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guimiento Limpieza" sheetId="1" r:id="rId4"/>
    <sheet state="visible" name="Principal" sheetId="2" r:id="rId5"/>
    <sheet state="visible" name="Áreas" sheetId="3" r:id="rId6"/>
    <sheet state="visible" name="Datos por dni" sheetId="4" r:id="rId7"/>
    <sheet state="visible" name="Copia de Datos por dni" sheetId="5" r:id="rId8"/>
    <sheet state="visible" name="Hoja 28" sheetId="6" r:id="rId9"/>
    <sheet state="visible" name="Diccionarios" sheetId="7" r:id="rId10"/>
    <sheet state="visible" name="1. Formulario de Agentes del Ca" sheetId="8" r:id="rId11"/>
    <sheet state="visible" name="2. A. Actuales" sheetId="9" r:id="rId12"/>
    <sheet state="visible" name="3. A. Historial" sheetId="10" r:id="rId13"/>
    <sheet state="visible" name="4. A. Recibidos" sheetId="11" r:id="rId14"/>
    <sheet state="visible" name="5. A. Eventuales" sheetId="12" r:id="rId15"/>
    <sheet state="visible" name="PAS Áreas de Trabajo" sheetId="13" r:id="rId16"/>
    <sheet state="visible" name="A. Actuales (utilizado hasta 18" sheetId="14" r:id="rId17"/>
    <sheet state="visible" name="Nacionalidades de todo por dni" sheetId="15" r:id="rId18"/>
  </sheets>
  <definedNames>
    <definedName name="COMPHIS">'3. A. Historial'!$D$4:$D$92</definedName>
    <definedName name="CODNOMREC">'4. A. Recibidos'!$D$4:$D$387</definedName>
    <definedName hidden="1" localSheetId="1" name="_xlnm._FilterDatabase">Principal!$A$1:$Q$2149</definedName>
    <definedName hidden="1" localSheetId="2" name="_xlnm._FilterDatabase">'Áreas'!$A$1:$C$14</definedName>
    <definedName hidden="1" localSheetId="7" name="_xlnm._FilterDatabase">'1. Formulario de Agentes del Ca'!$A$1:$AM$325</definedName>
    <definedName hidden="1" localSheetId="8" name="_xlnm._FilterDatabase">'2. A. Actuales'!$A$1:$AN$37</definedName>
    <definedName hidden="1" localSheetId="9" name="_xlnm._FilterDatabase">'3. A. Historial'!$A$3:$AO$89</definedName>
    <definedName hidden="1" localSheetId="10" name="_xlnm._FilterDatabase">'4. A. Recibidos'!$A$1:$AU$399</definedName>
    <definedName hidden="1" localSheetId="11" name="_xlnm._FilterDatabase">'5. A. Eventuales'!$A$1:$V$971</definedName>
    <definedName hidden="1" localSheetId="13" name="_xlnm._FilterDatabase">'A. Actuales (utilizado hasta 18'!$B$1:$Y$1068</definedName>
    <definedName hidden="1" localSheetId="13" name="Z_0F44637E_B285_4A2F_B6E8_93177AE571ED_.wvu.FilterData">'A. Actuales (utilizado hasta 18'!$A$1:$AL$1068</definedName>
    <definedName hidden="1" localSheetId="7" name="Z_2C02DD6E_69C9_42D1_B5BC_EAAEDEC1FC10_.wvu.FilterData">'1. Formulario de Agentes del Ca'!$A$1:$AM$325</definedName>
    <definedName hidden="1" localSheetId="8" name="Z_2C02DD6E_69C9_42D1_B5BC_EAAEDEC1FC10_.wvu.FilterData">'2. A. Actuales'!$A$1:$AE$16</definedName>
    <definedName hidden="1" localSheetId="10" name="Z_2C02DD6E_69C9_42D1_B5BC_EAAEDEC1FC10_.wvu.FilterData">'4. A. Recibidos'!$A$1:$AU$993</definedName>
    <definedName hidden="1" localSheetId="13" name="Z_2C02DD6E_69C9_42D1_B5BC_EAAEDEC1FC10_.wvu.FilterData">'A. Actuales (utilizado hasta 18'!$B$1:$X$26</definedName>
    <definedName hidden="1" localSheetId="9" name="Z_7819EBC4_2CBD_4CFF_8D7C_60A4DD43B7CF_.wvu.FilterData">'3. A. Historial'!$AC$394:$AC$422</definedName>
    <definedName hidden="1" localSheetId="13" name="Z_E37D6065_ED66_4A29_A480_698F4D30EB49_.wvu.FilterData">'A. Actuales (utilizado hasta 18'!$A$1:$AL$1068</definedName>
    <definedName hidden="1" localSheetId="9" name="Z_9583C01F_A450_4481_AF21_7EDEDAD1FF32_.wvu.FilterData">'3. A. Historial'!$I$3:$K$422</definedName>
    <definedName hidden="1" localSheetId="13" name="Z_C7A0B53F_37C1_4FD0_95D8_B980AB282A36_.wvu.FilterData">'A. Actuales (utilizado hasta 18'!$B$1:$Y$1068</definedName>
    <definedName hidden="1" localSheetId="13" name="Z_AEB11432_DD03_4E0B_8922_A32AEF59D958_.wvu.FilterData">'A. Actuales (utilizado hasta 18'!$A$1:$AL$1068</definedName>
  </definedNames>
  <calcPr/>
  <customWorkbookViews>
    <customWorkbookView activeSheetId="0" maximized="1" windowHeight="0" windowWidth="0" guid="{9583C01F-A450-4481-AF21-7EDEDAD1FF32}" name="Nacionalidad"/>
    <customWorkbookView activeSheetId="0" maximized="1" windowHeight="0" windowWidth="0" guid="{0F44637E-B285-4A2F-B6E8-93177AE571ED}" name="Filtro 4"/>
    <customWorkbookView activeSheetId="0" maximized="1" windowHeight="0" windowWidth="0" guid="{E37D6065-ED66-4A29-A480-698F4D30EB49}" name="Filtro 5"/>
    <customWorkbookView activeSheetId="0" maximized="1" windowHeight="0" windowWidth="0" guid="{7819EBC4-2CBD-4CFF-8D7C-60A4DD43B7CF}" name="Departamento"/>
    <customWorkbookView activeSheetId="0" maximized="1" windowHeight="0" windowWidth="0" guid="{2C02DD6E-69C9-42D1-B5BC-EAAEDEC1FC10}" name="Filtro 1"/>
    <customWorkbookView activeSheetId="0" maximized="1" windowHeight="0" windowWidth="0" guid="{C7A0B53F-37C1-4FD0-95D8-B980AB282A36}" name="Filtro 2"/>
    <customWorkbookView activeSheetId="0" maximized="1" windowHeight="0" windowWidth="0" guid="{AEB11432-DD03-4E0B-8922-A32AEF59D958}" name="Filtro 3"/>
  </customWorkbookViews>
</workbook>
</file>

<file path=xl/comments1.xml><?xml version="1.0" encoding="utf-8"?>
<comments xmlns:r="http://schemas.openxmlformats.org/officeDocument/2006/relationships" xmlns="http://schemas.openxmlformats.org/spreadsheetml/2006/main">
  <authors>
    <author/>
  </authors>
  <commentList>
    <comment authorId="0" ref="D24">
      <text>
        <t xml:space="preserve">No vale la pena, tiene muchisimos vacios, los eventuales no lo tienen ni siquiera.
	-AGUSTIN VASERMAN</t>
      </text>
    </comment>
  </commentList>
</comments>
</file>

<file path=xl/comments2.xml><?xml version="1.0" encoding="utf-8"?>
<comments xmlns:r="http://schemas.openxmlformats.org/officeDocument/2006/relationships" xmlns="http://schemas.openxmlformats.org/spreadsheetml/2006/main">
  <authors>
    <author/>
  </authors>
  <commentList>
    <comment authorId="0" ref="E331">
      <text>
        <t xml:space="preserve">Para que es esto? se puede sacar?
	-AGUSTIN VASERMAN
Sisi, lo arme para armar las columnas.
	-Ariel Waisburg</t>
      </text>
    </comment>
    <comment authorId="0" ref="N1">
      <text>
        <t xml:space="preserve">A chequear el tema de la hoja de Áreas
	-Ariel Waisburg</t>
      </text>
    </comment>
    <comment authorId="0" ref="R1">
      <text>
        <t xml:space="preserve">Solo en eventuales
	-Ariel Waisburg
----
Hay algunos que tienen varios
	-AGUSTIN VASERMAN</t>
      </text>
    </comment>
    <comment authorId="0" ref="L1">
      <text>
        <t xml:space="preserve">No esta en eventuales
	-AGUSTIN VASERMAN</t>
      </text>
    </comment>
  </commentList>
</comments>
</file>

<file path=xl/comments3.xml><?xml version="1.0" encoding="utf-8"?>
<comments xmlns:r="http://schemas.openxmlformats.org/officeDocument/2006/relationships" xmlns="http://schemas.openxmlformats.org/spreadsheetml/2006/main">
  <authors>
    <author/>
  </authors>
  <commentList>
    <comment authorId="0" ref="AE1">
      <text>
        <t xml:space="preserve">Fecha en que terminó su relación como voluntario de EHG.</t>
      </text>
    </comment>
    <comment authorId="0" ref="AE394">
      <text>
        <t xml:space="preserve">Fecha en que terminó su relación como voluntario de EHG.</t>
      </text>
    </comment>
  </commentList>
</comments>
</file>

<file path=xl/comments4.xml><?xml version="1.0" encoding="utf-8"?>
<comments xmlns:r="http://schemas.openxmlformats.org/officeDocument/2006/relationships" xmlns="http://schemas.openxmlformats.org/spreadsheetml/2006/main">
  <authors>
    <author/>
  </authors>
  <commentList>
    <comment authorId="0" ref="AB1">
      <text>
        <t xml:space="preserve">Chequear con Historial</t>
      </text>
    </comment>
    <comment authorId="0" ref="AC1">
      <text>
        <t xml:space="preserve">Chequear con Historial</t>
      </text>
    </comment>
    <comment authorId="0" ref="AD1">
      <text>
        <t xml:space="preserve">Chequear con Historial</t>
      </text>
    </comment>
  </commentList>
</comments>
</file>

<file path=xl/sharedStrings.xml><?xml version="1.0" encoding="utf-8"?>
<sst xmlns="http://schemas.openxmlformats.org/spreadsheetml/2006/main" count="83738" uniqueCount="14608">
  <si>
    <t>Columna</t>
  </si>
  <si>
    <t>Significado</t>
  </si>
  <si>
    <t>Hecha</t>
  </si>
  <si>
    <t>Comentarios</t>
  </si>
  <si>
    <t>Estado</t>
  </si>
  <si>
    <t>Comentarios Extra</t>
  </si>
  <si>
    <t>Origen</t>
  </si>
  <si>
    <t>Marca Temporal</t>
  </si>
  <si>
    <t>Hay vacíos.</t>
  </si>
  <si>
    <t>AGUSTIN VASERMAN completa acá los campos y cosas que hiciste</t>
  </si>
  <si>
    <t>Fecha de Nacimiento</t>
  </si>
  <si>
    <t>AGUSTIN VASERMAN me pareció piola descomponer a disponibilidad horaria en 3 campos categóricos así podemos analizarlos mejor.</t>
  </si>
  <si>
    <t>Tipo de Documento</t>
  </si>
  <si>
    <t>DNI o OTRO.</t>
  </si>
  <si>
    <t>Quedaron algunos valores en rojo que son a revisar el documento.</t>
  </si>
  <si>
    <t>Ariel Waisburg Estamos haciendo toda la limpieza en base a los numeros documentos, hay algunos que lo tienen en vacio, hay que definir que hacemos con esos casos</t>
  </si>
  <si>
    <t>Número de Documento NEW</t>
  </si>
  <si>
    <t>Limpieza manual del campo DNI.</t>
  </si>
  <si>
    <t>AGUSTIN VASERMAN son 73 registros, no son tan pocos...</t>
  </si>
  <si>
    <t>Número de Documento</t>
  </si>
  <si>
    <t>Hay vacios, que hacemos con estos? Para mi los podemos sacar, no son muchos y habiendo hecho toda la limpieza en base al numero de documento es medio quilombo que no este</t>
  </si>
  <si>
    <t>AGUSTIN VASERMAN tenemos aprox casi 600 registros repetidos en la base que habr[ia que ver como eliminar duplicados. Por loq. nos quedan 1500 aprox. De esos 1500, 73 no tienen dni. Casi 5%.</t>
  </si>
  <si>
    <t>Nacionalidad</t>
  </si>
  <si>
    <t>Con diccionario al final.</t>
  </si>
  <si>
    <t>Cunado el documento tiene puntos, no lo encuentra. Solucionado.</t>
  </si>
  <si>
    <t>Nivel Educativo</t>
  </si>
  <si>
    <t>Disciplina</t>
  </si>
  <si>
    <t>Horas Diarias</t>
  </si>
  <si>
    <t>3, 4 (viene de Disp. Horaria)</t>
  </si>
  <si>
    <t>Dias Semanales</t>
  </si>
  <si>
    <t>2, 3, 4 (viene de Disp. Horaria)</t>
  </si>
  <si>
    <t>Turno</t>
  </si>
  <si>
    <t>TARDE o MAÑANA (viene de Disp. Horaria)</t>
  </si>
  <si>
    <t>Disponibilidad Horaria</t>
  </si>
  <si>
    <t>Yo lo sacaría, no aporta valor. Ok saquemoslo</t>
  </si>
  <si>
    <t>Sexo</t>
  </si>
  <si>
    <t>Mujer, Hombre o No binarie.</t>
  </si>
  <si>
    <t>Hay vacíos, no tiene eventuales.</t>
  </si>
  <si>
    <t>Motivo</t>
  </si>
  <si>
    <t>Esto esta para que c/u rellene en un texto su motivo, siento que va a llevar mucho tiempo analizarlo y leyendo varios por encima casi todos son por ayudar al medio ambiente, chequeemos que valga la pena agregarlo</t>
  </si>
  <si>
    <t>Área Deseada</t>
  </si>
  <si>
    <t>Experiencia</t>
  </si>
  <si>
    <t>Hice una funcion para que si este en blanco o estaba la palabra "no" en la celda completada por los usuarios que quede como que no, decime si te parece ok o si se te ocurre otra cosa. CHEQUEAR FUNCION NO ESTA FUNCIONANDO PARA LOS SI</t>
  </si>
  <si>
    <t>Canal</t>
  </si>
  <si>
    <t>Obra Social</t>
  </si>
  <si>
    <t>Los eventuales no tienen el campo</t>
  </si>
  <si>
    <t>Área Real</t>
  </si>
  <si>
    <t>Fecha de Inicio</t>
  </si>
  <si>
    <t>Renovo contaro</t>
  </si>
  <si>
    <t>Venció contrato</t>
  </si>
  <si>
    <t>Activismo digital</t>
  </si>
  <si>
    <t>Movilizaciones</t>
  </si>
  <si>
    <t>Problematica socioambiental</t>
  </si>
  <si>
    <t>Hobby</t>
  </si>
  <si>
    <t>Área Deseada NEW</t>
  </si>
  <si>
    <t>Formulario</t>
  </si>
  <si>
    <t>43094417</t>
  </si>
  <si>
    <t>Me interesan ambos</t>
  </si>
  <si>
    <t>34553602</t>
  </si>
  <si>
    <t>Investigación y Política Socioambiental</t>
  </si>
  <si>
    <t>94525894</t>
  </si>
  <si>
    <t>39130153</t>
  </si>
  <si>
    <t>34870468</t>
  </si>
  <si>
    <t>Educación Socioambiental</t>
  </si>
  <si>
    <t>42224903</t>
  </si>
  <si>
    <t>40014382</t>
  </si>
  <si>
    <t>44161598</t>
  </si>
  <si>
    <t>41471780</t>
  </si>
  <si>
    <t>35972544</t>
  </si>
  <si>
    <t>39287357</t>
  </si>
  <si>
    <t>41130549</t>
  </si>
  <si>
    <t>38517120</t>
  </si>
  <si>
    <t>43918583</t>
  </si>
  <si>
    <t>38483368</t>
  </si>
  <si>
    <t>34674100</t>
  </si>
  <si>
    <t>41824768</t>
  </si>
  <si>
    <t>44237395</t>
  </si>
  <si>
    <t>39352861</t>
  </si>
  <si>
    <t>41003013</t>
  </si>
  <si>
    <t>32236447</t>
  </si>
  <si>
    <t>39339472</t>
  </si>
  <si>
    <t>36123398</t>
  </si>
  <si>
    <t>35267218</t>
  </si>
  <si>
    <t>43339089</t>
  </si>
  <si>
    <t>43253076</t>
  </si>
  <si>
    <t>00112604533</t>
  </si>
  <si>
    <t>40244938</t>
  </si>
  <si>
    <t>42157657</t>
  </si>
  <si>
    <t>42850399</t>
  </si>
  <si>
    <t>41561571</t>
  </si>
  <si>
    <t>36018418</t>
  </si>
  <si>
    <t>32034966</t>
  </si>
  <si>
    <t>35156234</t>
  </si>
  <si>
    <t>42662663</t>
  </si>
  <si>
    <t>36171988</t>
  </si>
  <si>
    <t>40141518</t>
  </si>
  <si>
    <t>33780111</t>
  </si>
  <si>
    <t>39912739</t>
  </si>
  <si>
    <t>41585386</t>
  </si>
  <si>
    <t>43876118</t>
  </si>
  <si>
    <t>31861022</t>
  </si>
  <si>
    <t>39492244</t>
  </si>
  <si>
    <t>39123625</t>
  </si>
  <si>
    <t>39804279</t>
  </si>
  <si>
    <t>37936581</t>
  </si>
  <si>
    <t>yb6387813</t>
  </si>
  <si>
    <t>38029031</t>
  </si>
  <si>
    <t>41757650</t>
  </si>
  <si>
    <t>39937694</t>
  </si>
  <si>
    <t>37204244</t>
  </si>
  <si>
    <t>39909479</t>
  </si>
  <si>
    <t>38707894</t>
  </si>
  <si>
    <t>36593730</t>
  </si>
  <si>
    <t>37377948</t>
  </si>
  <si>
    <t>25951854</t>
  </si>
  <si>
    <t>44598980</t>
  </si>
  <si>
    <t>33267318</t>
  </si>
  <si>
    <t>39342520</t>
  </si>
  <si>
    <t>43518336</t>
  </si>
  <si>
    <t>41452146</t>
  </si>
  <si>
    <t>43994925</t>
  </si>
  <si>
    <t>43968202</t>
  </si>
  <si>
    <t>39558828</t>
  </si>
  <si>
    <t>40851005</t>
  </si>
  <si>
    <t>41560847</t>
  </si>
  <si>
    <t>37424191</t>
  </si>
  <si>
    <t>35363970</t>
  </si>
  <si>
    <t>40370155</t>
  </si>
  <si>
    <t>35728074</t>
  </si>
  <si>
    <t>41834575</t>
  </si>
  <si>
    <t>36595307</t>
  </si>
  <si>
    <t>41646263</t>
  </si>
  <si>
    <t>38615955</t>
  </si>
  <si>
    <t>26588286</t>
  </si>
  <si>
    <t>42312513</t>
  </si>
  <si>
    <t>42689528</t>
  </si>
  <si>
    <t>41780188</t>
  </si>
  <si>
    <t>37475363</t>
  </si>
  <si>
    <t>38795232</t>
  </si>
  <si>
    <t>42100321</t>
  </si>
  <si>
    <t>42565668</t>
  </si>
  <si>
    <t>33782370</t>
  </si>
  <si>
    <t>333367962</t>
  </si>
  <si>
    <t>46272448</t>
  </si>
  <si>
    <t>41987964</t>
  </si>
  <si>
    <t>42497511</t>
  </si>
  <si>
    <t>42103092</t>
  </si>
  <si>
    <t>53913034</t>
  </si>
  <si>
    <t>34833427</t>
  </si>
  <si>
    <t>38658181</t>
  </si>
  <si>
    <t>44729997</t>
  </si>
  <si>
    <t>42392678</t>
  </si>
  <si>
    <t>25350301</t>
  </si>
  <si>
    <t>38457296</t>
  </si>
  <si>
    <t>40985774</t>
  </si>
  <si>
    <t>44416916</t>
  </si>
  <si>
    <t>41559906</t>
  </si>
  <si>
    <t>25623958</t>
  </si>
  <si>
    <t>Educación para la Sostenibilidad</t>
  </si>
  <si>
    <t>31659757</t>
  </si>
  <si>
    <t>Hogares Conscientes</t>
  </si>
  <si>
    <t>95330082</t>
  </si>
  <si>
    <t>38673054</t>
  </si>
  <si>
    <t>29997580</t>
  </si>
  <si>
    <t>42979993</t>
  </si>
  <si>
    <t>95979433</t>
  </si>
  <si>
    <t>43463055</t>
  </si>
  <si>
    <t>42201790</t>
  </si>
  <si>
    <t>41316798</t>
  </si>
  <si>
    <t>34834778</t>
  </si>
  <si>
    <t>Investigación y Política para la Sostenibilidad</t>
  </si>
  <si>
    <t>33248553</t>
  </si>
  <si>
    <t>Relaciones Humanas &amp; Voluntariado</t>
  </si>
  <si>
    <t>39134446</t>
  </si>
  <si>
    <t>Me interesan los tres</t>
  </si>
  <si>
    <t>39769322</t>
  </si>
  <si>
    <t>39342851</t>
  </si>
  <si>
    <t>3312706</t>
  </si>
  <si>
    <t>40009368</t>
  </si>
  <si>
    <t>39625511</t>
  </si>
  <si>
    <t>41702696</t>
  </si>
  <si>
    <t>38440140</t>
  </si>
  <si>
    <t>40042945</t>
  </si>
  <si>
    <t>32592512</t>
  </si>
  <si>
    <t>34664239</t>
  </si>
  <si>
    <t>39389078</t>
  </si>
  <si>
    <t>33679194</t>
  </si>
  <si>
    <t>41638826</t>
  </si>
  <si>
    <t>41673277</t>
  </si>
  <si>
    <t>44796282</t>
  </si>
  <si>
    <t>40228672</t>
  </si>
  <si>
    <t>44728975</t>
  </si>
  <si>
    <t>43195629</t>
  </si>
  <si>
    <t>41589644</t>
  </si>
  <si>
    <t>43989116</t>
  </si>
  <si>
    <t>41557015</t>
  </si>
  <si>
    <t>33418981</t>
  </si>
  <si>
    <t>43914999</t>
  </si>
  <si>
    <t>36949187</t>
  </si>
  <si>
    <t>41310720</t>
  </si>
  <si>
    <t>44209681</t>
  </si>
  <si>
    <t>39769397</t>
  </si>
  <si>
    <t>41308792</t>
  </si>
  <si>
    <t>95748726</t>
  </si>
  <si>
    <t>40829853</t>
  </si>
  <si>
    <t>44568209</t>
  </si>
  <si>
    <t>38097180</t>
  </si>
  <si>
    <t>40009784</t>
  </si>
  <si>
    <t>38528111</t>
  </si>
  <si>
    <t>40242338</t>
  </si>
  <si>
    <t>36914930</t>
  </si>
  <si>
    <t>44783557</t>
  </si>
  <si>
    <t>44361180</t>
  </si>
  <si>
    <t>44361180 (DNI)</t>
  </si>
  <si>
    <t>40298043</t>
  </si>
  <si>
    <t>41321003</t>
  </si>
  <si>
    <t>37610833</t>
  </si>
  <si>
    <t>39464728</t>
  </si>
  <si>
    <t>33601492</t>
  </si>
  <si>
    <t>38409496</t>
  </si>
  <si>
    <t>36727605</t>
  </si>
  <si>
    <t>30892863</t>
  </si>
  <si>
    <t>42850667</t>
  </si>
  <si>
    <t>39555580</t>
  </si>
  <si>
    <t>40011345</t>
  </si>
  <si>
    <t xml:space="preserve">G41822127 </t>
  </si>
  <si>
    <t xml:space="preserve">Pasaporte No. G41822127 </t>
  </si>
  <si>
    <t>42998321</t>
  </si>
  <si>
    <t>36806115</t>
  </si>
  <si>
    <t>31538235</t>
  </si>
  <si>
    <t>94438000</t>
  </si>
  <si>
    <t>30281398</t>
  </si>
  <si>
    <t>22344613</t>
  </si>
  <si>
    <t>44833846</t>
  </si>
  <si>
    <t>42575737</t>
  </si>
  <si>
    <t>41662982</t>
  </si>
  <si>
    <t>37767046</t>
  </si>
  <si>
    <t>40009293</t>
  </si>
  <si>
    <t>44829542</t>
  </si>
  <si>
    <t>34893148</t>
  </si>
  <si>
    <t>38846656</t>
  </si>
  <si>
    <t>42149619</t>
  </si>
  <si>
    <t>343553695</t>
  </si>
  <si>
    <t>39163940</t>
  </si>
  <si>
    <t>43442961</t>
  </si>
  <si>
    <t>95803306</t>
  </si>
  <si>
    <t>43162289</t>
  </si>
  <si>
    <t>39068456</t>
  </si>
  <si>
    <t>39430795</t>
  </si>
  <si>
    <t>41561593</t>
  </si>
  <si>
    <t>95665936</t>
  </si>
  <si>
    <t>C2T73PK1M</t>
  </si>
  <si>
    <t>44929777</t>
  </si>
  <si>
    <t>37374669</t>
  </si>
  <si>
    <t>38321486</t>
  </si>
  <si>
    <t>43571901</t>
  </si>
  <si>
    <t>32152106</t>
  </si>
  <si>
    <t>DNI 32152106</t>
  </si>
  <si>
    <t>40699042</t>
  </si>
  <si>
    <t>43630993</t>
  </si>
  <si>
    <t>42254840</t>
  </si>
  <si>
    <t>43011624</t>
  </si>
  <si>
    <t>DNI: 43.011.624</t>
  </si>
  <si>
    <t>42025814</t>
  </si>
  <si>
    <t>36105870</t>
  </si>
  <si>
    <t>34027546</t>
  </si>
  <si>
    <t>29543705</t>
  </si>
  <si>
    <t>ap 505563</t>
  </si>
  <si>
    <t>40829320</t>
  </si>
  <si>
    <t>43053693</t>
  </si>
  <si>
    <t>25895336</t>
  </si>
  <si>
    <t>40808383</t>
  </si>
  <si>
    <t>39353240</t>
  </si>
  <si>
    <t>36745759</t>
  </si>
  <si>
    <t>36202279</t>
  </si>
  <si>
    <t>45137776</t>
  </si>
  <si>
    <t>95729870</t>
  </si>
  <si>
    <t>30514272</t>
  </si>
  <si>
    <t>95849092</t>
  </si>
  <si>
    <t>28169008</t>
  </si>
  <si>
    <t>28418358</t>
  </si>
  <si>
    <t>44261905</t>
  </si>
  <si>
    <t>Forestación Ecológica</t>
  </si>
  <si>
    <t>40729286</t>
  </si>
  <si>
    <t>32849209</t>
  </si>
  <si>
    <t>33741744</t>
  </si>
  <si>
    <t>42648352</t>
  </si>
  <si>
    <t>36916859</t>
  </si>
  <si>
    <t>93780952</t>
  </si>
  <si>
    <t>17708427</t>
  </si>
  <si>
    <t>42226970</t>
  </si>
  <si>
    <t>39657032</t>
  </si>
  <si>
    <t>38891459</t>
  </si>
  <si>
    <t>36688276</t>
  </si>
  <si>
    <t>38422375</t>
  </si>
  <si>
    <t>PAS</t>
  </si>
  <si>
    <t>34230767</t>
  </si>
  <si>
    <t>27497806</t>
  </si>
  <si>
    <t>45047050</t>
  </si>
  <si>
    <t>38390079</t>
  </si>
  <si>
    <t>44102929</t>
  </si>
  <si>
    <t>37441375</t>
  </si>
  <si>
    <t>401743793</t>
  </si>
  <si>
    <t>N00642455</t>
  </si>
  <si>
    <t>17EC94942</t>
  </si>
  <si>
    <t>C2Y4K821V</t>
  </si>
  <si>
    <t>5646776</t>
  </si>
  <si>
    <t>35051704</t>
  </si>
  <si>
    <t>38947281</t>
  </si>
  <si>
    <t>36944583</t>
  </si>
  <si>
    <t>22626392</t>
  </si>
  <si>
    <t>Prefiero no ponerlo por este medio</t>
  </si>
  <si>
    <t>36527512</t>
  </si>
  <si>
    <t>C3FRZ2PJX</t>
  </si>
  <si>
    <t>41758829</t>
  </si>
  <si>
    <t>44261940</t>
  </si>
  <si>
    <t>Educación/Forest</t>
  </si>
  <si>
    <t>42587605</t>
  </si>
  <si>
    <t>95040733</t>
  </si>
  <si>
    <t>43427705</t>
  </si>
  <si>
    <t>92880042</t>
  </si>
  <si>
    <t>44997599</t>
  </si>
  <si>
    <t>44690355</t>
  </si>
  <si>
    <t>40387640</t>
  </si>
  <si>
    <t>40020073</t>
  </si>
  <si>
    <t>42536530</t>
  </si>
  <si>
    <t>39416682</t>
  </si>
  <si>
    <t>38888241</t>
  </si>
  <si>
    <t>16CK65082</t>
  </si>
  <si>
    <t>42964867</t>
  </si>
  <si>
    <t>33737978</t>
  </si>
  <si>
    <t>Restauración Ecológica &amp; Forestación</t>
  </si>
  <si>
    <t>31504206</t>
  </si>
  <si>
    <t>27138400</t>
  </si>
  <si>
    <t>22344792</t>
  </si>
  <si>
    <t>39624807</t>
  </si>
  <si>
    <t>31827977</t>
  </si>
  <si>
    <t>40747272</t>
  </si>
  <si>
    <t>46754374</t>
  </si>
  <si>
    <t>42375381</t>
  </si>
  <si>
    <t>40422413</t>
  </si>
  <si>
    <t>40130257</t>
  </si>
  <si>
    <t>42218595</t>
  </si>
  <si>
    <t>44727433</t>
  </si>
  <si>
    <t>Forestación Ecológica para la Sostenibilidad</t>
  </si>
  <si>
    <t>42878722</t>
  </si>
  <si>
    <t>38714309</t>
  </si>
  <si>
    <t>39211973</t>
  </si>
  <si>
    <t>36723358</t>
  </si>
  <si>
    <t>44174292</t>
  </si>
  <si>
    <t>34374945</t>
  </si>
  <si>
    <t>38893338</t>
  </si>
  <si>
    <t>46800296</t>
  </si>
  <si>
    <t>DNI 46800296</t>
  </si>
  <si>
    <t>42622190</t>
  </si>
  <si>
    <t>45253282</t>
  </si>
  <si>
    <t>37989368</t>
  </si>
  <si>
    <t>45421802</t>
  </si>
  <si>
    <t>21439945</t>
  </si>
  <si>
    <t>43909192</t>
  </si>
  <si>
    <t>44110019</t>
  </si>
  <si>
    <t>45689874</t>
  </si>
  <si>
    <t>42192896</t>
  </si>
  <si>
    <t>38424403</t>
  </si>
  <si>
    <t>45522220</t>
  </si>
  <si>
    <t>39764479</t>
  </si>
  <si>
    <t>39518461</t>
  </si>
  <si>
    <t>38176054</t>
  </si>
  <si>
    <t>41667699</t>
  </si>
  <si>
    <t>44934149</t>
  </si>
  <si>
    <t>AY734993</t>
  </si>
  <si>
    <t>GG235327</t>
  </si>
  <si>
    <t>40459384</t>
  </si>
  <si>
    <t>35308698</t>
  </si>
  <si>
    <t>45017016</t>
  </si>
  <si>
    <t>95970179</t>
  </si>
  <si>
    <t>46123653</t>
  </si>
  <si>
    <t>G2353981</t>
  </si>
  <si>
    <t>33642004</t>
  </si>
  <si>
    <t>42998497</t>
  </si>
  <si>
    <t>42855987</t>
  </si>
  <si>
    <t>40230564</t>
  </si>
  <si>
    <t>38536334</t>
  </si>
  <si>
    <t>46567436</t>
  </si>
  <si>
    <t>Pasaporte</t>
  </si>
  <si>
    <t>Actuales</t>
  </si>
  <si>
    <t/>
  </si>
  <si>
    <t>41470612</t>
  </si>
  <si>
    <t>42425367</t>
  </si>
  <si>
    <t>Historial</t>
  </si>
  <si>
    <t>94850945</t>
  </si>
  <si>
    <t>Argentina</t>
  </si>
  <si>
    <t>40242256</t>
  </si>
  <si>
    <t>Certificación Ambiental</t>
  </si>
  <si>
    <t>41472723</t>
  </si>
  <si>
    <t>Huerta &amp; Compost</t>
  </si>
  <si>
    <t>38625180</t>
  </si>
  <si>
    <t>Comunicación</t>
  </si>
  <si>
    <t>43385038</t>
  </si>
  <si>
    <t>40759750</t>
  </si>
  <si>
    <t>37246954</t>
  </si>
  <si>
    <t>29341634</t>
  </si>
  <si>
    <t>42360969</t>
  </si>
  <si>
    <t>42054255</t>
  </si>
  <si>
    <t>42660827</t>
  </si>
  <si>
    <t>42148689</t>
  </si>
  <si>
    <t>42155094</t>
  </si>
  <si>
    <t>36691364</t>
  </si>
  <si>
    <t>37805279</t>
  </si>
  <si>
    <t>40127051</t>
  </si>
  <si>
    <t>43021286</t>
  </si>
  <si>
    <t>43627691</t>
  </si>
  <si>
    <t>40537330</t>
  </si>
  <si>
    <t>39828520</t>
  </si>
  <si>
    <t>37841350</t>
  </si>
  <si>
    <t>42157790</t>
  </si>
  <si>
    <t>40829543</t>
  </si>
  <si>
    <t>39292021</t>
  </si>
  <si>
    <t>43262084</t>
  </si>
  <si>
    <t>37608401</t>
  </si>
  <si>
    <t>37035459</t>
  </si>
  <si>
    <t>40990019</t>
  </si>
  <si>
    <t>40598027</t>
  </si>
  <si>
    <t>11AP45849</t>
  </si>
  <si>
    <t>42101596</t>
  </si>
  <si>
    <t>41253700</t>
  </si>
  <si>
    <t>43844114</t>
  </si>
  <si>
    <t>34682792</t>
  </si>
  <si>
    <t>40730045</t>
  </si>
  <si>
    <t>39161874</t>
  </si>
  <si>
    <t>39561562</t>
  </si>
  <si>
    <t>37858198</t>
  </si>
  <si>
    <t>94616763</t>
  </si>
  <si>
    <t>18CK85405</t>
  </si>
  <si>
    <t>G34047889</t>
  </si>
  <si>
    <t>763476</t>
  </si>
  <si>
    <t>37204518</t>
  </si>
  <si>
    <t>94160218</t>
  </si>
  <si>
    <t>70008839</t>
  </si>
  <si>
    <t>G21228918</t>
  </si>
  <si>
    <t>113360486</t>
  </si>
  <si>
    <t>95361975</t>
  </si>
  <si>
    <t>C34PC2ZWG</t>
  </si>
  <si>
    <t>43019849</t>
  </si>
  <si>
    <t>43403261</t>
  </si>
  <si>
    <t>38066268</t>
  </si>
  <si>
    <t>42659146</t>
  </si>
  <si>
    <t>-------</t>
  </si>
  <si>
    <t>42149162</t>
  </si>
  <si>
    <t>38069286</t>
  </si>
  <si>
    <t>39594810</t>
  </si>
  <si>
    <t>43527702</t>
  </si>
  <si>
    <t>38601649</t>
  </si>
  <si>
    <t>38891349</t>
  </si>
  <si>
    <t>42011932</t>
  </si>
  <si>
    <t>41780772</t>
  </si>
  <si>
    <t>41207036</t>
  </si>
  <si>
    <t>42354401</t>
  </si>
  <si>
    <t>42681878</t>
  </si>
  <si>
    <t>72852679H</t>
  </si>
  <si>
    <t>38292772</t>
  </si>
  <si>
    <t>572350156</t>
  </si>
  <si>
    <t>34541253</t>
  </si>
  <si>
    <t>43567549</t>
  </si>
  <si>
    <t>43447958</t>
  </si>
  <si>
    <t>95549160</t>
  </si>
  <si>
    <t>41127929</t>
  </si>
  <si>
    <t>95064840</t>
  </si>
  <si>
    <t>41399102</t>
  </si>
  <si>
    <t>8339741</t>
  </si>
  <si>
    <t>42823060</t>
  </si>
  <si>
    <t>141189806</t>
  </si>
  <si>
    <t>C3FW0Y0J9</t>
  </si>
  <si>
    <t>C3FW0Y0J9 (pasaporte)</t>
  </si>
  <si>
    <t>44398634</t>
  </si>
  <si>
    <t>G13651618</t>
  </si>
  <si>
    <t>39632187</t>
  </si>
  <si>
    <t>43057950</t>
  </si>
  <si>
    <t>42043342</t>
  </si>
  <si>
    <t>40612198</t>
  </si>
  <si>
    <t>42934433</t>
  </si>
  <si>
    <t>40735301</t>
  </si>
  <si>
    <t>37886925</t>
  </si>
  <si>
    <t>38995209</t>
  </si>
  <si>
    <t>41915390</t>
  </si>
  <si>
    <t>40353500</t>
  </si>
  <si>
    <t>41451772</t>
  </si>
  <si>
    <t>19KL31007</t>
  </si>
  <si>
    <t>Pasaporte : 19KL31007</t>
  </si>
  <si>
    <t>36950355</t>
  </si>
  <si>
    <t>92817770</t>
  </si>
  <si>
    <t>42201550</t>
  </si>
  <si>
    <t>38395341</t>
  </si>
  <si>
    <t>25598190</t>
  </si>
  <si>
    <t>33951045</t>
  </si>
  <si>
    <t>42662638</t>
  </si>
  <si>
    <t>39413217</t>
  </si>
  <si>
    <t>41700386</t>
  </si>
  <si>
    <t>43443233</t>
  </si>
  <si>
    <t>43443333</t>
  </si>
  <si>
    <t>34259566</t>
  </si>
  <si>
    <t>561930095</t>
  </si>
  <si>
    <t>42252884</t>
  </si>
  <si>
    <t>36769757</t>
  </si>
  <si>
    <t>95353884</t>
  </si>
  <si>
    <t>116835279</t>
  </si>
  <si>
    <t>AN527134</t>
  </si>
  <si>
    <t>C1CK27NFG</t>
  </si>
  <si>
    <t>C1CK27NFG (Pasaporte)</t>
  </si>
  <si>
    <t>42076961</t>
  </si>
  <si>
    <t>35094021</t>
  </si>
  <si>
    <t>42356194</t>
  </si>
  <si>
    <t>39463642</t>
  </si>
  <si>
    <t>34536929</t>
  </si>
  <si>
    <t>48357822</t>
  </si>
  <si>
    <t>G35186160</t>
  </si>
  <si>
    <t>94151052</t>
  </si>
  <si>
    <t>95742927</t>
  </si>
  <si>
    <t>38304074</t>
  </si>
  <si>
    <t>31722240</t>
  </si>
  <si>
    <t>34225057</t>
  </si>
  <si>
    <t>43243719</t>
  </si>
  <si>
    <t>38708201</t>
  </si>
  <si>
    <t>40010435</t>
  </si>
  <si>
    <t>38611804</t>
  </si>
  <si>
    <t>40126301</t>
  </si>
  <si>
    <t>39654232</t>
  </si>
  <si>
    <t>34930422</t>
  </si>
  <si>
    <t>39491294</t>
  </si>
  <si>
    <t>26864606</t>
  </si>
  <si>
    <t>94679227</t>
  </si>
  <si>
    <t>33023057</t>
  </si>
  <si>
    <t>42302327</t>
  </si>
  <si>
    <t>94485286</t>
  </si>
  <si>
    <t>EM818637</t>
  </si>
  <si>
    <t>EM818637 (pasaporte)</t>
  </si>
  <si>
    <t>YB1016064</t>
  </si>
  <si>
    <t>17ED67268</t>
  </si>
  <si>
    <t>18884908</t>
  </si>
  <si>
    <t>AU836642</t>
  </si>
  <si>
    <t>95996837</t>
  </si>
  <si>
    <t>35946148</t>
  </si>
  <si>
    <t>39270208</t>
  </si>
  <si>
    <t>38522416</t>
  </si>
  <si>
    <t>38506153</t>
  </si>
  <si>
    <t>38993165</t>
  </si>
  <si>
    <t>40235480</t>
  </si>
  <si>
    <t>41586068</t>
  </si>
  <si>
    <t>40800380</t>
  </si>
  <si>
    <t>38157869</t>
  </si>
  <si>
    <t>39321804</t>
  </si>
  <si>
    <t>35931845</t>
  </si>
  <si>
    <t>28987361</t>
  </si>
  <si>
    <t>34905732</t>
  </si>
  <si>
    <t>34789177</t>
  </si>
  <si>
    <t>25251599</t>
  </si>
  <si>
    <t>31251334</t>
  </si>
  <si>
    <t>39462699</t>
  </si>
  <si>
    <t>36400283</t>
  </si>
  <si>
    <t>39353280</t>
  </si>
  <si>
    <t>1002695896</t>
  </si>
  <si>
    <t>40904276</t>
  </si>
  <si>
    <t>30492910</t>
  </si>
  <si>
    <t>38357928</t>
  </si>
  <si>
    <t>42659916</t>
  </si>
  <si>
    <t>40127529</t>
  </si>
  <si>
    <t>41466326</t>
  </si>
  <si>
    <t>38292843</t>
  </si>
  <si>
    <t>43872452</t>
  </si>
  <si>
    <t>C3K6LXTXF</t>
  </si>
  <si>
    <t>36825573</t>
  </si>
  <si>
    <t>41824860</t>
  </si>
  <si>
    <t>43534267</t>
  </si>
  <si>
    <t>595225338</t>
  </si>
  <si>
    <t>30410422</t>
  </si>
  <si>
    <t>42720425</t>
  </si>
  <si>
    <t>32554102</t>
  </si>
  <si>
    <t>95472932</t>
  </si>
  <si>
    <t>598227928</t>
  </si>
  <si>
    <t>Pasaporte: 598227928</t>
  </si>
  <si>
    <t>39920092</t>
  </si>
  <si>
    <t>38028846</t>
  </si>
  <si>
    <t>35962254</t>
  </si>
  <si>
    <t>40242305</t>
  </si>
  <si>
    <t>36835512</t>
  </si>
  <si>
    <t>42647359</t>
  </si>
  <si>
    <t>16DT63874</t>
  </si>
  <si>
    <t>551780617</t>
  </si>
  <si>
    <t>532258936</t>
  </si>
  <si>
    <t>42832784</t>
  </si>
  <si>
    <t>33811502</t>
  </si>
  <si>
    <t>38357937</t>
  </si>
  <si>
    <t>41472550</t>
  </si>
  <si>
    <t>32556438</t>
  </si>
  <si>
    <t>523229455</t>
  </si>
  <si>
    <t>41669774</t>
  </si>
  <si>
    <t>95677297</t>
  </si>
  <si>
    <t>92403858</t>
  </si>
  <si>
    <t>EJ907328</t>
  </si>
  <si>
    <t>42645048</t>
  </si>
  <si>
    <t>42586470</t>
  </si>
  <si>
    <t>----------</t>
  </si>
  <si>
    <t>41470754</t>
  </si>
  <si>
    <t>38277356</t>
  </si>
  <si>
    <t>38098488</t>
  </si>
  <si>
    <t>42214381</t>
  </si>
  <si>
    <t>41509606</t>
  </si>
  <si>
    <t>36720650</t>
  </si>
  <si>
    <t>40132443</t>
  </si>
  <si>
    <t>34405934</t>
  </si>
  <si>
    <t>41638733</t>
  </si>
  <si>
    <t>40829479</t>
  </si>
  <si>
    <t>38612850</t>
  </si>
  <si>
    <t>40159018</t>
  </si>
  <si>
    <t>42646501</t>
  </si>
  <si>
    <t>95728553</t>
  </si>
  <si>
    <t>95924926</t>
  </si>
  <si>
    <t>41566196</t>
  </si>
  <si>
    <t>39029145</t>
  </si>
  <si>
    <t>Y4885554T</t>
  </si>
  <si>
    <t>32255954</t>
  </si>
  <si>
    <t>36814901</t>
  </si>
  <si>
    <t>95114193</t>
  </si>
  <si>
    <t>95151994</t>
  </si>
  <si>
    <t>42213540</t>
  </si>
  <si>
    <t>419391151</t>
  </si>
  <si>
    <t>37007601</t>
  </si>
  <si>
    <t>37948548</t>
  </si>
  <si>
    <t>42862523</t>
  </si>
  <si>
    <t>38226637</t>
  </si>
  <si>
    <t>31804963</t>
  </si>
  <si>
    <t>38992819</t>
  </si>
  <si>
    <t>29682144</t>
  </si>
  <si>
    <t>38787245</t>
  </si>
  <si>
    <t>39243021</t>
  </si>
  <si>
    <t>31235333</t>
  </si>
  <si>
    <t>42636807</t>
  </si>
  <si>
    <t>41928278</t>
  </si>
  <si>
    <t>41342857</t>
  </si>
  <si>
    <t>19178465110</t>
  </si>
  <si>
    <t>34134971</t>
  </si>
  <si>
    <t>39466420</t>
  </si>
  <si>
    <t>41132335</t>
  </si>
  <si>
    <t>43022721</t>
  </si>
  <si>
    <t>40126173</t>
  </si>
  <si>
    <t>42586885</t>
  </si>
  <si>
    <t>36529377</t>
  </si>
  <si>
    <t>34103167</t>
  </si>
  <si>
    <t>40543510</t>
  </si>
  <si>
    <t>42077034</t>
  </si>
  <si>
    <t>39888583</t>
  </si>
  <si>
    <t>43404883</t>
  </si>
  <si>
    <t>39523787</t>
  </si>
  <si>
    <t>34270216</t>
  </si>
  <si>
    <t>38888913</t>
  </si>
  <si>
    <t>38124764</t>
  </si>
  <si>
    <t>30708378</t>
  </si>
  <si>
    <t>39644227</t>
  </si>
  <si>
    <t>42119137</t>
  </si>
  <si>
    <t>44093284</t>
  </si>
  <si>
    <t>442057738</t>
  </si>
  <si>
    <t>42099032</t>
  </si>
  <si>
    <t>42398557</t>
  </si>
  <si>
    <t>41780832</t>
  </si>
  <si>
    <t>42664323</t>
  </si>
  <si>
    <t>637728161</t>
  </si>
  <si>
    <t>41291944</t>
  </si>
  <si>
    <t>31154435</t>
  </si>
  <si>
    <t>26222188</t>
  </si>
  <si>
    <t>25397361</t>
  </si>
  <si>
    <t>Recibidos</t>
  </si>
  <si>
    <t>35364784</t>
  </si>
  <si>
    <t>38165740</t>
  </si>
  <si>
    <t>Eventuales</t>
  </si>
  <si>
    <t>argentina</t>
  </si>
  <si>
    <t>38211393</t>
  </si>
  <si>
    <t>46152267</t>
  </si>
  <si>
    <t>120631429</t>
  </si>
  <si>
    <t>35231081</t>
  </si>
  <si>
    <t>41199732</t>
  </si>
  <si>
    <t>42850541</t>
  </si>
  <si>
    <t>31915925</t>
  </si>
  <si>
    <t>41558912</t>
  </si>
  <si>
    <t>37988507</t>
  </si>
  <si>
    <t>35189613</t>
  </si>
  <si>
    <t>39100143</t>
  </si>
  <si>
    <t>42517113</t>
  </si>
  <si>
    <t>388200957</t>
  </si>
  <si>
    <t>95153481</t>
  </si>
  <si>
    <t>487329</t>
  </si>
  <si>
    <t>30744911</t>
  </si>
  <si>
    <t>44318008</t>
  </si>
  <si>
    <t>20620175</t>
  </si>
  <si>
    <t>33902401</t>
  </si>
  <si>
    <t>39244185</t>
  </si>
  <si>
    <t>42827746</t>
  </si>
  <si>
    <t>42298648</t>
  </si>
  <si>
    <t>95955315</t>
  </si>
  <si>
    <t>144194400</t>
  </si>
  <si>
    <t>3670883</t>
  </si>
  <si>
    <t>23722234</t>
  </si>
  <si>
    <t>11790761</t>
  </si>
  <si>
    <t>36719087</t>
  </si>
  <si>
    <t>95763031</t>
  </si>
  <si>
    <t>44727290</t>
  </si>
  <si>
    <t>39773439</t>
  </si>
  <si>
    <t>41195168</t>
  </si>
  <si>
    <t>43600542</t>
  </si>
  <si>
    <t>96020208</t>
  </si>
  <si>
    <t>35385973</t>
  </si>
  <si>
    <t>38072163</t>
  </si>
  <si>
    <t>37688312</t>
  </si>
  <si>
    <t>36807196</t>
  </si>
  <si>
    <t>1963757</t>
  </si>
  <si>
    <t>38066579</t>
  </si>
  <si>
    <t>40958970</t>
  </si>
  <si>
    <t>36914955</t>
  </si>
  <si>
    <t>36405590</t>
  </si>
  <si>
    <t>36834051</t>
  </si>
  <si>
    <t>38157181</t>
  </si>
  <si>
    <t>43713966</t>
  </si>
  <si>
    <t>32523207</t>
  </si>
  <si>
    <t>40968585</t>
  </si>
  <si>
    <t>42225664</t>
  </si>
  <si>
    <t>95101863</t>
  </si>
  <si>
    <t>25165817</t>
  </si>
  <si>
    <t>43021252</t>
  </si>
  <si>
    <t>44531945</t>
  </si>
  <si>
    <t>31143805</t>
  </si>
  <si>
    <t>27160430</t>
  </si>
  <si>
    <t>38705296</t>
  </si>
  <si>
    <t>35727970</t>
  </si>
  <si>
    <t>31187005</t>
  </si>
  <si>
    <t>38322988</t>
  </si>
  <si>
    <t>43990858</t>
  </si>
  <si>
    <t>43977275</t>
  </si>
  <si>
    <t>42026757</t>
  </si>
  <si>
    <t>37405590</t>
  </si>
  <si>
    <t>39338349</t>
  </si>
  <si>
    <t>35560514</t>
  </si>
  <si>
    <t>41716332</t>
  </si>
  <si>
    <t>35201146</t>
  </si>
  <si>
    <t>33116549</t>
  </si>
  <si>
    <t>42356912</t>
  </si>
  <si>
    <t>40558157</t>
  </si>
  <si>
    <t>42933434</t>
  </si>
  <si>
    <t>18904757</t>
  </si>
  <si>
    <t>34399772</t>
  </si>
  <si>
    <t>41263002</t>
  </si>
  <si>
    <t>34629423</t>
  </si>
  <si>
    <t>38425622</t>
  </si>
  <si>
    <t>41953498</t>
  </si>
  <si>
    <t>41781216</t>
  </si>
  <si>
    <t>41586690</t>
  </si>
  <si>
    <t>95879751</t>
  </si>
  <si>
    <t>34770876</t>
  </si>
  <si>
    <t>39244257</t>
  </si>
  <si>
    <t>37752968</t>
  </si>
  <si>
    <t>39171649</t>
  </si>
  <si>
    <t>38995513</t>
  </si>
  <si>
    <t>36538238</t>
  </si>
  <si>
    <t>33773183</t>
  </si>
  <si>
    <t>36160254</t>
  </si>
  <si>
    <t>33310270</t>
  </si>
  <si>
    <t>93585638</t>
  </si>
  <si>
    <t>43448380</t>
  </si>
  <si>
    <t>35725168</t>
  </si>
  <si>
    <t>38952141</t>
  </si>
  <si>
    <t>29950052</t>
  </si>
  <si>
    <t>34454872</t>
  </si>
  <si>
    <t>96010846</t>
  </si>
  <si>
    <t>33785649</t>
  </si>
  <si>
    <t>32056614</t>
  </si>
  <si>
    <t>40746873</t>
  </si>
  <si>
    <t>44554860</t>
  </si>
  <si>
    <t>39855791</t>
  </si>
  <si>
    <t>26474423</t>
  </si>
  <si>
    <t>31685228</t>
  </si>
  <si>
    <t>95705597</t>
  </si>
  <si>
    <t>40130409</t>
  </si>
  <si>
    <t>36755263</t>
  </si>
  <si>
    <t>30373691</t>
  </si>
  <si>
    <t>36720988</t>
  </si>
  <si>
    <t>12472283</t>
  </si>
  <si>
    <t>37476982</t>
  </si>
  <si>
    <t>35741588</t>
  </si>
  <si>
    <t>32850693</t>
  </si>
  <si>
    <t>43051788</t>
  </si>
  <si>
    <t>31337897</t>
  </si>
  <si>
    <t>45689863</t>
  </si>
  <si>
    <t>43993018</t>
  </si>
  <si>
    <t>37782267</t>
  </si>
  <si>
    <t>41638937</t>
  </si>
  <si>
    <t>20256779</t>
  </si>
  <si>
    <t>95792744</t>
  </si>
  <si>
    <t>40124167</t>
  </si>
  <si>
    <t>44451312</t>
  </si>
  <si>
    <t>40514372</t>
  </si>
  <si>
    <t>39069370</t>
  </si>
  <si>
    <t>41402573</t>
  </si>
  <si>
    <t>35040751</t>
  </si>
  <si>
    <t>34842221</t>
  </si>
  <si>
    <t>13793307</t>
  </si>
  <si>
    <t>44675684</t>
  </si>
  <si>
    <t>38992745</t>
  </si>
  <si>
    <t>35127188</t>
  </si>
  <si>
    <t>38393415</t>
  </si>
  <si>
    <t>39654138</t>
  </si>
  <si>
    <t>38299801</t>
  </si>
  <si>
    <t>44727090</t>
  </si>
  <si>
    <t>47030554</t>
  </si>
  <si>
    <t>42934798</t>
  </si>
  <si>
    <t>94142560</t>
  </si>
  <si>
    <t>95395853</t>
  </si>
  <si>
    <t>38996104</t>
  </si>
  <si>
    <t>40008990</t>
  </si>
  <si>
    <t>38307420</t>
  </si>
  <si>
    <t>34870852</t>
  </si>
  <si>
    <t>41107900</t>
  </si>
  <si>
    <t>38648066</t>
  </si>
  <si>
    <t>37823010</t>
  </si>
  <si>
    <t>41396802</t>
  </si>
  <si>
    <t>38068209</t>
  </si>
  <si>
    <t>38322795</t>
  </si>
  <si>
    <t>41917561</t>
  </si>
  <si>
    <t>95315603</t>
  </si>
  <si>
    <t>95785411</t>
  </si>
  <si>
    <t>689718</t>
  </si>
  <si>
    <t>35639527</t>
  </si>
  <si>
    <t>41395126</t>
  </si>
  <si>
    <t>38994937</t>
  </si>
  <si>
    <t>40469265</t>
  </si>
  <si>
    <t>41222959</t>
  </si>
  <si>
    <t>39131042</t>
  </si>
  <si>
    <t>43519269</t>
  </si>
  <si>
    <t>41684087</t>
  </si>
  <si>
    <t>44484316</t>
  </si>
  <si>
    <t>37677298</t>
  </si>
  <si>
    <t>26844504</t>
  </si>
  <si>
    <t>29903390</t>
  </si>
  <si>
    <t>43820730</t>
  </si>
  <si>
    <t>43628615</t>
  </si>
  <si>
    <t>44504469</t>
  </si>
  <si>
    <t>38806457</t>
  </si>
  <si>
    <t>41589023</t>
  </si>
  <si>
    <t>37826813</t>
  </si>
  <si>
    <t>29192352</t>
  </si>
  <si>
    <t>45295717</t>
  </si>
  <si>
    <t>45298486</t>
  </si>
  <si>
    <t>40641441</t>
  </si>
  <si>
    <t>39644648</t>
  </si>
  <si>
    <t>43035069</t>
  </si>
  <si>
    <t>35454878</t>
  </si>
  <si>
    <t>35761047</t>
  </si>
  <si>
    <t>32438852</t>
  </si>
  <si>
    <t>43663322</t>
  </si>
  <si>
    <t>33025831</t>
  </si>
  <si>
    <t>30449126</t>
  </si>
  <si>
    <t>35045087</t>
  </si>
  <si>
    <t>35426827</t>
  </si>
  <si>
    <t>35270342</t>
  </si>
  <si>
    <t>46127599</t>
  </si>
  <si>
    <t>34529535</t>
  </si>
  <si>
    <t>33446190</t>
  </si>
  <si>
    <t>95463330</t>
  </si>
  <si>
    <t>38665744</t>
  </si>
  <si>
    <t>38702383</t>
  </si>
  <si>
    <t>41531534</t>
  </si>
  <si>
    <t>43448209</t>
  </si>
  <si>
    <t>43248254</t>
  </si>
  <si>
    <t>38794974</t>
  </si>
  <si>
    <t>33597430</t>
  </si>
  <si>
    <t>26261233</t>
  </si>
  <si>
    <t>23330464</t>
  </si>
  <si>
    <t>93710826</t>
  </si>
  <si>
    <t>39959239</t>
  </si>
  <si>
    <t>40127173</t>
  </si>
  <si>
    <t>94486129</t>
  </si>
  <si>
    <t>35149123</t>
  </si>
  <si>
    <t>39511896</t>
  </si>
  <si>
    <t>37277402</t>
  </si>
  <si>
    <t>35059790</t>
  </si>
  <si>
    <t>39977234</t>
  </si>
  <si>
    <t>29800813</t>
  </si>
  <si>
    <t>40073345</t>
  </si>
  <si>
    <t>38338122</t>
  </si>
  <si>
    <t>95641412</t>
  </si>
  <si>
    <t>46777932</t>
  </si>
  <si>
    <t>35269643</t>
  </si>
  <si>
    <t>36066867</t>
  </si>
  <si>
    <t>29986804</t>
  </si>
  <si>
    <t>41028109</t>
  </si>
  <si>
    <t>38951141</t>
  </si>
  <si>
    <t>38151105</t>
  </si>
  <si>
    <t>27606122</t>
  </si>
  <si>
    <t>34296874</t>
  </si>
  <si>
    <t>38995892</t>
  </si>
  <si>
    <t>46214234</t>
  </si>
  <si>
    <t>33318539</t>
  </si>
  <si>
    <t>40189778</t>
  </si>
  <si>
    <t>42788124</t>
  </si>
  <si>
    <t>43648235</t>
  </si>
  <si>
    <t>42302193</t>
  </si>
  <si>
    <t>40228923</t>
  </si>
  <si>
    <t>36599399</t>
  </si>
  <si>
    <t>39327797</t>
  </si>
  <si>
    <t>44392252</t>
  </si>
  <si>
    <t>00000000</t>
  </si>
  <si>
    <t>35836612</t>
  </si>
  <si>
    <t>42660608</t>
  </si>
  <si>
    <t>31181107</t>
  </si>
  <si>
    <t>32848809</t>
  </si>
  <si>
    <t>44130264</t>
  </si>
  <si>
    <t>22589681</t>
  </si>
  <si>
    <t>21961155</t>
  </si>
  <si>
    <t>41134622</t>
  </si>
  <si>
    <t>41710155</t>
  </si>
  <si>
    <t>43404193</t>
  </si>
  <si>
    <t>43916175</t>
  </si>
  <si>
    <t>3522437</t>
  </si>
  <si>
    <t>40946524</t>
  </si>
  <si>
    <t>35361942</t>
  </si>
  <si>
    <t>32386970</t>
  </si>
  <si>
    <t>40376355</t>
  </si>
  <si>
    <t>44596178</t>
  </si>
  <si>
    <t>43037641</t>
  </si>
  <si>
    <t>43325037</t>
  </si>
  <si>
    <t>39557481</t>
  </si>
  <si>
    <t>37729185</t>
  </si>
  <si>
    <t>40006293</t>
  </si>
  <si>
    <t>34358982</t>
  </si>
  <si>
    <t>40642722</t>
  </si>
  <si>
    <t>37869436</t>
  </si>
  <si>
    <t>34217445</t>
  </si>
  <si>
    <t>36442684</t>
  </si>
  <si>
    <t>38822980</t>
  </si>
  <si>
    <t>38353829</t>
  </si>
  <si>
    <t>35097483</t>
  </si>
  <si>
    <t>38067782</t>
  </si>
  <si>
    <t>44960603</t>
  </si>
  <si>
    <t>26846767</t>
  </si>
  <si>
    <t>40638197</t>
  </si>
  <si>
    <t>36900443</t>
  </si>
  <si>
    <t>34532425</t>
  </si>
  <si>
    <t>45004649</t>
  </si>
  <si>
    <t>38488237</t>
  </si>
  <si>
    <t>38795110</t>
  </si>
  <si>
    <t>43699799</t>
  </si>
  <si>
    <t>36400219</t>
  </si>
  <si>
    <t>41063331</t>
  </si>
  <si>
    <t>33356447</t>
  </si>
  <si>
    <t>39553124</t>
  </si>
  <si>
    <t>32936304</t>
  </si>
  <si>
    <t>44094186</t>
  </si>
  <si>
    <t>33441271</t>
  </si>
  <si>
    <t>37766158</t>
  </si>
  <si>
    <t>40471640</t>
  </si>
  <si>
    <t>39774801</t>
  </si>
  <si>
    <t>1022398074</t>
  </si>
  <si>
    <t>41638790</t>
  </si>
  <si>
    <t>33638754</t>
  </si>
  <si>
    <t>39958093</t>
  </si>
  <si>
    <t>30449142</t>
  </si>
  <si>
    <t>32355553</t>
  </si>
  <si>
    <t>43730410</t>
  </si>
  <si>
    <t>45545228</t>
  </si>
  <si>
    <t>39463833</t>
  </si>
  <si>
    <t>37398341</t>
  </si>
  <si>
    <t>38346915</t>
  </si>
  <si>
    <t>38563628</t>
  </si>
  <si>
    <t>44208073</t>
  </si>
  <si>
    <t>42496210</t>
  </si>
  <si>
    <t>37665070</t>
  </si>
  <si>
    <t>20569451</t>
  </si>
  <si>
    <t>47391895</t>
  </si>
  <si>
    <t>43493853</t>
  </si>
  <si>
    <t>42917380</t>
  </si>
  <si>
    <t>41150778</t>
  </si>
  <si>
    <t>44183725</t>
  </si>
  <si>
    <t>22605776</t>
  </si>
  <si>
    <t>37035829</t>
  </si>
  <si>
    <t>96086056</t>
  </si>
  <si>
    <t>37844337</t>
  </si>
  <si>
    <t>36785949</t>
  </si>
  <si>
    <t>31302481</t>
  </si>
  <si>
    <t>39813125</t>
  </si>
  <si>
    <t>19033621</t>
  </si>
  <si>
    <t>37564026</t>
  </si>
  <si>
    <t>44441339</t>
  </si>
  <si>
    <t>41135869</t>
  </si>
  <si>
    <t>37572248</t>
  </si>
  <si>
    <t>40513973</t>
  </si>
  <si>
    <t>44884476</t>
  </si>
  <si>
    <t>31241831</t>
  </si>
  <si>
    <t>41409788</t>
  </si>
  <si>
    <t>40168169</t>
  </si>
  <si>
    <t>95905807</t>
  </si>
  <si>
    <t>38305880</t>
  </si>
  <si>
    <t>28030092</t>
  </si>
  <si>
    <t>17930457</t>
  </si>
  <si>
    <t>43036964</t>
  </si>
  <si>
    <t>39912157</t>
  </si>
  <si>
    <t>38841183</t>
  </si>
  <si>
    <t>40755965</t>
  </si>
  <si>
    <t>36491054</t>
  </si>
  <si>
    <t>42932859</t>
  </si>
  <si>
    <t>43403846</t>
  </si>
  <si>
    <t>44970986</t>
  </si>
  <si>
    <t>40474011</t>
  </si>
  <si>
    <t>43662298</t>
  </si>
  <si>
    <t>40227984</t>
  </si>
  <si>
    <t>38010235</t>
  </si>
  <si>
    <t>33952958</t>
  </si>
  <si>
    <t>40231522</t>
  </si>
  <si>
    <t>35358121</t>
  </si>
  <si>
    <t>36400740</t>
  </si>
  <si>
    <t>34653390</t>
  </si>
  <si>
    <t>1143980303</t>
  </si>
  <si>
    <t>38617038</t>
  </si>
  <si>
    <t>34687538</t>
  </si>
  <si>
    <t>41410735</t>
  </si>
  <si>
    <t>42952293</t>
  </si>
  <si>
    <t>36298250</t>
  </si>
  <si>
    <t>37557514</t>
  </si>
  <si>
    <t>37443874</t>
  </si>
  <si>
    <t>35206509</t>
  </si>
  <si>
    <t>23834740</t>
  </si>
  <si>
    <t>38813850</t>
  </si>
  <si>
    <t>42885765</t>
  </si>
  <si>
    <t>46817094</t>
  </si>
  <si>
    <t>42821371</t>
  </si>
  <si>
    <t>42683705</t>
  </si>
  <si>
    <t>16245791</t>
  </si>
  <si>
    <t>36739266</t>
  </si>
  <si>
    <t>36276340</t>
  </si>
  <si>
    <t>44143286</t>
  </si>
  <si>
    <t>34049839</t>
  </si>
  <si>
    <t>18872038</t>
  </si>
  <si>
    <t>44547670</t>
  </si>
  <si>
    <t>33434982</t>
  </si>
  <si>
    <t>33259542</t>
  </si>
  <si>
    <t>38668539</t>
  </si>
  <si>
    <t>23763266</t>
  </si>
  <si>
    <t>38993121</t>
  </si>
  <si>
    <t>38285117</t>
  </si>
  <si>
    <t>95596451</t>
  </si>
  <si>
    <t>37932478</t>
  </si>
  <si>
    <t>41470973</t>
  </si>
  <si>
    <t>39372804</t>
  </si>
  <si>
    <t>35347032</t>
  </si>
  <si>
    <t>41457011</t>
  </si>
  <si>
    <t>43819146</t>
  </si>
  <si>
    <t>33012167</t>
  </si>
  <si>
    <t>38067794</t>
  </si>
  <si>
    <t>40538377</t>
  </si>
  <si>
    <t>37540593</t>
  </si>
  <si>
    <t>44175076</t>
  </si>
  <si>
    <t>43542298</t>
  </si>
  <si>
    <t>45791898</t>
  </si>
  <si>
    <t>41199860</t>
  </si>
  <si>
    <t>37007086</t>
  </si>
  <si>
    <t>43660333</t>
  </si>
  <si>
    <t>44426397</t>
  </si>
  <si>
    <t>42377447</t>
  </si>
  <si>
    <t>20989162</t>
  </si>
  <si>
    <t>44929776</t>
  </si>
  <si>
    <t>44834631</t>
  </si>
  <si>
    <t>44661586</t>
  </si>
  <si>
    <t>43042725</t>
  </si>
  <si>
    <t>14416158</t>
  </si>
  <si>
    <t>40480330</t>
  </si>
  <si>
    <t>41774478</t>
  </si>
  <si>
    <t>44612108</t>
  </si>
  <si>
    <t>39644750</t>
  </si>
  <si>
    <t>34383126</t>
  </si>
  <si>
    <t>95358205</t>
  </si>
  <si>
    <t>95538362</t>
  </si>
  <si>
    <t>40540571</t>
  </si>
  <si>
    <t>37782421</t>
  </si>
  <si>
    <t>27095273</t>
  </si>
  <si>
    <t>46212563</t>
  </si>
  <si>
    <t>42637071</t>
  </si>
  <si>
    <t>46442764</t>
  </si>
  <si>
    <t>42720421</t>
  </si>
  <si>
    <t>36395914</t>
  </si>
  <si>
    <t>34977544</t>
  </si>
  <si>
    <t>33403971</t>
  </si>
  <si>
    <t>46091026</t>
  </si>
  <si>
    <t>32674204</t>
  </si>
  <si>
    <t>42952246</t>
  </si>
  <si>
    <t>32900564</t>
  </si>
  <si>
    <t>39556891</t>
  </si>
  <si>
    <t>37659377</t>
  </si>
  <si>
    <t>42951409</t>
  </si>
  <si>
    <t>1110584816</t>
  </si>
  <si>
    <t>38553874</t>
  </si>
  <si>
    <t>44729722</t>
  </si>
  <si>
    <t>37018093</t>
  </si>
  <si>
    <t>45619431</t>
  </si>
  <si>
    <t>32592666</t>
  </si>
  <si>
    <t>44254122</t>
  </si>
  <si>
    <t>43442189</t>
  </si>
  <si>
    <t>36891065</t>
  </si>
  <si>
    <t>25560271</t>
  </si>
  <si>
    <t>33508454</t>
  </si>
  <si>
    <t>43990580</t>
  </si>
  <si>
    <t>35366876</t>
  </si>
  <si>
    <t>42225610</t>
  </si>
  <si>
    <t>40209893</t>
  </si>
  <si>
    <t>37608020</t>
  </si>
  <si>
    <t>45299685</t>
  </si>
  <si>
    <t>37579702</t>
  </si>
  <si>
    <t>38304537</t>
  </si>
  <si>
    <t>38223672</t>
  </si>
  <si>
    <t>45074358</t>
  </si>
  <si>
    <t>45233180</t>
  </si>
  <si>
    <t>43819012</t>
  </si>
  <si>
    <t>22200585</t>
  </si>
  <si>
    <t>44452274</t>
  </si>
  <si>
    <t>45297150</t>
  </si>
  <si>
    <t>1143160969</t>
  </si>
  <si>
    <t>32669876</t>
  </si>
  <si>
    <t>40139565</t>
  </si>
  <si>
    <t>42933608</t>
  </si>
  <si>
    <t>94932618</t>
  </si>
  <si>
    <t>25144185</t>
  </si>
  <si>
    <t>44788176</t>
  </si>
  <si>
    <t>37517175</t>
  </si>
  <si>
    <t>33298243</t>
  </si>
  <si>
    <t>36846419</t>
  </si>
  <si>
    <t>41435330</t>
  </si>
  <si>
    <t>37375152</t>
  </si>
  <si>
    <t>27728748</t>
  </si>
  <si>
    <t>35454963</t>
  </si>
  <si>
    <t>38424258</t>
  </si>
  <si>
    <t>36080110</t>
  </si>
  <si>
    <t>42952429</t>
  </si>
  <si>
    <t>43877830</t>
  </si>
  <si>
    <t>43765035</t>
  </si>
  <si>
    <t>38890635</t>
  </si>
  <si>
    <t>44160597</t>
  </si>
  <si>
    <t>37540596</t>
  </si>
  <si>
    <t>44322400</t>
  </si>
  <si>
    <t>39064294</t>
  </si>
  <si>
    <t>43553935</t>
  </si>
  <si>
    <t>38992228</t>
  </si>
  <si>
    <t>41667675</t>
  </si>
  <si>
    <t>31073338</t>
  </si>
  <si>
    <t>42822196</t>
  </si>
  <si>
    <t>37752413</t>
  </si>
  <si>
    <t>34230093</t>
  </si>
  <si>
    <t>43662867</t>
  </si>
  <si>
    <t>17839063</t>
  </si>
  <si>
    <t>46214500</t>
  </si>
  <si>
    <t>40243474</t>
  </si>
  <si>
    <t>27120968</t>
  </si>
  <si>
    <t>880094</t>
  </si>
  <si>
    <t>17060542</t>
  </si>
  <si>
    <t>42196032</t>
  </si>
  <si>
    <t>41824122</t>
  </si>
  <si>
    <t>39915689</t>
  </si>
  <si>
    <t>45580453</t>
  </si>
  <si>
    <t>37170326</t>
  </si>
  <si>
    <t>28608806</t>
  </si>
  <si>
    <t>41248340</t>
  </si>
  <si>
    <t>35985194</t>
  </si>
  <si>
    <t>34073278</t>
  </si>
  <si>
    <t>32248869</t>
  </si>
  <si>
    <t>39515178</t>
  </si>
  <si>
    <t>44158668</t>
  </si>
  <si>
    <t>43612375</t>
  </si>
  <si>
    <t>45202343</t>
  </si>
  <si>
    <t>38535700</t>
  </si>
  <si>
    <t>46189898</t>
  </si>
  <si>
    <t>44747139</t>
  </si>
  <si>
    <t>23248284</t>
  </si>
  <si>
    <t>41315406</t>
  </si>
  <si>
    <t>43249724</t>
  </si>
  <si>
    <t>41010221</t>
  </si>
  <si>
    <t>28169097</t>
  </si>
  <si>
    <t>39333020</t>
  </si>
  <si>
    <t>27699125</t>
  </si>
  <si>
    <t>34707944</t>
  </si>
  <si>
    <t>43288899</t>
  </si>
  <si>
    <t>29049844</t>
  </si>
  <si>
    <t>40044142</t>
  </si>
  <si>
    <t>38724028</t>
  </si>
  <si>
    <t>0</t>
  </si>
  <si>
    <t>39392615</t>
  </si>
  <si>
    <t>37217975</t>
  </si>
  <si>
    <t>35727470</t>
  </si>
  <si>
    <t>37184556</t>
  </si>
  <si>
    <t>31624764</t>
  </si>
  <si>
    <t>44486629</t>
  </si>
  <si>
    <t>204898553</t>
  </si>
  <si>
    <t>43022716</t>
  </si>
  <si>
    <t>45264964</t>
  </si>
  <si>
    <t>43960449</t>
  </si>
  <si>
    <t>43815261</t>
  </si>
  <si>
    <t>95317119</t>
  </si>
  <si>
    <t>45007308</t>
  </si>
  <si>
    <t>44595324</t>
  </si>
  <si>
    <t>95461278</t>
  </si>
  <si>
    <t>28031402</t>
  </si>
  <si>
    <t>17605266</t>
  </si>
  <si>
    <t>40763853</t>
  </si>
  <si>
    <t>21553110</t>
  </si>
  <si>
    <t>27198616</t>
  </si>
  <si>
    <t>30973611</t>
  </si>
  <si>
    <t>95653569</t>
  </si>
  <si>
    <t>40712871</t>
  </si>
  <si>
    <t>44642212</t>
  </si>
  <si>
    <t>33828591</t>
  </si>
  <si>
    <t>45479269</t>
  </si>
  <si>
    <t>455617886</t>
  </si>
  <si>
    <t>44512301</t>
  </si>
  <si>
    <t>40059880</t>
  </si>
  <si>
    <t>27828291</t>
  </si>
  <si>
    <t>34405615</t>
  </si>
  <si>
    <t>37753015</t>
  </si>
  <si>
    <t>40757288</t>
  </si>
  <si>
    <t>39364016</t>
  </si>
  <si>
    <t>42068608</t>
  </si>
  <si>
    <t>43719021</t>
  </si>
  <si>
    <t>41834570</t>
  </si>
  <si>
    <t>46499460</t>
  </si>
  <si>
    <t>37821857</t>
  </si>
  <si>
    <t>42655127</t>
  </si>
  <si>
    <t>41256546</t>
  </si>
  <si>
    <t>95816638</t>
  </si>
  <si>
    <t>41396443</t>
  </si>
  <si>
    <t>36435440</t>
  </si>
  <si>
    <t>41316371</t>
  </si>
  <si>
    <t>95423696</t>
  </si>
  <si>
    <t>22470725</t>
  </si>
  <si>
    <t>29040483</t>
  </si>
  <si>
    <t>42646343</t>
  </si>
  <si>
    <t>40193365</t>
  </si>
  <si>
    <t>42253775</t>
  </si>
  <si>
    <t>42043509</t>
  </si>
  <si>
    <t>92895638</t>
  </si>
  <si>
    <t>42214825</t>
  </si>
  <si>
    <t>43919185</t>
  </si>
  <si>
    <t>35385490</t>
  </si>
  <si>
    <t>43798018</t>
  </si>
  <si>
    <t>40494918</t>
  </si>
  <si>
    <t>43581692</t>
  </si>
  <si>
    <t>38629113</t>
  </si>
  <si>
    <t>43853126</t>
  </si>
  <si>
    <t>40975708</t>
  </si>
  <si>
    <t>31012890</t>
  </si>
  <si>
    <t>28912051</t>
  </si>
  <si>
    <t>37081989</t>
  </si>
  <si>
    <t>44452803</t>
  </si>
  <si>
    <t>46049969</t>
  </si>
  <si>
    <t>95705651</t>
  </si>
  <si>
    <t>95604875</t>
  </si>
  <si>
    <t>42013543</t>
  </si>
  <si>
    <t>42657331</t>
  </si>
  <si>
    <t>23803947</t>
  </si>
  <si>
    <t>37992608</t>
  </si>
  <si>
    <t>32760511</t>
  </si>
  <si>
    <t>37326915</t>
  </si>
  <si>
    <t>31916996</t>
  </si>
  <si>
    <t>28722173</t>
  </si>
  <si>
    <t>31877474</t>
  </si>
  <si>
    <t>10469903</t>
  </si>
  <si>
    <t>44931320</t>
  </si>
  <si>
    <t>39627055</t>
  </si>
  <si>
    <t>35402475</t>
  </si>
  <si>
    <t>38992223</t>
  </si>
  <si>
    <t>43327636</t>
  </si>
  <si>
    <t>28079761</t>
  </si>
  <si>
    <t>43672970</t>
  </si>
  <si>
    <t>44554720</t>
  </si>
  <si>
    <t>40397069</t>
  </si>
  <si>
    <t>38668418</t>
  </si>
  <si>
    <t>43699095</t>
  </si>
  <si>
    <t>40127063</t>
  </si>
  <si>
    <t>38856461</t>
  </si>
  <si>
    <t>37479678</t>
  </si>
  <si>
    <t>95113387</t>
  </si>
  <si>
    <t>18004875</t>
  </si>
  <si>
    <t>1061805868</t>
  </si>
  <si>
    <t>95193362</t>
  </si>
  <si>
    <t>41589075</t>
  </si>
  <si>
    <t>38029030</t>
  </si>
  <si>
    <t>33018695</t>
  </si>
  <si>
    <t>45419799</t>
  </si>
  <si>
    <t>33174295</t>
  </si>
  <si>
    <t>32037273</t>
  </si>
  <si>
    <t>36302955</t>
  </si>
  <si>
    <t>95995989</t>
  </si>
  <si>
    <t>45478419</t>
  </si>
  <si>
    <t>41352000</t>
  </si>
  <si>
    <t>42535485</t>
  </si>
  <si>
    <t>35156973</t>
  </si>
  <si>
    <t>46025686</t>
  </si>
  <si>
    <t>29475451</t>
  </si>
  <si>
    <t>94581737</t>
  </si>
  <si>
    <t>44367185</t>
  </si>
  <si>
    <t>13956799</t>
  </si>
  <si>
    <t>44254788</t>
  </si>
  <si>
    <t>43992009</t>
  </si>
  <si>
    <t>42429339</t>
  </si>
  <si>
    <t>43244804</t>
  </si>
  <si>
    <t>25299423</t>
  </si>
  <si>
    <t>14670276</t>
  </si>
  <si>
    <t>32993459</t>
  </si>
  <si>
    <t>37834490</t>
  </si>
  <si>
    <t>23330547</t>
  </si>
  <si>
    <t>35270764</t>
  </si>
  <si>
    <t>36397217</t>
  </si>
  <si>
    <t>39469067</t>
  </si>
  <si>
    <t>16948557</t>
  </si>
  <si>
    <t>33951674</t>
  </si>
  <si>
    <t>39416310</t>
  </si>
  <si>
    <t>35189983</t>
  </si>
  <si>
    <t>95637909</t>
  </si>
  <si>
    <t>40574787</t>
  </si>
  <si>
    <t>25393076</t>
  </si>
  <si>
    <t>44619848</t>
  </si>
  <si>
    <t>43869268</t>
  </si>
  <si>
    <t>35502884</t>
  </si>
  <si>
    <t>43917091</t>
  </si>
  <si>
    <t>94581747</t>
  </si>
  <si>
    <t>20406696</t>
  </si>
  <si>
    <t>35376135</t>
  </si>
  <si>
    <t>179931109</t>
  </si>
  <si>
    <t>42283116</t>
  </si>
  <si>
    <t>96019070</t>
  </si>
  <si>
    <t>40211003</t>
  </si>
  <si>
    <t>677061675</t>
  </si>
  <si>
    <t>34041064</t>
  </si>
  <si>
    <t>31223836</t>
  </si>
  <si>
    <t>17007282</t>
  </si>
  <si>
    <t>20832214</t>
  </si>
  <si>
    <t>42796750</t>
  </si>
  <si>
    <t>42261284</t>
  </si>
  <si>
    <t>35072587</t>
  </si>
  <si>
    <t>43409326</t>
  </si>
  <si>
    <t>16051786</t>
  </si>
  <si>
    <t>38667747</t>
  </si>
  <si>
    <t>41955742</t>
  </si>
  <si>
    <t>37928850</t>
  </si>
  <si>
    <t>33648584</t>
  </si>
  <si>
    <t>42999161</t>
  </si>
  <si>
    <t>14937851</t>
  </si>
  <si>
    <t>39517400</t>
  </si>
  <si>
    <t>42853965</t>
  </si>
  <si>
    <t>39431703</t>
  </si>
  <si>
    <t>44669411</t>
  </si>
  <si>
    <t>46500689</t>
  </si>
  <si>
    <t>33784732</t>
  </si>
  <si>
    <t>35411266</t>
  </si>
  <si>
    <t>39775336</t>
  </si>
  <si>
    <t>34557281</t>
  </si>
  <si>
    <t>42252304</t>
  </si>
  <si>
    <t>36396547</t>
  </si>
  <si>
    <t>44452187</t>
  </si>
  <si>
    <t>43815454</t>
  </si>
  <si>
    <t>93964396</t>
  </si>
  <si>
    <t>45894095</t>
  </si>
  <si>
    <t>25875292</t>
  </si>
  <si>
    <t>39095352</t>
  </si>
  <si>
    <t>34079728</t>
  </si>
  <si>
    <t>37914295</t>
  </si>
  <si>
    <t>39673675</t>
  </si>
  <si>
    <t>44412658</t>
  </si>
  <si>
    <t>41389624</t>
  </si>
  <si>
    <t>40230588</t>
  </si>
  <si>
    <t>31686888</t>
  </si>
  <si>
    <t>26908021</t>
  </si>
  <si>
    <t>42588104</t>
  </si>
  <si>
    <t>34461709</t>
  </si>
  <si>
    <t>42931960</t>
  </si>
  <si>
    <t>43438323</t>
  </si>
  <si>
    <t>34112851</t>
  </si>
  <si>
    <t>42145446</t>
  </si>
  <si>
    <t>44005991</t>
  </si>
  <si>
    <t>40814595</t>
  </si>
  <si>
    <t>35653070</t>
  </si>
  <si>
    <t>40387414</t>
  </si>
  <si>
    <t>21587329</t>
  </si>
  <si>
    <t>32617670</t>
  </si>
  <si>
    <t>43237506</t>
  </si>
  <si>
    <t>29694685</t>
  </si>
  <si>
    <t>22849218</t>
  </si>
  <si>
    <t>44690576</t>
  </si>
  <si>
    <t>36398916</t>
  </si>
  <si>
    <t>36930349</t>
  </si>
  <si>
    <t>41563930</t>
  </si>
  <si>
    <t>31583940</t>
  </si>
  <si>
    <t>29889229</t>
  </si>
  <si>
    <t>35387508</t>
  </si>
  <si>
    <t>41639330</t>
  </si>
  <si>
    <t>38424201</t>
  </si>
  <si>
    <t>46819674</t>
  </si>
  <si>
    <t>39759051</t>
  </si>
  <si>
    <t>678107</t>
  </si>
  <si>
    <t>43903004</t>
  </si>
  <si>
    <t>47128044</t>
  </si>
  <si>
    <t>33007333</t>
  </si>
  <si>
    <t>39644111</t>
  </si>
  <si>
    <t>140792204305</t>
  </si>
  <si>
    <t>45243106</t>
  </si>
  <si>
    <t>38456862</t>
  </si>
  <si>
    <t>37819851</t>
  </si>
  <si>
    <t>45097485</t>
  </si>
  <si>
    <t>34199905</t>
  </si>
  <si>
    <t>34566077</t>
  </si>
  <si>
    <t>40803497</t>
  </si>
  <si>
    <t>44938061</t>
  </si>
  <si>
    <t>43445058</t>
  </si>
  <si>
    <t>44649347</t>
  </si>
  <si>
    <t>37639994</t>
  </si>
  <si>
    <t>39644045</t>
  </si>
  <si>
    <t>31665757</t>
  </si>
  <si>
    <t>29407358</t>
  </si>
  <si>
    <t>1234567</t>
  </si>
  <si>
    <t>369301777</t>
  </si>
  <si>
    <t>42727513</t>
  </si>
  <si>
    <t>43969063</t>
  </si>
  <si>
    <t>41557354</t>
  </si>
  <si>
    <t>44966129</t>
  </si>
  <si>
    <t>33664967</t>
  </si>
  <si>
    <t>35858692</t>
  </si>
  <si>
    <t>35971425</t>
  </si>
  <si>
    <t>51710771</t>
  </si>
  <si>
    <t>40994116</t>
  </si>
  <si>
    <t>36150378</t>
  </si>
  <si>
    <t>35611773</t>
  </si>
  <si>
    <t>45093570</t>
  </si>
  <si>
    <t>36929512</t>
  </si>
  <si>
    <t>37947985</t>
  </si>
  <si>
    <t>33346569</t>
  </si>
  <si>
    <t>41834991</t>
  </si>
  <si>
    <t>96028667</t>
  </si>
  <si>
    <t>41587510</t>
  </si>
  <si>
    <t>34401278</t>
  </si>
  <si>
    <t>28710581</t>
  </si>
  <si>
    <t>32831857</t>
  </si>
  <si>
    <t>47695752</t>
  </si>
  <si>
    <t>36806650</t>
  </si>
  <si>
    <t>33667317</t>
  </si>
  <si>
    <t>45478514</t>
  </si>
  <si>
    <t>93051402</t>
  </si>
  <si>
    <t>45476610</t>
  </si>
  <si>
    <t>38632069</t>
  </si>
  <si>
    <t>30493755</t>
  </si>
  <si>
    <t>32394459</t>
  </si>
  <si>
    <t>34056784</t>
  </si>
  <si>
    <t>42252056</t>
  </si>
  <si>
    <t>42374516</t>
  </si>
  <si>
    <t>45537253</t>
  </si>
  <si>
    <t>34308777</t>
  </si>
  <si>
    <t>43726059</t>
  </si>
  <si>
    <t>35971847</t>
  </si>
  <si>
    <t>42931418</t>
  </si>
  <si>
    <t>46026049</t>
  </si>
  <si>
    <t>41446720</t>
  </si>
  <si>
    <t>36785899</t>
  </si>
  <si>
    <t>37934848</t>
  </si>
  <si>
    <t>38260713</t>
  </si>
  <si>
    <t>45584581</t>
  </si>
  <si>
    <t>38617073</t>
  </si>
  <si>
    <t>28074210</t>
  </si>
  <si>
    <t>44599460</t>
  </si>
  <si>
    <t>43399043</t>
  </si>
  <si>
    <t>34815982</t>
  </si>
  <si>
    <t>35747671</t>
  </si>
  <si>
    <t>38324186</t>
  </si>
  <si>
    <t>46439263</t>
  </si>
  <si>
    <t>45885720</t>
  </si>
  <si>
    <t>39270347</t>
  </si>
  <si>
    <t>39603648</t>
  </si>
  <si>
    <t>46579401</t>
  </si>
  <si>
    <t>43871653</t>
  </si>
  <si>
    <t>32640269</t>
  </si>
  <si>
    <t>38570909</t>
  </si>
  <si>
    <t>28377814</t>
  </si>
  <si>
    <t>30697470</t>
  </si>
  <si>
    <t>44729738</t>
  </si>
  <si>
    <t>371993385</t>
  </si>
  <si>
    <t>38157619</t>
  </si>
  <si>
    <t>36312517</t>
  </si>
  <si>
    <t>42254517</t>
  </si>
  <si>
    <t>36572483</t>
  </si>
  <si>
    <t>45754371</t>
  </si>
  <si>
    <t>33017459</t>
  </si>
  <si>
    <t>37992753</t>
  </si>
  <si>
    <t>48318620</t>
  </si>
  <si>
    <t>41665545</t>
  </si>
  <si>
    <t>38267289</t>
  </si>
  <si>
    <t>561812511</t>
  </si>
  <si>
    <t>35750120</t>
  </si>
  <si>
    <t>40808242</t>
  </si>
  <si>
    <t>47126355</t>
  </si>
  <si>
    <t>39757177</t>
  </si>
  <si>
    <t>39906777</t>
  </si>
  <si>
    <t>42822145</t>
  </si>
  <si>
    <t>29250306</t>
  </si>
  <si>
    <t>42723381</t>
  </si>
  <si>
    <t>44483081</t>
  </si>
  <si>
    <t>44642320</t>
  </si>
  <si>
    <t>42360292</t>
  </si>
  <si>
    <t>41928261</t>
  </si>
  <si>
    <t>4691981</t>
  </si>
  <si>
    <t>41497006</t>
  </si>
  <si>
    <t>39916554</t>
  </si>
  <si>
    <t>46501632</t>
  </si>
  <si>
    <t>34932235</t>
  </si>
  <si>
    <t>7070967</t>
  </si>
  <si>
    <t>39959007</t>
  </si>
  <si>
    <t>42212647</t>
  </si>
  <si>
    <t>45480817</t>
  </si>
  <si>
    <t>45628918</t>
  </si>
  <si>
    <t>41150815</t>
  </si>
  <si>
    <t>43916211</t>
  </si>
  <si>
    <t>43629521</t>
  </si>
  <si>
    <t>42951140</t>
  </si>
  <si>
    <t>40675149</t>
  </si>
  <si>
    <t>94246989</t>
  </si>
  <si>
    <t>94948557</t>
  </si>
  <si>
    <t>42635910</t>
  </si>
  <si>
    <t>42440352</t>
  </si>
  <si>
    <t>43784493</t>
  </si>
  <si>
    <t>46286449</t>
  </si>
  <si>
    <t>32917166</t>
  </si>
  <si>
    <t>41654080</t>
  </si>
  <si>
    <t>12094100</t>
  </si>
  <si>
    <t>46213445</t>
  </si>
  <si>
    <t>34071168</t>
  </si>
  <si>
    <t>44278415</t>
  </si>
  <si>
    <t>96169179</t>
  </si>
  <si>
    <t>530725032</t>
  </si>
  <si>
    <t>Original</t>
  </si>
  <si>
    <t>Limpio</t>
  </si>
  <si>
    <t>Activo</t>
  </si>
  <si>
    <t>Educación Socioambiental, Restauración Ecológica</t>
  </si>
  <si>
    <t>Restauración Ecológica</t>
  </si>
  <si>
    <t>Educación Socioambiental, Investigación y Política Socioambiental</t>
  </si>
  <si>
    <t>Educación Socioambiental, Investigación y Política Socioambiental, Relaciones Humanas &amp; Voluntariado</t>
  </si>
  <si>
    <t>"Me interesan ambos" y "Me interesan los tres" es controversial ya que no se entiende bien a cuales refieren.</t>
  </si>
  <si>
    <t>DNI/Pasaporte</t>
  </si>
  <si>
    <t>Marca temporal</t>
  </si>
  <si>
    <t>Dirección de correo electrónico</t>
  </si>
  <si>
    <t>Nombre y Apellido (completo).</t>
  </si>
  <si>
    <t>Fecha de nacimiento</t>
  </si>
  <si>
    <t>Ciudad, Provincia y País de Residencia (p. ej. Ciudad Autónoma de Buenos Aires, Buenos Aires, Argentina).</t>
  </si>
  <si>
    <t>Celular/WhatsApp | Por favor, incluir el Código de país y de Área (p. ej. +54 9 115 458 5823). *O más fácil, copialo directamente como figura en tu WhatsApp.</t>
  </si>
  <si>
    <t>Género</t>
  </si>
  <si>
    <t>Profesión / Estudios | ¿A qué te dedicás?</t>
  </si>
  <si>
    <t>¿Cuál es tu disponibilidad horaria para cursar el Programa Agentes del Cambio? distribuidas de lunes a viernes de 9 a 19 h. Si podés solo los fines de semana, anotate en el Voluntariado Eventual. | PD. Tus días específicos los seleccionarás cuando ingreses, junto a tu Coordinadxr.</t>
  </si>
  <si>
    <t>E-mail (necesitamos que sea de Gmail para compartirte el Drive).</t>
  </si>
  <si>
    <t>¿Por qué te gustaría ser un Agente del Cambio en Eco House?</t>
  </si>
  <si>
    <t>¿En qué área te gustaría participar?</t>
  </si>
  <si>
    <t xml:space="preserve">Instagram </t>
  </si>
  <si>
    <t>Twitter</t>
  </si>
  <si>
    <t>¿Algo más que nos quieras contar? | Opcional.</t>
  </si>
  <si>
    <t>Por favor, cargá un CV que tengas a mano (no es necesario que sea el mejor CV del mundo). | Se aceptan solo documentos PDF o Word.</t>
  </si>
  <si>
    <t>¿Hiciste algún voluntariado anteriormente? ¿En dónde?</t>
  </si>
  <si>
    <t>¿Cómo te enteraste del voluntariado de Eco House Global?</t>
  </si>
  <si>
    <t>Nombre y Apellido del contacto de emergencia (p. ej. Juana Pérez).</t>
  </si>
  <si>
    <t>Relación con el contacto de emergencia (p. ej. Mamá, papá, hermanx, amigx, pareja).</t>
  </si>
  <si>
    <t>Celular/WhatsApp del contacto de emergencia | Por favor, ingresar el Código de país y de Área (p. ej. +54 9 115 458 5823). *O más fácil, copialo directamente como figura en el WhatsApp.</t>
  </si>
  <si>
    <t>¿Obra social? | Si no tenés, poné "no tengo".</t>
  </si>
  <si>
    <t>Edad</t>
  </si>
  <si>
    <t>Edad actual</t>
  </si>
  <si>
    <t>Lo que esta en la fila 2 es de la vieja base. Hoy en día no se utiliza pero queda acá en caso de necesitar revisar información histórica.</t>
  </si>
  <si>
    <t>¿Cuál es tu disponibilidad horaria para cursar el Programa Agentes del Cambio? Recordá que requiere 12 horas semanales, distribuidas de lunes a viernes de 9 a 19 h. Si podés solo los fines de semana, anotate en el Voluntariado Eventual. | PD. Tus días específicos los seleccionarás cuando ingreses, junto a tu Coordinadxr.</t>
  </si>
  <si>
    <t>¿En qué departamento te gustaría participar?</t>
  </si>
  <si>
    <t>STATUS DE INGRESO (DOCU RECIBIMIENTO: ¿LE MANDÉ LA OPCIÓN 3.A, 3.B? ¿HABLÉ? ¿ESTÁ ESPERANDO? ¿QUÉ ONDA?</t>
  </si>
  <si>
    <t>Comentarios sobre el Status de Ingreso (ej. este me llamó, este no me llamó, le dije tal cosa, etc.)</t>
  </si>
  <si>
    <t>Comentarios internos basados en la inducción y formulario (p. ej. algún dato de interés exprés).</t>
  </si>
  <si>
    <t>¿DEPARTAMENTO EN EL QUE FINALMENTE INGRESÓ? (PORQUE PUEDE NO SER EL MISMO QUE EL DEL FORMULARIO).</t>
  </si>
  <si>
    <t>Coordinador a cargo</t>
  </si>
  <si>
    <t>Fecha de inicio (contrato vigente)</t>
  </si>
  <si>
    <t>Fecha de seguimiento (1 mes y medio)</t>
  </si>
  <si>
    <t>Fecha de evaluacion (3 meses)</t>
  </si>
  <si>
    <t xml:space="preserve">Seguimiento </t>
  </si>
  <si>
    <t xml:space="preserve">Evaluación </t>
  </si>
  <si>
    <t>¿RENOVÓ EL CONTRATO?</t>
  </si>
  <si>
    <t>¿LO DEJAMOS EN ESTA PESTAÑA "actuales" PORQUE RENOVÓ EL CONTRATO Y TAMBIÉN ES UN ACTUAL?</t>
  </si>
  <si>
    <t>Comentarios nuevos: ¿cambio de depto? ¿Alguna novedad a saber?</t>
  </si>
  <si>
    <t>quedaron de antes del formulario nuevo</t>
  </si>
  <si>
    <t>loibanezocampo@gmail.com</t>
  </si>
  <si>
    <t>Lola Ibáñez</t>
  </si>
  <si>
    <t>11 5177-2002</t>
  </si>
  <si>
    <t>Est. Lic. en Economía (UBA)</t>
  </si>
  <si>
    <t>Certificación</t>
  </si>
  <si>
    <t>Justo cambiamos el sistema y solo reciben IPA y EA. En Lista de Espera.</t>
  </si>
  <si>
    <t>eliana.andreu@gmail.com</t>
  </si>
  <si>
    <t>Eliana Andreu</t>
  </si>
  <si>
    <t>11 6889-7001</t>
  </si>
  <si>
    <t>Técnico en Turismo y estudiantes Adm (UADE)</t>
  </si>
  <si>
    <t>maxsmacharg@gmail.com</t>
  </si>
  <si>
    <t>Maxine Sigal</t>
  </si>
  <si>
    <t>11 6954-3490</t>
  </si>
  <si>
    <t>Abogada Master Resp Social Corporativa</t>
  </si>
  <si>
    <t>natasha.alperovich@hotmail.com</t>
  </si>
  <si>
    <t>Natasha Alperovich</t>
  </si>
  <si>
    <t>11 3399 6416</t>
  </si>
  <si>
    <t>Lic en Administración (UBA)</t>
  </si>
  <si>
    <t>milaachuri@gmail.com</t>
  </si>
  <si>
    <t>Camila Achuri</t>
  </si>
  <si>
    <t>57 3186501507</t>
  </si>
  <si>
    <t>Diseño</t>
  </si>
  <si>
    <t>Huerta y Compost</t>
  </si>
  <si>
    <t>Profesorado de Matemática UBA (en curso)</t>
  </si>
  <si>
    <t>Lucia Bobzin</t>
  </si>
  <si>
    <t>11 3504 7636</t>
  </si>
  <si>
    <t>22/01 mando audio</t>
  </si>
  <si>
    <t>bobzin@gmail.com</t>
  </si>
  <si>
    <t>Ofrezco escuelas</t>
  </si>
  <si>
    <t>VIEJOS. QUISIIERON ENTRAR Y NO RESPONDIERON MÁS.</t>
  </si>
  <si>
    <t>mailarralde00@gmail.com</t>
  </si>
  <si>
    <t>Candela rosario Freire</t>
  </si>
  <si>
    <t>Ciudad Autónoma de Buenos Aires</t>
  </si>
  <si>
    <t>+5492478448041</t>
  </si>
  <si>
    <t>Mujer</t>
  </si>
  <si>
    <t xml:space="preserve">Estudiante de Gestión Ambiental </t>
  </si>
  <si>
    <t>3 horas diarias, 4 veces por semana, de lunes a viernes por la TARDE.</t>
  </si>
  <si>
    <t>Porque me interesa mucho todo lo relacionado al ambiente y tengo muchas ganas de aprender y aportar.</t>
  </si>
  <si>
    <t>@maialarralde</t>
  </si>
  <si>
    <t>@mailarralde</t>
  </si>
  <si>
    <t>https://drive.google.com/open?id=1cCqid_jZjNCID881g-e91L--LtO-fnba</t>
  </si>
  <si>
    <t>Drive compartido</t>
  </si>
  <si>
    <t xml:space="preserve">Educación Socioambiental </t>
  </si>
  <si>
    <t>barbiecstern@gmail.com</t>
  </si>
  <si>
    <t>Barbara Stern</t>
  </si>
  <si>
    <t>buenos aires</t>
  </si>
  <si>
    <t>116-099-1701</t>
  </si>
  <si>
    <t xml:space="preserve">Profesional. Abogada magister en políticas públicas. Soy consultora e investigadora de proyectos que generan un impacto ambiental, urbano y social. </t>
  </si>
  <si>
    <t>4 horas diarias, 3 veces por semana, de lunes a viernes por la TARDE.</t>
  </si>
  <si>
    <t xml:space="preserve">Poseo una gran consciencia ambiental y me parece muy importante poder trabajar en equipo para generar ideas y cambios innovadores traducidos en proyectos y políticas que empujen a tener ciudades y comunidades más sustentables. Ser voluntaria de una fundación en la que se desarrollan e implementan proyectos que tienen un impacto directo en el medio ambiente me daría mucha alegría y satisfacción. Así como también la posibilidad de conocer a otras personas con  preocupaciones e intereses similares a los míos me permitiría aprender y crecer personal y profesionalmente.  </t>
  </si>
  <si>
    <t>@barbie_stern</t>
  </si>
  <si>
    <t>no tengo</t>
  </si>
  <si>
    <t xml:space="preserve">Desde comienzos de mi carrera fui voluntaria de la Fundación CIPPEC y de FARN en calidad de docente. Me genera mucho entusiasmo poder llevar a cabo actividades de investigación como también la ejecución de proyectos que puedan tener un impacto mediato o inmediato en la calidad del ambiente. </t>
  </si>
  <si>
    <t>https://drive.google.com/open?id=1i0M3OhGQPDzeZtz79Mm1L6sRie9VjtGW</t>
  </si>
  <si>
    <t>IPA</t>
  </si>
  <si>
    <t>tk5510.jmc@gmail.com</t>
  </si>
  <si>
    <t xml:space="preserve">Juan Manuel caro </t>
  </si>
  <si>
    <t xml:space="preserve">Colombiana </t>
  </si>
  <si>
    <t xml:space="preserve">Ciudad Autónoma de buenos aires </t>
  </si>
  <si>
    <t>+5492966602938</t>
  </si>
  <si>
    <t>Hombre</t>
  </si>
  <si>
    <t xml:space="preserve">Estudiante licenciatura en trabajo social </t>
  </si>
  <si>
    <t xml:space="preserve">Tk5510.jmc@gmail.com </t>
  </si>
  <si>
    <t xml:space="preserve">Porque creo que la agenda medioambiental debe estar más vigente que nunca, debido a las problemáticas medioambientales y los efectos del cambio climático que  estamos viviendo.  Creo que es necesario generar conciencia y construir herramientas que ayuden a cambiar la política medioambiental que afectan al país y la región. </t>
  </si>
  <si>
    <t>@juanm.cmz</t>
  </si>
  <si>
    <t>No tengo</t>
  </si>
  <si>
    <t>https://drive.google.com/open?id=1cjvaCEaLAgXZhV2RRLGWYFe9JZ8lGyi3</t>
  </si>
  <si>
    <t>palomcs1995@gmail.com</t>
  </si>
  <si>
    <t xml:space="preserve">Paloma Córdoba </t>
  </si>
  <si>
    <t>+54 9 1123272979</t>
  </si>
  <si>
    <t xml:space="preserve">Estudiante de Kinesiología </t>
  </si>
  <si>
    <t xml:space="preserve">Quiero ser parte y ayudar en el cambio de consciencia de la sociedad. Pero en este preciso momento quiero aprender, para ser más útil en el futuro, y colaborar en lo que pueda. </t>
  </si>
  <si>
    <t>@palomaacordoba</t>
  </si>
  <si>
    <t xml:space="preserve">Estaba principalmente entusiasmada con el compostaje, pero vamos con estos voluntariados! </t>
  </si>
  <si>
    <t>https://drive.google.com/open?id=1E5R5Q8zZNqOWp1qjentdX5AvOpUaXA2k</t>
  </si>
  <si>
    <t>No</t>
  </si>
  <si>
    <t>Instagram.</t>
  </si>
  <si>
    <t>leticiaperez.89@gmail.com</t>
  </si>
  <si>
    <t>Leticia Perez</t>
  </si>
  <si>
    <t>Ciudad Autonoma de Buenos Aires, Argentina</t>
  </si>
  <si>
    <t>+54 9 115 735 5722</t>
  </si>
  <si>
    <t>Estudios: Lic. en Artes del Movimiento (Cultura). Lic. en Relaciones Públicas</t>
  </si>
  <si>
    <t>4 horas diarias, 3 veces por semana, de lunes a viernes por la MAÑANA.</t>
  </si>
  <si>
    <t>Mi valor, mi esfuerzo y mi compromiso quiero que esté destinado a personas, proyectos, y empresas que admiro por tener como objetivo el bienestar de toda la comunidad; que piensen en la sustentabilidad, pero no como una utopía lejana e inalcanzable, sino como la dirección hacia donde ir, como el puente que nos ayudará a alcanzar nuestras metas. Toda la destrucción ambiental que venimos provocando los seres humanos, en parte tiene que ver con que nos consideramos por fuera del sistema, cuando en realidad somos parte del mismo. Pensarlo de esta forma me da esperanza, porque si somos parte del problema también podemos ser parte de la solución, sólo hay que tomar la decisión y comprometerse desde el lugar que nos toca.
Por otra parte, si bien la educación a los jóvenes me interesa, quiero formarme para en un futuro poder educar en empresas bajo la premisa de Responsabilidad Social Empresarial y Triple Impacto. Cada actor es importante en el entramado social, pero es de vital importancia que las empresas entiendan el rol que cumplen y la responsabilidad que tienen siendo que ellas son las que provocan estos problemas a gran escala. 
Por todas estas razones es que quiero empezar a educarme y formarme con ustedes, para que en un futuro (espero no muy lejano), pueda ayudar desde lo comunicacional y lo cultural a promover tanto en instituciones educativas como en empresas las nuevas lógicas ambientales. 
Argentina, y el mundo entero necesita una visión donde la responsabilidad socioambiental esté a la altura que la coyuntura amerita, donde los valores que se promulguen estén por delante de los fines puramente económicos y lucrativos. Si quiero un futuro mejor para mi y para todas las personas, necesito aprender de los profesionales más capacitados y de quienes lograron advertir esta situación. Rodearme de quienes demuestren tener, no sólo conciencia sino también empatía, dedicación, y que presenten el coraje y liderazgo suficiente para evidenciar que se puede hacer de otra manera, que se puede ser mejor y que debemos hacerlo por el bien de todas, todos y todes.</t>
  </si>
  <si>
    <t>@soyletipe</t>
  </si>
  <si>
    <t>Por el momento me encuentro en plena búsqueda laboral, por lo tanto en caso de conseguir trabajo necesitaría tener la posibilidad de acomodar los horarios.</t>
  </si>
  <si>
    <t>https://drive.google.com/open?id=1RclX-C_hByF2g60t2F7jVOPvZpQNX5q1</t>
  </si>
  <si>
    <t>Trabaje como becaria en el Centro Cultural de la Cooperación</t>
  </si>
  <si>
    <t>Tener en cuenta a futuro para Producción y Consultoría Amb.</t>
  </si>
  <si>
    <t>camiledesmap.99@gmail.com</t>
  </si>
  <si>
    <t>Camila Ledesma Padilla</t>
  </si>
  <si>
    <t xml:space="preserve">argentina </t>
  </si>
  <si>
    <t>CABA</t>
  </si>
  <si>
    <t>Estudiante de Publicidad</t>
  </si>
  <si>
    <t>3 horas diarias, 4 veces por semana, de lunes a viernes por la MAÑANA.</t>
  </si>
  <si>
    <t>Porque me gustaría ayudar al mundo a ser un lu más ecológico</t>
  </si>
  <si>
    <t>@camiledes</t>
  </si>
  <si>
    <t>@camiledes2</t>
  </si>
  <si>
    <t>https://drive.google.com/open?id=1omJ1ZiIRlqq32zL7BAGhCKW2qvE6MMHd</t>
  </si>
  <si>
    <t>Recomendación de alguien que lo hizo.</t>
  </si>
  <si>
    <t>A</t>
  </si>
  <si>
    <t>ya no responde los whatsap.</t>
  </si>
  <si>
    <t>mathiasfrostt@gmail.com</t>
  </si>
  <si>
    <t>Mathias</t>
  </si>
  <si>
    <t>Pilar, Buenos Aires</t>
  </si>
  <si>
    <t xml:space="preserve">+1 540 760 8607 </t>
  </si>
  <si>
    <t xml:space="preserve">Lic. en Comunicación </t>
  </si>
  <si>
    <t>Momento de accionar toda mi preocupación y cosmovision en cuanto a la realidad que me enfrento día a día. Sumar, ayudar y comenzar a meterme en el mundo ambiental que va a ser el rubro que me apasiona y acompañará durante toda mi carrera profesional</t>
  </si>
  <si>
    <t>_matifrost</t>
  </si>
  <si>
    <t>abuelita_</t>
  </si>
  <si>
    <t>https://drive.google.com/open?id=1jkPJYF37hor1gBFUOTNQgnzPAz3Qerem</t>
  </si>
  <si>
    <t>ARRANCA DIRECTO EN PILAR</t>
  </si>
  <si>
    <t>canderossi25@gmail.com</t>
  </si>
  <si>
    <t>María Candelaria Rossi</t>
  </si>
  <si>
    <t>Argentina|</t>
  </si>
  <si>
    <t>011 64629449</t>
  </si>
  <si>
    <t>Estudiante de Ciencias Ambientales en la UBA</t>
  </si>
  <si>
    <t xml:space="preserve">Me encanta la idea de hacer un voluntariado que esta relacionado con el cuidado del medio ambiente!  </t>
  </si>
  <si>
    <t>candeerossi</t>
  </si>
  <si>
    <t>https://drive.google.com/open?id=1MsfOMQcV-OWmvlI5b1iv3gmMldmfLDLi</t>
  </si>
  <si>
    <t>hice otro voluntariado</t>
  </si>
  <si>
    <t>María del Pilar Verde</t>
  </si>
  <si>
    <t>Mamá</t>
  </si>
  <si>
    <t>11 57549191</t>
  </si>
  <si>
    <t>MEDICUS</t>
  </si>
  <si>
    <t>Inducción 9.04</t>
  </si>
  <si>
    <t xml:space="preserve"> Investigación y Política Socioambiental</t>
  </si>
  <si>
    <t>vicogonzalezn@gmail.com</t>
  </si>
  <si>
    <t>Victoria Gonzalez Narvarte</t>
  </si>
  <si>
    <t>54 11 68965297</t>
  </si>
  <si>
    <t>Estudiante de derecho</t>
  </si>
  <si>
    <t xml:space="preserve">Porque desde hace unos años que busco la manera de poder ayudar además de aprender y compartir, y después de ver la página en instagram y leer un poco sobre el programa me interese muchisimo. </t>
  </si>
  <si>
    <t>@victoria.g.n</t>
  </si>
  <si>
    <t>@vicogonzalezn</t>
  </si>
  <si>
    <t>https://drive.google.com/open?id=15D01A2mx62mvbR3Qfyt4I-JGZSZtiFmz</t>
  </si>
  <si>
    <t xml:space="preserve">Estuve en techo para mi país, di clases de catequesis en la villa 31 junto a la Iglesia San Nicolas de Bari. </t>
  </si>
  <si>
    <t>EDUARDO DANIEL GONZÁLEZ</t>
  </si>
  <si>
    <t>Papá</t>
  </si>
  <si>
    <t xml:space="preserve">11 4418 6380 </t>
  </si>
  <si>
    <t>Obra Social Del Poder Judicial</t>
  </si>
  <si>
    <t>msol.floreano@hotmail.com</t>
  </si>
  <si>
    <t>María Sol Floreano</t>
  </si>
  <si>
    <t>+54 9 1136070079</t>
  </si>
  <si>
    <t>Licenciada en ciencias ambientales</t>
  </si>
  <si>
    <t>msol.floreano@gmail.com</t>
  </si>
  <si>
    <t>Me gustaría aportar mi tiempo y habilidades haciendo algo que me gusta, que estudié y principalmente que contribuya a construir un mundo mejor</t>
  </si>
  <si>
    <t>@solfloreano</t>
  </si>
  <si>
    <t>https://drive.google.com/open?id=1POwqy-T9BrjCPqdE25a7OpSCeOyGOHlL</t>
  </si>
  <si>
    <t>Si, voluntariados ambientales en Natal (Brasil), escuela rural de Marcos paz y en Ecoparque, Parque Sarmiento, CABA</t>
  </si>
  <si>
    <t>Gladys Ragonesi</t>
  </si>
  <si>
    <t>+54 9 11 33137563</t>
  </si>
  <si>
    <t>Swiss Medical</t>
  </si>
  <si>
    <t>juli95@live.com.ar</t>
  </si>
  <si>
    <t>julian zanotti</t>
  </si>
  <si>
    <t>argentino</t>
  </si>
  <si>
    <t>Quilmes oeste</t>
  </si>
  <si>
    <t>Universitario Estudiante de la carrera Lic en gestión ambiental/call center telemarketer</t>
  </si>
  <si>
    <t>julianzanotti4@gmail.com</t>
  </si>
  <si>
    <t>generar nuevos vínculos que puedan convertirse en oportunidades laborales y generar experiencia de campo relacionado al cuidado del medio ambiente.</t>
  </si>
  <si>
    <t xml:space="preserve">no tengo </t>
  </si>
  <si>
    <t>https://drive.google.com/open?id=1xH49u7RgT-a5Wy07l0amJvSnSplarMis</t>
  </si>
  <si>
    <t>no</t>
  </si>
  <si>
    <t>Christian seymand</t>
  </si>
  <si>
    <t>amigo</t>
  </si>
  <si>
    <t>+54 9 11 3115-0431</t>
  </si>
  <si>
    <t>Osde 450</t>
  </si>
  <si>
    <t>Forestación</t>
  </si>
  <si>
    <t>facu-bejarano@hotmail.com</t>
  </si>
  <si>
    <t>Facundo Martín Bejarano</t>
  </si>
  <si>
    <t>Argentino</t>
  </si>
  <si>
    <t>Buenos Aires</t>
  </si>
  <si>
    <t>Profesorado de educación primaria</t>
  </si>
  <si>
    <t>lalofacu33@gmail.com</t>
  </si>
  <si>
    <t>Me gustaría poder formar parte de Ecohouse para ampliar mis conocimientos sobre el ambientalismo para poder volcarlo en mi página de Instagram y poder seguir difundiendo el mensaje ecológico. También para el día de mañana que llegue a una escuela poder enseñarle a los alumnos.</t>
  </si>
  <si>
    <t>Bionoticiero // faacu24_</t>
  </si>
  <si>
    <t>faaacu24</t>
  </si>
  <si>
    <t>https://drive.google.com/open?id=1h_ACry1FV1wXxOElZMJNAzt0SYXvDm4r</t>
  </si>
  <si>
    <t>Comencé el mío en mi barrio para dejarlo un poco más limpio y también formo parte de Versova, voluntariado de limpieza de la costa de San isidro</t>
  </si>
  <si>
    <t>Analía Centurion</t>
  </si>
  <si>
    <t>Osecac</t>
  </si>
  <si>
    <t>florenciahgordon@gmail.com</t>
  </si>
  <si>
    <t xml:space="preserve">Florencia Herk </t>
  </si>
  <si>
    <t>54 297 5094541</t>
  </si>
  <si>
    <t>Estudio Ciencias Políticas y Gobierno en la UCES</t>
  </si>
  <si>
    <t xml:space="preserve">Estuve buscando un voluntario que me ofrezca la oportunidad de aprender y crecer, aportando a su vez un granito de arena en los temas que son importantes, soy una persona comprometida y aspiracional que se metió a estudiar ciencias políticas como una forma de generar herramientas para poder cambiar y ayudar a la sociedad, y al país en general. Creo que puedo aportar la pasión por el compromiso, la responsabilidad y las ganas de hacer algo bueno por el resto! Me sentiría muy agradecida de poder colaborar con ustedes.  </t>
  </si>
  <si>
    <t>@florenciagordon</t>
  </si>
  <si>
    <t>@Florenciaherkgordon</t>
  </si>
  <si>
    <t>https://drive.google.com/open?id=1dW-78uTlyqe4APeFLwmuPahYA7zgU81p</t>
  </si>
  <si>
    <t>Fui voluntaria en un asilo de adultos mayores en Mendoza en el año 2014 
Fui voluntaria en un centro de Diálisis en Comodoro Rivadavia en el año 2017</t>
  </si>
  <si>
    <t xml:space="preserve">Carolina Gordon - </t>
  </si>
  <si>
    <t xml:space="preserve">Mama </t>
  </si>
  <si>
    <t>+54 9 297 4769693</t>
  </si>
  <si>
    <t xml:space="preserve">Tengo, osde </t>
  </si>
  <si>
    <t>chiagerez@gmail.com</t>
  </si>
  <si>
    <t>Chiara Michelle Gerez</t>
  </si>
  <si>
    <t xml:space="preserve">Ciudad Autónoma de Buenos Aires, Buenos Aires, Argentina </t>
  </si>
  <si>
    <t>+54 9 11 6704-7415</t>
  </si>
  <si>
    <t>Estudiante de Sociología en la Universidad de Buenos Aires</t>
  </si>
  <si>
    <t>Para aprender e involucrarme con la tarea proteger al planeta</t>
  </si>
  <si>
    <t>@chiagerez</t>
  </si>
  <si>
    <t>https://drive.google.com/open?id=1W8qwszakR--9DuxGyxRVcdviwSPp4Bj8</t>
  </si>
  <si>
    <t>Realice voluntariados de asistencia social, yendo a comedores y participando de la organización ¨Whatsapperos solidarios¨</t>
  </si>
  <si>
    <t>Campañas en vía pública o eventos.</t>
  </si>
  <si>
    <t>Silvina Bustamante</t>
  </si>
  <si>
    <t>Madre</t>
  </si>
  <si>
    <t>+54 9 11 3152-6030</t>
  </si>
  <si>
    <t>Osde</t>
  </si>
  <si>
    <t>soficorva19@gmail.com</t>
  </si>
  <si>
    <t>SOFIA IRENE CORVALAN</t>
  </si>
  <si>
    <t>CABA, Buenos Aires, Argentina</t>
  </si>
  <si>
    <t>+5493854824938</t>
  </si>
  <si>
    <t>Ingeniera Civil</t>
  </si>
  <si>
    <t>Por que quiero aportar mi tiempo, capacidades y conocimientos para cooperar con el medio ambiente y ayudar a conseguir el  cambio y concientización que se necesita</t>
  </si>
  <si>
    <t>@soficorvalan19</t>
  </si>
  <si>
    <t>https://drive.google.com/open?id=1nBjYGu_eh9_Sw3ouGUrI_o6MMh5ihVLz</t>
  </si>
  <si>
    <t>buscando en google una organización que trabaje sobre el medio ambiente</t>
  </si>
  <si>
    <t>FLORENCIA CORVALAN</t>
  </si>
  <si>
    <t>Hermana</t>
  </si>
  <si>
    <t>+5493856872064</t>
  </si>
  <si>
    <t>OSDE</t>
  </si>
  <si>
    <t>mertobchi@gmail.com</t>
  </si>
  <si>
    <t>MARIA DE LAS MERCEDES TOBCHI DE LA PEÑA</t>
  </si>
  <si>
    <t>ARGENTINA</t>
  </si>
  <si>
    <t>SAN SALVADOR DE JUJUY</t>
  </si>
  <si>
    <t>Argentina+5493886851731</t>
  </si>
  <si>
    <t>ABOGADA</t>
  </si>
  <si>
    <t xml:space="preserve">POR MI ESPECIALIDAD QUE ES DERECHO AMBIENTAL </t>
  </si>
  <si>
    <t>@mertobchidlp</t>
  </si>
  <si>
    <t>@MerTobchidlP</t>
  </si>
  <si>
    <t>https://drive.google.com/open?id=1BwUKvbNp2MkPuHzEhY6xKE3KNgySh1Bi</t>
  </si>
  <si>
    <t xml:space="preserve">SI, PROYUNGAS Y MANOS ABIERTAS ENTRE OTROS </t>
  </si>
  <si>
    <t>MARIA EMILIA TOBCHI DE LA PEÑA</t>
  </si>
  <si>
    <t>HERMANA</t>
  </si>
  <si>
    <t>+5493884341991</t>
  </si>
  <si>
    <t>martindouer@gmail.com</t>
  </si>
  <si>
    <t>Martin Douer</t>
  </si>
  <si>
    <t>Ciudad Autónoma de Buenos Aires, Buenos Aires, Argentina</t>
  </si>
  <si>
    <t>+5491144300826</t>
  </si>
  <si>
    <t>Licenciado en Economia Empresarial</t>
  </si>
  <si>
    <t xml:space="preserve">Porque quiero ser protagonista del cambio que el mundo necesita, y sé que puedo aportar desde mis conocimientos y especialmente desde mis ganas de aprender y hacer. </t>
  </si>
  <si>
    <t>@martindouer</t>
  </si>
  <si>
    <t>https://drive.google.com/open?id=17p_VRS9jy6zxWgT1yt1WKtnMW9LFjp2G</t>
  </si>
  <si>
    <t>En TEDxRioDeLaPlata y en un festival de música en Noruega</t>
  </si>
  <si>
    <t>Google</t>
  </si>
  <si>
    <t>Mariana Sekzer</t>
  </si>
  <si>
    <t xml:space="preserve">Mamá </t>
  </si>
  <si>
    <t>+5491155795541</t>
  </si>
  <si>
    <t>Se pasa a V.Eventuales</t>
  </si>
  <si>
    <t xml:space="preserve">Se da de BAJA del del Programa, dado que en 1 mes se va por trabajo a Israel unos meses y no sabe bien si va a poder cumplirlo. </t>
  </si>
  <si>
    <t>paula.lenzner@usal.edu.ar</t>
  </si>
  <si>
    <t>Paula lenzner</t>
  </si>
  <si>
    <t xml:space="preserve">El calafate, Santa Cruz, argentina. </t>
  </si>
  <si>
    <t>+5492966546382</t>
  </si>
  <si>
    <t>Estudio veterinaria primer año.</t>
  </si>
  <si>
    <t>Paula.lenzner@usal.edu.ar</t>
  </si>
  <si>
    <t xml:space="preserve">Me interesa estudiar sobre el medio ambiente y colaborar para mejorarlo. </t>
  </si>
  <si>
    <t>@paulalenzner</t>
  </si>
  <si>
    <t>https://drive.google.com/open?id=1CpZ9kNhOyxoz8dRktUzUHJC8a9_emlvL</t>
  </si>
  <si>
    <t>Carolina Lambertini</t>
  </si>
  <si>
    <t>+5492966308911</t>
  </si>
  <si>
    <t>seijocamila@gmail.com</t>
  </si>
  <si>
    <t>Camila Seijo</t>
  </si>
  <si>
    <t>Capital federal</t>
  </si>
  <si>
    <t>+54 9 115 323 6033</t>
  </si>
  <si>
    <t>Termine la cursada de Lic en Ciencias Ambientales, actualmente elaborando tesis</t>
  </si>
  <si>
    <t>Por el interes de tematicas ambientales, ademas de la experiencia para mi crecimiento profesional y personal</t>
  </si>
  <si>
    <t>camilaseijo</t>
  </si>
  <si>
    <t>https://drive.google.com/open?id=13cXQKojJohk888pGZvs7yYbdvuUFQS3L</t>
  </si>
  <si>
    <t>Si, en un programa institucional en la Facultad de Agronomia llamado Fauba verde</t>
  </si>
  <si>
    <t>Silvia Sibilia</t>
  </si>
  <si>
    <t>54 911 4189 4556</t>
  </si>
  <si>
    <t>Hospital italiano</t>
  </si>
  <si>
    <t>vizioli22@hotmail.com</t>
  </si>
  <si>
    <t>Melany rocio vizioli arienti</t>
  </si>
  <si>
    <t>El palomar, buenos aires, argentina</t>
  </si>
  <si>
    <t>+5491138808395</t>
  </si>
  <si>
    <t xml:space="preserve">Estudiantes manejo, gestion y conservacion de la biodiversidad </t>
  </si>
  <si>
    <t>mvizioli22@gmail.com</t>
  </si>
  <si>
    <t xml:space="preserve">Para aportar desde mi lugar a mejorar el mundo </t>
  </si>
  <si>
    <t>@Melyvizioli</t>
  </si>
  <si>
    <t xml:space="preserve">No tengo </t>
  </si>
  <si>
    <t>https://drive.google.com/open?id=1JLD8s4UZRZg6xtzP0cG-iDze0gKaw8dj</t>
  </si>
  <si>
    <t xml:space="preserve">Si. Guiraoga refugio de animales silvestres y en la reserva de san isidro </t>
  </si>
  <si>
    <t>Mauro eduardo</t>
  </si>
  <si>
    <t>Papa</t>
  </si>
  <si>
    <t>+5491144250451</t>
  </si>
  <si>
    <t xml:space="preserve">Si osde </t>
  </si>
  <si>
    <t>lucianamescovio@gmail.com</t>
  </si>
  <si>
    <t>Luciana Mescovio</t>
  </si>
  <si>
    <t>Merlo, Buenos Aires</t>
  </si>
  <si>
    <t>54 11 15 67197283</t>
  </si>
  <si>
    <t>Abogada</t>
  </si>
  <si>
    <t xml:space="preserve">Quiero ser parte del cambio, adquirir herramientas para concientizar, ayudar al planeta... quiero aprender </t>
  </si>
  <si>
    <t>@lu_mescovio</t>
  </si>
  <si>
    <t>No uso</t>
  </si>
  <si>
    <t xml:space="preserve">Trabajo independiente, por lo que hay días que tengo audiencias para cubrir que duran 10min aprox, que no lo se con mucha anticipación. </t>
  </si>
  <si>
    <t>https://drive.google.com/open?id=1UNSCI4sDC2A4-GMmb-nzpqskTRU6txa-</t>
  </si>
  <si>
    <t xml:space="preserve">Andrés López </t>
  </si>
  <si>
    <t>Pareja</t>
  </si>
  <si>
    <t>curciomarco1@gmail.com</t>
  </si>
  <si>
    <t>marco curcio</t>
  </si>
  <si>
    <t>Quilmes, Buenos Aires, Argentina</t>
  </si>
  <si>
    <t>+54 1132829280</t>
  </si>
  <si>
    <t>Licenciado en ciencia politica</t>
  </si>
  <si>
    <t>Me interesa ganar experiencia en el área de políticas publicas relacionadas al medio ambiente y este voluntariado es una gran manera de perfeccionarme en eso.
Al mismo tiempo resulta una buena manera de ayudar y generar un impacto positivo en el planeta.</t>
  </si>
  <si>
    <t>@curciomarco</t>
  </si>
  <si>
    <t>@saiclonbleis</t>
  </si>
  <si>
    <t>https://drive.google.com/open?id=1ghldIlGaszH8WZHeewglmufK1dpZXd0a</t>
  </si>
  <si>
    <t>Fui voluntario en parque verde en los juegos olimpicos de la juventud Buenos Aires 2018</t>
  </si>
  <si>
    <t>Twitter.</t>
  </si>
  <si>
    <t>Marcela Fossat</t>
  </si>
  <si>
    <t>madre</t>
  </si>
  <si>
    <t>+54 91166504532</t>
  </si>
  <si>
    <t>regiyodice@gmail.com</t>
  </si>
  <si>
    <t>Regina Yodice</t>
  </si>
  <si>
    <t>+54 9 2364546547</t>
  </si>
  <si>
    <t>Quiero aportar mis conocimientos en Derecho para acompañar la causa de Eco House</t>
  </si>
  <si>
    <t>g.i.n.a.____</t>
  </si>
  <si>
    <t>https://drive.google.com/open?id=1Hra6YXpavZOvxTuphVRHO85RgvQvo2Je</t>
  </si>
  <si>
    <t xml:space="preserve">no </t>
  </si>
  <si>
    <t>Horacio Zapiola</t>
  </si>
  <si>
    <t>+54 9 11 59623673</t>
  </si>
  <si>
    <t>OSSEG</t>
  </si>
  <si>
    <t>hzapiola_69@hotmail.com</t>
  </si>
  <si>
    <t>Abogado</t>
  </si>
  <si>
    <t>horaciozapiola1@gmail.com</t>
  </si>
  <si>
    <t>Aportar mis conocimientos en derecho para acompañar la causa de Eco House</t>
  </si>
  <si>
    <t>@cumbia.julio.tono</t>
  </si>
  <si>
    <t>https://drive.google.com/open?id=12SCP-gSCmTs5197rQztvtCa9sF3WWPBb</t>
  </si>
  <si>
    <t>pareja</t>
  </si>
  <si>
    <t>+54 9 2364 546547</t>
  </si>
  <si>
    <t>Poder Judicial</t>
  </si>
  <si>
    <t>no respondió más</t>
  </si>
  <si>
    <t>keenangaston01@gmail.com</t>
  </si>
  <si>
    <t>Gaston Keenan</t>
  </si>
  <si>
    <t>San martin de los Andes, neuquen, argentina</t>
  </si>
  <si>
    <t>+5492944398618</t>
  </si>
  <si>
    <t>Lic en Gestion Ambiental</t>
  </si>
  <si>
    <t xml:space="preserve">Para generar un cambio y lograr mas concientizacion </t>
  </si>
  <si>
    <t>gaston.keenan</t>
  </si>
  <si>
    <t>https://drive.google.com/open?id=1RdqSUnYCxNYtSP2OLDmbXh1nZugt6Ry5</t>
  </si>
  <si>
    <t>Mirta morra</t>
  </si>
  <si>
    <t xml:space="preserve">madre </t>
  </si>
  <si>
    <t>+5492944596024</t>
  </si>
  <si>
    <t>19 años</t>
  </si>
  <si>
    <t>camilaabrilamado2013@gmail.com</t>
  </si>
  <si>
    <t>Camila Amado Cordoba</t>
  </si>
  <si>
    <t xml:space="preserve">GRAN BUENOS AIRES, BUENOS AIRES, ARGENTINA </t>
  </si>
  <si>
    <t>+54 11 53146141</t>
  </si>
  <si>
    <t>Estudiante de Ciencia Politica- Tec. en gestion publica (y completando el FOBA musica)</t>
  </si>
  <si>
    <t>Camilaabrilamado2013@gmail.com</t>
  </si>
  <si>
    <t>Me interesa su lema "Dejar de quejarse y empezar a hacer" por tanto creo que podré sacar una experiencia no solo enriquecedora, si no también contar con herramientas que me ayuden a una formación académica con perspectiva ambiental amplia. Brindan un proyecto comprometido, ya que en el marco de emergencia ambiental, tenemos no solo que afrontarla, también perpetuarnos como ciudadanos consientes donde contemos con resiliencia a los cambios bruscos producidos por las grandes corporaciones, ser jóvenes trabajando en grupo por una mirada regional de cooperación técnica, innovación, planificación, investigación para afrontar vestigios de tantos años de irresponsabilidad ambiental. Pensando un desarrollo sostenible que permita salir de la pobreza a las personas pero con énfasis a la disparidades de género, puesto que este estrato de la sociedad es el que se encuentra mas expuesto al desastre ambiental. Con planes político-sociales que acompañen el uso adecuado de los recursos y asequible ante desastres. En un uno mismo ver el cambio a lo próximo pero también en la semilla del futuro comprometido.</t>
  </si>
  <si>
    <t>@cam1lx</t>
  </si>
  <si>
    <t>@cami_ama2</t>
  </si>
  <si>
    <t>https://drive.google.com/open?id=1O5f4YRwD6x3H3k28i_I2UKg7_Khv8UBt</t>
  </si>
  <si>
    <t xml:space="preserve">María Córdoba </t>
  </si>
  <si>
    <t>*54 9 11 33825912</t>
  </si>
  <si>
    <t>IOMA</t>
  </si>
  <si>
    <t>20.</t>
  </si>
  <si>
    <t>se fue del grupo y no responde.</t>
  </si>
  <si>
    <t>arq.santodelacruzmartinez@gmail.com</t>
  </si>
  <si>
    <t>Santo De La Cruz Martinez</t>
  </si>
  <si>
    <t>República Dominicana</t>
  </si>
  <si>
    <t>Santo Domingo, Santo Domingo Norte Rep. Dom.</t>
  </si>
  <si>
    <t>Arquitecto</t>
  </si>
  <si>
    <t>Quiero ser promotor de cosas nuevas y favorables para la próximas generaciones</t>
  </si>
  <si>
    <t>@arq.delacruzmartinez</t>
  </si>
  <si>
    <t>@santo2304</t>
  </si>
  <si>
    <t>https://drive.google.com/open?id=1rqXeyAtZlurcnk33I-r8WwBEgNsponUN</t>
  </si>
  <si>
    <t>Deysi Violeta Veras Guzman</t>
  </si>
  <si>
    <t>Esposa</t>
  </si>
  <si>
    <t>gabrieladaddetta@gmail.com</t>
  </si>
  <si>
    <t>Adriana Gabriela Margarita Diego Daddetta</t>
  </si>
  <si>
    <t>+5491121848577</t>
  </si>
  <si>
    <t xml:space="preserve">Estudiante del ultimo cuatrimestre de Derecho en la Universidad de Buenos Aires. </t>
  </si>
  <si>
    <t xml:space="preserve">Me estoy especializando en Derecho Internacional Público contando con varias materias ambientales. Tome conocimiento de la importancia de la Participación Ciudadana en el desarrollo de medidas y políticas ambientales. Me gustaría tener un rol mas activo en este sentido, brindar mi compromiso y conocimientos a la causa de la protección del ambiente. </t>
  </si>
  <si>
    <t>gabiimargaa</t>
  </si>
  <si>
    <t>https://drive.google.com/open?id=1OkhwVWlMsGck01ePPazZgY9HRjXdXHsT</t>
  </si>
  <si>
    <t xml:space="preserve">Fundación Alameda </t>
  </si>
  <si>
    <t xml:space="preserve">LINKEDIN </t>
  </si>
  <si>
    <t xml:space="preserve">Adriana Daddetta </t>
  </si>
  <si>
    <t xml:space="preserve">+5491135478614 </t>
  </si>
  <si>
    <t xml:space="preserve">Plan de Salud del Hospital Italiano </t>
  </si>
  <si>
    <t>nicoleroca19@gmail.com</t>
  </si>
  <si>
    <t>Nicole Ailin Roca</t>
  </si>
  <si>
    <t>Mar del Plata, Buenos Aires, Argentina</t>
  </si>
  <si>
    <t>+5492234229887</t>
  </si>
  <si>
    <t>Estudiante de Tecnicatura en Procedimientos y Tecnologías Ambientales</t>
  </si>
  <si>
    <t>Para tener experiencia en el campo profesional de lo que estudio y para aportar mis conocimientos al bien común para la sociedad y el planeta.</t>
  </si>
  <si>
    <t>nicoleroca15</t>
  </si>
  <si>
    <t>https://drive.google.com/open?id=1QV_9OfoRGJ4VjPNebj5JYSTLvSbdkKp2</t>
  </si>
  <si>
    <t>No hice</t>
  </si>
  <si>
    <t>María Isabel Roca</t>
  </si>
  <si>
    <t>+5492234973119</t>
  </si>
  <si>
    <t>carmela.amartino@gmail.com</t>
  </si>
  <si>
    <t xml:space="preserve">Carmela amartino </t>
  </si>
  <si>
    <t xml:space="preserve">Córdoba capital </t>
  </si>
  <si>
    <t>+54 9 2995926233</t>
  </si>
  <si>
    <t>Estudiante de Lic. Ambiente y energías renovables en Siglo 21</t>
  </si>
  <si>
    <t xml:space="preserve">Por qué quiero empezar a concientizar a las personas desde otro lugar, y estar motivada para seguir haciéndolo, con compañerxs que estén en la misma situación. </t>
  </si>
  <si>
    <t>Carmeamartino</t>
  </si>
  <si>
    <t xml:space="preserve">CarmelaAmart ( no lo uso) </t>
  </si>
  <si>
    <t>https://drive.google.com/open?id=1wjOtlx16TQkJALOv6rcfvgOwTbBluNLv</t>
  </si>
  <si>
    <t xml:space="preserve">Voluntariado eventual 1 vez </t>
  </si>
  <si>
    <t xml:space="preserve">Liliana aruanno </t>
  </si>
  <si>
    <t xml:space="preserve">Madre </t>
  </si>
  <si>
    <t>+54 9 2995926368</t>
  </si>
  <si>
    <t xml:space="preserve">Galeno plata </t>
  </si>
  <si>
    <t>Córdoba mientras</t>
  </si>
  <si>
    <t>SE DIO DE BAJA</t>
  </si>
  <si>
    <t>meugeniaroigt@gmail.com</t>
  </si>
  <si>
    <t>María Eugenia Roigt</t>
  </si>
  <si>
    <t>0113236401</t>
  </si>
  <si>
    <t>Lic. en publicidad</t>
  </si>
  <si>
    <t>Me interesa aportar mi grano de arena a este mundo en crisis climática. Dejar de quejarme desde la comodidad de mi sillón. Siempre fui activista individual pero puedo aportar más acompañada</t>
  </si>
  <si>
    <t>@maruroigt</t>
  </si>
  <si>
    <t xml:space="preserve">@maruroigt98 </t>
  </si>
  <si>
    <t>https://drive.google.com/open?id=1PlmIEa4oS-nyoyNn0tK6gRR7vq6z0IeG</t>
  </si>
  <si>
    <t>Sí. En Hace Feliz a Un Gato</t>
  </si>
  <si>
    <t>Victoria Roigt</t>
  </si>
  <si>
    <t>+5401133142005</t>
  </si>
  <si>
    <t>CEMIC</t>
  </si>
  <si>
    <t>flzaracho@gmail.com</t>
  </si>
  <si>
    <t>Florencia Zaracho</t>
  </si>
  <si>
    <t>54 9 362 4271478</t>
  </si>
  <si>
    <t xml:space="preserve">En proceso de proyecto final de la carrera de Gerenciamiento Ambiental. Trabajo en atención al cliente </t>
  </si>
  <si>
    <t xml:space="preserve">Busco desarollarme y adquirir experiencia en gestión ambiental </t>
  </si>
  <si>
    <t>Tendré disponibilidad a partir de la segunda semana de abril. Por favor avisarme disponibilidad para la fecha</t>
  </si>
  <si>
    <t>https://drive.google.com/open?id=1HI-jA1HZZziFKwpTdJTc7eDXp7fUfz59</t>
  </si>
  <si>
    <t>Si. Con Agenda ambiental</t>
  </si>
  <si>
    <t>Amanda Ledesma</t>
  </si>
  <si>
    <t>tia</t>
  </si>
  <si>
    <t>54 9 1125703260</t>
  </si>
  <si>
    <t>Jimenarms@gmail.com</t>
  </si>
  <si>
    <t>Jimena Emiliana Ramos</t>
  </si>
  <si>
    <t xml:space="preserve">Argentina </t>
  </si>
  <si>
    <t xml:space="preserve">Cordoba Capital </t>
  </si>
  <si>
    <t>+54 9 351 7579400</t>
  </si>
  <si>
    <t xml:space="preserve">Lic. En trabajo social </t>
  </si>
  <si>
    <t xml:space="preserve">Jimenarms@gmail.com </t>
  </si>
  <si>
    <t xml:space="preserve">Porque es necesario un cambio de hábitos urgentes para nosotros y para nuestros hijos en el futuro. Y sobre todo para los animales y las plantas que padecen hoy nuestros malos hábitos. </t>
  </si>
  <si>
    <t>@jimeramos</t>
  </si>
  <si>
    <t>https://drive.google.com/open?id=1xKPpmclKP75wxc_vzF7KWwrfBNQ6AfM-</t>
  </si>
  <si>
    <t xml:space="preserve">Si. En la Red Buhito durante 4años como coordinadora de grupo. Trabajábamos a través de actividades lúdicas los derechos de los niños en el barrios urbanos marginales. En Córdoba estuve trabajando voluntariamente los 4 años en barrio Guiñazu.
Fui voluntaria durante un año en el comedor de la villa canal de las cascadas en Córdoba dando apoyo escolar a niños de primario.
Fui voluntaria durante el año 2005 del plan de alfabetización del ministerio de educación durante la presidencia de Nestor Kirchner. Llevando a cabo la alfabetización a jóvenes y adultos en el asentamiento Renault en Córdoba. </t>
  </si>
  <si>
    <t>Una amiga muy comprometida con lo ambiental me lo comentó.</t>
  </si>
  <si>
    <t>Gladis Amaya</t>
  </si>
  <si>
    <t>Mama</t>
  </si>
  <si>
    <t>+54 9 351 6615651</t>
  </si>
  <si>
    <t xml:space="preserve">Soy monotributista tengo la obra social de comercio </t>
  </si>
  <si>
    <t>Córdoba eventual. Prefiere estar ahí y ya no hacer PAC</t>
  </si>
  <si>
    <t>faversa@agro.uba.ar</t>
  </si>
  <si>
    <t>Florencia Alejandra Aversa</t>
  </si>
  <si>
    <t>Santos Lugares, Buenos Aires, Argentina</t>
  </si>
  <si>
    <t>+54 9 1162222529</t>
  </si>
  <si>
    <t>Estudiante avanzada de Lic. Cs. Ambientales (solo queda la tesis)</t>
  </si>
  <si>
    <t>Como indica la carrera que estudié, me interesa muchísimo el cuidado del ambiente, y creo que la base para lograr el cambio que el mundo necesita, es la educación. Por lo que me gustaría sumarme para poder transmitir mis conocimientos a las generaciones futuras y actuales. También me interesa seguir aprendiendo y desarrollarme en un ámbito de trabajo en equipo y compañerismo, conociendo personas que compartan el mismo ideal y pasión por mejorar el mundo en el que vivimos.</t>
  </si>
  <si>
    <t>@flor.aversa14</t>
  </si>
  <si>
    <t>Me encuentro desempleada y con muchísimas ganas de trabajar. Por eso veo el voluntariado como una oportunidad para seguir aprendiendo con la posibilidad de abrir puertas al desarrollo de la profesión. Así que gracias por la oportunidad.</t>
  </si>
  <si>
    <t>https://drive.google.com/open?id=1qrElQJLMuFFH9I4am2Jmy70owp_kon8g</t>
  </si>
  <si>
    <t>Si. Fui voluntaria en la Fundación "De la Tierra" y actualmente soy voluntaria en el programa de separación de residuos "FAUBA Verde" de la Facultad de Agronomía (UBA)</t>
  </si>
  <si>
    <t>Por la página web</t>
  </si>
  <si>
    <t>Nahuel Sfeir</t>
  </si>
  <si>
    <t>+54 9 11 3297-3723  (WhatsApp)</t>
  </si>
  <si>
    <t>Unión Personal</t>
  </si>
  <si>
    <t>matiasnduarte@gmail.com</t>
  </si>
  <si>
    <t>Matias Nicolas Duarte</t>
  </si>
  <si>
    <t>+54 9 11 6243-7142</t>
  </si>
  <si>
    <t>Secundario con titulo técnico mecánico, en curso tecnicatura en producción vegetal orgánica en la UBA.</t>
  </si>
  <si>
    <t>Para poder hacer mas de lo que ya hago por el mundo, introducirme en ambientes sociales distintos a lo común</t>
  </si>
  <si>
    <t>@not.so_typical</t>
  </si>
  <si>
    <t>@notso_typical00</t>
  </si>
  <si>
    <t>https://drive.google.com/open?id=1t57k_xbMOeJTm6xikgPQ0nDWWFbBvUZg</t>
  </si>
  <si>
    <t>Unicamente voluntario eventual en grupo de whatsapp</t>
  </si>
  <si>
    <t>Stella Maris Hirmas Riade</t>
  </si>
  <si>
    <t>+64 9 11 6797-5562</t>
  </si>
  <si>
    <t>l.deniseguerrero@gmail.com</t>
  </si>
  <si>
    <t>Lourdes Guerrero</t>
  </si>
  <si>
    <t>C.A.B.A.</t>
  </si>
  <si>
    <t>+5491154585823</t>
  </si>
  <si>
    <t>Abogada UBA</t>
  </si>
  <si>
    <t>Porque en mi rama de derecho empresarial. Estudiamos derecho ambiental y políticas sanitarias y me encantaría aprender más.</t>
  </si>
  <si>
    <t>lourdesguerrero</t>
  </si>
  <si>
    <t>@Luuguerrero</t>
  </si>
  <si>
    <t>https://drive.google.com/open?id=1wRXWiNWjXrs2UB3x1nX2IVc6hDnsTr-A</t>
  </si>
  <si>
    <t>Laura Garcia</t>
  </si>
  <si>
    <t>mama</t>
  </si>
  <si>
    <t>+5491137689002</t>
  </si>
  <si>
    <t>si</t>
  </si>
  <si>
    <t>Nuevo grupo</t>
  </si>
  <si>
    <t>Puede a partir de las 18 hrs// no respondió más</t>
  </si>
  <si>
    <t>luciairusta97@gmail.com</t>
  </si>
  <si>
    <t>Lucía Irusta</t>
  </si>
  <si>
    <t>Bernal Este</t>
  </si>
  <si>
    <t>+54 1154725415</t>
  </si>
  <si>
    <t>No binarie</t>
  </si>
  <si>
    <t>Fotografía freelance / trabajo de jardinera eventualmente / busco trabajo en relación de dependencia en el sector gastronómico que no utiliza productos de origen animal. 
No me anoté este cuatri, pues tengo que solucionar lo monetario, pero voy a hacer la Tecnicatura en tecnología ambiental y petroquímica de la UNQ</t>
  </si>
  <si>
    <t>Porque me cansé de intentar que gente se sume y participe con mi modo de pensamiento, así que yo me sumo a gente que tenga mi modo de pensar y así mi colaborar tiene más beneficios y no termino agotada en incentivar a gente y por ende no usando esa energía en realizar cambios necesarios</t>
  </si>
  <si>
    <t>@arroba.luls</t>
  </si>
  <si>
    <t>Gracias por activarnos</t>
  </si>
  <si>
    <t>https://drive.google.com/open?id=1oC1F9JBYKwsK6q47JJPhJD4c9YmqBmZP</t>
  </si>
  <si>
    <t>Maria Fernanda Villarreal</t>
  </si>
  <si>
    <t>+54 68877298</t>
  </si>
  <si>
    <t>christianvallinas@gmail.com</t>
  </si>
  <si>
    <t>Christian Alejandro Vallinas</t>
  </si>
  <si>
    <t>Lanús Oeste, Buenos Aires, Argentina.</t>
  </si>
  <si>
    <t>+5491156215993</t>
  </si>
  <si>
    <t>Estudiante</t>
  </si>
  <si>
    <t>Porque quiero descubrir, aprender de todos los temas socioambientales que EcoHouse esta participando. De esta manera a través de mi experiencia y practica voy a poder ayudar de mejor manera a ser el cambio que quiero ver en el mundo.</t>
  </si>
  <si>
    <t>@vallychristian</t>
  </si>
  <si>
    <t>https://drive.google.com/open?id=1rLKdeqh78Daq7Xyi-W-hICUohw4aTgfh</t>
  </si>
  <si>
    <t>Si. Como Staff de producción en un festival de cine.</t>
  </si>
  <si>
    <t>Alexis Matus</t>
  </si>
  <si>
    <t>Hermano</t>
  </si>
  <si>
    <t>+5492215749257</t>
  </si>
  <si>
    <t>mariniasalba@gmail.com</t>
  </si>
  <si>
    <t xml:space="preserve">Alba Mariñas </t>
  </si>
  <si>
    <t xml:space="preserve">Caba colegiales </t>
  </si>
  <si>
    <t>+54 9 1123392004</t>
  </si>
  <si>
    <t xml:space="preserve">Gestión ambiental Lic. En curso </t>
  </si>
  <si>
    <t>Mariniasalba@gmail.com</t>
  </si>
  <si>
    <t xml:space="preserve">Por amor a la tierra 🌎  y todo lo que en ella habita </t>
  </si>
  <si>
    <t xml:space="preserve">@albamarinias </t>
  </si>
  <si>
    <t>https://drive.google.com/open?id=1KZXSzvQEmQQ6pkYLrhn5gKkYhQpqenZI</t>
  </si>
  <si>
    <t xml:space="preserve">No </t>
  </si>
  <si>
    <t xml:space="preserve">Luz Mariñas </t>
  </si>
  <si>
    <t xml:space="preserve">Hermana </t>
  </si>
  <si>
    <t>+54 9 11 5975-9972</t>
  </si>
  <si>
    <t xml:space="preserve">Medicus </t>
  </si>
  <si>
    <t>Forestacion</t>
  </si>
  <si>
    <t>juanapilarcastro98@gmail.com</t>
  </si>
  <si>
    <t>Juana Pilar Castro</t>
  </si>
  <si>
    <t>CABA, Bs As, Argentina</t>
  </si>
  <si>
    <t>+5491160129227</t>
  </si>
  <si>
    <t>Licenciada en Economía Empresarial, estudiando Dirección y Producción de Medios Audiovisuales. Actualmente me dedico a estudiar nada más.</t>
  </si>
  <si>
    <t>Desde siempre me interesó la ecología y el cuidado del medio ambiente. Trato de vivir mi día a día de la manera más responsable que puedo, pero últimamente sentía que necesitaba hacer un poco más. Los descubrí a ustedes de casualidad y me copó mucho su filosofía y manera de hacer las cosas. Más que nada porque parece que realmente se ponen a hacer el trabajo y no dependen de alianzas políticas o estratégicas como muchas de las otras organizaciones del estilo.</t>
  </si>
  <si>
    <t>Acabo de terminar una carrera muy relacionada con el ámbito empresarial y cuando vi su página sinceramente me interesó mucho el área empresarial de todo lo que hacen. Obvio que igual estoy para ayudar donde se necesite, pero ese área es donde creo que mas podría aportar!</t>
  </si>
  <si>
    <t>https://drive.google.com/open?id=1qIiPYQEjroCnivgHNB2qv4HOzwxe1Gxi</t>
  </si>
  <si>
    <t>Hice trabajo voluntario durante el secundario (Colegio Nuestra Señora de Guadalupe), repartiendo alimentos y conversando con gente en situación de calle o trabajando en la calle en Palermo. En 2020 hice apoyo escolar con el grupo de Acción Social de UTDT dando clases online de Matemática a una nena que vive y estudia en el Barrio 31.</t>
  </si>
  <si>
    <t>Marcela Redruello</t>
  </si>
  <si>
    <t>+5491160129232</t>
  </si>
  <si>
    <t>Relaciones Humanas y Voluntariado</t>
  </si>
  <si>
    <t>olicavanna@gmail.com</t>
  </si>
  <si>
    <t>Olivia Cavanna Daldin</t>
  </si>
  <si>
    <t>+5491161752710</t>
  </si>
  <si>
    <t>Estudiante CBC de Ciencias Biologicas en la UBA</t>
  </si>
  <si>
    <t xml:space="preserve">Me encantaría decir que mi interés en cuidar del medio ambiente es pura y exclusivamente empatía con los otros organismos con los que convive la raza humana, pero no. En los últimos 2 años cambié la manera en la que consumo, me alimento e incluso como me entretengo en mis tiempos libres porque me aterra crecer en un planeta que no da abasto y se cae a pedazos un poco más todos los días. Y aunque hacer los cambios diarios para tener menos impacto en el medioambiente sea un logro, siento que puedo dar más y ser una agente de cambio puede ser un paso en el camino correcto. </t>
  </si>
  <si>
    <t>@olicavanna</t>
  </si>
  <si>
    <t>https://drive.google.com/open?id=1FKfXcUjDSSBSotFJKIgVBTvz7BXMBmFchYTlL6OJ0EU</t>
  </si>
  <si>
    <t>no, aunque si hice una pasantía de una semana en IBYME en mi último año de secundaria</t>
  </si>
  <si>
    <t>Busque voluntariados en internet y su página fue unas de las organizaciones que me aparecieron</t>
  </si>
  <si>
    <t>Susana Daldin</t>
  </si>
  <si>
    <t>+54 9 11 4403-8770</t>
  </si>
  <si>
    <t>Osde 310</t>
  </si>
  <si>
    <t>cintiasep26@gmail.com</t>
  </si>
  <si>
    <t>Cintia Anahi Montaña</t>
  </si>
  <si>
    <t>caba</t>
  </si>
  <si>
    <t>+54 9 11 3070 2493</t>
  </si>
  <si>
    <t>Estudie música, recursos humanos, fotografía. En este momento, estoy inmersa en fotografía. tengo emprendimiento de cosmética natural.</t>
  </si>
  <si>
    <t>porque quiero ayudar y vivir en un mundo mejor para tods</t>
  </si>
  <si>
    <t>https://drive.google.com/open?id=1-EpjKYuwYHK2XYsgtBSK7BuU17SWg5iz</t>
  </si>
  <si>
    <t>si, estuve con los chicos de sinergia, armando contenido para redes, sali a pegar afiches con los chicos de difu v, voicot.</t>
  </si>
  <si>
    <t>Andres Sotelo.</t>
  </si>
  <si>
    <t>chairotorress@gmail.com</t>
  </si>
  <si>
    <t>María del Rosario Torres</t>
  </si>
  <si>
    <t>Vicente Lopez, Buenos Aires, Argentina</t>
  </si>
  <si>
    <t>+5491133291740</t>
  </si>
  <si>
    <t>Estudiante Avanzada de Sociología en la UBA</t>
  </si>
  <si>
    <t xml:space="preserve">Creo que es la forma ideal de combinar activismo con mi área de estudio, busco formar parte de un cambio activo en la realidad social actual, profundizando mi pasión por la sociología ambiental.
</t>
  </si>
  <si>
    <t>@mariadeltorres</t>
  </si>
  <si>
    <t>https://drive.google.com/open?id=1jpekznDCkjKjCWWkUeaizUqKWL4h8pFK</t>
  </si>
  <si>
    <t>Forme parte de los vecinos voluntarios de la Asociación Protectora de Animales de Vicente López (APAVL) del 2015 al 2017.</t>
  </si>
  <si>
    <t>Silvia Pasquali</t>
  </si>
  <si>
    <t>+5491156292622</t>
  </si>
  <si>
    <t>osde</t>
  </si>
  <si>
    <t>florenciaangelesmunoz@gmail.com</t>
  </si>
  <si>
    <t>Florencia Muñoz</t>
  </si>
  <si>
    <t>Rafaela</t>
  </si>
  <si>
    <t>+5493492312863</t>
  </si>
  <si>
    <t>Estudiante Licenciatura en Diseño Industrial</t>
  </si>
  <si>
    <t>Hola! me gustaria ser un Agente del Cambio en Eco House, porque me gusta mucho lo que trasmiten y lo que hacen por el medio ambiente, hace mucho tiempo que quiero ayudar de alguna manera a cambiar y comprometerme con el cambio hacia un mundo mejor. En mi ciudad particularmente no hay ningun grupo, y me interesa mucho ser parte de un grupo que se dedique a ayudar.</t>
  </si>
  <si>
    <t xml:space="preserve"> @munoz.florencia</t>
  </si>
  <si>
    <t>Hola, soy Florencia de Rafaela Santa Fe. No me encuentro cerca de ninguna sede, me anote como voluntario eventual y cuando se contactaron conmigo pregunte sobre las capacitaciones y me comentaron que estan realizando el voluntariado de mantera virtual, es por eso que me recomendo sumarme a este proyecto.</t>
  </si>
  <si>
    <t>https://drive.google.com/open?id=1F6MTBDQxK4ydXVe3lYyy4SWbU1UFfIp5</t>
  </si>
  <si>
    <t>Edina Muñoz</t>
  </si>
  <si>
    <t>+5493492689252</t>
  </si>
  <si>
    <t>Iapos</t>
  </si>
  <si>
    <t>petrilucila@gmail.com</t>
  </si>
  <si>
    <t>Lucila Petri</t>
  </si>
  <si>
    <t>Ciudad Autónoma de Buenos Aires, buenos aires, Argentina</t>
  </si>
  <si>
    <t>+5491167320250</t>
  </si>
  <si>
    <t>Comunicación, estudiante.</t>
  </si>
  <si>
    <t xml:space="preserve">Me gustaría ayudar y a la vez sumar experiencia profesional </t>
  </si>
  <si>
    <t>petriluli</t>
  </si>
  <si>
    <t>lulipetri</t>
  </si>
  <si>
    <t>https://drive.google.com/open?id=1BpWPRbqbahsMmnq5DwLNkC7uJJGGvb4m</t>
  </si>
  <si>
    <t>Sí, en voy en bici</t>
  </si>
  <si>
    <t>Santiago Petri</t>
  </si>
  <si>
    <t>+5491151782985</t>
  </si>
  <si>
    <t>Sí</t>
  </si>
  <si>
    <t>Consiguio trabajo full time, ya no puede!</t>
  </si>
  <si>
    <t xml:space="preserve">Se dió de baja. </t>
  </si>
  <si>
    <t>rominav.cazaux@gmail.com</t>
  </si>
  <si>
    <t>Romina Veronica Cazaux</t>
  </si>
  <si>
    <t>Ramos Mejía, Buenos Aires, Argentina</t>
  </si>
  <si>
    <t>+54 9 1165702973</t>
  </si>
  <si>
    <t>Estudiante en Ingeniería Ambiental</t>
  </si>
  <si>
    <t>Me interesa mucho el estudio, cuidado y divulgación sobre el Medioambiente y sé (por mis estudios en curso) que el cambio climático es una crisis que debemos afrontar juntos como sociedad, que ya mismo esta pasando. Es momento que cambiemos hábitos y formas productivas urgente para no tener que lidiar en un futuro con consecuencias drásticas (y que por mas expertos que hayan, no podremos medir ni dimensionar). Por eso me parece fundamental divulgar a la sociedad información certera; educarla y así concientizarla al respecto. Debemos volver a la idea de comunidad y solidaridad con el otro.</t>
  </si>
  <si>
    <t>@cazauxromi</t>
  </si>
  <si>
    <t>https://drive.google.com/open?id=1RTxto6wsdabQnSjZozitK73LUQenANjb</t>
  </si>
  <si>
    <t>En 2 eventos del Festival Lollapalooza (rock and recycle en el Hipódromo de San Isidro) y en voluntariados organizados por mi colegio secundario (comedores en Neuquén Capital)</t>
  </si>
  <si>
    <t>Bautista Hauret</t>
  </si>
  <si>
    <t>Novio, pareja</t>
  </si>
  <si>
    <t>+54 9 1164586167</t>
  </si>
  <si>
    <t>Medifé</t>
  </si>
  <si>
    <t>effe.sanfelice@gmail.com</t>
  </si>
  <si>
    <t>Filippo Sanfelice di Monteforte</t>
  </si>
  <si>
    <t>Italiano</t>
  </si>
  <si>
    <t>Lomas de Zamora, Buenos Aires, Argentina</t>
  </si>
  <si>
    <t>+39 3396009585 (whatsapp)</t>
  </si>
  <si>
    <t>Licenciatura en Ciencia Politica y Relaciones internacionales</t>
  </si>
  <si>
    <t>Eco House me brinda la posibilidad de realizar un voluntariado en relación a temas ambientales, ya que a futuro me gustaría trabajar en el sector no gubernamental.</t>
  </si>
  <si>
    <t>@filipposanchez</t>
  </si>
  <si>
    <t>Soy un ciudadano italiano. Vivì en Buenos Aires antes de la pandemia realizando una pasantía en la Embajada italiana hasta abril 2020, luego tuve que volver a Italia. Volví en marzo; vivo con mi novia en el gran bs as. En mayo retorno a Italia por cuestiones personales, pero ya estoy planeando la vuelta. Les escribo a ustedes con la intención de informarme en que mes puedo participar del proyecto de voluntariado este 2021. A pesar de la pandemia estoy autorizado a entrar al país gracias a la reunificacion familiar que me permite un acceso al país hasta un máximo de 6 meses seguidos.</t>
  </si>
  <si>
    <t>https://drive.google.com/open?id=1KHvEqyNd0GwfgFrq29YP-mBNgHDsgRPF</t>
  </si>
  <si>
    <t>todavía no</t>
  </si>
  <si>
    <t>buscando oportunidades de voluntariado en Buenos Aires</t>
  </si>
  <si>
    <t>Daniela Castellon</t>
  </si>
  <si>
    <t>+54 9 11 6859-7881</t>
  </si>
  <si>
    <t>seguro medico internacional</t>
  </si>
  <si>
    <t>Se fue a Italia, cuando vuelve se suma</t>
  </si>
  <si>
    <t>federicoestrin@gmail.com</t>
  </si>
  <si>
    <t>Federico Estrin</t>
  </si>
  <si>
    <t>Abogado especializado en derecho constitucional y notarial</t>
  </si>
  <si>
    <t>Tengo muchas ganas de formarme, aprender y de aportar mis conocimientos a la causa ambiental.</t>
  </si>
  <si>
    <t>@fedeestrin</t>
  </si>
  <si>
    <t>https://drive.google.com/open?id=11fdo6QX2oyCXBGLKPUEcCO2pWOOHfjxH</t>
  </si>
  <si>
    <t>Fundación Si</t>
  </si>
  <si>
    <t>Por mi prima y colega María Eugenia Di Paola</t>
  </si>
  <si>
    <t>Gabriela Estrin</t>
  </si>
  <si>
    <t>Colegio de Escribanos</t>
  </si>
  <si>
    <t>no puede// no respondió mas</t>
  </si>
  <si>
    <t>iamrosarioo@gmail.com</t>
  </si>
  <si>
    <t>Maria Rosario Navarro</t>
  </si>
  <si>
    <t>+5492914197830</t>
  </si>
  <si>
    <t>Estudiante de relaciones internacionales</t>
  </si>
  <si>
    <t>me encantaria ser parte del programa agentes del cambio porque lo considero una gran oportunidad para aprender, para formarme, asi como para compartir mi interes y ganas en la materia.</t>
  </si>
  <si>
    <t>@rosario___</t>
  </si>
  <si>
    <t>@rosario_n</t>
  </si>
  <si>
    <t>https://drive.google.com/open?id=1zQiIgT0bEuTtatO0WLVm-h_U0X-r2vod</t>
  </si>
  <si>
    <t>un techo para mi pais(2015-2019)</t>
  </si>
  <si>
    <t>sofia kance</t>
  </si>
  <si>
    <t>amiga</t>
  </si>
  <si>
    <t>+5491162301809</t>
  </si>
  <si>
    <t>OSDE 310</t>
  </si>
  <si>
    <t>lherrador29@gmail.com</t>
  </si>
  <si>
    <t>Leonel Lautaro Herrador Montoya</t>
  </si>
  <si>
    <t xml:space="preserve">Córdoba Capital, Córdoba, Argentina </t>
  </si>
  <si>
    <t>54 9 351 6241950</t>
  </si>
  <si>
    <t>Estudiante Ciencia Política y estudiante Técnico en Ambiente y Desarrollo Sostenible</t>
  </si>
  <si>
    <t>Por qué la Crisis Climática y Ambiental es urgente, necesitamos atenderla y considero que es el espacio más participativo y con las acción para poder generar cambios en Argentina y extenderlo al mundo!</t>
  </si>
  <si>
    <t>@leo.herr</t>
  </si>
  <si>
    <t>@leonelherr</t>
  </si>
  <si>
    <t>https://drive.google.com/open?id=14SZvYgnt9BZ1IZcNHEkicMquqwGQ_o01</t>
  </si>
  <si>
    <t xml:space="preserve">OAJNU y Fundación Tierra Vida </t>
  </si>
  <si>
    <t>Marcela Montoya</t>
  </si>
  <si>
    <t>54 9 351 6972665</t>
  </si>
  <si>
    <t>ServiRed</t>
  </si>
  <si>
    <t>No responde whatsapp</t>
  </si>
  <si>
    <t>Córdoba</t>
  </si>
  <si>
    <t>juliagaribald@hotmail.com</t>
  </si>
  <si>
    <t>Julia Ana Garibaldi</t>
  </si>
  <si>
    <t>+54 9 11 3283-4071</t>
  </si>
  <si>
    <t>Licenciatura en Administración de Empresas (cursando)</t>
  </si>
  <si>
    <t>juliaagaribaldi@gmail.com</t>
  </si>
  <si>
    <t>Porque sigo hace un par de años todo lo que hacen y ahora cuento con el tiempo para poder sumar mi granito de arena. Gracias a ustedes abrí la cabeza en muchos aspectos y me gustaría poder colaborar para generar lo mismo en otras personas.</t>
  </si>
  <si>
    <t>@juli.garibaldi</t>
  </si>
  <si>
    <t>https://drive.google.com/open?id=1wnGpTLxCbZJnFlXtgHactl7O9Z6bpWRU</t>
  </si>
  <si>
    <t>En la secundaria participé de colectas, detecciones y armado de viviendas de TECHO.</t>
  </si>
  <si>
    <t>Talleres en mi empresa.</t>
  </si>
  <si>
    <t>Elsa Trebino</t>
  </si>
  <si>
    <t>+54 9 11 5417-8460</t>
  </si>
  <si>
    <t>OSDE (prepaga)</t>
  </si>
  <si>
    <t>eschwint@agro.uba.ar</t>
  </si>
  <si>
    <t>Elena Schwint</t>
  </si>
  <si>
    <t>Ciudad Autónoma de Buenos Aires, Argentina</t>
  </si>
  <si>
    <t>+54 9 1171607627</t>
  </si>
  <si>
    <t>Ciencias Ambientales</t>
  </si>
  <si>
    <t>Para involucrarme en un proyecto que considero super copado y bien logrado, aportando mis capacidades y ganas de participar.</t>
  </si>
  <si>
    <t>@eleschwint</t>
  </si>
  <si>
    <t>https://drive.google.com/open?id=1zfAyHTT42QChgIy0w254_0HO-4e-OHRW</t>
  </si>
  <si>
    <t>Participe en un voluntariado en la facultad llamado FAUBA Verde.</t>
  </si>
  <si>
    <t>Marcela Venara</t>
  </si>
  <si>
    <t>+54 9 1124607628</t>
  </si>
  <si>
    <t>Consultoria</t>
  </si>
  <si>
    <t>luli.maggiani@hotmail.com</t>
  </si>
  <si>
    <t>Luciana Maggiani</t>
  </si>
  <si>
    <t>San Isidro, Buenos Aires, Argentina</t>
  </si>
  <si>
    <t>+54 9 11 67348877</t>
  </si>
  <si>
    <t>Ing. Ambiental</t>
  </si>
  <si>
    <t>maggianiluli@gmail.com</t>
  </si>
  <si>
    <t xml:space="preserve">Porque comparto los valores y la visión que tienen desde EcoHouse y busco colaborar desde mi lugar para lograr un mundo mas justo y sustentable. </t>
  </si>
  <si>
    <t>@lulimaggiani</t>
  </si>
  <si>
    <t>https://drive.google.com/open?id=10-g6shNtq_ENxcrCTWlUdnGYT5wuQwJl</t>
  </si>
  <si>
    <t>En Versova y Techo.</t>
  </si>
  <si>
    <t>Por entrar a la página</t>
  </si>
  <si>
    <t>Marcos Romairone</t>
  </si>
  <si>
    <t>+54 9 11 36743243</t>
  </si>
  <si>
    <t>mmantinan91@gmail.com</t>
  </si>
  <si>
    <t>Manuel Mantiñan</t>
  </si>
  <si>
    <t>Vicente López, Buenos Aires, Argentina</t>
  </si>
  <si>
    <t>Abogado cursando posgrado en derecho ambiental en UBA.</t>
  </si>
  <si>
    <t>Creo que no hay más tiempo para tener solo buenas intenciones, sino que tengo que estar mas comprometido y proactivo con una buena causa. Particularmente, soy amante de la naturaleza y de los viajes a lugares conectados con ella. No tengo muy claro desde que lado puedo aportar a la lucha para cuidar y proteger el ambiente, pero por algún lado hay que empezar, y es preferible a no estar haciéndolo. En tiempos donde todo parece desmoronarse, y donde el planeta arde en llamas, es momento de comprometerse y aportar.</t>
  </si>
  <si>
    <t>numatura</t>
  </si>
  <si>
    <t>https://drive.google.com/open?id=1PflBDF7XMDPeWVeU2V7B6le7tfaK3jsn</t>
  </si>
  <si>
    <t>Voluntarié en un campo de permacultura en Ometepe, Nicaragua. En Oaxaca, México, voluntarié en el cuidado de los jardines y huertas de un hostel.</t>
  </si>
  <si>
    <t>Eduardo Mantiñan</t>
  </si>
  <si>
    <t>federicoezequiel.roblesgallo@gmail.com</t>
  </si>
  <si>
    <t>Ezequiel Robles Gallo</t>
  </si>
  <si>
    <t>CAPITAL FEDERAL</t>
  </si>
  <si>
    <t>+5491134533961</t>
  </si>
  <si>
    <t>Soy Licenciado en administracion. Soy estudiante de economia y administracion agraria</t>
  </si>
  <si>
    <t>Porque me importa el medio ambiente y lo veo como una oportunidad para aprender muchisimo y el impacto que tiene la ong en las instituciones y al mundo.</t>
  </si>
  <si>
    <t>https://drive.google.com/open?id=1VH102F20852PuF--ZZGMZkOFcL4IsqBQ</t>
  </si>
  <si>
    <t>en DOS ONGs: Techo y en ARTE y PARTE.</t>
  </si>
  <si>
    <t>Facebook.</t>
  </si>
  <si>
    <t>Ivanna Robles</t>
  </si>
  <si>
    <t>+5491134732436</t>
  </si>
  <si>
    <t>angiemacchiaroli@gmail.com</t>
  </si>
  <si>
    <t>Angelina Macchiaroli</t>
  </si>
  <si>
    <t>Carlos tejedor, provincia de Buenos Aires</t>
  </si>
  <si>
    <t>Abogada- emprendedora (reutilizo ropa y doy talleres)</t>
  </si>
  <si>
    <t>Quiero vivir en una sociedad más conectada con la sensibilidad pq eso ayudariía a comprender que el ambiente somos todos.</t>
  </si>
  <si>
    <t>@eco_identidad</t>
  </si>
  <si>
    <t>https://drive.google.com/open?id=1B0b53zsIHCO-r7SVFeVMoyaR5BL7yoD8</t>
  </si>
  <si>
    <t>en una parroquia en el año 2012 donde enseñaba a mujeres y adolescente a reciclar y reutilizar basura para crear productos para el hogar</t>
  </si>
  <si>
    <t xml:space="preserve">Susana </t>
  </si>
  <si>
    <t>mamá</t>
  </si>
  <si>
    <t xml:space="preserve">una del Monotributo social </t>
  </si>
  <si>
    <t>noeliacarolinadieguez@hotmail.com</t>
  </si>
  <si>
    <t>Noelia Dieguez</t>
  </si>
  <si>
    <t>Buenos aires</t>
  </si>
  <si>
    <t>+54 1141961817</t>
  </si>
  <si>
    <t>estudio turismo</t>
  </si>
  <si>
    <t xml:space="preserve">Quiero poder colaborar aunque sea en lo más minimo para ayudar al medio ambiente  el cambio empieza por nosotros </t>
  </si>
  <si>
    <t>noedieguez2</t>
  </si>
  <si>
    <t>https://drive.google.com/open?id=1kGyysrxjAD_RsLei0mVI9930w2nHr5my</t>
  </si>
  <si>
    <t>Talleres en mi escuela.</t>
  </si>
  <si>
    <t>Susana landin</t>
  </si>
  <si>
    <t>+54 1154992023</t>
  </si>
  <si>
    <t xml:space="preserve">Unión personal </t>
  </si>
  <si>
    <t>no puede por trabajo, seguir enviandole</t>
  </si>
  <si>
    <t>andreafregenal@gmail.com</t>
  </si>
  <si>
    <t>Andrea Fregenal</t>
  </si>
  <si>
    <t>caba belgrano</t>
  </si>
  <si>
    <t>+5491164978823</t>
  </si>
  <si>
    <t>Técnica en seguridad e higiene y consultora ambiental</t>
  </si>
  <si>
    <t>porque me gustaría colaborar con esta organización que tanto hace por el cuidado de nuestro ambiente, para seguir aprendiendo y porque siempre tuve muchas ganas de pasar a esta acción!</t>
  </si>
  <si>
    <t>@andrefregenal</t>
  </si>
  <si>
    <t>@Andrea06743765</t>
  </si>
  <si>
    <t>https://drive.google.com/open?id=1z2iK4Tn7ElkPa67bRkp9xBdjwFItoHfI</t>
  </si>
  <si>
    <t>a través de la pagina web de eco house</t>
  </si>
  <si>
    <t>Rodrigo Sosa</t>
  </si>
  <si>
    <t>+5491136110977</t>
  </si>
  <si>
    <t>santigtomas.12@gmail.com</t>
  </si>
  <si>
    <t>Santiago Tomás Garrido</t>
  </si>
  <si>
    <t>Balcarce, Buenos Aires, Argentina</t>
  </si>
  <si>
    <t>+54 9 2235411957</t>
  </si>
  <si>
    <t xml:space="preserve">Soy Técnico Superior en Procedimientos y Tecnologías Ambientales y actualmente estoy cursando el ultimo año de la carrera de Licenciatura en Gestión Ambiental </t>
  </si>
  <si>
    <t>Santigtomas.12@gmail.com</t>
  </si>
  <si>
    <t>Porque me gustaría formar parte del cambio y brindar mi conocimiento.
Hoy en día ante la emergencia climática debemos estar todxs unidos y crear conciencia ambiental hacia la sociedad.</t>
  </si>
  <si>
    <t>@santigarrido0 y @econews_ok</t>
  </si>
  <si>
    <t>https://drive.google.com/open?id=1W1xNCo-F8O29V31trZxnVO6azpjlEj8P</t>
  </si>
  <si>
    <t xml:space="preserve">Si , en el Club LEO, patrocinado por LIONS Internacional </t>
  </si>
  <si>
    <t>Mara Martinez</t>
  </si>
  <si>
    <t>Amiga</t>
  </si>
  <si>
    <t>+54 9 2266 47-0763</t>
  </si>
  <si>
    <t>OSECAC</t>
  </si>
  <si>
    <t>sempemalena@gmail.com</t>
  </si>
  <si>
    <t>Malena Sempé</t>
  </si>
  <si>
    <t>+54 9 1126513287</t>
  </si>
  <si>
    <t>Estudiante de ciencia política</t>
  </si>
  <si>
    <t>Me interesan las problemáticas ambientales tanto como activista como para investigar</t>
  </si>
  <si>
    <t>@malenasempe</t>
  </si>
  <si>
    <t>@LenaM27O</t>
  </si>
  <si>
    <t>https://drive.google.com/open?id=1cYWO90TAsFruz0LoIp-3eKIZHbBZztXA</t>
  </si>
  <si>
    <t>En barrios de pie en el área de feminismo</t>
  </si>
  <si>
    <t>Silvana Leguizamón</t>
  </si>
  <si>
    <t>+54 9 11 6751-9344</t>
  </si>
  <si>
    <t>Galeno</t>
  </si>
  <si>
    <t>nagy.bianca09@gmail.com</t>
  </si>
  <si>
    <t>Bianca Nagy</t>
  </si>
  <si>
    <t>Victoria, San Fernando, Buenos Aires</t>
  </si>
  <si>
    <t>+54 9 1153373512</t>
  </si>
  <si>
    <t>Licenciada en Ciencias Ambientales</t>
  </si>
  <si>
    <t>Estudie esa carrera ( Cs. Amb) con la ilusión idealista de "poder cambiar el mundo"; de a poco me fui dando cuenta de la realidad en la que vivimos y siento que esta es la forma de poder lograr ese objetivo que tanto me ilusionaba. Además, disfruto mucho el servicio, el poder dar una mano, el poder cambiar algo en la vida de las personas, es algo que desde hace muchos años hago.</t>
  </si>
  <si>
    <t>@biannagy</t>
  </si>
  <si>
    <t>Me interesan ambos departamentos, sin embargo, si tuviera que elegir uno me inclinaría por el de educación ya que me siento con mas experiencia. De todas formas, también realice mi tesina del tema colillas y me gustaría aportar al tema.
Actualmente estoy en la búsqueda activa de trabajo; si me surgiera alguna oportunidad, de ser posible me gustaría continuar y reestructurar mis horarios.</t>
  </si>
  <si>
    <t>https://drive.google.com/open?id=1GOGh_q1p1NagqjgJ1IO3GK5_op1KsT19</t>
  </si>
  <si>
    <t>Si, fui coordinadora voluntaria en el grupo misionero del colegio al que iba. Anterior a eso fui parte del grupo.</t>
  </si>
  <si>
    <t>Angela De Simone</t>
  </si>
  <si>
    <t>+54 9 1160300362</t>
  </si>
  <si>
    <t>no puede por trabajo</t>
  </si>
  <si>
    <t>lorenamissano@gmail.com</t>
  </si>
  <si>
    <t>Victoria Rivadeneira</t>
  </si>
  <si>
    <t>Burzaco, buenos aires</t>
  </si>
  <si>
    <t>+54 1136256445</t>
  </si>
  <si>
    <t>Estudio Ingenieria Ambiental</t>
  </si>
  <si>
    <t>Para poder poner en practica los conocimientos que uno tiene, y comenzar a relacionarme con este campo de accion. En el momento solo hago cosas particulares, pero creo que si nos juntamos para generar cambios, es mucho mejor y mas efectivo</t>
  </si>
  <si>
    <t>@vickirrivas</t>
  </si>
  <si>
    <t>no lo uso</t>
  </si>
  <si>
    <t>Si bien me gustan ambos departamentos. En lo que es educacion ambiental presente un proyecto en mi municipio sobre eso e incluir mas al ciudadanos con el ambiente desde las huertas vecinales. Es por eso que prefiero mas el departamento de investigacion</t>
  </si>
  <si>
    <t>https://drive.google.com/open?id=1Kqvvw4oMcUfEarEbPO8fxXcwoUsxk5cM</t>
  </si>
  <si>
    <t>No , nunca</t>
  </si>
  <si>
    <t>Paola Missano</t>
  </si>
  <si>
    <t>+ 54 1149918780</t>
  </si>
  <si>
    <t>CASA</t>
  </si>
  <si>
    <t>cristianmendozaayala@gmail.com</t>
  </si>
  <si>
    <t xml:space="preserve">Cristian Daniel Mendoza Ayala </t>
  </si>
  <si>
    <t xml:space="preserve">Florencio Varela, provincia de Buenos Aires, Argentina </t>
  </si>
  <si>
    <t>+5491162447806</t>
  </si>
  <si>
    <t>Estudiante de Medicina, UBA</t>
  </si>
  <si>
    <t xml:space="preserve">Desde hace varios años tengo interés en aportar algo para preservar el Medio Ambiente, creo fuertemente que los daños hacia la naturaleza proviene de la acciones en la vida cotidiana del ser humano. </t>
  </si>
  <si>
    <t>@cris_snakc</t>
  </si>
  <si>
    <t>https://drive.google.com/open?id=1iODCoFyHFnULxZJovbk7U4JoLl7_f90G</t>
  </si>
  <si>
    <t>Actualmente voluntario en:
- Cruz Roja Argentina filial Quilmes. 
- Cascos Blancos.
- Uniendo metas, Conciencia.
- Instituto Dr. salvador Sallares.</t>
  </si>
  <si>
    <t>Inés Ayala</t>
  </si>
  <si>
    <t>+5491139416770</t>
  </si>
  <si>
    <t>celmerino@gmail.com</t>
  </si>
  <si>
    <t>Celeste Sofía Merino</t>
  </si>
  <si>
    <t>+54 9 1168553219</t>
  </si>
  <si>
    <t>Estudiante avanzada de ingeniería ambiental</t>
  </si>
  <si>
    <t>Porque me gustaría aportar mi ayuda a causas sustentables. Además, porque me gustaría poder aplicar los conocimientos aprendidos en mi carrera universitaria y ganar experiencia en ese campo.</t>
  </si>
  <si>
    <t>@celmerinoo</t>
  </si>
  <si>
    <t>https://drive.google.com/open?id=1usz77s7riqZAKzBI9Su_3tF-tvQWQ5Fk</t>
  </si>
  <si>
    <t>En la página de la Ciudad de de Buenos Aires</t>
  </si>
  <si>
    <t>María del Carmen Alvarez</t>
  </si>
  <si>
    <t>+54 9 1163038155</t>
  </si>
  <si>
    <t>soyurielluque@gmail.com</t>
  </si>
  <si>
    <t>Uriel Luque</t>
  </si>
  <si>
    <t>Ituzaingò, Buenos Aires, Argentina</t>
  </si>
  <si>
    <t>+ 54 9 11 6034 7151</t>
  </si>
  <si>
    <t>Me parece sumamente importante poder aportar de alguna u otra forma a mejorar el planeta que es de todes.</t>
  </si>
  <si>
    <t>@soyurielluque</t>
  </si>
  <si>
    <t>https://drive.google.com/open?id=1qCwTSK8Uci3eMRPNtS1Ok9qmEa84wJDk</t>
  </si>
  <si>
    <t>Si, JuegosOlimpicos de la Juventud BA 2018</t>
  </si>
  <si>
    <t>Silvina Lencina</t>
  </si>
  <si>
    <t>+54 9 11 6034 7088</t>
  </si>
  <si>
    <t>no responde</t>
  </si>
  <si>
    <t>ayrtofd@gmail.com</t>
  </si>
  <si>
    <t>Ayrton Fernández diz</t>
  </si>
  <si>
    <t>+5401134328654</t>
  </si>
  <si>
    <t>Actualmente terminado el secundario</t>
  </si>
  <si>
    <t>.</t>
  </si>
  <si>
    <t>@ayrton_diz</t>
  </si>
  <si>
    <t>https://drive.google.com/open?id=1D9_oacJyqYmH4VoaG9zYkpCHuIEbr21S</t>
  </si>
  <si>
    <t>Gabriela Fernanda diz</t>
  </si>
  <si>
    <t>+5401164572816</t>
  </si>
  <si>
    <t>rodriguezb191@gmail.com</t>
  </si>
  <si>
    <t>Brenda Rodríguez</t>
  </si>
  <si>
    <t>Salta, Salta, Argentina</t>
  </si>
  <si>
    <t>+5493875401393</t>
  </si>
  <si>
    <t xml:space="preserve">Soy egresada de la Tecnicatura Universitaria en Hidrocarburos y Geociencia y actualmente curso un Diplomado en Gestión Integral Minera. </t>
  </si>
  <si>
    <t xml:space="preserve">Me gustaría ser un Agente del Cambio en Eco House porque creo vehementemente que las pequeñas acciones son un gran paso para un verdadero cambio. </t>
  </si>
  <si>
    <t>@bren_14r</t>
  </si>
  <si>
    <t xml:space="preserve">Siempre me interesó la causa ambiental pero ahora me di cuenta que no sirve sólo el saber, si no, que volcar ese conocimiento mediante la ejecución de acciones ante la causa; es la manera más eficiente de contribuir con el desarrollo sostenible. </t>
  </si>
  <si>
    <t>https://drive.google.com/open?id=18jqCC77vo7tmrx2ctVNfqD3GGmbHXXUY</t>
  </si>
  <si>
    <t xml:space="preserve">No. </t>
  </si>
  <si>
    <t xml:space="preserve">Entre a google </t>
  </si>
  <si>
    <t>Jesica Florencia Rodríguez</t>
  </si>
  <si>
    <t xml:space="preserve">Hermana. </t>
  </si>
  <si>
    <t>+54938751811313</t>
  </si>
  <si>
    <t>mariela_elaskar@hotmail.com</t>
  </si>
  <si>
    <t>Mariela Elaskar Carafi</t>
  </si>
  <si>
    <t>+549 1132523272</t>
  </si>
  <si>
    <t>Estudiante de ngeniería Industrial</t>
  </si>
  <si>
    <t>mariela.elaskar@gmail.com</t>
  </si>
  <si>
    <t>Los sigo hace mucho tiempo y me encanta lo que hacen. En este momento dispongo del tiempo y me encantaria poder colaborar con ustedes!</t>
  </si>
  <si>
    <t>@marie.elaskar</t>
  </si>
  <si>
    <t>@marie_elaskar</t>
  </si>
  <si>
    <t>https://drive.google.com/open?id=1TzkwvapuwmpBPYHNsF6iuKtub4r44mbF</t>
  </si>
  <si>
    <t>Si, en Aidis Joven</t>
  </si>
  <si>
    <t>Gerónimo Elaskar</t>
  </si>
  <si>
    <t>+54 9 11 6516-9078</t>
  </si>
  <si>
    <t>whtpp leyo pero no respondió</t>
  </si>
  <si>
    <t>majo.rodrigim@gmail.com</t>
  </si>
  <si>
    <t>María José Rodríguez</t>
  </si>
  <si>
    <t>+54 9 261 258 5415</t>
  </si>
  <si>
    <t>Estudiante de Licenciatura en Ciencias Ambientales</t>
  </si>
  <si>
    <t>Porque quiero hacer, aportar y pasar a la acción.</t>
  </si>
  <si>
    <t>@majorodriguez02</t>
  </si>
  <si>
    <t>https://drive.google.com/open?id=1wSeMnOCdDmu_G1ahpRK0OX1I95f-dLHl</t>
  </si>
  <si>
    <t>Realice un taller de Líderes Ambientales de la Fundación Jane Goodall Argentina, en la USAL (Universidad del Salvador)</t>
  </si>
  <si>
    <t>Silvana Giménez</t>
  </si>
  <si>
    <t>+54 9 261 510 0805</t>
  </si>
  <si>
    <t>Galeno Oro</t>
  </si>
  <si>
    <t>giovannacarimati@gmail.com</t>
  </si>
  <si>
    <t>Giovanna Carimati</t>
  </si>
  <si>
    <t>Caba, Buenos Aires, Argentina</t>
  </si>
  <si>
    <t>+5491130583794</t>
  </si>
  <si>
    <t>Artista del movimiento</t>
  </si>
  <si>
    <t>Porque quiero ayudar a mejorar la situación socioambiental</t>
  </si>
  <si>
    <t>@giocarimati</t>
  </si>
  <si>
    <t>Envío mi CV de danza. Soy profesora de inglés hace más de 10 años y actualmente sigo dando clases  de forma particular.</t>
  </si>
  <si>
    <t>https://drive.google.com/open?id=1dQGNtDQbtz0r1sXSkZgM-I7OuzaSY6mK</t>
  </si>
  <si>
    <t>Ignacio Caro</t>
  </si>
  <si>
    <t>+5491159193266</t>
  </si>
  <si>
    <t>ya no puede</t>
  </si>
  <si>
    <t>ya no puede - eventuales</t>
  </si>
  <si>
    <t>matias1fernandez2@gmail.com</t>
  </si>
  <si>
    <t xml:space="preserve">Matias Nicolas Fernandez </t>
  </si>
  <si>
    <t xml:space="preserve">Argentino </t>
  </si>
  <si>
    <t>+54 9 11 61728659</t>
  </si>
  <si>
    <t xml:space="preserve">Estudiante de Nutrición en UBA
Empleado </t>
  </si>
  <si>
    <t xml:space="preserve">Quiero tener las herramientas y recursos para poder transmitir desde el ejemplo la iniciativa de cuidar al medio ambiente </t>
  </si>
  <si>
    <t>@matiasnicolas1_</t>
  </si>
  <si>
    <t>https://drive.google.com/open?id=17_0G62e6I9dLrh0ZIgUWIF75NB95TLDK</t>
  </si>
  <si>
    <t>Voluntariado en Hospital Clínicas 2018
Voluntariado en JJOo de la Juventud 2018</t>
  </si>
  <si>
    <t>Graciela Velazquez</t>
  </si>
  <si>
    <t>+54 9 11 6180-7605</t>
  </si>
  <si>
    <t>Union Personal</t>
  </si>
  <si>
    <t>Educacion Socioambiental</t>
  </si>
  <si>
    <t>inaki.maiztegui@gmail.com</t>
  </si>
  <si>
    <t>Inaki Maiztegui</t>
  </si>
  <si>
    <t>Consultor Ambiental</t>
  </si>
  <si>
    <t xml:space="preserve">Pequeñas acciones, grandes cambios </t>
  </si>
  <si>
    <t>@inaki_maiztegui</t>
  </si>
  <si>
    <t>Consultoría</t>
  </si>
  <si>
    <t>https://drive.google.com/open?id=1zfoDdyEgbqsX0MHHffFWyCQ4D0AE_Oin</t>
  </si>
  <si>
    <t>Eco House, otros</t>
  </si>
  <si>
    <t>Maria Jose Michelucci</t>
  </si>
  <si>
    <t>01144134118</t>
  </si>
  <si>
    <t>Agente "viejo"</t>
  </si>
  <si>
    <t>valentina.layus1@gmail.com</t>
  </si>
  <si>
    <t>Valentina Layús</t>
  </si>
  <si>
    <t>+5491132734294</t>
  </si>
  <si>
    <t>Estudiante de Derecho</t>
  </si>
  <si>
    <t xml:space="preserve">Me gusta hacer lo posible para hacer que la tierra esté un poquito mejor para los que me rodean y para mí. </t>
  </si>
  <si>
    <t>@valelayus</t>
  </si>
  <si>
    <t>@layusvale</t>
  </si>
  <si>
    <t xml:space="preserve">Soy actual agente de Investigación y Política Socioambiental. </t>
  </si>
  <si>
    <t>https://drive.google.com/open?id=1-lXT-nYDdEP7C6mQ6EAOkh2-fg7Bu1Ys</t>
  </si>
  <si>
    <t xml:space="preserve">En los juegos olímpicos de la juventud, en una rama de una organización civil con un programa "Sumando Ladrillos", y viajes solidarios religiosos. </t>
  </si>
  <si>
    <t>Marcela Galdi</t>
  </si>
  <si>
    <t>+5491164315722</t>
  </si>
  <si>
    <t>Swiss medical</t>
  </si>
  <si>
    <t>aylen.capra14@gmail.com</t>
  </si>
  <si>
    <t>aylen capra</t>
  </si>
  <si>
    <t>Villa pueyrredon</t>
  </si>
  <si>
    <t xml:space="preserve">Empleada administrativa </t>
  </si>
  <si>
    <t>Soy actual agente de jovenes informan</t>
  </si>
  <si>
    <t>@ayluucapra</t>
  </si>
  <si>
    <t>@aylucapra</t>
  </si>
  <si>
    <t>Soy actual agente de Jovenes Informan</t>
  </si>
  <si>
    <t>https://drive.google.com/open?id=1voS16RmW6utH50SdXQt2AHj9J4c67TgV</t>
  </si>
  <si>
    <t xml:space="preserve">Soy actual agente </t>
  </si>
  <si>
    <t>Walter Capra</t>
  </si>
  <si>
    <t>papa</t>
  </si>
  <si>
    <t>01136345914</t>
  </si>
  <si>
    <t>galeno</t>
  </si>
  <si>
    <t>perskycecilia@gmail.com</t>
  </si>
  <si>
    <t xml:space="preserve">Maria Cecilia persky </t>
  </si>
  <si>
    <t>Belgrano</t>
  </si>
  <si>
    <t>Para expandir la conciencia ambiental</t>
  </si>
  <si>
    <t xml:space="preserve">@cecipersky </t>
  </si>
  <si>
    <t>https://drive.google.com/open?id=1IuzNU6SfmoM-3yq44gliG310y8lwqMUd</t>
  </si>
  <si>
    <t xml:space="preserve">Graciela tagliero </t>
  </si>
  <si>
    <t>Up</t>
  </si>
  <si>
    <t>melinaloray48@gmail.com</t>
  </si>
  <si>
    <t>Melina Loray</t>
  </si>
  <si>
    <t>Platanos</t>
  </si>
  <si>
    <t>´+5491139319909</t>
  </si>
  <si>
    <t>Estudiante de la Licenciatura en Comunicación Global</t>
  </si>
  <si>
    <t>Me gusta todo lo que hacen y me gusta ayudar en los grandes aportes que hacen hacia el ambiente.</t>
  </si>
  <si>
    <t>@MeliLoray</t>
  </si>
  <si>
    <t>https://drive.google.com/open?id=1qTjLSLU6ylojbeAys1NCZKJ6sQI8oga_</t>
  </si>
  <si>
    <t>Lidia Olavarria</t>
  </si>
  <si>
    <t>Luis Pasteur</t>
  </si>
  <si>
    <t>fatima.constanza.vidal@gmail.com</t>
  </si>
  <si>
    <t>Fátima Constanza Vidal</t>
  </si>
  <si>
    <t>Gral. San Martin, Prov. de Bs.As</t>
  </si>
  <si>
    <t>+54 9 11 2540-3975</t>
  </si>
  <si>
    <t xml:space="preserve">Estudiante en Lic. Trabajo Social - Actualmente soy educadora en un Espacio de Primera Infancia </t>
  </si>
  <si>
    <t>@_favidal</t>
  </si>
  <si>
    <t>@favidal_</t>
  </si>
  <si>
    <t xml:space="preserve">Soy actual agente de #OJO CON LA COLILLA. </t>
  </si>
  <si>
    <t>https://drive.google.com/open?id=1HhDqIKVfw83Wxr55tuV5wxsygdradYhl</t>
  </si>
  <si>
    <t>Si. 
A.C.A. (Acción Católica Argentina) Coordinadora del grupo de jóvenes y de niñxs,
ONG Monte Adentro - Área de espiritualidad</t>
  </si>
  <si>
    <t xml:space="preserve">Silvia Andrada </t>
  </si>
  <si>
    <t>11 7097 2590</t>
  </si>
  <si>
    <t xml:space="preserve">IOMA </t>
  </si>
  <si>
    <t>Esperando contrato</t>
  </si>
  <si>
    <t>vickygarciacamio@gmail.com</t>
  </si>
  <si>
    <t>M Victoria García Camio</t>
  </si>
  <si>
    <t>CABA, Argentina</t>
  </si>
  <si>
    <t>+54 9 1162217093</t>
  </si>
  <si>
    <t>Estudiante de abogacía</t>
  </si>
  <si>
    <t>Porque me preocupa el ambiente y quiero poder aportar desde mi lugar, desde la acción y seguir informándome.</t>
  </si>
  <si>
    <t>@vickygarcia.c</t>
  </si>
  <si>
    <t>@vicgarciac_</t>
  </si>
  <si>
    <t>Soy actual agente de el departamento de Investigación y Política Socioambiental para la Sostenibilidad.</t>
  </si>
  <si>
    <t>https://drive.google.com/open?id=18RJ6VOHvF2pO4U-BRUqO4WrCWaGfHEap</t>
  </si>
  <si>
    <t>-</t>
  </si>
  <si>
    <t xml:space="preserve">Jacqueline González </t>
  </si>
  <si>
    <t>+54 9 1162217089</t>
  </si>
  <si>
    <t>21 años</t>
  </si>
  <si>
    <t>fiorella.garetto@gmail.com</t>
  </si>
  <si>
    <t>Fiorella Garetto</t>
  </si>
  <si>
    <t>Ciudad Autónoma de Buenos Aires, Buenos Aires, Argentina.</t>
  </si>
  <si>
    <t>+5491122964498</t>
  </si>
  <si>
    <t xml:space="preserve">Estudiante de cine documental </t>
  </si>
  <si>
    <t>Actualmente soy agente de cambio</t>
  </si>
  <si>
    <t>@fioregaretto</t>
  </si>
  <si>
    <t>Soy actual agente del departamento de IPA</t>
  </si>
  <si>
    <t>https://drive.google.com/open?id=18QeDDGcQkU5VshdpdqkC6AanQ9-1VIIs</t>
  </si>
  <si>
    <t>Flavia Monti</t>
  </si>
  <si>
    <t>+54 351 7183336</t>
  </si>
  <si>
    <t>Accord 210</t>
  </si>
  <si>
    <t>nicaaak@gmail.com</t>
  </si>
  <si>
    <t>Nicolás Giudiche</t>
  </si>
  <si>
    <t>+5491156652554</t>
  </si>
  <si>
    <t>Lic. En gerenciamiento ambiental.</t>
  </si>
  <si>
    <t xml:space="preserve">Porque creo que es una excelente forma para complementar mis estudios académicos como environmental manager, y al mismo tiempo, una forma accesible para aportar mi grano de arena hacia la comunidad y el entorno. </t>
  </si>
  <si>
    <t>Personal: @nicogiudiche /// Divulgación: @be_e.co</t>
  </si>
  <si>
    <t xml:space="preserve">Tengo experiencia en community management, adobe illustrator/photoshop por si sirve a la causa. </t>
  </si>
  <si>
    <t>https://drive.google.com/open?id=1QztAkUD9Uha1lUVQVx4vklCHWR9MnEyf</t>
  </si>
  <si>
    <t>No.</t>
  </si>
  <si>
    <t>Eliana Giudiche</t>
  </si>
  <si>
    <t>+5491169970434</t>
  </si>
  <si>
    <t>horarios complicados, no respondió más</t>
  </si>
  <si>
    <t>aguskischner@gmail.com</t>
  </si>
  <si>
    <t>Agustina Sofía Kischner</t>
  </si>
  <si>
    <t>Estudiante Ciencia Política</t>
  </si>
  <si>
    <t xml:space="preserve">Desde que entre a Eco aprendo cada vez más acerca de como podemos ayudar cada uno de nuestro lugar a realizar grandes cambios. </t>
  </si>
  <si>
    <t>@aguskischner</t>
  </si>
  <si>
    <t>Soy actual agente de IPA</t>
  </si>
  <si>
    <t>https://drive.google.com/open?id=1xEMFNpsSecCLQD0r66Omy3pbvL2uCezg</t>
  </si>
  <si>
    <t>Solo en Ecohouse</t>
  </si>
  <si>
    <t>Verónica Razetti</t>
  </si>
  <si>
    <t>Osdepym</t>
  </si>
  <si>
    <t>candelitafreeire@gmail.com</t>
  </si>
  <si>
    <t>Avellaneda, buenos aires, argentina</t>
  </si>
  <si>
    <t>+54 9 1133918949</t>
  </si>
  <si>
    <t>Trabajo en una farmacia</t>
  </si>
  <si>
    <t>Candelitafreeire@gmail.com</t>
  </si>
  <si>
    <t>Me parece muy importante ser parte del cambio e incentivar a que lo sean</t>
  </si>
  <si>
    <t>@Candela.freire</t>
  </si>
  <si>
    <t>@Candelarfreire</t>
  </si>
  <si>
    <t>Agente de Educación</t>
  </si>
  <si>
    <t>https://drive.google.com/open?id=1WsdpwNc6NjNrtNb6bYjmuTlpySqaqkuD</t>
  </si>
  <si>
    <t>Si, en mi escuela</t>
  </si>
  <si>
    <t>Gabriela Bartalini</t>
  </si>
  <si>
    <t>+54 9 1130671947</t>
  </si>
  <si>
    <t>maximilianomarcellini@gmail.com</t>
  </si>
  <si>
    <t>Maximiliano Marcellini</t>
  </si>
  <si>
    <t>54 9 115 037 4299</t>
  </si>
  <si>
    <t>Profesor de Filosofía</t>
  </si>
  <si>
    <t>Estoy comenzando la Lic. en Gestión Ambiental para formarme y tratar de aportar al ambiente un cambio sostenible como profesional. Me canse de mirar, quiero hacer.</t>
  </si>
  <si>
    <t>@maxi.marcellini</t>
  </si>
  <si>
    <t>nop</t>
  </si>
  <si>
    <t>https://drive.google.com/open?id=1QyU-s77V5ZZmCkE1z6I1YYbCGjCKKEmf</t>
  </si>
  <si>
    <t>YouTube.</t>
  </si>
  <si>
    <t>Eugenia Maffeo</t>
  </si>
  <si>
    <t>+54 9 11 3189-1051</t>
  </si>
  <si>
    <t>OSDE 210</t>
  </si>
  <si>
    <t>flordiiorio.fdi@gmail.com</t>
  </si>
  <si>
    <t>Florencia Di Iorio</t>
  </si>
  <si>
    <t>Buenos aires, Argentina</t>
  </si>
  <si>
    <t>01154830482</t>
  </si>
  <si>
    <t>Tengo un emprendimiento sustentable. Soy tecnica en turismo y estoy en el ingreso a Nutrición. También doy sesiones de Coaching ontologico y hago talleres.</t>
  </si>
  <si>
    <t>Intento desde mi pequeño lugar concientizar en la importancia de cuidar el medio ambiente,  cuan urgente es cambiar nuestros hábitos de consumo y alimenticios. Pero me gustaria hacerlo en equipo y poder aprender mucho más.</t>
  </si>
  <si>
    <t>flopasol / integra.boutique (emprendimiento)</t>
  </si>
  <si>
    <t xml:space="preserve">flopasol </t>
  </si>
  <si>
    <t>Me encantaría poder hacer el programa, pero si no logro coordinar los tiempos, al menos ser voluntaria eventual. Me encanta el trabajo que hacen y las dinámicas que proponen.</t>
  </si>
  <si>
    <t>https://drive.google.com/open?id=1M5Bl0BtmW3Yg5Z6STtH_4eMZs9YTTibC</t>
  </si>
  <si>
    <t xml:space="preserve">Si, junto a Junior Achievement en colegios para emprender, junto a Residuca con programas de capacitación en Barrio 31 (Ambos a traves de la empresa donde trabajo). Me acabo de sumar como voluntaria eventual en un proyecto de UBA de alimentación saludable.  También de manera independiente en hogares y comedores. </t>
  </si>
  <si>
    <t>Emilia Di Costanzo</t>
  </si>
  <si>
    <t>01130568026</t>
  </si>
  <si>
    <t>swiss medical</t>
  </si>
  <si>
    <t>renimcon@gmail.com</t>
  </si>
  <si>
    <t xml:space="preserve">Renatta Morales Condoleo </t>
  </si>
  <si>
    <t>La Plata, Buenos aires, Argentina</t>
  </si>
  <si>
    <t>+54 2215947586</t>
  </si>
  <si>
    <t xml:space="preserve">renimcon@gmail.com </t>
  </si>
  <si>
    <t xml:space="preserve">Me gustaría ser parte porque desde siempre quise formar parte en una organización que ayudara al mundo, desde chica sentí esta conexión con la naturaleza y los animales. Llevando así una dieta vegetariana de los 7 años, además me gustaría adquirir conocimientos para la carrera que deseo estudiar. A pesar de la edad que llevo, me encantaría poder ayudar y aprender sobre este gran tema que cada vez está más presente. </t>
  </si>
  <si>
    <t>renimoralesc</t>
  </si>
  <si>
    <t>@reeniimc</t>
  </si>
  <si>
    <t>https://drive.google.com/open?id=1rcO9r-WOnOUi-E1cbSAVXzxgYD0FA1Dc</t>
  </si>
  <si>
    <t xml:space="preserve">Micaela Morales condoleo </t>
  </si>
  <si>
    <t>Ioma</t>
  </si>
  <si>
    <t>La Plata</t>
  </si>
  <si>
    <t>camilaneri534@gmail.com</t>
  </si>
  <si>
    <t>Camila Luciana Neri</t>
  </si>
  <si>
    <t>Moreno, Buenos Aires, Argentina</t>
  </si>
  <si>
    <t>Estudio una Licenciatura en Administración</t>
  </si>
  <si>
    <t xml:space="preserve">Ya soy! se alargaron los tiempos y sigo aqui, me gusta porque me informo de muchas cosas que no sé y me encanta ademas de poder sumar un granito de arena. </t>
  </si>
  <si>
    <t>@camilaneri1</t>
  </si>
  <si>
    <t>@nericamila1</t>
  </si>
  <si>
    <t>Soy actual agente de Producción &amp; Consultoría</t>
  </si>
  <si>
    <t>https://drive.google.com/open?id=1qIDuVKPDATR2Us94hTq9dCg2XZZ0LDu_</t>
  </si>
  <si>
    <t>Si aca mismo, solo que me dijeron que me quede un rato más como agente de cambio.</t>
  </si>
  <si>
    <t>Laura Kerbs</t>
  </si>
  <si>
    <t>Ioma y Tv-Salud</t>
  </si>
  <si>
    <t>Produccion</t>
  </si>
  <si>
    <t>moreyranacho@gmail.com</t>
  </si>
  <si>
    <t>Juan Ignacio Moreyra</t>
  </si>
  <si>
    <t>Ciudad Autonoma de Buenos Aires</t>
  </si>
  <si>
    <t>+543757404498</t>
  </si>
  <si>
    <t>Ciencia Politica</t>
  </si>
  <si>
    <t>Para participar y activar en la agenda ambiental</t>
  </si>
  <si>
    <t>@alva_nacho</t>
  </si>
  <si>
    <t>@AlvaradNacho</t>
  </si>
  <si>
    <t>Soy Agente actual de IPA</t>
  </si>
  <si>
    <t>https://drive.google.com/open?id=1TEMOKqNXmkTBTLSuZ5Y5TINDjgr7ZvCVwW5bkAaMOTc</t>
  </si>
  <si>
    <t>Maria Florencia Alvarado</t>
  </si>
  <si>
    <t>+543757672462</t>
  </si>
  <si>
    <t>camiherrero99@gmail.com</t>
  </si>
  <si>
    <t>Camila Herrero</t>
  </si>
  <si>
    <t>+54 9 11 4192 - 3265</t>
  </si>
  <si>
    <t>Estudio Ciencia Política en la UBA.</t>
  </si>
  <si>
    <t>Porque me parece que es la forma de transformar la realidad.</t>
  </si>
  <si>
    <t>@camherrero</t>
  </si>
  <si>
    <t>@cami_herrero99</t>
  </si>
  <si>
    <t>https://drive.google.com/open?id=1Or0JME754wghQR3w5BqCWtmvP4bgnn9_</t>
  </si>
  <si>
    <t>Estoy haciendo el voluntariado en Eco hace un año, pero antes no había hecho ningún voluntariado</t>
  </si>
  <si>
    <t>Marcela Garibotto</t>
  </si>
  <si>
    <t>+54 9 11 2184 - 4320</t>
  </si>
  <si>
    <t>alorenzelli5@gmail.com</t>
  </si>
  <si>
    <t xml:space="preserve">Inés castro </t>
  </si>
  <si>
    <t xml:space="preserve">Uruguaya </t>
  </si>
  <si>
    <t xml:space="preserve">Departamento de salto </t>
  </si>
  <si>
    <t>+59899507551</t>
  </si>
  <si>
    <t>Estoy en 6to derecho y me el año que viene estudiaré medicina</t>
  </si>
  <si>
    <t>Alorenzelli5@gmail.com</t>
  </si>
  <si>
    <t>Me encantaría porque siempre me encanto la cultura y la onda Argentina!, a su vez creo que es muy importante el cuidado del medio ambiente y comprometernos a ser agentes de cambio🤗🙋🏻‍♀️, es importante tratar de contribuir en el mundo</t>
  </si>
  <si>
    <t>Ine_castro__</t>
  </si>
  <si>
    <t>https://drive.google.com/open?id=134r_bW02DrG7ShDvsieOgamVzfAcuQNt</t>
  </si>
  <si>
    <t>Si, en Uruguay estoy en aprendemos juntos y en ecoladrillos también participo de oratorios</t>
  </si>
  <si>
    <t xml:space="preserve">Ana Lucía </t>
  </si>
  <si>
    <t xml:space="preserve">Mi madre </t>
  </si>
  <si>
    <t>+59898666648</t>
  </si>
  <si>
    <t>giselarodriguez0@gmail.com</t>
  </si>
  <si>
    <t>Gisela Rodriguez</t>
  </si>
  <si>
    <t>Buenos Aires, Argentina</t>
  </si>
  <si>
    <t>+5491164773169</t>
  </si>
  <si>
    <t>Lic en Administracion</t>
  </si>
  <si>
    <t>Para intentar cambiar algo de este mundo y todo el impacto negativo que se esta generando en el ambiente</t>
  </si>
  <si>
    <t>@gi.rodriguez123</t>
  </si>
  <si>
    <t>https://drive.google.com/open?id=107SiNAAnBJ11tsaWLPSXbAtYknD2MLAz</t>
  </si>
  <si>
    <t>Si, Techo</t>
  </si>
  <si>
    <t>Claudia Hernandez</t>
  </si>
  <si>
    <t>*5491157145594</t>
  </si>
  <si>
    <t>subirachsc@gmail.com</t>
  </si>
  <si>
    <t>Clara Subirachs</t>
  </si>
  <si>
    <t>+5491132608762</t>
  </si>
  <si>
    <t xml:space="preserve">Licenciada en Relaciones Internacionales. Trabajo en PwC, una consultora. </t>
  </si>
  <si>
    <t>Porque quiero ser parte de esta hermosa comunidad!</t>
  </si>
  <si>
    <t>@clarisubirachs</t>
  </si>
  <si>
    <t>@clarisubi</t>
  </si>
  <si>
    <t>Soy agente actual en el departamento de Investigación y Política Ambiental</t>
  </si>
  <si>
    <t>https://drive.google.com/open?id=1BxwaPGlof6OpovQWDLon5aa8uTSQeVlC</t>
  </si>
  <si>
    <t>Si, en la Asociación Civil Democracia Global, en Rotary Club, y para el T20.</t>
  </si>
  <si>
    <t>Miguel Subirachs</t>
  </si>
  <si>
    <t>+5491132608259</t>
  </si>
  <si>
    <t>giulianatignanelli@hotmail.com</t>
  </si>
  <si>
    <t xml:space="preserve">Giuliana Tignanelli </t>
  </si>
  <si>
    <t>Ramos Mejía , Buenos Aires, Argentina</t>
  </si>
  <si>
    <t>11 55073521</t>
  </si>
  <si>
    <t xml:space="preserve">Estudiante de geografía </t>
  </si>
  <si>
    <t>Giulitignanelli@gmail.com</t>
  </si>
  <si>
    <t>La crisis socio ambiental es la mayor amenaza del presente y del futuro. Creo que tenemos la responsabilidad de accionar en pos de un mundo mejor, especialmente en el plano ambiental que es transversal a todos los demás, y casualmente es el que más dejamos de lado gran parte de la historia.</t>
  </si>
  <si>
    <t>Giulitigna</t>
  </si>
  <si>
    <t>Soy actual agente de ipa</t>
  </si>
  <si>
    <t>https://drive.google.com/open?id=1obo-c6tPjvomaXWtfL9EFSkNzGuwyHry</t>
  </si>
  <si>
    <t>Hice 2 voluntariados sociales, uno en una fundación llamada “juntos a la par” y el otro en la organización “voces de barro”. Actualmente estoy haciendo el voluntariado social de la UBA.</t>
  </si>
  <si>
    <t xml:space="preserve">Sofía Rudi Álvarez </t>
  </si>
  <si>
    <t>Si</t>
  </si>
  <si>
    <t>merlinavillalba@gmail.com</t>
  </si>
  <si>
    <t>Merlina Villalba</t>
  </si>
  <si>
    <t>City Bell</t>
  </si>
  <si>
    <t>+5492216241356</t>
  </si>
  <si>
    <t>Estudiante de Ciencia Política (UBA)</t>
  </si>
  <si>
    <t>Porque Eco House, es el mejor lugar para canalizar acciones por un planeta mejor</t>
  </si>
  <si>
    <t>@merlinaa_villalba</t>
  </si>
  <si>
    <t>Soy actual agente del departamento de Investigación y Política Sociombiental</t>
  </si>
  <si>
    <t>https://drive.google.com/open?id=1k5Por0mYTE4MNQwzDHOmFqa6DE7xuqQi</t>
  </si>
  <si>
    <t>Empecé en Eco House desde el 2020</t>
  </si>
  <si>
    <t>Pamela Pedraza</t>
  </si>
  <si>
    <t>+5492215365952</t>
  </si>
  <si>
    <t>sotnik.maria.adela@gmail.com</t>
  </si>
  <si>
    <t>Maria Adela Sotnik</t>
  </si>
  <si>
    <t>Almagro, Buenos Aires, Argentina</t>
  </si>
  <si>
    <t>+5491133635897</t>
  </si>
  <si>
    <t>Tenico Superior en Turismo Sustentable y Hospitalidad</t>
  </si>
  <si>
    <t>Porque tengo un microemprendimiento llamado Recliade, y me encantaria poder participar todo aquello que sea del cuidado del medio ambiente</t>
  </si>
  <si>
    <t>@recliade</t>
  </si>
  <si>
    <t>Me gustraia mucho participar ya que quiero buscar la manera que mi micro emprendimiento pueda ser mi fuente de trabajo</t>
  </si>
  <si>
    <t>https://drive.google.com/open?id=1bt5D0mAwIBPKyqowiVmzjSrMzpI9VfYA</t>
  </si>
  <si>
    <t xml:space="preserve">si, lo hice en una parroquia </t>
  </si>
  <si>
    <t>Maria Susana</t>
  </si>
  <si>
    <t>+5491166518637</t>
  </si>
  <si>
    <t xml:space="preserve">Galeno </t>
  </si>
  <si>
    <t>no puede por trabajo, seguir eviandole</t>
  </si>
  <si>
    <t>sebakatopodis@gmail.com</t>
  </si>
  <si>
    <t>Sebastian Katopodis</t>
  </si>
  <si>
    <t>011-6704-4560</t>
  </si>
  <si>
    <t xml:space="preserve">Abogacía (Recibido). Diplomatura en RSE y Sustentabilidad Unsam (en curso). Trabajo independiente. </t>
  </si>
  <si>
    <t xml:space="preserve">Por que como bien supieron expresar desde Eco House, creo que muchas creencias utópicas o idea listicas pueden dejar de serlo pasando a la acción. </t>
  </si>
  <si>
    <t>@sebakatopodis</t>
  </si>
  <si>
    <t xml:space="preserve">En la actualidad me encuentro trabajando como abogado de forma independiente pero estoy en la búsqueda de empleo en relación de dependencia. En caso de encontrar trabajo es posible que deba modificar el horario. </t>
  </si>
  <si>
    <t>https://drive.google.com/open?id=1GaSOh4hqPdzRnoz0XDcPaPdw3Yq7G2eY</t>
  </si>
  <si>
    <t>Florencia Verones</t>
  </si>
  <si>
    <t xml:space="preserve">Novia </t>
  </si>
  <si>
    <t>01161938442</t>
  </si>
  <si>
    <t>OMINT</t>
  </si>
  <si>
    <t>wero10@outlook.com</t>
  </si>
  <si>
    <t>Yoel Jusid</t>
  </si>
  <si>
    <t>Caballito</t>
  </si>
  <si>
    <t>+54 9 2974229515</t>
  </si>
  <si>
    <t>Estudiante de Seguridad e Higiene</t>
  </si>
  <si>
    <t>weroju10@gmail.com</t>
  </si>
  <si>
    <t>Me interesa el medio ambiente</t>
  </si>
  <si>
    <t>@yoel_jusid</t>
  </si>
  <si>
    <t>https://drive.google.com/open?id=1kbvqmJhHnm-9yz9IAblpyfS8zaGFn6iu</t>
  </si>
  <si>
    <t>Internet</t>
  </si>
  <si>
    <t>Florencia Campdepadros</t>
  </si>
  <si>
    <t>Caja de servicios sociales</t>
  </si>
  <si>
    <t>Ya no puede esta fuera de capital</t>
  </si>
  <si>
    <t>duboylucia@gmail.com</t>
  </si>
  <si>
    <t>Lucia Duboy</t>
  </si>
  <si>
    <t>Tandil, Buenos Aires, Argentina</t>
  </si>
  <si>
    <t>+5492494319930</t>
  </si>
  <si>
    <t>Ingreso a la escuela aviación militar (2022)</t>
  </si>
  <si>
    <t>Además de sumar experiencia, me gustaría crear nuevos hábitos.
Ayudar al lugar el cual me da mi hogar, cuidar el medio ambiente y lo mas importante saber mas de el. 
Llegar mas allá donde pensaba hacerlo.</t>
  </si>
  <si>
    <t>@_lucccia</t>
  </si>
  <si>
    <t>Estoy feliz con inscribirme !</t>
  </si>
  <si>
    <t>https://drive.google.com/open?id=1NLHJKOMRWW7Hn9JOBfXi4bpoVvs20eqg</t>
  </si>
  <si>
    <t>No, seria el primero.</t>
  </si>
  <si>
    <t>Busque por mi cuenta, los busque por Instagram pero no había leído del voluntariado por ahi.</t>
  </si>
  <si>
    <t xml:space="preserve">Silvina Bardon </t>
  </si>
  <si>
    <t>+5492494599260</t>
  </si>
  <si>
    <t xml:space="preserve">Osecac </t>
  </si>
  <si>
    <t>gasparijuli@gmail.com</t>
  </si>
  <si>
    <t>Julia Gaspari</t>
  </si>
  <si>
    <t>+54 9 1140769035</t>
  </si>
  <si>
    <t>Estudiante de Diseño</t>
  </si>
  <si>
    <t xml:space="preserve">Particularmente por mis ganas de aprender </t>
  </si>
  <si>
    <t>@juliear.t</t>
  </si>
  <si>
    <t>https://drive.google.com/open?id=1ISF_RuXjosUmeCa0RqUfHwODxLCGcYUU</t>
  </si>
  <si>
    <t>Clara Gaspari</t>
  </si>
  <si>
    <t>+54 9 11 4937 8875</t>
  </si>
  <si>
    <t>nunca respondió</t>
  </si>
  <si>
    <t>janinasara.js@gmail.com</t>
  </si>
  <si>
    <t>Janina Cristina del Valle Sara</t>
  </si>
  <si>
    <t>San Justo, Santa fe, Argentina.</t>
  </si>
  <si>
    <t>+54 9 3466 401418</t>
  </si>
  <si>
    <t>Profesor de Educación Tecnológica</t>
  </si>
  <si>
    <t>Porque es mi objetivo en el día a día en mi trabajo. Quisiera ir un poco más lejos y aprender estrategias propuestas en otros lugares y áreas de conocimiento para realizar más aportes en mi materia.</t>
  </si>
  <si>
    <t>@jani_sara</t>
  </si>
  <si>
    <t>Soy profesora de nivel terciario en el profesorado de educación tecnológica. Intento generar un cambio de paradigma en la carrera y abordar desde una mirada medioambientalista basada no solo en la formación instrumental.</t>
  </si>
  <si>
    <t>https://drive.google.com/open?id=1YlUhVJXDmoDaNx4LFgch0guQWicMuELf</t>
  </si>
  <si>
    <t>NO</t>
  </si>
  <si>
    <t>José Luis Sara</t>
  </si>
  <si>
    <t>+54 9 3466 433760</t>
  </si>
  <si>
    <t>IAPOS</t>
  </si>
  <si>
    <t>agusperezbay@gmail.com</t>
  </si>
  <si>
    <t>Agustin Perez Bay</t>
  </si>
  <si>
    <t>+5491130527155</t>
  </si>
  <si>
    <t xml:space="preserve">Estudie Contador y Lic. en Administración. Durante mi carrera profesional fui consultor en Estrategia de Negocios (4 años) y trabajé en Google en el área de Investigación y de Ventas (8 años). A comienzos de 2020 decidí renunciar y dedicarme a estudiar temas relacionados con Sostenibilidad y Marketing, para desarrollar una idea que vengo teniendo en la cabeza hace 2 años.  </t>
  </si>
  <si>
    <t>Son varios los motivos por lo que quiero ser agente de cambio. 
- Quiero formarme y formar a otros en Hogares Conscientes porque creo que es clave que aprendamos a vivir de forma sensata en nuestro día a día. Soy un convencido que a las personas les falta información y que si se los educa y se les facilitan herramientas, pueden modificar sus hábitos. En lo personal, creo que soy bueno para comunicar y bajar conceptos al llano. Asimismo me considero práctico y empático para entender cómo modificar hábitos.
- Me interesa mucho participar secundariamente del programa de Huertas, dando una mano en el mantenimiento. Como ser viviente, veo mucho valor en conectar con el ciclo de la naturaleza y ganar una nueva perspectiva sobre el tiempo y los procesos de desarrollo y crecimiento. Como vivo a dos cuadras de EcoHouse quisiera poder ayudarlos con esa tarea y de paso volver más verde el barrio.    
- Por último me gustaría poder dedicar tiempo al otro. Renuncié a mi trabajo para hacer cosas que tengan sentido y que funcionen por fuera de la lógica reinante de productividad y recompensa.</t>
  </si>
  <si>
    <t>@agustinpb</t>
  </si>
  <si>
    <t>tengo, pero no lo uso</t>
  </si>
  <si>
    <t xml:space="preserve">Seleccioné la opción de Investigación, porque me gustaria enfocarme en entender qué hábitos en el hogar son los más contaminantes, entender las soluciones y proponer hábitos y herramientas. </t>
  </si>
  <si>
    <t>https://drive.google.com/open?id=15jcE2jf8SbkY2iFqNesDD64iKf0x1Mnv</t>
  </si>
  <si>
    <t>Leticia Perez Bay</t>
  </si>
  <si>
    <t>+5491141829966</t>
  </si>
  <si>
    <t>quiere ser voluntario en Hogares Conscientes - Pasa a voluntarios eventuales 10/8</t>
  </si>
  <si>
    <t>daniellatr.bio@gmail.com</t>
  </si>
  <si>
    <t>Daniella Teixeira de Rezende</t>
  </si>
  <si>
    <t>Brasilera</t>
  </si>
  <si>
    <t>+54 11 22672662</t>
  </si>
  <si>
    <t>Bióloga</t>
  </si>
  <si>
    <t>Soy bióloga y actualmente estoy haciendo un Diplomado en Desarrollo Sostenible. Siempre me interesé por Ecología y Conservación, y recién estoy empezando a conocer más sobre el área de desarrollo sostenible y me encanta! Todo lo que voy aprendiendo hasta ahora queda en la teoria, por eso quisiera aprender como aplicar esos conocimientos y tener la experiencia de participar en actividades prácticas .</t>
  </si>
  <si>
    <t>@danitr</t>
  </si>
  <si>
    <t>Ya participé en algunas actividades cómo voluntaria pero siempre puntuales: educación ambiental en Festival Internacional de Cine Ambiental en mi provincia (Goiás) en Brasil, Proyecto de Soltura de Quelonios en comunidades locales en Amazonia (mientras hacía pasantía en el sector ambiental de una hidrelétrica), talleres en el Museo Argentino de Ciencias Naturales y monitora en eventos de extensión de la universidad adónde hice la licenciatura.</t>
  </si>
  <si>
    <t>https://drive.google.com/open?id=1qvrx97PXG5R0QTnp8A3BExmUoq9r899e</t>
  </si>
  <si>
    <t>búsqueda en google</t>
  </si>
  <si>
    <t>María de los Ángeles Ferrero</t>
  </si>
  <si>
    <t>+54 9 3586 02-5342</t>
  </si>
  <si>
    <t>Ya no puede trabajo - eventuales</t>
  </si>
  <si>
    <t>marcollantesanchez@gmail.com</t>
  </si>
  <si>
    <t>Marco Sanchez</t>
  </si>
  <si>
    <t>+5491164730852</t>
  </si>
  <si>
    <t>Analista contable Ssr en Prosegur / Licenciatura en Administración UBA (estudiante)</t>
  </si>
  <si>
    <t xml:space="preserve">Para aprender sobre RSE, estructuras de ONGs. Más que nada, quiero saber cómo puedo aplicar mis conocimientos y experiencias en multinacionales (incluso industria petrolera) con un fin común honesto y sustentable. </t>
  </si>
  <si>
    <t>@m.pazcollante</t>
  </si>
  <si>
    <t>Tengo experiencia en análisis de datos, excel, se usar ERPs, contabilidad, me encanta trabajar en equipo, articular procesos. Se un poco de Power BI, R Estudio, Python entre otros.</t>
  </si>
  <si>
    <t>https://drive.google.com/open?id=1FtI9tdZ_3Zf5j_IvEumo9neaAiTb7hgM</t>
  </si>
  <si>
    <t>Milagros Collante</t>
  </si>
  <si>
    <t>26 años</t>
  </si>
  <si>
    <t>no me da el numero</t>
  </si>
  <si>
    <t>fercarrera@live.com.ar</t>
  </si>
  <si>
    <t>Jose Fernando Carrera</t>
  </si>
  <si>
    <t>San Miguel de Tucuman, Tucuman, Argentina</t>
  </si>
  <si>
    <t>Masajes - Reiki</t>
  </si>
  <si>
    <t>fernandocarreraok@gmail.com</t>
  </si>
  <si>
    <t>para generar un cambio tanto en mi vida como en la de los demas, y ayudar, calaborar en algo.</t>
  </si>
  <si>
    <t>@soyfercarrera</t>
  </si>
  <si>
    <t>@djfercarrera</t>
  </si>
  <si>
    <t>Me comunique por mail con Juan Pablo de Cordoba, el me aconsejo que siga para adelante a pesar de no tener celular (me lo robaron), seguimos en contacto por mail. y mi idea tambien es lograr formar la sede en tucuman.</t>
  </si>
  <si>
    <t>https://drive.google.com/open?id=1kdTHjdB7lturzb1B5BXlqkEmJ9iK1HzC</t>
  </si>
  <si>
    <t>en cruz roja</t>
  </si>
  <si>
    <t>Maria del Valle Ortega</t>
  </si>
  <si>
    <t>ornecoleffi23@gmail.com</t>
  </si>
  <si>
    <t>Ornella Coleffi</t>
  </si>
  <si>
    <t>La Plata, Buenos Aires.</t>
  </si>
  <si>
    <t>+54 9 291 418 7303</t>
  </si>
  <si>
    <t>soy estudiante de licenciatura en psicología</t>
  </si>
  <si>
    <t>soy parte de una red de circuladorxs en donde militamos el activismo menstrual. Considero que la transformación viene de la mano de políticas públicas eco-feministas, y en ese sentido me gustaría adentrarme más en temas ecológicos y medioambientales.</t>
  </si>
  <si>
    <t>ornecoleffi</t>
  </si>
  <si>
    <t>https://drive.google.com/open?id=1GBvfpCwpQVuVRRZPDg8nr2zi-vy065GQ</t>
  </si>
  <si>
    <t>Bianca Coleffi</t>
  </si>
  <si>
    <t>+54 9 291 644 0402</t>
  </si>
  <si>
    <t>20 años</t>
  </si>
  <si>
    <t>alejandrausechec@gmail.com</t>
  </si>
  <si>
    <t>Mayra Alejandra Useche Charry</t>
  </si>
  <si>
    <t>Colombiana</t>
  </si>
  <si>
    <t>+541127589266</t>
  </si>
  <si>
    <t>Estudiante de maestría</t>
  </si>
  <si>
    <t xml:space="preserve">Ser un Agente del Cambio en Eco House me da la oportunidad de aportar a la sociedad mi experiencia y conocimiento en temas socioambientales. Forjando mis ideales de que el cambio comienza por las acciones individuales que van sumando a grandes cambios. Además, la oportunidad de conocer personas  y organizaciones que suman a la sostenibilidad desde el actuar. </t>
  </si>
  <si>
    <t>@aleja.uc</t>
  </si>
  <si>
    <t>@alejausechec</t>
  </si>
  <si>
    <t>https://drive.google.com/open?id=1Crs9bv-PvbYj0EU8MUoRhPeFLHO99vGn</t>
  </si>
  <si>
    <t>Alexander León</t>
  </si>
  <si>
    <t>Amigo</t>
  </si>
  <si>
    <t>+5491160078107</t>
  </si>
  <si>
    <t>No le llegan los mensajes</t>
  </si>
  <si>
    <t>victoria.pambianco15@gmail.com</t>
  </si>
  <si>
    <t>Victoria Pambianco</t>
  </si>
  <si>
    <t>Bragado, Buenos Aires, Argentina</t>
  </si>
  <si>
    <t>+54 2342557815</t>
  </si>
  <si>
    <t>Curso la Tecnicatura en Gestión Ambiental</t>
  </si>
  <si>
    <t xml:space="preserve">Me gustaría ganar experiencia y conocimiento en base a lo que estoy estudiando y a lo que me quiero dedicar. Además, tener ideas para luego implementar y mejorar la calidad y sostenibilidad de mi ciudad </t>
  </si>
  <si>
    <t>@victoriapambianco</t>
  </si>
  <si>
    <t xml:space="preserve">Tengo, pero no uso </t>
  </si>
  <si>
    <t>https://drive.google.com/open?id=1vBc0KLmjU7v9OsdvUfWSkutgnMF0Bcmh</t>
  </si>
  <si>
    <t xml:space="preserve">No, pero formó para de una agrupación apartidaria, jóvenes por el clima Bragado </t>
  </si>
  <si>
    <t>Miriam Serrano</t>
  </si>
  <si>
    <t>+54 2342515770</t>
  </si>
  <si>
    <t>solfantini60@gmail.com</t>
  </si>
  <si>
    <t>Sol Fantini</t>
  </si>
  <si>
    <t>54 9 11 3504-8311</t>
  </si>
  <si>
    <t>Estudiante de comunicación social</t>
  </si>
  <si>
    <t>Cada vez me quiero involucrar mas en el cuidado del medio ambiente y este voluntariado me parece la mejor opción. Ademas, tuve excelentes referencias de Eco House. Tengo ganas no solo de aprender sino también de aportar.</t>
  </si>
  <si>
    <t>@sol_fantini</t>
  </si>
  <si>
    <t>https://drive.google.com/open?id=13X5Jx-oPbLO_10n2qh2KJ-CRoQV_9HIq</t>
  </si>
  <si>
    <t>Participé en una plantación de arboles con la organizacion Somos Bosques</t>
  </si>
  <si>
    <t>María Marta Mosques</t>
  </si>
  <si>
    <t>+5491165407746</t>
  </si>
  <si>
    <t>Obra Social del Poder Judicial</t>
  </si>
  <si>
    <t>IPA OCC</t>
  </si>
  <si>
    <t>micaeladeluca98@gmail.com</t>
  </si>
  <si>
    <t>Micaela Verónica De Luca</t>
  </si>
  <si>
    <t>+54 2262 319155</t>
  </si>
  <si>
    <t>Tesista de la Lic. Diagnostico y Gestión Ambiental.  Facultad de Ciencias Humanas. UNICEN. Tandil</t>
  </si>
  <si>
    <t xml:space="preserve">Porque creo que los conocimientos que adquirí en la carrera, pueden llegar a ser muy útiles en los proyectos que se lleven a cabo. Además, al encontrarme en el tramo final, creo que es momento para comenzar a  aplicar lo aprendido en situaciones particulares y realistas.
</t>
  </si>
  <si>
    <t>@mica_deluca98</t>
  </si>
  <si>
    <t>@MicaaDeLuca1</t>
  </si>
  <si>
    <t>https://drive.google.com/open?id=1UG6YNZBNCEqxzOVpf0nZYTnjDrc7kktY</t>
  </si>
  <si>
    <t xml:space="preserve">Si, en el Hogar Emanuel. Una casa particular que aloja temporalmente adolescentes que no pueden estar en sus casas por diferentes razones y los fines de semana, funciona como comedor comunitario. Quequen, Provincia de Buenos Aires. </t>
  </si>
  <si>
    <t>Cristina De Paola</t>
  </si>
  <si>
    <t>+ 54 2262 500364</t>
  </si>
  <si>
    <t>barrondo.tomas@gmail.com</t>
  </si>
  <si>
    <t>Tomás Ezequiel Barrondo</t>
  </si>
  <si>
    <t>+5491132127798</t>
  </si>
  <si>
    <t>Abogado, cursando posgrado en derecho ambiental.</t>
  </si>
  <si>
    <t>Me gustaría ayudar desde mi profesión al mejoramiento del bienestar general del medioambiente</t>
  </si>
  <si>
    <t>@tbarrondo</t>
  </si>
  <si>
    <t>https://drive.google.com/open?id=181hib__ncqOYYrWYwWOFmeN_eb_sD5t4</t>
  </si>
  <si>
    <t>Soy voluntario de @Mas.Proyecto en el acompañamiento de personas en situación de calle.</t>
  </si>
  <si>
    <t>Mariel Fernandez Porto</t>
  </si>
  <si>
    <t>+54 9 11 6607-2677</t>
  </si>
  <si>
    <t>mariaparma87@hotmail.com</t>
  </si>
  <si>
    <t>María José Parma</t>
  </si>
  <si>
    <t>+54 9 11 2332-7672</t>
  </si>
  <si>
    <t>Empleada de Aerolíneas Argentinas.</t>
  </si>
  <si>
    <t>mariajose.parma@gmail.com</t>
  </si>
  <si>
    <t>Me gustaría poder sumar mí granito de arena para el cambio.</t>
  </si>
  <si>
    <t>@mjo_parma</t>
  </si>
  <si>
    <t>https://drive.google.com/open?id=1qe5h3XBqAytXST5C5pmxiZr34bnHuzzpy79B62tukrg</t>
  </si>
  <si>
    <t>Actualmente en Voicot y Sea Shepherd.</t>
  </si>
  <si>
    <t>Laura Peralta</t>
  </si>
  <si>
    <t>+54 9 11 6802-0671</t>
  </si>
  <si>
    <t>eventual</t>
  </si>
  <si>
    <t>RRHH</t>
  </si>
  <si>
    <t>meli_chattah95@hotmail.com</t>
  </si>
  <si>
    <t xml:space="preserve">Melisa Chattah </t>
  </si>
  <si>
    <t>Villa Urquiza</t>
  </si>
  <si>
    <t xml:space="preserve">Desempleada </t>
  </si>
  <si>
    <t xml:space="preserve">Quiero educarme sobre los problemas ambientales y contribuir a un futuro mejor </t>
  </si>
  <si>
    <t>mel1luv_</t>
  </si>
  <si>
    <t>https://drive.google.com/open?id=1pplmoSvHxv0MQHZaYfSVWqfyen9ALQ-2</t>
  </si>
  <si>
    <t xml:space="preserve">Miguel chattah </t>
  </si>
  <si>
    <t>Padre</t>
  </si>
  <si>
    <t xml:space="preserve">Si </t>
  </si>
  <si>
    <t>no puede hacerlo</t>
  </si>
  <si>
    <t>daanitoledo@gmail.com</t>
  </si>
  <si>
    <t>Daniela Toledo</t>
  </si>
  <si>
    <t>+5491134609500</t>
  </si>
  <si>
    <t>EStudiantes de Relaciones Internacionales - Consultora Jr</t>
  </si>
  <si>
    <t>Me interesaría poder aportar mi granito de arena y ser un impulsor del cambio, al igual que poder aprender más para ser un líder positivo en el futuro</t>
  </si>
  <si>
    <t>daniela.toledo</t>
  </si>
  <si>
    <t>https://drive.google.com/open?id=1rW_k4xt0MK9JuZ3DfJhjoU4uxP6lbzy1</t>
  </si>
  <si>
    <t>María del Carmen González</t>
  </si>
  <si>
    <t>+5491134609501</t>
  </si>
  <si>
    <t>No responde a whp</t>
  </si>
  <si>
    <t>dmorel@agro.uba.ar</t>
  </si>
  <si>
    <t>Delfina Morel</t>
  </si>
  <si>
    <t>Pcia. de Buenos Aires, Argentina</t>
  </si>
  <si>
    <t>+54 9 1131794586</t>
  </si>
  <si>
    <t>Ciencias Ambientales UBA</t>
  </si>
  <si>
    <t>Ya lo soy hace un año :):)</t>
  </si>
  <si>
    <t>Agente Actual</t>
  </si>
  <si>
    <t>https://drive.google.com/open?id=1tbQt4OfNgz0vrS9LGHsjhQUHKQCTAG0c</t>
  </si>
  <si>
    <t>Jorge Morel</t>
  </si>
  <si>
    <t>hermano</t>
  </si>
  <si>
    <t>+54 9 1164952174</t>
  </si>
  <si>
    <t>osde 310</t>
  </si>
  <si>
    <t>natirivas@outlook.com</t>
  </si>
  <si>
    <t xml:space="preserve">natalia rivas </t>
  </si>
  <si>
    <t>+54 9 116 729 6865</t>
  </si>
  <si>
    <t>Prefiero no decirlo</t>
  </si>
  <si>
    <t>HD</t>
  </si>
  <si>
    <t>equipobrote@gmail.com</t>
  </si>
  <si>
    <t xml:space="preserve">Ayuda </t>
  </si>
  <si>
    <t>@ashanterius_</t>
  </si>
  <si>
    <t>@ashanterius</t>
  </si>
  <si>
    <t>https://drive.google.com/open?id=1hb9aXOdhTADWySuVLyhbDIqyv5tylDBW</t>
  </si>
  <si>
    <t xml:space="preserve">Biblioteca </t>
  </si>
  <si>
    <t xml:space="preserve">Ninguno </t>
  </si>
  <si>
    <t>+54 9 115 458 5823</t>
  </si>
  <si>
    <t>no da el celu, no resp email</t>
  </si>
  <si>
    <t>valsarmiento6@gmail.com</t>
  </si>
  <si>
    <t>Valentina Sarmiento</t>
  </si>
  <si>
    <t>+54 9 11 5625 4634</t>
  </si>
  <si>
    <t>Estudio Ingeniería Industrial y Ciencia de Datos. Además, hago cursos relacionados a Marketing Digital e E-commerce.</t>
  </si>
  <si>
    <t>Porque siento mucha impotencia y ansiedad por la crisis climática, y me gustaría empezar a hacer algo al respecto.</t>
  </si>
  <si>
    <t>@valen.sarmiento</t>
  </si>
  <si>
    <t>@valen_sarmiento</t>
  </si>
  <si>
    <t>https://drive.google.com/open?id=1FsyYAkUkmNu_OqtaMhWE7yuTA_S_ih8A</t>
  </si>
  <si>
    <t>Sí, soy voluntaria eventual en Refugio de Silvia.</t>
  </si>
  <si>
    <t>Por entrar a la página web a ver de qué se trataba la organización.</t>
  </si>
  <si>
    <t>Enrique Moralli</t>
  </si>
  <si>
    <t>Pareja de mamá</t>
  </si>
  <si>
    <t>+54 9 11 4945 5815</t>
  </si>
  <si>
    <t>no puede x trabajo, nuevo grupo</t>
  </si>
  <si>
    <t>micaelacabrera533@gmail.com</t>
  </si>
  <si>
    <t>Micaela Luciana Cabrera</t>
  </si>
  <si>
    <t>Isidro Casanova, La Matanza</t>
  </si>
  <si>
    <t xml:space="preserve">Estudiante de la carrera de Tecnicatura Superior en Gestión ambiental </t>
  </si>
  <si>
    <t xml:space="preserve">Porque quiero aprender e invertir mi tiempo en algo que valga la pena. </t>
  </si>
  <si>
    <t>mica._.02</t>
  </si>
  <si>
    <t>https://drive.google.com/open?id=1l6vjdkzMOtc5-JYQV_2_8aoD705VNgDy</t>
  </si>
  <si>
    <t>Vanesa Acuña</t>
  </si>
  <si>
    <t>Sancor Salud</t>
  </si>
  <si>
    <t>empezo, nuevo grupo</t>
  </si>
  <si>
    <t>belucaba@gmail.com</t>
  </si>
  <si>
    <t>Belén Caba</t>
  </si>
  <si>
    <t>+54 9 115 622 8519</t>
  </si>
  <si>
    <t>Estudiante de Cs Biológicas - Fotógrafa - Deportista alto rendimiento</t>
  </si>
  <si>
    <t>Para poder involucrarme aún más en la lucha por los derechos de las personas y el ambiente y aportar en una ONG que se ocupa por actuar e informar del tema.</t>
  </si>
  <si>
    <t>@belucaba</t>
  </si>
  <si>
    <t>@beluucaba</t>
  </si>
  <si>
    <t>https://drive.google.com/open?id=19i6H0LXvyhL9XVLlkP5foKHH432vXfGH</t>
  </si>
  <si>
    <t>Si, en Eco House, en ONGs de rescate equino y CoCo</t>
  </si>
  <si>
    <t>Gabriela Sansone</t>
  </si>
  <si>
    <t>+54 9 115 144 4129</t>
  </si>
  <si>
    <t xml:space="preserve">PreMedic </t>
  </si>
  <si>
    <t>agus.arrien@gmail.com</t>
  </si>
  <si>
    <t>María Agustina Arrién</t>
  </si>
  <si>
    <t>+54 9 11 3057-0111</t>
  </si>
  <si>
    <t>Becaria doctoral CONICET</t>
  </si>
  <si>
    <t>Investigo sobre cuestiones de ecología política e historia ambiental desde muy temprano en mi carrera de grado. Mi tesis de grado de Historia (mi primer carrera) fue sobre desastres y gestión del riesgo ambiental en un pueblo de la provincia de Buenos Aires asediado por las inundaciones. Actualmente me encuentro cursando el Doctorado en Ciencias Sociales y la Maestría en Ambiente y Desarrollo Sustentable, ambos en la UNQ. A su vez, este diciembre obtendré mi segunda licenciatura, esta vez en Ciencia Política, en la UBA. Dedicarle toda mi vida a la academia y a las humanidades ambientales me ha hecho querer "embarrarme los pies" y meterme en cuestiones del mundo cotidiano desde una perspectiva activa. Por eso tengo muchas ganas de sumarme al programa.</t>
  </si>
  <si>
    <t>@agusarrien</t>
  </si>
  <si>
    <t>@ArrienAgus</t>
  </si>
  <si>
    <t>Este primer cuatrimestre me anoté para formar parte de la Diplomatura en Activismo y Política Socioambiental ofrecida por EcoHouse. Desgraciadamente, mi abuela, que está a mi cargo, tuvo un accidente automovilístico muy grave. Eso paralizó gran parte de nuestras vidas y no pude cumplir con los compromisos acordados con la cursada de la Diplomatura. Mandé un mail avisando mi situación  en su momento pero no sé si les habrá llegado ya que no recibí respuesta. Repito por este medio que lamento mucho no haber podido cumplir con el compromiso de la cursada y espero que entiendan que la situación escapó totalmente de mi control. Ahora, con mi abuela bien, estoy lista para asumir nuevos compromisos y sumarme a la lucha.</t>
  </si>
  <si>
    <t>https://drive.google.com/open?id=14HhZIC6F2S8BWpeMiDyXZZE45pZ_PGoG</t>
  </si>
  <si>
    <t xml:space="preserve">Sí, en el barrio Los Piletones. </t>
  </si>
  <si>
    <t xml:space="preserve">Alejandro Aranda Pradeichuk </t>
  </si>
  <si>
    <t>+54 9 11 5638-3293</t>
  </si>
  <si>
    <t>Unión Personal y IOMA</t>
  </si>
  <si>
    <t>ezequiel.gonzalez975@hotmail.com</t>
  </si>
  <si>
    <t xml:space="preserve">Ezequiel Matías González </t>
  </si>
  <si>
    <t xml:space="preserve">Asistencia Médica </t>
  </si>
  <si>
    <t>ezematiasvevo@gmail.com</t>
  </si>
  <si>
    <t>Me dediqué los últimos años a trabajar y estudiar intensamente, no estoy conforme con la actualidad a lo que eso me condujo, este sentir de ayudar al otro es parte de mi, no lo puedo reprimir mas, y quisiera aplicarlo en el lugar y con las personas adecuadas, y siento que Eco House es el sitio ideal.</t>
  </si>
  <si>
    <t xml:space="preserve">@eze.matias </t>
  </si>
  <si>
    <t>@Ezequie63713854</t>
  </si>
  <si>
    <t>https://drive.google.com/open?id=1cUI8ySWYhg8ABZWKtVZFlz8bjaHo3_pJ</t>
  </si>
  <si>
    <t>Una conversación de Amigos</t>
  </si>
  <si>
    <t xml:space="preserve">Laura Ronco </t>
  </si>
  <si>
    <t xml:space="preserve">Tía </t>
  </si>
  <si>
    <t>moyalmarcelo@gmail.com</t>
  </si>
  <si>
    <t>Marcelo Pablo Moyal</t>
  </si>
  <si>
    <t>Secundario completo, deje la facultad. Ultimo empleo para una obra social en la parte de facturacion y cobranza</t>
  </si>
  <si>
    <t>La misma intención de querer ayudar a preservar la naturaleza, la biodiversidad y generar empleos verdes, queriendo cambiar la realidad del cambio climático que estamos viviendo</t>
  </si>
  <si>
    <t>marcemoyal</t>
  </si>
  <si>
    <t>https://drive.google.com/open?id=1N1HfUYLOTNf1xdc-4jUvwvTIjzns5agf</t>
  </si>
  <si>
    <t>google</t>
  </si>
  <si>
    <t>Ricardo Moyal 1122927094</t>
  </si>
  <si>
    <t>+5491122927094</t>
  </si>
  <si>
    <t>no tiene auto pero se suma a plantaciones</t>
  </si>
  <si>
    <t>Educación</t>
  </si>
  <si>
    <t>mai.jd.09@gmail.com</t>
  </si>
  <si>
    <t>Maira Zerpa</t>
  </si>
  <si>
    <t>Puerto Madryn, Chubut, Argentina</t>
  </si>
  <si>
    <t xml:space="preserve">Estudiando. </t>
  </si>
  <si>
    <t>Me gustaria saber que tienen para ofrecer que pueda adquirir y así enriquecernos mutuamente</t>
  </si>
  <si>
    <t>@majadi09</t>
  </si>
  <si>
    <t>@mairu_jd</t>
  </si>
  <si>
    <t>https://drive.google.com/open?id=1SGKSKVnE4bEXlyPFYVcXh48VxsAZaSI_</t>
  </si>
  <si>
    <t>En muchos lados</t>
  </si>
  <si>
    <t>Lara Zerpa</t>
  </si>
  <si>
    <t>hermana</t>
  </si>
  <si>
    <t>sebastian.okita96@outlook.com.ar</t>
  </si>
  <si>
    <t>Sebastián D'agrosa Okita</t>
  </si>
  <si>
    <t>Quilmes, Provincia de Buenos Aires, Argentina.</t>
  </si>
  <si>
    <t>+54  9 116-617-7156</t>
  </si>
  <si>
    <t>Administrativo en CONICET // Estudiante avanzado de Ciencia Política (UBA)</t>
  </si>
  <si>
    <t>Hace poco más de un tiempo me di cuenta que quiero afianzar mi compromiso con la educación medioambiental, para complementarlo con mi interés en escribir artículos o apoyar la causa desde las redes sociales. Este año leí el "El colapso ecológico ya llegó" y realmente es momento de avanzar un paso más</t>
  </si>
  <si>
    <t>@sebasdagrosa</t>
  </si>
  <si>
    <t>@Sebas_Dagrosa</t>
  </si>
  <si>
    <t>https://drive.google.com/open?id=1AhLxIA2xlgcAgHmBCiEDvwavWZgIGSBM</t>
  </si>
  <si>
    <t>Elina Okita</t>
  </si>
  <si>
    <t>+54 9 115-348-6646</t>
  </si>
  <si>
    <t>Unión Personal.</t>
  </si>
  <si>
    <t>no puede por tema horarios</t>
  </si>
  <si>
    <t>romina.grecc@gmail.com</t>
  </si>
  <si>
    <t>Romina Grecco</t>
  </si>
  <si>
    <t>Caba</t>
  </si>
  <si>
    <t>Economista</t>
  </si>
  <si>
    <t>Para dejar un legado</t>
  </si>
  <si>
    <t>rominagrecco</t>
  </si>
  <si>
    <t>Soy agente actual del departamento de Hogares Conscientes</t>
  </si>
  <si>
    <t>https://drive.google.com/open?id=1yHu_YrpQRfJ5NVXbJUIKmigBbgEQHwu1</t>
  </si>
  <si>
    <t>si, varios lugares .</t>
  </si>
  <si>
    <t>por una amiga</t>
  </si>
  <si>
    <t>Arturo Grecco</t>
  </si>
  <si>
    <t>martichiarante@gmail.com</t>
  </si>
  <si>
    <t>Martina María Chiarante</t>
  </si>
  <si>
    <t>+54 9 1168183752</t>
  </si>
  <si>
    <t>Estudio Ciencia Política en la UBA, realicé varios cursos en materia de género, educación y ambiente (incluyendo la diplomatura de Eco House). Actualmente realizo tareas administrativas en los vacunatorio0s de GCBA. Por otro lado, este año termino una carrera de actuación orientada a la autogestión.</t>
  </si>
  <si>
    <t>Como activista ambiental me gusta estar en constante formación. Siempre admiré mucho la militancia que tienen en Eco House. todo lo que logran, lo bien organizados que están y lo mucho que abarcan. Por todo esto creo que ser un Agente del Cambio me va a ayudar a crecer como activista y como persona.</t>
  </si>
  <si>
    <t>@marchiarante</t>
  </si>
  <si>
    <t xml:space="preserve">Como militante política siempre sentí la necesidad de involucrarme en las causas que más me importan como lo son el género, la educación y el ambiente. Desde el partido político en el que estoy trabajo esos temas pero siento que también me es necesario tener el enfoque de Eco House. </t>
  </si>
  <si>
    <t>https://drive.google.com/open?id=18cFHZ8s94DWp5mRK1QlKfxyCXMmSwYBL</t>
  </si>
  <si>
    <t>Fui voluntaria en la ONG Festejo Solidario. Hoy en día participo en el Instituto de investigación Moisés Lebensohn desde el Observatorio de Género y en el Observatorio de Ambiente. A su vez, soy militante de la UCR desde donde activo en la Secretaría de Ambiente de la Juventud Radical de CABA, como así también en la Secretaria de Salud y Educación.</t>
  </si>
  <si>
    <t>Silvia Calabrese</t>
  </si>
  <si>
    <t>Hospital Italiano</t>
  </si>
  <si>
    <t>no tiene auto, se suma a plantaciones</t>
  </si>
  <si>
    <t>melgobetto14.mg@gmail.com</t>
  </si>
  <si>
    <t>Melanie Ayelen Gobetto</t>
  </si>
  <si>
    <t>Hurlingham, Pcia de Buenos Aires, Argentina</t>
  </si>
  <si>
    <t>54 9 116377 0071</t>
  </si>
  <si>
    <t>Soy licenciada en turismo, pero actualmente no ejerzo. Me encuentro en búsqueda laboral activa</t>
  </si>
  <si>
    <t xml:space="preserve">Porque terminando mi carrera me di cuenta que soy feliz cuando me encuentro realizando actividades que contribuyen con el cuidado del medioambiente. Desde la escuela secundaria me interesa la temática, pero hasta ahora nunca había tomado iniciativa (ya sea por presiones familiares, sociales, miedos personales, etc) Además, al ver todo lo que está causando la crisis climática, quiero hacer algo para ayudar y aportar aunque sea mi granito más chiquito de arena para generar un cambio. </t>
  </si>
  <si>
    <t>@mel_gobetto</t>
  </si>
  <si>
    <t>@melgobb</t>
  </si>
  <si>
    <t>https://drive.google.com/open?id=1PlnaNV73Mj7cRzwrXfVpDAsngshwJ0wn</t>
  </si>
  <si>
    <t>Rosana Massa</t>
  </si>
  <si>
    <t>54 9 1138083069</t>
  </si>
  <si>
    <t>RestaurAcción/Huerta</t>
  </si>
  <si>
    <t>tabordaagustinajulieta@gmail.com</t>
  </si>
  <si>
    <t>Agustina Julieta Taborda</t>
  </si>
  <si>
    <t>José. C, Paz, Buenos Aires, Argentina.</t>
  </si>
  <si>
    <t>+5491138761649</t>
  </si>
  <si>
    <t>Me encuentro estudiando Abogacía en la Universidad de Buenos Aires</t>
  </si>
  <si>
    <t>Realmente me parece que todo lo que aborda eco house, son temas sumamente delicados, que merecen atención plena. También cabe destacar que brindan información y herramientas fundamentales para el día a día, que todo ciudadano debería de saber utilizar en sus vidas.</t>
  </si>
  <si>
    <t>@aagus.tabordaa</t>
  </si>
  <si>
    <t>agusstabordaa</t>
  </si>
  <si>
    <t>https://drive.google.com/open?id=1QEfL1TACSHKHEAkr2bkxZzGOiAeyEt48</t>
  </si>
  <si>
    <t>Si, soy parte del voluntariado de Cruz Roja.</t>
  </si>
  <si>
    <t>No tengo contacto de emergencia.</t>
  </si>
  <si>
    <t>SMATA</t>
  </si>
  <si>
    <t>sol.bolzo21@gmail.com</t>
  </si>
  <si>
    <t xml:space="preserve">Sol bolzonella </t>
  </si>
  <si>
    <t xml:space="preserve">Ciudad autonoma de buenos aires. </t>
  </si>
  <si>
    <t>Sol.bolzo21@gmail.com</t>
  </si>
  <si>
    <t xml:space="preserve">Porque me gustaria poder hacer un cambio por el planeta </t>
  </si>
  <si>
    <t>Solbolzo</t>
  </si>
  <si>
    <t>https://drive.google.com/open?id=1PIDp32IQ6fDudFbmA9fBHHWN-D_CSgoW</t>
  </si>
  <si>
    <t xml:space="preserve">Si, fui a scout mucho tiempo y trabaja en presupuesto participativo de vicente lopez </t>
  </si>
  <si>
    <t>Graciela martinez</t>
  </si>
  <si>
    <t xml:space="preserve">No rengo </t>
  </si>
  <si>
    <t>no tiene auto, pero se suma</t>
  </si>
  <si>
    <t>candelabrujis26@gmail.com</t>
  </si>
  <si>
    <t>Candela Brujis</t>
  </si>
  <si>
    <t>+54 9 113 1199696</t>
  </si>
  <si>
    <t>Estoy estudiando licenciatura en ciencias ambientales en la UBA</t>
  </si>
  <si>
    <t>candelabrujis@hotmail.com.ar</t>
  </si>
  <si>
    <t>Me gustaría formar parte de su voluntariado debido a que sería un gusto poder contribuir en su misión como organización y aprender y crecer en la misma</t>
  </si>
  <si>
    <t>@cande_brujis</t>
  </si>
  <si>
    <t>https://drive.google.com/open?id=1eOLhiaALvVMlHjZEyewPgp6nMWspaliP</t>
  </si>
  <si>
    <t>No, no hice ningún voluntariado</t>
  </si>
  <si>
    <t xml:space="preserve">Erica Maidana </t>
  </si>
  <si>
    <t>+541168461462</t>
  </si>
  <si>
    <t>Swissmedical</t>
  </si>
  <si>
    <t>No resp mensajes</t>
  </si>
  <si>
    <t>arisampedro25@gmail.com</t>
  </si>
  <si>
    <t>Ariana Sampedro</t>
  </si>
  <si>
    <t>La Plata, Buenos Aires, Argentina</t>
  </si>
  <si>
    <t>+54 9 221 3161377</t>
  </si>
  <si>
    <t>Estudiante de Informática</t>
  </si>
  <si>
    <t>sampedroariana04@gmail.com</t>
  </si>
  <si>
    <t>Estoy activando en Eco House La Plata y me di cuenta que tengo tiempo para seguir metiéndole al activismo</t>
  </si>
  <si>
    <t>@ari.sampedro</t>
  </si>
  <si>
    <t>@Arisampedro</t>
  </si>
  <si>
    <t xml:space="preserve">Me parece maravillosa la creación de esta ONG tan hermosa </t>
  </si>
  <si>
    <t>https://drive.google.com/open?id=1LnpM_3Bm54obqDGo8dIzoKcO_wEC520o</t>
  </si>
  <si>
    <t>Eco House La Plata</t>
  </si>
  <si>
    <t>Patricia Dorogatti</t>
  </si>
  <si>
    <t>delfina.pastor@gmail.com</t>
  </si>
  <si>
    <t>Delfina Pastor</t>
  </si>
  <si>
    <t>+54 9 113 912 4118</t>
  </si>
  <si>
    <t xml:space="preserve">Estudiante de Relaciones Internacionales con orientación en Investigación Social (me recibo en Diciembre) </t>
  </si>
  <si>
    <t xml:space="preserve">Por mi interés en aportar mi granito de arena a una causa que me parece no solo FUNDAMENTAL para el "bienestar" ("" porque subjetivo) social y ambiental, sino también porque es una causa que hay que accionar con URGENCIA. Me parece pertinente también como ciudadanxs empezar a formar parte del cambio que, personalmente creo, no solo se realiza de manera individual (reduciendo el consumo de ciertos productos perjudiciales al medioambiente, reciclando, etc) sino también participando activamente en los espacios que brindan organizaciones como estas. </t>
  </si>
  <si>
    <t>@dlnitx</t>
  </si>
  <si>
    <t>https://drive.google.com/open?id=1uq2IOqvgJxmOkMP8aXOUR-4xn0mdzSSB</t>
  </si>
  <si>
    <t xml:space="preserve">no. </t>
  </si>
  <si>
    <t>Jeronimo Suescun</t>
  </si>
  <si>
    <t>+54 9 11 6758 7727</t>
  </si>
  <si>
    <t>tiene auto y se suma</t>
  </si>
  <si>
    <t>collazoscandela@gmail.com</t>
  </si>
  <si>
    <t>Candela Beatriz Collazos Argibay</t>
  </si>
  <si>
    <t>+541159052758</t>
  </si>
  <si>
    <t xml:space="preserve">Soy estudiante de ciencias biologicas, actualmente terminando el cbc, y estoy por empezar a cursar en la escuela argentina de naturalistas </t>
  </si>
  <si>
    <t xml:space="preserve">En primera instancia me atrajo la posibilidad de hacer un voluntariado ambiental, pero a medida de fui leyendo toda su información me gustó mucho como proponen su forma de hacer activismo y me encantaria ser parte de eco house </t>
  </si>
  <si>
    <t>@cande_collazos74</t>
  </si>
  <si>
    <t>https://drive.google.com/open?id=1WKfBBc5CJT2l_omF6E9x1h9xkARyhmYy</t>
  </si>
  <si>
    <t>Hasta el momento no realice ninguno</t>
  </si>
  <si>
    <t>Maria del Pilar Argibay</t>
  </si>
  <si>
    <t xml:space="preserve">Hospital Italiano </t>
  </si>
  <si>
    <t>agostinatorresochoa@gmail.com</t>
  </si>
  <si>
    <t>Agostina María de los Ángeles Torres Ochoa</t>
  </si>
  <si>
    <t>+54 9 1169725113</t>
  </si>
  <si>
    <t>Estudiante de tecnicatura superior en gestión ambiental</t>
  </si>
  <si>
    <t>Porque creo que es un espacio interdisciplinario con muchísimo potencial para que todos podamos participar y explotar todas nuestras capacidades en virtud de crear un mundo mejor, que tanto lo necesita.</t>
  </si>
  <si>
    <t>@agostorresochoa</t>
  </si>
  <si>
    <t xml:space="preserve">@AgosTorresOchoa </t>
  </si>
  <si>
    <t>https://drive.google.com/open?id=1q1akeWhcgLJCzXkkc8gMybe13ioKPMRT</t>
  </si>
  <si>
    <t xml:space="preserve">Belén Torres Ochoa </t>
  </si>
  <si>
    <t>+54 9 1167204898</t>
  </si>
  <si>
    <t>"no tengo"</t>
  </si>
  <si>
    <t>no tiene auto, se suma</t>
  </si>
  <si>
    <t>melisa.pitzzo@gmail.com</t>
  </si>
  <si>
    <t>Melisa Catalina Pitzzo</t>
  </si>
  <si>
    <t>Burzaco, Buenos Aires, Argentina.</t>
  </si>
  <si>
    <t>Técnica superior en Gestión Ambiental y Salud</t>
  </si>
  <si>
    <t>Más allá de ganar experiencia para poder emplearme según mí formación quiero formar parte de una organización orientada a la resolución de problemáticas ambientales y a la re-educacion de la sociedad. Vincularme con personas con mis mismos objetivos y ser parte del cambio sería muy satisfactorio para mí.</t>
  </si>
  <si>
    <t>@melisacatalinapitzzo</t>
  </si>
  <si>
    <t>No tengo.</t>
  </si>
  <si>
    <t>https://drive.google.com/open?id=10KHhXU8PEhMdxzzwCnr2MM5He1T-vEII</t>
  </si>
  <si>
    <t>LinkedIn</t>
  </si>
  <si>
    <t>Perla Cristina Retter</t>
  </si>
  <si>
    <t>+54 9 11 5732-7490</t>
  </si>
  <si>
    <t>jochumotta13@hotmail.com</t>
  </si>
  <si>
    <t>Josefina Motta</t>
  </si>
  <si>
    <t>+54 9 1153359757</t>
  </si>
  <si>
    <t>Estudiante de 2do año de la carrera Licenciatura en Gestión Ambiental.</t>
  </si>
  <si>
    <t>jochumottaa@gmail.com</t>
  </si>
  <si>
    <t>Me gustaría ser un agente de cambio en eco house porque puedo aportar pasión, buena vibra y ganas de mejorar el mundo. Además, considero que me ayudaría a crecer, aprender y meterme mas en el ámbito de mi carrera y de lo que me gusta.</t>
  </si>
  <si>
    <t>@jochumotta</t>
  </si>
  <si>
    <t>https://drive.google.com/open?id=1MHbOCx3kxgYkDPjzdi1sQzCTxRArobhm</t>
  </si>
  <si>
    <t>Valentina Motta</t>
  </si>
  <si>
    <t>+54 9 1153323015</t>
  </si>
  <si>
    <t>no tiene auto, se suma. No responde mas los mensajes</t>
  </si>
  <si>
    <t>ramirez.mica92@gmail.com</t>
  </si>
  <si>
    <t>Micaela Ramirez</t>
  </si>
  <si>
    <t>+5491165564075</t>
  </si>
  <si>
    <t xml:space="preserve">Estudiante de Ciencia Política </t>
  </si>
  <si>
    <t xml:space="preserve">Creo que en estos momentos de emergencia climática es vital "dejar de hacer la plancha". Por ello, es preciso que las ciudadanías seamos más activas e involucradas y vayamos en busca de los cambios y las transformaciones, que ayudemxs a dejar el mundo un poquito mejor de lo que lo encontramos. En mi caso, quiero ser parte del cambio desde adentro. Ayudar a visibilizar activando en la cancha en conjunto con personas con mis mismos ideales, que crea que no todo está perdido y que un mundo mejor para todxs es posible. </t>
  </si>
  <si>
    <t>Mica.elaramirez</t>
  </si>
  <si>
    <t>https://drive.google.com/open?id=19jeKT4ZOLrkNvRvKsR7eij4J5AqOAIP0</t>
  </si>
  <si>
    <t xml:space="preserve">Anabella Ramirez </t>
  </si>
  <si>
    <t>+5491133156051</t>
  </si>
  <si>
    <t>lunacabutti@gmail.com</t>
  </si>
  <si>
    <t>Luna Cabutti</t>
  </si>
  <si>
    <t>Ciudad Autonoma de Buenos Aires, Buenos Aires, Argentina</t>
  </si>
  <si>
    <t>+54 9 221 5371246</t>
  </si>
  <si>
    <t>Musica, Profe de música, estudiante de Dirección de Sonido de Cine</t>
  </si>
  <si>
    <t>Porque siento que mi misión es activar esa conciencia en mi para que se active en lxs demas y logremos vincularnos desde la cooperación y en comunindad</t>
  </si>
  <si>
    <t>@lunacabutti</t>
  </si>
  <si>
    <t>https://drive.google.com/open?id=1pCnUOG4iVlzJrfzBnsG4nf9bDKZUBH0_</t>
  </si>
  <si>
    <t>Zoe Madera D'Addarip</t>
  </si>
  <si>
    <t>Conviviente, Pareja</t>
  </si>
  <si>
    <t>+54 9 221 6212259</t>
  </si>
  <si>
    <t>sofykirwin@hotmail.com</t>
  </si>
  <si>
    <t>Sofía Micaela Knaup</t>
  </si>
  <si>
    <t>Victoria, Buenos Aires, Argentina</t>
  </si>
  <si>
    <t>+5491171682236</t>
  </si>
  <si>
    <t>Responsable Creativo de Imagen Corporativa</t>
  </si>
  <si>
    <t>sofykirwin@gmail.com</t>
  </si>
  <si>
    <t>Quiero ayudar y salir de la rutina, hacer algo nuevo y aprender cosas nuevas. Poder aportar algo a una buena causa.</t>
  </si>
  <si>
    <t>@nknaup_ph</t>
  </si>
  <si>
    <t>https://drive.google.com/open?id=1L8ohGPG71c8v_oGhCf1mkskZWdWwfWE1</t>
  </si>
  <si>
    <t>Maria Castro</t>
  </si>
  <si>
    <t>+5491171682235</t>
  </si>
  <si>
    <t>mayrald1907@gmail.com</t>
  </si>
  <si>
    <t>Mayra Luján Domynas</t>
  </si>
  <si>
    <t>Hurlingham, Buenos Aires, Argentina</t>
  </si>
  <si>
    <t>+5491132554602</t>
  </si>
  <si>
    <t>Estudiante de Gestión Ambiental y Abogacía</t>
  </si>
  <si>
    <t>Porque me parece una oportunidad para contribuir y quiero tomarlo como experiencia para nutrirme a nivel profesional.</t>
  </si>
  <si>
    <t>may.ludo</t>
  </si>
  <si>
    <t>https://drive.google.com/open?id=13P4Hu0fMjzJMQSt-_NRGyGPw9LGMSY5E</t>
  </si>
  <si>
    <t>Myrian Domynas</t>
  </si>
  <si>
    <t>+5491132952692</t>
  </si>
  <si>
    <t>waan.p.peace@gmail.com</t>
  </si>
  <si>
    <t>Wanda Perez</t>
  </si>
  <si>
    <t>Quilmes, buenos aires, argentina</t>
  </si>
  <si>
    <t>Concientizadora ambiental/estudiante de licenciatura en ciencias ambientales</t>
  </si>
  <si>
    <t xml:space="preserve">Ya hice ese programa en 2018 y quiero retomar </t>
  </si>
  <si>
    <t>@waanmperez</t>
  </si>
  <si>
    <t>https://drive.google.com/open?id=1waBJDScPR2Pc91rvgUimBrZx_XqXTNlD</t>
  </si>
  <si>
    <t>Si, acá mismo</t>
  </si>
  <si>
    <t xml:space="preserve">Gonzalo Pérez </t>
  </si>
  <si>
    <t>+54 9 11 6725-4368</t>
  </si>
  <si>
    <t>camilaaguilar422@gmail.com</t>
  </si>
  <si>
    <t>Camila Aguilar Rivero</t>
  </si>
  <si>
    <t>Paraguaya</t>
  </si>
  <si>
    <t>Ciudad Autónoma de Buenos Aires (CABA)</t>
  </si>
  <si>
    <t>+549 1124562469</t>
  </si>
  <si>
    <t>Me encuentro en el Primer año de Licenciatura en Publicidad, y a la vez trabajo en atención al cliente en un puesto de venta de comida urbana y tengo un trabajo remoto donde me encargo de repartir libros.</t>
  </si>
  <si>
    <t>Tengo muchas ganas de aprender cosas nuevas y realizar actividades de bien común, además de expandir más mis relaciones interpersonales. He estado teniendo la necesidad de conocer a más personas que tengan algún interés que me parezca interesante, y además quería saber cómo se siente realizar un voluntariado relacionado al medioambiente. Me interesa mucho la propuesta que tiene Eco House, por tal razón sería un placer para mí formar parte de este grupo.</t>
  </si>
  <si>
    <t>Camila_05aguilar</t>
  </si>
  <si>
    <t>https://drive.google.com/open?id=1WpEvAcysxEOgzCBJDo6eyLTcSR90pQLv</t>
  </si>
  <si>
    <t>He realizado un voluntariado en una iglesia de mi zona llamada Virgen de Caacupé por un breve tiempo.</t>
  </si>
  <si>
    <t>María Otilia Rivero Fernández</t>
  </si>
  <si>
    <t>tomasbevacqua@gmail.com</t>
  </si>
  <si>
    <t>Tomas Gabriel Bevacqua</t>
  </si>
  <si>
    <t>+54 9 11 7165 1412</t>
  </si>
  <si>
    <t xml:space="preserve">Estudiante de Profesorado de Educación Física </t>
  </si>
  <si>
    <t>Quiero hacer algo por mi planeta, por nuestro planeta. Ganar conocimiento en la cuestion ambiental me parece fundamental para un docente</t>
  </si>
  <si>
    <t>@harryok</t>
  </si>
  <si>
    <t xml:space="preserve">Quisiera que se comuniquen conmigopor tema horarios ya que me gustaria distrubirmelos pero no solo a la tarde o solo a la mañana sino ir variando si existe la posibilidad ya que soy laburante independiente y necesito dejarme algunos horarios libres </t>
  </si>
  <si>
    <t>https://drive.google.com/open?id=1_JrGHWJ_00uW_ErU4ShjaWzsznfrVuCqEAiyRB-1p-4</t>
  </si>
  <si>
    <t xml:space="preserve">Hice algunos voluntariados en villas </t>
  </si>
  <si>
    <t>Ruben Bevacqua</t>
  </si>
  <si>
    <t>+5491141788947</t>
  </si>
  <si>
    <t>no puede por tiempos</t>
  </si>
  <si>
    <t>candesandez1@gmail.com</t>
  </si>
  <si>
    <t xml:space="preserve">Candelaria Sandez </t>
  </si>
  <si>
    <t>Lanús</t>
  </si>
  <si>
    <t>+54 9 364 445-5238</t>
  </si>
  <si>
    <t xml:space="preserve">estudiante de Lic. en ciencias biologicas </t>
  </si>
  <si>
    <t xml:space="preserve">candesandez1@gmail.com </t>
  </si>
  <si>
    <t xml:space="preserve">quiero contribuir lo más posible al medio ambiente y mucho más ahora con la situación en la que está el planeta </t>
  </si>
  <si>
    <t>candelariasandez</t>
  </si>
  <si>
    <t>https://drive.google.com/open?id=1bfyhsfn9zQDyQyis3aIbF8dShZWuLL7x</t>
  </si>
  <si>
    <t xml:space="preserve">solo estaba en eventuales en ecohouse </t>
  </si>
  <si>
    <t xml:space="preserve">Maria Niczyporuk </t>
  </si>
  <si>
    <t xml:space="preserve">mamá </t>
  </si>
  <si>
    <t>+54 9 364 440-0627</t>
  </si>
  <si>
    <t xml:space="preserve">femechaco </t>
  </si>
  <si>
    <t>zupicmari_10@hotmail.com</t>
  </si>
  <si>
    <t>María José Zupic</t>
  </si>
  <si>
    <t>+54 9 2966445216</t>
  </si>
  <si>
    <t xml:space="preserve">Estudio la tecnicatura en Gestión Ambiental </t>
  </si>
  <si>
    <t xml:space="preserve">Mzupic49@gmail.com </t>
  </si>
  <si>
    <t>Me estoy formando como profesional y creo que el voluntariado puede ser de gran ayuda</t>
  </si>
  <si>
    <t>@zupicmajo</t>
  </si>
  <si>
    <t>@majozupic</t>
  </si>
  <si>
    <t>https://drive.google.com/open?id=1I6bYNZiMy_vqoSERxoyVZYVz0Kp0l8LK</t>
  </si>
  <si>
    <t xml:space="preserve">Maite Zupic </t>
  </si>
  <si>
    <t>Prima</t>
  </si>
  <si>
    <t>+54 9 2966 50-7165</t>
  </si>
  <si>
    <t>Iosfa</t>
  </si>
  <si>
    <t>macsonbeauty@gmail.com</t>
  </si>
  <si>
    <t xml:space="preserve">Macarena Gutiérrez Zaldivar </t>
  </si>
  <si>
    <t>11/23/0096</t>
  </si>
  <si>
    <t>Cuidad Autónoma de Buenos Aires</t>
  </si>
  <si>
    <t>+5491143993978</t>
  </si>
  <si>
    <t>Maquilladora y modelo</t>
  </si>
  <si>
    <t>Para aportar mi granito de arena</t>
  </si>
  <si>
    <t>@macsonbeauty</t>
  </si>
  <si>
    <t>https://drive.google.com/open?id=1a82T7UTmBGBH0z5YLHMgnqJZwo0ym2Nf</t>
  </si>
  <si>
    <t>Nop</t>
  </si>
  <si>
    <t xml:space="preserve">Juan Segundo Ymaz </t>
  </si>
  <si>
    <t>+591151628469</t>
  </si>
  <si>
    <t>Swiss medicañ</t>
  </si>
  <si>
    <t>nataliamagliotto94@hotmail.com</t>
  </si>
  <si>
    <t>Natalia Magliotto</t>
  </si>
  <si>
    <t>Ituzaingó, Buenos Aires, Argentina.</t>
  </si>
  <si>
    <t>+54 1169632208</t>
  </si>
  <si>
    <t>Soy Técnica Universitaria en Gestión Ambiental, actualmente cursando la Licenciatura.</t>
  </si>
  <si>
    <t>natalia.magliotto@gmail.com</t>
  </si>
  <si>
    <t xml:space="preserve">Me gustaría aprender nuevas habilidades y desarrollarme en un ambiente donde la temática ambiental es prioritaria; también me gustaría poder colaborar en las distintas actividades donde se necesite ayuda o acompañamiento. Aún no tengo experiencia laboral en este rubro y me encantaría adquirir herramientas prácticas que me permitan manejarme en el ambiente profesional en un futuro. </t>
  </si>
  <si>
    <t>@natalia.magliotto</t>
  </si>
  <si>
    <t>Actualmente me encuentro realizando un curso de posgrado en ecotoxicología. Me gustaría obtener más información sobre qué actividades se realizan en el área de Investigación y Política para la Sostenibilidad.</t>
  </si>
  <si>
    <t>https://drive.google.com/open?id=1mKfwV7FnFx1JM-mg0LCr7h0gL_C_paOL</t>
  </si>
  <si>
    <t>Leonardo Cañete</t>
  </si>
  <si>
    <t>+54 1168971886</t>
  </si>
  <si>
    <t>no puede los findes</t>
  </si>
  <si>
    <t>Micaela Cabrera</t>
  </si>
  <si>
    <t>Técnica Superior en Gestión ambiental</t>
  </si>
  <si>
    <t>Porque quiero aprender.</t>
  </si>
  <si>
    <t>https://drive.google.com/open?id=1h5O6rkjD4RD4e2xQjQUVmlLeo-w0Sdo4</t>
  </si>
  <si>
    <t>Vanesa acuña</t>
  </si>
  <si>
    <t xml:space="preserve">Sancor </t>
  </si>
  <si>
    <t>le mande mail poq no puso tel</t>
  </si>
  <si>
    <t>ianfelixlorenzounzue@hotmail.com</t>
  </si>
  <si>
    <t>ian unzue</t>
  </si>
  <si>
    <t>hurlingham</t>
  </si>
  <si>
    <t>+54 11 3580 5422</t>
  </si>
  <si>
    <t>abogado</t>
  </si>
  <si>
    <t>ibanoo94@gmail.com</t>
  </si>
  <si>
    <t>Vivo en provincia de buenos aires y veo como no hay consciencia respecto de cuidar el lugar en donde vivimos. Estoy interesado en cambiar mis habitos para cuidar mas mi ciudad, mi pais desde mi metro cuadrado.</t>
  </si>
  <si>
    <t>ianunzue</t>
  </si>
  <si>
    <t>https://drive.google.com/open?id=11Qs0_6AN4Vus_7EUHIwmrrqj8hZJclSs</t>
  </si>
  <si>
    <t>buscando en google</t>
  </si>
  <si>
    <t>Adriana Debernardi</t>
  </si>
  <si>
    <t>casa de abogados</t>
  </si>
  <si>
    <t>nmangione.contacto@gmail.com</t>
  </si>
  <si>
    <t>Nicolas Mangione</t>
  </si>
  <si>
    <t>Vicente lopez</t>
  </si>
  <si>
    <t>0111537729601</t>
  </si>
  <si>
    <t>Estudiante de medicina</t>
  </si>
  <si>
    <t>Nmangione.contacto@gmail.com</t>
  </si>
  <si>
    <t>Me gustaría ser parte para aportarle lo que pueda a los proyectos de Ecohouse</t>
  </si>
  <si>
    <t>@nicolas.maangione</t>
  </si>
  <si>
    <t>https://drive.google.com/open?id=1oXF5ZaG2ZeHRYKvKPbgRZPutMkShYgMt</t>
  </si>
  <si>
    <t>Cristina Aubry</t>
  </si>
  <si>
    <t xml:space="preserve">Médicus </t>
  </si>
  <si>
    <t>no tiene auto, se suma // no puede por trabajo y facultad</t>
  </si>
  <si>
    <t>annakarla1302@gmail.com</t>
  </si>
  <si>
    <t>Ana Karla Bogoliuk</t>
  </si>
  <si>
    <t>+54 9 11 3791 5502</t>
  </si>
  <si>
    <t>Terminé la secundaria el año pasado (de forma virtual, durante la pandemia) y me inscribí para el 2021 en la carrera de Relaciones Internacionales; por el momento, hasta que las cosas vuelvan un poco a la normalidad, me estoy tomando un tiempo para hacer cosas que siempre quise hacer y para las que no tenía tiempo antes.</t>
  </si>
  <si>
    <t>Desde que tomé conciencia de los problemas ambientales y el daño que la humanidad le ha hecho al mundo durante tanto tiempo fue una de mis principales (si no la principal) preocupaciones. Por eso siempre tuve la intención de aportar mi granito de arena, pero nunca estuve segura de cómo hacerlo (por eso mismo aspiré a estudiar la carrera en la que me inscribí y a luego especializarme en temas ambientales), pero ahora encontré la forma y el momento para hacer algo ya, para actuar en vez de esperar. Además, conocí a Eco House cuando asistí a la marcha del 15 de marzo del 2019 y desde entonces tuve la intención de unirme, pero no encontré la oportunidad hasta ahora. Sigo de cerca sus publicaciones, actividades y logros y me agradaría poder formar parte y ayudar.</t>
  </si>
  <si>
    <t>@anna_bogoliuk</t>
  </si>
  <si>
    <t>@annabogoliuk</t>
  </si>
  <si>
    <t>https://drive.google.com/open?id=12NiJgScLod-fxbWi595g_8IniwrXWNJR</t>
  </si>
  <si>
    <t>Por Instagram y por la movilización mundial por el cambio climático</t>
  </si>
  <si>
    <t>Marysa Novasco</t>
  </si>
  <si>
    <t>+54 9 11 2668 5955</t>
  </si>
  <si>
    <t>Hospital Italiano (Plan de Salud)</t>
  </si>
  <si>
    <t>no tiene auto pero la madre si y quizas pueda</t>
  </si>
  <si>
    <t>eze.led02@gmail.com</t>
  </si>
  <si>
    <t>Rodrigo Ezequiel Ledesma</t>
  </si>
  <si>
    <t>+54 9 11 2749 0568</t>
  </si>
  <si>
    <t>Estudiante de Economía</t>
  </si>
  <si>
    <t>Me gustaría participar de este programa de voluntariado y siento que debo aportar mi granito de arena para poder lograr un cambio radical en la sociedad para ir hacia un futuro "menos peor"</t>
  </si>
  <si>
    <t>@rodri.led</t>
  </si>
  <si>
    <t>https://drive.google.com/open?id=1JEGxEdixV2ZFCny1V7D0526q3OZxftzb</t>
  </si>
  <si>
    <t>vía instagram y gracias a un amigo que no hizo el voluntariado pero me lo recomendó</t>
  </si>
  <si>
    <t>Alejandra Del Rio</t>
  </si>
  <si>
    <t>+54 9 11 2749 0567</t>
  </si>
  <si>
    <t>No tiene auto, se suma// está ocupado no puede sumarse</t>
  </si>
  <si>
    <t>taf.guerrero@gmail.com</t>
  </si>
  <si>
    <t>Juan Francisco Guerrero</t>
  </si>
  <si>
    <t>+54 9 11 26528119</t>
  </si>
  <si>
    <t>Clases de español e inglés</t>
  </si>
  <si>
    <t>Aportar a un mundo más ecológico y ganar experiencia para estudiar una carrera relacionada</t>
  </si>
  <si>
    <t>@taf.guerrero (nuevo y vacío)</t>
  </si>
  <si>
    <t>https://drive.google.com/open?id=14BeWSrR7_-CRiVtn9x27YZ9zGBQr1AKj</t>
  </si>
  <si>
    <t>Página "Ser voluntario"</t>
  </si>
  <si>
    <t>Norma Villanueva</t>
  </si>
  <si>
    <t>+54 9 351 5172318</t>
  </si>
  <si>
    <t>eventuales</t>
  </si>
  <si>
    <t>ialberdiquesada@gmail.com</t>
  </si>
  <si>
    <t>Iñaki Alberdi Quesada</t>
  </si>
  <si>
    <t xml:space="preserve">CABA, Argentina </t>
  </si>
  <si>
    <t>+54 9 2984925780</t>
  </si>
  <si>
    <t xml:space="preserve">Estudiante de Licenciatura en Geografía </t>
  </si>
  <si>
    <t xml:space="preserve">ialberdiquesada@gmail.com </t>
  </si>
  <si>
    <t xml:space="preserve">Tengo ganas de aportar, desde mi formación como geógrafo, mi granito de arena para generar cambios en la realidad que favorezcan a la construcción de una sociedad ambientalmente justa y sostenible. </t>
  </si>
  <si>
    <t>inaalbque</t>
  </si>
  <si>
    <t>https://drive.google.com/open?id=1x-2wfyKeH7cvzLqck7e-L7lsSbjN9gec</t>
  </si>
  <si>
    <t>Eugenia Alberdi</t>
  </si>
  <si>
    <t>54 9 2984 773514</t>
  </si>
  <si>
    <t>no puede por trabajo.</t>
  </si>
  <si>
    <t>Julianfrodriguez1993@gmail.com</t>
  </si>
  <si>
    <t xml:space="preserve">Julián Rodríguez </t>
  </si>
  <si>
    <t xml:space="preserve">Avellaneda, buenos aires, argentina </t>
  </si>
  <si>
    <t>54 9 11 3624-8456</t>
  </si>
  <si>
    <t xml:space="preserve">Estudiante de ciencias ambientales </t>
  </si>
  <si>
    <t>Para adquirir experiencia para mí carrera</t>
  </si>
  <si>
    <t>@juliiaanrodriguez</t>
  </si>
  <si>
    <t>https://drive.google.com/open?id=1aGsTA-zHvLGx5ueBNiPovem-DLyqsSTK</t>
  </si>
  <si>
    <t xml:space="preserve">Silvia Ranieri </t>
  </si>
  <si>
    <t>+54 9 1163710206</t>
  </si>
  <si>
    <t>No puede, horarios ocupados.</t>
  </si>
  <si>
    <t>kguerchu@gmail.com</t>
  </si>
  <si>
    <t>Kevin Uriel guerschuny</t>
  </si>
  <si>
    <t>Capital Federal</t>
  </si>
  <si>
    <t>+5491135099073</t>
  </si>
  <si>
    <t>Estudiante ciencias ambientales</t>
  </si>
  <si>
    <t xml:space="preserve">Quiero ayudar aprender y dar </t>
  </si>
  <si>
    <t>Arbolesquecantan</t>
  </si>
  <si>
    <t>https://drive.google.com/open?id=1nIVENrxrqqgnhP49RGUxeJYvO0oDLMv3</t>
  </si>
  <si>
    <t>Un arbol</t>
  </si>
  <si>
    <t>Graciela zeltman</t>
  </si>
  <si>
    <t>MamA</t>
  </si>
  <si>
    <t>+5491155633433</t>
  </si>
  <si>
    <t>agodoy@agro.uba.ar</t>
  </si>
  <si>
    <t>AGUSTIN GODOY</t>
  </si>
  <si>
    <t>ARGENTINO</t>
  </si>
  <si>
    <t>+5491137651518</t>
  </si>
  <si>
    <t>Ingeniero Agrónomo y Fotógrafo</t>
  </si>
  <si>
    <t>Para seguir aportando granitos de arena en el camino hacia la sostenibilidad. Para seguir aprendiendo, en este caso de la mano de Eco House, y también para aportar mis conocimientos, formación y ganas de trabajar para hacer de este un mundo mejor.</t>
  </si>
  <si>
    <t>@agus.godoy_</t>
  </si>
  <si>
    <t>NO TENGO</t>
  </si>
  <si>
    <t>La formación académica que tengo, el hecho de haber vivido los últimos casi dos años en Australia y Nueva Zelanda, y una curiosidad poco común, hicieron que desarrolle una conciencia ambiental importante y que antes no tenía. Vivir en un país en el que la mayoría de la gente cuida y respeta la naturaleza, recicla, tiene conciencia y vive en armonía con el medio, es realmente un privilegio, y volver a Argentina después de vivir esa experiencia… es chocante. Porque veo que realmente estamos a años luz de esa realidad al otro lado del océano. Todo esto, sumado a una crisis existencial (al parecer muy propia de mi generación migrante) y a un reciente proceso de autoconocimiento y re-orientación vocacional derivaron en la idea de meterme a Eco House para ver qué puedo aportar en este camino hacia la sustentabilidad y hacer de este un mundo mejor. Les mando un saludo enorme y espero estar ahí pronto ayudando en lo que sea que necesiten!</t>
  </si>
  <si>
    <t>https://drive.google.com/open?id=14VhORGS_yR2CWJauCghOcseBdoc17JDm</t>
  </si>
  <si>
    <t>Fundación CELAFOR</t>
  </si>
  <si>
    <t>Por varios amigos en común con Maxi que me han recomendado meterme.</t>
  </si>
  <si>
    <t>Sofía Godoy</t>
  </si>
  <si>
    <t>+5491126250004</t>
  </si>
  <si>
    <t>RestaurAccion/Huerta</t>
  </si>
  <si>
    <t>macarenaescalantx@gmail.com</t>
  </si>
  <si>
    <t>Macarena Sofia Escalante</t>
  </si>
  <si>
    <t>Lanús este, provincia de Buenos aires</t>
  </si>
  <si>
    <t>01168664315</t>
  </si>
  <si>
    <t>estudiante - trabajo en Maestranza</t>
  </si>
  <si>
    <t>Me encanta el cuidado del medio ambiente pero mi entorno no tiene interes en ello y por ende busco acoplarme con gente con mi mismo amor por el planeta y asi poder hacer cambios en conjunto</t>
  </si>
  <si>
    <t>@rayuelx  @macarenx</t>
  </si>
  <si>
    <t>https://drive.google.com/open?id=1W0FRml7OFuicOmutEXGT0i4Tx6o1eF7j</t>
  </si>
  <si>
    <t>Por tiktok</t>
  </si>
  <si>
    <t>Justina escalante</t>
  </si>
  <si>
    <t>Obra social del personal de maestranza</t>
  </si>
  <si>
    <t>No puede por trabajo</t>
  </si>
  <si>
    <t>yamilavassallo65@gmail.com</t>
  </si>
  <si>
    <t>Yamila Stephanie vassallo rosales</t>
  </si>
  <si>
    <t xml:space="preserve">Lanus, buenos aires , Argentina </t>
  </si>
  <si>
    <t>+5491167997075</t>
  </si>
  <si>
    <t>Técnica en gestión ambiental urbana , actualmente estudiante.</t>
  </si>
  <si>
    <t>Para reforzar mis conocimientos y aportar al cambio .</t>
  </si>
  <si>
    <t>Stephanie 28.01</t>
  </si>
  <si>
    <t>https://drive.google.com/open?id=1j-4tzRWV9mE90wQcdKTc4URPUrc_4izl</t>
  </si>
  <si>
    <t xml:space="preserve">Ana Maria rosales </t>
  </si>
  <si>
    <t>+54 9 1130209826</t>
  </si>
  <si>
    <t>Tmb, número de la madre// no puede, trabajo y facultad.</t>
  </si>
  <si>
    <t>juanmanuelarca84@gmail.com</t>
  </si>
  <si>
    <t>Juan Manuel Arca</t>
  </si>
  <si>
    <t>Ciudad de Buenos Aires</t>
  </si>
  <si>
    <t>+54 9 1144300521</t>
  </si>
  <si>
    <t>Ingeniero industrial</t>
  </si>
  <si>
    <t>Porque considera que es una forma de aportar a la causa de cambio climático</t>
  </si>
  <si>
    <t>@juancito.sierra</t>
  </si>
  <si>
    <t>@jma_84</t>
  </si>
  <si>
    <t>https://drive.google.com/open?id=1wAgL-yvRl4U3VmKRHxru-uv1NqigIoYz0-N59drftWU</t>
  </si>
  <si>
    <t>El colectivo reciclador</t>
  </si>
  <si>
    <t>Isabel sierra</t>
  </si>
  <si>
    <t>se fue a vivir a Australia</t>
  </si>
  <si>
    <t>tomaslwatters@gmail.com</t>
  </si>
  <si>
    <t>Tomas Watters</t>
  </si>
  <si>
    <t>+5493446560388</t>
  </si>
  <si>
    <t>Estudio Ciencias Ambientales</t>
  </si>
  <si>
    <t xml:space="preserve">Me parece una excelente oportunidad para trasladar a la practica algunos conocimientos que me dio la carrera, aportando mi granito en la comunidad. </t>
  </si>
  <si>
    <t>@tomaswatters</t>
  </si>
  <si>
    <t>https://drive.google.com/open?id=1H-n6mMWMv0wrtyMkC8fEqJyZh188yaPp</t>
  </si>
  <si>
    <t>Ana Siboldi</t>
  </si>
  <si>
    <t>+54 9 3446 54-1388</t>
  </si>
  <si>
    <t>IOSPER</t>
  </si>
  <si>
    <t>iara.rabin@gmail.com</t>
  </si>
  <si>
    <t xml:space="preserve">Iara Rabin </t>
  </si>
  <si>
    <t xml:space="preserve">Caba </t>
  </si>
  <si>
    <t>‪+54 9 2235 29‑6093‬</t>
  </si>
  <si>
    <t xml:space="preserve">Lic en Administracion - Pastelera </t>
  </si>
  <si>
    <t xml:space="preserve">Quiero generar un impacto positivo en el medio ambiente/ aprender cómo cuidarlo y generar impacto positivo en el mundo. </t>
  </si>
  <si>
    <t>iararabin</t>
  </si>
  <si>
    <t>https://drive.google.com/open?id=1N9DowsV4AwLZSi30EsWQa6H26zTk66oN</t>
  </si>
  <si>
    <t xml:space="preserve">Taller de Shenkin - Amia joven </t>
  </si>
  <si>
    <t xml:space="preserve">Sebastián Vekselman </t>
  </si>
  <si>
    <t xml:space="preserve">Pareja </t>
  </si>
  <si>
    <t>+549 9 2234 66-7324</t>
  </si>
  <si>
    <t xml:space="preserve">Osde </t>
  </si>
  <si>
    <t>ginilandini@hotmail.com</t>
  </si>
  <si>
    <t>ginevra landini</t>
  </si>
  <si>
    <t>+5491133867007</t>
  </si>
  <si>
    <t xml:space="preserve">politóloga (licenciada de la UBA) y artista visual </t>
  </si>
  <si>
    <t>landiniginevra@gmail.com</t>
  </si>
  <si>
    <t xml:space="preserve">Me interesa adquirir experiencia en investigación sobre temáticas relacionadas al cambio climático formando parte de un equipo interdisciplinario. </t>
  </si>
  <si>
    <t>gintonik_</t>
  </si>
  <si>
    <t>landiniginevra1</t>
  </si>
  <si>
    <t>https://drive.google.com/open?id=13Jb2GJ-fuhreORw_sdaNOgudJ6jgcnfK</t>
  </si>
  <si>
    <t>Si, doy clases de arte en el bachillerato popular barracas sur</t>
  </si>
  <si>
    <t>juliana soto</t>
  </si>
  <si>
    <t xml:space="preserve">tia </t>
  </si>
  <si>
    <t>+54 93462615030</t>
  </si>
  <si>
    <t xml:space="preserve">OMINT </t>
  </si>
  <si>
    <t>Entra a investigación</t>
  </si>
  <si>
    <t>Investigación</t>
  </si>
  <si>
    <t>nidiasols@gmail.com</t>
  </si>
  <si>
    <t>Nidia Solís Marcial</t>
  </si>
  <si>
    <t>Mexicana</t>
  </si>
  <si>
    <t>Bahías de Huatulco, Oaxaca, México</t>
  </si>
  <si>
    <t>+52 958 106 07 99</t>
  </si>
  <si>
    <t>Estudiante de la licenciatura en Relaciones Internacionales</t>
  </si>
  <si>
    <t xml:space="preserve">Gracias a los conocimientos adquiridos a lo largo de mi carrera, he desarrollado un gran interés en temas de política ambiental, por ello, considero que ser un Agente del Cambio en Eco House me brindará la oportunidad de ampliar mis conocimientos y adquirir experiencia, con la finalidad de poder difundir la misma hacia otras personas. </t>
  </si>
  <si>
    <t>@nidiasols</t>
  </si>
  <si>
    <t>El hecho de radicar en México no me es un impedimento para poder ir a Argentina a realizar mis prácticas profesionales en Eco House, dado que cuento con la completa disponibilidad durante mis vacaciones de verano (julio - inicios de octubre) del año 2022.</t>
  </si>
  <si>
    <t>https://drive.google.com/open?id=1Ad6CyNS8ZUi7JKSz1vjBfvnT8tFOJzg1</t>
  </si>
  <si>
    <t>Sí, voluntariado eventual en World Triathlon Cup Huatulco 2018 y 2019</t>
  </si>
  <si>
    <t>Cruz Elena Marcial Santos</t>
  </si>
  <si>
    <t>+52 958 109 60 92</t>
  </si>
  <si>
    <t>ssofidelpino@gmail.com</t>
  </si>
  <si>
    <t>Sofia Delpino</t>
  </si>
  <si>
    <t>Hurlingham, Buenos aires, Argentina</t>
  </si>
  <si>
    <t>Pastelera</t>
  </si>
  <si>
    <t>Para ayudar a mejorar el mundo, ser parte del cambio y dejar de quejarme</t>
  </si>
  <si>
    <t>@sofidlpino</t>
  </si>
  <si>
    <t>https://drive.google.com/open?id=1hzkE36velAIq_UdkRLDNc7nivYDQddKP</t>
  </si>
  <si>
    <t>Mirta Gonzalez</t>
  </si>
  <si>
    <t>milenamoyano.mm@gmail.com</t>
  </si>
  <si>
    <t>Milena Moyano</t>
  </si>
  <si>
    <t>+549 1168339493</t>
  </si>
  <si>
    <t>Ya fui parte de Ecohouse, soy estudiante de Ciencias Ambientales y me interesa seguir haciendo algo por el ambiente</t>
  </si>
  <si>
    <t>Joyas Milena</t>
  </si>
  <si>
    <t>https://drive.google.com/open?id=1D31PwCF7OK_gsn679limzoqHOf9OwKBQ</t>
  </si>
  <si>
    <t>Sí, en Huerta y Compost</t>
  </si>
  <si>
    <t>Liliana Sartorelli</t>
  </si>
  <si>
    <t>+549 1132816738</t>
  </si>
  <si>
    <t>Restauracción y Huerta</t>
  </si>
  <si>
    <t>pilarbarratines@gmail.com</t>
  </si>
  <si>
    <t>Pilar Barratines</t>
  </si>
  <si>
    <t xml:space="preserve">CABA </t>
  </si>
  <si>
    <t>+54 9 11 30341378</t>
  </si>
  <si>
    <t>Pilarbarratines@gmail.com</t>
  </si>
  <si>
    <t xml:space="preserve">Me parece muy importante para el país </t>
  </si>
  <si>
    <t>@pilarbarratines</t>
  </si>
  <si>
    <t>@pilibarra</t>
  </si>
  <si>
    <t>Tengo mucha disponibilidad este mes.</t>
  </si>
  <si>
    <t>https://drive.google.com/open?id=1HCwwexm6l80R9z7SkP47QJrYV2oXQbdwFUY57SRYw3s</t>
  </si>
  <si>
    <t xml:space="preserve">Martin Barratines </t>
  </si>
  <si>
    <t xml:space="preserve">Hermano </t>
  </si>
  <si>
    <t>+54 9 3487 68-0439</t>
  </si>
  <si>
    <t>mariatermig@gmail.com</t>
  </si>
  <si>
    <t>Maria Termignoni</t>
  </si>
  <si>
    <t>+54 9 11 33573433</t>
  </si>
  <si>
    <t>Lic. Economia, actualmente trabajo en el sector de analisis de datos de las cobranzas de un banco</t>
  </si>
  <si>
    <t>Hace años que participo de voluntariados de forma individual pero quiero ser parte de una organización como EcoHouse de forma a dedicarle mas tiempo para aportar un granito de arena al mundo. Además de que me encanta la filosofia de EcoHouse!!</t>
  </si>
  <si>
    <t>@mariatermig</t>
  </si>
  <si>
    <t>@dolilaoveja</t>
  </si>
  <si>
    <t>https://drive.google.com/open?id=1Emvm5EhJ98anINg2gYph5zmf3FBS9Unm</t>
  </si>
  <si>
    <t>Si, en Sumando Energias. Ademas cuando puedo me sumo a jornadas de plantación, doy transito a animales en adopción!</t>
  </si>
  <si>
    <t>Jorge Luiz Termignoni</t>
  </si>
  <si>
    <t>+54 9 11 21924593</t>
  </si>
  <si>
    <t>era eventuales-tiene auto a veces y se suma a plantaciones// complicada con tema horarios</t>
  </si>
  <si>
    <t>dsa.ingenieria@gmail.com</t>
  </si>
  <si>
    <t>Diego Alegre</t>
  </si>
  <si>
    <t>6/21/1093</t>
  </si>
  <si>
    <t>+5491123697003</t>
  </si>
  <si>
    <t>Agile Coach (sistemas)</t>
  </si>
  <si>
    <t>Porque me gusta mucho la ecología, he participado y organizado eventos de concientización y creo que tengo mucho para aportar</t>
  </si>
  <si>
    <t>https://drive.google.com/open?id=1RlnXlSD6eDFhDRhQZa5RUU5P3A2vOnjk</t>
  </si>
  <si>
    <t>Jornadas Latinoamericas de Agilidad</t>
  </si>
  <si>
    <t>Maria Granieri</t>
  </si>
  <si>
    <t>+5492215024171</t>
  </si>
  <si>
    <t>vanina812@hotmail.com</t>
  </si>
  <si>
    <t>Vanina Morsellino</t>
  </si>
  <si>
    <t>54 9 112 750 5699</t>
  </si>
  <si>
    <t>Psicodramatista/Prof. de Inglés./ Hasta hace muy poco coordinadora en emprendimiento social con usuarixs en salud mental/Centro Cultural</t>
  </si>
  <si>
    <t>panchodixs@gmail.com</t>
  </si>
  <si>
    <t xml:space="preserve">Me interesa sobremanera el medio ambiente, si bien estoy adentrandome en este universo me gustó mucho lo que leí acerca de uds </t>
  </si>
  <si>
    <t>vaniNah</t>
  </si>
  <si>
    <t>https://drive.google.com/open?id=1WRCc3TcW-3i6n1kbUY28EQrSmsycm_7e</t>
  </si>
  <si>
    <t>a través de la pagina jovenes por el clima</t>
  </si>
  <si>
    <t>Mariela Coien</t>
  </si>
  <si>
    <t>malena.d@outlook.com</t>
  </si>
  <si>
    <t>Malena Dahbar</t>
  </si>
  <si>
    <t>+54 9 11 5046 8156</t>
  </si>
  <si>
    <t>Hace unos meses dejé el CBC de Exactas para el año que viene empezar Ingeniería Ambiental. Por el momento no trabajo ni estudio.</t>
  </si>
  <si>
    <t>male.nadahb@gmail.com</t>
  </si>
  <si>
    <t>Porque creo que con los privilegios que tengo conllevan responsabilidad, y me gustaría devolver lo que me dieron. Además disfruto mucho aprendiendo todo lo relacionado con el cuidado del planeta y los desafíos sociales que se pueden resolver también gracias al movimiento. Después de tanto tiempo estudiando virtualmente lo que más ansío es un lugar para aprender y aportar.</t>
  </si>
  <si>
    <t>@malendahbar</t>
  </si>
  <si>
    <t>Hola! Todos sus departamentos me parecen increíbles así que iré al que necesiten</t>
  </si>
  <si>
    <t>https://drive.google.com/open?id=1lJqeLH-mTpFjw3K2Spl8mLDALZ3kB6-1</t>
  </si>
  <si>
    <t>No, solamente fui una tarde con la organización Fridays for Future a juntar colillas.</t>
  </si>
  <si>
    <t>estaba investigando voluntariados para participar y los encontré en google</t>
  </si>
  <si>
    <t>Sandra Gabriela del Rosal</t>
  </si>
  <si>
    <t>+54 9 11 3610-3476</t>
  </si>
  <si>
    <t>ASI</t>
  </si>
  <si>
    <t>Fores/Huerta</t>
  </si>
  <si>
    <t>guagodoy@outlook.es</t>
  </si>
  <si>
    <t>Guadalupe Godoy</t>
  </si>
  <si>
    <t>+54 9 11 23945276</t>
  </si>
  <si>
    <t>En Diciembre me recibo de la UADE en la licenciatura Comunicación Global</t>
  </si>
  <si>
    <t>guadalupeborowski@gmail.com</t>
  </si>
  <si>
    <t xml:space="preserve">Desde hace años que me interesa aprender sobre nuestro planeta y como cuidarlo. Yo ya hice varias acciones personales para poder ser mas eco friendly, pero ya me siento capacitada y con ansias de poder generar un cambio mas allá de mi misma y de mis amigos y familiares, por lo tanto vi el voluntariado de 3 meses de EcoHouse como una oportunidad perfecta. Otra de las razones es porque yo estudie mi carrera para en un futuro poder trabajar en alguna empresa orientada al respeto y cuidado del planeta o para una ONG, por lo tanto ganando experiencia en el voluntariado me ayudaría para mi formación. </t>
  </si>
  <si>
    <t>@guadagodoy</t>
  </si>
  <si>
    <t>https://drive.google.com/open?id=1EqLbfn8JWQfZCo7mCGu__E1Ft3HpJinU</t>
  </si>
  <si>
    <t xml:space="preserve">trabaje como voluntaria para "una botella de amor" de quilmes en donde me encargaba de la parte de comunicación. </t>
  </si>
  <si>
    <t xml:space="preserve">Paula Borowski </t>
  </si>
  <si>
    <t>male18.185@gmail.com</t>
  </si>
  <si>
    <t xml:space="preserve">María Alejandra Peñaloza de Vera </t>
  </si>
  <si>
    <t>Las Piedras, Canelones, Uruguay.</t>
  </si>
  <si>
    <t>+58 095732196</t>
  </si>
  <si>
    <t>Soy Doctora en Derecho y Ciencias Sociales</t>
  </si>
  <si>
    <t xml:space="preserve">Me encantaría que mi profesión sirva para aportar a cambiar y dedicarme a eso ( me apasiona la naturaleza y su cuidado en todos los sentidos </t>
  </si>
  <si>
    <t>@penalozadevera</t>
  </si>
  <si>
    <t>@atinea</t>
  </si>
  <si>
    <t>Hace un tiempo que quiero cambiar mi trabajo formal y apuntar a algo más productivo para el planeta por eso busco formarme lo más que pueda</t>
  </si>
  <si>
    <t>https://drive.google.com/open?id=1qXW2I_t0xjqeszkc8LkubRYaaEe1bH3e</t>
  </si>
  <si>
    <t>Si, En consultorios jurídicos barriales desde el 2008 al 2010</t>
  </si>
  <si>
    <t xml:space="preserve">Alvaro Garcia </t>
  </si>
  <si>
    <t>+58095732196</t>
  </si>
  <si>
    <t>Hospital Militar en Uruguay y CRAMI</t>
  </si>
  <si>
    <t>maiten.trogolo@gmail.com</t>
  </si>
  <si>
    <t>Maitén Trogolo</t>
  </si>
  <si>
    <t>Argentina +54 351 3520526</t>
  </si>
  <si>
    <t>Licenciada en gestión ambiental</t>
  </si>
  <si>
    <t>Porque se necesitan personas que actúen y demuestren que se puede vivir en un mundo mejor</t>
  </si>
  <si>
    <t>@maiten.trogolo</t>
  </si>
  <si>
    <t>https://drive.google.com/open?id=11sgAU8OUDwXk6iDzUosUbTAkUlwqsPUm</t>
  </si>
  <si>
    <t>Si, surcos argentinos, Greenpeace, fundación natura</t>
  </si>
  <si>
    <t>Manuel San Martin</t>
  </si>
  <si>
    <t>SanCor</t>
  </si>
  <si>
    <t>ltata@fi.uba.ar</t>
  </si>
  <si>
    <t>Lucía Tata</t>
  </si>
  <si>
    <t>+54 9 11 59649854</t>
  </si>
  <si>
    <t>Ingeniera Industrial</t>
  </si>
  <si>
    <t>Me interesa orientar mi carrera a realizar proyectos con un gran impacto social y ambiental y, creo que una gran forma de empezar a hacerlo es instruyéndome con ustedes y aportando desde mi lugar.</t>
  </si>
  <si>
    <t>@lutata1</t>
  </si>
  <si>
    <t>https://drive.google.com/open?id=1o9acX5UFdhdyeBJ5A-HjYGfHvbCoG94T</t>
  </si>
  <si>
    <t>no hice</t>
  </si>
  <si>
    <t>Laura rua</t>
  </si>
  <si>
    <t>entra a Investigación</t>
  </si>
  <si>
    <t>victoriavillalbadiaz@gmail.com</t>
  </si>
  <si>
    <t>Maria Victoria Villalba Diaz</t>
  </si>
  <si>
    <t>+5491139311300</t>
  </si>
  <si>
    <t>Estudio cs biologicas</t>
  </si>
  <si>
    <t xml:space="preserve">Porque quiero actuar acerca de las consecuencias del cambio climático </t>
  </si>
  <si>
    <t>@tomorrow.nature</t>
  </si>
  <si>
    <t>soy voluntaria eventual desde junio. participe en distintos eventos de ojo en metrobus.  estuve colaborando con pachi tambien en ojo en estas ultimas semanas</t>
  </si>
  <si>
    <t>https://drive.google.com/open?id=1-KiJv-2uTXiwYXeINYRqh4RQ89dYJ4IE</t>
  </si>
  <si>
    <t>por pachi di bello, voluntaria en eco en ojo por la colilla</t>
  </si>
  <si>
    <t>Lucrecia Serrat</t>
  </si>
  <si>
    <t>poder judicial</t>
  </si>
  <si>
    <t>no tiene tiempo</t>
  </si>
  <si>
    <t>joerecife@gmail.com</t>
  </si>
  <si>
    <t>Joel Jonatán Mendoza</t>
  </si>
  <si>
    <t>C.A.B.A</t>
  </si>
  <si>
    <t>Joerecife523@gmail.com</t>
  </si>
  <si>
    <t>Porque me interesa elncuidado del medio ambiente 💚</t>
  </si>
  <si>
    <t>@Yoelx11</t>
  </si>
  <si>
    <t>Me identifico mucho 💚</t>
  </si>
  <si>
    <t>https://drive.google.com/open?id=18w75ErNyMJPn-dObMQrwWeWV2N3mEhpZ</t>
  </si>
  <si>
    <t>Embajadores Verdes</t>
  </si>
  <si>
    <t>Nicolás Cáceres</t>
  </si>
  <si>
    <t>ac.mayraalejandra@gmail.com</t>
  </si>
  <si>
    <t>Mayra Acuña</t>
  </si>
  <si>
    <t>+54 9 11 5891 0590</t>
  </si>
  <si>
    <t>Estudiante- Licenciatura en Administración de empresas</t>
  </si>
  <si>
    <t>Me gustaría poder formarme en ésta área y tener los conocimientos necesarios para aplicarlos en mi vida diaria y profesional.</t>
  </si>
  <si>
    <t>@ac.mayraa</t>
  </si>
  <si>
    <t>https://drive.google.com/open?id=1-nqdqsn7FX1s7KSZGZrr2L2wCUmK2yNp</t>
  </si>
  <si>
    <t>No, sería la primera vez.</t>
  </si>
  <si>
    <t>A través del programa de BA multiplica</t>
  </si>
  <si>
    <t>Sergio Acuña</t>
  </si>
  <si>
    <t>+5491166891831</t>
  </si>
  <si>
    <t>En Salud</t>
  </si>
  <si>
    <t>No responde</t>
  </si>
  <si>
    <t>dianibur@gmail.com</t>
  </si>
  <si>
    <t>Diana Burak</t>
  </si>
  <si>
    <t>Estoy terminando la carrera de Licenciatura en Comunicación Global</t>
  </si>
  <si>
    <t>El programa de Agentes de Cambio me parece una propuesta muy valiosa e interesante para aprender sobre el cuidado ambiental desde la acción, rodeada de personas que cuenten con los mismos intereses y valores en cuanto estos temas. Sumarme a Ecohouse como Agente de cambio contribuye a generar un movimiento cada vez más grande y llegar a lograr grandes cambios que no tendrían el mismo impacto si decido instruirme sobre estas temáticas de manera aislada, por eso generar grupos y movimientos en conjunto como el voluntariado de Ecohouse me parece esencial para accionar en estas problemáticas</t>
  </si>
  <si>
    <t>@diaburak</t>
  </si>
  <si>
    <t xml:space="preserve">Yo estoy actualmente participando como Agente Eventual, ya que estoy por recibirme y no cuento con disponibilidad horaria pare el programa de agentes de cambio. Pero, me me comentaron otros agentes de cambio que hay mucha demanda para el voluntariado así que completo ahora el formulario para que me tengan en cuenta, pero tendré disponibilidad para comenzar a partir de Diciembre, con horarios flexibles </t>
  </si>
  <si>
    <t>https://drive.google.com/open?id=1RUo5hIN_foU3mvB9SeNySYucXp1k-UDc</t>
  </si>
  <si>
    <t>Laura Burak</t>
  </si>
  <si>
    <t>maxlink89@gmail.com</t>
  </si>
  <si>
    <t>Damián Federico</t>
  </si>
  <si>
    <t>+542215750639</t>
  </si>
  <si>
    <t>Desarrollador Web</t>
  </si>
  <si>
    <t>Me gusta ayudar y tratar de cambiar el mundo</t>
  </si>
  <si>
    <t>firet_red</t>
  </si>
  <si>
    <t>https://drive.google.com/open?id=1soWAQ4GY6t9o2lKPpEIrphnP14XdJd2d</t>
  </si>
  <si>
    <t>Juan Pérez</t>
  </si>
  <si>
    <t>amigx</t>
  </si>
  <si>
    <t>esta ocupado por el momento</t>
  </si>
  <si>
    <t>miliperini@gmail.com</t>
  </si>
  <si>
    <t>Maria Milagros Perini</t>
  </si>
  <si>
    <t>Estudiante de abogacia</t>
  </si>
  <si>
    <t xml:space="preserve">Miliperini@gmail.com </t>
  </si>
  <si>
    <t xml:space="preserve">Para poder ayudar y para interiorizarme más con estas temáticas. </t>
  </si>
  <si>
    <t>@miliperini</t>
  </si>
  <si>
    <t>@miliiperini</t>
  </si>
  <si>
    <t>https://drive.google.com/open?id=1URRkivOtDS1yCQN45VqkNqN5bXwIFNRT</t>
  </si>
  <si>
    <t>Maria Huilen Perini</t>
  </si>
  <si>
    <t>martacf2430@gmail.com</t>
  </si>
  <si>
    <t>Martina Cebreiros Farina</t>
  </si>
  <si>
    <t xml:space="preserve">Villa Devoto, Buenos Aires, Argentina </t>
  </si>
  <si>
    <t>+5491169150058</t>
  </si>
  <si>
    <t xml:space="preserve">Licenciatura en Geología </t>
  </si>
  <si>
    <t>Para compartir mis ideales sobre el cuidado del medio ambiente con el mundo; para estar al tanto de lo q pasa en el planeta; proporcionar toda la ayuda posible, entre otros.</t>
  </si>
  <si>
    <t>@martucebreirosf</t>
  </si>
  <si>
    <t>En mi último año del secundario, creamos un proyecto de reciclaje en el cual sumamos voluntarios para llevar a cabo la recolección de residuos, limpieza de materiales reciclables, charlas, etc</t>
  </si>
  <si>
    <t>https://drive.google.com/open?id=1z4Xr5oMTPL72yGdJc6gSikiWSJvDAQv3</t>
  </si>
  <si>
    <t>Si, en Moreno</t>
  </si>
  <si>
    <t xml:space="preserve">Pablo Cebreiros </t>
  </si>
  <si>
    <t xml:space="preserve">Papá </t>
  </si>
  <si>
    <t>+5491150555605</t>
  </si>
  <si>
    <t>no puede en este momento</t>
  </si>
  <si>
    <t>joeldvaliente@gmail.com</t>
  </si>
  <si>
    <t>Joel Valiente</t>
  </si>
  <si>
    <t>Venezolana</t>
  </si>
  <si>
    <t>+5491127960331</t>
  </si>
  <si>
    <t>Estudiante de Ingeniería Química</t>
  </si>
  <si>
    <t>joelvaliente98@gmail.com</t>
  </si>
  <si>
    <t>Estuve en un taller de sostenibilidad y estoy muy interesado en aprender más sobre el tema, dar mi granito de arena y actuar como un medio para ayudar a que otros entiendan la importancia de esta situación.</t>
  </si>
  <si>
    <t>@joelvaliente</t>
  </si>
  <si>
    <t>Me gustaría antes que nada recibir información sobre lo que se está trabajando en estos momentos en política e investigación. Consideré la opción más adecuada según la carrera que estudio, pero no estoy seguro al no tener información certera sobre las actividades en este. 
Lo otro es que querría saber un par de cosas sobre el compromiso, entiendo que no está bien adquirir el compromiso y luego decir que no podría más, pero por ejemplo, ¿Qué flexibilidad hay en el programa si, por ejemplo, yo consiguiere un laburo en el período de los tres meses? ¿O qué alternativas hay si por ejemplo yo tengo un viaje planificado durante una semana en diciembre en el que no podría asistir a la sede?</t>
  </si>
  <si>
    <t>https://drive.google.com/open?id=1z1y_2y1FOZ5WciKXiZA36TdqjMfFTerI</t>
  </si>
  <si>
    <t>BA Joven</t>
  </si>
  <si>
    <t>Julián Álvarez</t>
  </si>
  <si>
    <t>+54 9 11 5614 4669</t>
  </si>
  <si>
    <t>Obra Social Luis Pasteur</t>
  </si>
  <si>
    <t>eugegarciasacco00@gmail.com</t>
  </si>
  <si>
    <t>Eugenia Garcia Sacco</t>
  </si>
  <si>
    <t>Capital Federal, Buenos Aires, Argentina</t>
  </si>
  <si>
    <t>+5493815995785</t>
  </si>
  <si>
    <t>Estudiante autodidacta de audiovisuales, trabajando en el desarrollo de una revista digital</t>
  </si>
  <si>
    <t>Desde hace tiempo me intereso por temas ambientales y busco cambiar hábitos para lograr un impacto positivo en mi vida, pero no siento que con acciones individuales sea suficiente, por que lo que quiero formar parte de Eco House para seguir aprendiendo y crear redes que impliquen un mayor impacto en la sociedad</t>
  </si>
  <si>
    <t>eugegs_</t>
  </si>
  <si>
    <t>No encontré otra forma de cargar el CV que no sea mediante foto, ya que consideraba el archivo demasiado pesado aun cuando intente comprimirlo y cambiarlo de formato</t>
  </si>
  <si>
    <t>https://drive.google.com/open?id=1ZNGWY5sfQyeGpiFplx_mT7syfGSBRjAk</t>
  </si>
  <si>
    <t>En 2019 fui voluntaria en el Modelo ONU de Uniendo Metas Tucumán</t>
  </si>
  <si>
    <t>Ana Paula Perez Oyola</t>
  </si>
  <si>
    <t>+5493815463335</t>
  </si>
  <si>
    <t>magalicvidela@hotmail.com</t>
  </si>
  <si>
    <t>Magalí Candelaria Videla</t>
  </si>
  <si>
    <t>+5491149726142</t>
  </si>
  <si>
    <t>Estudiante de Sociología y de Derecho</t>
  </si>
  <si>
    <t>maguicande@gmail.com</t>
  </si>
  <si>
    <t>Porque me interesa involucrarme en asuntos relacionados al medio ambiente, y me gustaría que más personas se interesen en cuidar el planeta</t>
  </si>
  <si>
    <t>@m.candelaria.v</t>
  </si>
  <si>
    <t>https://drive.google.com/open?id=1ZW4S-3PMP-S36g5hogyMzcVcp3ieT5k1</t>
  </si>
  <si>
    <t>Sí, en Fundación Mediapila, y actualmente me encuentro participando de Embajadores Verdes del GCBA</t>
  </si>
  <si>
    <t>Cecilia Messuti</t>
  </si>
  <si>
    <t>01149572341</t>
  </si>
  <si>
    <t>no puede por la facultad</t>
  </si>
  <si>
    <t>toomisp@gmail.com</t>
  </si>
  <si>
    <t>Tomas Pons</t>
  </si>
  <si>
    <t>Turdera</t>
  </si>
  <si>
    <t>01123875619</t>
  </si>
  <si>
    <t xml:space="preserve">Estudiante de Sociologia </t>
  </si>
  <si>
    <t xml:space="preserve">Me interesa formarme como consultor en educación ambiental </t>
  </si>
  <si>
    <t>@toomipons</t>
  </si>
  <si>
    <t>https://drive.google.com/open?id=1FJ63qryHyiMPjkUkaOtaTA3suEpuHPU6</t>
  </si>
  <si>
    <t>si, en "hagamos lo imposible" en barrio "mercado" Avellaneda</t>
  </si>
  <si>
    <t>Liliana Giacher</t>
  </si>
  <si>
    <t>mi mama</t>
  </si>
  <si>
    <t>01133780927</t>
  </si>
  <si>
    <t>plan de salud hospital británico</t>
  </si>
  <si>
    <t>lobatoine1406@gmail.com</t>
  </si>
  <si>
    <t>Inés lobato Racedo</t>
  </si>
  <si>
    <t>+54 9 11 41879264</t>
  </si>
  <si>
    <t>Estudio veterinaria</t>
  </si>
  <si>
    <t>Para generar grandes cambios!</t>
  </si>
  <si>
    <t>@Inelobato</t>
  </si>
  <si>
    <t>https://drive.google.com/open?id=1gvhW3mjVtJdTYdigFk-gNsR4zT_WaBcU</t>
  </si>
  <si>
    <t>Teresa Racedo</t>
  </si>
  <si>
    <t>+54 9 11 64970363</t>
  </si>
  <si>
    <t>lmorenor280390@hotmail.com</t>
  </si>
  <si>
    <t>Luis Moreno</t>
  </si>
  <si>
    <t>Venezolano</t>
  </si>
  <si>
    <t>Ciudad autonoma de buenos aires</t>
  </si>
  <si>
    <t xml:space="preserve">Universitario abandonado </t>
  </si>
  <si>
    <t>Lmmr280390@gmail.com</t>
  </si>
  <si>
    <t>Por que creo que es hora de cuidar nuestro planeta .</t>
  </si>
  <si>
    <t>Lmorenor1990</t>
  </si>
  <si>
    <t>https://drive.google.com/open?id=1K-DuPf9rzNtdtsIBdKHW4-ZqagbrcXsD</t>
  </si>
  <si>
    <t xml:space="preserve">No hice </t>
  </si>
  <si>
    <t xml:space="preserve">Juan Rincón </t>
  </si>
  <si>
    <t xml:space="preserve">Tio </t>
  </si>
  <si>
    <t>+54 9 11 58590816</t>
  </si>
  <si>
    <t>belting.renee@gmx.de</t>
  </si>
  <si>
    <t>Renée-Claire Belting (Claire)</t>
  </si>
  <si>
    <t>Alemana</t>
  </si>
  <si>
    <t>WA: +4915753519233, teléfono: +5491162309198</t>
  </si>
  <si>
    <t>Profesión: Investigadora científica de desarrollo sostenible, estudios: maestría de sostenibilidad en empresas internacionales</t>
  </si>
  <si>
    <t>belting.renee@gmail.com</t>
  </si>
  <si>
    <t xml:space="preserve">- Mi objetivo en la vida es hacer este mundo un poco mejor, no un poco peor. 
- Recientemente me mudé a Buenos Aires y quiero conocer a personas con mentalidad similar que tomen decisiones conscientes. 
- Espero poder aprender más sobre cómo acelerar las prácticas sostenibles en Sudamérica y hacer un cambio positivo teniéndotela en cuenta que hay menos de 9 años para detener el cambio climático. </t>
  </si>
  <si>
    <t>@rc.belting</t>
  </si>
  <si>
    <t>no tengo pero tengo LinkedIn: linkedin.com/in/reneeclairebelting</t>
  </si>
  <si>
    <t>Todavía estoy aprendiendo español y puedo leer y entender perfectamente. Hablar es a veces todavía difícil para mí, pero estoy mejorando cada día. Me siento más cómoda haciendo una entrevista en inglés, pero si no es posible la podemos hacer en español.</t>
  </si>
  <si>
    <t>https://drive.google.com/open?id=1w0R31kNgMjKx0zu41oHseIyFN7ziVTTU</t>
  </si>
  <si>
    <t>Cuando era niña en alemania fui scout durante 10 años. El año pasado, en los Países Bajos, fundé un grupo de chicas con ideas afines, las "trashgirls", que se dedican a reducir la contaminación por plásticos. Organizamos paseos para recoger la basura, una semana de cero residuos y talleres de sostenibilidad.</t>
  </si>
  <si>
    <t>Luis Eduardo Camacaro Cotté</t>
  </si>
  <si>
    <t>+5491123017942</t>
  </si>
  <si>
    <t>no puede por trabajo en este momento// tiene auto, se suma</t>
  </si>
  <si>
    <t>cmgf2003@gmail.com</t>
  </si>
  <si>
    <t>Flynn, María Guadalupe</t>
  </si>
  <si>
    <t>Ciudad autónoma de Buenos Aires, Buenos Aires, Argentina</t>
  </si>
  <si>
    <t>+54 9 2324504965</t>
  </si>
  <si>
    <t>Estudio Licenciatura en Gestión Ambiental</t>
  </si>
  <si>
    <t>Me gustaría ser agente de Eco House porque siento que puede aportarme mucho frente a lo que estudio y quiero dedicarme en un futuro. Además, quiero crear conciencia en las personas en aspectos tanto sociales y ambientales.</t>
  </si>
  <si>
    <t>@guadaaflynn</t>
  </si>
  <si>
    <t>https://drive.google.com/open?id=1W-Gb0KxQWJMTzXt9ff32_Bnzc4-rkv1d</t>
  </si>
  <si>
    <t>No, no he realizado ninguno</t>
  </si>
  <si>
    <t>Flynn, María Catalina</t>
  </si>
  <si>
    <t>+54 9 2324 46-0370</t>
  </si>
  <si>
    <t>marianalourdesferreyra@gmail.com</t>
  </si>
  <si>
    <t>Mariana Lourdes Ferreyra</t>
  </si>
  <si>
    <t>Ciudad autónoma de Buenos Aires</t>
  </si>
  <si>
    <t>Estudio la Licenciatura en Trabajo Social</t>
  </si>
  <si>
    <t xml:space="preserve">Me emociona la idea de incorporar conocimientos para mejorar un poco más el planeta </t>
  </si>
  <si>
    <t>marrferreyra</t>
  </si>
  <si>
    <t>Soy vegetariana aunque cada vez más mi orientación está dirigida al veganismo porque creo que en el consumo responsable (no solo alimentario) y trato de dejar el mundo un poco mejor que cuando llegué, incluso también estudio trabajo social con el mismo objetivo.</t>
  </si>
  <si>
    <t>https://drive.google.com/open?id=1lUfczEGS-v0Ernaz078KEK_4W8i9pmC_</t>
  </si>
  <si>
    <t>Hice voluntariado pero nunca relacionado a cuestiones ambientales. En diferentes iglesias y comedores</t>
  </si>
  <si>
    <t xml:space="preserve">Rosa Servin </t>
  </si>
  <si>
    <t>01161519158</t>
  </si>
  <si>
    <t>Accord Salud</t>
  </si>
  <si>
    <t>mmagarino023@gmail.com</t>
  </si>
  <si>
    <t>matias magariño</t>
  </si>
  <si>
    <t>estudiante de comunicacion global en uade</t>
  </si>
  <si>
    <t xml:space="preserve">mmagarino023@gmail.com </t>
  </si>
  <si>
    <t>En el segundo cuatrimestre de este año en la facultad, tuve la materia gestion de la responsabilidad social empresaria. Esta materia me abrio la cabeza en muchos sentidos, por empezar, me introdujo al mundillo de la responsabilidad social empresaria. Hasta ese momento no habia caido en la cuenta de los fuertes lazos que se habian creado y que aun faltan por generarse entre las empresas y de que forma estas pueden ayudar generando el triple impacto. Es asi, como decidi que tenia que colaborar en una ong, sentia que podia ayudar desde algun lado y espero que eco house me abra las puertas a ello.</t>
  </si>
  <si>
    <t>matimagarino</t>
  </si>
  <si>
    <t>gattix</t>
  </si>
  <si>
    <t>https://drive.google.com/open?id=1hlUSnpnIMGrLCJeSp312vQ6jINHhzSV8</t>
  </si>
  <si>
    <t>busqueda en internet</t>
  </si>
  <si>
    <t>ana shanley</t>
  </si>
  <si>
    <t>nerinajazminc02@gmail.com</t>
  </si>
  <si>
    <t xml:space="preserve">Nerina Jazmín Centurión </t>
  </si>
  <si>
    <t>Lomas del Mirador, La Matanza, Pvcia. de BsAs, Argentina</t>
  </si>
  <si>
    <t>+54 9 11 3572-1792</t>
  </si>
  <si>
    <t>actualmente estoy desempleada y sin estudiar, mi idea es arrancar el próximo cuatrimestre el CBC para la licenciatura en cs. ambientales</t>
  </si>
  <si>
    <t xml:space="preserve">nerinajazminc02@gmail </t>
  </si>
  <si>
    <t>porque creo que realmente puedo aportar algo al cambio mundial más allá de mis acciones diarias, que si bien marcan la diferencia, aún siento que se quedan cortas</t>
  </si>
  <si>
    <t>https://drive.google.com/open?id=1Hruy-jciUR_FReI9hFnXuwezxHLhOgUZ</t>
  </si>
  <si>
    <t>no :(</t>
  </si>
  <si>
    <t>Cousido, María Andrea</t>
  </si>
  <si>
    <t>+54 9 11 3702-2544</t>
  </si>
  <si>
    <t>luismaben@gmail.com</t>
  </si>
  <si>
    <t>Luis Marcelo Benitez</t>
  </si>
  <si>
    <t>Temperley, Buenos Aires, Argentina</t>
  </si>
  <si>
    <t>+54 9 115 749 7913</t>
  </si>
  <si>
    <t>Técnico Universitario en Gestión Ambiental Urbana</t>
  </si>
  <si>
    <t>Acumulación de experiencia en el área de estudio y la posibilidad de devolver a la comunidad ya que soy diplomado en universidad pública.</t>
  </si>
  <si>
    <t>https://drive.google.com/open?id=11sjuoea1ET-BukVQ0iKbIhaYAhy4nlW1</t>
  </si>
  <si>
    <t>Compañera de universidad</t>
  </si>
  <si>
    <t>Miguel Benitez</t>
  </si>
  <si>
    <t>+54 9 115 414 2547</t>
  </si>
  <si>
    <t>roblesjudith123@gmail.com</t>
  </si>
  <si>
    <t>JUDITH ESTER ROBLES</t>
  </si>
  <si>
    <t>+54 9 3813378118</t>
  </si>
  <si>
    <t xml:space="preserve">LIC. EN GESTIÓN AMBIENTAL Y ECOLOGÍA </t>
  </si>
  <si>
    <t xml:space="preserve">roblesjudith123@gamil.com </t>
  </si>
  <si>
    <t xml:space="preserve">Porque quiero compartir mis conocimientos adquiridos durante todos estos años de estudios, ademas creo que sera la mejor forma de ganar experiencia en lo profesional. </t>
  </si>
  <si>
    <t>@judithrobles97</t>
  </si>
  <si>
    <t>https://drive.google.com/open?id=1T8KaaDSQ-mZFNAFJNufNpgJRRwpxQqpz</t>
  </si>
  <si>
    <t xml:space="preserve">Maximiliano Omar Elías </t>
  </si>
  <si>
    <t>+54 9 3816952924</t>
  </si>
  <si>
    <t>IOSFA</t>
  </si>
  <si>
    <t>Nunca respondió</t>
  </si>
  <si>
    <t>iaramvillarreal@gmail.com</t>
  </si>
  <si>
    <t>Iara Milagros Villarreal</t>
  </si>
  <si>
    <t xml:space="preserve"> Ciudad Autónoma de Buenos Aires, Buenos Aires, Argentina</t>
  </si>
  <si>
    <t xml:space="preserve"> +54 9 1133942001</t>
  </si>
  <si>
    <t xml:space="preserve">Estudiante de Abogacía </t>
  </si>
  <si>
    <t>Me gustaría formar parte ya que me parece algo fundamental el cuidado de la casa común, siento que solo somos huéspedes acá por lo que hay que tratar de preservar lo mas que podamos lo que tenemos. Y porque me interesa mucho poder informarme cada vez mas acerca de lo que nos rodea y lo que generamos/podemos generar en ello.</t>
  </si>
  <si>
    <t>@iaravillarreal</t>
  </si>
  <si>
    <t>@iaramvillarreal</t>
  </si>
  <si>
    <t xml:space="preserve">Además de estudiar abogacía dentro de la universidad, también integro un grupo de investigación sobre el agua y el ambiente en el marco del Conicet. </t>
  </si>
  <si>
    <t>https://drive.google.com/open?id=1REkXege5yAnnuJm223qqAd3Wn1qzwa84</t>
  </si>
  <si>
    <t xml:space="preserve">Participe de grupos en donde íbamos a misionar a distintas partes del país. </t>
  </si>
  <si>
    <t xml:space="preserve">Claudia Mónica De Marinis </t>
  </si>
  <si>
    <t>+54 9 1130344782</t>
  </si>
  <si>
    <t>luna.norali422@gmail.com</t>
  </si>
  <si>
    <t>Noralí de los Ángeles Luna</t>
  </si>
  <si>
    <t>CABA - Retiro</t>
  </si>
  <si>
    <t>+54 9 11 51057888</t>
  </si>
  <si>
    <t>Estudiante en FAUBA - Lic. Ciencias Ambientales</t>
  </si>
  <si>
    <t xml:space="preserve">Me gustaría dejar de quejarme y pensar demasiado las cosas, para empezar a hacer, accionar, ver el fruto de pequeños aportes. </t>
  </si>
  <si>
    <t>@noraliiluna</t>
  </si>
  <si>
    <t>https://drive.google.com/open?id=1mqCCv4PBUnzBa01gWrJeJ6bSWSRnFR4s</t>
  </si>
  <si>
    <t>Patricia Luna</t>
  </si>
  <si>
    <t>+54 9 11 66288373</t>
  </si>
  <si>
    <t>victoria.larotonda@usal.edu.ar</t>
  </si>
  <si>
    <t>Victoria Larotonda</t>
  </si>
  <si>
    <t>Nuñez, Buenos Aires, Argentina</t>
  </si>
  <si>
    <t>+54 9 11 6305-0381</t>
  </si>
  <si>
    <t>Estudiante de la Lic. de Ciencias Ambientales</t>
  </si>
  <si>
    <t>vicky.anisa.la@gmail.com</t>
  </si>
  <si>
    <t xml:space="preserve">Quisiera sumarme al equipo para colaborar con mi granito de arena en nuestro ambiente desde las distintas actividades que ustedes ofrecen. Además, deseo poner en práctica lo aprendido y, por supuesto, sumar más conocimientos desde la acción del día a día.  </t>
  </si>
  <si>
    <t>victoriaxlr_</t>
  </si>
  <si>
    <t>https://drive.google.com/open?id=1ZVg33_ARBzLr_uCzoCZUie1zXs41DlKQ</t>
  </si>
  <si>
    <t xml:space="preserve">Durante mi colegio secundario, participé de diferentes voluntariados en el Geriátrico Leyendas, CREI y Cottolengo. En 2020 colaboré vitualmente como profesora de materias relativas a las Ciencias Naturales en la Fundación Uniendo Caminos. </t>
  </si>
  <si>
    <t>Sandra Noemí Larotonda</t>
  </si>
  <si>
    <t>+54 9 11 5045-6080</t>
  </si>
  <si>
    <t>Galeno 110 E</t>
  </si>
  <si>
    <t>no puede vuelve en diciembre</t>
  </si>
  <si>
    <t>micaelacarlinicarranza@gmail.com.ar</t>
  </si>
  <si>
    <t>Micaela Rita Carlini Carranza</t>
  </si>
  <si>
    <t>Ciudadela, Tres de Febrero, Buenos Aires, Argentina</t>
  </si>
  <si>
    <t>+5491138046802</t>
  </si>
  <si>
    <t>Economía</t>
  </si>
  <si>
    <t>Comparto sus valores y quisiera ayudar a promoverlos</t>
  </si>
  <si>
    <t>@micaelaritac</t>
  </si>
  <si>
    <t>@micaela_carlini</t>
  </si>
  <si>
    <t>https://drive.google.com/open?id=1_p7fi_MYBfMsKHUAknmaaTedHyr1DwVR</t>
  </si>
  <si>
    <t>Agustín Carlini Carranza</t>
  </si>
  <si>
    <t>+5491136907081</t>
  </si>
  <si>
    <t>Omint</t>
  </si>
  <si>
    <t>22 años</t>
  </si>
  <si>
    <t>ana.castiglioni5@gmail.com</t>
  </si>
  <si>
    <t>Ana Castiglioni</t>
  </si>
  <si>
    <t>Munro, Vicente Lopez, GBA Norte, Argentina</t>
  </si>
  <si>
    <t>+54 9 11 3433-3830</t>
  </si>
  <si>
    <t>Técnica en Turismo</t>
  </si>
  <si>
    <t>Pienso que es necesario y será muy enriquecedor, a nivel personal, profesional y, por supuesto, para nuestra amada y maltratada pacha mama.</t>
  </si>
  <si>
    <t>@anitacastiglioni</t>
  </si>
  <si>
    <t>Estuve en búsqueda activa de algún programa de voluntariado pero no encontraba algo que sea acorde a mis posibilidades. Les encontré a ustedes de casualidad en una historia de ig que me llamó la atención por lo bien hecha que estaba, el uso y orden de la información, aspectos clave a la hora de difundir. Visité el sitio web y me encontré con el programa que estaba buscando. 
Seleccioné el departamento de investigación y política para la sostenibilidad porque me parece que es el más afín a mis estudios, pero sinceramente me interesan los 3.</t>
  </si>
  <si>
    <t>https://drive.google.com/open?id=1znOew8ufw2nfqBM66iAPUtfmOX2Wd7VY</t>
  </si>
  <si>
    <t>Florencia Santin</t>
  </si>
  <si>
    <t>+54 9 11 4062-0617</t>
  </si>
  <si>
    <t>florencianagy@gmail.com</t>
  </si>
  <si>
    <t>Florencia nagy</t>
  </si>
  <si>
    <t>Caba, caba, argentina</t>
  </si>
  <si>
    <t>+5491165651807</t>
  </si>
  <si>
    <t xml:space="preserve">Mg relaciones internacionales y business Partner planning de vacunas </t>
  </si>
  <si>
    <t>Florencianagy@gmail.com</t>
  </si>
  <si>
    <t xml:space="preserve">Porque quiero aportar mi mirada y experiencia, a su vez aprender más de sustentabilidad </t>
  </si>
  <si>
    <t>@flora_colors</t>
  </si>
  <si>
    <t>@nagyflorencia</t>
  </si>
  <si>
    <t>https://drive.google.com/open?id=1nPTQ0FSI4A_aflv6tdLWCcUFMcRREgDO</t>
  </si>
  <si>
    <t>Green drinks</t>
  </si>
  <si>
    <t>Vivo cerca</t>
  </si>
  <si>
    <t>Mariano Simonetta</t>
  </si>
  <si>
    <t>+5491160527481</t>
  </si>
  <si>
    <t>alinasordelli@gmail.com</t>
  </si>
  <si>
    <t>Alina Paula Sordelli</t>
  </si>
  <si>
    <t>+54 9 1161588514</t>
  </si>
  <si>
    <t>Licenciada en Ciencias Biológicas. Trabajo como profesional en la Administración Nacional de Medicamentos, Alimentos y Tecnología médica (ANMAT).</t>
  </si>
  <si>
    <t>De chica siempre estuve interesada en el cuidado del medioambiente y preocupada por todo lo que tuviera que ver con la ecología. Luego estudié biología y aunque me tiró mas el conocimiento científico hacia todo lo que tenía que ver con la medicina, nunca dejé de pensar que lo medioambiental era algo profundamente importante para mí y en lo que me quería involucrar en algún momento de la vida. Soy apasionada de la naturaleza desde muy chiquita. Y hace rato que siento que necesito ayudar e invertir mi tiempo en algo que sume y que active los cambios que tan importantes son para poder tener un mundo mas sano en todo sentido. Conectar con gente que este en la misma sintonía con ganas de hacer cosas para ayudar a otrxs e ir creando un mundo mejor. Quiero aportar mi granito de arena. :-)</t>
  </si>
  <si>
    <t>@alinkita82</t>
  </si>
  <si>
    <t xml:space="preserve">Tal vez por un tema laboral tenga que distribuir las horas un poco diferente de como seleccione en la disponibilidad horaria, por ejemplo distribuir las 12 hs semanales en 3 veces por semana pero uno de los días ir 6 hs, y los otros dos días ir 3 hs. Espero no haya inconvenientes con eso, igual lo puedo ir acomodando. </t>
  </si>
  <si>
    <t>https://drive.google.com/open?id=1c0XkJwMPWhGKnGrRw0CRh53Ow5JHdrfT</t>
  </si>
  <si>
    <t>Juan Ignacio Sordelli</t>
  </si>
  <si>
    <t>+54 9 115 859 3198</t>
  </si>
  <si>
    <t>Accord 310</t>
  </si>
  <si>
    <t>Se le complica con los horarios</t>
  </si>
  <si>
    <t>edivarmosquerac@gmail.com</t>
  </si>
  <si>
    <t>Edivar Mosquera Caicedo</t>
  </si>
  <si>
    <t>Colombiano</t>
  </si>
  <si>
    <t>Popayán</t>
  </si>
  <si>
    <t>Colombia</t>
  </si>
  <si>
    <t>Filósofo ambientalista</t>
  </si>
  <si>
    <t>Para cuidar el planeta</t>
  </si>
  <si>
    <t>@fundedsa1</t>
  </si>
  <si>
    <t>Que me gusta el trabajo que desarrollan y me gustaría participar</t>
  </si>
  <si>
    <t>https://drive.google.com/open?id=11KBNNadTPVP2-xALsgs0rCN44OPik51r</t>
  </si>
  <si>
    <t xml:space="preserve">Cristina Zuñiga </t>
  </si>
  <si>
    <t>Si trabajo con jóvenes promotores de paz</t>
  </si>
  <si>
    <t>No dejó Whatsapp y no respondió al mail</t>
  </si>
  <si>
    <t>agusbb655@gmail.com</t>
  </si>
  <si>
    <t>Agustina Belén Bianco</t>
  </si>
  <si>
    <t>+5491141480252</t>
  </si>
  <si>
    <t xml:space="preserve">Soy estudiante universitaria de Derecho </t>
  </si>
  <si>
    <t xml:space="preserve">agusbb655@gmail.com </t>
  </si>
  <si>
    <t>Porque me gustaría adquirir conocimiento y experiencia para el día de mañana, ya que quiero dedicarme al derecho ambiental y poder ayudar y cuidar al planeta, nuestra casa.</t>
  </si>
  <si>
    <t>@agus_bianco1</t>
  </si>
  <si>
    <t>@agussbianco</t>
  </si>
  <si>
    <t>https://drive.google.com/open?id=1e4Djd3xiOEPfLnKWK9IQdWwD5RvLYulA</t>
  </si>
  <si>
    <t xml:space="preserve">180 Degrees Consulting </t>
  </si>
  <si>
    <t>Investigue online ONG</t>
  </si>
  <si>
    <t>Florencia Bianco</t>
  </si>
  <si>
    <t>+5491136116970</t>
  </si>
  <si>
    <t xml:space="preserve">OSDE </t>
  </si>
  <si>
    <t>No puede en este momento</t>
  </si>
  <si>
    <t>nellycet2000@gmail.com</t>
  </si>
  <si>
    <t>Nelly Julieta Cetera</t>
  </si>
  <si>
    <t>+5491167131071</t>
  </si>
  <si>
    <t>Relaciones Internacionales</t>
  </si>
  <si>
    <t xml:space="preserve">Tengo experiencia en otros voluntariados, pero aun no tuve la oportunidad de contribuir tiempo y esfuerzo en pos del medio ambiente. Soy muy consciente de la crisis climática que actualmente estamos atravesando y trato disminuir mi impacto ambiental lo máximo posible en mi día a día. Aún así, no siento que eso sea suficiente, por lo que me gustaría contribuir más activamente a esta causa. Admiro mucho el trabajo que realizan desde Eco House y me gustaría mucho poder ser parte de este movimiento. </t>
  </si>
  <si>
    <t>@nelly.cet</t>
  </si>
  <si>
    <t>https://drive.google.com/open?id=1xpHqlrV46ZIElma4dSIW9fLLTD_WTgBM</t>
  </si>
  <si>
    <t xml:space="preserve">Soy miembro del Board de la red de Alumni de Junior Achievement Argentina y también fuí voluntaria de varios programas de la fundación. También soy miembro del hub Global Shapers Buenos Aires. Adicionalmente hice trabajo voluntario en el club de Acción Social de mi universidad. </t>
  </si>
  <si>
    <t>Gaby Zulema Guasp</t>
  </si>
  <si>
    <t>+5491153313940</t>
  </si>
  <si>
    <t>ObsBA</t>
  </si>
  <si>
    <t>b.diacovetzky@gmail.com</t>
  </si>
  <si>
    <t xml:space="preserve">Bárbara Diacovetzky </t>
  </si>
  <si>
    <t xml:space="preserve">Ciudad Autónoma de Buenos Aires argentina </t>
  </si>
  <si>
    <t xml:space="preserve">Licenciada en Ciencias ambientales/Maestra Jardinera </t>
  </si>
  <si>
    <t xml:space="preserve">Para poder hacer algo por el medio ambiente </t>
  </si>
  <si>
    <t>@barbidiacovetzky</t>
  </si>
  <si>
    <t>https://drive.google.com/open?id=1CWFZ44CwnKmmFWQnbr2tyNedHWujFv6O</t>
  </si>
  <si>
    <t>Voluntariado ambiental( inspección de arbolado) gobierno de la ciudad de Buenos Aires, comuna 6</t>
  </si>
  <si>
    <t xml:space="preserve">LinkedIn </t>
  </si>
  <si>
    <t xml:space="preserve">Ariel Szpira </t>
  </si>
  <si>
    <t>Marido</t>
  </si>
  <si>
    <t>En tramite</t>
  </si>
  <si>
    <t>agustinaamaral13@gmail.com</t>
  </si>
  <si>
    <t>Agustina Amaral</t>
  </si>
  <si>
    <t>CABA, Palermo</t>
  </si>
  <si>
    <t xml:space="preserve">Estudio Ingeniería Industrial y trabajo en una fábrica de plástico en comunicación y en sistemas de calidad. </t>
  </si>
  <si>
    <t xml:space="preserve">Porque me gustaría ayudar de alguna forma mas comprometida con la comunidad e involucrarme realmente </t>
  </si>
  <si>
    <t>@agustinta.a</t>
  </si>
  <si>
    <t>https://drive.google.com/open?id=1ABvOklJfxAcOivjewglwiUlIPa6NpP6S</t>
  </si>
  <si>
    <t xml:space="preserve">si, en el colegio, ADELAF se llama, se brindaba asistencia a comunidades en la frontera </t>
  </si>
  <si>
    <t>Analia Albarracin</t>
  </si>
  <si>
    <t>01139288168</t>
  </si>
  <si>
    <t>lulimbrito@gmail.com</t>
  </si>
  <si>
    <t>Lucila María Brito</t>
  </si>
  <si>
    <t>Gral. Pacheco, Tigre.</t>
  </si>
  <si>
    <t>54 9 11 4083 6403</t>
  </si>
  <si>
    <t>Soy Técnica en el manejo, gestión y conservación de biodiversidad y finalizando la carrera de Lic. Gestión Ambiental (pendientes 7 materias).</t>
  </si>
  <si>
    <t xml:space="preserve">Me gustaría ser parte de este programa para poder adquirir experiencia junto a esta ONG tan reconocida y así formarme como profesional para poder ampliar mis fronteras dentro de esta profesión. </t>
  </si>
  <si>
    <t>@lucilabrito22</t>
  </si>
  <si>
    <t>https://drive.google.com/open?id=1BAAlAVSgZXLaK3JYJyURZjixr_2rB9Gk</t>
  </si>
  <si>
    <t xml:space="preserve">Sí. Hice un voluntariado en una reserva natural privada llamada Los Huemules, en Santa Cruz, recorriendo transectas en busca de rastros de huemules para estimar su abundancia relativa. </t>
  </si>
  <si>
    <t>Carola Traverso</t>
  </si>
  <si>
    <t>54 9 15 5804 6798</t>
  </si>
  <si>
    <t>Osde 2.10</t>
  </si>
  <si>
    <t>csaavedraf93@gmail.com</t>
  </si>
  <si>
    <t>constanza saavedra fernandez</t>
  </si>
  <si>
    <t>+54 9 11 5913-4665</t>
  </si>
  <si>
    <t>Empleada administrativa MINJUS. Licenciada en Gestion ambiental UCAECE</t>
  </si>
  <si>
    <t>Es mi prioridad y responsabilidad adquirir conocimiento y experiencia acerca de diversas practicas ambientales, para dar inicio a una nueva etapa en donde ejerza con compromiso y vocacion mi profesion.</t>
  </si>
  <si>
    <t>constisaav</t>
  </si>
  <si>
    <t>Hice el curso de BA Joven (BA multiplica - Ss. de Trabajo GCBA), y el modulo de Sustentabilidad estaba dado por Eco House :) me gusto mucho su forma de informar/educar :))</t>
  </si>
  <si>
    <t>https://drive.google.com/open?id=1sLryPnXhsOlASYaEGvn5kV5CbGXyQp4g</t>
  </si>
  <si>
    <t>Brenda Tresols</t>
  </si>
  <si>
    <t>Accord Salud 310</t>
  </si>
  <si>
    <t>yamilagerbaudo@yahoo.com.ar</t>
  </si>
  <si>
    <t>Yamila Lucrecia Gerbaudo</t>
  </si>
  <si>
    <t>Eduardo Castex La Pampa, Argentina</t>
  </si>
  <si>
    <t>+542334406136</t>
  </si>
  <si>
    <t xml:space="preserve">Ingeniera en recursos naturales y medio ambiente </t>
  </si>
  <si>
    <t>ingyamilagerbaudo@gmail.com</t>
  </si>
  <si>
    <t>Para aportar mi granito de arena en una ong que tanto gace por nuestro ambiente. Para compartir experienciaa.</t>
  </si>
  <si>
    <t xml:space="preserve">Yami.gerbaudo </t>
  </si>
  <si>
    <t>https://drive.google.com/open?id=1TJVpqSssyTZaTS4HEDt0rqt7ql9X9shJ</t>
  </si>
  <si>
    <t>Si en Parque Nacional Lanin y en Reserva Cerro Blanco</t>
  </si>
  <si>
    <t xml:space="preserve">Rafael Álvarez </t>
  </si>
  <si>
    <t>casabalviole@gmail.com</t>
  </si>
  <si>
    <t>Violeta Casabal</t>
  </si>
  <si>
    <t xml:space="preserve">Acabo de terminar el secundario, todavía no arranque la facultad. </t>
  </si>
  <si>
    <t xml:space="preserve">Porque quiero aprender a trabajar en equipo sobre un tema que motiva tanto como el cuidado del medioambiente, me gustaría conocer a personas que también lo están y aprender de ellxs. Quiero afrontar el desafío que propone este voluntariado y aprender algunas de las estrategias que utilizan en eco house para resolver problemáticas para después poder  aplicarlas en futuros temas que se me vengan. </t>
  </si>
  <si>
    <t xml:space="preserve">@violecasabal </t>
  </si>
  <si>
    <t xml:space="preserve">La verdad es que voy a esperar para arrancar la carrera universitaria, ósea que este año básicamente quiero llenarme de experiencias valiosas y que me hagan  crecer. Estoy muy interesada en la propuesta de ecohouse porque creo que podría aprender muchísimo y encontrar gente que piensa parecido a mi y que tiene objetivos y preocupaciones similares, y  eso me gusta porque no es algo que me haya sucedido hasta ahora. Compartir la pasión y esta preocupación que siento por el medio ambiente y su cuidado  creo que me llenaría y estaría muy bueno. </t>
  </si>
  <si>
    <t>https://drive.google.com/open?id=1vaW54BrbnM70wR-iO3ihg3DdwxKrr15n</t>
  </si>
  <si>
    <t>Estoy metida en eco house como agente eventual</t>
  </si>
  <si>
    <t>Matilde Pereda</t>
  </si>
  <si>
    <t>se va de Bs As vuelve en agosto</t>
  </si>
  <si>
    <t>estefanialeonor333@gmail.com</t>
  </si>
  <si>
    <t>Estefania Leonor Da Costa Díaz</t>
  </si>
  <si>
    <t>venezolana</t>
  </si>
  <si>
    <t>S. C. de Bariloche, Río Negro, Argentina.</t>
  </si>
  <si>
    <t>+5491173644501</t>
  </si>
  <si>
    <t>Ingeniera/Docente/Emprendedora/Aprendedora también je</t>
  </si>
  <si>
    <t xml:space="preserve">Porque llega ese momento de la vida en el que hay que darlo todo por algo más grande que unx. Cada unx suma, y nuestros recursos y capacidades solo tienen sentido si estan al servicio. Los valores de ecohouse me resuenan en todo el cuerpo como conocimiento antiguo, como algo familiar. Quiero Eco House en mi vidaaaaaaaaaaaaaa. </t>
  </si>
  <si>
    <t>dacostaestefania</t>
  </si>
  <si>
    <t>Qué tal una Eco House Patagónica? ;)</t>
  </si>
  <si>
    <t>https://drive.google.com/open?id=1xk6yC64NSTALqz3-GBtNxuBZ2XeGoYUc</t>
  </si>
  <si>
    <t>Si. El Arte de Vivir, en Caracas. 2013</t>
  </si>
  <si>
    <t>Isabel Da Costa</t>
  </si>
  <si>
    <t>+5492944144136</t>
  </si>
  <si>
    <t>Tengo por dos meses más y después no tengo. Renuncié hace poquito. :)</t>
  </si>
  <si>
    <t>Macarena Escalante</t>
  </si>
  <si>
    <t>Audiovisuales</t>
  </si>
  <si>
    <t>Me interesa todo lo que refiere a los voluntariados ya que quiero hacer un cambio positivo, de este programa lei y vi muchas recomendaciones y me encantaría poder capacitarme con ustedes</t>
  </si>
  <si>
    <t>rayuelx  -  macarenx</t>
  </si>
  <si>
    <t>https://drive.google.com/open?id=1yVVcyGy0Xu_5_kcQhWOzHTmLxSmPrm4f</t>
  </si>
  <si>
    <t>Si, voluntarios sin fronteras / Jornada de adopción del GCBA</t>
  </si>
  <si>
    <t>TIKTOK</t>
  </si>
  <si>
    <t>justina escalante</t>
  </si>
  <si>
    <t>obra social personal de Maestranza</t>
  </si>
  <si>
    <t>se volverá a inscribir más adelante, ahora no puede</t>
  </si>
  <si>
    <t>yroncati@gmail.com</t>
  </si>
  <si>
    <t>Yesica Roncati</t>
  </si>
  <si>
    <t>pilar</t>
  </si>
  <si>
    <t>empleada</t>
  </si>
  <si>
    <t>creo en el cambio</t>
  </si>
  <si>
    <t>@yesironcati</t>
  </si>
  <si>
    <t>tengo un proyecto sustentable x eso me interesa aprender y colaborar y sumergirme en el tema de la ecología.</t>
  </si>
  <si>
    <t>https://drive.google.com/open?id=1OJ8dv_zwH_NtPY3DZYkRi08Z3q9w2ML0</t>
  </si>
  <si>
    <t>TEO GRANT</t>
  </si>
  <si>
    <t>PAREJA</t>
  </si>
  <si>
    <t>hjesusdosmontes@gmail.com</t>
  </si>
  <si>
    <t>Hanna Jesus dos Montes</t>
  </si>
  <si>
    <t xml:space="preserve">Brasileña </t>
  </si>
  <si>
    <t xml:space="preserve">Ciudad Autónoma de Buenos Aires </t>
  </si>
  <si>
    <t>+54 9 1164033944</t>
  </si>
  <si>
    <t xml:space="preserve">Estudiante Lic. en nutrición </t>
  </si>
  <si>
    <t xml:space="preserve">Siento un gran llamado dentro mío para colaborar en alguna causa mayor, y sospecho que Eco House puede ser la punta de flecha que me ayude a encontrarme un poco más a mi mismo, entrando en acción. </t>
  </si>
  <si>
    <t>https://drive.google.com/open?id=1anuYKDJUb48JWXsfCOye6qYz2L7dWaV_</t>
  </si>
  <si>
    <t>Sí, algunos con iglesias de Brasil y uno desde la Universidad de Belgrano</t>
  </si>
  <si>
    <t>por indicación de Juampi Abossio</t>
  </si>
  <si>
    <t xml:space="preserve">Guillermo Aguirre </t>
  </si>
  <si>
    <t>+5491163247324</t>
  </si>
  <si>
    <t xml:space="preserve">24 años </t>
  </si>
  <si>
    <t>ines.vizcaya@gmail.com</t>
  </si>
  <si>
    <t>Inés Vizcaya</t>
  </si>
  <si>
    <t>Argentin</t>
  </si>
  <si>
    <t>+541158524445</t>
  </si>
  <si>
    <t>Psicologa, hago consultorio pero ademas trabajo en la coordinación de salud ambiental del ministerio de Salud de Nación</t>
  </si>
  <si>
    <t>Hace un tiempo que empece a involucrarme en la gestión ambiental y a capacitarme en gestión ambiental y triple impacto y quisiera poder aplicar lo aprendido y ganar experiencia</t>
  </si>
  <si>
    <t>@soyinesi</t>
  </si>
  <si>
    <t>https://drive.google.com/open?id=1fJ5Yb6yFWTs3LBKKOI03tHVWatP2b2mG</t>
  </si>
  <si>
    <t>Fui voluntaria de fundación si, en la recorridas nocturnas por una año en 2013</t>
  </si>
  <si>
    <t>Carolina Meguira</t>
  </si>
  <si>
    <t>Prima (como hermana)</t>
  </si>
  <si>
    <t>+541158536290</t>
  </si>
  <si>
    <t>julietasrodriguez@hotmail.com</t>
  </si>
  <si>
    <t>Julieta Salomé Rodriguez</t>
  </si>
  <si>
    <t>+54 9 11 5815‑9014</t>
  </si>
  <si>
    <t>Contadora Pública y Abogada (me recibí en 12/2021)</t>
  </si>
  <si>
    <t>julietasrodriguez@gmail.com</t>
  </si>
  <si>
    <t xml:space="preserve">Me gustaría ser un agente del cambio para poder ser parte de la acción colectiva de Eco House. Soy agente eventual desde el 2021 y estuve estudiando hasta el año pasado por lo que ahora que ya no tengo que ir a la facultad voy a contar con el tiempo necesario para poder hacer el programa. Además, tengo proyectos para seguir vinculada con la UFLO (donde me recibí de abogada) desde la cátedra de derecho ambiental y hacer este programa me parece clave para poder hacer un aporte adecuado desde ese lugar. </t>
  </si>
  <si>
    <t>@julietasrodriguez</t>
  </si>
  <si>
    <t>@julirodriguez27</t>
  </si>
  <si>
    <t>Les estoy enviando este formulario con anticipación. Estaría disponible para comenzar desde la semana del 7 de marzo en adelante.</t>
  </si>
  <si>
    <t>https://drive.google.com/open?id=1kkAcxNLD-1i850JwTrTRk-4cNyuaAgPu</t>
  </si>
  <si>
    <t xml:space="preserve">Participo de una agrupación que rescata, transita y da en adopción gatos, gatas y gatitos de la calle pero no tenemos tareas fijas ni horarios para cumplirlas. </t>
  </si>
  <si>
    <t>Lo escuché a Máximo en una entrevista radial en Perros de la Calle en el 2020</t>
  </si>
  <si>
    <t>Alejandra Rodriguez</t>
  </si>
  <si>
    <t>+54 9 11 2827 6639</t>
  </si>
  <si>
    <t>francescachao26@gmail.com</t>
  </si>
  <si>
    <t>Francesca chao</t>
  </si>
  <si>
    <t xml:space="preserve">San Fernando, buenos aires, argentina </t>
  </si>
  <si>
    <t>011 5809 3916</t>
  </si>
  <si>
    <t>Derecho</t>
  </si>
  <si>
    <t>Quiero pasar una de las fuentes de mí tristeza a acción y ayudar a la gente.</t>
  </si>
  <si>
    <t>Francescachao_</t>
  </si>
  <si>
    <t>https://drive.google.com/open?id=1ajqcpx_emvsqjI2bnOfaqZxXwyDeEEmaP9GRFAdZWo0</t>
  </si>
  <si>
    <t xml:space="preserve">Hogar de ancianos </t>
  </si>
  <si>
    <t>Helen Jacobs</t>
  </si>
  <si>
    <t>11 61627474</t>
  </si>
  <si>
    <t>Si medicus</t>
  </si>
  <si>
    <t>No responde más</t>
  </si>
  <si>
    <t>klosi0701@gmail.com</t>
  </si>
  <si>
    <t>Melina Elin Klosowski</t>
  </si>
  <si>
    <t>Estudiante de Licenciatura en Gestion Ambiental (ultimo año de la carrera)</t>
  </si>
  <si>
    <t xml:space="preserve">Me gustaria ser un Agente de Cambio principalmente para ayudar a marcar un cambio o un granito de arena para llegar a ese cambio, en cuanto la crisis climática global y en nuestro país, además de enriquecerme e intercambiar ideas e ideales con mis compañeros y seguir aprendiendo tanto en lo personal como en lo profesional. Ser un agente de cambio es un compromiso muy importante tanto para el presente como para el futuro por eso me comprometo a realizar estos 3 meses con ustedes. Muchas gracias por darnos esta oportunidad. </t>
  </si>
  <si>
    <t>https://www.instagram.com/klosmel/</t>
  </si>
  <si>
    <t>tengo pero no uso</t>
  </si>
  <si>
    <t>https://drive.google.com/open?id=1N7QpkNkyCXkrs1A2o4hPfzlVMTINJmxK</t>
  </si>
  <si>
    <t xml:space="preserve">Fui parte siendo Lider en las Colonias de los parques de la ciudad y tambien fui parte de Voluntarios Polacos, de mi colectividad. </t>
  </si>
  <si>
    <t>Elizabeth Piro</t>
  </si>
  <si>
    <t>+54 9 011 66948871</t>
  </si>
  <si>
    <t>UP</t>
  </si>
  <si>
    <t>parada32trinidad@gmail.com</t>
  </si>
  <si>
    <t>Trinidad Parada</t>
  </si>
  <si>
    <t>+541160559956</t>
  </si>
  <si>
    <t>Estudiante de biotecnología</t>
  </si>
  <si>
    <t>Porque quiero participar en el cambio hacia un mundo en el que el ser humano pueda coexistir con el resto del ecosistema sin comprometer la vida en el planeta</t>
  </si>
  <si>
    <t>https://drive.google.com/open?id=1vIrtqUGSoTD10ql5fhxiGSdBMVXV6Ieh</t>
  </si>
  <si>
    <t>búsqueda ONG ambientales por google</t>
  </si>
  <si>
    <t>Teresa Grela</t>
  </si>
  <si>
    <t>OSMISS</t>
  </si>
  <si>
    <t>sda.alderete@gmail.com</t>
  </si>
  <si>
    <t>Sergio Damian Alderete</t>
  </si>
  <si>
    <t xml:space="preserve">Ciudad Autónoma de Buenos Aires, Buenos Aires, Argentina. </t>
  </si>
  <si>
    <t>+5491134778080</t>
  </si>
  <si>
    <t>Administrativo en empresas de construcción. Armado de presupuestos, compra de materiales, control de personal, etc. Y estoy cursando el CPU de la carrera de Biotecnología en la facultad de San Martin.</t>
  </si>
  <si>
    <t xml:space="preserve">Para poder ayudar dentro de lo posible hacia el cambio social que necesitamos. </t>
  </si>
  <si>
    <t>@s.damian.a</t>
  </si>
  <si>
    <t>https://drive.google.com/open?id=13hwTjTdKiaDSszGPPdrvmk6fJCHW10ad</t>
  </si>
  <si>
    <t>Nunca hice voluntariado</t>
  </si>
  <si>
    <t>Diana Stancheff</t>
  </si>
  <si>
    <t>+5491168337514</t>
  </si>
  <si>
    <t>oribelen72@gmail.com</t>
  </si>
  <si>
    <t>Oriana Belen Gonzalez Mejias</t>
  </si>
  <si>
    <t>+54 9 1135087290</t>
  </si>
  <si>
    <t>Licenciatura en Ciencias de la Comunicación</t>
  </si>
  <si>
    <t>Para informarme e informar a otros sobre cómo implementar cambios en nuestra vida para ser más amigables con el ambiente</t>
  </si>
  <si>
    <t>@ori_gonzaleez</t>
  </si>
  <si>
    <t>https://drive.google.com/open?id=1VVq-fwpOHc6hbua1wFfYGnM1bJtX69T3</t>
  </si>
  <si>
    <t>Rosana Mejias</t>
  </si>
  <si>
    <t>+54 9 1167857955</t>
  </si>
  <si>
    <t>Accord salud</t>
  </si>
  <si>
    <t>claudiopalmaxxi@gmail.com</t>
  </si>
  <si>
    <t>Claudio Daniel Palma</t>
  </si>
  <si>
    <t>CABA - Berazategui</t>
  </si>
  <si>
    <t>+5491122587339</t>
  </si>
  <si>
    <t>Abogado - Profesor</t>
  </si>
  <si>
    <t>Porque quisiera encontrar otras personas con las que compartir la experiencia de pensar y hacer algo por el ambiente, en un clima colaborativo y no competitivo</t>
  </si>
  <si>
    <t>prácticamente no lo uso, pero es @clau._.holubek</t>
  </si>
  <si>
    <t>https://drive.google.com/open?id=1AbUxH_-j4X4Asj7VCXQMUvO9ojxa_MvB</t>
  </si>
  <si>
    <t>Sí, En FARN</t>
  </si>
  <si>
    <t>Web de ECO HOUSE</t>
  </si>
  <si>
    <t>Rosa Diaz</t>
  </si>
  <si>
    <t>+5491167898659</t>
  </si>
  <si>
    <t>Union Personal, pero la podré empezar a usar en Marzo/Abril</t>
  </si>
  <si>
    <t>Avisa cuando pueda sumarse, horarios complicados</t>
  </si>
  <si>
    <t>sofiastuder95@gmail.com</t>
  </si>
  <si>
    <t>Sofia Studer Epper</t>
  </si>
  <si>
    <t>Uruguaya</t>
  </si>
  <si>
    <t>+54 9 1169308982</t>
  </si>
  <si>
    <t>Estudiante de Ingeniería industrial y miembro de la administración del campo de mi familia.</t>
  </si>
  <si>
    <t>Porque quiero ayudar y aprender, para después enseñar y seguir aprendiendo.</t>
  </si>
  <si>
    <t>sofiastuder95</t>
  </si>
  <si>
    <t>También me interesa el departamento de Relaciones Humanas &amp; Voluntariado.</t>
  </si>
  <si>
    <t>https://drive.google.com/open?id=1S3OAvQzeNjBFXXwdBttRTgIenkmPUcWt</t>
  </si>
  <si>
    <t>Fui a misionar a Chaco 2 veces con mi colegio (Jesús María), una vez como colaboradora y otra vez como coordinadora. También participé en en eventos solidarios para ofrecer comida a los indigentes.</t>
  </si>
  <si>
    <t>Tatiana Chelli</t>
  </si>
  <si>
    <t>+54 9 11 6521-1093</t>
  </si>
  <si>
    <t>adrianborrego66@gmail.com</t>
  </si>
  <si>
    <t>Adrian Fabio borrego</t>
  </si>
  <si>
    <t xml:space="preserve">Instructor de gimnasia
</t>
  </si>
  <si>
    <t>Para tratar de arreglar lo que rompieron nuestra generacion</t>
  </si>
  <si>
    <t>@grupo_de_onda</t>
  </si>
  <si>
    <t xml:space="preserve">Trabajamos hace mas de 40 años para dejar un mundo mejor que el que recibimos </t>
  </si>
  <si>
    <t>https://drive.google.com/open?id=1qMG1kUS47_NX6zis1DvLDQYjP-vg7tNA</t>
  </si>
  <si>
    <t>myriam gaday</t>
  </si>
  <si>
    <t>54 9 1125448921</t>
  </si>
  <si>
    <t>paso a eventuales. Tiene un grupo DE ONDA.</t>
  </si>
  <si>
    <t>valenmargulis@gmail.com</t>
  </si>
  <si>
    <t>Valentina Iael Margulis</t>
  </si>
  <si>
    <t>AMBA, Buenos Aires, Argentina</t>
  </si>
  <si>
    <t>+5491138962103</t>
  </si>
  <si>
    <t>Trabajo como Community Manager en GEA Sustentable, me voy a recibir de Licenciada en Gerenciamiento Ambiental ahora, siempre tengo ganas de adquirir más experiencia de distintas maneras, realizar el voluntariado de Ecohouse sería una excelente forma.</t>
  </si>
  <si>
    <t>Considero que es importante hacerle saber a la sociedad en la situación medioambiental en la que nos encontramos a nivel mundial, es importante poder comunicar esto de distintas formas. Siento que ser un Agente de Cambio sería una excelente manera de seguir aprendiendo sobre las problemáticas medioambientales y también de poder educar sobre los diferentes cuidados que le tenemos que dar a nuestro planeta. Siento que seria un lindo ambiente para voluntariar dado que todos están avocados a trabajar en pos de un mundo mejor.</t>
  </si>
  <si>
    <t>@valenmargulis    @geasustentable</t>
  </si>
  <si>
    <t>Hay más sobre mi en el CV!!</t>
  </si>
  <si>
    <t>https://drive.google.com/open?id=1Z2FWqU_KedmbGzsu5I9V7RuOZDgsRfzB</t>
  </si>
  <si>
    <t>Si, realice un voluntariado con fin de intercambio socio-cultural a la Escuelita N 179, en Valle Colorado, Jujuy. Desarrollabamos distintos tipos de actividades para los niños, trabajabamos en la huerta, entre otras cosas.</t>
  </si>
  <si>
    <t>Mariel Tombolesi</t>
  </si>
  <si>
    <t>+5491141749655</t>
  </si>
  <si>
    <t xml:space="preserve">Milena Moyano </t>
  </si>
  <si>
    <t>+549 116 8339493</t>
  </si>
  <si>
    <t xml:space="preserve">Terminando la carrera de Licenciatura en Ciencias Ambientales </t>
  </si>
  <si>
    <t>Formé parte entre 2019 y principios de 2020 y retomé a principios de 2021, siempre en Huerta y Compost, fue una experiencia muy buena para poder sumar mi granito de arena y ahora quisiera volver a formar parte desde otro departamento</t>
  </si>
  <si>
    <t>Joyas_milena</t>
  </si>
  <si>
    <t>https://drive.google.com/open?id=1eiW6fejiy4QGRbSZ2K9GKcc0hRDDQVX9</t>
  </si>
  <si>
    <t xml:space="preserve">Fui parte de Ecohouse </t>
  </si>
  <si>
    <t>+549 113 2816738</t>
  </si>
  <si>
    <t>manabymanu@gmail.com</t>
  </si>
  <si>
    <t>Manuela del Campo</t>
  </si>
  <si>
    <t>+5491139181404</t>
  </si>
  <si>
    <t>Actriz / Coach de Salud Holistica</t>
  </si>
  <si>
    <t>Manabymanu@gmail.com</t>
  </si>
  <si>
    <t xml:space="preserve">Porque realmente me preocupa y angustia el estado actual del planeta, y quiero hacer mas de lo que ya hago </t>
  </si>
  <si>
    <t>@manueladelcampo @manabymanu</t>
  </si>
  <si>
    <t>El cv que adjunte es un cv artistico, es el unico que tenia a mano</t>
  </si>
  <si>
    <t>https://drive.google.com/open?id=1m4M_sdWVSsUKu_VpdFtMA5eekY0FxXR-</t>
  </si>
  <si>
    <t>Versova, perros con calle, we do it for the children</t>
  </si>
  <si>
    <t>Una amiga que no lo hizo, pero que los conoce</t>
  </si>
  <si>
    <t>Maxine Mac Harg</t>
  </si>
  <si>
    <t>15 6954 3490</t>
  </si>
  <si>
    <t>anamarquesfuster@gmail.com</t>
  </si>
  <si>
    <t>Ana Laura Marqués</t>
  </si>
  <si>
    <t>LUJAN</t>
  </si>
  <si>
    <t>Prof. Lic. En Ciencia Política. Actualmente me encuentro comenzando la Maestría en Ambiente y Desarrollo Sustentable en la UNQUI</t>
  </si>
  <si>
    <t>Me acerqué a Ecohouse por la propuesta de formación de la Facultad Socioambiental el año pasado. Me interesa participar activamente aportando desde mi lugar, compartiendo experiencias, debates y actividades que concienticen sobre la necesidad de justicia ambiental.</t>
  </si>
  <si>
    <t>nuevaepisteme</t>
  </si>
  <si>
    <t>Me comunicaba para el Voluntariado eventual, intenté comunicarme con la Sede Pilar (que es la que queda más cerca de Luján) pero me comentaron que se encuentra en pausa. A pesar de ello me gustaría estar en contacto para compartir, y unirme a acciones (actividades, marchas, etc) que surjan, pudiéndome acercar a CABA  eventualmente</t>
  </si>
  <si>
    <t>https://drive.google.com/open?id=120kLBMm9Ki7DW41_d_SkjEG_kY979R8M</t>
  </si>
  <si>
    <t>Facultad Socio Ambiental</t>
  </si>
  <si>
    <t>manueladipietro92@gmail.com</t>
  </si>
  <si>
    <t>Manuela Di Pietro Paolo</t>
  </si>
  <si>
    <t>+5491136409688</t>
  </si>
  <si>
    <t>Manueladipietro92@gmail.com</t>
  </si>
  <si>
    <t>Me acabo de recibir de la carrera de ciencias ambientales y como en septiembre voy a realizar un máster en Geofísica y Meteorología en España, estoy buscando algún proyecto copado como para ofrecerme de voluntaria por el tiempo que tengo disponible este año. Por eso, les envié mi CV así lo chusmean y si les parece que podría ser parte de la comunidad EcoHouse sería muy feliz. Cómo ustedes mi objetivo es cambiar el mundo y hacer que la gente se de cuenta del hermoso planeta en el que vivimos y de los daños que le estamos haciendo. Me gusta mucho la divulgación científica, por eso tengo una pagina web en la que publico artículos relacionados al medio ambiente desde un punto de vista científico y también personal.</t>
  </si>
  <si>
    <t>@manudpp</t>
  </si>
  <si>
    <t xml:space="preserve">Tengo pero no uso </t>
  </si>
  <si>
    <t xml:space="preserve">Realmente estoy muy interesada en ser parte de este proyecto. Me gusta mucho la investigación y la educación ambiental. Creo firmemente en que para lograr un cambio realmente significativo es necesario comenzar a formar en la materia a los mas chicos, ya que es mucho mas difícil incorporar practicas ambientalmente conscientes en la edad adulta.  </t>
  </si>
  <si>
    <t>https://drive.google.com/open?id=1K5LHjEfVj05KcbaoIxnHgVW8khrrFgDo</t>
  </si>
  <si>
    <t xml:space="preserve">Es mi primera vez </t>
  </si>
  <si>
    <t xml:space="preserve">En la página del Gobierno de la ciudad </t>
  </si>
  <si>
    <t>Tobías Martin Marchetti</t>
  </si>
  <si>
    <t>+54 9 11 61228853</t>
  </si>
  <si>
    <t>karinamonetti@gmail.com</t>
  </si>
  <si>
    <t>Karina Monetti</t>
  </si>
  <si>
    <t>+5491161052543</t>
  </si>
  <si>
    <t>Estudiante de economía (UNLAM) y aprendiendo programación por mi cuenta</t>
  </si>
  <si>
    <t xml:space="preserve">Porque quiero hacer algo bueno por los demás. </t>
  </si>
  <si>
    <t xml:space="preserve">Quiero sumarmeeeeeee!!! </t>
  </si>
  <si>
    <t>https://drive.google.com/open?id=1M_cNVWxTcW9NH-ydROqPNf9pOtgQGgoi</t>
  </si>
  <si>
    <t>Santuario El Paraíso de los Animales (Gral. Rodriguez)</t>
  </si>
  <si>
    <t>Daniel Santos</t>
  </si>
  <si>
    <t>+5491158461955</t>
  </si>
  <si>
    <t>le resulta dificil formato presencial, avisar si hay algo virtual</t>
  </si>
  <si>
    <t>florenciaescalantepr@gmail.com</t>
  </si>
  <si>
    <t>Florencia Escalante</t>
  </si>
  <si>
    <t>54 11 51608987</t>
  </si>
  <si>
    <t xml:space="preserve">Relaciones Institucionales </t>
  </si>
  <si>
    <t xml:space="preserve">Porque quiero aprender sobre las problemáticas sociales, ambientales, culturales y políticas de nuestro país. Si bien he realizado la diplo de EH - UBA (que estuvo GENIAL) y me mantengo informada, considero que no hay mejor forma de aprender que no sea mediante la ACCIÓN. </t>
  </si>
  <si>
    <t>@FLORCITAESCALANTE</t>
  </si>
  <si>
    <t xml:space="preserve">@Escalanteflorpr </t>
  </si>
  <si>
    <t>https://drive.google.com/open?id=12KsTMaitCBMyfTe3cU1y_xJ_x1fh_FdG</t>
  </si>
  <si>
    <t xml:space="preserve">Si, en el Rotary de Banfield y en Sinergia, una organización civil orientada a la educación para la transformación. </t>
  </si>
  <si>
    <t xml:space="preserve">Ingresé a la web. </t>
  </si>
  <si>
    <t xml:space="preserve">Silvia Parrotta </t>
  </si>
  <si>
    <t xml:space="preserve">Mi vieja </t>
  </si>
  <si>
    <t>54 11 32041857</t>
  </si>
  <si>
    <t>flordisanto@hotmail.com</t>
  </si>
  <si>
    <t>Florencia Di Santo</t>
  </si>
  <si>
    <t>+59 4 115 339 6771</t>
  </si>
  <si>
    <t>Lic. en Ambiente</t>
  </si>
  <si>
    <t>Flordisanto@gmail.com</t>
  </si>
  <si>
    <t xml:space="preserve">Quiero que mis acciones generen un mayor impacto en la preservación del ambiente, por eso quiero enfocarme en la educación de los niños, porque considero que en ellos está el verdadero cambio. </t>
  </si>
  <si>
    <t>Sflorenciadi</t>
  </si>
  <si>
    <t xml:space="preserve">Ya que por el momento tengo un empleo formal en horario de oficina, me preocupa la carga horaria mínima semanal establecida y los horarios que se establezcan para las actividades; por ello es que tengo preferencia sobre actividades en los días sábados y a partir de las 17 Hs. Por otra parte comentarles que tengo experiencia en brindar clases en presencial y también en el armando y dictado de clases virtuales. A su vez, puedo aportar en la confección de materiales de comunicación sobre las actividades. </t>
  </si>
  <si>
    <t>https://drive.google.com/open?id=1l5muBTzIpm4Wt69Txs9__D8oqodHXJe3</t>
  </si>
  <si>
    <t>Cruzada Patagónica</t>
  </si>
  <si>
    <t>Claudio Samassa</t>
  </si>
  <si>
    <t>+54 9 114053 3422</t>
  </si>
  <si>
    <t>Docthos</t>
  </si>
  <si>
    <t>orivairetta15@gmail.com</t>
  </si>
  <si>
    <t>Oriana Vairetta</t>
  </si>
  <si>
    <t>221 3527179</t>
  </si>
  <si>
    <t>Estudio Ciencias Políticas en la UBA</t>
  </si>
  <si>
    <t>Orivairetta15@gmail.com</t>
  </si>
  <si>
    <t>Porque me interesa mucho el ambiente, lo milité con otras agrupaciones y creo que es momento de actuar de una forma concisa.</t>
  </si>
  <si>
    <t>Ori.vairetta</t>
  </si>
  <si>
    <t>Orivaire</t>
  </si>
  <si>
    <t>https://drive.google.com/open?id=15BSYcn6pYzrQgWjHUlAL5T10b04rM9od</t>
  </si>
  <si>
    <t>En Jóvenes por el Clima</t>
  </si>
  <si>
    <t>Veronica Girotti</t>
  </si>
  <si>
    <t xml:space="preserve">Ioma </t>
  </si>
  <si>
    <t>echevarrialuism@gmail.com</t>
  </si>
  <si>
    <t>Luis Maria Echevarria Aycaguer</t>
  </si>
  <si>
    <t>+54 9 11 65334727</t>
  </si>
  <si>
    <t>Licenciado en Administración de Recursos Humanos</t>
  </si>
  <si>
    <t xml:space="preserve">Tengo mucha experiencia en voluntariados, primeramente sociales, y entiendo que hoy sumarme en aquellos donde se priorice una mirada ambiental/ecologista conjugada con la lucha social es la forma de lograr un verdadero cambio.  </t>
  </si>
  <si>
    <t>lucho.ea_</t>
  </si>
  <si>
    <t>https://drive.google.com/open?id=18znhr_wx4ngNG-vFNCzFYFfuDEhqHCr3</t>
  </si>
  <si>
    <t xml:space="preserve">Junto a TECHO desde 2012, también desde la escuela secundaria en distintas actividades únicas, en 2018 construcción de aulas en Mozambique con Somos del Mundo, 2020-2021 trabajamos en comunidades de Chaco junto a Monte Adentro y actualmente llevamos adelante un voluntariado de triple impacto con foco en la (re)forestación de comunidades vulneradas y barrios populares. En marzo realizamos una actividad de 10 días de trabajo junto a una comunidad en Chubut. </t>
  </si>
  <si>
    <t>Maria Aycaguer</t>
  </si>
  <si>
    <t>+54 9 11 45261446</t>
  </si>
  <si>
    <t>nervigentilemartina@gmail.com</t>
  </si>
  <si>
    <t>Martina Nervi Gentile</t>
  </si>
  <si>
    <t>5/22/0002</t>
  </si>
  <si>
    <t>+541153240263</t>
  </si>
  <si>
    <t>Estudio Relaciones Internacionales</t>
  </si>
  <si>
    <t>Considero interesante involucrarme en aspectos ambientales, sociales y politicos. Pero personalmente, tengo un alto interes por las problematicas ambientales. Es por ello que unirme a un voluntariado o realizar practicas que ayuden a cambiar el escenario actual y futuro, seria altamente satisfactorio para mi persona.
A su vez al terminar mi carrera (relaciones internacionales) deseo especializarme en ayuda humantaria y ciencias ambientales.</t>
  </si>
  <si>
    <t>mnervigentile</t>
  </si>
  <si>
    <t>https://drive.google.com/open?id=1pPBQyg6eX1mHQmEop3KaWch_NQaivRSO</t>
  </si>
  <si>
    <t>Interes personal y busqueda propia.</t>
  </si>
  <si>
    <t>Claudia gentile</t>
  </si>
  <si>
    <t>Mama.</t>
  </si>
  <si>
    <t>+54 9 11 5827-7152</t>
  </si>
  <si>
    <t>Galeno oro</t>
  </si>
  <si>
    <t>soledadkonic@gmail.com</t>
  </si>
  <si>
    <t>Soledad Konic</t>
  </si>
  <si>
    <t>Palermo, CABA</t>
  </si>
  <si>
    <t>+5493584190337</t>
  </si>
  <si>
    <t>Soy traductora de inglés y actualmente dirijo el depto de traducción y reclutamiento de ClimateScience</t>
  </si>
  <si>
    <t>Porque hace 3 años que trabajo en una ONG de Inglaterra de manera online y mi activismo siempre estuvo más relacionado con la traducción y creación de contenido educativo sobre cc, pero quiero empezar a actuar de manera más local y hacer cosas o llevar el cambio y mi experiencia como activista en mi país.</t>
  </si>
  <si>
    <t>@solekonic</t>
  </si>
  <si>
    <t>@mellamosolek</t>
  </si>
  <si>
    <t xml:space="preserve">Me encantaría poder colaborar con ustedes en cualquier lado que haga falta, desde la parte de traducción y educación o de activismo en general. </t>
  </si>
  <si>
    <t>https://drive.google.com/open?id=1TjsPmEoDRiwg-Y0IHGYSPFpluNVc9BI3</t>
  </si>
  <si>
    <t xml:space="preserve">ClimateScience (2019-actualidad)
AFS (2011-2016)
</t>
  </si>
  <si>
    <t>Victoria Konic</t>
  </si>
  <si>
    <t>+5493584190837</t>
  </si>
  <si>
    <t>Jerárquicos</t>
  </si>
  <si>
    <t>sol.abigail.orellana97@gmail.com</t>
  </si>
  <si>
    <t>Sol Abigail Orellana</t>
  </si>
  <si>
    <t>San Miguel, Buenos Aires, Argentina</t>
  </si>
  <si>
    <t>+54 9 1138606482</t>
  </si>
  <si>
    <t>Ingeniería Ambiental</t>
  </si>
  <si>
    <t xml:space="preserve">Me gustaría ser un Agente del Cambio en Eco House para aportar todas mis aptitudes y contribuir proactivamente con la cultura de la mejora continua en nuestro medioambiente. Al mismo tiempo, aprovechar la oportunidad para pertenecer a un equipo del cual pueda conocer gente con mis mismos ideales. </t>
  </si>
  <si>
    <t>sol.orellana_97</t>
  </si>
  <si>
    <t>https://drive.google.com/open?id=1YGyPRXdkssz6c0G0X0lKrm3knJyuHCiH</t>
  </si>
  <si>
    <t>Marina Villagra</t>
  </si>
  <si>
    <t>+54 9 11 4163-7086</t>
  </si>
  <si>
    <t>ricardo.sori18@gmail.com</t>
  </si>
  <si>
    <t>Ricardo Soriano Rosas</t>
  </si>
  <si>
    <t>Ciudad Autónoma de Buenas de Aires</t>
  </si>
  <si>
    <t>+52 55 25 36 06 30</t>
  </si>
  <si>
    <t>Biólogo</t>
  </si>
  <si>
    <t xml:space="preserve">Llevar a cabo la praxis de mis conocimientos y seguir aprendiendo. Para poder incidir en el mejoramiento del medio ambiente. </t>
  </si>
  <si>
    <t>_ricardio</t>
  </si>
  <si>
    <t>https://drive.google.com/open?id=1mZ1qX4KzE7__BD403DqYbGkviq1a9Suj</t>
  </si>
  <si>
    <t>No, todavía</t>
  </si>
  <si>
    <t>Mathias Sandor</t>
  </si>
  <si>
    <t>+34 627 15 76 35</t>
  </si>
  <si>
    <t>romain.courtois02@kedgebs.com</t>
  </si>
  <si>
    <t>Romain Courtois</t>
  </si>
  <si>
    <t>France</t>
  </si>
  <si>
    <t>Nantes, France pero en Buenos Aires mi résidencia es Virrey Aviles 3293</t>
  </si>
  <si>
    <t>+33 6 32 27 41 01</t>
  </si>
  <si>
    <t>Estudio de ingeniería logística y empresarial</t>
  </si>
  <si>
    <t>romain.courtois1@gmail.com</t>
  </si>
  <si>
    <t>Creo que el concepto de 2coHouse es genial y me gustaría experimentar esta asociación porque creo que me puede aportar mucho</t>
  </si>
  <si>
    <t>@romaincourtois_</t>
  </si>
  <si>
    <t>Para validar mis prácticas, deben ser por un período de 10 semanas a partir del lunes 23 de mayo :)</t>
  </si>
  <si>
    <t>https://drive.google.com/open?id=1K8ty1Ed3JMc3g299nXlQ3qRSlYUq81DS</t>
  </si>
  <si>
    <t>No, esta será mi primera experiencia</t>
  </si>
  <si>
    <t>En Internet</t>
  </si>
  <si>
    <t>Clémence Retière</t>
  </si>
  <si>
    <t>+33695475802</t>
  </si>
  <si>
    <t>jana.dostert1@gmail.com</t>
  </si>
  <si>
    <t>Jana Dostert</t>
  </si>
  <si>
    <t xml:space="preserve">german </t>
  </si>
  <si>
    <t>+31645816860</t>
  </si>
  <si>
    <t xml:space="preserve">el estudiante </t>
  </si>
  <si>
    <t>I like to be involved in environmental work and it's a great opportunity to support sustainability!</t>
  </si>
  <si>
    <t>jana.j.d</t>
  </si>
  <si>
    <t>https://drive.google.com/open?id=14H6giRcTxFWSrWhoVbAQKGqdZz_Puh7R</t>
  </si>
  <si>
    <t>con una amiga</t>
  </si>
  <si>
    <t>Jutta Dostert</t>
  </si>
  <si>
    <t>+49 1601896014</t>
  </si>
  <si>
    <t>julia.ana.cabrera@gmail.com</t>
  </si>
  <si>
    <t>Elva Juliana Cabrera</t>
  </si>
  <si>
    <t>+54 9 115 41923975</t>
  </si>
  <si>
    <t>Jubilada</t>
  </si>
  <si>
    <t>Porque no existe problema mas serio que el socioambiental y uds se dedican al tema</t>
  </si>
  <si>
    <t>juliana.cabrera</t>
  </si>
  <si>
    <t>@juliana_cabrera</t>
  </si>
  <si>
    <t>Fundadora de Asoc Civil "Dar a Luz" presidenta por doce años.</t>
  </si>
  <si>
    <t>https://drive.google.com/open?id=1tSJzG8s189Z3Nvah03Hjhb_-TcGzJdnT</t>
  </si>
  <si>
    <t>Posadas, Misiones</t>
  </si>
  <si>
    <t>Luciana Stampella</t>
  </si>
  <si>
    <t>Hija</t>
  </si>
  <si>
    <t>+54 115 4190 8635</t>
  </si>
  <si>
    <t>PAMI/OSDE</t>
  </si>
  <si>
    <t>antobuttafuoco@gmail.com</t>
  </si>
  <si>
    <t>Antonela buttafuoco</t>
  </si>
  <si>
    <t>Chivilcoy</t>
  </si>
  <si>
    <t>Porke son grsos</t>
  </si>
  <si>
    <t>@antobuttafuoco</t>
  </si>
  <si>
    <t>https://drive.google.com/open?id=1-2GxxsUvd2W3UQJJCP5qUnx4rdTLONaM</t>
  </si>
  <si>
    <t>Jeje</t>
  </si>
  <si>
    <t>Butt</t>
  </si>
  <si>
    <t>Estudio</t>
  </si>
  <si>
    <t>Jsjs</t>
  </si>
  <si>
    <t>Xhi  chi</t>
  </si>
  <si>
    <t>Xhi cji</t>
  </si>
  <si>
    <t>https://drive.google.com/open?id=1mO3OLaknBryUD6CYwlepzRVr9YR_tJMf</t>
  </si>
  <si>
    <t>Toti</t>
  </si>
  <si>
    <t>paez_flor@outlook.com.ar</t>
  </si>
  <si>
    <t>Florencia Sol Paez</t>
  </si>
  <si>
    <t>Hurlingham</t>
  </si>
  <si>
    <t>Estudiante de Licenciatura en Gestión Ambiental, y emprendedora de cosmética natural.</t>
  </si>
  <si>
    <t>paezflorencia.1996@gmail.com</t>
  </si>
  <si>
    <t>Me gustaría brindar mis conocimientos académicos, mis habilidades, y por sobre todas las cosas, mi pasión por el ambiente.</t>
  </si>
  <si>
    <t>@florsolar.ok @paez_flor96</t>
  </si>
  <si>
    <t>@florenciiaSool</t>
  </si>
  <si>
    <t>https://drive.google.com/open?id=1vQ6lldtOJLCrkGikZ8P8xzV5LD9fXO6p</t>
  </si>
  <si>
    <t>Sí, en mi universidad</t>
  </si>
  <si>
    <t>Raul Silva</t>
  </si>
  <si>
    <t>+54 9 11 6283-8157</t>
  </si>
  <si>
    <t>+54 9 113 065 1927</t>
  </si>
  <si>
    <t>Emprendedora de cosmética natural, y estudiante de Licenciatura en Gestión Ambiental.</t>
  </si>
  <si>
    <t>Me interesa formar parte de un espacio donde pueda brindar y desarrollar mis habilidades y conocimiento académico en materia ambiental, a la vez que adquiero nuevas herramientas y saberes profesionales.</t>
  </si>
  <si>
    <t>@FlorenciiaSool</t>
  </si>
  <si>
    <t>https://drive.google.com/open?id=11OBXGLVzhj3o9ioZaIs-c0uHyTeGcKZs</t>
  </si>
  <si>
    <t>Sí, en la Universidad Nacional de Hurlingham.</t>
  </si>
  <si>
    <t>Pareja.</t>
  </si>
  <si>
    <t>fresiamelina@hotmail.com</t>
  </si>
  <si>
    <t>Fresia Melina Silva Sofrás</t>
  </si>
  <si>
    <t>Bióloga formación en botánica y plantas medicinales</t>
  </si>
  <si>
    <t>frutadefuego@gmail.com</t>
  </si>
  <si>
    <t xml:space="preserve">Como bióloga siempre me conmovieron los procesos y la naturaleza, quiero tomar acciones y responsabilidades que ayuden en alguna medida a cuidar y proteger lo que me rodea y admiro.  </t>
  </si>
  <si>
    <t>@frutadefuego</t>
  </si>
  <si>
    <t>https://drive.google.com/open?id=1BElYGqJ49vSsCj0vEgVn01UWVn2jbP9D</t>
  </si>
  <si>
    <t>Fui payamédica y di talleres gratuitos de química y plantas</t>
  </si>
  <si>
    <t>María Rosa Sofrás</t>
  </si>
  <si>
    <t>está en el sur avisa cuando vuelve</t>
  </si>
  <si>
    <t>luciavalerialuis@gmail.com</t>
  </si>
  <si>
    <t>Lucia Valeria Luis</t>
  </si>
  <si>
    <t>Arhentina</t>
  </si>
  <si>
    <t>EZEIZA - LA UNION</t>
  </si>
  <si>
    <t>Docente</t>
  </si>
  <si>
    <t>Brindar mi tiempo al cuidado del medioambiente en una tarea colaborativa para el bien comun</t>
  </si>
  <si>
    <t>Soy Guía de Turismo</t>
  </si>
  <si>
    <t>https://drive.google.com/open?id=1DNFzJHZ6p60Hs8ciO3k2207ZpAf0suFE</t>
  </si>
  <si>
    <t>Hernan Luis</t>
  </si>
  <si>
    <t>+54 9 11 3596-6600</t>
  </si>
  <si>
    <t>brauliomata3@gmail.com</t>
  </si>
  <si>
    <t>Braulio Mata</t>
  </si>
  <si>
    <t>Ciudad de México, México</t>
  </si>
  <si>
    <t>+52 3311481481</t>
  </si>
  <si>
    <t>Estoy estudiando la carrera de Sustentabilidad Ambiental</t>
  </si>
  <si>
    <t xml:space="preserve">Me gustaría poner mi granito de arena y demás me gustaría hacer mis practicas profesionales con Eco House </t>
  </si>
  <si>
    <t>brauliomata3</t>
  </si>
  <si>
    <t>En mis practicas profesionales debo de realizar 240 horas y mi idea sería quedarme en Argentina todo el verano (3 meses). Por lo tanto me gustaría poder hacer más de 12 horas a la semana si es que se puede</t>
  </si>
  <si>
    <t>https://drive.google.com/open?id=1-TxMngIqHSfpwFt68YkGtH_6bXumrSa7</t>
  </si>
  <si>
    <t>He hecho voluntariado en un par de comunidades de México pero por 1 semana porque era por parte de la escuela</t>
  </si>
  <si>
    <t>Lisbell Rangel</t>
  </si>
  <si>
    <t>juli.pucciarelli@gmail.com</t>
  </si>
  <si>
    <t xml:space="preserve">Julieta Romina Pucciarelli </t>
  </si>
  <si>
    <t>+541165431551</t>
  </si>
  <si>
    <t xml:space="preserve">Profesora de biología y química ( secundaria) </t>
  </si>
  <si>
    <t xml:space="preserve">pucciarellijulieta@institutosanfelipeneri.edu.ar </t>
  </si>
  <si>
    <t xml:space="preserve">Porque me encantaria formar parte de un espacio de educación ambiental </t>
  </si>
  <si>
    <t>@ju_pucciarelli</t>
  </si>
  <si>
    <t>@PucciarelliJuli</t>
  </si>
  <si>
    <t xml:space="preserve">Me interesa mucho formar parte pero quería avisar que no tengo mucha disponibilidad horaria. Aún así todo mí tiempo libre queda a disposición. </t>
  </si>
  <si>
    <t>https://drive.google.com/open?id=1ClokME-9jf-4FVShnjrLE0U6M-uwFhb_</t>
  </si>
  <si>
    <t xml:space="preserve">Por los voluntarios del proyecto </t>
  </si>
  <si>
    <t xml:space="preserve">Juana Ana Maria Barata </t>
  </si>
  <si>
    <t>+54 9 11 6764-5252</t>
  </si>
  <si>
    <t xml:space="preserve">OSDE 210 </t>
  </si>
  <si>
    <t xml:space="preserve">30 años </t>
  </si>
  <si>
    <t>gabrielboehm1003@gmail.com</t>
  </si>
  <si>
    <t>Gabriel Benjamin Boehm</t>
  </si>
  <si>
    <t>Aleman</t>
  </si>
  <si>
    <t>+54 9 11 76448410</t>
  </si>
  <si>
    <t>Ingenieria Ambiental y construcción</t>
  </si>
  <si>
    <t>Soy de Alemania, y me encuentro en el tercer año en la carrera de Ingeniería Ambiental y Construcción en la universidad Berliner Hochschule für Technik (BHT). Actualmente estoy realizando estudios de intercambio en la Universidad Católica Argentina (UCA). Como parte de dicho intercambio, deseo hacer una pasantía de seis meses a partir de agosto de este año.
El año pasado trabajé en una obra de construcción en la que pude poner en práctica parte del conocimiento de mi carrera. Haciendo renovaciones de una casa, logré desarrollar habilidades prácticas en dicha área, y practiqué trabajar en un equipo con los otros obreros. Es por esto que ahora me gustaría explorar más el área ambiental de mi desarrollo profesional, y a la vez hacer algo bueno en el mundo. Asimismo, aprendí a atender obligaciones laborales trabajando como conductor para hacer servicios de invierno, trabajo en el cual tuve que estar disponible las 24 horas del día.
Espero me tomen en consideración!</t>
  </si>
  <si>
    <t>@gabrielbboehm</t>
  </si>
  <si>
    <t>@BoehmGabriel</t>
  </si>
  <si>
    <t>Si es posible, me gustaría trabajar más horas a la semana, ya que no voy a cursar en la universidad al mismo tiempo.
Las departamentos que me interesan más son Educación para la Sostenibilidad y Investigación y Política para la Sostenibilidad.</t>
  </si>
  <si>
    <t>https://drive.google.com/open?id=1zHO9QI2bfDOABWpfzc5ibqFly1hGZNR8</t>
  </si>
  <si>
    <t>Trabajé durante un mes en una granja de nogales en la Sierra Nevada, España (Workaway)</t>
  </si>
  <si>
    <t>Mariusz Gondek</t>
  </si>
  <si>
    <t>+54 9 11 76448408</t>
  </si>
  <si>
    <t>sofi.lesca99@gmail.com</t>
  </si>
  <si>
    <t>Sofía Pilar Lescano</t>
  </si>
  <si>
    <t>+54 9 11 2634 7681</t>
  </si>
  <si>
    <t>Estudiante de psicología</t>
  </si>
  <si>
    <t>Porque quiero empezar a aplicar lo que vengo estudiando en mi carrera y a la vez, empezar a tomar acción frente al cambio climático. También creo que es una buena oportunidad para empezar a desarrollarme en las áreas de mi interés, personalmente aún me encuentro explorando mis intereses profesionales, pero actualmente me interesa mucho lo relacionado con ciencias del comportamiento y su aplicación en el desarrollo de políticas públicas. Por último, agrego que el campo de la investigación también es de mi interés.</t>
  </si>
  <si>
    <t>@lesca99</t>
  </si>
  <si>
    <t>@lesca_99</t>
  </si>
  <si>
    <t>Si! En relación a lo que mencioné en la pregunta anterior, algo que me gusta mucho y en lo que me estoy formando de a poco es en ciencias de datos.</t>
  </si>
  <si>
    <t>https://drive.google.com/open?id=1YRIjYE7JTin6sTEbv1E4L7Bs6EQrfETf</t>
  </si>
  <si>
    <t>Gladys Alarcón</t>
  </si>
  <si>
    <t>+54 9 11 65711308</t>
  </si>
  <si>
    <t>Galeno azul</t>
  </si>
  <si>
    <t>lucia.cabrio@gmail.com</t>
  </si>
  <si>
    <t>Lucia Cabrio</t>
  </si>
  <si>
    <t>‪+54 9 11 3823‑2416‬</t>
  </si>
  <si>
    <t>Soy estudiante de ingeniería ambiental en la UNSAM</t>
  </si>
  <si>
    <t>Lucia.cabrio@gmail.com</t>
  </si>
  <si>
    <t>Hace mucho tengo ganas de hacerlo. Quiero aportar mi granito de arena para hacer un cambio positivo para el planeta, contagiarme de la motivación de la gente de ecohouse y aprender💚</t>
  </si>
  <si>
    <t xml:space="preserve">@lulicabrio </t>
  </si>
  <si>
    <t>Lulycabrio</t>
  </si>
  <si>
    <t>Por fin me decidí a hacerlo que por cuestiones de tiempo antes no pude. Me siento lista para dar un paso concreto que accione generando un buen impacto ambiental.</t>
  </si>
  <si>
    <t>https://drive.google.com/open?id=1Aq-0XW7-YSKfYV1Z0VdNzXxTOmXSIKXGS-VxwSYJ9GE</t>
  </si>
  <si>
    <t xml:space="preserve">Nancy Luchente </t>
  </si>
  <si>
    <t>+54 9 115 857 3528</t>
  </si>
  <si>
    <t>Si. Galeno</t>
  </si>
  <si>
    <t>almada.ailin@gmail.com</t>
  </si>
  <si>
    <t xml:space="preserve">Ailin almada </t>
  </si>
  <si>
    <t>Ciudad Autonoma de Buenos Aires, argentina</t>
  </si>
  <si>
    <t>+54 9 11 3885-9362</t>
  </si>
  <si>
    <t xml:space="preserve">Estudiando ingeniería Ambiental. Hice en el transcurso del 2021 el curso de paneles Fotovoltaicos. </t>
  </si>
  <si>
    <t>Almada.ailin@gmail.com</t>
  </si>
  <si>
    <t xml:space="preserve">Me gustaría ser agente del cambio porque me parece algo imprescindible hacer algo por el planeta que lamentablemente día a día lo estamos destruyendo. Me apasiona conocer todo sobre la tierra y como los humanos pueden inferir de forma positiva en ella. </t>
  </si>
  <si>
    <t>@ailu_almada</t>
  </si>
  <si>
    <t>@AiluuAlmada</t>
  </si>
  <si>
    <t>https://drive.google.com/open?id=1sU2BENNJOEMm46n9J_V0z1oB7DEUKuKP</t>
  </si>
  <si>
    <t>Participe en la regeneración de ríos y mares con el grupo Yorio</t>
  </si>
  <si>
    <t xml:space="preserve">Maria Alejandra </t>
  </si>
  <si>
    <t>+54 9 11 4070-0746</t>
  </si>
  <si>
    <t>helveracostasuarez@gmail.com</t>
  </si>
  <si>
    <t>Jelver Acosta Suárez</t>
  </si>
  <si>
    <t>Estudiante de Ciencia Política</t>
  </si>
  <si>
    <t xml:space="preserve">Adquirir formación extracurricular. Contribuir con mis conocimientos y experiencia personal y académica. </t>
  </si>
  <si>
    <t>@eneasspike</t>
  </si>
  <si>
    <t>https://drive.google.com/open?id=10VFFNU_nLSn84uSk7ZiGBUXdnX4WGisp</t>
  </si>
  <si>
    <t xml:space="preserve">Bibliotecas Rurales Argentinas </t>
  </si>
  <si>
    <t>Motores de búsqueda Google</t>
  </si>
  <si>
    <t>Liseth Mina Rosero</t>
  </si>
  <si>
    <t>+54 9 11 2874-3502</t>
  </si>
  <si>
    <t>sashabil@hotmail.com</t>
  </si>
  <si>
    <t>Sasha Bilinski</t>
  </si>
  <si>
    <t>+54 9 11 62024469</t>
  </si>
  <si>
    <t>Estudio Licenciatura en ciencia política en UBA</t>
  </si>
  <si>
    <t>sashabilinski2001@gmail.com</t>
  </si>
  <si>
    <t>Me interesa mucho la movida ambiental que comenzó a tener mayor protagonismo en el último tiempo, realmente considero que el cuidado del medioambiente es fundamental pero para ello es necesario concientizar aún más y tratar de llegar a todos los ciudadanos, independientemente de su edad, lugar de residencia, ideología, etc.</t>
  </si>
  <si>
    <t>@sashabilinski</t>
  </si>
  <si>
    <t xml:space="preserve">Solo decir que estoy muy interesada en hacer el voluntariado, ya que quiero involucrarme con problemáticas actuales para poder aprender y aplicar aquello que aprendo en mi carrera. Me parece una muy buena oportunidad para poder demostrar mis capacidades y adquirir otras. </t>
  </si>
  <si>
    <t>https://drive.google.com/open?id=1VBVZINB3yPcoxDx1YudC8hfe6fk_1lwq</t>
  </si>
  <si>
    <t>Clara Luco</t>
  </si>
  <si>
    <t>+54 9 3385 409250</t>
  </si>
  <si>
    <t>Apross</t>
  </si>
  <si>
    <t>Interesada en el área de consultoria</t>
  </si>
  <si>
    <t>elimoreno333@gmail.com</t>
  </si>
  <si>
    <t>Elizabeth moreno</t>
  </si>
  <si>
    <t>Canadiense</t>
  </si>
  <si>
    <t>Ciudad autonoma de Buenos Aires</t>
  </si>
  <si>
    <t>+5491158574818</t>
  </si>
  <si>
    <t>Elimoreno333@gmail.com</t>
  </si>
  <si>
    <t>Me gustaria realizar  el voluntariado aqui para poder contribuir al medio ambiente, ademas que me encanto la propuesta de reforestacion</t>
  </si>
  <si>
    <t>@elimf13</t>
  </si>
  <si>
    <t>No lo uso</t>
  </si>
  <si>
    <t>https://drive.google.com/open?id=1A0KVdEz0BL_bZLS3uc21SvkaSBcRMzcJ</t>
  </si>
  <si>
    <t xml:space="preserve">Jorge Vicente </t>
  </si>
  <si>
    <t xml:space="preserve">Conyugue </t>
  </si>
  <si>
    <t>swiss medical group</t>
  </si>
  <si>
    <t>maidanaerica418@gmail.com</t>
  </si>
  <si>
    <t xml:space="preserve">Erica  Abril Maidana </t>
  </si>
  <si>
    <t xml:space="preserve">Pilar, buenos Aires, Argentina </t>
  </si>
  <si>
    <t>+54 9 113 848 0108</t>
  </si>
  <si>
    <t xml:space="preserve">Estudiante de enfermería </t>
  </si>
  <si>
    <t xml:space="preserve">Me gustaría ayudar y poner mi granito de arena, para concientizar o mejorar el medio ambiente </t>
  </si>
  <si>
    <t xml:space="preserve">@Hericamaidama </t>
  </si>
  <si>
    <t>https://drive.google.com/open?id=16W9EAS3oOXzlaqOgofDqTXnK_vNOJ27Y</t>
  </si>
  <si>
    <t xml:space="preserve">Busque voluntariados en Google </t>
  </si>
  <si>
    <t xml:space="preserve">Elida Silva </t>
  </si>
  <si>
    <t>+54 9 230 458-8682</t>
  </si>
  <si>
    <t>falto a la inducción del 10/11</t>
  </si>
  <si>
    <t>julietacastromolina@gmal.com</t>
  </si>
  <si>
    <t>Julieta Castro Molina</t>
  </si>
  <si>
    <t>11 33767367</t>
  </si>
  <si>
    <t xml:space="preserve">Estudio Lic. En ciencias ambientales en la UBA </t>
  </si>
  <si>
    <t>Julietacastromolina@gmail.com</t>
  </si>
  <si>
    <t xml:space="preserve">Quiero ampliar mi experiencia y conocimientos en lo ambiental. </t>
  </si>
  <si>
    <t>@julicastromolina_</t>
  </si>
  <si>
    <t>https://drive.google.com/open?id=1qcp_X4QZxaAEDnExo4XyGVa2leQwqnSn</t>
  </si>
  <si>
    <t>Amaya Molina</t>
  </si>
  <si>
    <t>011 1545634044</t>
  </si>
  <si>
    <t xml:space="preserve">osseg </t>
  </si>
  <si>
    <t>camilainescabral@gmail.com</t>
  </si>
  <si>
    <t>Camila Cabral</t>
  </si>
  <si>
    <t xml:space="preserve">Ciudad autonoma de buenos aires </t>
  </si>
  <si>
    <t>+542966400882</t>
  </si>
  <si>
    <t>Abogada-UBA
Tecnica Universitaria en Yoga- USAL</t>
  </si>
  <si>
    <t>Me gustaria ser agente de cambio porque creo que para luchar por una causa es necesario involucrarse y comprometerse al 100%. Soy abogada recien recibida y me gustaria aportar mis conocimientos, colaborar en lo que sea necesario y llevarme una experiencia enriquecedora de este programa</t>
  </si>
  <si>
    <t>@cmilacabral</t>
  </si>
  <si>
    <t>https://drive.google.com/open?id=1qr5hPC06HB2XQOYJhS3BSzrnW1ROAJKH</t>
  </si>
  <si>
    <t>Tomas Pablo Cabral</t>
  </si>
  <si>
    <t>+542966487213</t>
  </si>
  <si>
    <t>rodriguezjaquelinaj@gmail.com</t>
  </si>
  <si>
    <t xml:space="preserve">Jaquelina Rodriguez </t>
  </si>
  <si>
    <t>‪+54 9 11 5142‑0911‬</t>
  </si>
  <si>
    <t xml:space="preserve">Estudiante de medicina </t>
  </si>
  <si>
    <t>Para ayudar a que juntos cuidemos el planeta que tantos años nos lleva acogiendo y hacer de esto un deber como ciudadana y residente de esta casa común.</t>
  </si>
  <si>
    <t xml:space="preserve">Soy de Tandil, viví toda mi vida en el campo hasta que me mude a CABA para estudiar medicina. Amo las plantas y me gusta aprender sobre sus propiedades y beneficios para la salud. Soy profe de folklore y me apasiona bailar. </t>
  </si>
  <si>
    <t>https://drive.google.com/open?id=1DOONejmdUuRYnpOog2XGD45DFfeRW31c</t>
  </si>
  <si>
    <t xml:space="preserve">Si. Comedor Casa Josefinas </t>
  </si>
  <si>
    <t xml:space="preserve">Google </t>
  </si>
  <si>
    <t xml:space="preserve">Mailen Rodriguez </t>
  </si>
  <si>
    <t>+54 9 2494 60-9407</t>
  </si>
  <si>
    <t>milagui.camp@hotmail.com</t>
  </si>
  <si>
    <t>Milena Aguilar</t>
  </si>
  <si>
    <t>Isidro Casanova, Buenos Aires, Argentina</t>
  </si>
  <si>
    <t>+5491155124092</t>
  </si>
  <si>
    <t>Licenciatura en Nutrición</t>
  </si>
  <si>
    <t>Mileaguilarcamp@gmail.com</t>
  </si>
  <si>
    <t>Me parece sensacional lo que hacen. Lamentablemente se tuvo que llegar a esto. A tener que formar equipos para lograr mejorar situaciones, de cuales debería de ocuparse el Estado en realidad, y de insistir en la importancia que debería de tener para el Estado ya que éste tiene mas poder en la toma de decisiones a nivel tanto Nacional como provincial y municipal.
Soy estudiante de Licenciatura en Nutrición en la Unlam. Estoy por arrancar 3er año. Desde chica siempre tuve metas que iban mas allá de mi carrera profesional. El ayudar al otro es lo que siempre tuve presente. Poder hacerle la vida más llevadera o, si esta a mi alcance, mas fácil a las personas, sobre todo a quienes se encuentran en situación de escasez o vulnerabilidad. Se que desde mi profesión podre ayudar muchísimo. La alimentación es algo que considero, sin lugar a dudas, uno de los actos más básicos que todo ser humano debe de realizar. Pero se que la salud no solo tiene que ver con comer alimentos saludables, naturales, libre de agrotoxicos, etc, etc. Tambien tiene que ver con el entorno, con la influencia de diversos sectores, el medio ambiente, entre muchas otras cosas. Por ese motivo, tanto sus acciones como el de muchas ONG que fui descubriendo a lo largo de mi vida, me han atraído e ilusionado. Se podría decir que, es lo que siempre e querido hacer. Aunque tambien en mi cabeza tengo muchísimos sueños y metas mas. Pero esto en concreto, poder luchar por la salud de las personas, cuidar su medio ambiente es algo que a mi me encantaría hacer el día de mañana. Mi mensajito entonces es con motivo de pedirles una respuesta. Me gustaría formar parte de su equipo.
Quiero participar, ser voluntaria, aprender sobre todo este mundo que es desconocido para mi. Aprender sobre la influencia de la politica, que esto lo vi en la universidad. Es la parte que me falta pulir porque suele costarme entender esta parte. Y se que es un pilar importante si quiero meterme en este nuevo mundo de politicas publicas, ya que de estas dependo, dependo del poder del Estado, de su rol, etc para poder llevar adelante mis objetivos. Y se que salir de los libros y poder experimentar todo esto de manera personal, practica, estar ahí físicamente siendo testigo de cada lugar me hará comprender muchas mas cosas que quizá los libros no pueden hacerme sentir y entender.
Desde ya muchísimas gracias.
Saludo enorme.</t>
  </si>
  <si>
    <t>@Minigirl17_</t>
  </si>
  <si>
    <t xml:space="preserve">Si, me hace feliz saber de la existencia de personas como ustedes. </t>
  </si>
  <si>
    <t>https://drive.google.com/open?id=1P0XCtBFk8rfCQabAoyH3h_OX87ePJ8Ns</t>
  </si>
  <si>
    <t>ninguno</t>
  </si>
  <si>
    <t>Me llegó un mail a partir de mi visita a una Bioferia en Palermo</t>
  </si>
  <si>
    <t>Marcos Aguilar</t>
  </si>
  <si>
    <t>+5491168961602</t>
  </si>
  <si>
    <t>Se pasa a eventuales por falta de tiempo 5/7</t>
  </si>
  <si>
    <t>nicogcazon@gmail.com</t>
  </si>
  <si>
    <t>nicolas gonzalez cazon</t>
  </si>
  <si>
    <t>+54 9 1144132030</t>
  </si>
  <si>
    <t>administracion de empresas</t>
  </si>
  <si>
    <t>cansado de quejarme, empezar a ser parte del cambio</t>
  </si>
  <si>
    <t>nicogcazon</t>
  </si>
  <si>
    <t>https://drive.google.com/open?id=1W0GgaR8clsDnjWuWiRhyENRj8VcDZ0wp</t>
  </si>
  <si>
    <t>guillermo gonzalez cazon</t>
  </si>
  <si>
    <t>+54 11 56201850</t>
  </si>
  <si>
    <t>pauloforesti_1995@hotmail.com</t>
  </si>
  <si>
    <t>Paulo Ignacio Foresti</t>
  </si>
  <si>
    <t>Bs. As.</t>
  </si>
  <si>
    <t xml:space="preserve">Antropología social y cultural </t>
  </si>
  <si>
    <t>puforesti@gmail.com</t>
  </si>
  <si>
    <t xml:space="preserve">Me interesa y preocupa el medioambiente, me gustaría llenarme de conocimiento y experiencia para así poder difundirlo a más personas y que el impacto sea mayor. </t>
  </si>
  <si>
    <t>@pauforesti_</t>
  </si>
  <si>
    <t>https://drive.google.com/open?id=1RzYIziS99n5XUK9yBUjFJPXmynGR8YDq</t>
  </si>
  <si>
    <t>Camila Niz</t>
  </si>
  <si>
    <t xml:space="preserve">Swiss Medical </t>
  </si>
  <si>
    <t>helena.damasse@ieseg.fr</t>
  </si>
  <si>
    <t>Helena Damasse</t>
  </si>
  <si>
    <t>Francesa</t>
  </si>
  <si>
    <t>+33613355064</t>
  </si>
  <si>
    <t>Consulting en RSE</t>
  </si>
  <si>
    <t>helena.damasse@gmail.com</t>
  </si>
  <si>
    <t xml:space="preserve">Me encantaría ayudar de nuevo a Eco House ya que regreso a Argentina después de haber terminado mi Máster en Francia. </t>
  </si>
  <si>
    <t>@helena.dms</t>
  </si>
  <si>
    <t xml:space="preserve">Todos los departamentos me interesan, y ya conozco el de RH y voluntariado en el cual me quede como un año ! </t>
  </si>
  <si>
    <t>https://drive.google.com/open?id=1EKrDkRRLgSuClG6CjmyxLf7KtOx1f3wc</t>
  </si>
  <si>
    <t>Si, en Relaciones Humanas y Voluntariado</t>
  </si>
  <si>
    <t>Ya lo había hecho</t>
  </si>
  <si>
    <t>Sebastian Guerra</t>
  </si>
  <si>
    <t>+54 9 11 6578-4455</t>
  </si>
  <si>
    <t>No pudo continuar por trabajo</t>
  </si>
  <si>
    <t>fiorebaiz@hotmail.com</t>
  </si>
  <si>
    <t>Fiorella Alejandra Aixa Baiz</t>
  </si>
  <si>
    <t>Lanus, Buenos Aires, Argentina.</t>
  </si>
  <si>
    <t>Actualmente soy estudiante de la Licenciatura en Ciencias Ambientales de la Universidad Nacional de Avellaneda, y de la Tecnicatura en Conservación de Áreas Naturales Protegidas.</t>
  </si>
  <si>
    <t>coppolaaixa@gmail.com</t>
  </si>
  <si>
    <t xml:space="preserve">Desde que comencé a estudiar, quiero unirme como voluntaria en Eco House, pero nunca tenia el tiempo disponible.
Mi principal motivación, es empezar a ser parte del cambio, con pequeñas o grandes acciones cotidianamente. </t>
  </si>
  <si>
    <t>@fiore_baiz</t>
  </si>
  <si>
    <t>https://drive.google.com/open?id=1lSKF3Ebw7wnHUqUtUtQdaRRyoNXg-YU6</t>
  </si>
  <si>
    <t>Actualmente estoy participando como voluntaria en la organización Mapeko, pero por cuestiones geográficas, todas las actividades son virtuales.</t>
  </si>
  <si>
    <t>Ivan Mota</t>
  </si>
  <si>
    <t>abandonó el voluntariado</t>
  </si>
  <si>
    <t>dgutman@agro.uba.ar</t>
  </si>
  <si>
    <t>Daniela Gutman</t>
  </si>
  <si>
    <t>tengo estudios finalizados en Licenciatura en Ciencias Ambientales, actualmente estoy con la tesis de grado</t>
  </si>
  <si>
    <t>Quiero poder aportar mi granito de arena para un mundo social y ambientalmente justo. También tengo experiencias de voluntariado dentro de mi facultad y  me gustaría poder ampliar mi circulo de acción a otros ambitos.</t>
  </si>
  <si>
    <t>@danygutman</t>
  </si>
  <si>
    <t>https://drive.google.com/open?id=1QlHtRE00OyV4atW56eaJ7Bpwvym-4AbY</t>
  </si>
  <si>
    <t>Estoy en un voluntariado de la facultad de agronomía de la UBA donde asistimos a vecinos de barrios donde no tienen acceso al agua .</t>
  </si>
  <si>
    <t>Ana Golocovsky</t>
  </si>
  <si>
    <t>en este momento no puede</t>
  </si>
  <si>
    <t>educarruthers@yahoo.com.ar</t>
  </si>
  <si>
    <t>Eduardo Carruthers</t>
  </si>
  <si>
    <t>Lomas de Zamora, Bs.As., Argentina</t>
  </si>
  <si>
    <t>+54 9 1139245144</t>
  </si>
  <si>
    <t>Ingeniero industrial con experiencia en supply chain. Actualmente consultor freelance en area de IT</t>
  </si>
  <si>
    <t>educarruthers@gmail.com</t>
  </si>
  <si>
    <t>Quiero aportar mis ganas y mi honestidad para cambiar nuestros hábitos y lograr vivir en un mundo más justo donde cuidemos más a la naturaleza.</t>
  </si>
  <si>
    <t xml:space="preserve">Soy una persona muy honesta y transparente, capaz, con experiencia y perseverante. Me encanta la naturaleza, pero ultimamente me estoy dando cuenta cuando voy a andar en bici a distintos lugares para rodearme de esta naturaleza y al verla sucia me hace muy mal y observo todo con otros ojos que quizas antes pasaba desapercibido. Viendo dentro de toda esa basura la cantidad de material reciclable que hay (Sólidos y orgánicos), y considerando la cantidad de gente necesitada que podría vivir del reciclado de esos productos que se tiran como basura y ensucian la naturaleza en la que vivimos, creo que tengo que poner manos a la obra y accionar para cambiar esta realidad y evitar que siga sucediendo. </t>
  </si>
  <si>
    <t>https://drive.google.com/open?id=1lB0F5KnNWVSBLVXq9sGE4NoEICQb9gee</t>
  </si>
  <si>
    <t>Comencé con la separación de residuos sólidos en casa, luego visité una cooperativa de reciclado en Lomas de Zamora e inicié una separación en origen de botellas de plásticos, latas de aluminio y botellas de vidrio en el club donde voy y en el edificio donde vivo trabajando junto a esta cooperativa para ayudarlos y diseñando y coordinando el proceso de separación y retiro. En el edificio donde vivo al contar con un pequeño parque alrededor también vamos a implementar composteras para los residuos orgánicos.</t>
  </si>
  <si>
    <t>Hablando con un amigo para hacerme una cuenta de instagram dada mi iniciativa me sugirió visitar la pagina web de eco house</t>
  </si>
  <si>
    <t>Celeste Agostino</t>
  </si>
  <si>
    <t>complicado con los horarios, seguir escribiendole</t>
  </si>
  <si>
    <t>todossomostotalidad@gmail.com</t>
  </si>
  <si>
    <t>Carolina Carballo</t>
  </si>
  <si>
    <t>Sauce, Corrientes</t>
  </si>
  <si>
    <t>+5491161720513</t>
  </si>
  <si>
    <t>Magister en Desarrollo Sustentable, Lic. en Trabajo Social, Profesora Universitaria de Trabajo Social. Consultora Ambiental</t>
  </si>
  <si>
    <t>Porque me gusta e nodo que es Eco House para canalizar la Educación Ambiental</t>
  </si>
  <si>
    <t xml:space="preserve">Me interesa Facultad Socioambiental, Biblioteca, Investigación y Publicaciones; pero es cierto que puedo funcionar en cualquier área, soy práctica y tengo excelente manejo de las herramientas de huerta y de construcción en gral. </t>
  </si>
  <si>
    <t>https://drive.google.com/open?id=1arRqEl5c5zY6FaJK9C2ueBwcIGtYCabz</t>
  </si>
  <si>
    <t>Coordiné voluntarios en Aldea Atrapasueños exper. entre 2009-2015</t>
  </si>
  <si>
    <t>explorando en la web</t>
  </si>
  <si>
    <t>Marcelina Carballo</t>
  </si>
  <si>
    <t>+541166635095</t>
  </si>
  <si>
    <t>Venía en febrero pero nunca avisó</t>
  </si>
  <si>
    <t>lu2021ok@gmail.com</t>
  </si>
  <si>
    <t>Luciana Andrea Salvia</t>
  </si>
  <si>
    <t>Bachiller   Educadora ambiental (ONG Cascos Verdes  Univ.T.Di Tella</t>
  </si>
  <si>
    <t>Deseo dedicarme a colaborar en mejorar el Mundo.</t>
  </si>
  <si>
    <t>https://drive.google.com/open?id=1bGJmXZBQ8LTAnjzzOtIxZZQGvs7b5zc-</t>
  </si>
  <si>
    <t>Información de Cascos Verdes donde me capacité</t>
  </si>
  <si>
    <t>Norberto Salvia</t>
  </si>
  <si>
    <t>113691 6622</t>
  </si>
  <si>
    <t>Pami</t>
  </si>
  <si>
    <t>belenmalomo@gmail.com</t>
  </si>
  <si>
    <t xml:space="preserve">Maria Belén Malomo Menelle </t>
  </si>
  <si>
    <t>+54 9 116 918 9960</t>
  </si>
  <si>
    <t xml:space="preserve">lic. En relaciones internacionales. </t>
  </si>
  <si>
    <t>Quisiera ser un agente del cambio en eco house porque quiero aprender las claves para poder mejorar el planeta ayudar a otras personas a hacerlo y hacer de esta mi futura profesión.</t>
  </si>
  <si>
    <t>https://drive.google.com/open?id=10LdxvYh166LFVqwmQJb34gosZYbmGGr-</t>
  </si>
  <si>
    <t xml:space="preserve">Si, pero no ambiental. En RACI </t>
  </si>
  <si>
    <t>Busqué voluntariados ambientales en google</t>
  </si>
  <si>
    <t>Laura Malomo</t>
  </si>
  <si>
    <t>+54 9 114 174 1162</t>
  </si>
  <si>
    <t xml:space="preserve">Hospital italiano </t>
  </si>
  <si>
    <t>mcperezymarcucci@gmail.com</t>
  </si>
  <si>
    <t>Ma.Celeste Perez y Marcucci</t>
  </si>
  <si>
    <t>Masajista</t>
  </si>
  <si>
    <t>mcprrezymarcucci@gmail.com</t>
  </si>
  <si>
    <t>Para poder contribuir con mi granito de arena.</t>
  </si>
  <si>
    <t>Celestepe1</t>
  </si>
  <si>
    <t>https://drive.google.com/open?id=1Qjv1RswYa1FAAnCHBWEs4F9RgwUFEono</t>
  </si>
  <si>
    <t>Si en el gobierno de la ciudad</t>
  </si>
  <si>
    <t>Sergio Rios</t>
  </si>
  <si>
    <t>116321-6676</t>
  </si>
  <si>
    <t>Primero se anotó como eventual - fue a una plantación con Carito y Juancho</t>
  </si>
  <si>
    <t>randrada@agro.uba.ar</t>
  </si>
  <si>
    <t>Rocio Andrada</t>
  </si>
  <si>
    <t>TIGRE - GENERAL PACHECO</t>
  </si>
  <si>
    <t>+5491158010257</t>
  </si>
  <si>
    <t>Porque me encanta lo que hacen en Eco House y me gustaría empezar a ganar experiencia en mi rubro!</t>
  </si>
  <si>
    <t>@rochiandrada_</t>
  </si>
  <si>
    <t>https://drive.google.com/open?id=1DKNHLU3Z-whfEWPE-sr-N6r_IzAztjJl</t>
  </si>
  <si>
    <t>Si, en fundación germinar y en chicos naturalistas</t>
  </si>
  <si>
    <t>Margarita Perkins</t>
  </si>
  <si>
    <t>+5491161828596</t>
  </si>
  <si>
    <t>De tigre se le paso el contacto de Belu Comotto</t>
  </si>
  <si>
    <t>vickyferrario56@gmail.com</t>
  </si>
  <si>
    <t xml:space="preserve">Victoria Ferrario </t>
  </si>
  <si>
    <t>+54 9 1133702514</t>
  </si>
  <si>
    <t xml:space="preserve">Primer Año de Abogacía </t>
  </si>
  <si>
    <t xml:space="preserve">Desde siempre me fascinó el tema y poder hacer algo al respecto es una idea que me encanta. Buscando voluntariados termine en este me gustaría realmente hacer un cambio o por lo menos involucrarme </t>
  </si>
  <si>
    <t>@vickyferrario</t>
  </si>
  <si>
    <t>https://drive.google.com/open?id=1pUjYyr4ZDMH26BdevrZ40O2anFVug1tZ</t>
  </si>
  <si>
    <t>Buscando voluntariados por google</t>
  </si>
  <si>
    <t>Valeria Angles</t>
  </si>
  <si>
    <t>11 68360026</t>
  </si>
  <si>
    <t>No respondió más</t>
  </si>
  <si>
    <t>sofiajazmingarrido@hotmail.com</t>
  </si>
  <si>
    <t>Sofia Garrido</t>
  </si>
  <si>
    <t xml:space="preserve">Licenciada en Artes Escénicas, Actriz, Profesora de Inglés </t>
  </si>
  <si>
    <t xml:space="preserve">Siempre me inquieto la situación ambiental y quise poder formar parte de algo para contribuir con el cuidado de nuestro planeta </t>
  </si>
  <si>
    <t xml:space="preserve">@soofigarrido </t>
  </si>
  <si>
    <t>@soofigarrido</t>
  </si>
  <si>
    <t>https://drive.google.com/open?id=1QgyzAaYnoSBWLohw6CthzPzmpD2ftpnR</t>
  </si>
  <si>
    <t>Si, comencé el de Ecohouse pero en reforestación. Participé del FIBA y misionando en las provincias de Chaco y La Pampa.</t>
  </si>
  <si>
    <t xml:space="preserve">Silvina Hulett </t>
  </si>
  <si>
    <t>Se pasó a eventuales</t>
  </si>
  <si>
    <t>daianagomezgalban@gmail.com</t>
  </si>
  <si>
    <t xml:space="preserve">Daiana Solange Gómez </t>
  </si>
  <si>
    <t>+5491123002281</t>
  </si>
  <si>
    <t xml:space="preserve">Estudiante </t>
  </si>
  <si>
    <t xml:space="preserve">Hola! Me gustaría formar parte de Eco House para ayudar, aportar mi granito de arena y seguir aprendiendo sobre lo que es el cuidado del medio ambiente 
 </t>
  </si>
  <si>
    <t>@s.daiu</t>
  </si>
  <si>
    <t>@daisolange97</t>
  </si>
  <si>
    <t>https://drive.google.com/open?id=1vt8ktrogEim81QvDTxNlckzJqc3mOrSE</t>
  </si>
  <si>
    <t>No, no hice ninguno</t>
  </si>
  <si>
    <t>Gisel Galban</t>
  </si>
  <si>
    <t>+5491123161738</t>
  </si>
  <si>
    <t>Se pasó a eventuales porque no contaba con tiempo 29/6/2023</t>
  </si>
  <si>
    <t>victoriazanotti@hotmail.com</t>
  </si>
  <si>
    <t>victoria zanotti</t>
  </si>
  <si>
    <t>CABA, Buenos Aires</t>
  </si>
  <si>
    <t>+54 9 1169325026</t>
  </si>
  <si>
    <t>Licenciada en Gestión Ambiental</t>
  </si>
  <si>
    <t>viczanotti5@gmail.com</t>
  </si>
  <si>
    <t xml:space="preserve">Me gustaría ganar experiencia y profundizar mis habilidades con ustedes ya que comparto los valores que tienen como organización. </t>
  </si>
  <si>
    <t>https://drive.google.com/open?id=1Wzlb_rqPyLGlnSKy7TT_ovPMUNvy1wRn</t>
  </si>
  <si>
    <t>Claudia Allen</t>
  </si>
  <si>
    <t>+54 9 1165082091</t>
  </si>
  <si>
    <t>Ensalud</t>
  </si>
  <si>
    <t>busca más una pasantía</t>
  </si>
  <si>
    <t>Josefina.mas@hotmail.com</t>
  </si>
  <si>
    <t>Josefina Mas</t>
  </si>
  <si>
    <t>+54 9 11 2816 8105</t>
  </si>
  <si>
    <t>Licenciada en Ciencias Políticas; actualmente trabajo como gerente de proyectos (junior)</t>
  </si>
  <si>
    <t>josefina.mas98@gmail.com</t>
  </si>
  <si>
    <t xml:space="preserve">Argentina tiene una enorme riqueza natural y humana, que actualmente no valora lo suficiente. El país tiene potencial para ser una nación próspera y equitativa que fomente un nuevo modelo de desarrollo basado en la regeneración y la circularidad.  Quisiera ser parte y aprender de un movimiento que busca energéticamente promover este nuevo modelo y remover los obstáculos para que nuestro país libere su potencial. </t>
  </si>
  <si>
    <t>@josefinamas</t>
  </si>
  <si>
    <t xml:space="preserve">Hace un mes volví a Argentina luego de vivir 6 años en Italia. Esta experiencia me ayudaría a comprender el estado actual de la agenda política relacionada al desarrollo sostenible, y entender si hay algo de mi formación y experiencias afuera que se podrían aplicar aquí  </t>
  </si>
  <si>
    <t>https://drive.google.com/open?id=1PGnZeejN2iW0NmYwPghi9NpXW9i0gr6A</t>
  </si>
  <si>
    <t>UNICEF; Legambiente y GoelBio (ONGs Italianas)</t>
  </si>
  <si>
    <t>Ivan Mas</t>
  </si>
  <si>
    <t>+54 9 11 3848 8153</t>
  </si>
  <si>
    <t>arrancaría en Marzo</t>
  </si>
  <si>
    <t>pilikopf803@gmail.com</t>
  </si>
  <si>
    <t xml:space="preserve">Pilar Amuchástegui </t>
  </si>
  <si>
    <t>+54 9 11 3247-7922</t>
  </si>
  <si>
    <t>Terminando secundario en Esc Tec de Jardinería Cristóbal M Hicken</t>
  </si>
  <si>
    <t xml:space="preserve">Me gusta vincularme con la naturaleza y poder ayudar desde mi lugar </t>
  </si>
  <si>
    <t>@pilii_kopf</t>
  </si>
  <si>
    <t>@pili_kopf</t>
  </si>
  <si>
    <t>https://drive.google.com/open?id=1efH8Zz1t2-R_b7K7mbGTo80x4TydJ9Aa</t>
  </si>
  <si>
    <t>Nunca hice</t>
  </si>
  <si>
    <t xml:space="preserve">Luisa Liliana Kopf </t>
  </si>
  <si>
    <t>+54 9 11 5903-2123</t>
  </si>
  <si>
    <t xml:space="preserve">Hospital Británico </t>
  </si>
  <si>
    <t>irigaia@hotmail.com</t>
  </si>
  <si>
    <t>Irina Gaiano</t>
  </si>
  <si>
    <t>+54 9 11 6421-9839</t>
  </si>
  <si>
    <t>Estudiante de Ciencias Biológicas en Universidad Favaloro</t>
  </si>
  <si>
    <t>irinagaiano28@gmail.com</t>
  </si>
  <si>
    <t xml:space="preserve">Me encuentro interesada en aprender más sobre el ambiente, generar experiencia y al mismo tiempo poder contribuir en generar cambios positivos en el mundo. 
Debido a mi carrera me atraviesan fuertemente las cuestiones ambientales. Dentro de mi carrera me encuentro en la orientación de Ecología y Medio Ambiente, y personalmente mis intereses se centran en la biología vegetal. A su vez, me gusta mucho la educación por lo que los voluntariados disponibles actualmente me resultan muy atractivos. </t>
  </si>
  <si>
    <t>@igaiaa</t>
  </si>
  <si>
    <t>@igaiaaa</t>
  </si>
  <si>
    <t>https://drive.google.com/open?id=11y-VfOMcJpms3KX1QsxdSZ2oAu95fn6l</t>
  </si>
  <si>
    <t>Patricia Faingold</t>
  </si>
  <si>
    <t>+54 9 11 5591-9186</t>
  </si>
  <si>
    <t>ximenapruyas@gmail.com</t>
  </si>
  <si>
    <t>Ximena Pruyas</t>
  </si>
  <si>
    <t xml:space="preserve">Comunicadora </t>
  </si>
  <si>
    <t xml:space="preserve">Ximenapruyas@gmail.com </t>
  </si>
  <si>
    <t>Me considero ambientalista :)</t>
  </si>
  <si>
    <t>@ximepruyas</t>
  </si>
  <si>
    <t xml:space="preserve">Termino de trabajar a las 5 en Palermo. Cerca del jardín botánico. Me interesa el voluntariado pero no me puedo comprometer 4 horas entre semana </t>
  </si>
  <si>
    <t>https://drive.google.com/open?id=1HTMGImFnYk7lbuzfWjx3iL0x-juK1Cim</t>
  </si>
  <si>
    <t xml:space="preserve">Si, varios. El último en FENA </t>
  </si>
  <si>
    <t>rociodaniela0212@gmail.com</t>
  </si>
  <si>
    <t xml:space="preserve">Rocio daniela Jáuregui </t>
  </si>
  <si>
    <t>Moron</t>
  </si>
  <si>
    <t>+5491139434024</t>
  </si>
  <si>
    <t>Estudiante/administrativa</t>
  </si>
  <si>
    <t xml:space="preserve">Porque siento que quiero, puedo y debo entregar parte de mi energía y mi tiempo, que es lo más valioso que tenemos, a colaborar con todo lo relacionado al medio ambiente </t>
  </si>
  <si>
    <t>@rocioojaur</t>
  </si>
  <si>
    <t>https://drive.google.com/open?id=1_sYvTekfehd9PXLtiCvy-90eYwYurHjh</t>
  </si>
  <si>
    <t xml:space="preserve">DF enterteiment - recitales, separando residuos reciclables </t>
  </si>
  <si>
    <t xml:space="preserve">Andrea Duran </t>
  </si>
  <si>
    <t>nahuelcuba15@gmail.com</t>
  </si>
  <si>
    <t>Nahuel Cuba</t>
  </si>
  <si>
    <t>+54 9 116887 5944</t>
  </si>
  <si>
    <t>Naturalista / Viverista</t>
  </si>
  <si>
    <t>Me gustaría compartir mi experiencia e intercambiar conocimientos con otrxs voluntarixs del área de Forestación Ecológica para la Sostenibilidad</t>
  </si>
  <si>
    <t>@nahuecuba</t>
  </si>
  <si>
    <t>https://drive.google.com/open?id=12YceiFPsucMYp6h1pmM4ABuXv8z7ItUU</t>
  </si>
  <si>
    <t>Si, Jardín Botánico Carlos Thays, Aves Argentinas, Un Árbol ONG</t>
  </si>
  <si>
    <t>Ana Huari</t>
  </si>
  <si>
    <t>+54 9 11 6884-3350</t>
  </si>
  <si>
    <t>karennfrz7@gmail.com</t>
  </si>
  <si>
    <t>Karen Lucila Fernandez</t>
  </si>
  <si>
    <t>+54 9 1138312770</t>
  </si>
  <si>
    <t xml:space="preserve">Estudio Turismo en la universidad </t>
  </si>
  <si>
    <t>Me gustaría ser un Agente del Cambio para poder aprovechar mi tiempo libre colaborando en actividades relacionadas a la sostenibilidad y el medio ambiente, y a su vez sumar conocimientos en el tema y conocer personas con el mismo interés que el mío  :)</t>
  </si>
  <si>
    <t>karenlfz</t>
  </si>
  <si>
    <t xml:space="preserve">Tengo disponibilidad para ayudar por las mañanas o por las tardes </t>
  </si>
  <si>
    <t>https://drive.google.com/open?id=199zscECYxVJIuSmoksUwY2sIvuPrI3yb</t>
  </si>
  <si>
    <t>Alfredo Fernandez</t>
  </si>
  <si>
    <t>+54 9 11 3848 9419</t>
  </si>
  <si>
    <t>paula.montes.paradiso@gmail.com</t>
  </si>
  <si>
    <t>Paula Montes</t>
  </si>
  <si>
    <t>Buenos aires, zona norte</t>
  </si>
  <si>
    <t>+5491166750172</t>
  </si>
  <si>
    <t xml:space="preserve">Docente,  post producción de sonido , música </t>
  </si>
  <si>
    <t>Paula.montes.paradiso@gmail.com</t>
  </si>
  <si>
    <t>Es necesario</t>
  </si>
  <si>
    <t>Pau.montes.paradiso</t>
  </si>
  <si>
    <t>https://drive.google.com/open?id=10qnQH4MhHMfMMHo-PRDXbqfm-h5EoR1R</t>
  </si>
  <si>
    <t xml:space="preserve">En ñanderoga , bachillerato popular </t>
  </si>
  <si>
    <t>Patricia paradiso</t>
  </si>
  <si>
    <t>Osocna</t>
  </si>
  <si>
    <t>Se pasó a eventuales porque no contaba con tiempo y no le gustó las actividades de EDU 29/6/2023</t>
  </si>
  <si>
    <t>candelaria.helou@gmail.com</t>
  </si>
  <si>
    <t>Candelaria Helou</t>
  </si>
  <si>
    <t>+54 9 1140901336</t>
  </si>
  <si>
    <t>Porque quiero ser parte del cambio positivo que generan en el mundo</t>
  </si>
  <si>
    <t>@candehelou</t>
  </si>
  <si>
    <t>https://drive.google.com/open?id=1yrCe5v1j-8qHfT3pcqN5hi8WnA-WPtrZ</t>
  </si>
  <si>
    <t>Un Techo para mi País y El Campito Refugio</t>
  </si>
  <si>
    <t>Linkedin</t>
  </si>
  <si>
    <t>Laura Simonotto</t>
  </si>
  <si>
    <t>+54 9 11 63608674</t>
  </si>
  <si>
    <t>tomyrios2006@gmail.com</t>
  </si>
  <si>
    <t>Tomas Alexander Rios</t>
  </si>
  <si>
    <t>Avellaneda, Buenos Aires, Argentina.</t>
  </si>
  <si>
    <t>+5491126077858</t>
  </si>
  <si>
    <t>Soy un aspirante a Biólogo.</t>
  </si>
  <si>
    <t>Me gustaría sumarme al proyecto para poder aportar a la comunidad con acciones altruistas y poder aprender más sobre mi carrera, soy muy apasionado con la biología y todo lo que tiene que ver con ella, así que aprender cosas con las que se relacione me encantaría.</t>
  </si>
  <si>
    <t>https://drive.google.com/open?id=100bx1f_WmoO9A2VDXAn9O3UrJKgAKitT</t>
  </si>
  <si>
    <t>No hice ningún voluntariado anteriormente.</t>
  </si>
  <si>
    <t>Me entere por el programa de voluntariados del CBC de la UBA.</t>
  </si>
  <si>
    <t>Mariela Rios</t>
  </si>
  <si>
    <t>+5491164434002</t>
  </si>
  <si>
    <t>valispaulozzo@gmail.com</t>
  </si>
  <si>
    <t>Valentina Paulozzo</t>
  </si>
  <si>
    <t>Gran Buenos Aires, Buenos Aires, Argentina</t>
  </si>
  <si>
    <t>+54 9 11 30358818</t>
  </si>
  <si>
    <t xml:space="preserve">Estudiante de licenciatura en ciencias ambientales. </t>
  </si>
  <si>
    <t xml:space="preserve">valispaulozzo@gmail.com </t>
  </si>
  <si>
    <t xml:space="preserve">Me interesa la propuesta porque quiero ayudar a concienciar sobre las problemáticas ambientes </t>
  </si>
  <si>
    <t>@ohmyramenn</t>
  </si>
  <si>
    <t>https://drive.google.com/open?id=1mcN9mLhCIl5Fh5qPj6h44AgQfI7bjTDV</t>
  </si>
  <si>
    <t>Sí, en Embajadores Brown</t>
  </si>
  <si>
    <t>Alejandra Volonte</t>
  </si>
  <si>
    <t>+54 9 1132623441</t>
  </si>
  <si>
    <t>maleescobar14@icloud.com</t>
  </si>
  <si>
    <t xml:space="preserve">malena luján escobar </t>
  </si>
  <si>
    <t xml:space="preserve">buenos aires </t>
  </si>
  <si>
    <t>+54 9 1138660874</t>
  </si>
  <si>
    <t xml:space="preserve">estudiante en Lic. gestión ambiental </t>
  </si>
  <si>
    <t>malenaescobar14@gmail.com</t>
  </si>
  <si>
    <t>me gustaría debido a que me ayudaría mucho a tener mas conocimiento con respecto a la carrera que curso, además de que sería increíble poder realizar las tareas de forestación en el microvivero!</t>
  </si>
  <si>
    <t>@lujanescobarr</t>
  </si>
  <si>
    <t>https://drive.google.com/open?id=1V8LQecbA8lBWO8sfLUaWweCqO57M8yBg</t>
  </si>
  <si>
    <t>Julieta Unco</t>
  </si>
  <si>
    <t>+54 9 11 3904-0133</t>
  </si>
  <si>
    <t>Sanidad</t>
  </si>
  <si>
    <t>luciano.reycasas@gmail.com</t>
  </si>
  <si>
    <t>luciano matias rey casas</t>
  </si>
  <si>
    <t>villa bosch, buenos aires, argentina</t>
  </si>
  <si>
    <t>ingresante al cbc para licenciatura en ciencias biológicas</t>
  </si>
  <si>
    <t>Quiero aportar mi grano de arena en concientización sobre la importancia de la conservación de la naturaleza y la auto-sustentabilidad. Este año comienzo mi carrera para convertirme en biólogo y por ello busco sumergirme en este mundo para aprender más y ganar experiencia, además de que, siendo honesto, tengo la expectativa de poder en el futuro incorporarme en proyectos que puedan encaminar mi carrera en términos laborales ya que mi sueño es participar en la producción de documentales y poder dedicarme enteramente a ello.</t>
  </si>
  <si>
    <t>al momento de llenar este formulario aún no tengo del todo definido mis horarios de cursada, pero cuento con disponibilidad horaria</t>
  </si>
  <si>
    <t>https://drive.google.com/open?id=1NPpPRrRlzxb1C5PCjUq2Twa9sKt5FMhg</t>
  </si>
  <si>
    <t>actualmente participo en la ONG "Germinar"</t>
  </si>
  <si>
    <t>gladys casas</t>
  </si>
  <si>
    <t>irushisabella@gmail.com</t>
  </si>
  <si>
    <t>Isabella rush</t>
  </si>
  <si>
    <t xml:space="preserve">San Miguel, Buenos Aires, Argentina </t>
  </si>
  <si>
    <t>+54 9 11 41941502</t>
  </si>
  <si>
    <t>Estudiante unuversitaria de ingeniería ambiental</t>
  </si>
  <si>
    <t xml:space="preserve">irushisabella@gmail.com </t>
  </si>
  <si>
    <t>Me gustaría cuidar el ambiente en mis tiempos libres</t>
  </si>
  <si>
    <t>@isaarush</t>
  </si>
  <si>
    <t>https://drive.google.com/open?id=141TVr_JZPEGdKpaKXn7ZyYzN0s2U25Ef</t>
  </si>
  <si>
    <t xml:space="preserve">Si, con un grupo municipal fuimos a limpiar un río </t>
  </si>
  <si>
    <t xml:space="preserve">Buscando por internet </t>
  </si>
  <si>
    <t>Moira rush</t>
  </si>
  <si>
    <t>+54 9 11 41620586</t>
  </si>
  <si>
    <t xml:space="preserve">Obra social del poder judicial de la nación </t>
  </si>
  <si>
    <t>m_villan@yahoo.com</t>
  </si>
  <si>
    <t>Marcela Villan</t>
  </si>
  <si>
    <t>005491131111542</t>
  </si>
  <si>
    <t>Profesora de Ciencias Ambientales en Ingles ( colegio bilingue)</t>
  </si>
  <si>
    <t>marcelavillan72@gmail.com</t>
  </si>
  <si>
    <t xml:space="preserve">La idea de ayudar y compartir lo que se </t>
  </si>
  <si>
    <t>@21stcenturytools</t>
  </si>
  <si>
    <t xml:space="preserve">marcelavillan1 </t>
  </si>
  <si>
    <t>lamento no contar con tanta disponibilidad, pero me gustaria dar una mano en lo que puedo. Mi disponibilidad va a ser los viernes mañana o tarde hasta las 15
Si son talleres virtuales la disponibilidad se amplia a miercoles en algun horario y se extiende los viernes</t>
  </si>
  <si>
    <t>https://drive.google.com/open?id=1JDRxN7S6R0_H3cdsIg2rI7doBdbFd0uL</t>
  </si>
  <si>
    <t>si, en muchas organizaciones internacionales ( take action global, T4 education)</t>
  </si>
  <si>
    <t>grupo redes de whatsapp</t>
  </si>
  <si>
    <t>Diego Sovanni</t>
  </si>
  <si>
    <t>esposo</t>
  </si>
  <si>
    <t>005491141821258</t>
  </si>
  <si>
    <t>osde310</t>
  </si>
  <si>
    <t>egagetti1@sheffield.ac.uk</t>
  </si>
  <si>
    <t>Emily Gagetti</t>
  </si>
  <si>
    <t>Argentina/Británica</t>
  </si>
  <si>
    <t>Sheffield, South Yorkshire, United Kingdom - pero, me voy a mudar en septiembre</t>
  </si>
  <si>
    <t>+44 7826757581</t>
  </si>
  <si>
    <t>Estudio de Política y Lenguas y Culturas Modernas en la Universidad de Sheffield</t>
  </si>
  <si>
    <t>emilygagetti@gmail.com</t>
  </si>
  <si>
    <t xml:space="preserve">Estoy buscando un puesto de voluntariado a principios de septiembre del próximo año. Soy Argentina y estoy situada actualmente en Inglaterra estudiando Política y Español en la Universidad de Sheffield. Mi próximo año académico será un año integrado en el extranjero. Tengo un interés particular en la política ambiental, la reforestación y la agricultura regenerativa, y espero encontrar trabajo en estos sectores cuando termine la facultad. Creo que Eco House está cercanamente alineada con mis intereses y me encantaría tener la oportunidad de contribuir a esta gran organización. </t>
  </si>
  <si>
    <t>Si tuviera esta oportunidad de ser un Agente del Cambio en Eco House para mi año de la facultad integrado en el extranjero, necesitaría al menos 18 horas semanales como requisito de mi facultad.</t>
  </si>
  <si>
    <t>https://drive.google.com/open?id=12XHNNPVh66yFRXgf2zpMjnZk0I1yTm0P</t>
  </si>
  <si>
    <t>He hecho WOOFing anteriormente en Italia durante una cosecha de aceitunas. Esta experiencia me enseñó sobre la agricultura regenerativa y la sostenibilidad.</t>
  </si>
  <si>
    <t>recomendación.</t>
  </si>
  <si>
    <t>Alberto Gagetti</t>
  </si>
  <si>
    <t>papá</t>
  </si>
  <si>
    <t>+54 9 2494 62-9472</t>
  </si>
  <si>
    <t xml:space="preserve">Viene en septiembre </t>
  </si>
  <si>
    <t>wandarosa24@yahoo.com.ar</t>
  </si>
  <si>
    <t>Wanda Estefanía Rosa</t>
  </si>
  <si>
    <t>La plata, Buenos Aires, Argentina.</t>
  </si>
  <si>
    <t>+54 9 221 619 0761</t>
  </si>
  <si>
    <t>Estudiante de derecho UNLP</t>
  </si>
  <si>
    <t>Dependiendo el día, tengo disponibilidad todo el día, otros solo por la mañana, otros solo por la tarde.</t>
  </si>
  <si>
    <t>rosawanda24@gmail.com</t>
  </si>
  <si>
    <t xml:space="preserve">Creo que es elemental fomentar la práctica de hábitos sustentables, sin criminalizar las prácticas de consumo. Cultivar, desde el amor y la compasión, saberes y valores que integren una consciencia social y ambiental, que incluya las necesidades de los sectores populares, ya que la crisis climática afecta negativamente a varios ods como hambre cero, pobreza cero, agua limpia, ambiente sano. 
Me sería una alegría inmensa poder formar parte de este proceso educativo que siente las bases de un presente y futuro más amigable con el ambiente, y por lo tanto más justicia social y climática, más derechos humanos y mas soberanía nacional en relación con nuestros recursos naturales. Porque los cambios empiezan de a poco, y cada granito de arena importa, me gustaría aportar el mío. Y siguiendo con el lema de eco pequeñas acciones multiplicadas por muchas personas generan grandes cambios. Difundamos una consciencia ambiental desde la infancia, que se multiplique en sus espacios de confianza. </t>
  </si>
  <si>
    <t>@rosa_wandi</t>
  </si>
  <si>
    <t>https://drive.google.com/open?id=1fPPw5KxUimKrUXaFtVG1hZCJMmsC4ZPs</t>
  </si>
  <si>
    <t xml:space="preserve">Si, en ecohouse la Plata </t>
  </si>
  <si>
    <t xml:space="preserve">María Elena de Iraola </t>
  </si>
  <si>
    <t>+54 9 221 508 4782</t>
  </si>
  <si>
    <t>garciaortizmarina15@gmail.com</t>
  </si>
  <si>
    <t>Marina Garcia</t>
  </si>
  <si>
    <t xml:space="preserve">Vicente Lopez, Buenos Aires, Argentina </t>
  </si>
  <si>
    <t>‪+54 9 11 3396‑6641‬</t>
  </si>
  <si>
    <t xml:space="preserve">estudiante de gestión ambiental </t>
  </si>
  <si>
    <t>ya hace un par de años soy voluntaria eventual y ahora que tengo mas disponibilidad horaria quiero sumarme a mas cosas y ayudar a hacer un cambio &lt;3</t>
  </si>
  <si>
    <t>@maru.ortiiz</t>
  </si>
  <si>
    <t>https://drive.google.com/open?id=1CW2ek9icVXXTAUkb9VQq6H2-tGjYcHKu</t>
  </si>
  <si>
    <t>reserva natural urbana el corredor, consciente colectivo, voluntaria eventual ecohouse, climate save</t>
  </si>
  <si>
    <t>Luana Garcia</t>
  </si>
  <si>
    <t>+54 9 11 3395-6264</t>
  </si>
  <si>
    <t>Medicus</t>
  </si>
  <si>
    <t>lucero50411@estudiantes.untref.edu.ar</t>
  </si>
  <si>
    <t>Florencia Lucero</t>
  </si>
  <si>
    <t>Villa Luzuriaga, Buenos Aires, Argentina</t>
  </si>
  <si>
    <t>+5491167844854</t>
  </si>
  <si>
    <t>Estoy en cuarto año de Ingeniería Ambiental</t>
  </si>
  <si>
    <t xml:space="preserve">Lucero50411@estudiantes.untref.edu.ar </t>
  </si>
  <si>
    <t xml:space="preserve">Me parece urgente la acción, ya sea individual o colectiva. Y aunque a veces pueda ser indignante o frustrante leer en los medios que "todo empeora", creo que difundir la idea del cambio es siempre positivo y más aún entre lxs más jóvenes. </t>
  </si>
  <si>
    <t>@florrrchi</t>
  </si>
  <si>
    <t>https://drive.google.com/open?id=1kyM1Li7keeGsqYtfYGuDCHUzOlFSv4B4</t>
  </si>
  <si>
    <t>Silvana Holgado</t>
  </si>
  <si>
    <t>+5491165296952</t>
  </si>
  <si>
    <t>analia.elizabeth94@gmail.com</t>
  </si>
  <si>
    <t xml:space="preserve">Analia Tolaba </t>
  </si>
  <si>
    <t xml:space="preserve">Ciudad autónoma de Buenos Aires, Buenos Aires, Argentina </t>
  </si>
  <si>
    <t>+54 9 1165066246</t>
  </si>
  <si>
    <t>Manicura</t>
  </si>
  <si>
    <t>Me interesa mucho el tema de la ecología y poder aportar con algo para salvar al planeta ❤️</t>
  </si>
  <si>
    <t>@analia.94</t>
  </si>
  <si>
    <t>https://drive.google.com/open?id=1lTtITs3r477yo7Uih0dsusRMggHXprsk</t>
  </si>
  <si>
    <t>Buscando por google</t>
  </si>
  <si>
    <t xml:space="preserve">Guillermo Sequeira </t>
  </si>
  <si>
    <t xml:space="preserve">Marido </t>
  </si>
  <si>
    <t>+54 9 1139195794</t>
  </si>
  <si>
    <t>laruaguayo12@gmail.com</t>
  </si>
  <si>
    <t>Lara Milena Aguayo Cuomo</t>
  </si>
  <si>
    <t xml:space="preserve">ciudad autonoma de buenos aires, buenos aires, Argnetina </t>
  </si>
  <si>
    <t xml:space="preserve">estoy haciendo el cbc para ingresar a la carrera de licenciatura en Ciencias Ambientales, hice tres materias del mismo en el secundario por medio de el programa UBA XXI y me quedan tres para ingresar </t>
  </si>
  <si>
    <t>preferiria las 3 horas diarias cuatro veces por semana pero todavia no me pasaron los horarios del cbc y no quiero comprometerme sin saber</t>
  </si>
  <si>
    <t>me gustaría ser un agente de cambio en ecohouse porque quiero ser el cambio y no hay mejor forma que accionar por medio de un voluntariado</t>
  </si>
  <si>
    <t>@laru.aguayo</t>
  </si>
  <si>
    <t>https://drive.google.com/open?id=1nc-ADxs-VpO4-kSf6lERKjcJ3KPbFtGx</t>
  </si>
  <si>
    <t xml:space="preserve">voy a una iglesia y hacemos voluntariados en hogares de niños/ con el colegio fui a un hogar a pasar el dia con nenes y compartir musica </t>
  </si>
  <si>
    <t>Alejandra Cuomo</t>
  </si>
  <si>
    <t>camibruni96@gmail.com</t>
  </si>
  <si>
    <t>Camila Bruni</t>
  </si>
  <si>
    <t>+54 9 2267 52-8997</t>
  </si>
  <si>
    <t xml:space="preserve">Estudiante de Ing. Ambiental. </t>
  </si>
  <si>
    <t>Me encuentro estudiando Ingeniería Ambiental y buscando comenzar a desarrollarme profesionalmente en el área, pero siempre me intereso el lado social dentro de lo ambiental también. Ser activxs en este tipo de programas me parece importante, y fundamental para la crisis climática que atravesamos, sobre todo cuando la misma se ve profundizada por la crisis económica, afectando más a aquellxs que menos acceso a la información tienen, en general. Hay muchisimas cosas para hacer, y el conocimiento es poder, asique me parece importante dar un poco de mi tiempo y conocimiento para ayudar en algo que nos compete a todxs.</t>
  </si>
  <si>
    <t>@cam.bruni</t>
  </si>
  <si>
    <t>https://drive.google.com/open?id=1Mcc7Gn_ZBp2X1PiGobeV5ZOjXOT6WLZ1</t>
  </si>
  <si>
    <t>Francisco Bruni</t>
  </si>
  <si>
    <t>+54 9 11 6549-4071</t>
  </si>
  <si>
    <t>Osde 210</t>
  </si>
  <si>
    <t>ancambony@gmail.com</t>
  </si>
  <si>
    <t>ana camila bony</t>
  </si>
  <si>
    <t>Arquitecta paisajista</t>
  </si>
  <si>
    <t>porque amo las plantas y el medioambiente quiero colaborar para que todos estemos mejor</t>
  </si>
  <si>
    <t>camibony_</t>
  </si>
  <si>
    <t>CAMILABONY</t>
  </si>
  <si>
    <t>https://drive.google.com/open?id=1Q-lCU0pErwC47N0i3jFOHxiehxpluh1Q</t>
  </si>
  <si>
    <t>Si. TECHO</t>
  </si>
  <si>
    <t>CATALINA BOVINO (MAMA)</t>
  </si>
  <si>
    <t>MAMA</t>
  </si>
  <si>
    <t>Si. OSDE</t>
  </si>
  <si>
    <t>sofiborrajo@gmail.com</t>
  </si>
  <si>
    <t>Sofía Borrajo</t>
  </si>
  <si>
    <t xml:space="preserve">Buenos Aires - Zona Norte </t>
  </si>
  <si>
    <t>+54 9 1131267397</t>
  </si>
  <si>
    <t>Lic en Ciencias de la Comunicación</t>
  </si>
  <si>
    <t xml:space="preserve">Porque considero que hay mucho por hacer por la sostenibilidad y generar un impacto positivo en el planeta. Además me gusta conocer gente nueva y las actividades que se realizan. </t>
  </si>
  <si>
    <t>@sofiborrajo</t>
  </si>
  <si>
    <t>Gracias por existir y crear esta red :)</t>
  </si>
  <si>
    <t>https://drive.google.com/open?id=1V_5mqrvskNI5ihbRn4oGGMje2jrB3oJI</t>
  </si>
  <si>
    <t xml:space="preserve">Si, en el colegio. </t>
  </si>
  <si>
    <t xml:space="preserve">Priscila Scanio </t>
  </si>
  <si>
    <t>+54 9 11 6127-1715</t>
  </si>
  <si>
    <t>dieguezflorencia@gmail.com</t>
  </si>
  <si>
    <t>Florencia Dieguez Álvarez</t>
  </si>
  <si>
    <t>+54 9 1131195284</t>
  </si>
  <si>
    <t>Actualmente, soy estudiante de ingeniería química (cursando cuarto año).
En cuanto a estudios, me recibí de auxiliar contable con recursos informáticos (estudios secundarios) y tengo un nivel avanzado de inglés.</t>
  </si>
  <si>
    <t>Me gustaría ser un agente de cambio de Eco House porque me di cuenta de que la única forma de poder ver alrededor de uno un cambio, es si uno forma parte del mismo. 
La carrera que estoy estudiando me permite conocer frente a frente gran parte del impacto que tienen las industrias sobre lo que nos rodea, y con cada año que pasa, cuanto más fui aprendiendo del tema, mi enojo con la situación actual fue creciendo. Hablando con un profesor acerca de esto, me dijo que justamente nosotros, los que podemos ver el panorama general desde antes de entrar de pleno al problema, somos los únicos que tienen la opción de cambiarlo desde adentro. Todavía no puedo generar semejantes cambios, pero si me hizo pensar en qué sí puedo hacer. Y en qué quiero hacer ahora, y no en un futuro solamente. 
La situación actual por la que están pasando los ecosistemas en nuestro país y en el resto del mundo es terrible, y me parece aún peor la falta de consciencia que muestra la sociedad. Las noticias e información acerca de problemas ambientales son cada vez más frecuentes, y aún así, con toda la información que tenemos son muy pocas las personas que hacen algo para solucionarlo.
Es por eso que quiero ser un agente de cambio. Me cansé de simplemente mirar como todo sucede a mi alrededor sin hacer nada para evitarlo. No tendré estudios especializados en el área medio ambiental, pero si unos cuantos recursos y herramientas de administración y química que pueden ser útiles. Y en caso de que no lo sean, estoy dispuesta a aprender lo que sea necesario o simplemente ayudar con lo que pueda y necesiten.</t>
  </si>
  <si>
    <t>@flora1598</t>
  </si>
  <si>
    <t>https://drive.google.com/open?id=1BRDqSkH0cI8omDIG0eYo-i_LfZf_-gSA</t>
  </si>
  <si>
    <t>No, esta sería la primera vez.</t>
  </si>
  <si>
    <t>Los encontré haciendo una búsqueda por Google, y consultando en varias notas , la página misma de la organización y demás me gustó como están organizados y las diferentes maneras de encarar problemáticas.</t>
  </si>
  <si>
    <t>Estela Álvarez</t>
  </si>
  <si>
    <t>+34 684 68 91 58</t>
  </si>
  <si>
    <t>mica.torrestkd14@gmail.com</t>
  </si>
  <si>
    <t>Micaela Beatriz Torres</t>
  </si>
  <si>
    <t>Pilar, Buenos Aires, Argentina</t>
  </si>
  <si>
    <t>+54 9 2304566093</t>
  </si>
  <si>
    <t>Estudiante de Informacion Ambiental en la Universidad Nacional de Lujan</t>
  </si>
  <si>
    <t>Como aun me falta aprender mucho en la universidad y pasan tantas cosas actualmente con el ambiente, me gustaria aprender cosas nuevas para poder ayudar desde algun lado dando aun que sea un granito de arena</t>
  </si>
  <si>
    <t>@miicaa_torres</t>
  </si>
  <si>
    <t>https://drive.google.com/open?id=1UcnQ4rbLtm3ru0UAlmm1NwR6y29Dwutz</t>
  </si>
  <si>
    <t>El voluntariado eventual de eco house</t>
  </si>
  <si>
    <t>Graciela Guadalupe Sosa</t>
  </si>
  <si>
    <t>+54 9 2304 58-1676</t>
  </si>
  <si>
    <t>laura.leon5@hotmail.es</t>
  </si>
  <si>
    <t>Laura Catalina León Carlos</t>
  </si>
  <si>
    <t>Bogotá, Colombia</t>
  </si>
  <si>
    <t>+57 301713913</t>
  </si>
  <si>
    <t xml:space="preserve">Socióloga </t>
  </si>
  <si>
    <t>lauracatalinaleoncarlos2@gmail.com</t>
  </si>
  <si>
    <t>Porque quiero ayudar desde mis conocimientos, considero que desde la sociología se puede trabajar en lograr un cambio social y desde lo que logre ver en la pagina pude evidenciar que tiene una tendencia empática, que considero es el objetivo que yo tengo como fundamento de vida.</t>
  </si>
  <si>
    <t>https://drive.google.com/open?id=1fyrz771dzDFj5B1uXMSKOcP2CjSg4SJF</t>
  </si>
  <si>
    <t>Búsquedas en Google</t>
  </si>
  <si>
    <t>Jonathan León</t>
  </si>
  <si>
    <t>+57 3196435364</t>
  </si>
  <si>
    <t xml:space="preserve">Fundación, huerta y desde la academia </t>
  </si>
  <si>
    <t>No respondió a los contactos personales brindados</t>
  </si>
  <si>
    <t>luanveleda@hotmail.com</t>
  </si>
  <si>
    <t>Luan Veleda de Oliveira</t>
  </si>
  <si>
    <t>Brasileño</t>
  </si>
  <si>
    <t>+54 9 115 734 6955</t>
  </si>
  <si>
    <t>Tengo formación en kinesiología</t>
  </si>
  <si>
    <t>luanveledapt@gmail.com</t>
  </si>
  <si>
    <t>Tengo ganas de colaborar con el desarrollo de la organización y ayudar en todo lo posible y en lo que sea necesario.</t>
  </si>
  <si>
    <t>Gracias de antemano y espero poder conocerte más de cerca.</t>
  </si>
  <si>
    <t>https://drive.google.com/open?id=1ZTLSs1cvc5P4vKc9e54NiT-FshhWsz7z</t>
  </si>
  <si>
    <t>Luca Amato</t>
  </si>
  <si>
    <t>+54 9 116 299 9744</t>
  </si>
  <si>
    <t>No siguió con el voluntariado, tuvo que volver a su país. Se pasó a eventuales 28/6/23</t>
  </si>
  <si>
    <t>maestremanuel97@gmail.com</t>
  </si>
  <si>
    <t>Manuel Maestre</t>
  </si>
  <si>
    <t>Me gustaria trabajar en una ong ya sea de derechos humanos o cuidando el ambiente</t>
  </si>
  <si>
    <t>manumaestree</t>
  </si>
  <si>
    <t>https://drive.google.com/open?id=1H7xRvBWPPj0xAGOvWh3PSxLnyDbX6Uks</t>
  </si>
  <si>
    <t>Joaquin Maestre</t>
  </si>
  <si>
    <t>Cemic</t>
  </si>
  <si>
    <t>Se pasó a eventuales 6/7/2023</t>
  </si>
  <si>
    <t>sadelosrios@gmail.com</t>
  </si>
  <si>
    <t>Sabrina Aylen de los Rios</t>
  </si>
  <si>
    <t>Jujuy, Argentina</t>
  </si>
  <si>
    <t>+5493883292264</t>
  </si>
  <si>
    <t>Abogada especialista en ambiental</t>
  </si>
  <si>
    <t xml:space="preserve">La educación ambiental para mi es el eje fundamental del cambio ambiental. </t>
  </si>
  <si>
    <t>@ayludelosrios11</t>
  </si>
  <si>
    <t>https://drive.google.com/open?id=1EagglHoGEBW9y6lL-CAV-WIhYiOmLtKF</t>
  </si>
  <si>
    <t xml:space="preserve">Erica Sola </t>
  </si>
  <si>
    <t>+543884766572</t>
  </si>
  <si>
    <t>instituto de seguros de jujuy</t>
  </si>
  <si>
    <t>leonardoalexandro.blanco@usal.edu.ar</t>
  </si>
  <si>
    <t>Leonardo Alexandro Blanco</t>
  </si>
  <si>
    <t>+5491140654299</t>
  </si>
  <si>
    <t>Estudios, Cursante de la carrera de Actuario de la USAL</t>
  </si>
  <si>
    <t>errorleo31@gmail.com</t>
  </si>
  <si>
    <t>Parece una experiencia interesante y por la necesidad de cumplir horas para una beca</t>
  </si>
  <si>
    <t>https://drive.google.com/open?id=1HFrj3V40lyMx44mTXjHRbuDvV2pkWbDb</t>
  </si>
  <si>
    <t>No lo hice</t>
  </si>
  <si>
    <t>La página de Voluntariado de la USAL</t>
  </si>
  <si>
    <t>Ivana Arsenic de Blanco</t>
  </si>
  <si>
    <t>+54 9 11 5690-1769</t>
  </si>
  <si>
    <t>orianasalinasnavas@gmail.com</t>
  </si>
  <si>
    <t>Oriana Salinas Navas</t>
  </si>
  <si>
    <t>Lomas de Zamora, Buenos Aires, Argentina.</t>
  </si>
  <si>
    <t>Licenciada en Geografía</t>
  </si>
  <si>
    <t xml:space="preserve">Buesco aprender y compartir tambien mis conocimientos en materia de cuidado ambiental. Es una oportunidad de creciemiento tambien como profesional y de ayuda a otros, lo cual me motiva. </t>
  </si>
  <si>
    <t>@oriana.sn</t>
  </si>
  <si>
    <t>https://drive.google.com/open?id=1G88_rGYjbiz97ke5hGpjnTXoGXy3AS7u</t>
  </si>
  <si>
    <t>Si. En el CEAMSE.</t>
  </si>
  <si>
    <t>Sitio web de ECO HOUSE</t>
  </si>
  <si>
    <t>Alexis Vivas</t>
  </si>
  <si>
    <t>+54 9 11 2388 0698</t>
  </si>
  <si>
    <t>OSPIA</t>
  </si>
  <si>
    <t>sofia.diazchuit@usal.edu.ar</t>
  </si>
  <si>
    <t>sofia diaz chuit</t>
  </si>
  <si>
    <t>ciudad autonoma de buenos aires</t>
  </si>
  <si>
    <t>+54 9 1123795309</t>
  </si>
  <si>
    <t>estudiante de psicologia</t>
  </si>
  <si>
    <t>diazchuitsofia@gmail.com</t>
  </si>
  <si>
    <t>soy una persona con ganas de aprender y ayudar a los que lo necesitan, tengo facilidad y paciencia para aplicar y desempeñas distintas tareas y considero que tengo las competencias adecuadas para este proyecto de voluntariado</t>
  </si>
  <si>
    <t>@sofiachuit</t>
  </si>
  <si>
    <t>https://drive.google.com/open?id=1jQbO5OCokTvKR-JULv3xXHr3FJhFjmW-</t>
  </si>
  <si>
    <t>No, pero estoy entusiasmada por ser parte de este!</t>
  </si>
  <si>
    <t xml:space="preserve">gabriela alfonsina sosa </t>
  </si>
  <si>
    <t>+54 9 1141779392</t>
  </si>
  <si>
    <t>osde 210</t>
  </si>
  <si>
    <t>No respondió 23/8/23</t>
  </si>
  <si>
    <t>mmedegli@gmail.com</t>
  </si>
  <si>
    <t>+233247919783</t>
  </si>
  <si>
    <t xml:space="preserve">Ghanaian </t>
  </si>
  <si>
    <t>Accra, Ghana</t>
  </si>
  <si>
    <t xml:space="preserve">TV Sales and Marketing Executive </t>
  </si>
  <si>
    <t xml:space="preserve">
I am applying to volunteer with Eco House because I am very passionate about contributing my quota towards initiatives and activities that seeks to make the world a better place for both the current and next generation to live. That is why over the past nine (9) years I have been largely involved in using my excellent communication and mobilization skills to organize free extra classes in underserved communities in Ghana. Aside from that I have organized community clean up, climate change education and tree planting exercises in collaboration with my youth centered NGO with over five thousand(5,000) engagements so far.
My passion for championing the United Nations Development Goals has challenged me to publish articles in major national news papers and international platforms on the strategies of starting impactful initiatives, tackling climate change and digitizing education in Ghana.
My excellent communication, mobilization and organization skills coupled with my over nine (9) years of experience in community volunteerism makes me an ideal candidate for the volunteering role.</t>
  </si>
  <si>
    <t xml:space="preserve"> https://instagram.com/mark_kojo_medegli?igshid=MjEwN2IyYWYwYw==</t>
  </si>
  <si>
    <t>https://twitter.com/MedegliMark</t>
  </si>
  <si>
    <t>In recognition of my commitments, I was adjudged “ Best JCR Executive, Student Activist “ in the University of Education, Winneba in 2019.
Aside from that I was selected from over 7,000 global leaders by United People Global Geneva for a Sustainability Leadership Training in the USA.
I look forward to being selected by your esteemed team for this opportunity to contribute my quota towards making the world a better place for all.</t>
  </si>
  <si>
    <t>https://drive.google.com/open?id=17KvnAay9jG2ioQkIWoS0NTrABp9HL9GO</t>
  </si>
  <si>
    <t>Over the (9) years, I largely involved my self in volunteerism. To mention but one after completing senior high school, I went to a community to work and realized that the majority of students there perform very poor in their end of term and final examinations.
As community influencer and mobilizer , I have to take action. I used my strongest weapon , communication. I got in touch with opinion leaders in the community to assist me. We mobilized ten teaching volunteers which included my self and we taught over 300 students. Interestingly the majority of the students we taught passed their final exams and are now in the university pursuing their dreams. 
With the help of lecturers from University of Education, Winneba Ghana, we have empowered over 2,000 lives so far.</t>
  </si>
  <si>
    <t xml:space="preserve">Raymond Medegli </t>
  </si>
  <si>
    <t xml:space="preserve">Brother </t>
  </si>
  <si>
    <t>+233246226601</t>
  </si>
  <si>
    <t>nanidiaz88@gmail.com</t>
  </si>
  <si>
    <t>Nadia Soledad Díaz</t>
  </si>
  <si>
    <t>+54 9 1169501437</t>
  </si>
  <si>
    <t>Estudiante de Ingeniería Ambiental</t>
  </si>
  <si>
    <t>Porque siento que tengo mucho para dar y también tengo mucho que aprender. Y considero que la experiencia de voluntariado y formación no solo será enriquecedora a nivel profesional sino también a nivel personal. Soy una persona sumamente comprometida con causas que se alinean a mis valores y me gusta trabajar en equipo. Realmente me gustaría formar parte y aportar con todo lo que pueda.</t>
  </si>
  <si>
    <t>@nanidiáz0902</t>
  </si>
  <si>
    <t>https://drive.google.com/open?id=1AjrimUOYJL1ei6fjYlpcZ6J0l19KrqR4</t>
  </si>
  <si>
    <t>Sí. En Fundación Baccigalupo. Voluntaria en el equipo de Basquet para la integración social de personas con discapacidad intelectual</t>
  </si>
  <si>
    <t>Diego Flores</t>
  </si>
  <si>
    <t>0280154031614</t>
  </si>
  <si>
    <t>Prepaga OMINT</t>
  </si>
  <si>
    <t>anajlucarella@gmail.com</t>
  </si>
  <si>
    <t>Ana Julia Lucarella</t>
  </si>
  <si>
    <t>+5491161968840</t>
  </si>
  <si>
    <t>Estudiante de la Licenciatura en Ciencias Ambientales</t>
  </si>
  <si>
    <t xml:space="preserve"> Hace un tiempo que quiero empezar otro voluntariado para participar y formar parte de un equipo que accione a favor del ambiente, tengo ganas de seguir involucrandome más desde el lugar en el que estoy. Creo que siendo Agente de Cambio en EcoHouse aprendería mucho con la experiencia, conocer y actuar de otra forma, en comparación con lo que aprendo en mi carrera universitaria. También creo que podría ser una experiencia interesante para entender qué temáticas y/o problemáticas me llaman más la atención y así descubrir en donde me gustaría enfocarme a futuro.</t>
  </si>
  <si>
    <t>_masdeanita</t>
  </si>
  <si>
    <t>https://drive.google.com/open?id=1PyaYdrpHhtW6fRhSFmGx2ddE-YwmVRBc</t>
  </si>
  <si>
    <t>Ecoparque y Proyecto Carayá</t>
  </si>
  <si>
    <t>María Fabiana Isla</t>
  </si>
  <si>
    <t>+5491158009978</t>
  </si>
  <si>
    <t>anahipedraza87@gmail.com</t>
  </si>
  <si>
    <t xml:space="preserve">Anahí Pedraza </t>
  </si>
  <si>
    <t>Cuidad autónoma de Buenos Aires, Buenos Aires, Argentina</t>
  </si>
  <si>
    <t>+54 3743-473468</t>
  </si>
  <si>
    <t>Estudiante de Diseño Textil</t>
  </si>
  <si>
    <t xml:space="preserve"> 2 días por semana, entre 2 y 3 horas</t>
  </si>
  <si>
    <t>Porque me gustaría aportar mi granito de arena</t>
  </si>
  <si>
    <t>anipedrazaa</t>
  </si>
  <si>
    <t>https://drive.google.com/open?id=1xDdKWwjkcDHRCL-Aay_CWJMqB5v0UizM</t>
  </si>
  <si>
    <t>Si, estuve 3 meses aproxi. en eventos</t>
  </si>
  <si>
    <t>Claudia Andrea Holzbach</t>
  </si>
  <si>
    <t>+54 11 30694810</t>
  </si>
  <si>
    <t>FECLISA (Federación de Clínicas y Sanatorios de Misiones) (Me atiendo en el Hospital Naval)</t>
  </si>
  <si>
    <t>katherinejofre3@gmail.com</t>
  </si>
  <si>
    <t>Katherine Jofre</t>
  </si>
  <si>
    <t>Agertina</t>
  </si>
  <si>
    <t>+54 9 11 3557 6164</t>
  </si>
  <si>
    <t xml:space="preserve">Curso la carrera de Nutrición en la UBA </t>
  </si>
  <si>
    <t xml:space="preserve">Me interesa mucho el cuidado de nuestro planeta, me gustaría aprender más y poder aportar mi granito de arena </t>
  </si>
  <si>
    <t>@kathy.1.997</t>
  </si>
  <si>
    <t>Estoy cursando un curso de huerta en el programa de educación no formal</t>
  </si>
  <si>
    <t>https://drive.google.com/open?id=1vNTaeH26VyjZ8O_bQkPfEuI_yTEtSg7d</t>
  </si>
  <si>
    <t xml:space="preserve">Stella Maris Acosta </t>
  </si>
  <si>
    <t>+54 9 11 3587 9681</t>
  </si>
  <si>
    <t>agostinallamas@gmail.com</t>
  </si>
  <si>
    <t>Agostina Llamas</t>
  </si>
  <si>
    <t>+5491149359516</t>
  </si>
  <si>
    <t>Licenciada en Administración de Empresas / Trabajo en Consultoría</t>
  </si>
  <si>
    <t>Enormes ganas de contribuir y colaborar en proyectos con impacto positivo :)</t>
  </si>
  <si>
    <t>@agosllamas</t>
  </si>
  <si>
    <t>https://drive.google.com/open?id=1jNnzNc5MMSoMonjyighCeeH7nz9m8BHp</t>
  </si>
  <si>
    <t>Ricardo Oscar Llamas</t>
  </si>
  <si>
    <t>+5491158094390</t>
  </si>
  <si>
    <t>tttlorenzo@gmail.com</t>
  </si>
  <si>
    <t>Rocío Lorenzo</t>
  </si>
  <si>
    <t>+5493388671830</t>
  </si>
  <si>
    <t>Estudio Ingeniería en Informática</t>
  </si>
  <si>
    <t>Siempre tuve ganas de hacer algo para ayudar, y el hecho de que mi ayuda pueda servir para mejorar o mantener al planeta me motiva mucho más.</t>
  </si>
  <si>
    <t>ro.lorenzo25</t>
  </si>
  <si>
    <t>https://drive.google.com/open?id=1Jb9vbD2M593rrRvFP9kHIpIA4p4b__It</t>
  </si>
  <si>
    <t>voluntariados del cbc</t>
  </si>
  <si>
    <t>Malena Lorenzo</t>
  </si>
  <si>
    <t>+54 9 11 6631-4847</t>
  </si>
  <si>
    <t>Tengo prepaga, federada salud</t>
  </si>
  <si>
    <t>jorin.wolff@hotmail.de</t>
  </si>
  <si>
    <t>Jorin Wolff</t>
  </si>
  <si>
    <t>Londres, Cirty of London, Inglaterra</t>
  </si>
  <si>
    <t>+31 613 957006</t>
  </si>
  <si>
    <t>Estudiante de desarollo</t>
  </si>
  <si>
    <t xml:space="preserve">todas las opciones y más trabajo son posibles </t>
  </si>
  <si>
    <t>jorinwolff@gmail.com</t>
  </si>
  <si>
    <t>Después de terminar nuestro máster en Desarrollo Internacional, a mi novia y a mí nos gustaría adquirir experiencia práctica un proyectos de ONGs. El proyecto de Ecohouse se alinea muy bien con nuestros valores e ideales. Estaríamos realmente interesándose en hacer un voluntariado con ustedes hasta mediados de diciembre.</t>
  </si>
  <si>
    <t>jorinwoff</t>
  </si>
  <si>
    <t>Me gustaría ser voluntario junto con mi novia</t>
  </si>
  <si>
    <t>https://drive.google.com/open?id=1xEOtSxfjza5NaXjhdtUGM2aDiaRE43Ds</t>
  </si>
  <si>
    <t>sí en los países bajos</t>
  </si>
  <si>
    <t>Carsten Wolff</t>
  </si>
  <si>
    <t>Sí, hice trabajo social para Amnistía Internacional y la Fundación Good Roll en los Países Bajos.</t>
  </si>
  <si>
    <t>Ciudad, Provincia y País de Residencia</t>
  </si>
  <si>
    <t>Celular/WhatsApp.</t>
  </si>
  <si>
    <t>¿Cuál es tu disponibilidad horaria para cursar el PAC?</t>
  </si>
  <si>
    <t>Por favor, cargá un CV que tengas a mano.</t>
  </si>
  <si>
    <t>¿Cómo te enteraste del voluntariado de EHG?</t>
  </si>
  <si>
    <t>Nombre y Apellido del contacto de emergencia.</t>
  </si>
  <si>
    <t>Relación con el contacto de emergencia.</t>
  </si>
  <si>
    <t>Celular/WhatsApp del contacto de emergencia.</t>
  </si>
  <si>
    <t>Edad Actual</t>
  </si>
  <si>
    <t>Área en la que está actualmente</t>
  </si>
  <si>
    <t>Fecha de Inicio (contrato vigente)</t>
  </si>
  <si>
    <t>Fecha de Seguimiento (contrato vigente)</t>
  </si>
  <si>
    <t>Fecha de Evaluación (contrato vigente)</t>
  </si>
  <si>
    <t xml:space="preserve">¿Le toca Seguimiento? </t>
  </si>
  <si>
    <t>¿Le toca Evaluación?</t>
  </si>
  <si>
    <t>¿Se hizo el Seguimiento?</t>
  </si>
  <si>
    <t>¿Se hizo la Evaluación?</t>
  </si>
  <si>
    <t>¿Se venció el contrato? (FÓRMULA usa AD)</t>
  </si>
  <si>
    <t>¿Renovó contrato?</t>
  </si>
  <si>
    <t xml:space="preserve"> +54 9 1132834071</t>
  </si>
  <si>
    <t xml:space="preserve"> +54 9 1154178460</t>
  </si>
  <si>
    <t>No se le hace, viejo</t>
  </si>
  <si>
    <t>Pasar a recibidos 4/9</t>
  </si>
  <si>
    <t>sm.rimoldi@gmail.com</t>
  </si>
  <si>
    <t>Sabrina Maria Rimoldi</t>
  </si>
  <si>
    <t xml:space="preserve"> +54 9 1131341471</t>
  </si>
  <si>
    <t xml:space="preserve"> +54 9 1151231164</t>
  </si>
  <si>
    <r>
      <rPr>
        <rFont val="Arial"/>
        <color theme="1"/>
      </rPr>
      <t xml:space="preserve">Eventual Educación (hacer firmar contrato anual cuando esté) </t>
    </r>
    <r>
      <rPr>
        <rFont val="Arial"/>
        <b/>
        <color theme="1"/>
      </rPr>
      <t>Sigue activa 31/05/2023</t>
    </r>
  </si>
  <si>
    <t>belenfer367@gmail.com</t>
  </si>
  <si>
    <t xml:space="preserve">Belen Anahí Fernandez </t>
  </si>
  <si>
    <t xml:space="preserve"> +54 9 1163544750</t>
  </si>
  <si>
    <t xml:space="preserve"> +54 9 1139181404</t>
  </si>
  <si>
    <t xml:space="preserve"> +54 9 1169543490</t>
  </si>
  <si>
    <t xml:space="preserve"> +54 9 1160559956</t>
  </si>
  <si>
    <t xml:space="preserve"> +54 9 1159524787</t>
  </si>
  <si>
    <t>hablarle Pasar a recibidos 4/9</t>
  </si>
  <si>
    <t>Está activa 31/05/2023</t>
  </si>
  <si>
    <t>Instagram</t>
  </si>
  <si>
    <t>Son agentes activas, no firmaron contrato 31/07/2023</t>
  </si>
  <si>
    <t>Pasar a eventuales 4/9</t>
  </si>
  <si>
    <t>Fecha y hora que comletaron el formulario en la Web.</t>
  </si>
  <si>
    <t>Edad (fecha contrato)</t>
  </si>
  <si>
    <t xml:space="preserve">Fecha de inicio </t>
  </si>
  <si>
    <t>Fecha de inicio (contrato vigente) | Si no está completo, significa que está en lista de espera, o ver status y comentarios de acá a la izquierda.</t>
  </si>
  <si>
    <t xml:space="preserve">Maia Larralde </t>
  </si>
  <si>
    <t xml:space="preserve"> +54 9 2478448041</t>
  </si>
  <si>
    <t>N/a</t>
  </si>
  <si>
    <t xml:space="preserve">Buenos Aires </t>
  </si>
  <si>
    <t xml:space="preserve"> +54 9 1160991701</t>
  </si>
  <si>
    <t xml:space="preserve"> +54 9 2966602938</t>
  </si>
  <si>
    <t xml:space="preserve"> +54 9 1123272979</t>
  </si>
  <si>
    <t xml:space="preserve"> +54 9 1157355722</t>
  </si>
  <si>
    <t xml:space="preserve"> +54 9 1164629449</t>
  </si>
  <si>
    <t>@candeerossi</t>
  </si>
  <si>
    <t>No no hice otro voluntariado</t>
  </si>
  <si>
    <t xml:space="preserve"> +54 9 1157549191</t>
  </si>
  <si>
    <t xml:space="preserve"> +54 9 1168965297</t>
  </si>
  <si>
    <t xml:space="preserve"> +54 9 1144186380</t>
  </si>
  <si>
    <t xml:space="preserve"> +54 9 1136070079</t>
  </si>
  <si>
    <t xml:space="preserve"> +54 9 1133137563</t>
  </si>
  <si>
    <t>Quilmes Oeste, Buenos Aires</t>
  </si>
  <si>
    <t xml:space="preserve"> +54 9 1130232765</t>
  </si>
  <si>
    <t xml:space="preserve"> +54 9 1131150431</t>
  </si>
  <si>
    <t>Buenos Aires, Buenos Aires</t>
  </si>
  <si>
    <t xml:space="preserve"> +54 9 1155014672</t>
  </si>
  <si>
    <t>@Bionoticiero // @faacu24_</t>
  </si>
  <si>
    <t>@faaacu24</t>
  </si>
  <si>
    <t>Sofia Irene Corvalan</t>
  </si>
  <si>
    <t xml:space="preserve"> +54 9 3854824938</t>
  </si>
  <si>
    <t xml:space="preserve"> +54 9 3856872064</t>
  </si>
  <si>
    <t xml:space="preserve">Maria de las Mercedes Tobchi de la Peña </t>
  </si>
  <si>
    <t>San Salvador de Jujuy</t>
  </si>
  <si>
    <t xml:space="preserve"> +54 9 3886851731</t>
  </si>
  <si>
    <t xml:space="preserve"> +54 9 3884341991</t>
  </si>
  <si>
    <t>El Calafate, Santa Cruz</t>
  </si>
  <si>
    <t xml:space="preserve"> +54 9 2966546382</t>
  </si>
  <si>
    <t xml:space="preserve"> +54 9 2966308911</t>
  </si>
  <si>
    <t xml:space="preserve"> +54 9 1153236033</t>
  </si>
  <si>
    <t>@camilaseijo</t>
  </si>
  <si>
    <t xml:space="preserve"> +54 9 1141894556</t>
  </si>
  <si>
    <t>El Palomar, Buenos Aires</t>
  </si>
  <si>
    <t xml:space="preserve"> +54 9 1138808395</t>
  </si>
  <si>
    <t xml:space="preserve"> +54 9 1144250451</t>
  </si>
  <si>
    <t xml:space="preserve"> +54 9 1167197283</t>
  </si>
  <si>
    <t xml:space="preserve"> +54 9 11559605589</t>
  </si>
  <si>
    <t xml:space="preserve"> +54 9 1132829280</t>
  </si>
  <si>
    <t xml:space="preserve"> +54 9 1166504532</t>
  </si>
  <si>
    <t xml:space="preserve"> +54 9 1123392004</t>
  </si>
  <si>
    <t xml:space="preserve"> +54 9 1159759972</t>
  </si>
  <si>
    <t xml:space="preserve"> +54 9 1160129227</t>
  </si>
  <si>
    <t xml:space="preserve"> +54 9 1160129232</t>
  </si>
  <si>
    <t>Rafaela, Santa Fe</t>
  </si>
  <si>
    <t xml:space="preserve"> +54 9 3492312863</t>
  </si>
  <si>
    <t>@munoz.florencia</t>
  </si>
  <si>
    <t xml:space="preserve"> +54 9 3492689252</t>
  </si>
  <si>
    <t xml:space="preserve"> +54 9 1171607627</t>
  </si>
  <si>
    <t xml:space="preserve"> +54 9 1124607628</t>
  </si>
  <si>
    <t>Vicente López, Buenos Aires</t>
  </si>
  <si>
    <t xml:space="preserve"> +54 9 1165483809</t>
  </si>
  <si>
    <t>@numatura</t>
  </si>
  <si>
    <t xml:space="preserve"> +54 9 1151561199</t>
  </si>
  <si>
    <t>Bernal Este, Buenos Aires</t>
  </si>
  <si>
    <t xml:space="preserve"> +54 9 1154725415</t>
  </si>
  <si>
    <t xml:space="preserve"> +54 9  68877298</t>
  </si>
  <si>
    <t xml:space="preserve"> +54 9 3517579400</t>
  </si>
  <si>
    <t xml:space="preserve"> +54 9 3516615651</t>
  </si>
  <si>
    <t xml:space="preserve"> +54 9 3624271478</t>
  </si>
  <si>
    <t xml:space="preserve"> +54 9 1125703260</t>
  </si>
  <si>
    <t>Mar del Plata, Buenos Aires</t>
  </si>
  <si>
    <t xml:space="preserve"> +54 9 2234229887</t>
  </si>
  <si>
    <t>@nicoleroca15</t>
  </si>
  <si>
    <t xml:space="preserve"> +54 9 2234973119</t>
  </si>
  <si>
    <t xml:space="preserve"> +54 9 1161752710</t>
  </si>
  <si>
    <t xml:space="preserve"> +54 9 1144038770</t>
  </si>
  <si>
    <t xml:space="preserve"> +54 9 113070 2493</t>
  </si>
  <si>
    <t xml:space="preserve"> +54 9 1164468042</t>
  </si>
  <si>
    <t>Lanús Oeste, Buenos Aires</t>
  </si>
  <si>
    <t xml:space="preserve"> +54 9 1156215993</t>
  </si>
  <si>
    <t xml:space="preserve"> +54 9 2215749257</t>
  </si>
  <si>
    <t xml:space="preserve"> +54 9 1132608762</t>
  </si>
  <si>
    <t xml:space="preserve"> +54 9 1132608259</t>
  </si>
  <si>
    <t>City Bell, Buenos Aires</t>
  </si>
  <si>
    <t xml:space="preserve"> +54 9 2216241356</t>
  </si>
  <si>
    <t xml:space="preserve"> +54 9 2215365952</t>
  </si>
  <si>
    <t xml:space="preserve"> +54 9 1169326500</t>
  </si>
  <si>
    <t xml:space="preserve"> +54 9 1158238016</t>
  </si>
  <si>
    <t xml:space="preserve"> +54 9 1122964498</t>
  </si>
  <si>
    <t xml:space="preserve"> +54 9 3517183336</t>
  </si>
  <si>
    <t>Villa Pueyrredon, Buenos Aires</t>
  </si>
  <si>
    <t xml:space="preserve"> +54 9 1136552387</t>
  </si>
  <si>
    <t xml:space="preserve"> +54 9 1136345914</t>
  </si>
  <si>
    <t>Gral. San Martin, Buenos Aires</t>
  </si>
  <si>
    <t xml:space="preserve"> +54 9 1125403975</t>
  </si>
  <si>
    <t>Si. A.C.A. (Acción Católica Argentina) Coordinadora del grupo de jóvenes y de niñxs,
ONG Monte Adentro - Área de espiritualidad</t>
  </si>
  <si>
    <t xml:space="preserve"> +54 9 1170972590</t>
  </si>
  <si>
    <t xml:space="preserve"> +54 9 1141923265</t>
  </si>
  <si>
    <t xml:space="preserve"> +54 9 1121844320</t>
  </si>
  <si>
    <t>Platanos, Buenos Aires</t>
  </si>
  <si>
    <t xml:space="preserve"> +54 9 1139319909</t>
  </si>
  <si>
    <t>San Isidro, Buenos Aires</t>
  </si>
  <si>
    <t xml:space="preserve"> +54 9 1167348877</t>
  </si>
  <si>
    <t xml:space="preserve"> +54 9 1136743243</t>
  </si>
  <si>
    <t>Santo Domingo Norte Rep. Dom.</t>
  </si>
  <si>
    <t xml:space="preserve"> +54 9 18293207559</t>
  </si>
  <si>
    <t xml:space="preserve"> +54 9 18293086026</t>
  </si>
  <si>
    <t>Federico Ezequiel Robles Gallo</t>
  </si>
  <si>
    <t xml:space="preserve"> +54 9 1134533961</t>
  </si>
  <si>
    <t xml:space="preserve"> +54 9 1134732436</t>
  </si>
  <si>
    <t xml:space="preserve"> +54 9 1132734294</t>
  </si>
  <si>
    <t xml:space="preserve">  +54 9 1164315722</t>
  </si>
  <si>
    <t>Moreno, Buenos Aires</t>
  </si>
  <si>
    <t xml:space="preserve"> +54 9 1134918538</t>
  </si>
  <si>
    <t xml:space="preserve"> +54 9 1156465595</t>
  </si>
  <si>
    <t xml:space="preserve"> +54 9 1164773169</t>
  </si>
  <si>
    <t xml:space="preserve"> +54 9 1157145594</t>
  </si>
  <si>
    <t>Ramos Mejía, Buenos Aires</t>
  </si>
  <si>
    <t xml:space="preserve"> +54 9 1165702973</t>
  </si>
  <si>
    <t xml:space="preserve"> +54 9 1164586167</t>
  </si>
  <si>
    <t xml:space="preserve"> +54 9 1121848577</t>
  </si>
  <si>
    <t>@gabiimargaa</t>
  </si>
  <si>
    <t xml:space="preserve"> +54 9 1135478614 </t>
  </si>
  <si>
    <t xml:space="preserve"> +54 9 11 32834071</t>
  </si>
  <si>
    <t xml:space="preserve"> +54 9 1150374299</t>
  </si>
  <si>
    <t xml:space="preserve"> +54 9 1131891051</t>
  </si>
  <si>
    <t xml:space="preserve"> +54 9 1131794586</t>
  </si>
  <si>
    <t xml:space="preserve"> +54 9 1164952174</t>
  </si>
  <si>
    <t xml:space="preserve"> +54 9 1156228519</t>
  </si>
  <si>
    <t xml:space="preserve"> +54 9 1151444129</t>
  </si>
  <si>
    <t xml:space="preserve"> +54 9 2975094541</t>
  </si>
  <si>
    <t xml:space="preserve"> +54 9 2974769693</t>
  </si>
  <si>
    <t xml:space="preserve"> +54 9 11 67047415</t>
  </si>
  <si>
    <t xml:space="preserve"> +54 9 1131526030</t>
  </si>
  <si>
    <t xml:space="preserve"> +54 9 2364546547</t>
  </si>
  <si>
    <t>@g.i.n.a.____</t>
  </si>
  <si>
    <t xml:space="preserve"> +54 9 1159623673</t>
  </si>
  <si>
    <t xml:space="preserve"> +54 9 11 62437142</t>
  </si>
  <si>
    <t xml:space="preserve"> +54 9 1167975562</t>
  </si>
  <si>
    <t xml:space="preserve"> +54 9 1168553219</t>
  </si>
  <si>
    <t xml:space="preserve"> +54 9 1163038155</t>
  </si>
  <si>
    <t xml:space="preserve"> +54 9 1166571639</t>
  </si>
  <si>
    <t>@rominagrecco</t>
  </si>
  <si>
    <t xml:space="preserve"> +54 9 1155612771</t>
  </si>
  <si>
    <t>Hogares</t>
  </si>
  <si>
    <t xml:space="preserve"> +54 9 1123327672</t>
  </si>
  <si>
    <t xml:space="preserve"> +54 9 1168020671</t>
  </si>
  <si>
    <t>Vicente Lopez, Buenos Aires</t>
  </si>
  <si>
    <t xml:space="preserve"> +54 9 1133291740</t>
  </si>
  <si>
    <t xml:space="preserve"> +54 9 1156292622</t>
  </si>
  <si>
    <t>Ramos Mejía , Buenos Aires</t>
  </si>
  <si>
    <t xml:space="preserve"> +54 9 1155073521</t>
  </si>
  <si>
    <t>@Giulitigna</t>
  </si>
  <si>
    <t xml:space="preserve"> +54 9 1137677560</t>
  </si>
  <si>
    <t>erickquispemedrano@gmail.com</t>
  </si>
  <si>
    <t>Erick Medrano</t>
  </si>
  <si>
    <t>Boliviano</t>
  </si>
  <si>
    <t xml:space="preserve"> +54 9 1166523682</t>
  </si>
  <si>
    <t>ingeniería ambiental y licenciatura en higiene y seguridad</t>
  </si>
  <si>
    <t>Mery</t>
  </si>
  <si>
    <t>de lunes a viernes desde las 7 am hasta las 5 pm</t>
  </si>
  <si>
    <t>https://drive.google.com/file/d/1bpXwec7qvcvMAavrBcSUpT9jl9uts687/view?usp=sharing</t>
  </si>
  <si>
    <t>Brandon Quispe</t>
  </si>
  <si>
    <t xml:space="preserve"> +54 9 1127006824</t>
  </si>
  <si>
    <t>M</t>
  </si>
  <si>
    <t xml:space="preserve"> +54 9 1137651518</t>
  </si>
  <si>
    <t xml:space="preserve"> +54 9 1126250004</t>
  </si>
  <si>
    <t>Hurlingham, Buenos Aires</t>
  </si>
  <si>
    <t xml:space="preserve"> +54 9 1132554602</t>
  </si>
  <si>
    <t>@may.ludo</t>
  </si>
  <si>
    <t xml:space="preserve"> +54 9 1132952692</t>
  </si>
  <si>
    <t xml:space="preserve"> +54 9 1159052758</t>
  </si>
  <si>
    <t xml:space="preserve"> +54 9 1163770071</t>
  </si>
  <si>
    <t xml:space="preserve"> +54 9 1138083069</t>
  </si>
  <si>
    <t xml:space="preserve"> +54 9 1130181841</t>
  </si>
  <si>
    <t>@Solbolzo</t>
  </si>
  <si>
    <t xml:space="preserve"> +54 9 1158547569</t>
  </si>
  <si>
    <t>Restauraccion</t>
  </si>
  <si>
    <t xml:space="preserve"> +54 9 1169725113</t>
  </si>
  <si>
    <t xml:space="preserve"> +54 9 1167204898</t>
  </si>
  <si>
    <t>Burzaco, Buenos Aires</t>
  </si>
  <si>
    <t xml:space="preserve"> +54 9 1137962941</t>
  </si>
  <si>
    <t xml:space="preserve"> +54 9 1157327490</t>
  </si>
  <si>
    <t xml:space="preserve"> +54 9 1169632208</t>
  </si>
  <si>
    <t xml:space="preserve"> +54 9 1168971886</t>
  </si>
  <si>
    <t xml:space="preserve"> +54 9 2966445216</t>
  </si>
  <si>
    <t xml:space="preserve"> +54 9 2966507165</t>
  </si>
  <si>
    <t>Lanús, Buenos Aires</t>
  </si>
  <si>
    <t xml:space="preserve"> +54 9 3644455238</t>
  </si>
  <si>
    <t>@candelariasandez</t>
  </si>
  <si>
    <t xml:space="preserve"> +54 93644400627</t>
  </si>
  <si>
    <t xml:space="preserve"> +54 9 2215371246</t>
  </si>
  <si>
    <t xml:space="preserve"> +54 9 2216212259</t>
  </si>
  <si>
    <t xml:space="preserve"> +54 9 3446560388</t>
  </si>
  <si>
    <t xml:space="preserve"> +54 9 3446541388</t>
  </si>
  <si>
    <t xml:space="preserve"> +54 9 1168168057</t>
  </si>
  <si>
    <t>@marcemoyal</t>
  </si>
  <si>
    <t xml:space="preserve"> +54 9 1122927094</t>
  </si>
  <si>
    <t xml:space="preserve"> +54 9 1161728659</t>
  </si>
  <si>
    <t xml:space="preserve"> +54 9 1161807605</t>
  </si>
  <si>
    <t xml:space="preserve"> +54 9 1154830482</t>
  </si>
  <si>
    <t>@flopasol / @integra.boutique (emprendimiento)</t>
  </si>
  <si>
    <t xml:space="preserve">@flopasol </t>
  </si>
  <si>
    <t xml:space="preserve"> +54 9 1130568026</t>
  </si>
  <si>
    <t xml:space="preserve"> +54 9 1135048311</t>
  </si>
  <si>
    <t xml:space="preserve"> +54 9 1165407746</t>
  </si>
  <si>
    <t xml:space="preserve"> +54 9 1124562469</t>
  </si>
  <si>
    <t>@Camila_05aguilar</t>
  </si>
  <si>
    <t xml:space="preserve"> +54 9 1165993016</t>
  </si>
  <si>
    <t>La Plata, Buenos Aires</t>
  </si>
  <si>
    <t xml:space="preserve"> +54 9 2914187303</t>
  </si>
  <si>
    <t>@ornecoleffi</t>
  </si>
  <si>
    <t xml:space="preserve"> +54 9 2916440402</t>
  </si>
  <si>
    <t>José. C, Paz, Buenos Aires</t>
  </si>
  <si>
    <t xml:space="preserve"> +54 9 1138761649</t>
  </si>
  <si>
    <t>@agusstabordaa</t>
  </si>
  <si>
    <t xml:space="preserve"> +54 9 1133867007</t>
  </si>
  <si>
    <t>@gintonik_</t>
  </si>
  <si>
    <t>@landiniginevra1</t>
  </si>
  <si>
    <t xml:space="preserve"> +54 9 3462615030</t>
  </si>
  <si>
    <t xml:space="preserve"> +54 9 11 59649854</t>
  </si>
  <si>
    <t xml:space="preserve"> +54 9 1169914582</t>
  </si>
  <si>
    <t xml:space="preserve"> +59 4 1153396771</t>
  </si>
  <si>
    <t>@Sflorenciadi</t>
  </si>
  <si>
    <t xml:space="preserve"> +54 9 1140533422</t>
  </si>
  <si>
    <t xml:space="preserve"> +54 9 1167687602</t>
  </si>
  <si>
    <t xml:space="preserve"> +54 9 1167000284</t>
  </si>
  <si>
    <t xml:space="preserve"> +54 9 1159023866</t>
  </si>
  <si>
    <t xml:space="preserve"> +54 9 1128739577</t>
  </si>
  <si>
    <t>Temperley, Buenos Aires</t>
  </si>
  <si>
    <t xml:space="preserve"> +54 9 1157497913</t>
  </si>
  <si>
    <t xml:space="preserve"> +54 9 1154142547</t>
  </si>
  <si>
    <t xml:space="preserve"> +54 9 1158524445</t>
  </si>
  <si>
    <t xml:space="preserve"> +54 9 1158536290</t>
  </si>
  <si>
    <t>quiere ser voluntario en Hogares Conscientes</t>
  </si>
  <si>
    <t>magui.vilarino@gmail.com</t>
  </si>
  <si>
    <t>Magalí Ailín Vilariño</t>
  </si>
  <si>
    <t>Comodoro rivadavia 3301, Pilar, Buenos Aires, Argentina</t>
  </si>
  <si>
    <t>Sergio Vilariño, 1168930350, padre</t>
  </si>
  <si>
    <t>Mechi</t>
  </si>
  <si>
    <t xml:space="preserve">9 a 13 </t>
  </si>
  <si>
    <t>https://drive.google.com/file/d/1910TMMIqi1Htci22YLzQpipZ87w6kCjE/view?usp=sharing</t>
  </si>
  <si>
    <t>https://drive.google.com/file/d/1Wt8QNd-N8V6L8zh3JmUYj8HhoPEB8gGX/view?usp=sharing</t>
  </si>
  <si>
    <t>https://drive.google.com/file/d/1K_sDttV9fu1TRQb_eEi60oGaVs1ERKkw/view?usp=sharing</t>
  </si>
  <si>
    <t>renovar</t>
  </si>
  <si>
    <t>F</t>
  </si>
  <si>
    <t>mariatrinidadgatto@gmail.com</t>
  </si>
  <si>
    <t>Maria Trinidad Gatto</t>
  </si>
  <si>
    <t xml:space="preserve">Av. Caseros 1751, Don Bosco. </t>
  </si>
  <si>
    <t>Andrea: 1155831698 (Madre)</t>
  </si>
  <si>
    <t>Alex</t>
  </si>
  <si>
    <t>Martes y viernes 9 a 15</t>
  </si>
  <si>
    <t>SI</t>
  </si>
  <si>
    <t>https://drive.google.com/file/d/1FBNOeSMrOXV5t4-IvrlOL9qJ7eKJdgn0/view?usp=sharing</t>
  </si>
  <si>
    <t>https://drive.google.com/file/d/1FWFzaVvbNDJ8UAOmaC1SY6_9X0EYv-lG/view?usp=sharing</t>
  </si>
  <si>
    <t>sin info (Entro el 8/10/2019)</t>
  </si>
  <si>
    <t>layusandrea@gmail.com</t>
  </si>
  <si>
    <t>Andrea Layus</t>
  </si>
  <si>
    <t>Habana 2345</t>
  </si>
  <si>
    <t>Natalia Layus, hermana 1130074804</t>
  </si>
  <si>
    <t>8 hrs semanales</t>
  </si>
  <si>
    <t>https://drive.google.com/file/d/17QkuIFxcFWXpjnoQ_8Bdmnog0hL2WH2r/view?usp=sharing</t>
  </si>
  <si>
    <t>https://drive.google.com/file/d/1MnKqULBrv1IIwt98E_3mgOWP_goBpVDE/view?usp=sharing</t>
  </si>
  <si>
    <t>https://drive.google.com/file/d/1WCana9xHFfBgebv_5ebNxjGeo_xagUo3/view?usp=sharing</t>
  </si>
  <si>
    <t>sin info</t>
  </si>
  <si>
    <t>Fátima Vidal</t>
  </si>
  <si>
    <t>Las Heras 1839</t>
  </si>
  <si>
    <t>Estudiando Lic en Trabajo Social</t>
  </si>
  <si>
    <t>MelanieValdez56@gmail.com</t>
  </si>
  <si>
    <t>Melanie Valdez</t>
  </si>
  <si>
    <t>Jujuy 2032</t>
  </si>
  <si>
    <t>Bachiller en Ciencias Naturales</t>
  </si>
  <si>
    <t>spataforalarisa@gmail.com</t>
  </si>
  <si>
    <t xml:space="preserve">Larisa spatafora </t>
  </si>
  <si>
    <t xml:space="preserve">Quintana 2729, Mar del Plata, Argentina </t>
  </si>
  <si>
    <t>Estudiante de gestión ambiental</t>
  </si>
  <si>
    <t>luzsosa545@gmail.com</t>
  </si>
  <si>
    <t>María Luz Sosa</t>
  </si>
  <si>
    <t>Genova 1828, San Miguel</t>
  </si>
  <si>
    <t>Diseñadora de imagen Y sonido</t>
  </si>
  <si>
    <t>alicearias@gmail.com</t>
  </si>
  <si>
    <t xml:space="preserve">Maria Alicia Arias </t>
  </si>
  <si>
    <t>Beruti 4565 CABA/ 25 de mayo 583 Concordia, ER.</t>
  </si>
  <si>
    <t>0345154126138</t>
  </si>
  <si>
    <t>Profesora de Inglés</t>
  </si>
  <si>
    <t>tomaspugliese2000@gmail.com</t>
  </si>
  <si>
    <t>Tomás Pugliese</t>
  </si>
  <si>
    <t>Calle La Rioja 1550, Barrio La Masía, lote 27</t>
  </si>
  <si>
    <t>Estudiante universitario (Ingeniería Informática)</t>
  </si>
  <si>
    <t>veluarguello@gmail.com</t>
  </si>
  <si>
    <t xml:space="preserve">Verónica Luján Argüello Cirigliano </t>
  </si>
  <si>
    <t>Sarmiento 368, Chacabuco, Buenos Aires</t>
  </si>
  <si>
    <t>Licenciatura en ciencias ambientales</t>
  </si>
  <si>
    <t>paz.linares69@gmail.com</t>
  </si>
  <si>
    <t>Paz Linares Luque</t>
  </si>
  <si>
    <t>Talcahuano 1297</t>
  </si>
  <si>
    <t>Administración de empresas</t>
  </si>
  <si>
    <t>lema.sx@gmail.com</t>
  </si>
  <si>
    <t>Santiago Xavier Lema</t>
  </si>
  <si>
    <t>Terrada 2660</t>
  </si>
  <si>
    <t>Estudiante universitario (en curso)</t>
  </si>
  <si>
    <t>julietalujan13@gmail.com</t>
  </si>
  <si>
    <t>Julieta Luján Valenzuela</t>
  </si>
  <si>
    <t>Lisandro de la torre 495</t>
  </si>
  <si>
    <t>Estudiante Lic. Administración</t>
  </si>
  <si>
    <t>mcastillo20065@gmail.com</t>
  </si>
  <si>
    <t>Selene Castillo</t>
  </si>
  <si>
    <t>Méxicana</t>
  </si>
  <si>
    <t>85412 Middelton St. Thermal CA, 92274</t>
  </si>
  <si>
    <t xml:space="preserve">estudiante de relaciones internacionales y español </t>
  </si>
  <si>
    <t>luvitta92@gmail.com</t>
  </si>
  <si>
    <t>Lucía Maria Vitta</t>
  </si>
  <si>
    <t xml:space="preserve">Olazabal 5377 - Villa Urquiza </t>
  </si>
  <si>
    <t xml:space="preserve">Estudiantes de Odontologia </t>
  </si>
  <si>
    <t>Luciana.bauchi@gmail.com</t>
  </si>
  <si>
    <t>Luciana Daniela Bauchi</t>
  </si>
  <si>
    <t>Rio de Janeiro 228 3d</t>
  </si>
  <si>
    <t xml:space="preserve">Arquitectura </t>
  </si>
  <si>
    <t>vicuyansen@gmail.com</t>
  </si>
  <si>
    <t>María Victoria Yansen</t>
  </si>
  <si>
    <t>Charcas 3559 6º23</t>
  </si>
  <si>
    <t>Estudiante de Ciencias Ambientales</t>
  </si>
  <si>
    <t>Sofii.barbuto@gmail.com</t>
  </si>
  <si>
    <t>Sofía Barbuto</t>
  </si>
  <si>
    <t>Rosetti 181</t>
  </si>
  <si>
    <t>FinEs en curso</t>
  </si>
  <si>
    <t>joaquinpellegrini2001@gmail.com</t>
  </si>
  <si>
    <t>Joaquin Fernandez Pellegrini</t>
  </si>
  <si>
    <t>Entre Rios 1241</t>
  </si>
  <si>
    <t>Estudio Lic. Psicología (primer año)</t>
  </si>
  <si>
    <t>paloma.gonzalez97@hotmail.com</t>
  </si>
  <si>
    <t>Paloma González</t>
  </si>
  <si>
    <t>Potosi</t>
  </si>
  <si>
    <t>0232015510737</t>
  </si>
  <si>
    <t>LIC en comercialización</t>
  </si>
  <si>
    <t>pierinaveira8@gmail.com</t>
  </si>
  <si>
    <t>Pierina Veira</t>
  </si>
  <si>
    <t>25 de mayo 390 Temperley</t>
  </si>
  <si>
    <t>Editora</t>
  </si>
  <si>
    <t>ignaciomuratorio1993@gmail.com</t>
  </si>
  <si>
    <t>Ignacio muratorio</t>
  </si>
  <si>
    <t xml:space="preserve">Araoz 2379 </t>
  </si>
  <si>
    <t>mari.sol.otegui99@gmail.com</t>
  </si>
  <si>
    <t>Maria Sol Otegui</t>
  </si>
  <si>
    <t>Bolívar 6284</t>
  </si>
  <si>
    <t>Estudiante de Tecnologías y Procedimientos Ambientales</t>
  </si>
  <si>
    <t>brenda.s.briones@gmail.com</t>
  </si>
  <si>
    <t>Brenda Shirley Briones Sanchez</t>
  </si>
  <si>
    <t xml:space="preserve">Santiago del Estero 445 2do piso dtp 17 - Monserrat </t>
  </si>
  <si>
    <t xml:space="preserve">Ingeneria Ambiental </t>
  </si>
  <si>
    <t>estefi_sosa@hotmail.com</t>
  </si>
  <si>
    <t>Estefanía Sosa</t>
  </si>
  <si>
    <t>Paraguay 2808</t>
  </si>
  <si>
    <t>Licenciatura en Ciencias Ambientales</t>
  </si>
  <si>
    <t>sofipais01@gmail.com</t>
  </si>
  <si>
    <t>Sofia Pais</t>
  </si>
  <si>
    <t>Exaltacion de la cruz, parada robles, rio limay 455</t>
  </si>
  <si>
    <t>Estudiante ingenieria quimica</t>
  </si>
  <si>
    <t>marinapicollo@gmail.com</t>
  </si>
  <si>
    <t>Marina Ailén Picollo</t>
  </si>
  <si>
    <t>Soldado de la Independencia 1056, CABA</t>
  </si>
  <si>
    <t>Lic. en Estudios Internacionales</t>
  </si>
  <si>
    <t>Agustindezavalia@gmail.com</t>
  </si>
  <si>
    <t>Agustin De Zavalia</t>
  </si>
  <si>
    <t>Libertad 1031 3ro A</t>
  </si>
  <si>
    <t>Técnico en Producción y Administración Agrooecuaria</t>
  </si>
  <si>
    <t>lautarosanjuan1@icloud.com</t>
  </si>
  <si>
    <t>Lautaro San Juan</t>
  </si>
  <si>
    <t>Lavalle 1459</t>
  </si>
  <si>
    <t>Desocupado</t>
  </si>
  <si>
    <t>tomas.arcesuita@gmail.com</t>
  </si>
  <si>
    <t>Tomas Arce Suita</t>
  </si>
  <si>
    <t>Joaquín v Gonzáles 582, Floresta.CABA</t>
  </si>
  <si>
    <t>Ingeniería Ambiental (UNSAM)</t>
  </si>
  <si>
    <t>adeline.marcusse@gmail.com</t>
  </si>
  <si>
    <t>Adeline Marcusse</t>
  </si>
  <si>
    <t>Fray Justo Santa Maria de Oro 2727, Palermo, CABA</t>
  </si>
  <si>
    <t>Marketing</t>
  </si>
  <si>
    <t>agosarias@gmail.com</t>
  </si>
  <si>
    <t>Agostina Aylen Arias Di Pinto</t>
  </si>
  <si>
    <t>Helguera 1374 -  Villa del Parque</t>
  </si>
  <si>
    <t>Ingenieria informatica</t>
  </si>
  <si>
    <t>agostinamch@gmail.com</t>
  </si>
  <si>
    <t xml:space="preserve">Agostina Martinez </t>
  </si>
  <si>
    <t xml:space="preserve">Cienciias Biológicas </t>
  </si>
  <si>
    <t>miceliagustin2002@gmail.com</t>
  </si>
  <si>
    <t>Agustin Miceli</t>
  </si>
  <si>
    <t xml:space="preserve">Aristobulo del Valle 4591 - Benavidez </t>
  </si>
  <si>
    <t>Estudiante de Medicina</t>
  </si>
  <si>
    <t>agusgarciataboada.agt@gmail.com</t>
  </si>
  <si>
    <t>Agustina Garcia Taboada</t>
  </si>
  <si>
    <t xml:space="preserve">Luis Saenz Peña 259 2B </t>
  </si>
  <si>
    <t xml:space="preserve">Profesora de jardín </t>
  </si>
  <si>
    <t>x</t>
  </si>
  <si>
    <t>Agustina Navarro</t>
  </si>
  <si>
    <t>El Peregrino 3173</t>
  </si>
  <si>
    <t>11 4029 2015</t>
  </si>
  <si>
    <t>Yoga, Tarot y Astro</t>
  </si>
  <si>
    <t>Adriana Manzanal: 15 5662 8204 (Madre)</t>
  </si>
  <si>
    <t>Ailén Diaz</t>
  </si>
  <si>
    <t>Suipacha 5878</t>
  </si>
  <si>
    <t>Profesorado de Biología</t>
  </si>
  <si>
    <t>Sandra (mamá) 1557717878</t>
  </si>
  <si>
    <t>alan.g_php@hotmail.com</t>
  </si>
  <si>
    <t>Alan Germana</t>
  </si>
  <si>
    <t>Lanus</t>
  </si>
  <si>
    <t>Técnico en refrigeración</t>
  </si>
  <si>
    <t>aldi.tieppo@gmail.com</t>
  </si>
  <si>
    <t>Aldana Paola Tieppo</t>
  </si>
  <si>
    <t xml:space="preserve">Administración y Comercio Internacional </t>
  </si>
  <si>
    <t>alejandro.lopez.mejia@hotmail.com</t>
  </si>
  <si>
    <t>Alejandro Lopez</t>
  </si>
  <si>
    <t>Abogado especialista en medio amb.</t>
  </si>
  <si>
    <t>Alexis Caseres</t>
  </si>
  <si>
    <t>Hipolito Yrigoyen 2526</t>
  </si>
  <si>
    <t>Secundaria enfoque ADM DE EMPRESAS</t>
  </si>
  <si>
    <t>alicegrazianokaboom@gmail.com</t>
  </si>
  <si>
    <t xml:space="preserve">Alice Graziano </t>
  </si>
  <si>
    <t>1463 Carranza (Palermo)</t>
  </si>
  <si>
    <t>amairanicruzjimenez@gmail.com</t>
  </si>
  <si>
    <t>Amairani Cruz Jimenez</t>
  </si>
  <si>
    <t>Salcedo 2949</t>
  </si>
  <si>
    <t>52 1 9515847069</t>
  </si>
  <si>
    <t>zeferinoamanda@gmail.com</t>
  </si>
  <si>
    <t>Amanda Zeferino</t>
  </si>
  <si>
    <t>Brasileña</t>
  </si>
  <si>
    <t>Arevalo 1557</t>
  </si>
  <si>
    <t>114438-9486</t>
  </si>
  <si>
    <t>Medicina</t>
  </si>
  <si>
    <t>Eliabe Zeferino +55 11 97159815</t>
  </si>
  <si>
    <t>Anajarvisb@gmail.com</t>
  </si>
  <si>
    <t xml:space="preserve">Ana Jarvis </t>
  </si>
  <si>
    <t>Talcahuano 1242 8b</t>
  </si>
  <si>
    <t>Comunicadora Social</t>
  </si>
  <si>
    <t>Carol Barton (madre) 0222615606066</t>
  </si>
  <si>
    <t>awetzel@fibertel.com.ar</t>
  </si>
  <si>
    <t>Ana Wetzel</t>
  </si>
  <si>
    <t>48274968/47422027</t>
  </si>
  <si>
    <t>Administración</t>
  </si>
  <si>
    <t>Anahin2810@gmail.com</t>
  </si>
  <si>
    <t>Anahi Montserrat Núñez Araya</t>
  </si>
  <si>
    <t>Zavalera y Osvaldo Cruz mza: 1 casa 114</t>
  </si>
  <si>
    <t>andreag9894@gmail.com</t>
  </si>
  <si>
    <t>Andrea Galdos Jiménez</t>
  </si>
  <si>
    <t>Peruana</t>
  </si>
  <si>
    <t>Bernardo Yrigoyen 630</t>
  </si>
  <si>
    <t>Psicologa</t>
  </si>
  <si>
    <t>lopezm.sarahi@gmail.com</t>
  </si>
  <si>
    <t>Andrea López</t>
  </si>
  <si>
    <t>Fraga 49</t>
  </si>
  <si>
    <t>Ingeniería Bioquímica</t>
  </si>
  <si>
    <t>mcphie.andy@gmail.com</t>
  </si>
  <si>
    <t xml:space="preserve">Andrea Mcphail Chavéz </t>
  </si>
  <si>
    <t xml:space="preserve">Costa Ricenses </t>
  </si>
  <si>
    <t>Serviño 3920</t>
  </si>
  <si>
    <t xml:space="preserve">Diseño de Interiores </t>
  </si>
  <si>
    <t>andreasanchez.cg@gmail.com</t>
  </si>
  <si>
    <t>Andrea Sanchez</t>
  </si>
  <si>
    <t>Quevedo 3793</t>
  </si>
  <si>
    <t>Publicista</t>
  </si>
  <si>
    <t>anitarecondo@gmail.com</t>
  </si>
  <si>
    <t>Anita Recondo</t>
  </si>
  <si>
    <t>155 980 1481</t>
  </si>
  <si>
    <t>Biología (en curso)</t>
  </si>
  <si>
    <t>annabelwitsch@gmail.com</t>
  </si>
  <si>
    <t>Annabel Witsch</t>
  </si>
  <si>
    <t xml:space="preserve">Alemana </t>
  </si>
  <si>
    <t>Colombres 148</t>
  </si>
  <si>
    <t>Termino secundaria</t>
  </si>
  <si>
    <t>azulindia15@gmail.com</t>
  </si>
  <si>
    <t>Azul Oriana Almaras</t>
  </si>
  <si>
    <t>barbara.riquelme182@gmail.com</t>
  </si>
  <si>
    <t>Barbara Riquelme</t>
  </si>
  <si>
    <t>Cs Ambientales (en curso).</t>
  </si>
  <si>
    <t>bautistacantero@gmail.com</t>
  </si>
  <si>
    <t>Bautista Cantero</t>
  </si>
  <si>
    <t>Laprida 1209</t>
  </si>
  <si>
    <t>Artes de la escritura</t>
  </si>
  <si>
    <t>Magdalena Muñoz 2994107572</t>
  </si>
  <si>
    <t>jbautista.grasset@gmail.com</t>
  </si>
  <si>
    <t>Bautista Grasset</t>
  </si>
  <si>
    <t>Balcarce 353</t>
  </si>
  <si>
    <t>Gestion Ambiental</t>
  </si>
  <si>
    <t>Juan Cruz: 1159467549 (Hermano)</t>
  </si>
  <si>
    <t xml:space="preserve">Estomba 4118 </t>
  </si>
  <si>
    <t xml:space="preserve">Belen Caba </t>
  </si>
  <si>
    <t>Lautaro 940</t>
  </si>
  <si>
    <t>Estudiante de Biologia - Fotografa</t>
  </si>
  <si>
    <t>belusimone@gmail.com</t>
  </si>
  <si>
    <t>Belén Simón Errecart</t>
  </si>
  <si>
    <t>Arenales 988</t>
  </si>
  <si>
    <t>Profesorado en Educación Primaria</t>
  </si>
  <si>
    <t>benjaminb10@gmail.com</t>
  </si>
  <si>
    <t>Benjamin Buchholz</t>
  </si>
  <si>
    <t>Esmeralda 1075</t>
  </si>
  <si>
    <t>1(571)2967887</t>
  </si>
  <si>
    <t xml:space="preserve">Lic. Salud Pública </t>
  </si>
  <si>
    <t>brenda_arcos99@hotmail.com</t>
  </si>
  <si>
    <t>Brenda Jacqueline Arcos Cabezas</t>
  </si>
  <si>
    <t>Juan B Justo 2053</t>
  </si>
  <si>
    <t>bruno_bonaglia@hotmail.com</t>
  </si>
  <si>
    <t>Bruno Bonaglia</t>
  </si>
  <si>
    <t xml:space="preserve">Julián Álvarez 949 Piso 1° D </t>
  </si>
  <si>
    <t>11 6787 9504</t>
  </si>
  <si>
    <t>Cs. Ambientales (solo resta tesis)</t>
  </si>
  <si>
    <t>camimercure@gmail.com</t>
  </si>
  <si>
    <t xml:space="preserve">Camila Agustina Mercure </t>
  </si>
  <si>
    <t>kamibelendiaz@gmail.com</t>
  </si>
  <si>
    <t>Camila Belén Díaz</t>
  </si>
  <si>
    <t>Río de Janeiro 1040 4°C</t>
  </si>
  <si>
    <t>Estudiante Osvaldo Magnasco</t>
  </si>
  <si>
    <t>camiidandrea@gmail.com</t>
  </si>
  <si>
    <t>Camila D'Andrea</t>
  </si>
  <si>
    <t>Rivadavia 8055</t>
  </si>
  <si>
    <t>Estudiante de Relaciones Públicas</t>
  </si>
  <si>
    <t>Lucia: 1162865720 (Hermana)</t>
  </si>
  <si>
    <t>camila.diprinzio@gmail.com</t>
  </si>
  <si>
    <t xml:space="preserve">Camila Di Prinzio </t>
  </si>
  <si>
    <t xml:space="preserve">Cajaravilla 5025 PB2 </t>
  </si>
  <si>
    <t xml:space="preserve">Criminalistica </t>
  </si>
  <si>
    <t>Camila Mercure</t>
  </si>
  <si>
    <t>Fray Luis Beltrán 438, Lomas</t>
  </si>
  <si>
    <t>11-2239- 0486</t>
  </si>
  <si>
    <t>Lic. Cs. ambientales (en curso)</t>
  </si>
  <si>
    <t>moarcamila@gmail.com</t>
  </si>
  <si>
    <t>Camila Moar</t>
  </si>
  <si>
    <t>dr victorino de la plaza 1517</t>
  </si>
  <si>
    <t>Lic. en Ciencia Politica y Gobierno (en curso)</t>
  </si>
  <si>
    <t>villavicenciocamila99@gmail.com</t>
  </si>
  <si>
    <t xml:space="preserve">Camila Villavicencio </t>
  </si>
  <si>
    <t>Bartolomé mitre 3925</t>
  </si>
  <si>
    <t>Abogacía</t>
  </si>
  <si>
    <t>candeladalinda1@gmail.com</t>
  </si>
  <si>
    <t>Candela Dalinda</t>
  </si>
  <si>
    <t>leuzecandela@gmail.com</t>
  </si>
  <si>
    <t>Candela Leuze</t>
  </si>
  <si>
    <t xml:space="preserve">Avenida Maipu 1485 10 A - Vicente López </t>
  </si>
  <si>
    <t>Nutrición</t>
  </si>
  <si>
    <t>candesole2001@gmail.com</t>
  </si>
  <si>
    <t>Candelaria Ludueña</t>
  </si>
  <si>
    <t>Quesada 2128</t>
  </si>
  <si>
    <t>Estudiante de Ciencias de la Educacion</t>
  </si>
  <si>
    <t>carlospc995@gmail.com</t>
  </si>
  <si>
    <t>Carlos Pedraz</t>
  </si>
  <si>
    <t>Española</t>
  </si>
  <si>
    <t>Almagro</t>
  </si>
  <si>
    <t>Educación Social</t>
  </si>
  <si>
    <t>cbarbery1@gmail.com</t>
  </si>
  <si>
    <t>Carolina Barbery</t>
  </si>
  <si>
    <t>Boliviana</t>
  </si>
  <si>
    <t>Puerto Madero</t>
  </si>
  <si>
    <t>11-67458182</t>
  </si>
  <si>
    <t>Administración de Empresas</t>
  </si>
  <si>
    <t>carolinadeltoro@agro.uba.ar</t>
  </si>
  <si>
    <t>Carolina Del Toro</t>
  </si>
  <si>
    <t>Lic.Cs Ambientales</t>
  </si>
  <si>
    <t>cata.julianes@gmail.com</t>
  </si>
  <si>
    <t>Catalina Julianes</t>
  </si>
  <si>
    <t>Av. Las Heras 2905</t>
  </si>
  <si>
    <t>0294 154322921</t>
  </si>
  <si>
    <t>Diseñadora de Interiores / Lic. Negocios de Diseño y Comunicación / Bailarina</t>
  </si>
  <si>
    <t>Estanislao Julianes (papá) 11 30380369</t>
  </si>
  <si>
    <t>catkozuch@gmail.com</t>
  </si>
  <si>
    <t>Catherine Kozuch</t>
  </si>
  <si>
    <t>Ravignani 1616</t>
  </si>
  <si>
    <t xml:space="preserve">Ciencias Ambientales y Relaciones Internacionales </t>
  </si>
  <si>
    <t>ibarrachechu@gmail.com</t>
  </si>
  <si>
    <t>Cecilia Ibarra</t>
  </si>
  <si>
    <t xml:space="preserve">Parera 163 6b </t>
  </si>
  <si>
    <t>Arquitecta</t>
  </si>
  <si>
    <t>Jose Ibarra: 1159537533</t>
  </si>
  <si>
    <t>christianseyymand@gmail.com</t>
  </si>
  <si>
    <t>Christian Thomas Seymand</t>
  </si>
  <si>
    <t>La Pampa 1125</t>
  </si>
  <si>
    <t xml:space="preserve">Estudiante de Gestión Ambiental y producción vegetal </t>
  </si>
  <si>
    <t>claraaouad17@gmail.com</t>
  </si>
  <si>
    <t>Clara Aouad</t>
  </si>
  <si>
    <t>Ugarteche 2841, CABA</t>
  </si>
  <si>
    <t>Egresada secundaria</t>
  </si>
  <si>
    <t>Marina Rizzo: 1553130877 (Madre)</t>
  </si>
  <si>
    <t>dasaro57@gmail.com</t>
  </si>
  <si>
    <t>Daniela Salgado</t>
  </si>
  <si>
    <t>Av. Alvarez Thomas 1635</t>
  </si>
  <si>
    <t xml:space="preserve">Organización de eventos </t>
  </si>
  <si>
    <t>danteborzone@gmail.com</t>
  </si>
  <si>
    <t>Dante Daniel Borzone</t>
  </si>
  <si>
    <t>Fray Luis Beltran 99</t>
  </si>
  <si>
    <t>Biologia</t>
  </si>
  <si>
    <t>davida.arambuloa@gmail.com</t>
  </si>
  <si>
    <t>David Arambulo</t>
  </si>
  <si>
    <t>Cabildo 679</t>
  </si>
  <si>
    <t>11 64185160</t>
  </si>
  <si>
    <t>Estudiante ing sistemas</t>
  </si>
  <si>
    <t>Lucia: 1161691442 (Madre)</t>
  </si>
  <si>
    <t>delfiicornejo@gmail.com</t>
  </si>
  <si>
    <t>Delfina Cornejo</t>
  </si>
  <si>
    <t>dbordoniez@gmail.com</t>
  </si>
  <si>
    <t>Delfina Ordoñez</t>
  </si>
  <si>
    <t>pampa 1070</t>
  </si>
  <si>
    <t>Lic.Ambientales</t>
  </si>
  <si>
    <t>Leonardo Nucaro 1134161507</t>
  </si>
  <si>
    <t>deliaxluisa@gmail.com</t>
  </si>
  <si>
    <t>Delia Christ</t>
  </si>
  <si>
    <t>Suizo</t>
  </si>
  <si>
    <t>esmeralda 468</t>
  </si>
  <si>
    <t>Bachillerato en español</t>
  </si>
  <si>
    <t>diegorofe14@gmail.com</t>
  </si>
  <si>
    <t>Diego Roberto Fernandez</t>
  </si>
  <si>
    <t>eddferrer3@gmail.com</t>
  </si>
  <si>
    <t xml:space="preserve">Eduar José Ferrer Toledo </t>
  </si>
  <si>
    <t xml:space="preserve">Ingenería Marítima </t>
  </si>
  <si>
    <t>elenamjosten@gmail.com</t>
  </si>
  <si>
    <t>Elena Maria BIBIAN Josten</t>
  </si>
  <si>
    <t>Scalabrini Ortiz 2553</t>
  </si>
  <si>
    <t xml:space="preserve">Non Profit and Public Management </t>
  </si>
  <si>
    <t>soliseleonora@gmail.com</t>
  </si>
  <si>
    <t>Eleonora Agostina Solis</t>
  </si>
  <si>
    <t>Esteban Gomez 880 (Grand Bourg)</t>
  </si>
  <si>
    <t>Eliana Vasquez</t>
  </si>
  <si>
    <t>emisol.garcia@gmail.com</t>
  </si>
  <si>
    <t xml:space="preserve">Emily Sol Garcia Martinez </t>
  </si>
  <si>
    <t>Lic. Ciencias Ambientales</t>
  </si>
  <si>
    <t>erikaleiss5@gmail.com</t>
  </si>
  <si>
    <t>Erika Leiss</t>
  </si>
  <si>
    <t>Ingenería Química</t>
  </si>
  <si>
    <t>ezequiel2000vera@gmail.com</t>
  </si>
  <si>
    <t>Ezeequiel Vera</t>
  </si>
  <si>
    <t>Araoz 1997</t>
  </si>
  <si>
    <t>fedepele99@gmail.com</t>
  </si>
  <si>
    <t>Federico Pellegrino</t>
  </si>
  <si>
    <t>Huergo 201</t>
  </si>
  <si>
    <t xml:space="preserve">Estudiante Ciencia Politica-Fotografo </t>
  </si>
  <si>
    <t>1537927409 (Rosana-Mama)</t>
  </si>
  <si>
    <t>fercouchot@gmail.com</t>
  </si>
  <si>
    <t>Fermín Couchot</t>
  </si>
  <si>
    <t>Cuba 2648, Dto: 2A, C.A.B.A</t>
  </si>
  <si>
    <t>Ing. Agrónomo</t>
  </si>
  <si>
    <t>fiore.sevala@hotmail.com</t>
  </si>
  <si>
    <t>Fiorella Sevala</t>
  </si>
  <si>
    <t>Av. Pueyrredon 931</t>
  </si>
  <si>
    <t>Santiago Sevala 2995124066</t>
  </si>
  <si>
    <t>flaviiveron156@gmail.com</t>
  </si>
  <si>
    <t>Flavia Noelia Veron</t>
  </si>
  <si>
    <t>Oro 2366, Palermo</t>
  </si>
  <si>
    <t>florcampos423@gmail.com</t>
  </si>
  <si>
    <t>Florencia Agostina Campos</t>
  </si>
  <si>
    <t>Junin 715</t>
  </si>
  <si>
    <t>Lic. Administración</t>
  </si>
  <si>
    <t>Emiliano Campos 1162770458</t>
  </si>
  <si>
    <t>demonteflorencia@gmail.com</t>
  </si>
  <si>
    <t>Florencia Demonte</t>
  </si>
  <si>
    <t>Juncal 1612 CABA</t>
  </si>
  <si>
    <t>03794- 557265</t>
  </si>
  <si>
    <t>Lic. en Administración</t>
  </si>
  <si>
    <t>Juncal 1612, Recoleta</t>
  </si>
  <si>
    <t xml:space="preserve">floretchevers@gmail.com </t>
  </si>
  <si>
    <t>Florencia Etchevers</t>
  </si>
  <si>
    <t xml:space="preserve">Av. Callao 1621 </t>
  </si>
  <si>
    <t xml:space="preserve">Diseño y Marketing </t>
  </si>
  <si>
    <t>florenciadasilva9@outlook.com</t>
  </si>
  <si>
    <t>Florencia Lopez Da Silva</t>
  </si>
  <si>
    <t>Insua 183- Monte Grande</t>
  </si>
  <si>
    <t>Periodista</t>
  </si>
  <si>
    <t>florm1997@gmail.com</t>
  </si>
  <si>
    <t>Florencia Maccione</t>
  </si>
  <si>
    <t>Fray Justo Sarmiento 4090</t>
  </si>
  <si>
    <t>Silvia Lorenzo: 1568615053 (Madre)</t>
  </si>
  <si>
    <t>flor.montti@gmail.com</t>
  </si>
  <si>
    <t>Florencia Montti</t>
  </si>
  <si>
    <t>Kennedy 298, Hurlingham</t>
  </si>
  <si>
    <t xml:space="preserve">Ingenería Ambiental </t>
  </si>
  <si>
    <t>florian.oger91@gmail.com</t>
  </si>
  <si>
    <t>Florian Oger</t>
  </si>
  <si>
    <t>Rodriguez Peña 274</t>
  </si>
  <si>
    <t>+3311676414</t>
  </si>
  <si>
    <t>Lic. Administracion</t>
  </si>
  <si>
    <t>Marie - 33671252334</t>
  </si>
  <si>
    <t>franciscojavierporta@gmail.com</t>
  </si>
  <si>
    <t>Francisco Porta</t>
  </si>
  <si>
    <t>Hudson 637, San Isidro</t>
  </si>
  <si>
    <t>Abogacia</t>
  </si>
  <si>
    <t xml:space="preserve"> Fernando 1169005590</t>
  </si>
  <si>
    <t>francocelery51@gmail.com</t>
  </si>
  <si>
    <t>Franco Rodrigo Celery Cassataro</t>
  </si>
  <si>
    <t>francodanielrosseti@gmail.com</t>
  </si>
  <si>
    <t>Franco Rosetti</t>
  </si>
  <si>
    <t>gabyledesma558@gmail.com</t>
  </si>
  <si>
    <t>Gabriel Alejandro Ledesma Correa</t>
  </si>
  <si>
    <t>Benjamin Matienzo 1625, Palermo</t>
  </si>
  <si>
    <t>gabylischinsky@gmail.com</t>
  </si>
  <si>
    <t>Gabriela Lischinsky</t>
  </si>
  <si>
    <t>Av. Gaona y Espinosa, CABA,</t>
  </si>
  <si>
    <t>54 9 11 3635 9092</t>
  </si>
  <si>
    <t>Cs. Antropológicas y Turismo Rural</t>
  </si>
  <si>
    <t>gerremondegui@gmail.com</t>
  </si>
  <si>
    <t>Germán Alejo Remondegui</t>
  </si>
  <si>
    <t>Carriego 97 (mdp)</t>
  </si>
  <si>
    <t xml:space="preserve"> Ingeniero de materiales </t>
  </si>
  <si>
    <t>Daniel 2235400116</t>
  </si>
  <si>
    <t>giadaseraffini90@hotmail.com</t>
  </si>
  <si>
    <t>Giada Seraffini</t>
  </si>
  <si>
    <t>giselapetrucci@gmail.com</t>
  </si>
  <si>
    <t>Gisela M Petrucci</t>
  </si>
  <si>
    <t xml:space="preserve">Olleros 3334 PB B </t>
  </si>
  <si>
    <t>Diseno Industrial y Comercial, restauracion, prototipostipos, investigacion y sistemas de produccion, Profesora de arte</t>
  </si>
  <si>
    <t>Flavio Petrucci-1556919611</t>
  </si>
  <si>
    <t>gi.cabrera88@gmail.com</t>
  </si>
  <si>
    <t>Giselle Roxana Cabrera</t>
  </si>
  <si>
    <t>E. Carriego 1931. Lomas de Zamora.</t>
  </si>
  <si>
    <t>Profesora de Educación Física</t>
  </si>
  <si>
    <t>g.alvarez.daniello@gmail.com</t>
  </si>
  <si>
    <t>Gonzalo Alvarez Daniello</t>
  </si>
  <si>
    <t>Obispo San Alberto 2714</t>
  </si>
  <si>
    <t>11 3180 7157</t>
  </si>
  <si>
    <t>Estudiante de arquitectura</t>
  </si>
  <si>
    <t>15 5578 3546</t>
  </si>
  <si>
    <t>guadalupe.gonigle@gmail.com</t>
  </si>
  <si>
    <t>Guadalupe Gonzalez Iglesias</t>
  </si>
  <si>
    <t>Av del Libertador 15663, acasusso</t>
  </si>
  <si>
    <t>Guardaparque</t>
  </si>
  <si>
    <t>Violeta 1134932019</t>
  </si>
  <si>
    <t>haeneguillermina@gmail.com</t>
  </si>
  <si>
    <t>Guillermina Haene</t>
  </si>
  <si>
    <t>Arenales 2970 8A</t>
  </si>
  <si>
    <t>Administracion de empresas</t>
  </si>
  <si>
    <t>Gonzalo Haene (154690969)</t>
  </si>
  <si>
    <t>davidchandi10@gmail.com</t>
  </si>
  <si>
    <t>Gustavo David Chandi</t>
  </si>
  <si>
    <t xml:space="preserve">Gustavo David Chandi </t>
  </si>
  <si>
    <t>gustavoayala595@gmail.com</t>
  </si>
  <si>
    <t xml:space="preserve">Gustavo Javier Ayala </t>
  </si>
  <si>
    <t>Av quito 147 - Ezeiza</t>
  </si>
  <si>
    <t>Ingenería industrial - Empredimiento de sublimación</t>
  </si>
  <si>
    <t>belizeanhunter@gmail.com</t>
  </si>
  <si>
    <t>Hunter Hales</t>
  </si>
  <si>
    <t>Estadounidense</t>
  </si>
  <si>
    <t>marcelo t. de alvear, 2349</t>
  </si>
  <si>
    <t>iaradyment@gmail.com</t>
  </si>
  <si>
    <t>Iara Arzani Dyment</t>
  </si>
  <si>
    <t>Bonpland 2220</t>
  </si>
  <si>
    <t>Iñaki Maiztegui</t>
  </si>
  <si>
    <t>Bulnes 2577, 3B, Palermo, Capital Federal</t>
  </si>
  <si>
    <t>Majo: 01144134118 (Madre)</t>
  </si>
  <si>
    <t>ivan.quesada1@gmail.com</t>
  </si>
  <si>
    <t>Iván Quesada</t>
  </si>
  <si>
    <t>garciaivana.2018@gmail.com</t>
  </si>
  <si>
    <t>Ivana Garcia</t>
  </si>
  <si>
    <t>Jeronimo Salguero 1965</t>
  </si>
  <si>
    <t>Lic en Quimica y Tecnologia Ambiental</t>
  </si>
  <si>
    <t>cocinarhacebien.iwaandrea@gmail.com</t>
  </si>
  <si>
    <t xml:space="preserve">Iwa Martinez Duran </t>
  </si>
  <si>
    <t xml:space="preserve">Venezolana </t>
  </si>
  <si>
    <t>Burruchaga 2289</t>
  </si>
  <si>
    <t xml:space="preserve">Periodismo y gastronomia </t>
  </si>
  <si>
    <t>Jorge Rivera 1122555511</t>
  </si>
  <si>
    <t>rodrigojv_24@hotmail.com</t>
  </si>
  <si>
    <t>Jaime Rodrigo Jimenez Vera</t>
  </si>
  <si>
    <t>Talcahuano 1209</t>
  </si>
  <si>
    <t>jaime38segura@gmail.com</t>
  </si>
  <si>
    <t>Jaime Segura</t>
  </si>
  <si>
    <t>Ingeniería</t>
  </si>
  <si>
    <t>jessi.marnotes@hotmail.com</t>
  </si>
  <si>
    <t>Jéssica Marnotes</t>
  </si>
  <si>
    <t>Cs. Ambientales</t>
  </si>
  <si>
    <t>j.vdladen@gmail.com</t>
  </si>
  <si>
    <t>Jil von der Laden</t>
  </si>
  <si>
    <t>Gallo 1435, 5A, CABA</t>
  </si>
  <si>
    <t>Administracion  y Estudios sobre America Latina</t>
  </si>
  <si>
    <t>Julian Olguín: 1167196952 (Amigo)</t>
  </si>
  <si>
    <t>jimenaszpanierman@gmail.com</t>
  </si>
  <si>
    <t>Jimena Szpanierman</t>
  </si>
  <si>
    <t>Ciencia Política</t>
  </si>
  <si>
    <t>Gabriela Scolnik (mamá) 1530044636</t>
  </si>
  <si>
    <t>joaquin.berger.90@gmail.com</t>
  </si>
  <si>
    <t>Joaquín Berger</t>
  </si>
  <si>
    <t>Palermo</t>
  </si>
  <si>
    <t>11 6945 2408</t>
  </si>
  <si>
    <t>Diseño Industrial</t>
  </si>
  <si>
    <t>figuerajoaquin@gmail.com</t>
  </si>
  <si>
    <t>Joaquin Javier Figuera</t>
  </si>
  <si>
    <t>jsejaldin@gmail.com</t>
  </si>
  <si>
    <t>Joel Jaldin</t>
  </si>
  <si>
    <t>De vicenzi 3657</t>
  </si>
  <si>
    <t>Profesor de Biología</t>
  </si>
  <si>
    <t>Sandro Jaldin (Padre) 11-65386244</t>
  </si>
  <si>
    <t>johnmlyos94@gmail.com</t>
  </si>
  <si>
    <t>John Lyons</t>
  </si>
  <si>
    <t xml:space="preserve">Lic. Historia </t>
  </si>
  <si>
    <t>jonaliboa@gmail.com</t>
  </si>
  <si>
    <t>Jonathan Emanuel Liboa</t>
  </si>
  <si>
    <t>Calle 217 Numero 3661</t>
  </si>
  <si>
    <t>Tecnico superior en Programacion</t>
  </si>
  <si>
    <t>j.antoniomunozlira@gmail.com</t>
  </si>
  <si>
    <t>Jorge Munioz</t>
  </si>
  <si>
    <t>jose.maldonado.mosq@gmail.com</t>
  </si>
  <si>
    <t>Josefina Maldonado</t>
  </si>
  <si>
    <t>av santa fe 3872</t>
  </si>
  <si>
    <t>11 5949 3430</t>
  </si>
  <si>
    <t>Estudiante de diseño de indumentaria</t>
  </si>
  <si>
    <t>11 4832 4127</t>
  </si>
  <si>
    <t>josejacinto.020995@gmail.com</t>
  </si>
  <si>
    <t xml:space="preserve">Josefina Perez Jacinto </t>
  </si>
  <si>
    <t>carlos calvo 1126</t>
  </si>
  <si>
    <t>Relaciones Inernacionales</t>
  </si>
  <si>
    <t>josetcarrasco777@gmail.com</t>
  </si>
  <si>
    <t>Joset Carrasco</t>
  </si>
  <si>
    <t>Constitución 2346 dto7</t>
  </si>
  <si>
    <t>Orador</t>
  </si>
  <si>
    <t>juanfvasconezv@gmail.com</t>
  </si>
  <si>
    <t>Juan Fernando Vásconez Velasco</t>
  </si>
  <si>
    <t>Ecuatoriana</t>
  </si>
  <si>
    <t>Avenida Belgrano 4076</t>
  </si>
  <si>
    <t>Tosorattijuanignacio@gmail.com</t>
  </si>
  <si>
    <t>Juan Ignacio Tosoratti</t>
  </si>
  <si>
    <t>25 de mayo 776 lanus oeste</t>
  </si>
  <si>
    <t xml:space="preserve">Estudiante de Ingeniería electromecánica </t>
  </si>
  <si>
    <t>1558699612 Julia</t>
  </si>
  <si>
    <t>juanmanuelcasas@gmail.com</t>
  </si>
  <si>
    <t>Juan Manuel Casas</t>
  </si>
  <si>
    <t>Nicaragua 5786, Palermo</t>
  </si>
  <si>
    <t>juanma.montes88@gmail.com</t>
  </si>
  <si>
    <t>Juan Manuel Montes</t>
  </si>
  <si>
    <t>Neuquen 602 14 C</t>
  </si>
  <si>
    <t xml:space="preserve">Sistemas </t>
  </si>
  <si>
    <t>juanpeforozco@gmail.com</t>
  </si>
  <si>
    <t>Juan Pedro Fernandez Orozco</t>
  </si>
  <si>
    <t>juliaivanablotta@gmail.com</t>
  </si>
  <si>
    <t>Julia Blotta</t>
  </si>
  <si>
    <t>nicaragua 4361</t>
  </si>
  <si>
    <t xml:space="preserve">Diseñadora de imageny sonido </t>
  </si>
  <si>
    <t>juliafalcucci@gmail.com</t>
  </si>
  <si>
    <t>Julia Falcucci</t>
  </si>
  <si>
    <t>Ayacucho 1171</t>
  </si>
  <si>
    <t>juliancruzgago@gmail.com</t>
  </si>
  <si>
    <t>Julian Cruz Gago</t>
  </si>
  <si>
    <t xml:space="preserve">Calle 8 n° 47 - 30 Berazategui </t>
  </si>
  <si>
    <t xml:space="preserve">Comunicación visual y diseño </t>
  </si>
  <si>
    <t>Silvia Manzur (Mamá)42561702</t>
  </si>
  <si>
    <t>julianaaristei@gmail.com</t>
  </si>
  <si>
    <t>Juliana Aristei</t>
  </si>
  <si>
    <t>bragado 5960</t>
  </si>
  <si>
    <t xml:space="preserve">Alejandra Cambeiro 1531665913 </t>
  </si>
  <si>
    <t xml:space="preserve">julietachaganek@gmail.com </t>
  </si>
  <si>
    <t>Julieta Chaganek</t>
  </si>
  <si>
    <t>Soldado de la independencia 1458</t>
  </si>
  <si>
    <t>Débora (mamá) 1167631101</t>
  </si>
  <si>
    <t>Julieta Gigena</t>
  </si>
  <si>
    <t>Cavassa 2720</t>
  </si>
  <si>
    <t xml:space="preserve"> Emprendedora de moda</t>
  </si>
  <si>
    <t>1567508406 (mama Alejandra)</t>
  </si>
  <si>
    <t>ruizjulieta863@gmail.com</t>
  </si>
  <si>
    <t>Julieta Ruiz</t>
  </si>
  <si>
    <t>J Alvarez 2383</t>
  </si>
  <si>
    <t>2241576335 Malen</t>
  </si>
  <si>
    <t>julioguiguez78@gmail.com</t>
  </si>
  <si>
    <t>Julio GUIGUEZ</t>
  </si>
  <si>
    <t>Rivadavia 963</t>
  </si>
  <si>
    <t>Terapeuta</t>
  </si>
  <si>
    <t>abigailcarp2@gmail.com</t>
  </si>
  <si>
    <t xml:space="preserve">Kace Abigail Villanueva Cueva </t>
  </si>
  <si>
    <t>Castillos 1260 2"G"</t>
  </si>
  <si>
    <t>lailahallar@gmail.com</t>
  </si>
  <si>
    <t>Laila Hallar</t>
  </si>
  <si>
    <t>Medrano 1046</t>
  </si>
  <si>
    <t>Lic.Comunicacion Social (falta tesis)</t>
  </si>
  <si>
    <t>sabatinilara@gmail.com</t>
  </si>
  <si>
    <t xml:space="preserve">Lara Sabatini </t>
  </si>
  <si>
    <t>Guemes 3241</t>
  </si>
  <si>
    <t xml:space="preserve">Lic. Filosofia </t>
  </si>
  <si>
    <t>kara.oliveirarocha@gmail.com</t>
  </si>
  <si>
    <t>Larissa Karina Oliveira Rocha</t>
  </si>
  <si>
    <t>Viamonte 2778</t>
  </si>
  <si>
    <t>113777-5838</t>
  </si>
  <si>
    <t>diseño grafico</t>
  </si>
  <si>
    <t>laura.vvde@gmail.com</t>
  </si>
  <si>
    <t>Laura Vas</t>
  </si>
  <si>
    <t>Bélga</t>
  </si>
  <si>
    <t>Humboldt 1454</t>
  </si>
  <si>
    <t>33 6 61 08 20 68</t>
  </si>
  <si>
    <t xml:space="preserve">Comunicación y Marketing </t>
  </si>
  <si>
    <t>lavinia.sgammini@gmail.com</t>
  </si>
  <si>
    <t xml:space="preserve">Lavinia Sgammini </t>
  </si>
  <si>
    <t>Italiana</t>
  </si>
  <si>
    <t>Amenabar 384</t>
  </si>
  <si>
    <t xml:space="preserve">Economía del medio ambiente y del desarrollo </t>
  </si>
  <si>
    <t>leamaisonneuve9@gmail.com</t>
  </si>
  <si>
    <t>Lea Maisonneuve</t>
  </si>
  <si>
    <t>Costa Rica 6086</t>
  </si>
  <si>
    <t>Ciencias Políticas</t>
  </si>
  <si>
    <t>zamudioleila@gmail.com</t>
  </si>
  <si>
    <t>Leila Zamudio</t>
  </si>
  <si>
    <t>Belaustegui 3011</t>
  </si>
  <si>
    <t>Estuadiante de calzado. Empleada en Starbucks</t>
  </si>
  <si>
    <t>1154007846. Nelda (mamá)</t>
  </si>
  <si>
    <t>lns240899@gmail.com</t>
  </si>
  <si>
    <t>Liliana Nieto</t>
  </si>
  <si>
    <t>Sarmiento 674</t>
  </si>
  <si>
    <t>11 36714075</t>
  </si>
  <si>
    <t>Fisica</t>
  </si>
  <si>
    <t xml:space="preserve"> Laura Chaparro  + 57 310 2151538</t>
  </si>
  <si>
    <t>lina.narvaezb@gmail.com</t>
  </si>
  <si>
    <t>Lina Narváez</t>
  </si>
  <si>
    <t>La Plata - Villa Elvira calle 121 N° 2207</t>
  </si>
  <si>
    <t>Bióloga ambiental</t>
  </si>
  <si>
    <t>Alejandra Vivas Ayala: 1173651635 (Pareja)</t>
  </si>
  <si>
    <t>loretta95@hotmail.de</t>
  </si>
  <si>
    <t xml:space="preserve">Loretta Gomell </t>
  </si>
  <si>
    <t>Estados Unidos 1682</t>
  </si>
  <si>
    <t>Public and NonprofitManagement (B.A.)</t>
  </si>
  <si>
    <t>lucas.n.marion@gmail.com</t>
  </si>
  <si>
    <t>Lucas Marion</t>
  </si>
  <si>
    <t>Soler 5980, CABA</t>
  </si>
  <si>
    <t>Empresario</t>
  </si>
  <si>
    <t>Lucia Bustamante</t>
  </si>
  <si>
    <t>Godoy cruz 2539</t>
  </si>
  <si>
    <t>Empleada comercio/marketing digital</t>
  </si>
  <si>
    <t>luli.peri@hotmail.com</t>
  </si>
  <si>
    <t>Lucia Peri</t>
  </si>
  <si>
    <t>Florida 1065 13ºB</t>
  </si>
  <si>
    <t>Ing. Ambiental (en curso)</t>
  </si>
  <si>
    <t>luciana.franco.p@gmail.com</t>
  </si>
  <si>
    <t>Luciana Franco</t>
  </si>
  <si>
    <t>Virrey del Pino 2765</t>
  </si>
  <si>
    <t>Ingeniería química</t>
  </si>
  <si>
    <t>Facundo Cenizo 1141915476</t>
  </si>
  <si>
    <t>luisaflorespiran@gmail.com</t>
  </si>
  <si>
    <t>Luisa Flores Piran</t>
  </si>
  <si>
    <t>Miñones 2337</t>
  </si>
  <si>
    <t>Luisinadfb@gmail.com</t>
  </si>
  <si>
    <t>Luisina Di Fonzo Buffoni</t>
  </si>
  <si>
    <t>Ricardo Palma 358(mdp)</t>
  </si>
  <si>
    <t>Lic. tu Turismo</t>
  </si>
  <si>
    <t xml:space="preserve">malvarezmartello@gmail.com </t>
  </si>
  <si>
    <t>Macarena Alvarez Martello</t>
  </si>
  <si>
    <t xml:space="preserve">Estado de Palestina 824, CABA </t>
  </si>
  <si>
    <t xml:space="preserve">Estudiantes de Ingeneria Industrial </t>
  </si>
  <si>
    <t>macarenaotero.1@gmail.com</t>
  </si>
  <si>
    <t xml:space="preserve">Macarena Otero </t>
  </si>
  <si>
    <t xml:space="preserve">Pasaje Stephenson 2543, Martinez GBA </t>
  </si>
  <si>
    <t xml:space="preserve">Estudiante de Relaciones Internacionales </t>
  </si>
  <si>
    <t>Gabriela Mediavilla: 1148892005 (Madre)</t>
  </si>
  <si>
    <t>marcos_n64@hotmail.com</t>
  </si>
  <si>
    <t>Marcos Ledesma</t>
  </si>
  <si>
    <t>Lic. Gestión Ambiental</t>
  </si>
  <si>
    <t>mminieri@gmail.com</t>
  </si>
  <si>
    <t>Marcos Minieri</t>
  </si>
  <si>
    <t>agustinabattini@gmail.com</t>
  </si>
  <si>
    <t>Maria Agustina Battini</t>
  </si>
  <si>
    <t>Olleros 1858 9no 18</t>
  </si>
  <si>
    <t xml:space="preserve">Administracion </t>
  </si>
  <si>
    <t>Elsa 47727109</t>
  </si>
  <si>
    <t>agus.campos@outlook.com</t>
  </si>
  <si>
    <t>Maria Agustina Campos</t>
  </si>
  <si>
    <t>Pacheco de Melo 1898, Recoleta</t>
  </si>
  <si>
    <t>Lic. en Administración y Sistemas</t>
  </si>
  <si>
    <t>maoliveragarcia@gmail.com</t>
  </si>
  <si>
    <t>María Andrea Olivera García</t>
  </si>
  <si>
    <t xml:space="preserve">María Andrea Olivera García </t>
  </si>
  <si>
    <t xml:space="preserve">Thames 524 2do piso </t>
  </si>
  <si>
    <t xml:space="preserve">Ciencias Ambientales </t>
  </si>
  <si>
    <t>md.peraltamartinez@gmail.com</t>
  </si>
  <si>
    <t>María Dolores Peralta Martínez</t>
  </si>
  <si>
    <t xml:space="preserve">Agüero 1945 </t>
  </si>
  <si>
    <t>Lic. en Administración + Maestría RRHH</t>
  </si>
  <si>
    <t>metuzzi89@gmail.com</t>
  </si>
  <si>
    <t>María Elizabeta (Betsy) Tuzzi</t>
  </si>
  <si>
    <t>Juncal 1740</t>
  </si>
  <si>
    <t>Mmpatinio@gmail.com</t>
  </si>
  <si>
    <t>Maria Montserrat Patiño</t>
  </si>
  <si>
    <t xml:space="preserve">Federico Garcia Lorca 450 5to H </t>
  </si>
  <si>
    <t>Estudiante de la carrera de Gestion Ambiental. Especialista en Seguridas Informatica.</t>
  </si>
  <si>
    <t>Alvaro Bojosian 1136840859</t>
  </si>
  <si>
    <t>mvm.valma@gmail.com</t>
  </si>
  <si>
    <t xml:space="preserve">María Valeria Massochi </t>
  </si>
  <si>
    <t>Gurruchaga 2266</t>
  </si>
  <si>
    <t>Hoteleria</t>
  </si>
  <si>
    <t>ximenabalan@gmail.com</t>
  </si>
  <si>
    <t>María Ximena Balán</t>
  </si>
  <si>
    <t>Vidal 1816 piso 3B</t>
  </si>
  <si>
    <t>Docente. Traductora de inglés</t>
  </si>
  <si>
    <t>Juan Pablo: 1531432062 (Pareja)</t>
  </si>
  <si>
    <t>solrutigliano@gmail.com</t>
  </si>
  <si>
    <t>Marisol Rutigliano Altcheh</t>
  </si>
  <si>
    <t>Av.Directorio 2119</t>
  </si>
  <si>
    <t>Estudiante Lic. Ciencias Politicas</t>
  </si>
  <si>
    <t>mzeballos1991@gmail.com</t>
  </si>
  <si>
    <t>Martín Zeballos</t>
  </si>
  <si>
    <t>Del Arca 531 (San fernando)</t>
  </si>
  <si>
    <t>15-6575-0508</t>
  </si>
  <si>
    <t>Estudiante Lic. en Gestión Ambiental</t>
  </si>
  <si>
    <t xml:space="preserve">Guillermo: 15-33391-6495 (Padre); Patricia: 15-5873-2286 (Madre) </t>
  </si>
  <si>
    <t>martimarinko@gmail.com</t>
  </si>
  <si>
    <t>Martina Marinkovic</t>
  </si>
  <si>
    <t>Arenales 3566</t>
  </si>
  <si>
    <t>Estudiante de Gerenciamiento Ambiental</t>
  </si>
  <si>
    <t>Josefina (Hermana) 2966521202</t>
  </si>
  <si>
    <t>mateovargasavila@gmail.com</t>
  </si>
  <si>
    <t xml:space="preserve">Mateo Vargas </t>
  </si>
  <si>
    <t>Av. Libertador 774</t>
  </si>
  <si>
    <t>Alexandra Avila: 1156345701 (Madre)</t>
  </si>
  <si>
    <t>matiasdelafuente6@gmail.com</t>
  </si>
  <si>
    <t>Matías De la Fuente</t>
  </si>
  <si>
    <t>Rio de janeiro 1034</t>
  </si>
  <si>
    <t>matbuken@gmail.com</t>
  </si>
  <si>
    <t>Matias F. Bökenhans</t>
  </si>
  <si>
    <t>Moreno 2539, Villa 
Ballester</t>
  </si>
  <si>
    <t>Lic. en ciencias 
ambientales</t>
  </si>
  <si>
    <t>matias.scolni@gmail.com</t>
  </si>
  <si>
    <t>Matías Scolni</t>
  </si>
  <si>
    <t>jninona@gmail.com</t>
  </si>
  <si>
    <t>Melanie Janice Ninoná</t>
  </si>
  <si>
    <t>Sánchez de Bustamante 1631 9A</t>
  </si>
  <si>
    <t>Lic. en Fonoaudiología/Prof.de danza/Agente de Viajes y turismo</t>
  </si>
  <si>
    <t>melanydjacqueline@gmail.com</t>
  </si>
  <si>
    <t>Melany Jacqueline De Jesús</t>
  </si>
  <si>
    <t>Padre Carlos Mújica 21571</t>
  </si>
  <si>
    <t>melinapatane1996@gmail.com</t>
  </si>
  <si>
    <t>Melina Patane</t>
  </si>
  <si>
    <t>diaz colodrero 2567 9a</t>
  </si>
  <si>
    <t>Estudiante Psicologia</t>
  </si>
  <si>
    <t>malenruiz31@gmail.com</t>
  </si>
  <si>
    <t>Melisa Malen Ruíz</t>
  </si>
  <si>
    <t>Mario Bravo 1078</t>
  </si>
  <si>
    <t>0-2241531655</t>
  </si>
  <si>
    <t>Gestión Ambiental</t>
  </si>
  <si>
    <t>meli.mannino@gmail.com</t>
  </si>
  <si>
    <t>Melisa Mannino</t>
  </si>
  <si>
    <t>15-37989730</t>
  </si>
  <si>
    <t>orozcomechi@gmail.com</t>
  </si>
  <si>
    <t>Mercedes Orozco</t>
  </si>
  <si>
    <t>Calderón de la Barca 1256</t>
  </si>
  <si>
    <t>mercimorales1224@gmail.com</t>
  </si>
  <si>
    <t xml:space="preserve">Mercedes Silvana Morales </t>
  </si>
  <si>
    <t>La Rioja 1272</t>
  </si>
  <si>
    <t>Estudiante Osvalo Magnasco</t>
  </si>
  <si>
    <t>hundertviermerlin@gmail.com</t>
  </si>
  <si>
    <t>Merlin Zippel</t>
  </si>
  <si>
    <t>Av. Corrientes 2070, CABA</t>
  </si>
  <si>
    <t>1157685070/ WhatsAPP: +4915202142104</t>
  </si>
  <si>
    <t>Estudiante Ingeneria Ambiental</t>
  </si>
  <si>
    <t>micaelabongianino4@gmail.com</t>
  </si>
  <si>
    <t>Micaela Bongianino</t>
  </si>
  <si>
    <t>Misiones 791</t>
  </si>
  <si>
    <t>Ciencias biológicas, ecologia vegetal</t>
  </si>
  <si>
    <t>Ivone Pérez 1559529877</t>
  </si>
  <si>
    <t>micaotazoo@gmail.com</t>
  </si>
  <si>
    <t>Micaela Otazo</t>
  </si>
  <si>
    <t>Arreguí 5711</t>
  </si>
  <si>
    <t>miluvilorenzo@gmail.com</t>
  </si>
  <si>
    <t xml:space="preserve">Milagros Viña Lorenzo </t>
  </si>
  <si>
    <t>Condarco 1572</t>
  </si>
  <si>
    <t xml:space="preserve">funkmo@bc.edu </t>
  </si>
  <si>
    <t xml:space="preserve">Molly Funk </t>
  </si>
  <si>
    <t>30 Many Waters rd, Bristol VT, 05443 USA</t>
  </si>
  <si>
    <t>1-802-458-5423</t>
  </si>
  <si>
    <t xml:space="preserve">Estudiante de Ciencias Políticas y Estudios Ambientales </t>
  </si>
  <si>
    <t>Elizabeth Maher (madre) 1-802-777-5818</t>
  </si>
  <si>
    <t>gerenciaperiodisticalra1@gmail.com</t>
  </si>
  <si>
    <t xml:space="preserve">Nahuel Villarreal </t>
  </si>
  <si>
    <t>Aguirre 1531 2d</t>
  </si>
  <si>
    <t xml:space="preserve">Comunicación Periodistico Radio Nacional </t>
  </si>
  <si>
    <t>narujs2000@gmail.com</t>
  </si>
  <si>
    <t xml:space="preserve">Naomi Aruj Suarez </t>
  </si>
  <si>
    <t>Artigas 2415</t>
  </si>
  <si>
    <t>natalia.seili@gmail.com</t>
  </si>
  <si>
    <t>Natalia  Seilicovich</t>
  </si>
  <si>
    <t>Pje. Bertres 321</t>
  </si>
  <si>
    <t xml:space="preserve">Recursos Humanos y Relaciones Públicas </t>
  </si>
  <si>
    <t>natalia.rangel8@gmail.com</t>
  </si>
  <si>
    <t>Natalia Rangel</t>
  </si>
  <si>
    <t>Manuel Ugarte y Vidal</t>
  </si>
  <si>
    <t>Diseño / Comunicación / Arte</t>
  </si>
  <si>
    <t>Paula Gacha 1134837000</t>
  </si>
  <si>
    <t>douglaki@bc.edu</t>
  </si>
  <si>
    <t>Nelle Douglas</t>
  </si>
  <si>
    <t>Montevideo 1520 8B</t>
  </si>
  <si>
    <t xml:space="preserve">Ciencia Ambiental y Español </t>
  </si>
  <si>
    <t xml:space="preserve">nicolaslarrainsosa@gmail.com </t>
  </si>
  <si>
    <t>Nicolás Ariel Sosa Larrain</t>
  </si>
  <si>
    <t>Posadas 74, Moreno, Bs. As.</t>
  </si>
  <si>
    <t>Diseñador grafico y estudiante de artes</t>
  </si>
  <si>
    <t>Viviana Larrain (1132953803)</t>
  </si>
  <si>
    <t>nicoberg14@hotmail.com</t>
  </si>
  <si>
    <t>Nicolás Bergler</t>
  </si>
  <si>
    <t>Chile 204, San Isidro</t>
  </si>
  <si>
    <t>11 3912 8203</t>
  </si>
  <si>
    <t>Lic. Cs Ambientales (en curso)</t>
  </si>
  <si>
    <t>nikomelesi@gmail.com</t>
  </si>
  <si>
    <t>Nicolas Melesi</t>
  </si>
  <si>
    <t>Manuel Acevedo 5546 (Malvinas Argentinas- Provincia)</t>
  </si>
  <si>
    <t xml:space="preserve">Acompañante terapeutico </t>
  </si>
  <si>
    <t>nunibranchesi@gmail.com</t>
  </si>
  <si>
    <t>Nilde Branchesi</t>
  </si>
  <si>
    <t>Darregueyra 2470</t>
  </si>
  <si>
    <t>Lic en Gerenciamiento Ambiental (cursando)</t>
  </si>
  <si>
    <t>1164975485(Magui-tía)/2396438052(Lucio-hno)</t>
  </si>
  <si>
    <t>npodmoguilny@gmail.com</t>
  </si>
  <si>
    <t>Noelia Gisellie Podmoguilny</t>
  </si>
  <si>
    <t xml:space="preserve">Av. Díaz Velez 4140 </t>
  </si>
  <si>
    <t xml:space="preserve">Lic. en Gestión Ambiental </t>
  </si>
  <si>
    <t>noraelinah@gmail.com</t>
  </si>
  <si>
    <t>Nora Hernando</t>
  </si>
  <si>
    <t>pazdibello@gmail.com</t>
  </si>
  <si>
    <t>Paz Di Bello</t>
  </si>
  <si>
    <t>Arroyo 863</t>
  </si>
  <si>
    <t>1 año y medio de Gestion Ambiental</t>
  </si>
  <si>
    <t>pedroauruccio@gmail.com</t>
  </si>
  <si>
    <t>Pedro Auruccio</t>
  </si>
  <si>
    <t>pierre.dagobert@gmail.com</t>
  </si>
  <si>
    <t>Pierre Dagobert</t>
  </si>
  <si>
    <t>General Ramon Freire 4342, Saavedra</t>
  </si>
  <si>
    <t>33768522767 - 1160997044</t>
  </si>
  <si>
    <t>Liciencado en sciencas físicas/energías</t>
  </si>
  <si>
    <t>Camila: 11 6476 0760</t>
  </si>
  <si>
    <t>pippajgraves@gmail.com</t>
  </si>
  <si>
    <t xml:space="preserve">Pippa Graves </t>
  </si>
  <si>
    <t>Inglesa</t>
  </si>
  <si>
    <t>Darregueyra 2141</t>
  </si>
  <si>
    <t>Español y portugués</t>
  </si>
  <si>
    <t>Christopher Graves +447941054776</t>
  </si>
  <si>
    <t>rachel13flynn@gmail.com</t>
  </si>
  <si>
    <t>Rachel Flynn</t>
  </si>
  <si>
    <t>Uriarte 1909. Palermo Soho</t>
  </si>
  <si>
    <t>Estudiante de Español y Politica</t>
  </si>
  <si>
    <t>renucantarini@gmail.com</t>
  </si>
  <si>
    <t>Renata Cantarin</t>
  </si>
  <si>
    <t>Dorrego 3514</t>
  </si>
  <si>
    <t>Rocío Gomez Nicolau</t>
  </si>
  <si>
    <t>Av.Montes de Oca 729</t>
  </si>
  <si>
    <t>Técnica en Ciencias Ambientales</t>
  </si>
  <si>
    <t>rocioyvillarreal@gmail.com</t>
  </si>
  <si>
    <t>Rocío Villarreal</t>
  </si>
  <si>
    <t>(03541) 15305153</t>
  </si>
  <si>
    <t>romanrostagnoaragues@gmail.com</t>
  </si>
  <si>
    <t>Román Rostagno</t>
  </si>
  <si>
    <t>Billighust 2343</t>
  </si>
  <si>
    <t xml:space="preserve">Lic. en Ciencias Ambientales </t>
  </si>
  <si>
    <t>santiagoivancabezon@gmail.com</t>
  </si>
  <si>
    <t>Santiago Cabezon</t>
  </si>
  <si>
    <t>Ruta 25, Km 7,5; Moreno</t>
  </si>
  <si>
    <t>Comunicacion Social</t>
  </si>
  <si>
    <t>Marcelo Cabezon 1144160355</t>
  </si>
  <si>
    <t>santiagochedufau@gmail.com</t>
  </si>
  <si>
    <t xml:space="preserve">Santiago Maria Chedufa  </t>
  </si>
  <si>
    <t>San Juan 3499, Bella Vista</t>
  </si>
  <si>
    <t>Productor de TV</t>
  </si>
  <si>
    <t>Maria Marco 1140893085</t>
  </si>
  <si>
    <t>saanty.cabezon@gmail.com</t>
  </si>
  <si>
    <t>Santiago Rico</t>
  </si>
  <si>
    <t xml:space="preserve">Estadounidense </t>
  </si>
  <si>
    <t>8119 Cornhill Avenue</t>
  </si>
  <si>
    <t>1 (980)245-6330</t>
  </si>
  <si>
    <t>Economía / Política Publica</t>
  </si>
  <si>
    <t>Ana Rico +1 (704) 293 7140</t>
  </si>
  <si>
    <t>stdelprato@gmail.com</t>
  </si>
  <si>
    <t>Santiago Tomas Del Prato</t>
  </si>
  <si>
    <t>Luis Pasteur 768</t>
  </si>
  <si>
    <t>Ingeniería Química</t>
  </si>
  <si>
    <t>sarabonillahoyos03@gmail.com</t>
  </si>
  <si>
    <t xml:space="preserve">Sara Bonilla </t>
  </si>
  <si>
    <t>Av. 25 de Mayo 2065</t>
  </si>
  <si>
    <t>sara.oesterlund@gmail.com</t>
  </si>
  <si>
    <t>Sara Katarina Elisa Österlund</t>
  </si>
  <si>
    <t>Sueco</t>
  </si>
  <si>
    <t>Lautaro 341, CABA</t>
  </si>
  <si>
    <t>11-6-9791103</t>
  </si>
  <si>
    <t>Estudios Globales</t>
  </si>
  <si>
    <t>sebastianurgel@gmail.com</t>
  </si>
  <si>
    <t>Sebastián Urgel</t>
  </si>
  <si>
    <t>Pacheco de Melo 2041</t>
  </si>
  <si>
    <t>Cs. Sociales y Humanidades</t>
  </si>
  <si>
    <t>serenalibertad2015@gmail.com</t>
  </si>
  <si>
    <t>Serena Tobar Ottis</t>
  </si>
  <si>
    <t>Maure 1570</t>
  </si>
  <si>
    <t>Relaciones Internacionales, Religión, Antrología y Relaciones Publicas</t>
  </si>
  <si>
    <t>sim_geens@hotmail.com</t>
  </si>
  <si>
    <t>Simon Geens</t>
  </si>
  <si>
    <t>Av.Cabildo 262 7D</t>
  </si>
  <si>
    <t xml:space="preserve">Intercambio </t>
  </si>
  <si>
    <t>sofiaailensahade@gmail.com</t>
  </si>
  <si>
    <t>Sofia Ailen Sahade Sisuela</t>
  </si>
  <si>
    <t>Manuel Tomas de Anchorena 2140</t>
  </si>
  <si>
    <t>sofiaccm13@gmail.com</t>
  </si>
  <si>
    <t>Sofía Camila Cruz Maza</t>
  </si>
  <si>
    <t>Juan María Gutierrez 2674</t>
  </si>
  <si>
    <t>sofi.cinque@hotmail.com</t>
  </si>
  <si>
    <t>Sofía Cinque</t>
  </si>
  <si>
    <t>Lic. Cs Ambientales</t>
  </si>
  <si>
    <t>sofi.denti@gmail.com</t>
  </si>
  <si>
    <t>Sofía Denti</t>
  </si>
  <si>
    <t>Yrigoyen 572, Quilmes</t>
  </si>
  <si>
    <t xml:space="preserve">Lic. en Relaciones Públicas e Institucionales </t>
  </si>
  <si>
    <t>Sofigomez92@gmail.com</t>
  </si>
  <si>
    <t>Sofia Gomez</t>
  </si>
  <si>
    <t>Cavia 433</t>
  </si>
  <si>
    <t>Ciencias ambientales</t>
  </si>
  <si>
    <t>Patricia Feroleto 1558958642</t>
  </si>
  <si>
    <t>korzansofia@gmail.com</t>
  </si>
  <si>
    <t>Sofia Korzan</t>
  </si>
  <si>
    <t>Juan de Garay 2211, Olivos</t>
  </si>
  <si>
    <t>15 6377 3796</t>
  </si>
  <si>
    <t>Claudia: 15 6540 1552</t>
  </si>
  <si>
    <t>sofiapenacino@gmail.com</t>
  </si>
  <si>
    <t>Sofía Penacino Garat</t>
  </si>
  <si>
    <t>De la Carcova 3510</t>
  </si>
  <si>
    <t>Lic. en Ciencias Ambientales</t>
  </si>
  <si>
    <t>3388434782 (Agostina o 3388462738 (Mario)</t>
  </si>
  <si>
    <t>sofiaquispecali@gmail.com</t>
  </si>
  <si>
    <t>Sofia Quispe Calisaya</t>
  </si>
  <si>
    <t>Lavalleja 1220</t>
  </si>
  <si>
    <t>stefipanzica@gmail.com</t>
  </si>
  <si>
    <t>Stefi Panzica</t>
  </si>
  <si>
    <t>Lascano 3022</t>
  </si>
  <si>
    <t>sarganaraz@agro.uba.ar</t>
  </si>
  <si>
    <t>Stella Maris Argañaraz</t>
  </si>
  <si>
    <t>stephiecameron7@gmail.com</t>
  </si>
  <si>
    <t xml:space="preserve">Stephanie Eleonora María Cameron </t>
  </si>
  <si>
    <t xml:space="preserve">Cerrito 1560 </t>
  </si>
  <si>
    <t xml:space="preserve">Economía </t>
  </si>
  <si>
    <t>tamaraelizabethloto@gmail.com</t>
  </si>
  <si>
    <t>Tamara Loto</t>
  </si>
  <si>
    <t>Julio Moreno 1731</t>
  </si>
  <si>
    <t>thiago58@live.com.ar</t>
  </si>
  <si>
    <t>Thiago Espina De La Fuente</t>
  </si>
  <si>
    <t>la rioja 1931</t>
  </si>
  <si>
    <t>lic en economia</t>
  </si>
  <si>
    <t>tomasbeorlegui@gmail.com</t>
  </si>
  <si>
    <t>Tomas Beorlegui</t>
  </si>
  <si>
    <t>Zabala 1584</t>
  </si>
  <si>
    <t>Ingeniero Agronomo y Lic. en Ciencias Ambientales</t>
  </si>
  <si>
    <t>lopezponstrinidad@gmail.com</t>
  </si>
  <si>
    <t>Trinidad Lopez Pons</t>
  </si>
  <si>
    <t>Montevideo 1250</t>
  </si>
  <si>
    <t>Lic en Relaciones Publicas e Institucionales (cursando)</t>
  </si>
  <si>
    <t>valentinigoa@gmail.com</t>
  </si>
  <si>
    <t xml:space="preserve">Valentin Igoa </t>
  </si>
  <si>
    <t>03446-608288</t>
  </si>
  <si>
    <t xml:space="preserve">lopezleoni.valentina@gmail.com </t>
  </si>
  <si>
    <t xml:space="preserve">Valentina López Leoni </t>
  </si>
  <si>
    <t xml:space="preserve">Pacheco 4142, Vicente Lopez </t>
  </si>
  <si>
    <t xml:space="preserve">Estudiante Administración de empresas </t>
  </si>
  <si>
    <t>valerialincec@gmail.com</t>
  </si>
  <si>
    <t>Valeria Ma. Lince Cano</t>
  </si>
  <si>
    <t>Juncal 2616</t>
  </si>
  <si>
    <t xml:space="preserve">Gestión Ambiental </t>
  </si>
  <si>
    <t>vanesa.vr17@gmail.com</t>
  </si>
  <si>
    <t>Vanessa Ramos</t>
  </si>
  <si>
    <t>Guido 2636</t>
  </si>
  <si>
    <t>11 5176 3344</t>
  </si>
  <si>
    <t>victoriaterza@gmail.com</t>
  </si>
  <si>
    <t>Victoria Terza</t>
  </si>
  <si>
    <t>Dr. Tomas M. de Anchorena 1407</t>
  </si>
  <si>
    <t>Ines Terza (hermana) 0232515561741</t>
  </si>
  <si>
    <t>suhrvirgi@gmail.com</t>
  </si>
  <si>
    <t>Virginia Suhr</t>
  </si>
  <si>
    <t>Juncal 1636 6 “A”</t>
  </si>
  <si>
    <t>11 4812 3514</t>
  </si>
  <si>
    <t>Lic. Cs Ambientales (cursando último año)</t>
  </si>
  <si>
    <t>vk.khachaturian@gmail.com</t>
  </si>
  <si>
    <t>Volodymyr Khachaturian</t>
  </si>
  <si>
    <t>Ucraniana</t>
  </si>
  <si>
    <t>av. Callao 1234</t>
  </si>
  <si>
    <t>Direccion y Administracion de la empresa</t>
  </si>
  <si>
    <t>Wanda Milagros Perez</t>
  </si>
  <si>
    <t>Gelly y Obes 564</t>
  </si>
  <si>
    <t xml:space="preserve">yamilacruzt@gmail.com </t>
  </si>
  <si>
    <t xml:space="preserve">Yamila Cruz </t>
  </si>
  <si>
    <t>Dorrego 1885</t>
  </si>
  <si>
    <t xml:space="preserve">Ingeniera en Alimentos </t>
  </si>
  <si>
    <t>yaniquistapaoe@gmail.com</t>
  </si>
  <si>
    <t>Yanina Quistapaoe</t>
  </si>
  <si>
    <t>Jernoimo Salguero 1871</t>
  </si>
  <si>
    <t>yennyalc@hotmail.com</t>
  </si>
  <si>
    <t>Yenny Larotta Cuervo</t>
  </si>
  <si>
    <t>Guardia vieja, 1c CABA</t>
  </si>
  <si>
    <t>11 3766-1694</t>
  </si>
  <si>
    <t xml:space="preserve">Diseño Industrial </t>
  </si>
  <si>
    <t>yesi_yy_9@hotmail.com</t>
  </si>
  <si>
    <t>Yessica Yandeli Huayapa Corrales</t>
  </si>
  <si>
    <t>Bernardo de Irigoyen 630</t>
  </si>
  <si>
    <t>Lic. Adm
Comercio Internacional</t>
  </si>
  <si>
    <t>zulemareyes.reyes99@gmail.com</t>
  </si>
  <si>
    <t xml:space="preserve">Zulema Reyes </t>
  </si>
  <si>
    <t>Fitz Roy 2441</t>
  </si>
  <si>
    <t>solayelen111@gmail.com</t>
  </si>
  <si>
    <t>Sol Ayelén Magi</t>
  </si>
  <si>
    <t>Rojas 348</t>
  </si>
  <si>
    <t xml:space="preserve"> Estudiante de Ing. Ambiental</t>
  </si>
  <si>
    <t>juancru_92@hotmail.com</t>
  </si>
  <si>
    <t>Juan cruz vigliero</t>
  </si>
  <si>
    <t>esmeralda 1385 7 d</t>
  </si>
  <si>
    <t>abogado pero me dedico al marketing</t>
  </si>
  <si>
    <t>Magnaniana93@gmail.com</t>
  </si>
  <si>
    <t xml:space="preserve">Ana Mariel Magnani </t>
  </si>
  <si>
    <t>Belgrano 2077</t>
  </si>
  <si>
    <t xml:space="preserve">Técnica en Turismo </t>
  </si>
  <si>
    <t>san.civit@gmail.com</t>
  </si>
  <si>
    <t>Santiago Civit</t>
  </si>
  <si>
    <t>Chacras de Coria, Lujan de Cuyo, Mendoza</t>
  </si>
  <si>
    <t>Estudio Ingenieria en Recursos Naturales Renovables</t>
  </si>
  <si>
    <t>anel.orietasantillan@gmail.com</t>
  </si>
  <si>
    <t>Anel Orieta</t>
  </si>
  <si>
    <t>Don Bosco 2352-san isidro</t>
  </si>
  <si>
    <t>Laura.jimena.delgado@gmail.com</t>
  </si>
  <si>
    <t>Laura Jimena Delgado</t>
  </si>
  <si>
    <t>Carrasco 613 2 i - CP 1407, Mendoza</t>
  </si>
  <si>
    <t xml:space="preserve">Estudiante - Gestión Ambiental </t>
  </si>
  <si>
    <t>Msofiagnecco@gmail.com</t>
  </si>
  <si>
    <t>Maria sofia gnecco</t>
  </si>
  <si>
    <t>Av. santa fe 1991</t>
  </si>
  <si>
    <t>Lic. En psicología</t>
  </si>
  <si>
    <t>gmendiuk@gmail.com</t>
  </si>
  <si>
    <t>Gabriel Mendiuk</t>
  </si>
  <si>
    <t>Charlone 1371 1°</t>
  </si>
  <si>
    <t>Administracion</t>
  </si>
  <si>
    <t>fcalvo1994@gmail.com</t>
  </si>
  <si>
    <t>Florencia Luján Calvo</t>
  </si>
  <si>
    <t>130 ex Cuba, 4146, Villa Ballester, General San Martín</t>
  </si>
  <si>
    <t>beltranlabougle@gmail.com</t>
  </si>
  <si>
    <t>Beltran Labougle</t>
  </si>
  <si>
    <t>Maipu 1266, CABA</t>
  </si>
  <si>
    <t>Estudiante de Lic. en Gerenciamiento Ambiental</t>
  </si>
  <si>
    <t>vbertoli@grupodass.com.ar</t>
  </si>
  <si>
    <t>Vanina Bertoli</t>
  </si>
  <si>
    <t>Huergo 256 8* B - CABA -</t>
  </si>
  <si>
    <t xml:space="preserve">Diseñadora de indumentaria </t>
  </si>
  <si>
    <t>ancarabelli@gmail.com</t>
  </si>
  <si>
    <t>Antonella Carabelli</t>
  </si>
  <si>
    <t>Av. Indepencia 1175</t>
  </si>
  <si>
    <t>estudiante de Gestión ambiental</t>
  </si>
  <si>
    <t>maria.cbritos@gmail.com</t>
  </si>
  <si>
    <t>María José Comesaña Britos</t>
  </si>
  <si>
    <t>Arana y Goiri 2743 (Mar del Plata)</t>
  </si>
  <si>
    <t>+542235010949</t>
  </si>
  <si>
    <t>Estudiante en Tecnicatura Universitaria en Procedimientos y Tecnologías Ambientales</t>
  </si>
  <si>
    <t>julian.cabrera98@hotmail.com</t>
  </si>
  <si>
    <t>Julian Cabrera</t>
  </si>
  <si>
    <t>Av. Velez sardfield 1351, CABA</t>
  </si>
  <si>
    <t>kjfinck@middlebury.edu</t>
  </si>
  <si>
    <t>Kat Finck</t>
  </si>
  <si>
    <t>Nueva York</t>
  </si>
  <si>
    <t xml:space="preserve">Medio Ambiente, educación </t>
  </si>
  <si>
    <t>dv.adrian06@gmail.com</t>
  </si>
  <si>
    <t>Walberto Adrián David Quiñones</t>
  </si>
  <si>
    <t>Estados Unidos 608, Capital Federal</t>
  </si>
  <si>
    <t>Preparador Físico - Secundario Terminado</t>
  </si>
  <si>
    <t>rosinvaleria@gmail.com</t>
  </si>
  <si>
    <t>Valeria Rosin</t>
  </si>
  <si>
    <t>Florencio Varela 151 Beccar</t>
  </si>
  <si>
    <t>Licenciada en Psicologia</t>
  </si>
  <si>
    <t>fer17sosa@hotmail.com.ar</t>
  </si>
  <si>
    <t>Fernando Sosa</t>
  </si>
  <si>
    <t>Pablo Podesta 467</t>
  </si>
  <si>
    <t>lic. informacion ambiental</t>
  </si>
  <si>
    <t>antofiorenza1@gmail.com</t>
  </si>
  <si>
    <t>Antonella Fiorenza</t>
  </si>
  <si>
    <t>Sarmiento 255, San Miguel</t>
  </si>
  <si>
    <t>revuelta.victoria@gmail.com</t>
  </si>
  <si>
    <t>Victoria Revuelta</t>
  </si>
  <si>
    <t>Conde Zeppelin 6564</t>
  </si>
  <si>
    <t xml:space="preserve">Traductora Pública </t>
  </si>
  <si>
    <t>valen.diorio@gmail.com</t>
  </si>
  <si>
    <t>Valentina Diorio</t>
  </si>
  <si>
    <t xml:space="preserve">Barrio Los Pilares (Calle La Florida, Pilar) </t>
  </si>
  <si>
    <t>Diseño de Indumentaria</t>
  </si>
  <si>
    <t>eugemalleville@gmail.com</t>
  </si>
  <si>
    <t xml:space="preserve">Maria Eugenia Malleville </t>
  </si>
  <si>
    <t>Av San Juan 2138 piso 12 depto B</t>
  </si>
  <si>
    <t>Docente de nivel inicial y estudiante de psicología</t>
  </si>
  <si>
    <t>Cele1883@gmail.com</t>
  </si>
  <si>
    <t>Celeste flores</t>
  </si>
  <si>
    <t>Nicaragua 4927</t>
  </si>
  <si>
    <t xml:space="preserve">Vestuarista </t>
  </si>
  <si>
    <t>zoe.maidana0@gmail.com</t>
  </si>
  <si>
    <t>Zoe Maidana</t>
  </si>
  <si>
    <t>Carlos pellegrini 860. Acassuso</t>
  </si>
  <si>
    <t>Emprendedora</t>
  </si>
  <si>
    <t>Sofimuljat@gmail.com</t>
  </si>
  <si>
    <t>Sofía Muljat</t>
  </si>
  <si>
    <t xml:space="preserve">Acoyte 143 </t>
  </si>
  <si>
    <t xml:space="preserve">Lic. Psicología </t>
  </si>
  <si>
    <t>valenti.luciana96@gmail.com</t>
  </si>
  <si>
    <t xml:space="preserve">Luciana Valenti </t>
  </si>
  <si>
    <t>Jose Leon Pagano 2744 1C</t>
  </si>
  <si>
    <t>Psicopedadogia</t>
  </si>
  <si>
    <t>osorioestefania01@gmail.com</t>
  </si>
  <si>
    <t>Estefania Osorio</t>
  </si>
  <si>
    <t>Av.Warnes 291</t>
  </si>
  <si>
    <t xml:space="preserve">sofia.salvado@clusterciar.com.ar </t>
  </si>
  <si>
    <t>Sofía Salvadó</t>
  </si>
  <si>
    <t xml:space="preserve">Arenales 3566, CABA </t>
  </si>
  <si>
    <t xml:space="preserve">Administración de empresas </t>
  </si>
  <si>
    <t xml:space="preserve">Sofimattone@hotmail.com </t>
  </si>
  <si>
    <t xml:space="preserve">Sofia Mattone </t>
  </si>
  <si>
    <t>Av del golf 1806</t>
  </si>
  <si>
    <t xml:space="preserve">Fotografía </t>
  </si>
  <si>
    <t>florencia.guadagni@gmail.com</t>
  </si>
  <si>
    <t>María Florencia Guadagni</t>
  </si>
  <si>
    <t>Julián Navarro 3344</t>
  </si>
  <si>
    <t>lugaliano1@gmail.com</t>
  </si>
  <si>
    <t>Lourdes Galiano</t>
  </si>
  <si>
    <t>3 de febrero 923</t>
  </si>
  <si>
    <t>Licenciatura en ciencias biológicas</t>
  </si>
  <si>
    <t>Dafnelavore@gmail.com</t>
  </si>
  <si>
    <t>Dafne Michelle Lavore Beck</t>
  </si>
  <si>
    <t>Suipacha 1211, Retiro</t>
  </si>
  <si>
    <t>Profesión: Consultora en Desarrollo Organizacional. Estudios: Lic. Comunicación Social y Mágister en Estudios Organizacionales</t>
  </si>
  <si>
    <t>scordodani@gmail.com</t>
  </si>
  <si>
    <t>Daniela Scordo</t>
  </si>
  <si>
    <t>Juncal 3190 piso 29</t>
  </si>
  <si>
    <t>Psicóloga</t>
  </si>
  <si>
    <t>tomadalourdes@gmail.com</t>
  </si>
  <si>
    <t>Lourdes Tomada</t>
  </si>
  <si>
    <t>San Luis 225, Ing. Maschwitz</t>
  </si>
  <si>
    <t>Estudiante de turismo y hotelería.</t>
  </si>
  <si>
    <t>nacho.cjs514@gmail.com</t>
  </si>
  <si>
    <t>Ignacio Osvaldo Granati</t>
  </si>
  <si>
    <t>Lomas de zamora, Buenos Aires</t>
  </si>
  <si>
    <t>Estudio lic. en ciencias ambientales</t>
  </si>
  <si>
    <t>dilufran2002@gmail.com</t>
  </si>
  <si>
    <t>Francisco di lullo</t>
  </si>
  <si>
    <t>Anchorena 265, Temperley</t>
  </si>
  <si>
    <t>Licenciatura en ciencias biologícas</t>
  </si>
  <si>
    <t xml:space="preserve">ngarro7@gmail.com </t>
  </si>
  <si>
    <t>Nahuel garro</t>
  </si>
  <si>
    <t>Ramón falcón 1750</t>
  </si>
  <si>
    <t xml:space="preserve">Licenciatura en audiovision </t>
  </si>
  <si>
    <t>suppicichabril@gmail.com</t>
  </si>
  <si>
    <t>Abril Suppicich</t>
  </si>
  <si>
    <t>Migueletes 775</t>
  </si>
  <si>
    <t>Gestión de medios y entretenimiento</t>
  </si>
  <si>
    <t>camilaforlano@gmail.com</t>
  </si>
  <si>
    <t>Camila Forlano</t>
  </si>
  <si>
    <t>Peña 3064 4to B</t>
  </si>
  <si>
    <t xml:space="preserve">Direccion de Fotografía - estudiante </t>
  </si>
  <si>
    <t xml:space="preserve"> +54 9 1167870539</t>
  </si>
  <si>
    <t xml:space="preserve"> +54 9 2357412959</t>
  </si>
  <si>
    <t xml:space="preserve"> +54 9 1169308982</t>
  </si>
  <si>
    <t>@sofiastuder95</t>
  </si>
  <si>
    <t xml:space="preserve"> +54 9 1165211093</t>
  </si>
  <si>
    <t xml:space="preserve"> +54 9 1150468156</t>
  </si>
  <si>
    <t xml:space="preserve"> +54 9 1136103476</t>
  </si>
  <si>
    <t>Huerta/Forestal</t>
  </si>
  <si>
    <t xml:space="preserve"> +54 9 1153240263</t>
  </si>
  <si>
    <t>@mnervigentile</t>
  </si>
  <si>
    <t xml:space="preserve"> +54 9 1158277152</t>
  </si>
  <si>
    <t xml:space="preserve"> +54 9 3584190337</t>
  </si>
  <si>
    <t xml:space="preserve"> +54 9 3584190837</t>
  </si>
  <si>
    <t xml:space="preserve"> +33 6 32274101</t>
  </si>
  <si>
    <t xml:space="preserve"> +33 695475802</t>
  </si>
  <si>
    <t>voluntariado de 10 semanas</t>
  </si>
  <si>
    <t xml:space="preserve"> +54 9 1165431551</t>
  </si>
  <si>
    <t xml:space="preserve"> +54 9 1167645252</t>
  </si>
  <si>
    <t xml:space="preserve"> +54 9 1136409688</t>
  </si>
  <si>
    <t xml:space="preserve"> +54 9 1161228853</t>
  </si>
  <si>
    <t xml:space="preserve"> +54 9 1144012084</t>
  </si>
  <si>
    <t>@marrferreyra</t>
  </si>
  <si>
    <t xml:space="preserve"> +54 9 1161519158</t>
  </si>
  <si>
    <t>Lujan, Buenos Aires</t>
  </si>
  <si>
    <t xml:space="preserve"> +54 9 2323336813 </t>
  </si>
  <si>
    <t>@nuevaepisteme</t>
  </si>
  <si>
    <t>No terminó el programa</t>
  </si>
  <si>
    <t xml:space="preserve"> +54 9 1130651927</t>
  </si>
  <si>
    <t xml:space="preserve"> +54 9 1162838157</t>
  </si>
  <si>
    <t xml:space="preserve"> +54 9 1162024469</t>
  </si>
  <si>
    <t xml:space="preserve"> +54 9 3385409250</t>
  </si>
  <si>
    <t xml:space="preserve"> +54 9 1168339493</t>
  </si>
  <si>
    <t>@Joyas_milena</t>
  </si>
  <si>
    <t xml:space="preserve"> +54 9 1132816738</t>
  </si>
  <si>
    <t xml:space="preserve"> +54 9 2966400882</t>
  </si>
  <si>
    <t xml:space="preserve"> +54 9 1140849964</t>
  </si>
  <si>
    <t xml:space="preserve"> +54 9 11 58159014</t>
  </si>
  <si>
    <t>Eventual</t>
  </si>
  <si>
    <t>belanaoliver@gmail.com</t>
  </si>
  <si>
    <t xml:space="preserve">Belana Luz Oliver </t>
  </si>
  <si>
    <t xml:space="preserve"> +54 9 1126357819</t>
  </si>
  <si>
    <t>Hueta/Forestal</t>
  </si>
  <si>
    <t xml:space="preserve"> +54 9 1158574818</t>
  </si>
  <si>
    <t>Voluntariado frenado por operación del marido</t>
  </si>
  <si>
    <t xml:space="preserve"> +54 9 1165651807</t>
  </si>
  <si>
    <t xml:space="preserve"> +54 9 1160527481</t>
  </si>
  <si>
    <t>erica.alves@utexas.edu</t>
  </si>
  <si>
    <t>Erica Rabelo Calmon Alves</t>
  </si>
  <si>
    <t xml:space="preserve"> +1 512 426 8244</t>
  </si>
  <si>
    <t xml:space="preserve"> +1 512 217 4606</t>
  </si>
  <si>
    <t xml:space="preserve"> +54 9 1164033944</t>
  </si>
  <si>
    <t xml:space="preserve"> +54 9 1163247324</t>
  </si>
  <si>
    <t xml:space="preserve"> +54 9 1133767367</t>
  </si>
  <si>
    <t xml:space="preserve"> +54 9 1145634044</t>
  </si>
  <si>
    <t xml:space="preserve">Osseg </t>
  </si>
  <si>
    <t xml:space="preserve"> +54 9 1138232416‬</t>
  </si>
  <si>
    <t>@Lulycabrio</t>
  </si>
  <si>
    <t xml:space="preserve"> +54 9 1158573528</t>
  </si>
  <si>
    <t>lmmr280390@Gmail.com</t>
  </si>
  <si>
    <t xml:space="preserve"> +54 9 1123940603</t>
  </si>
  <si>
    <t>@Lmorenor1990</t>
  </si>
  <si>
    <t xml:space="preserve"> +54 9 1158590816</t>
  </si>
  <si>
    <t xml:space="preserve"> +54 9 1127505699</t>
  </si>
  <si>
    <t>@vaniNah</t>
  </si>
  <si>
    <t xml:space="preserve"> +54 9 1161350705</t>
  </si>
  <si>
    <t>Melany Chamu</t>
  </si>
  <si>
    <t xml:space="preserve"> +54 9 1155817001</t>
  </si>
  <si>
    <t>Sofia Lomazzi</t>
  </si>
  <si>
    <t xml:space="preserve"> +54 9 1162530222</t>
  </si>
  <si>
    <t xml:space="preserve"> +54 9 11 38859362</t>
  </si>
  <si>
    <t>comenzo y el primer día dejo</t>
  </si>
  <si>
    <t>Abandonó</t>
  </si>
  <si>
    <t xml:space="preserve"> buscar en eventuales</t>
  </si>
  <si>
    <t xml:space="preserve">Leonardo Mateo Marino </t>
  </si>
  <si>
    <t>02954536784</t>
  </si>
  <si>
    <t xml:space="preserve">El bienestar de las ciudades. El orden y la prolijidad de las ciudades. </t>
  </si>
  <si>
    <t xml:space="preserve">Tecnicatura en Producción Vegetal Intensiva </t>
  </si>
  <si>
    <t xml:space="preserve">Pintar. Fotografía. Artesanías. Arte en general. </t>
  </si>
  <si>
    <t xml:space="preserve">Soy muy apasionado de mi profesión. </t>
  </si>
  <si>
    <t>Se volvió a su país, no finalizo el PAC y no firmó contrato</t>
  </si>
  <si>
    <t>anaisrubio@hotmail.com</t>
  </si>
  <si>
    <t>Ana Ines Rubio</t>
  </si>
  <si>
    <t xml:space="preserve"> +54 9 1140986820</t>
  </si>
  <si>
    <t>Esposo</t>
  </si>
  <si>
    <t xml:space="preserve"> +54 9 1169255657</t>
  </si>
  <si>
    <t>Dirección de correo electrónico (EL QUE RECOPILA AUTOMÁTICO EL FORMS)</t>
  </si>
  <si>
    <t>Ciudad, Provincia y País de Residencia (en algunos quedaron las direcciones del sistema anterior).</t>
  </si>
  <si>
    <t>Celular</t>
  </si>
  <si>
    <t>Dispo horaria del otro forms.</t>
  </si>
  <si>
    <t>Por qué Agente del otro forms.</t>
  </si>
  <si>
    <t>¿Qué depto del otro forms?</t>
  </si>
  <si>
    <t>CV del otro forms.</t>
  </si>
  <si>
    <t>¿Cómo te enteraste del voluntariado de Eco House?</t>
  </si>
  <si>
    <t>Edad                 (fecha contrato)</t>
  </si>
  <si>
    <t>STATUS de la otra pestaña.</t>
  </si>
  <si>
    <t>Comentarios de la otra pestaña.</t>
  </si>
  <si>
    <t>Depto al que ingresó (del otro forms).</t>
  </si>
  <si>
    <t>¿RENOVÓ EL CONTRATO? (otro forms).</t>
  </si>
  <si>
    <t>Una cosa del otro forms.</t>
  </si>
  <si>
    <t>Comentarios nuevos: ¿cambio de depto? ¿Alguna novedad a saber? (otro forms).</t>
  </si>
  <si>
    <t xml:space="preserve">Fecha en la que termino el programa </t>
  </si>
  <si>
    <t>Departamento del cual se recibió</t>
  </si>
  <si>
    <t>¿AGREGADO AL GRUPO DE WP DE RECIBIDOS?</t>
  </si>
  <si>
    <t>¿DIPLOMA PREPARADO E IMPRESO, LISTO PARA ENTREGAR?</t>
  </si>
  <si>
    <t>¿DIPLOMA ENTREGADO?</t>
  </si>
  <si>
    <t>¿FOTO DEL DIPLOMA SUBIDA A LA CARPETA CORRESPONDIENTE?</t>
  </si>
  <si>
    <t xml:space="preserve">Escuelas </t>
  </si>
  <si>
    <t>Huerta</t>
  </si>
  <si>
    <t xml:space="preserve">Certificación </t>
  </si>
  <si>
    <t>Eventos</t>
  </si>
  <si>
    <t>Certificacion</t>
  </si>
  <si>
    <t xml:space="preserve">Eventos </t>
  </si>
  <si>
    <t>ESCUELAS</t>
  </si>
  <si>
    <t>Escuelas</t>
  </si>
  <si>
    <t>escuelas</t>
  </si>
  <si>
    <t>eventos</t>
  </si>
  <si>
    <t>certificacion</t>
  </si>
  <si>
    <t>Comunicacion</t>
  </si>
  <si>
    <t>Adm &amp; CH</t>
  </si>
  <si>
    <t>Educación SocioAmbiental</t>
  </si>
  <si>
    <t>Administración &amp; Capital Humano</t>
  </si>
  <si>
    <t xml:space="preserve">Eventos Conscientes </t>
  </si>
  <si>
    <t>Investigación &amp; Política Socioambiental</t>
  </si>
  <si>
    <t xml:space="preserve">Educación Socioambiental / Edición </t>
  </si>
  <si>
    <t>Eventos Conscientes</t>
  </si>
  <si>
    <t>bren.young16@gmail.com</t>
  </si>
  <si>
    <t>Brenda Young</t>
  </si>
  <si>
    <t>Terrero 983 1 D</t>
  </si>
  <si>
    <t>Tecnica en turismo</t>
  </si>
  <si>
    <t>Av. Santa Fe 3365</t>
  </si>
  <si>
    <t xml:space="preserve">Ingeniería Ambiental </t>
  </si>
  <si>
    <t>Giulianatignanelli15@gmail.com</t>
  </si>
  <si>
    <t>Giuliana Tignanelli</t>
  </si>
  <si>
    <t>Francisco Madero 421</t>
  </si>
  <si>
    <t>Futura estudiante de Ciencias Politicas</t>
  </si>
  <si>
    <t>Sanchezgsofia@gmail.com</t>
  </si>
  <si>
    <t>Sofía Sanchez</t>
  </si>
  <si>
    <t>lavallol 3576 dpto 9</t>
  </si>
  <si>
    <t>54 9 11 6947-9993</t>
  </si>
  <si>
    <t>Lic. En RR. PP</t>
  </si>
  <si>
    <t>nazarre 4447</t>
  </si>
  <si>
    <t>Estudiante de Lic. en Publicidad</t>
  </si>
  <si>
    <t xml:space="preserve">Licenciada en Marketing </t>
  </si>
  <si>
    <t>Aylen Capra</t>
  </si>
  <si>
    <t>Forest</t>
  </si>
  <si>
    <t xml:space="preserve">Estudiante de Nutrición en UBA Empleado </t>
  </si>
  <si>
    <t>Voluntariado en Hospital Clínicas 2018 / Voluntariado en JJOo de la Juventud 2018</t>
  </si>
  <si>
    <t>lunaposse@gmail.com</t>
  </si>
  <si>
    <t>Luna Posse</t>
  </si>
  <si>
    <t xml:space="preserve">+5491121831816 </t>
  </si>
  <si>
    <t>Estudiante de la Lic. en RRPP</t>
  </si>
  <si>
    <t>Cv en legajo</t>
  </si>
  <si>
    <t>en planilla</t>
  </si>
  <si>
    <t>Kevin Uriel Guerschuny</t>
  </si>
  <si>
    <t xml:space="preserve"> +54 9 1135099073</t>
  </si>
  <si>
    <t xml:space="preserve"> +54 9 1155633433</t>
  </si>
  <si>
    <t xml:space="preserve"> +54 9 112827 6639</t>
  </si>
  <si>
    <t>Omnit</t>
  </si>
  <si>
    <t>flordisanto@gmail.com</t>
  </si>
  <si>
    <t xml:space="preserve"> +54 9 1153396771</t>
  </si>
  <si>
    <t>Empezó en Educación, continúa en RRHH</t>
  </si>
  <si>
    <t>RH</t>
  </si>
  <si>
    <t>E-Mail</t>
  </si>
  <si>
    <t>Celular/WhatsApp</t>
  </si>
  <si>
    <t>Profesión/Estudios</t>
  </si>
  <si>
    <t>Disponibilidad horaria</t>
  </si>
  <si>
    <t xml:space="preserve">¿Te gustaría participar, junto a Eco House Global, en movilizaciones? *Cuando pase el aislamiento obligatorio. </t>
  </si>
  <si>
    <t>¿Te gustaría participar en acciones de Activismo Digital? | P. ej. enviar e-mails o mensajes a nuestrxs representantes para que tomen decisiones sostenibles?</t>
  </si>
  <si>
    <t>¿Qué problemática socioambiental te sensibiliza mas?</t>
  </si>
  <si>
    <t>¿Tenes algún hobby? | P. ej. pintar, hacer canciones, sacar fotos, etc. ¡Todo sirve, eventualmente, para ayudar! :)</t>
  </si>
  <si>
    <t>¿Algo más que nos quieras contar sobre vos? | Opcional.</t>
  </si>
  <si>
    <t>¿LOS AGREGUÉ AL GRUPO DE WHATSAPP?</t>
  </si>
  <si>
    <t>EDAD</t>
  </si>
  <si>
    <t xml:space="preserve">Asistirían a plantaciones? </t>
  </si>
  <si>
    <t>Tienen auto?</t>
  </si>
  <si>
    <t>+54 9 1136017277</t>
  </si>
  <si>
    <t>Estudiante de Artes Escénicas, profesora de inglés y teatro musical</t>
  </si>
  <si>
    <t>a_poncedeleon@hotmail.es</t>
  </si>
  <si>
    <t>Abigaíl Ponce de León</t>
  </si>
  <si>
    <t>Salta</t>
  </si>
  <si>
    <t>Lic en Relaciones Internacionales</t>
  </si>
  <si>
    <t>Fines de semana y feriados</t>
  </si>
  <si>
    <t xml:space="preserve">Cambio Climático /Contaminación </t>
  </si>
  <si>
    <t>Piano, danza contemporánea, yoga</t>
  </si>
  <si>
    <t>abiponcedeleon</t>
  </si>
  <si>
    <t>abrilsoledadsanchez2004@gmail.com</t>
  </si>
  <si>
    <t>Abril Sánchez</t>
  </si>
  <si>
    <t>NOGOYÁ</t>
  </si>
  <si>
    <t>Secundaria</t>
  </si>
  <si>
    <t>Días de semana por la mañana</t>
  </si>
  <si>
    <t>La pérdida de biodiversidad, la pérdida de naturaleza</t>
  </si>
  <si>
    <t>Tengo una página de ambientalismo ( vida_ambientalista_) tocó el piano, leo</t>
  </si>
  <si>
    <t>Soy vegetariana, amo el medio ambiente y vivo para cuidarlo</t>
  </si>
  <si>
    <t>Sanchezz_aby</t>
  </si>
  <si>
    <t>adrianayoseth83@gmail.com</t>
  </si>
  <si>
    <t xml:space="preserve">Adriana Bermúdez Navas </t>
  </si>
  <si>
    <t xml:space="preserve">A. Justiniano Carranza. Palermo Hollywood </t>
  </si>
  <si>
    <t>+50768241998</t>
  </si>
  <si>
    <t xml:space="preserve">Músico </t>
  </si>
  <si>
    <t>Días de semana por la tarde</t>
  </si>
  <si>
    <t xml:space="preserve">La conservación del medio ambiente </t>
  </si>
  <si>
    <t xml:space="preserve">Sacar fotos, canciones </t>
  </si>
  <si>
    <t>@adrib</t>
  </si>
  <si>
    <t xml:space="preserve">@adribn </t>
  </si>
  <si>
    <t>agos_cadenazzo@hotmail.com</t>
  </si>
  <si>
    <t>Agostina Cadenazzo</t>
  </si>
  <si>
    <t>Av Santa Fe 5211</t>
  </si>
  <si>
    <t>Contadora- organización de eventos</t>
  </si>
  <si>
    <t xml:space="preserve">Podría por la mañana y tarde. Dependiendo los días .  Tambien fines de semana </t>
  </si>
  <si>
    <t xml:space="preserve">La contaminación </t>
  </si>
  <si>
    <t xml:space="preserve">Bailar y cocinar </t>
  </si>
  <si>
    <t xml:space="preserve">Me encanta organizar eventos . Sacar fotos. </t>
  </si>
  <si>
    <t>aperezbay@google.com</t>
  </si>
  <si>
    <t>Arevalo 1772</t>
  </si>
  <si>
    <t>Contador / Lic. en Administracion</t>
  </si>
  <si>
    <t>Reducción de basura</t>
  </si>
  <si>
    <t>yoga</t>
  </si>
  <si>
    <t xml:space="preserve">agustina.abigail1998@gmail.com </t>
  </si>
  <si>
    <t xml:space="preserve">Agustina Abigail Barbosa </t>
  </si>
  <si>
    <t xml:space="preserve">11 de septiembre 2070, José C. paz. </t>
  </si>
  <si>
    <t xml:space="preserve">Cursando Licenciatura en Relaciones Públicas </t>
  </si>
  <si>
    <t>buttacanoagus@hotmail.com</t>
  </si>
  <si>
    <t>Agustina Cano</t>
  </si>
  <si>
    <t>+5493446631249</t>
  </si>
  <si>
    <t>Relaciones públicas</t>
  </si>
  <si>
    <t xml:space="preserve">Protección animal </t>
  </si>
  <si>
    <t>Sacar fotos, manejo de redes</t>
  </si>
  <si>
    <t>Tengo carga horaria disponible pero me queda más cómodo a la tarde para lo ir sea que necesiten. Me gusta hacer la planificación de medios y sacar fotos.</t>
  </si>
  <si>
    <t>@buttacanoagus</t>
  </si>
  <si>
    <t>Aguscb</t>
  </si>
  <si>
    <t>agusfitolite@gmail.com</t>
  </si>
  <si>
    <t>Agustina Fitolite</t>
  </si>
  <si>
    <t xml:space="preserve">Romulo Naon 2466 6a CABA </t>
  </si>
  <si>
    <t>adm de empresas</t>
  </si>
  <si>
    <t>el consumo sin medida de recursos naturales, exceso de uso de plasticos y productos no sustentables. El cuidado de la vida silvestre.</t>
  </si>
  <si>
    <t>hacer deporte, correr y andar en bici</t>
  </si>
  <si>
    <t>n/a</t>
  </si>
  <si>
    <t>agusfito</t>
  </si>
  <si>
    <t>agustinahirs98@gmail.com</t>
  </si>
  <si>
    <t xml:space="preserve">Agustina Hirsbrunner </t>
  </si>
  <si>
    <t>San Isidro (Martínez)</t>
  </si>
  <si>
    <t xml:space="preserve">Licenciatura en marketing y técnica en administración </t>
  </si>
  <si>
    <t>educación y medio ambiente</t>
  </si>
  <si>
    <t xml:space="preserve">Soy profe de Yoga, los deportes y movimiento del cuerpo, leer, escribir, estar al aire libre </t>
  </si>
  <si>
    <t xml:space="preserve">Me gustan los idiomas, dar clases, enseñar y aprender, todo lo que está relacionado con el cuerpo y mente, dar clases particulares. Me gusta mucho la investigación sobre temas que me interesan y la comunicación de estos temas. </t>
  </si>
  <si>
    <t xml:space="preserve">agustinahirs </t>
  </si>
  <si>
    <t>aguskeshi@hotmail.com</t>
  </si>
  <si>
    <t>Agustina Keshishian</t>
  </si>
  <si>
    <t>La Pampa 717 3E, CABA</t>
  </si>
  <si>
    <t>Lic en Administracion de Empresas</t>
  </si>
  <si>
    <t>Contaminación ambiental</t>
  </si>
  <si>
    <t>Sacar fotos!</t>
  </si>
  <si>
    <t>Aguskeshishian</t>
  </si>
  <si>
    <t>agustinapica@hotmail.com</t>
  </si>
  <si>
    <t>Agustina Pica</t>
  </si>
  <si>
    <t>Finanzas</t>
  </si>
  <si>
    <t>Plásticos de un solo uso/Basura Cero</t>
  </si>
  <si>
    <t xml:space="preserve">Bailar, sacar fotos </t>
  </si>
  <si>
    <t xml:space="preserve">Trabajo en una empresa en donde llevo adelante un grupo de trabajo que hace proyectos sustentables dentro y fuera de la oficina (por fuera me refiero a en casa, no es RSE o actividades ecológicas de voluntariado) Si realizan charlas o capacitaciones especializadas , o si tienen algún programa de educación destinado a  Empresas, me podrán enviar al mail personal ? Gracias . </t>
  </si>
  <si>
    <t>agustinapica</t>
  </si>
  <si>
    <t>Aguspiermarini@gmail.com</t>
  </si>
  <si>
    <t xml:space="preserve">Agustina Piermarini </t>
  </si>
  <si>
    <t>Bustamante 1538, hurlingham</t>
  </si>
  <si>
    <t>Licenciatura en Comercio internacional</t>
  </si>
  <si>
    <t>El agrongocio, afectando principalmente a los animales</t>
  </si>
  <si>
    <t>Me gusta pintar</t>
  </si>
  <si>
    <t>Agus piermarini</t>
  </si>
  <si>
    <t>aldanapablos1704@gmail.com</t>
  </si>
  <si>
    <t>Aldana Pablos</t>
  </si>
  <si>
    <t>San Carlos de Bariloche / Recoleta, Capital Federal</t>
  </si>
  <si>
    <t>+5492944805696</t>
  </si>
  <si>
    <t>estudiante de Lic. en Escenografía</t>
  </si>
  <si>
    <t>No estoy pasando la cuarentena en mi domicilio CABA, por lo que por el momento no podría asistir</t>
  </si>
  <si>
    <t>la sobreproducción de desechos y la industria comercial que fomenta esto</t>
  </si>
  <si>
    <t>pintar, dibujar</t>
  </si>
  <si>
    <t>@aldanapablos</t>
  </si>
  <si>
    <t>aldy_53_t@hotmail.com</t>
  </si>
  <si>
    <t>Aldana Tanzi</t>
  </si>
  <si>
    <t>Lavalle 965, Partido de Tigre.</t>
  </si>
  <si>
    <t xml:space="preserve">Profesora de Educación Física, con Postitulo en Actividades y Deportes en la Naturaleza </t>
  </si>
  <si>
    <t xml:space="preserve">Todo lo referido al agua y su vida tanto de flora como fauna, al mal uso y  a la contaminación de grandes masas de agua. Además de todo lo referido a cómo reciclar y mantener una vida cada vez más auto sustentable </t>
  </si>
  <si>
    <t>Hago todo tipo de manualidades, con diferentes materiales, así como cemento con todas sus variables. Saco fotos, y edito las mismas, armando flyers para emprendimientos.</t>
  </si>
  <si>
    <t xml:space="preserve">Trabajo coordinando viajes (y como profe en educativos), y todo tipo de eventos sociales. Con todo rango de edades, desde infantes hasta tercera edad, manejo desde las logísticas hasta las actividades de cada propuesta, que es lo que más gusta, estar con los grupos, fomentar la unión y que desborden las risas. Me desenvuelvo bien trabajando en grupo! </t>
  </si>
  <si>
    <t xml:space="preserve">Alditanzi </t>
  </si>
  <si>
    <t>arabril26@gmail.com</t>
  </si>
  <si>
    <t xml:space="preserve">Alejandra Ramirez Garcia </t>
  </si>
  <si>
    <t>Santa Fe av 4860</t>
  </si>
  <si>
    <t xml:space="preserve">Animales, uso de agua y desechos </t>
  </si>
  <si>
    <t>Bailar</t>
  </si>
  <si>
    <t>Alejandra.ramirez.garcia</t>
  </si>
  <si>
    <t>alejandro.macc22@gmail.com</t>
  </si>
  <si>
    <t xml:space="preserve">Alejandro Casas </t>
  </si>
  <si>
    <t xml:space="preserve">Colombiano </t>
  </si>
  <si>
    <t xml:space="preserve">Mendoza 2134 B/ Belgrano </t>
  </si>
  <si>
    <t xml:space="preserve">Estudiante de Artes visuales </t>
  </si>
  <si>
    <t xml:space="preserve">Las industrias contaminantes, como la textil y la alimenticia </t>
  </si>
  <si>
    <t>Pinto, dibujo, escribo</t>
  </si>
  <si>
    <t xml:space="preserve">Amo la pintura, es mi manera de representarme ante el mundo </t>
  </si>
  <si>
    <t xml:space="preserve">@blau.ale </t>
  </si>
  <si>
    <t>agustina.pirovano@gmail.com</t>
  </si>
  <si>
    <t>Agustina Pirovano</t>
  </si>
  <si>
    <t xml:space="preserve">echeverria 1200, CP 1617, lote 120 </t>
  </si>
  <si>
    <t xml:space="preserve"> fotografa</t>
  </si>
  <si>
    <t>agustinatula2017@hotmail.com</t>
  </si>
  <si>
    <t>Agustina tula</t>
  </si>
  <si>
    <t xml:space="preserve">San Martín </t>
  </si>
  <si>
    <t xml:space="preserve">Haciendo el ingreso a carrera de ing ambiental </t>
  </si>
  <si>
    <t xml:space="preserve">La contaminación y la cantidad de plásticos qué hay circulando </t>
  </si>
  <si>
    <t xml:space="preserve">Me gusta editar imágenes, hacer páginas </t>
  </si>
  <si>
    <t>Agusstulaa</t>
  </si>
  <si>
    <t>Aguss.tula</t>
  </si>
  <si>
    <t>ana.kaplan@gmail.com</t>
  </si>
  <si>
    <t>Ana Irene Kaplan</t>
  </si>
  <si>
    <t>Sarmiento 4029. Olivos. Buenos Aires</t>
  </si>
  <si>
    <t>Diseñadora Gráfica/D.de Arte/MotionGraphics</t>
  </si>
  <si>
    <t>Flexible</t>
  </si>
  <si>
    <t>Cuidado ambiental. Educación.</t>
  </si>
  <si>
    <t>Pintar, cuidar las plantas, yoga, reciclar, un poco de todo</t>
  </si>
  <si>
    <t>Me gusta desarrollar conceptos y luego transformarlo en imágenes.</t>
  </si>
  <si>
    <t>_ana.kap_</t>
  </si>
  <si>
    <t>Anahi Pedraza</t>
  </si>
  <si>
    <t>Misiones</t>
  </si>
  <si>
    <t>Estudiantr en diseño de indumentaria</t>
  </si>
  <si>
    <t xml:space="preserve">Contaminación por plástico, reciclar </t>
  </si>
  <si>
    <t>Coser, hacer manualidades, plantar</t>
  </si>
  <si>
    <t>andrea-marina@outlook.es</t>
  </si>
  <si>
    <t>Andrea Marina Falcón</t>
  </si>
  <si>
    <t>Alejandro korn</t>
  </si>
  <si>
    <t>Coach vocal-cantante profesional</t>
  </si>
  <si>
    <t>Un fin de semana al mes</t>
  </si>
  <si>
    <t xml:space="preserve">Todo lo relacionado a explotación animal y deforestación 
</t>
  </si>
  <si>
    <t xml:space="preserve">Música </t>
  </si>
  <si>
    <t>Me uni al grupo a través de una amiga. Le comenté que estoy preocupada con la explotación de los caballos en mi pueblo.Luego vi que las actividades están más relacionadas a la ecología ..pero me voy sumando en la medida que puedo. Muchas gracias por el trabajo que realizan!</t>
  </si>
  <si>
    <t>Andre Entropia</t>
  </si>
  <si>
    <t>alexerdfarb@gmail.com</t>
  </si>
  <si>
    <t xml:space="preserve">Alex Erdfarb </t>
  </si>
  <si>
    <t>Ingeniería Industrial</t>
  </si>
  <si>
    <t xml:space="preserve">contaminación </t>
  </si>
  <si>
    <t>musica (guitarra)</t>
  </si>
  <si>
    <t>alexerdfarb</t>
  </si>
  <si>
    <t>anaemiliaflores@gmail.com</t>
  </si>
  <si>
    <t>Ana Emilia Flores</t>
  </si>
  <si>
    <t>La plata 56 427</t>
  </si>
  <si>
    <t xml:space="preserve">La suciedad y la contaminación </t>
  </si>
  <si>
    <t>Sacar fotos, pintar, hacer manualidades</t>
  </si>
  <si>
    <t>Intento activar dónde pueda y transmitirle a los jóvenes las ganas de cambiar y de cuidar el planeta</t>
  </si>
  <si>
    <t>@emiflores00</t>
  </si>
  <si>
    <t>@emiliaafloress</t>
  </si>
  <si>
    <t>lorena.a.salvatierra@gmail.com</t>
  </si>
  <si>
    <t>Angela Salvatierra</t>
  </si>
  <si>
    <t>Constancio vigil 2477 Burzaco</t>
  </si>
  <si>
    <t>+5491122547397</t>
  </si>
  <si>
    <t>Estudiante de ing.ambiental</t>
  </si>
  <si>
    <t>Bajo porcentaje que representan las energias renovables en la matriz electrica argentina.</t>
  </si>
  <si>
    <t>Tocar el piano, cantar, escribir versos</t>
  </si>
  <si>
    <t>L.e.r.e.n.a</t>
  </si>
  <si>
    <t>luigi_senepa@hotmail.com</t>
  </si>
  <si>
    <t xml:space="preserve">Angelo luigi di vincenzo Senepa </t>
  </si>
  <si>
    <t>Venezuelo</t>
  </si>
  <si>
    <t>Av belgrano 4076</t>
  </si>
  <si>
    <t>Cocinero</t>
  </si>
  <si>
    <t xml:space="preserve">Jardineria </t>
  </si>
  <si>
    <t xml:space="preserve">Tengo un emprendimiento gastronómico </t>
  </si>
  <si>
    <t>Angelo_di_vincenzo</t>
  </si>
  <si>
    <t>Villarrealandres6.0@mail.com</t>
  </si>
  <si>
    <t xml:space="preserve">Andres Hipólito Villarreal </t>
  </si>
  <si>
    <t xml:space="preserve">Yatay 260, Morón </t>
  </si>
  <si>
    <t xml:space="preserve">Agente de viajes y turismo </t>
  </si>
  <si>
    <t xml:space="preserve">Algunos dias . </t>
  </si>
  <si>
    <t xml:space="preserve">Agua potable </t>
  </si>
  <si>
    <t xml:space="preserve">Fotografia. Lectura. </t>
  </si>
  <si>
    <t>antoo.be@gmail.com</t>
  </si>
  <si>
    <t xml:space="preserve">Antonela benvenuto </t>
  </si>
  <si>
    <t>Thames 2301 CABA</t>
  </si>
  <si>
    <t xml:space="preserve">Lic en psicología </t>
  </si>
  <si>
    <t xml:space="preserve">Calentamiento global, contaminación de aguas con plásticos, contaminación ambiental en general. Me interesa informar, difundir e impulsar prácticas diarias más sustentables </t>
  </si>
  <si>
    <t xml:space="preserve">Cantar, sacar fotos </t>
  </si>
  <si>
    <t xml:space="preserve">Me gustaría formar parte de algún proyecto de investigación </t>
  </si>
  <si>
    <t>Antobenvenuto</t>
  </si>
  <si>
    <t>barriosramonandres@gmail.com</t>
  </si>
  <si>
    <t>Andres Ramon Barrios</t>
  </si>
  <si>
    <t>calle 829 N2632</t>
  </si>
  <si>
    <t>Universitario</t>
  </si>
  <si>
    <t>Basurales a cielo abierto</t>
  </si>
  <si>
    <t>Dar charlas de concientizacion</t>
  </si>
  <si>
    <t>Me gustaria hacer un spot ambiental</t>
  </si>
  <si>
    <t>https://twitter.com/andres_barriosa</t>
  </si>
  <si>
    <t>https://www.instagram.com/_andres_barrios_/</t>
  </si>
  <si>
    <t>adeckmann@gmail.com</t>
  </si>
  <si>
    <t>Armando Daniel Beckmann</t>
  </si>
  <si>
    <t>José Hernández 4335 - Munro (1605) Vicente López - Buenos Aires</t>
  </si>
  <si>
    <t>05491162749617</t>
  </si>
  <si>
    <t>Técnico/Ingeniero/MBA</t>
  </si>
  <si>
    <t>La contaminación ambiental, la deforestación, la matanza de especies, la falta de cultura ecologista, el atraso de una humanidad distópica egoísta materialista con el poder en manos de unos pocos (unas cuarenta personas en total) MUCHO DESEQUILIBRIO</t>
  </si>
  <si>
    <t>Escribo relatos, novelas, canciones y me gustaría pintar pero no tengo los medios</t>
  </si>
  <si>
    <t>Estuve unos 5 años en una ONG de protección de animales en extinción. Tengo contactos con gente del CONICET (soy ex investigador) y tengo acceso a espectrofotómetro de masa y otros.
Hace 7 meses que no tengo actividad porque soy consultor de PyMEs.</t>
  </si>
  <si>
    <t>i DO NOT HAVE INSTAGRAM</t>
  </si>
  <si>
    <t>Aylen capra</t>
  </si>
  <si>
    <t xml:space="preserve">Empleada </t>
  </si>
  <si>
    <t xml:space="preserve">El consumo masivo de plasticos de un solo uso </t>
  </si>
  <si>
    <t>Sacar fotos, bailar</t>
  </si>
  <si>
    <t>Ayluucapra</t>
  </si>
  <si>
    <t>barbara.victorinosds@hotmail.com</t>
  </si>
  <si>
    <t>Barbara Victorino</t>
  </si>
  <si>
    <t xml:space="preserve">Comodoro Rivadavia </t>
  </si>
  <si>
    <t xml:space="preserve">Técnica en Administración Ambiental- Est. Lic en Administración </t>
  </si>
  <si>
    <t>basurales clandestinos</t>
  </si>
  <si>
    <t>barbara.victorino</t>
  </si>
  <si>
    <t>anfevare1210@gmail.com</t>
  </si>
  <si>
    <t>Andres Vaquero</t>
  </si>
  <si>
    <t>San Telmo</t>
  </si>
  <si>
    <t xml:space="preserve">E-commerce </t>
  </si>
  <si>
    <t>la falta de conciencia a la hora de separar residuos</t>
  </si>
  <si>
    <t>cantar Hip Hop</t>
  </si>
  <si>
    <t>Tengo experiencia como analista de QA manual y automation, servicio al cliente y liderazgo de proyectos de de entre 15 a 30 personas.</t>
  </si>
  <si>
    <t>@Andres_vaqueror</t>
  </si>
  <si>
    <t>@andres_reyes94</t>
  </si>
  <si>
    <t>Wgutierrez624@gmail.com</t>
  </si>
  <si>
    <t>Angelo Luigi Di Vincenzo Senepa</t>
  </si>
  <si>
    <t>Av. Belgrano 4076</t>
  </si>
  <si>
    <t>berniferrari2003@gmail.com</t>
  </si>
  <si>
    <t>Bernardita Ferrari</t>
  </si>
  <si>
    <t>Vidal 2185 CABA</t>
  </si>
  <si>
    <t>Último año de secundario</t>
  </si>
  <si>
    <t>El consumo de carne</t>
  </si>
  <si>
    <t>Pintar, cantar, tocar instrumentos, dibujar, escribir poesía</t>
  </si>
  <si>
    <t>Me gustaría participar de movilizaciones, sin embargo, creo que eso podría hacerlo un poco más adelante (incluso concluido el período de aislamiento/medidas por el Covid-19)</t>
  </si>
  <si>
    <t>berni_ferrari</t>
  </si>
  <si>
    <t>Bianpresti@gmail.com</t>
  </si>
  <si>
    <t>Bianca Presti</t>
  </si>
  <si>
    <t>Pilar</t>
  </si>
  <si>
    <t>Lic Medio Ambiente</t>
  </si>
  <si>
    <t xml:space="preserve">Residuos </t>
  </si>
  <si>
    <t>Biancapresti</t>
  </si>
  <si>
    <t>chimentobren@gmail.com</t>
  </si>
  <si>
    <t xml:space="preserve">Brenda chimento </t>
  </si>
  <si>
    <t>La plata</t>
  </si>
  <si>
    <t>+5491159472570</t>
  </si>
  <si>
    <t xml:space="preserve">Magisterio </t>
  </si>
  <si>
    <t>La problemática ambiental, y cualquier cosa relacionada con los animales.</t>
  </si>
  <si>
    <t>Por el momento no</t>
  </si>
  <si>
    <t>Brenchimento</t>
  </si>
  <si>
    <t>teffycliff@gmail.com</t>
  </si>
  <si>
    <t>Camila Pelitz</t>
  </si>
  <si>
    <t>Andres vallejos 3237</t>
  </si>
  <si>
    <t>Ninguna</t>
  </si>
  <si>
    <t>La muerte de todos los animales y la explotacion que hay</t>
  </si>
  <si>
    <t>Dibujar y tocar musica</t>
  </si>
  <si>
    <t>cxmiixpelitzx</t>
  </si>
  <si>
    <t>annybert009@gmail.com</t>
  </si>
  <si>
    <t xml:space="preserve">Annyber Rodríguez </t>
  </si>
  <si>
    <t>Lavalle 2191</t>
  </si>
  <si>
    <t xml:space="preserve">Ingeniero ambiental </t>
  </si>
  <si>
    <t xml:space="preserve">Las colillas de cigarrillo que son tiradas en todos lados </t>
  </si>
  <si>
    <t xml:space="preserve">Pintar con acuarela </t>
  </si>
  <si>
    <t xml:space="preserve">Me encantaría seguir participando en más actividades y más si son para aprender cosas nuevas </t>
  </si>
  <si>
    <t>Annybertluna</t>
  </si>
  <si>
    <t>Annybert_009</t>
  </si>
  <si>
    <t>antonellagaitan91@hotmail.com</t>
  </si>
  <si>
    <t>Antonella Gaitán</t>
  </si>
  <si>
    <t>Río Negro 1355 Gral Pico</t>
  </si>
  <si>
    <t>Lic en trabajo social</t>
  </si>
  <si>
    <t>Explotación de animales no humanos y el medio ambiente</t>
  </si>
  <si>
    <t>Cantar, hacer huerta, entrenar</t>
  </si>
  <si>
    <t>Siempre quiero aprender</t>
  </si>
  <si>
    <t>antonellagaitan91</t>
  </si>
  <si>
    <t>Antococco0@gmail.com</t>
  </si>
  <si>
    <t xml:space="preserve">Antonella Romina Cocco </t>
  </si>
  <si>
    <t>Bolívar 1180 1B</t>
  </si>
  <si>
    <t xml:space="preserve">Estudiante de Odontología </t>
  </si>
  <si>
    <t>anto.aguirre.27@gmail.com</t>
  </si>
  <si>
    <t>Antonella victoria Aguirre</t>
  </si>
  <si>
    <t xml:space="preserve">Bertres 520 / caballito </t>
  </si>
  <si>
    <t xml:space="preserve">Ingeniera mecánica </t>
  </si>
  <si>
    <t xml:space="preserve">El uso del agua </t>
  </si>
  <si>
    <t xml:space="preserve">Deporte - nado y escalo </t>
  </si>
  <si>
    <t>@antooag</t>
  </si>
  <si>
    <t>@antoaguirre93</t>
  </si>
  <si>
    <t>carolinasesa@gmail.com</t>
  </si>
  <si>
    <t>Carolina sesa</t>
  </si>
  <si>
    <t>Caba, nuñez</t>
  </si>
  <si>
    <t>Diseñadora</t>
  </si>
  <si>
    <t>Residuos / incendios forestales</t>
  </si>
  <si>
    <t>Carosesa</t>
  </si>
  <si>
    <t>benjacarvajal7@gmail.com</t>
  </si>
  <si>
    <t>Benjamin Carvajal</t>
  </si>
  <si>
    <t>Chilena</t>
  </si>
  <si>
    <t>Viña del Mar</t>
  </si>
  <si>
    <t>+56981365699</t>
  </si>
  <si>
    <t>Ingeniería Civil Mecánica</t>
  </si>
  <si>
    <t>Resido en Chile</t>
  </si>
  <si>
    <t>DD.HH y Cambio Climático</t>
  </si>
  <si>
    <t>Leer, definitivamente</t>
  </si>
  <si>
    <t>Soy fundador de la organización Uno.Cinco que partió hace ya casi un año en Chile y nos gustaría poder formalizar una alianza con EcoHouse. Actualmente somos 55 personas quienes conformamos esta organización.</t>
  </si>
  <si>
    <t>Benjamincarvajal</t>
  </si>
  <si>
    <t>Benjacarvajal</t>
  </si>
  <si>
    <t>nicolasmbenzoni@gmail.com</t>
  </si>
  <si>
    <t xml:space="preserve">Benzoni Nicolás </t>
  </si>
  <si>
    <t>Chivilcoy 4596</t>
  </si>
  <si>
    <t xml:space="preserve">Profesor De Educación Física </t>
  </si>
  <si>
    <t xml:space="preserve">Educación ambiental </t>
  </si>
  <si>
    <t xml:space="preserve">hacer deportes en la naturaleza </t>
  </si>
  <si>
    <t>Nicobenzoni</t>
  </si>
  <si>
    <t xml:space="preserve">Nicolás Benzoni </t>
  </si>
  <si>
    <t>bianquiisanita@gmail.com</t>
  </si>
  <si>
    <t>Bianca Sanitá</t>
  </si>
  <si>
    <t>Primero de mayo 3434</t>
  </si>
  <si>
    <t>Lic es gestión ambiental (falta la tesis)</t>
  </si>
  <si>
    <t>claralopezcabanillas@gmail.com</t>
  </si>
  <si>
    <t>clara lopez cabanillas</t>
  </si>
  <si>
    <t>san isidro</t>
  </si>
  <si>
    <t>lic en administracion</t>
  </si>
  <si>
    <t>la basura y el consumo</t>
  </si>
  <si>
    <t>deporte, hacer manualidades</t>
  </si>
  <si>
    <t>calilopezc</t>
  </si>
  <si>
    <t>clara.sangilf@gmail.com</t>
  </si>
  <si>
    <t xml:space="preserve">Clara San Gil </t>
  </si>
  <si>
    <t xml:space="preserve">Ravelo 142, Boulogne </t>
  </si>
  <si>
    <t xml:space="preserve">Profesora de nivel inicial </t>
  </si>
  <si>
    <t>"La basura"</t>
  </si>
  <si>
    <t xml:space="preserve">Hacer manualidades con materiales descartable </t>
  </si>
  <si>
    <t>Tengo un emprendimiento ecologico para la infancia donde uno mis dos grandes pasiones la ecologia y la infancia. Que se llama Eco Niñez</t>
  </si>
  <si>
    <t>@eco.ninez</t>
  </si>
  <si>
    <t>constanzalalli92@gmail.com</t>
  </si>
  <si>
    <t>Constanza Lalli</t>
  </si>
  <si>
    <t>Magallanes 2756 Villa Nueva de Guaymallen, Mendoza</t>
  </si>
  <si>
    <t xml:space="preserve">LIC. En Turismo </t>
  </si>
  <si>
    <t xml:space="preserve">Cambio Climático </t>
  </si>
  <si>
    <t>Fotografías,Pintar</t>
  </si>
  <si>
    <t>En época normal me dedico a la coordinación de grupos de turismo viajando por todo el país y extranjero.</t>
  </si>
  <si>
    <t>Constanza_lalli</t>
  </si>
  <si>
    <t xml:space="preserve">Camiastesana@gmail.com </t>
  </si>
  <si>
    <t xml:space="preserve">Camila Astesana </t>
  </si>
  <si>
    <t>Bonpland 2428</t>
  </si>
  <si>
    <t xml:space="preserve">Administrativa </t>
  </si>
  <si>
    <t>camilabarbareschi@outlook.com</t>
  </si>
  <si>
    <t>Camila Barbareschi</t>
  </si>
  <si>
    <t xml:space="preserve">Vito dumas 283, San Fernando </t>
  </si>
  <si>
    <t>Negocios digitales</t>
  </si>
  <si>
    <t>Falta de conciencia ambiental</t>
  </si>
  <si>
    <t>https://twitter.com/camibarbareschi?s=08</t>
  </si>
  <si>
    <t>https://www.instagram.com/camilabarbareschi?r=nametag</t>
  </si>
  <si>
    <t>carpot.cc@gmail.com</t>
  </si>
  <si>
    <t>crosta carla estefania</t>
  </si>
  <si>
    <t xml:space="preserve">maestra ada elflein 3849 dto G </t>
  </si>
  <si>
    <t>+5219842104078</t>
  </si>
  <si>
    <t>estudios completos, de todo un poco, jardinería, ventas, atención al publico</t>
  </si>
  <si>
    <t xml:space="preserve">la basura! </t>
  </si>
  <si>
    <t>la pintura , la jardinería, las manualidades</t>
  </si>
  <si>
    <t>Quiero hacer todo lo que esté a mi alcance para sumar al cambio!!</t>
  </si>
  <si>
    <t>carr_pott_</t>
  </si>
  <si>
    <t xml:space="preserve">Camila Herrero </t>
  </si>
  <si>
    <t>av. Olazabal 4068 1a, villa urquiza, CABA</t>
  </si>
  <si>
    <t>camiperaltar@gmail.com</t>
  </si>
  <si>
    <t>Camila Peralta Ramos</t>
  </si>
  <si>
    <t>Av. del Libertador 3540 11 A</t>
  </si>
  <si>
    <t>Licenciada en Ciencias Sociale</t>
  </si>
  <si>
    <t>Av. del Libertador 3540</t>
  </si>
  <si>
    <t>+5491168366924</t>
  </si>
  <si>
    <t xml:space="preserve">Licenciada en Ciencias Sociales </t>
  </si>
  <si>
    <t>De momento tengo disponibilidad en las tres opciones</t>
  </si>
  <si>
    <t>Plástico, reciclaje, manejo de residuos y derechos animales.</t>
  </si>
  <si>
    <t>Cantar, sacar fotos</t>
  </si>
  <si>
    <t>Tengo un proyecto en Instagram que fusiona arte y sustentabilidad. Se llama @xnuestrofuturo. De momento está en proceso de reconversión.</t>
  </si>
  <si>
    <t>camiperaltar</t>
  </si>
  <si>
    <t>Carla estefania crosta</t>
  </si>
  <si>
    <t>maestra ada elflein 3849 dto G - la lucila</t>
  </si>
  <si>
    <t>Secundario</t>
  </si>
  <si>
    <t>carogewis@hotmail.com</t>
  </si>
  <si>
    <t xml:space="preserve">Carolina Gewisgold </t>
  </si>
  <si>
    <t xml:space="preserve">Ingenieria química </t>
  </si>
  <si>
    <t xml:space="preserve">La cantidad de basura que generamos </t>
  </si>
  <si>
    <t>carogewis</t>
  </si>
  <si>
    <t>carogewisgold</t>
  </si>
  <si>
    <t>patty_fc@outlook.com</t>
  </si>
  <si>
    <t>Dora Flores Cortez</t>
  </si>
  <si>
    <t>Monte grande- San Nicolás 3675</t>
  </si>
  <si>
    <t>Impactos ambiental en el agua y tierra</t>
  </si>
  <si>
    <t>Componer</t>
  </si>
  <si>
    <t>daniela.ortiz11@gmail.com</t>
  </si>
  <si>
    <t>Elena Daniela Ortiz</t>
  </si>
  <si>
    <t>+543884772811</t>
  </si>
  <si>
    <t>Comerciante</t>
  </si>
  <si>
    <t>Contaminación Ambiental. 
Implentacion de huertas comunitarias en los sectores más vulnerables</t>
  </si>
  <si>
    <t>Tocar la guitarra y cantar</t>
  </si>
  <si>
    <t xml:space="preserve">Creo en Dios y se que con El todo es posible.
Me dedico al Desarrollo Personal.
Trabajo en una oganización por la Paz del mundo y para que todas las personas sean felices.
</t>
  </si>
  <si>
    <t>Daniela Ortiz</t>
  </si>
  <si>
    <t>gudinelias@gmail.com</t>
  </si>
  <si>
    <t>Elias Gudin</t>
  </si>
  <si>
    <t>Remedios de Escalada</t>
  </si>
  <si>
    <t>+5491159230760</t>
  </si>
  <si>
    <t>Estudios secundarios</t>
  </si>
  <si>
    <t>Todo lo que tenga que ver con el medio ambiente</t>
  </si>
  <si>
    <t>Jugar al lolsito</t>
  </si>
  <si>
    <t>Elias gudin</t>
  </si>
  <si>
    <t>carosbordi@gmail.com</t>
  </si>
  <si>
    <t>Carolina Rodriguez Sbordi</t>
  </si>
  <si>
    <t>Cintra 1371, Hurlingham</t>
  </si>
  <si>
    <t xml:space="preserve">6to año secundario </t>
  </si>
  <si>
    <t>Cambio climático y el problema del plastico</t>
  </si>
  <si>
    <t>Pintar acuarelas, cocinar</t>
  </si>
  <si>
    <t>Tengo mucha iniciativa y le pongo mucha onda a los proyectos de que me sensibilizan</t>
  </si>
  <si>
    <t>Carosbordi</t>
  </si>
  <si>
    <t>caritorotolo@gmail.com</t>
  </si>
  <si>
    <t>Carolina Rotolo</t>
  </si>
  <si>
    <t>Palermo Hollywood</t>
  </si>
  <si>
    <t xml:space="preserve">Lic. En Relaciones Internacionales. Cancillería Argentina Dirección de Asuntos Ambientales. </t>
  </si>
  <si>
    <t>Todas</t>
  </si>
  <si>
    <t>Cantar y actuar</t>
  </si>
  <si>
    <t>No gracias</t>
  </si>
  <si>
    <t>@caritorotolo</t>
  </si>
  <si>
    <t>diseniografia@gmail.com</t>
  </si>
  <si>
    <t>Carolina Verónica Cata</t>
  </si>
  <si>
    <t>Avellaneda 1756 . CABA</t>
  </si>
  <si>
    <t>+5491169021812</t>
  </si>
  <si>
    <t>diseñadora grafica</t>
  </si>
  <si>
    <t xml:space="preserve">tambien podria en la semana por la tarde. </t>
  </si>
  <si>
    <t>todas</t>
  </si>
  <si>
    <t>actuación, danza, canto, fotografia, lettering</t>
  </si>
  <si>
    <t>@MasitaCata</t>
  </si>
  <si>
    <t>@diseniografia</t>
  </si>
  <si>
    <t>catampadilla@gmail.com</t>
  </si>
  <si>
    <t>Catalina Maitena Padilla</t>
  </si>
  <si>
    <t>Alsina 1277 - Banfield</t>
  </si>
  <si>
    <t>11 60240192</t>
  </si>
  <si>
    <t>Responsable de Higiene, Seguridad y Ambiente (Autopartista)</t>
  </si>
  <si>
    <t>mer_e29@hotmail.com</t>
  </si>
  <si>
    <t>Estevez Maria Mercedes</t>
  </si>
  <si>
    <t>Virrey Olaguer y Feliu 3418 / CABA</t>
  </si>
  <si>
    <t>Contador Público</t>
  </si>
  <si>
    <t xml:space="preserve">consumo irresponsable de los recursos </t>
  </si>
  <si>
    <t>Cocinar</t>
  </si>
  <si>
    <t>me interesa por mi profesion intentar lograr una economia mas sostenible social y ambientalmente para lograr avanzar y desarrollarnos pero no a costa del planeta</t>
  </si>
  <si>
    <t>https://www.instagram.com/merestevez/</t>
  </si>
  <si>
    <t>evelynbuol@gmail.com</t>
  </si>
  <si>
    <t>Evelyn Buol</t>
  </si>
  <si>
    <t>Río de Janeiro 755 - CABA</t>
  </si>
  <si>
    <t>Estudiante Contador Público</t>
  </si>
  <si>
    <t>Contaminación</t>
  </si>
  <si>
    <t>Música</t>
  </si>
  <si>
    <t>Además de los Fines de semana y feriados podría los viernes luego de las 17 hs</t>
  </si>
  <si>
    <t>evelyn.arguello10@gmail.com</t>
  </si>
  <si>
    <t>Evelyn Giannina argüello</t>
  </si>
  <si>
    <t>+54911625824444</t>
  </si>
  <si>
    <t>Estudiante de la licenciatura en gestión ambiental</t>
  </si>
  <si>
    <t>Agrotóxicos</t>
  </si>
  <si>
    <t>Me gusta sacar fotos</t>
  </si>
  <si>
    <t>Evearguello1</t>
  </si>
  <si>
    <t>catalinamontes.d@gmail.com</t>
  </si>
  <si>
    <t>Catalina Montes</t>
  </si>
  <si>
    <t>CBC Ingeniería petrolera</t>
  </si>
  <si>
    <t xml:space="preserve">Reciclaje </t>
  </si>
  <si>
    <t>@CataDaniMontes</t>
  </si>
  <si>
    <t>xcatamontesx</t>
  </si>
  <si>
    <t>catalina_sol@live.com</t>
  </si>
  <si>
    <t xml:space="preserve">Catalina Rodríguez </t>
  </si>
  <si>
    <t>Felipe iannone 961, Ramos Mejia</t>
  </si>
  <si>
    <t xml:space="preserve">Cbc de la lic Ciencias Ambientales </t>
  </si>
  <si>
    <t xml:space="preserve">Realmente no puedo seleccionar una con lo pesadas que son cada una de esas problematicas, pero me sensibiliza que a causa de nuestro mal comportamiento las calles estan asquerosamente sucias, los residuos que se desperdician y es muy facil que la gente pueda recuperar gran parte de esos residuos. Me sensibiliza caminar y ver veredas repletas de basura y descartes de ropa y mas. </t>
  </si>
  <si>
    <t>La fotografia y bailar</t>
  </si>
  <si>
    <t xml:space="preserve">Soy vegetariana tratando hacer el pase al veganismo, quiero generar muchos cambios y estoy contentísima de poder formar parte de esta organización con un fin tan maravilloso. </t>
  </si>
  <si>
    <t>No tengo twitter</t>
  </si>
  <si>
    <t>@cata__rodriguez</t>
  </si>
  <si>
    <t>facunddoprado@gmail.com</t>
  </si>
  <si>
    <t xml:space="preserve">Facundo Ezequiel Prado </t>
  </si>
  <si>
    <t>Florida oeste</t>
  </si>
  <si>
    <t>Aire limpio</t>
  </si>
  <si>
    <t>Persona activa</t>
  </si>
  <si>
    <t xml:space="preserve">Trabajo y estudio pero quiero tener alguna participación en esto,aunque sea poco,nunca esta de más </t>
  </si>
  <si>
    <t>facupradooo</t>
  </si>
  <si>
    <t>Profesora de nivel inicial</t>
  </si>
  <si>
    <t>fedegchapur@gmail.com</t>
  </si>
  <si>
    <t>Federico González Chapur</t>
  </si>
  <si>
    <t xml:space="preserve">C.A.B.A. </t>
  </si>
  <si>
    <t>+5492235461697</t>
  </si>
  <si>
    <t>El daño ambiental en crecimiento, la cultura del consumo constante y la falta de armonía y paz mundial.</t>
  </si>
  <si>
    <t>Tocar instrumentos (guitarra ppalmente), leer y escribir. Cada tanto puede surgir pintar un cuadro.</t>
  </si>
  <si>
    <t>&lt;3</t>
  </si>
  <si>
    <t>@fedegch</t>
  </si>
  <si>
    <t>fede_7_28@hotmail.com</t>
  </si>
  <si>
    <t>Federico Sánchez</t>
  </si>
  <si>
    <t>Palazzo 2440/ ciudad jardín palomar</t>
  </si>
  <si>
    <t>Sistemas</t>
  </si>
  <si>
    <t>Reciclaje, contaminación en los océanos, la tala indiscriminada.</t>
  </si>
  <si>
    <t>Tocar la guitarra</t>
  </si>
  <si>
    <t>Fede.sz7</t>
  </si>
  <si>
    <t>constinegrotto@gmail.com</t>
  </si>
  <si>
    <t>Constanza Nahir Negrotto</t>
  </si>
  <si>
    <t>Miguel Cané 1226</t>
  </si>
  <si>
    <t>Estudiante de Psicología</t>
  </si>
  <si>
    <t>fiorecanatesi@gmail.com</t>
  </si>
  <si>
    <t>Fiorella Agostina  Recanatesi</t>
  </si>
  <si>
    <t>Mar del plata</t>
  </si>
  <si>
    <t>Psicología</t>
  </si>
  <si>
    <t>Contaminación ambiental.Conciencia y conducta humana ante el uso de plásticos y productos contaminantes.</t>
  </si>
  <si>
    <t>Pintar, reciclado, sacar fotos, escribir.</t>
  </si>
  <si>
    <t>constanza.negrotto@outlook.com</t>
  </si>
  <si>
    <t>Constanza Negrotto</t>
  </si>
  <si>
    <t>Lanús Oeste</t>
  </si>
  <si>
    <t xml:space="preserve">La emergencia climática y ecológica que vivimos! </t>
  </si>
  <si>
    <t>Cantar, bailar, estudiar idiomas</t>
  </si>
  <si>
    <t>NahirNegrotto</t>
  </si>
  <si>
    <t>flordg@hotmail.com</t>
  </si>
  <si>
    <t>florencia alejandra del guercio</t>
  </si>
  <si>
    <t>3 de febrero 2382 belgrano</t>
  </si>
  <si>
    <t>abogacia</t>
  </si>
  <si>
    <t>por el momenro mis horarios estan complicados por cuestiones laborales</t>
  </si>
  <si>
    <t>Contaminación Ambiental  -</t>
  </si>
  <si>
    <t>Sacar fotos</t>
  </si>
  <si>
    <t>Me gusta la naturaleza</t>
  </si>
  <si>
    <t>florencia.delguercio</t>
  </si>
  <si>
    <t>dulce.2000.tuti@gmail.com</t>
  </si>
  <si>
    <t>Cortes Meglioli Maria Dulce</t>
  </si>
  <si>
    <t>Santo Domingo s/n rodeo san juan</t>
  </si>
  <si>
    <t>Estudiante Comunicación social</t>
  </si>
  <si>
    <t xml:space="preserve">La separación de residuos. </t>
  </si>
  <si>
    <t>Tejer</t>
  </si>
  <si>
    <t>Me gusta hablar</t>
  </si>
  <si>
    <t>tuticortes2</t>
  </si>
  <si>
    <t>dulce___tuti</t>
  </si>
  <si>
    <t>cristiannavarretereyna@gmail.com</t>
  </si>
  <si>
    <t>Cristian Navarrete</t>
  </si>
  <si>
    <t>Mataderos</t>
  </si>
  <si>
    <t>Secundario completo</t>
  </si>
  <si>
    <t>Ganadería y el plástico</t>
  </si>
  <si>
    <t>@_cristiannavarrete</t>
  </si>
  <si>
    <t>flordonadello@gmail.com</t>
  </si>
  <si>
    <t>Florencia Donadello</t>
  </si>
  <si>
    <t>Recoleta</t>
  </si>
  <si>
    <t>Estudiante ingeniería ambiental</t>
  </si>
  <si>
    <t>Contaminación de ecosistemas</t>
  </si>
  <si>
    <t>Flor_donadello</t>
  </si>
  <si>
    <t>micaeladaianaperez6@gmail.com</t>
  </si>
  <si>
    <t>Daiana Micaela Pérez</t>
  </si>
  <si>
    <t>Darwin 1578 - Palermo</t>
  </si>
  <si>
    <t xml:space="preserve">En sí puedo decir todas. Pero creo que el consumo de carne, deforestación y el impacto de esto en nuestro medio ambiente creo que es algo que charlo y me interesó activamente todos los días. </t>
  </si>
  <si>
    <t>Tocó instrumentos</t>
  </si>
  <si>
    <t xml:space="preserve">Soy voluntaria en varias organizaciones, cómo: TECHO y Fundación sí. </t>
  </si>
  <si>
    <t>MicaelaDaianaP2</t>
  </si>
  <si>
    <t>daianamicaperez</t>
  </si>
  <si>
    <t>flor_fleitas@hotmail.com</t>
  </si>
  <si>
    <t>Florencia Soledad Fleitas</t>
  </si>
  <si>
    <t>Mar del Plata</t>
  </si>
  <si>
    <t>Licenciada en Recursos para la Defensa Orientación Comando Naval</t>
  </si>
  <si>
    <t>La contaminación, el consumismo cotidiano de la gente a raíz del cual se desprenden varias problemáticas más...</t>
  </si>
  <si>
    <t xml:space="preserve">Hacer música con mí pareja, pintar, hacer manualidades. </t>
  </si>
  <si>
    <t>Estuve realizando varias actividades acerca de la campaña #OjoConLaColilla en la ciudad de Punta Alta. Ahora vivo en Mar del Plata, por este año y el que viene. 
En Punta Alta quedó a cargo de la organización que habíamos creado, "Ecocityarg", un grupo de chicas súper comprometidas y yo sigo trabajando con ellas desde la distancia... La realidad es que ahora estuvo todo bastante parado por la cuarentena, sólo hemos recibido colillas... Pero nos sumamos para las actividades venideras de EcoHouse! 💪🏼</t>
  </si>
  <si>
    <t>Ecocityarg</t>
  </si>
  <si>
    <t>dairamorillo98@gmail.com</t>
  </si>
  <si>
    <t>Daira Constanza Morillo</t>
  </si>
  <si>
    <t>Esnaola 121 / Almirante Brown</t>
  </si>
  <si>
    <t xml:space="preserve">Estudiante de ciencias ambientales, fotógrafa y tengo un emprendimiento de pastelería vegana llamado Natural Eat BA. </t>
  </si>
  <si>
    <t>Mis horarios son muy variados ya que tengo turnos rotativos en el trabajo. Los lunes, viernes y sábados son los que tengo más disponibilidad</t>
  </si>
  <si>
    <t>El extractivismo</t>
  </si>
  <si>
    <t>Daimorillo98</t>
  </si>
  <si>
    <t>Daimorillo</t>
  </si>
  <si>
    <t>fleitad@hotmail.com</t>
  </si>
  <si>
    <t>David Fleita</t>
  </si>
  <si>
    <t>Helguera 4723 2B</t>
  </si>
  <si>
    <t>Emprendedor</t>
  </si>
  <si>
    <t>Medio ambiente, la cantidas de plastico que hay en nuestro planeta que afecta a los animales, deforestacion e incendio realizados a proposito para el beneficio de empresas.</t>
  </si>
  <si>
    <t>Pinto</t>
  </si>
  <si>
    <t>Me gusta todo lo relacionado con el medio ambiente y creo que cualquier accion que uno realice por mas pequeña que sea ayuda muchisimo</t>
  </si>
  <si>
    <t>---</t>
  </si>
  <si>
    <t>@davidleofleita</t>
  </si>
  <si>
    <t>giselleacostab@gmail.com</t>
  </si>
  <si>
    <t>Giselle Acosta</t>
  </si>
  <si>
    <t>+541161063614</t>
  </si>
  <si>
    <t>Ingeniera Química</t>
  </si>
  <si>
    <t xml:space="preserve">Contaminación en los océanos, los residuos </t>
  </si>
  <si>
    <t>Me gusta hacer yoga, tocar el uke y generar contenido para mi cuenta de ig de ingenieriacircular.ok</t>
  </si>
  <si>
    <t xml:space="preserve">Estoy en la búsqueda de conectar mi carrera con el ambiente y la sostenibilidad para lograr un trabajo con propósito </t>
  </si>
  <si>
    <t>@giacostab /@ingenieriacircular.ok</t>
  </si>
  <si>
    <t>delfinacipriani99@gmail.com</t>
  </si>
  <si>
    <t>Delfina Cipriani</t>
  </si>
  <si>
    <t>Gallo 1560, CABA</t>
  </si>
  <si>
    <t>Estudiando Ingenieria Industrial</t>
  </si>
  <si>
    <t>Contaminación de plásticos y la deforestacion</t>
  </si>
  <si>
    <t>Aveces pinto y hago deporte</t>
  </si>
  <si>
    <t>DelfiCipri</t>
  </si>
  <si>
    <t>delfi.cipriani</t>
  </si>
  <si>
    <t>delfinadiazalberdi@gmail.com</t>
  </si>
  <si>
    <t>Delfina Diaz Alberdi</t>
  </si>
  <si>
    <t>Licenciatura en Administracion de Empresas</t>
  </si>
  <si>
    <t>El consumo de animales y su impacto ambiental</t>
  </si>
  <si>
    <t xml:space="preserve">Jugar al futbol </t>
  </si>
  <si>
    <t>delfinadiaza</t>
  </si>
  <si>
    <t>delfidiazalberdi</t>
  </si>
  <si>
    <t>iarumoneta@gmail.com</t>
  </si>
  <si>
    <t>Iara Moneta</t>
  </si>
  <si>
    <t>Lomas de Zamora</t>
  </si>
  <si>
    <t>+5491150393032</t>
  </si>
  <si>
    <t>Licenciatura en Gestión Ambiental</t>
  </si>
  <si>
    <t>Hoy en dia los multiples incendios intencionales en nuestro pais y la ausencia de proteccion de ecosistemas importantes para nuestro planeta.</t>
  </si>
  <si>
    <t>iarumoneta</t>
  </si>
  <si>
    <t>iliana.diley@gmail.com</t>
  </si>
  <si>
    <t>Iliana Dufflart Moreno</t>
  </si>
  <si>
    <t>Senillosa 1522</t>
  </si>
  <si>
    <t>Trabajo en casa</t>
  </si>
  <si>
    <t xml:space="preserve">Calentamiento global </t>
  </si>
  <si>
    <t xml:space="preserve">Tocar el teclado </t>
  </si>
  <si>
    <t>Iliana Dufflart</t>
  </si>
  <si>
    <t>insolgar@gmail.com</t>
  </si>
  <si>
    <t>Inti García</t>
  </si>
  <si>
    <t>San Lorenzo 3376 pb 02, Rosario</t>
  </si>
  <si>
    <t>Traductora/Profesora de inglés/Música</t>
  </si>
  <si>
    <t>La mañana y los domingos.</t>
  </si>
  <si>
    <t>La destrucción de los ecosistemas para la explotación comercial: ahora particularmente, lo que se está haciendo con los humedales para la industria ganadera y el sufrimiento animal en general.</t>
  </si>
  <si>
    <t>Todos los temas de los que hago después mi trabajo o estudio son un poco mis hobbies. Disfruto practicándolos e investigándolos. Me gusta el diseño digital, encontrar soluciones digitales que me sirven como herramientas de trabajo o difusión, me gusta leer literatura, escribir, bailar, cantar, hacer música e indagar en prácticas espirituales como el reiki y el tarot. No hago todo todo el tiempo pero la tecnología, los lenguajes, la música y la espiritualidad son amores recurrentes en mi vida.</t>
  </si>
  <si>
    <t>¡Gracias por su trabajo y por dejarme colaborar!</t>
  </si>
  <si>
    <t>inti.ge / tarotevolutivorosario</t>
  </si>
  <si>
    <t>Delfiyasnig@gmail.com</t>
  </si>
  <si>
    <t>Delfina yasnig</t>
  </si>
  <si>
    <t>9 de julio 521 1C, san isidro</t>
  </si>
  <si>
    <t>Ingenieria quimica</t>
  </si>
  <si>
    <t>isa.matienzo@gmail.com</t>
  </si>
  <si>
    <t>Isabel Matienzo</t>
  </si>
  <si>
    <t>Serrano 1473 - CABA</t>
  </si>
  <si>
    <t>Tengo cierta flexibilidad dependiendo del día.</t>
  </si>
  <si>
    <t xml:space="preserve">Aumento emisión GEI - plásticos </t>
  </si>
  <si>
    <t>Pintar, andar en bici, correr, leer, escribir.</t>
  </si>
  <si>
    <t>No, gracias!</t>
  </si>
  <si>
    <t>den.rabaca@gmail.com</t>
  </si>
  <si>
    <t>Denise Rabaca</t>
  </si>
  <si>
    <t>La Paternal</t>
  </si>
  <si>
    <t>Actuario</t>
  </si>
  <si>
    <t>Maltrato animal</t>
  </si>
  <si>
    <t>Acrobacia en telas</t>
  </si>
  <si>
    <t>@Deniserabaca</t>
  </si>
  <si>
    <t>Deni.rabaca</t>
  </si>
  <si>
    <t>luciamiturrioz@gmail.com</t>
  </si>
  <si>
    <t>Iturrioz Lucia Maria</t>
  </si>
  <si>
    <t>Hipolito Yrigoyen 833 - Cañuelas</t>
  </si>
  <si>
    <t>Estudiante de Derecho - Ultimo año.</t>
  </si>
  <si>
    <t>Dias de semana despues de las 17 y fines de semana.</t>
  </si>
  <si>
    <t>Incendios forestales / Tratamiento de residuos</t>
  </si>
  <si>
    <t>luciaiturrioz</t>
  </si>
  <si>
    <t>dianacalabresedata@hotmail.com</t>
  </si>
  <si>
    <t>Diana Maria Calabrese Data</t>
  </si>
  <si>
    <t>Jujuy 3060 San Justo La Matanza</t>
  </si>
  <si>
    <t>Soy azafata y estudio Lic en Gestion Ambiental</t>
  </si>
  <si>
    <t>Ahora no estoy trabajando por cuarentena pero sino trabajo ROTATIVO.</t>
  </si>
  <si>
    <t xml:space="preserve">A nivel global el consumo energético. A nivel local los incendios que estamos viviendo principalmente en nuestro país. </t>
  </si>
  <si>
    <t>Para liberar tensiones y superarme día a día hacer ejercicios de destreza física.</t>
  </si>
  <si>
    <t>Estoy muy contenta de formar parte de este equipo, nunca fui activista pero estudio para conocer más y aportar dentro de lo que pueda,  en el cuidado del medioambiente. Siento que la revolución de los jóvenes de hoy va a hacer más próspero nuestro futuro.</t>
  </si>
  <si>
    <t>@dicalabrese</t>
  </si>
  <si>
    <t>j.ramosmonsalvo@gmail.com</t>
  </si>
  <si>
    <t xml:space="preserve">Jairo Ramos </t>
  </si>
  <si>
    <t>Chacra 26 - Sarmiento (Chubut)</t>
  </si>
  <si>
    <t xml:space="preserve">Estudiante 3° año - Prof. Educ. Primaria </t>
  </si>
  <si>
    <t xml:space="preserve">Vivo en otra provincia </t>
  </si>
  <si>
    <t xml:space="preserve">Educación medio ambiental </t>
  </si>
  <si>
    <t xml:space="preserve">jai_ro132 </t>
  </si>
  <si>
    <t>jennifersoledadperez@outlook.com.ar</t>
  </si>
  <si>
    <t xml:space="preserve">Jennifer Solesad Pérez </t>
  </si>
  <si>
    <t>Beazley 565, Saenz Peña, Tres de Febrero</t>
  </si>
  <si>
    <t>Docente de Nivel Inicial</t>
  </si>
  <si>
    <t>Contaminación que parece ser interminable, la gente no está acostumbrada a cuidar el medioambiente y no hay una educación sustentable. La protección de nuestros animales y la deforestación.</t>
  </si>
  <si>
    <t>Comenzando clases de canto.</t>
  </si>
  <si>
    <t>Ganas de participar en proyectos destinados al cuidado del medioambiente y motivar a todos los habitantes de este planeta a ser responsables con eso.</t>
  </si>
  <si>
    <t>Jennnperezz</t>
  </si>
  <si>
    <t>genesjesi@gmail.com</t>
  </si>
  <si>
    <t>Jésica Soledad Genes</t>
  </si>
  <si>
    <t>Avenida Perón 1980 Goya Corrientes</t>
  </si>
  <si>
    <t>Técnica en estimulación temprana / prof yoga</t>
  </si>
  <si>
    <t xml:space="preserve">Mañ martes y jueves , viernes mañana y tarde </t>
  </si>
  <si>
    <t xml:space="preserve">Humedales, tratamiento de la basura </t>
  </si>
  <si>
    <t xml:space="preserve">Pintar, sacar fotos. </t>
  </si>
  <si>
    <t>Jesgenes</t>
  </si>
  <si>
    <t>jessema92@gmail.com</t>
  </si>
  <si>
    <t>Jessica Emanuela Morales Calone</t>
  </si>
  <si>
    <t>Av Amenedo 4379 San José zona sur (temporalmente)</t>
  </si>
  <si>
    <t>+343713658337</t>
  </si>
  <si>
    <t>Máster en Turismo</t>
  </si>
  <si>
    <t xml:space="preserve">Sostenibilidad, alimentación </t>
  </si>
  <si>
    <t>Sacar fotos, bailar, escribir artículos de turismo sostenible</t>
  </si>
  <si>
    <t>jess.ema1005</t>
  </si>
  <si>
    <t>josefinacuerd1@gmail.com</t>
  </si>
  <si>
    <t>Josefina Cuerda</t>
  </si>
  <si>
    <t xml:space="preserve">Hurlingham </t>
  </si>
  <si>
    <t xml:space="preserve">Estudio Relaciones Internacionales </t>
  </si>
  <si>
    <t>contaminación y consumo de plástico de un solo uso</t>
  </si>
  <si>
    <t>fotos analogicas</t>
  </si>
  <si>
    <t>josecuerda</t>
  </si>
  <si>
    <t>jose.laura.herrera@gmail.com</t>
  </si>
  <si>
    <t>Josefina L. Herrera</t>
  </si>
  <si>
    <t>Cir. 2 Secc. 2 Manzana 14 Casa 2 Ciudad Evita</t>
  </si>
  <si>
    <t>Impacto ambiental en viajes educativos y deportes en la naturaleza</t>
  </si>
  <si>
    <t>Deportes en la naturaleza</t>
  </si>
  <si>
    <t>Me interesa involucrarme en Educación Ambiental en escuelas y centros educativos</t>
  </si>
  <si>
    <t>josefinaherrera</t>
  </si>
  <si>
    <t>Caro_94@hotmail.es</t>
  </si>
  <si>
    <t>Dolores Puntiglia (Loli)</t>
  </si>
  <si>
    <t>Humboldt 895</t>
  </si>
  <si>
    <t>+5491167627862</t>
  </si>
  <si>
    <t xml:space="preserve">Martillera Pública, Licenciada en artes audiovisuales </t>
  </si>
  <si>
    <t>tuma-tuma@live.com</t>
  </si>
  <si>
    <t>Eleonora Bielsa</t>
  </si>
  <si>
    <t>Cañuelas</t>
  </si>
  <si>
    <t>+5491125020125</t>
  </si>
  <si>
    <t>Cantante/docente</t>
  </si>
  <si>
    <t>No tengo disponibilidad fija ya que vivo lejos y depende del día de la semana. Fines de semana depende el caso.</t>
  </si>
  <si>
    <t>Protección animal, protección de bosques</t>
  </si>
  <si>
    <t>Mi huerta, bailar, tejer</t>
  </si>
  <si>
    <t>dias_y_flores__</t>
  </si>
  <si>
    <t>suarezjuan89@gmail.com</t>
  </si>
  <si>
    <t>Juan Manuel Suarez</t>
  </si>
  <si>
    <t>superi 4315 caba</t>
  </si>
  <si>
    <t>Finalizando Lic en RRHH y un doplomado en cursio en gestion de medio ambiente para empresas</t>
  </si>
  <si>
    <t>Contaminación en general.</t>
  </si>
  <si>
    <t>Corro maratones.</t>
  </si>
  <si>
    <t>elisafischer6@gmail.com</t>
  </si>
  <si>
    <t>Elisa Fischer</t>
  </si>
  <si>
    <t xml:space="preserve">Trabajo en recursos humanos </t>
  </si>
  <si>
    <t>La comida sana y local y el uso de materiales sustentables para la construcción etc</t>
  </si>
  <si>
    <t xml:space="preserve">Jardinería, dibujar </t>
  </si>
  <si>
    <t>Queda emocionada a participar ✌🏽</t>
  </si>
  <si>
    <t>ms_ellif</t>
  </si>
  <si>
    <t>ju_fc@hotmail.com</t>
  </si>
  <si>
    <t>Julia Fabrina Caruso</t>
  </si>
  <si>
    <t>Tierra del fuego 579 monte grande</t>
  </si>
  <si>
    <t>+5491159479536</t>
  </si>
  <si>
    <t>Tripulante de cabina/ instrumentacion quirúrgica (inconcluso)</t>
  </si>
  <si>
    <t xml:space="preserve">Amplia disponibilidad pero desordenada. Disponible en cualquier franja horaria </t>
  </si>
  <si>
    <t>Alimentación sostenible/ residuos</t>
  </si>
  <si>
    <t xml:space="preserve">Hockey, cultivo de hongos, jardinería. </t>
  </si>
  <si>
    <t>@juliafabrina</t>
  </si>
  <si>
    <t>elohimreferente@gmail.com</t>
  </si>
  <si>
    <t>Elohim conrat</t>
  </si>
  <si>
    <t>Alberdi y Pellegrini, Villa Regina, Río Negro</t>
  </si>
  <si>
    <t>Docente - Informático</t>
  </si>
  <si>
    <t>Contaminación, deforestación</t>
  </si>
  <si>
    <t>Música, huerta, artesanías, deportes</t>
  </si>
  <si>
    <t>Artista marcial</t>
  </si>
  <si>
    <t>emicalicibete@gmail.com</t>
  </si>
  <si>
    <t>Emilia Calicibete</t>
  </si>
  <si>
    <t>Sánchez de Bustamante 1690</t>
  </si>
  <si>
    <t>Estudiante de economía UBA y analista económica en Labour, capital and growth (LCG)</t>
  </si>
  <si>
    <t xml:space="preserve">fines de semana, feriados y algunos días de semana por la mañana </t>
  </si>
  <si>
    <t>La contaminación de océanos y el hecho de que se haya normalizado tanto el consumo descartable. Además, la basura y colillas en las calles</t>
  </si>
  <si>
    <t>Me encanta sacar fotos y el periodismo, además me gusta mucho pintar</t>
  </si>
  <si>
    <t xml:space="preserve">Me interesa mucho la política y la economía, me gustaría el día de mañana poder seguir una carrera relacionada y aprovechar para darle visibilidad a problemáticas ambientales que se tienen en segundo plano pero suelen dejar secuelas gravísimas al no tenerse en consideración. </t>
  </si>
  <si>
    <t>Ecalicibete</t>
  </si>
  <si>
    <t>Itsemilse</t>
  </si>
  <si>
    <t>ecosentino@outlook.com.ar</t>
  </si>
  <si>
    <t>Emilia cosentino</t>
  </si>
  <si>
    <t>Parque leloir</t>
  </si>
  <si>
    <t>Estudiante (secundaria ultimo año)</t>
  </si>
  <si>
    <t xml:space="preserve">Los plasticos de un solo uso </t>
  </si>
  <si>
    <t>bailar (contemporaneo y hiphop)</t>
  </si>
  <si>
    <t xml:space="preserve">Si, mi disponibilidad horaria va variando pero cuando termine el colegio (en algunos meses) podre mas dias de la semana! </t>
  </si>
  <si>
    <t>emicosen</t>
  </si>
  <si>
    <t>emicosentino</t>
  </si>
  <si>
    <t>eemilia.palacios@gmail.com</t>
  </si>
  <si>
    <t>Emilia Palacios</t>
  </si>
  <si>
    <t>Las Colonias, Santa Fe</t>
  </si>
  <si>
    <t>Estudiante en Lic en Información Ambiental- Diplomado en Desarrollo Sostenible - Curso educación ambiental</t>
  </si>
  <si>
    <t>Deforestación, explotación de RN, falta de educación ambiental, cambio climático en general</t>
  </si>
  <si>
    <t>@PalaciosEmilia</t>
  </si>
  <si>
    <t>eemipalacios</t>
  </si>
  <si>
    <t>enaspen@hotmail.com</t>
  </si>
  <si>
    <t>Ezequiel Tempone</t>
  </si>
  <si>
    <t>Adm. Empresas</t>
  </si>
  <si>
    <t xml:space="preserve">Plásticos de único uso / envases </t>
  </si>
  <si>
    <t xml:space="preserve">Recorrer barrios de la ciudad tipo turismo </t>
  </si>
  <si>
    <t>Ezequiel</t>
  </si>
  <si>
    <t>@ezequiel1403</t>
  </si>
  <si>
    <t>Facundo Bejarano</t>
  </si>
  <si>
    <t>Villa Madero, La matanza</t>
  </si>
  <si>
    <t>+5491155014672</t>
  </si>
  <si>
    <t>El agronegocio y los residuos</t>
  </si>
  <si>
    <t>Bionoticiero</t>
  </si>
  <si>
    <t>facundo.pichinini@gmail.com</t>
  </si>
  <si>
    <t>Facundo José Pichinini</t>
  </si>
  <si>
    <t>Pedernera 50, Flores, CABA</t>
  </si>
  <si>
    <t>Desarrollador de software / Licenciado en Sistemas</t>
  </si>
  <si>
    <t>Suelo trabajar hasta las 17/18hs, pero trabajo freelance con horarios flexibles, por lo que podría organizarme espacios libres en distinto momentos. Los findes y feriados es cuando más tiempo libre tengo, pero en la semana también podría colaborar.</t>
  </si>
  <si>
    <t>Calentamiento global, tala/quema de bosques y selvas, polución de océanos</t>
  </si>
  <si>
    <t>Cantar, correr/hacer ejercicio (candidato a plogging!), cocinar, tocar la guitarra</t>
  </si>
  <si>
    <t>Disfruto de aprender (de muchas cosas) y enseñar. Actualmente estoy incursionando en huerta urbana y compostaje. También en cocina vegana y saludable. Estaba por organizar salidas de plogging (correr recolectando residuos) y justo estalló lo del covid-19.</t>
  </si>
  <si>
    <t>@FacundoP</t>
  </si>
  <si>
    <t>@facundopichinini</t>
  </si>
  <si>
    <t>guerramedinakdt@gmail.com</t>
  </si>
  <si>
    <t xml:space="preserve">Keymmilee Guerra </t>
  </si>
  <si>
    <t xml:space="preserve">Avenida Entre Ríos Caba </t>
  </si>
  <si>
    <t xml:space="preserve">La tala y quema de árboles y el maltrato animal </t>
  </si>
  <si>
    <t xml:space="preserve">Pintura, fotografía </t>
  </si>
  <si>
    <t xml:space="preserve">@Keymmilee </t>
  </si>
  <si>
    <t>larablisniuk@hotmail.com</t>
  </si>
  <si>
    <t>Lara Blisniuk</t>
  </si>
  <si>
    <t>+541154059123</t>
  </si>
  <si>
    <t xml:space="preserve">Diseñadora </t>
  </si>
  <si>
    <t>Fines de semana y Días de la semana por la tarde/noche</t>
  </si>
  <si>
    <t>Todo? jaja Sustentabilidad y veganismo de igual manera</t>
  </si>
  <si>
    <t>Pintar, bordar, bailar, coser, todo lo que sea manualidades</t>
  </si>
  <si>
    <t>@lariblisniuk o @eticasustentable</t>
  </si>
  <si>
    <t>ledesmafacundoar@gmail.com</t>
  </si>
  <si>
    <t>Facundo Ledesma</t>
  </si>
  <si>
    <t xml:space="preserve">Lic en Administración </t>
  </si>
  <si>
    <t>ledesmafacu</t>
  </si>
  <si>
    <t>faculedesma</t>
  </si>
  <si>
    <t>ferchumoschini7@gmail.com</t>
  </si>
  <si>
    <t>Ferchu Moschini</t>
  </si>
  <si>
    <t xml:space="preserve">Palermo Hollywood / Adrogue </t>
  </si>
  <si>
    <t xml:space="preserve">Esteticista &amp; Masoterapeuta </t>
  </si>
  <si>
    <t xml:space="preserve">Medio Ambiente </t>
  </si>
  <si>
    <t xml:space="preserve">Sacar Fotos - Hacer Gimnasia - Ayudar a Personas en Situacion de Calle </t>
  </si>
  <si>
    <t>ferchumoschini3</t>
  </si>
  <si>
    <t>Vientosdelmar_estetica</t>
  </si>
  <si>
    <t>leandrooo.tr@gmail.com</t>
  </si>
  <si>
    <t>Leandro Trebino</t>
  </si>
  <si>
    <t>Saenz peña</t>
  </si>
  <si>
    <t>Tecnico superior en quimica</t>
  </si>
  <si>
    <t>Cuando tenga tiempo libre de laburo y estudio</t>
  </si>
  <si>
    <t>El calentamiento global , la extincion masiva de reino animal , tala indiscriminada , contaminacion , economia circular</t>
  </si>
  <si>
    <t>Guitarra , escritor</t>
  </si>
  <si>
    <t>Una persona abierta y respetuosa de la vida</t>
  </si>
  <si>
    <t>Leaatrebino</t>
  </si>
  <si>
    <t>leotorinocabrera@gmail.com</t>
  </si>
  <si>
    <t>Leonardo Torino</t>
  </si>
  <si>
    <t>Rivadavia 1379 Caba - Y también en Mendoza</t>
  </si>
  <si>
    <t>Abogado Derecho Ambiental - Docente universitario</t>
  </si>
  <si>
    <t>Vivo medio en Mendoza y medio en Caba. On line, disponibilidad amplia</t>
  </si>
  <si>
    <t xml:space="preserve">Contaminación fabril urbana </t>
  </si>
  <si>
    <t>Fotografía - Viajes</t>
  </si>
  <si>
    <t>Docente Universitario. Doy talleres sobre Derecho Ambiental</t>
  </si>
  <si>
    <t>No me interesa</t>
  </si>
  <si>
    <t>lihue_46@hotmail.com</t>
  </si>
  <si>
    <t>Lihue Ailen Caceres</t>
  </si>
  <si>
    <t>Argetina</t>
  </si>
  <si>
    <t>French 2850 ( recoleta)</t>
  </si>
  <si>
    <t>Profesora de educacion inicial</t>
  </si>
  <si>
    <t xml:space="preserve">tengo viernes por la tarde, jueves de 16 a 18, lunes y martes de 15 a 18 y 30  </t>
  </si>
  <si>
    <t xml:space="preserve">La poca concientizacion que hay sobre la utilización del plástico de un solo uso, la falta de reciclaje y los problemas climáticos que trae la deforestacion. </t>
  </si>
  <si>
    <t>me gusta pintar y dibujar. me defiendo en las manualidades</t>
  </si>
  <si>
    <t xml:space="preserve">Hace poco me inicie en la concientizacion sobre los habitos sustentables, incopore la mayoria en mi casa, pero siento que hay muchas cosas que me faltan aprender. </t>
  </si>
  <si>
    <t>li_caceres</t>
  </si>
  <si>
    <t>flaviavanesasuarez@gmail.com</t>
  </si>
  <si>
    <t>Flavia suarez</t>
  </si>
  <si>
    <t>Venezuela 2112/caba</t>
  </si>
  <si>
    <t>Asistente/secundario</t>
  </si>
  <si>
    <t>Especismo/MA</t>
  </si>
  <si>
    <t>Fotografía / pintura</t>
  </si>
  <si>
    <t xml:space="preserve">Hago activismo en todos los rincones que puedo y con respeto a todes. </t>
  </si>
  <si>
    <t>Ser_vegana_</t>
  </si>
  <si>
    <t>_flaflu_</t>
  </si>
  <si>
    <t>luciabarceloruiz@gmail.com</t>
  </si>
  <si>
    <t>Lucia Barceló Ruiz</t>
  </si>
  <si>
    <t>Av. Regimiento de Patricios 1052</t>
  </si>
  <si>
    <t>Lic. en Cs. Ambientales</t>
  </si>
  <si>
    <t xml:space="preserve">Son muchas, pero si tuviera que elegir una en este momento creo que seria el agronegocio </t>
  </si>
  <si>
    <t xml:space="preserve">Fotografia, probioticos y huerta </t>
  </si>
  <si>
    <t>@luciabarceloruiz</t>
  </si>
  <si>
    <t>florcoletti2000@gmail.com</t>
  </si>
  <si>
    <t xml:space="preserve">Florencia Coletti </t>
  </si>
  <si>
    <t>Guernica</t>
  </si>
  <si>
    <t xml:space="preserve">Logística </t>
  </si>
  <si>
    <t xml:space="preserve">Cambio climático </t>
  </si>
  <si>
    <t xml:space="preserve">Hacer canciones </t>
  </si>
  <si>
    <t>_colett</t>
  </si>
  <si>
    <t>florcolett</t>
  </si>
  <si>
    <t>Las casuarinas 1349. La Unión Ezeiza</t>
  </si>
  <si>
    <t xml:space="preserve">Educacion Ambiental y el reciclado y compost ya lo hago en casa y tambien participar en grupo voluntariamente </t>
  </si>
  <si>
    <t>Cantar tocar la guitarra escribir poesia andar en bici reciclar</t>
  </si>
  <si>
    <t xml:space="preserve">Estoy actualmente con un proyecto de Educacion ambiental en Secundaria de Ezeiza en forma virtual. Informando por videos. Soy Guia de Turismo pero aun no trabajo de guia. Me gustaria participar de voluntariados para viajar para conocer  aprender y ayudar a mejorar en foa colectiva el medioambiente. </t>
  </si>
  <si>
    <t>@turiosas.com</t>
  </si>
  <si>
    <t>lucianadcap@gmail.com</t>
  </si>
  <si>
    <t>Luciana Daniela Caputi</t>
  </si>
  <si>
    <t>Juncal 2535</t>
  </si>
  <si>
    <t>Arquitecta + Postgrado en Arq. Medioambiental y Urbanismo Sostenible (Barcelona, España)</t>
  </si>
  <si>
    <t>Animales y ecosistemas</t>
  </si>
  <si>
    <t>Jardinería (pero no soy experta, es mas bien un interés)</t>
  </si>
  <si>
    <t>lu.caputi</t>
  </si>
  <si>
    <t>florcubermerino@gmail.com</t>
  </si>
  <si>
    <t>Florencia Cuber Merino</t>
  </si>
  <si>
    <t>Olivos, Vicente López</t>
  </si>
  <si>
    <t>+5491136339428</t>
  </si>
  <si>
    <t>nivel secundario (orientación: arte)</t>
  </si>
  <si>
    <t>días de semana por la mañana y fines de semana y feriados</t>
  </si>
  <si>
    <t>los residuos de uso único y las colillas en las calles</t>
  </si>
  <si>
    <t>Pintar, dibujar, diseñar gráficamente (por diversión), y sacar fotos.</t>
  </si>
  <si>
    <t xml:space="preserve"> Siento que, al ser más chica que la mayoría de EH, puedo dar una visión distinta para lograr llegar a lxs adolescentes.
 Además, estoy estudiando arte, lo que podría cooperar en tener una llegada más visual y amena.</t>
  </si>
  <si>
    <t>florcubermerino</t>
  </si>
  <si>
    <t>lujancarrolluma@gmail.com</t>
  </si>
  <si>
    <t xml:space="preserve">Luján Carro Llumá </t>
  </si>
  <si>
    <t>Tigre</t>
  </si>
  <si>
    <t xml:space="preserve">Naturalista de campo e interprete del patrimonio natural </t>
  </si>
  <si>
    <t xml:space="preserve">Todos los anteriores </t>
  </si>
  <si>
    <t xml:space="preserve">Modelo agroindustrial y todo lo que implica (Ecocidio por fumigación, pueblos fumigados, desmonte, etc) </t>
  </si>
  <si>
    <t>Pinto, hago murales y artesanías</t>
  </si>
  <si>
    <t>En octubre arranco una licenciatura en tiempo libre y recreación
Me interesan mucho las movidas populares
Organizo unas residencias artísticas nómadas con temática ambiental muy piolas</t>
  </si>
  <si>
    <t>flor.liptai@gmail.com</t>
  </si>
  <si>
    <t>Florencia Solange Lopez</t>
  </si>
  <si>
    <t>142 A 2375 2 - Berazategui</t>
  </si>
  <si>
    <t>+5491126946168</t>
  </si>
  <si>
    <t>Tecnica en seguridad e higiene</t>
  </si>
  <si>
    <t>Ambiental</t>
  </si>
  <si>
    <t>Reir</t>
  </si>
  <si>
    <t>@FlorRevolution</t>
  </si>
  <si>
    <t>flopezokk</t>
  </si>
  <si>
    <t>gaston.oliva60@gmail.con</t>
  </si>
  <si>
    <t>Gaston oliva</t>
  </si>
  <si>
    <t>Saladillo 1309</t>
  </si>
  <si>
    <t>Comerciante / Ingenieria ambiental en UNSAM y Coaching Ontologico</t>
  </si>
  <si>
    <t xml:space="preserve">Actualmente sin disponibilidad </t>
  </si>
  <si>
    <t xml:space="preserve">Contaminación del agua y producción energética. Política ambiental </t>
  </si>
  <si>
    <t>Deporte (voley)</t>
  </si>
  <si>
    <t>@ggasoliva</t>
  </si>
  <si>
    <t>aceitunomarcela61@gmail.com</t>
  </si>
  <si>
    <t>Marcela Aceituno</t>
  </si>
  <si>
    <t>Unzue 454 Salliquelo Bs As</t>
  </si>
  <si>
    <t xml:space="preserve">Farmaceutica/prodesora de ciencias </t>
  </si>
  <si>
    <t>La deforestacion, los plasticos</t>
  </si>
  <si>
    <t>Cantar, soy profe de yoga</t>
  </si>
  <si>
    <t>genesisbetaly@gmail.com</t>
  </si>
  <si>
    <t>Génesis Betzaly Pérez Aldana</t>
  </si>
  <si>
    <t>Almagro, CABS</t>
  </si>
  <si>
    <t>+5491122523162</t>
  </si>
  <si>
    <t>Estudiante de Filosofía</t>
  </si>
  <si>
    <t xml:space="preserve">Cambio climático. </t>
  </si>
  <si>
    <t>Leer y escribir</t>
  </si>
  <si>
    <t xml:space="preserve">También estoy estudiando programación. </t>
  </si>
  <si>
    <t>@genesisperezaldana</t>
  </si>
  <si>
    <t>giulianatignanelli15@gmail.com</t>
  </si>
  <si>
    <t>Villa sarmiento- Francisco Madero 421</t>
  </si>
  <si>
    <t>Finalizando estudios secundarios. Futura estudiante de ciencias políticas.</t>
  </si>
  <si>
    <t>Días de semana por la tarde, a excepción de los miércoles de 18 a 19:30 hs</t>
  </si>
  <si>
    <t xml:space="preserve">La inacción de los gobiernos frente al deterioro ambiental, y las consecuencias sociales (personas afectadas por la crisis ecológica) </t>
  </si>
  <si>
    <t>Cantar</t>
  </si>
  <si>
    <t>Giulitigna_</t>
  </si>
  <si>
    <t>Giuli_tigna</t>
  </si>
  <si>
    <t>CABA (colegiales)</t>
  </si>
  <si>
    <t>En cuanto prosiga la cuarentena, en cualquier de las 3 opciones</t>
  </si>
  <si>
    <t>El cuidado del agua</t>
  </si>
  <si>
    <t>Soy mecenas y amigo de Max desde chico!</t>
  </si>
  <si>
    <t>tengo un horario bastante amplio, salvo los martes y jueves de 6:30 a 7:30</t>
  </si>
  <si>
    <t xml:space="preserve">los plásticos y la de forestaciones </t>
  </si>
  <si>
    <t>Entrenar</t>
  </si>
  <si>
    <t>me gusta ayudar, socializar, lo poco que viví hasta ahora en EH me encanto el ambiente es hermoso y solo genera mas ganas de ayudar.</t>
  </si>
  <si>
    <t>@NachoGranatii</t>
  </si>
  <si>
    <t>Nacho.Granati</t>
  </si>
  <si>
    <t>mariapiachamas@gmail.com</t>
  </si>
  <si>
    <t>Maria Pia Chamas</t>
  </si>
  <si>
    <t>Riobamba 1250, CABA</t>
  </si>
  <si>
    <t>Administración de Empresa</t>
  </si>
  <si>
    <t>Sacar fotos /yoga / baile/ leer</t>
  </si>
  <si>
    <t xml:space="preserve">Me estoy yendo a hacer una maestría de negocios afuera con foco en energía y sustentabilidad. </t>
  </si>
  <si>
    <t>piachamas</t>
  </si>
  <si>
    <t>ileana@outlook.com.ar</t>
  </si>
  <si>
    <t>Ileana Narella Clavellino</t>
  </si>
  <si>
    <t xml:space="preserve">Cisneros 6156 Isidro casanova </t>
  </si>
  <si>
    <t>Estudiante secundario</t>
  </si>
  <si>
    <t>Calentamiento global</t>
  </si>
  <si>
    <t xml:space="preserve">Fotografia </t>
  </si>
  <si>
    <t>Me gusta mucho la musica no hacerla pero escucharla y charlar y debatir</t>
  </si>
  <si>
    <t>@fuckingknows1</t>
  </si>
  <si>
    <t>Ileeclavellino_</t>
  </si>
  <si>
    <t>isabelbourdieu@gmail.com</t>
  </si>
  <si>
    <t>Isabel Bourdieu</t>
  </si>
  <si>
    <t>San Isidro</t>
  </si>
  <si>
    <t>Estudiante de Biología en la UBA</t>
  </si>
  <si>
    <t>Contaminación plástica, falta de información y pérdida de biodiversidad</t>
  </si>
  <si>
    <t>Cocinar, bailar, escribir (entre otros)</t>
  </si>
  <si>
    <t>@isabourdieu_ (no lo uso casi)</t>
  </si>
  <si>
    <t>@soy.mar.isa o @isabourdieu</t>
  </si>
  <si>
    <t>isaturri@hotmail.com</t>
  </si>
  <si>
    <t>isabel turri</t>
  </si>
  <si>
    <t>economista</t>
  </si>
  <si>
    <t>uso de plastico</t>
  </si>
  <si>
    <t>escribir</t>
  </si>
  <si>
    <t>isabelturriv</t>
  </si>
  <si>
    <t>i__t__v</t>
  </si>
  <si>
    <t>rduriona66@gmail.com</t>
  </si>
  <si>
    <t xml:space="preserve">Ivan Dario Uriona </t>
  </si>
  <si>
    <t xml:space="preserve">Rivero 767- Rio Grande </t>
  </si>
  <si>
    <t xml:space="preserve">Lic. Administración de empresas </t>
  </si>
  <si>
    <t xml:space="preserve">El cambio climático, La tardanza en la modificación de los sistemas productivos del hombre  </t>
  </si>
  <si>
    <t xml:space="preserve">Hacer deporte </t>
  </si>
  <si>
    <t xml:space="preserve">Tengo una organización llamada ERALIVE </t>
  </si>
  <si>
    <t>IvanUriona</t>
  </si>
  <si>
    <t>ivana.medina05@gmail.com</t>
  </si>
  <si>
    <t xml:space="preserve">Ivana Medina </t>
  </si>
  <si>
    <t>CABA - Belgrano</t>
  </si>
  <si>
    <t>Project Manager</t>
  </si>
  <si>
    <t xml:space="preserve">falta de conciencia sobre medidas individuales que podemos tomar como ser separación de residuos </t>
  </si>
  <si>
    <t>Deporte</t>
  </si>
  <si>
    <t>ivi med</t>
  </si>
  <si>
    <t>ivi_medina</t>
  </si>
  <si>
    <t>joaquin.beserra@hotmail.com</t>
  </si>
  <si>
    <t>Joaquin Beserra</t>
  </si>
  <si>
    <t>Arce  215 6B</t>
  </si>
  <si>
    <t>+5491164967676</t>
  </si>
  <si>
    <t>mariana.ayur@gmail.com</t>
  </si>
  <si>
    <t>Mariana Caçador Morais Sarmento de Melo</t>
  </si>
  <si>
    <t>Portuguesa</t>
  </si>
  <si>
    <t>Praceta dos Caliços 2 - N, Albufeira, Portugal</t>
  </si>
  <si>
    <t>+351913570055</t>
  </si>
  <si>
    <t>Ciência Política</t>
  </si>
  <si>
    <t>Biodiversidade, cambio climático</t>
  </si>
  <si>
    <t>Fotografia, pintar, ler, yoga.</t>
  </si>
  <si>
    <t>mariana_____melo</t>
  </si>
  <si>
    <t>josefinafrancesf@gmail.com</t>
  </si>
  <si>
    <t>Josefina Frances Friedmann</t>
  </si>
  <si>
    <t xml:space="preserve">Del viso </t>
  </si>
  <si>
    <t>Escuela secundaria</t>
  </si>
  <si>
    <t>Cambio climático, desastres ambientales y desechos</t>
  </si>
  <si>
    <t xml:space="preserve">Nada en especial, soy muy amplia en gustos. Entiendo bastante la tecnología, y leo sobre esta tematica. </t>
  </si>
  <si>
    <t>Quisiera aportar lo que mas puedo porque creo que el medio ambiente es sumamente importante hoy en dia</t>
  </si>
  <si>
    <t>Josefrancesf</t>
  </si>
  <si>
    <t>Cokifrances</t>
  </si>
  <si>
    <t>kearney.josefina@gmail.com</t>
  </si>
  <si>
    <t>Josefina Kearney</t>
  </si>
  <si>
    <t>Arg</t>
  </si>
  <si>
    <t xml:space="preserve">Núñez </t>
  </si>
  <si>
    <t>Lic en comunicación</t>
  </si>
  <si>
    <t>Fauna</t>
  </si>
  <si>
    <t>Jjosek</t>
  </si>
  <si>
    <t>Crisologo Larralde 5782 Villa urquiza</t>
  </si>
  <si>
    <t>Técnico mecanico (secundario), call center tecnico de telecentro (trabajo part time)</t>
  </si>
  <si>
    <t>Deforestación y asesinato de animales</t>
  </si>
  <si>
    <t>Producción y mezcla musical</t>
  </si>
  <si>
    <t>Josefina Laura Herrera</t>
  </si>
  <si>
    <t>Circunscripción 2da Sección 2da Manzana 14 Casa 2 (Ciudad Evita)</t>
  </si>
  <si>
    <t>Profesora Nacional de Educación Física</t>
  </si>
  <si>
    <t>melina.martinom@gmail.com</t>
  </si>
  <si>
    <t xml:space="preserve">Melina Martino </t>
  </si>
  <si>
    <t xml:space="preserve">Capital Federal </t>
  </si>
  <si>
    <t>Administradora</t>
  </si>
  <si>
    <t xml:space="preserve">La contaminación del Agua </t>
  </si>
  <si>
    <t xml:space="preserve">Restauro muebles </t>
  </si>
  <si>
    <t>MeluMartino</t>
  </si>
  <si>
    <t>Melissa_daiana@hotmail.es</t>
  </si>
  <si>
    <t>Melissa Daiana Sanchez</t>
  </si>
  <si>
    <t>General Pacheco- Partido de Tigre.</t>
  </si>
  <si>
    <t>Conservación de áreas naturales y creación de nuevas áreas para la preservación de la biodiversidad.</t>
  </si>
  <si>
    <t>Observación de aves, huerta y plantas nativas.</t>
  </si>
  <si>
    <t>Meel Kiedis</t>
  </si>
  <si>
    <t>kmicaela12@gmail.com</t>
  </si>
  <si>
    <t>Micaela Kim</t>
  </si>
  <si>
    <t>Trinidad Guevara 329</t>
  </si>
  <si>
    <t>Licenciada en Economía Empresarial</t>
  </si>
  <si>
    <t>el constante desperdicio de distintos recursos (comida, agua),el consumo no consciente y la falta de consciencia de reciclaje</t>
  </si>
  <si>
    <t>sacar fotos, tocar el piano, leer, pintar</t>
  </si>
  <si>
    <t>mica.kim</t>
  </si>
  <si>
    <t>micaa.mgm@hotmail.com</t>
  </si>
  <si>
    <t>Micaela vallejos</t>
  </si>
  <si>
    <t>Pavon 2740</t>
  </si>
  <si>
    <t>Directora de fotografia</t>
  </si>
  <si>
    <t xml:space="preserve">Contaminación, destrucción del ecosistema, pérdida de especies y matanzas </t>
  </si>
  <si>
    <t>Pintar, la fotografía obvio es mi pasión y profesión, hago slackline</t>
  </si>
  <si>
    <t>Milkalela</t>
  </si>
  <si>
    <t>milenamassarocolegio@gmail.com</t>
  </si>
  <si>
    <t>Milena Massaro</t>
  </si>
  <si>
    <t>CABA-Parque Chas- Barzana 1104</t>
  </si>
  <si>
    <t>+5491122974136</t>
  </si>
  <si>
    <t>Estoy en la secundaria y empezando a rendir materias por Uba XXI</t>
  </si>
  <si>
    <t>Días de semana por la tarde y fines de semana también por la tarde</t>
  </si>
  <si>
    <t xml:space="preserve">Deforestación, desmontes, humedales, plásticos en el agua, </t>
  </si>
  <si>
    <t>Mm no</t>
  </si>
  <si>
    <t xml:space="preserve">Me gusta aprender cosas nuevas, siempre estoy intentando saber mas y adaptarme a todo, asique para lo que necesiten estoy! </t>
  </si>
  <si>
    <t>mileemassaro</t>
  </si>
  <si>
    <t>milemarasciuolo@gmail.com</t>
  </si>
  <si>
    <t>Milenka Alma Marasciuolo</t>
  </si>
  <si>
    <t>Av. Pedro de Mendoza 1751 torre 28 5B</t>
  </si>
  <si>
    <t>Estoy en secundaria, también voy a un instituto de Inglés, no se si cuenta</t>
  </si>
  <si>
    <t>Creo que la pérdida de especies o también el consumo irresponsable</t>
  </si>
  <si>
    <t>Me gusta dibujar, escribir y sacar fotos</t>
  </si>
  <si>
    <t>Creo que no</t>
  </si>
  <si>
    <t>@milemarasciuolo</t>
  </si>
  <si>
    <t>moramartinezbassano@gmail.com</t>
  </si>
  <si>
    <t xml:space="preserve">Mora Martínez </t>
  </si>
  <si>
    <t>Arrenting</t>
  </si>
  <si>
    <t>Estudio ingeniería ambiental</t>
  </si>
  <si>
    <t xml:space="preserve">El plástico </t>
  </si>
  <si>
    <t xml:space="preserve">Jardinería, huerta y compost, carpintería con pallets, cocina vegana </t>
  </si>
  <si>
    <t xml:space="preserve">Tengo muchas ganas de ayudar </t>
  </si>
  <si>
    <t>Moraa_martinez</t>
  </si>
  <si>
    <t>josefintrapp@gmail.com</t>
  </si>
  <si>
    <t>Josefina Trapp Covarrubias</t>
  </si>
  <si>
    <t>Paseo victorica 280, Tigre</t>
  </si>
  <si>
    <t>Titulo secundario</t>
  </si>
  <si>
    <t xml:space="preserve">No tengo una en especial, creo que todas por igual. Pero en este momento es la quema de humedales, por que llego a Tigre y esta afectando mucho </t>
  </si>
  <si>
    <t>Josefinatrapp</t>
  </si>
  <si>
    <t>Josetrapp</t>
  </si>
  <si>
    <t>jcamilo.cardonah@gmail.com</t>
  </si>
  <si>
    <t>Juan Camilo Cardona Hurtado</t>
  </si>
  <si>
    <t>Vicente Lopez/Buenos Aires</t>
  </si>
  <si>
    <t>Analista de procesos/Ingenieria industrial/Gestión ambiental</t>
  </si>
  <si>
    <t>Desperdicio y mala gestión de recursos naturales</t>
  </si>
  <si>
    <t>A nivel creativo nada :( Edito los videos de mis vacaciones.</t>
  </si>
  <si>
    <t>https://twitter.com/JuanKmiloCH</t>
  </si>
  <si>
    <t>@ccamilojuan</t>
  </si>
  <si>
    <t>natashakanenguiser@gmail.com</t>
  </si>
  <si>
    <t>Natasha Kanenguiser</t>
  </si>
  <si>
    <t>+61499780378</t>
  </si>
  <si>
    <t>Abogada especializada en derecho penal</t>
  </si>
  <si>
    <t>Cualquier horario a distancia</t>
  </si>
  <si>
    <t>La falta de noción y comprensión de la sociedad respecto a la crisis climática que atravesamos; sobre sus consecuencias actuales y futuras. La falta de voluntad para cambiar hábitos (como una dieta basada en animales) y de compromiso con una vida sustentable.</t>
  </si>
  <si>
    <t xml:space="preserve">Viajar. Escribir. Leer. </t>
  </si>
  <si>
    <t xml:space="preserve">Considero que tengo capacidad para estudiar temas en los que estoy interesada, relacionados al cambio climatico por ejemplo y a modelos de vida ecológicos, y de resumir y comunicar dicha información. </t>
  </si>
  <si>
    <t>@natashakanenguiser</t>
  </si>
  <si>
    <t>juanguerrini96@gmail.com</t>
  </si>
  <si>
    <t xml:space="preserve">Juan Guerrini </t>
  </si>
  <si>
    <t xml:space="preserve">Cc Pilar del lago, Pilar. </t>
  </si>
  <si>
    <t>Agricultura Ecologica UTN</t>
  </si>
  <si>
    <t>No tengo fijo</t>
  </si>
  <si>
    <t xml:space="preserve">La desigualdad, la pobreza y la práctica incoherente de la ganadería </t>
  </si>
  <si>
    <t>Andar en bici, jugar al futbol, tenis, la agricultura ecologica</t>
  </si>
  <si>
    <t xml:space="preserve">Sueño con un planeta mejor, por eso quiero ser parte de eco house </t>
  </si>
  <si>
    <t>Juanguerrini1</t>
  </si>
  <si>
    <t>Juanguerrini</t>
  </si>
  <si>
    <t>juanmartincorrado@hotmail.com</t>
  </si>
  <si>
    <t>Juan Martín Corrado</t>
  </si>
  <si>
    <t>+5491135959777</t>
  </si>
  <si>
    <t>Ingeniero Ambiental</t>
  </si>
  <si>
    <t>Deforestación</t>
  </si>
  <si>
    <t>Deportes</t>
  </si>
  <si>
    <t>juanmcorrado</t>
  </si>
  <si>
    <t>jp.abossio@gmail.com</t>
  </si>
  <si>
    <t>Juan Pablo Abossio</t>
  </si>
  <si>
    <t>Lic. en Economia</t>
  </si>
  <si>
    <t>Educacion</t>
  </si>
  <si>
    <t>Negocios y tecnologia</t>
  </si>
  <si>
    <t>@jpabossio</t>
  </si>
  <si>
    <t>jp.abossio</t>
  </si>
  <si>
    <t>nickikleiner@hotmail.com</t>
  </si>
  <si>
    <t>Nicole Kleiner</t>
  </si>
  <si>
    <t>Palermo - CABA</t>
  </si>
  <si>
    <t>Publicidad - Curso Anual de arte Plástico - Fotografía</t>
  </si>
  <si>
    <t>A veces por la tarde, de 2 a 5, y fines de semana y feriados!</t>
  </si>
  <si>
    <t>Pérdida de biodiversidad, calentamiento global, deforestación</t>
  </si>
  <si>
    <t>Pinto, saco fotos, leo, hago yoga.</t>
  </si>
  <si>
    <t>Me gustaría interiorizarme y aprender aún más sobre cuestiones ecológicas y del medioambiente!</t>
  </si>
  <si>
    <t>@nickykleiner</t>
  </si>
  <si>
    <t>julibenedetti10@gmail.com</t>
  </si>
  <si>
    <t>Julieta Benedetti</t>
  </si>
  <si>
    <t>Carlos paz Córdoba</t>
  </si>
  <si>
    <t>Contaminación de cuerpos de agua</t>
  </si>
  <si>
    <t>Yoga, leer, trekking</t>
  </si>
  <si>
    <t>@julibenedetti2</t>
  </si>
  <si>
    <t>Juli_benedetti</t>
  </si>
  <si>
    <t>julietakacenelenbogen@gmail.com</t>
  </si>
  <si>
    <t>julieta kacenelenbogen</t>
  </si>
  <si>
    <t>Profesora de educación física y acompañante terapeutico</t>
  </si>
  <si>
    <t>pintar</t>
  </si>
  <si>
    <t>Juli_kace</t>
  </si>
  <si>
    <t>pab77723@gmail.com</t>
  </si>
  <si>
    <t>pablo togni</t>
  </si>
  <si>
    <t>alberti 2120</t>
  </si>
  <si>
    <t>cocinero/relaciones publicas</t>
  </si>
  <si>
    <t xml:space="preserve">Es desperdicio de comida, la industria alimentaria, veganismo, compostaje </t>
  </si>
  <si>
    <t xml:space="preserve">Cocinar </t>
  </si>
  <si>
    <t xml:space="preserve">Me encantaría enseñar en algún momento sobre sustentabilidad y concientizar sobre consumo responsable o elección de alimentos </t>
  </si>
  <si>
    <t>pablotsebastian</t>
  </si>
  <si>
    <t>julietarodriguez54@gmail.com</t>
  </si>
  <si>
    <t>Julieta Rodriguez</t>
  </si>
  <si>
    <t>Argentjna</t>
  </si>
  <si>
    <t>Thorne 471 CABA</t>
  </si>
  <si>
    <t>+5491135990964</t>
  </si>
  <si>
    <t>Lic en administración empresarial</t>
  </si>
  <si>
    <t>Me gusta cocinar. En esta cuarentena tomé algunos cursos de alimentación a base de plantas</t>
  </si>
  <si>
    <t xml:space="preserve">Tengo un proyecto sustentable @revolucionverde </t>
  </si>
  <si>
    <t>@julirodriguez5</t>
  </si>
  <si>
    <t>@rodriguezjuli5</t>
  </si>
  <si>
    <t>julignlm94@gmail.com</t>
  </si>
  <si>
    <t>Julieta Romina Gómez</t>
  </si>
  <si>
    <t>Centenario 1628. San Antonio de Padua. Merlo</t>
  </si>
  <si>
    <t>Estudiante de Lic. En Diseño del Paisaje</t>
  </si>
  <si>
    <t>Contaminación ambiental
Humedales
Maltrato animal
Destrucción del paisaje</t>
  </si>
  <si>
    <t>Pintura en acuarela. Programas de diseño.</t>
  </si>
  <si>
    <t>Estoy haciendo la tesina de la carrera relacionada a áreas protegidas.
Doy clases particulares de dibujo</t>
  </si>
  <si>
    <t>Julieta64380386</t>
  </si>
  <si>
    <t>July_naturelover</t>
  </si>
  <si>
    <t>juli.vouilloud@gmail.com</t>
  </si>
  <si>
    <t>Julieta Vouilloud</t>
  </si>
  <si>
    <t>Caracas 5341 - CABA</t>
  </si>
  <si>
    <t>Ing Ambiental (Estudiante)</t>
  </si>
  <si>
    <t>Contaminación por residuos</t>
  </si>
  <si>
    <t>Dibujar</t>
  </si>
  <si>
    <t xml:space="preserve">Tambien formo parte del voluntariado de Promotores Ambientales de la UNSAM </t>
  </si>
  <si>
    <t>@julivouilloud</t>
  </si>
  <si>
    <t>rafjimve8@gmail.com</t>
  </si>
  <si>
    <t>Rafael Jiméne</t>
  </si>
  <si>
    <t xml:space="preserve">Estudiante de fotografía </t>
  </si>
  <si>
    <t xml:space="preserve">Contaminación ambiental </t>
  </si>
  <si>
    <t>Soy estudiante de fotografía</t>
  </si>
  <si>
    <t>@rafjimve</t>
  </si>
  <si>
    <t>ritaefleitas14@hotmail.com</t>
  </si>
  <si>
    <t>Rita efigenia fleitas</t>
  </si>
  <si>
    <t>Olivos</t>
  </si>
  <si>
    <t>Ingeniera ambiental</t>
  </si>
  <si>
    <t>Todos</t>
  </si>
  <si>
    <t>Tengo experiencia exponiendo temas ambientales, he trabajado con empresa que desarrolla proyectos renovables y gestionado permisos ambientales. Me agradaría participar de sus actividades como plantar árboles, limpiar, etc</t>
  </si>
  <si>
    <t>Ritaefigeniafleitas7</t>
  </si>
  <si>
    <t>juliethcasas0@gmail.com</t>
  </si>
  <si>
    <t xml:space="preserve">Karime Julieth casas </t>
  </si>
  <si>
    <t>Vuelta de obligado 2850</t>
  </si>
  <si>
    <t>+5491168895401</t>
  </si>
  <si>
    <t xml:space="preserve">El daño al medio ambiente </t>
  </si>
  <si>
    <t xml:space="preserve">Bailar </t>
  </si>
  <si>
    <t xml:space="preserve">KarimeJulieth22 </t>
  </si>
  <si>
    <t>Morgana_humanae</t>
  </si>
  <si>
    <t>rgiurato@hotmail.com</t>
  </si>
  <si>
    <t>Rocio Giurato</t>
  </si>
  <si>
    <t>Turismo y hoteleria</t>
  </si>
  <si>
    <t xml:space="preserve">Medioambiente en gral. </t>
  </si>
  <si>
    <t>Viajar, nadar, cocinar</t>
  </si>
  <si>
    <t>ro_giurato</t>
  </si>
  <si>
    <t>rodrivieytes.14@gmail.com</t>
  </si>
  <si>
    <t>Rodrigo vieytes</t>
  </si>
  <si>
    <t xml:space="preserve">Entiendo que las problematicas ambientales llegan a los sectores mas precarios de la poblscion, y no saben como afrontarlos. </t>
  </si>
  <si>
    <t>Guitarra</t>
  </si>
  <si>
    <t>Estoy convencido de que la herramienta mas fuerte y necesaria es la educación ambiental</t>
  </si>
  <si>
    <t>Rodrivieytes</t>
  </si>
  <si>
    <t>marbelenromano@gmail.com</t>
  </si>
  <si>
    <t xml:space="preserve">Romano María </t>
  </si>
  <si>
    <t>Colegiales</t>
  </si>
  <si>
    <t xml:space="preserve">Visibilizacion de recicladores humanos. Activismo vegano. Integración de varios movimientos sociales y dejar de ser varios independientes </t>
  </si>
  <si>
    <t>Pintar en acrílico y tinta china y sacar fotos 35 mm</t>
  </si>
  <si>
    <t>@bienpudieraser</t>
  </si>
  <si>
    <t>rochi.ozollo@gmail.com</t>
  </si>
  <si>
    <t>Rosario Ozollo</t>
  </si>
  <si>
    <t>Río cuarto Córdoba</t>
  </si>
  <si>
    <t xml:space="preserve">Semana por la tarde </t>
  </si>
  <si>
    <t xml:space="preserve">Objetivos agenda 2030 ONU </t>
  </si>
  <si>
    <t xml:space="preserve">Leer por ocio, natación, pilates </t>
  </si>
  <si>
    <t>katyflores98@icloud.com</t>
  </si>
  <si>
    <t>Katherine Flores</t>
  </si>
  <si>
    <t>Pedro Lozano 3717</t>
  </si>
  <si>
    <t>+5491168011873</t>
  </si>
  <si>
    <t xml:space="preserve">Creo que no hay una en especifica, sino todas me sensibilizan más. Puede ser que algunas tengan un impacto mas brusco en el medio ambiente pero no dejan de ser todas importantes por igual. </t>
  </si>
  <si>
    <t>No por ahora.</t>
  </si>
  <si>
    <t>@katyfloresss</t>
  </si>
  <si>
    <t>@katyflores_</t>
  </si>
  <si>
    <t>sabrii.lojo@hotmail.com</t>
  </si>
  <si>
    <t>Sabrina Lojo</t>
  </si>
  <si>
    <t>Los coihues, cipolletti - rio negro</t>
  </si>
  <si>
    <t>Profesorado de matematica (en curso)</t>
  </si>
  <si>
    <t>El uso de plasticos de un solo uso me enoja demasiado. Y la tala de bosques y poco cuidado de los mismo tambien. plantar arboles es mi forma de canalizar todo jajajaj</t>
  </si>
  <si>
    <t>sabri.lojo</t>
  </si>
  <si>
    <t>Chacras de Coria, Lujan de Cuyo</t>
  </si>
  <si>
    <t>Estudio Ingeniería en Recursos Naturales Renovables</t>
  </si>
  <si>
    <t>La contaminación y la perdida de biodiversidad son las problemáticas que mas me chocan.</t>
  </si>
  <si>
    <t>Mis hobbies son escalar cerros e ir a la montaña</t>
  </si>
  <si>
    <t>Muero de ganas de traer Eco House  a Mendoza.</t>
  </si>
  <si>
    <t>santiagocivit</t>
  </si>
  <si>
    <t>lara.ojeda269@gmail.com</t>
  </si>
  <si>
    <t>Lara Ojeda</t>
  </si>
  <si>
    <t>San Vladimiro 5089, Lanús Oeste</t>
  </si>
  <si>
    <t>Estudiante de Licenciatura en Gestión Ambiental</t>
  </si>
  <si>
    <t>Dias de semana por la tarde y fines de semana y feriados</t>
  </si>
  <si>
    <t>Gestión de residuos, falta de educación ambiental y destrucción del patrimonio natural</t>
  </si>
  <si>
    <t>Hacer manualidades</t>
  </si>
  <si>
    <t>Estoy dispuesta a participar y aportar en lo que más pueda!</t>
  </si>
  <si>
    <t>laraojeda_</t>
  </si>
  <si>
    <t>lara.rios97pr@gmail.com</t>
  </si>
  <si>
    <t>Lara Rios</t>
  </si>
  <si>
    <t>Villa Ballester</t>
  </si>
  <si>
    <t>Estudiante de ingeniería ambiental</t>
  </si>
  <si>
    <t>Deforestación y quema</t>
  </si>
  <si>
    <t>Pintar</t>
  </si>
  <si>
    <t>larariiiios</t>
  </si>
  <si>
    <t>selegiuliani.cic@gmail.com</t>
  </si>
  <si>
    <t>Selene Giuliani</t>
  </si>
  <si>
    <t>Mario Bravo, Almagro.</t>
  </si>
  <si>
    <t>Y debería ver... porque actualmente mis horarios varian! Pero quiero saber de todas las propuestas!!!</t>
  </si>
  <si>
    <t>El cuidado del medio ambiente.</t>
  </si>
  <si>
    <t xml:space="preserve">Amo ayudar! </t>
  </si>
  <si>
    <t>Antes de la pandemia iba a Monte Grande un lugar de bajos recursos a dar apoyo escolar....</t>
  </si>
  <si>
    <t>Sele_giu</t>
  </si>
  <si>
    <t>lau.chiron@gmail.com</t>
  </si>
  <si>
    <t>Laura Rocío Chirón</t>
  </si>
  <si>
    <t>Suipacha 225 (Haedo)</t>
  </si>
  <si>
    <t>Docente de Ed. Física</t>
  </si>
  <si>
    <t>huertaclub@gmail.com</t>
  </si>
  <si>
    <t>Seguí 1187, Ciudad de Buenos Aires.</t>
  </si>
  <si>
    <t xml:space="preserve">@leom_27_12 </t>
  </si>
  <si>
    <t>msilpaladino@gmail.com</t>
  </si>
  <si>
    <t>Silvina Paladino</t>
  </si>
  <si>
    <t>CABA y Partido de Villa Gesell</t>
  </si>
  <si>
    <t>Lic. En Administración (UBA)</t>
  </si>
  <si>
    <t>Depende de la fecha</t>
  </si>
  <si>
    <t>Medio ambiente (conservación de los bosques, reciclado de basura, inclusión social)</t>
  </si>
  <si>
    <t>Reciclar y restaurar muebles, sacar fotos, andar en bici</t>
  </si>
  <si>
    <t>@mentoriasustentable</t>
  </si>
  <si>
    <t>sofibarcena@hotmail.com</t>
  </si>
  <si>
    <t>Sofía Bárcena</t>
  </si>
  <si>
    <t>Abogada Ambiental y promotora de los ODS</t>
  </si>
  <si>
    <t xml:space="preserve">Educación ambiental, los ODS, y Agenda 2030, la pobreza, hambre, protección infantil, uso sostenible del agua y energía. </t>
  </si>
  <si>
    <t>Pintar cuadros y hacer decoupage.</t>
  </si>
  <si>
    <t>Deseo poder colaborar desde mi reducido tiempo que tengo actualmente, pero amo mi profesión, tengo vocación en la temática y quiero ayudar, trabajando con ustedes por el bien de todos. Gracias por la oportunidad.</t>
  </si>
  <si>
    <t>lulecano02@gmail.com</t>
  </si>
  <si>
    <t>Lourdes Cano</t>
  </si>
  <si>
    <t>Ingeniería ambiental</t>
  </si>
  <si>
    <t>La basura y la educación sobre el medioambiente!</t>
  </si>
  <si>
    <t>Dibujar, fotografía, música, leer...u no poco de todo!</t>
  </si>
  <si>
    <t>..</t>
  </si>
  <si>
    <t>lule_cano</t>
  </si>
  <si>
    <t>luciabosc1@gmail.com</t>
  </si>
  <si>
    <t>Lucía Bosc</t>
  </si>
  <si>
    <t xml:space="preserve">Estudiante de Ingeniería Industrial </t>
  </si>
  <si>
    <t>La basura</t>
  </si>
  <si>
    <t>Sacar fotos, pintar, dibujar, leer, bailar, actuar</t>
  </si>
  <si>
    <t>luciabosc</t>
  </si>
  <si>
    <t>luciaferreyraa08@gmai.com</t>
  </si>
  <si>
    <t>Lucia Ferreyra</t>
  </si>
  <si>
    <t xml:space="preserve">Av. Directorio 1375, Tortuguitas, Partido de Pilar </t>
  </si>
  <si>
    <t>Días de semana por la tarde y Fines de semana y feriados</t>
  </si>
  <si>
    <t>cambio climatico, contaminación de cuerpos de agua, consumo de alimentos de origen animal, extinción de especies, residuos</t>
  </si>
  <si>
    <t>Pintas, dibujar, escribir.</t>
  </si>
  <si>
    <t>luciaaferreyra_</t>
  </si>
  <si>
    <t>luciaferreyraa</t>
  </si>
  <si>
    <t>lucia.a.malerba@gmail.com</t>
  </si>
  <si>
    <t xml:space="preserve">Lucia Malerba </t>
  </si>
  <si>
    <t>Migueletes 1747 CABA</t>
  </si>
  <si>
    <t xml:space="preserve">Abogacia y Marketing Digital </t>
  </si>
  <si>
    <t>Pueden ser Dias de semana por la mañana y fines de semana</t>
  </si>
  <si>
    <t>Todo</t>
  </si>
  <si>
    <t>Amo leer , y escribir</t>
  </si>
  <si>
    <t>Me canse de quejarme y no hacer nada . Asi que quiero cooperar.</t>
  </si>
  <si>
    <t>Tengo pero no uso . Puedo empezar a usar</t>
  </si>
  <si>
    <t>@lumalerba</t>
  </si>
  <si>
    <t>Las casuarinas 1349 La Union Ezeiza</t>
  </si>
  <si>
    <t>Docente y Guia de Turismo</t>
  </si>
  <si>
    <t>tomasberlasky1998@gmail.com</t>
  </si>
  <si>
    <t xml:space="preserve">Tomás Berlasky </t>
  </si>
  <si>
    <t xml:space="preserve">Villa Crespo </t>
  </si>
  <si>
    <t xml:space="preserve">La contaminación y los residuos </t>
  </si>
  <si>
    <t xml:space="preserve">Ayudar </t>
  </si>
  <si>
    <t xml:space="preserve">tomiberlasky </t>
  </si>
  <si>
    <t>Tomas pons</t>
  </si>
  <si>
    <t xml:space="preserve">Turdera lomas de Zamora </t>
  </si>
  <si>
    <t xml:space="preserve">Sociología orientado a medio ambiente </t>
  </si>
  <si>
    <t>Salud, agrotóxicos, minería, consciencia ambiental, maltrato animal</t>
  </si>
  <si>
    <t>Toomipons</t>
  </si>
  <si>
    <t>lu.delaserna@gmail.com</t>
  </si>
  <si>
    <t xml:space="preserve">Luciana de la Serna </t>
  </si>
  <si>
    <t>Godoy Cruz 2925, 2° A</t>
  </si>
  <si>
    <t>abogada, haciendo una diplomatura en derecho ambiental</t>
  </si>
  <si>
    <t>luciana.legato@gmail.comi</t>
  </si>
  <si>
    <t xml:space="preserve">Luciana Legato </t>
  </si>
  <si>
    <t xml:space="preserve">Lic. Relaciones de Trabajo </t>
  </si>
  <si>
    <t>Medio ambiente / Naturaleza</t>
  </si>
  <si>
    <t>lucianalegato</t>
  </si>
  <si>
    <t>valencicala.vc@gmail.com</t>
  </si>
  <si>
    <t>Valentina cicala</t>
  </si>
  <si>
    <t>25 de mayo 2115 - Bragado</t>
  </si>
  <si>
    <t>El consumo de carne y todo lo que implica, la contaminación (sobre todo lo que es tema plástico)</t>
  </si>
  <si>
    <t>Hacer deporte como caminar, estar con perros, escuchar música y cocinar</t>
  </si>
  <si>
    <t xml:space="preserve">Me gustan muchos los animales y ayudar en todo lo que pueda </t>
  </si>
  <si>
    <t>Valencicala</t>
  </si>
  <si>
    <t>ludmilavelazco@hotmail.com</t>
  </si>
  <si>
    <t>Ludmila Velazco</t>
  </si>
  <si>
    <t>Mauriño 45 entre Lamadrid y Liniers</t>
  </si>
  <si>
    <t>Sigo en 5º año del secundario, en naturales</t>
  </si>
  <si>
    <t>La problemática que mas me sensibiliza es la constante desinformación, desinterés y falta de concientización ecológica en la sociedad, sobre el impacto ambiental que causamos. Si no hay información y concientización, no hay preocupación, y si no hay preocupación, no se actúa.</t>
  </si>
  <si>
    <t>Mis hobbyes son pintar y leer.</t>
  </si>
  <si>
    <t>Me gustan los Cubos rubik, tengo 5 cubos. Mi mejor tiempo armando el cubo 3x3 fué de 1min y 5 seg.</t>
  </si>
  <si>
    <t>ludmivelazco20</t>
  </si>
  <si>
    <t>ludmi_velazco</t>
  </si>
  <si>
    <t>vanevogelfanger@gmail.com</t>
  </si>
  <si>
    <t xml:space="preserve">Vanesa vogelfanger </t>
  </si>
  <si>
    <t>Jorge newbery 1556 caba</t>
  </si>
  <si>
    <t xml:space="preserve">Estudiante de nutricion </t>
  </si>
  <si>
    <t xml:space="preserve">El consumo de carnes , quiero incentivar el veganismo </t>
  </si>
  <si>
    <t>Cantar , actuar, yoga</t>
  </si>
  <si>
    <t xml:space="preserve">Tengo un instagram que es : elcambio_sosvos 
El cual arranque hace muy poco con ideas para alimentacion vegana. </t>
  </si>
  <si>
    <t>Vogelvane</t>
  </si>
  <si>
    <t>klaut.maca@gmail.com</t>
  </si>
  <si>
    <t>Macarena Klaut</t>
  </si>
  <si>
    <t>Simbron 5866</t>
  </si>
  <si>
    <t>Administrativo contable/ RRPP UCES</t>
  </si>
  <si>
    <t xml:space="preserve">Destrucción de recursos. Matanza de animales. </t>
  </si>
  <si>
    <t>@wacharena</t>
  </si>
  <si>
    <t>malenabence@gmail.com</t>
  </si>
  <si>
    <t>Malena Bence</t>
  </si>
  <si>
    <t>Abogacía, UBA</t>
  </si>
  <si>
    <t>Océanos! Y bosques!</t>
  </si>
  <si>
    <t xml:space="preserve">Leer y escuchar música </t>
  </si>
  <si>
    <t>malenabence_</t>
  </si>
  <si>
    <t>maarcos.mi@gmail.com</t>
  </si>
  <si>
    <t>Marcos Milani</t>
  </si>
  <si>
    <t>Contador</t>
  </si>
  <si>
    <t>Domingo por la tarde</t>
  </si>
  <si>
    <t>yamilalozano90@gmail.com</t>
  </si>
  <si>
    <t>yamila soledad lozano</t>
  </si>
  <si>
    <t>lomas de zamora</t>
  </si>
  <si>
    <t>lic. en terapia ocupacional</t>
  </si>
  <si>
    <t>tengo horarios laborales rotativos</t>
  </si>
  <si>
    <t>el ecocidio</t>
  </si>
  <si>
    <t>sacar fotos</t>
  </si>
  <si>
    <t>tengo un niño de 4 años al que quiero creiar con conciencia y responzabilidad</t>
  </si>
  <si>
    <t>yami.rca</t>
  </si>
  <si>
    <t>zoeodyniec@hotmail.com</t>
  </si>
  <si>
    <t xml:space="preserve">Zoe odyniec </t>
  </si>
  <si>
    <t>Carlos gardel 3130 3C</t>
  </si>
  <si>
    <t>Administrativa en hoteleria</t>
  </si>
  <si>
    <t>Matanza de Animales, quema de bosques, medio ambiente</t>
  </si>
  <si>
    <t>Zoeodyniec</t>
  </si>
  <si>
    <t>andreakinsfater@gmail.com</t>
  </si>
  <si>
    <t>María Andrea Kinsfater</t>
  </si>
  <si>
    <t>San Miguel</t>
  </si>
  <si>
    <t>+5491163761698</t>
  </si>
  <si>
    <t>Universitario en curso primer año, Trabajo Social</t>
  </si>
  <si>
    <t>Maltrato animal, crisis climática</t>
  </si>
  <si>
    <t>Sacar fotos, redacción!</t>
  </si>
  <si>
    <t>@andreakinsf</t>
  </si>
  <si>
    <t>instagram.com/andreakinsf/</t>
  </si>
  <si>
    <t>ayelencura1@gmail.com</t>
  </si>
  <si>
    <t>María Ayelén Cura</t>
  </si>
  <si>
    <t>Campos Salles 2347</t>
  </si>
  <si>
    <t>Falta de consciencia social y conocimiento general sobre el maltrato animal y formas de reciclar.</t>
  </si>
  <si>
    <t>Sí, soy deportista, y cuentacuentos/ Storyteller.</t>
  </si>
  <si>
    <t>También tengo disponibilidad algunos fin de semanas.</t>
  </si>
  <si>
    <t>Aye Cura</t>
  </si>
  <si>
    <t>belengarciatuni@gmail.com</t>
  </si>
  <si>
    <t>Maria Belen Garcia</t>
  </si>
  <si>
    <t>Ramos mejia</t>
  </si>
  <si>
    <t>full time</t>
  </si>
  <si>
    <t>cambio climatico</t>
  </si>
  <si>
    <t>jardineria</t>
  </si>
  <si>
    <t xml:space="preserve">Gracias por aceptarme! </t>
  </si>
  <si>
    <t>belenmariiaa</t>
  </si>
  <si>
    <t>carlafiezzi@hotmail.com</t>
  </si>
  <si>
    <t>Maria Carla Fiezzi</t>
  </si>
  <si>
    <t>Rivadavia 154, La Carlota (CBA)</t>
  </si>
  <si>
    <t>+5493584406739</t>
  </si>
  <si>
    <t>Contadora Publica / Master en Recursos Economicos y Desarrollo Sostenible</t>
  </si>
  <si>
    <t>Residuos Solidos Urbanos</t>
  </si>
  <si>
    <t>Actualmente estoy viviendo en Italia, me quede en el grupo de Whastapp para estar informada de los eventos de Ecohouse y compartir información que encuentro útil/interesante (estoy haciendo un máster en desarrollo sostenible)</t>
  </si>
  <si>
    <t>@carlafiezzi</t>
  </si>
  <si>
    <t>mcarlafiezzi</t>
  </si>
  <si>
    <t>eugediaz1511@gmail.com</t>
  </si>
  <si>
    <t>María Eugenia Díaz</t>
  </si>
  <si>
    <t>Lezica 4071/ CABA</t>
  </si>
  <si>
    <t>+5491162078174</t>
  </si>
  <si>
    <t>Medica</t>
  </si>
  <si>
    <t>Días de semana por la tarde, fines de semana y feriados</t>
  </si>
  <si>
    <t>Gestión de residuos</t>
  </si>
  <si>
    <t>Varios, pero no se cuales podrían ser útiles. Manualidades?</t>
  </si>
  <si>
    <t>Me gusta educar, pero soy un poco tímida en publico y me encanta la naturaleza.</t>
  </si>
  <si>
    <t>fmartinon@urbangrupo.com</t>
  </si>
  <si>
    <t>Maria Florencia Martinon</t>
  </si>
  <si>
    <t>Martinez</t>
  </si>
  <si>
    <t>Cs .Ambientales</t>
  </si>
  <si>
    <t xml:space="preserve">Gestión de residuos - Gestión del agua - Consumo responsable </t>
  </si>
  <si>
    <t>Hago cerámica</t>
  </si>
  <si>
    <t>@flormartinon</t>
  </si>
  <si>
    <t>mg.montenegro05@gmail.com</t>
  </si>
  <si>
    <t xml:space="preserve">Maria Gracia Montenegro </t>
  </si>
  <si>
    <t xml:space="preserve">Córdoba, Capital </t>
  </si>
  <si>
    <t>Voy al secundario, tercer año</t>
  </si>
  <si>
    <t xml:space="preserve">La tala de árboles, y la contaminación del océano </t>
  </si>
  <si>
    <t xml:space="preserve">Entrenar, pintar </t>
  </si>
  <si>
    <t>Mariiaa_gracia</t>
  </si>
  <si>
    <t>Maria.gracia.m</t>
  </si>
  <si>
    <t>juliasleet@gmail.com</t>
  </si>
  <si>
    <t>María Julia Sleet</t>
  </si>
  <si>
    <t>Nuñez / CABA</t>
  </si>
  <si>
    <t>+5492214186405</t>
  </si>
  <si>
    <t>Tarde sería después de las 17hs. Tmb puedo los fines de semana y feriados</t>
  </si>
  <si>
    <t>La generación excesiva de basura (especialmente plásticos) y el saneamiento del agua.</t>
  </si>
  <si>
    <t>Pintar acuarela y tocar algunos instrumentos</t>
  </si>
  <si>
    <t>Me gustaría colaborar en asesoramiento a empresas y debates sobre políticas públicas o creación de alternativas.</t>
  </si>
  <si>
    <t>Julia Sleet</t>
  </si>
  <si>
    <t>martinez.ml17@gmail.com</t>
  </si>
  <si>
    <t>Maria Laura Martinez</t>
  </si>
  <si>
    <t>Lacroze y Alvarez Thomas, Colegiales. CABA</t>
  </si>
  <si>
    <t>Empleada PJN, estudiante Derecho / Cs de la Comunicación</t>
  </si>
  <si>
    <t>Educación. Conservación de la biodiversidad. Minería. Petroleras OffShore.</t>
  </si>
  <si>
    <t>Sacar fotos. Escribir.</t>
  </si>
  <si>
    <t>Mi utopía es la Justicia Social. Mi motivación es una frase de calle 13... "Me infiltro en el sistema y exploto desde adentro"</t>
  </si>
  <si>
    <t>@mlmartinez17</t>
  </si>
  <si>
    <t>@marialauramaria</t>
  </si>
  <si>
    <t>mariagabrielapineda@gmail.com</t>
  </si>
  <si>
    <t>María Pineda</t>
  </si>
  <si>
    <t>Giribone 1776</t>
  </si>
  <si>
    <t>Universitario terminado. Tec. Estudiando</t>
  </si>
  <si>
    <t>Todas, pero por estar en la ciudad: que el reciclaje no sea 100%. Educar a las personas para q lo sea</t>
  </si>
  <si>
    <t xml:space="preserve">Si. Reciclaje artesanal de mis propios residuos. Por ende pintar, dibujar, crear, sacar fotos y me gusta escribir </t>
  </si>
  <si>
    <t>MaGaPiGo1</t>
  </si>
  <si>
    <t>@mariagabrielapineda</t>
  </si>
  <si>
    <t>solacu95@hotmail.com</t>
  </si>
  <si>
    <t xml:space="preserve">María Sol Acuña </t>
  </si>
  <si>
    <t xml:space="preserve">La Plata </t>
  </si>
  <si>
    <t>+34685324168</t>
  </si>
  <si>
    <t xml:space="preserve">Lic en ciencia y tecnología de alimentos </t>
  </si>
  <si>
    <t xml:space="preserve">No presencial </t>
  </si>
  <si>
    <t xml:space="preserve">Veganismo y deforestación </t>
  </si>
  <si>
    <t>msolacuna</t>
  </si>
  <si>
    <t>m.solacuna</t>
  </si>
  <si>
    <t>msolperalta95@gmail.com</t>
  </si>
  <si>
    <t>Maria Sol Peralta</t>
  </si>
  <si>
    <t>+5493489682515</t>
  </si>
  <si>
    <t>Uso indiscriminado de plasticos</t>
  </si>
  <si>
    <t>Maquillar</t>
  </si>
  <si>
    <t xml:space="preserve">Trabajo en la parte de finanzas de medios de pago por lo que puedo ser de ayuda por ejemplo en asesorar para poner en marcha emprendimientos sostenibles a través de medios de pago digitales.  </t>
  </si>
  <si>
    <t>Msolperalta</t>
  </si>
  <si>
    <t>msolsoria.ss@gmail.com</t>
  </si>
  <si>
    <t>Maria Sol Soria</t>
  </si>
  <si>
    <t>Segundino Navarro Sur 244, 5400, Ciudad de San Juan, San Juan.</t>
  </si>
  <si>
    <t>+5492644122977</t>
  </si>
  <si>
    <t>Estudiante Lic. Relaciones Internacionales</t>
  </si>
  <si>
    <t>Gestión del plástico en nuestra vida cotidiana. Gestión de residuos.</t>
  </si>
  <si>
    <t>Pintar, dibujar, tocar la guitarra, diseño gráfico.</t>
  </si>
  <si>
    <t>estoy interesada en formarme en cuanto a todo lo que es desarrollo sustentable, ecología, políticas públicas en cuanto al medio ambiente, etc.</t>
  </si>
  <si>
    <t>msolsolso</t>
  </si>
  <si>
    <t>mariatassara09@gmail.com</t>
  </si>
  <si>
    <t>María Tassara</t>
  </si>
  <si>
    <t>Av Córdoba 2025</t>
  </si>
  <si>
    <t>Estudiante de cbc para Lic. En Musicoterapia</t>
  </si>
  <si>
    <t>Los océanos y deforestación</t>
  </si>
  <si>
    <t>Cantar y tocar la guitarra</t>
  </si>
  <si>
    <t>Me gustaría dedicarme a la comedia musical</t>
  </si>
  <si>
    <t>@MariaTassara3</t>
  </si>
  <si>
    <t>@bebu_tassara</t>
  </si>
  <si>
    <t>victoriabuaon03@gmail.com</t>
  </si>
  <si>
    <t>Maria Victoria Berge Buaon</t>
  </si>
  <si>
    <t>Junín, 25 de mayo 338</t>
  </si>
  <si>
    <t>Cambio climatico</t>
  </si>
  <si>
    <t>Pintar, hacer ceramica y sacar fotos</t>
  </si>
  <si>
    <t>@vickybuaon</t>
  </si>
  <si>
    <t>Vickyfolonier@gmail.com</t>
  </si>
  <si>
    <t>María Victoria Folonier Laugle</t>
  </si>
  <si>
    <t>+5491164028591</t>
  </si>
  <si>
    <t>Lic en biotecnología</t>
  </si>
  <si>
    <t>Fines de semana y días hábiles después de 5 pm</t>
  </si>
  <si>
    <t>El cambio climático, la crisis del plástico</t>
  </si>
  <si>
    <t>Yoga</t>
  </si>
  <si>
    <t>Quiero aportar con conocimiento cientifico, tal vez armar infografías. No tengo muchísimo tiempo ahora pero si muchas ganas de generar un cambio positivo</t>
  </si>
  <si>
    <t>Vfolonier</t>
  </si>
  <si>
    <t>Vickyfolonier</t>
  </si>
  <si>
    <t>mavsgussoni@gmail.com</t>
  </si>
  <si>
    <t xml:space="preserve">María Victoria gussoni </t>
  </si>
  <si>
    <t>CABA Acoyte 915</t>
  </si>
  <si>
    <t xml:space="preserve">Abogada </t>
  </si>
  <si>
    <t xml:space="preserve">Sacar fotos </t>
  </si>
  <si>
    <t xml:space="preserve">Juego al tenis , empecé con mi huerta y me encanta aprender sobre la tierra . Me encanta el contacto con la tierra lo utilizo como meditación activa .
Soy profesora de derecho de los recursos naturales y derecho ambiental en La universidad Maimónides </t>
  </si>
  <si>
    <t>Mavsgussoni</t>
  </si>
  <si>
    <t>martinez.marianela13@gmail.com</t>
  </si>
  <si>
    <t>Marianela martinez</t>
  </si>
  <si>
    <t>Sequeira 2969 Laferrere</t>
  </si>
  <si>
    <t>Realizadora audiovisual</t>
  </si>
  <si>
    <t>Socioambiental ej acuerdo con china, Humedales, migración climática</t>
  </si>
  <si>
    <t>Fotografia, escribir</t>
  </si>
  <si>
    <t>Emeemeguevara</t>
  </si>
  <si>
    <t>@eltercerojo</t>
  </si>
  <si>
    <t>catent2002@gmail.com</t>
  </si>
  <si>
    <t>Mariela Verónica De Tomaso</t>
  </si>
  <si>
    <t>Capilla del Monte</t>
  </si>
  <si>
    <t>Técnica en huerta orgánica</t>
  </si>
  <si>
    <t>Es variable</t>
  </si>
  <si>
    <t>Investigo ovnis y apariciones extrañas de seres</t>
  </si>
  <si>
    <t xml:space="preserve">Milito en el Pro. Fui candidata a concejal. </t>
  </si>
  <si>
    <t>Mariela De tomaso</t>
  </si>
  <si>
    <t>@mariecapilla</t>
  </si>
  <si>
    <t>plankmarlene96@gmail.com</t>
  </si>
  <si>
    <t>marlene plank</t>
  </si>
  <si>
    <t>austriaca</t>
  </si>
  <si>
    <t>aristobulo del valle 1132, martinez</t>
  </si>
  <si>
    <t>lic. en economia empresarial</t>
  </si>
  <si>
    <t xml:space="preserve">basura/plastico </t>
  </si>
  <si>
    <t xml:space="preserve">tengo ganas de adentrarme mas en este mundo ya que estoy interesada en realizar un master en gestion ambiental. </t>
  </si>
  <si>
    <t>marleplank</t>
  </si>
  <si>
    <t>martinaferber9@gmail.com</t>
  </si>
  <si>
    <t>Martina ferber</t>
  </si>
  <si>
    <t>Burzaco</t>
  </si>
  <si>
    <t>Pintar/sacar fotos</t>
  </si>
  <si>
    <t>Martiferb</t>
  </si>
  <si>
    <t>Martiferber</t>
  </si>
  <si>
    <t>matibuol@yahoo.com.ar</t>
  </si>
  <si>
    <t>Matías Buol</t>
  </si>
  <si>
    <t>Rosario 552</t>
  </si>
  <si>
    <t>+5491160060630</t>
  </si>
  <si>
    <t>Veganismo</t>
  </si>
  <si>
    <t>Nada</t>
  </si>
  <si>
    <t>Empecé a compostar con lombrices y me gustaría tener una pequeña huerta en casa próximamente.</t>
  </si>
  <si>
    <t>mauricio1cr@gmail.com</t>
  </si>
  <si>
    <t>Mauricio Cogollo Rueda</t>
  </si>
  <si>
    <t>Constitución 2282 CABA</t>
  </si>
  <si>
    <t>Ingeniero Sanitario y Ambiental, Especialista en Química Ambiental, Docente universitario, educador ambiental</t>
  </si>
  <si>
    <t xml:space="preserve">Biodiversidad, gestión de residuos sólidos, </t>
  </si>
  <si>
    <t>Colectar semillas y producir plantas nativas</t>
  </si>
  <si>
    <t>@mauricio1cr</t>
  </si>
  <si>
    <t>melaniesimon@live.com.ar</t>
  </si>
  <si>
    <t>Melanie Sinón</t>
  </si>
  <si>
    <t>Víctor Martínez 475 6A - CABA</t>
  </si>
  <si>
    <t>Cambio climático, crisis social</t>
  </si>
  <si>
    <t>Plantas, Peluquera</t>
  </si>
  <si>
    <t>melita_simon</t>
  </si>
  <si>
    <t>meli.simon</t>
  </si>
  <si>
    <t>micaelacartannilica@hotmail.com</t>
  </si>
  <si>
    <t xml:space="preserve">Micaela Yazmin Cartannilica </t>
  </si>
  <si>
    <t>Avellaneda</t>
  </si>
  <si>
    <t>UBA</t>
  </si>
  <si>
    <t>Notengo</t>
  </si>
  <si>
    <t>nanu.nadur@hotmail.com</t>
  </si>
  <si>
    <t>Nahir Nadur</t>
  </si>
  <si>
    <t xml:space="preserve">Juana de Arco 6100 - Canning. </t>
  </si>
  <si>
    <t>Lic. en Relaciones Públicas e Institucionales / Community Manager / Fotógrafa</t>
  </si>
  <si>
    <t xml:space="preserve">La crisis climática en general y todo lo que la causa. </t>
  </si>
  <si>
    <t xml:space="preserve">Sacar Fotos! Me encanta. </t>
  </si>
  <si>
    <t xml:space="preserve">Trato de ayudar con pequeñas acciones día a día. Soy fanática de la frase "pequeñas acciones generan grandes cambios". Creo mucho en que si contagiamos a varias personas de hacer pequeños cambios en sus rutinas, podemos hacer un cambio diferencial a nivel global. Yo particularmente reciclo, composto, tengo una huerta y trato de reducir lo más posible el consumo de envases de plástico. No como carne. Amo los animales, soy madrina en el Santuario "El Paraíso de los Animales". </t>
  </si>
  <si>
    <t>@nanunadur</t>
  </si>
  <si>
    <t xml:space="preserve">@nanunadur y @nani.aldii (el segundo no lo uso más, pero tengo más de 6 mil seguidores, por si sirve para determinadas acciones puedo reactivarlo). </t>
  </si>
  <si>
    <t>nairbambatelechea@gmail.com</t>
  </si>
  <si>
    <t>Nair Bamba Telechea</t>
  </si>
  <si>
    <t>Núñez</t>
  </si>
  <si>
    <t>Muchas! Algunas: La contaminación del aire por la mala combustión de los autos/colectivos/camionetas/motos, la contaminación del agua por desconocimiento absoluto, y el derroche energético por comodidades y falta de insumos.</t>
  </si>
  <si>
    <t>Me gusta pintar, sacar fotos también pero no tengo cámara</t>
  </si>
  <si>
    <t>Trabajo en el área de eficiencia energética, si están participando activamente en algún proyecto puedo aportar, no me puedo comprometer al 100 por mis obligaciones pero en todo lo que pueda ayudar bienvenido, también es aprendizaje para mi.</t>
  </si>
  <si>
    <t>nairtelechea</t>
  </si>
  <si>
    <t>Chipiremondegui@gmail.com</t>
  </si>
  <si>
    <t xml:space="preserve">Nelson Pehuén Remondegui </t>
  </si>
  <si>
    <t>Carriego 97 (MdP)</t>
  </si>
  <si>
    <t>223-155938110</t>
  </si>
  <si>
    <t xml:space="preserve">Profesor de ED Fisica </t>
  </si>
  <si>
    <t>nicolasfabbri@hotmail.com</t>
  </si>
  <si>
    <t>Nicolas Fabbri</t>
  </si>
  <si>
    <t>Bahia Blanca 2046</t>
  </si>
  <si>
    <t>Empleado Salesforce</t>
  </si>
  <si>
    <t>Mejoras en el cuidado de los recursos en casa y oficinas</t>
  </si>
  <si>
    <t>N/A</t>
  </si>
  <si>
    <t>nicolasfabbri123</t>
  </si>
  <si>
    <t>Nicolasmbenzoni@gmail.com</t>
  </si>
  <si>
    <t>Nicolas Martin Benzoni</t>
  </si>
  <si>
    <t>chivilcoy 4596</t>
  </si>
  <si>
    <t>Profesor de Educacion Fisica-Guardavidas- Diplomatura en Actividades en la Naturaleza</t>
  </si>
  <si>
    <t>naranjonicolas@hotmail.com</t>
  </si>
  <si>
    <t>Nicolás Naranjo</t>
  </si>
  <si>
    <t>Quilmes</t>
  </si>
  <si>
    <t xml:space="preserve">Posgrado en Gestión Estratégica para el Desarrollo Sustentable - Lic. En Relaciones Públicas e Institucionales / Docente Univeristario y Comunicación </t>
  </si>
  <si>
    <t>Fines de semana y algunos días por la tarde</t>
  </si>
  <si>
    <t>Destrucción de bosques y humedales, educación ambiental, impacto del sector privado en el desarrollo sostenible</t>
  </si>
  <si>
    <t>Leer</t>
  </si>
  <si>
    <t xml:space="preserve">Con ganas de participar en acciones de educación y sensibilización ambiental como también eventos sustentables </t>
  </si>
  <si>
    <t>_niconaranjo</t>
  </si>
  <si>
    <t xml:space="preserve">_niconaranjo </t>
  </si>
  <si>
    <t>sandrini.nico@gmail.com</t>
  </si>
  <si>
    <t>Nicolás Sandrini</t>
  </si>
  <si>
    <t>General Cabrera, Córdoba</t>
  </si>
  <si>
    <t>+5493584196807</t>
  </si>
  <si>
    <t>Ing. Químico - Mgst. En Calidad en curso</t>
  </si>
  <si>
    <t>Residuos sólidos urbanos - Upcycling y Economía Circular</t>
  </si>
  <si>
    <t>Diseñar, deportes miles, charlar y discutir de la vida</t>
  </si>
  <si>
    <t>Me encantaría poder tener presencia mas activa en alguna de las áreas de EcoHouse como Empresas o Escuelas. Si nos organizamos podríamos hacer subgrupos de cada provincia y llegar con ese movimiento a todo el país. Tengo cierta flexibilidad en la semana para reuniones o días puntuales que se requiera también!</t>
  </si>
  <si>
    <t>_nicosan</t>
  </si>
  <si>
    <t>nicosandrini</t>
  </si>
  <si>
    <t>rosasyoriana@gmail.com</t>
  </si>
  <si>
    <t>Oriana rosas</t>
  </si>
  <si>
    <t>San martin, villa lynch, buenos aires</t>
  </si>
  <si>
    <t xml:space="preserve">diseño e ilustracion de moda/vendedora </t>
  </si>
  <si>
    <t>los desechos, los animales y la contaminación del agua</t>
  </si>
  <si>
    <t>Hacer ceramica, ilustrar, coser, ver series</t>
  </si>
  <si>
    <t xml:space="preserve">Actualmente estudiando virtualmente. Me encanta hacer recetas caseras de productos para el cuidado personal. Me gusta mucho aprender y estar cerca de la naturaleza/plantas. </t>
  </si>
  <si>
    <t>Aurayugen</t>
  </si>
  <si>
    <t>Yugenhome</t>
  </si>
  <si>
    <t>biancanicoleotz@gmail.com</t>
  </si>
  <si>
    <t>Otazo Bianca Nicole</t>
  </si>
  <si>
    <t>Calle López y planes s/n MZ61 PC32 Barrio lote 22 .Puerto Vilelas</t>
  </si>
  <si>
    <t>Fines de semana</t>
  </si>
  <si>
    <t>La contaminación de plásticos</t>
  </si>
  <si>
    <t>Guitarra (en proceso)</t>
  </si>
  <si>
    <t>OtazoNicole1</t>
  </si>
  <si>
    <t>Nicole__otazo</t>
  </si>
  <si>
    <t>pablo_scotti@hotmail.com</t>
  </si>
  <si>
    <t>Pablo Scotti</t>
  </si>
  <si>
    <t>Universitario en cursos</t>
  </si>
  <si>
    <t>Depende para qué cualquier momento</t>
  </si>
  <si>
    <t>La falta de empatía ambiental (lo acabo de inventar)</t>
  </si>
  <si>
    <t>El piano</t>
  </si>
  <si>
    <t>AGUANTE ECOHOUSE</t>
  </si>
  <si>
    <t>@scottipablo</t>
  </si>
  <si>
    <t>@pscotti29</t>
  </si>
  <si>
    <t>miriampamelaochoa@gmail.com</t>
  </si>
  <si>
    <t xml:space="preserve">Pamela Ochoa </t>
  </si>
  <si>
    <t>Abogada ambientalista</t>
  </si>
  <si>
    <t>Legislación ambiental- amparos ambientales</t>
  </si>
  <si>
    <t>Fotografia</t>
  </si>
  <si>
    <t>Actualmente pertenezco a un grupo de extensión de la Facultad de Ciencias Jurídicas y Sociales que llamamos "Clínica ambiental".</t>
  </si>
  <si>
    <t>Pamela O.</t>
  </si>
  <si>
    <t>pamelaochoalp</t>
  </si>
  <si>
    <t>paobrocato82@hotmail.com</t>
  </si>
  <si>
    <t xml:space="preserve">Paola Alejandra Brocato </t>
  </si>
  <si>
    <t xml:space="preserve">Yerbal 2662, torre 2, piso 14,2. Caba </t>
  </si>
  <si>
    <t>Oficial de PFA, Bombero</t>
  </si>
  <si>
    <t xml:space="preserve">Deforestación, animales, cambio climático en gral. </t>
  </si>
  <si>
    <t xml:space="preserve">Tengo una huerta en mi dpto. y soy buena cantando. </t>
  </si>
  <si>
    <t xml:space="preserve">En 4 años, cuando me retire de la pfa me gustaría trabajar en un lugar como ecohouse, para dedicarme a pleno pero con un ingreso, ademas de hacer cosas como voluntaria.  </t>
  </si>
  <si>
    <t>@paola86227398</t>
  </si>
  <si>
    <t>Paobrocato</t>
  </si>
  <si>
    <t>paulamilagros.sestan@gmail.com</t>
  </si>
  <si>
    <t>paula milagros sestan</t>
  </si>
  <si>
    <t>calle 7 entre 147 y 148 numero 2579 -berisso</t>
  </si>
  <si>
    <t xml:space="preserve">estudiante de : tecnicatura en gestión ambiental y salud </t>
  </si>
  <si>
    <t xml:space="preserve">contaminación de agua </t>
  </si>
  <si>
    <t xml:space="preserve">estoy pensando en un proyecto en el reciclaje de botellas de plástico. se basa en la ayuda de la gente en no tirar las botellas sino yo misma juntarlas y donarlas a los vendedores de artículos de limpieza suelto ya que ellos utilizan bastante .
las botellas que no están en condiciones de usarlas se desechan correctamente en tachos para plástico que después lo retira la municipalidad de mi cuidad . El proyecto todavía no esta terminado me faltan detalles para presentarlo en la municipalidad . saludos ! 
</t>
  </si>
  <si>
    <t>@paula_milagros</t>
  </si>
  <si>
    <t>milisestan</t>
  </si>
  <si>
    <t>pilarcarletti.5@gmail.com</t>
  </si>
  <si>
    <t>Pilar Carletti</t>
  </si>
  <si>
    <t>Pacheco de melo 2432 6C</t>
  </si>
  <si>
    <t>0249154003083</t>
  </si>
  <si>
    <t>Estudiante de Sociología</t>
  </si>
  <si>
    <t xml:space="preserve">Cambio climático. Desigualdad social. </t>
  </si>
  <si>
    <t>pilarcarletti</t>
  </si>
  <si>
    <t>rocio.francia@hotmail.com</t>
  </si>
  <si>
    <t xml:space="preserve">Rocio Francia </t>
  </si>
  <si>
    <t xml:space="preserve">Licenciada en Administración </t>
  </si>
  <si>
    <t xml:space="preserve">Impacto de los plásticos, cuidado del agua y de recursos. </t>
  </si>
  <si>
    <t xml:space="preserve">Sacar fotos. Lectura </t>
  </si>
  <si>
    <t>Rochi_fr</t>
  </si>
  <si>
    <t>Rochifr</t>
  </si>
  <si>
    <t>mrcardozo@gmail.com</t>
  </si>
  <si>
    <t xml:space="preserve">Rosinha Cardozo </t>
  </si>
  <si>
    <t xml:space="preserve">Bahía Blanca </t>
  </si>
  <si>
    <t>Empleada / Estudiante</t>
  </si>
  <si>
    <t>Lamentablemente hay varias</t>
  </si>
  <si>
    <t>Fotografía</t>
  </si>
  <si>
    <t>Un montón de cosas pero mejor si es por Zoom jajajaja soy hiperactiva 🤣</t>
  </si>
  <si>
    <t>Rori_arg</t>
  </si>
  <si>
    <t>Mamba</t>
  </si>
  <si>
    <t>santiagoem2@gmail.com</t>
  </si>
  <si>
    <t>santiago estevez magnasco</t>
  </si>
  <si>
    <t>tandil</t>
  </si>
  <si>
    <t>sustentabilidad</t>
  </si>
  <si>
    <t>efecto del cambio climatico en las poblaciones mas vulnerables</t>
  </si>
  <si>
    <t>pintar, hacer canciones, deportes, huerta</t>
  </si>
  <si>
    <t>santuagoem</t>
  </si>
  <si>
    <t>santiagomem1</t>
  </si>
  <si>
    <t>santiagomartinez383@gmail.com</t>
  </si>
  <si>
    <t>Santiago Martínez</t>
  </si>
  <si>
    <t>Nuñez</t>
  </si>
  <si>
    <t>Miercoles y Jueves por la tarde y fines de semana.</t>
  </si>
  <si>
    <t>Rediseño de productos. La necesidad de que las empresas diseñen sus productos para ser reciclables y/o compostables. 
Me parece interesante llevar a cabo capacitaciones tanto a la sociedad como a las empresas sobre este tipo de cuestiones.</t>
  </si>
  <si>
    <t>Si! Trekking, Tocar el cajón peruano, leer</t>
  </si>
  <si>
    <t>En los últimos años comencé a involucrarme en el rubro del Desarrollo Sostenible y en la filosofía del "Residuo Cero", mediante la lectura de libros, noticias, asistencia a seminarios, etc. Al tomar dimensión de que la mayoría de los procesos productivos de la actualidad funcionan con una lógica lineal donde se utilizan recursos para luego ser desechados, me interesó informarme sobre una alternativa donde esto pueda ser modificado, llegando a modelos circulares donde se postula que los bienes sean durables, reparables quedando la fracción de residuos utilizada como recursos, proponiendo que todos los materiales puedan ser reintroducidos en el ciclo técnico o el biológico.  
Una vez que fui consciente de estas cuestiones cambie una gran parte de mis hábitos a fin de poder contribuir con algo desde mi lugar. Comencé a reciclar, a compostar, a informarme sobre el origen de los productos que consumo y la viabilidad de su reciclaje/compostaje, reduje en gran medida mis viajes en auto al trabajo optando por el uso de mi bicicleta, entre otras acciones.
Si bien estas cuestiones son muy útiles y aportan al objetivo de cambiar este sistema lineal, creo que es necesario que las Organizaciones y el Gobierno tomen un rol protagónico en este proceso. Es por esta razón, que me pareció importante poder hacer algo más desde un lugar como EcoHouse.</t>
  </si>
  <si>
    <t>santinezz</t>
  </si>
  <si>
    <t>serenamailhe@gmail.com</t>
  </si>
  <si>
    <t>Serena Mailhe</t>
  </si>
  <si>
    <t>Caba Colegiales</t>
  </si>
  <si>
    <t>Es muy variado</t>
  </si>
  <si>
    <t>En este momento, los incendios del interior.</t>
  </si>
  <si>
    <t xml:space="preserve">Sii sacar fotos. También juego al hockey </t>
  </si>
  <si>
    <t>Sere_mailhe</t>
  </si>
  <si>
    <t>silvinaeg39@gmail.com</t>
  </si>
  <si>
    <t>Silvina Emilia Gonzalez</t>
  </si>
  <si>
    <t>buschiazzo 3050</t>
  </si>
  <si>
    <t>tecnicatura en gestión de financieras</t>
  </si>
  <si>
    <t>La sobreexplotación de los recursos naturales</t>
  </si>
  <si>
    <t>@silvinaeg39</t>
  </si>
  <si>
    <t>@silvinaeg</t>
  </si>
  <si>
    <t>alonso.sofia97@gmail.com</t>
  </si>
  <si>
    <t>Sofia Alonso</t>
  </si>
  <si>
    <t>calle 12 n°450, Tolosa - La Plata, Buenos Aires</t>
  </si>
  <si>
    <t>Arquitectura</t>
  </si>
  <si>
    <t>incendios forestales, agua, tratamiento de residuos</t>
  </si>
  <si>
    <t>escuchar musica, tocar instrumentos, bailar, pintar, sacar fotos</t>
  </si>
  <si>
    <t>Soalonsolindel</t>
  </si>
  <si>
    <t>sofi.alonso.5</t>
  </si>
  <si>
    <t>sofiabelenvillarrubia@gmail.com</t>
  </si>
  <si>
    <t>Sofia Belen Villarrubia</t>
  </si>
  <si>
    <t>Cipolletti, Rio Negro</t>
  </si>
  <si>
    <t>Licenciatura en Criminologia y Ciencias Forenses (la estoy eatudiando)</t>
  </si>
  <si>
    <t>Todo lo que sea contaminación ambiental. Y los animales que se ven afectados por eso, sobre todo en el mar. Eso es lo que mas me sensibiliza.</t>
  </si>
  <si>
    <t>Enrealidad no, me gusta leer. Pero mis estudios y ahora con ma pandemia no tengo ni tiempo ni muchas cosas que poder hacer.</t>
  </si>
  <si>
    <t>Me encanta ser parte de ecohouse. Me encanta la información que dia a día me brindan. Honestamente aprendo un montón y me hace crecer muchísimo, lo agradezco de corazón.</t>
  </si>
  <si>
    <t>Sofivillarrubi1 (no lo uso demasiado)</t>
  </si>
  <si>
    <t>sofivillarrubia</t>
  </si>
  <si>
    <t>cucchilewis@gmail.com</t>
  </si>
  <si>
    <t>Sofia Cocchis</t>
  </si>
  <si>
    <t>San jose de la Esquina</t>
  </si>
  <si>
    <t>ultimo año secundaria</t>
  </si>
  <si>
    <t>climatica</t>
  </si>
  <si>
    <t>dibujar, pintar</t>
  </si>
  <si>
    <t>@sofiicocchis</t>
  </si>
  <si>
    <t>sofiicocchis</t>
  </si>
  <si>
    <t>sofi200021@gmail.com</t>
  </si>
  <si>
    <t xml:space="preserve">Sofía Cueto Rivera </t>
  </si>
  <si>
    <t xml:space="preserve">Capital federal </t>
  </si>
  <si>
    <t>+5491167995253</t>
  </si>
  <si>
    <t xml:space="preserve">Estudiante de Licenciatura en Ciencias Ambientales en Uba </t>
  </si>
  <si>
    <t>El no respeto a los recursos naturales.</t>
  </si>
  <si>
    <t>soficrivera</t>
  </si>
  <si>
    <t>sofidelsordo@gmail.com</t>
  </si>
  <si>
    <t>Sofía Del Sordo</t>
  </si>
  <si>
    <t>Estudiante Ing Química</t>
  </si>
  <si>
    <t>La crisis climática en general</t>
  </si>
  <si>
    <t>Cocinar veggie, cantar, pasar tiempo con las plantas y haciendo compost</t>
  </si>
  <si>
    <t xml:space="preserve"> Participé más activamente en Eco House el año pasado pero por cuestión de tiempo me alejé</t>
  </si>
  <si>
    <t>@sofidels</t>
  </si>
  <si>
    <t>Correa 2311</t>
  </si>
  <si>
    <t>Actriz, docente, estudiante</t>
  </si>
  <si>
    <t>Cambio climático y contaminación</t>
  </si>
  <si>
    <t>Más que hobby es mi profesión pero si, canto bailo actuo, trabajo en inglés también</t>
  </si>
  <si>
    <t>Tengo experiencia coordinando grupos pastorales y misione por cinco años las provincias de La Pampa y Chaco</t>
  </si>
  <si>
    <t>Soofigarrido</t>
  </si>
  <si>
    <t>Sophiethewise_</t>
  </si>
  <si>
    <t>s.ofi5@hotmail.com</t>
  </si>
  <si>
    <t>Sofía Helvecia Colman Casanova</t>
  </si>
  <si>
    <t xml:space="preserve">Av Corrientes 676 </t>
  </si>
  <si>
    <t>+5493425426730</t>
  </si>
  <si>
    <t>Gestión y Mora/Estudiante de Ing Ambiental</t>
  </si>
  <si>
    <t>Contaminación y salud</t>
  </si>
  <si>
    <t>Sacar fotos. Aprender violín</t>
  </si>
  <si>
    <t>No tengo mucho tiempo pero lo que pueda hacer así será!</t>
  </si>
  <si>
    <t>soffahcc</t>
  </si>
  <si>
    <t>sofihcc</t>
  </si>
  <si>
    <t>sofiapcenni@gmail.com</t>
  </si>
  <si>
    <t>Sofía Paula cenni</t>
  </si>
  <si>
    <t>Caracas 328</t>
  </si>
  <si>
    <t>Actriz y bailarina</t>
  </si>
  <si>
    <t>El tratado con China (cerdos)</t>
  </si>
  <si>
    <t xml:space="preserve">Cantar y pintar </t>
  </si>
  <si>
    <t>Sofipaul</t>
  </si>
  <si>
    <t>@sofipaul</t>
  </si>
  <si>
    <t>sofiarudialvarez@gmail.com</t>
  </si>
  <si>
    <t>Sofia Rudi Álvarez</t>
  </si>
  <si>
    <t xml:space="preserve">Suipacha, Ramos Mejía </t>
  </si>
  <si>
    <t xml:space="preserve">Estudiante de secundaria </t>
  </si>
  <si>
    <t>tocar la guitarra</t>
  </si>
  <si>
    <t>a veces soy tímida</t>
  </si>
  <si>
    <t>@srudialvarez</t>
  </si>
  <si>
    <t>sofiia.t16@gmail.com</t>
  </si>
  <si>
    <t xml:space="preserve">Sofía Tapia </t>
  </si>
  <si>
    <t>Palermo-CABA</t>
  </si>
  <si>
    <t xml:space="preserve">Estudiante universitario </t>
  </si>
  <si>
    <t xml:space="preserve">Contaminación, desforestación, cambio climático </t>
  </si>
  <si>
    <t>Sofiia.a.t</t>
  </si>
  <si>
    <t>tatianalenzuen@gmail.com</t>
  </si>
  <si>
    <t>Tatiana Lenzuen</t>
  </si>
  <si>
    <t>Fray justo santamaria de oro 2386</t>
  </si>
  <si>
    <t>Actuar, leer; escribir</t>
  </si>
  <si>
    <t>Tatilenzuen</t>
  </si>
  <si>
    <t>trinireynosocastillo@gmail.com</t>
  </si>
  <si>
    <t>Trinidad Reynoso Castillo</t>
  </si>
  <si>
    <t xml:space="preserve">Estudiante de Ciencias Políticas </t>
  </si>
  <si>
    <t xml:space="preserve">Como estudiante de Ciencias Políticas me interesaría trabajar en cuestiones de políticas públicas ya que considero que es una de las etapas para que las acciones se concreten </t>
  </si>
  <si>
    <t>Hago comedia musical, danza, y tengo un proyecto personal de un newsletter de noticias semanal</t>
  </si>
  <si>
    <t>trinireynoso_</t>
  </si>
  <si>
    <t>ursula_panene@hotmail.com</t>
  </si>
  <si>
    <t>ursula adriana panene</t>
  </si>
  <si>
    <t>intendente becco 1880 / beccar</t>
  </si>
  <si>
    <t>turismo</t>
  </si>
  <si>
    <t>reciclado, concientizacion ambiental</t>
  </si>
  <si>
    <t>@upanene</t>
  </si>
  <si>
    <t>@_ur_su_la_</t>
  </si>
  <si>
    <t>valentinviva@gmail.com</t>
  </si>
  <si>
    <t xml:space="preserve">Valentín Atilio Viva </t>
  </si>
  <si>
    <t xml:space="preserve">Humboldt 1945 8vo C. CABA </t>
  </si>
  <si>
    <t>+5491144119339</t>
  </si>
  <si>
    <t xml:space="preserve">Administrativo/Economía Empresarial </t>
  </si>
  <si>
    <t xml:space="preserve">Deforestación, uso de agroquímicos y alimentación consciente. </t>
  </si>
  <si>
    <t xml:space="preserve">Actuar </t>
  </si>
  <si>
    <t xml:space="preserve">Trabajo en una empresa agropecuaria que está realizando la transición hacia un sistema agroecológico. </t>
  </si>
  <si>
    <t xml:space="preserve">valenviva </t>
  </si>
  <si>
    <t>valen.alive</t>
  </si>
  <si>
    <t>valentinalarrea@hotmail.com</t>
  </si>
  <si>
    <t>Valentina Larrea</t>
  </si>
  <si>
    <t xml:space="preserve">Estudiante de primer año Cs Biológicas </t>
  </si>
  <si>
    <t xml:space="preserve">Más que nada la soberanía alimentaria pero creo que todas tienen que ver con todo </t>
  </si>
  <si>
    <t xml:space="preserve">Hacer huerta </t>
  </si>
  <si>
    <t xml:space="preserve">Si bien hice y sigo haciendo cambios individuales me parece re importante sumarme para difundir más y quizás conseguir un mayor impacto </t>
  </si>
  <si>
    <t>@valenlarrea4</t>
  </si>
  <si>
    <t>@valenlarrea_</t>
  </si>
  <si>
    <t>paolaavena@gmail.com</t>
  </si>
  <si>
    <t>Vanesa Paola Avena</t>
  </si>
  <si>
    <t xml:space="preserve">Periodista especializada en salud y ciencia. Lic. en comercialización </t>
  </si>
  <si>
    <t xml:space="preserve">Todos los días </t>
  </si>
  <si>
    <t xml:space="preserve">Me preocupan las  en el planeta por el  modelo actual de producción </t>
  </si>
  <si>
    <t>Soy escultora de piezas en arcilla</t>
  </si>
  <si>
    <t xml:space="preserve">Quiero colaborar desde mi ámbito de la comunicación </t>
  </si>
  <si>
    <t>VanesaPaoAvena</t>
  </si>
  <si>
    <t>@atusaludarg</t>
  </si>
  <si>
    <t>veronica.zampach@gmail.com</t>
  </si>
  <si>
    <t>Veronica Cristina Zampach</t>
  </si>
  <si>
    <t>Los heras 15, dto A</t>
  </si>
  <si>
    <t>Despertareshoyesunbuendia</t>
  </si>
  <si>
    <t>vicpinto98@gmail.com</t>
  </si>
  <si>
    <t xml:space="preserve">Victoria Pinto </t>
  </si>
  <si>
    <t xml:space="preserve">Estudiando biotecnología </t>
  </si>
  <si>
    <t>Indefinido</t>
  </si>
  <si>
    <t xml:space="preserve">Todas </t>
  </si>
  <si>
    <t>Cantar. Dibujar. Pintar</t>
  </si>
  <si>
    <t>Vikypinto</t>
  </si>
  <si>
    <t xml:space="preserve">Violeta Casabal </t>
  </si>
  <si>
    <t>Blanco Encalada 1274</t>
  </si>
  <si>
    <t>en el secundario</t>
  </si>
  <si>
    <t>Y los fines de semana tmabien</t>
  </si>
  <si>
    <t>El cambio climático, la tala de árboles, la sustentabilidad en nuestras dietas</t>
  </si>
  <si>
    <t>Pintar, tocar la guitarra, dibujar, yoga</t>
  </si>
  <si>
    <t xml:space="preserve">Soy muy pasional y me interesa unirme a eco house porque hacía podría aprender sobre temáticas que me interesa y lograría movikizar a la gente a mi alrededor. </t>
  </si>
  <si>
    <t>violecasabal</t>
  </si>
  <si>
    <t>@violecasabal</t>
  </si>
  <si>
    <t>virgipallero@hotmail.com</t>
  </si>
  <si>
    <t>Virginia Pallero</t>
  </si>
  <si>
    <t>La matanza, Ramos Mejia.</t>
  </si>
  <si>
    <t>La cantidad de plastico que hay en el mar y los animales que se enferman por comerlo, la tala masiva de arboles y el daño de los ecosistemas.</t>
  </si>
  <si>
    <t>Si, el montañismo, realizar expediciones de trekking a cerros y espero algún día subir al Aconcagua</t>
  </si>
  <si>
    <t>virgipallero</t>
  </si>
  <si>
    <t>virgihi</t>
  </si>
  <si>
    <t>zoecolino@gmail.com</t>
  </si>
  <si>
    <t>Zoe Colino</t>
  </si>
  <si>
    <t>estudiante</t>
  </si>
  <si>
    <t>todos</t>
  </si>
  <si>
    <t>en este momento que todo esté prendido fuego</t>
  </si>
  <si>
    <t xml:space="preserve">escribir, hacer esgrima </t>
  </si>
  <si>
    <t>zoecolino</t>
  </si>
  <si>
    <t>xiximeiglesias@gmail.com</t>
  </si>
  <si>
    <t>Ximena Iglesias</t>
  </si>
  <si>
    <t>monroe 4864</t>
  </si>
  <si>
    <t>1137954798</t>
  </si>
  <si>
    <t>abogacía</t>
  </si>
  <si>
    <t xml:space="preserve">cualquier horario esta bien preferiblemente a la mañana </t>
  </si>
  <si>
    <t>rosana milla (madre)
1166676994</t>
  </si>
  <si>
    <t>ror.agustina@gmail.com</t>
  </si>
  <si>
    <t>María Agustina Rodríguez Ortiz de Rozas</t>
  </si>
  <si>
    <t>Oyoli 71, Rafaela. Santa Fe</t>
  </si>
  <si>
    <t>3493 448785</t>
  </si>
  <si>
    <t xml:space="preserve">Gestión ambiental </t>
  </si>
  <si>
    <t>SOFIARICCHIUTI@GMAIL.COM</t>
  </si>
  <si>
    <t>SOFIA BELEN RICCHIUTI</t>
  </si>
  <si>
    <t>ARISTOBULO DEL VALLE 175</t>
  </si>
  <si>
    <t>LICENCIADA EN GESTION AMBIENTAL</t>
  </si>
  <si>
    <t>flor.tatasciore@gmail.com</t>
  </si>
  <si>
    <t>Florencia Tatasciore</t>
  </si>
  <si>
    <t>Av. Eva perón 1115 ,  CABA (1424)</t>
  </si>
  <si>
    <t>01162628588</t>
  </si>
  <si>
    <t xml:space="preserve">Lic. en Psicología </t>
  </si>
  <si>
    <t>malotaa@gmail.com</t>
  </si>
  <si>
    <t>Malena Sanchez Iglesias</t>
  </si>
  <si>
    <t>Av. del Libertador 2441 1A</t>
  </si>
  <si>
    <t>Estudie fotografía pero no me dedico al rubro en la actualidad.</t>
  </si>
  <si>
    <t>sixtocristiani@gmail.com</t>
  </si>
  <si>
    <t>Sixto cristiani</t>
  </si>
  <si>
    <t>Uruguay 1176, CABA</t>
  </si>
  <si>
    <t>Lic. Administración de Empresas. Maestrando en Economía Urbana</t>
  </si>
  <si>
    <t>cam.elseser@gmail.com</t>
  </si>
  <si>
    <t>Camila Aylén Elseser</t>
  </si>
  <si>
    <t>san juan 4950</t>
  </si>
  <si>
    <t>Estudiante de la Licenciatura de Gestión Ambiental</t>
  </si>
  <si>
    <t>Milenamolinacastro@gmail.com</t>
  </si>
  <si>
    <t>Milena Molina Castro</t>
  </si>
  <si>
    <t>Sahores 2783</t>
  </si>
  <si>
    <t xml:space="preserve">2do año de la carrera de Traductorado científico literario en Inglés </t>
  </si>
  <si>
    <t>emi.pala@hotmail.com</t>
  </si>
  <si>
    <t>Emilia Palamidessi</t>
  </si>
  <si>
    <t>Necochea 280, Catalinas Sur, CABA</t>
  </si>
  <si>
    <t xml:space="preserve">Estudiante de la Licenciatura en Ciencias de la Atmósfera </t>
  </si>
  <si>
    <t>Varia cada dia, depende las materias que este cursando, pero fines de semana seguro que si</t>
  </si>
  <si>
    <t>Cambio climático y lo llena de basura que esta la ciudad</t>
  </si>
  <si>
    <t>Deportes (de todo un poco)</t>
  </si>
  <si>
    <t>emi_palamidessi</t>
  </si>
  <si>
    <t>emipalamidessi</t>
  </si>
  <si>
    <t>vicky180396@hotmail.com</t>
  </si>
  <si>
    <t>Victoria Ríos Esteve</t>
  </si>
  <si>
    <t>Contaminación edilicia, las malas prácticas de la construcción y diseño</t>
  </si>
  <si>
    <t xml:space="preserve">Tengo muchas ganas de ayudar a hacer un mejor planeta y hacer que se tome consciencia sobre la importancia de la sustentabilidad edilicia </t>
  </si>
  <si>
    <t>Vickyriose</t>
  </si>
  <si>
    <t>sofi.212.w@gmail.com</t>
  </si>
  <si>
    <t>Sofia Weibel</t>
  </si>
  <si>
    <t>Libertad 1056 - Capital Federal (Recoleta)</t>
  </si>
  <si>
    <t>Lic. Relaciones Públicas e Institucionales</t>
  </si>
  <si>
    <t xml:space="preserve">Por ahora puedo todos los días, a cualquier hora. </t>
  </si>
  <si>
    <t>Nadar, bailar, pintar mándalas, sacar fotos, pasear</t>
  </si>
  <si>
    <t>Estoy muy comprometida con el medio ambiente y adquiero más cosas y acciones sustentables a mi vida</t>
  </si>
  <si>
    <t>@sofiaweibel</t>
  </si>
  <si>
    <t>Quilmes, Buenos Aires</t>
  </si>
  <si>
    <t>Comunicación Global en Uade</t>
  </si>
  <si>
    <t>Dias de semana, por la mañana y por la tarde</t>
  </si>
  <si>
    <t>La tala de arboles, el calentamiento global, y el exceso de basura</t>
  </si>
  <si>
    <t>Hago yoga, bordado, toco música, y pinto</t>
  </si>
  <si>
    <t>niconicosia22@gmail.com</t>
  </si>
  <si>
    <t>Nicolas Nicosia Ororbia</t>
  </si>
  <si>
    <t>011967006844</t>
  </si>
  <si>
    <t>Profesor de filosofía</t>
  </si>
  <si>
    <t>Las energías renovables</t>
  </si>
  <si>
    <t xml:space="preserve">Bailar, jugar al ajedrez, pintar, poesía. </t>
  </si>
  <si>
    <t xml:space="preserve">Me comprometo a esta asociación porque quiero conocer más sobre el tema ecológico. </t>
  </si>
  <si>
    <t>j.hilen.mugrabi@gmail.com</t>
  </si>
  <si>
    <t xml:space="preserve">Judith Hilen Mugrabi </t>
  </si>
  <si>
    <t>Fraga 500</t>
  </si>
  <si>
    <t>Conscientizacion sobre el consumo, alimentación, medioambiente</t>
  </si>
  <si>
    <t>Trabajo de maestra de consciencia corporal a través de la danza. La cosificación del propio cuerpo se traduce en cosificación de la naturaleza</t>
  </si>
  <si>
    <t xml:space="preserve">@judithilen </t>
  </si>
  <si>
    <t>Estudiante de Lic en Artes Escénicas, profesora de inglés, de teatro musical en inglés e iniciación a la danza</t>
  </si>
  <si>
    <t>1544179212 (Silvina Hulett, madre)</t>
  </si>
  <si>
    <t>vickyalvarado97@gmail.com</t>
  </si>
  <si>
    <t>Victoria Alvarado</t>
  </si>
  <si>
    <t>Corredor Bancalari 3901, General Pacheco</t>
  </si>
  <si>
    <t>Licenciatura en Ciencias Ambientales y Especialización en Oceanografia y Recursos Marinos</t>
  </si>
  <si>
    <t xml:space="preserve">Educación Ambiental </t>
  </si>
  <si>
    <t>vicky.alvarado</t>
  </si>
  <si>
    <t>lucasarmoza@gmail.com</t>
  </si>
  <si>
    <t>Lucas Armoza</t>
  </si>
  <si>
    <t>Rincon 1047 6A</t>
  </si>
  <si>
    <t>La basura, deforestacion, mineria y contaminacion marítima</t>
  </si>
  <si>
    <t>Jugar al fútbol</t>
  </si>
  <si>
    <t>Lucasarmoza22</t>
  </si>
  <si>
    <t>tuticanevari@gmail.com</t>
  </si>
  <si>
    <t>Agustina Canevari</t>
  </si>
  <si>
    <t>Larrea 1284, Bella Vista, Buenos Aires</t>
  </si>
  <si>
    <t>+491783744367</t>
  </si>
  <si>
    <t>Medicina, Artes Visuales, Fotografia, Pintura, Arteterapia, Cocina vegana, Yoga, Masajista, Reiki</t>
  </si>
  <si>
    <t>Incendios, megamineria, manejo de desechos urbanos, etiquetado frontal alimenticio</t>
  </si>
  <si>
    <t xml:space="preserve">Tocar música, pintar. </t>
  </si>
  <si>
    <t>31 años, nomade, viajando al exterior prontamente pero con el deseo interno de aportar a la comunidad del mundo 🙌🏽, hablo un poco de aleman, e italiano, ademas de ingles! Disponible con ideas para colaborar en lo que necesiten</t>
  </si>
  <si>
    <t>@tut.canevari</t>
  </si>
  <si>
    <t>mgenoula@gmail.com</t>
  </si>
  <si>
    <t>Melanie Genoula</t>
  </si>
  <si>
    <t>Azcuénaga 1420 8A, Recoleta, CABA</t>
  </si>
  <si>
    <t>+5492281597843</t>
  </si>
  <si>
    <t>Licenciada en Biología/ Becaria doctoral de CONICET</t>
  </si>
  <si>
    <t>La ley de humedales, la educación ambiental desde la educación primaria y la problemática del acuerdo porcino con China</t>
  </si>
  <si>
    <t>Estudio actuación y me gusta utilizar el arte como recurso de comunicación</t>
  </si>
  <si>
    <t>Me gusta la divulgación científica y lo he hecho en varias ocasiones en mi ámbito académico, pero me gustaría utilizar esas capacidades para ayudar en Ecohouse sobre todo en temas de educación ambiental, concientización y tomar acciones concretas para ayudar en temáticas ambientales particulares</t>
  </si>
  <si>
    <t>Meligenoula</t>
  </si>
  <si>
    <t>vaninasanchez.e@gmail.com</t>
  </si>
  <si>
    <t>Eliana Vanina Sanchez</t>
  </si>
  <si>
    <t>Pasteur 78 Escobar</t>
  </si>
  <si>
    <t xml:space="preserve">Estudiante Cs. COMUNICACIÓN </t>
  </si>
  <si>
    <t>Sacar fotos y Cantar</t>
  </si>
  <si>
    <t>vaninasan07</t>
  </si>
  <si>
    <t>shirley_mol@hotmail.com</t>
  </si>
  <si>
    <t>Silvina Shirley Molina</t>
  </si>
  <si>
    <t>Mariano Acosta 3535 Dpto:M Piso: 4</t>
  </si>
  <si>
    <t>Medicina en curso</t>
  </si>
  <si>
    <t>Cambio climatico y contaminación ambiental</t>
  </si>
  <si>
    <t>Bailar, leer y correr.</t>
  </si>
  <si>
    <t>Soy muy empatica y autoexigente, creo que son dos cualidades que me hacer perseverar en algunas causas.</t>
  </si>
  <si>
    <t>@silvina4mol</t>
  </si>
  <si>
    <t>Silvina_mol</t>
  </si>
  <si>
    <t>fm.valenzuela90@gmail.com</t>
  </si>
  <si>
    <t>Florencia Valenzuela</t>
  </si>
  <si>
    <t>Boedo 724</t>
  </si>
  <si>
    <t>Bancaria/Lic Marketing</t>
  </si>
  <si>
    <t xml:space="preserve">Contaminación </t>
  </si>
  <si>
    <t>Telar,Macrame,yoga</t>
  </si>
  <si>
    <t>Estoy estudiando el para ser profe de yoga :)</t>
  </si>
  <si>
    <t>FlorvalenzuelA</t>
  </si>
  <si>
    <t>Filosofiaviajera</t>
  </si>
  <si>
    <t>santiago_redruello@hotmail.com</t>
  </si>
  <si>
    <t>Santiago Redruello</t>
  </si>
  <si>
    <t>3 de Febrero 1246, Belgrano, CABA, Buenos Aires.</t>
  </si>
  <si>
    <t>Contaminación de aguas</t>
  </si>
  <si>
    <t xml:space="preserve">Natación </t>
  </si>
  <si>
    <t>Trabajo en el rubro de la tecnología y me gustaría poder encontrar un mix entre ella y la Gestión Ambiental</t>
  </si>
  <si>
    <t>RedruelloSanti</t>
  </si>
  <si>
    <t xml:space="preserve">Santiredruello </t>
  </si>
  <si>
    <t>JuanBautistaKindt@gmail.com</t>
  </si>
  <si>
    <t xml:space="preserve">Juan Bautista Kindt </t>
  </si>
  <si>
    <t>City bell</t>
  </si>
  <si>
    <t>01122911249</t>
  </si>
  <si>
    <t>Secundarios</t>
  </si>
  <si>
    <t>Ganadería/consumo de carne, utilizacion y reciclacion de plasticos</t>
  </si>
  <si>
    <t>Practico idiomas</t>
  </si>
  <si>
    <t>Quiero generar un impacto social en las escuelas para formar un futuro sostenible y ecologico</t>
  </si>
  <si>
    <t>KindtBautista</t>
  </si>
  <si>
    <t>Bautista.Kindt</t>
  </si>
  <si>
    <t>csguichon@gmail.com</t>
  </si>
  <si>
    <t>Carolina Sira Guichon</t>
  </si>
  <si>
    <t>005492214771570</t>
  </si>
  <si>
    <t xml:space="preserve">Licenciada en Gestión Ambiental </t>
  </si>
  <si>
    <t xml:space="preserve">Cambio Climático; Contaminación; Salud Ambiental; Desarrollo Sustentable </t>
  </si>
  <si>
    <t xml:space="preserve">Nada en particular pero soy muy versátil </t>
  </si>
  <si>
    <t>@CarolinaGuichon</t>
  </si>
  <si>
    <t>caro_guichon</t>
  </si>
  <si>
    <t>Camila Elseser</t>
  </si>
  <si>
    <t xml:space="preserve">San Juan hurlingham </t>
  </si>
  <si>
    <t>Secundario completo y próximamente en curso la carrera de gestión ambiental</t>
  </si>
  <si>
    <t xml:space="preserve">Concientizar a las personas </t>
  </si>
  <si>
    <t>Huerta en el jardin</t>
  </si>
  <si>
    <t>Este año empiezo la tecnicatura en gestión ambiental y me interesa todo lo que tenga que ver con el cuidado y la conservación del medio ambiente. 
Me entusiasma mucho la idea de dar charlas  para concientizar acerca de las problemáticas ambientales y de las acciones que podemos tomar como ciudadanxs</t>
  </si>
  <si>
    <t>Camielseser</t>
  </si>
  <si>
    <t xml:space="preserve">Presidencia Roque Saenz Peña </t>
  </si>
  <si>
    <t>+5493644455238</t>
  </si>
  <si>
    <t xml:space="preserve">Estudiante de ciencias biológicas </t>
  </si>
  <si>
    <t xml:space="preserve">El calentamiento global y la extensión de animales </t>
  </si>
  <si>
    <t xml:space="preserve">Sacar fotos y hacer teatro </t>
  </si>
  <si>
    <t xml:space="preserve">cande._.sandez </t>
  </si>
  <si>
    <t>candelasoler97@gmail.com</t>
  </si>
  <si>
    <t xml:space="preserve">Candela soler </t>
  </si>
  <si>
    <t xml:space="preserve">Estudiante de derecho </t>
  </si>
  <si>
    <t>Candesoler</t>
  </si>
  <si>
    <t>cande.soler</t>
  </si>
  <si>
    <t>Stadtnerlaura@gmail.com</t>
  </si>
  <si>
    <t>Laura Stadtner</t>
  </si>
  <si>
    <t>Hindú Club, Don torcuato, Tigre</t>
  </si>
  <si>
    <t xml:space="preserve">Profesora de inglés </t>
  </si>
  <si>
    <t>Estoy interesada en todas las problemáticas referidas al medioambiente, sobre todo reciclaje y compost</t>
  </si>
  <si>
    <t>Pinto, hago ejercicio, huerta orgánica, compost</t>
  </si>
  <si>
    <t>Me encantaría aportar mi grano de arena para hacer del mundo un lugar mejor. También tengo disponibilidad los fines de semana y feriados</t>
  </si>
  <si>
    <t>Stadtnerlau</t>
  </si>
  <si>
    <t>julieta.vonlanthen@gmail.com</t>
  </si>
  <si>
    <t xml:space="preserve">Julieta Vonlanthen </t>
  </si>
  <si>
    <t xml:space="preserve">Belgrano 238 - Lomas de Zamora </t>
  </si>
  <si>
    <t xml:space="preserve">Manager de Recursos Humanos en una agencia digital </t>
  </si>
  <si>
    <t xml:space="preserve">Sustentabilidad en general. Cuidado de los animales y alimentación saludable </t>
  </si>
  <si>
    <t xml:space="preserve">Hice cursos de fotografía. Si bien hace mucho no lo hago de forma profesional tuve unos años en donde viaje sacando fotos </t>
  </si>
  <si>
    <t xml:space="preserve">No lo utilizo </t>
  </si>
  <si>
    <t xml:space="preserve">Ju.Vonlanthen </t>
  </si>
  <si>
    <t>veroabii2003@gmail.com</t>
  </si>
  <si>
    <t>Veronica Abril Abrigo Rojas</t>
  </si>
  <si>
    <t xml:space="preserve">Arenales 865 San Vicente buenos Aires </t>
  </si>
  <si>
    <t>Estudiante de secundaria</t>
  </si>
  <si>
    <t xml:space="preserve">El cambio climático </t>
  </si>
  <si>
    <t xml:space="preserve">Me gusta mucho cantar </t>
  </si>
  <si>
    <t>Lo que más me hace feliz es ayudar y informarme sobre todo este tema del planeta, el año pasado a mediados decidí estudiar la carrera de Ingenieria ambiental y desde ahí empeze a ver documentales, escuchar charlas, unirme a la movilización de mi ciudad y me enamore plenamente y obvio que intento contagiar un poco a la gente que me rodea</t>
  </si>
  <si>
    <t>_abrilrojasss</t>
  </si>
  <si>
    <t xml:space="preserve">_abrilrojass </t>
  </si>
  <si>
    <t>eugeniamedina94@gmail.com</t>
  </si>
  <si>
    <t xml:space="preserve">Eugenia Medina </t>
  </si>
  <si>
    <t>San Miguel de Tucumán, Tucumán</t>
  </si>
  <si>
    <t xml:space="preserve">Cpn </t>
  </si>
  <si>
    <t>Residuos</t>
  </si>
  <si>
    <t>Me interesa involucrarme en las problemáticas ambientales y aportar todo de mi. Particularmente en Tucumán, observo qué hay mucho por hacer y muchas personas con intenciones pero no se encuentran los canales para llevar a cabo distintas acciones.</t>
  </si>
  <si>
    <t>eugeniamedina.y</t>
  </si>
  <si>
    <t>Avenida Asamblea 819. 5E. CABA</t>
  </si>
  <si>
    <t xml:space="preserve">Contadora. Estudiante de Abogacía </t>
  </si>
  <si>
    <t>Tengo disponibilidad para organizarme y adaptar mis horarios</t>
  </si>
  <si>
    <t xml:space="preserve">Me interesa y sensibiliza en general todo lo que tiene que ver con lo ambiental. Pero me parece de suma importancia la generación de conciencia ambiental a través de la divulgación de información y la educación ambiental. Hice el programa de Hogares Conscientes y aprendí un montón de cosas de las cuales no tenía idea y creo que a muchas personas a nivel individual (y también colectivo) les pasa lo mismo. En el plano nacional me preocupa que como país sigamos apostando a proyectos que van en contra del desarrollo sostenible como las mega factorías de carne porcina </t>
  </si>
  <si>
    <t>Bailar y leer</t>
  </si>
  <si>
    <t xml:space="preserve">Me gustan mucho los animales, especialmente los gatos. Tengo dos adoptadas de una protectora de la cual participo a través del programa de madrinazgo. No soy vegetariana ni vegana pero si me interesa y trato de poner en práctica todo lo relacionado con la alimentación saludable y consciente.  </t>
  </si>
  <si>
    <t>julietasrodriguez</t>
  </si>
  <si>
    <t>frangifrancisco@gmail.com</t>
  </si>
  <si>
    <t>Francisco Frangi</t>
  </si>
  <si>
    <t>+5491165543304</t>
  </si>
  <si>
    <t>Días de semana</t>
  </si>
  <si>
    <t>Producción de alimentos no sustentable</t>
  </si>
  <si>
    <t>Alimentación saludable, meditar, deportes</t>
  </si>
  <si>
    <t>ffrangi</t>
  </si>
  <si>
    <t>ids43gerardom@gmail.com</t>
  </si>
  <si>
    <t>Milagros Gerardo</t>
  </si>
  <si>
    <t>Santa Rosa, La Pampa</t>
  </si>
  <si>
    <t>+5492954599393</t>
  </si>
  <si>
    <t>Estudiante de Ingeniería en Recursos Naturales y Medio Ambiente</t>
  </si>
  <si>
    <t>Dibujar y jugar al hockey</t>
  </si>
  <si>
    <t xml:space="preserve">Hasta ahora mis iniciativas para ayudar al planeta son la clasificación de residuos inorgánicos y su traslado hasta la sede de una empresa local que los reutiliza. Además, hace un año empecé a llenar botellas de amor y durante el aislamiento, comencé una huerta que se alimenta del compost de lombrices californianas. Gracias a esto reduci bastante mi basura. Me da gusto ser parte del cambio y cada vez me quiero sumar más a estas propuestas💚 </t>
  </si>
  <si>
    <t>miliger29</t>
  </si>
  <si>
    <t>mili_gerardo18</t>
  </si>
  <si>
    <t>avelasco@agro.uba.ar</t>
  </si>
  <si>
    <t>Agustina Velasco</t>
  </si>
  <si>
    <t>Lavardén Este 855, Barracas, CABA</t>
  </si>
  <si>
    <t>+5491140231914</t>
  </si>
  <si>
    <t>Ciencias Ambientales, Diseño gráfico</t>
  </si>
  <si>
    <t>contaminación y recuperación de ríos urbanos, soberanía alimentaria</t>
  </si>
  <si>
    <t>ilustración, diseño gráfico y fotografía, también huerta</t>
  </si>
  <si>
    <t>agus.criacuervos</t>
  </si>
  <si>
    <t>yaz_aboud@hotmail.com</t>
  </si>
  <si>
    <t xml:space="preserve">Yazmin Aboud Ehrlich </t>
  </si>
  <si>
    <t>Pasteur 350, Balvanera</t>
  </si>
  <si>
    <t>Organizadora de Eventos</t>
  </si>
  <si>
    <t xml:space="preserve">La falta de conocimiento sobre reciclaje en la ciudad </t>
  </si>
  <si>
    <t xml:space="preserve">Manejo de redes </t>
  </si>
  <si>
    <t xml:space="preserve">Estoy iniciando mi empresa de eventos @yae.eventos donde me voy a especializar en los eventos sustentables </t>
  </si>
  <si>
    <t>se fue del grupo 01/03</t>
  </si>
  <si>
    <t>Yazaboud</t>
  </si>
  <si>
    <t>yi_87s@hotmail.com</t>
  </si>
  <si>
    <t>Silvera Ileana Yisel</t>
  </si>
  <si>
    <t>José Hernández 3211 Villa Ballester</t>
  </si>
  <si>
    <t>Organizadora de eventos</t>
  </si>
  <si>
    <t>Los cambios climáticos, el maltrato animal, entre otros.</t>
  </si>
  <si>
    <t>Hacer cosas decorativas</t>
  </si>
  <si>
    <t xml:space="preserve">También soy manicura profesional y debes en cuando hago algunos trabajos de estos. Me gusta ir al gym ya que me hace sentir muy bien. Ahora aprendiendo a hacer velas aromáticas, me gusta hacer muchas cosas me gusta más aprender que enseñar ya que todo trato de materializarlo (todo sirve). </t>
  </si>
  <si>
    <t>@yise87</t>
  </si>
  <si>
    <t>andreamarilynescalada@gmail.com</t>
  </si>
  <si>
    <t xml:space="preserve">Andrea Marilyn Escalada </t>
  </si>
  <si>
    <t>La aguada 1256</t>
  </si>
  <si>
    <t xml:space="preserve">Instrumentación quirúrgica </t>
  </si>
  <si>
    <t>Andii_Escalada</t>
  </si>
  <si>
    <t>Aescaladda14</t>
  </si>
  <si>
    <t>vero_pelazza@hotmail.com</t>
  </si>
  <si>
    <t>Verónica Pelazza</t>
  </si>
  <si>
    <t xml:space="preserve">Lic en RRHH y Coach ontologico </t>
  </si>
  <si>
    <t>Por el momento todas las anteriores</t>
  </si>
  <si>
    <t>Contaminación - contaminación de océanos - él plástico - separación de residuos.</t>
  </si>
  <si>
    <t xml:space="preserve">Nado, hago deportes de tabla, actuación. </t>
  </si>
  <si>
    <t>Veritopel</t>
  </si>
  <si>
    <t>banegasmmai@gmail.com</t>
  </si>
  <si>
    <t>Maia Belén Banegas</t>
  </si>
  <si>
    <t xml:space="preserve">francisco segui 435 localidad florencio varela </t>
  </si>
  <si>
    <t xml:space="preserve">estudio kinesiología </t>
  </si>
  <si>
    <t>perdida de la biodiversidad</t>
  </si>
  <si>
    <t>dibujar y pintar</t>
  </si>
  <si>
    <t>no tengo experiencia ya que no tuve la oportunidad de ser parte de algún grupo como éste por eso mismo estoy ansiosa en ayudar.</t>
  </si>
  <si>
    <t>banegasmaia</t>
  </si>
  <si>
    <t>victorianocostantino@gmail.com</t>
  </si>
  <si>
    <t>Victoriano Costabtino</t>
  </si>
  <si>
    <t>Sucre 1110, CABA</t>
  </si>
  <si>
    <t>+5491141988589</t>
  </si>
  <si>
    <t xml:space="preserve">Todos. </t>
  </si>
  <si>
    <t>La basura y su reciclaje</t>
  </si>
  <si>
    <t>Estudiar</t>
  </si>
  <si>
    <t>Tuve expericia en grupos que limpiaban playas</t>
  </si>
  <si>
    <t>Visto costantino</t>
  </si>
  <si>
    <t>Viccostantino</t>
  </si>
  <si>
    <t>barbaradiazferrara@gmail.com</t>
  </si>
  <si>
    <t>Bárbara Díaz Ferrara</t>
  </si>
  <si>
    <t>Diseñadora Gráfica</t>
  </si>
  <si>
    <t>contaminación</t>
  </si>
  <si>
    <t>fotografía!</t>
  </si>
  <si>
    <t>no se me viene nada a la mente ahora</t>
  </si>
  <si>
    <t>/barbidiazf</t>
  </si>
  <si>
    <t>camilaschiera54@gmail.com</t>
  </si>
  <si>
    <t>Camila Jesica Schiera</t>
  </si>
  <si>
    <t>Administrativa</t>
  </si>
  <si>
    <t>Cuidados ambientales</t>
  </si>
  <si>
    <t>huerta y deporte</t>
  </si>
  <si>
    <t xml:space="preserve">Tengo una huerta hace un año, hago mucho deporte, y voy a estudiar la carrera de planificacion y diseño del paisaje. </t>
  </si>
  <si>
    <t>camischiera</t>
  </si>
  <si>
    <t>Maxine Sigal Mac Harg</t>
  </si>
  <si>
    <t xml:space="preserve">Pilar </t>
  </si>
  <si>
    <t xml:space="preserve">Haciendo un Master en Consultoría Ambiental </t>
  </si>
  <si>
    <t xml:space="preserve">Flexibilidad de horarios </t>
  </si>
  <si>
    <t xml:space="preserve">Contaminación y la falta de educación sobre el cuidado del medioambiente </t>
  </si>
  <si>
    <t xml:space="preserve">Estudiar Chino, hacer cerámica </t>
  </si>
  <si>
    <t xml:space="preserve">Estoy buscando trabajo activamente, por lo que por ahora tengo mucho tiempo libre, pero cuando consiga quizás cambia un poco mi disponibilidad. Quería avisar. Gracias!! </t>
  </si>
  <si>
    <t>Maxinemacharg</t>
  </si>
  <si>
    <t>Villa Marteli</t>
  </si>
  <si>
    <t xml:space="preserve">Estadística </t>
  </si>
  <si>
    <t xml:space="preserve">Fines de semana, y entre semana en las tardes </t>
  </si>
  <si>
    <t xml:space="preserve">Contaminación en el agua (río, mares, lagunas.. etc). </t>
  </si>
  <si>
    <t xml:space="preserve">Dibujar, escribir cuentos, trabajar la tierra, leer y montar bici </t>
  </si>
  <si>
    <t>Me gustaría estar en el departamento de Huerta y cultivo 🤗 Ó en uno de limpieza del río y de las aguas de la ciudad 😊</t>
  </si>
  <si>
    <t>candeladavalina@gmail.com</t>
  </si>
  <si>
    <t>Candela Davaliña</t>
  </si>
  <si>
    <t xml:space="preserve">Av Segurola </t>
  </si>
  <si>
    <t>Lic en Ciencias Ambientales</t>
  </si>
  <si>
    <t xml:space="preserve">Los incendios provocados y la contaminación atmosférica </t>
  </si>
  <si>
    <t>Dibujar y pintar</t>
  </si>
  <si>
    <t>Candeazzaro</t>
  </si>
  <si>
    <t xml:space="preserve">Candeazzaro </t>
  </si>
  <si>
    <t>ivanpolaczinski@gmail.com</t>
  </si>
  <si>
    <t>Ivan Polaczinski</t>
  </si>
  <si>
    <t xml:space="preserve">Aristóbulo Del Valle, Misiones </t>
  </si>
  <si>
    <t xml:space="preserve">Profesor de Biología </t>
  </si>
  <si>
    <t xml:space="preserve">La disposición de residuos y consumo excesivo de plásticos </t>
  </si>
  <si>
    <t xml:space="preserve">Diseño digital </t>
  </si>
  <si>
    <t>@ivanpolaczinski</t>
  </si>
  <si>
    <t>@ivanpolaczinsk</t>
  </si>
  <si>
    <t>santiago.vattovez@gmail.com</t>
  </si>
  <si>
    <t>Santiago Román Vattovez</t>
  </si>
  <si>
    <t>Sarratea 1705 / Boulogne / San Isidro</t>
  </si>
  <si>
    <t>Tengo horarios muy rotativos, así que toda info me sirve para ir uniéndome en cuanto pueda!</t>
  </si>
  <si>
    <t>El especismo, la tala de bosques y como se arruinan los ecosistemas.</t>
  </si>
  <si>
    <t>Tengo varios, pero sería entrenar y tengo una pag dedicada a hablar de cine y demás cosas. Todo sea por comunicar algo.</t>
  </si>
  <si>
    <t>Soy una persona que hace millones de cosas, que quiere crecer y aprender todo el tiempo y que se considera un activista desde el minuto 0 en el que dejó de comer carne desde septiembre de 2020. Todavía no soy vegano, pero estoy en camino a... Sinceramente siento que todo lo que tiene Eco House me va a ayudar muchísimo y siento que en el poco o mucho tiempo que tenga voy a poder aportar lo mía a ustedes.</t>
  </si>
  <si>
    <t>@Santi.Vattomics</t>
  </si>
  <si>
    <t>@santi.vattovez</t>
  </si>
  <si>
    <t>roco_alcetegaray@hotmail.com</t>
  </si>
  <si>
    <t xml:space="preserve">Rocio Alcetegaray </t>
  </si>
  <si>
    <t xml:space="preserve">Caballito </t>
  </si>
  <si>
    <t xml:space="preserve">Lic en turismo y hoteleria / Coach </t>
  </si>
  <si>
    <t xml:space="preserve">La basura en la ciudad, rios , mares playas contaminados , pocos arboles en las veredas. </t>
  </si>
  <si>
    <t>Pilates, correr , pintar</t>
  </si>
  <si>
    <t>carlavanesaperz@gmail.com</t>
  </si>
  <si>
    <t>Carla Vanesa Pérez</t>
  </si>
  <si>
    <t>Melincué 3265, Ciudad Autónoma de Buenos Aires</t>
  </si>
  <si>
    <t>Días de semana por la tarde dependiendo el horario, fines de semana y feriados</t>
  </si>
  <si>
    <t>La basura tirada en la vía pública o espacios naturales</t>
  </si>
  <si>
    <t>Hacer deporte, leer, escribir</t>
  </si>
  <si>
    <t>Me sensibiliza también todo lo vinculado al maltrato o abandono animal, el no respeto hacia la flora y la fauna</t>
  </si>
  <si>
    <t>@Carlaperezsoy</t>
  </si>
  <si>
    <t>@carlaperezsoy</t>
  </si>
  <si>
    <t>carolinamorales831@gmail.com</t>
  </si>
  <si>
    <t xml:space="preserve">Carolina  morales </t>
  </si>
  <si>
    <t xml:space="preserve">Tegucigalpa 1981 Francisco Álvarez, Moreno </t>
  </si>
  <si>
    <t xml:space="preserve">psicología </t>
  </si>
  <si>
    <t>todos los dias, preferentemente de mañana</t>
  </si>
  <si>
    <t>Creo que la falta de información, la limitación a su acceso, si ella nunca se van a poder cambios</t>
  </si>
  <si>
    <t>pintar y escribir</t>
  </si>
  <si>
    <t xml:space="preserve">Desde que hice mi transición al veganismo, comencé a ver el mundo de otra forma. Fue un choque con la realidad shockeante, y en lo único  que puedo pensar, y lo que realmente me motiva es el hecho de poder hacer lo posible para devolverle a la tierra los favores que nos hizo. Para que podamos vivir en equilibrio de la manera mas sana.
Participar con ustedes es una oportunidad posible para mi, y realmente quiero hacerlo, por eso gracias por el espaciooo
</t>
  </si>
  <si>
    <t xml:space="preserve">caromorales28 </t>
  </si>
  <si>
    <t xml:space="preserve">_moralescaro </t>
  </si>
  <si>
    <t>agospucciano@gmail.com</t>
  </si>
  <si>
    <t xml:space="preserve">Agostina Pucciano </t>
  </si>
  <si>
    <t xml:space="preserve">Martín coronado </t>
  </si>
  <si>
    <t xml:space="preserve">Estudiante y recepcionista </t>
  </si>
  <si>
    <t xml:space="preserve">El medio ambiente y la justicia social  </t>
  </si>
  <si>
    <t xml:space="preserve">Hice un curso de fotógrafa y pintando me la arreglo   </t>
  </si>
  <si>
    <t>Agospucciano</t>
  </si>
  <si>
    <t xml:space="preserve">Agospucciano </t>
  </si>
  <si>
    <t>Caballito, CABA</t>
  </si>
  <si>
    <t xml:space="preserve">Lic en turismo y hotaleria </t>
  </si>
  <si>
    <t xml:space="preserve">Basura en la ciudad, composteras, limpieza de playas, rios, mares. Limpieza de parques, plantar arboles. </t>
  </si>
  <si>
    <t xml:space="preserve">Navegar, pilates, bibujar, bici, caminar </t>
  </si>
  <si>
    <t>Roco_alcetegaray</t>
  </si>
  <si>
    <t>villalbaestefania96@gmail.com</t>
  </si>
  <si>
    <t>Estefania Agustina Villalba</t>
  </si>
  <si>
    <t>Monteagudo 5327/ José C Paz</t>
  </si>
  <si>
    <t xml:space="preserve">Licenciatura en ecología </t>
  </si>
  <si>
    <t>Perdida de biodiversidad</t>
  </si>
  <si>
    <t xml:space="preserve">Danza </t>
  </si>
  <si>
    <t>tefi_agustina</t>
  </si>
  <si>
    <t>raffadaiana@gmail.com</t>
  </si>
  <si>
    <t>Daiana Raffaeli</t>
  </si>
  <si>
    <t xml:space="preserve">Medrano 1037 Piso 6 depto 18, Palermo </t>
  </si>
  <si>
    <t xml:space="preserve">El plástico y sus consecuencias </t>
  </si>
  <si>
    <t xml:space="preserve">Leer, acomodar mis plantas, escuchar música, </t>
  </si>
  <si>
    <t>Separo, reciclo, hago compost ❤️</t>
  </si>
  <si>
    <t>@dairaffaeli</t>
  </si>
  <si>
    <t>agservidio@hotmail.com</t>
  </si>
  <si>
    <t>Ana Servidio</t>
  </si>
  <si>
    <t>Contador Publico</t>
  </si>
  <si>
    <t>Lo relacionado con el medio ambiente y el mal trato animal</t>
  </si>
  <si>
    <t>Pintar y Jugar al fútbol</t>
  </si>
  <si>
    <t>Aneservidio</t>
  </si>
  <si>
    <t>santiago.marchi@live.com.ar</t>
  </si>
  <si>
    <t>Santiago Marchi</t>
  </si>
  <si>
    <t>San Juan 163, Ingeniero Machwitz</t>
  </si>
  <si>
    <t>El impacto de las empresas en el medio ambiente y la sociedad</t>
  </si>
  <si>
    <t>Ajedrez, dibujo y ejercicio fisico</t>
  </si>
  <si>
    <t>marchi.santiago</t>
  </si>
  <si>
    <t>catapaolera01@gmail.com</t>
  </si>
  <si>
    <t>Catalina della paolera</t>
  </si>
  <si>
    <t>Árgentina</t>
  </si>
  <si>
    <t>+541157301141</t>
  </si>
  <si>
    <t xml:space="preserve">Ciencias ambientales </t>
  </si>
  <si>
    <t>Uso de plastico y cArnes</t>
  </si>
  <si>
    <t>mar.sassali@hotmail.com</t>
  </si>
  <si>
    <t>Martina Sassali</t>
  </si>
  <si>
    <t>Belén de Escobar</t>
  </si>
  <si>
    <t>Estudio en curso Diseño de Imagen y sonido en la UBA</t>
  </si>
  <si>
    <t>Pintar, sacar fotos, editar, hacer manualidades</t>
  </si>
  <si>
    <t>@mar.sassali</t>
  </si>
  <si>
    <t>Agustina.sanchez1393@gmail.com</t>
  </si>
  <si>
    <t xml:space="preserve">Agustina Laura Sanchez Castro </t>
  </si>
  <si>
    <t>CABA, Caballito</t>
  </si>
  <si>
    <t xml:space="preserve">Estudio Derecho UBA </t>
  </si>
  <si>
    <t xml:space="preserve">Contaminacion ambiental y el uso de los residuos. </t>
  </si>
  <si>
    <t xml:space="preserve">Estudio en la facultad derecho ambiental y como no cuento con disponibilidad de 12 horas semanales por razones de cursada de las ultimas materias, necesito informacion sobre el voluntariado eventual si tienen un programa disponible en relacion con la ecologia u saber acerca de otros programas disponibles del voluntariado eventual o como participar de los eventos, saludos. </t>
  </si>
  <si>
    <t>aguschez</t>
  </si>
  <si>
    <t>mfschpilberg@hotmail.com</t>
  </si>
  <si>
    <t>Marcela Schpilberg</t>
  </si>
  <si>
    <t>+5491133581215</t>
  </si>
  <si>
    <t>Contadora</t>
  </si>
  <si>
    <t>crisis climática</t>
  </si>
  <si>
    <t>me gusta el tenis, tocar el piano, enseñar</t>
  </si>
  <si>
    <t>me gustaría poder ayudar para lograr un mundo mejor</t>
  </si>
  <si>
    <t>shaibeck1207@gmail.com</t>
  </si>
  <si>
    <t>Shaiel Becker Schpilberg</t>
  </si>
  <si>
    <t>Actualmente cursando la secundaria</t>
  </si>
  <si>
    <t>La crisis climática</t>
  </si>
  <si>
    <t>Disfruto pintar, leer, debatir, escribir, practicar matemática y los deportes, entre otras cosas</t>
  </si>
  <si>
    <t xml:space="preserve">Pienso que debemos tomar acción si queremos salvar el mundo </t>
  </si>
  <si>
    <t>@chaiel_bs</t>
  </si>
  <si>
    <t>giovannapievaroli2@gmail.com</t>
  </si>
  <si>
    <t>Giovanna Pievaroli</t>
  </si>
  <si>
    <t>Rosario, Santa Fe, Argentina</t>
  </si>
  <si>
    <t>+543471628961</t>
  </si>
  <si>
    <t>Por comenzar Licenciatura en Biotecnología en FBIOYF UNR (Rosario)</t>
  </si>
  <si>
    <t xml:space="preserve">Días de semana por la mañana/Fines de semana y feriados </t>
  </si>
  <si>
    <t xml:space="preserve">La contaminación (de suelo y de agua) y cómo afecta a las personas, principalmente a las que habitan en barrio vulnerados, ya que están más expuestas a vivir en un ambiente lleno de desechos y tóxicos. </t>
  </si>
  <si>
    <t xml:space="preserve">Me encanta leer, hacer deporte, todo lo relacionado con la decoración, cocinar </t>
  </si>
  <si>
    <t>@giovaapievaroli</t>
  </si>
  <si>
    <t>@giovapievaroli</t>
  </si>
  <si>
    <t>male.traverso15@gmail.com</t>
  </si>
  <si>
    <t>Malena Traverso</t>
  </si>
  <si>
    <t xml:space="preserve">Salta capital, salta, Argentina </t>
  </si>
  <si>
    <t>Estudiante de ingeniería en recursos naturales y medio ambiente</t>
  </si>
  <si>
    <t>Las comunidades originarias, la mineria</t>
  </si>
  <si>
    <t>Me interesa bastante la política y aprender a cerca del ámbito social</t>
  </si>
  <si>
    <t>@traversomalena</t>
  </si>
  <si>
    <t>agustina.acevedo98@hotmail.com</t>
  </si>
  <si>
    <t xml:space="preserve">Agustina Esperanza acevedo </t>
  </si>
  <si>
    <t xml:space="preserve">Salta, Salta, Argentina </t>
  </si>
  <si>
    <t>+5493875096945</t>
  </si>
  <si>
    <t xml:space="preserve">Ing en recursos naturales y medio ambiente </t>
  </si>
  <si>
    <t>Depende, puedo hacerme un tiempo</t>
  </si>
  <si>
    <t xml:space="preserve">Todo </t>
  </si>
  <si>
    <t xml:space="preserve">Canto, baile </t>
  </si>
  <si>
    <t>abutina__</t>
  </si>
  <si>
    <t>Quilmes oeste Argentina</t>
  </si>
  <si>
    <t>Universitario en curso</t>
  </si>
  <si>
    <t xml:space="preserve">Dias de semana puntuales por la mañana </t>
  </si>
  <si>
    <t xml:space="preserve">consumo de recursos </t>
  </si>
  <si>
    <t>teatro,jardineria, analisis mundo del espectaculo</t>
  </si>
  <si>
    <t xml:space="preserve">Soy estudiante del 4 año de la carrera Lic gestión del medio ambiente en la UADE por lo que estoy familiarizado con la temática del medio ambiente y su correcta gestión. </t>
  </si>
  <si>
    <t>P.A.C.</t>
  </si>
  <si>
    <t>29angecastro@gmail.com</t>
  </si>
  <si>
    <t>Grisel Angela Castro</t>
  </si>
  <si>
    <t>área metropolitana de buenos Aires (AMBA), Buenos Aires, Argentina</t>
  </si>
  <si>
    <t>+5491156628872</t>
  </si>
  <si>
    <t xml:space="preserve">ingresante a la carrera de geologia </t>
  </si>
  <si>
    <t>Me llama especialmente la atencion la INDIFERENCIA que hay en la población general con respecto a las distintas cuestiones ambientales. A pesar de la vasta información a dispocicion, de la conciencia general sobre la realidad que enfrentamos, hay una notoria falta de cultura del reciclaje (las famosas 3 R) y poca presencia del consumo sostenible. La información esta, los hechos estan,estamos frente a una realidad prácticamente aceptada por la población, asimilada. Pero pareciera que casi no hay una predisposición al cambio por parte de la población, no hay un interes general. Ver esa indiferencia todos los dias, esa actitud de "soy conciente, solo que no me importa" me choca bastante.</t>
  </si>
  <si>
    <t>disfruto mucho cualquier actividad que tenga que ver con las manos👐. hacer collages, pintar, escribir, hacer carteles, afiches,bordar,decorar,etc.</t>
  </si>
  <si>
    <t>me interesa ayudar, sumarme a algun/os proyectos segun mi disponibilidad y asi dar un poco mas de mi.</t>
  </si>
  <si>
    <t>@ange.castro29</t>
  </si>
  <si>
    <t>vanesapcolombo@gmail.com</t>
  </si>
  <si>
    <t>Vanesa Pamela Colombo</t>
  </si>
  <si>
    <t>Junin, buenos aires</t>
  </si>
  <si>
    <t>Despacho de emergencias medicas/ tecnico superior en control de alimentos</t>
  </si>
  <si>
    <t>Tengo horarios rotativos de trabajo una semana a la mañana. Y otra a la tarde</t>
  </si>
  <si>
    <t xml:space="preserve">La contaminacion en general </t>
  </si>
  <si>
    <t>Cocer a maquina</t>
  </si>
  <si>
    <t>En la empresa donde trabajo tenemos un grupo que esta dando los primeros pasos para convertirnos en empresa B, entendiendo la importancia que tienen los pequeños aportes que podemos realizar suman a una causa mas grande que cuidar nuestro planeta y la herencia que vamos a dejar a las generaciones siguientes.</t>
  </si>
  <si>
    <t>vaanecolombo</t>
  </si>
  <si>
    <t>Giulianaferrarotti@hotamail.com</t>
  </si>
  <si>
    <t>Giuliana Ferrarotti</t>
  </si>
  <si>
    <t>Villa Bosch</t>
  </si>
  <si>
    <t xml:space="preserve">Empleada - Estudiante de abogacía </t>
  </si>
  <si>
    <t xml:space="preserve">La contaminación. La falta de conciencia sobre este tema es lo que mas me preocupa. </t>
  </si>
  <si>
    <t xml:space="preserve">Amo manejar, me gusta sacar fotos y disfruto mucho de la naturaleza (Mi tía tiene un vivero y tengo un poco de conocimiento de plantas gracias a ella) </t>
  </si>
  <si>
    <t xml:space="preserve">Me especializo en Defensa Del Consumidor. Trabajo en el área legal de Falabella hace 6 años gestionando denuncias, mediaciones, imputaciones y demandas. </t>
  </si>
  <si>
    <t>@multitimee</t>
  </si>
  <si>
    <t>@shuferra</t>
  </si>
  <si>
    <t>indibeltd@gmail.com</t>
  </si>
  <si>
    <t xml:space="preserve">Indibelt de los Santos Montero </t>
  </si>
  <si>
    <t xml:space="preserve">Dominicana </t>
  </si>
  <si>
    <t xml:space="preserve">Mediosmbiente </t>
  </si>
  <si>
    <t xml:space="preserve">@mariposadeacero03 </t>
  </si>
  <si>
    <t>@,</t>
  </si>
  <si>
    <t>florgaldosgoyco@gmail.com</t>
  </si>
  <si>
    <t xml:space="preserve">Florencia Galdós </t>
  </si>
  <si>
    <t>City bell- La Plata</t>
  </si>
  <si>
    <t>Estudiante de Gestión Ambiental</t>
  </si>
  <si>
    <t xml:space="preserve">Las aguas contaminadas y los animales en peligro </t>
  </si>
  <si>
    <t>Fgaldosgoycoechea</t>
  </si>
  <si>
    <t>ani_rey@hotmail.com</t>
  </si>
  <si>
    <t>Ana Rey</t>
  </si>
  <si>
    <t xml:space="preserve">Vicente Lopez, Buenos Aires, Argentina. </t>
  </si>
  <si>
    <t>PJN Abogacía cursando Política -UBA-</t>
  </si>
  <si>
    <t xml:space="preserve">algunos días de la semana por la tarde noche y algunos por la mañana, depende la semana. Voy a la oficina presencial, semana de por medio. </t>
  </si>
  <si>
    <t xml:space="preserve">Una de las cosas que más me sensibiliza es la distribución de recursos a nivel mundial por el sistema de producción capitalista. Por eso, me gusta pensar en cómo mejorar el uso que hacemos de la tierra y el agua en la agricultura. Estoy interesada en investigar modos de producción agrícola ganadera que ofrezca una solución más sostenible. 
Otra cosa que mencionaría es la contaminación del océano o los océanos. Tanto del plástico y nuestros desechos, como la acidificación en el ph del agua que produce la absoración del 30% del CO antropógeno emitido. Me interesa que siga habiendo ballenas, delfines, tiburones, arrecifes de coral, biodiversidad. </t>
  </si>
  <si>
    <t xml:space="preserve">Me acomodo, mis pasatiempos son más del tipo deportivo, bailar, meterme al mar, estudiar, investigar. Hacía canciones de chica, podría retomar. No me molesta sacar fotos. Cada vez se más de plantas y me copa el tema huerta, ese es un hobby que me gustaría tener más aceitado. </t>
  </si>
  <si>
    <t xml:space="preserve">Tengo recursos para viajar si fuera necesario colaborar con alguna representación que sea requerida </t>
  </si>
  <si>
    <t>@cocomiellaoruga</t>
  </si>
  <si>
    <t>@aanita.rey</t>
  </si>
  <si>
    <t>javierborello@hotmail.com</t>
  </si>
  <si>
    <t>Javier Borello</t>
  </si>
  <si>
    <t>Letras</t>
  </si>
  <si>
    <t>reciclaje, alimentos orgánicos, forestación</t>
  </si>
  <si>
    <t>erikarajoy@gmail.com</t>
  </si>
  <si>
    <t>Erika Rajoy</t>
  </si>
  <si>
    <t>Programación/ ciencia de datos</t>
  </si>
  <si>
    <t>El consumo de agua y la cantidad desmesurada de desechos que generamos</t>
  </si>
  <si>
    <t>Dibujar, música, escribir</t>
  </si>
  <si>
    <t>Creo que la tecnología y consciencia activa puede ser aplicada para crear un mundo mejor</t>
  </si>
  <si>
    <t>@erirajoy</t>
  </si>
  <si>
    <t>samanta.ivanoff@gmail.com</t>
  </si>
  <si>
    <t>Samanta Ivanoff</t>
  </si>
  <si>
    <t>argentina, alemana</t>
  </si>
  <si>
    <t>+5492216144014</t>
  </si>
  <si>
    <t>días de semana por la tarde + findes/feriados</t>
  </si>
  <si>
    <t>exceso del uso de plástico, reciclaje, consumo (in)consciente, desarrollo sostenible, ...</t>
  </si>
  <si>
    <t>cocinar</t>
  </si>
  <si>
    <t>hablo alemán, francés e inglés</t>
  </si>
  <si>
    <t>@SamantaIvanoff</t>
  </si>
  <si>
    <t>@samisibarita</t>
  </si>
  <si>
    <t>jennigomez.c1@gmail.com</t>
  </si>
  <si>
    <t>Jennifer Gomez</t>
  </si>
  <si>
    <t>Vivo en Rosario soy de Concordia.</t>
  </si>
  <si>
    <t>La no separacion de residuos, el consumo irresponsable, el no reciclaje, los malos habitos, el calentamiento global, la contaminacion de CO2</t>
  </si>
  <si>
    <t>Hago reir</t>
  </si>
  <si>
    <t>Alegre, y siempre tratando de fomentar una vida sostenible, mas que nada los mas pequños que son el futuro. Hasta hace poco formaba parte de AIESEC rosario</t>
  </si>
  <si>
    <t>Jennifer_abigail_gomez</t>
  </si>
  <si>
    <t>enzofernandezsja@gmail.com</t>
  </si>
  <si>
    <t>Enzo Ariel Fernandez</t>
  </si>
  <si>
    <t>Concordia, Entre Rios, Argentina</t>
  </si>
  <si>
    <t>+5493454137684</t>
  </si>
  <si>
    <t>La contaminacion principalmente.</t>
  </si>
  <si>
    <t>Ya he participado voluntariamente en varios eventos de recoleccion de residuos.</t>
  </si>
  <si>
    <t>@enzo_fernandez10</t>
  </si>
  <si>
    <t>camilalima254@gmail.com</t>
  </si>
  <si>
    <t xml:space="preserve">Camila Soledad Lima Mila no tengo </t>
  </si>
  <si>
    <t>+5491140986547</t>
  </si>
  <si>
    <t xml:space="preserve">Estudio Nutrición </t>
  </si>
  <si>
    <t xml:space="preserve">La problemática socioambiental que me sensibiliza más es la que se relaciona al consumo de las personas, consumo de alimentos y lo que hay detrás de estas industrias. Todo lo que se genera desde que comienza a "producirse" afectando a las personas y contaminando todo a su al rededor. </t>
  </si>
  <si>
    <t xml:space="preserve">Me gusta escribir, pero comencé hace poco. </t>
  </si>
  <si>
    <t xml:space="preserve">camila_soledaad </t>
  </si>
  <si>
    <t>xcamilalima</t>
  </si>
  <si>
    <t>juliacastig@hotmail.com</t>
  </si>
  <si>
    <t>Julia Castiglioni</t>
  </si>
  <si>
    <t>Rosario, Santa Fé, Argentina</t>
  </si>
  <si>
    <t>Periodismo</t>
  </si>
  <si>
    <t>Puedo acomodar mis horarios. Por la mañana seguro, y los fines de semana /feriados también.</t>
  </si>
  <si>
    <t xml:space="preserve">Me interesa en verdad todo lo que se relaciona. Con mi emprendimiento @somosalitheia me enfoco bastante en la industria alimenticia, su impacto ambiental, los metodos de producción. También los hábitos cotidianos socialmente naturalizados. Este año me meti bastante en la quema de la isla. </t>
  </si>
  <si>
    <t xml:space="preserve">Me gusta escribir e investigar (periodismo de investigación), también sacar fotos y sé armar audiovisuales. </t>
  </si>
  <si>
    <t>@julicastig</t>
  </si>
  <si>
    <t>@julicastig @somosalitheia</t>
  </si>
  <si>
    <t>florencialanza@gmail.com</t>
  </si>
  <si>
    <t>Florencia Lanza</t>
  </si>
  <si>
    <t>+5491159601867</t>
  </si>
  <si>
    <t>Estudiante de Diseño Industrial</t>
  </si>
  <si>
    <t>Basura/Plástico</t>
  </si>
  <si>
    <t>pintar, manualidades, etc</t>
  </si>
  <si>
    <t>@florlanza_</t>
  </si>
  <si>
    <t>+5491165796578</t>
  </si>
  <si>
    <t xml:space="preserve">Estudiante de publicidad </t>
  </si>
  <si>
    <t xml:space="preserve">Contaminación y extinción de especies </t>
  </si>
  <si>
    <t>Cantar, tocar la guitarra, pintar, sacar fotos, cocinar</t>
  </si>
  <si>
    <t>ludmila2003abril2405@gmail.com</t>
  </si>
  <si>
    <t>Ludmila Abril Mansilla</t>
  </si>
  <si>
    <t>José C Paz, Buenos Aires, Argentina.</t>
  </si>
  <si>
    <t>+5491121704876</t>
  </si>
  <si>
    <t xml:space="preserve">Primer año de Licenciatura en Ecología Universidad Nacional de General Sarmiento </t>
  </si>
  <si>
    <t>Lunes, martes, jueves, viernes, sabado, domingo por la mañana. Lunes, sábado, domingo por la tarde.</t>
  </si>
  <si>
    <t xml:space="preserve">No tengo una que me interese más en particular. Todas son de mi interés. </t>
  </si>
  <si>
    <t xml:space="preserve">Pintar, tocar el piano, escribir, dibujar, estudiar, leer, etc. </t>
  </si>
  <si>
    <t xml:space="preserve">Tengo muchas ganas de poder unirme a la comunidad y hacer mi parte para ayudar al planeta y a la sociedad. </t>
  </si>
  <si>
    <t xml:space="preserve">ludmii_mans </t>
  </si>
  <si>
    <t>maru.elimaidana@gmail.com</t>
  </si>
  <si>
    <t xml:space="preserve">Mariela Elisabeth Maidana </t>
  </si>
  <si>
    <t xml:space="preserve">Tortuguitas, Buenos Aires, Argentina </t>
  </si>
  <si>
    <t>+5491151187091</t>
  </si>
  <si>
    <t xml:space="preserve">Estudiar Trabajo Social </t>
  </si>
  <si>
    <t xml:space="preserve">El calentamiento global </t>
  </si>
  <si>
    <t>Me gusta dar charlas y escribir.</t>
  </si>
  <si>
    <t>PILAR</t>
  </si>
  <si>
    <t>maru_maidana1984</t>
  </si>
  <si>
    <t>isadorarociorochelle@gmail.com</t>
  </si>
  <si>
    <t>Isadora Rochelle stelzmullner</t>
  </si>
  <si>
    <t>Forestación, la falta de cincuenta a la hora de reciclar.</t>
  </si>
  <si>
    <t>Me gusta dibujar, sacar fotos, pintar, hacer manualidades.</t>
  </si>
  <si>
    <t>@isa_rochelle_</t>
  </si>
  <si>
    <t>keila_elias@hotmail.com</t>
  </si>
  <si>
    <t>Keila elias</t>
  </si>
  <si>
    <t>Días de la semana por la tarde y fines de semana y feriados</t>
  </si>
  <si>
    <t xml:space="preserve">No se si tengo alguna que me sensibilice más que otras. Pero lo primero que diría es aquellos problemas con los que nos cruzamos y vivimos día a día: contaminación en los arroyos, exceso de basura en la calle, en las casas, falta de educación ambiental. </t>
  </si>
  <si>
    <t>Hago publicidades en Instagram! Trabajo con mi cuenta como “influencer” “instagrammer”</t>
  </si>
  <si>
    <t xml:space="preserve">Ya había sido voluntaria durante mi carrera de abogacía pero la poca disponibilidad horaria hizo que deje. Ya me recibi así que quise volver! </t>
  </si>
  <si>
    <t>@eliaskeila</t>
  </si>
  <si>
    <t>@Keielias</t>
  </si>
  <si>
    <t>nakarymartinlw@gmail.com</t>
  </si>
  <si>
    <t xml:space="preserve">Mergei Nakary Martin Lee Wang </t>
  </si>
  <si>
    <t>Flores</t>
  </si>
  <si>
    <t>Historiadora/ actualmente estudio programación</t>
  </si>
  <si>
    <t xml:space="preserve">Domingos y lunes . </t>
  </si>
  <si>
    <t>El limitado acceso a aguas potables, además de gran desperdicio y mal uso de la misma.</t>
  </si>
  <si>
    <t>Diseño, arte</t>
  </si>
  <si>
    <t xml:space="preserve">Siempre he querido participar en una fundación del medio ambiente, espero poder formar parte de su equipo de colaboradores. </t>
  </si>
  <si>
    <t>@nakarymartin</t>
  </si>
  <si>
    <t>thati.coton@hotmail.com</t>
  </si>
  <si>
    <t>Tatiana Marion Coton</t>
  </si>
  <si>
    <t>+5491126986768</t>
  </si>
  <si>
    <t>Técnica</t>
  </si>
  <si>
    <t>La contaminación ambiental(mares, aire) La falta de reciclaje, los incendios</t>
  </si>
  <si>
    <t>Ninguno</t>
  </si>
  <si>
    <t>@taticoton</t>
  </si>
  <si>
    <t>rominainessuarez@gmail.com</t>
  </si>
  <si>
    <t>Romina Ines Suarez</t>
  </si>
  <si>
    <t>comerciante/terciario</t>
  </si>
  <si>
    <t>son varias, pero me parece la falta de conciencia en la gente</t>
  </si>
  <si>
    <t>pinto, dibujo, fotos</t>
  </si>
  <si>
    <t>@rominaisuarez</t>
  </si>
  <si>
    <t>fonotrimarco@gmail.com</t>
  </si>
  <si>
    <t xml:space="preserve">Maria Marta Trimarco </t>
  </si>
  <si>
    <t>+54911565126029</t>
  </si>
  <si>
    <t xml:space="preserve">Fonoaudiologa </t>
  </si>
  <si>
    <t>Lunes</t>
  </si>
  <si>
    <t>Contaminación AGUA Y RUIDO</t>
  </si>
  <si>
    <t>Buceo deportivo y timonel</t>
  </si>
  <si>
    <t xml:space="preserve">Hace aproximadamente 2 años fui como voluntaria durante 15 días a Islas Galápagos </t>
  </si>
  <si>
    <t>oriana.l.m.m8@gmail.com</t>
  </si>
  <si>
    <t xml:space="preserve">Oriana "Lola" Desirée Morales Martinez </t>
  </si>
  <si>
    <t>+5491167282772</t>
  </si>
  <si>
    <t xml:space="preserve">Estudiante de Ciencias Médicas, UBA </t>
  </si>
  <si>
    <t xml:space="preserve">Cambio climático/contaminación. </t>
  </si>
  <si>
    <t xml:space="preserve">Escribir. </t>
  </si>
  <si>
    <t xml:space="preserve">No tengo. </t>
  </si>
  <si>
    <t>@_lolaaa_7_</t>
  </si>
  <si>
    <t>julietadomingo96@gmail.com</t>
  </si>
  <si>
    <t>Julieta Domingo</t>
  </si>
  <si>
    <t>Castelar, prov. de Buenos Aires, Argentina</t>
  </si>
  <si>
    <t>Quema de los humedales/ No aplicación de educación ambiental efectiva al alcance de todos</t>
  </si>
  <si>
    <t>Cocinar, salir a correr y hacer compostaje</t>
  </si>
  <si>
    <t>Me recibí de abogada el año pasado y quiero especializarme en derecho ambiental. La realidad es que no tengo mucha experiencia desde mi profesión y dicha rama, pero este voluntariado me parece una gran oportunidad para adquirir conocimiento y aportar algo desde mí lugar.</t>
  </si>
  <si>
    <t>@julietadomingo</t>
  </si>
  <si>
    <t>lautaro.ravale@hotmail.com</t>
  </si>
  <si>
    <t>Lautaro Ravale</t>
  </si>
  <si>
    <t>Banfield, Buenos Aires, Argentina</t>
  </si>
  <si>
    <t>+5491136687583</t>
  </si>
  <si>
    <t>Licenciado en Admin de Empresas</t>
  </si>
  <si>
    <t>Difícil elegir una. Pero diría que el excesivo uso de energía (petróleo y derivados) y recursos naturales</t>
  </si>
  <si>
    <t xml:space="preserve">Escribo notas en un portal de noticias. Tal vez eso sería útil </t>
  </si>
  <si>
    <t>Tengo pero con 0 tweets. No lo uso</t>
  </si>
  <si>
    <t>@lautaroravale</t>
  </si>
  <si>
    <t>karenaguirre771@gmail.com</t>
  </si>
  <si>
    <t>karen aguirre</t>
  </si>
  <si>
    <t>buenos aires, florencio varela.</t>
  </si>
  <si>
    <t xml:space="preserve">estudiante de cbc </t>
  </si>
  <si>
    <t xml:space="preserve">Casi todo, pero mas me preocupa que haya pocos arboles, pasto, plantas, flores, etc. También donde hay mucho plástico, lugares de naturaleza donde hay demasiada basura. </t>
  </si>
  <si>
    <t>ayudar en lo que pueda, todavía no encuentro ningún hobby especifico y por el momento no hago ninguno.</t>
  </si>
  <si>
    <t xml:space="preserve">En mi tiempo libre me gustaría ir a algún lugar para ayudar de alguna manera al medio ambiente, aprender mas sobre la naturaleza y cambio climático. </t>
  </si>
  <si>
    <t>Micaelamondino.92@gmail.com</t>
  </si>
  <si>
    <t>Micaela Catalina Mondino</t>
  </si>
  <si>
    <t>Comodoro Rivadavia Chubut</t>
  </si>
  <si>
    <t>Empresario independiente</t>
  </si>
  <si>
    <t>Contaminación de basurales al lado del mar</t>
  </si>
  <si>
    <t>No tengo :(, puedo aportar sobre la lectura y desarrollo personal</t>
  </si>
  <si>
    <t xml:space="preserve">Le escribí x mail xq no me pude contactar a su cel. </t>
  </si>
  <si>
    <t>Miky.mondino</t>
  </si>
  <si>
    <t>more.delascarreras@gmail.com</t>
  </si>
  <si>
    <t>Morena de las Carreras</t>
  </si>
  <si>
    <t>Boulogne</t>
  </si>
  <si>
    <t>Relaciones internacionales</t>
  </si>
  <si>
    <t>Como el daño medioambiental afecta a los animales</t>
  </si>
  <si>
    <t>pintar, escribir</t>
  </si>
  <si>
    <t>more__dlc</t>
  </si>
  <si>
    <t>Licenciado en Economía Empresarial</t>
  </si>
  <si>
    <t xml:space="preserve">El cambio climático y la contaminación </t>
  </si>
  <si>
    <t>Hacer deportes, pintar, escribir</t>
  </si>
  <si>
    <t>carolinacontibelen@gmail.com</t>
  </si>
  <si>
    <t>Carolina Belen Conti</t>
  </si>
  <si>
    <t>Avellaneda/Buenos Aires/Argentina</t>
  </si>
  <si>
    <t>Estudiante de Gestion Ambiental y Urbana en la Universidad de Lanus/ finalizando estudios de ingles</t>
  </si>
  <si>
    <t>La contaminación, la falta de conciencia y mala gestión de residuos. Como el ser humano con tal de safar de los problemas rápido sabotea su futuro y el de las próximas generaciones</t>
  </si>
  <si>
    <t xml:space="preserve">Soy peluquera, me gusta pintar, hacer manualidades </t>
  </si>
  <si>
    <t>Pertenezco a la Asociación Guias Argentinas desde que tengo 7 años, es decir hace 12 años. Fue allí donde aprendí a relacionarme con la naturaleza, a trabajar constantemente en equipo, a liderar, a empatizar con el otro entre otras cosas.</t>
  </si>
  <si>
    <t>Conti_caro</t>
  </si>
  <si>
    <t>@caroo_conti</t>
  </si>
  <si>
    <t>delfiprietor@gmail.com</t>
  </si>
  <si>
    <t>Delfina Prieto Ryser</t>
  </si>
  <si>
    <t>Estoy cursando último año de secundaria</t>
  </si>
  <si>
    <t xml:space="preserve">La contaminación del océano y los residuos. </t>
  </si>
  <si>
    <t xml:space="preserve">Me gusta mucho el deporte, nose en que puede ayudar eso. Tambien me gusta hacer cosas artísticas, de jardinería y cuidar a chicos. </t>
  </si>
  <si>
    <t xml:space="preserve">Me gusta mucho cocinar, sobretodo comida sana. </t>
  </si>
  <si>
    <t>@delfinaprieto</t>
  </si>
  <si>
    <t>florvaletutti@gmail.com</t>
  </si>
  <si>
    <t>Florencia Valetutti</t>
  </si>
  <si>
    <t>Lanús, Buenos Aires, Argentina</t>
  </si>
  <si>
    <t>Ingresante en la carrera de biología (cbc)</t>
  </si>
  <si>
    <t>El uso desmedido de plástico, incendios forestales, explotación y maltrato animal</t>
  </si>
  <si>
    <t>Si! Trabajar en la huerta, sacar fotos y bordar</t>
  </si>
  <si>
    <t>Deseo poder aprender mucho de esta experiencia y sumar mi grano de arena para ayudar al planeta y concientizar a la sociedad sobre las problemáticas ambientales. Gracias por la oportunidad y por su trabajo!</t>
  </si>
  <si>
    <t>@florvaletutti</t>
  </si>
  <si>
    <t>larafrontanilla@gmail.com</t>
  </si>
  <si>
    <t>Lara Frontanilla</t>
  </si>
  <si>
    <t>+5491151081184</t>
  </si>
  <si>
    <t>Estudiante de Lic. en Comunicación</t>
  </si>
  <si>
    <t xml:space="preserve">Todo aquello causado por las mega empresas y que termina por causar daño colateral a las sociedades cercanas; deforestación, contaminación de todo tipo, sobreexplotación mediante minería/plantaciones, etc. </t>
  </si>
  <si>
    <t>Fotografía y documentación de videos, tanto en digital como rollo, aunque ambas las realizo de manera completamente autodidacta y no cuento con ninguna certificación/curso hecho al respecto.</t>
  </si>
  <si>
    <t>@larafron</t>
  </si>
  <si>
    <t>saturnet17@gmail.com</t>
  </si>
  <si>
    <t>Angel Gianfranco Zavaleta Bengolea</t>
  </si>
  <si>
    <t>Intérprete en Danzas urbanas</t>
  </si>
  <si>
    <t>Tengo un horario bastante flexible, los fines de semana puede ser que no esté tan al disponible pero mándenme igual</t>
  </si>
  <si>
    <t>Los incendios forestales y la contaminación</t>
  </si>
  <si>
    <t>Estoy aprendiendo a tocar el piano, la guitarra y canto.
Y la danza rige en mí vida</t>
  </si>
  <si>
    <t>@fran.zavaleta</t>
  </si>
  <si>
    <t>diego.chab@gmail.com</t>
  </si>
  <si>
    <t>Diego chab</t>
  </si>
  <si>
    <t>+5491140831827</t>
  </si>
  <si>
    <t>Huerta urbana</t>
  </si>
  <si>
    <t>Andar en bicicleta</t>
  </si>
  <si>
    <t>Diecha</t>
  </si>
  <si>
    <t>Diechab</t>
  </si>
  <si>
    <t>cata.bf@gmail.com</t>
  </si>
  <si>
    <t>Catalina Barros Fabani</t>
  </si>
  <si>
    <t>Neuquén</t>
  </si>
  <si>
    <t xml:space="preserve">Lic. en Ciencias Políticas </t>
  </si>
  <si>
    <t>Colillas- Proyectos Legislativos en general- Triple Impacto- Sustentabilidad</t>
  </si>
  <si>
    <t>Estudiar, Redactar</t>
  </si>
  <si>
    <t>@catita_bf</t>
  </si>
  <si>
    <t>agustina.ortega.25@gmail.com</t>
  </si>
  <si>
    <t>Agustina Ortega</t>
  </si>
  <si>
    <t>+5491125480667</t>
  </si>
  <si>
    <t>Actualmente cursando la carrera Dis. de Imagen y Sonido</t>
  </si>
  <si>
    <t>Tambien dias de semana por la tarde</t>
  </si>
  <si>
    <t>Personalmente todas, quisiera poder ayudar a cualquiera de las actuales problematicas que atravesamos (desde contaminacion hasta la pobreza)</t>
  </si>
  <si>
    <t>Quisiera poder ayudar lo mas posible desde mis realidad. Si bien me gustaria formar parte del  PROGRAMA AGENTES DE CAMBIO, tengo miedo que con mis horarios de trabajo y estudio se dificulte. Es por ello que me gustaria empezar con el voluntariado eventual y si mas adelante es posible, poder sumarme al P.A.C</t>
  </si>
  <si>
    <t>@ortega_agus</t>
  </si>
  <si>
    <t>sofabrahamgreen@hotmail.com</t>
  </si>
  <si>
    <t>Sofia Abraham Green</t>
  </si>
  <si>
    <t>Estoy entre Palermo y San Isidro</t>
  </si>
  <si>
    <t>Estudiante de Nutricion y a futuro Gestion Ambiental</t>
  </si>
  <si>
    <t>El poco cuidado del ser humano en el medio ambiente. La basura en todo su sentido</t>
  </si>
  <si>
    <t>Deporte (tennis, correr, caminar, andar en bici, gimnasio), leer, hacer elementos decorativos, viajar</t>
  </si>
  <si>
    <t>@sofabrahamgreen</t>
  </si>
  <si>
    <t>lula.milano@gmail.com</t>
  </si>
  <si>
    <t>Lucía Milano</t>
  </si>
  <si>
    <t>Diseño gráfico / Fotografía</t>
  </si>
  <si>
    <t>Gestión de residuos, uso indiscriminado de pesticidas en nuestra comida</t>
  </si>
  <si>
    <t>Hace pocos años fui modificando mi manera de consumir y reciclar, no es mucho el conocimiento que tengo pero sí ganas de aprender. Quisiera poder participar más activamente del cambio.</t>
  </si>
  <si>
    <t>@lulaamilano</t>
  </si>
  <si>
    <t>vanina.di.tullio@gmai.com</t>
  </si>
  <si>
    <t>Vanina Di Tullio</t>
  </si>
  <si>
    <t>+5491156202094</t>
  </si>
  <si>
    <t>Contaminación por parte de empresas. Incendios de tierras</t>
  </si>
  <si>
    <t>Sacar fotos, leer, bailar folclore, yoga</t>
  </si>
  <si>
    <t>No dispongo de demasiado tiempo por el trabajo y el estudio pero me interesa mucho participar aquí</t>
  </si>
  <si>
    <t>@VaninaDiTullio</t>
  </si>
  <si>
    <t>@vani.di.tullio</t>
  </si>
  <si>
    <t>caarlosbastidas@hotmail.com</t>
  </si>
  <si>
    <t>Carlos Evelio Bastidas</t>
  </si>
  <si>
    <t>Cali, Colombia</t>
  </si>
  <si>
    <t>+523136501686</t>
  </si>
  <si>
    <t xml:space="preserve">Semana en la noche </t>
  </si>
  <si>
    <t xml:space="preserve">Conservación </t>
  </si>
  <si>
    <t xml:space="preserve">Fotografía, Ajedrez, </t>
  </si>
  <si>
    <t>constanzalabate@gmail.com</t>
  </si>
  <si>
    <t>Constanza Labate</t>
  </si>
  <si>
    <t>Parque Chas, CABA, Argentina</t>
  </si>
  <si>
    <t>Relaciones Públicas</t>
  </si>
  <si>
    <t>educación alimenticia para cuidar el medioambiente</t>
  </si>
  <si>
    <t>sacar fotos, cocinar</t>
  </si>
  <si>
    <t>me encantaría poder ayudar en causas que promuevan la sustentabilidad</t>
  </si>
  <si>
    <t>@conilab</t>
  </si>
  <si>
    <t>virheredia89@gmail.com</t>
  </si>
  <si>
    <t>María Virginia Heredia</t>
  </si>
  <si>
    <t xml:space="preserve">Docente de Biología </t>
  </si>
  <si>
    <t xml:space="preserve">La deforestación </t>
  </si>
  <si>
    <t xml:space="preserve">Hacer yoga </t>
  </si>
  <si>
    <t xml:space="preserve">Soy docente de nivel secundario y terciario, ya estuve participando de un voluntariado hace un par de años. Y ahora que me enteré de la nueva sede acá en Cba, me interese por sumarme. </t>
  </si>
  <si>
    <t>Deribamos a córdoba</t>
  </si>
  <si>
    <t xml:space="preserve">virhrd </t>
  </si>
  <si>
    <t>gmikaelaandrada@gmail.com</t>
  </si>
  <si>
    <t>Giuliana Mikaela Andrada</t>
  </si>
  <si>
    <t>Cordoba Capital, Córdoba, Argentina</t>
  </si>
  <si>
    <t>+5493513178706</t>
  </si>
  <si>
    <t>Chef</t>
  </si>
  <si>
    <t>el consumo irresponsable tanto de alimentos de origen animal como de productos hechos de plastico, papel, cartón, etc que deriva en explotación de la naturaleza por parte de las multinacionales provocando sequias de suelos, ríos, deforestación, etc</t>
  </si>
  <si>
    <t xml:space="preserve">me gusta pintar, escribir, bailar </t>
  </si>
  <si>
    <t>@tteparatres</t>
  </si>
  <si>
    <t>piantinosofia@gmail.com</t>
  </si>
  <si>
    <t>Sofia Piantino</t>
  </si>
  <si>
    <t>Estudio Psicología</t>
  </si>
  <si>
    <t>La contaminación y el cambio climático entre otras</t>
  </si>
  <si>
    <t xml:space="preserve">Pintar, cocinar, leer </t>
  </si>
  <si>
    <t>Venía con muchas ganas de empezar a sumarme a algún grupo que tomara acción ante las problemáticas ambientales y no conocía ninguna organización que me quedara cerca hasta ahora :). Como mis horarios de la facultad son medio caóticos me pareció mejor empezar con el programa de eventuales, planeo sumarme a todas las actividades que pueda!</t>
  </si>
  <si>
    <t>@sofi.piantino</t>
  </si>
  <si>
    <t>noelianatalycaceres@gmail.com</t>
  </si>
  <si>
    <t>Noelia Nataly Caceres</t>
  </si>
  <si>
    <t>Estudio la licenciatura en informatica</t>
  </si>
  <si>
    <t>La contaminación ambiental</t>
  </si>
  <si>
    <t>Nadar, bailar, pintar, crear</t>
  </si>
  <si>
    <t>nnatticaceres</t>
  </si>
  <si>
    <t>buonzeriojuan@gmail.com</t>
  </si>
  <si>
    <t>Juan cruz buonzerio</t>
  </si>
  <si>
    <t>Chef recibido en alimentación conciente</t>
  </si>
  <si>
    <t>Puedo acomodar mis horarios, tengo bastante disponibilidad</t>
  </si>
  <si>
    <t>El avance del sector privado en las playas, la contaminacion de los suelos en toda la region principalmente en zonas rurales</t>
  </si>
  <si>
    <t>Sacar fotos, grabaciones y deportes</t>
  </si>
  <si>
    <t>Personalmente y en mis ratos libres me gusta acompañar movidaa de limpieza de playas</t>
  </si>
  <si>
    <t>@juanbuonzerio</t>
  </si>
  <si>
    <t>@juanbuonzerio @del.mar.burgers</t>
  </si>
  <si>
    <t>mariadelcarmenarroyokhairallah@gmail.com</t>
  </si>
  <si>
    <t>Maria del Carmen Arroyo</t>
  </si>
  <si>
    <t>Cordoba, Cordoba, Argentina</t>
  </si>
  <si>
    <t>Estudiante y trabajadora</t>
  </si>
  <si>
    <t>La falta de educación sobre reciclaje</t>
  </si>
  <si>
    <t>Escribir, bailar, artes marciales, hablar y escuchar, leer</t>
  </si>
  <si>
    <t xml:space="preserve">No me imagino cómo ayudar pero quiero hacerlo </t>
  </si>
  <si>
    <t>@Maradel34837218</t>
  </si>
  <si>
    <t>@marycarmen_451</t>
  </si>
  <si>
    <t>jesieliza_05@hotmail.com</t>
  </si>
  <si>
    <t>jesica elizabeth cabrera</t>
  </si>
  <si>
    <t>Pilar Bs As</t>
  </si>
  <si>
    <t>01167016543</t>
  </si>
  <si>
    <t>estudiante de economía y empleada</t>
  </si>
  <si>
    <t>tengo disponibilidad por la tarde y fin de semanas</t>
  </si>
  <si>
    <t xml:space="preserve"> los animales, el planeta en si cuidarlo usar cosas sustentables, etc .</t>
  </si>
  <si>
    <t>no tengo un hobbie en particular pero en lo que sea ayudar estoy dispuesta</t>
  </si>
  <si>
    <t>si que amo el planeta ,los animales, y que es lindo tratar de colaborar aunque sea de una manera pequeña.</t>
  </si>
  <si>
    <t>Deribamos a Pilar</t>
  </si>
  <si>
    <t>no poseo redes</t>
  </si>
  <si>
    <t>no poseo redes sociales</t>
  </si>
  <si>
    <t>noeliampaz@gmail.com</t>
  </si>
  <si>
    <t>Noelia Marcia Paz</t>
  </si>
  <si>
    <t>Cocinera</t>
  </si>
  <si>
    <t>Educar a la gente a que entienda lo q va a comer. Hacer una campaña en contra de los ultraprocesados
Me interesa todo lo que tenga q ver con alimentos organicos, veganos, fermentos, sustentabilidad, huerta y compost.</t>
  </si>
  <si>
    <t>Musica, Yoga, Viajar</t>
  </si>
  <si>
    <t>Me gustaria mucho aprender sobre huerta</t>
  </si>
  <si>
    <t>noeliapaz8670</t>
  </si>
  <si>
    <t>gonzalezclara1995@gmail.com</t>
  </si>
  <si>
    <t>Clara Gonzalez</t>
  </si>
  <si>
    <t>+5491169452231</t>
  </si>
  <si>
    <t xml:space="preserve">Licenciada en Turismo y Hotelería </t>
  </si>
  <si>
    <t>Días de semana por la tarde y fines de semana</t>
  </si>
  <si>
    <t>Bordar, sacar fotos y escuchar música</t>
  </si>
  <si>
    <t>@claragonzalez95</t>
  </si>
  <si>
    <t>carolinamartinez1d@gmail.com</t>
  </si>
  <si>
    <t>Carolina Magali Martinez</t>
  </si>
  <si>
    <t>+5491150515412</t>
  </si>
  <si>
    <t xml:space="preserve">Ingeniería Mecatrónica </t>
  </si>
  <si>
    <t>Contaminación del agua como del aire.</t>
  </si>
  <si>
    <t>No, aunque me gusta leer.</t>
  </si>
  <si>
    <t xml:space="preserve">Cuando termine la carrera de Ingeniería Mecatrónica tengo pensado especializarme en Ingeniería Ambiental para poder utilizar todos esos conocimientos a favor del ambiente. </t>
  </si>
  <si>
    <t>@caro_martinez158</t>
  </si>
  <si>
    <t>martuferrato@gmail.com</t>
  </si>
  <si>
    <t>Martina Ferrato</t>
  </si>
  <si>
    <t>Estoy estudiando el 5to año de la escuela secundaria</t>
  </si>
  <si>
    <t>Una de las problemáticas que más me preocupa es la falta de cultura de reciclaje, es insólito que la gente todavía tire en la calle tantos residuos.</t>
  </si>
  <si>
    <t>Pintar, cocinar y hacer macramé</t>
  </si>
  <si>
    <t>@martiferrato</t>
  </si>
  <si>
    <t>gonzalezrioslu@gmail.com</t>
  </si>
  <si>
    <t>Daiana Ludmila González Ríos</t>
  </si>
  <si>
    <t>CABA, Belgrano R</t>
  </si>
  <si>
    <t>+5491138974761</t>
  </si>
  <si>
    <t>Música, cursando licenciatura con orientación en piano en la UNA, y el profesorado en J.P. Esnaola</t>
  </si>
  <si>
    <t>Mis horarios varian, a veces tengo disponible por las mañanas, a veces por las tardes, y algunos findes</t>
  </si>
  <si>
    <t>Contaminación ambiental.</t>
  </si>
  <si>
    <t>Toco el piano desde chica.</t>
  </si>
  <si>
    <t>Soy vegana hace cinco años.</t>
  </si>
  <si>
    <t>@lugonzalezrios</t>
  </si>
  <si>
    <t>sofiamenoyo@gmail.com</t>
  </si>
  <si>
    <t>Sofía Menoyo Lozano</t>
  </si>
  <si>
    <t>Ciudad de Ituzaingó, Provincia de Buenos Aires</t>
  </si>
  <si>
    <t>Estudio Sociología en la UBA, además trabajo de Community Manager para una editorial.</t>
  </si>
  <si>
    <t>Días de la semana por la mañana, fines de semana y feriados</t>
  </si>
  <si>
    <t xml:space="preserve">Me sensibilizan todas, pero más que nada la problemática de la industria ganadera y todas las consecuencias que ella conlleva </t>
  </si>
  <si>
    <t xml:space="preserve">Me doy maña para casi todo, me gusta pintar, hacer manualidades y sacar fotos. </t>
  </si>
  <si>
    <t>@sofimenoyo</t>
  </si>
  <si>
    <t>fatiarias398@gmail.com</t>
  </si>
  <si>
    <t>Maria Fatima Arias</t>
  </si>
  <si>
    <t>Argentian</t>
  </si>
  <si>
    <t>+541132714220</t>
  </si>
  <si>
    <t>Hago manualidades con madera, tela, lana..... Me gusta sacar fotos</t>
  </si>
  <si>
    <t>Soy jubilada, tengo tiempo libre y quiero ayudar a que el planeta no sea un tacho de basura.</t>
  </si>
  <si>
    <t>Comunicación social</t>
  </si>
  <si>
    <t>El calentamiento global</t>
  </si>
  <si>
    <t>Tocar la guitarra, cantar, fútbol, ver series y películas, filmar</t>
  </si>
  <si>
    <t>Actualmente soy voluntaria en la ONG Voy en Bici</t>
  </si>
  <si>
    <t>yamilaventura@yahoo.com.ar</t>
  </si>
  <si>
    <t>Yamila Lucrecia Ventura</t>
  </si>
  <si>
    <t>Estudiante en Conservacion Manejo y Gestion de la biodiversidad</t>
  </si>
  <si>
    <t>Actualmente la perdida de humedales y quemas intencionales por parte de las corporaciones</t>
  </si>
  <si>
    <t>Ciclismo, trekking, avistaje de aves</t>
  </si>
  <si>
    <t xml:space="preserve">Siento que tengo el deber, como mayor especie depredadora, de formar parte e involucrarme el las problemáticas ambientales.  </t>
  </si>
  <si>
    <t>yamilu.ventura</t>
  </si>
  <si>
    <t>cande.fernandez@hotmail.com</t>
  </si>
  <si>
    <t>Candelaria Fernandez Saavedra</t>
  </si>
  <si>
    <t>Provincia de Buenos Aires</t>
  </si>
  <si>
    <t>+5491161781551</t>
  </si>
  <si>
    <t xml:space="preserve">Comercio internacional </t>
  </si>
  <si>
    <t>Tambien días de la semana dsps de las 18</t>
  </si>
  <si>
    <t xml:space="preserve">Basura , destruccion de ecosistemas. </t>
  </si>
  <si>
    <t>Estudiar idiomas</t>
  </si>
  <si>
    <t>@candefernandezs</t>
  </si>
  <si>
    <t>luci.almada@hotmail.com</t>
  </si>
  <si>
    <t>Lucía Almada</t>
  </si>
  <si>
    <t>Ituzaingó, Buenos Aires, Argentina</t>
  </si>
  <si>
    <t>01121642833</t>
  </si>
  <si>
    <t xml:space="preserve">Sinceramente todas, ya que cada una de ellas aporta un poco a la Gran problematica socioambiental y terminan causando muchas consecuencias, por lo cual luego un conjunto de cosas por resolver o ayudar, las cuales llevan más del tiempo deseado en reponerse o volver a su naturalidad. </t>
  </si>
  <si>
    <t xml:space="preserve">Me gusta mucho pintar, patinar, bailar, fotografiar </t>
  </si>
  <si>
    <t>@almadaa_luu</t>
  </si>
  <si>
    <t>guadalupe.secchiaro@gmail.com</t>
  </si>
  <si>
    <t>Guadalupe Secchiaro</t>
  </si>
  <si>
    <t>Buenos aires, olivos</t>
  </si>
  <si>
    <t>+5491136464362</t>
  </si>
  <si>
    <t>Diseñadora y bailarina</t>
  </si>
  <si>
    <t>El uso del plástico</t>
  </si>
  <si>
    <t>Bailar, sacar fotos</t>
  </si>
  <si>
    <t>Guadalupesecchiaro</t>
  </si>
  <si>
    <t>myrvillegas@gmail.com</t>
  </si>
  <si>
    <t>Myriam Villegas Orué</t>
  </si>
  <si>
    <t>Lic en enfermería</t>
  </si>
  <si>
    <t xml:space="preserve">La </t>
  </si>
  <si>
    <t>no , pero me adapto.</t>
  </si>
  <si>
    <t>Me parece que tener conciencia ambiental es muy importante, he notado que es algo que nos falta como sociedad pero que se puede construir . Las ONG cumplen un rol importante en la sociedad, me parece muy valioso su trabajo y me gustarìa aportar mi granito de arena para poder mejorar algo. Gracias</t>
  </si>
  <si>
    <t>@myrvillegas</t>
  </si>
  <si>
    <t>candylusin@gmail.com</t>
  </si>
  <si>
    <t>Candela Lusin</t>
  </si>
  <si>
    <t>+5491139458717</t>
  </si>
  <si>
    <t>Diseño de imagen y sonido</t>
  </si>
  <si>
    <t>Contaminación, deforestación y especismo</t>
  </si>
  <si>
    <t>Fotografía con cámara profesional, escribir</t>
  </si>
  <si>
    <t>@candulusin</t>
  </si>
  <si>
    <t>@wiggy.ph</t>
  </si>
  <si>
    <t>mrychtun@gmail.com</t>
  </si>
  <si>
    <t xml:space="preserve">MARCELA Rychtun </t>
  </si>
  <si>
    <t xml:space="preserve">Juan María Gutiérrez </t>
  </si>
  <si>
    <t xml:space="preserve">Lic. En Terapista Ocupacional </t>
  </si>
  <si>
    <t xml:space="preserve">El modelo agro económico argentino, la perdida de recursos naturales, la mega minería,  la falta de educación ambiental. La ignorancia estatal de las alternativas de uso de los desechos. Los barcos pesqueros ilegales en nuestras costas. La contaminación de los cauces naturales de las vías hídricas. </t>
  </si>
  <si>
    <t xml:space="preserve">Saco fotos . Escribo. </t>
  </si>
  <si>
    <t xml:space="preserve">@mvrolifir </t>
  </si>
  <si>
    <t>Estudio Licenciatura en Diseño Industrial</t>
  </si>
  <si>
    <t xml:space="preserve">La problemática socioambiental que más me sensibiliza sobre todo es el consumo de carne y la industria argentina, como esta comida nos esta afectando a nuestra salud. Y a la vez como estos procesos de fabricación destruyen a la naturaleza. Hay una crisis ambiental y social que necesita ya un cambio. </t>
  </si>
  <si>
    <t>Me gusta mucho y tengo faciliadad en el diseño gráfico.</t>
  </si>
  <si>
    <t>Hola, soy Florencia. Los conoci en instagram y me encanta lo que hacen y me gustaria sumarme en Eco House. Soy de Rafaela Santa Fe, no tengo ninguna sede cercana. Tengo la posibilidad de viajar eventualmente, pero no todas las semanas. Quisiera saber de que manera podria ayudar a distancia. Ademas, estoy interesada sobretodo en capacitarme, no se si lo estan realizando de manera online. Espero prontas respuesta, un abrazo.</t>
  </si>
  <si>
    <t>carolinaiuorio@yahoo.com.ar</t>
  </si>
  <si>
    <t>Carolina Iuorio</t>
  </si>
  <si>
    <t>Florida Oeste</t>
  </si>
  <si>
    <t>+5491122544380</t>
  </si>
  <si>
    <t>Lic. en Administración (UBA)  - además, tengo un emprendimiento de Cosmética Natural</t>
  </si>
  <si>
    <t>Generación de residuos excesiva y su falta de tratamiento. Contaminación de los ríos</t>
  </si>
  <si>
    <t xml:space="preserve">Elaborar productos de cosmética natural, tengo conocimientos sobre aromaterapia. Me encanta escribir y lo hago bastante. </t>
  </si>
  <si>
    <t>@gaianaturalcosmetica</t>
  </si>
  <si>
    <t>constanzacoll94@gmail.com</t>
  </si>
  <si>
    <t xml:space="preserve">Constanza Coll </t>
  </si>
  <si>
    <t>+5491132132499</t>
  </si>
  <si>
    <t xml:space="preserve">Terapista ocupacional </t>
  </si>
  <si>
    <t>Inundaciones, incendios</t>
  </si>
  <si>
    <t xml:space="preserve">Creo que no de ese estilo </t>
  </si>
  <si>
    <t>@conicoll_</t>
  </si>
  <si>
    <t>@coni.coll</t>
  </si>
  <si>
    <t>EUGESALOMON@GMAIL.COM</t>
  </si>
  <si>
    <t>MARIA EUGENIA SALOMON</t>
  </si>
  <si>
    <t>PROFESORA DE MUSICA</t>
  </si>
  <si>
    <t>LUNES, MIERCOLES, VIERNES, FINES DE SEMANA, FERIADOS.</t>
  </si>
  <si>
    <t>residuos, pobreza</t>
  </si>
  <si>
    <t xml:space="preserve">pintar, cantar, </t>
  </si>
  <si>
    <t>trabajo en Anses en un área de sustentabilidad donde hace acciones internas para concientizar, gestionar los residuos, etc.</t>
  </si>
  <si>
    <t>@EUGE_SALOMON</t>
  </si>
  <si>
    <t>mmergarcia@hotmail.com</t>
  </si>
  <si>
    <t>Mercedes Garcia Aldazabal</t>
  </si>
  <si>
    <t>Producción Cinematográfica</t>
  </si>
  <si>
    <t xml:space="preserve">El plástico, la contaminación de los océanos, los incendios constantes, la extinción de especies, todo.. </t>
  </si>
  <si>
    <t xml:space="preserve">Sacar fotos, crear, comunicar, ayudar </t>
  </si>
  <si>
    <t>31/04</t>
  </si>
  <si>
    <t>@mechigaldazabal</t>
  </si>
  <si>
    <t>pao.leskiwauer@gmail.com</t>
  </si>
  <si>
    <t xml:space="preserve">Paola Leskiw Auer </t>
  </si>
  <si>
    <t>02215648954</t>
  </si>
  <si>
    <t xml:space="preserve">Profesorado de educación primaria </t>
  </si>
  <si>
    <t>@paoleskiwauer</t>
  </si>
  <si>
    <t>julianakorablina@gmail.com</t>
  </si>
  <si>
    <t xml:space="preserve">Juliana Korablina </t>
  </si>
  <si>
    <t>colombiana</t>
  </si>
  <si>
    <t>Bachiller completo y formación universitaria en curso</t>
  </si>
  <si>
    <t xml:space="preserve">La sobreexplotación animal y de los recursos naturales </t>
  </si>
  <si>
    <t xml:space="preserve">No sé en qué pueda servir pero bailar </t>
  </si>
  <si>
    <t>fran-guerrero@live.com.ar</t>
  </si>
  <si>
    <t>Francisco Guerrero</t>
  </si>
  <si>
    <t>+5491151821313</t>
  </si>
  <si>
    <t>Estudiante de progamación, profesor de música, músico</t>
  </si>
  <si>
    <t>La explotación animal y sus consecuencias</t>
  </si>
  <si>
    <t>Hacer música</t>
  </si>
  <si>
    <t>@fran.guerre</t>
  </si>
  <si>
    <t>damianealfredo@hotmail.com</t>
  </si>
  <si>
    <t>Damian Alfredo</t>
  </si>
  <si>
    <t xml:space="preserve">Estudiante Arquitectura </t>
  </si>
  <si>
    <t>tengo tiempos muy variados, fines de semana y entre la semana</t>
  </si>
  <si>
    <t>Me interesa el tema del agua y plástico. Ultimamente me gusta mucho el impulso que dan en cuanto a leyes en la legislatura porteña, como el caso de las colillas!</t>
  </si>
  <si>
    <t>damian_alfredo</t>
  </si>
  <si>
    <t>sundbladgonzalo@gmail.com</t>
  </si>
  <si>
    <t>Gonzalo Sundblad</t>
  </si>
  <si>
    <t>+5491130341995</t>
  </si>
  <si>
    <t>Programador</t>
  </si>
  <si>
    <t xml:space="preserve">el impacto de los plasticos y demas productos no degradables </t>
  </si>
  <si>
    <t>hago musica</t>
  </si>
  <si>
    <t>Quiero dar una mano. Hace mucho que hago lo que puedo desde mi casa reciclando, comopostando etc pero quiero poder informarme mas y que mi ayuda no sea tan individual para darle mas sentido a mi preocupacion ambiental</t>
  </si>
  <si>
    <t>@gonsundd</t>
  </si>
  <si>
    <t>@gonzasundblad</t>
  </si>
  <si>
    <t>marielcaguilar@gmail.com</t>
  </si>
  <si>
    <t>carolina  mariel aguilar</t>
  </si>
  <si>
    <t>olivos, buenos aires , argentina</t>
  </si>
  <si>
    <t>+541159711782</t>
  </si>
  <si>
    <t>secundarios</t>
  </si>
  <si>
    <t>los residuos</t>
  </si>
  <si>
    <t>actualmente no</t>
  </si>
  <si>
    <t>empecé este año a estudiar licenciatura en gestión ambiental</t>
  </si>
  <si>
    <t>caro.aguilar</t>
  </si>
  <si>
    <t>valentinaes17@gmail.com</t>
  </si>
  <si>
    <t>Valentina Etulain</t>
  </si>
  <si>
    <t>La Plata / Berisso</t>
  </si>
  <si>
    <t>+5492214407658</t>
  </si>
  <si>
    <t>Estudiante de Lic. En Ciencia Política y RRII / Dirigente Política de jóvenes</t>
  </si>
  <si>
    <t xml:space="preserve">Cualquier día </t>
  </si>
  <si>
    <t>Mares y océanos</t>
  </si>
  <si>
    <t>Fotógrafa</t>
  </si>
  <si>
    <t>6/4/2021 no la derive a la plata, trabaja en el gob.</t>
  </si>
  <si>
    <t>@valentinaetu</t>
  </si>
  <si>
    <t>juanmartinquirosm@gmail.com</t>
  </si>
  <si>
    <t>Juan Martin Quiros</t>
  </si>
  <si>
    <t>+541169731076</t>
  </si>
  <si>
    <t>Explotación de los recursos naturales y contaminación</t>
  </si>
  <si>
    <t>Huerta, Percusión, Fotografía, Edición de video</t>
  </si>
  <si>
    <t>@juanq.m</t>
  </si>
  <si>
    <t>paolagg17@hotmail.com</t>
  </si>
  <si>
    <t>paola garcia</t>
  </si>
  <si>
    <t>Posadas,Misiones,Argentina</t>
  </si>
  <si>
    <t>universitarios cursando</t>
  </si>
  <si>
    <t>la deforestacion y contaminacion por residuos urbanos</t>
  </si>
  <si>
    <t>me encantaria fundar un ecohouse en mi provincia Misiones,aprovechar que vivo en la capital Posadas que dia a dia va tomando mas conciencia sobre sostenibilidad la ciudadania</t>
  </si>
  <si>
    <t>@paolaggarcia</t>
  </si>
  <si>
    <t>@paola.garcia2021</t>
  </si>
  <si>
    <t>berniesosa@hotmail.com</t>
  </si>
  <si>
    <t>Bernardo Sosa</t>
  </si>
  <si>
    <t>+5491167846565</t>
  </si>
  <si>
    <t>Analista Estrategia Negocio Mercado Pago / Lic. Economía, Ms Finanzas</t>
  </si>
  <si>
    <t>Calentamiento global como problemática de largo plazo, y la incapacidad de las personas y sociedades de entender las reales consecuencias de nuestras acciones. Me siento movilizado por la histórica reacción de las sociedades actuales ante la pandemia COVID-19. Si bien obviamente reconozco la tragedia humanitaria que se está generando, me hace mucho ruido cómo estamos dispuestos a cerrar completamente nuestras economías por un fenómeno con un 1% de mortalidad, pero somos muy reacios a tomar medidas mucho menos drásticas para menguar el calentamiento global que potencialmente puede ser destructivo para nosotros como especie. Además, me sensibiliza el desperdicio de alimentos, especialmente contrastado contra los niveles de pobreza y marginalidad que tiene Argentina actualmente</t>
  </si>
  <si>
    <t>Me gusta mucho cocinar, me encantaría poder encontrar la manera de ayudar en algún comedor o educando hábitos sostenibles en relación a la comida. Mi otro hobbie es leer, y particularmente artículos de investigación o noticias del mundo financiero</t>
  </si>
  <si>
    <t>Tengo un trabajo muy exigente que me deja poco tiempo libre, pero me encantaría poder dedicar al menos una parte de este para ayudar en causas de sustentabilidad y de paso crecer yo como persona</t>
  </si>
  <si>
    <t>maria del rosario torres</t>
  </si>
  <si>
    <t>olivos</t>
  </si>
  <si>
    <t xml:space="preserve">estudiante avanzada de sociología  </t>
  </si>
  <si>
    <t>findes y ciertos días de semana por la tarde (lunes o viernes!)</t>
  </si>
  <si>
    <t>la falta de soberanía alimentaria, la fuerza del extractivismo y toda problemática relacionada con ecofeminismo son lo que más me sensibiliza últimamente.</t>
  </si>
  <si>
    <t>soy estudiante y fanática de la fotografía  digital y analógica!</t>
  </si>
  <si>
    <t xml:space="preserve">@mariadeltorres </t>
  </si>
  <si>
    <t>caandelabelen@gmail.com</t>
  </si>
  <si>
    <t>Candela Gonzalez</t>
  </si>
  <si>
    <t>Avellaneda Provincia de Buenos Aires, Argentina</t>
  </si>
  <si>
    <t>Estudiante Licenciatura en Gestión Ambiental</t>
  </si>
  <si>
    <t xml:space="preserve">La situación de los incendios forestales con su repercusión tanto para el planeta como para la gente que vive en la zona. Los modos de producción de alimentos y como repercuten en la salud ambiental y de las personas </t>
  </si>
  <si>
    <t xml:space="preserve">Hacer Crossfit, trotar,  dedicarme a las plantas de mi casa, me gusta la fotografía pero no tengo conocimientos solidos.
</t>
  </si>
  <si>
    <t xml:space="preserve">Trabajo en el rubro Salud como administrativa en el Hospital Militar Central. </t>
  </si>
  <si>
    <t>candeg_</t>
  </si>
  <si>
    <t>mmartinezuriburu@gmail.com</t>
  </si>
  <si>
    <t xml:space="preserve">Mercedes Martinez Uriburu </t>
  </si>
  <si>
    <t xml:space="preserve">ARG </t>
  </si>
  <si>
    <t xml:space="preserve">Olivos, bs as, ARG </t>
  </si>
  <si>
    <t xml:space="preserve">Politologa </t>
  </si>
  <si>
    <t xml:space="preserve">Días de semana por la tarde a veces y fines de semana y feriados </t>
  </si>
  <si>
    <t xml:space="preserve">Agro y soberanía alimentaria, residuos, plásticos </t>
  </si>
  <si>
    <t xml:space="preserve">Gestiono una compostera vecinal de mi barrio </t>
  </si>
  <si>
    <t>@mechiuriburu</t>
  </si>
  <si>
    <t>sofiasarmiento20019@gmail.com</t>
  </si>
  <si>
    <t>Claudia Sofía Sarmiento</t>
  </si>
  <si>
    <t>Salta Capital, Salta, Argentina</t>
  </si>
  <si>
    <t>Estudio Lic en Bromatología</t>
  </si>
  <si>
    <t xml:space="preserve">Botellas de Plástico sin reciclar </t>
  </si>
  <si>
    <t xml:space="preserve">Deporte de rugby </t>
  </si>
  <si>
    <t>Vi el movimiento por red</t>
  </si>
  <si>
    <t xml:space="preserve">salta </t>
  </si>
  <si>
    <t>SoSarmiento2</t>
  </si>
  <si>
    <t>so_sarmiento_</t>
  </si>
  <si>
    <t>otero.paula01@gmail.com</t>
  </si>
  <si>
    <t>Paula Otero Signorelli</t>
  </si>
  <si>
    <t>Córdoba, Córdoba, Argentina</t>
  </si>
  <si>
    <t>Actualmente estudiando licenciatura en biotecnología</t>
  </si>
  <si>
    <t>Contaminación del aire, suelo y agua/ cambio climático, deforestación</t>
  </si>
  <si>
    <t>me desconecto estando con las plantas, sacando fotos a la naturaleza, pintando mandalas y hago cerámica desde muy chica(es mí cable a tierra)</t>
  </si>
  <si>
    <t>Me entusiasma mucho aprender y contagiar buenos hábitos a partir de la concientización</t>
  </si>
  <si>
    <t>córdoba</t>
  </si>
  <si>
    <t>@oteropau_</t>
  </si>
  <si>
    <t>consti0419@gmail.com</t>
  </si>
  <si>
    <t>Constanza Gargantini</t>
  </si>
  <si>
    <t>Misiones - Posadas</t>
  </si>
  <si>
    <t>+5493764623697</t>
  </si>
  <si>
    <t xml:space="preserve">Secundario </t>
  </si>
  <si>
    <t>sacar fotos y pintar</t>
  </si>
  <si>
    <t>retomar convesación</t>
  </si>
  <si>
    <t>coti.gargantini</t>
  </si>
  <si>
    <t>constanzagargantini</t>
  </si>
  <si>
    <t>schefferdenise3@gmail.com</t>
  </si>
  <si>
    <t>Denise scheffer</t>
  </si>
  <si>
    <t>Villa de mayo</t>
  </si>
  <si>
    <t>Estudiante/ emprendedor</t>
  </si>
  <si>
    <t>Pude ser un solo dia libre en la semana.</t>
  </si>
  <si>
    <t xml:space="preserve"> consumo, ambiente, desigualdades sociales, entre otras.</t>
  </si>
  <si>
    <t xml:space="preserve">Tengo varios hobbys pero los que me gustaría destacar sería la fotografía, la huerta y realizar artesanías. </t>
  </si>
  <si>
    <t>Actualmente curso la carrera de docente superior en francés en el lenguas vivas ( en el turno mañana). Y estoy inscripta en la carrera de biología para iniciar este año. A la par realizo cursos de diseño gráfico y fotografía. Y además tengo un emprendimiento dedicado al eco-diseño. Participó activamente en varios voluntariados y ongs, tanto ambientales como sociales.</t>
  </si>
  <si>
    <t>Denisescheffer5</t>
  </si>
  <si>
    <t>Den_scheffer</t>
  </si>
  <si>
    <t>juanigbrahim@gmail.com</t>
  </si>
  <si>
    <t>Juan Ignacio Brahim</t>
  </si>
  <si>
    <t>Ciudad Autonoma de Buenos Aires, Bs As, Argentina</t>
  </si>
  <si>
    <t xml:space="preserve">El extrativismo en si. Los incendios, la deforestacion, la pesca ilegal, la caza ilegal. La falta de leyes que protegen el medio ambiente argentino.
Tambien tengo cierta incertidumbre sobre otras cuestiones.
</t>
  </si>
  <si>
    <t>Toco el bajo, saco fotos.</t>
  </si>
  <si>
    <t>@juanitobra</t>
  </si>
  <si>
    <t>antosolgrizzo@icloud.com</t>
  </si>
  <si>
    <t>Antonella Gris</t>
  </si>
  <si>
    <t>02267440584</t>
  </si>
  <si>
    <t>El desinterés político frente al cambio climático y la impunidad de los delitos ambientales</t>
  </si>
  <si>
    <t>Me gustan los deportes y pintar</t>
  </si>
  <si>
    <t>@antogrizzo</t>
  </si>
  <si>
    <t>baraviole@gmail.com</t>
  </si>
  <si>
    <t>Violeta Barattini</t>
  </si>
  <si>
    <t>Baradero</t>
  </si>
  <si>
    <t>+5493329544496</t>
  </si>
  <si>
    <t>Tecnicatura en gestión Ambiental</t>
  </si>
  <si>
    <t xml:space="preserve">Colillas- Residuos plasticos </t>
  </si>
  <si>
    <t xml:space="preserve">Sacar fotos, dibujar, pasear a mi perro, mirar el cielo </t>
  </si>
  <si>
    <t xml:space="preserve">Soy la representante de ecobotellas Baradero ya que yo cree un punto verde en mi ciudad cuando nunca hubo </t>
  </si>
  <si>
    <t>violebara</t>
  </si>
  <si>
    <t>violebarattini</t>
  </si>
  <si>
    <t>morenaspinsanti27@gmail.com</t>
  </si>
  <si>
    <t>Morena Spinsanti</t>
  </si>
  <si>
    <t>+5491154360981</t>
  </si>
  <si>
    <t>secundaria ( 2do año )</t>
  </si>
  <si>
    <t>La que mas me mobiliza: es la de la contaminacion; del agua, tierra y aire</t>
  </si>
  <si>
    <t>no ninguna amo ver documentales: sobre ecologia, etc ( todo tema relacionado a eso )</t>
  </si>
  <si>
    <t>soy pollotariana ( vegetariana que la unica carne que come es pollo ) y una de las raones es porque el consumo de carne daña a nustro planeta.</t>
  </si>
  <si>
    <t>menor de edad</t>
  </si>
  <si>
    <t>morespinsantii</t>
  </si>
  <si>
    <t>leonardospinsanti@gamil.com</t>
  </si>
  <si>
    <t>Leonardo Spinsanti</t>
  </si>
  <si>
    <t>la problematica que mas me sensibiliza es: la contaminacion del; aire, tierra y agua</t>
  </si>
  <si>
    <t>no ninguno</t>
  </si>
  <si>
    <t xml:space="preserve">- presentar informes ( tipo word ) sobre temas relacionados a  la contaminacion 
- buscar informacion sobre diversas cosas relacionadas a la contaminacion
- hacer posts sobre informacion, estilo informativo ( escrito no hablado ) 
</t>
  </si>
  <si>
    <t>estudiospinsantipiccolezcano</t>
  </si>
  <si>
    <t>María Guadalupe Flynn</t>
  </si>
  <si>
    <t>Mercedes, Buenos Aires</t>
  </si>
  <si>
    <t>Estudio Licenciatura en Gestión Ambiental (primer año)</t>
  </si>
  <si>
    <t>Principalmente la deforestación y la extinción de especies.</t>
  </si>
  <si>
    <t>micaelaiaramuzii@gmail.com</t>
  </si>
  <si>
    <t xml:space="preserve">Micaela iara muzio </t>
  </si>
  <si>
    <t xml:space="preserve">Buenos Aires, Argentina </t>
  </si>
  <si>
    <t xml:space="preserve">El maltrato animal, deforestación de bosques y explotación petrolera y mineral </t>
  </si>
  <si>
    <t xml:space="preserve">Sacar y editar fotos, manejar redes  sociales de empresas </t>
  </si>
  <si>
    <t xml:space="preserve">Estoy estudiando gestión ambiental, trabajo en administración en una oficina de arquitectura y soy vegetariana </t>
  </si>
  <si>
    <t>Micamuzioo</t>
  </si>
  <si>
    <t>micamuzioo</t>
  </si>
  <si>
    <t>agusmolinaruiz@gmail.com</t>
  </si>
  <si>
    <t>Gimena Agustina Molina Ruiz</t>
  </si>
  <si>
    <t>Varian los horarios en los que puedo</t>
  </si>
  <si>
    <t xml:space="preserve">El plástico en la calle </t>
  </si>
  <si>
    <t xml:space="preserve">Las plantas </t>
  </si>
  <si>
    <t>carlaayestaran7@gmail.com</t>
  </si>
  <si>
    <t>Carla rocio ayestaran</t>
  </si>
  <si>
    <t xml:space="preserve">Berazategui </t>
  </si>
  <si>
    <t>+5491133312811</t>
  </si>
  <si>
    <t>Lic. En turismo y hoteleria en curso</t>
  </si>
  <si>
    <t>Deforestación, ganadería extensiva, cambio climatico</t>
  </si>
  <si>
    <t>Carlaayestaran</t>
  </si>
  <si>
    <t>narionancy909@gmail.com</t>
  </si>
  <si>
    <t>Nancy Lilian Nario</t>
  </si>
  <si>
    <t>Argwntina</t>
  </si>
  <si>
    <t>Berisso, pcia. Bs. As.</t>
  </si>
  <si>
    <t>Docente.  Graf'ologa.</t>
  </si>
  <si>
    <t>El cuidado de la Naturaleza en gral. El agua, los animales y crear conciencia en la gente.</t>
  </si>
  <si>
    <t>Quiero ayudar a drenar el río en Berisso. Tiene camarotes que se limpian pero no es suficiente, creo.</t>
  </si>
  <si>
    <t>nancynario</t>
  </si>
  <si>
    <t>karinasaavedra.066@gmail.com</t>
  </si>
  <si>
    <t>Karina Saavedra</t>
  </si>
  <si>
    <t xml:space="preserve">Provincia Buenos Aires. Argentina </t>
  </si>
  <si>
    <t xml:space="preserve">Secundario completo </t>
  </si>
  <si>
    <t xml:space="preserve">Trabajo en horarios rotativos. Pero mayor mente tengo Libre a la mañana. </t>
  </si>
  <si>
    <t xml:space="preserve">Todo la contaminación en general pero la que más me preocupa es la que siento q no puedo hacer nada desde el lugar en el que estoy como las quemas de bosques y la contaminación del agua en mares. Por eso desde mi casa reciclo y género botellas de amor. Pero creo q no es suficiente asique me gustaria concientizar a más personas a qué hagan lo mismo.  Odio ver cómo mi barrio desde su ignorancia generen mucha basura y no la separen tirando a el piso y en pequeños puntos q acumulan la "basura". </t>
  </si>
  <si>
    <t xml:space="preserve">Me gusta crear contenido para redes sociales.  Y cuando se acabe las restricciones por el covid iba a estudiar diseño de moda sustentable 
ah y me gusta hacer cosas artesanales jaja  . </t>
  </si>
  <si>
    <t xml:space="preserve">
Hola mi nombre Karina y me gustaría dar una solución en mi barrio que pueda arreglar la problemática de generar mucha basura.  El camión de la basura no pasa seguido por el cual los vecinos llegan a pagar a unos chicos para q su basura los tiren en pequeños basurales a el intemperie por la misma ignorancia de no conocer separar la basura. Asique me gustaría educar a estás personas para q separen los reciduos. Y que no dependa del camión de la basura si no que haya una organización que recolecte esos elementos.  Ya q por lo menos en provincia no tenemos las campanas verdes y eso creo q también dificulta la iniciativa de las personas a qué separen los residuos. Creo q como provincia o barrios bajos No hay muchoa concientización del tema y creo q es el que más contamina. Al ver más personas. Bueno es solo una observación no es algo q pude comprobar. Jeje No se me gustaría dar una oportunidad a esta idea.  
Con muchas ganas de aportar para el cambio 😀
Les saluda atentamente Karina Saavedra. </t>
  </si>
  <si>
    <t>@karysaavedra22</t>
  </si>
  <si>
    <t>malenamoya_0809@hotmail.com</t>
  </si>
  <si>
    <t xml:space="preserve">Malena del Valle Moya </t>
  </si>
  <si>
    <t xml:space="preserve">San Fernando del Valle de Catamarca, Catamarca, Argentina </t>
  </si>
  <si>
    <t xml:space="preserve">Estudiante (4to año) de licenciatura en ciencias ambientales </t>
  </si>
  <si>
    <t xml:space="preserve">Por medio de mis redes sociales trato de visibilizar información referida a la materia ambiental </t>
  </si>
  <si>
    <t>@moyamale_</t>
  </si>
  <si>
    <t>@malemoya1</t>
  </si>
  <si>
    <t>martiferrari2@icloud.com</t>
  </si>
  <si>
    <t>Martina Ferrari</t>
  </si>
  <si>
    <t>Ciudad Autónoma de Buenos Aires, Buenos Aires, Argentina / Merlo, Buenos Aires, Argentina</t>
  </si>
  <si>
    <t>Cursando primer año de la Lic en Gestion Ambiental</t>
  </si>
  <si>
    <t>días de semana por la tarde y fines de semana y feriados</t>
  </si>
  <si>
    <t xml:space="preserve">tratamiento de residuos, pérdida de biodiversidad, cambio climático </t>
  </si>
  <si>
    <t xml:space="preserve"> </t>
  </si>
  <si>
    <t>martuferrari</t>
  </si>
  <si>
    <t>@martuferrari__</t>
  </si>
  <si>
    <t>juan_lagache@hotmail.com</t>
  </si>
  <si>
    <t>Juan Bautista Lagache</t>
  </si>
  <si>
    <t>El plastico y el consumo masivo de alimentos de origen animal</t>
  </si>
  <si>
    <t>@juanlagache</t>
  </si>
  <si>
    <t>@juan.lagache</t>
  </si>
  <si>
    <t>pau_carrivale@hotmail.com</t>
  </si>
  <si>
    <t>Paula Carrivale</t>
  </si>
  <si>
    <t xml:space="preserve">Caba - Buenos Aires - Argentina </t>
  </si>
  <si>
    <t>Lic. en RRHH</t>
  </si>
  <si>
    <t xml:space="preserve">Reciclaje - Consciencia social - empresarial </t>
  </si>
  <si>
    <t>paucarrivale</t>
  </si>
  <si>
    <t>anahi.alq.salazar@gmail.com</t>
  </si>
  <si>
    <t xml:space="preserve">Anahi Marisol Alquinga Salazar </t>
  </si>
  <si>
    <t xml:space="preserve">Ecuador </t>
  </si>
  <si>
    <t xml:space="preserve">Realizadora Audiovisual </t>
  </si>
  <si>
    <t xml:space="preserve">La alimentación autosustentable, reciclaje y consumo consciente </t>
  </si>
  <si>
    <t xml:space="preserve">Hago edicion de contenidos </t>
  </si>
  <si>
    <t xml:space="preserve">Hace mucho tengo la idea de empezar a contribuir con el medio ambiente, más allá de los conocimientos básicos, restaurarlo o al menos reducir el impacto de mi paso por la tierra, no sabia por donde empezar y pienso que con ustedes podría hacer un camino hacia la convivencia sana con el planeta y transmitirlo a mucha gente </t>
  </si>
  <si>
    <t>Mercedes Martínez Uriburu</t>
  </si>
  <si>
    <t>Politologa</t>
  </si>
  <si>
    <t>Liliana 1150402725 - madre</t>
  </si>
  <si>
    <t>karelyncontreras11@gmail.com</t>
  </si>
  <si>
    <t>Karelyn Contreras</t>
  </si>
  <si>
    <t>+5491164225377</t>
  </si>
  <si>
    <t>Lic comercio internacional</t>
  </si>
  <si>
    <t xml:space="preserve">Deforestación </t>
  </si>
  <si>
    <t>Bailar, yoga, enseñar, plantar</t>
  </si>
  <si>
    <t>Me encantaría participar en plantaciones de árboles o en talles de jardines comunitarios</t>
  </si>
  <si>
    <t>Karelyncontreras</t>
  </si>
  <si>
    <t>danteosirisroldan@hotmail.com</t>
  </si>
  <si>
    <t>Dante Osiris Roldán</t>
  </si>
  <si>
    <t xml:space="preserve">Argentino. </t>
  </si>
  <si>
    <t xml:space="preserve">CABA, Buenos Aires, Argentina. </t>
  </si>
  <si>
    <t>+5491158800909</t>
  </si>
  <si>
    <t xml:space="preserve">Basurales a cielo abierto, las relacionadas directamente con la gente y la atmósfera. </t>
  </si>
  <si>
    <t xml:space="preserve">Soy guitarrista y compositor. </t>
  </si>
  <si>
    <t>matias.dfaverin@gmail.com</t>
  </si>
  <si>
    <t xml:space="preserve">Matias Diaz Faverin </t>
  </si>
  <si>
    <t xml:space="preserve">Quilmes, Buenos Aires, Argentina </t>
  </si>
  <si>
    <t>+5491131858804</t>
  </si>
  <si>
    <t xml:space="preserve">Profesor de Educación Física </t>
  </si>
  <si>
    <t>Contaminación de Ríos, Mar</t>
  </si>
  <si>
    <t xml:space="preserve">Jugar al fútbol </t>
  </si>
  <si>
    <t>@matifaverin</t>
  </si>
  <si>
    <t>sebantodos@hotmail.com</t>
  </si>
  <si>
    <t xml:space="preserve">Sebastian Sánchez Martín </t>
  </si>
  <si>
    <t>Don Torcuato tigre</t>
  </si>
  <si>
    <t>+5491151103020</t>
  </si>
  <si>
    <t>Odontologo</t>
  </si>
  <si>
    <t>Tracción a sangre y reciclaje</t>
  </si>
  <si>
    <t xml:space="preserve">Fotografía y jardinería </t>
  </si>
  <si>
    <t>@sebantodos</t>
  </si>
  <si>
    <t>abyborra@hotmail.com</t>
  </si>
  <si>
    <t>Abril Borra</t>
  </si>
  <si>
    <t xml:space="preserve">CABA, Buenos Aires, Argentina </t>
  </si>
  <si>
    <t>+5491123661497</t>
  </si>
  <si>
    <t>Estudiante de secundaria/emprendedora</t>
  </si>
  <si>
    <t>La deforestación y la contaminación del agua</t>
  </si>
  <si>
    <t>Cocinar, misionar y me gusta mucho sacar fotos, no hice ningún curso pero cuando tenga la oportunidad no dudare en hacerlo!</t>
  </si>
  <si>
    <t>Desde chiquita me dicen revolucionaria, siempre me interesó el cambio climático, desde los 10 años que me informo del tema, a los 13 me hice vegetariana, empecé a concientizar a conocidos mediante las redes y a acudir a movilizaciones. Pero lo que más me apasionaría sería encontrar un grupo que comparta mis ideales! Me destacan por ser predispuesta y por ser capaz de adaptarme a todo!</t>
  </si>
  <si>
    <t>@abyborra</t>
  </si>
  <si>
    <t>rocioheredia1993@gmail.com</t>
  </si>
  <si>
    <t>Rocio Heredia</t>
  </si>
  <si>
    <t xml:space="preserve">Alta Gracia, Córdoba, Argentina </t>
  </si>
  <si>
    <t>Estudiante de Comunicación Social</t>
  </si>
  <si>
    <t xml:space="preserve">El desecho irresponsable de residuos, me parece super importante la concientización en cuanto al reciclado y el consumo desmedido de productos. </t>
  </si>
  <si>
    <t>Me gusta sacar fotos, escribir, estoy haciendo mi licenciatura en producción grafica por ende todo lo que es diseño y manejo de redes se me da bastante bien.</t>
  </si>
  <si>
    <t xml:space="preserve">Me pone contenta haber encontrado esta organización y que la información sea tan clara y simple para poder formar parte y aportar cosas positivas al cambio  </t>
  </si>
  <si>
    <t>rocio.hrd</t>
  </si>
  <si>
    <t>cabaleiro.bianca@gmail.com</t>
  </si>
  <si>
    <t xml:space="preserve">Bianca Lucía Cabaleiro Báncora </t>
  </si>
  <si>
    <t>+5491164711701</t>
  </si>
  <si>
    <t xml:space="preserve">Secundario en curso (4to año) </t>
  </si>
  <si>
    <t xml:space="preserve">El consumo de la carne </t>
  </si>
  <si>
    <t xml:space="preserve">Se me facilita mucho hacer canciones, escribir, me encanta cantar, cocino bastante bien y estoy aprendiendo a tocar la guitarra :) </t>
  </si>
  <si>
    <t>@biannncabaleiro</t>
  </si>
  <si>
    <t>@biann.cabaleiro</t>
  </si>
  <si>
    <t>delfina.zoe.v@gmail.com</t>
  </si>
  <si>
    <t>Delfina Zoe Vallory</t>
  </si>
  <si>
    <t>Gran buenos aires, Francisco Alvarez, Moreno</t>
  </si>
  <si>
    <t>+5491136128401</t>
  </si>
  <si>
    <t>Estudiante de medicina en la uba</t>
  </si>
  <si>
    <t>calientamiento global</t>
  </si>
  <si>
    <t>Delfinavallory</t>
  </si>
  <si>
    <t>carlupz@gmail.com</t>
  </si>
  <si>
    <t>Carla Perrone</t>
  </si>
  <si>
    <t>+5491140222917</t>
  </si>
  <si>
    <t xml:space="preserve">Estudiante de la Licenciatura en Gestión Ambiental </t>
  </si>
  <si>
    <t xml:space="preserve">Deforestación, Cambio Climático, Residuos </t>
  </si>
  <si>
    <t xml:space="preserve">Buceo, tenis, cerámica </t>
  </si>
  <si>
    <t>@carluperrone</t>
  </si>
  <si>
    <t>lau.trognoni@gmail.com</t>
  </si>
  <si>
    <t>Laura Trognoni</t>
  </si>
  <si>
    <t>San Martín, Buenos Aires, Argentina</t>
  </si>
  <si>
    <t>+5491167064669</t>
  </si>
  <si>
    <t>Lic. Negocios Internacionales - Agente de Propaganda Médica</t>
  </si>
  <si>
    <t>Contaminación del agua</t>
  </si>
  <si>
    <t>Bordar</t>
  </si>
  <si>
    <t xml:space="preserve">Estoy participando como representante del Partido de San Martín en el @proyectoreciclemos juntando colillas para @cigabrick  y tengo muchas ganas de sumar conocimientos para transmitirlos a la comunidad. Separo residuos en mi hogar para llevarlos a @geasustentable, tapitas para @fundgarrahan, chapitas para @efectochapita.ar, y plásticos de un solo uso para @botelladeamor. Composto, uso productos veganos para limpieza e higiene personal, evito generar basura y trato todos los días de sumar un granito de arena que ayude al planeta y haga que mi presencia en la Tierra no sea nefasta. </t>
  </si>
  <si>
    <t>@lauratrognoni</t>
  </si>
  <si>
    <t>meche1doc@hotmail.com</t>
  </si>
  <si>
    <t>Maria de las mercedes docampo</t>
  </si>
  <si>
    <t>+541131819496</t>
  </si>
  <si>
    <t>Lic en comercializacion</t>
  </si>
  <si>
    <t>Muchas</t>
  </si>
  <si>
    <t>Pintar, bailar</t>
  </si>
  <si>
    <t>@mercedesdocampo</t>
  </si>
  <si>
    <t>angiepizzutto@gmail.com</t>
  </si>
  <si>
    <t>Pizzutto Celotto Angelina</t>
  </si>
  <si>
    <t xml:space="preserve">La educación, el mal manejo de recursos y la contaminación residual. </t>
  </si>
  <si>
    <t xml:space="preserve">Dibujar y pintar </t>
  </si>
  <si>
    <t xml:space="preserve">Estoy muy interesada en cada dia aprender mas sobre el cuidado ambiental de nuestro planeta y todo lo que conlleva. Tuve participaciones anteriores en organizaciones ambientales y marchas. Espero poder brindar lo mejor de mi para un futuro mas justo con una perspectiva ambiental mas integral. </t>
  </si>
  <si>
    <t>@p_c_angelina</t>
  </si>
  <si>
    <t xml:space="preserve">@p.c.angelina </t>
  </si>
  <si>
    <t>Diseñadora de imagen y sonido / maestría en g ambiental metropolitana</t>
  </si>
  <si>
    <t>Si. Todas esas !</t>
  </si>
  <si>
    <t>Julia.blotta</t>
  </si>
  <si>
    <t>ndn_es@hotmail.com</t>
  </si>
  <si>
    <t>Nicolás Nieves</t>
  </si>
  <si>
    <t>Haedo, Moron, Buenos Aires</t>
  </si>
  <si>
    <t>Desarrollo de Software</t>
  </si>
  <si>
    <t>Si nos organizamos con tiempo podría ser cualquier franja horaria</t>
  </si>
  <si>
    <t>Todo. El consumismo como forma de existencia.</t>
  </si>
  <si>
    <t>En algún momento intente hacer alguna app que ayude a concientizar a la gente, pero quedo un poco en la nada. (https://play.google.com/store/apps/details?id=net.ngcsolutions.recycle&amp;hl=es&amp;gl=US) Quizás podamos hacer algo que tenga impacto!</t>
  </si>
  <si>
    <t>@ndn_es</t>
  </si>
  <si>
    <t>@niconieves</t>
  </si>
  <si>
    <t>sol.afr@hotmail.com</t>
  </si>
  <si>
    <t xml:space="preserve">Sol Ahumada </t>
  </si>
  <si>
    <t>Belgrano,CABA ARGENTINA</t>
  </si>
  <si>
    <t>Fotografo</t>
  </si>
  <si>
    <t xml:space="preserve">Y fines de semana </t>
  </si>
  <si>
    <t xml:space="preserve">El calentamiento global, contaminación ambiental </t>
  </si>
  <si>
    <t xml:space="preserve">Fotografo </t>
  </si>
  <si>
    <t>@solahumadaa</t>
  </si>
  <si>
    <t>valejorge87@gmail.com</t>
  </si>
  <si>
    <t>Valeria Jorge</t>
  </si>
  <si>
    <t>Trabajadora Social</t>
  </si>
  <si>
    <t xml:space="preserve">Algunos findes </t>
  </si>
  <si>
    <t>Todas me conmueven</t>
  </si>
  <si>
    <t>fotog_fem</t>
  </si>
  <si>
    <t>abrilbadde17@gmail.com</t>
  </si>
  <si>
    <t>Abril Badde</t>
  </si>
  <si>
    <t>Licenciada en Relaciones Públicas e Institucionales</t>
  </si>
  <si>
    <t>Desmontes, esclavitud laboral y contaminación de mares y océanos</t>
  </si>
  <si>
    <t>Sacar fotos, crear contenido</t>
  </si>
  <si>
    <t>Soy Community Manager y trabajo actualmente en educación en CABA.</t>
  </si>
  <si>
    <t>@apibadde</t>
  </si>
  <si>
    <t>@abrilbadde</t>
  </si>
  <si>
    <t>msanmauro@agro.uba.ar</t>
  </si>
  <si>
    <t>María Belén Sanmauro</t>
  </si>
  <si>
    <t>Tengo horarios flexibles, puedo adaptarme, pero preferentemente a partir de las 15hs</t>
  </si>
  <si>
    <t>Ciudades sostenibles, Residuos urbanos, falta de espacios verdes en ciudades, perdida de ecosistemas nativos en la Ciudad</t>
  </si>
  <si>
    <t>Pintura decorativa con 9 años de experiencia</t>
  </si>
  <si>
    <t>Tengo un proyecto de Corredores Biológicos Urbanos que comencé con unos colegas en el 2020 para la Municipalidad de La Matanza. Nos pueden encontrar en instagram como @ProyectoCobio</t>
  </si>
  <si>
    <t>@Belsanmauro</t>
  </si>
  <si>
    <t>a.wainberg@usal.edu.ar</t>
  </si>
  <si>
    <t xml:space="preserve">Annika Maria Wainberg </t>
  </si>
  <si>
    <t>+5491149388157</t>
  </si>
  <si>
    <t xml:space="preserve">licenciatura en ciencias ambientales </t>
  </si>
  <si>
    <t>el consumo de carne</t>
  </si>
  <si>
    <t>queria si le dabamos constancia.</t>
  </si>
  <si>
    <t>@anniwainberg</t>
  </si>
  <si>
    <t>monojef97@gmail.com</t>
  </si>
  <si>
    <t xml:space="preserve">Jeferson Stiven Montoya Yepes </t>
  </si>
  <si>
    <t xml:space="preserve">Ibagué Tolima Colombia </t>
  </si>
  <si>
    <t xml:space="preserve">Tecnologo en control ambiental </t>
  </si>
  <si>
    <t xml:space="preserve">Días de semana en horas de tarde noche </t>
  </si>
  <si>
    <t xml:space="preserve">Agotamiento de recursos naturalez, disposición de residuos y contaminación atmosférica. </t>
  </si>
  <si>
    <t xml:space="preserve">Quiero aportar mi granito de arena. </t>
  </si>
  <si>
    <t>le mande mail.</t>
  </si>
  <si>
    <t>belujauregui_95.8@live.com.ar</t>
  </si>
  <si>
    <t xml:space="preserve">María Belén Jauregui </t>
  </si>
  <si>
    <t>Cutral Co, Neuquén, Argentina</t>
  </si>
  <si>
    <t>+5492267526976</t>
  </si>
  <si>
    <t>Por las tardes y fin de semana</t>
  </si>
  <si>
    <t xml:space="preserve">Protección y cuidado de la tierra, protección animal, </t>
  </si>
  <si>
    <t>Pintar, escribir, sacar fotos, charlar, buscar info</t>
  </si>
  <si>
    <t>@bel.jauregui</t>
  </si>
  <si>
    <t>zanolarenata@gmail.com</t>
  </si>
  <si>
    <t xml:space="preserve">Renata Zanola </t>
  </si>
  <si>
    <t>Campana, Buenos Aires, Argentina</t>
  </si>
  <si>
    <t>+5491150459747</t>
  </si>
  <si>
    <t xml:space="preserve">Medicina </t>
  </si>
  <si>
    <t xml:space="preserve">La crisis climática y el uso masivo de residuos </t>
  </si>
  <si>
    <t>Me gusta mucho el deporte y estar en constante movimiento</t>
  </si>
  <si>
    <t xml:space="preserve">tatyzanola </t>
  </si>
  <si>
    <t>torresanabella@live.com</t>
  </si>
  <si>
    <t>Anabella Torres</t>
  </si>
  <si>
    <t>Estudiante Avanzada en Contadora Pública</t>
  </si>
  <si>
    <t>el cuidado del medioambiente</t>
  </si>
  <si>
    <t>pintar, sacar fotos</t>
  </si>
  <si>
    <t xml:space="preserve">Poseo experiencia en Liquidación de impuestos, </t>
  </si>
  <si>
    <t>@torrescanabella</t>
  </si>
  <si>
    <t>cotarelo.m24@gmail.com</t>
  </si>
  <si>
    <t>Magdalena Cotarelo</t>
  </si>
  <si>
    <t>Longchamps, Buenos Aires, Argentina</t>
  </si>
  <si>
    <t>secundario</t>
  </si>
  <si>
    <t>la contaminación del océano y del agua.</t>
  </si>
  <si>
    <t xml:space="preserve">pintar, dibujar, dibujo digital </t>
  </si>
  <si>
    <t>Me encanta hacer posters infografias, collage, etc.</t>
  </si>
  <si>
    <t>@magdaacotarelo</t>
  </si>
  <si>
    <t>mcelesteandrada@gmail.com</t>
  </si>
  <si>
    <t>Maria Celeste Andrada</t>
  </si>
  <si>
    <t>+5491150196084</t>
  </si>
  <si>
    <t>Estudiante de Lic en Gestión Ambiental</t>
  </si>
  <si>
    <t>Deforestación, residuos.</t>
  </si>
  <si>
    <t>@mcelesteandrada</t>
  </si>
  <si>
    <t>martufbevk@gmail.com</t>
  </si>
  <si>
    <t>Martina Fernandez Bevk</t>
  </si>
  <si>
    <t xml:space="preserve"> Ciudad Autónoma de Buenos Aires, Buenos Aires, Argentina.</t>
  </si>
  <si>
    <t xml:space="preserve">También,  findes de semana y feriados. </t>
  </si>
  <si>
    <t xml:space="preserve">contaminación del agua y el excesivo uso de agroquímicos. </t>
  </si>
  <si>
    <t xml:space="preserve">Escribir y sacar fotos. </t>
  </si>
  <si>
    <t>martufbevk</t>
  </si>
  <si>
    <t>Estudiante de Comunicación Social y Turismo en UCES</t>
  </si>
  <si>
    <t>todos los dias</t>
  </si>
  <si>
    <t>contaminación y maltrato animal</t>
  </si>
  <si>
    <t>emmylaborde@gmail.com</t>
  </si>
  <si>
    <t>Emily Laborde</t>
  </si>
  <si>
    <t xml:space="preserve">San isidro, Buenos Aires, Argentina </t>
  </si>
  <si>
    <t>+5491159334339</t>
  </si>
  <si>
    <t>Licenciatura en Turismo</t>
  </si>
  <si>
    <t xml:space="preserve">Como nos esta afectando el cambio climático hoy en día. </t>
  </si>
  <si>
    <t xml:space="preserve">Me interesa mucho el activismo, el año pasado hice colecta de residuos en el rio por varios meses junto a un grupo. 
Hice varios cursos de sustentabilidad y cambio climático junto com mi facultad. </t>
  </si>
  <si>
    <t>@labordeemily</t>
  </si>
  <si>
    <t>alejandragomez.2018@outlook.es</t>
  </si>
  <si>
    <t xml:space="preserve">Alejandra Mabel Cabrera </t>
  </si>
  <si>
    <t>Ciudad autónoma de buenos aires</t>
  </si>
  <si>
    <t>+5491132962469</t>
  </si>
  <si>
    <t>El deterioro del ambiente en general</t>
  </si>
  <si>
    <t xml:space="preserve">Dibujar </t>
  </si>
  <si>
    <t>aluu_g</t>
  </si>
  <si>
    <t>naty_jaques@yahoo.com.ar</t>
  </si>
  <si>
    <t>Natalia Jaques</t>
  </si>
  <si>
    <t>Luis Guillon, Buenos Aires,Argentina</t>
  </si>
  <si>
    <t>Varian segun los horarios de mi hijo de 8 años</t>
  </si>
  <si>
    <t>El uso de pesticidas en los alimentos, la contaminacion de los oceanos, la falta de lugares y de informacion sobre reciclado</t>
  </si>
  <si>
    <t>Siempre quise ayudar a los niños a que todos tengan acceso a los alimentos saludables , a la salud y a la educacion aunque soy medica de adultos considero que hay que enfocar todos nuestros esfuerzos en ayudar a los niños porque son el futuro. Y la ley de educacion ambiental me parece extraordinaria xq aprender desde chiquitos a cuidar el planeta es fantastico y esencial.</t>
  </si>
  <si>
    <t>Jaques.natalia</t>
  </si>
  <si>
    <t>Vivo parte en CABA  y parte en Pilar</t>
  </si>
  <si>
    <t>Estudiante de ciencias biologicas en la UBA</t>
  </si>
  <si>
    <t>puedo todos los dias pero dependiendo si es presencial o virtual. voy alternando cada dos semanas estar en pilar y en caba</t>
  </si>
  <si>
    <t>La falta de información que hay acerca de los efectos el cambio climatico. También como se encuentran afectadas las minorias en esta problematica</t>
  </si>
  <si>
    <t xml:space="preserve">Cocino vegano, concientizo mucho en mi instagram, me gusta investigar, toco el charango, ando en bici  </t>
  </si>
  <si>
    <t>daianagarciahise@gmail.com</t>
  </si>
  <si>
    <t>Daiana Garcia</t>
  </si>
  <si>
    <t>San Nicolás de los Arroyos, Provincia de Buenos Aires</t>
  </si>
  <si>
    <t>Licenciada en seguridad y Salud ocupacional</t>
  </si>
  <si>
    <t>El consumismo y la falta de concientización sobre el reciclaje, reducción y reutilizacion.</t>
  </si>
  <si>
    <t>Manualidades</t>
  </si>
  <si>
    <t>Me interesa poder armar algo desde ecohouse para la ciudad y alrededores, tengo mucha gente que puedo sumar al proyecto, pero no se por donde encararlo...</t>
  </si>
  <si>
    <t>@daichulgarcia</t>
  </si>
  <si>
    <t>PAULA MONTES</t>
  </si>
  <si>
    <t>Sonido/Música/Audiovisuales</t>
  </si>
  <si>
    <t>La basura, los plásticos y el uso de las energías</t>
  </si>
  <si>
    <t xml:space="preserve">bueno, mi profesión es mi hobby también (hacer canciones, música). También edito video y filmo pero en este momento no cuento con equipo propio de video. Dibujar y pintar es muy divertido! cocinar y a la huerta también. </t>
  </si>
  <si>
    <t>https://www.instagram.com/paula_montes_paradiso/</t>
  </si>
  <si>
    <t>emiliamallol@gmail.com</t>
  </si>
  <si>
    <t>Emilia Joanna Mallol</t>
  </si>
  <si>
    <t>Licenciatura en Música Popular</t>
  </si>
  <si>
    <t>la crisis climática, la contaminación al agua y al aire, la cantidad de plásticos que usamos en nuestro día a día y el desinterés de grandes marcas en tener productos más sustentables</t>
  </si>
  <si>
    <t>Leer y tocar el piano</t>
  </si>
  <si>
    <t>@emi.mallol</t>
  </si>
  <si>
    <t>erikacielinski@gmail.com</t>
  </si>
  <si>
    <t>Erika Cielinski</t>
  </si>
  <si>
    <t>Contadora Publica</t>
  </si>
  <si>
    <t>Oceanos</t>
  </si>
  <si>
    <t>Hago canciones</t>
  </si>
  <si>
    <t>@erikaconka</t>
  </si>
  <si>
    <t>julianasepliarsky@gmail.com</t>
  </si>
  <si>
    <t>Juliana Sepliarsky</t>
  </si>
  <si>
    <t>La contaminacion plastica</t>
  </si>
  <si>
    <t>Fotografia y pintar murales</t>
  </si>
  <si>
    <t>Me gusta el intercambio de ideas para concientizar a la sociedad sobre el impacto ambiental que generamos en nuestras vidas cotidianas, y buscar alternativas mas sustentables</t>
  </si>
  <si>
    <t>@julasep</t>
  </si>
  <si>
    <t>mgutierrezescribano.97@gmail.com</t>
  </si>
  <si>
    <t>Manuela Gutierrez Escribano</t>
  </si>
  <si>
    <t>Rada Tilly, Chubut, Argentina.</t>
  </si>
  <si>
    <t>Estudiante Licenciatura en Musicoterapia</t>
  </si>
  <si>
    <t>(Sobre)explotacion de recursos -naturales, animales y humanos- , contaminacion, deforestacion. Produccion irresponsable, para con el medioambiente, los animales y el consumidor, de agroalimentos. 
En mi localidad: la contaminacion del mar por:
- Residuos cloacales
- Basural a cielo abierto</t>
  </si>
  <si>
    <t>Cantar y escribir</t>
  </si>
  <si>
    <t xml:space="preserve">- </t>
  </si>
  <si>
    <t>@mgescribano</t>
  </si>
  <si>
    <t>contejosefinaconte@gmail.com</t>
  </si>
  <si>
    <t>Josefina Conte</t>
  </si>
  <si>
    <t>Trabajo en una organización social, estudie publicidad</t>
  </si>
  <si>
    <t xml:space="preserve">Los basurales en barrios populares, la falta de conciencia en la clase política </t>
  </si>
  <si>
    <t xml:space="preserve">Me gusta cantar, hacer macetas y el diseño gráfico </t>
  </si>
  <si>
    <t>@conte_josefina</t>
  </si>
  <si>
    <t>@josefaconte</t>
  </si>
  <si>
    <t>milena.balzarini03@gmail.com</t>
  </si>
  <si>
    <t>Milena Balzarini</t>
  </si>
  <si>
    <t>GBA, Buenos Aires, Argentina</t>
  </si>
  <si>
    <t>+5491131547933</t>
  </si>
  <si>
    <t xml:space="preserve">Secundaria </t>
  </si>
  <si>
    <t>Escribir, diseñar publicidades, leer, tejer al crochet y hacer voluntariados obvio</t>
  </si>
  <si>
    <t>Soy bilingüe (ingles y español) y también se portugués. Me manejo muy bien con la tecnología y me gusta hacer amigos por todo el mundo y conocer sus culturas.</t>
  </si>
  <si>
    <t>@milebalzarini</t>
  </si>
  <si>
    <t xml:space="preserve">Vicente Lopez, Bs As, Argentina </t>
  </si>
  <si>
    <t xml:space="preserve">Secundaria con orientación en economía y administración </t>
  </si>
  <si>
    <t>Días de semana por la tarde, fines de semana y feriados ( ni me dejaba poner las 2 opciones)</t>
  </si>
  <si>
    <t xml:space="preserve">Contaminacion del aire y del agua , megamineria, cultivos trnsgenicos y desforestación </t>
  </si>
  <si>
    <t>Pintar, sacar fotos, hacer carteles/posters/artivismo, bodypaint</t>
  </si>
  <si>
    <t>@maru.ortizz</t>
  </si>
  <si>
    <t>clarisamm2@gmail.com</t>
  </si>
  <si>
    <t>Clarisa Mateolli</t>
  </si>
  <si>
    <t xml:space="preserve">Villa Constitución, Santa Fe, Argentina </t>
  </si>
  <si>
    <t>Leer, viajar, coser, jardineria, socializar</t>
  </si>
  <si>
    <t xml:space="preserve">Soy una gran amante de la naturaleza y los animales, soy una persona comprometida y tengo un gran sentido de la responsabilidad. Considero que ser voluntaria de esta hermosa asociación me permitirá adquirir nuevos conocimientos y habilidades, además de poder estar en contacto con personas que comparten mis inquietudes y entusiasmo, y lo más importante es que aportaré mi granito de arena a la sociedad. </t>
  </si>
  <si>
    <t>clarimat2</t>
  </si>
  <si>
    <t>ma.florenciariviere@gmail.com</t>
  </si>
  <si>
    <t>Maria Florencia Riviere</t>
  </si>
  <si>
    <t>LA COSTA - MAR DE AJO</t>
  </si>
  <si>
    <t xml:space="preserve">Neoextractivismo - Educación ambiental - Gestión de Residuos Solidos Urbanos - Compostaje </t>
  </si>
  <si>
    <t xml:space="preserve">Saco fotos, realizó collages digitales, diseño, etc. </t>
  </si>
  <si>
    <t>sheisperonista</t>
  </si>
  <si>
    <t>ricardo.38223672@gmail.com</t>
  </si>
  <si>
    <t>Marcelo ricardo cordoba</t>
  </si>
  <si>
    <t>ciudad de la rioja - la rioja</t>
  </si>
  <si>
    <t>justicia ambiental</t>
  </si>
  <si>
    <t>ricardocordoba_</t>
  </si>
  <si>
    <t>ricardo_cordoba</t>
  </si>
  <si>
    <t>martucalvo09@gmail.com</t>
  </si>
  <si>
    <t>Martina Calvo</t>
  </si>
  <si>
    <t>Estoy en mi último año de secundaria, planeando estudiar Gestión Ambiental a partir del año que viene en la Universidad.</t>
  </si>
  <si>
    <t>Principalmente el Cambio Climático, la Contaminación, Residuos y la Extinción de Especies/Biodiversidad.</t>
  </si>
  <si>
    <t>Dentro de lo que puede llegar a servir: tocar música, cocinar, pintar, sacar fotos, hacer manualidades, ambientar, ordenar, entre otros.</t>
  </si>
  <si>
    <t>También estoy disponible en los fines de semana y feriados! Los días de semana durante la tarde estoy disponible después de las 17 hs (por ahora, capaz antes) . Tengo muchas ganas de adentrarme en este movimiento y de poder ayudar de una manera mas directa que de la que vengo ayudando. También quiero conocer gente, ganar experiencia e incorporar actividades diferentes a mi vida cotidiana.</t>
  </si>
  <si>
    <t>@martu.calvo</t>
  </si>
  <si>
    <t>evegonzalez2004@gmail.com</t>
  </si>
  <si>
    <t>Evelyn Gonzalez</t>
  </si>
  <si>
    <t>+5491124631509</t>
  </si>
  <si>
    <t>Ultimo año del secundario</t>
  </si>
  <si>
    <t>Todos, en especial temas relacionados a los animales.(Especismo)</t>
  </si>
  <si>
    <t>Saco fotos, pinto y escucho musica</t>
  </si>
  <si>
    <t>@eve_evegonzalez</t>
  </si>
  <si>
    <t>@evegonzaa</t>
  </si>
  <si>
    <t>vikyy2002@gmail.com</t>
  </si>
  <si>
    <t>Victoria Cabrera</t>
  </si>
  <si>
    <t>San Justo, Buenos Aires, Argentina</t>
  </si>
  <si>
    <t>+5491130382108</t>
  </si>
  <si>
    <t xml:space="preserve">Estudiante de gastronomia </t>
  </si>
  <si>
    <t xml:space="preserve">Quema y tala de bosques </t>
  </si>
  <si>
    <t>Cocinar y sacar fotos</t>
  </si>
  <si>
    <t>Tengo 19 años, estoy haciendo la carrera de cocinera profesional, me encanta todo lo que sea el cuidado del medioambiente, reciclar, cuidar los espacios. 
En mi casa tratamos de reciclar bastante, haciendo las botellas con plasticos adentro, haciendo compost y llevandole los cartones de las leches a una chica que los usa para hacerles cuchas a los perritos callejeros</t>
  </si>
  <si>
    <t>@vikiicabrera02</t>
  </si>
  <si>
    <t>flormaison@hotmail.com</t>
  </si>
  <si>
    <t xml:space="preserve">Florencia Maison </t>
  </si>
  <si>
    <t xml:space="preserve">Olivos, partido de Vicente López, pcia. Buenos Aires, Argentina </t>
  </si>
  <si>
    <t>+5491140509626</t>
  </si>
  <si>
    <t>Actualmente mamá tiempo completo y gastronómica cuenta propia</t>
  </si>
  <si>
    <t xml:space="preserve">Me acomodo los horarios </t>
  </si>
  <si>
    <t xml:space="preserve">El exceso de basura, las minas a cielo abierto en la Patagonia, contaminación del agua </t>
  </si>
  <si>
    <t>Dibujo, tejo, saco fotos</t>
  </si>
  <si>
    <t>Hice acciones voluntarias, pero siempre orientados hacia los niños en situaciones vulnerables: en situación de calle sobre todo, pero también  en hogares o en hospitales</t>
  </si>
  <si>
    <t>@florenciamaison</t>
  </si>
  <si>
    <t>morabarrientosh@gmail.com</t>
  </si>
  <si>
    <t xml:space="preserve">Mora Barrientos </t>
  </si>
  <si>
    <t xml:space="preserve">San Isidro, Buenos Aires Provincia, Argentina </t>
  </si>
  <si>
    <t>+541162826029</t>
  </si>
  <si>
    <t xml:space="preserve">Actualmente en el primer año de ingeniería ambiental </t>
  </si>
  <si>
    <t>fines de semana y dias de semana por la tarde</t>
  </si>
  <si>
    <t>La ignorancia, la mentalidad de consumo constante y la falta de empatía que llevan a la extrema explotación y destruccion del medioambiente.  La desigualdad de genero / sociedad capitalista e inherentemente patriarcal</t>
  </si>
  <si>
    <t xml:space="preserve">leer, hacer capacitaciones, activismo vegano, etc </t>
  </si>
  <si>
    <t>mensaje no responde</t>
  </si>
  <si>
    <t xml:space="preserve">@veganarg </t>
  </si>
  <si>
    <t>delfina-ferreiro@hotmail.com</t>
  </si>
  <si>
    <t>Delfina Ferreiro</t>
  </si>
  <si>
    <t>Estudiante de ultimo año de escuela secundaria</t>
  </si>
  <si>
    <t>la falta de concientización sobre el consumo</t>
  </si>
  <si>
    <t>a veces dibujo y/o escribo</t>
  </si>
  <si>
    <t>delfina.ferreiro1</t>
  </si>
  <si>
    <t>briandaj@uninorte.edu.co</t>
  </si>
  <si>
    <t>Brianda Margarita Jiménez Bolívar</t>
  </si>
  <si>
    <t>Barranquilla, Atlántico, Colombia</t>
  </si>
  <si>
    <t>+573043786562</t>
  </si>
  <si>
    <t>Comunicadora graduada y estudiante de lic en biología</t>
  </si>
  <si>
    <t>cambio climático, contaminación por plástico, mala gestión de residuos líquidos y vertimientos industriales y alcantarillado a cuerpos de agua, deforestación, mala gestión de residuos sólidos, tráfico ilegal, transporte que contamina</t>
  </si>
  <si>
    <t xml:space="preserve">fotos, videos, investigar, cantar, educar, </t>
  </si>
  <si>
    <t>Me gusta mucho la educación ambiental, el activismo, la ciencia y la comunicación e investigación para el cambio social. Amo hacer voluntariados y me gusta lo que hacen!</t>
  </si>
  <si>
    <t>@brimjb_</t>
  </si>
  <si>
    <t>@brimjb</t>
  </si>
  <si>
    <t>candelatorrado@gmail.com</t>
  </si>
  <si>
    <t>Candela Torrado</t>
  </si>
  <si>
    <t>01135618270</t>
  </si>
  <si>
    <t>Directora de RRHH / Licenciada en Administración de Empresas</t>
  </si>
  <si>
    <t>Generación de Plásticos y Residuos / Cuidado de Bosques y áreas protegidas / Cuidado de océanos</t>
  </si>
  <si>
    <t xml:space="preserve">Actividad física / fotografia / pintar / </t>
  </si>
  <si>
    <t>Tengo mucha experiencia en recursos humanos y manejo un equipo muy grande. Capaz pueda dar una mano con eso! Pero lo que necesiten :)</t>
  </si>
  <si>
    <t>@candelatorrado</t>
  </si>
  <si>
    <t>@candetorrado</t>
  </si>
  <si>
    <t>luciagiulietti@hotmail.com</t>
  </si>
  <si>
    <t>Lucía Giulietti</t>
  </si>
  <si>
    <t>Traducción técnico-científica de inglés</t>
  </si>
  <si>
    <t xml:space="preserve">La verdad, todas, pero me interesa más lo que se relaciona con la pérdida de ecosistemas y biodiversidad. </t>
  </si>
  <si>
    <t xml:space="preserve">Ninguno que sea artístico. Hago deporte. </t>
  </si>
  <si>
    <t>Me estoy especializando en traducción medioambiental y ya colaboré con otras organizaciones como voluntaria.</t>
  </si>
  <si>
    <t>@lugiulietti</t>
  </si>
  <si>
    <t>sofiabelengardelli@gmail.com</t>
  </si>
  <si>
    <t>Sofia Belén Gardelli</t>
  </si>
  <si>
    <t>+5491164533700</t>
  </si>
  <si>
    <t>No se</t>
  </si>
  <si>
    <t>La contaminación y el reciclaje</t>
  </si>
  <si>
    <t>Cantar, bailar, pintar, dar clases particulares de matemática y alemán</t>
  </si>
  <si>
    <t>@sofigarde</t>
  </si>
  <si>
    <t>alarconmag8@gmail.com</t>
  </si>
  <si>
    <t>Magali Alarcón</t>
  </si>
  <si>
    <t>paraguaya</t>
  </si>
  <si>
    <t xml:space="preserve">Fotografia y repartidora en bicicleta </t>
  </si>
  <si>
    <t xml:space="preserve">La cantidad de residuos generados </t>
  </si>
  <si>
    <t xml:space="preserve">Cantar, fotografiar y dibujar </t>
  </si>
  <si>
    <t xml:space="preserve">Hola! Me llamo Magali y me dicen Mags, soy vegana y activista por los derechos animales, me interesa mucho este voluntariado para poder seguir aportando al cambio desde lo que se y puedo aprender </t>
  </si>
  <si>
    <t>@mmags__</t>
  </si>
  <si>
    <t>lourdespiaggio@yahoo.com.ar</t>
  </si>
  <si>
    <t>Lourdes Piaggio</t>
  </si>
  <si>
    <t xml:space="preserve">Bs as </t>
  </si>
  <si>
    <t xml:space="preserve">Profesora en ciencias jurídicas </t>
  </si>
  <si>
    <t xml:space="preserve">Residuos, contaminación de agua </t>
  </si>
  <si>
    <t>@lourdesppiaggio</t>
  </si>
  <si>
    <t>gachepiransimon@gmail.com</t>
  </si>
  <si>
    <t>Simon Gache Piran</t>
  </si>
  <si>
    <t>San Isidro, Provincia de Buenos Aires, Argentina</t>
  </si>
  <si>
    <t>Estudiante de Gestion Ambiental</t>
  </si>
  <si>
    <t>Los residuos solidos urbanos y sus problematicas</t>
  </si>
  <si>
    <t>paulaperic@hotmail.com</t>
  </si>
  <si>
    <t>Paula Peric</t>
  </si>
  <si>
    <t>Lic en admin de empresas. Trabajo en marketing</t>
  </si>
  <si>
    <t>Degradacion de la biodiversidad y la generacion de residuos</t>
  </si>
  <si>
    <t xml:space="preserve">Patinar y leer </t>
  </si>
  <si>
    <t>Me encanta conocer gente nueva y lugares nuevos. Hay algo en los atardeceres/amaneceres que siempre me tienen hipnotizada. Quiero vivir en un mundo donde podamos estar en armonia con el medio ambiente, y en lo que pueda ayudarlos aca estoy.</t>
  </si>
  <si>
    <t>@paulaperic</t>
  </si>
  <si>
    <t>karina.garay@hotmail.com.ar</t>
  </si>
  <si>
    <t>Karina Garay</t>
  </si>
  <si>
    <t>Psicología Social</t>
  </si>
  <si>
    <t>Explotación infantil</t>
  </si>
  <si>
    <t>Sacar fotos, maquillaje</t>
  </si>
  <si>
    <t>karigaray1987</t>
  </si>
  <si>
    <t>florsrur.9@gmail.com</t>
  </si>
  <si>
    <t>Florencia Srur</t>
  </si>
  <si>
    <t>Santa Rosa La Pampa Argentina</t>
  </si>
  <si>
    <t>Ingeniera en Recursos Naturales y Medio Ambiente</t>
  </si>
  <si>
    <t>Sacar fotos y escribir</t>
  </si>
  <si>
    <t>Me desempeño actualmente como periodista y divulgadora ambiental.</t>
  </si>
  <si>
    <t>No Tengo</t>
  </si>
  <si>
    <t>@flor_srur</t>
  </si>
  <si>
    <t>Ingreso a la escuela de aviacion militar año 2022</t>
  </si>
  <si>
    <t>La sequía, los animales y su explotación industrial. En si como problemática todo te sensibiliza, estamos destruyendo el planeta.</t>
  </si>
  <si>
    <t>En si no tengo un hobby en especial, me gusta hacer un poco de todo, nunca me quedo quieta. Me manejo mejor con trabajo pesado (trabajar con maderas, etc)</t>
  </si>
  <si>
    <t>Me considero sencilla, y responsable, más para la tierra que me es mi hogar. 
Siento que de casa ayudo, o donde vaya pero necesito hacer algo más por ella, a decir verdad me gustaría llegar más allá de donde me encuentro hoy.</t>
  </si>
  <si>
    <t>se quizo pasar a PAC</t>
  </si>
  <si>
    <t>macarenamoranbue@gmail.com</t>
  </si>
  <si>
    <t>Macarena Moran</t>
  </si>
  <si>
    <t>Lic. Economia</t>
  </si>
  <si>
    <t>mail</t>
  </si>
  <si>
    <t>macamran</t>
  </si>
  <si>
    <t>tonigp2828@gmail.com</t>
  </si>
  <si>
    <t>ANTONIO GARCIA PIÑEIRO</t>
  </si>
  <si>
    <t>Creativo Publicitario y Administración</t>
  </si>
  <si>
    <t>Maltrato Animal, Deforestación, Contaminación fluvial..</t>
  </si>
  <si>
    <t>Escribir, diseño digital, fotografía.</t>
  </si>
  <si>
    <t xml:space="preserve">@tonigp28 </t>
  </si>
  <si>
    <t>recicladoresccoph@gmail.com</t>
  </si>
  <si>
    <t>Martinasso Laura</t>
  </si>
  <si>
    <t>Basurales/ Ausencia de Gestión integral de residuos sólidos urbanos</t>
  </si>
  <si>
    <t>@recirculandoenccoph</t>
  </si>
  <si>
    <t>karerinak@gmail.com</t>
  </si>
  <si>
    <t>Karerina krausemann</t>
  </si>
  <si>
    <t>Olivos. Vicente lopez</t>
  </si>
  <si>
    <t>Marketing digital</t>
  </si>
  <si>
    <t xml:space="preserve">El planeta y los animales en extinción </t>
  </si>
  <si>
    <t xml:space="preserve">Sacar fotos, armar campañas digitales </t>
  </si>
  <si>
    <t>Amo la naturaleza</t>
  </si>
  <si>
    <t>Karerina.k</t>
  </si>
  <si>
    <t>yaninacapalbo@hotmail.com</t>
  </si>
  <si>
    <t>Yanina capalbo</t>
  </si>
  <si>
    <t>Ciudad autónoma de Buenos Aires, buenos aires, argentina</t>
  </si>
  <si>
    <t>+5491163005333</t>
  </si>
  <si>
    <t>Estudio secundario</t>
  </si>
  <si>
    <t>La contaminación del agua</t>
  </si>
  <si>
    <t>Maquillaje</t>
  </si>
  <si>
    <t xml:space="preserve">Me gusta ayudar, trabajar en equipo. </t>
  </si>
  <si>
    <t>@yannicapalbo</t>
  </si>
  <si>
    <t>irazustasofia@gmail.com</t>
  </si>
  <si>
    <t>sofia irazusta</t>
  </si>
  <si>
    <t>ciudad autónoma de buenos aires</t>
  </si>
  <si>
    <t>abogada</t>
  </si>
  <si>
    <t>correr</t>
  </si>
  <si>
    <t xml:space="preserve">me encuentro liderando un proyecto de medición de huella de carbono en una empresa del sector agricola. Estoy interesada en incorporar practicas que tiendan al cuidado del medio ambiente en mi vida personal y quisiera potenciar mis conocimientos en el tema, ya sea mediante la constante actualización o investigación y asi poder comunicar potenciales medidas que fomenten el cuidado del medio ambiente en la sociedad. </t>
  </si>
  <si>
    <t>sofiairazusta</t>
  </si>
  <si>
    <t>mariaz2211@gmail.com</t>
  </si>
  <si>
    <t>Maria Zamora</t>
  </si>
  <si>
    <t>Física</t>
  </si>
  <si>
    <t>La contaminacion de las grandes industrias</t>
  </si>
  <si>
    <t>Juego al bridge 😝 y hago teatro, a veces escribo</t>
  </si>
  <si>
    <t>@__mariazamora</t>
  </si>
  <si>
    <t>doloresbello01@gmail.com</t>
  </si>
  <si>
    <t xml:space="preserve">Dolores bello </t>
  </si>
  <si>
    <t xml:space="preserve">Estúdio lic. en ciencias biológicas </t>
  </si>
  <si>
    <t xml:space="preserve">Todo lo que tiene que ver con el mar </t>
  </si>
  <si>
    <t>Doloresbelloo</t>
  </si>
  <si>
    <t>José Fernando Carrera</t>
  </si>
  <si>
    <t>Masajista - Reikista</t>
  </si>
  <si>
    <t>la deforestación</t>
  </si>
  <si>
    <t>Los masajes y reiki lo hago como un cable a tierra, me gusta todo lo relacionado al arte</t>
  </si>
  <si>
    <t>En estos momentos, estoy sin celular, hable con Juan Pablo de cordoba el me aconsejo que siga para adelante, nos mantendremos en contacto por mail.
Estoy desempleado por el momento asi que dispongo de horarios.</t>
  </si>
  <si>
    <t>djfercarrera</t>
  </si>
  <si>
    <t>otyarce@gmail.com</t>
  </si>
  <si>
    <t>Rocio Abril Oviedo Arce</t>
  </si>
  <si>
    <t>Ciudadad Autonoma de Buenos Aires, Buenos Aires, Argentina</t>
  </si>
  <si>
    <t xml:space="preserve">+5492664814711 </t>
  </si>
  <si>
    <t>Estudiante de Relaciones Internacionales/Ciencias Politicas</t>
  </si>
  <si>
    <t>La contaminacion del suelo y aire en lugares, aledaños a terrenos o barrios en situaciones vulnerables (un tema que me toco mucho fue Villa Inflamable). Otro tema que me sensibiliza mucho por que pasa seguido en mi provincia (San Luis) son los incendios forestales .</t>
  </si>
  <si>
    <t>sacar fotos, pintar, escribir, diseñar o editar flyers,hago power points si me interesa mucho un tema :)</t>
  </si>
  <si>
    <t>Me interesa bastante la idea de dejar de quejarme y hacer pero no sabia como y sumarme me encantaria. Querer aprender y sumar desde mi lugar con acciones que puedan visibilizar estas cuestiones. 
  Siempre me intereso desde chica el tema de la contaminacion del suelo y sobre todo del agua, algo que siempre remarcaban en la escuela; pero no sabia que hacer para cambiarlo. Me gusta mucho el deporte, juntarme con amigas, hablar . Soy sociable y un poco apasionada (obse) con los temas que me gustan. 
  Explorar nuevos mundos e investigar por problematicas actuales (algo que me copa mucho)</t>
  </si>
  <si>
    <t>andreagonzalez3395@gmail.com</t>
  </si>
  <si>
    <t xml:space="preserve">Andrea González Sánchez </t>
  </si>
  <si>
    <t>+5491151080230</t>
  </si>
  <si>
    <t xml:space="preserve">Estudio Ciencias Ambientales y soy Diseñadora Gráfica </t>
  </si>
  <si>
    <t xml:space="preserve">Contaminación atmosférica, incendios, quemas de basura, caza de animales y maltrato animal, el daño en los suelos que provocan los cultivos transgénicos </t>
  </si>
  <si>
    <t>Sacar fotos, dibujar, filmar</t>
  </si>
  <si>
    <t xml:space="preserve">Siempre me interesó el cuidado del medioambiente. A mis 26 años, decidí dar un giro en mi vida y volver eso mi eje al anotarme en la carrera de ciencias ambientales en la UBA. Soy diseñadora gráfica y trabajo de eso, pero descubrí que no me llena como estilo de vida. Sin embargo, ofrezco mis conocimientos como diseñadora por si la ONG me necesita para eso! </t>
  </si>
  <si>
    <t>no quiere</t>
  </si>
  <si>
    <t>@_an_gz</t>
  </si>
  <si>
    <t>jazmoreno113@gmail.com</t>
  </si>
  <si>
    <t>jazmin moreno</t>
  </si>
  <si>
    <t>vicente lopez, buenos aires, argentina</t>
  </si>
  <si>
    <t>recien terminado el curso de ingreso en la UNSAM para arrancar el primer cuatri de ing ambiental</t>
  </si>
  <si>
    <t>fines de semanas, feriados y dias de semana por la tarde</t>
  </si>
  <si>
    <t>calentamiento global y los cambios drasticos del clima generando problemas irreversibles. La contaminacion plastica y los microplasticos, algo que si bien sabemos que existen tidavia no hay respuestas concretas para solucionar ni tampoco que problemas traera a la salud. En sintesis creo que es el sistema en el que vivimos que genera todos los problemas, plantearnos el cambio desde la forma en que se desarrolla la sociedad y se relaciona con la naturaleza es solucionar o plantear el problema de raiz</t>
  </si>
  <si>
    <t xml:space="preserve">toco piano, ukele, canto ponele jajajaja </t>
  </si>
  <si>
    <t>quiero dedicar mi vida a poder formar parte del cambio y generar un impacto positivo en el planeta. gracias por darle oportunidad a otros de participar</t>
  </si>
  <si>
    <t>@_jazmoreno</t>
  </si>
  <si>
    <t>melisayas@hotmail.com</t>
  </si>
  <si>
    <t>Melisa Yasmin Amor</t>
  </si>
  <si>
    <t>En la semana luego de las 19hs</t>
  </si>
  <si>
    <t>La deforestacion y la extinción de especies</t>
  </si>
  <si>
    <t xml:space="preserve">Soy profe de yoga! </t>
  </si>
  <si>
    <t>no logro contactarme</t>
  </si>
  <si>
    <t>@meeliamor</t>
  </si>
  <si>
    <t>angelpalumbo@live.com.ar</t>
  </si>
  <si>
    <t>Angel Isaías Palumbo</t>
  </si>
  <si>
    <t>chivilcoy, buenos aires, argentinas</t>
  </si>
  <si>
    <t>estudiante de medicina</t>
  </si>
  <si>
    <t>me interesan las problemáticas que se refieren al cuidado de los animales, la concientización acerca del consumismo, etc.</t>
  </si>
  <si>
    <t>me gusta pintar, escribir, hacer canciones</t>
  </si>
  <si>
    <t>ANGELPALUMBOISAIAS</t>
  </si>
  <si>
    <t>angelpalumbo3</t>
  </si>
  <si>
    <t>rodriguezmelina.ok@gmail.com</t>
  </si>
  <si>
    <t>Melina Rodriguez</t>
  </si>
  <si>
    <t>Licenciada en Periodismo / Estudiante de Derecho</t>
  </si>
  <si>
    <t>Domingo, lunes, martes y jueves por la mañana y después de las 18</t>
  </si>
  <si>
    <t>Cambio climático, contaminación</t>
  </si>
  <si>
    <t>Escribir</t>
  </si>
  <si>
    <t>Soy periodista con experiencia en gráfica, en producción, en TV y como CM. Trabajo en una agencia de noticias de Argentina y hago entrevistas en vivo para una agencia de publicidad.</t>
  </si>
  <si>
    <t>melinardguez</t>
  </si>
  <si>
    <t>catalina.krieger@gmail.com</t>
  </si>
  <si>
    <t>Catalina Krieger</t>
  </si>
  <si>
    <t>Viedma, Río Negro, Argentina</t>
  </si>
  <si>
    <t>Estudiante de la Licenciatura en Ciencias del Ambiente de la UNRN</t>
  </si>
  <si>
    <t>Humedales, Extractivismo, CCG (sinceramente es complicado elegir pocos)</t>
  </si>
  <si>
    <t>Ayudo desde donde puedo y con mucha predisposición. Me motiva mí entorno así que puedo participar de múltiples actividades</t>
  </si>
  <si>
    <t>Necesito quitarme la frustración de los eventos desastrosos que pasan día a día a través del activismo. Quiero sentirme parte para motivarme con los demás y no parar de luchar por los ideales y los principios sustentables que necesitamos para el presente y el futuro</t>
  </si>
  <si>
    <t>@catalinakrieger</t>
  </si>
  <si>
    <t>kogan.daiana@gmail.com</t>
  </si>
  <si>
    <t>Daiana Andrea Kogan</t>
  </si>
  <si>
    <t xml:space="preserve">Estudiante de Psicología. Administrativa. </t>
  </si>
  <si>
    <t xml:space="preserve">El consumo de animales. </t>
  </si>
  <si>
    <t xml:space="preserve">Pintar, bailar, hacer cursos </t>
  </si>
  <si>
    <t>@DaiuKogan</t>
  </si>
  <si>
    <t>@daiukogan</t>
  </si>
  <si>
    <t>ginassuriani@gmail.com</t>
  </si>
  <si>
    <t>Gina Suriani</t>
  </si>
  <si>
    <t>Técnica en Gestión, Manejo y Conservación de Biodiversidad</t>
  </si>
  <si>
    <t>La pérdida de biodiversidad + la contaminación oceánica.</t>
  </si>
  <si>
    <t>Escribir y sacar fotos.</t>
  </si>
  <si>
    <t>No uso.</t>
  </si>
  <si>
    <t>@ginassuriani_</t>
  </si>
  <si>
    <t>guillerisso29@gmail.com</t>
  </si>
  <si>
    <t xml:space="preserve">Guillermina Risso </t>
  </si>
  <si>
    <t>+5492216760572</t>
  </si>
  <si>
    <t>Profesora en artes plásticas</t>
  </si>
  <si>
    <t>Lunes, viernes y sábado</t>
  </si>
  <si>
    <t xml:space="preserve">La contaminación de los océanos </t>
  </si>
  <si>
    <t>Soy Artista, dibujo, pinto entre otras cosas</t>
  </si>
  <si>
    <t xml:space="preserve">Quisiera aprender más sobre ecología y cuidados del planeta para poder enseñar en las escuelas.  </t>
  </si>
  <si>
    <t xml:space="preserve">@risso.guille </t>
  </si>
  <si>
    <t>brunobanfi00@gmail.com</t>
  </si>
  <si>
    <t>Bruno Banfi</t>
  </si>
  <si>
    <t>Derecho UBA</t>
  </si>
  <si>
    <t>contaminación del oceano</t>
  </si>
  <si>
    <t>brunobanfi_</t>
  </si>
  <si>
    <t>Lucía viene de A. Actuales, no pudo terminar el programa.</t>
  </si>
  <si>
    <t>Abogado - Cursando Posgrado en Derecho Ambiental</t>
  </si>
  <si>
    <t>Dias de semana después de las 18, fines de semana por la mañana</t>
  </si>
  <si>
    <t>Tratamiento de basura, contaminación en general.</t>
  </si>
  <si>
    <t>Soy parte de un voluntariado que asiste a las personas en situación de calle.</t>
  </si>
  <si>
    <t>Me gustaría colaborar con la organización desde mi perfil de abogado encaminado a la especialización ambiental.</t>
  </si>
  <si>
    <t>galmes.f@hotmail.com</t>
  </si>
  <si>
    <t>Florencia Galmes</t>
  </si>
  <si>
    <t xml:space="preserve">Todas me parecen importantes y es necesario crear conciencia desde la educación y por eso me interesaría realizar este voluntariado. </t>
  </si>
  <si>
    <t>Pintar-estudiar piano-entrenar-leer</t>
  </si>
  <si>
    <t>@florgalmes</t>
  </si>
  <si>
    <t>sapuricelli@gmail.com</t>
  </si>
  <si>
    <t>Sabrina Puricelli</t>
  </si>
  <si>
    <t>E-commerce / Lic. en Comercialización</t>
  </si>
  <si>
    <t xml:space="preserve">Sistema predominante de producción de alimentos y sus consecuencias en la salud humana y ambiental en general </t>
  </si>
  <si>
    <t>Escribir. Lectura de la temática.</t>
  </si>
  <si>
    <t>Tengo muchas ganas de hacer un giro en mi vida y dedicar mi experiencia y conocimiento (comercial y en ecommerce) a agrupaciones con propósito, que realmente quieran dejar un mundo mejor que el que recibieron. Me encantaría poder empezar a colaborar y ser parte del cambio e involucrar a las empresas en eso!! En lo personal, desde reciclar, hasta tener una huerta en casa, leer a referentes como Vandana Shiva, todo es una semilla que se desarrolla en un proceso de transformación personal en el que quiero persistir.  Gracias (:</t>
  </si>
  <si>
    <t>@sabripuricelli</t>
  </si>
  <si>
    <t>aanidpp@gmail.com</t>
  </si>
  <si>
    <t>Ana Díaz Pinto</t>
  </si>
  <si>
    <t>Belén de Escobar, Buenos Aires, Argentina</t>
  </si>
  <si>
    <t>La construcción de barrios cerrados en medio de los existentes humedales. También la contaminación desmesurada que hay</t>
  </si>
  <si>
    <t>sacar fotos, leer, cocinar</t>
  </si>
  <si>
    <t>anii.dp</t>
  </si>
  <si>
    <t>ddhhygoblocal@gmail.com</t>
  </si>
  <si>
    <t>Veronica Panisello</t>
  </si>
  <si>
    <t>De acuerdo al dia pero preferentemente en la semana. Jueves estoy mas liberada</t>
  </si>
  <si>
    <t>RSE, agua, vivienda, municipios</t>
  </si>
  <si>
    <t xml:space="preserve">Hacer canciones, escribir, planificar promoción </t>
  </si>
  <si>
    <t>Vpanisello</t>
  </si>
  <si>
    <t xml:space="preserve">Santo viene de A. Actuales, no pudo continuar el programa. </t>
  </si>
  <si>
    <t>brunoarci@gmail.com</t>
  </si>
  <si>
    <t>Bruno Arcidiácono</t>
  </si>
  <si>
    <t>+5491124050545</t>
  </si>
  <si>
    <t>Estudiante de 4to año de nivel secundario</t>
  </si>
  <si>
    <t>No diría que hay una en específico, pero me indigna mucho el calentamiento global y contaminación por parte de las grandes empresas y la gente</t>
  </si>
  <si>
    <t>no sé si sirve de mucho, pero mis hobbies son el voley, la cocina y las actividades manuales</t>
  </si>
  <si>
    <t>En este momento no me puedo comprometer al 100% con algo de mucha carga horaria, por eso entiendo que este programa eventual se trata justamente de eso. Si hay más información me gustaría recibirla.</t>
  </si>
  <si>
    <t>menor de edad, hable por telefono con su mama Gyöngyi ( es de origen húngaro x eso es difícil) y nos dio el OK para sumarlo. 54 9 11 3165-7557</t>
  </si>
  <si>
    <t>@BrunoArci09</t>
  </si>
  <si>
    <t>@bruno.arci_</t>
  </si>
  <si>
    <t>caronardini@gmail.com</t>
  </si>
  <si>
    <t xml:space="preserve">Carolina Nardini </t>
  </si>
  <si>
    <t xml:space="preserve">Ingeniería química </t>
  </si>
  <si>
    <t xml:space="preserve">Cambio climático,  gestión de residuos </t>
  </si>
  <si>
    <t>Mis hobbies son hacer deporte, aprender idiomas, leer. No sé si sirve :(</t>
  </si>
  <si>
    <t>@caronardini</t>
  </si>
  <si>
    <t>mpcaradonti@gmail.com</t>
  </si>
  <si>
    <t>Maria Paula Caradonti</t>
  </si>
  <si>
    <t>EcoArtista plastica y docente</t>
  </si>
  <si>
    <t>La megamineria y el agronegocio.</t>
  </si>
  <si>
    <t>Me gusta participar en plantaciones y limpiezas.</t>
  </si>
  <si>
    <t>@mcaradonti</t>
  </si>
  <si>
    <t xml:space="preserve">@huerta_caradonti </t>
  </si>
  <si>
    <t>slovac03@hotmail.com</t>
  </si>
  <si>
    <t>Gabriela Slovac</t>
  </si>
  <si>
    <t>São Bernardo do Campo, São Paulo, Brasil</t>
  </si>
  <si>
    <t>+5511992771269</t>
  </si>
  <si>
    <t>Designer de Producto y Servicios</t>
  </si>
  <si>
    <t>a las noches, fines de semana y feriados</t>
  </si>
  <si>
    <t>el genero y la biodiversidad</t>
  </si>
  <si>
    <t>Me gusta escribir y fotografiar</t>
  </si>
  <si>
    <t>Ya soy voluntaria en Lacrei, donde trabajamos con la comunidad LGBTQIAPN+. Actualmente, conectamos profesionales de la salud a esa poblacion con el maximo de segurancia, respecto y privacidad.</t>
  </si>
  <si>
    <t>a.llanosandrades@gmail.com</t>
  </si>
  <si>
    <t>Andrea Llanos Andrades</t>
  </si>
  <si>
    <t>Chillán, Ñuble, chile</t>
  </si>
  <si>
    <t>+56967041586</t>
  </si>
  <si>
    <t>Nutricionista</t>
  </si>
  <si>
    <t xml:space="preserve">Cambio climático y contaminación </t>
  </si>
  <si>
    <t xml:space="preserve">Me gusta andar en bicicleta al aire libre y pintar mandalas </t>
  </si>
  <si>
    <t xml:space="preserve">Me preocupa mucho como nuestro planeta se está deteriorando cada vez más, me gustaría ser un aporte contribuyendo en revertir el panorama negativo que existe. Gracias por este espacio. Saludos </t>
  </si>
  <si>
    <t>delficontestabile@gmail.com</t>
  </si>
  <si>
    <t>Delfina Contestabile Gullo</t>
  </si>
  <si>
    <t>Ituzaingo, Buenos Aires, Argentina</t>
  </si>
  <si>
    <t>+5491138491626</t>
  </si>
  <si>
    <t>Estudiante de la Licenciatura en Ciencias Biológicas</t>
  </si>
  <si>
    <t>Pérdida de biodiversidad en nuestra región, deforestación de bosque nativo, contaminación de la costa y ríos, gestión de residuos urbanos, explotación de los suelos por monocultivo sojero</t>
  </si>
  <si>
    <t>Me gusta leer y escribir</t>
  </si>
  <si>
    <t>Tengo un microemprendimiento de productos sustentables y hace 2 años que arranqué a compostar e inicié mi propia huerta!</t>
  </si>
  <si>
    <t>@delfi_contestabile</t>
  </si>
  <si>
    <t>petitdaia99@gmail.com</t>
  </si>
  <si>
    <t>Nicole Daiana Arias Martínez</t>
  </si>
  <si>
    <t>+5491150516782</t>
  </si>
  <si>
    <t>Estudiante de Licenciatura en Comunicación Social</t>
  </si>
  <si>
    <t>Deforestación y sobreexplotación de los recursos naturales</t>
  </si>
  <si>
    <t>Escribir y sacar fotos</t>
  </si>
  <si>
    <t>petitedaia</t>
  </si>
  <si>
    <t>mariaj.saez@hotmail.com</t>
  </si>
  <si>
    <t>María José Saez</t>
  </si>
  <si>
    <t>01130299355</t>
  </si>
  <si>
    <t>Estudiante de community manager</t>
  </si>
  <si>
    <t>La industria de la carne y lácteos, la deforestación de bosques.</t>
  </si>
  <si>
    <t>Sacar fotos y editarlas</t>
  </si>
  <si>
    <t>Me dicen majo, tengo 24 años, me encanta el turismo y los aviones, trabajo en el aeropuerto. Participé de una organización dando un taller de apoyo escolar durante 2 años. Estudio idomas y community manager. Decidí hace años ser vegetariana y me encuentro en la transición al veganismo. Me moviliza la destrucción del planeta y la poca conciencia. Me siento feliz cuando puedo ayudar :)</t>
  </si>
  <si>
    <t>majosaezz</t>
  </si>
  <si>
    <t>lulicapu2015@gmail.com</t>
  </si>
  <si>
    <t>Lucila Capuñay Reato</t>
  </si>
  <si>
    <t xml:space="preserve">Vicente López, Buenos Aires, Argentina </t>
  </si>
  <si>
    <t xml:space="preserve">Último año de la secundaria </t>
  </si>
  <si>
    <t xml:space="preserve">Fines de semana, feriados y a la tarde </t>
  </si>
  <si>
    <t xml:space="preserve">Cambio climático, contaminación </t>
  </si>
  <si>
    <t xml:space="preserve">Sacar fotos (con el celu) </t>
  </si>
  <si>
    <t>@lulicapu</t>
  </si>
  <si>
    <t>@lulucapu</t>
  </si>
  <si>
    <t>mxidltorre@gmail.com</t>
  </si>
  <si>
    <t>Maximiliano de la Torre</t>
  </si>
  <si>
    <t>+5491138637529</t>
  </si>
  <si>
    <t>Piloto de Avion</t>
  </si>
  <si>
    <t>Analfabetismo</t>
  </si>
  <si>
    <t>Participe 5 años en Rotaract (una rama de Rotary)</t>
  </si>
  <si>
    <t>maxi.dlt</t>
  </si>
  <si>
    <t>artcd27@gmail.com</t>
  </si>
  <si>
    <t>Jessica Yanina Isabel richino</t>
  </si>
  <si>
    <t>El Bolson .Rio negro .argentina</t>
  </si>
  <si>
    <t>Edu no formal.ninera.secundario artistic completion.profesorados no completo</t>
  </si>
  <si>
    <t>Todo till de contaminacion y la falta de agua potable a nivel mundial</t>
  </si>
  <si>
    <t>Escribo y hago aromaterapia como hobby y ttabajo</t>
  </si>
  <si>
    <t>Hola vivo en Bolson en el Bosque ago no tengo senal pero si en el pueblo me encantaria hacks el voluntariado delos3 meses pero nosesi see puede a distancia</t>
  </si>
  <si>
    <t>lucianaluligarcia@gmail.com</t>
  </si>
  <si>
    <t>Luciana Garcia</t>
  </si>
  <si>
    <t>Estudiante de periodismo</t>
  </si>
  <si>
    <t>Escribir.</t>
  </si>
  <si>
    <t>@garcialucianag</t>
  </si>
  <si>
    <t>@garcialu_</t>
  </si>
  <si>
    <t>marshaplr@gmail.com</t>
  </si>
  <si>
    <t>Marsha La Rosa</t>
  </si>
  <si>
    <t>Instructora de Pilates y Personal trainer especialiizado en salud</t>
  </si>
  <si>
    <t>Cambio climático porque considero que todo parte de ahí.</t>
  </si>
  <si>
    <t>Sacar fotos, dibujar, pintar</t>
  </si>
  <si>
    <t xml:space="preserve">Quiero contarles que también colaboro con dos agrupaciones que rescatan perros y gatos. Me sumo a estas causas porque quiero lograr y contagiar de que uniendonos podemos dejar un mundo mejor y vivo. </t>
  </si>
  <si>
    <t>@mvrshv</t>
  </si>
  <si>
    <t>@marsha_larosa</t>
  </si>
  <si>
    <t>ludlima@hotmail.com</t>
  </si>
  <si>
    <t>Ludmila Fernanda Lima</t>
  </si>
  <si>
    <t>Tigre, Bs As, Argentina.</t>
  </si>
  <si>
    <t>+5491157610707</t>
  </si>
  <si>
    <t>Lic. en Comercializacion</t>
  </si>
  <si>
    <t xml:space="preserve">Fines de semana, feriados y Dias de semana tarde/noche </t>
  </si>
  <si>
    <t>La gente en la calle, el consumo y reciclaje</t>
  </si>
  <si>
    <t>Yoga, ceramica, pintar y futbol.</t>
  </si>
  <si>
    <t>Ludlima07</t>
  </si>
  <si>
    <t>Guadalupe González Iglesias</t>
  </si>
  <si>
    <t>Argentina 🇦🇷</t>
  </si>
  <si>
    <t>+5491135698537</t>
  </si>
  <si>
    <t>Pérdida de biodiversidad</t>
  </si>
  <si>
    <t>Soy buena con herramientas y trabajos de oficio. También con temas de vivero y educación ambiental</t>
  </si>
  <si>
    <t>@guadagonzaalez</t>
  </si>
  <si>
    <t>yesica.adiaz@gmail.com</t>
  </si>
  <si>
    <t>ANALIA YESICA DIAZ</t>
  </si>
  <si>
    <t>CASEROS</t>
  </si>
  <si>
    <t>LIC ADMINISTRACION EMPRESAS</t>
  </si>
  <si>
    <t xml:space="preserve">la responsabilidad social empresaria, cuidado del medio ambiente y la comunidad a través de recursos humanos. Compromiso entre la economía regional y la comunidad. </t>
  </si>
  <si>
    <t>Soy celiaca por lo tanto me interesa la alimentación saludable y natural. La alimentación consiente. Nuestro cuerpo es nuestro templo por tal tenemos que ser concientes de como lo cuidamos.</t>
  </si>
  <si>
    <t xml:space="preserve">Actualmente estoy estudiando desarrollo de las personas en las organizaciones, y veo temas relacionados con la salud ocupacional, y la calidad de vida laboral. creo que desde las empresas se puede inculcar nuevos hábitos a la comunidad , haciendo consciente la forma en que cuidamos el ambiente en el que vivimos. </t>
  </si>
  <si>
    <t>@yess1509</t>
  </si>
  <si>
    <t>martu.izurieta@hotmail.com</t>
  </si>
  <si>
    <t>Martina Izurieta</t>
  </si>
  <si>
    <t>+5491167552398</t>
  </si>
  <si>
    <t xml:space="preserve">El consumo excesivo de productos plasticos y la mala gestión de residuos. </t>
  </si>
  <si>
    <t xml:space="preserve">Cocinar y bailar </t>
  </si>
  <si>
    <t>no guardada</t>
  </si>
  <si>
    <t>@martuizurieta</t>
  </si>
  <si>
    <t>pilijuarezgianoli@yahoo.com.ar</t>
  </si>
  <si>
    <t>Pilar Juárez Gianoli</t>
  </si>
  <si>
    <t xml:space="preserve">estudiando sociología </t>
  </si>
  <si>
    <t>Cuento con disponibilidad durante la semana y fines de semana pero suelo irme a Cordoba durante 15 dias cada un mes</t>
  </si>
  <si>
    <t xml:space="preserve">La educación ambiental y perspectiva de género </t>
  </si>
  <si>
    <t>Hago mucho, mucho deporte!</t>
  </si>
  <si>
    <t xml:space="preserve">Junto y reciclo todo lo que veo desde hace 5 años, me destacó en influir en que los demás junten. Actualmente mis amigos, familia y locales de mi cercanía juntan botellas de plástico y yo las busco así después junto a Centro de Actividades para chicos con discapacidad las llevamos a una villa donde se están armando todas casas y comedores con esas. </t>
  </si>
  <si>
    <t>pilijuarez9</t>
  </si>
  <si>
    <t>pilijuarez</t>
  </si>
  <si>
    <t>guada.penaloza13@gmail.com</t>
  </si>
  <si>
    <t xml:space="preserve">Guadalupe peñaloza </t>
  </si>
  <si>
    <t>Cordoba, argentina</t>
  </si>
  <si>
    <t>+543804262000</t>
  </si>
  <si>
    <t xml:space="preserve">Tecnicatura superior en bromatologia </t>
  </si>
  <si>
    <t xml:space="preserve">Hago pasteleria </t>
  </si>
  <si>
    <t>No tengl</t>
  </si>
  <si>
    <t>sanchezcarlaluciana@gmail.com</t>
  </si>
  <si>
    <t>Carla Sanchez</t>
  </si>
  <si>
    <t xml:space="preserve">Malvinas Argentinas, Tortuguitas </t>
  </si>
  <si>
    <t>Terminado el secundario</t>
  </si>
  <si>
    <t xml:space="preserve">Estudio actualmente </t>
  </si>
  <si>
    <t>Es dificil elegir uno, todos tienen un grado de sensibilidad, pero creo que la contaminacion en el agua y los invendios forestales son los que me preocupan.</t>
  </si>
  <si>
    <t>No tengo, pero intentaria hacer cualquiera con tal de ayudar</t>
  </si>
  <si>
    <t>@_carlu.ok_</t>
  </si>
  <si>
    <t>coutunhos@gmail.com</t>
  </si>
  <si>
    <t>fatima coutinho</t>
  </si>
  <si>
    <t>comodoro rivadavia chubut</t>
  </si>
  <si>
    <t>estudiante en ciencia politica</t>
  </si>
  <si>
    <t xml:space="preserve">alimentacion </t>
  </si>
  <si>
    <t>coser y tejer</t>
  </si>
  <si>
    <t>@solecoutinho</t>
  </si>
  <si>
    <t>Victorialastra69@gmail.com</t>
  </si>
  <si>
    <t>Gianella Victoria Lastra</t>
  </si>
  <si>
    <t>Buenos Aires.</t>
  </si>
  <si>
    <t>+541169332904</t>
  </si>
  <si>
    <t>Actualmente estoy cursando ciencias sociales.</t>
  </si>
  <si>
    <t>La contaminación del agua.</t>
  </si>
  <si>
    <t>Actualmente mi hobby es militar y la concientización.</t>
  </si>
  <si>
    <t>Actualmente estoy desarrollando un taller de conciencia ecológica en mi escuela, pero mi sueño es poder crear uno en el que puedan participar todos los alumnos de mi districto.</t>
  </si>
  <si>
    <t>va a tener auto pronto.</t>
  </si>
  <si>
    <t>@Victorialastra69_</t>
  </si>
  <si>
    <t>Vu</t>
  </si>
  <si>
    <t>claravillegas2503@gmail.com</t>
  </si>
  <si>
    <t xml:space="preserve">Clara Villegas Munivez </t>
  </si>
  <si>
    <t xml:space="preserve">Lujan de Cuyo, Mendoza </t>
  </si>
  <si>
    <t xml:space="preserve">5to año del secundario </t>
  </si>
  <si>
    <t>Explotación minera y de recursos ambientales en cuanto a mi provincia. Y como se ven perjudicados nuestros recursos hidricos con la contaminación a través del tiempo, teniendo en cuenta que somos una provincia escasa en agua.</t>
  </si>
  <si>
    <t>leer, militar, informarme, sacar fotos</t>
  </si>
  <si>
    <t xml:space="preserve">@claravillegasz </t>
  </si>
  <si>
    <t>ekohernan293@gmail.com</t>
  </si>
  <si>
    <t>hernan mattos</t>
  </si>
  <si>
    <t>emprendedor</t>
  </si>
  <si>
    <t>Arte terapia</t>
  </si>
  <si>
    <t>Luchar x un planeta mas sustentable</t>
  </si>
  <si>
    <t>camiladisario@gmail.com</t>
  </si>
  <si>
    <t>Camila Di Sario</t>
  </si>
  <si>
    <t>Bahía Blanca, provincia de Buenos Aires.</t>
  </si>
  <si>
    <t>+542914389570</t>
  </si>
  <si>
    <t>Estudiante de tecnicatura en Trabajo Social</t>
  </si>
  <si>
    <t>Todo en general, la explotación de los recursos naturales, la deforestación, la contaminación</t>
  </si>
  <si>
    <t>Soy scout, y a veces me gusta escribir</t>
  </si>
  <si>
    <t>Camiladisario</t>
  </si>
  <si>
    <t>eludmilasaavedra@gmail.com</t>
  </si>
  <si>
    <t>Erika Saavedra</t>
  </si>
  <si>
    <t>+5491133324022</t>
  </si>
  <si>
    <t>Empleada/secundario completo</t>
  </si>
  <si>
    <t xml:space="preserve">Las causadas por la industria alimenticia </t>
  </si>
  <si>
    <t>Hacer yoga, sacar fotos, organizar/ordenar/categorizar cosas, andar en bici</t>
  </si>
  <si>
    <t>@erikuin.s</t>
  </si>
  <si>
    <t>maria.merino0104@gmail.com</t>
  </si>
  <si>
    <t>Maria Rocio Merino</t>
  </si>
  <si>
    <t>Estudiante de Lic en Economia (UBA)</t>
  </si>
  <si>
    <t>Dias de semana por la tarde/ y fines de semana y feriados</t>
  </si>
  <si>
    <t xml:space="preserve">El consumo de animales y sus efectos socioambientales (deforestacion, contaminiacion del agua y de la  tierra, agrotoxicos, pesticida) </t>
  </si>
  <si>
    <t xml:space="preserve">Hace poco empece teatro y me gusta mucho. </t>
  </si>
  <si>
    <t>mariarmerino</t>
  </si>
  <si>
    <t>pamesleiman@gmail.com</t>
  </si>
  <si>
    <t>Pamela Sleiman</t>
  </si>
  <si>
    <t>+5491158603320</t>
  </si>
  <si>
    <t>Docente de Música/ Clarinetista , compositora.</t>
  </si>
  <si>
    <t>Todas, pero la indiferencia de las personas frente al colapso es lo que más duele y me hace sentir más sola</t>
  </si>
  <si>
    <t>Coser. Estoy empezando un emprendimiento de toallitas menstruales de tela y doy talleres de educación menstrual.</t>
  </si>
  <si>
    <t>@pamesleiman</t>
  </si>
  <si>
    <t>+5491133573433</t>
  </si>
  <si>
    <t>Reciclaje</t>
  </si>
  <si>
    <t>mariaeugeniasenas@gmail.com</t>
  </si>
  <si>
    <t>María Eugenia Senas</t>
  </si>
  <si>
    <t>San justo, Buenos Aires</t>
  </si>
  <si>
    <t>Domingo, o algún día de la semana</t>
  </si>
  <si>
    <t xml:space="preserve">Todas. En este momento la fábrica industriales de chanchos. </t>
  </si>
  <si>
    <t>@eugesenas</t>
  </si>
  <si>
    <t>maldonadomarcela1979@gmail.com</t>
  </si>
  <si>
    <t>Marcela Maldonado</t>
  </si>
  <si>
    <t>San Carlos, Mendoza, Argentina.</t>
  </si>
  <si>
    <t>+5492622253120</t>
  </si>
  <si>
    <t>Profesorado en lengua y Literatura</t>
  </si>
  <si>
    <t>Alunos días de la semana por la tarde noche (lunes y viernes) y un día por la mañana (jueves).</t>
  </si>
  <si>
    <t xml:space="preserve">El cuidado del agua, la basura, el uso y abuso de plásticos. </t>
  </si>
  <si>
    <t>Tengo un ropero comunitario, y me encanta explicarles a las mujeres que concurren la importancia del cuidado de nuestro planeta.</t>
  </si>
  <si>
    <t>Tengo ganas de poder darles mucha información a mis alumnos adolescentes, ya que ellos son nuestro futuro.</t>
  </si>
  <si>
    <t>@marcela.maldonado.1485</t>
  </si>
  <si>
    <t>leonelataverna.28@gmail.com</t>
  </si>
  <si>
    <t>Leonela Taverna</t>
  </si>
  <si>
    <t>Educación Terciaria / Fotógrafa Profesional</t>
  </si>
  <si>
    <t xml:space="preserve">Me sensibiliza muchísimo los residuos que generamos constantemente. </t>
  </si>
  <si>
    <t>Me gusta pintar y arreglar todo tipo de cosas que se puedan reutilizar.</t>
  </si>
  <si>
    <t xml:space="preserve">Me considero una persona activa, organizada, me encanta ayudar al otre. Soy vegetariana, además separo los residuos, los llevo a reciclar y hago botellas de amor. Amo la música, los animales y soy del signo de Virgo jajaj. </t>
  </si>
  <si>
    <t>@tavernaleonela</t>
  </si>
  <si>
    <t>milyfunes2018@gmail.com</t>
  </si>
  <si>
    <t xml:space="preserve">Milagros Funes </t>
  </si>
  <si>
    <t xml:space="preserve">Cordoba, Córdoba, Argentina </t>
  </si>
  <si>
    <t xml:space="preserve">Estudiante de Ingeniería química </t>
  </si>
  <si>
    <t xml:space="preserve">Algunos Dias de semana por la mañana y fines de semana/feriados </t>
  </si>
  <si>
    <t>La contaminación y la falta de acceso a agua potable en zonas rurales</t>
  </si>
  <si>
    <t xml:space="preserve">Cantar, bailar, hacer juegos </t>
  </si>
  <si>
    <t>Me gustaría sumarme porque sé que puedo aportar mi granito de arena de la forma en la que sea necesaria.</t>
  </si>
  <si>
    <t>@milyfunes1</t>
  </si>
  <si>
    <t>@milyfunes_</t>
  </si>
  <si>
    <t>mariiturbe@gmail.com</t>
  </si>
  <si>
    <t>Claudia Mariana Iturbe</t>
  </si>
  <si>
    <t>Lic en publicidad</t>
  </si>
  <si>
    <t>Trabajo de lunes a viernes todos los días y tengo 2 hijos que tienen sus actividades. Estoy estudiando un diplomado de sustentabilidad en la UNSAM. No tengo mucho tiempo, pero quisiera formar parte de alguna manera activa. Algunos fines de semana estoy libre.</t>
  </si>
  <si>
    <t>Clima, energía, consumo sostenible, educación ambiental, economía circular</t>
  </si>
  <si>
    <t xml:space="preserve">No es un Hobbie pero me gusta el trabajo con niños y en trabajo cerca de la naturaleza. Lo manual tb. </t>
  </si>
  <si>
    <t xml:space="preserve">Hola! Gracias por el espacio. Mí nombre es Mariana y hace muchos años soy creativa publicitaria. Por mis intereses personales desde hace un tiempo me estoy capacitando en materia de Sustentabilidad y RSE pero mí fin último es contribuir a cambiar el mundo para llegar a tener el mundo que necesitamos en el tiempo que tenemos. Quiero que colaboración pueda generar impactos reales. No tengo mucho tiempo actualmente, lamentablemente, pero me encantaría colaborar eventualmente con actividades q me saquen del escritorio y mí labor diaria. O con lo que se necesite. Me encantaría intercambiar y aprender de otros miembros, co construir e impactar a nuevas personas. Muchas gracias. </t>
  </si>
  <si>
    <t>Tengo, pero no uso</t>
  </si>
  <si>
    <t>@mariana.iturbe</t>
  </si>
  <si>
    <t>nicolejulien96@gmail.com</t>
  </si>
  <si>
    <t>Nicole Julien</t>
  </si>
  <si>
    <t xml:space="preserve">El cambio climático y la gestión de residuos sólidos urbanos. </t>
  </si>
  <si>
    <t xml:space="preserve">me gusta mucho cocinar </t>
  </si>
  <si>
    <t xml:space="preserve">Soy abogada recién recibida de la UBA, actual participante de la 1er Competencia Federal de Arbitraje Ambiental organizada por la UBA y represento a la misma. 
Oriunda de la provincia de Misiones, pero hace 7 años vivo en CABA. A principio de año, en mi ciudad de origen (Posadas), presente un proyecto de ordenanza para la prohibición de sorbetes plásticos y hace unas semanas me invitaron a participar en la Comisión de Ambiente, donde se esta tratando el proyecto y que ojalá se apruebe próximamente. 
Me encantaría formar parte de Eco House y poder aportar tanto mis conocimientos como mi ayuda en lo que sea necesario para llevar adelante esta causa que nos comete a todos,  cuidar nuestro querido planeta. </t>
  </si>
  <si>
    <t>nicole_julien</t>
  </si>
  <si>
    <t>sofisampaoli@gmail.com</t>
  </si>
  <si>
    <t>Sofía Sampaoli</t>
  </si>
  <si>
    <t>Me encanta capturar todo tipo de momentos y objetos con mi celular.</t>
  </si>
  <si>
    <t>@sofisampaoli</t>
  </si>
  <si>
    <t>fapadill@ucsd.edu</t>
  </si>
  <si>
    <t>Fernanda Padilla</t>
  </si>
  <si>
    <t>estadounidense</t>
  </si>
  <si>
    <t>Los Angeles, California</t>
  </si>
  <si>
    <t>+13234770042</t>
  </si>
  <si>
    <t>Estudiando Relaciones Internacionales-Ciencias Políticas</t>
  </si>
  <si>
    <t>extincion de animales</t>
  </si>
  <si>
    <t xml:space="preserve">Me gusta escribir y pintar </t>
  </si>
  <si>
    <t>@nanda_the_nerd</t>
  </si>
  <si>
    <t>victoriacenoz3@gmail.com</t>
  </si>
  <si>
    <t>Victoria María Cenoz</t>
  </si>
  <si>
    <t>Estudiante de Contador Público</t>
  </si>
  <si>
    <t>El calentamiento global (contaminación, deforestación, escasez de agua, etc) y la explotación animal</t>
  </si>
  <si>
    <t>Me gustan los deportes y las actividades en equipo</t>
  </si>
  <si>
    <t>@vicky.cenoz</t>
  </si>
  <si>
    <t>lucianauh@gmail.com</t>
  </si>
  <si>
    <t xml:space="preserve">Luciana uhrich </t>
  </si>
  <si>
    <t xml:space="preserve">Psicologia </t>
  </si>
  <si>
    <t xml:space="preserve">Protección de bosques. Recuperación de bosques. Plantación de Árboles. </t>
  </si>
  <si>
    <t xml:space="preserve">A veces pintar. Escucho música </t>
  </si>
  <si>
    <t>Lucidafax</t>
  </si>
  <si>
    <t>sofifmad@gmail.com</t>
  </si>
  <si>
    <t>Sofia Fernandez Madero</t>
  </si>
  <si>
    <t>+5491162311758</t>
  </si>
  <si>
    <t>Ingeniera Ambiental</t>
  </si>
  <si>
    <t>Algunos dias de semana a la mañana</t>
  </si>
  <si>
    <t>Residuos y economía circular, y energías renovables.</t>
  </si>
  <si>
    <t>Compostar, si es que cuenta jaja</t>
  </si>
  <si>
    <t>@sofifmadero</t>
  </si>
  <si>
    <t>agustinroggero@hotmail.com</t>
  </si>
  <si>
    <t>Agustin Ramon Roggero</t>
  </si>
  <si>
    <t>Villa Ballester, Buenos Aires, Argentina</t>
  </si>
  <si>
    <t>+5491167491196</t>
  </si>
  <si>
    <t>Lic. en economía</t>
  </si>
  <si>
    <t>El impacto del modelo económico actual en el ambiente</t>
  </si>
  <si>
    <t>agus_roggero</t>
  </si>
  <si>
    <t>aime.perrone@gmail.com</t>
  </si>
  <si>
    <t>Aimé Perrone</t>
  </si>
  <si>
    <t>01133535808</t>
  </si>
  <si>
    <t>Gestión de recursos / Gestión de residuos</t>
  </si>
  <si>
    <t>meme.O_o.pe</t>
  </si>
  <si>
    <t>aylendiorio@gmail.com</t>
  </si>
  <si>
    <t>Aylen di iorio</t>
  </si>
  <si>
    <t>+5491127367229</t>
  </si>
  <si>
    <t>Actualmente cursando la Licenciatura de trabajo social</t>
  </si>
  <si>
    <t>La pobreza y desigualdad y la contaminacion.</t>
  </si>
  <si>
    <t>Me gusta hacer deporte y sacar fotos tambien me gustaria aunque no soy profesional en el tema</t>
  </si>
  <si>
    <t>aylu.diorio</t>
  </si>
  <si>
    <t>javi.allup@gmail.com</t>
  </si>
  <si>
    <t xml:space="preserve">JAVIERA ALLUP GONZÁLEZ </t>
  </si>
  <si>
    <t>Concepción, Región del Biobio, Chile</t>
  </si>
  <si>
    <t>+56931124575</t>
  </si>
  <si>
    <t>Estudiante Antropología</t>
  </si>
  <si>
    <t>La relación entre el consumo masivo y el desperdicio masivo, consumo inmediato</t>
  </si>
  <si>
    <t>Sacar fotografías</t>
  </si>
  <si>
    <t>@arrsmala</t>
  </si>
  <si>
    <t>abrilbonda88@gmail.com</t>
  </si>
  <si>
    <t>Abril bonda</t>
  </si>
  <si>
    <t>Ciudad autonoma de buenos aires, buenos aires, argentina.</t>
  </si>
  <si>
    <t>Deforestacion</t>
  </si>
  <si>
    <t>Girlbbygril</t>
  </si>
  <si>
    <t>luciafruttero@gmail.com</t>
  </si>
  <si>
    <t xml:space="preserve">Lucía Fruttero </t>
  </si>
  <si>
    <t>Rosario, Santa Fe</t>
  </si>
  <si>
    <t>+5493413744567</t>
  </si>
  <si>
    <t xml:space="preserve">Días de semana por la tarde y fines de semana </t>
  </si>
  <si>
    <t>Cambio climático</t>
  </si>
  <si>
    <t xml:space="preserve">Cocinar, pintar y estudiar inglés </t>
  </si>
  <si>
    <t>Me gustaría ser parte de esta organización para hacer un cambio, aportando mi granito de arena y para cambiar la situación actual del mundo.</t>
  </si>
  <si>
    <t>Lulifruttero</t>
  </si>
  <si>
    <t>Luli.fruttero</t>
  </si>
  <si>
    <t>valebrunocampos@gmail.com</t>
  </si>
  <si>
    <t>Valentina del Valle Bruno Campos</t>
  </si>
  <si>
    <t>Ciudad de Córdoba, Córdoba, Argentina</t>
  </si>
  <si>
    <t>Estudiante de Lic. en Nutrición</t>
  </si>
  <si>
    <t>La crisis climática y el impacto del sistema de producción no solo en el ambiente sino también en la sociedad</t>
  </si>
  <si>
    <t>Por ahora no tengo ninguno, solo estudio</t>
  </si>
  <si>
    <t>Hace un tiempo llevo una alimentación basada en plantas y el ir descubriendo al veganismo me llevó a replantearme muchas cosas, una de ellas el quedarme de brazos cruzados ante la crisis climática, de ahí surgió la idea de unirme por primera vez a una red de activistas.</t>
  </si>
  <si>
    <t>@vale.bruno.campos</t>
  </si>
  <si>
    <t>guada61240@gmail.com</t>
  </si>
  <si>
    <t>Guadalupe Ferrari</t>
  </si>
  <si>
    <t>Diplomatura en organización de eventos</t>
  </si>
  <si>
    <t>Fines de semana, feriados, y ocasionalmente algún día de semana por la mañana.</t>
  </si>
  <si>
    <t>Realmente no existe una problemática que me sensibilice mas, ya que todas y cada una de ellas son relevantes y necesitan de toda nuestra atención. Pero lo que si llama mas mi atención es la falta de conocimiento que existe en la sociedad acerca de todas ellas, y la carencia de importancia hacia las pequeñas y simples cosas que se pueden hacer en pos de aportar e intentar entre todos ayudar y mejorar.</t>
  </si>
  <si>
    <t>Tengo conocimientos básicos de marketing digital, y un buen manejo de redes sociales.</t>
  </si>
  <si>
    <t>cordoba</t>
  </si>
  <si>
    <t>@guada_ferrari</t>
  </si>
  <si>
    <t>julianagomesz@icloud.com</t>
  </si>
  <si>
    <t>Juliana Gomes Da Silva</t>
  </si>
  <si>
    <t>Lic. Administración de Empresas</t>
  </si>
  <si>
    <t>Polución por residuos plásticos y calentamiento global.</t>
  </si>
  <si>
    <t>@julianaoriginal_</t>
  </si>
  <si>
    <t>josefinagaray11@gmail.com</t>
  </si>
  <si>
    <t>María Josefina Garay</t>
  </si>
  <si>
    <t>Ciudad Evita, Buenos Aires, Argentina.</t>
  </si>
  <si>
    <t xml:space="preserve">Estudio medicina </t>
  </si>
  <si>
    <t>Miercoles, jueves y viernes por la mañana.</t>
  </si>
  <si>
    <t>La contaminación del agua que afecta a los animales.</t>
  </si>
  <si>
    <t>josefinagaray_</t>
  </si>
  <si>
    <t>estudioacostamel@gmail.com</t>
  </si>
  <si>
    <t>Mel itati Acosta</t>
  </si>
  <si>
    <t>Buenos aires ( la matanza)</t>
  </si>
  <si>
    <t>+541135568699</t>
  </si>
  <si>
    <t xml:space="preserve">Contaminación del Río Matanza-riachuelo 
Deforestación 
La conservación de las especies 
</t>
  </si>
  <si>
    <t>Me desenvuelvo muy bien con lo que me propongan</t>
  </si>
  <si>
    <t>acerocuatro</t>
  </si>
  <si>
    <t>tatianabrazos@gmail.com</t>
  </si>
  <si>
    <t xml:space="preserve">Tatiana caceres </t>
  </si>
  <si>
    <t xml:space="preserve">Colombia </t>
  </si>
  <si>
    <t xml:space="preserve">Lic. En ciencias ambientales </t>
  </si>
  <si>
    <t>Cambio climatico y comunidades indigenas</t>
  </si>
  <si>
    <t>Cantar, recolectar plantas y herborizarlas</t>
  </si>
  <si>
    <t xml:space="preserve">Me gustaría ser parte del voluntaria, empezar a accionar más y concienciar más a mis semejantes </t>
  </si>
  <si>
    <t>no respondió</t>
  </si>
  <si>
    <t>Taticaceres.r</t>
  </si>
  <si>
    <t>paulafpiunti@gmail.com</t>
  </si>
  <si>
    <t>Paula Piunti</t>
  </si>
  <si>
    <t>San Justo. Buenos Aires. Argentina</t>
  </si>
  <si>
    <t xml:space="preserve">Actriz. Vestuarista. </t>
  </si>
  <si>
    <t xml:space="preserve">Fotografía . Edición de imágenes. Pintar. </t>
  </si>
  <si>
    <t>Paulidreamss</t>
  </si>
  <si>
    <t>jomagrass@gmail.comm</t>
  </si>
  <si>
    <t>Jose María Grasso</t>
  </si>
  <si>
    <t>00541155088458</t>
  </si>
  <si>
    <t xml:space="preserve">Comerciante </t>
  </si>
  <si>
    <t xml:space="preserve">Me sesibiliza toda la problematica socioambiental. Talado de bosques nativos, agroquimicos, agua potable,  etc. </t>
  </si>
  <si>
    <t>Senderismo, ciclismo</t>
  </si>
  <si>
    <t>dilopez1997.dl@gmail.com</t>
  </si>
  <si>
    <t>López Diana</t>
  </si>
  <si>
    <t>Pinamar</t>
  </si>
  <si>
    <t>Secundario Completo</t>
  </si>
  <si>
    <t>El aumento de temperatura</t>
  </si>
  <si>
    <t>Dibujar, cantar</t>
  </si>
  <si>
    <t>Que vivo en Pinamar, partido de la costa y me duele estar tan lejos de la sede. Pero quiero aprender y quiero ayudar! Ojalá pueda ser parte! Saludos :)</t>
  </si>
  <si>
    <t>@dianalopz22</t>
  </si>
  <si>
    <t>claudiadoming@yahoo.com.ar</t>
  </si>
  <si>
    <t>Claudia dominguez</t>
  </si>
  <si>
    <t>Csba</t>
  </si>
  <si>
    <t>Docente primaria</t>
  </si>
  <si>
    <t>Calentamiento global, extincion de especies</t>
  </si>
  <si>
    <t>Escribir. Soy periodista tsmbien</t>
  </si>
  <si>
    <t>celegnr79@gmail.com</t>
  </si>
  <si>
    <t>Maria Celeste Miron</t>
  </si>
  <si>
    <t>Avellaneda Buenos Aires argentina</t>
  </si>
  <si>
    <t>+541169714675</t>
  </si>
  <si>
    <t>En gral todas, yo vivo en Dock Sud Avellaneda y el polo petroquímico de la zona, conjuntamente con otras empresas contaminan constantemente el ambiente, desde el riachuelo, la fauna e inclusive la salud de los vecinos, es un problema que a pesar de los años nunca solucionaron, de ahí en adelante todo el resto, yo lo veo porque estoy a tres cuadras del puerto, y si en Buenos Aires pasa esto a 30 minutos del centro, no imagino el desastre que es al estar mucho más alejados de la zona, necesitamos hacer algo cuánto antes</t>
  </si>
  <si>
    <t>Me gusta escribir, y hago encuadernación Artesanal con hojas ecológicas y reutilizo telas para fabricar las tapas de los cuadernos</t>
  </si>
  <si>
    <t>@celegnr</t>
  </si>
  <si>
    <t>+5491167687602</t>
  </si>
  <si>
    <t xml:space="preserve">Lic. en Comunicación Global (actualmente estoy en mi último año)  </t>
  </si>
  <si>
    <t>Mi disponibilidad va variando ya que curso por las mañanas y por las tardes, así que depende según el día. Y también tengo disponibilidad fines de semana y feriados.</t>
  </si>
  <si>
    <t>la deforestación, la pérdida de biodiversidad, el cambio climático, el consumo irresponsable y la producción no ecológica</t>
  </si>
  <si>
    <t>Yoga, cocinar, sacar fotos (con el celular, no profesionalmente)</t>
  </si>
  <si>
    <t>metodovillar@gmail.com</t>
  </si>
  <si>
    <t>Alicia Villar</t>
  </si>
  <si>
    <t>Villa Mercedes</t>
  </si>
  <si>
    <t>+5492657209756</t>
  </si>
  <si>
    <t>Artista, estudiante de idiomas y sociologia</t>
  </si>
  <si>
    <t>La contaminacion y el derroche del agua, los incendios, el consumismo,etc</t>
  </si>
  <si>
    <t>soy artista escenica, actriz y bailarina, profesora de teatro, algo de cantante, hago trabajos de investigacion sobre la la relacion del arte con el ser humano, etc...</t>
  </si>
  <si>
    <t>Vivo en una ciudad muy chica, pero es la ciudad industrial por excelencia en mi provincia. No existe mucha actividad ecologista, y sin embargo todavia hay alrededor mucho recurso natural virgen. Me gustaria colaborar lo mas activamente posible desde aqui y poder sumar mas gente, Soy militante feminista.
Agradezco muchisimo la oportunidad de unirme, muchisimas gracias &lt;3</t>
  </si>
  <si>
    <t>@AlixiyaVillar</t>
  </si>
  <si>
    <t>@alixiya</t>
  </si>
  <si>
    <t>jf.buelvas92@gmail.com</t>
  </si>
  <si>
    <t>Juan Francisco Buelvas Rueda</t>
  </si>
  <si>
    <t>+5491127021259</t>
  </si>
  <si>
    <t>La deforestación</t>
  </si>
  <si>
    <t>Sacar fotos, hacer videos</t>
  </si>
  <si>
    <t>@jfbuelvas92</t>
  </si>
  <si>
    <t>estudiosacosta97@gmail.com</t>
  </si>
  <si>
    <t>Emilia Leticia Acosta</t>
  </si>
  <si>
    <t>La matanza, Buenos Aires, Argentina</t>
  </si>
  <si>
    <t>Estudiante de Lic. En economía</t>
  </si>
  <si>
    <t>Los residuos no reciclados</t>
  </si>
  <si>
    <t>Pasear mis animales</t>
  </si>
  <si>
    <t>Estudiante, carismática.. le pongo onda a todo!</t>
  </si>
  <si>
    <t>@emilia.acosta.ae</t>
  </si>
  <si>
    <t>agustinavieitess@gmail.com</t>
  </si>
  <si>
    <t>Agustina Vieites</t>
  </si>
  <si>
    <t>+5491144223646</t>
  </si>
  <si>
    <t>Estudiante de licenciatura en marketing</t>
  </si>
  <si>
    <t>Días de semana por la tarde, pero hay algunas semanas en las que podría los fines de semana</t>
  </si>
  <si>
    <t xml:space="preserve">El que más me sensibiliza en mi día a día es el de consumos plásticos (hay demasiados) y la importancia de separar la basura y reciclar plásticos lo más que se pueda. Aunque el que más me llama la atención es el de la industria ganadera y láctea y la falta de información que hay sobre el tema. Esta industria perjudica al planeta más que el petróleo y muy poca gente está al tanto del problema. </t>
  </si>
  <si>
    <t>Creo que mi hobby sería aprender cosas nuevas, por ejemplo, desde que empecé la carrera me metí a varios cursos para complementar mis estudios, como de marketing digital o de excel. También hago mucho ejercicio.</t>
  </si>
  <si>
    <t xml:space="preserve">Quiero empezar a ser voluntaria porque, como leí en la página, quiero dejar de quejarme. Siento que me quejo más de lo que hago y quiero cambiar eso. </t>
  </si>
  <si>
    <t>@vieitesagustina</t>
  </si>
  <si>
    <t>@agustinavieites</t>
  </si>
  <si>
    <t>sleivavelazquez@gmail.com</t>
  </si>
  <si>
    <t>Sabrina Anabel Leiva Velazquez</t>
  </si>
  <si>
    <t>Junín, buenos Aires, Argentina.</t>
  </si>
  <si>
    <t>Astróloga</t>
  </si>
  <si>
    <t>La cantidad de residuos, y las ganas de construir casas con ellos mismos.</t>
  </si>
  <si>
    <t>Pintar, comunicar, charlar de lo urgente que es cambiar de hábitos</t>
  </si>
  <si>
    <t xml:space="preserve">Quiero contarles que mis iniciativas están movilizandome y tengo ideas de comenzar a concientizar a mi ciudad (que no separa residuos) y llegar a conseguir un terreno y voluntarios a querer realizar un barrio de casas ecológicas, con sistema de lluvia, baño en seco, salamandra, cocina a leña, y luego en dicha comodidad que se genere el trueque. Tengo ganas? Me sobra para liderar este proyecto. </t>
  </si>
  <si>
    <t>@sabrina.cosmica</t>
  </si>
  <si>
    <t>rochirivas@gmail.com</t>
  </si>
  <si>
    <t>Rosario Rivas</t>
  </si>
  <si>
    <t>+5491153202186</t>
  </si>
  <si>
    <t xml:space="preserve">sigo en secundaria </t>
  </si>
  <si>
    <t>calentamiento global</t>
  </si>
  <si>
    <t xml:space="preserve">cantar, actuar y coser </t>
  </si>
  <si>
    <t>menor</t>
  </si>
  <si>
    <t>@rochirivass</t>
  </si>
  <si>
    <t>jazwust@gmail.com</t>
  </si>
  <si>
    <t>Jazmin Wust</t>
  </si>
  <si>
    <t>gran buenos aires, Buenos Aires, argentina</t>
  </si>
  <si>
    <t>ultimo año de colegio</t>
  </si>
  <si>
    <t>el calentamiento global y el maltrato animal</t>
  </si>
  <si>
    <t>no teng0</t>
  </si>
  <si>
    <t>@jazminwust</t>
  </si>
  <si>
    <t>macugz@icloud.com</t>
  </si>
  <si>
    <t>maria gimenez</t>
  </si>
  <si>
    <t>Benavidez, Tigre, Buenos aires, Argentina</t>
  </si>
  <si>
    <t>+5491165451115</t>
  </si>
  <si>
    <t>Estudiante de gestion ambiental</t>
  </si>
  <si>
    <t>lunes y miercoles por la tarde, a veces domingo por la tarde tambien o sabados.</t>
  </si>
  <si>
    <t>matanza de animales, pesticidas, uso del plastico</t>
  </si>
  <si>
    <t>andar en skate</t>
  </si>
  <si>
    <t>también me interesa mucho el cuidado de uno mismo</t>
  </si>
  <si>
    <t>@macugimenezz</t>
  </si>
  <si>
    <t>agustinafgallegos@gmail.com</t>
  </si>
  <si>
    <t>Agustina Gallegos</t>
  </si>
  <si>
    <t xml:space="preserve">San Fernando, Buenos Aires, Argentina </t>
  </si>
  <si>
    <t>+5491153408096</t>
  </si>
  <si>
    <t>Manejo de residuos, reciclaje</t>
  </si>
  <si>
    <t>Ceramica</t>
  </si>
  <si>
    <t>@aguscuqui</t>
  </si>
  <si>
    <t>@agusgallegos</t>
  </si>
  <si>
    <t>jimena.cobas@live.com.ar</t>
  </si>
  <si>
    <t>Jimena Cobas</t>
  </si>
  <si>
    <t>Caballito, caba</t>
  </si>
  <si>
    <t>+5491151772367</t>
  </si>
  <si>
    <t>Publicidad y artes visuales</t>
  </si>
  <si>
    <t>Quemas, humedales, extractivismo minero, pesca indiscriminada, fracking</t>
  </si>
  <si>
    <t xml:space="preserve">Soy artista visual, hago grabado fotos, pintura </t>
  </si>
  <si>
    <t xml:space="preserve">Cansada de trabajar en publicidad deseo colaborar con una causa comun y aportar activamente a la protección de los derechos ambientales, clave para nuestro futuro. </t>
  </si>
  <si>
    <t>la sumamos y se fue</t>
  </si>
  <si>
    <t xml:space="preserve">@jmncobas </t>
  </si>
  <si>
    <t xml:space="preserve">@itsallabouttravelandart </t>
  </si>
  <si>
    <t>veronicaafurlan@gmail.com</t>
  </si>
  <si>
    <t>Veronica Furlan</t>
  </si>
  <si>
    <t>CIUDAD DE BUENOS AIRES</t>
  </si>
  <si>
    <t>+5491167026149</t>
  </si>
  <si>
    <t>Productora de TV</t>
  </si>
  <si>
    <t>Basura / plásticos / calentamiento</t>
  </si>
  <si>
    <t>Sé editar audio y algo de video</t>
  </si>
  <si>
    <t>Tengo un bebé de 2 meses por eso tengo poca disponibilidad pero quisiera aportar algo. Aclaro que nací el 23.12.88, era muy difícil de completar desde mi celu.</t>
  </si>
  <si>
    <t>@veronicafurlan</t>
  </si>
  <si>
    <t>albanaa.hernandezz@gmail.com</t>
  </si>
  <si>
    <t>Albana Hernandez</t>
  </si>
  <si>
    <t xml:space="preserve">Buenos aires -  tigre </t>
  </si>
  <si>
    <t xml:space="preserve">Acompañanate en Bioneuroemocion - Profesora de varias disciplinas como yoga, verticales, movilidad, y fuerza. - Artista circense, clown, malabarista y equilibrista.  </t>
  </si>
  <si>
    <t xml:space="preserve">Como doy clases, tomo clases y atiendo en mi consultorio los horarios no son estáticos. Por el momento tengo los jueves casi todo el dia libre, y los lunes desde el medio dia hasta las 17hs, principalmente lo que podria ocupar son las medias tardes, o sea desde las 13 hasta las 17  </t>
  </si>
  <si>
    <t xml:space="preserve">uf, leí esta pregunta y se me activo el corazón y llenaron los ojos de lagrimas. La verdad es que todas. Donde actualmente hago énfasis es en reducir la mayor cantidad posible de producción de basura, porque es algo que realmente es sumamente evitable. Y me lamento por las instancias en las que estamos de calentamiento global y contaminacion ambiental en general. Otro enfoque que para mi es un gran perturbador en el desarrollo de la consciencia son los usos de los medios de comunicación como vehículo para la ideología dominante. Las personas consumen una calidad e información que hace que sus mentes y sus corazones estén contaminadas. Por ende si queremos transformar y acompañar a la tierra en su sistema de vida cooperativo de seres entre si, también debemos de tocar la naturaleza esencial de cada ser, y esta radica en sus corazones haciendose llamar por empatía y amor incondicional.  </t>
  </si>
  <si>
    <t xml:space="preserve">Bailar, escribir, dibujar/pintar, jugar.. Jugar y jugar. El humor es la conexion con la relatividad de las cosas. </t>
  </si>
  <si>
    <t xml:space="preserve">Miremos nos a los ojos, habitemos el presente y la incomodidad de no poder controlar nada. Amemos la perfección que radica en el caos, y tomemos partido por cuidarnos a nosotros mismos, para comprender la naturaleza del cuidado.
Tomemos consciencia, empezando por integrarnos a nosotros mismos, dejando de ver la paja en ojo ajeno mientras tenemos una viga en el nuestro.
Escribo y dejo salir lo que siento. Eso es lo que puedo contar sobre mi. Gracias por leer.
</t>
  </si>
  <si>
    <t>Tigre San Fer</t>
  </si>
  <si>
    <t>@albana.hernandez</t>
  </si>
  <si>
    <t>wandamperez37@gmail.com</t>
  </si>
  <si>
    <t>Wanda Milagros Pérez</t>
  </si>
  <si>
    <t>+5491150421656</t>
  </si>
  <si>
    <t>Cambio climático y educación ambiental</t>
  </si>
  <si>
    <t>Me gusta hacer de todo, me gusta aprender</t>
  </si>
  <si>
    <t>se fue a PAC</t>
  </si>
  <si>
    <t>eve.lanfredi16@gmail.com</t>
  </si>
  <si>
    <t>Evelyn Lourdes Lanfredi</t>
  </si>
  <si>
    <t>Buenos Aires, Longchamps, Argentina</t>
  </si>
  <si>
    <t>Profesión: fotografa profesional. Actualmente estoy estudiando Floricultura y el profesorado de educación primaria</t>
  </si>
  <si>
    <t>No tengo horarios fijos</t>
  </si>
  <si>
    <t>Fotografía y diseño. Música</t>
  </si>
  <si>
    <t>@lanfredievelyn</t>
  </si>
  <si>
    <t>britolaraabigail03@gmail.com</t>
  </si>
  <si>
    <t>Lara Brito</t>
  </si>
  <si>
    <t>Provincia de Salta Capital</t>
  </si>
  <si>
    <t>Estudiante en ciencias biológicas</t>
  </si>
  <si>
    <t>@Larabrito0912</t>
  </si>
  <si>
    <t>zoedelacuadra@yahoo.com.ar</t>
  </si>
  <si>
    <t xml:space="preserve">Zoe De La Cuadra </t>
  </si>
  <si>
    <t xml:space="preserve">Cuidad autónoma de buenos aires, buenos aires, Argentina </t>
  </si>
  <si>
    <t>+5492974003506</t>
  </si>
  <si>
    <t xml:space="preserve">Diseñadora gráfica </t>
  </si>
  <si>
    <t>Soberanía alimentaria y cuidado medio ambiente</t>
  </si>
  <si>
    <t>Actualmente no práctico ninguno. Pero me gusta pintar, sacar fotos, hacer velas.</t>
  </si>
  <si>
    <t>@zoe.ayelen</t>
  </si>
  <si>
    <t>milenacirillo2@hotmail.com</t>
  </si>
  <si>
    <t>Milena Belén Cirillo</t>
  </si>
  <si>
    <t>+5491169170242</t>
  </si>
  <si>
    <t xml:space="preserve">Estudiante Licenciatura en actuación </t>
  </si>
  <si>
    <t>Martes y jueves por la tarde, Viernes y sábados todo el día, domingos por la tarde</t>
  </si>
  <si>
    <t>actualmente el extractivismo del gobierno</t>
  </si>
  <si>
    <t xml:space="preserve">Cantar, escribir, actuar pero es mi carrera je </t>
  </si>
  <si>
    <t>@milecirillo</t>
  </si>
  <si>
    <t>soldebole@gmail.com</t>
  </si>
  <si>
    <t>Sol debole</t>
  </si>
  <si>
    <t>Caba, buenos aires, argentina</t>
  </si>
  <si>
    <t xml:space="preserve">Estudiante de trabajo social </t>
  </si>
  <si>
    <t xml:space="preserve">Me gusta escribir y dibujar </t>
  </si>
  <si>
    <t>Hago deporte y creo que hay nada mejor que el trabajo en equipo y las movilizaciones sociales 💪🏾</t>
  </si>
  <si>
    <t>MOTO</t>
  </si>
  <si>
    <t>@soldebole</t>
  </si>
  <si>
    <t>delfi.espositoo@gmail.com</t>
  </si>
  <si>
    <t>Delfina esposito</t>
  </si>
  <si>
    <t xml:space="preserve">Canning, buenos Aires </t>
  </si>
  <si>
    <t>+5491156524835</t>
  </si>
  <si>
    <t>Secundario colegio grilli canning</t>
  </si>
  <si>
    <t>Soy la que lleva adelante el comité sustentable en mi colegio, estoy en 5to año</t>
  </si>
  <si>
    <t>@goldengeneration</t>
  </si>
  <si>
    <t>@delfi.esposito</t>
  </si>
  <si>
    <t>micaelajuarez078@gmail.com</t>
  </si>
  <si>
    <t>MICAELA JUAREZ</t>
  </si>
  <si>
    <t>CORDOBA</t>
  </si>
  <si>
    <t>+5493534182120</t>
  </si>
  <si>
    <t>ESTUDIANTE PSICOLOGIA</t>
  </si>
  <si>
    <t>forestación</t>
  </si>
  <si>
    <t>musica</t>
  </si>
  <si>
    <t>eterna aprendiz y actitud para el cambio</t>
  </si>
  <si>
    <t>@mikajuarez93</t>
  </si>
  <si>
    <t>camilacorreax3@hotmail.com</t>
  </si>
  <si>
    <t>Camila Correa</t>
  </si>
  <si>
    <t xml:space="preserve">Derecho ambiental </t>
  </si>
  <si>
    <t>Dias de semana por la mañana y fines de semanas y feriados</t>
  </si>
  <si>
    <t xml:space="preserve">Considero que toda problemática socioambiental me sensibiliza por igual. Me duele la crueldad, la desigualdad, y la desinformación social. Mas aun que todas las problemáticas ambientales que hoy nos incumbe no sean de interés publico y siga existiendo un consumo tan irresponsable y medidas gubernamentales que no empaticen con el medioambiente y sean solo para el interés económico. Se están condenando a generaciones enteras a una vida de escasez de recursos humanos tan imprescindibles como lo es el agua. No hay que irse muy lejos, nuestro país a pesar de ser uno de los mayores reguladores en leyes ambientales, no las lleva a cabo. Hoy, me sensibiliza y me veo afectada por el acuerdo porcino porque todo aquello que conlleve a una destrucción de nuestros recursos naturales, no es progreso, es ecocidio. Además de que la destrucción de nuestros bienes naturales se traducen en la profundización de los niveles de pobreza. ¿Cómo puede ser que siendo un país tan rico en recursos haya gente que no tenga agua potable?. Ojo, que no se me malinterprete, no considero que la naturaleza solo deba proveernos,  pues la naturaleza no está para servirnos. Pero, siendo habitantes de este planeta me resulta insulso que haya gente que no tenga acceso al agua, a comida. Mientras que las mayores empresas enriquecen a costa de la destrucción de los bienes que provee la naturaleza.  
 Para reducir los gases de efecto invernadero que tanto afectan al cambio climático no será suficiente con las acciones individuales siendo frívola, son de ayuda. Pero si no nos movemos colectivamente, si no luchamos por la prosperidad del medioambiente para que los gobernantes y empresas recapaciten, no servirá. Pues mientras algunos pocos, a decir verdad, la minoría, recicla una botella de plástico, miles de empresas están vertiendo químicos a los ríos y mares. Es por eso que hoy, busco unirme colectivamente. Hay que educar, hay que aplicar políticas ambientales, para la prosperidad de la vida en la tierra, de todo aquel que lo habite hasta la especie mas pequeña. </t>
  </si>
  <si>
    <t xml:space="preserve">Mi hobby es la jardinería y el compostaje, he plantado mas de 40 arboles y puedo pasar horas con las manos sobre la tierra, pero como leí una frase por ahí. "Todo activismo ambiental sin lucha social, es solo jardinería". Hoy, quiero hacer más. Tambien me gusta pintar ( aunque muy bien no se me da) </t>
  </si>
  <si>
    <t xml:space="preserve">Estudio derecho en la Universidad de La Matanza, pienso especializarme en derecho ambiental y posiblemente después, estudiar gestión ambiental. Trato de llevar actividades para reducir mi huella de carbono, como el reciclaje, el compostaje y la separación de residuos. Estoy muy interesada en ser voluntaria. </t>
  </si>
  <si>
    <t>@Camieix3</t>
  </si>
  <si>
    <t>@camicorrea._</t>
  </si>
  <si>
    <t>María Guadalupe Fynn</t>
  </si>
  <si>
    <t>Mercedes, Buenos Aires, Argentina</t>
  </si>
  <si>
    <t>Deforestación, Extinción de especies y océanos.</t>
  </si>
  <si>
    <t>No tengo ninguno</t>
  </si>
  <si>
    <t>@GuadaFlynn</t>
  </si>
  <si>
    <t>geraldinecourreges@outlook.com</t>
  </si>
  <si>
    <t xml:space="preserve">Geraldine courreges </t>
  </si>
  <si>
    <t xml:space="preserve">Estudiante en Lic. En planificación y diseño del Paisaje </t>
  </si>
  <si>
    <t>La quema de residuos, el hiperconsumo</t>
  </si>
  <si>
    <t xml:space="preserve">Saco fotos </t>
  </si>
  <si>
    <t>Gerhcou</t>
  </si>
  <si>
    <t>valeria.allison.pa@gmail.com</t>
  </si>
  <si>
    <t>Valeria Allison Pasara</t>
  </si>
  <si>
    <t>Buenos Aire, Buenos Aires, Argentina</t>
  </si>
  <si>
    <t>+5491123928769</t>
  </si>
  <si>
    <t>Asistente MAyDS/lic en ciencias biologicas UNLu</t>
  </si>
  <si>
    <t>Respecto a la ley de humedales</t>
  </si>
  <si>
    <t>leer, caminar</t>
  </si>
  <si>
    <t>@valeweria</t>
  </si>
  <si>
    <t>julipregadio@gmail.com</t>
  </si>
  <si>
    <t xml:space="preserve">Julieta Pregadio </t>
  </si>
  <si>
    <t>Licenciatura en sociología en proceso</t>
  </si>
  <si>
    <t xml:space="preserve">Explotación animal/ deforestación </t>
  </si>
  <si>
    <t>@julipregadio</t>
  </si>
  <si>
    <t>munozmauriciojose@gmail.com</t>
  </si>
  <si>
    <t>Mauricio jose muñoz</t>
  </si>
  <si>
    <t xml:space="preserve">Neuquén </t>
  </si>
  <si>
    <t>Empleado</t>
  </si>
  <si>
    <t>El reciclado de reciduos</t>
  </si>
  <si>
    <t>Sacar fotos, deportes</t>
  </si>
  <si>
    <t>@mauriimu</t>
  </si>
  <si>
    <t>emiliocan@hotmail.com</t>
  </si>
  <si>
    <t>Emilio Canepa</t>
  </si>
  <si>
    <t>Idiomas/Música</t>
  </si>
  <si>
    <t xml:space="preserve">Algunos dias de semana y findes </t>
  </si>
  <si>
    <t>deforestación, incendios, contaminación del agua</t>
  </si>
  <si>
    <t xml:space="preserve">Hago música, saco fotos, escribo, modelo </t>
  </si>
  <si>
    <t>@emiliwine</t>
  </si>
  <si>
    <t>oterof.paloma@gmail.com</t>
  </si>
  <si>
    <t>Paloma Otero</t>
  </si>
  <si>
    <t>Argentina, Buenos Aires, Tigre</t>
  </si>
  <si>
    <t>calentamiento global, refugiados</t>
  </si>
  <si>
    <t>@otero_paloma</t>
  </si>
  <si>
    <t>@paloma.of</t>
  </si>
  <si>
    <t>mariapazpaglilla123456@gmail.com</t>
  </si>
  <si>
    <t>María de la Paz Paglilla</t>
  </si>
  <si>
    <t>Moron, Buenos Aires, Argentina</t>
  </si>
  <si>
    <t>Profesora-Estudiante/ Biologa</t>
  </si>
  <si>
    <t>Dar clases</t>
  </si>
  <si>
    <t>@mariapazpaglilla</t>
  </si>
  <si>
    <t>mjgutiz@gmail.com</t>
  </si>
  <si>
    <t>gutierrez</t>
  </si>
  <si>
    <t xml:space="preserve">Emprendedor / Lic psicología </t>
  </si>
  <si>
    <t>1 dia al mes</t>
  </si>
  <si>
    <t>Crueldad animal, pobreza y plasticos</t>
  </si>
  <si>
    <t>Aprender, golf, guitarra y musica</t>
  </si>
  <si>
    <t>Soy vegetariano hace 3 meses, y tengo un emprendimiento vegano y cruelty free en el sector Beauty y Skincare</t>
  </si>
  <si>
    <t>@eljovenguti</t>
  </si>
  <si>
    <t>@martin.guti</t>
  </si>
  <si>
    <t>solandrada@live.com.ar</t>
  </si>
  <si>
    <t>Sol Andrada</t>
  </si>
  <si>
    <t>Tigre, Buenos Aires, Argentina</t>
  </si>
  <si>
    <t>Saco fotos :)</t>
  </si>
  <si>
    <t>@solandrada</t>
  </si>
  <si>
    <t>delfisaller5@gmail.com</t>
  </si>
  <si>
    <t>Delfina Saller</t>
  </si>
  <si>
    <t xml:space="preserve">La Plata, Buenos Aires, Argentina </t>
  </si>
  <si>
    <t xml:space="preserve">Estudiante de la Lic. En Relaciones Públicas </t>
  </si>
  <si>
    <t xml:space="preserve">El daño a los mares, océanos, las cantidades de plásticos que generan los seres humanos </t>
  </si>
  <si>
    <t>Sacar fotos me gusta</t>
  </si>
  <si>
    <t xml:space="preserve">Estoy escribiendo la tesis de mi carrera sobre el mal uso de la RSE en las empresas, demostrando que es una herramienta que se puede utilizar en la base de la comunicación de la misma con buenos fines hacia la sociedad, medioambiente y NO solo para tapar las malas acciones de las mismas. </t>
  </si>
  <si>
    <t>@delfinasaller</t>
  </si>
  <si>
    <t>camilaghio@yahoo.com</t>
  </si>
  <si>
    <t xml:space="preserve">Camila Ghio </t>
  </si>
  <si>
    <t xml:space="preserve">Morón, Bs As, Argentina </t>
  </si>
  <si>
    <t xml:space="preserve">Relaciones públicas </t>
  </si>
  <si>
    <t xml:space="preserve">Desforestación/ Pérdidas de espacios verdes </t>
  </si>
  <si>
    <t xml:space="preserve">Sacar fotos/ diseño gráfico </t>
  </si>
  <si>
    <t>@camibgh</t>
  </si>
  <si>
    <t>@cami_ghio</t>
  </si>
  <si>
    <t>malenafones@gmail.com</t>
  </si>
  <si>
    <t>Malena Fones</t>
  </si>
  <si>
    <t xml:space="preserve">Buenos Aires, Lomas de Zamora </t>
  </si>
  <si>
    <t>+5491134315661</t>
  </si>
  <si>
    <t xml:space="preserve">Tecnica en Turismo/Community Manager </t>
  </si>
  <si>
    <t>Cambio climático y vulnerabilidad de los derechos de las mujeres</t>
  </si>
  <si>
    <t xml:space="preserve">Me encanta sacar fotos, editar, grabar, diseñar y escribir </t>
  </si>
  <si>
    <t>Este año termino la tecnicatura en turismo  y también este año estudié Marketing, soy muy apasionada en el Turismo Sostenible y me gustaría poder aprender mucho mas sobre sostenibilidad.</t>
  </si>
  <si>
    <t>maleefones</t>
  </si>
  <si>
    <t>malefones</t>
  </si>
  <si>
    <t>alixazul481@gmail.com</t>
  </si>
  <si>
    <t xml:space="preserve">Alicia Rodriguez </t>
  </si>
  <si>
    <t xml:space="preserve">Cambio climático  </t>
  </si>
  <si>
    <t xml:space="preserve">Hago Alfarería y soy buena con las plantas </t>
  </si>
  <si>
    <t>alix_azul</t>
  </si>
  <si>
    <t>agosarias99@gmail.com</t>
  </si>
  <si>
    <t>Agostina Arias Di Pinto</t>
  </si>
  <si>
    <t>Estudiante ingenieria informatica</t>
  </si>
  <si>
    <t>Fui agente de cambio y ahora estoy trabajando de RPA, haciendo automatizaciones de procesos</t>
  </si>
  <si>
    <t>agossariass</t>
  </si>
  <si>
    <t>@agossariass</t>
  </si>
  <si>
    <t>leticianapolitano34@gmail.com</t>
  </si>
  <si>
    <t>Leticia Napolitano</t>
  </si>
  <si>
    <t>@Leticianapolitano34</t>
  </si>
  <si>
    <t>agusblan2002@gmail.com</t>
  </si>
  <si>
    <t xml:space="preserve">Agustina Blanco </t>
  </si>
  <si>
    <t>Secundaria en curso</t>
  </si>
  <si>
    <t>Honestamente no soy una persona que esté tan informada respecto a las problemáticas en la sociedad y me gustaría adquirir mayor conciencia al respecto.</t>
  </si>
  <si>
    <t>Dibujo digital y a papel, escribo (poemas, cuentos, reseñas, etc)</t>
  </si>
  <si>
    <t>_agusnoesta</t>
  </si>
  <si>
    <t>martinguzmanv@gmail.com</t>
  </si>
  <si>
    <t xml:space="preserve">Martín Guzman </t>
  </si>
  <si>
    <t xml:space="preserve">Ciudad de Buenos Aires </t>
  </si>
  <si>
    <t>+5492616955296.5492617167737</t>
  </si>
  <si>
    <t>Community Manager</t>
  </si>
  <si>
    <t xml:space="preserve">Bici </t>
  </si>
  <si>
    <t>@martinguzmanv</t>
  </si>
  <si>
    <t>emibetanzos24@gmail.com</t>
  </si>
  <si>
    <t>Emilia Betanzos</t>
  </si>
  <si>
    <t>Estudiante de fonoaudiologia</t>
  </si>
  <si>
    <t>La cantidad masiva de plástico</t>
  </si>
  <si>
    <t>Me gusta pintar y bailar</t>
  </si>
  <si>
    <t>emiliabetanzos</t>
  </si>
  <si>
    <t>flopigp_17@hotmail.con</t>
  </si>
  <si>
    <t xml:space="preserve">Florencia Ghetti Paciaroni </t>
  </si>
  <si>
    <t xml:space="preserve">Ciudad Autónoma de Bs As, BsAs, Argentina </t>
  </si>
  <si>
    <t xml:space="preserve">Estudiante de Ciencias de la Atmósfera </t>
  </si>
  <si>
    <t>Hacer ropa e ir a ferias</t>
  </si>
  <si>
    <t>sumar</t>
  </si>
  <si>
    <t>flor_ghetti</t>
  </si>
  <si>
    <t>aabigailrodriguez@hotmail.com</t>
  </si>
  <si>
    <t>Ayelén Abigail Rodriguez</t>
  </si>
  <si>
    <t>Berazategui, Buenos Aires, Argentina</t>
  </si>
  <si>
    <t>+541131430862</t>
  </si>
  <si>
    <t>Empleada de un vivero</t>
  </si>
  <si>
    <t>Jugar al voley y escribir</t>
  </si>
  <si>
    <t>Hace años quiero formar parte pero no me decidía o creía no tener tiempo, pero esta vez espero poder formar parte de este hermoso proyecto</t>
  </si>
  <si>
    <t>SI (COMPARTIDO)</t>
  </si>
  <si>
    <t>@aabigail_19</t>
  </si>
  <si>
    <t>infojrojas@gmail.com</t>
  </si>
  <si>
    <t>Johanna Rojas</t>
  </si>
  <si>
    <t>berazategui</t>
  </si>
  <si>
    <t xml:space="preserve">Ejecutiva de cuentas/Est. de lic. Psicología. </t>
  </si>
  <si>
    <t>Jueves y Viernes despues de las 18:30</t>
  </si>
  <si>
    <t xml:space="preserve">el micoplástico y los agrotóxicos </t>
  </si>
  <si>
    <t>bailar y escribir.</t>
  </si>
  <si>
    <t>Considero que soy buena comunicadora, luchadora por naturaleza, creativa, resolutiva y muy proactiva.</t>
  </si>
  <si>
    <t>johannarojjas</t>
  </si>
  <si>
    <t>catalina.martin@outlook.com</t>
  </si>
  <si>
    <t>Catalina Martin</t>
  </si>
  <si>
    <t xml:space="preserve">Berazategui, Buenos Aires, Argentina </t>
  </si>
  <si>
    <t>Tripulante de Cabina - estudiante de la Lic. en Gestión Aeroportuaria</t>
  </si>
  <si>
    <t>Consumo</t>
  </si>
  <si>
    <t>Tengo 19 años, me encanta ayudar y soy Consultora Natura</t>
  </si>
  <si>
    <t>@catamartin__</t>
  </si>
  <si>
    <t>lucasothar@gmail.com</t>
  </si>
  <si>
    <t>lucas othar</t>
  </si>
  <si>
    <t>florencio varela, buenos aires, argentina</t>
  </si>
  <si>
    <t>+5491155675496</t>
  </si>
  <si>
    <t>negocios</t>
  </si>
  <si>
    <t>La contaminación del medio ambiente y el calentamiento global</t>
  </si>
  <si>
    <t>hacer videos</t>
  </si>
  <si>
    <t>@lucasothar</t>
  </si>
  <si>
    <t>nscasais@gmail.com</t>
  </si>
  <si>
    <t xml:space="preserve">Natalia Casais </t>
  </si>
  <si>
    <t xml:space="preserve">No hay una que más o menos me sensibilice. Todas forman parte del mismo entramado y me gustaría ayudar de alguna manera </t>
  </si>
  <si>
    <t>Sacar fotos, leer</t>
  </si>
  <si>
    <t>@_ncasais</t>
  </si>
  <si>
    <t>berardimariajose@gmail.com</t>
  </si>
  <si>
    <t>Maria Jose Berardi</t>
  </si>
  <si>
    <t>Administrativa en salud</t>
  </si>
  <si>
    <t>El exceso de plastico</t>
  </si>
  <si>
    <t>Trabaje muchos años como voluntaria en la fundación huésped y aprendí mucho. Siento que acá ayudaría un montón a concientizar.</t>
  </si>
  <si>
    <t>@mariachinita</t>
  </si>
  <si>
    <t>duartemale93@gmail.com</t>
  </si>
  <si>
    <t xml:space="preserve">Alejandra Duarte </t>
  </si>
  <si>
    <t>Lomas de zamora, buenos aires</t>
  </si>
  <si>
    <t>Empleada dependiente</t>
  </si>
  <si>
    <t>Las granjas porcinas, ley de humedales.</t>
  </si>
  <si>
    <t>Ale_LMDS</t>
  </si>
  <si>
    <t>aleduarte37</t>
  </si>
  <si>
    <t>+5491123872987</t>
  </si>
  <si>
    <t>Intérprete en danzas</t>
  </si>
  <si>
    <t xml:space="preserve">Que los ríos, lagos y mares estén demasiado contaminados
</t>
  </si>
  <si>
    <t>Danza, canto y cada tanto crear contenido audiovisual</t>
  </si>
  <si>
    <t>rodriguezrenatar23@gmail.com</t>
  </si>
  <si>
    <t xml:space="preserve">Renata Rodríguez </t>
  </si>
  <si>
    <t xml:space="preserve">Ciudad autónoma de buenos aires, argentina </t>
  </si>
  <si>
    <t>+542923696248</t>
  </si>
  <si>
    <t xml:space="preserve">cbc uba </t>
  </si>
  <si>
    <t>cambio climático</t>
  </si>
  <si>
    <t>salir a caminar, sacar fotos</t>
  </si>
  <si>
    <t>@renaarodriguez_</t>
  </si>
  <si>
    <t>anitadecima94@gmail.com</t>
  </si>
  <si>
    <t>Ana Gabriela Decima</t>
  </si>
  <si>
    <t>Monteros, Tucuman, Argentina</t>
  </si>
  <si>
    <t>+5493863530223</t>
  </si>
  <si>
    <t>Cursando 4to año de secundaria</t>
  </si>
  <si>
    <t>El Cambio climatico</t>
  </si>
  <si>
    <t>Soy bailarina de folclore y dibujo</t>
  </si>
  <si>
    <t>Tengon 15 años y la verdad me preocupa todo lo que le esta pasando al planeta, y me gustaria hacer algo para cambiar eso</t>
  </si>
  <si>
    <t>ani.dgx</t>
  </si>
  <si>
    <t>lizethdextre@gmail.com</t>
  </si>
  <si>
    <t>Lizeth Vanessa Dextre Sosa</t>
  </si>
  <si>
    <t xml:space="preserve">Ciudad autónoma de Buenos Aires </t>
  </si>
  <si>
    <t>+5491132389836</t>
  </si>
  <si>
    <t xml:space="preserve">Licenciatura en ciencias ambientales </t>
  </si>
  <si>
    <t xml:space="preserve">Pasear </t>
  </si>
  <si>
    <t>Lizeth.dextre</t>
  </si>
  <si>
    <t>adri09karin@gmail.com</t>
  </si>
  <si>
    <t>Adriana Carnero Márquez</t>
  </si>
  <si>
    <t xml:space="preserve"> Ciudad Autónoma de Buenos Aires</t>
  </si>
  <si>
    <t>+5491159559821</t>
  </si>
  <si>
    <t>Estudiante Cs. Ambientales</t>
  </si>
  <si>
    <t>Los consumos de un solo uso.</t>
  </si>
  <si>
    <t>Adriana C Márquez</t>
  </si>
  <si>
    <t>muriel.oterotreacey@gmail.com</t>
  </si>
  <si>
    <t>Muriel Otero Treacey</t>
  </si>
  <si>
    <t>Ciudad Autónoma de Buenos aires</t>
  </si>
  <si>
    <t>+5491140986485</t>
  </si>
  <si>
    <t>Estudiante tesista de Relaciones Internacionales y estudiante de Periodismo</t>
  </si>
  <si>
    <t>Desarrollo sustentable, la pérdida de biodiversidad, la explotación de recursos naturales,  los sistemas alimentarios y energías renovables.</t>
  </si>
  <si>
    <t>@m.oterotreacey</t>
  </si>
  <si>
    <t>nataliaaherrera9@gmail.com</t>
  </si>
  <si>
    <t>Natalia nicole herrera pacotaype</t>
  </si>
  <si>
    <t xml:space="preserve">Provincia de buenos aires, san fernado,Argentina. </t>
  </si>
  <si>
    <t>+5491144121468</t>
  </si>
  <si>
    <t>Estudio Tec. Gestión ambiental (1er año)</t>
  </si>
  <si>
    <t xml:space="preserve">Contaminación de residuos </t>
  </si>
  <si>
    <t xml:space="preserve">Dibujo , canto , saco fotos y nado  </t>
  </si>
  <si>
    <t>Estoy  entusiasmada de ser parte sobre todo para mi carrera involucrarme en causas esenciales y difundir todo conocimiento que adquirire me pone feliz.</t>
  </si>
  <si>
    <t>@nicki.herreraa</t>
  </si>
  <si>
    <t>patricianimeth@hotmail.com</t>
  </si>
  <si>
    <t>NIMETH Patricia</t>
  </si>
  <si>
    <t xml:space="preserve">Buenos Aires.  Zona norte </t>
  </si>
  <si>
    <t xml:space="preserve">Tea sommelier/ creadora Marca Nim una marca de té ecológico y de triple impacto </t>
  </si>
  <si>
    <t xml:space="preserve">No tengo horarios fijos pero me organizo con anticipación </t>
  </si>
  <si>
    <t xml:space="preserve">Sacar fotos, armar charlas, conectar con plantas, meditar </t>
  </si>
  <si>
    <t>Tengo 47 años y siento que mi generación no es totalmente consciente de lo que está sucediendo.  Somos muy pocos al menos eso siento lo que realmente te mencionamos la gravedad de lo que estamos viviendo en términos socio ambientales.  Siento que mis hijas no van a tener un mundo mejor por qué no hay una plena conciencia y por ende no nos estamos cuidando ni estamos haciendo lo suficiente para el futuro.  La cuenta regresiva en términos ambientales va mucho más rápido que nuestros tiempos culturales y eso realmente me preocupa.  Trabajo en el mundo del té y estoy muy conectada con la naturaleza y por eso cree dos marcas que están totalmente relacionadas con el amor y el cuidado hacia nuestro planeta y hacia quienes vivimos en el.  Nunca es tarde para empezar y siento que tengo la capacidad y los recursos para hablarle a un par de mi generación y poder divulgar el pedido de toma de conciencia.  Los que somos padres hoy venimos de otras creencias otras culturas y otros mandatos.  Además siento que por un lado como padres intentamos tener el mejor diálogo con nuestros hijos pero que por otro lado no hablamos en el mismo idioma en este sentido.  :)</t>
  </si>
  <si>
    <t>@patricia.nim @patricianimeth</t>
  </si>
  <si>
    <t>ggvalente93@gmail.com</t>
  </si>
  <si>
    <t>Giselle Gabriela Valente</t>
  </si>
  <si>
    <t>CABA - BARRIO AGRONOMÍA</t>
  </si>
  <si>
    <t>Estudiante inicial de Antropología Social y Cultural</t>
  </si>
  <si>
    <t xml:space="preserve">Contaminación - consumo de carne desmedido - falta de conciencia medioambiental </t>
  </si>
  <si>
    <t>@giselle.valente</t>
  </si>
  <si>
    <t>luligowland@gmail.com</t>
  </si>
  <si>
    <t>Lucia Gowland</t>
  </si>
  <si>
    <t>+5491163599450</t>
  </si>
  <si>
    <t xml:space="preserve">Psicóloga </t>
  </si>
  <si>
    <t>Contaminación t</t>
  </si>
  <si>
    <t>Trabajo como maestra de apoyo (acompañante externo) en escuelas publicas</t>
  </si>
  <si>
    <t>Lulig.lg</t>
  </si>
  <si>
    <t>correavictoria93@hotmail.com</t>
  </si>
  <si>
    <t>Victoria Elisa Correa</t>
  </si>
  <si>
    <t>Ciudad autónoma de Buenos Aires, Buenos Aires,Argentina</t>
  </si>
  <si>
    <t>+5491153145508</t>
  </si>
  <si>
    <t>Lic. Seguridad e higiene, calidad y gestión ambiental</t>
  </si>
  <si>
    <t>@_.vickycorrea._</t>
  </si>
  <si>
    <t>josefina.desinano@gmail.com</t>
  </si>
  <si>
    <t>Josefina Desinano</t>
  </si>
  <si>
    <t xml:space="preserve">Abogacía/ Community Manager/ Marketing Digital/ </t>
  </si>
  <si>
    <t>La tarea de reconocer que todos los seres humanos somos eco e interdependientes</t>
  </si>
  <si>
    <t xml:space="preserve">Escribo en una revista digital feminista, saco fotos y practico Mindfulness </t>
  </si>
  <si>
    <t>Me crié entre La Pampa y Bariloche. Estudié abogacía y trabaje en el area de Derechos Humanos en Costa Rica y Argentina. Milito el feminismo y estudie Community Manager, copywriting y marketing digital porque llevaba las cuentas de la organización y también hice prensa. Me gusta tejer redes y me mueve el deseo de cambiarlo todo.</t>
  </si>
  <si>
    <t>@blondafeminista pero no lo uso</t>
  </si>
  <si>
    <t>@josedesinano</t>
  </si>
  <si>
    <t>evelyntourn17@gmail.com</t>
  </si>
  <si>
    <t>Evelyn Gisela Tourn</t>
  </si>
  <si>
    <t>Las Toscas - santa Fe.- Argentina</t>
  </si>
  <si>
    <t>Arquitecta- comunicadora Popular</t>
  </si>
  <si>
    <t xml:space="preserve">contaminacion extrema en mi pueblo por la empresa de cueros ARLEY </t>
  </si>
  <si>
    <t>grafica, biocontruccion, fotos</t>
  </si>
  <si>
    <t xml:space="preserve">¨Pertenezco al movimiento nacional campesino indigena MNCI, soy estudiante de la carrera de comunicacion comunitaria popular en UNICAM y necesito ayuda para hacer frente a una empresa de mucho poder economico y con gran influencia politica ARLEY, ubicada en la ciudad Las Toscas, Santa Fe. </t>
  </si>
  <si>
    <t>eve_de_la_luna</t>
  </si>
  <si>
    <t>barbaraciminari@gmail.com</t>
  </si>
  <si>
    <t>Bárbara Soledad Ciminari</t>
  </si>
  <si>
    <t>Castelar, Buenos Aires, Argentina</t>
  </si>
  <si>
    <t>+5491144115338</t>
  </si>
  <si>
    <t>Lic. Ciencia Política / Fotógrafa</t>
  </si>
  <si>
    <t>No tengo problemas horarios fijos.</t>
  </si>
  <si>
    <t>Preservación de la fauna</t>
  </si>
  <si>
    <t xml:space="preserve">Soy politóloga y fotógrafa. Me interesaría mucho participar como fotógrafay conseguir concientizar a través de eso. </t>
  </si>
  <si>
    <t>@bciminari_ph</t>
  </si>
  <si>
    <t>gravottero@gmail.com</t>
  </si>
  <si>
    <t xml:space="preserve">Graciela alicia vottero </t>
  </si>
  <si>
    <t>Contaminación , falta de educación social respecto a desechos urbanos</t>
  </si>
  <si>
    <t>Maso</t>
  </si>
  <si>
    <t>Graciela vottero</t>
  </si>
  <si>
    <t xml:space="preserve">Graciela Vottero </t>
  </si>
  <si>
    <t>amparosegura2003@gmail.com</t>
  </si>
  <si>
    <t xml:space="preserve">Amparo Segura </t>
  </si>
  <si>
    <t>Salto, Buenos Aires, Argentina</t>
  </si>
  <si>
    <t>+5492474522095</t>
  </si>
  <si>
    <t>Estudio licenciatura en gestion ambiental</t>
  </si>
  <si>
    <t>por ahora vivo en un pueblo, pero cuando viva en capital (en noviembre) fines de semana/feridos/semana por la tarde</t>
  </si>
  <si>
    <t>Cambio Climatico, contaminacion, deforestacion, animales, etc</t>
  </si>
  <si>
    <t>hacer videos de tik tok</t>
  </si>
  <si>
    <t>@ampisegura</t>
  </si>
  <si>
    <t>María Belén Malomo Menelle</t>
  </si>
  <si>
    <t>Ciencia Política/ Relaciones Internacionales</t>
  </si>
  <si>
    <t>Muchas pero la densificación de la Ciudad de Buenos Aires me sensibiliza mucho y el permiso para la quema de basura. entre otras cosas.</t>
  </si>
  <si>
    <t>Pasear por la naturaleza, meditar, pintar dibujos y leer.</t>
  </si>
  <si>
    <t>@belenyrisas</t>
  </si>
  <si>
    <t>donlucas4@gmail.com</t>
  </si>
  <si>
    <t>Lucas Sabajanes</t>
  </si>
  <si>
    <t>trabajo en un deposito</t>
  </si>
  <si>
    <t>trabajo de lunes a viernes de 7 a 17 y los sabados de 9 a 13,despues de esas horas estoy libre</t>
  </si>
  <si>
    <t>consumir mas de lo que se puede generar y la destruccion de espacios verdes</t>
  </si>
  <si>
    <t>me gusta leer</t>
  </si>
  <si>
    <t xml:space="preserve">mi intencion es poder ayudar en algo dentro de las horas que me permita mi trabajo </t>
  </si>
  <si>
    <t>paatoluucas</t>
  </si>
  <si>
    <t>María del Pilar Barratines</t>
  </si>
  <si>
    <t xml:space="preserve">Algunos días de semana mientras continúe el home office </t>
  </si>
  <si>
    <t xml:space="preserve">El avance de la industria sobre la naturaleza </t>
  </si>
  <si>
    <t xml:space="preserve">Bailo danza contemporanea </t>
  </si>
  <si>
    <t>Agente del Cambio</t>
  </si>
  <si>
    <t>garciaaldana72@hotmail.com</t>
  </si>
  <si>
    <t>Aldana Soledad  Garcia</t>
  </si>
  <si>
    <t>Florencio Varela, Buenos Aires</t>
  </si>
  <si>
    <t>Estudio actualmente lic en gestion ambiental en la Unaj de Fcio Varela</t>
  </si>
  <si>
    <t>Aprendo Bombo leguero</t>
  </si>
  <si>
    <t>Aituee</t>
  </si>
  <si>
    <t>Facundo-vazquez@hotmail.com</t>
  </si>
  <si>
    <t>Facundl vazquez</t>
  </si>
  <si>
    <t>Lomas de zamora buenos aires</t>
  </si>
  <si>
    <t>01157077421</t>
  </si>
  <si>
    <t>La contaminacion</t>
  </si>
  <si>
    <t>Facu.vazquezz</t>
  </si>
  <si>
    <t>ignacio_0701@hotmail.com</t>
  </si>
  <si>
    <t>Ignacio Presas</t>
  </si>
  <si>
    <t>Parque Patricios, CABA</t>
  </si>
  <si>
    <t>+5491124052949</t>
  </si>
  <si>
    <t>Estudiante en curso</t>
  </si>
  <si>
    <t>La perdida de la biodiversidad y ecosistemas</t>
  </si>
  <si>
    <t>Escribir y programar</t>
  </si>
  <si>
    <t>@nv.cho</t>
  </si>
  <si>
    <t>varelac12@gmail.com</t>
  </si>
  <si>
    <t>Carolina Varela</t>
  </si>
  <si>
    <t>+541156557467</t>
  </si>
  <si>
    <t>Comercio</t>
  </si>
  <si>
    <t xml:space="preserve">El calentamiento global y la contaminación </t>
  </si>
  <si>
    <t>Hago compostaje, huerta, también pinto, canto, Kayak, deportes varios.</t>
  </si>
  <si>
    <t xml:space="preserve">Me gustaría conocer las propuestas y poder colaborar en lo que pueda. Amo la naturaleza y estoy comprometida ayudar al cambio ecológico/humano que necesita el planeta. </t>
  </si>
  <si>
    <t>@carova11</t>
  </si>
  <si>
    <t>tinnaoviedo@gmail.com</t>
  </si>
  <si>
    <t>Valentina Oviedo</t>
  </si>
  <si>
    <t>Técnica Superior Universitaria en Comunicación Digital (UNLP)</t>
  </si>
  <si>
    <t xml:space="preserve">Actualmente el tema del agronegocio es algo que me toca de cerca, la contaminación,  deforestación y el colapso que puede provocar me preocupan. 
La primer acción que tome en base a mi sensibilización con el medioambiente fue hacerme vegetariana -y vegana algunos años- hace ya 8 años.  Hoy en día siento que no es suficiente. Me gustaría poder aportar mas. </t>
  </si>
  <si>
    <t xml:space="preserve">Actualmente no, me gusta escribir. </t>
  </si>
  <si>
    <t>@tinnaoviedo</t>
  </si>
  <si>
    <t>florgallopeccafgp@gmail.com</t>
  </si>
  <si>
    <t>Maria Florencia Gallo Pecca</t>
  </si>
  <si>
    <t>Psicología UBA</t>
  </si>
  <si>
    <t>Dependiendo el día en la semana, durante la tarde y findes y feriados</t>
  </si>
  <si>
    <t xml:space="preserve">Agronegocio, contaminación, cambio climático, deforestación </t>
  </si>
  <si>
    <t>Pintar, sacar fotos, actuar!</t>
  </si>
  <si>
    <t xml:space="preserve">Desde chica que estoy decidida a que en un futuro iba a hacer algo por el medio ambiente. Hoy mis convicciones intento transmitirlas en casa, grupos de amigxs, y ahora quiero probar hacer algo más. </t>
  </si>
  <si>
    <t>Florgallopecca</t>
  </si>
  <si>
    <t>varas.mariajosefina@gmail.com</t>
  </si>
  <si>
    <t>Maria Josefina Varas</t>
  </si>
  <si>
    <t>+5492364357948</t>
  </si>
  <si>
    <t>El impacto ambiental del consumo desmedido de plásticos, carne. El poco cuidado de nuestros árboles y espacios verdes.</t>
  </si>
  <si>
    <t xml:space="preserve">Escribo, saco fotos, se bordar </t>
  </si>
  <si>
    <t xml:space="preserve">Soy Jo. Tengo 24 años y soy estudiante de medicina. Soy vegetariana hace 2 años y medio ya, casi 3. Me empecé a preocupar por el cuidado ambiental mucho antes de tomar la decisión, y trato de cambiar de a poco todos los hábitos que puedan ser nocivos para el medio ambiente. Creo que la salud física, que es por lo que estudio lo que más me interpela, esta ampliamente ligada a la salud del ambiente que habitamos. Me parece una oportunidad genial de formarme mejor y poder ser eco de todo lo genial que hacen. </t>
  </si>
  <si>
    <t>@varasmariajosefina</t>
  </si>
  <si>
    <t>valentinlagiusa@gmail.com</t>
  </si>
  <si>
    <t>Valentin La Giusa</t>
  </si>
  <si>
    <t>0111535176671</t>
  </si>
  <si>
    <t>Profesorado de Historia en curso</t>
  </si>
  <si>
    <t>No tengo disponibilidad fija, puedo tener disponibilidad en varios horarios todos los dias</t>
  </si>
  <si>
    <t>Me preocupa que se llegue a un punto de no retorno, en el cual las generaciones futuras no puedan satisfacer sus necesidades y sus desarrollos</t>
  </si>
  <si>
    <t>Escribo notas para una revista digital sobre politica internacional e historia, escucho musica, me gusta hacer actividad fisica, salir y relacionarme con otras personas, y desde hace un tiempo el interes por temas ambientales y de desarrollo sustentable. Tambien ir a movilizaciones.</t>
  </si>
  <si>
    <t>Me gustaria formar parte de una organizacion en defensa del medioambiente y pro desarrollo sustentable para poder, desde mi lugar, generar un cambio positivo en el mundo. Tambien me gustaria mucho poder conocer personas que tengan las mismas ambiciones e intereses.</t>
  </si>
  <si>
    <t>@valenlagiusa</t>
  </si>
  <si>
    <t>valen.lagiusa</t>
  </si>
  <si>
    <t>Ludmila Mansilla</t>
  </si>
  <si>
    <t>José C Paz</t>
  </si>
  <si>
    <t>Lic. En ecología</t>
  </si>
  <si>
    <t>Agrotóxicos, deforestación, pérdida de biodiversidad</t>
  </si>
  <si>
    <t>@ludmii_mans</t>
  </si>
  <si>
    <t>rociolilen51@gmail.com</t>
  </si>
  <si>
    <t xml:space="preserve">Rocio Lilen Machaca </t>
  </si>
  <si>
    <t xml:space="preserve">Tilcara, Jujuy, Argentina </t>
  </si>
  <si>
    <t>+5493885004608</t>
  </si>
  <si>
    <t xml:space="preserve">Estudiante Lic. en Nutrición </t>
  </si>
  <si>
    <t xml:space="preserve">Absolutamente todas, desde contaminación hasta violencia animal. Es triste ver que aún todos no tomemos una concientizacion profunda por el cuidado para con la tierra. </t>
  </si>
  <si>
    <t>Me encanta sacar fotos, visitar lugares, caminar, leer.</t>
  </si>
  <si>
    <t xml:space="preserve">Tengo 19 años, estudio en la universidad de Salta así que pronto estare por ahí y me encantaría poder sumarme a las actividades en esa sede. Desde siempre mi familia opto por actos para proteger nuestro medio ambiente y siento que debo accionar para poder sumar cosas positivas. </t>
  </si>
  <si>
    <t>@Rociolilu</t>
  </si>
  <si>
    <t>@rocioliilen</t>
  </si>
  <si>
    <t>micaelagisellesh@gmail.com</t>
  </si>
  <si>
    <t>Micaela Shimabuku</t>
  </si>
  <si>
    <t>+5491169421930</t>
  </si>
  <si>
    <t>Lic. en Comunicación - Analista de Programmatic</t>
  </si>
  <si>
    <t>Cultura del descarte, del "un solo uso"</t>
  </si>
  <si>
    <t>Soy una persona bastante mental y suelo consumir lecturas de tipo divulgación. Actualmente de todas formas busco enfocarme en algo mas operativo o bien de transmisión de conocimiento.</t>
  </si>
  <si>
    <t>No tengo uno público o profesional, solo uno de uso personal</t>
  </si>
  <si>
    <t>cesar.arguello01@gmail.com</t>
  </si>
  <si>
    <t>Cesar Roberto Argüello</t>
  </si>
  <si>
    <t>Merlo, Buenos Aires, Argentina</t>
  </si>
  <si>
    <t>Licenciado en Gestión Ambiental</t>
  </si>
  <si>
    <t>Trabajo con horarios rotativos 8hs semanales. Disponibilidad de 2 a 4 hs por dia.</t>
  </si>
  <si>
    <t>Destruccion de fauna - agotamiento de recursos naturales - calentamiento global</t>
  </si>
  <si>
    <t xml:space="preserve">Huerta </t>
  </si>
  <si>
    <t>Me encantaría poder ayudar en proyectos aplicando mis conocimientos y aprendiendo con el grupo</t>
  </si>
  <si>
    <t>micaelasiskin@hotmail.com</t>
  </si>
  <si>
    <t>Micaela Siskin</t>
  </si>
  <si>
    <t>Licenciada en Comunicación Social, técnica en Periodismo, técnica en Corrección de textos. Trabajo en Marketing.</t>
  </si>
  <si>
    <t>Fines de semana y feriados, y días de la semana después de las 17 h</t>
  </si>
  <si>
    <t>Calentamiento global y destrucción de ecosistemas</t>
  </si>
  <si>
    <t xml:space="preserve">Participé mucho como voluntaria en otras organizaciones dentro de proyectos de comunicación y marketing. También me gusta pintar, en especial retratar una convivencia pacífica de la humanidad y la naturaleza. Además tengo mucho interés por el mundo foodie y la alimentación plant based. </t>
  </si>
  <si>
    <t>En mis roles como voluntaria en otras organizaciones, trabajé en las áreas de: generación y conversión de demanda (marketing), creación y redacción de contenido, organización de eventos internos y capacitaciones. Actualmente trabajo en el área de marketing para una empresa de tecnología, pero paralelamente me capacito en Sustentabilidad y Cambio Climático porque mi propósito es darle un giro a mi carrera para poder dedicarme a trabajar por estas causas que me importan. Quiero activar desde proyectos en los que genere un impacto junto con otras personas y así podamos llegar a cada vez más gente.</t>
  </si>
  <si>
    <t>@micaelasiskin</t>
  </si>
  <si>
    <t>Anguljuan@hotmail.com</t>
  </si>
  <si>
    <t>Juan sebastian Angulo del rio</t>
  </si>
  <si>
    <t>+5491137698939</t>
  </si>
  <si>
    <t>Estudiante diseño industrial</t>
  </si>
  <si>
    <t xml:space="preserve">Horarios rotativos </t>
  </si>
  <si>
    <t xml:space="preserve">El uso de plasticos de un solo uso  y la explotacion indiscriminada de la naturaleza </t>
  </si>
  <si>
    <t xml:space="preserve">Diseño objetos con reciclaje </t>
  </si>
  <si>
    <t>Estoy buscando respuestas a preguntas que me surgen con mi emprendimiento de reciclaje y estoy ansioso por conocer mas personas concientizadas de nuestros problemas ambientales</t>
  </si>
  <si>
    <t>@dECOlogii</t>
  </si>
  <si>
    <t>sandragv.vazquez@gmail.com</t>
  </si>
  <si>
    <t>Sandra Gabriela Vazquez</t>
  </si>
  <si>
    <t>+5491137716429</t>
  </si>
  <si>
    <t>Analista de Sistemas</t>
  </si>
  <si>
    <t>La concientización para la correcta gestión de los residuos</t>
  </si>
  <si>
    <t>Tocar música (soy baterista), coser</t>
  </si>
  <si>
    <t>@s_sandrav</t>
  </si>
  <si>
    <t>@ecosos.planeta</t>
  </si>
  <si>
    <t>daniel.burbano@accenture.com</t>
  </si>
  <si>
    <t>Daniel Esteban Burbano Argoty</t>
  </si>
  <si>
    <t>Popayán/Cauca/Colombia</t>
  </si>
  <si>
    <t>Ing sistemas</t>
  </si>
  <si>
    <t>lo que pinta alrededor del plastico</t>
  </si>
  <si>
    <t>artes plasticas</t>
  </si>
  <si>
    <t>mnjaramillof1885@hotmail.com</t>
  </si>
  <si>
    <t>Natalia Jaramillo</t>
  </si>
  <si>
    <t>+5491156172223</t>
  </si>
  <si>
    <t>El consumo de productos animales, derechos animales, reciclaje</t>
  </si>
  <si>
    <t>@nati.jaramillo</t>
  </si>
  <si>
    <t>isabellasterinzon@gmail.com</t>
  </si>
  <si>
    <t>Isabella Sterinzon Izrastzoff</t>
  </si>
  <si>
    <t>PBA, Buenos Aires, Argentina</t>
  </si>
  <si>
    <t>+5491156039385</t>
  </si>
  <si>
    <t>Licenciada en Estudios Internacionales</t>
  </si>
  <si>
    <t>Depende de la semana si puedo dedicarle alguna hora por la mañana o alguna por la tarde</t>
  </si>
  <si>
    <t>@isabellasterinzon</t>
  </si>
  <si>
    <t>oriana.d@hotmail.com.ar</t>
  </si>
  <si>
    <t>Oriana DAngelo</t>
  </si>
  <si>
    <t>Comunicación Social / Marketing</t>
  </si>
  <si>
    <t>fines de semana, feriados y días de semana desde 18hs</t>
  </si>
  <si>
    <t>Gestión de residuos y reciclaje</t>
  </si>
  <si>
    <t>viajar, andar en bici</t>
  </si>
  <si>
    <t>@ohvuala</t>
  </si>
  <si>
    <t>@ori.dangelo</t>
  </si>
  <si>
    <t>El cambio climatico y la generación de residuos locales</t>
  </si>
  <si>
    <t>Hago ecoladrillos, compostaje, eventos de agilidad (metodologías de trabajo, rugby)</t>
  </si>
  <si>
    <t>Tengo 2 nenes chiquitos que ls encanta el reciclaje</t>
  </si>
  <si>
    <t>sandrav.rock@gmail.com</t>
  </si>
  <si>
    <t>Concientizacion para la gestión de residuos</t>
  </si>
  <si>
    <t>Tocaré la batería</t>
  </si>
  <si>
    <t>repetida</t>
  </si>
  <si>
    <t>S_sandrav</t>
  </si>
  <si>
    <t>ro.gomez@bue.edu.ar</t>
  </si>
  <si>
    <t>Rocio Gomez Nicolau</t>
  </si>
  <si>
    <t>+5491155066430</t>
  </si>
  <si>
    <t>Casi Licenciada en Ciencias Ambientales</t>
  </si>
  <si>
    <t>4 horas semanales y 2 horas los sabados( lunes de 12 a 14, miercoles de 13 a 15, sábados de 13 a 15)</t>
  </si>
  <si>
    <t>El problema de la basura y la contaminación del agua</t>
  </si>
  <si>
    <t>Tengo varios pero no creo que sirvan en este caso, canto en una murga uruguaya, soy instructora de yoga y doy talleres de danza acuática.</t>
  </si>
  <si>
    <t>Ya hice el programa de agentes de cambio ♡</t>
  </si>
  <si>
    <t xml:space="preserve">@rocio.gotade </t>
  </si>
  <si>
    <t>sofiamariaserrano@gmail.com</t>
  </si>
  <si>
    <t>Sofia serrano</t>
  </si>
  <si>
    <t>Coach y comunicacion</t>
  </si>
  <si>
    <t>Alimentacion saludable y organica y libre de sufrimiento animal</t>
  </si>
  <si>
    <t>catalinatissera099@gmai.com</t>
  </si>
  <si>
    <t xml:space="preserve">Catalina Tissera </t>
  </si>
  <si>
    <t xml:space="preserve">Algunos días de la semana por la mañana </t>
  </si>
  <si>
    <t>Pintar, dibujar</t>
  </si>
  <si>
    <t xml:space="preserve">Tengo 17 años, estoy en cuarto año de secundaria. Actualmente estoy haciendo las materias del CBC de Medicina a través de UBA XXI, hago un curso de robótica y a la vez estoy anotada en programación. Me encantaría ayudar en otros voluntariados, ya que sería mi primer experiencia en uno. Creo que ayudar a los demás está muy bien, y te hace sentir bien cuando te hace sentir muy bien por esperanza para lograr un mundo mejor. </t>
  </si>
  <si>
    <t>amodei.lucila@gmail.com</t>
  </si>
  <si>
    <t xml:space="preserve">Maria Lucila  Amodei </t>
  </si>
  <si>
    <t xml:space="preserve">Lic en Letras y Periodista  </t>
  </si>
  <si>
    <t xml:space="preserve">El calentamiento global, la contaminación </t>
  </si>
  <si>
    <t>Luamodei</t>
  </si>
  <si>
    <t>leila20_09@hotmail.com</t>
  </si>
  <si>
    <t>Leila Barrios</t>
  </si>
  <si>
    <t>Plottier, Neuquen</t>
  </si>
  <si>
    <t>Emprendedora - Cosmética sustentable</t>
  </si>
  <si>
    <t xml:space="preserve">Contaminación, consumismo de plásticos, ingredientes nocivos en cosméticos </t>
  </si>
  <si>
    <t>Actualmente funde una marca de cosmética natural para promover el uso de productos que tanto en su proceso de elaboración como posterior a su uso(desecho) sean amigables con el ambiente. Intento lograr el menor precio a la mejor calidad para llegar a mas personas.</t>
  </si>
  <si>
    <t>@leila20_09</t>
  </si>
  <si>
    <t>craveromati@gmail.com</t>
  </si>
  <si>
    <t>Matías cravero</t>
  </si>
  <si>
    <t xml:space="preserve">Santa Fe - Pilar </t>
  </si>
  <si>
    <t xml:space="preserve">Ingeniero agrónomo , maestría agronegocios </t>
  </si>
  <si>
    <t xml:space="preserve">Producción de alimentos </t>
  </si>
  <si>
    <t xml:space="preserve">Iniciativa a escuchar opinar y formar parte de este cambio </t>
  </si>
  <si>
    <t>@maticravero</t>
  </si>
  <si>
    <t>No tego</t>
  </si>
  <si>
    <t>rocio.a.cuadra@gmail.com</t>
  </si>
  <si>
    <t>Rocio Cuadra</t>
  </si>
  <si>
    <t>+541151254921</t>
  </si>
  <si>
    <t xml:space="preserve">Comunicación </t>
  </si>
  <si>
    <t>Medio ambiente</t>
  </si>
  <si>
    <t>@rociocuadra_</t>
  </si>
  <si>
    <t>+5491151254921</t>
  </si>
  <si>
    <t>Comunicacion y Publicidad</t>
  </si>
  <si>
    <t xml:space="preserve">Medio ambiente y contaminación </t>
  </si>
  <si>
    <t xml:space="preserve">Fotografia y edición audiovisual </t>
  </si>
  <si>
    <t>Repetida</t>
  </si>
  <si>
    <t>rocioagustinacastano@gmail.com</t>
  </si>
  <si>
    <t xml:space="preserve">rocio castaño </t>
  </si>
  <si>
    <t xml:space="preserve">estudiante de secundaria </t>
  </si>
  <si>
    <t>el calentamiento global y todas sus consecuencias en el medio ambiente y en nosotros</t>
  </si>
  <si>
    <t>diseñar ropa, dibujar</t>
  </si>
  <si>
    <t xml:space="preserve">me encantaría ser parte de eco house para poder aportar mi granito de arena en todos los cambios que ustedes hacen y así poder mejorar a la tierra, convertirla en un lugar mejor y tambien crear conciencia en la gente. </t>
  </si>
  <si>
    <t>@rochiicast</t>
  </si>
  <si>
    <t>vickym1306@gmail.com</t>
  </si>
  <si>
    <t>victoria martinez</t>
  </si>
  <si>
    <t>Buenos aires, martinez, zona norte</t>
  </si>
  <si>
    <t>publicista/terapeuta holistica</t>
  </si>
  <si>
    <t xml:space="preserve">me puedo ir amoldando, trabajo de manera autonoma </t>
  </si>
  <si>
    <t>la contaminación y el maltrato animal</t>
  </si>
  <si>
    <t>saco fotos y escribo</t>
  </si>
  <si>
    <t>soy muy versatil!, estudie cine, fotografia, publicidad y tambien herramientas terapeuticas espirituales &lt;3</t>
  </si>
  <si>
    <t>@soyconsciencia_</t>
  </si>
  <si>
    <t>quirogasolmacarena.485a@fadu.uba.ar</t>
  </si>
  <si>
    <t>Sol Macarena Quiroga</t>
  </si>
  <si>
    <t>Boulogne, Buenos Aires, Argentina</t>
  </si>
  <si>
    <t>+5491152296292</t>
  </si>
  <si>
    <t>Profesora de inglés y estudiante de diseño de indumentaria en fadu</t>
  </si>
  <si>
    <t xml:space="preserve">la deforestación </t>
  </si>
  <si>
    <t xml:space="preserve">Sii, dibujar, pintar, sacar fotos, hacer teatro, cantar, y escribir. </t>
  </si>
  <si>
    <t>Que soy vegetariana y siempre me interesa mejorar, asique creo que encontré el lugar indicado :)</t>
  </si>
  <si>
    <t>@lasolquiroga</t>
  </si>
  <si>
    <t>nicolaslosanno@gmail.com</t>
  </si>
  <si>
    <t>Nicolás Losanno</t>
  </si>
  <si>
    <t>+5491135840805</t>
  </si>
  <si>
    <t>Lic. Administración UBA</t>
  </si>
  <si>
    <t>Contaminación y Cambio climatico</t>
  </si>
  <si>
    <t>Se fue de eventuales 3.</t>
  </si>
  <si>
    <t>@nicolaslosanno</t>
  </si>
  <si>
    <t>campitellia@northlands.edu.ar</t>
  </si>
  <si>
    <t>Antonio Campitelli</t>
  </si>
  <si>
    <t>+5491149490870</t>
  </si>
  <si>
    <t>Escuela Secundaria</t>
  </si>
  <si>
    <t>El cambio climatico y el maltrato animal</t>
  </si>
  <si>
    <t>Toco la guitarra, el piano y la bateria como hobby. Tambien me gusta sacar fotos y volar mi dron. Aunque no estoy tomando clases ahora, hice clases de produccion musicaly ahora cada tanto hago alguna que otra cancion :) No se si cuenta pero tambien me encanta hacer deportes jajaj</t>
  </si>
  <si>
    <t>Hola! como estan? me presento, mi nombre es Antonio Campitelli y soy alumno del colegio Northlands. Para una materia que estoy cursando que se llama CAS (creatividad, actividad y servicio) del programa del diploma IB, tengo que realizar un proyecto personal que consiste en ayudar a una ONG y a mi me encantaría poder hacer algo con ustedes. Ya sea acoplandome en un proyecto suyo que ya este empezado o empezar uno con ustedes, estoy abierto a muchas propuestas. Ya averigué en su pagina web y ahi encontre este form que estoy completando hoy 1ro de noviembre. Espero su respuesta y desde ya, muchas gracias!</t>
  </si>
  <si>
    <t>era par aun trabajo del colegio q al finl no pidio.</t>
  </si>
  <si>
    <t>@antonio.campitelli</t>
  </si>
  <si>
    <t>souzamariavirginia@gmail.com</t>
  </si>
  <si>
    <t xml:space="preserve">Maria Virginia Souza </t>
  </si>
  <si>
    <t xml:space="preserve">Córdoba, Córdoba, Argentina </t>
  </si>
  <si>
    <t xml:space="preserve">Médica </t>
  </si>
  <si>
    <t xml:space="preserve">Viernes y lunes por la tarde </t>
  </si>
  <si>
    <t xml:space="preserve">La deforestacion y los incendios en mi provincia </t>
  </si>
  <si>
    <t>Esta en EHC</t>
  </si>
  <si>
    <t>@virginiasouza</t>
  </si>
  <si>
    <t>esquivellaura7895@gmail.com</t>
  </si>
  <si>
    <t>Laura Beatriz Esquivel Domínguez</t>
  </si>
  <si>
    <t>Rafael castillo, provincia de Buenos Aires</t>
  </si>
  <si>
    <t>Estudiante de Lic en Relaciones Laborales</t>
  </si>
  <si>
    <t>La problemática que más me preocupa acá en la provincia de BsAs ,es la basura ,la falta de educación sobre ese tema , también me parece que la plantación de árboles y plantas es algo fundamental.</t>
  </si>
  <si>
    <t>Me gustan las plantas ,cuidarlas y plantar.</t>
  </si>
  <si>
    <t>LauritaEsquivelDominguez</t>
  </si>
  <si>
    <t>tatianapontieri02@gmail.com</t>
  </si>
  <si>
    <t>Tatiana Mora Pontieri</t>
  </si>
  <si>
    <t xml:space="preserve">primer año de la carrera Cs. Biológicas </t>
  </si>
  <si>
    <t>la cantidad de desechos/plásticos que se tiran al mar</t>
  </si>
  <si>
    <t>leer</t>
  </si>
  <si>
    <t>tati.pontieri</t>
  </si>
  <si>
    <t>eanguzar@hotmail.com</t>
  </si>
  <si>
    <t>Edgardo Roberto Anguzar</t>
  </si>
  <si>
    <t>Santa Rosa  La Pampa</t>
  </si>
  <si>
    <t>Fotografo/Secundarios</t>
  </si>
  <si>
    <t>Basura</t>
  </si>
  <si>
    <t>Fotografia/,Rugby/Navegar/Huerta/Trekking</t>
  </si>
  <si>
    <t>@edgardoanguzar</t>
  </si>
  <si>
    <t>valentinabonina@gmail.com</t>
  </si>
  <si>
    <t>Valentina Bonina</t>
  </si>
  <si>
    <t xml:space="preserve">Estudiante de Biotecnologia en la UNSAM </t>
  </si>
  <si>
    <t xml:space="preserve">Alimentación sustentable y saludable, deforestación, cambio climático </t>
  </si>
  <si>
    <t>Sacar fotos, investigar</t>
  </si>
  <si>
    <t xml:space="preserve">Me gustaría mucho formar parte! </t>
  </si>
  <si>
    <t>@Valen_bonina</t>
  </si>
  <si>
    <t>rocio-vergara2002@hotmail.com</t>
  </si>
  <si>
    <t>Rocio Lujan Vergara</t>
  </si>
  <si>
    <t>Comodoro rivadavia, Chubut</t>
  </si>
  <si>
    <t>+542975083338</t>
  </si>
  <si>
    <t>Licenciatura Gestion Ambiental</t>
  </si>
  <si>
    <t>Lunes, jueves, domingos y feriados</t>
  </si>
  <si>
    <t>La contaminacion maritima</t>
  </si>
  <si>
    <t>Nose si cuenta pero Soy Scout y Buzo</t>
  </si>
  <si>
    <t>@rocio__vergara</t>
  </si>
  <si>
    <t>tuminicandela@gmail.com</t>
  </si>
  <si>
    <t>Candela Tumini</t>
  </si>
  <si>
    <t>Buenos aires, la plata</t>
  </si>
  <si>
    <t>Curso de community manager y publicidad en redes</t>
  </si>
  <si>
    <t>Explotación animal</t>
  </si>
  <si>
    <t>chequear si se fue</t>
  </si>
  <si>
    <t>@candetumini_</t>
  </si>
  <si>
    <t>catitagaia@hotmail.com</t>
  </si>
  <si>
    <t>Catalina Gaia De Araujo Cabral</t>
  </si>
  <si>
    <t>vivo en general rodriguez, Buenos Aires, Argentina</t>
  </si>
  <si>
    <t>+5491132669958</t>
  </si>
  <si>
    <t>estudio información ambiental</t>
  </si>
  <si>
    <t>Los residuos solidos en las calles, sobre todo en lugares publicos verdes</t>
  </si>
  <si>
    <t>Me gusta bailar, hice tap 8 años y tambien pinto a veces</t>
  </si>
  <si>
    <t>@catalinaacabral</t>
  </si>
  <si>
    <t>@_.__gaia__</t>
  </si>
  <si>
    <t>pagliarosana@hotmail.com</t>
  </si>
  <si>
    <t xml:space="preserve">Rosana Paglia </t>
  </si>
  <si>
    <t xml:space="preserve">El uso irresponsable de plástico </t>
  </si>
  <si>
    <t xml:space="preserve">Bailo tango </t>
  </si>
  <si>
    <t xml:space="preserve">Soy embajadora verde (el fin de la Ciudad bs as tiene un programa muy ara vecinos comprometidos con el medio ambiente y soy parte) </t>
  </si>
  <si>
    <t xml:space="preserve">@ro.paglia </t>
  </si>
  <si>
    <t>rlamponi2016@gmail.com</t>
  </si>
  <si>
    <t>Raul A lamponi</t>
  </si>
  <si>
    <t>Los pozos 79 Villa gral belgrano Córdoba Argentina</t>
  </si>
  <si>
    <t>+5493546475834</t>
  </si>
  <si>
    <t>Sistemas / gastronomia /empresario</t>
  </si>
  <si>
    <t>Proyecto volver a la tierra</t>
  </si>
  <si>
    <t>Toda</t>
  </si>
  <si>
    <t>Viajar</t>
  </si>
  <si>
    <t xml:space="preserve">Hola  Marcelo  Mazzocco
 Nos presentamos por este medio .
Raul Alejandro Lamponi y Daniela Horvath de Villa General B Belgrano  Cordoba Argentina.
Tenemos 60 y 52 años respectivamente.
 Estamos en un proyecto de vida , que el año 2022 será el comienzo de 10 Años de viaje. En 3 continentes. 
Europa , África y América.
Contamos con 2 motorhome 
1 Laika 2010 Fiat ( full) , que la tenemos estacionada en Catanea (Sicilia - Italia). Que hace ya 5 años que la utilizamos 4 meses por año. Excepto en pandemia .
1 Sprinter 413 cdi 2012. aquí en Argentina , en breve termino de camperizarla.
Nuestro objetivo es viajar 4 meses en Europa y 4 meses sobre América con los respectivo vehículos.
La Misión del viaje es conocer lugares, culturas y situaciones ambientales . En cada lugar al que se llega , realizar una proyección de Alta calidad y sonido (que en los vehículos  tendremos incorporados) , pidiendo permiso a las autoridades de cada lugar.
De un film de aproximadamente 30 a 40 minutos , del grave problema que atraviesa nuestra tierra en todos los aspectos. Calentamiento global, extinción de especies, etc.  , Creando conciencia del mismo y aportando pequeñas soluciones que cada individuo puede lograr.
Generar páginas en internet , recabando información de cada lugar para su correspondiente evaluación.
Interactuar con el público , creando un debate rico en contenido.
Concientizar a la gente que estamos a tiempo y que es hoy el momento. 
No quiero que mis hijos y nietos vivan en un desierto ovacionado por mi generación. 
Por eso es nuestra voluntad de apoyar a las distintas organizaciones no gubernamentales en lograr el objetivo principal un Mundo más natural y justo. 
Queremos que nos ayuden a desarrollar el contenido a proyectar y las metas a cumplir.
Trabajar en conjunto y aprovechar nuestro tiempo y logística .
Plotear los vehículos con la info de las organizaciones.
Nosotros somos empresarios del sector gastronómico  y cervecero  ya en mi última etapa.
Necesitamos crear conciencia y hábitos.
En archivo adjunto mando fotos de los vehículos y nuestra forma.
Aprovecho para saludarlos y espero una respuesta favorable de este proyecto.
Raul lamponi
14670276
Te 3546475834
email =rlamponi2016@gmail.com
Gracias
</t>
  </si>
  <si>
    <t>Propuesta reunión</t>
  </si>
  <si>
    <t>@lamponiraul</t>
  </si>
  <si>
    <t>Brunnencerveza</t>
  </si>
  <si>
    <t>geistv_azul@yahoo.com.ar</t>
  </si>
  <si>
    <t>veronica geist</t>
  </si>
  <si>
    <t>+5491150501835</t>
  </si>
  <si>
    <t>por la semana y fin de semana</t>
  </si>
  <si>
    <t>extincion de animales y medio ambiente</t>
  </si>
  <si>
    <t>me gustan las manualidades, cocinar saludable y fomentar valores</t>
  </si>
  <si>
    <t>soy una persona empatica con el otro como me gusta que lo sean conmigo!</t>
  </si>
  <si>
    <t>nicolasgcazon@hotmail.com</t>
  </si>
  <si>
    <t>Nicolas Gonzalez cazon</t>
  </si>
  <si>
    <t>Administration de empresas</t>
  </si>
  <si>
    <t>El tratado de los residuos</t>
  </si>
  <si>
    <t>Todo tipo de deporte</t>
  </si>
  <si>
    <t>Nicogcazon</t>
  </si>
  <si>
    <t>myradturner@gmail.com</t>
  </si>
  <si>
    <t>Myra</t>
  </si>
  <si>
    <t xml:space="preserve">Lic comercio exterior </t>
  </si>
  <si>
    <t xml:space="preserve">Contaminacion de océanos y deforestacion </t>
  </si>
  <si>
    <t xml:space="preserve">Danza, escalada, </t>
  </si>
  <si>
    <t>no responde- respondio!</t>
  </si>
  <si>
    <t>turnermai</t>
  </si>
  <si>
    <t>saramarianilocutora@gmail.com</t>
  </si>
  <si>
    <t>Sara V Mariani</t>
  </si>
  <si>
    <t>Olivos,Buenos Aires ,Argentina</t>
  </si>
  <si>
    <t>Diseño de Maquillaje Artistico.Locutora en formacion.</t>
  </si>
  <si>
    <t>Contaminación del agua.</t>
  </si>
  <si>
    <t>Locutar en micropfonos,pintar,entrevistar,contar historias,trabajar con niños/as.</t>
  </si>
  <si>
    <t>@saracomunicar</t>
  </si>
  <si>
    <t>romina0620@gmail.com</t>
  </si>
  <si>
    <t>Romina Marrero</t>
  </si>
  <si>
    <t>Licenciada en Adm de Empresas. Cursando diplomatura en Nuevas Economìas</t>
  </si>
  <si>
    <t>Cambio climático. Agroecología y acceso a la tierra. Energías renovables</t>
  </si>
  <si>
    <t>Cebar mate cuenta??? Soy muy buena. Me gusta mucho pasar tiempo al aire libre, leer e investigar sobre plantas, soy fitoterapeuta y terapeuta floral en formación</t>
  </si>
  <si>
    <t>@romimarrero</t>
  </si>
  <si>
    <t>@romi0620</t>
  </si>
  <si>
    <t>queiruga.f.maria@gmail.com</t>
  </si>
  <si>
    <t>María Fernanda Queiruga</t>
  </si>
  <si>
    <t>Quilmes, GBA</t>
  </si>
  <si>
    <t>Desarrollo Humano en Bco Galicia/Antropología Sociocultural/Diplo de Ecofeminismo en EH</t>
  </si>
  <si>
    <t>Tengo un bb pequeño, todavía no tengo tan claro a qué tipo de propuestas eventuales podría sumarme, si bien actualmente me encuentro de licencia por maternidad creo que podría evaluar disponibilidad horaria según la necesidad de las propuestas en las q pueda participar organizándome con mi red familiar</t>
  </si>
  <si>
    <t xml:space="preserve">Me interesa mucho el tema de la industria y sus daños vs la generación de nuevos hábitos de consumo amables con nuestro planeta y nuestro cuerpo (territorio y cuerpo). También temas vinculados a la crisis ecológica y la crisis de los cuidados. Estoy trabajando en mi tesis de grado sobre gestación, parto y maternidad a la luz del ecofeminismo, estoy aprendiendo sobre el tema y buscando alinear esto en términos de una problemática de mi interés. </t>
  </si>
  <si>
    <t>Disfruto de meditar y hacer clases de yoga, me copa mucho diseñar actividades y ayudar en la facilitación de espacios/encuentros.</t>
  </si>
  <si>
    <t>La Diplo acompañó un proceso de indagación personal y me ayudó a unir inquietudes e intereses académicos, estoy súper agradecida de haber llegado a conocer Eco House a través de esa iniciativa. Si llegara a ser de valor para alguna iniciativa de voluntariado, trabajé varios años en la parte de capacitación del Banco (co construyendo estrategias a partir de necesidades de formación para diseñar soluciones), también estuve en la parte más soft de selección de personal y antes de salir de licencia trabajé 1 año en el equipo de Sustentabilidad con temas de educación, género, y discapacidad.</t>
  </si>
  <si>
    <t>@mari.f.queiru (personal) y @almamestiza_ (emprendimiento de cosmética artesanal)</t>
  </si>
  <si>
    <t>veronicalovera96@gmail.com</t>
  </si>
  <si>
    <t>Verónica Lovera</t>
  </si>
  <si>
    <t>Capital federal buenos Aires</t>
  </si>
  <si>
    <t>Estudiante de turismo</t>
  </si>
  <si>
    <t>Cultivo</t>
  </si>
  <si>
    <t>Marialoveronica</t>
  </si>
  <si>
    <t>diegoiturreria@gmail.com</t>
  </si>
  <si>
    <t>diego iturrería</t>
  </si>
  <si>
    <t>Ensenada</t>
  </si>
  <si>
    <t>Profesor y Licenciado en Música (U.N.L.P.)</t>
  </si>
  <si>
    <t>cambio climático, reciclado,</t>
  </si>
  <si>
    <t>me dediqué a la música -  director de coros, viajar, huerta familiar, cuidar mi jardín, andar en bicicleta, trecking</t>
  </si>
  <si>
    <t>estoy por jubilarme en 2022 y quiero empezar a colaborar con organismos como este ya que voy a contar con tiempo , además reciclo mis desechos</t>
  </si>
  <si>
    <t xml:space="preserve">Escuela secundaria </t>
  </si>
  <si>
    <t xml:space="preserve">El cambio climática, la quema de los humedales y bosques, la contaminación ambiental y la explotación de los recursos naturales </t>
  </si>
  <si>
    <t xml:space="preserve">Hago crochet y me gusta sacar fotos </t>
  </si>
  <si>
    <t>menor de edad, quedamos a la espera de su madre</t>
  </si>
  <si>
    <t>sergiorapergolezi@gmail.com</t>
  </si>
  <si>
    <t>Sergio pergolezi</t>
  </si>
  <si>
    <t xml:space="preserve">Docente de Biologia. Estudiante de ciencia política </t>
  </si>
  <si>
    <t>Algunos dias por la mañana y otros por la tarde</t>
  </si>
  <si>
    <t xml:space="preserve">Acuerdo porcino,deforestación,espacios verdes,reciclado </t>
  </si>
  <si>
    <t>Escribir, debatir y hacer vídeos cortos hablando</t>
  </si>
  <si>
    <t>Vivo en CABA durante la semana y estoy en el interior de la provincia de Buenos Aires casi todos los findes. Soy profe de biologia y estudiante de ciencia política en la UBA. Me gustaría participar y aportar desde donde sea. Saludos</t>
  </si>
  <si>
    <t>@sergiopergolezi</t>
  </si>
  <si>
    <t>igutierrez@udesa.edu.ar</t>
  </si>
  <si>
    <t xml:space="preserve">Inés Gutiérrez </t>
  </si>
  <si>
    <t xml:space="preserve">Licenciada en Humanidades - UX Conversacional </t>
  </si>
  <si>
    <t>Algunos días por la mañana y otros por la tarde.</t>
  </si>
  <si>
    <t xml:space="preserve">Contaminación - Problemáticas de género </t>
  </si>
  <si>
    <t>Escribir y leer</t>
  </si>
  <si>
    <t xml:space="preserve">Junto a una amiga hicimos un reserch y estamos diseñando contenido (videos y un podcast) para concientizar con perspectiva de género, enfocado al ámbito organizacional. </t>
  </si>
  <si>
    <t>@avecesine</t>
  </si>
  <si>
    <t>lautro1590@gmail.com</t>
  </si>
  <si>
    <t>Lautaro Gauna</t>
  </si>
  <si>
    <t>La matanza</t>
  </si>
  <si>
    <t>Desempleado/Amo de casa</t>
  </si>
  <si>
    <t>Actualmente trabaja mi pareja y yo me hago cargo de nuestra hija de 3 años, por lo cual mis horarios varian.</t>
  </si>
  <si>
    <t>El cambio climatico, el daño a la biodiversidad, el avance de la urbanizacion sobre la fauna y flora autoctona, el exceso de plastico que contamina sobre todo los mares, en los barrios populares, todo lo relacionado al reciclaje y la reutilizacion inteligente de agentes contminantes.</t>
  </si>
  <si>
    <t>Mi hobby es mi jardin, mi huerta y leer, ultimamente mucho de mi tiempo se va en informarme en distintos portales ya que soy militante de La Campora.</t>
  </si>
  <si>
    <t>medinabonyy@gmail.com</t>
  </si>
  <si>
    <t>Bonifacia Medina (Bony)</t>
  </si>
  <si>
    <t>San Cristobal</t>
  </si>
  <si>
    <t>Comunicación Social en curso (segundo año)</t>
  </si>
  <si>
    <t>El consumo irresponsable</t>
  </si>
  <si>
    <t>Pinto, soy community manager, escribo notas de Blog</t>
  </si>
  <si>
    <t>Siento un gran deseo de colaborar con ustedes en esta lucha que es todxs, sé que podemos hacer un cambio a través de nuestras acciones, tenemos el poder de hacerlo!</t>
  </si>
  <si>
    <t>@bonymedinaa</t>
  </si>
  <si>
    <t>taniaapavon@hotmail.com</t>
  </si>
  <si>
    <t xml:space="preserve">Tania Ariela Pavón </t>
  </si>
  <si>
    <t xml:space="preserve">Ciudad de Córdoba, Córdoba, Argentina </t>
  </si>
  <si>
    <t>+5493516541028</t>
  </si>
  <si>
    <t xml:space="preserve">Como tiran basura en cualquier lugar y se va deteriorando la ciudad </t>
  </si>
  <si>
    <t xml:space="preserve">Tanipavonn </t>
  </si>
  <si>
    <t>inesamestoy76@gmail.com</t>
  </si>
  <si>
    <t>Ines amestoy</t>
  </si>
  <si>
    <t xml:space="preserve">Diseñadora industrial </t>
  </si>
  <si>
    <t xml:space="preserve">No tengo fijo, es flexible mi disponibilidad </t>
  </si>
  <si>
    <t xml:space="preserve">Menstruacion, nutrición alimentación </t>
  </si>
  <si>
    <t>Trabajo en una fábrica certificada empresa B, estamos en contacto permanentemente con problemáticas de género y trabajamos en eso, por lo q es un tema q estoy día a día y me estoy interiorizando cada día más, por eso es q tb me interesa participar en esto.</t>
  </si>
  <si>
    <t>@inesamestoy2020</t>
  </si>
  <si>
    <t>ailenalegre735@gmail.com</t>
  </si>
  <si>
    <t xml:space="preserve">Ailen Alegre </t>
  </si>
  <si>
    <t xml:space="preserve">Florencio Varela, Buenos Aires, Argentina </t>
  </si>
  <si>
    <t>+5491138703085</t>
  </si>
  <si>
    <t>Arranco la licenciatura en musica y tecnologia en el 2022</t>
  </si>
  <si>
    <t xml:space="preserve">Todo, todo el problema socioambiental me interesa y quisiera ayudar en lo que mas pueda </t>
  </si>
  <si>
    <t xml:space="preserve">Hacer canciones pero todavía no me animo a mostrar lo que hago , próximamente si puedo ayudar con eso también, sería un placer </t>
  </si>
  <si>
    <t>@ailu.alegre_</t>
  </si>
  <si>
    <t>sofu.queti@gmail.com</t>
  </si>
  <si>
    <t>Sofía Viera</t>
  </si>
  <si>
    <t>Berazategui</t>
  </si>
  <si>
    <t>Estudiante universitaria, Traductorado y profesorado de Inglés, UNLP</t>
  </si>
  <si>
    <t xml:space="preserve">La contaminación de plásticos </t>
  </si>
  <si>
    <t>Reciclo cd y los transformo en mandalas, hago compost y macetas con potes de helado de tergopol</t>
  </si>
  <si>
    <t>Me encanta estar en contacto con la naturaleza, mi sueño es ser guía de turismo de montaña. Me pone muy triste que haya poca conciencia de lo contaminante que son los materiales descartables y se sigan utilizando. Yo trato de darle más usos a todo lo que pueda y difundirlo en redes o comentarlo con la gente siempre. Tengo muchas propuestas para hacer como activista, porque no solo es reciclar, también hay que reducir y eso podemos hacerlo todos desde casa, como por ejemplo planear un día en el que todxs apaguemos las luces para reducir el consumo, o exigir al gobierno el Daylight Saving Time</t>
  </si>
  <si>
    <t>soofi30</t>
  </si>
  <si>
    <t>loyd-kovacevich13@hotmail.com</t>
  </si>
  <si>
    <t>Lorena Kovacevich</t>
  </si>
  <si>
    <t>Córdoba capital, Argentina</t>
  </si>
  <si>
    <t>Medicina veterinaria</t>
  </si>
  <si>
    <t xml:space="preserve">Deforestacion </t>
  </si>
  <si>
    <t>Lorekovacevich</t>
  </si>
  <si>
    <t>reginapugliese5@gmail.com</t>
  </si>
  <si>
    <t>Regina Pugliese De Antoni</t>
  </si>
  <si>
    <t>Argentina.</t>
  </si>
  <si>
    <t>Estudiante de Ciencias de la Comunicación y Profesorado de Lengua y Literatura.</t>
  </si>
  <si>
    <t>El fuego provocado intencionalmente y la poca empatía que tenemos con todo lo que nos rodea.</t>
  </si>
  <si>
    <t xml:space="preserve">He hecho cursos de fotografía, así que bueno, si eso sirve buenísimo. </t>
  </si>
  <si>
    <t xml:space="preserve">Agradecerles por su trabajo, movilización y revolución. </t>
  </si>
  <si>
    <t>@_regipugliese</t>
  </si>
  <si>
    <t>Provincia de Buenos Aires , Argentina</t>
  </si>
  <si>
    <t>La basura ,y la deforestación</t>
  </si>
  <si>
    <t>Lauritaesquiveldominguez</t>
  </si>
  <si>
    <t>cesarbozzini@hotmail.com</t>
  </si>
  <si>
    <t>BOZZINI CESAR MARCELO</t>
  </si>
  <si>
    <t>CIUDAD AUTONOMA DE BUENOS AIRES</t>
  </si>
  <si>
    <t>Trabajo en administración tributaria y docencia / Lic en Administración y Magister en Metodología de la Investigación Social</t>
  </si>
  <si>
    <t>humedales, la preservación de los bosques nativos de la flora y fauna</t>
  </si>
  <si>
    <t>terapias alternativas</t>
  </si>
  <si>
    <t>ganas de participar</t>
  </si>
  <si>
    <t>Riveromrodrigo@gmail.com</t>
  </si>
  <si>
    <t xml:space="preserve">Mauro Rodrigo Rivero </t>
  </si>
  <si>
    <t xml:space="preserve">Ituzaingo, Buenos Aires, Argentina </t>
  </si>
  <si>
    <t>Contaminación, explotación animal, cambio climático.</t>
  </si>
  <si>
    <t>Saco fotos de hobby.</t>
  </si>
  <si>
    <t>Trabajo como coordinador en IBM y creo que puedo aportar en la organización, tmb me puedo sumar en la parte de fotografía y colaborar en la parte de difusión de contenido. Gracias!</t>
  </si>
  <si>
    <t>no da el número.</t>
  </si>
  <si>
    <t>maurodrivero</t>
  </si>
  <si>
    <t>nicoleday.comunicadora@gmail.com</t>
  </si>
  <si>
    <t>Nicole Day</t>
  </si>
  <si>
    <t xml:space="preserve">Chilena </t>
  </si>
  <si>
    <t xml:space="preserve">+56981963779 </t>
  </si>
  <si>
    <t xml:space="preserve">Periodista y comunicadora social </t>
  </si>
  <si>
    <t xml:space="preserve">Sequía, reciclaje, acción comunitaria </t>
  </si>
  <si>
    <t xml:space="preserve">Fotógrafa, realizadora audiovisual, pintar, hacer canciones, escribir, manejo de redes sociales </t>
  </si>
  <si>
    <t xml:space="preserve">Estudio una maestría sobre Planificación y gestión comunicacional en la Universidad NACIONAL de La Plata con enfoque 100% comunicación social comunitaria y popular, aparte trabajo con agrupaciones medioambientales en Chile. Quisiera experimentar en Argentina </t>
  </si>
  <si>
    <t>@comunicando.paz</t>
  </si>
  <si>
    <t>Aylen.yegros@outlook.com</t>
  </si>
  <si>
    <t>Aylen Andrea Yegros</t>
  </si>
  <si>
    <t>General San Martin, Buenos Aires</t>
  </si>
  <si>
    <t>+5491124586466</t>
  </si>
  <si>
    <t>Estudiante 3er año Ing. ambiental</t>
  </si>
  <si>
    <t>como afecta a las mujeres y niños (amplificacando la desigualdad social) y a los ecosistemas (terminando con poblaciones, especies)</t>
  </si>
  <si>
    <t xml:space="preserve">Leo un montón sobre todo, me encanta transmitir lo que aprendo para generar conciencia. </t>
  </si>
  <si>
    <t xml:space="preserve">Estudio ingenieria ambiental en la unsam, y creo en el activismo, por eso me gustaria ser parte del cambio que es el unico futuro posible. </t>
  </si>
  <si>
    <t>@ayluyegros</t>
  </si>
  <si>
    <t>jesus271095@gmail.com</t>
  </si>
  <si>
    <t>Jesús Domínguez</t>
  </si>
  <si>
    <t>+5491122503375</t>
  </si>
  <si>
    <t>Estudiante de filosofía</t>
  </si>
  <si>
    <t>El cambio climático</t>
  </si>
  <si>
    <t>Toco guitarra, relativamente puedo decir que me gusta cocinar y me gusta mucho explicar filosofía.</t>
  </si>
  <si>
    <t>Entre semana estoy disponible los martes y jueves desde las 6pm. No sé si llego a alguna actividad para esa hora si están hasta las 7pm, pero menciono por si acaso</t>
  </si>
  <si>
    <t>24.12 se lo sumo y se fue</t>
  </si>
  <si>
    <t>@jesusdomz</t>
  </si>
  <si>
    <t>julianfrodriguez1993@gmail.com</t>
  </si>
  <si>
    <t xml:space="preserve">Julián Fernando Rodriguez </t>
  </si>
  <si>
    <t xml:space="preserve">Avellaneda, Buenos Aires, Argentina </t>
  </si>
  <si>
    <t>ya esta sumado en PAC</t>
  </si>
  <si>
    <t xml:space="preserve">@juliiaanrodriguez </t>
  </si>
  <si>
    <t>jezabelnaturan@hotmail.com</t>
  </si>
  <si>
    <t>Jezabel naturan</t>
  </si>
  <si>
    <t>Cuidas autónoma de Buenos Aires, Buenos Aires, Argentina</t>
  </si>
  <si>
    <t>+5491156003143</t>
  </si>
  <si>
    <t>Calentamiento global, deforestación, contaminación, educación ambiental</t>
  </si>
  <si>
    <t>Escribir, trabajo de oficina, diseño con materiales reutilizables</t>
  </si>
  <si>
    <t>se lo sumo y se fue</t>
  </si>
  <si>
    <t>@jezabell._</t>
  </si>
  <si>
    <t>smwissman@gmail.com</t>
  </si>
  <si>
    <t>Stephanie Wissman</t>
  </si>
  <si>
    <t>+5491159657330</t>
  </si>
  <si>
    <t>Trabajadora autonoma</t>
  </si>
  <si>
    <t>Calentamiento global, contaminacion, deforestacion, educacion ambiental</t>
  </si>
  <si>
    <t>Sacar fotos, musica, deportes, trekking</t>
  </si>
  <si>
    <t>@swaydarkpalmtree</t>
  </si>
  <si>
    <t>mayrautopia@gmail.com</t>
  </si>
  <si>
    <t xml:space="preserve">Mayra Cortinez </t>
  </si>
  <si>
    <t>+5491121617937</t>
  </si>
  <si>
    <t xml:space="preserve">Independiente </t>
  </si>
  <si>
    <t>Todas. Hablamos de un ecosistema.</t>
  </si>
  <si>
    <t>Escribir. Dj</t>
  </si>
  <si>
    <t xml:space="preserve">Tengo un proyecto audiovisual pero no dispongo de los medios. </t>
  </si>
  <si>
    <t>eugenitarod@gmail.com</t>
  </si>
  <si>
    <t xml:space="preserve">Eugenia Rodríguez </t>
  </si>
  <si>
    <t>+5491150062354</t>
  </si>
  <si>
    <t xml:space="preserve">Cosmiatra/ activista ambiental independiente </t>
  </si>
  <si>
    <t xml:space="preserve">Plástico, envases. Industria cárnica </t>
  </si>
  <si>
    <t xml:space="preserve">Menos cantar puedo ponerle onda a todo </t>
  </si>
  <si>
    <t xml:space="preserve">Hace años soy activista sola todos los días . Hoy ya siento que tengo que poner mi tiempo y ganas de hacer más por la crisis climática </t>
  </si>
  <si>
    <t>@eugeveganbeauty</t>
  </si>
  <si>
    <t>mlgh30@gmail.com</t>
  </si>
  <si>
    <t xml:space="preserve">Laura Hernandez </t>
  </si>
  <si>
    <t>Argentina/Española</t>
  </si>
  <si>
    <t>Santa Fe</t>
  </si>
  <si>
    <t>Contadora Sanitarista, c/ cursos gestion ambiental</t>
  </si>
  <si>
    <t>Contaminacion de ríos y mares que afectan a los ecosisrenas</t>
  </si>
  <si>
    <t>Sacar fotos, escribir notas de tipo periodistico, para un grupo humanista</t>
  </si>
  <si>
    <t>Participaré de una ong cuando salga la personería juridica. 
Soy Administradora de un Hospital de máxima complejidad</t>
  </si>
  <si>
    <t>Uso facebook</t>
  </si>
  <si>
    <t>Uso facefook</t>
  </si>
  <si>
    <t>diego@artescontinuas.com.ar</t>
  </si>
  <si>
    <t>Diego Javier Parareda</t>
  </si>
  <si>
    <t>Técnico universitario ambiental</t>
  </si>
  <si>
    <t>Gestión de basura</t>
  </si>
  <si>
    <t>Ayudar en todo lo que se pueda , me gusta la coordinación y voluntariado</t>
  </si>
  <si>
    <t>pararedadiego@instagram</t>
  </si>
  <si>
    <t>luciaaragon811@gmail.com</t>
  </si>
  <si>
    <t>Lucía Aragón</t>
  </si>
  <si>
    <t>Yerba buena, Tucumán, Argentina</t>
  </si>
  <si>
    <t>Estudiante de Cine</t>
  </si>
  <si>
    <t>El consumo de plásticos de un solo uso</t>
  </si>
  <si>
    <t>Escribir poesía y sacar fotos</t>
  </si>
  <si>
    <t>@luchiaragon1</t>
  </si>
  <si>
    <t>mfernandabrunel5@gmail.com</t>
  </si>
  <si>
    <t>Fernanda Brunel</t>
  </si>
  <si>
    <t>Cordoba capiral</t>
  </si>
  <si>
    <t>Gestión ambiental</t>
  </si>
  <si>
    <t xml:space="preserve">Me preocupa el consumo de plasticos de un solo uso, contaminacion de rios de cordoba, seguir utilizando bolsas plasticas </t>
  </si>
  <si>
    <t>Me gusta pintar y sacar fotos, o leer</t>
  </si>
  <si>
    <t>Mas que una capacitación por la materia ambiental que se adquiera, me interesa mucho trabajar con la sociedad, cambiando habitos y comunicando sobre la materia.</t>
  </si>
  <si>
    <t>24/12/2022/link Sede Cord</t>
  </si>
  <si>
    <t>Ferbrunel_</t>
  </si>
  <si>
    <t>ferbrunel__</t>
  </si>
  <si>
    <t>sbourren@hotmail.com</t>
  </si>
  <si>
    <t>Santiago Bourren</t>
  </si>
  <si>
    <t>Lic. en Administración de Empresas</t>
  </si>
  <si>
    <t>El consumo irresponsable de agua, energía y objetos en general. El uso de energía a través de los combustibles fósiles. La deforestación. La contaminación de los riíos y los mares.</t>
  </si>
  <si>
    <t>Cocinar!</t>
  </si>
  <si>
    <t>Simplemente aclarar que hace mucho tiempo tengo ganas de involucrarme en un espacio como este por el hecho de que amo la naturaleza y nunca me había animado a hacerlo. Hace poco que me replanté qué quería hacer con mi vida en materia laboral, llevo más de 10 años trabando en empresas que tienen impacto negativo hacia el medio ambiente y tampoco se muestran interesadas en tenerlo. Quiero dejar de ver como las cosas pasan para empezar a aportar mi granito en algo que me gusta y considero de vital importancia para los años venideros.</t>
  </si>
  <si>
    <t>felis29@live.com.ar</t>
  </si>
  <si>
    <t>Felicitas Sorsaburu</t>
  </si>
  <si>
    <t>+5491168562138</t>
  </si>
  <si>
    <t>Estudiante de Lic. en Ciencia Politica en la Universidad de Buenos Aires (UBA)</t>
  </si>
  <si>
    <t xml:space="preserve">todas  </t>
  </si>
  <si>
    <t xml:space="preserve">escribir, cantar, actuar, tejer </t>
  </si>
  <si>
    <t>@Feli_Sorsaburu</t>
  </si>
  <si>
    <t>@felicitassorsaburu</t>
  </si>
  <si>
    <t>alegsam@hotmail.com</t>
  </si>
  <si>
    <t>ALEJANDRO SAMPAOLESI</t>
  </si>
  <si>
    <t>LA PLATA, BUENOS AIRES, ARGEMTINA</t>
  </si>
  <si>
    <t>+5492215753485</t>
  </si>
  <si>
    <t xml:space="preserve">ECONOMISTA </t>
  </si>
  <si>
    <t>POBREZA Y DETERIORO DEL MEDIO AMBIENTE</t>
  </si>
  <si>
    <t>CAMINAR</t>
  </si>
  <si>
    <t>Link Sede La Plata</t>
  </si>
  <si>
    <t>aldanaisoard@gmail.com</t>
  </si>
  <si>
    <t>Aldana Isoardi</t>
  </si>
  <si>
    <t>San Vicente, Buenos Aires, Argentina</t>
  </si>
  <si>
    <t>Licenciada en diseño y comunicación visual</t>
  </si>
  <si>
    <t>Calentamiento global: el derroche de agua y su contaminacion, reciclaje, emisiones de CO2</t>
  </si>
  <si>
    <t xml:space="preserve">Soy diseñadora, hago posteos de redes, diseño aplicaciones etc. Me gusta pintar y dibujar y sacar fotos. </t>
  </si>
  <si>
    <t xml:space="preserve">Me interesa mucho la filosofia y el medio ambiente. </t>
  </si>
  <si>
    <t>dana.isoardi</t>
  </si>
  <si>
    <t>virginialopezgm@gmail.com</t>
  </si>
  <si>
    <t xml:space="preserve">Virginia López </t>
  </si>
  <si>
    <t xml:space="preserve">Buenos Aires,  Argentina </t>
  </si>
  <si>
    <t xml:space="preserve">Comunicación social </t>
  </si>
  <si>
    <t xml:space="preserve">Generó, pobreza, medio ambiente </t>
  </si>
  <si>
    <t xml:space="preserve">Escribir </t>
  </si>
  <si>
    <t>No respondió</t>
  </si>
  <si>
    <t>Virginialg_</t>
  </si>
  <si>
    <t>Virr.lg</t>
  </si>
  <si>
    <t>elianariva21@gmail.com</t>
  </si>
  <si>
    <t>Eliana Andrea Riva</t>
  </si>
  <si>
    <t>MINISTRO RIVADAVIA, BUENOS AIRES</t>
  </si>
  <si>
    <t>+5491134462918</t>
  </si>
  <si>
    <t>ESTUDIANTE DE TEC. EN CONSERVACION DE LA NATURALEZA Y AREAS PROTEGIDAS</t>
  </si>
  <si>
    <t>la contaminación y explotación desmedida de nuestros recursos</t>
  </si>
  <si>
    <t>eliiana_93_</t>
  </si>
  <si>
    <t>victoriamariab@gmail.com</t>
  </si>
  <si>
    <t>maria victoria bugalo</t>
  </si>
  <si>
    <t>+54911530394083</t>
  </si>
  <si>
    <t>comunicadora</t>
  </si>
  <si>
    <t>basura</t>
  </si>
  <si>
    <t>hago bordados</t>
  </si>
  <si>
    <t>tengo muchas ganas de ayudar</t>
  </si>
  <si>
    <t>EMAIL</t>
  </si>
  <si>
    <t>@vickybugallo</t>
  </si>
  <si>
    <t>martinakharsa@gmail.com</t>
  </si>
  <si>
    <t>Martina Kharsansky</t>
  </si>
  <si>
    <t>ciencias biológicas</t>
  </si>
  <si>
    <t xml:space="preserve">No hay alguna en particular porque veo todo como un conjunto que deriva en lo mismo </t>
  </si>
  <si>
    <t>Leer libros, sacar fotos , tocar la guitarra, caminar mucho y charlar con la gente ( aunque no los conozca !)</t>
  </si>
  <si>
    <t>@martukharss</t>
  </si>
  <si>
    <t>@martukharsa</t>
  </si>
  <si>
    <t>yamilagerbaudo@yahoo.com</t>
  </si>
  <si>
    <t xml:space="preserve">Yamila Lucrecia Gerbaudo </t>
  </si>
  <si>
    <t>Eduardo Castex La Pampa Argentina</t>
  </si>
  <si>
    <t xml:space="preserve">Educación ambiental, incendios forestales, perdida de biodiversidad, periodismo ambientsl, etc </t>
  </si>
  <si>
    <t>Hacer gimnacia, hacer el programa de radio, escribir las columnas de ambiente</t>
  </si>
  <si>
    <t>Quisiera poder hacer algun voluntariado. Pero en La Pampa no tengo sede de esta ONG. Saben decirme como puedo hacer el voluntariado?</t>
  </si>
  <si>
    <t>Pasó a PAC</t>
  </si>
  <si>
    <t>yamigerbaudo</t>
  </si>
  <si>
    <t>lauramuselman@gmail.com</t>
  </si>
  <si>
    <t>Laura Muselman</t>
  </si>
  <si>
    <t>Caba-san Telmo</t>
  </si>
  <si>
    <t>+5491167866052</t>
  </si>
  <si>
    <t>Marketing/terciario</t>
  </si>
  <si>
    <t>Noche</t>
  </si>
  <si>
    <t>Concientizaciin de consumo</t>
  </si>
  <si>
    <t>Estudio yoga y tome cursos sobre.hogar conciente</t>
  </si>
  <si>
    <t>@laumusel</t>
  </si>
  <si>
    <t>pedreirajuliana@hotmail.com</t>
  </si>
  <si>
    <t>Juliana Pedreira</t>
  </si>
  <si>
    <t>Munro, Vicente López. Buenos Aires</t>
  </si>
  <si>
    <t xml:space="preserve">Todas, pero hoy día las que afectan a nuestro país. </t>
  </si>
  <si>
    <t>Jnpedreira</t>
  </si>
  <si>
    <t>abiwejalil00@gmail.com</t>
  </si>
  <si>
    <t>Abigail Jalil</t>
  </si>
  <si>
    <t>Estudiante de Ing quimica</t>
  </si>
  <si>
    <t xml:space="preserve">Contaminación por plásticos </t>
  </si>
  <si>
    <t>Me gusta organizar</t>
  </si>
  <si>
    <t xml:space="preserve">Hace tiempo siento la necesidad de ayudar y no quedarme de brazos cruzados, he incorporado cambios de hábitos pero no es suficiente, me gustaría que la gente me escuche y que entienda que la situación climática es crítica </t>
  </si>
  <si>
    <t>@abigailjalil</t>
  </si>
  <si>
    <t>efi.basok@gmail.com</t>
  </si>
  <si>
    <t>Estefanía Ailén Basok</t>
  </si>
  <si>
    <t>Gran Buenos Aires</t>
  </si>
  <si>
    <t>+5491166410041</t>
  </si>
  <si>
    <t xml:space="preserve">Licenciada en Psicología UBA (última práctica profesional en curso) </t>
  </si>
  <si>
    <t>El incendio de humedales en todo el país
La falta de políticas que disminuyan la contaminación ambiental y el cambio climático
La exploración sísmica en el mar argentino (tema más vigente por la reciente resolución que permite que se lleve a cabo)</t>
  </si>
  <si>
    <t xml:space="preserve">Me gusta reciclar muebles, pintar con acrílicos y pinceles, hacer manualidades </t>
  </si>
  <si>
    <t>Me gustaría que mi participación fuese más activa. Estos últimos años estuve muy enfocada en mi carrera, la cual ya estoy terminando, y ahora me gustaría hacerme el espacio necesario para ocuparme más de causas ambientales. Ya soy voluntaria en tanto dono a asociaciones como Greenpeace y Amnistía internacional, firmo proyectos de ley, comparto información, y trataba de mantenerme informada en mi tiempo libre. Pero de esa forma no tenía el alcance suficiente y tampoco una participación activa, por eso me inscribo ahora en este voluntariado.</t>
  </si>
  <si>
    <t>@estefaniabasok</t>
  </si>
  <si>
    <t>ayegarciager@gmail.com</t>
  </si>
  <si>
    <t>Ayelén García Germanier</t>
  </si>
  <si>
    <t>+5491136699997</t>
  </si>
  <si>
    <t>Fines de semana y feriados, dias de semana por la mañana</t>
  </si>
  <si>
    <t>Industria ganadera, residuos urbanos</t>
  </si>
  <si>
    <t>Pintar y dibujar, bailar</t>
  </si>
  <si>
    <t>meri.caceres.2005@gmail.com</t>
  </si>
  <si>
    <t>Maria Caceres Gaete</t>
  </si>
  <si>
    <t>Estudiante de secundaria, este año (2022) concurriendo mi ultimo año.</t>
  </si>
  <si>
    <t>Me sensibiliza mucho la extinción de especies y la pérdida de biodiveesidad, ya que es algo no solo lamentable ya que se vio un número de aumentos en los últimos años, porque aparte de perjudicar a ese grupo, nos perjudica a nosotros globalmente. También los residuos, que en mi caso, en mi casa trato de consumir menos plástico y separar basura y reciclables. En mi colegio, todos los años, a lo largo del año, vamos juntando tapitas con el fin de ayudar a la fundación Garraham. Es algo con lo que siempre estuve comprometida, sobre todo en el 2021. También no se si se considera un problema "socioambiental", pero la lucha por el veganismo, ya que llevo casi 3 años siguiendo una dieta vegana que me cambio completamente el estilo de vida para mejor.</t>
  </si>
  <si>
    <t>Tocar el piano, cantar, leer, también estoy por aprender guitarra, jugar voley(aunque no soy muuuy buena), pintar, mirar películas y series.</t>
  </si>
  <si>
    <t>meri_caceres</t>
  </si>
  <si>
    <t>magustinagonzalez88@gmail.com</t>
  </si>
  <si>
    <t>María Agustina González</t>
  </si>
  <si>
    <t xml:space="preserve">Profesora de español </t>
  </si>
  <si>
    <t>Calendario No fijo</t>
  </si>
  <si>
    <t>Destrozo al medio ambiente y sus ecosistemas</t>
  </si>
  <si>
    <t>agusgonzalezilarraz</t>
  </si>
  <si>
    <t>josefinapercaz@gmail.com</t>
  </si>
  <si>
    <t>Maria Josefina Percaz</t>
  </si>
  <si>
    <t>+5491164288608</t>
  </si>
  <si>
    <t>Cambio climatico, contaminacion, soberania alimentaria</t>
  </si>
  <si>
    <t>Dibujar, escribir, huerta, fotos.</t>
  </si>
  <si>
    <t>Hola! Ante la imposibilidad horaria de llevar a cabo el programa agentes de cambio, me gustaría sumarme de manera eventual a aquellas actividades/colaboraciones que estén realizando! Muchas ganas de sumar!</t>
  </si>
  <si>
    <t>@josefinapercaz</t>
  </si>
  <si>
    <t>msolvelazquez0@gmail.com</t>
  </si>
  <si>
    <t>Maria Sol Velazquez</t>
  </si>
  <si>
    <t>+5491151611036</t>
  </si>
  <si>
    <t>Atencion al Cliente Banco Santander y Estudiante de Organizacion de Espacios</t>
  </si>
  <si>
    <t>Sinceramente? Todas. Trato de estudiar todo lo socioambiental. Pero si tuviese que reducir mi opinión serían: soberanía alimentaria y la quema de humedales</t>
  </si>
  <si>
    <t>Soy bailarina, saco fotos y me defiendo haciendo carteles a mano o diseñando posters digitalmente</t>
  </si>
  <si>
    <t>Ninguna duda de que voy a dar mi 100% acá. Activar es la clave</t>
  </si>
  <si>
    <t>@estoesol_</t>
  </si>
  <si>
    <t>@estoesol</t>
  </si>
  <si>
    <t>ludmiladrodriguez@gmail.com</t>
  </si>
  <si>
    <t>Ludmila Daiana Rodriguez</t>
  </si>
  <si>
    <t>+5491133000435</t>
  </si>
  <si>
    <t>La falta de consciencia que hay en el uso/abuso de recursos naturales.</t>
  </si>
  <si>
    <t>Sacar fotos.</t>
  </si>
  <si>
    <t>@ludmiladrodriguez</t>
  </si>
  <si>
    <t>candela.garciasindes@gmail.com</t>
  </si>
  <si>
    <t>Candela García Sindes</t>
  </si>
  <si>
    <t>Estudiante de Diseño / Entrenadora Deportiva</t>
  </si>
  <si>
    <t>todo, pero si tuviera que elegir diría "la deforestación"</t>
  </si>
  <si>
    <t>Sacar fotos (me encanta), escribir</t>
  </si>
  <si>
    <t>@candelagarciax</t>
  </si>
  <si>
    <t>jana.gumina@gmail.com</t>
  </si>
  <si>
    <t>Jana Gumina</t>
  </si>
  <si>
    <t>Fotografa y realizadora audiovisual</t>
  </si>
  <si>
    <t>Presencial dias de semana luego de las 18hs (en caso de ser a distancia la actividad puedo hacerla durante el dia) +  fines de semana y feriados disponibilidad total</t>
  </si>
  <si>
    <t>El maltrato animal, los incendios, el agua, los agrotoxicos. Todo tiene que ver con todo</t>
  </si>
  <si>
    <t xml:space="preserve">Pintar y dibujar. Hago fotos y videos. Me gusta mucho la experimentacion visual y audiovisual. </t>
  </si>
  <si>
    <t>Mi nombre es Giuliana pero me dicen Jana desde los 12. Estudié Realización audiovisual y fotografía. Actualmente trabajo de fotógrafa para un e-commerce.  
Siento mucha necesidad de activar con otrxs que estén en la misma, poner el cuerpo para transformar la indignación y la angustia en acciones concretas. Sé que si nos unimos podemos generar cambios en la realidad.
En lo que pueda aportar cuenten conmigo :)</t>
  </si>
  <si>
    <t>janagumina</t>
  </si>
  <si>
    <t>felicitas sorsaburu</t>
  </si>
  <si>
    <t xml:space="preserve">Estudiante de Lic. en Ciencia Politica en la Universidad de Buenos Aires (UBA) </t>
  </si>
  <si>
    <t>escribir, cantar, actuar, tejer,</t>
  </si>
  <si>
    <t>Francesca Chao</t>
  </si>
  <si>
    <t xml:space="preserve">San fernando, Buenos Aires, Argentina </t>
  </si>
  <si>
    <t>Estudiante de Derecho por empezar el segundo año</t>
  </si>
  <si>
    <t>No tengo los horarios de la facultad todavía, pero puede ir variando entre dias de la semana a la tarde y fines de semana y feriados.</t>
  </si>
  <si>
    <t xml:space="preserve">La injusticia social  que genera la crisis climática. Como afecta a los paises que menos lo generaron más. </t>
  </si>
  <si>
    <t>Canto</t>
  </si>
  <si>
    <t xml:space="preserve">Hablo bien inglés. Soy mitad inglesa. </t>
  </si>
  <si>
    <t>Link Sede enviado, paso a Pac</t>
  </si>
  <si>
    <t>juanapcb@gmail.com</t>
  </si>
  <si>
    <t>juana patron costas</t>
  </si>
  <si>
    <t xml:space="preserve">+5491161547697 </t>
  </si>
  <si>
    <t>estudiante de ciencias biologicas</t>
  </si>
  <si>
    <t>pintar y dibujar</t>
  </si>
  <si>
    <t>@juacostas</t>
  </si>
  <si>
    <t>luciaperezzippilli@gmail.com</t>
  </si>
  <si>
    <t>Lucia Perez Zippilli</t>
  </si>
  <si>
    <t>Vicente lópez, Buenos Aires, Argentina</t>
  </si>
  <si>
    <t xml:space="preserve">Estudiante de ciencias biológicas  </t>
  </si>
  <si>
    <t xml:space="preserve">la contaminación de espacios que afectan a otras especies principalmente </t>
  </si>
  <si>
    <t>sacar fotos y a veces pintar</t>
  </si>
  <si>
    <t>luli.pz</t>
  </si>
  <si>
    <t>c.gutierrezfilippa@gmail.com</t>
  </si>
  <si>
    <t>Camila Gutiérrez</t>
  </si>
  <si>
    <t>+5491168906733</t>
  </si>
  <si>
    <t>Licenciatura en Ciencias Biológicas</t>
  </si>
  <si>
    <t>Todos los efectos que tiene el sistema agroindustrial en el ecosistema y cómo interrumpe completamente los ciclos naturales: la contaminación del suelo, del aire y del agua, la destrucción de la biodiversidad y el perjuicio a nuestra propia salud. La manera en que arrasamos con la tierra sin tener en cuenta el lugar que tiene cada cosa en la naturaleza y el tiempo que lleva establecer un equilibrio.</t>
  </si>
  <si>
    <t>@garua.ph</t>
  </si>
  <si>
    <t>morenaschlotthauer@gmail.com</t>
  </si>
  <si>
    <t>Morena Schlotthauer</t>
  </si>
  <si>
    <t>+5491559453844</t>
  </si>
  <si>
    <t>Fines de semana, feriados y algunos días de semana por la tarde</t>
  </si>
  <si>
    <t>Pintar, teatro, sacar fotos me gusta(no tan buena)</t>
  </si>
  <si>
    <t>Me encantaría ayudar en lo que pueda</t>
  </si>
  <si>
    <t>Flowderassta</t>
  </si>
  <si>
    <t>doc3.2016@gmail.com</t>
  </si>
  <si>
    <t xml:space="preserve">Martin Gutiérrez </t>
  </si>
  <si>
    <t xml:space="preserve">Tres de febrero </t>
  </si>
  <si>
    <t xml:space="preserve">Lic seguridad higiene y medioambiente </t>
  </si>
  <si>
    <t xml:space="preserve">Acampar </t>
  </si>
  <si>
    <t xml:space="preserve">Pasion ambiental </t>
  </si>
  <si>
    <t>guidoosantiago@hotmail.com</t>
  </si>
  <si>
    <t>Guido Santiago Rellán</t>
  </si>
  <si>
    <t>Remedios de Escalada, Lanús, Buenos Aires, Argentina</t>
  </si>
  <si>
    <t>+5491158365509</t>
  </si>
  <si>
    <t>Calentamiento global por la ganadería</t>
  </si>
  <si>
    <t>Improvisar rap, escribir letras eventualmente.</t>
  </si>
  <si>
    <t xml:space="preserve">Estoy buscando la forma de ayudar y transitar ciertas cosas que cada vez me indignan más y que no estoy encontrando la manera. Creo que un voluntariado es una gran forma. Llegué acá porque me pasó el dato una mujer que también lucha por un mundo mejor. También me interesa la ayuda en comedores, refugios de animales y organizaciones por los derechos laborales. Me encantaría recibir información al respecto también. La realidad es que tengo muchas horas de la semana ocupadas entre el trabajo (en un mundo en el cual el lema es "el tiempo es plata") y el estudio pero quiero ayudar en el tiempo que pueda. Espero poder hacerlo y encontrar las herramientas que busco en esta organización. </t>
  </si>
  <si>
    <t>@rguidosantiago</t>
  </si>
  <si>
    <t>yesica.genero@gmail.com</t>
  </si>
  <si>
    <t>Yesica Cardozo</t>
  </si>
  <si>
    <t>Buenos Aires, Lomas de Zamora.</t>
  </si>
  <si>
    <t>+5491135164279</t>
  </si>
  <si>
    <t>Profesora de Yoga</t>
  </si>
  <si>
    <t>Consumo irresponsable. Deforestación.</t>
  </si>
  <si>
    <t xml:space="preserve">Artes plásticas (pintura, dibujo, escultura, grabado), Acrobacias, Sacar fotos, Cantar, Escribir </t>
  </si>
  <si>
    <t>Estoy interesada y dispuesta a participar de causas que mejoren nuestra tierra y nuestra sociedad, y conocer gente para trabajar en equipo.</t>
  </si>
  <si>
    <t>@yesica.card</t>
  </si>
  <si>
    <t>jerosukich@gmail.com</t>
  </si>
  <si>
    <t>Jerónimo sukich</t>
  </si>
  <si>
    <t>+5492324473089</t>
  </si>
  <si>
    <t xml:space="preserve">Rrpp </t>
  </si>
  <si>
    <t>Sequia, agua</t>
  </si>
  <si>
    <t>Trabajo en una empresa startup donde hay que hacer todo de 0, inventar, empujar, crear procesos, estar dando seguimiento a cosas totalmente nuevas y trabajar en equipo constantemente con todas las areas. Siento que esa experiencia puede servir para hacerle un bien al planeta.</t>
  </si>
  <si>
    <t>En pandemia arme un compost en mí casa, me di cuenta que son de esos pequeños cambios de hábito que tienen un impacto tremendo</t>
  </si>
  <si>
    <t>@jerosukich</t>
  </si>
  <si>
    <t>tomasalvaro179@gmail.com</t>
  </si>
  <si>
    <t>Paula Chavez</t>
  </si>
  <si>
    <t>Salta, Capital</t>
  </si>
  <si>
    <t xml:space="preserve">Falta de agua </t>
  </si>
  <si>
    <t>Estudio Profesorado en Educación Especial, este año estoy por terminar y me parece de suma importancia contar con herramientas para educar tanto a la población adulta como a niños y personas mayores con discapacidad</t>
  </si>
  <si>
    <t>Link Sede Salta</t>
  </si>
  <si>
    <t>@Paula.d.chavez</t>
  </si>
  <si>
    <t>ariadnavargas060@gmail.com</t>
  </si>
  <si>
    <t>Ariadna Agostina Vargas</t>
  </si>
  <si>
    <t>cursando carrera de arquitectura uba</t>
  </si>
  <si>
    <t>la destruccion del planeta con relaciona los recursos naturales</t>
  </si>
  <si>
    <t>arii_vaargass</t>
  </si>
  <si>
    <t>sciancamila@gmail.com</t>
  </si>
  <si>
    <t>Camila Scian</t>
  </si>
  <si>
    <t>Quilmes, Buenos Aires, Argentina.</t>
  </si>
  <si>
    <t>+5491132017059</t>
  </si>
  <si>
    <t>Licenciada en Diseño y comunicación visual</t>
  </si>
  <si>
    <t>Desechos plásticos</t>
  </si>
  <si>
    <t>Dibujar y sacar fotos</t>
  </si>
  <si>
    <t>Para mi proyecto final de carrera realicé una campaña grafica sobre el uso de plásticos de un sólo uso en la costa bonaerense y desde ese momento comencé a interiorizarme más en el tema por lo que ahora me gustaria tener la experiencia real ayudando al medio ambiente</t>
  </si>
  <si>
    <t>@camilascian</t>
  </si>
  <si>
    <t>@camila.scian | @porscam_</t>
  </si>
  <si>
    <t>catalinatissera099@gmail.com</t>
  </si>
  <si>
    <t>Catalina Tissera</t>
  </si>
  <si>
    <t>actualmente estudiando el cbc de Medicina</t>
  </si>
  <si>
    <t xml:space="preserve">contaminación ambiental, calentamiento global, energía renovable </t>
  </si>
  <si>
    <t>pintar, escribir, hago cursos de programación, robótica, de crear aplicaciones, y hago cursos medioambientales,</t>
  </si>
  <si>
    <t xml:space="preserve">Estoy aprendiendo francés y entiendo bastante el inglés, aunque me gustaría aprender alemán y portugués. Con los conocimientos que me están dando los cursos de programación, robótica y crear una aplicación. En un futuro me gustaría crear un prototipo de robot para disminuir el daño ambiental que estamos causando y generar mas concientización en la población. </t>
  </si>
  <si>
    <t>@catalina099</t>
  </si>
  <si>
    <t>m.luz_97@hotmail.com</t>
  </si>
  <si>
    <t>Palma maria luz</t>
  </si>
  <si>
    <t>Tecnicatura en higiene y seguridad/diplomatira en medio ambiente, toxicologia y daño ambiental/diplomatura en normativas ISO</t>
  </si>
  <si>
    <t xml:space="preserve">Sustentabilidad/residuos(concientizacion en playas, ciudad)/vida maritima </t>
  </si>
  <si>
    <t>Surf/ ukelele / danza</t>
  </si>
  <si>
    <t xml:space="preserve">Me gustaria ayudar, dar y ofrecer algo mas al mundo en mi estadia en el </t>
  </si>
  <si>
    <t>No poseo</t>
  </si>
  <si>
    <t>Luzpalma15</t>
  </si>
  <si>
    <t>andreaflorescom8@gmail.com</t>
  </si>
  <si>
    <t xml:space="preserve">Andrea Johana Flores </t>
  </si>
  <si>
    <t>La Rioja</t>
  </si>
  <si>
    <t xml:space="preserve">Creadora de proyecto ecológico </t>
  </si>
  <si>
    <t>En mi ciudad los micronasirales</t>
  </si>
  <si>
    <t xml:space="preserve">Fotografías, escribir, dibujar, pintar </t>
  </si>
  <si>
    <t>creando talleres de reciclaje para organizaciones, iglesias,centro vecinales</t>
  </si>
  <si>
    <t>@andreajohanaAballay14</t>
  </si>
  <si>
    <t>rominavrobles@gmail.com</t>
  </si>
  <si>
    <t>Romina Robles</t>
  </si>
  <si>
    <t>+5491140397880</t>
  </si>
  <si>
    <t>Profesora de inglés</t>
  </si>
  <si>
    <t>Podría ser día de semana por la tarde o algún fin de semana o feriado, dependiendo de la actividad, lugar y duración</t>
  </si>
  <si>
    <t>La falta de reciclaje de basura, la mala gestión de los plásticos de un solo uso, los incendios, la falta de consciencia sobre el uso del agua, la falta de consumo responsable</t>
  </si>
  <si>
    <t>Bailar un poco de todo (muy amateur!)</t>
  </si>
  <si>
    <t>Tengo una hija de 11 años que también quiere involucrarse. Su hobby es dibujar.</t>
  </si>
  <si>
    <t>mateodefalco1@gmail.com</t>
  </si>
  <si>
    <t>Mateo De Falco</t>
  </si>
  <si>
    <t>Full stack developer</t>
  </si>
  <si>
    <t>Me gustaría contribuir, fisicamente. En lo que sea necesario</t>
  </si>
  <si>
    <t>Nada particular</t>
  </si>
  <si>
    <t>Sumado el 9.02 se fue del grupo</t>
  </si>
  <si>
    <t>matedefalco</t>
  </si>
  <si>
    <t>@matedefalco</t>
  </si>
  <si>
    <t>casalmflorencia@gmail.com</t>
  </si>
  <si>
    <t xml:space="preserve">Casal Maria Florencia </t>
  </si>
  <si>
    <t>+5491150427537</t>
  </si>
  <si>
    <t>Empleada</t>
  </si>
  <si>
    <t xml:space="preserve">El no reciclaje </t>
  </si>
  <si>
    <t>Flower_casal</t>
  </si>
  <si>
    <t>camilacandanedo7@gmail.com</t>
  </si>
  <si>
    <t>Camila Candanedo</t>
  </si>
  <si>
    <t xml:space="preserve">Estudiante de ingeniería en sistemas </t>
  </si>
  <si>
    <t xml:space="preserve">El impacto de la basura / plásticos </t>
  </si>
  <si>
    <t xml:space="preserve">camilacandanedo </t>
  </si>
  <si>
    <t>Inpes vizcaya</t>
  </si>
  <si>
    <t>economía circular,educación socio ambiental</t>
  </si>
  <si>
    <t>Hace un tiempo que vengo interesándome en la temática y quiero un lugar que me permita ser parte del cambio y de un equipo con quien comparto un propósito.</t>
  </si>
  <si>
    <t>se paso a PAC</t>
  </si>
  <si>
    <t>atoconas924@gmail.com</t>
  </si>
  <si>
    <t xml:space="preserve">Ariana yazmin toconas </t>
  </si>
  <si>
    <t>Salta capital, Salta, Argentina</t>
  </si>
  <si>
    <t>+5493876512015</t>
  </si>
  <si>
    <t>Lic. Comercio internacional</t>
  </si>
  <si>
    <t xml:space="preserve">El reciclaje </t>
  </si>
  <si>
    <t xml:space="preserve">Hacer deportes y a veces dibujar </t>
  </si>
  <si>
    <t>se compartió Link Sede</t>
  </si>
  <si>
    <t>@tocoo610</t>
  </si>
  <si>
    <t>megerlero@hotmail.com</t>
  </si>
  <si>
    <t>Maria Emilia Gerlero</t>
  </si>
  <si>
    <t>Ingeniera industrial</t>
  </si>
  <si>
    <t>Basureros a cielo abierto - Educación ambiental</t>
  </si>
  <si>
    <t xml:space="preserve">Escribo - </t>
  </si>
  <si>
    <t>Di clases por 3 años de la materia planificación y gestión de emprendimientos en escuelas secundarias para adultos, por lo que me encanta la docencia.
Trabaje varios años en la industria con la venta y disposición del scrap, siendo eso mi puerta de entrada al mundo del ambientalismo, lo que hizo que comience a entender de la clasificación para la disposición, pudiendo ser el descarte una materia prima para otro proceso productivo</t>
  </si>
  <si>
    <t>se compartió link Sede</t>
  </si>
  <si>
    <t>@madammeger</t>
  </si>
  <si>
    <t>@megerlero</t>
  </si>
  <si>
    <t>iaramicaeladavis@gmail.com</t>
  </si>
  <si>
    <t>Iara Micaela D'Avis</t>
  </si>
  <si>
    <t>01170970003</t>
  </si>
  <si>
    <t>El calentamiento global, el consumo cárnico</t>
  </si>
  <si>
    <t>¡Sacar fotos!</t>
  </si>
  <si>
    <t>@davisiaramicaela</t>
  </si>
  <si>
    <t>jesabel@tutanota.com</t>
  </si>
  <si>
    <t>Agustina Jesabel Campagno Pizarro</t>
  </si>
  <si>
    <t>Villa Tesei, Buenos Aires, Argentina</t>
  </si>
  <si>
    <t>+5491132078029</t>
  </si>
  <si>
    <t>Secundario completo con orientación en Cs. Naturales y carrera de Letras de la UBA en curso</t>
  </si>
  <si>
    <t>Jueves todo el día. Martes por la tarde. Fines de semana y feriados.</t>
  </si>
  <si>
    <t>Limpiar ríos, orillas, o cualquier lugar, plantar árboles y plantas nativas, enseñar y conscientizar, aprender más por ej. sobre huerta y economía circular y sostenible y basura cero.</t>
  </si>
  <si>
    <t>Escribir novelas y cuentos.</t>
  </si>
  <si>
    <t>Prefiero muchísimo más si puedo participar de actividades en forma presencial, no virtual, y conocer a gente con estos mismos intereses ambientales. Quiero hacer cosas prácticas, no virtuales. Soy buena explicando y enseñando. Sé hacer compost, y con mi familia estamos reduciendo nuestra basura y llevando a reciclar las cosas reciclables, e intentando hacer todo lo que podemos para cuidar y respetar el planeta. ¡Gracias!</t>
  </si>
  <si>
    <t>@aguus_jesabel</t>
  </si>
  <si>
    <t>torresemilia595@gmail.com</t>
  </si>
  <si>
    <t>Emilia Torres</t>
  </si>
  <si>
    <t>+542966655755</t>
  </si>
  <si>
    <t>Es muy complejo elegir una problemática especifica. El conflicto socioambiental que se sufre en el mundo engloba todos los rubros. La contaminación del agua, el aire y la tierra quizás sea aquella con la que mas contacto estoy y me ha despertado siempre mucha preocupación y la voluntad de generar cambios.</t>
  </si>
  <si>
    <t>emiliatorress</t>
  </si>
  <si>
    <t>jorrover91@gmail.com</t>
  </si>
  <si>
    <t xml:space="preserve">Jorgelina Roverano </t>
  </si>
  <si>
    <t xml:space="preserve">Santa fe </t>
  </si>
  <si>
    <t>+5493426132127</t>
  </si>
  <si>
    <t xml:space="preserve">Venta productos. </t>
  </si>
  <si>
    <t>Contaminación. Deforestación e incendios.</t>
  </si>
  <si>
    <t xml:space="preserve">Artesanías, velas, sahumerios.. </t>
  </si>
  <si>
    <t>@jor.roverano</t>
  </si>
  <si>
    <t>garciasuarezjp@hotmail.com</t>
  </si>
  <si>
    <t>Juan Pablo Garcia Suarez</t>
  </si>
  <si>
    <t>Extinción de especies, incendios, como aumenta el calor en zonas donde antes no habia tango, la sequia</t>
  </si>
  <si>
    <t>Me gusta la carpinteria, jardineria, pintar (no a modo artistico), y me doy mañana para la mayoría de cosas</t>
  </si>
  <si>
    <t>Soy una persona inquieta que quiere aprovechar el tiempo extra para ayudar, no estoy muy en tema como otras personas acerca de las problematicas, pero si se que es importante hacer un cambio para que el mundo sea sostenible</t>
  </si>
  <si>
    <t xml:space="preserve">SI </t>
  </si>
  <si>
    <t>https://www.instagram.com/juanpigs7/?hl=es-la</t>
  </si>
  <si>
    <t>ferfabris@hotmail.com</t>
  </si>
  <si>
    <t>Fernando Enzo Fabris</t>
  </si>
  <si>
    <t>Ramos Mejia</t>
  </si>
  <si>
    <t>Licenciado en Sistemas - Actualmente consultor de BI</t>
  </si>
  <si>
    <t>cualquiera de las anteriores, siempre a confirmar</t>
  </si>
  <si>
    <t>la gestión de residuos, en varios aspectos. Por el lado de los individuos me interesa que crezca la conciencia de todo lo que podemos (debemos) hacer en lo cotidiano, minimizar el consumo, gestionar correctamente los residuos hogareños, compostaje de organicos, etc.  Por el lado de las empresas me preocupa la poca preocupación que existe de forma general, no observo cambios en las pautas de comportamiento por ejemplo de los envases, tanto en empresas industriales como también en comercios de baja escala, no veo por ejemplo gente preocupada en substituir bandejas y envoltorios de plastico por otras opciones.  Por el lado de los gobiernos tambien me preocupa la poca accion en ese sentido,  por un lado obligando a industrias y comercios a cambiar paulatinamente sus modelos de negocio, como asi también el bajisimo nivel de gestion de residuos y reciclajes  Por ejemplo en la ciudad de Villa Gesell donde yo suelo vacacionar no existe practicamente ninguna estrategia de separación y recolección de residuos.  Durante años yo tengo que traerme mis residuos a Buenos Aires para asegurarme de que tengan un buen destino. Recien este verano he visto algunas campanas de recoleccion, totalmente inadecuadas y mal dispuestas. Por ejemplo , se lee un cartel que dice "depositar los residuos limpios y secos" y resulta que la campana no tiene techo ??? o sea, todo absolutamente mojado por la lluvia.  Situaciones absurdas que hay que empezar a cambiar.  En lo cotidiano yo realizo la separacion de residuos y compostaje desde hace varios años, recientemente en la Provincia de Buenos Aires hay una iniciativa de la Municipalidad que retira semanalmente los reciclables y entregan a los vecinos bolsas especiales para tal fin, lo cual es una excelente iniciativa, pero el cambio es muy lento.  En mi cuadra debo ser yo solamente y el vecino de enfrente que entregamos los reciclables los dias lunes, nadie mas.  Estos son los ejes que más me sensibilizan en este momento</t>
  </si>
  <si>
    <t>soy músico y cantante amateur (pianista)</t>
  </si>
  <si>
    <t>me dedico profesionalmente a la construcción de herramientas de BI,  actualmente para la empresa Accenture.  Considero que un buen manejo de la información es fundamental para poder ver las cosas con mayor claridad y entonces poder direccionar correctamente los esfuerzos y asi propiciar los cambios necesarios</t>
  </si>
  <si>
    <t>@fe.fabris</t>
  </si>
  <si>
    <t>clara.althabe@gmail.com</t>
  </si>
  <si>
    <t>Clara Althabe</t>
  </si>
  <si>
    <t>+5491158415039</t>
  </si>
  <si>
    <t>Diseñadora de Indumentaria / Vestuarista / Estudiante de Psicomotricidad</t>
  </si>
  <si>
    <t>Fines de semana y dias de semana por la tarde</t>
  </si>
  <si>
    <t>Residuos, educación socio ambiental en la niñez</t>
  </si>
  <si>
    <t xml:space="preserve">todo lo que sea artístico </t>
  </si>
  <si>
    <t>@clari.althabe</t>
  </si>
  <si>
    <t>jazmin.morales1515@gmail.com</t>
  </si>
  <si>
    <t xml:space="preserve">Jazmin Morales </t>
  </si>
  <si>
    <t xml:space="preserve">Rosario, Santa Fe, Argentina </t>
  </si>
  <si>
    <t>Estudiante de tercer año de Medicina en FCM UNR</t>
  </si>
  <si>
    <t xml:space="preserve">Comencé a introducirme con el tema de los residuos, pero a medida que me voy interiorizando, me van interesando más temas. </t>
  </si>
  <si>
    <t xml:space="preserve">No practico ninguno, pero me interesaría aprender para poder colaborar </t>
  </si>
  <si>
    <t xml:space="preserve">Me gustaría poder colaborar desde mi área de estudio, salud. Es decir, la conciencia de que mediambiente y salud van de la mano: no existe poblacion saludable en un ambiente contaminado. Sin embargo, cualquer actividad necesaria, estoy a disposició. </t>
  </si>
  <si>
    <t>@jazmm1515</t>
  </si>
  <si>
    <t>@jazmorales15</t>
  </si>
  <si>
    <t>federicoissa@hotmail.com</t>
  </si>
  <si>
    <t>Federico Issa</t>
  </si>
  <si>
    <t>ARGETINA</t>
  </si>
  <si>
    <t>promotor de huerta  agroecologico</t>
  </si>
  <si>
    <t xml:space="preserve">EN GENERAL TODO LO QUE DESTRUYA EL PLANETA, COMO EL SER HUMANO </t>
  </si>
  <si>
    <t>trabajar en madera, puedo pintar.</t>
  </si>
  <si>
    <t>Soy activista agroecologico</t>
  </si>
  <si>
    <t>sergiorjaime@gmail.com</t>
  </si>
  <si>
    <t>Sergio Jaime</t>
  </si>
  <si>
    <t>vivienda, energias, medio ambiente</t>
  </si>
  <si>
    <t>dibujo, musica, pintura, cocina</t>
  </si>
  <si>
    <t xml:space="preserve"> @sergiojaime.not.ok</t>
  </si>
  <si>
    <t>maximontiel79@gmail.com</t>
  </si>
  <si>
    <t>Maximiliano Ariel Montiel</t>
  </si>
  <si>
    <t>+5491170052096</t>
  </si>
  <si>
    <t>Estudiante de Licenciatura en ciencias ambientales en la universidad de Buenos Aires</t>
  </si>
  <si>
    <t>La eliminación de sectores naturales y extinción de fauna</t>
  </si>
  <si>
    <t>Tengo una ecohuerta a la cual dedicarle tiempo luego de los estudios</t>
  </si>
  <si>
    <t xml:space="preserve">Soy una persona sociable y que se suma a todo lo posible! </t>
  </si>
  <si>
    <t>MXMontiel_</t>
  </si>
  <si>
    <t>mx.montiel</t>
  </si>
  <si>
    <t>maummonzon@gmail.com</t>
  </si>
  <si>
    <t>Mauricio Monzon</t>
  </si>
  <si>
    <t>Asesor legislativo y estudiante de turismo</t>
  </si>
  <si>
    <t>mmm difícil pregunta, el calentamiento global.</t>
  </si>
  <si>
    <t>Practico deportes y conocer, personas, lugares, historias, libros, mapas, todo conocimiento lo disfruto enormemente.</t>
  </si>
  <si>
    <t>Prefiero conversar</t>
  </si>
  <si>
    <t>maumonzon</t>
  </si>
  <si>
    <t>victoriamaglioc@gmail.com</t>
  </si>
  <si>
    <t>Victoria Magliocchetti</t>
  </si>
  <si>
    <t xml:space="preserve">Chajari, Entre Rios, Argentina </t>
  </si>
  <si>
    <t xml:space="preserve">Fines de semana/feriados, dias de semana por la tarde, algunos dias a la mañana (A CONFIRMAR) </t>
  </si>
  <si>
    <t xml:space="preserve">Contamimacion por plastico/ fast fashion y fast food/ maltrato animal/ desperdicio de agua/ </t>
  </si>
  <si>
    <t xml:space="preserve">Sacar fotos, escribir, leer y hacer redes sociales. </t>
  </si>
  <si>
    <t xml:space="preserve">Amo (y se manejar bien) las redes sociales. Estoy en tratativas de ser vegana. Odio el fast fashion y las influencers que dan mensajes de consumismo puro. De chiquita me ponia mal ver una canilla abierta y me parecia una aberracion tirar basura en la calle (sentimientos que no han mutado con el tiempo). </t>
  </si>
  <si>
    <t>@victoriamaglioc</t>
  </si>
  <si>
    <t>sofiacandeladiaz@gmail.com</t>
  </si>
  <si>
    <t>Sofia candela diaz</t>
  </si>
  <si>
    <t>Buenos Aires- localidad De Vicente Lopez</t>
  </si>
  <si>
    <t>+541133245902</t>
  </si>
  <si>
    <t>Licenciada en comunicación social  social</t>
  </si>
  <si>
    <t>Incendios, deforestación, ciclo de la basura!</t>
  </si>
  <si>
    <t>Me gusts mucho el diseño gráfico, uso canva, photoshop, ill! Ademas estoy estudiando MK digital</t>
  </si>
  <si>
    <t xml:space="preserve">Trabajo en Banco galicia! ( motivó  por el cual no cuento con las 12 horas) Jodo bastante con el reciclado en el laburo jajaja , a todos lados que voy, me llevo mi bolsa y me llevo lo que es reciclabe  yo ( si veo q nadie lo hace) involucro a los demas ( sin imponer, intento sumar) en casa hago compost, intento no consumir productos plasticos! Y bueno soy muy eco que se yo! </t>
  </si>
  <si>
    <t>@sofiidiaz</t>
  </si>
  <si>
    <t>flor.rjvc22@gmail.com</t>
  </si>
  <si>
    <t>Florencia Rajevic</t>
  </si>
  <si>
    <t>Ituzaingó, Bs As, Argentina</t>
  </si>
  <si>
    <t>Cursando 1er año de tecnicatura en gestión y auditorias ambientales</t>
  </si>
  <si>
    <t>Fines de semana y feriados podría pero siendo que trabajo 9 hs diarias y también estudio quizas no pueda todos</t>
  </si>
  <si>
    <t>Agrotoxicos en los cultivos</t>
  </si>
  <si>
    <t>Pintar, manualidades, sacar fotos</t>
  </si>
  <si>
    <t>SI (NO MANEJA)</t>
  </si>
  <si>
    <t>@floraArg</t>
  </si>
  <si>
    <t>@ambientesanoysostenible</t>
  </si>
  <si>
    <t>aleyapur@hotmail.com</t>
  </si>
  <si>
    <t>Alejandra Yapur</t>
  </si>
  <si>
    <t>+5492644779229</t>
  </si>
  <si>
    <t>Traductora de inglés</t>
  </si>
  <si>
    <t>Acumulación de desechos, deforestación, abuso del consumo en general, la falta de reciclaje</t>
  </si>
  <si>
    <t>Escribir, leer, sacar fotos, cocinar, estudiar idiomas</t>
  </si>
  <si>
    <t>@aleyapur</t>
  </si>
  <si>
    <t>@ale_yapur</t>
  </si>
  <si>
    <t>emilce.pz@hotmail.com</t>
  </si>
  <si>
    <t>Emilce Perez Zambon</t>
  </si>
  <si>
    <t xml:space="preserve">CABA, bs as, argentina </t>
  </si>
  <si>
    <t>+5491168778078</t>
  </si>
  <si>
    <t>Licenciada en recursos humanos</t>
  </si>
  <si>
    <t>El tema de los incendios y la falta de agua, concientizar sobre el reciclado</t>
  </si>
  <si>
    <t>Danza española y zumba</t>
  </si>
  <si>
    <t>Trabajo en una empresa y me gustaría poder proponer algunas ideas sobre RSE</t>
  </si>
  <si>
    <t>emilcepz</t>
  </si>
  <si>
    <t>gastimosquera@gmail.com</t>
  </si>
  <si>
    <t>Gaston Ezequiel Mosquera</t>
  </si>
  <si>
    <t>Ciudadela, Buenos Aires, Argentina.</t>
  </si>
  <si>
    <t>+5491126532531</t>
  </si>
  <si>
    <t>Profesión: técnico reparador de celulares. Estudiante de Ciencias Ambientales en la UBA.</t>
  </si>
  <si>
    <t>Días de semana por la tarde/noche (por ej de 18 a 20hs). Horarios muy variados y flexibles ya que trabajo por mi cuenta. Ej: quizá de repente un lunes estoy disponible casi todo el día.</t>
  </si>
  <si>
    <t>El desconocimiento sobre llevar una vida ecológica para el desarrollo humano, a mi parecer de ahí parten todos los problemas.</t>
  </si>
  <si>
    <t>Música electrónica, componer y tocar. 
Entreno un poquito todos los días.</t>
  </si>
  <si>
    <t>Soy una persona muy sociable y cuestiono absolutamente todo (mayormente desde un punto de vista a fin)</t>
  </si>
  <si>
    <t>@gastonmosqueraa</t>
  </si>
  <si>
    <t>gavida201@gmail.com</t>
  </si>
  <si>
    <t>gabriel aviles</t>
  </si>
  <si>
    <t>licenciatura en filosofía</t>
  </si>
  <si>
    <t>tengo habilidades elementales para desarrollo de software</t>
  </si>
  <si>
    <t>marcosaranda685@gmail.com</t>
  </si>
  <si>
    <t xml:space="preserve">Aranda Marcos </t>
  </si>
  <si>
    <t>Moreno(Provincia de Buenos Aires)</t>
  </si>
  <si>
    <t>Lo que Más me sencibiliza, es la contabilidad que causamos los seres humanxs ,al mar la problemática de la contaminación que le causamos tirando reciduos,plásticos,y lo que sufren las especies que habitan Nuestros mares de argentina y todo el 🌎. Por eso me quiero sumar con ustedes para que lxs Politicos/as y las personas tomen cartas en el asunto para Que esto pueda cambiar.</t>
  </si>
  <si>
    <t xml:space="preserve">Mi hobby es bailar y actuar nada que ver con sacar fotos etc, soy lo Más cincero que soy pero si tengo que sacar fotos o Hacer Música no tengo problema seria otro hobby que descubriria. </t>
  </si>
  <si>
    <t>Si Quiero decir que soy un joven militante en busca de la inclusión a las personas lgbt+,y soy de esas personas Sencibles y soy Abortero 100%.</t>
  </si>
  <si>
    <t>esperando rta mama</t>
  </si>
  <si>
    <t xml:space="preserve">Arandamarcoss </t>
  </si>
  <si>
    <t>victoria.zapata@outlook.com</t>
  </si>
  <si>
    <t>Maria Victoria Martinez Zapata</t>
  </si>
  <si>
    <t>Ciudad autónoma de Buenos Aires, Argentina</t>
  </si>
  <si>
    <t>Actriz</t>
  </si>
  <si>
    <t>ley de humedales, desigualdad social, entre otras</t>
  </si>
  <si>
    <t xml:space="preserve">Sacar fotos, pintar, hacer radio, bailar </t>
  </si>
  <si>
    <t xml:space="preserve">Últimamente me cuesta pensar en cualquier oficio que no esté relacionado con alguna lucha socioambiental. Viene siendo lo único que realmente creo que vale la pena hacer en este mundo tan hostil y dejado de lado, donde si vale la pena aunque sea un granito de arena. </t>
  </si>
  <si>
    <t>@vickyzapa</t>
  </si>
  <si>
    <t>jaescaser@gmail.com</t>
  </si>
  <si>
    <t>Juan Escalera</t>
  </si>
  <si>
    <t>española</t>
  </si>
  <si>
    <t>Coordinador de proyectos socioeducativos/Maestro de Educación Primaria y Antropología Social y Cultural</t>
  </si>
  <si>
    <t>Agroecología y economía circular</t>
  </si>
  <si>
    <t>Deporte, horticultura, lectura</t>
  </si>
  <si>
    <t>Voy a estar desde finales del mes de abril hasta finales del mes de mayo en Buenos Aires. Mientras estoy por allí, aunque voy a estar trabajando telemáticamente por las mañanas, por las tardes me gustaría tener la posibilidad de colaborar con ustedes en lo que fuese posible. Una persona conocida que participó en vuestro voluntariado me lo recomendó y quiero vivir la experiencia. Aquí en España soy cofundador de una organización que tiene bastantes similitudes con la vuestra, pero que aún somos relativamente jóvenes. Entre otras cosas, me resultaría interesante conocer de primera mano la forma en que funcionáis, así como estudiar la posibilidad de entablar relaciones entre ambas entidades de cara al futuro si lo viésemos oportuno. Un saludo y que tengan buen finde.</t>
  </si>
  <si>
    <t>@juananescalera</t>
  </si>
  <si>
    <t>violesofer@gmail.com</t>
  </si>
  <si>
    <t>Violeta Sofer</t>
  </si>
  <si>
    <t>+5491135082104</t>
  </si>
  <si>
    <t>Estudiante de Biología (UBA)</t>
  </si>
  <si>
    <t>Deforestación e incendios forestales / trafico ilegal de animales</t>
  </si>
  <si>
    <t>Sacar fotos, Tocar la guitarra, Dar clases de apoyo escolar</t>
  </si>
  <si>
    <t>Me apasionan la naturaleza y los animales</t>
  </si>
  <si>
    <t>@violesofer</t>
  </si>
  <si>
    <t>moratorrente22@gmail.com</t>
  </si>
  <si>
    <t>Mora Torrente</t>
  </si>
  <si>
    <t>Cursando 4to año del secundario</t>
  </si>
  <si>
    <t>Dibujo, lectura, apoyo escolar, escribir e investigar</t>
  </si>
  <si>
    <t>Hola! Soy joven pero estoy considerando estudiar ingeniería ambiental al terminar el secundario y, además de estar muy interesada en colaborar, me parece que ser voluntaria podría ayudarme a comenzar a actuar en este campo. Gracias!</t>
  </si>
  <si>
    <t>11.03 (Junto con su mamá Nicole Harf)</t>
  </si>
  <si>
    <t>@moratorrente</t>
  </si>
  <si>
    <t>nievy_valve@hotmail.com</t>
  </si>
  <si>
    <t>nieves valverde</t>
  </si>
  <si>
    <t>terciario incompleto</t>
  </si>
  <si>
    <t>vivo sola con mis dos pequeños, fines de semana de por medio.</t>
  </si>
  <si>
    <t>humedales, animales, alimentos</t>
  </si>
  <si>
    <t>meditar, bailar, leer</t>
  </si>
  <si>
    <t>nievy_valve</t>
  </si>
  <si>
    <t xml:space="preserve">Maria Fernanda Moschini </t>
  </si>
  <si>
    <t xml:space="preserve">+5491161321227 </t>
  </si>
  <si>
    <t xml:space="preserve">Esteticista </t>
  </si>
  <si>
    <t xml:space="preserve">Rollers , Pilates en Cama </t>
  </si>
  <si>
    <t>07.03.2022 (Se fue del grupo)</t>
  </si>
  <si>
    <t>mariafernanda_moschinirenedo</t>
  </si>
  <si>
    <t>malderetecane@hotmail.com</t>
  </si>
  <si>
    <t>Mercedes Alderete</t>
  </si>
  <si>
    <t>Analisis de Datos</t>
  </si>
  <si>
    <t xml:space="preserve"> Contaminacion del agua y el aire, extractivismo, deforestación </t>
  </si>
  <si>
    <t>Leer, escribir</t>
  </si>
  <si>
    <t>@alderetemer</t>
  </si>
  <si>
    <t>anaisetmanon@mc-ma.org</t>
  </si>
  <si>
    <t>Anaïs POIZAT</t>
  </si>
  <si>
    <t>Francesa y española</t>
  </si>
  <si>
    <t>Estaré en Salta y en Buenos Aires una semanita cada en junio</t>
  </si>
  <si>
    <t>+33667883127</t>
  </si>
  <si>
    <t>Master 2 Escuela de negocios francesa</t>
  </si>
  <si>
    <t>Cada día a partir del 15 de junio</t>
  </si>
  <si>
    <t>el despilfarro, la movilidad sostenible, la igualdad de género</t>
  </si>
  <si>
    <t>Sacar fotos, viajar en bici, conocer a nueva gente, hacer deporte</t>
  </si>
  <si>
    <t>Me encantaria poder formar parte de Eco House, ese programa de voluntariado eventual seria perfecto para nosotras (somos dos francesa viajando en bici en sudamérica). Hasta pronto :)</t>
  </si>
  <si>
    <t>@anaismanon_velo</t>
  </si>
  <si>
    <t>micaelaquirogadiaz@gmail.com</t>
  </si>
  <si>
    <t>Micaela Quiroga</t>
  </si>
  <si>
    <t>+542804202811</t>
  </si>
  <si>
    <t>Estudiante de primer año en la facultad de Ciencias Económicas y Empresariales de la Universidad del Salvador (USAL) en CABA</t>
  </si>
  <si>
    <t>Me interesa mucho el cambio climático, la pérdida de hábitat y biodiversidad, el testeo y cuidado de animales, la contaminación y la deforestación</t>
  </si>
  <si>
    <t>Sí! Me encanta bailar, sacar fotos, dibujar y todo lo que esté relacionado al mundo del arte</t>
  </si>
  <si>
    <t xml:space="preserve">Hace 2 años y medio que soy vegetariana, puesto que siempre me interesó el cuidado del medio ambiente, los beneficios de la salud y el derecho de los animales, por lo que quería contribuir de alguna forma y aportar mi acción. Asimismo, siempre estoy leyendo acerca del cambio climático y acciones diferentes que puedo adoptar para ayudar a llevar a cabo un estilo de vida más verde y ambientalista. 
Por otro lado, me encantaría aprender e informarme más acerca de estos fenómenos y contribuir de alguna forma a la mejora del mundo.  </t>
  </si>
  <si>
    <t>@quirogamicaa</t>
  </si>
  <si>
    <t>vasquezmariavictoria@gmail.com</t>
  </si>
  <si>
    <t>Victoria Vasquez</t>
  </si>
  <si>
    <t>días de semana tarde/noche y findes y feriados</t>
  </si>
  <si>
    <t>La producción intensiva de animales y cómo eso repercute en el suelo, los agrotoxicos, etc</t>
  </si>
  <si>
    <t>Canto, y me encantaría hacerlo en algún encuentro de este estilo para recaudar lo que sea o para lo que sea♥</t>
  </si>
  <si>
    <t>actualmente formándome en terapias holísticas♥</t>
  </si>
  <si>
    <t>@vickytalia_</t>
  </si>
  <si>
    <t>Residuos y extinción de especies</t>
  </si>
  <si>
    <t xml:space="preserve">Soy cantante, actriz y artista visual. </t>
  </si>
  <si>
    <t>Necesita otro tipo de Vol.</t>
  </si>
  <si>
    <t>@posseluna</t>
  </si>
  <si>
    <t>mica03roldan@gmail.com</t>
  </si>
  <si>
    <t xml:space="preserve">Ingrid Micaela Roldán </t>
  </si>
  <si>
    <t>Secundaria completa, todavía no empece la facultad.</t>
  </si>
  <si>
    <t xml:space="preserve">La deforestación y la perdida de los animales y la biodiversidad en si por esa misma causa. </t>
  </si>
  <si>
    <t xml:space="preserve">Me gusta pintar, dibujar (aunque solo se hacer mandalas o flores), escribir, cosas creativas tipo manualidades también. </t>
  </si>
  <si>
    <t xml:space="preserve">Referido a ayudar al medio ambiente, hasta ahora solo investigo (a veces) por mi cuenta y comparto info por mis redes. Algo que me gusto mucho de mi educación secundaria es que siempre me tocaron profesores de geografía e historia que nos hablaban de la crisis climática, medio ambiente, etc. Solíamos hacer tareas, talleres, debates, etc sobre el tema con la idea de concientizar a los demas cursos o a primaria. Incluso teníamos una huerta :).
PD: ingrese el número así porque no me dejaba con el código de área, pero sería +54 9 11 22538612 </t>
  </si>
  <si>
    <t>@miicaroldann</t>
  </si>
  <si>
    <t>pepalozanob@gmail.com</t>
  </si>
  <si>
    <t xml:space="preserve">Josefina Lozano baudon </t>
  </si>
  <si>
    <t>Basurs</t>
  </si>
  <si>
    <t>Bordar y tarot</t>
  </si>
  <si>
    <t>Nontengo</t>
  </si>
  <si>
    <t>La._.pepa</t>
  </si>
  <si>
    <t>perazzoantonella@gmail.com</t>
  </si>
  <si>
    <t>Antonella Perazzo</t>
  </si>
  <si>
    <t>+5492216198117</t>
  </si>
  <si>
    <t>Contadora - Máster en Finanzas Sostenibles</t>
  </si>
  <si>
    <t>Hola! Los encontré de casualidad en las redes así que solo sé lo que leí en la página.
No estoy buscando una pasantía para la facu. Lo que busco es involucrarme  en una organización con impacto real en las problemáticas ambientales, al menos con pequeñas ayudas.  
Tengo un laburo full time, por eso mi involucramiento sería “eventual”. Aunque mi idea, e imagino que la de ustedes también, es crear un compromiso constante y, si todo sale bien, a largo plazo.
Espero su contacto! Saludos. Anto.</t>
  </si>
  <si>
    <t>@anto.perazzo</t>
  </si>
  <si>
    <t>msekieliyk@gmail.com</t>
  </si>
  <si>
    <t>Micaela Sekieliyk</t>
  </si>
  <si>
    <t>Resistencia, Chaco, Argentina</t>
  </si>
  <si>
    <t>+543624620769</t>
  </si>
  <si>
    <t>Por el momento estoy viendo la posibilidad de mudarme para alla</t>
  </si>
  <si>
    <t xml:space="preserve">Contaminación/reducción de uso de plásticos </t>
  </si>
  <si>
    <t>@msekieliyk</t>
  </si>
  <si>
    <t>Martina nervi gentile</t>
  </si>
  <si>
    <t>Licenciatura en Relaciones Internacionales</t>
  </si>
  <si>
    <t>La contaminacion de aguas y la quema de bosques</t>
  </si>
  <si>
    <t>Me gusta sacar fotos, tambien todo lo que tenga que ver con el deporte.</t>
  </si>
  <si>
    <t>Me gusta trabajar en equipo, soy organizada, y poseeo disponibilidad para cualquier tarea.</t>
  </si>
  <si>
    <t>morasanto13@gmail.com</t>
  </si>
  <si>
    <t>Mora santo</t>
  </si>
  <si>
    <t>+5491124624493</t>
  </si>
  <si>
    <t xml:space="preserve">Ingeniería en energías </t>
  </si>
  <si>
    <t xml:space="preserve">La emergencia climática vinculada al hiperconsumo y a la forma de producir de hoy en día </t>
  </si>
  <si>
    <t>@morasanto_</t>
  </si>
  <si>
    <t>gabrielastancato@hotmail.com</t>
  </si>
  <si>
    <t>Gabriela Stancato</t>
  </si>
  <si>
    <t>+5491165587010</t>
  </si>
  <si>
    <t>Comunicación Social</t>
  </si>
  <si>
    <t xml:space="preserve">Me sensibilizan la mayoría, pero la que más probablemente sea la contaminación plástica </t>
  </si>
  <si>
    <t>Me gusta escribir, redactar, dar discursos, sacar fotos. Todo lo que forme parte de "documentar" o dejar rastro de lo que se haga.</t>
  </si>
  <si>
    <t>Me interesaría poder combinar la carrera que estudio (comunicación) con mi interés por las problemáticas socioambientales. Poder hacer llegar esta información a más gente.</t>
  </si>
  <si>
    <t>@ggabbbe</t>
  </si>
  <si>
    <t>delfinaviegas199@gmail.com</t>
  </si>
  <si>
    <t>delfina viegas</t>
  </si>
  <si>
    <t>ciudad autonoma de buenos aires, buenos aires, argentina</t>
  </si>
  <si>
    <t>estudiante universitaria</t>
  </si>
  <si>
    <t>todos los dias por la tarde menos miercoles y viernes</t>
  </si>
  <si>
    <t>la contaminación tanto del aire como el agua, la perdida de la biodiversidad y la deforestación.</t>
  </si>
  <si>
    <t>pintar y sacar fotos</t>
  </si>
  <si>
    <t>delfiviegas</t>
  </si>
  <si>
    <t>agus.i.medina@gmail.com</t>
  </si>
  <si>
    <t>Agustina Medina</t>
  </si>
  <si>
    <t>Monserrat, Ciudad Autónoma de Buenos Aires</t>
  </si>
  <si>
    <t>Lic en Biología Molecular, realizando doctorado en FFyB, UBA</t>
  </si>
  <si>
    <t>La mayor vulnerabilidad en general ante los cambios climáticos que tenemos las clases populares</t>
  </si>
  <si>
    <t>Escribir me gusta¡</t>
  </si>
  <si>
    <t>Participo de un observatorio (Observatorio de Energía, Ciencia y Tecnología), donde empecé a escribir sobre problemáticas socioambientales, y cuando quise activar del todo me gusto esta organización¡</t>
  </si>
  <si>
    <t>AgusIMedinaOk</t>
  </si>
  <si>
    <t>Agus Medina</t>
  </si>
  <si>
    <t>giujurio@gmail.com</t>
  </si>
  <si>
    <t>Giuliana Jurio</t>
  </si>
  <si>
    <t>Tecnica en Coaching Ontologico</t>
  </si>
  <si>
    <t>el descuido del agua, los residuos</t>
  </si>
  <si>
    <t>Entrenar, bailar, cocinar</t>
  </si>
  <si>
    <t>Soy preceptora</t>
  </si>
  <si>
    <t>no uso</t>
  </si>
  <si>
    <t>@giujurio</t>
  </si>
  <si>
    <t>izasigis@gmail.com</t>
  </si>
  <si>
    <t xml:space="preserve">Iziar Sigismondi </t>
  </si>
  <si>
    <t xml:space="preserve">Mar del plata, BsAs. Argentina </t>
  </si>
  <si>
    <t xml:space="preserve">Ambiente </t>
  </si>
  <si>
    <t>Girsu</t>
  </si>
  <si>
    <t xml:space="preserve">Aguas abiertas </t>
  </si>
  <si>
    <t>@izasigis</t>
  </si>
  <si>
    <t>merideh@hotmail.com</t>
  </si>
  <si>
    <t>Mercedes Iñiguez de Heredia</t>
  </si>
  <si>
    <t>Don Torcuato, Pcia de Buenos Aires, Argentina</t>
  </si>
  <si>
    <t>Diseño de calzado, jardineria, meditaciones sonoras.</t>
  </si>
  <si>
    <t>1 fin de semana por mes</t>
  </si>
  <si>
    <t>Todas, pero en mi opinion, los combustibles fosiles son lo mas preocupante.</t>
  </si>
  <si>
    <t>estudio jardineria, huerta y hago meditaciones sonoras con cuencos.</t>
  </si>
  <si>
    <t>@omm.mechi</t>
  </si>
  <si>
    <t>louise.gruzaud@gmail.com</t>
  </si>
  <si>
    <t>Louise Grizaud</t>
  </si>
  <si>
    <t>Francés</t>
  </si>
  <si>
    <t>FRANCIN PORTE DE SAVOIE</t>
  </si>
  <si>
    <t>+33649518009</t>
  </si>
  <si>
    <t>marketing de animacion</t>
  </si>
  <si>
    <t>el calentamiento del planeta y las injusticias en el mundo</t>
  </si>
  <si>
    <t>viajar, sacar fotos y videos, velero, senderismo...!</t>
  </si>
  <si>
    <t>@louise_grzd</t>
  </si>
  <si>
    <t>sofiaaranahoussay@gmail.com</t>
  </si>
  <si>
    <t xml:space="preserve">Sofía arana </t>
  </si>
  <si>
    <t>Ciudad autónoma de Buenos Aires, buenos aire, argentina</t>
  </si>
  <si>
    <t xml:space="preserve">Docente nivel inicial </t>
  </si>
  <si>
    <t>Días de la semana por la tarde, fines de semana y feriados</t>
  </si>
  <si>
    <t xml:space="preserve">Cambio climático sumado a la desigualdad social </t>
  </si>
  <si>
    <t xml:space="preserve">Percusión </t>
  </si>
  <si>
    <t>@sofiaarana19</t>
  </si>
  <si>
    <t>jccd98@gmail.com</t>
  </si>
  <si>
    <t>Juan Cruz Campos Dugone</t>
  </si>
  <si>
    <t xml:space="preserve">Estudiante de Ciencia política </t>
  </si>
  <si>
    <t xml:space="preserve">Dias de semana variados </t>
  </si>
  <si>
    <t xml:space="preserve">Energía sustentable </t>
  </si>
  <si>
    <t>Sacar fotos, musica</t>
  </si>
  <si>
    <t>@juancruzcd</t>
  </si>
  <si>
    <t>victoriasansio@gmail.com</t>
  </si>
  <si>
    <t>Victoria Sansio</t>
  </si>
  <si>
    <t xml:space="preserve">Ciudad Autónoma de Buenos Aires, Argentina </t>
  </si>
  <si>
    <t xml:space="preserve">+5492245555184 </t>
  </si>
  <si>
    <t>Estudiante Gestion Ambiental</t>
  </si>
  <si>
    <t>Dias de semana hasta las 17.30 y fines de semana</t>
  </si>
  <si>
    <t>Cambio climático, perdida de biodiversidad, residuos, contaminación del agua, incendios forestales, entre otros.</t>
  </si>
  <si>
    <t>victoria_sansio</t>
  </si>
  <si>
    <t>@victoriasansio_</t>
  </si>
  <si>
    <t>candelaluz@live.com.ar</t>
  </si>
  <si>
    <t xml:space="preserve">Candela sofia felippa pignatta </t>
  </si>
  <si>
    <t>Buenos Aires, Lanús Oeste.</t>
  </si>
  <si>
    <t xml:space="preserve">Acompañante Terapéutica - estudiante de psicología </t>
  </si>
  <si>
    <t xml:space="preserve">Algún día de la semana por la mañana ej: viernes </t>
  </si>
  <si>
    <t xml:space="preserve">La producción agrícola, la deforestacion, el reciclaje </t>
  </si>
  <si>
    <t xml:space="preserve">No soy muy artística, tengo una buena cámara y muchq voluntad </t>
  </si>
  <si>
    <t>@soscande</t>
  </si>
  <si>
    <t>tomasestrada613@gmail.com</t>
  </si>
  <si>
    <t>Tomás Estrada</t>
  </si>
  <si>
    <t>+5491155083069</t>
  </si>
  <si>
    <t>Estudio Licenciatura en Geografía en la UNLP</t>
  </si>
  <si>
    <t>Días de semana por la tarde + fines de semana y feriados</t>
  </si>
  <si>
    <t>El mal uso de nuestros recursos. La generación desmedida de residuos sin recibir ningún tratamiento.</t>
  </si>
  <si>
    <t>Además de estudiar geografía, tengo hecho un curso intensivo de diseño UX-UI por lo que manejo herramientas de diseño gráfico.</t>
  </si>
  <si>
    <t>@tomasestrada3</t>
  </si>
  <si>
    <t>fedevonzehmen@gmail.com</t>
  </si>
  <si>
    <t>federico von zehmen</t>
  </si>
  <si>
    <t>ingeniero maschwitz - escobar</t>
  </si>
  <si>
    <t xml:space="preserve">comercial/licenciado en administración </t>
  </si>
  <si>
    <t>cambio climático - deshielo - falta de agua</t>
  </si>
  <si>
    <t>manualidades, deportes, musica</t>
  </si>
  <si>
    <t>@fedevonze</t>
  </si>
  <si>
    <t>mai08castillo@gmail.com</t>
  </si>
  <si>
    <t>Maira</t>
  </si>
  <si>
    <t>Chaco</t>
  </si>
  <si>
    <t xml:space="preserve">Docente de educación especial </t>
  </si>
  <si>
    <t xml:space="preserve">Consumismo, desplazados climaticos, soberanía alimentaria </t>
  </si>
  <si>
    <t>Cantar, actuar, bailar, escribir</t>
  </si>
  <si>
    <t>@Mai06905895</t>
  </si>
  <si>
    <t>@maiicastiillo</t>
  </si>
  <si>
    <t>melisa.vonzehmen@gmail.com</t>
  </si>
  <si>
    <t>Melisa von Zehmen</t>
  </si>
  <si>
    <t>+5491151475456</t>
  </si>
  <si>
    <t>Trabajo Social</t>
  </si>
  <si>
    <t xml:space="preserve">Incendios y agronegocio </t>
  </si>
  <si>
    <t>Fotografía, yoga, cantar</t>
  </si>
  <si>
    <t>@melvonzehmen</t>
  </si>
  <si>
    <t>christina.lehmann@posteo.de</t>
  </si>
  <si>
    <t>Christina Lehmann</t>
  </si>
  <si>
    <t>Alemán</t>
  </si>
  <si>
    <t>+491706563174</t>
  </si>
  <si>
    <t>gestión medioambiental / empresa (umtüten) que promueve evitar basura</t>
  </si>
  <si>
    <t xml:space="preserve">soberanía alimentaria, (no) consumo, cultivo orgánico, </t>
  </si>
  <si>
    <t>permacultura / huerta, cocinar, meditación, senderismo</t>
  </si>
  <si>
    <t>umtüten</t>
  </si>
  <si>
    <t>calucamilx@gmail.com</t>
  </si>
  <si>
    <t>Carmen Luz Camilo Zalazar</t>
  </si>
  <si>
    <t>Último año de secundaria</t>
  </si>
  <si>
    <t>Fines de semana y feriados, también días de semana por la tarde (a partir de las 17)</t>
  </si>
  <si>
    <t>Me siento convocada por la causa ambiental que busca reducir las emisiones de carbono y la contaminación del aire y el agua en general.</t>
  </si>
  <si>
    <t xml:space="preserve">Me interesa la redacción, las manualidades y la cocina. </t>
  </si>
  <si>
    <t>Disfruto mucho de la lectura y del debate. Últimamente estoy practicando mi oratoria y busco mejorar progresivamente esta habilidad.</t>
  </si>
  <si>
    <t>@calumniaa</t>
  </si>
  <si>
    <t>benjabaccetti@gmail.com</t>
  </si>
  <si>
    <t>Benjamin Baccetti</t>
  </si>
  <si>
    <t>Bs as</t>
  </si>
  <si>
    <t xml:space="preserve">Director audiovisual / estudiante de guión de cine </t>
  </si>
  <si>
    <t xml:space="preserve">Depende mucho que días, Findes más libres , jueves también </t>
  </si>
  <si>
    <t>Varias</t>
  </si>
  <si>
    <t>Benjaminbaccetti</t>
  </si>
  <si>
    <t>jennifer15romero@gmail.com</t>
  </si>
  <si>
    <t xml:space="preserve">Jennifer romero </t>
  </si>
  <si>
    <t>01136587895</t>
  </si>
  <si>
    <t xml:space="preserve">Técnica en informática personal y profesional </t>
  </si>
  <si>
    <t xml:space="preserve">El cambio climático. La basura que descartamos. </t>
  </si>
  <si>
    <t xml:space="preserve">Estoy por anotarme en una carrera terciaria que tenga que ver con el medio ambiente. Me va a ayudar mucho relacionarme con ustedes h hacer este tipo de trabajo ya que , hace mucho quiero hacerlo . Me apasiona </t>
  </si>
  <si>
    <t>@soychicalunar</t>
  </si>
  <si>
    <t>julietamattio@live.com.ar</t>
  </si>
  <si>
    <t xml:space="preserve">Julieta Belén Mattio </t>
  </si>
  <si>
    <t xml:space="preserve">La Plata, Buenos Aires </t>
  </si>
  <si>
    <t>+5492215623335</t>
  </si>
  <si>
    <t xml:space="preserve">Empleada/Estudiante agroecologia </t>
  </si>
  <si>
    <t xml:space="preserve">Cambio climático, alimentación con agrotoxicos </t>
  </si>
  <si>
    <t>Leer, tomar fotos</t>
  </si>
  <si>
    <t>se le pasó link al formulario LP</t>
  </si>
  <si>
    <t>@julimattio</t>
  </si>
  <si>
    <t>frimoldideluca@gmail.com</t>
  </si>
  <si>
    <t>Felicitas Rimoldi Deluca</t>
  </si>
  <si>
    <t>Cursando 1er año de la Lic. en Gestion Ambiental UADE</t>
  </si>
  <si>
    <t>Me sensibiliza todo lo relacionado con el medio ambiente sinceramente.</t>
  </si>
  <si>
    <t>Bailar, caminar, escribir y sacar fotos</t>
  </si>
  <si>
    <t xml:space="preserve">Estoy dispuesta a accionar, acompañar mi pasión con gente que la comparta y expandir mis conocimientos! Me alegra poder sumarme! </t>
  </si>
  <si>
    <t>feli_rimoldi</t>
  </si>
  <si>
    <t>felicitasrimoldi</t>
  </si>
  <si>
    <t>Pilar Agostina Amuchástegui Kopf</t>
  </si>
  <si>
    <t>Recoleta, Caba, Argentina</t>
  </si>
  <si>
    <t>+5491132477922</t>
  </si>
  <si>
    <t>Terminando el secundario en Escuela Técnica de Jardinería Cristóbal M Hicken (debo materias)</t>
  </si>
  <si>
    <t>Cambio climático, perdida de flora y fauna, contaminación</t>
  </si>
  <si>
    <t>Cantar, escribir, jardinería</t>
  </si>
  <si>
    <t>Tengo pero no lo uso</t>
  </si>
  <si>
    <t>ma.florencia.p@gmail.com</t>
  </si>
  <si>
    <t>María Florencia Pérez</t>
  </si>
  <si>
    <t>Fines de semana y feriados o días de semana después de las 18 hs.</t>
  </si>
  <si>
    <t>Gestión de RAEE y foodwaste</t>
  </si>
  <si>
    <t>@poppy_perez</t>
  </si>
  <si>
    <t>sofi.travia@gmail.com</t>
  </si>
  <si>
    <t>Sofia travia</t>
  </si>
  <si>
    <t xml:space="preserve">Vicente López, Buenos Aires, argentina </t>
  </si>
  <si>
    <t>Comunicación social UBA</t>
  </si>
  <si>
    <t xml:space="preserve">la contaminación y deforestación, pero todas en general. </t>
  </si>
  <si>
    <t>Sofitravia</t>
  </si>
  <si>
    <t>giu.dionisi8@gmail.com</t>
  </si>
  <si>
    <t>giuliana dionisi</t>
  </si>
  <si>
    <t>lic.gestion ambiental (en curso)</t>
  </si>
  <si>
    <t>el calentamiento en el planeta</t>
  </si>
  <si>
    <t>danza</t>
  </si>
  <si>
    <t>eliasabetd1</t>
  </si>
  <si>
    <t>jippaske@gmail.com</t>
  </si>
  <si>
    <t xml:space="preserve">Juan Pérez Paskevicius </t>
  </si>
  <si>
    <t>+5491130431199</t>
  </si>
  <si>
    <t xml:space="preserve">Estudiante ingeniería industrial </t>
  </si>
  <si>
    <t>La basura en todos lados</t>
  </si>
  <si>
    <t>Saco fotos y me gusta andar en moto</t>
  </si>
  <si>
    <t>Tengo muchos proyectos ambientales en mente :)</t>
  </si>
  <si>
    <t>Moto</t>
  </si>
  <si>
    <t>@juanpaske</t>
  </si>
  <si>
    <t>mforero333@gmail.com</t>
  </si>
  <si>
    <t>Mariana Forero</t>
  </si>
  <si>
    <t>EEUU/Colombia</t>
  </si>
  <si>
    <t>+14343262331</t>
  </si>
  <si>
    <t>Editora de video</t>
  </si>
  <si>
    <t>consumo etico</t>
  </si>
  <si>
    <t xml:space="preserve">pintar, sacar fotos, hacer videos, tejer, </t>
  </si>
  <si>
    <t xml:space="preserve">Si quieren videos, estaria feliz de hacerles unos durante eventos o algo asi! (gratis por supuesto) Tambien, mi numero de telefono es de afuera - el codigo de pais es +1 - el formulario no me dejaba explicar eso arriba. </t>
  </si>
  <si>
    <t>@givemegatos</t>
  </si>
  <si>
    <t>tomasjaimo@gmail.com</t>
  </si>
  <si>
    <t xml:space="preserve">Tomas Jaimovich </t>
  </si>
  <si>
    <t>+541169426288</t>
  </si>
  <si>
    <t>Estudiante de Ing Quimica</t>
  </si>
  <si>
    <t xml:space="preserve">Uso desmedido y descartable de los plásticos, administración del agua urbana, uso de derivados del petróleo </t>
  </si>
  <si>
    <t>no respondio más</t>
  </si>
  <si>
    <t>@tomy_jaimovich</t>
  </si>
  <si>
    <t>rominaminetti@gmail.com</t>
  </si>
  <si>
    <t>Romina Minetti</t>
  </si>
  <si>
    <t>Lic. Relaciones Públicas</t>
  </si>
  <si>
    <t>Sábados o días de la semana despues de horario de trabajo 17 hs.</t>
  </si>
  <si>
    <t>Educación ambiental</t>
  </si>
  <si>
    <t>Lettering @romalettering y también me gusta el yoga: El año pasado realicé el profesorado</t>
  </si>
  <si>
    <t>Me gustaría aportar desde mis conocimientos en comunicación y recursos humanos mi huella en el cambio de conciencia de chicos y grandes.</t>
  </si>
  <si>
    <t>@minettiromina</t>
  </si>
  <si>
    <t>riversebastian660@gmail.com</t>
  </si>
  <si>
    <t>SEBASTIAN RIVERA</t>
  </si>
  <si>
    <t>José Mármol, Buenos Aires</t>
  </si>
  <si>
    <t>Docente Universitario</t>
  </si>
  <si>
    <t>todas, están todas relacionadas (consumo gran escala/fracking/biodiversidad/agua potable, etc)</t>
  </si>
  <si>
    <t>hacer canciones (toco instrumentos)</t>
  </si>
  <si>
    <t>soy docente Universitario, trabajo en formación Superior y desde la implementación de la Ley de EAI estoy trabajando transversalmente en las materias que doy, con contenidos ambientales.</t>
  </si>
  <si>
    <t>sebastianrivera5864</t>
  </si>
  <si>
    <t>juli.hamu87@gmail.com</t>
  </si>
  <si>
    <t>JULIETA YAMILA HAMU</t>
  </si>
  <si>
    <t>José mármol, Buenos Aires</t>
  </si>
  <si>
    <t>Ama de casa</t>
  </si>
  <si>
    <t>todas (consumo a gran escala)</t>
  </si>
  <si>
    <t>pintar y hacer canciones (toco guitarra y teclado principiante)</t>
  </si>
  <si>
    <t xml:space="preserve">Me interesa participar de la solución </t>
  </si>
  <si>
    <t>juli.hamu87</t>
  </si>
  <si>
    <t>lolitabecher03@gmail.com</t>
  </si>
  <si>
    <t>Lola Becher</t>
  </si>
  <si>
    <t>Consumo a gran escala.</t>
  </si>
  <si>
    <t xml:space="preserve">Escribir, leer, actuar, tocar el teclado y hacer actividad física. </t>
  </si>
  <si>
    <t>Papas Sebastian rivera y Julieta Hamu</t>
  </si>
  <si>
    <t xml:space="preserve">no gracias </t>
  </si>
  <si>
    <t>lolibecher</t>
  </si>
  <si>
    <t>laclauana@gmail.com</t>
  </si>
  <si>
    <t>Ana Laclau</t>
  </si>
  <si>
    <t>+5491162993421</t>
  </si>
  <si>
    <t>Desarrolladora mobile y web</t>
  </si>
  <si>
    <t>Creo que ignoro unas cuántas, sino la mayoría de las problemáticas ambientales, o cómo referirme a ellas. Puedo mencionar el calentamiento global, el uso de combustibles fósiles, el uso indiscriminado de agua potable, y la contaminación ambiental emitida por gases y por desechos inorgánicos. Esos son los que me han preocupado y de los que soy consciente. 
También me angustia profundamente la contaminación "selectiva" en una perspectiva de interseccionalidad. Hay unas cuentas de IG que sigo para informarme sobre estas conductas separatistas, arcaicas y moralmente aberrantes.
@intersectionalenvironmentalist
@badactivistcollective</t>
  </si>
  <si>
    <t xml:space="preserve">Escribo cuentos y poesías. </t>
  </si>
  <si>
    <t xml:space="preserve">Siempre estuve interesada en hacer todo lo que estuviera a mi alcance por contaminar lo menos posible, intenté estar lo mejor informada posible respecto a cómo hacerlo y presté atención a generar la menor cantidad de desechos inorgánicos posible y el menor desperdicio de agua. Pero estoy segura de que mis prácticas podrían mejorar ampliamente con una buena instrucción. 
Quisiera incursionar en el compost para reducir mis desechos al mínimo. Además, me gustaría unirme a alguna organización junto a mi hijo de 10 años, para que él desde chico incorpore prácticas en su vida cotidiana que contemplen el cuidado ambiental y del entorno en que vive. Para que el impacto de nuestro paso por este mundo sea lo menos dañino y lo menos egoísta posible, al menos en este aspecto. </t>
  </si>
  <si>
    <t>SI/N0</t>
  </si>
  <si>
    <t>@ana_cleta92</t>
  </si>
  <si>
    <t>@annie.laclau</t>
  </si>
  <si>
    <t>jesica.jrl@gmail.com</t>
  </si>
  <si>
    <t xml:space="preserve">Jesica Rodríguez </t>
  </si>
  <si>
    <t xml:space="preserve">Lic en Trabajo Social </t>
  </si>
  <si>
    <t xml:space="preserve">El consumo irresponsable </t>
  </si>
  <si>
    <t xml:space="preserve">Cerámica, bordado, tejido </t>
  </si>
  <si>
    <t xml:space="preserve">Trabajo en un centro de día para personas adultas con discapacidad y nos gustaría sumar a los/as jóvenes a participar en distintos tipos de voluntariado </t>
  </si>
  <si>
    <t xml:space="preserve">@jesica.rl </t>
  </si>
  <si>
    <t>delfifielmartinez@gmail.com</t>
  </si>
  <si>
    <t>Delfina Fiel Martinez</t>
  </si>
  <si>
    <t>+5491138171088</t>
  </si>
  <si>
    <t>Limpieza de colillas y contaminacion por consumo animal</t>
  </si>
  <si>
    <t>@delfifiiel</t>
  </si>
  <si>
    <t>@delfifiel</t>
  </si>
  <si>
    <t>sanchezmmotta@gmail.com</t>
  </si>
  <si>
    <t>Marcela Sanchez</t>
  </si>
  <si>
    <t>brasileña</t>
  </si>
  <si>
    <t>coach ICF especialidad en educación, inteligencia y educación emocional</t>
  </si>
  <si>
    <t>Los plásticos, como esta afectando a nuestros océanos, la falta de consciencia ambiental y responsabilidad de los individuos.</t>
  </si>
  <si>
    <t>Pinto, me gusta el arte abstracto, crear desbloqueos creativos.. Mentoring en mindfulness, algunos ejercicios de respiración.</t>
  </si>
  <si>
    <t>Trabajo de manera freelance como coach, me interesa mucho las emociones, ahora estoy armando un taller de bullying para las escuelas. Me encanta hacer deportes y estar en el aire libre, soy de la ciudad de Puerto Iguazu. Hago danzas clásicas, Kitesurf, pinto, hago yoga, medito. De vez en cuando me encuentro viajando y creando contenido, me gusta estar de aventuras por ahi.</t>
  </si>
  <si>
    <t>@machifantastic</t>
  </si>
  <si>
    <t>arianaprolba@gmail.com</t>
  </si>
  <si>
    <t>Ariana Prol</t>
  </si>
  <si>
    <t>+5491168136309</t>
  </si>
  <si>
    <t xml:space="preserve">Técnico en energías renovables </t>
  </si>
  <si>
    <t>Particularmente me sensibiliza la desforestación, maltrato animal, y la urbanización de espacios naturales.</t>
  </si>
  <si>
    <t>Me gusta dibujar y escribir cuentos, ensayos y a veces monografías.</t>
  </si>
  <si>
    <t>Estoy en último año de la tecnicatura en energías renovables y fui parte del comité de jóvenes ecologistas de mi colegio. Además soy scout, por lo que colaboré en otros voluntariado a antes (aunque no estoy en actividad por el momento).</t>
  </si>
  <si>
    <t>@ari_prol</t>
  </si>
  <si>
    <t>sofiamaldonadotl@gmail.com</t>
  </si>
  <si>
    <t>Sofia Maldonado</t>
  </si>
  <si>
    <t>+541124093971</t>
  </si>
  <si>
    <t xml:space="preserve">Cambio Climatico, Residuos. </t>
  </si>
  <si>
    <t>Buena redacción</t>
  </si>
  <si>
    <t>@sofiamdd_</t>
  </si>
  <si>
    <t>arianaprolba@gmail.com.ar</t>
  </si>
  <si>
    <t>CABA, Buenos Aires, Argentina.</t>
  </si>
  <si>
    <t>Tecnicatura en energías renovables</t>
  </si>
  <si>
    <t>Me sensibiliza la deforestación, la contaminación, la urbanización de espacios naturales y el maltrato animal.</t>
  </si>
  <si>
    <t>Me gusta dibujar y escribir cuentos, ensayos y monografías.</t>
  </si>
  <si>
    <t>Soy estudiante de último año de energías renovables, fui parte del comité de jóvenes ecologistas de mi colegio y soy scout (aunque no en actividad), por lo que participé como voluntaria en otras organizaciones antes.</t>
  </si>
  <si>
    <t>Abogado y Profesor de Ciencias Políticas</t>
  </si>
  <si>
    <t>Voluntariado PAS</t>
  </si>
  <si>
    <t>mantrandoluz@gmail.com</t>
  </si>
  <si>
    <t>Luz de Olano</t>
  </si>
  <si>
    <t xml:space="preserve">CABA, argentina </t>
  </si>
  <si>
    <t>+5491158867745</t>
  </si>
  <si>
    <t>Cantante, bailarina, actriz e instructora de yoga</t>
  </si>
  <si>
    <t>Por la tarde tempranito, entre las 12 y las 16</t>
  </si>
  <si>
    <t xml:space="preserve">El cuidado de la flora y fauna nativa y la contaminación </t>
  </si>
  <si>
    <t>Tejer, pintar</t>
  </si>
  <si>
    <t>Me dedico a la difusión del tango</t>
  </si>
  <si>
    <t xml:space="preserve">No tango </t>
  </si>
  <si>
    <t>Luzdeola</t>
  </si>
  <si>
    <t>dca@live.com.ar</t>
  </si>
  <si>
    <t>Daniela Avellaneda</t>
  </si>
  <si>
    <t>+5491124693484</t>
  </si>
  <si>
    <t>Licenciada en Publicidad | Digital Project Manager</t>
  </si>
  <si>
    <t>Soy vegana por los animales. Me importa mucho la desigualdad social y el cambio climático.</t>
  </si>
  <si>
    <t>hacer cuadernos y sacar fotos</t>
  </si>
  <si>
    <t>@endanielada</t>
  </si>
  <si>
    <t>anto.cocco@hotmail.com</t>
  </si>
  <si>
    <t xml:space="preserve">Antonella cocco </t>
  </si>
  <si>
    <t>@coccoiam</t>
  </si>
  <si>
    <t>marielamza28@gmail.com</t>
  </si>
  <si>
    <t>Mariela Mendoza</t>
  </si>
  <si>
    <t>Gral Pacheco</t>
  </si>
  <si>
    <t>Psicologa social</t>
  </si>
  <si>
    <t xml:space="preserve">Los desechos de los plásticos en todas sus presentaciones y los daños que estos causan a la salud y al medioambiente </t>
  </si>
  <si>
    <t>Pintar, fotografiar</t>
  </si>
  <si>
    <t>Soy productora de toallitas reutilizables y me resulta fundamental tener en cuesta la gestión menstrual sostenible como apropiación de la salud.</t>
  </si>
  <si>
    <t>MARO</t>
  </si>
  <si>
    <t>time_ofpeace</t>
  </si>
  <si>
    <t>paulacilfone@gmail.com</t>
  </si>
  <si>
    <t>Paula Cílfone Argibay</t>
  </si>
  <si>
    <t>Pilar, Buenos AIres, Argentina</t>
  </si>
  <si>
    <t>+5491141631774</t>
  </si>
  <si>
    <t>contaminación, pobreza, sobre explotación de recursos naturales</t>
  </si>
  <si>
    <t>danza y fotografia</t>
  </si>
  <si>
    <t>Pauli</t>
  </si>
  <si>
    <t>paulacilfone</t>
  </si>
  <si>
    <t>criscompleta@gmail.com</t>
  </si>
  <si>
    <t>Cristobal Completa Denis</t>
  </si>
  <si>
    <t>Tigre, Buenos Aires, Arg</t>
  </si>
  <si>
    <t>+5491131263370</t>
  </si>
  <si>
    <t>Administracion de proyectos</t>
  </si>
  <si>
    <t xml:space="preserve">Maltrato animal </t>
  </si>
  <si>
    <t>Agricultura / huerta</t>
  </si>
  <si>
    <t>Soy vegano</t>
  </si>
  <si>
    <t>SI (ocasionalmente)</t>
  </si>
  <si>
    <t>Cristobal</t>
  </si>
  <si>
    <t>josefina.segovia04@gmail.com</t>
  </si>
  <si>
    <t>Josefina Segovia</t>
  </si>
  <si>
    <t>+5492966625856</t>
  </si>
  <si>
    <t xml:space="preserve">Estudiante de la Facultad de Derecho, UBA </t>
  </si>
  <si>
    <t>Puedo en las tres opciones, sólo que a las mañanas de Lunes y Jueves me encuentro cursando.</t>
  </si>
  <si>
    <t xml:space="preserve">La contaminación debido al uso de productos plásticos y el mal manejo del desecho de sus residuos. Así como también el impacto de las dietas carnívoras en el medioambiente y la deforestación que urge atender. </t>
  </si>
  <si>
    <t xml:space="preserve">En mis tiempos libres suelo escribir por lo que podría servir en áreas de redacción para sus redes sociales. </t>
  </si>
  <si>
    <t xml:space="preserve">Soy vegetariana hace aproximadamente 2 años e impulso a que mis amigos lleven a cabo el reciclaje en sus hogares. Tengo experiencia en voluntariado, sobre todo en actividades relacionadas con niños. Particularmente estudio una carrera en donde se estudia constantemente cómo podemos hacer efectivas las políticas públicas, el derecho ambiental es una rama creciente a nivel nacional e internacional pero para configurarse dentro de la agenda legislativa se necesita del interés ciudadano. Es por ello que creo de suma importancia movilizarnos entre todos para vivir en un mejor ambiente, y eventualmente calidad de vida. La sede global es la única que queda a mi alcance para asistir pero lamentablemente no cuento con la disponibilidad horaria para voluntariar 12 hs semanales, sin embargo si podría voluntariar entre 2-3 hs semanales. </t>
  </si>
  <si>
    <t>Josefina</t>
  </si>
  <si>
    <t>josefinasegovia_</t>
  </si>
  <si>
    <t>priesea@gmail.com</t>
  </si>
  <si>
    <t>Marisa Analia Pardo</t>
  </si>
  <si>
    <t>Estudiante Lic. en Informatica</t>
  </si>
  <si>
    <t>Fines de semana y feriados, luego del 13 de Septiembre</t>
  </si>
  <si>
    <t xml:space="preserve">Concientización y respeto ambiental </t>
  </si>
  <si>
    <t>Traducciones de cuentos del portugués</t>
  </si>
  <si>
    <t>Buenas tardes. 
Mi nombre es Marisa Pardo. Busco la oportunidad de ser voluntaria con ustedes ya que es una asociación más cercana a mis pensamientos/valores, mi Universidad (Siglo 21, para la carrera Lic. en Informática), me pide una materia la cual es "Práctica Solidaria", donde debo cumplir un tiempo mínimo de 3 horas semanales durante un tiempo, en acciones solidarias/voluntariado, donde luego se les solicitaría una evaluación general a ustedes de mi realización del voluntariado.  
Si es posible hacer esto con ustedes, me encantaría sumarme a ustedes. Luego del 13 de Septiembre, dispongo de los fines de semanas y feriados, horario completamente libre, hasta diciembre.</t>
  </si>
  <si>
    <t>Universidad siglo XXI</t>
  </si>
  <si>
    <t>malenushki@gmail.com</t>
  </si>
  <si>
    <t>Malena San Martin</t>
  </si>
  <si>
    <t>Diseño del Paisaje</t>
  </si>
  <si>
    <t>deforestación/ recuperación de especies</t>
  </si>
  <si>
    <t>Pintar, dibujar, cuidar plantas, sacar fotos, leer/investigar</t>
  </si>
  <si>
    <t>Hola! Hasta fin de año estoy estudiando, pero tengo ganas de anotarme en el voluntariado de 12 hs apenas terminen las clases. Me gustaría comenzar con este voluntariado eventual así voy aprendiendo y conociendo sobre el programa.</t>
  </si>
  <si>
    <t>Malena</t>
  </si>
  <si>
    <t>@male_sanmartin</t>
  </si>
  <si>
    <t>brian.m.a.seba@gmail.com</t>
  </si>
  <si>
    <t>Brian Seba (Seba es el apellido)</t>
  </si>
  <si>
    <t>+5491164632099</t>
  </si>
  <si>
    <t>Diseñador gráfico. Trabajo en Diseño de UX</t>
  </si>
  <si>
    <t xml:space="preserve">Creo que la deforestación es uno de los problemas más grandes. Las áreas de vegetación son importantísimos para la biodiversidad, para las comunidades locales y nativas, para el cambio climático, etc. Es importante revertir esto de forma urgente. Y de la mano de eso viene el manejo de incendios. </t>
  </si>
  <si>
    <t xml:space="preserve">Amo los juegos de mesa y video mayoritariamente así que no creo que sirva de mucho jaja. Podría pintar o algo por el estilo dependiendo de lo que sea. </t>
  </si>
  <si>
    <t>eventuales Forest</t>
  </si>
  <si>
    <t>@clondebrian</t>
  </si>
  <si>
    <t>Maria lucila amodei</t>
  </si>
  <si>
    <t xml:space="preserve">Lic en letras y periodista </t>
  </si>
  <si>
    <t>La lectura y el arte</t>
  </si>
  <si>
    <t>LULU</t>
  </si>
  <si>
    <t xml:space="preserve">Luamodei </t>
  </si>
  <si>
    <t>julietacastromolina@gmail.com</t>
  </si>
  <si>
    <t>Julieta castro molina</t>
  </si>
  <si>
    <t xml:space="preserve">Estudiante de licenciatura en ciencias ambientales UBA </t>
  </si>
  <si>
    <t>Lunes, Jueves o fines de semana</t>
  </si>
  <si>
    <t>Los incendios forestales y calentamiento global</t>
  </si>
  <si>
    <t>Toco guitarra</t>
  </si>
  <si>
    <t>Estoy muy interesada de formar parte en proyectos de regeneración forestal</t>
  </si>
  <si>
    <t>PAC Forest</t>
  </si>
  <si>
    <t>Julicastromolina_</t>
  </si>
  <si>
    <t>20agustinagamboa01@gmail.com</t>
  </si>
  <si>
    <t>Agustina Celia Gamboa</t>
  </si>
  <si>
    <t>+5491167699494</t>
  </si>
  <si>
    <t>Licenciatura en Trabajo Social</t>
  </si>
  <si>
    <t>Días de semana a partir de 18 hs, fines de semana y feriados</t>
  </si>
  <si>
    <t>Problemas de salud ocasionados por la ingesta de agua contaminada; familias viviendo en basurales; desinterés y desinformación de la población en lo que respecta a la crisis climática.</t>
  </si>
  <si>
    <t>Pintar, dibujar, escribir, sacar fotos.</t>
  </si>
  <si>
    <t>Agustina</t>
  </si>
  <si>
    <t>@_weirdpeople</t>
  </si>
  <si>
    <t>carmela.aznarez@gmail.com</t>
  </si>
  <si>
    <t xml:space="preserve">Carmela aznarez </t>
  </si>
  <si>
    <t xml:space="preserve">Buenos Aires, belgrano </t>
  </si>
  <si>
    <t xml:space="preserve">Estudiante de comercialización </t>
  </si>
  <si>
    <t xml:space="preserve">Como estamos sobreexplotando los recursos del planeta, me preocupan las futuras generaciones </t>
  </si>
  <si>
    <t xml:space="preserve">Me gusta sacar fotos! </t>
  </si>
  <si>
    <t>Carmela</t>
  </si>
  <si>
    <t>No teng</t>
  </si>
  <si>
    <t xml:space="preserve">Carmeaznarez </t>
  </si>
  <si>
    <t>valeviscido@gmail.com</t>
  </si>
  <si>
    <t xml:space="preserve">Valentina Viscido </t>
  </si>
  <si>
    <t>Artista/bailarina. Estudiante de composición coreográfica.</t>
  </si>
  <si>
    <t>Algunos días de semana por la siesta/tarde y domingos</t>
  </si>
  <si>
    <t>La explotación de los demás animales y recursos naturales; la contaminación, sobre todo de fuentes hídricas y su desaparición. La deforestación y el uso de químicos para el cultivo. Pero estoy interesada en aprender y ayudar sobre cualquier problemática.</t>
  </si>
  <si>
    <t xml:space="preserve">Bailar, escribir, cantar, sacar fotos. </t>
  </si>
  <si>
    <t>VALEN</t>
  </si>
  <si>
    <t xml:space="preserve">@valenviscido </t>
  </si>
  <si>
    <t>lila.micheluz@hotmail.com</t>
  </si>
  <si>
    <t>Lila Micheluz</t>
  </si>
  <si>
    <t xml:space="preserve">Lic. / Especialista en Sostenibilidad </t>
  </si>
  <si>
    <t>Refugiados climáticos, crisis del agua, gestión de residuos, impacto de hábitos cotidianos domésticos</t>
  </si>
  <si>
    <t xml:space="preserve">Sacar fotos, andar en bici </t>
  </si>
  <si>
    <t>Lu/Li</t>
  </si>
  <si>
    <t>Lilamic_</t>
  </si>
  <si>
    <t>karenfernandez837@gmail.com</t>
  </si>
  <si>
    <t xml:space="preserve">Ciudad Autónoma de Bs As </t>
  </si>
  <si>
    <t xml:space="preserve">Estudiante de Lic. en Turismo </t>
  </si>
  <si>
    <t>días de semana por la tarde y también los fines de semana</t>
  </si>
  <si>
    <t xml:space="preserve">La crisis climática actual </t>
  </si>
  <si>
    <t xml:space="preserve">dibujar, sacar fotos, editar videos </t>
  </si>
  <si>
    <t>ainerocca@gmail.com</t>
  </si>
  <si>
    <t xml:space="preserve">Ainé Rocca </t>
  </si>
  <si>
    <t>01139209734</t>
  </si>
  <si>
    <t>Licenciada en Turismo</t>
  </si>
  <si>
    <t>Escribir, caminar, socializar :)</t>
  </si>
  <si>
    <t>Me gustaría dar una mano en lo que sea que necesiten y esté a mi alcance :)</t>
  </si>
  <si>
    <t>Ainé</t>
  </si>
  <si>
    <t>Tampoco tengo</t>
  </si>
  <si>
    <t>Buenos Aires, Pilar</t>
  </si>
  <si>
    <t>+5492304566093</t>
  </si>
  <si>
    <t xml:space="preserve">Estudio Lic en información ambiental </t>
  </si>
  <si>
    <t xml:space="preserve">Quema de bosques </t>
  </si>
  <si>
    <t xml:space="preserve">No :( </t>
  </si>
  <si>
    <t>Micaela</t>
  </si>
  <si>
    <t>miicaa_torres</t>
  </si>
  <si>
    <t>arroyojosefina@outlook.com.ar</t>
  </si>
  <si>
    <t>JOSEFINA ARROYO</t>
  </si>
  <si>
    <t>ROSARIO, SANTA FE</t>
  </si>
  <si>
    <t>LICENCIADA EN TURISMO</t>
  </si>
  <si>
    <t>Gestión de residuos/ economía circular /triple impacto</t>
  </si>
  <si>
    <t>en la búsqueda :)</t>
  </si>
  <si>
    <t>se le pasó el contacto de FFF</t>
  </si>
  <si>
    <t>@JOUPISKY</t>
  </si>
  <si>
    <t>sofi.abate11@gmail.com</t>
  </si>
  <si>
    <t>Sofia Abate</t>
  </si>
  <si>
    <t>Ciudad Autónoma de Buenos Aires, Buenos Aires, Argentinz</t>
  </si>
  <si>
    <t>+5433039936</t>
  </si>
  <si>
    <t>psicologa</t>
  </si>
  <si>
    <t>martes jueves y viernes por la tarde</t>
  </si>
  <si>
    <t>sobre explotación de recursos naturales, y contaminación</t>
  </si>
  <si>
    <t>leer, escribir, escuchar musica, bailar</t>
  </si>
  <si>
    <t>Tengo muchas ganas de empezar y de aprovechar al máximo esta experiencia</t>
  </si>
  <si>
    <t>soffiabate</t>
  </si>
  <si>
    <t>mavigeddes@gmail.com</t>
  </si>
  <si>
    <t>Victoria Geddes</t>
  </si>
  <si>
    <t>Diseñadora de Imagen y Sonido</t>
  </si>
  <si>
    <t>El alejamiento de la sociedad con la naturaleza y con los demas seres humanos</t>
  </si>
  <si>
    <t>Sacar fotos, hacer collages, observar la naturaleza, actividades donde se usen las manos</t>
  </si>
  <si>
    <t>Hola! Acá Vicky, de un departamento de caba, diseñadora en una multinacional. Soy super idealista y muy sensible, y siempre quise e intenté (de alguna manera) ayudar un poquito a que sea un mundo mejor. Ultimamente no me esta saliendo, y siento que es porque necesito yo primero volver a reconectarme para poder ayudar a otros. Quiero reconectar con la tierra, con lo simple, con gente que sienta como yo, y le motive mejorar el mundo. Mi deseo de hacer el voluntariado es por un lado solidario, sí, pero también es para mí: quiero empezar a hacer cosas que tengan sentido. Les mando beso grande!</t>
  </si>
  <si>
    <t>@victoriageddes</t>
  </si>
  <si>
    <t>soledadrotman@gmail.com</t>
  </si>
  <si>
    <t>Soledad Rotman</t>
  </si>
  <si>
    <t>Santa Fe- Santa Fe- Argentina</t>
  </si>
  <si>
    <t>+543424274322</t>
  </si>
  <si>
    <t>Gestión Turistica del Patrimonio Cultural</t>
  </si>
  <si>
    <t>Dias de semana eventualmente/ fines de semana disponibles</t>
  </si>
  <si>
    <t xml:space="preserve">Ley de Humedales/ Industria alimenticia </t>
  </si>
  <si>
    <t xml:space="preserve">Organizo eventos y viajes/ mosaiquismo </t>
  </si>
  <si>
    <t xml:space="preserve">Me encantaría aportar mi granito de arena para mejorar el planeta donde vivo y dejarle un mundo mejor a las generaciones futuras </t>
  </si>
  <si>
    <t>@solesha15</t>
  </si>
  <si>
    <t>vspangenbergcasasco@gmail.com</t>
  </si>
  <si>
    <t xml:space="preserve">valentina spangenberg </t>
  </si>
  <si>
    <t>La Plata, Buenos Aires, Argentina.</t>
  </si>
  <si>
    <t>+5491123170511</t>
  </si>
  <si>
    <t>puedo dias de semana a la tarde y mañana.</t>
  </si>
  <si>
    <t xml:space="preserve">ka explotacion de los recursos naturales </t>
  </si>
  <si>
    <t xml:space="preserve">leer y escribir </t>
  </si>
  <si>
    <t>se le pasó el forms de La Plata</t>
  </si>
  <si>
    <t>@valspangenberg</t>
  </si>
  <si>
    <t>sanchezguadalupe819@gmail.com</t>
  </si>
  <si>
    <t>Guadalupe Sanchez</t>
  </si>
  <si>
    <t>Pehuajo</t>
  </si>
  <si>
    <t>Bachillerato en Comunicacion</t>
  </si>
  <si>
    <t xml:space="preserve">Todos los dias </t>
  </si>
  <si>
    <t>Las colillas de cigarrillo</t>
  </si>
  <si>
    <t>sumé en eventuales 1</t>
  </si>
  <si>
    <t>Guaadasanchez3</t>
  </si>
  <si>
    <t>Guadalupesanchez2</t>
  </si>
  <si>
    <t>elisabeth-gutierrez@hotmail.com</t>
  </si>
  <si>
    <t xml:space="preserve">Elisabeth Gutierrez </t>
  </si>
  <si>
    <t xml:space="preserve">Licenciatura en Relaciones Públicas|Posgrado en Gestión y Dirección de pymes|Coaching Ontológico </t>
  </si>
  <si>
    <t>La falta de educación, contención emocional y el hambre en los niños</t>
  </si>
  <si>
    <t>Cantar, dibujar, pintar, modelar,etc.</t>
  </si>
  <si>
    <t>@eli.m.guti</t>
  </si>
  <si>
    <t>Lic. en Economía</t>
  </si>
  <si>
    <t>Educación, pobreza, cambio climático, deforestación, perdida de biodiversidad</t>
  </si>
  <si>
    <t>Deportes (futbol, tenis, basquet, cualquiera!), pintar y dibujar, escribir.</t>
  </si>
  <si>
    <t>Quiero emprender con impacto, tengo muchas ideas de proyectos y me gustaría compartirlas con gente que esté informada sobre diversos temas socioambientales</t>
  </si>
  <si>
    <t>martindouer</t>
  </si>
  <si>
    <t>martinezromi91@gmail.com</t>
  </si>
  <si>
    <t>Micaela Romina Martinez</t>
  </si>
  <si>
    <t>Villa Regina, Río Negro</t>
  </si>
  <si>
    <t>Comunicadora digital</t>
  </si>
  <si>
    <t xml:space="preserve">Protección de bosques nativos y animales </t>
  </si>
  <si>
    <t>Escribo, grabo podcast, también tengo un emprendimiento de deco-sustentable y reciclado.</t>
  </si>
  <si>
    <t xml:space="preserve">He participado en muchas organizaciones locales para trabajar sobre problemáticas de la zona pero me interesa en este caso aportar desde mi lugar como comunicadora digital. </t>
  </si>
  <si>
    <t>@micamar__</t>
  </si>
  <si>
    <t>airasmorena@gmail.com</t>
  </si>
  <si>
    <t>Morena Airas</t>
  </si>
  <si>
    <t>Dias de semana despues de las 18hs, fines de semana y feriados</t>
  </si>
  <si>
    <t>Todo en general pero me parece un foco importante los hábitos de consumo que, creo yo, son los que generan la demanda por la cual se produce. Cambias los hábitos, cambia la industria.</t>
  </si>
  <si>
    <t>Tengo facilidad para las manualidades, para hablar en publico y tratar con gente. Tambien soy muy organizada y resolutiva.</t>
  </si>
  <si>
    <t>morena.airas</t>
  </si>
  <si>
    <t>Daiana Solange Gómez</t>
  </si>
  <si>
    <t>QUILMES OESTE</t>
  </si>
  <si>
    <t>Cantar!</t>
  </si>
  <si>
    <t>guadimaffioli@gmail.com</t>
  </si>
  <si>
    <t xml:space="preserve">Guadalupe Mia Maffioli </t>
  </si>
  <si>
    <t>La problemática socioambiental que más me sensibiliza es la industria cárnica y como está afecta al medioambiente.</t>
  </si>
  <si>
    <t>Me gusta editar imágenes, sin embargo, no lo hago de manera profesional.</t>
  </si>
  <si>
    <t>Su mamá Patricia Contreras dio el ok para que la sumemos. Tel mamá: 1131091970</t>
  </si>
  <si>
    <t>@guadi_maffioli</t>
  </si>
  <si>
    <t>vickycano101p@gmail.com</t>
  </si>
  <si>
    <t xml:space="preserve">Victoria Juliana Valentina Espejo Cano </t>
  </si>
  <si>
    <t xml:space="preserve">Cuidad Autónoma de Buenos Aires, Bs As, Argentina </t>
  </si>
  <si>
    <t>+5491155769605</t>
  </si>
  <si>
    <t xml:space="preserve">Finalizando Secundario </t>
  </si>
  <si>
    <t xml:space="preserve">Me sensibiliza más la explotación animal y la deforestación de bosques nativos. </t>
  </si>
  <si>
    <t>Leer y escribir.</t>
  </si>
  <si>
    <t xml:space="preserve">@vvictoriacano </t>
  </si>
  <si>
    <t>rodriguezangelesb@hotmail.com</t>
  </si>
  <si>
    <t>Angeles Rodriguez</t>
  </si>
  <si>
    <t>CABA PALERMO</t>
  </si>
  <si>
    <t>+5491168039620</t>
  </si>
  <si>
    <t>El mal consumo de los recursos, ejemplo el agua. El ecosidio.</t>
  </si>
  <si>
    <t xml:space="preserve">Estoy estudiando derecho y me queda 1 año  y me encantaría especializarme en derecho ambiental y a su vez ser parte del aporte al cambio y sobretodo generar conciencia e informar sobre las problemáticas ambientales que me parece fundamental </t>
  </si>
  <si>
    <t>@anshi_hudson</t>
  </si>
  <si>
    <t>Ma. Celeste Perez y Marcucci</t>
  </si>
  <si>
    <t>Masajista/curaduria de las artes</t>
  </si>
  <si>
    <t>El agua</t>
  </si>
  <si>
    <t>Sacar fotos. Pintar. Dibujar</t>
  </si>
  <si>
    <t>SI (tiene experiencia)</t>
  </si>
  <si>
    <t>Celestepe01</t>
  </si>
  <si>
    <t>antogiglio30@gmail.com</t>
  </si>
  <si>
    <t xml:space="preserve">Antonella Giglio </t>
  </si>
  <si>
    <t xml:space="preserve">Mendoza </t>
  </si>
  <si>
    <t xml:space="preserve">Lic en Psicología /sexologa. </t>
  </si>
  <si>
    <t>Especismo. Cambio climático, uso de plásticos y residuos que contaminan. Ambientes poco saludables para vivir( cerca de basuras, fábricas de contaminación)</t>
  </si>
  <si>
    <t xml:space="preserve">Leer y escribir. Hacer videos. </t>
  </si>
  <si>
    <t xml:space="preserve">Me gusta mucho la naturaleza y me ocupo desde mi lugar de hacer acciones que contribuyan a su cuidado y al cuidado del planeta. Soy vegetariana por amor a los animales y por la contaminación ambiental que su consumo produce.  Soy psicóloga y creo que el ambiente en el que vivimos,  afecta directamente en nuestro bienestar psicológico y emocional. </t>
  </si>
  <si>
    <t>antogiglio3</t>
  </si>
  <si>
    <t>agusfraga22@gmail.com</t>
  </si>
  <si>
    <t>María Agustina Fraga</t>
  </si>
  <si>
    <t>+5491133523614</t>
  </si>
  <si>
    <t xml:space="preserve">Estudiante del último Año de secundaria </t>
  </si>
  <si>
    <t xml:space="preserve">Tirar los residuos al ríos, mares, océanos, lagunas, veredas, afectando a los animales </t>
  </si>
  <si>
    <t xml:space="preserve">Hockey, Equitación, Natación, Gimnasio, Ayudar en un hogar de niños. </t>
  </si>
  <si>
    <t xml:space="preserve">Me encantaría poder ayudar de cualquier manera ya que cada vez la situación se está tornando más complicada y aparte me encuentro interesada en la carrera de Ingeniería Ambiental. </t>
  </si>
  <si>
    <t>agusfraga_</t>
  </si>
  <si>
    <t>valen-uva@hotmail.com</t>
  </si>
  <si>
    <t>Valentina Uva</t>
  </si>
  <si>
    <t>+5491135944255</t>
  </si>
  <si>
    <t>Secundario Completo.</t>
  </si>
  <si>
    <t>la contaminación ambiental</t>
  </si>
  <si>
    <t>sacar fotos, hacer pulceras o accesorios</t>
  </si>
  <si>
    <t>Hace muy poquito empecé a informarme acerca de las problemáticas ambientales gracias a documentales que vi y comencé a interesarme más en los temas hasta caer en su pagina para ofrecerme como voluntaria! Estoy buscando aprender y poder accionar para ayudar un poco más a mi ciudad.</t>
  </si>
  <si>
    <t>@valentinaa_ss</t>
  </si>
  <si>
    <t>adornoaleja@gmail.com</t>
  </si>
  <si>
    <t xml:space="preserve">Alejandra Adorno </t>
  </si>
  <si>
    <t>+5491170201607</t>
  </si>
  <si>
    <t xml:space="preserve">Estudiante de Kinesiologia </t>
  </si>
  <si>
    <t xml:space="preserve">Trabajo en industria y me gustaría poder aportar al cambio desde lo laboral </t>
  </si>
  <si>
    <t xml:space="preserve">@alejaadorno </t>
  </si>
  <si>
    <t>alabdalaa@gmail.com</t>
  </si>
  <si>
    <t>Ana Abdala</t>
  </si>
  <si>
    <t>+5491121544128</t>
  </si>
  <si>
    <t>Socióloga. Trabajo en análisis de datos.</t>
  </si>
  <si>
    <t>No estoy demasiado interiorizada, pero me interesa mucho.</t>
  </si>
  <si>
    <t>@anabdala</t>
  </si>
  <si>
    <t>cordobamarcelo20@gmail.com</t>
  </si>
  <si>
    <t>Marcelo cordoba</t>
  </si>
  <si>
    <t>Merlo</t>
  </si>
  <si>
    <t>Comercio exterior</t>
  </si>
  <si>
    <t>La jardineria</t>
  </si>
  <si>
    <t>mariacayonf@gmail.com</t>
  </si>
  <si>
    <t>Florencia Cayon</t>
  </si>
  <si>
    <t>Ciudad autónoma de Buenosaires</t>
  </si>
  <si>
    <t>+5491131532430</t>
  </si>
  <si>
    <t>Fotografa</t>
  </si>
  <si>
    <t>No tengo horarios fijos, asi q consultar sin problemas</t>
  </si>
  <si>
    <t>Humedales, mares, soberanía alimentaria, preservación de la fauna etc.. muchos!</t>
  </si>
  <si>
    <t xml:space="preserve">Soy fotógrafa, y quiero ayudar con mi medio para poder visibilizar lo que sea necesario. </t>
  </si>
  <si>
    <t xml:space="preserve">Lo que escribí antes, además de aprender y ayudar, y conocer personas que estén en la misma búsqueda,quisiera vincular, la fotografía con el activismo y el voluntariado.  </t>
  </si>
  <si>
    <t>Flor</t>
  </si>
  <si>
    <t xml:space="preserve">@flor. cayonph </t>
  </si>
  <si>
    <t>katarina.brest@gmail.com</t>
  </si>
  <si>
    <t xml:space="preserve">Katarina Brest </t>
  </si>
  <si>
    <t xml:space="preserve">Belén de Escobar, Buenos Aires. </t>
  </si>
  <si>
    <t>Secundaria: bachiller en economía y administración. Facultad (en 2023): licenciatura en comercialización.</t>
  </si>
  <si>
    <t xml:space="preserve">La contaminación, la sobreexplotación de animales, el cuidado del medio ambiente. </t>
  </si>
  <si>
    <t xml:space="preserve">Entreno, hago musculación y stretching en un gimnasio. También me gusta leer en mi tiempo libre. </t>
  </si>
  <si>
    <t xml:space="preserve">Soy vegana, hago compost y reciclo, un pequeño granito de arena, por eso es que me gustaría colaborar con ustedes y ayudar lo más posible. </t>
  </si>
  <si>
    <t>Kata</t>
  </si>
  <si>
    <t>@katabrest</t>
  </si>
  <si>
    <t>gvozdenovichmelina@gmail.com</t>
  </si>
  <si>
    <t>Melina Gvozdenovich</t>
  </si>
  <si>
    <t>+5491150023815</t>
  </si>
  <si>
    <t>Project Manager / Especialista en marketing y comunicación</t>
  </si>
  <si>
    <t>Me sensibiliza que tenemos un sistema socioeconómico que no es sostenible ni colaborativo y que, a mi entender, es un factor que impacta directamente en las problematicas socioambientales.</t>
  </si>
  <si>
    <t>Cerámica, tarot</t>
  </si>
  <si>
    <t>Mel</t>
  </si>
  <si>
    <t>@mel.gvoz</t>
  </si>
  <si>
    <t>guldrismarina@gmail.com</t>
  </si>
  <si>
    <t>Marina Elena Guldris</t>
  </si>
  <si>
    <t>+5491131520111</t>
  </si>
  <si>
    <t>Psicóloga y profesora</t>
  </si>
  <si>
    <t>Contaminación, relación con la naturaleza, produccion alimentaria, maltrato animal</t>
  </si>
  <si>
    <t>Sacar fotos, escribir, hacer manualidades</t>
  </si>
  <si>
    <t>Soy parte de la red alumni de Enseña por argentina, me gustaría como docente dar talleres sobre educación ambiental</t>
  </si>
  <si>
    <t>NO (Puede pedir)</t>
  </si>
  <si>
    <t>Maru</t>
  </si>
  <si>
    <t>regueiro.alejo@gmail.com</t>
  </si>
  <si>
    <t>Alejo Nahuel Regueiro</t>
  </si>
  <si>
    <t>Desarrollador de videojuegos/ Counseling</t>
  </si>
  <si>
    <t>Deforestación y Contaminación.</t>
  </si>
  <si>
    <t>Escribir, Aprender de psicologia / tecnologia, videojuegos.</t>
  </si>
  <si>
    <t>se contactó por email y luego se inscribió</t>
  </si>
  <si>
    <t>@anregueiro</t>
  </si>
  <si>
    <t>pinilloscandela@gmail.com</t>
  </si>
  <si>
    <t>Candela Pinillos</t>
  </si>
  <si>
    <t>+5491158441928</t>
  </si>
  <si>
    <t>Administrativa, estudiante de letras</t>
  </si>
  <si>
    <t xml:space="preserve">Dias de semana por la mañana y fin de semanas </t>
  </si>
  <si>
    <t xml:space="preserve">Que haya personas sin acceso al agua potable y mal alimentadas, que animales pierdan sus hogares,  que teniendo un país tan hermoso estemos tan desconectados de la naturaleza. </t>
  </si>
  <si>
    <t xml:space="preserve">Leer, escribir, sacar fotos </t>
  </si>
  <si>
    <t xml:space="preserve">Es mi primer acercamiento a un lugar así, hace mucho que quiero militar y sumarme al activismo. Trabajo bastante y mis horarios de cursada son complejos, así que me anoto para aportar en los momentos que pueda. Me gustaría probar acercarme al activismo socioambiental sobre todo porque quiero reconectar con todo el mundo vivo que nos rodea, y porque me gustaría aportar mi granito de arena para que el mundo sea un lugar más justo, habitable, vivible y en paz. Quiero que podamos seguir teniendo ríos, bosques, mares, lagos, y animales no humanos viviendo en paz. </t>
  </si>
  <si>
    <t>Cande</t>
  </si>
  <si>
    <t xml:space="preserve">@acandel_a </t>
  </si>
  <si>
    <t>leonardosalguero33@gmail.com</t>
  </si>
  <si>
    <t>Leonardo Ramiro Salguero</t>
  </si>
  <si>
    <t>ninguna</t>
  </si>
  <si>
    <t>Temas que me interesen dentro del medio ambiente: contaminación, deforestación, cambio climático, sobre pastoreo,  etC</t>
  </si>
  <si>
    <t>Persona no vidente, llegó por medio de Meri Aguilar</t>
  </si>
  <si>
    <t>juligiunta2@gmail.com</t>
  </si>
  <si>
    <t>Julieta Agustina Giunta</t>
  </si>
  <si>
    <t xml:space="preserve">Primer año de la carrera Diseño Gráfico </t>
  </si>
  <si>
    <t xml:space="preserve">Todo lo que sea manualidades </t>
  </si>
  <si>
    <t>July</t>
  </si>
  <si>
    <t>@juli_giunta</t>
  </si>
  <si>
    <t>josepangelico@hotmail.com</t>
  </si>
  <si>
    <t xml:space="preserve">Josefina angelico </t>
  </si>
  <si>
    <t xml:space="preserve">Ciudad autónoma de buenos aires </t>
  </si>
  <si>
    <t xml:space="preserve">Terciario en curso </t>
  </si>
  <si>
    <t xml:space="preserve">Alimentación </t>
  </si>
  <si>
    <t xml:space="preserve">Sacar fotos astrología bailar caminar </t>
  </si>
  <si>
    <t xml:space="preserve">Amo la naturaleza soy muy vincular y servicial me gusta sentirme útil ayudar a resolver </t>
  </si>
  <si>
    <t>buscaba laburo y casa</t>
  </si>
  <si>
    <t>@el_grem22</t>
  </si>
  <si>
    <t>+5491140901336</t>
  </si>
  <si>
    <t>El cuidado del medio ambiente</t>
  </si>
  <si>
    <t>Pintar y dibujar</t>
  </si>
  <si>
    <t xml:space="preserve">Quiero formar parte del cambio positivo que realizan pudiendo aportar mis habilidades, entusiasmo y mi tiempo. </t>
  </si>
  <si>
    <t>Voluntaria de Forestación</t>
  </si>
  <si>
    <t>parker.jochi@gmail.com</t>
  </si>
  <si>
    <t xml:space="preserve">Josefina Parker </t>
  </si>
  <si>
    <t xml:space="preserve">Olivos, Buenos Aires, Argentina </t>
  </si>
  <si>
    <t>+5491121790062</t>
  </si>
  <si>
    <t>Estudiante de Tecnicatura en gestión ambiental en primer año, trabajando mediotiempo en calle Center de financiera</t>
  </si>
  <si>
    <t>Martes y viernes por la mañana, fines de semana, feriados y con anticipación podría martes y viernes por la tarde</t>
  </si>
  <si>
    <t xml:space="preserve">Contaminación del agua(megaminería/fracking/industrias varias/basura), agrotóxicos, desmontes </t>
  </si>
  <si>
    <t>Bailo salsa hace poco más de 10 años y estoy yendo a clases para perfeccionarme</t>
  </si>
  <si>
    <t>@jprkr</t>
  </si>
  <si>
    <t>felicitas.gallego07@gmail.com</t>
  </si>
  <si>
    <t xml:space="preserve">Felicitas Gallego </t>
  </si>
  <si>
    <t>general roca</t>
  </si>
  <si>
    <t xml:space="preserve">Estudiante de secundaria, tercer año </t>
  </si>
  <si>
    <t>Cocinar, escribir y leer</t>
  </si>
  <si>
    <t>Yo quiero informarme sobre el tema y ayudar al medioambiente de la manera que pueda.</t>
  </si>
  <si>
    <t>De general roca, presento un proyecto en su escuela // mamá contactada Belen Delucchi</t>
  </si>
  <si>
    <t>@Feliiigallego</t>
  </si>
  <si>
    <t>@gallego_felicitas</t>
  </si>
  <si>
    <t>Viene de PAC</t>
  </si>
  <si>
    <t>Se anotó en PAC y no puede</t>
  </si>
  <si>
    <t>franitasaal@gmail.com</t>
  </si>
  <si>
    <t>francisca saal</t>
  </si>
  <si>
    <t>Publicista y estudiante de cine</t>
  </si>
  <si>
    <t>La deforestación, la vida que le estamos quitando a los animales, la contaminación de los oceanos :(</t>
  </si>
  <si>
    <t>leer :)</t>
  </si>
  <si>
    <t>fransaal</t>
  </si>
  <si>
    <t>fran.saal</t>
  </si>
  <si>
    <t>jesimarcovich@gmail.com</t>
  </si>
  <si>
    <t>Jesica Gabriela Marcovich</t>
  </si>
  <si>
    <t xml:space="preserve">CABA, Bs As, Argentina. </t>
  </si>
  <si>
    <t>+5491134498354</t>
  </si>
  <si>
    <t xml:space="preserve">La pobreza, el hambre. </t>
  </si>
  <si>
    <t xml:space="preserve">Canto, toco la guitarra, escribo, hago acrobacia. dibujo. </t>
  </si>
  <si>
    <t xml:space="preserve">Me gustaría participar en cuestiones relacionadas con lo legal, ya que soy abogada, pero con tal de ayudar me sumo para lo que necesiten. Tengo como máximo 6 hs. disponibles por semana. </t>
  </si>
  <si>
    <t>@jesimarcovich</t>
  </si>
  <si>
    <t>Juan Martin quiros</t>
  </si>
  <si>
    <t>Villa maipu, general San Martin, Buenos Aires, Argentina.</t>
  </si>
  <si>
    <t>+5491169731076</t>
  </si>
  <si>
    <t>Lic Antropología en curso</t>
  </si>
  <si>
    <t>Contaminación y desigualdad</t>
  </si>
  <si>
    <t xml:space="preserve">Teatro música fotografía. </t>
  </si>
  <si>
    <t>@Juanq.m</t>
  </si>
  <si>
    <t>ib1042a@american.edu</t>
  </si>
  <si>
    <t>Isabella Berkeley</t>
  </si>
  <si>
    <t xml:space="preserve">Cuidad Autónoma de Buenos Aires, Buenos Aires, Argentina </t>
  </si>
  <si>
    <t xml:space="preserve">Desarollo Internacional; Agricultura Sostenible y Salud Público </t>
  </si>
  <si>
    <t>Días de semana por la mañana (Lunes y Miércoles); Todo el día Jueves y Viernes</t>
  </si>
  <si>
    <t>La disigualidad en los effectos de la cambia climática en el salud de los poblaciónes minoridades; La inseguridad alimentaria y sistemas alimentarios sostenibles.</t>
  </si>
  <si>
    <t>Editar vídeos; videografía</t>
  </si>
  <si>
    <t xml:space="preserve">Mi numero de WhatsApp es +1 (978) 491 9852 –escribí acá porque no funciona arriba </t>
  </si>
  <si>
    <t>@i.berkeley</t>
  </si>
  <si>
    <t>catalinapicinato@yahoo.com.ar</t>
  </si>
  <si>
    <t>Catalina Picinato</t>
  </si>
  <si>
    <t>+5493416456243</t>
  </si>
  <si>
    <t>Ingeniera Ambiental - Master Restauración de Ecosistemas</t>
  </si>
  <si>
    <t>Cambio climático, escases y agotamiento de recursos, crisis ambiental</t>
  </si>
  <si>
    <t>Pintar, cocinar, deportes</t>
  </si>
  <si>
    <t xml:space="preserve">Quiero aportar conocimientos y esfuerzo para lograr o al menos intentar cambiar un poco esta realidad de desinterés y falta de acción climática y ecológica. </t>
  </si>
  <si>
    <t>@cattalinnaaaa</t>
  </si>
  <si>
    <t>@catalinapicinato</t>
  </si>
  <si>
    <t>asiaracitano@gmail.com</t>
  </si>
  <si>
    <t xml:space="preserve">Agnes Sigal iaracitano </t>
  </si>
  <si>
    <t>+5491140430769</t>
  </si>
  <si>
    <t xml:space="preserve">Estudiante de psicología </t>
  </si>
  <si>
    <t xml:space="preserve">Viernes y fines de semana, pero por las dudas siempre mándeme ❤️, </t>
  </si>
  <si>
    <t xml:space="preserve">la contaminación de plásticos en general y  en los océanos en particular  , el maltrato animal, la deforestación.. en fin , todas. </t>
  </si>
  <si>
    <t>Cantar, actuar, bailar, (cualquier tipo de arte me gusta y de deporte en general me gusta)</t>
  </si>
  <si>
    <t>Soy una persona muy sensible por el bienestar de los animales y de la naturaleza.. siempre me movilizo mucho y creo aportar mi granito de arena desde chica pero ahor quiero hacerlo todavía más ❤️</t>
  </si>
  <si>
    <t>CONTACTAR 28/4</t>
  </si>
  <si>
    <t>@agnes.sigal</t>
  </si>
  <si>
    <t>aviparkk21@gmail.com</t>
  </si>
  <si>
    <t>Avril Park</t>
  </si>
  <si>
    <t xml:space="preserve">Ciudad autónoma de Buenos Aires, buenos aires, argentina </t>
  </si>
  <si>
    <t xml:space="preserve">Nivel secundario </t>
  </si>
  <si>
    <t>Bailar, leer</t>
  </si>
  <si>
    <t>Le envié correo ya que no registra Whatsapp</t>
  </si>
  <si>
    <t>@aviipark</t>
  </si>
  <si>
    <t>maflorcoronel@gmail.com</t>
  </si>
  <si>
    <t>Florencia Coronel</t>
  </si>
  <si>
    <t>Pilar, Prov Buenos Aires</t>
  </si>
  <si>
    <t>+5491126898275</t>
  </si>
  <si>
    <t xml:space="preserve">Psicología </t>
  </si>
  <si>
    <t xml:space="preserve">Educativo </t>
  </si>
  <si>
    <t xml:space="preserve">Pintar, y todo lo relacionado con crafts. tengo buen nivel se inglés quizas eso sume también! </t>
  </si>
  <si>
    <t xml:space="preserve"> No tengo</t>
  </si>
  <si>
    <t>@mflorcoronel</t>
  </si>
  <si>
    <t>jcazeres@hotmail.com</t>
  </si>
  <si>
    <t xml:space="preserve">Josefina Cazeres </t>
  </si>
  <si>
    <t xml:space="preserve">Talent acquisition </t>
  </si>
  <si>
    <t xml:space="preserve">Días de semana por la tarde y fin de semanas y feriados </t>
  </si>
  <si>
    <t xml:space="preserve">Contaminación de los océanos, la gran cantidad de basura, reciclaje, plantación. </t>
  </si>
  <si>
    <t>Pintar, surfear, compartir con mi mascota, construir muebles o cosas que necesite, en base a la necesidad me salta la creatividad ✨</t>
  </si>
  <si>
    <t>@jocazeres</t>
  </si>
  <si>
    <t>katiakoatz@hotmail.com</t>
  </si>
  <si>
    <t>Katia Koatz</t>
  </si>
  <si>
    <t>+5491124601682</t>
  </si>
  <si>
    <t>Recursos Humanos</t>
  </si>
  <si>
    <t>Fines de semana, feriados y días de semana a partir de las 17:30 hs</t>
  </si>
  <si>
    <t>Desigualdad de género y desigualdad en el acceso al empleo. De todos modos estoy abierta y con ganas de aprender y empezar a interiorizarme en otras problemáticas.</t>
  </si>
  <si>
    <t>Realizo mentorías a jóvenes en búsqueda de su primer empleo.</t>
  </si>
  <si>
    <t>@katiakoatz</t>
  </si>
  <si>
    <t>marianabrizi@gmail.com</t>
  </si>
  <si>
    <t>Mariana Brizi</t>
  </si>
  <si>
    <t>El tema de la gestión sostenible de los residuos, el cambio de paradigma en el consumo de productos y en la alimentación</t>
  </si>
  <si>
    <t>Bailo!</t>
  </si>
  <si>
    <t>soy periodista de Movimiento Circular, una iniciativa de capacitación sobre economía circular y hago coberturta de noticas de Argentina, Colombia y México.</t>
  </si>
  <si>
    <t>@marianabrizi</t>
  </si>
  <si>
    <t>gomezmenarguez.lola@usal.edu.ar</t>
  </si>
  <si>
    <t xml:space="preserve">Lola Gómez Menarguez </t>
  </si>
  <si>
    <t>Buenos Aires provincia ( olivos )</t>
  </si>
  <si>
    <t xml:space="preserve">Estudio psicología </t>
  </si>
  <si>
    <t xml:space="preserve">Deforestación y contaminación </t>
  </si>
  <si>
    <t>Si me gusta mucho bailar, salir a caminar al aire libre y pingar.</t>
  </si>
  <si>
    <t xml:space="preserve">Me siento una persona bastante empatica también por la carrera que estudio, lo que me hace empatizar con todo tipo de especie que habite el mundo y con todas las problemáticas relacionadas a lo ambiental, que tanto nos impacta a nosotros como a los demás seres vivos que habiten nuestro espacio . </t>
  </si>
  <si>
    <t>CONTACTAR JUNTO CON AGNES</t>
  </si>
  <si>
    <t>Gomez_loli</t>
  </si>
  <si>
    <t>Maria florencia coronel</t>
  </si>
  <si>
    <t>Pilar, GBA</t>
  </si>
  <si>
    <t xml:space="preserve">Conciencia ecológica </t>
  </si>
  <si>
    <t>Pintar, sacar fotos o cosas de diseño, armado de talleres</t>
  </si>
  <si>
    <t xml:space="preserve">Mflorcoronel </t>
  </si>
  <si>
    <t>Volvío a su pais (Brasil)</t>
  </si>
  <si>
    <t>Se bajo de PAC por tema de tiempos</t>
  </si>
  <si>
    <t>andreamarx02@gmail.com</t>
  </si>
  <si>
    <t>Andrea Marx</t>
  </si>
  <si>
    <t xml:space="preserve">La contaminación y como esta afecta a los sectores más vulnerables </t>
  </si>
  <si>
    <t xml:space="preserve">Leer y la la filosofía </t>
  </si>
  <si>
    <t>@_andremar_</t>
  </si>
  <si>
    <t>victorialynchg@gmail.com</t>
  </si>
  <si>
    <t>Victoria Lynch</t>
  </si>
  <si>
    <t>+541141405003</t>
  </si>
  <si>
    <t>Estudie dos años de música y ahora continuo con la carrera de Ingenieria en Inteligencia Artificial</t>
  </si>
  <si>
    <t>El plastico en los oceanos. (Me interesa mucho la educacion ambiental)</t>
  </si>
  <si>
    <t>Me gusta mucho cantar y el deporte!</t>
  </si>
  <si>
    <t>Me encanta hablar y comunicarme y algo con lo que sueño hacer es dar charlas de educación ambiental en colegios.</t>
  </si>
  <si>
    <t>@toialynch</t>
  </si>
  <si>
    <t>lucilasolimo2018@gmail.com</t>
  </si>
  <si>
    <t>Lucila Solimo</t>
  </si>
  <si>
    <t>Martinez, Buenos Aires ,Argentina</t>
  </si>
  <si>
    <t>+5491151779297</t>
  </si>
  <si>
    <t xml:space="preserve">La contaminación del océano </t>
  </si>
  <si>
    <t>lusolimo1</t>
  </si>
  <si>
    <t>lusolimo</t>
  </si>
  <si>
    <t>La cantidad de plasticos y basura que se junta, habria que tener mas conciencia del medio ambiente</t>
  </si>
  <si>
    <t>Me gusta jugar al tenis</t>
  </si>
  <si>
    <t>eugenialeonem@gmail.com</t>
  </si>
  <si>
    <t>Maria Eugenia Leone</t>
  </si>
  <si>
    <t>+5492235751066</t>
  </si>
  <si>
    <t>basura, desecho de plásticos, contaminación de océanos, agotamiento de recursos naturales</t>
  </si>
  <si>
    <t>Coser, tejer, hacer manualidades, escribir</t>
  </si>
  <si>
    <t>@eugeleone</t>
  </si>
  <si>
    <t>martinez.solcamilaambar@usal.edu.ar</t>
  </si>
  <si>
    <t>Camila Martinez</t>
  </si>
  <si>
    <t>Estudiando Relaciones Publicas</t>
  </si>
  <si>
    <t xml:space="preserve">Inundaciones </t>
  </si>
  <si>
    <t xml:space="preserve">Pintar y diseñar </t>
  </si>
  <si>
    <t>martinezcamill</t>
  </si>
  <si>
    <t>ro-ledesma@outlook.com</t>
  </si>
  <si>
    <t xml:space="preserve">Rosario Ledesma </t>
  </si>
  <si>
    <t xml:space="preserve">Villa Mercedes, San Luis, Argentina </t>
  </si>
  <si>
    <t>+5493772444179</t>
  </si>
  <si>
    <t xml:space="preserve">Tecnicatura en Gestión, Manejo y Conservación de Biodiversidad </t>
  </si>
  <si>
    <t>Mascotismo y tráfico de fauna silvestre, contaminación y consumo desmedido, desmonte de bosques nativos, pérdida de biodiversidad</t>
  </si>
  <si>
    <t>Fotografía, dibujo, algo de diseño y hago artesanías varias :)</t>
  </si>
  <si>
    <t xml:space="preserve">Soy correntina, actualmente viviendo en San Luis. Terminé la carrera de la CAECE en 2019 y deje colgada la tesis, así que este año me propuse activarla para poder tener el título, mientras me anoté a mil cursos y busco laburo. Me gusta hacer un poco de todo y me comprometo con cada cosa que hago. Quedo a disposición para charlar y que veamos juntxs en qué podría aportar a Eco House 😊 </t>
  </si>
  <si>
    <t>@_roledesma</t>
  </si>
  <si>
    <t>agostina_frattini@yahoo.com.ar</t>
  </si>
  <si>
    <t>Agostina Frattini</t>
  </si>
  <si>
    <t>Estudiante de Lic Interpretariado de ingles</t>
  </si>
  <si>
    <t>el uso excesivo de los medio naturales</t>
  </si>
  <si>
    <t>sacar fotos, bailar, hacer teatro</t>
  </si>
  <si>
    <t>@agostinafontina</t>
  </si>
  <si>
    <t>lulibelen2018@gmail.com</t>
  </si>
  <si>
    <t>Lucía Monastra</t>
  </si>
  <si>
    <t>Argenrina</t>
  </si>
  <si>
    <t>+5491167820042</t>
  </si>
  <si>
    <t>Cbc (Crrera: Licenciada en psicología)</t>
  </si>
  <si>
    <t>Contaminación ambiental y cambio climático.</t>
  </si>
  <si>
    <t>Ahora estoy enfocada en mis estudios, pero siempre quise limpiar el río, ayudar en un comedor y en fundaciones en general.</t>
  </si>
  <si>
    <t>Me interesa mucho el cuidado del ambiente, en mi casa se recicla y reutiliza la mayor cantidad posible de cosas. El estado debería preocuparse mas por el cuidado del mismo.</t>
  </si>
  <si>
    <t>@lula.mna</t>
  </si>
  <si>
    <t>pileggi.noeliam@gmail.com</t>
  </si>
  <si>
    <t xml:space="preserve">Noelia Pileggi </t>
  </si>
  <si>
    <t xml:space="preserve">Lic en comercio internacional/Coaching equipos de trabajo </t>
  </si>
  <si>
    <t xml:space="preserve">Contaminación - Exceso de residuos plásticos </t>
  </si>
  <si>
    <t>@noepile</t>
  </si>
  <si>
    <t>liajimenez2010@gmail.com</t>
  </si>
  <si>
    <t>Lia Jiménez Glur</t>
  </si>
  <si>
    <t>Dominicana</t>
  </si>
  <si>
    <t>Lunes, Miércoles y Jueves a la mañana. Martes y Viernes de 11h a 17h.</t>
  </si>
  <si>
    <t>Todos, pero diría que el cambio climático, la gestión de residuos, y la protección de humedales</t>
  </si>
  <si>
    <t>Pinto! Estoy en un taller de pintura acá en CABA.</t>
  </si>
  <si>
    <t>Soy estudiante de intercambio. Y sí puedo invertir 12 horas por semana, pero no puedo hacerlo durante 3 meses porque mi intercambio acaba el 13 de julio y me voy del país. En todo caso, tengo muchas ganas de involucrarme y comprometerme por el tiempo que me queda.</t>
  </si>
  <si>
    <t>@liajglur</t>
  </si>
  <si>
    <t>marieldanilacosta@gmail.com</t>
  </si>
  <si>
    <t>Mariel Costa</t>
  </si>
  <si>
    <t>Lunes y martes por la mañana. Fines de semana full time.</t>
  </si>
  <si>
    <t>Como Licenciada en Ciencias Ambientales, creo que habría que hacer foco en el reciclaje y para esi necesitamos la educacion ambiental.</t>
  </si>
  <si>
    <t xml:space="preserve">Si, mi hooby es dar charlas ambientales a grupos de scout. </t>
  </si>
  <si>
    <t xml:space="preserve">Además de ser Licenciada en Ciencias Ambientales soy docente, por lo que la educación ambiental, la sensibilización y concientización para con las personas es lo que más disfruto hacer. </t>
  </si>
  <si>
    <t>camilabogino46@gmail.com</t>
  </si>
  <si>
    <t>Camila Bogino</t>
  </si>
  <si>
    <t>Contaminación en cursos de agua</t>
  </si>
  <si>
    <t xml:space="preserve">Hago fotos, uso Photoshop, arte etc </t>
  </si>
  <si>
    <t xml:space="preserve">in.cami </t>
  </si>
  <si>
    <t>emaghiorziherrera@gmail.com</t>
  </si>
  <si>
    <t xml:space="preserve">Ema ghiorzi herrera </t>
  </si>
  <si>
    <t xml:space="preserve">Licenciataria en economía - UBA </t>
  </si>
  <si>
    <t xml:space="preserve">Lo casi inviable y poco sustentable que es nuestro sistema. (Exceso de contaminación, falta de reciclaje,  falta de educación y programas sobre el medio ambiente, sustentabilidad, impacto ecológico, técnicas productivas dañinas.)  </t>
  </si>
  <si>
    <t xml:space="preserve">Me encanta escribir y dibujar, andar a caballo y cantar. </t>
  </si>
  <si>
    <t>emaghiorziherrera</t>
  </si>
  <si>
    <t>martidallaglio@gmail.com</t>
  </si>
  <si>
    <t>Martina Dallaglio</t>
  </si>
  <si>
    <t>ciencias ambientales</t>
  </si>
  <si>
    <t>animales en peligro de extincion</t>
  </si>
  <si>
    <t>sacar fotos y bailar</t>
  </si>
  <si>
    <t>Tengo muchas ganas de participar</t>
  </si>
  <si>
    <t>martidallaglio</t>
  </si>
  <si>
    <t>ozuccolo54@gmail.com</t>
  </si>
  <si>
    <t>Octavio Zuccolo</t>
  </si>
  <si>
    <t>Diseñador gráfico</t>
  </si>
  <si>
    <t>Dias de semana por la tarde y fines de semana</t>
  </si>
  <si>
    <t>El cambio climático y la educación ambiental</t>
  </si>
  <si>
    <t>Manejo redes y saco fotos</t>
  </si>
  <si>
    <t>@octaviozuccolo</t>
  </si>
  <si>
    <t>lombaoluzc@gmail.com</t>
  </si>
  <si>
    <t xml:space="preserve">Luz Clara Lombao </t>
  </si>
  <si>
    <t xml:space="preserve">Algunos días de semana y fines de semana </t>
  </si>
  <si>
    <t xml:space="preserve">Calentamiento global
Reciclar </t>
  </si>
  <si>
    <t>Pintar
Cantar
Actuar</t>
  </si>
  <si>
    <t>luchilombao_</t>
  </si>
  <si>
    <t>csicalo709@hotmail.com</t>
  </si>
  <si>
    <t>Camila Daniela Sícalo</t>
  </si>
  <si>
    <t>+5491165066938</t>
  </si>
  <si>
    <t xml:space="preserve">Estudiante de Psicología </t>
  </si>
  <si>
    <t>Sábado y feriados a la mañana y todo el domingo</t>
  </si>
  <si>
    <t>Contactar el lunes 3/7 o martes 4/7</t>
  </si>
  <si>
    <t>@camsicalo</t>
  </si>
  <si>
    <t>sol.schvarzstein@gmail.com</t>
  </si>
  <si>
    <t>Sol Schvarzstein</t>
  </si>
  <si>
    <t>+5491169024690</t>
  </si>
  <si>
    <t>Licenciada en Diseño - Posgrado en Gestión Ambiental Sostenible</t>
  </si>
  <si>
    <t>Gestión de residuos, contaminación por colillas, poca educación y conciencia ambiental</t>
  </si>
  <si>
    <t>no :/</t>
  </si>
  <si>
    <t>Siento una profunda necesidad de tomar acción y contribuir al cuidado del planeta y de nuestra sociedad ;)</t>
  </si>
  <si>
    <t>@solschvarzstein</t>
  </si>
  <si>
    <t>meriscarano@gmail.com</t>
  </si>
  <si>
    <t>María Scarano</t>
  </si>
  <si>
    <t>+541165780309</t>
  </si>
  <si>
    <t>Diseñadora UX</t>
  </si>
  <si>
    <t>Me interesa particularmente participar de actividades que tengan que ver con el plantado y cuidado de plantas :)</t>
  </si>
  <si>
    <t>@meriscarano</t>
  </si>
  <si>
    <t>raymimoreno@gmail.com</t>
  </si>
  <si>
    <t xml:space="preserve">Raymi Moreno Wilkendorf </t>
  </si>
  <si>
    <t xml:space="preserve">Chileno </t>
  </si>
  <si>
    <t xml:space="preserve">Burzaco, provincia de Buenos Aires </t>
  </si>
  <si>
    <t>Tec gestión ambiental urbana</t>
  </si>
  <si>
    <t>Acceso al agua</t>
  </si>
  <si>
    <t>@raymimoreno</t>
  </si>
  <si>
    <t>kimberlyy08@hotmail.es</t>
  </si>
  <si>
    <t xml:space="preserve">Kimberly Avalos Gomez </t>
  </si>
  <si>
    <t xml:space="preserve">Caba - Buenos Aires, Argentina </t>
  </si>
  <si>
    <t>+5491132697422</t>
  </si>
  <si>
    <t xml:space="preserve">Estudiando  administracion de empresas </t>
  </si>
  <si>
    <t xml:space="preserve">Dias de semana y fines </t>
  </si>
  <si>
    <t xml:space="preserve">La contaminación del medioambiente </t>
  </si>
  <si>
    <t xml:space="preserve">Pintar </t>
  </si>
  <si>
    <t>evosniuk@gmail.com</t>
  </si>
  <si>
    <t>Ester Vosniuk</t>
  </si>
  <si>
    <t>+5491133144219</t>
  </si>
  <si>
    <t>Hago diseños freelance y estoy estudiando arte 3D</t>
  </si>
  <si>
    <t>Mi trabajo es flexible asi que depende el dia en la semana tambien tengo disponibilidad, me tendria que organizar con tiempo nomás</t>
  </si>
  <si>
    <t>La contaminacion, el calentamiento global, las deforestaciones e incendios, la extincion de la biodiversidad. Todas me sensibilizan ya que forma parte de un mismo problema y solucion, la falta de concientizacion.</t>
  </si>
  <si>
    <t>Pintar, dibujar, bailar, diseñar, editar videos, sacar fotos :)</t>
  </si>
  <si>
    <t>Hola! Hace relativamente poco me empecé a concientizar (mas) sobre el cuidado del medio ambiente y las pequeñas acciones que la protegen. En base a eso me mueve el hecho de ser parte de una comunidad o grupo con los mismos valores y ganas de aportar su granito cada dia. Me encantaria ser parte de ese cambio y poder comunicar el mensaje a los demas</t>
  </si>
  <si>
    <t>estervk.697</t>
  </si>
  <si>
    <t>Estoy terminando el CBC de la carrera de Ingeniería en informática</t>
  </si>
  <si>
    <t>La deforestación y la contaminación</t>
  </si>
  <si>
    <t>Me gusta leer, aprender idiomas, hacer taekwondo, jugar videojuegos</t>
  </si>
  <si>
    <t>cecichavez3@outlook.com</t>
  </si>
  <si>
    <t xml:space="preserve">Cecilia Chavez </t>
  </si>
  <si>
    <t>Trabajo</t>
  </si>
  <si>
    <t>La problemática de conciencia ambiental, cosa que en mi opinión está muy deficiente en la sociedad.</t>
  </si>
  <si>
    <t>Me gusta mucho pintar y dibujar, estudié artes visuales</t>
  </si>
  <si>
    <t>Me quiero sumar ya que me preocupa mucho y quería aportar mi granito de arena en mejorar el cuidado ambiental y ayudar a concienciar a más personas para hacer del mundo un lugar mejor para vivir. Por nosotros, por los animales y por las futuras generaciones.</t>
  </si>
  <si>
    <t xml:space="preserve">@cecichavez3 </t>
  </si>
  <si>
    <t>caritomenna@gmail.com</t>
  </si>
  <si>
    <t>Carolina Menna</t>
  </si>
  <si>
    <t>+5492236337845</t>
  </si>
  <si>
    <t xml:space="preserve">Lic. en Ciencias Biologicas </t>
  </si>
  <si>
    <t>Probablemente algun dia de semana por la tarde tambien pueda estar disponible</t>
  </si>
  <si>
    <t xml:space="preserve">La falta de educación ambiental, el gran consumo y sobreproducción cárnica, la contaminación y la generación de residuos </t>
  </si>
  <si>
    <t xml:space="preserve">Saco fotos, me gusta leer libros que tengan que ver con sociologia, me gusta investigar sobre problemáticas </t>
  </si>
  <si>
    <t xml:space="preserve">Me angustia mucho ver el desinterés y desinformación general, y todo lo que nuestra especie le causa al mundo en si. Gran parte de eso a causa de la forma de vivir, producir. Creo que cada vez mas gente se suma al cambio, espero que pueda lograr vivir para ver parte de eso. </t>
  </si>
  <si>
    <t>CaroMenna71201</t>
  </si>
  <si>
    <t>caromenna</t>
  </si>
  <si>
    <t>tejadomartin@gmail.com</t>
  </si>
  <si>
    <t>Leandro Martin Tejado Gonzalvez</t>
  </si>
  <si>
    <t>Vicente Lopez, Buenos Aires, Argentina.</t>
  </si>
  <si>
    <t xml:space="preserve">Titulo secundario + titulo técnico </t>
  </si>
  <si>
    <t>Puedo tanto dias de semana como los fines de semana</t>
  </si>
  <si>
    <t>Realmente existen muchas de las cuales estoy interesado, sin embargo las que tengo mas presentan son la destruccion de ecosistemas por parte de agentes externos y la falta de concientización y cultura de la sostenibilidad.</t>
  </si>
  <si>
    <t>Si, me gusta sacar fotos en diversos tipos de lugares aunque principalmente urbanos. Tambien voy al gimanasio y estoy aprendiendo Alemán.</t>
  </si>
  <si>
    <t>En el día a día, siempre me pregunto cómo poder aportar un granito de arena. Existen numerosos problemas en el mundo, pero sin duda, el que más me resuena es el cuidado del medio ambiente. Realmente, el poder aportar aunque sea un poco, luego de todo lo que el planeta nos da, creo que es algo que no tiene precio.</t>
  </si>
  <si>
    <t>leantejado</t>
  </si>
  <si>
    <t>vicky-i@hotmail.com</t>
  </si>
  <si>
    <t>VICTORIA IZURZU</t>
  </si>
  <si>
    <t>Ramos Mejía, Bs As.</t>
  </si>
  <si>
    <t>Profesora en artes de teatro</t>
  </si>
  <si>
    <t>DIAS DE LA SEMANA POR LA TARDE Y FINES DE SEMANA</t>
  </si>
  <si>
    <t>EL CALENTAMIENTO GLOBAL, LA FALTA DE INFO SOBRE ESTE TEMA Y COMO AYUDAR</t>
  </si>
  <si>
    <t>FOTOGRAFIA, PINTAR, CNTAR, COCINAR</t>
  </si>
  <si>
    <t>TORIVIA_VI</t>
  </si>
  <si>
    <t>marianellacintya@outlook.com</t>
  </si>
  <si>
    <t xml:space="preserve">cintya marianella </t>
  </si>
  <si>
    <t>provincia de buenos aires, buenos aires, argentina</t>
  </si>
  <si>
    <t xml:space="preserve">abogada </t>
  </si>
  <si>
    <t>el cambio climatico,</t>
  </si>
  <si>
    <t>sacar fotos,</t>
  </si>
  <si>
    <t>hace menos de un año me recibi de abogada en UBA, tuve la oportunidad de elegir materias ambientales, ya que estan en su momento no eran obligatorias, entendi su importancia y me comprometi aportar en todo lo que pueda desde el lugar que ocupo como profesioanal</t>
  </si>
  <si>
    <t>cmarianellac</t>
  </si>
  <si>
    <t>dmalizia@gmail.com</t>
  </si>
  <si>
    <t>Daniel carlos malizia</t>
  </si>
  <si>
    <t>+5491161933314</t>
  </si>
  <si>
    <t>Geologo</t>
  </si>
  <si>
    <t>Energia, mineria, agua</t>
  </si>
  <si>
    <t>Soy Doctor en Geologia especializado en Hidrocarburos y Mineria</t>
  </si>
  <si>
    <t>@dmalizia</t>
  </si>
  <si>
    <t>dmalizia1</t>
  </si>
  <si>
    <t>blancomariavirginia@gmail.com</t>
  </si>
  <si>
    <t>Virginia Blanco</t>
  </si>
  <si>
    <t xml:space="preserve">Buenos Aires, Pilar. </t>
  </si>
  <si>
    <t>+5491167630868</t>
  </si>
  <si>
    <t>Estudiante de Publicidad con un curso de Community Manager</t>
  </si>
  <si>
    <t>quemas de pastizales, problemas de perdida de habitat narural por el avance urbano en zonas de la Argentina como Iguazú</t>
  </si>
  <si>
    <t>fotografía, hacer blogs y trekking</t>
  </si>
  <si>
    <t>Creo que Amsterdam es el modelo de ciudad que deberiamos seguir, tube la suerte de ir hace poco y me sorprendio la prioridad que le dan a las bicicletas, hay muy pocos autos y eso hace un impacto muy amigable al medioambiente. Me encantó</t>
  </si>
  <si>
    <t>@virblanco__</t>
  </si>
  <si>
    <t>gonzalojavierdiaz@yahoo.com</t>
  </si>
  <si>
    <t>Gonzalo Javier Diaz</t>
  </si>
  <si>
    <t>Pinamar,Buenos Aires,Argentina</t>
  </si>
  <si>
    <t>+5492254444393</t>
  </si>
  <si>
    <t xml:space="preserve">El agua </t>
  </si>
  <si>
    <t>Fotos</t>
  </si>
  <si>
    <t xml:space="preserve">Me apasiona el medio ambiente, encontré un nuevo hobby donde utilizar mí ayuda al mundo. </t>
  </si>
  <si>
    <t>@Gonzadpina</t>
  </si>
  <si>
    <t>Nuriachavezdotti@hotmail.com</t>
  </si>
  <si>
    <t>Nuria Chavez</t>
  </si>
  <si>
    <t>Estudio la Lic. en Gestión Ambiental.</t>
  </si>
  <si>
    <t>La destruccion de la flora y fauna a causa del desarrollo industrial.</t>
  </si>
  <si>
    <t>Escuchar música.</t>
  </si>
  <si>
    <t>@nurichavezok</t>
  </si>
  <si>
    <t>luzdelunayy.ar@gmail.com</t>
  </si>
  <si>
    <t>Luz de Luna Yusti</t>
  </si>
  <si>
    <t>Coghlan, CABA</t>
  </si>
  <si>
    <t>Licenciatura en idiomas</t>
  </si>
  <si>
    <t>El uso excesivo del plástico, lo sencillo que puede ser reducir su uso si hacemos algunos cambios.</t>
  </si>
  <si>
    <t>Escribir. También soy buena organizando (información, eventos, grupos)</t>
  </si>
  <si>
    <t xml:space="preserve">Quiero adentrarme al activismo poco a poco. Estudio y trabajo, así que mi tiempo puede ser limitado, pero tengo mucha necesidad y deseo de hacer algo que impacte positivamente mi comunidad. </t>
  </si>
  <si>
    <t>@luzdelunayy</t>
  </si>
  <si>
    <t>ellahoulihan@proton.me</t>
  </si>
  <si>
    <t>Ela Houlihan</t>
  </si>
  <si>
    <t>EEUU</t>
  </si>
  <si>
    <t>+15087685325</t>
  </si>
  <si>
    <t xml:space="preserve">Docente </t>
  </si>
  <si>
    <t>no tengo un horario estricto, puedo hacer algunas mañanas, algunas tardes o fines</t>
  </si>
  <si>
    <t>Extracción del litio, educación del ambiente en escuelas, acceso a comida saludable</t>
  </si>
  <si>
    <t xml:space="preserve">La jardinería me encanta! También mi idioma nativa es el inglés entonces puedo ayudar con traducciones </t>
  </si>
  <si>
    <t>Fui agente del cambio a distancia en 2020! Escribí una monografía sobre la extracción del litio en Argentina y organizaciones NGOs. Ahora vivo en Buenos Aires y quiero involucrarme en manera presencial!</t>
  </si>
  <si>
    <t>ehoulihan_</t>
  </si>
  <si>
    <t>Recibidios</t>
  </si>
  <si>
    <t>E-mail del otro forms.</t>
  </si>
  <si>
    <t>Nidia ( mamá) 1569479994 / 5</t>
  </si>
  <si>
    <t>Área/Depto</t>
  </si>
  <si>
    <t>Problemática Socioambiental</t>
  </si>
  <si>
    <t>Actual</t>
  </si>
  <si>
    <t>Histórico</t>
  </si>
  <si>
    <t>Recibido</t>
  </si>
  <si>
    <t>Italia</t>
  </si>
  <si>
    <t>Uruguay</t>
  </si>
  <si>
    <t>Brasil</t>
  </si>
  <si>
    <t>Paraguay</t>
  </si>
  <si>
    <t>México</t>
  </si>
  <si>
    <t>Venezuela</t>
  </si>
  <si>
    <t>Alemania</t>
  </si>
  <si>
    <t>Francia</t>
  </si>
  <si>
    <t>Canada</t>
  </si>
  <si>
    <t>Ghana</t>
  </si>
  <si>
    <t>Bolivia</t>
  </si>
  <si>
    <t>Peru</t>
  </si>
  <si>
    <t>Costa Rica</t>
  </si>
  <si>
    <t>España</t>
  </si>
  <si>
    <t>Suiza</t>
  </si>
  <si>
    <t>Estados Unidos</t>
  </si>
  <si>
    <t>Ecuador</t>
  </si>
  <si>
    <t>Belgica</t>
  </si>
  <si>
    <t>Inglaterra</t>
  </si>
  <si>
    <t>Suecia</t>
  </si>
  <si>
    <t>Ucrania</t>
  </si>
  <si>
    <t>Chile</t>
  </si>
  <si>
    <t>Portugal</t>
  </si>
  <si>
    <t>Austria</t>
  </si>
  <si>
    <t>Argentina/Alemania</t>
  </si>
  <si>
    <t>Argentina/España</t>
  </si>
  <si>
    <t>Francia/España</t>
  </si>
  <si>
    <t>Estados Unidos/Colombia</t>
  </si>
  <si>
    <t>N°</t>
  </si>
  <si>
    <t>VIEJO</t>
  </si>
  <si>
    <t>IG- Investi</t>
  </si>
  <si>
    <t>OCC</t>
  </si>
  <si>
    <r>
      <rPr>
        <rFont val="Poppins, Arial"/>
        <color theme="1"/>
      </rPr>
      <t xml:space="preserve">RECORDATORIO (ver Word "Cómo utilizar la Base de Datos"): Las </t>
    </r>
    <r>
      <rPr>
        <rFont val="Poppins, Arial"/>
        <b/>
        <color theme="1"/>
      </rPr>
      <t>COLUMNAS VERDES</t>
    </r>
    <r>
      <rPr>
        <rFont val="Poppins, Arial"/>
        <color theme="1"/>
      </rPr>
      <t xml:space="preserve"> (A a la Z) corresponden a las preguntas del Formulario de inscripción (se copiaron y pegaron en esta pespaña), </t>
    </r>
    <r>
      <rPr>
        <rFont val="Poppins, Arial"/>
        <b/>
        <color theme="1"/>
      </rPr>
      <t>NO MODIFICARLAS</t>
    </r>
    <r>
      <rPr>
        <rFont val="Poppins, Arial"/>
        <color theme="1"/>
      </rPr>
      <t xml:space="preserve">. Gracias :) . De la columna violeta (AA en adelante) son las que hay que completar y actualizar. La </t>
    </r>
    <r>
      <rPr>
        <rFont val="Poppins, Arial"/>
        <b/>
        <color theme="1"/>
      </rPr>
      <t>columnas rosas</t>
    </r>
    <r>
      <rPr>
        <rFont val="Poppins, Arial"/>
        <color theme="1"/>
      </rPr>
      <t xml:space="preserve"> (AD a AG y AJ) no se completan porque </t>
    </r>
    <r>
      <rPr>
        <rFont val="Poppins, Arial"/>
        <b/>
        <color theme="1"/>
      </rPr>
      <t xml:space="preserve">son formulas! </t>
    </r>
  </si>
  <si>
    <t xml:space="preserve">Columnas Verdes, NO se tocan. </t>
  </si>
  <si>
    <t>Columnas violetas, se completan manualmente. :)</t>
  </si>
  <si>
    <t>La columnas rosas no se completan porque son formulas!</t>
  </si>
  <si>
    <t>Fecha de inicio</t>
  </si>
  <si>
    <t>Seguimiento</t>
  </si>
  <si>
    <t>Evaluación</t>
  </si>
  <si>
    <r>
      <rPr>
        <rFont val="Arial"/>
        <color theme="1"/>
      </rPr>
      <t xml:space="preserve">Eventual Educación (hacer firmar contrato anual cuando esté) </t>
    </r>
    <r>
      <rPr>
        <rFont val="Arial"/>
        <b/>
        <color theme="1"/>
      </rPr>
      <t>Sigue activa 31/05/2023</t>
    </r>
  </si>
  <si>
    <t xml:space="preserve"> +54 9 1163031436</t>
  </si>
  <si>
    <t>Eventual Forestación (hacer firmar contrato anual cuando esté)</t>
  </si>
  <si>
    <t xml:space="preserve">Ailin Almada </t>
  </si>
  <si>
    <t xml:space="preserve"> +54 9 1138859362</t>
  </si>
  <si>
    <t>Braian Seba</t>
  </si>
  <si>
    <t xml:space="preserve"> +54 9 1164632099</t>
  </si>
  <si>
    <t>Camila Cordoba Fradinger</t>
  </si>
  <si>
    <t>39650268</t>
  </si>
  <si>
    <t xml:space="preserve"> +54 9 115046 8156</t>
  </si>
  <si>
    <t>Pasa a recibidos y eventuales fore 11/8</t>
  </si>
  <si>
    <t>Renueva. Se envío correo con contrato el 23/08/2023</t>
  </si>
  <si>
    <t>Nicolas Gonzalez Cazon</t>
  </si>
  <si>
    <t>Pasa a recibidos 11/8</t>
  </si>
  <si>
    <t>Pedir que firme contrato</t>
  </si>
  <si>
    <t>Unico que queda en activos siendo recibido 11/8</t>
  </si>
  <si>
    <t>Renueva. Se envío correo con contrato el 10/08/2023 Firmo el 20/8 y finaliza el 20/11</t>
  </si>
  <si>
    <t>Pasar a eventuales 11/8</t>
  </si>
  <si>
    <t>Hacer que firme contrato 28/6</t>
  </si>
  <si>
    <t>Semana del 8/5 hablar con Cande para ver como vienen y que firme contrato</t>
  </si>
  <si>
    <t>Pasa a eventual 11/8</t>
  </si>
  <si>
    <t>Departamentos en los que operó</t>
  </si>
  <si>
    <t>Fecha de finalización</t>
  </si>
  <si>
    <r>
      <rPr>
        <rFont val="Arial"/>
        <color theme="1"/>
      </rPr>
      <t xml:space="preserve">RECORDATORIOS: 1. </t>
    </r>
    <r>
      <rPr>
        <rFont val="Arial"/>
        <b/>
        <color theme="1"/>
      </rPr>
      <t>NO CORTAR/BORRAR</t>
    </r>
    <r>
      <rPr>
        <rFont val="Arial"/>
        <color theme="1"/>
      </rPr>
      <t xml:space="preserve"> nada de esta pestaña, sí se COPIA data hacia otras pestañas. 2. Los </t>
    </r>
    <r>
      <rPr>
        <rFont val="Arial"/>
        <b/>
        <color theme="1"/>
      </rPr>
      <t>colores de las celdas</t>
    </r>
    <r>
      <rPr>
        <rFont val="Arial"/>
        <color theme="1"/>
      </rPr>
      <t xml:space="preserve"> TIENEN UN SENTIDO (ver Word). 3. Las COLUMNAS corresponden a las preguntas del Formulario de inscripción, </t>
    </r>
    <r>
      <rPr>
        <rFont val="Arial"/>
        <b/>
        <color theme="1"/>
      </rPr>
      <t>NO MODIFICARLAS</t>
    </r>
    <r>
      <rPr>
        <rFont val="Arial"/>
        <color theme="1"/>
      </rPr>
      <t>. Gracias :)</t>
    </r>
  </si>
  <si>
    <t>Nacionalidad OpenRefine</t>
  </si>
  <si>
    <t>N*</t>
  </si>
  <si>
    <t>Fecha en que se recibió</t>
  </si>
  <si>
    <t>Depto del cual se recibió</t>
  </si>
  <si>
    <t>¿Se le quitó el acceso al Drive y se cambió de grupo de WPP?</t>
  </si>
  <si>
    <t>El diploma está listo?</t>
  </si>
  <si>
    <t>Se entregó el diploma?</t>
  </si>
  <si>
    <t>Es tan fácil como hacer "cortar y pegar" desde "3. A. Actuales" y completar los campos que quedan. Los datos están actualizados a partir del 23.2.21.</t>
  </si>
  <si>
    <t>Correos que no se sabe de quién son</t>
  </si>
  <si>
    <t>vivalavi2@gmail.com</t>
  </si>
  <si>
    <t>ricos@carleton.edu</t>
  </si>
  <si>
    <t>fyedkashop@gmail.com</t>
  </si>
  <si>
    <t>zeretf2011@gmail.com</t>
  </si>
  <si>
    <t>olvidatte@gmail.com</t>
  </si>
  <si>
    <t>Entregar Diploma</t>
  </si>
  <si>
    <t xml:space="preserve">Agregados Manuales </t>
  </si>
  <si>
    <t>¿LO DEJAMOS EN ESTA PESTAÑA PORQUE RENOVÓ EL CONTRATO Y TAMBIÉN ES UN ACTUAL?</t>
  </si>
  <si>
    <t xml:space="preserve">EVENTUALES 3 </t>
  </si>
  <si>
    <t>¿A qué te dedicás?</t>
  </si>
  <si>
    <t>¿Qué estudiaste o estudias?</t>
  </si>
  <si>
    <t>¿Por qué te gustaría ser un Activista de PAS?</t>
  </si>
  <si>
    <t>¿Contás con un mínimo 6 horas semanales disponibles para comprometerte y aportar en un Área del Departamento?</t>
  </si>
  <si>
    <t>¿En qué Área de Trabajo te gustaría participar?</t>
  </si>
  <si>
    <t>¿Cuáles de estos temas son de tu interés?</t>
  </si>
  <si>
    <t>¿Hiciste algún voluntariado / militancia anteriormente? ¿En dónde?</t>
  </si>
  <si>
    <t>¿Cuál es tu disponibilidad horaria? (Poner los días y los horarios)</t>
  </si>
  <si>
    <t xml:space="preserve">Mar del plata </t>
  </si>
  <si>
    <t xml:space="preserve">izasigis@gmail.com </t>
  </si>
  <si>
    <t>Licenciatura en Información Ambiental. Docente</t>
  </si>
  <si>
    <t xml:space="preserve">La importancia de conciencia ambiental </t>
  </si>
  <si>
    <t>Política, Derecho, Economía</t>
  </si>
  <si>
    <t>izasigis</t>
  </si>
  <si>
    <t>Si unlu</t>
  </si>
  <si>
    <t xml:space="preserve">Experiencia y técnica en la gestión ambiental </t>
  </si>
  <si>
    <t>https://drive.google.com/open?id=1yCM3fHmMp1SvwzpjWZG1VFBdRim4OHwy</t>
  </si>
  <si>
    <t>Iziar</t>
  </si>
  <si>
    <t>No hsy</t>
  </si>
  <si>
    <t>+5491139124118</t>
  </si>
  <si>
    <t xml:space="preserve">Estudiante de Relaciones Internacionales (recibida en Julio 2022). Trabajo en una empresa llamada Nexton Labs, como analista del servicio al cliente. </t>
  </si>
  <si>
    <t>Relaciones Internacionales con orientación en Investigación Social.</t>
  </si>
  <si>
    <t xml:space="preserve">Una de las razones por las cuales quiero formar parte del activismo en PAS es por la relevancia (y estado de emergencia) de temas relacionados con el cuidado y la salud del medioambiente. Deseo formar parte de los movimientos que intentan de lograr un cambio sustancial no solo en la manera en que (des)cuidamos del planeta, sino también del paradigma ya dañino instalado por este sistema. Mi ambición es poder poner en práctica mis estudios universitarios en una área que amerite esta atención, activismo y trabajo. En otras palabras, aportar mi granito de arena con la posibilidad de poder aplicar mis conocimientos universitarios. </t>
  </si>
  <si>
    <t>Política</t>
  </si>
  <si>
    <t>Energías renovables, Matriz energética argentina, Agronegocio, Agroecología</t>
  </si>
  <si>
    <t xml:space="preserve">Si, en una organización social llamado RACI (Red Argentina para la Cooperación Internacional). </t>
  </si>
  <si>
    <t xml:space="preserve">Lunes a Jueves 17-18 hs. Los viernes casi todo el día. </t>
  </si>
  <si>
    <t>https://drive.google.com/open?id=1hkXGnPknE5Zr94O9mBxlaxNM3edWWquc</t>
  </si>
  <si>
    <t xml:space="preserve">Paola </t>
  </si>
  <si>
    <t>+1 (971) 337-5431</t>
  </si>
  <si>
    <t xml:space="preserve">Si, OSDE 210. </t>
  </si>
  <si>
    <t>Agentina</t>
  </si>
  <si>
    <t>Colaboradora en Fundación Manos Verdes</t>
  </si>
  <si>
    <t xml:space="preserve">Licenciatura en Ciencias Ambientales </t>
  </si>
  <si>
    <t>Para poder ampliar experiencia en tareas ambientales, contar con más herramientas para mi profesión y realizar mi aporte para mejorar el ambiente.</t>
  </si>
  <si>
    <t>Política, Derecho</t>
  </si>
  <si>
    <t>Energía nuclear, Energías renovables, Matriz energética argentina, Agroecología, Federalismo y ambiente</t>
  </si>
  <si>
    <t>Ecohouse entre fines 2019 y principios de 2020 y parte de 2021</t>
  </si>
  <si>
    <t xml:space="preserve">Lunes y martes disponibilidad completa, algunos jueves por la mañana, viernes hasta las 18. </t>
  </si>
  <si>
    <t>https://drive.google.com/open?id=1FqrTZIG1gxrppuLvlU9fG05F1hs0IQ8q</t>
  </si>
  <si>
    <t>Ian felix, Lorenzo unzue</t>
  </si>
  <si>
    <t>+54 9 1135805422</t>
  </si>
  <si>
    <t xml:space="preserve">Abogacía </t>
  </si>
  <si>
    <t xml:space="preserve">Para generar un cambio en la sociedad desde una mirada ambientalista </t>
  </si>
  <si>
    <t>Energías renovables, Urbanismo y transporte.</t>
  </si>
  <si>
    <t>Ianunzue</t>
  </si>
  <si>
    <t>Lunes, miércoles, viernes y fines de semana después de las 18:00 hs</t>
  </si>
  <si>
    <t>https://drive.google.com/open?id=1al-SD3I7myQCOjATjKMQ14nKkFToRJEY</t>
  </si>
  <si>
    <t>Adriana debernardi</t>
  </si>
  <si>
    <t xml:space="preserve">Casa de abogados </t>
  </si>
  <si>
    <t>Quilmes-CABA</t>
  </si>
  <si>
    <t>dan.socxxi@gmail.com</t>
  </si>
  <si>
    <t>Me gustaría ser un activista de PAS porque me gustaría poder compartir experiencias solidarias y militantes ambientales con Otros/as. Un voluntariado o un espacio de activismo es muy distinto a un espacio laboral ambiental. Se generan relaciones y dinamicas distintas.</t>
  </si>
  <si>
    <t>Derecho, Economía</t>
  </si>
  <si>
    <t>Energías renovables, Matriz energética argentina, Agronegocio, Agroecología, Federalismo y ambiente, También me interesan la la Filosofía Ambiental y las Finanzas Sostenibles</t>
  </si>
  <si>
    <t>clau.holubek</t>
  </si>
  <si>
    <t>Hice un Voluntariado en el Centro de Desarrollo Sustentable GEO</t>
  </si>
  <si>
    <t>En su web</t>
  </si>
  <si>
    <t>Viernes 8 a 17. Jueves 8 a 12. Miercoles 8 a 11. Martes: no poseo. Lunes 13 a 15 30</t>
  </si>
  <si>
    <t xml:space="preserve">Por mi anterior trabajo, estuve muy vinculado a la problemática de los agroquímicos. También he participado en la Clinica Juridica de FARN. Pero mis temáticas de interés son varias! Me interesa mucho el Monitor Legislativo. Ultimamente, también me está interesando mucho el mundo de la Economía y Ambiente. Por otro lado, también la filosofía está muy presente en mi vida. Quisiera charlar con ustedes sobre eso! </t>
  </si>
  <si>
    <t>https://drive.google.com/open?id=1Rg9ea4r6YT56K1unk1_cVY1t8xfzy2kA</t>
  </si>
  <si>
    <t>Pais Ariel</t>
  </si>
  <si>
    <t>+5491168901989</t>
  </si>
  <si>
    <t>Union Personal (actual) - IOMA (futura)</t>
  </si>
  <si>
    <t xml:space="preserve">Francesca Chao </t>
  </si>
  <si>
    <t>11 58093916</t>
  </si>
  <si>
    <t xml:space="preserve">trabajo en un cafe </t>
  </si>
  <si>
    <t xml:space="preserve">Estudiando Derecho </t>
  </si>
  <si>
    <t xml:space="preserve">Porque quiero aportar un grano de arena </t>
  </si>
  <si>
    <t>Todavía no tengo temas de interes</t>
  </si>
  <si>
    <t xml:space="preserve">francescachao_ </t>
  </si>
  <si>
    <t>Ayude en geriatricos pocas veces</t>
  </si>
  <si>
    <t>viernes a partir de las 4- sabados- domingos
+ horarios si la modalidad es virtual</t>
  </si>
  <si>
    <t>https://drive.google.com/open?id=1LFauTGfcSXrKp2pOpVRRevbWoARjLAva</t>
  </si>
  <si>
    <t>Gustavo Chao</t>
  </si>
  <si>
    <t xml:space="preserve">Padre </t>
  </si>
  <si>
    <t>+54 11 3558 0482</t>
  </si>
  <si>
    <t>Damian Alderete</t>
  </si>
  <si>
    <t xml:space="preserve">Capital Federal, Buenos Aires, Argentino </t>
  </si>
  <si>
    <t xml:space="preserve">Biotecnología </t>
  </si>
  <si>
    <t xml:space="preserve">Para aprender y poder comprender la problematica ambiental actual </t>
  </si>
  <si>
    <t>Energía nuclear, Energías renovables, Matriz energética argentina, Agroecología</t>
  </si>
  <si>
    <t xml:space="preserve">De lunes a viernes por las mañanas </t>
  </si>
  <si>
    <t>https://drive.google.com/open?id=1tQAwMvWul3pzKfs5IUkDn3tdpWOdmoW3</t>
  </si>
  <si>
    <t>micaeeelac@gmail.com</t>
  </si>
  <si>
    <t>Ciudadela, Buenos Aires, Argentina</t>
  </si>
  <si>
    <t>+54 9 1138046802</t>
  </si>
  <si>
    <t>Porque quiero contribuir en algo a la sostenibilidad ambiental.</t>
  </si>
  <si>
    <t>Política, Economía</t>
  </si>
  <si>
    <t>Energías renovables, Matriz energética argentina, Agronegocio, Federalismo y ambiente, Urbanismo y transporte.</t>
  </si>
  <si>
    <t>Todos los días a partir de las 17 hs.</t>
  </si>
  <si>
    <t>https://drive.google.com/open?id=1YR0BOBID8BWQP7cHHyM-APDrbgJgdkE0</t>
  </si>
  <si>
    <t>+54 9 1136907081</t>
  </si>
  <si>
    <t>Florencia Nagy</t>
  </si>
  <si>
    <t>Planning de producto e launch excelence</t>
  </si>
  <si>
    <t>Relaciones Internacionales ecnomicas</t>
  </si>
  <si>
    <t>Quiero aportar mi tiempo, ideas e iniciativa en una propuesta que sume a todos. En este momento cuento con tiempo y ganas para hacerlo, y es un proyecto que hace tiempo quiero comenzar.</t>
  </si>
  <si>
    <t>Energías renovables, Matriz energética argentina, Urbanismo y transporte.</t>
  </si>
  <si>
    <t>@NagyFlorencia</t>
  </si>
  <si>
    <t>Green Drinks</t>
  </si>
  <si>
    <t>12 a 17 dias de semana</t>
  </si>
  <si>
    <t>vivo cerca de la sede de Arevalo</t>
  </si>
  <si>
    <t>https://drive.google.com/open?id=1vDZ78O8iXZQsskxOo0iygutDaz1DwTHh</t>
  </si>
  <si>
    <t>mariano simonetta</t>
  </si>
  <si>
    <t xml:space="preserve">osde </t>
  </si>
  <si>
    <t>Nicolás Mangione</t>
  </si>
  <si>
    <t>+5491137729601</t>
  </si>
  <si>
    <t>Paseador/Cuidador/Educador Canino</t>
  </si>
  <si>
    <t>Soy estudiante de segundo año de la carrera de Medicina en la UBA</t>
  </si>
  <si>
    <t>Me gustaría porque más allá de las metas ambientales, lo considero un buen agradecimiento a la Tierra de mi parte como ser vivo, además de creer que es ESTA la forma con la que podriamos frenar el desequilibrio con el ecosistema.</t>
  </si>
  <si>
    <t>Energía nuclear, Energías renovables, Matriz energética argentina, Agronegocio, Agroecología, Federalismo y ambiente, Urbanismo y transporte.</t>
  </si>
  <si>
    <t>@nicolasmangione_</t>
  </si>
  <si>
    <t xml:space="preserve">...Lunes, Jueves y Viernes: de 12hs a 17hs/... Martes: de 11hs a 13:30hs /....Miercoles de 11hs a 13:30hs y de 16:30hs a 21hs /...Findes de Semana full time. </t>
  </si>
  <si>
    <t>https://drive.google.com/open?id=1omInqdj7f6_jY-BzQRl1FPCa1NGk52px</t>
  </si>
  <si>
    <t>+54 9 11 2634-7681</t>
  </si>
  <si>
    <t>Porque quiero empezar a hacer algo relacionado a los temas que me gustan. Si bien estudio psicología, me interesa el área de políticas y los temas ambientales. Actualmente, estoy asistiendo a charlas, investigo y me informo sobre las ciencias del comportamiento y su aplicación en el desarrollo de políticas públicas.</t>
  </si>
  <si>
    <t>@Lesca_99</t>
  </si>
  <si>
    <t>Lunes a viernes de 15 a 19hs</t>
  </si>
  <si>
    <t>https://drive.google.com/open?id=1t5Q8BRxK9iWikYnmMM-S3uP-lK4nzkxu</t>
  </si>
  <si>
    <t>+54 9 11 6571-1308</t>
  </si>
  <si>
    <t>Me gustaría poder ser voluntaria para EcoHouse ya que me interesa mucho el tema de la crisis climática y la protección del medio ambiente, pero hasta ahora no participé de un espacio como este para poder generar un impacto más allá de las acciones individuales que yo puedo tomar en mi rutina. Me gustaría particularmente sumarme al PAS ya que me parece muy importante poder seguir avanzando la agenda ambiental en el país y acompañar a los que están luchando por la justicia climática. Me interesa especialmente la propuesta del área de derecho de la clínica ambiental. Es muy importante poder acompañar a los activistas en territorio en sus necesidad. Hacer un puente entre los aquellos que tienen los conocimientos y recursos legales y entre aquellos que más los necesitan me parece una forma increíble de generar impacto en este área. Asegurar la protección de los derechos de los activistas ambientales es algo una necesidad crítica. Si bien no soy estudiante de derecho, si hay algo en lo que pueda aportar en ese proyecto.</t>
  </si>
  <si>
    <t>Energía nuclear, Energías renovables, Matriz energética argentina, Agroecología, Federalismo y ambiente, Urbanismo y transporte., No soy experta en ninguno de estos temas, pero me interesan.</t>
  </si>
  <si>
    <t>Soy parte de la red de ex-Alumnos de la fundación de Junior Achievement Argentina y miembro de la comunidad de Global Shapers Buenos Aires.</t>
  </si>
  <si>
    <t>Actualmente estoy finalizando la cursada de este cuatrimestre, así que en Agosto mis horarios van a cambiar. El próximo mes tengo plena disponibilidad de horario.</t>
  </si>
  <si>
    <t>https://drive.google.com/open?id=1hx7mEHm05XgWRLD1qSz4BmuBYJFKz9K-</t>
  </si>
  <si>
    <t>Obsba</t>
  </si>
  <si>
    <t>Candela Rocío Brujis</t>
  </si>
  <si>
    <t>CABA, Bs.As. Argentina</t>
  </si>
  <si>
    <t>+5491131199696</t>
  </si>
  <si>
    <t>Me gustaría formar parte de PAS ya que quisiera poder contribuir en el camino que están trazando para alcanzar sus objetivos y metas, con los cuales me siento muy identificada. A pesar de que no tengo mucha experiencia en el campo, debido a que recientemente me estoy incorporando al mismo, voy a aportar todo de mi a esta ONG para así cooperar en el logro de los objetivos propuestos. Además, creo que su voluntariado podría ayudarme en adentrarme cada vez más en el ámbito ambiental para así, poder formarme más en este campo. En conclusión, espero,  al formar parte de PAS, que ambos podamos beneficiarnos, yo a través de mi aporte voluntarial, y ustedes a través de la nueva experiencia y conocimientos que podrían llegar a brindarme, y así, crecer juntos.</t>
  </si>
  <si>
    <t>Energía nuclear, Energías renovables, Agroecología</t>
  </si>
  <si>
    <t>cande_brujis</t>
  </si>
  <si>
    <t xml:space="preserve">Si, hice un voluntariado en un Instituto ayudando a niñas de nivel primario </t>
  </si>
  <si>
    <t>de lunes a viernes, a partir de las 14:30 hasta las 20:00</t>
  </si>
  <si>
    <t>https://drive.google.com/open?id=1yyr9pdwOqeZ1NUqjI-dSM0MbkBppsOn_</t>
  </si>
  <si>
    <t>Erica Maidana</t>
  </si>
  <si>
    <t>+54 9 11 6846-1462</t>
  </si>
  <si>
    <t xml:space="preserve">Estefanía Leonor Da Costa Díaz </t>
  </si>
  <si>
    <t>Bariloche, Río Negro. Argentina.</t>
  </si>
  <si>
    <t>Profe de inglés.</t>
  </si>
  <si>
    <t xml:space="preserve">Me recibí como ingeniera de petróleo </t>
  </si>
  <si>
    <t>Porque quiero aportar aunque sea mínimamente en generar consciencia y accionar en pos de la sociedad y del ambiente y la política es un punto clave y fundamental para lograrlo. Me interesa cómo se articula a las personas con las gestiones políticas.</t>
  </si>
  <si>
    <t>Energías renovables</t>
  </si>
  <si>
    <t>@dacostaestefania</t>
  </si>
  <si>
    <t>Lunes a viernes de 4pm a 6.30pm</t>
  </si>
  <si>
    <t>Estoy cursando la diplo de Activismo y Política socioambiental. Es lo más cerca que he estado de la política, es decir: soy re nueva en esto.</t>
  </si>
  <si>
    <t>https://drive.google.com/open?id=1Xfuui04BOZgUPxAtaXVWkupWqPX0trdP</t>
  </si>
  <si>
    <t xml:space="preserve">Osuthgra </t>
  </si>
  <si>
    <t>Nombre Completo</t>
  </si>
  <si>
    <t>Mail</t>
  </si>
  <si>
    <t>Domicilio</t>
  </si>
  <si>
    <t>Contacto de emergencia (indicar nombre y apellido, número de celular y parentesco)</t>
  </si>
  <si>
    <t>Departamento</t>
  </si>
  <si>
    <t>¿Renovo el contrato?</t>
  </si>
  <si>
    <t>CV</t>
  </si>
  <si>
    <t>Contrato</t>
  </si>
  <si>
    <t xml:space="preserve">Perfil </t>
  </si>
  <si>
    <t>Tiene Diploma</t>
  </si>
  <si>
    <t>Esta subida la foto al Drive</t>
  </si>
  <si>
    <t xml:space="preserve">Federico Miguel Gonzalez Chapur </t>
  </si>
  <si>
    <t>Demaria 4470 Piso 5 B, Palermo</t>
  </si>
  <si>
    <t>Daniel González +5492234383680</t>
  </si>
  <si>
    <t>Lunes entre 11.30 y 13.30, después post 18.00
Martes entre 9.00 y 13.00, despues post 18.00
Miércoles entre 11.30 y 13.00, despues post 18.00
Jueves entre 9 y 13.00, despues post 18.00
Viernes entre 9.00 y 13.00, despues post 17.00</t>
  </si>
  <si>
    <t>https://drive.google.com/file/d/1qgBAuXGoi85EgtoiERvPfotCf5uEXCNu/view?usp=sharing</t>
  </si>
  <si>
    <t>https://drive.google.com/file/d/1keivruXofCr5OSGfXqHzQGCefbouKcbn/view?usp=sharing</t>
  </si>
  <si>
    <t xml:space="preserve">Juan Ignacio Moreyra </t>
  </si>
  <si>
    <t xml:space="preserve">moreyranacho@gmail.com </t>
  </si>
  <si>
    <t>Ciencia Política y Relaciones Internacionales en la Uba</t>
  </si>
  <si>
    <t>-Lima 707 (2do D)</t>
  </si>
  <si>
    <t>3757404498 (Florencia)</t>
  </si>
  <si>
    <t>https://drive.google.com/file/d/1Kf0dIWCMy9cW0Xks153dZbjkV5kV7stG/view?usp=sharing</t>
  </si>
  <si>
    <t>https://drive.google.com/file/d/12OFdznXC-0cTIFWZjGuiln-CTYlQPEf3/view?usp=sharing</t>
  </si>
  <si>
    <t>estudiante de Cs. Ambientales UBA</t>
  </si>
  <si>
    <t>Aristóbulo del Valle 5155, Benavidez</t>
  </si>
  <si>
    <t xml:space="preserve"> Amelie Castro Videla 1550358866</t>
  </si>
  <si>
    <t>https://drive.google.com/file/d/1dd9r8vc8fAvqrp1POI617006cKpYPpvW/view?usp=sharing</t>
  </si>
  <si>
    <t>https://drive.google.com/file/d/1OzJ_IjHHmQyoXCOLXUaxLtUqFaIVf4ot/view?usp=sharing</t>
  </si>
  <si>
    <t>revonar</t>
  </si>
  <si>
    <t>M. Victoria García Camio</t>
  </si>
  <si>
    <t>Vickygarciacamio@gmail.com</t>
  </si>
  <si>
    <t xml:space="preserve">Juan Francisco Segui 3814 (CABA) </t>
  </si>
  <si>
    <t>Jacqueline González, 1162217089</t>
  </si>
  <si>
    <t>https://drive.google.com/file/d/1rrBhN43mGY5SQlOc1uk9eBN21qycGs_i/view?usp=sharing</t>
  </si>
  <si>
    <t>https://drive.google.com/file/d/16SOcoE7kkJBx9559Gzx9jjehsm4zeFeo/view?usp=sharing</t>
  </si>
  <si>
    <t>Delfina Sueiro Gonzalez</t>
  </si>
  <si>
    <t>delfinasueiro99@gmail.com</t>
  </si>
  <si>
    <t>Lic. Administracion de empresas</t>
  </si>
  <si>
    <t>De los payadores 799</t>
  </si>
  <si>
    <t>Alejandra: 1141764729 (Madre)</t>
  </si>
  <si>
    <t>febrero lunes a viernes - tarde</t>
  </si>
  <si>
    <t>https://drive.google.com/file/d/1ub0mOazMNea6wCNxdPShm2hlo5925d_J/view?usp=sharing</t>
  </si>
  <si>
    <t>https://drive.google.com/file/d/1qQC98LtmnH-s6JBpJ0TNpGD0WH3guAhS/view?usp=sharing</t>
  </si>
  <si>
    <t>ya esta en la planilla formulario nuevo con nuevo contrato firmado</t>
  </si>
  <si>
    <t>Florencia Cinquemani</t>
  </si>
  <si>
    <t>cinquemaniflorencia@gmail.com</t>
  </si>
  <si>
    <t>Lic. Psicologia</t>
  </si>
  <si>
    <t>Montaneses 2161</t>
  </si>
  <si>
    <t>Paz: 2914226222 (Amiga)</t>
  </si>
  <si>
    <t>maertes, jueves y viernes 14hs a 17hs aprox.</t>
  </si>
  <si>
    <t>https://drive.google.com/file/d/1kxgZAAi2lobQyUjbXTCVlH8b2AqOp1H8/view?usp=sharing</t>
  </si>
  <si>
    <t>https://drive.google.com/file/d/12Wz8g9fPo3CtOmgdoANVNwcqQLHFlrw_/view?usp=sharing</t>
  </si>
  <si>
    <t>sin info (Entro el 29/10/2019)</t>
  </si>
  <si>
    <t>Estudiante de Lic. en Ciencias Ambientales</t>
  </si>
  <si>
    <t>Scalabrini Ortiz 2342 6°C</t>
  </si>
  <si>
    <t>Liliana: 1532816738 (Madre)</t>
  </si>
  <si>
    <t xml:space="preserve">Lunes de 15 a 19, miércoles de 10 a 15 y jueves de 14 a 17 </t>
  </si>
  <si>
    <t>https://drive.google.com/file/d/16cNWhGgX4Fj-9R8p8cFiqAVsX1xxoAiL/view?usp=sharing</t>
  </si>
  <si>
    <t>https://drive.google.com/file/d/1bsclWksLkAse27cAd7BcnBFiW0Sw_JT2/view?usp=sharing</t>
  </si>
  <si>
    <t xml:space="preserve">Lucia Martinez Lima </t>
  </si>
  <si>
    <t>lima299@est.derecho.uba.ar</t>
  </si>
  <si>
    <t>Anchorena 1758</t>
  </si>
  <si>
    <t>Graciela: 1555076182 (Madre)</t>
  </si>
  <si>
    <t>Martes y Viernes de 9 a 15</t>
  </si>
  <si>
    <t>https://drive.google.com/file/d/1dnvnGiBrXjsdk8tPrGtcUB91kd2nxuYr/view?usp=sharing</t>
  </si>
  <si>
    <t>https://drive.google.com/file/d/1SVMnPXjeFdiTTNTavuXLSvGQ4g8ZvI1O/view?usp=sharing</t>
  </si>
  <si>
    <t>renovar (Entro el 5/11/2019)</t>
  </si>
  <si>
    <t>Micaela Arcuci Lostri</t>
  </si>
  <si>
    <t>arcucimicela2b@gmail.com</t>
  </si>
  <si>
    <t>Estudiante  ciencia politica</t>
  </si>
  <si>
    <t>Helguera 1373 b</t>
  </si>
  <si>
    <t>Maria Gabriela Lostri: 1569769216 (Madre)</t>
  </si>
  <si>
    <t>todos los dias por la mañana enero, febrero, marzo</t>
  </si>
  <si>
    <t>https://drive.google.com/file/d/14pHx8to0fvzJwp88zC5ytT3A8EHcHH17/view?usp=sharing</t>
  </si>
  <si>
    <t>https://drive.google.com/file/d/1l476ptMPi7ZE65uXfr1EOjU5sPUMObtS/view?usp=sharing</t>
  </si>
  <si>
    <t>Carla Alizai</t>
  </si>
  <si>
    <t>carla.alizai@gmail.com</t>
  </si>
  <si>
    <t>Abogacía y Comercio Internacional</t>
  </si>
  <si>
    <t>Monroe 2083</t>
  </si>
  <si>
    <t>Particia: 1568271516 (Madre)</t>
  </si>
  <si>
    <t>enero: todos los días / febrero: todos los días hasta las 13hs / marzo y abril: todos los días hasta las 13.30hs</t>
  </si>
  <si>
    <t>https://drive.google.com/file/d/1bEC4RWK1vQsGHAtVxSM5ZlxlyF0aYc5i/view?usp=sharing</t>
  </si>
  <si>
    <t>https://drive.google.com/file/d/1kyQ5RvRSsh8in0Bp0MwibyuO350ASgqo/view?usp=sharing</t>
  </si>
  <si>
    <t>pasar a recibidos</t>
  </si>
  <si>
    <t>Fatima Meza</t>
  </si>
  <si>
    <t>mexxa@hotmail.com.ar</t>
  </si>
  <si>
    <t xml:space="preserve">Tec.Ceramicaartistica
</t>
  </si>
  <si>
    <t>Av. Estado de Israel 1537</t>
  </si>
  <si>
    <t>Bernanda: 1140297644 (Tía)</t>
  </si>
  <si>
    <t xml:space="preserve">lunes4 hs miercoles2 hs jueves4 hs y sabados 2 hs </t>
  </si>
  <si>
    <t>https://drive.google.com/file/d/1YPT6PlVX_UQFIR_wioUAcZchb39KE86i/view?usp=sharing</t>
  </si>
  <si>
    <t>https://drive.google.com/file/d/124vv_hT1fcM9ehfjdAMN3lZ23DtV4qmN/view?usp=sharing</t>
  </si>
  <si>
    <t xml:space="preserve">María del Pilar Leonardi </t>
  </si>
  <si>
    <t>mdpilarleonardi@gmail.com</t>
  </si>
  <si>
    <t xml:space="preserve">Periodismo </t>
  </si>
  <si>
    <t>Anchorena 1711, CABA</t>
  </si>
  <si>
    <t>Teresa Soteras: 3704396665 (mamá)</t>
  </si>
  <si>
    <t>https://drive.google.com/file/d/1AaKSVTIWzbAYCqjVbHt4eRmoSW5g8IsJ/view?usp=sharing</t>
  </si>
  <si>
    <t>https://drive.google.com/file/d/1kqgoCB9ZvFPrg9cZ_da6qWCxDyehIDD0/view?usp=sharing</t>
  </si>
  <si>
    <t>Entro el 13/04/2020, renovo el contrato y ya le hicimos la evaluación. Volver a evaluarlo el 31/10</t>
  </si>
  <si>
    <t>Yanira Dayan Salgado Mora</t>
  </si>
  <si>
    <t>yadasamo@gmail.com</t>
  </si>
  <si>
    <t>Parana 636</t>
  </si>
  <si>
    <t>91131671814 Fatima Meza Amiga</t>
  </si>
  <si>
    <t>https://drive.google.com/file/d/1jBSFF4lYgE5FChLGqFZ0gAcVcTU2m36N/view?usp=sharing</t>
  </si>
  <si>
    <t>https://drive.google.com/file/d/1mz1jQlLH743-ExvW1XjrOSdOB56E6J1p/view?usp=sharing</t>
  </si>
  <si>
    <t>https://drive.google.com/file/d/1B06NxGVcWegNo7J7X4dDmkxI3dip-H5c/view?usp=sharing</t>
  </si>
  <si>
    <t>Maria victoria Lacquaniti</t>
  </si>
  <si>
    <t>01165444881</t>
  </si>
  <si>
    <t>mavi.lacquaniti@gmail.com</t>
  </si>
  <si>
    <t>Lic. en Administracion y Hotelería</t>
  </si>
  <si>
    <t>Venezuela 1260</t>
  </si>
  <si>
    <t>Leandro Lacquaniti (hermano) 
01133075362</t>
  </si>
  <si>
    <t>Mart,mierc,viern de 14 a 18 (a coordinar)</t>
  </si>
  <si>
    <t>https://drive.google.com/file/d/1qgtwZBHcJ_vg-Xs4FSUQ8oQXDWAU_NN9/view?usp=sharing</t>
  </si>
  <si>
    <t>https://drive.google.com/file/d/1phnEonnwSK8AgDQAQspGDFH2htll97_s/view?usp=sharing</t>
  </si>
  <si>
    <t>Marcos Barata Cambria</t>
  </si>
  <si>
    <t>marcosbaratacambria@gmail.com</t>
  </si>
  <si>
    <t>Av. Maipú 2664 Piso 7 Depto 1</t>
  </si>
  <si>
    <t>Gabriela Cambria 1156060728 Madre</t>
  </si>
  <si>
    <t>Cualquier horario excepto viernes de 17 a 19</t>
  </si>
  <si>
    <t>https://drive.google.com/file/d/1cAkRwrIfhnIXYOoZYag5x9g4KNEbkxvs/view?usp=sharing</t>
  </si>
  <si>
    <t>https://drive.google.com/file/d/13MrkwgQrdDDcCM-XWFrlEX2Wg5HewePx/view?usp=sharing</t>
  </si>
  <si>
    <t>Agustín Lezcano</t>
  </si>
  <si>
    <t>lezcanoagustin1@gmail.com</t>
  </si>
  <si>
    <t>Abogacía UNLP</t>
  </si>
  <si>
    <t>Rocha 725 (actual)</t>
  </si>
  <si>
    <t>2983566068 Laura Cirone (Madre)</t>
  </si>
  <si>
    <t>Lunes a Viernes por la mañana.</t>
  </si>
  <si>
    <t>https://drive.google.com/file/d/1egAJentGwRI9K6RHQuc_qh9g-3jEMVy6/view?usp=sharing</t>
  </si>
  <si>
    <t>https://drive.google.com/file/d/1ec5stM68XJanNuo9nzsmfk-Rb7g8hTKE/view?usp=sharing</t>
  </si>
  <si>
    <t>Maria Ines Fiezzi</t>
  </si>
  <si>
    <t>inesfiezzi@hotmail.com</t>
  </si>
  <si>
    <t>Abogada. Magister en DDHH y desarrollo sostenible</t>
  </si>
  <si>
    <t>Rivadavia 154, La Carlota, Cordoba</t>
  </si>
  <si>
    <t>Jorge Alfredo Fiezzi (Padre) cel. 3584597084</t>
  </si>
  <si>
    <t xml:space="preserve">Lunes, miercoles y viernes disponibilidad por la mañana, por la tarde a partir de las 4/4.30. Martes y jueves disponibilidad por la tarde. </t>
  </si>
  <si>
    <t>https://drive.google.com/file/d/1iY0STzbkiBsxtCJ682GG_Js6mG2TSNDA/view?usp=sharing</t>
  </si>
  <si>
    <t>https://drive.google.com/file/d/1u6x0nld7v0vDlAISK7PI15B1lMKI-hD_/view?usp=sharing</t>
  </si>
  <si>
    <t>Licenciada en Relaciones Internacionales</t>
  </si>
  <si>
    <t>Av. Pueyrredon 2428 - CABA</t>
  </si>
  <si>
    <t xml:space="preserve">Miguel Subirachs - 1132608261 - Padre </t>
  </si>
  <si>
    <t>lunes, miércoles y viernes 10-13 hs, martes 16-19 hs</t>
  </si>
  <si>
    <t>https://drive.google.com/file/d/1Re4AToMdF1fZneWQ9qSBgBoidVyPRis7/view?usp=sharing</t>
  </si>
  <si>
    <t>https://drive.google.com/file/d/1KVV-jbvyjx55zgyUq4XTbW4w9TYO680T/view?usp=sharing</t>
  </si>
  <si>
    <t>0221156241356</t>
  </si>
  <si>
    <t>Actualmente estudiante de lic. Ciencia Política (UBA)</t>
  </si>
  <si>
    <t>30 e/ 476 y 477</t>
  </si>
  <si>
    <t>0221155365952 ( Pamela Pedraza. Madre)</t>
  </si>
  <si>
    <t>9 a 12  y 15 a 18</t>
  </si>
  <si>
    <t>https://drive.google.com/file/d/1AUim73ezCNFLdZOqMZNZb-9CPs5Qyrcw/view?usp=sharing</t>
  </si>
  <si>
    <t>https://drive.google.com/file/d/1oHNZkR9yt6SeN4AOoQWOYANI-LvoR3ld/view?usp=sharing</t>
  </si>
  <si>
    <t>Jazmín Nicole Torres Alarcon</t>
  </si>
  <si>
    <t>nikkytorres.nt@gmail.com</t>
  </si>
  <si>
    <t>Felipe Vallese 761 piso 14 depto 6</t>
  </si>
  <si>
    <t>11 3397 3206 (papá) - Diego Torres</t>
  </si>
  <si>
    <t>Martes 14 a 18
Miércoles 14 a 18
Viernes 14 a 18</t>
  </si>
  <si>
    <t>https://drive.google.com/file/d/1YR7bPGIqmpSwvVG0ZAOULwHOns3iET4u/view?usp=sharing</t>
  </si>
  <si>
    <t>https://drive.google.com/file/d/1CVCScZUI9xMiH6X6ZMSpxnQI4AvVD7J4/view?usp=sharing</t>
  </si>
  <si>
    <t>Juan Manuel Da Silva</t>
  </si>
  <si>
    <t>juanmanueldasilvaesteves@gmail.com</t>
  </si>
  <si>
    <t xml:space="preserve">Estudiante de Contador Público </t>
  </si>
  <si>
    <t>libertad 255 (localidad:Moreno)</t>
  </si>
  <si>
    <t xml:space="preserve">1160564488, Marcela Beccacacece </t>
  </si>
  <si>
    <t xml:space="preserve">Flexible y se acomoda a lo que necesiten </t>
  </si>
  <si>
    <t>https://drive.google.com/file/d/1kSzhKzU0zNwRAUxfYxaazF-WcBnZZbav/view?usp=sharing</t>
  </si>
  <si>
    <t>https://drive.google.com/file/d/1kpJ2f81TdNUj8VQG8BvInhDllWtP5nxp/view?usp=sharing</t>
  </si>
  <si>
    <t>Olazabal 3450 1h</t>
  </si>
  <si>
    <t>1158238016 Verónica Razetti, madre</t>
  </si>
  <si>
    <t xml:space="preserve">Disponible de lunes a viernes de 9 a 15hs </t>
  </si>
  <si>
    <t>https://drive.google.com/file/d/1f2h1fUfIxvwjjXzMjkQa3Nt_ybkuyeEs/view?usp=sharing</t>
  </si>
  <si>
    <t>https://drive.google.com/file/d/1fX186iKjxsIoaKkPT92Y210C0mrtmNiL/view?usp=sharing</t>
  </si>
  <si>
    <t>https://drive.google.com/file/d/1KjcOZz7pnXVtmRHP9cFdFK1UaIq6n-nz/view?usp=sharing</t>
  </si>
  <si>
    <t>Gonzalo Sáenz Briones</t>
  </si>
  <si>
    <t>gonzalosaenzbriones@gmail.com</t>
  </si>
  <si>
    <t>República de la India 2739 piso 14, Palermo, Capital Federal</t>
  </si>
  <si>
    <t xml:space="preserve">Manuel Sáenz Briones +5491144456655 (Hermano) </t>
  </si>
  <si>
    <t>Lunes y Miercoles de 14:40 a 18:40 y Martes de 15:00 a 19:00</t>
  </si>
  <si>
    <t>https://drive.google.com/file/d/1vIr-FgosyoLp_-PKkOe7izBIy6IRwAjT/view?usp=sharing</t>
  </si>
  <si>
    <t>https://drive.google.com/file/d/1OsGrDMLillwLk_Ho9JIRZsvJnrgHel0b/view?usp=sharing</t>
  </si>
  <si>
    <t>01140986829</t>
  </si>
  <si>
    <t>anainesrubio3@gmail.com</t>
  </si>
  <si>
    <t xml:space="preserve">Nueva York 4562, 2 B </t>
  </si>
  <si>
    <t>Gabriel Schnaidler marido. 15-2569-5657</t>
  </si>
  <si>
    <t>Lunes Y martes 13:30 a 17:30 hs. Viernes 8 a 12 hs.</t>
  </si>
  <si>
    <t>https://drive.google.com/file/d/12dkzpLfrighEVWwsOSOaaloJHm8qypJu/view?usp=sharing</t>
  </si>
  <si>
    <t>https://drive.google.com/file/d/14kpWErJBG_h1dsQKEVK6xR95yycxJ4Pn/view?usp=sharing</t>
  </si>
  <si>
    <t>https://drive.google.com/file/d/1ELh7QDc5Hx3p9uwmbzBnGrr-NIvFDFKx/view?usp=sharing</t>
  </si>
  <si>
    <t>Gabriela Sansone: 1151444129 (mamá)</t>
  </si>
  <si>
    <t>https://drive.google.com/file/d/1HGM1fic7LXUitxptYWszvsbQrHUZxagk/view?usp=sharing</t>
  </si>
  <si>
    <t>https://drive.google.com/file/d/1qgvo_pHZI45Ss13vYJSMnCcNm1NZPtO9/view?usp=sharing</t>
  </si>
  <si>
    <t>Cine documental</t>
  </si>
  <si>
    <t>Valentin Gomez 3545 , 3A , Almagro, CABA</t>
  </si>
  <si>
    <t xml:space="preserve">Julieta Guzmán, cel: 3515221979, amiga. </t>
  </si>
  <si>
    <t>Lunes disponible a partir de las 15:40 hs, Miércoles Jueves y Viernes disponible a partir de las 15 hs.</t>
  </si>
  <si>
    <t>https://drive.google.com/file/d/1mXP6Ey3VgLcekolCrg8Tk2slSixHB8GP/view?usp=sharing</t>
  </si>
  <si>
    <t>https://drive.google.com/file/d/1IPp6OvI2O0SkB1v4PRAiWSPaJwaJplTS/view?usp=sharing</t>
  </si>
  <si>
    <t>https://drive.google.com/file/d/1PxmKjaGp4egBrJFo86X0hJw3VP3UIJqX/view?usp=sharing</t>
  </si>
  <si>
    <t>Alvaro Mauricio Carrillo Daza</t>
  </si>
  <si>
    <t>mauricio.carrillo@usal.edu.ar</t>
  </si>
  <si>
    <t>Estudiante Licenciatura Ciencias Ambientales</t>
  </si>
  <si>
    <t>Carlos Calvo 766</t>
  </si>
  <si>
    <t>Alejandra Barajas;  pareja, 1158973746</t>
  </si>
  <si>
    <t>https://drive.google.com/file/d/1-LzXU07O7vjRgL3ot5PDTRHU4he-pN79/view?usp=sharing</t>
  </si>
  <si>
    <t>https://drive.google.com/file/d/1zaFRN8DLzBiM6CZRcYJGef9yyqAuJJiv/view?usp=sharing</t>
  </si>
  <si>
    <t>https://drive.google.com/file/d/11i_TCpRWbfpk62ty3jNaEYl3lqBouy6E/view?usp=sharing</t>
  </si>
  <si>
    <t>María Laura Barroso</t>
  </si>
  <si>
    <t>Candela rosario freire</t>
  </si>
  <si>
    <t>Lic en gestion ambiental</t>
  </si>
  <si>
    <t xml:space="preserve">Piñeyro avellaneda </t>
  </si>
  <si>
    <t>1530671947 Gabriela bartalini (mama)</t>
  </si>
  <si>
    <t>De lunes a viernes de 9 a 17 hs</t>
  </si>
  <si>
    <t>https://drive.google.com/file/d/125o2vpt6bY5Trl-yrMYecWUbjGinOmJM/view?usp=sharing</t>
  </si>
  <si>
    <t>https://drive.google.com/file/d/1h-UUQ9_00IfcySyKCIqIY6_kn2m7HNIG/view?usp=sharing</t>
  </si>
  <si>
    <t>https://drive.google.com/file/d/1nqGuvee27dHuKGDHSWJX92khqpYQY7Kp/view?usp=sharing</t>
  </si>
  <si>
    <t xml:space="preserve">Santiago Arnaud </t>
  </si>
  <si>
    <t>santia.87@gmail.com</t>
  </si>
  <si>
    <t xml:space="preserve">Licenciado en comercialización </t>
  </si>
  <si>
    <t>Quesada 1757 - 5A</t>
  </si>
  <si>
    <t xml:space="preserve">Ezequiel Arnaud - 11 6271 4008 - hermano </t>
  </si>
  <si>
    <t>Lunes: 17 a 19hs / martes: 13 a 15hs / miércoles: 13 a 15hs / jueves: 13 a 15hs / viernes: 15 a 19hs</t>
  </si>
  <si>
    <t>https://drive.google.com/file/d/17W6tKX-jOjQpDhkkGzqklNomwc-E0qS3/view?usp=sharing</t>
  </si>
  <si>
    <t>https://drive.google.com/file/d/1ArQvozZvN3JdMaoOO_05ZDJh4dbh8o0m/view?usp=sharing</t>
  </si>
  <si>
    <t>https://drive.google.com/file/d/11TgK-g0DQ6P1HatMHs6NxJm2NRTBEpEa/view?usp=sharing</t>
  </si>
  <si>
    <t>Yessica Roser</t>
  </si>
  <si>
    <t>yessica.roser@gmail.com</t>
  </si>
  <si>
    <t>Estudiante de Diseño Industrial y Diseño de aplicaciones móviles</t>
  </si>
  <si>
    <t>p</t>
  </si>
  <si>
    <t>Carpintero 25</t>
  </si>
  <si>
    <t xml:space="preserve">
Silvia Massa 1126775336 (madre)</t>
  </si>
  <si>
    <t>15 a 19</t>
  </si>
  <si>
    <t>https://drive.google.com/file/d/1qYrean6hUT3bmvMRfNiuXGqowiR08-ck/view?usp=sharing</t>
  </si>
  <si>
    <t>https://drive.google.com/file/d/11tPbGPRjmkYp6EPlKfChny3XRvepf34q/view?usp=sharing</t>
  </si>
  <si>
    <t>https://drive.google.com/file/d/1MFQrYqN9PGKV9w6Kb5ETi31LS1GX9rno/view?usp=sharing</t>
  </si>
  <si>
    <t>pasar a recibidos y eventuales</t>
  </si>
  <si>
    <t xml:space="preserve">Aylen.capra14gmail.com </t>
  </si>
  <si>
    <t xml:space="preserve">Bolivia 5900 villa pueyrredon </t>
  </si>
  <si>
    <t>1167356719 Maribel (madre)</t>
  </si>
  <si>
    <t>Lunes miercoles jueves y viernes de 16 a 19 hs</t>
  </si>
  <si>
    <t>https://drive.google.com/file/d/1hUaWcXIi3Kk2PmiFr9o9fqr0AyzYSTeG/view?usp=sharing</t>
  </si>
  <si>
    <t>https://drive.google.com/file/d/1AesRBAtP0AwE0oeV_pZ0bXIEWfsI7ezU/view?usp=sharing</t>
  </si>
  <si>
    <t>https://drive.google.com/file/d/1DOdwdnWeauccHGOU1MzaNkNq49KJa4sT/view?usp=sharing</t>
  </si>
  <si>
    <t>Felicitas Maria Sarmiento</t>
  </si>
  <si>
    <t>felisarmiento09@gmail.com</t>
  </si>
  <si>
    <t>diseñadora de interiores</t>
  </si>
  <si>
    <t>pereyra lucena 2516 1ro 5</t>
  </si>
  <si>
    <t>tomas sarmiento, 1157734170, hermano</t>
  </si>
  <si>
    <t>si, completamente flexible</t>
  </si>
  <si>
    <t>https://drive.google.com/file/d/1N51aJAan7kQx9ooFBLH6teqMQPzxU2tl/view?usp=sharing</t>
  </si>
  <si>
    <t>https://drive.google.com/file/d/1nbgr2UxNwE1YK7_EAdByVR3FTejDQTEs/view?usp=sharing</t>
  </si>
  <si>
    <t>https://drive.google.com/file/d/1WwCnZEC58-pRzYtHcv_G1V2nEA8rvuWY/view?usp=sharing</t>
  </si>
  <si>
    <t>Andrea Sofia Angola Gonzales</t>
  </si>
  <si>
    <t>angolagonzalessofiaandrea@gmail.com</t>
  </si>
  <si>
    <t>Profesora de  Yoga y maestra de Inicial por recibirme</t>
  </si>
  <si>
    <t>Av. Gaona 3530</t>
  </si>
  <si>
    <t xml:space="preserve"> 11 2614-4056 -  Daniela Angola (hermana)</t>
  </si>
  <si>
    <t>Lunes, martes y viernes de 9 a 11 hs y miércoles y jueves de 9 a 17 hs</t>
  </si>
  <si>
    <t>https://drive.google.com/file/d/1M3jy8thyXjzQOECcAtVHz8JAfMxMhilK/view?usp=sharing</t>
  </si>
  <si>
    <t>https://drive.google.com/file/d/1P3NK6reiX8wAqB3B2CUq2v-pTbludc3Q/view?usp=sharing</t>
  </si>
  <si>
    <t>https://drive.google.com/file/d/1Ac2QVFZQZtY6J0BOfCObNDOCipLetr0m/view?usp=sharing</t>
  </si>
  <si>
    <t>Martina Sánchez</t>
  </si>
  <si>
    <t>martinasanchez.364@gmail.com</t>
  </si>
  <si>
    <t>Licenciatura en Gerenciamiento económico intercultural</t>
  </si>
  <si>
    <t>Tte Coronel Jorge Obon</t>
  </si>
  <si>
    <t>Fernanda Sanchez, 11 2337-8292, mamá</t>
  </si>
  <si>
    <t>https://drive.google.com/file/d/16oMO72qyrPL1ovnvUtgl0LFBgCVWkLjq/view?usp=sharing</t>
  </si>
  <si>
    <t>https://drive.google.com/file/d/1OfTcpQMd3SwQTOziCXb5U_-CsgFAjybE/view?usp=sharing</t>
  </si>
  <si>
    <t>https://drive.google.com/file/d/1ks8hm-zFlZIahUxf4t3eq7JVEUYXv_Sj/view?usp=sharing</t>
  </si>
  <si>
    <t>Silvina Pacheco</t>
  </si>
  <si>
    <t>silvinavpacheco@gmail.com</t>
  </si>
  <si>
    <t>Fotografía. En este momento no estoy trabajando</t>
  </si>
  <si>
    <t>Reverenda Madre Isabel Fernández 1457</t>
  </si>
  <si>
    <t>Natalia Pacheco, 1551209895, Natalia</t>
  </si>
  <si>
    <t>Lunes a Miércoles de 10 a 14hs</t>
  </si>
  <si>
    <t>https://drive.google.com/file/d/1XZcgsBEqvkyNkwZMzWeCjOCSuzul-N5v/view?usp=sharing</t>
  </si>
  <si>
    <t>https://drive.google.com/file/d/1TnNFyDA_PqHfSeFULIaBIt1CDkjL4P3U/view?usp=sharing</t>
  </si>
  <si>
    <t>https://drive.google.com/file/d/1MCTo2uJBDjSjqHgEYr0bRQoWGlvbFEV6/view?usp=sharing</t>
  </si>
  <si>
    <t>marialaura7223@gmail.com</t>
  </si>
  <si>
    <t>Autónomo/Estudiante de Gestión ambiental</t>
  </si>
  <si>
    <t>Misiones 548 sur, Rawson, San Juan</t>
  </si>
  <si>
    <t xml:space="preserve">Benjamín Maturano, 2645026104 Hijo </t>
  </si>
  <si>
    <t>Disponible de 9hs a 11hs y de 17hs a 19hs</t>
  </si>
  <si>
    <t>https://drive.google.com/file/d/1MtnVh64IZwnS9m9Hfju5g3xuoLFOHBu_/view?usp=sharing</t>
  </si>
  <si>
    <t>https://drive.google.com/file/d/12PznA3JLu1__q0Ez5RlJyNeernuw6q_8/view?usp=sharing</t>
  </si>
  <si>
    <t>https://drive.google.com/file/d/175XTZs5MB_OiUE6AQ99vxTcTCvwYQbxr/view?usp=sharing</t>
  </si>
  <si>
    <t>no ha terminado el programa, sacarla</t>
  </si>
  <si>
    <t>Florencia Anahi Gusteler</t>
  </si>
  <si>
    <t>01136616833</t>
  </si>
  <si>
    <t xml:space="preserve">gustelerfa@gmail.com </t>
  </si>
  <si>
    <t>Av. Federico lacroze 1620 8 A</t>
  </si>
  <si>
    <t>Bernardo Koron - pareja - 1168898962</t>
  </si>
  <si>
    <t>12 hs</t>
  </si>
  <si>
    <t>https://drive.google.com/file/d/1ozpT05tyi8elkypXnNvi2PC6P_09qlAt/view?usp=sharing</t>
  </si>
  <si>
    <t>https://drive.google.com/file/d/1Vzcxp0hWjUDHAcGBsJWzuqK5c0RguAkc/view?usp=sharing</t>
  </si>
  <si>
    <t>https://drive.google.com/file/d/11pnz2ZbsOz009Ajdywdpj9t1Iy5rO-oQ/view?usp=sharing</t>
  </si>
  <si>
    <t>Francisco Mastroberardino</t>
  </si>
  <si>
    <t>Mastroberardinof72@gmail.com</t>
  </si>
  <si>
    <t>Operador de sonido</t>
  </si>
  <si>
    <t>Buenos Aires 858 p8, Rosario, Santa Fe</t>
  </si>
  <si>
    <t>Lara Sant’ Angelo, 3416521397, mi novia</t>
  </si>
  <si>
    <t>De 9 a 11:40 de lunes a viernes</t>
  </si>
  <si>
    <t>https://drive.google.com/file/d/1c17OX5qVsYsx0wUvqmm-O8Dc-MzE0Ho1/view?usp=sharing</t>
  </si>
  <si>
    <t>https://drive.google.com/file/d/1NmK6_89kseJRUV6xjt9QZ1RnNot9mBxG/view?usp=sharing</t>
  </si>
  <si>
    <t>https://drive.google.com/file/d/1lthLFC3c8hXV8QzZO2IfGpyz_hBbsUTb/view?usp=sharing</t>
  </si>
  <si>
    <t>https://drive.google.com/file/d/1QeEn---VH31Y0UoywbgKXA1VA78ITwlZ/view?usp=sharing</t>
  </si>
  <si>
    <t>https://drive.google.com/file/d/1jEVD1LLJj7xc_bk7gSzkyoKWVmX79a_H/view?usp=sharing</t>
  </si>
  <si>
    <t>Melinaloray48@gmail.com</t>
  </si>
  <si>
    <t>Licenciatura en Comunicacion Global</t>
  </si>
  <si>
    <t>calle 47,6767.Barrio Las Golondrinas. Berazategui.</t>
  </si>
  <si>
    <t>Lidia Olavarria 1136431727</t>
  </si>
  <si>
    <t>Lunes a Viernes a partir de las 15</t>
  </si>
  <si>
    <t>https://drive.google.com/file/d/1av8lR9cnjXyKCwcFMVTnpMBtDc_lHm6d/view?usp=sharing</t>
  </si>
  <si>
    <t>https://drive.google.com/file/d/1DOBPTROeJuyweJhSbnlF2ywMHBEVk2Ho/view?usp=sharing</t>
  </si>
  <si>
    <t xml:space="preserve">Camila Luciana Neri </t>
  </si>
  <si>
    <t xml:space="preserve">Camilaneri534@gmail.com </t>
  </si>
  <si>
    <t xml:space="preserve">Licenciatura en Administración </t>
  </si>
  <si>
    <t>La Piedad 2409</t>
  </si>
  <si>
    <t>Laura Kerbs (madre) 1156465595</t>
  </si>
  <si>
    <t>Si, cuento con la disponibilidad</t>
  </si>
  <si>
    <t>https://drive.google.com/file/d/1EmsPxZjx3OrEtU8EkXThdu1O8iywdVfI/view?usp=sharing</t>
  </si>
  <si>
    <t>https://drive.google.com/file/d/1ZZsX0TCHHlNyCMDyqK4JCH7yzvcHsOdc/view?usp=sharing</t>
  </si>
  <si>
    <t>https://drive.google.com/file/d/1AO8a8ucugmbbQMaW-y157RZOa4jCv8U1/view?usp=sharing</t>
  </si>
  <si>
    <t>Gisela Daiana Rodríguez</t>
  </si>
  <si>
    <t>01164773169</t>
  </si>
  <si>
    <t>Lic en administración</t>
  </si>
  <si>
    <t>Chile y José Verdi 0</t>
  </si>
  <si>
    <t>01157145594 Claudia Hernández (mamá)</t>
  </si>
  <si>
    <t xml:space="preserve">12 hs semanales </t>
  </si>
  <si>
    <t>https://drive.google.com/file/d/1KEo1DvdIvgYMX4dd5voPs0qNY5iJf7fu/view?usp=sharing</t>
  </si>
  <si>
    <t>https://drive.google.com/file/d/1KZ8gl-la3NT-jVCL86TQ03hCF6XYW0UC/view?usp=sharing</t>
  </si>
  <si>
    <t>https://drive.google.com/file/d/1c-IajZ-q7ye2JBLo4I9p9TbN5yS5e-EV/view?usp=sharing</t>
  </si>
  <si>
    <t>Lia Florencia Cetera</t>
  </si>
  <si>
    <t>Liacetera2003@gmail.com</t>
  </si>
  <si>
    <t>Pampa 1247</t>
  </si>
  <si>
    <t>Gaby Guasp, 5331 3940, madre</t>
  </si>
  <si>
    <t xml:space="preserve">Durante enero mi horario es de 10 a 17 de lunes a viernes. Pero a partir del 8 de febrero será de 14 a 18 aproximadamente </t>
  </si>
  <si>
    <t>https://drive.google.com/file/d/1Pg3bv8QLnCMCQZ2k6XXQUqHEM8Ze1OID/view?usp=sharing</t>
  </si>
  <si>
    <t>https://drive.google.com/file/d/18Ln5jgNQ33MN-74xQBsvrldEfxBRPcD9/view?usp=sharing</t>
  </si>
  <si>
    <t>https://drive.google.com/file/d/1tO_EsOhBLyaAIJmWwXRytT-HSsmWKiEZ/view?usp=sharing</t>
  </si>
  <si>
    <t>renovar (pasar a forestacion eventos)</t>
  </si>
  <si>
    <t>Federico Merino</t>
  </si>
  <si>
    <t>Federico.merino@live.com</t>
  </si>
  <si>
    <t>Pola 761</t>
  </si>
  <si>
    <t>Gustavo Merino: 1141604760 (Padre)</t>
  </si>
  <si>
    <t xml:space="preserve">Lunes a jueves de 12 a 17 </t>
  </si>
  <si>
    <t>https://drive.google.com/file/d/1iddvLr-Use1F0pmWuVgw86bH4MrzVeed/view?usp=sharing</t>
  </si>
  <si>
    <t>https://drive.google.com/file/d/1CLzfXelFKMdOwMHS3z5Zgsgg_ffM0W2Y/view?usp=sharing</t>
  </si>
  <si>
    <t>11 3273-4294</t>
  </si>
  <si>
    <t>Galileo 2465 8A</t>
  </si>
  <si>
    <t>Marcela Galdi - 1164315722</t>
  </si>
  <si>
    <t>Lunes / Martes / Jueves de 9 a 1</t>
  </si>
  <si>
    <t>https://drive.google.com/file/d/1_EvgPIrqrngcRmK8A6bpRtkrABUfPGA0/view?usp=sharing</t>
  </si>
  <si>
    <t>https://drive.google.com/file/d/1RFzZ2BSNa_-FFrtkOTlOFtf033f69zCn/view?usp=sharing</t>
  </si>
  <si>
    <t xml:space="preserve">Ruth Belia Pillco Mamani </t>
  </si>
  <si>
    <t>ruthpillco13@gmail.com</t>
  </si>
  <si>
    <t xml:space="preserve">Peruana </t>
  </si>
  <si>
    <t xml:space="preserve">Rivera Indarte 196 </t>
  </si>
  <si>
    <t>Honorato Pillco (papá) cel: 1163736423</t>
  </si>
  <si>
    <t xml:space="preserve">si </t>
  </si>
  <si>
    <t>https://drive.google.com/file/d/1iL3a_mN6ALpZ_wpVU7s7NWMZKBfAsEYi/view?usp=sharing</t>
  </si>
  <si>
    <t>https://drive.google.com/file/d/1BhIt3r4WjIpcconymXADE4RS41W7D0Mt/view?usp=sharing</t>
  </si>
  <si>
    <t>https://drive.google.com/file/d/109O8xyhmDptDHZepvnudMDlOGfwm_YUb/view?usp=sharing</t>
  </si>
  <si>
    <t>Esteban Lafuente</t>
  </si>
  <si>
    <t>emlafuente@gmail.com</t>
  </si>
  <si>
    <t>Periodista - Lic. en Ciencias de la Comunicación - Magister en Políticas Públicas</t>
  </si>
  <si>
    <t>Soler 4424</t>
  </si>
  <si>
    <t>Eugenia Lafuente - hermana - 1551802058</t>
  </si>
  <si>
    <t>Facundo Pichinini</t>
  </si>
  <si>
    <t>+5491136267051</t>
  </si>
  <si>
    <t>Licenciado en Análisis de Sistemas</t>
  </si>
  <si>
    <t>Francisco Pichinini, 1169611406, padre</t>
  </si>
  <si>
    <t>Trabajo con horarios flexibles, lo iría definiendo según necesidad. Preferentemente a principio de la mañana o fin de la tarde.</t>
  </si>
  <si>
    <t>Rosario</t>
  </si>
  <si>
    <t>https://drive.google.com/file/d/1kVnVFHYKFA2R2daVSgEjIpEr7Y8y2X0J/view?usp=sharing</t>
  </si>
  <si>
    <t>https://drive.google.com/file/d/1JfMwRKUZAHW9gp2hXj-7qzS3EefZyGX_/view?usp=sharing</t>
  </si>
  <si>
    <t>https://drive.google.com/file/d/1CZtucCvwfsxOpU9o3HDsv3F5EWgwPAfi/view?usp=sharing</t>
  </si>
  <si>
    <t>Florencia Lara Piesiecki</t>
  </si>
  <si>
    <t xml:space="preserve">Florpiesiecki@gmail.com </t>
  </si>
  <si>
    <t>Guido spano 1918</t>
  </si>
  <si>
    <t xml:space="preserve">Martes y jueves de 13 a 19 hs. </t>
  </si>
  <si>
    <t>https://drive.google.com/file/d/18AdImDjAfZo0tMcdQIVtYbkywkGCZchQ/view?usp=sharing</t>
  </si>
  <si>
    <t>https://drive.google.com/file/d/1sVJtmAoUDQ2V955oMyKFBsAzBa2cAajC/view?usp=sharing</t>
  </si>
  <si>
    <t>https://drive.google.com/file/d/11o7nnIvUMKcXhX4WkmPzd9hvY4xeXwdN/view?usp=sharing</t>
  </si>
  <si>
    <t>esta en eventuales, hay que copiarla en la pestana A. Eventuales</t>
  </si>
  <si>
    <t xml:space="preserve">sm.rimoldi12@gmail.com </t>
  </si>
  <si>
    <t>Beruti 3553</t>
  </si>
  <si>
    <t>Juan Jose Rimoldi, 1151231164, padre</t>
  </si>
  <si>
    <t>Lunes, miercoles y jueves de 15 a 19h.</t>
  </si>
  <si>
    <t>https://drive.google.com/file/d/11XPhbt_SPlFnUvDtohH0zC-Yp99Um9Ch/view?usp=sharing</t>
  </si>
  <si>
    <t>https://drive.google.com/file/d/1yRPgG1Ay0hXH-HyLXZwPQbEYv50ULtBV/view?usp=sharing</t>
  </si>
  <si>
    <t>https://drive.google.com/file/d/1ZnRv_-XulwYVvH4PKvf3XpbDdsSu39ZG/view?usp=sharing</t>
  </si>
  <si>
    <t>Lic. en gestión ambiental urbana</t>
  </si>
  <si>
    <t>Pinzón 1535</t>
  </si>
  <si>
    <t>De 15 a 18 hs. Horarios variables, hay días que podré en otros horarios y días que no podré de 15 a 18. Depende de mi trabajo.</t>
  </si>
  <si>
    <t>https://drive.google.com/file/d/1VTUZMNw6oeHkbXN8wClwJ2lMaQ5NsAyS/view?usp=sharing</t>
  </si>
  <si>
    <t>https://drive.google.com/file/d/1_dNI7z4El_sC6EOIPQKA5Gbk1MokLlbK/view?usp=sharing</t>
  </si>
  <si>
    <t>https://drive.google.com/file/d/1laXaSVmFHtdRl6U3VFS856wa4rwdVJyn/view?usp=sharing</t>
  </si>
  <si>
    <t>Delfina sueiro gonzalez</t>
  </si>
  <si>
    <t>Estudiante de la Licenciatura en Administración de empresas</t>
  </si>
  <si>
    <t>Maria Alejandra Gonzalez (madre) 1541764729</t>
  </si>
  <si>
    <t>Todos los días después de las 14 hs</t>
  </si>
  <si>
    <t>https://drive.google.com/file/d/1aXWfdaGuHAUpbVnbJWQLEQV8F830piK9/view?usp=sharing</t>
  </si>
  <si>
    <t>https://drive.google.com/file/d/1VQnyVFSz-ccZ0zmWfSNiwvjSgzwcdpyY/view?usp=sharing</t>
  </si>
  <si>
    <t>https://drive.google.com/file/d/1ltno0WbdaniE6dc3TN0Mm6t7r2_ZFGQz/view?usp=sharing</t>
  </si>
  <si>
    <t xml:space="preserve">Valentina Pignataro </t>
  </si>
  <si>
    <t>vaalenpigna@gmail.com</t>
  </si>
  <si>
    <t>Ciencia Política UBA</t>
  </si>
  <si>
    <t xml:space="preserve">Neuquén 2347 </t>
  </si>
  <si>
    <t xml:space="preserve">Gina Pignataro, 1131331323, hermana. </t>
  </si>
  <si>
    <t xml:space="preserve">Lunes, Martes y Jueves 3 horas, Viernes 2 horas y Miércoles 1 hora </t>
  </si>
  <si>
    <t>https://drive.google.com/file/d/1AM_HLyXRfpdfCEjAiBNwUwOUsdPh_EsG/view?usp=sharing</t>
  </si>
  <si>
    <t>https://drive.google.com/file/d/1x9txup016GWB6xTO585yWORwDn38CCUZ/view?usp=sharing</t>
  </si>
  <si>
    <t>https://drive.google.com/file/d/1WSqnZrPR5wK9circwxNleqhjigUkqwP3/view?usp=sharing</t>
  </si>
  <si>
    <t>quiere renovar, esperar confirmacion IPA</t>
  </si>
  <si>
    <t>15-16</t>
  </si>
  <si>
    <t>15-17</t>
  </si>
  <si>
    <t>15-17h30</t>
  </si>
  <si>
    <t>15-18</t>
  </si>
  <si>
    <t xml:space="preserve"> 11 5561-2771</t>
  </si>
  <si>
    <t>9 en adelante</t>
  </si>
  <si>
    <t>Carla</t>
  </si>
  <si>
    <t>https://drive.google.com/file/d/16fHFFlWSpcetr3fmgeP6RZEGy1The3_M/view?usp=sharing</t>
  </si>
  <si>
    <t>https://drive.google.com/file/d/1hbgwI0LZD9WjMQvf_jiFMlYxxdhnlG9S/view?usp=sharing</t>
  </si>
  <si>
    <t>https://drive.google.com/file/d/1BVbpM3zgmbSSijgox3dJTe_z0aCW1Vvj/view?usp=sharing</t>
  </si>
  <si>
    <t>Victor Flahaut</t>
  </si>
  <si>
    <t>+33652383650</t>
  </si>
  <si>
    <t>vic.flahaut@gmail.com</t>
  </si>
  <si>
    <t>Estudiante Master</t>
  </si>
  <si>
    <t>163 rue de Charenton 75012 Paris France</t>
  </si>
  <si>
    <t>Claire Flahaut (Madre) +33607958250</t>
  </si>
  <si>
    <t>Al fin de cada dia</t>
  </si>
  <si>
    <t>https://drive.google.com/file/d/17hO32VQ71HPsUj3g_12LhlzCV8sJdrdF/view?usp=sharing</t>
  </si>
  <si>
    <t>https://drive.google.com/file/d/1thpOmLSqxPI5lWkU9Jnn2fImxFH0ZhgZ/view?usp=sharing</t>
  </si>
  <si>
    <t>https://drive.google.com/file/d/1Wz8kfOaXRq28_vfWBS_8K-Jpao-ihq8_/view?usp=sharing</t>
  </si>
  <si>
    <t>ya renovado</t>
  </si>
  <si>
    <t xml:space="preserve">Pasaporte No G41822127 </t>
  </si>
  <si>
    <t>DNI: 43011624</t>
  </si>
  <si>
    <t>42252076</t>
  </si>
  <si>
    <t>35775843</t>
  </si>
  <si>
    <t>40511299</t>
  </si>
  <si>
    <t>43324725</t>
  </si>
  <si>
    <t>39915538</t>
  </si>
  <si>
    <t>26756404</t>
  </si>
  <si>
    <t>38542848</t>
  </si>
  <si>
    <t>222779</t>
  </si>
  <si>
    <t>34245543</t>
  </si>
  <si>
    <t>43101701</t>
  </si>
  <si>
    <t>40881990</t>
  </si>
  <si>
    <t>35471650</t>
  </si>
  <si>
    <t>39387211</t>
  </si>
  <si>
    <t>40849171</t>
  </si>
  <si>
    <t>38176096</t>
  </si>
  <si>
    <t>94193894</t>
  </si>
  <si>
    <t>33193492</t>
  </si>
  <si>
    <t>38522375</t>
  </si>
  <si>
    <t>95260811</t>
  </si>
  <si>
    <t>42038634</t>
  </si>
  <si>
    <t>31003117</t>
  </si>
  <si>
    <t>32353686</t>
  </si>
  <si>
    <t>37324192</t>
  </si>
  <si>
    <t>42327520</t>
  </si>
  <si>
    <t>45011215</t>
  </si>
  <si>
    <t>4104751</t>
  </si>
  <si>
    <t>95033287</t>
  </si>
  <si>
    <t>33857472</t>
  </si>
  <si>
    <t>36900221</t>
  </si>
  <si>
    <t>37183573</t>
  </si>
  <si>
    <t>42996737</t>
  </si>
  <si>
    <t>1849999</t>
  </si>
</sst>
</file>

<file path=xl/styles.xml><?xml version="1.0" encoding="utf-8"?>
<styleSheet xmlns="http://schemas.openxmlformats.org/spreadsheetml/2006/main" xmlns:x14ac="http://schemas.microsoft.com/office/spreadsheetml/2009/9/ac" xmlns:mc="http://schemas.openxmlformats.org/markup-compatibility/2006">
  <numFmts count="20">
    <numFmt numFmtId="164" formatCode="m/d/yyyy h:mm:ss"/>
    <numFmt numFmtId="165" formatCode="dd/mm/yy"/>
    <numFmt numFmtId="166" formatCode="dd/mm/yyyy"/>
    <numFmt numFmtId="167" formatCode="d/M/yyyy"/>
    <numFmt numFmtId="168" formatCode="d/m/yyyy h:mm:ss"/>
    <numFmt numFmtId="169" formatCode="d/m/yyyy"/>
    <numFmt numFmtId="170" formatCode="d-m-yyyy"/>
    <numFmt numFmtId="171" formatCode="dd-mm-yy"/>
    <numFmt numFmtId="172" formatCode="d-m-yy"/>
    <numFmt numFmtId="173" formatCode="yyyy-mm-dd"/>
    <numFmt numFmtId="174" formatCode="d/m/yy"/>
    <numFmt numFmtId="175" formatCode="dd.mm"/>
    <numFmt numFmtId="176" formatCode="d/m"/>
    <numFmt numFmtId="177" formatCode="d&quot; de &quot;mmmm yyyy"/>
    <numFmt numFmtId="178" formatCode="dd.mm.yyyy"/>
    <numFmt numFmtId="179" formatCode="dd/mm"/>
    <numFmt numFmtId="180" formatCode="d.m"/>
    <numFmt numFmtId="181" formatCode="dd.mm.yy"/>
    <numFmt numFmtId="182" formatCode="d.m.yyyy"/>
    <numFmt numFmtId="183" formatCode="dd-mm"/>
  </numFmts>
  <fonts count="139">
    <font>
      <sz val="10.0"/>
      <color rgb="FF000000"/>
      <name val="Arial"/>
      <scheme val="minor"/>
    </font>
    <font>
      <b/>
      <color theme="1"/>
      <name val="Arial"/>
      <scheme val="minor"/>
    </font>
    <font>
      <color theme="1"/>
      <name val="Arial"/>
      <scheme val="minor"/>
    </font>
    <font>
      <u/>
      <color theme="1"/>
      <name val="Arial"/>
      <scheme val="minor"/>
    </font>
    <font>
      <sz val="10.0"/>
      <color theme="1"/>
      <name val="Arial"/>
      <scheme val="minor"/>
    </font>
    <font>
      <sz val="10.0"/>
      <color rgb="FF1F1F1F"/>
      <name val="Arial"/>
      <scheme val="minor"/>
    </font>
    <font>
      <b/>
      <sz val="10.0"/>
      <color theme="1"/>
      <name val="Poppins"/>
    </font>
    <font>
      <sz val="10.0"/>
      <color theme="1"/>
      <name val="Poppins"/>
    </font>
    <font>
      <b/>
      <color theme="1"/>
      <name val="Poppins"/>
    </font>
    <font/>
    <font>
      <b/>
      <sz val="8.0"/>
      <color theme="1"/>
      <name val="Arial"/>
    </font>
    <font>
      <color rgb="FF555555"/>
      <name val="Roboto"/>
    </font>
    <font>
      <color theme="1"/>
      <name val="Arial"/>
    </font>
    <font>
      <color rgb="FFFF0000"/>
      <name val="Arial"/>
    </font>
    <font>
      <sz val="11.0"/>
      <color theme="1"/>
      <name val="Arial"/>
      <scheme val="minor"/>
    </font>
    <font>
      <sz val="11.0"/>
      <color rgb="FF000000"/>
      <name val="Arial"/>
      <scheme val="minor"/>
    </font>
    <font>
      <b/>
      <color rgb="FF202124"/>
      <name val="Roboto"/>
    </font>
    <font>
      <sz val="11.0"/>
      <color rgb="FF555555"/>
      <name val="Roboto"/>
    </font>
    <font>
      <color rgb="FF741B47"/>
      <name val="Arial"/>
    </font>
    <font>
      <u/>
      <color rgb="FF0000FF"/>
    </font>
    <font>
      <sz val="11.0"/>
      <color rgb="FF000000"/>
      <name val="Arial"/>
    </font>
    <font>
      <color rgb="FF000000"/>
      <name val="Arial"/>
      <scheme val="minor"/>
    </font>
    <font>
      <u/>
      <color rgb="FF000000"/>
    </font>
    <font>
      <color rgb="FF000000"/>
      <name val="Roboto"/>
    </font>
    <font>
      <u/>
      <color rgb="FF1155CC"/>
    </font>
    <font>
      <u/>
      <color rgb="FF0000FF"/>
    </font>
    <font>
      <u/>
      <color rgb="FF0000FF"/>
    </font>
    <font>
      <u/>
      <color rgb="FF0000FF"/>
    </font>
    <font>
      <u/>
      <color rgb="FF0000FF"/>
    </font>
    <font>
      <u/>
      <color rgb="FF0000FF"/>
    </font>
    <font>
      <u/>
      <color rgb="FF0000FF"/>
    </font>
    <font>
      <b/>
      <sz val="9.0"/>
      <color theme="1"/>
      <name val="Poppins"/>
    </font>
    <font>
      <sz val="11.0"/>
      <color rgb="FF3C4043"/>
      <name val="Roboto"/>
    </font>
    <font>
      <color rgb="FFF09300"/>
      <name val="Arial"/>
    </font>
    <font>
      <u/>
      <color rgb="FF1155CC"/>
      <name val="Arial"/>
    </font>
    <font>
      <b/>
      <sz val="10.0"/>
      <color theme="1"/>
      <name val="Arial"/>
      <scheme val="minor"/>
    </font>
    <font>
      <u/>
      <sz val="10.0"/>
      <color rgb="FF0000FF"/>
    </font>
    <font>
      <u/>
      <sz val="10.0"/>
      <color rgb="FF0000FF"/>
    </font>
    <font>
      <u/>
      <sz val="10.0"/>
      <color rgb="FF0000FF"/>
    </font>
    <font>
      <u/>
      <sz val="10.0"/>
      <color rgb="FF0000FF"/>
    </font>
    <font>
      <u/>
      <sz val="10.0"/>
      <color rgb="FF0000FF"/>
    </font>
    <font>
      <u/>
      <sz val="10.0"/>
      <color rgb="FF1155CC"/>
    </font>
    <font>
      <u/>
      <sz val="10.0"/>
      <color rgb="FF1155CC"/>
    </font>
    <font>
      <u/>
      <sz val="10.0"/>
      <color rgb="FF1155CC"/>
    </font>
    <font>
      <u/>
      <color rgb="FF1155CC"/>
    </font>
    <font>
      <u/>
      <color rgb="FF1155CC"/>
    </font>
    <font>
      <u/>
      <color rgb="FF1155CC"/>
    </font>
    <font>
      <u/>
      <color rgb="FF0000FF"/>
    </font>
    <font>
      <u/>
      <color rgb="FF0000FF"/>
    </font>
    <font>
      <u/>
      <color rgb="FF0000FF"/>
    </font>
    <font>
      <u/>
      <color rgb="FF1155CC"/>
    </font>
    <font>
      <u/>
      <color rgb="FF0000FF"/>
    </font>
    <font>
      <color rgb="FFF09300"/>
      <name val="Arial"/>
      <scheme val="minor"/>
    </font>
    <font>
      <u/>
      <color rgb="FF0000FF"/>
    </font>
    <font>
      <u/>
      <color rgb="FF0000FF"/>
    </font>
    <font>
      <sz val="10.0"/>
      <color theme="1"/>
      <name val="Arial"/>
    </font>
    <font>
      <u/>
      <color rgb="FF1155CC"/>
      <name val="Arial"/>
    </font>
    <font>
      <b/>
      <sz val="10.0"/>
      <color theme="1"/>
      <name val="Arial"/>
    </font>
    <font>
      <b/>
      <color theme="1"/>
      <name val="Arial"/>
    </font>
    <font>
      <b/>
      <sz val="10.0"/>
      <color rgb="FFFF0000"/>
      <name val="Arial"/>
    </font>
    <font>
      <sz val="10.0"/>
      <color rgb="FF000000"/>
      <name val="Arial"/>
    </font>
    <font>
      <u/>
      <sz val="10.0"/>
      <color rgb="FF1155CC"/>
      <name val="Arial"/>
    </font>
    <font>
      <u/>
      <sz val="10.0"/>
      <color rgb="FF1155CC"/>
      <name val="Arial"/>
    </font>
    <font>
      <u/>
      <sz val="10.0"/>
      <color rgb="FF1155CC"/>
      <name val="Arial"/>
    </font>
    <font>
      <u/>
      <sz val="10.0"/>
      <color rgb="FF0000FF"/>
      <name val="Arial"/>
    </font>
    <font>
      <color rgb="FF000000"/>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0000FF"/>
      <name val="Arial"/>
    </font>
    <font>
      <sz val="10.0"/>
      <color rgb="FFF09300"/>
      <name val="Arial"/>
    </font>
    <font>
      <u/>
      <sz val="10.0"/>
      <color rgb="FF1155CC"/>
      <name val="Arial"/>
    </font>
    <font>
      <u/>
      <color rgb="FF1155CC"/>
      <name val="Arial"/>
    </font>
    <font>
      <sz val="11.0"/>
      <color theme="1"/>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sz val="12.0"/>
      <color theme="1"/>
      <name val="Arial"/>
      <scheme val="minor"/>
    </font>
    <font>
      <u/>
      <sz val="12.0"/>
      <color rgb="FF000000"/>
      <name val="Arial"/>
      <scheme val="minor"/>
    </font>
    <font>
      <u/>
      <sz val="12.0"/>
      <color rgb="FF1155CC"/>
      <name val="Arial"/>
      <scheme val="minor"/>
    </font>
    <font>
      <u/>
      <color rgb="FF0000FF"/>
    </font>
    <font>
      <u/>
      <sz val="10.0"/>
      <color rgb="FF1155CC"/>
      <name val="Arial"/>
      <scheme val="minor"/>
    </font>
    <font>
      <sz val="12.0"/>
      <color rgb="FF000000"/>
      <name val="Arial"/>
      <scheme val="minor"/>
    </font>
    <font>
      <sz val="10.0"/>
      <color rgb="FF555555"/>
      <name val="Arial"/>
      <scheme val="minor"/>
    </font>
    <font>
      <color rgb="FF980000"/>
      <name val="Arial"/>
      <scheme val="minor"/>
    </font>
    <font>
      <u/>
      <color rgb="FF0000FF"/>
    </font>
    <font>
      <u/>
      <color rgb="FF0000FF"/>
    </font>
    <font>
      <u/>
      <color rgb="FF1155CC"/>
      <name val="Arial"/>
      <scheme val="minor"/>
    </font>
    <font>
      <u/>
      <color rgb="FF1155CC"/>
      <name val="Arial"/>
    </font>
    <font>
      <u/>
      <sz val="10.0"/>
      <color theme="1"/>
      <name val="Arial"/>
      <scheme val="minor"/>
    </font>
    <font>
      <u/>
      <sz val="10.0"/>
      <color theme="1"/>
      <name val="Arial"/>
      <scheme val="minor"/>
    </font>
    <font>
      <u/>
      <sz val="10.0"/>
      <color rgb="FF1155CC"/>
      <name val="Arial"/>
      <scheme val="minor"/>
    </font>
    <font>
      <u/>
      <sz val="10.0"/>
      <color rgb="FF1155CC"/>
      <name val="Arial"/>
      <scheme val="minor"/>
    </font>
    <font>
      <u/>
      <sz val="10.0"/>
      <color rgb="FF1155CC"/>
      <name val="Arial"/>
      <scheme val="minor"/>
    </font>
    <font>
      <u/>
      <color rgb="FF1155CC"/>
      <name val="Arial"/>
      <scheme val="minor"/>
    </font>
    <font>
      <u/>
      <color rgb="FF1155CC"/>
      <name val="Arial"/>
      <scheme val="minor"/>
    </font>
    <font>
      <u/>
      <color rgb="FF1155CC"/>
      <name val="Arial"/>
      <scheme val="minor"/>
    </font>
    <font>
      <u/>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color rgb="FF1155CC"/>
      <name val="Arial"/>
    </font>
    <font>
      <u/>
      <color rgb="FF1155CC"/>
      <name val="Arial"/>
    </font>
    <font>
      <u/>
      <color rgb="FF1155CC"/>
      <name val="Arial"/>
    </font>
    <font>
      <u/>
      <sz val="12.0"/>
      <color rgb="FF000000"/>
      <name val="Arial"/>
      <scheme val="minor"/>
    </font>
    <font>
      <u/>
      <sz val="12.0"/>
      <color rgb="FF1155CC"/>
      <name val="Arial"/>
      <scheme val="minor"/>
    </font>
    <font>
      <u/>
      <sz val="10.0"/>
      <color rgb="FF1155CC"/>
      <name val="Arial"/>
      <scheme val="minor"/>
    </font>
    <font>
      <color theme="1"/>
      <name val="Poppins"/>
    </font>
    <font>
      <u/>
      <color rgb="FF1155CC"/>
      <name val="Arial"/>
    </font>
    <font>
      <u/>
      <color rgb="FF1155CC"/>
      <name val="Arial"/>
    </font>
    <font>
      <b/>
      <sz val="9.0"/>
      <color theme="1"/>
      <name val="Arial"/>
      <scheme val="minor"/>
    </font>
    <font>
      <b/>
      <sz val="14.0"/>
      <color theme="1"/>
      <name val="Arial"/>
    </font>
    <font>
      <u/>
      <color rgb="FF1155CC"/>
    </font>
    <font>
      <u/>
      <color rgb="FF1155CC"/>
    </font>
    <font>
      <b/>
      <sz val="11.0"/>
      <color theme="1"/>
      <name val="Arial"/>
      <scheme val="minor"/>
    </font>
    <font>
      <u/>
      <sz val="11.0"/>
      <color rgb="FF0000FF"/>
    </font>
    <font>
      <sz val="11.0"/>
      <color rgb="FF555555"/>
      <name val="Arial"/>
      <scheme val="minor"/>
    </font>
    <font>
      <u/>
      <sz val="11.0"/>
      <color rgb="FF0000FF"/>
    </font>
    <font>
      <sz val="11.0"/>
      <color rgb="FF000000"/>
    </font>
    <font>
      <u/>
      <sz val="11.0"/>
      <color rgb="FF1155CC"/>
    </font>
    <font>
      <u/>
      <sz val="11.0"/>
      <color rgb="FF0000FF"/>
    </font>
    <font>
      <u/>
      <sz val="11.0"/>
      <color rgb="FF1155CC"/>
    </font>
    <font>
      <sz val="10.0"/>
      <color rgb="FF1F1F1F"/>
      <name val="Arial"/>
    </font>
  </fonts>
  <fills count="27">
    <fill>
      <patternFill patternType="none"/>
    </fill>
    <fill>
      <patternFill patternType="lightGray"/>
    </fill>
    <fill>
      <patternFill patternType="solid">
        <fgColor rgb="FFFCE5CD"/>
        <bgColor rgb="FFFCE5CD"/>
      </patternFill>
    </fill>
    <fill>
      <patternFill patternType="solid">
        <fgColor rgb="FFFFF2CC"/>
        <bgColor rgb="FFFFF2CC"/>
      </patternFill>
    </fill>
    <fill>
      <patternFill patternType="solid">
        <fgColor rgb="FFD0E0E3"/>
        <bgColor rgb="FFD0E0E3"/>
      </patternFill>
    </fill>
    <fill>
      <patternFill patternType="solid">
        <fgColor rgb="FFE6B8AF"/>
        <bgColor rgb="FFE6B8AF"/>
      </patternFill>
    </fill>
    <fill>
      <patternFill patternType="solid">
        <fgColor rgb="FFFFE599"/>
        <bgColor rgb="FFFFE599"/>
      </patternFill>
    </fill>
    <fill>
      <patternFill patternType="solid">
        <fgColor rgb="FFF4CCCC"/>
        <bgColor rgb="FFF4CCCC"/>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980000"/>
        <bgColor rgb="FF980000"/>
      </patternFill>
    </fill>
    <fill>
      <patternFill patternType="solid">
        <fgColor rgb="FFEAD1DC"/>
        <bgColor rgb="FFEAD1DC"/>
      </patternFill>
    </fill>
    <fill>
      <patternFill patternType="solid">
        <fgColor rgb="FFD9D2E9"/>
        <bgColor rgb="FFD9D2E9"/>
      </patternFill>
    </fill>
    <fill>
      <patternFill patternType="solid">
        <fgColor theme="0"/>
        <bgColor theme="0"/>
      </patternFill>
    </fill>
    <fill>
      <patternFill patternType="solid">
        <fgColor rgb="FFCFE2F3"/>
        <bgColor rgb="FFCFE2F3"/>
      </patternFill>
    </fill>
    <fill>
      <patternFill patternType="solid">
        <fgColor rgb="FFA2C4C9"/>
        <bgColor rgb="FFA2C4C9"/>
      </patternFill>
    </fill>
    <fill>
      <patternFill patternType="solid">
        <fgColor rgb="FFEA9999"/>
        <bgColor rgb="FFEA9999"/>
      </patternFill>
    </fill>
    <fill>
      <patternFill patternType="solid">
        <fgColor rgb="FFFFD966"/>
        <bgColor rgb="FFFFD966"/>
      </patternFill>
    </fill>
    <fill>
      <patternFill patternType="solid">
        <fgColor rgb="FFF3F3F3"/>
        <bgColor rgb="FFF3F3F3"/>
      </patternFill>
    </fill>
    <fill>
      <patternFill patternType="solid">
        <fgColor rgb="FFEFEFEF"/>
        <bgColor rgb="FFEFEFEF"/>
      </patternFill>
    </fill>
    <fill>
      <patternFill patternType="solid">
        <fgColor rgb="FF999999"/>
        <bgColor rgb="FF999999"/>
      </patternFill>
    </fill>
    <fill>
      <patternFill patternType="solid">
        <fgColor rgb="FFB6D7A8"/>
        <bgColor rgb="FFB6D7A8"/>
      </patternFill>
    </fill>
    <fill>
      <patternFill patternType="solid">
        <fgColor rgb="FFB4A7D6"/>
        <bgColor rgb="FFB4A7D6"/>
      </patternFill>
    </fill>
    <fill>
      <patternFill patternType="solid">
        <fgColor rgb="FFD5A6BD"/>
        <bgColor rgb="FFD5A6BD"/>
      </patternFill>
    </fill>
    <fill>
      <patternFill patternType="solid">
        <fgColor rgb="FFCC0000"/>
        <bgColor rgb="FFCC0000"/>
      </patternFill>
    </fill>
    <fill>
      <patternFill patternType="solid">
        <fgColor rgb="FFC9DAF8"/>
        <bgColor rgb="FFC9DAF8"/>
      </patternFill>
    </fill>
  </fills>
  <borders count="41">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ck">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top style="thick">
        <color rgb="FF000000"/>
      </top>
    </border>
    <border>
      <left style="thin">
        <color rgb="FF000000"/>
      </left>
      <right style="thin">
        <color rgb="FF000000"/>
      </right>
      <top style="thick">
        <color rgb="FF000000"/>
      </top>
      <bottom style="thick">
        <color rgb="FF000000"/>
      </bottom>
    </border>
    <border>
      <left style="thin">
        <color rgb="FF000000"/>
      </left>
      <right style="thick">
        <color rgb="FF000000"/>
      </right>
      <top style="thick">
        <color rgb="FF000000"/>
      </top>
      <bottom style="thick">
        <color rgb="FF000000"/>
      </bottom>
    </border>
    <border>
      <right style="thick">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top style="thin">
        <color rgb="FF000000"/>
      </top>
      <bottom style="thin">
        <color rgb="FF000000"/>
      </bottom>
    </border>
    <border>
      <right style="thin">
        <color rgb="FF000000"/>
      </right>
      <top style="thick">
        <color rgb="FF000000"/>
      </top>
      <bottom style="thin">
        <color rgb="FF000000"/>
      </bottom>
    </border>
    <border>
      <left style="thin">
        <color rgb="FF000000"/>
      </left>
      <top style="thin">
        <color rgb="FF000000"/>
      </top>
      <bottom style="thin">
        <color rgb="FF000000"/>
      </bottom>
    </border>
    <border>
      <left style="thin">
        <color rgb="FF000000"/>
      </left>
      <bottom style="thin">
        <color rgb="FF000000"/>
      </bottom>
    </border>
    <border>
      <right style="thin">
        <color rgb="FF000000"/>
      </right>
    </border>
    <border>
      <left style="thin">
        <color rgb="FF000000"/>
      </left>
      <right style="thin">
        <color rgb="FF000000"/>
      </right>
    </border>
    <border>
      <left style="thin">
        <color rgb="FF000000"/>
      </left>
    </border>
    <border>
      <left style="thin">
        <color rgb="FF000000"/>
      </left>
      <right style="thick">
        <color rgb="FF000000"/>
      </right>
      <top style="thin">
        <color rgb="FF000000"/>
      </top>
    </border>
    <border>
      <left style="thin">
        <color rgb="FF000000"/>
      </left>
      <right style="thick">
        <color rgb="FF000000"/>
      </right>
      <bottom style="thin">
        <color rgb="FF000000"/>
      </bottom>
    </border>
    <border>
      <left style="thin">
        <color rgb="FF000000"/>
      </left>
      <top style="thick">
        <color rgb="FF000000"/>
      </top>
      <bottom style="thick">
        <color rgb="FF000000"/>
      </bottom>
    </border>
    <border>
      <right style="thick">
        <color rgb="FF000000"/>
      </right>
      <bottom style="thin">
        <color rgb="FF000000"/>
      </bottom>
    </border>
    <border>
      <bottom style="thin">
        <color rgb="FF000000"/>
      </bottom>
    </border>
    <border>
      <left style="thin">
        <color rgb="FF000000"/>
      </left>
      <top style="thick">
        <color rgb="FF000000"/>
      </top>
      <bottom style="thin">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ck">
        <color rgb="FF000000"/>
      </right>
      <top style="thick">
        <color rgb="FF000000"/>
      </top>
    </border>
    <border>
      <left style="medium">
        <color rgb="FF000000"/>
      </left>
      <right style="medium">
        <color rgb="FF000000"/>
      </right>
      <top style="medium">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thick">
        <color rgb="FF000000"/>
      </left>
      <right style="thin">
        <color rgb="FF000000"/>
      </right>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ck">
        <color rgb="FF000000"/>
      </left>
      <top style="thin">
        <color rgb="FF000000"/>
      </top>
    </border>
    <border>
      <left style="thick">
        <color rgb="FF000000"/>
      </left>
      <right style="thin">
        <color rgb="FF000000"/>
      </right>
      <top style="thick">
        <color rgb="FF000000"/>
      </top>
    </border>
    <border>
      <left style="thick">
        <color rgb="FF000000"/>
      </left>
      <right style="thin">
        <color rgb="FF000000"/>
      </right>
      <top style="thin">
        <color rgb="FF000000"/>
      </top>
      <bottom style="thin">
        <color rgb="FF000000"/>
      </bottom>
    </border>
  </borders>
  <cellStyleXfs count="1">
    <xf borderId="0" fillId="0" fontId="0" numFmtId="0" applyAlignment="1" applyFont="1"/>
  </cellStyleXfs>
  <cellXfs count="182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shrinkToFit="0" wrapText="1"/>
    </xf>
    <xf borderId="0" fillId="2" fontId="1" numFmtId="0" xfId="0" applyAlignment="1" applyFill="1" applyFont="1">
      <alignment readingOrder="0"/>
    </xf>
    <xf borderId="0" fillId="0" fontId="2" numFmtId="0" xfId="0" applyAlignment="1" applyFont="1">
      <alignment readingOrder="0" shrinkToFit="0" wrapText="1"/>
    </xf>
    <xf borderId="0" fillId="0" fontId="2" numFmtId="0" xfId="0" applyAlignment="1" applyFont="1">
      <alignment shrinkToFit="0" wrapText="1"/>
    </xf>
    <xf borderId="0" fillId="3" fontId="2" numFmtId="0" xfId="0" applyAlignment="1" applyFill="1" applyFont="1">
      <alignment readingOrder="0"/>
    </xf>
    <xf borderId="0" fillId="4" fontId="2" numFmtId="0" xfId="0" applyAlignment="1" applyFill="1" applyFont="1">
      <alignment readingOrder="0"/>
    </xf>
    <xf borderId="0" fillId="0" fontId="4" numFmtId="0" xfId="0" applyAlignment="1" applyFont="1">
      <alignment readingOrder="0"/>
    </xf>
    <xf borderId="0" fillId="2" fontId="4" numFmtId="0" xfId="0" applyAlignment="1" applyFont="1">
      <alignment readingOrder="0"/>
    </xf>
    <xf borderId="0" fillId="3" fontId="4" numFmtId="0" xfId="0" applyAlignment="1" applyFont="1">
      <alignment readingOrder="0"/>
    </xf>
    <xf borderId="0" fillId="5" fontId="4" numFmtId="0" xfId="0" applyAlignment="1" applyFill="1" applyFont="1">
      <alignment readingOrder="0"/>
    </xf>
    <xf borderId="0" fillId="0" fontId="4" numFmtId="164" xfId="0" applyFont="1" applyNumberFormat="1"/>
    <xf borderId="0" fillId="0" fontId="4" numFmtId="14" xfId="0" applyFont="1" applyNumberFormat="1"/>
    <xf borderId="0" fillId="0" fontId="4" numFmtId="0" xfId="0" applyFont="1"/>
    <xf borderId="1" fillId="0" fontId="4" numFmtId="0" xfId="0" applyAlignment="1" applyBorder="1" applyFont="1">
      <alignment horizontal="center" shrinkToFit="0" vertical="center" wrapText="0"/>
    </xf>
    <xf borderId="1" fillId="0" fontId="4" numFmtId="0" xfId="0" applyAlignment="1" applyBorder="1" applyFont="1">
      <alignment horizontal="center" readingOrder="0" shrinkToFit="0" vertical="center" wrapText="0"/>
    </xf>
    <xf borderId="0" fillId="0" fontId="4" numFmtId="0" xfId="0" applyAlignment="1" applyFont="1">
      <alignment shrinkToFit="0" wrapText="1"/>
    </xf>
    <xf borderId="1" fillId="6" fontId="0" numFmtId="0" xfId="0" applyAlignment="1" applyBorder="1" applyFill="1" applyFont="1">
      <alignment horizontal="center" readingOrder="0" shrinkToFit="0" vertical="center" wrapText="0"/>
    </xf>
    <xf borderId="1" fillId="0" fontId="4" numFmtId="3" xfId="0" applyAlignment="1" applyBorder="1" applyFont="1" applyNumberFormat="1">
      <alignment horizontal="center" readingOrder="0" shrinkToFit="0" vertical="center" wrapText="0"/>
    </xf>
    <xf quotePrefix="1" borderId="1" fillId="7" fontId="4" numFmtId="0" xfId="0" applyAlignment="1" applyBorder="1" applyFill="1" applyFont="1">
      <alignment horizontal="center" readingOrder="0" shrinkToFit="0" vertical="center" wrapText="0"/>
    </xf>
    <xf borderId="1" fillId="6" fontId="4" numFmtId="0" xfId="0" applyAlignment="1" applyBorder="1" applyFont="1">
      <alignment horizontal="center" readingOrder="0" shrinkToFit="0" vertical="center" wrapText="0"/>
    </xf>
    <xf borderId="1" fillId="7" fontId="4" numFmtId="0" xfId="0" applyAlignment="1" applyBorder="1" applyFont="1">
      <alignment horizontal="center" shrinkToFit="0" vertical="center" wrapText="0"/>
    </xf>
    <xf borderId="1" fillId="2" fontId="4" numFmtId="0" xfId="0" applyAlignment="1" applyBorder="1" applyFont="1">
      <alignment horizontal="center" readingOrder="0" shrinkToFit="0" vertical="center" wrapText="0"/>
    </xf>
    <xf borderId="1" fillId="8" fontId="4" numFmtId="0" xfId="0" applyAlignment="1" applyBorder="1" applyFill="1" applyFont="1">
      <alignment horizontal="center" readingOrder="0" shrinkToFit="0" vertical="center" wrapText="0"/>
    </xf>
    <xf borderId="1" fillId="0" fontId="4" numFmtId="0" xfId="0" applyAlignment="1" applyBorder="1" applyFont="1">
      <alignment horizontal="center" readingOrder="0"/>
    </xf>
    <xf borderId="1" fillId="0" fontId="4" numFmtId="0" xfId="0" applyAlignment="1" applyBorder="1" applyFont="1">
      <alignment horizontal="center" readingOrder="0" vertical="center"/>
    </xf>
    <xf borderId="1" fillId="0" fontId="4" numFmtId="3" xfId="0" applyAlignment="1" applyBorder="1" applyFont="1" applyNumberFormat="1">
      <alignment horizontal="center" readingOrder="0" vertical="center"/>
    </xf>
    <xf borderId="1" fillId="0" fontId="4" numFmtId="3" xfId="0" applyAlignment="1" applyBorder="1" applyFont="1" applyNumberFormat="1">
      <alignment horizontal="center" readingOrder="0"/>
    </xf>
    <xf borderId="1" fillId="0" fontId="4" numFmtId="0" xfId="0" applyAlignment="1" applyBorder="1" applyFont="1">
      <alignment readingOrder="0"/>
    </xf>
    <xf borderId="0" fillId="0" fontId="4" numFmtId="0" xfId="0" applyAlignment="1" applyFont="1">
      <alignment readingOrder="0" shrinkToFit="0" wrapText="1"/>
    </xf>
    <xf borderId="0" fillId="8" fontId="0" numFmtId="165" xfId="0" applyFont="1" applyNumberFormat="1"/>
    <xf borderId="2" fillId="0" fontId="4" numFmtId="1" xfId="0" applyAlignment="1" applyBorder="1" applyFont="1" applyNumberFormat="1">
      <alignment horizontal="center"/>
    </xf>
    <xf borderId="0" fillId="8" fontId="0" numFmtId="166" xfId="0" applyFont="1" applyNumberFormat="1"/>
    <xf borderId="2" fillId="0" fontId="4" numFmtId="49" xfId="0" applyAlignment="1" applyBorder="1" applyFont="1" applyNumberFormat="1">
      <alignment horizontal="center"/>
    </xf>
    <xf borderId="0" fillId="8" fontId="0" numFmtId="167" xfId="0" applyFont="1" applyNumberFormat="1"/>
    <xf borderId="1" fillId="0" fontId="4" numFmtId="49" xfId="0" applyAlignment="1" applyBorder="1" applyFont="1" applyNumberFormat="1">
      <alignment horizontal="center" readingOrder="0" shrinkToFit="0" vertical="center" wrapText="0"/>
    </xf>
    <xf borderId="1" fillId="0" fontId="4" numFmtId="49" xfId="0" applyAlignment="1" applyBorder="1" applyFont="1" applyNumberFormat="1">
      <alignment horizontal="center" vertical="center"/>
    </xf>
    <xf borderId="0" fillId="8" fontId="0" numFmtId="14" xfId="0" applyFont="1" applyNumberFormat="1"/>
    <xf borderId="1" fillId="0" fontId="4" numFmtId="49" xfId="0" applyAlignment="1" applyBorder="1" applyFont="1" applyNumberFormat="1">
      <alignment horizontal="center"/>
    </xf>
    <xf borderId="3" fillId="0" fontId="4" numFmtId="49" xfId="0" applyAlignment="1" applyBorder="1" applyFont="1" applyNumberFormat="1">
      <alignment horizontal="center" vertical="bottom"/>
    </xf>
    <xf borderId="0" fillId="8" fontId="0" numFmtId="0" xfId="0" applyAlignment="1" applyFont="1">
      <alignment horizontal="center" vertical="center"/>
    </xf>
    <xf borderId="4" fillId="0" fontId="4" numFmtId="0" xfId="0" applyAlignment="1" applyBorder="1" applyFont="1">
      <alignment horizontal="center" vertical="bottom"/>
    </xf>
    <xf borderId="1" fillId="0" fontId="4" numFmtId="0" xfId="0" applyAlignment="1" applyBorder="1" applyFont="1">
      <alignment horizontal="center" vertical="bottom"/>
    </xf>
    <xf borderId="1" fillId="0" fontId="4" numFmtId="3" xfId="0" applyAlignment="1" applyBorder="1" applyFont="1" applyNumberFormat="1">
      <alignment horizontal="center" vertical="bottom"/>
    </xf>
    <xf borderId="1" fillId="0" fontId="4" numFmtId="0" xfId="0" applyAlignment="1" applyBorder="1" applyFont="1">
      <alignment horizontal="center" vertical="bottom"/>
    </xf>
    <xf quotePrefix="1" borderId="1" fillId="0" fontId="4" numFmtId="0" xfId="0" applyAlignment="1" applyBorder="1" applyFont="1">
      <alignment horizontal="center" vertical="bottom"/>
    </xf>
    <xf borderId="0" fillId="0" fontId="4" numFmtId="168" xfId="0" applyFont="1" applyNumberFormat="1"/>
    <xf borderId="0" fillId="0" fontId="4" numFmtId="169" xfId="0" applyFont="1" applyNumberFormat="1"/>
    <xf borderId="1" fillId="0" fontId="4" numFmtId="0" xfId="0" applyAlignment="1" applyBorder="1" applyFont="1">
      <alignment horizontal="center" readingOrder="0" vertical="bottom"/>
    </xf>
    <xf borderId="0" fillId="0" fontId="4" numFmtId="166" xfId="0" applyFont="1" applyNumberFormat="1"/>
    <xf borderId="1" fillId="0" fontId="4" numFmtId="0" xfId="0" applyAlignment="1" applyBorder="1" applyFont="1">
      <alignment horizontal="center" vertical="center"/>
    </xf>
    <xf borderId="1" fillId="0" fontId="4" numFmtId="0" xfId="0" applyAlignment="1" applyBorder="1" applyFont="1">
      <alignment horizontal="center" shrinkToFit="0" vertical="center" wrapText="1"/>
    </xf>
    <xf borderId="0" fillId="0" fontId="4" numFmtId="166" xfId="0" applyAlignment="1" applyFont="1" applyNumberFormat="1">
      <alignment shrinkToFit="0" wrapText="1"/>
    </xf>
    <xf borderId="1" fillId="0" fontId="4" numFmtId="0" xfId="0" applyAlignment="1" applyBorder="1" applyFont="1">
      <alignment horizontal="left" shrinkToFit="0" vertical="center" wrapText="1"/>
    </xf>
    <xf borderId="5" fillId="0" fontId="4" numFmtId="0" xfId="0" applyAlignment="1" applyBorder="1" applyFont="1">
      <alignment horizontal="center" shrinkToFit="0" vertical="center" wrapText="1"/>
    </xf>
    <xf borderId="1" fillId="0" fontId="4" numFmtId="0" xfId="0" applyAlignment="1" applyBorder="1" applyFont="1">
      <alignment horizontal="left" shrinkToFit="0" vertical="center" wrapText="1"/>
    </xf>
    <xf borderId="5" fillId="0" fontId="4" numFmtId="0" xfId="0" applyAlignment="1" applyBorder="1" applyFont="1">
      <alignment horizontal="center" vertical="center"/>
    </xf>
    <xf borderId="5" fillId="0" fontId="4" numFmtId="0" xfId="0" applyAlignment="1" applyBorder="1" applyFont="1">
      <alignment horizontal="center" vertical="center"/>
    </xf>
    <xf borderId="0" fillId="0" fontId="4" numFmtId="167" xfId="0" applyFont="1" applyNumberFormat="1"/>
    <xf borderId="5" fillId="0" fontId="4" numFmtId="0" xfId="0" applyAlignment="1" applyBorder="1" applyFont="1">
      <alignment horizontal="center" shrinkToFit="0" vertical="center" wrapText="1"/>
    </xf>
    <xf borderId="2" fillId="0" fontId="4" numFmtId="0" xfId="0" applyAlignment="1" applyBorder="1" applyFont="1">
      <alignment horizontal="center" vertical="center"/>
    </xf>
    <xf borderId="5" fillId="0" fontId="4" numFmtId="3" xfId="0" applyAlignment="1" applyBorder="1" applyFont="1" applyNumberFormat="1">
      <alignment horizontal="center" shrinkToFit="0" vertical="center" wrapText="1"/>
    </xf>
    <xf borderId="5" fillId="8" fontId="4" numFmtId="0" xfId="0" applyAlignment="1" applyBorder="1" applyFont="1">
      <alignment horizontal="center" shrinkToFit="0" vertical="center" wrapText="1"/>
    </xf>
    <xf borderId="0" fillId="0" fontId="4" numFmtId="170" xfId="0" applyFont="1" applyNumberFormat="1"/>
    <xf borderId="0" fillId="0" fontId="4" numFmtId="165" xfId="0" applyFont="1" applyNumberFormat="1"/>
    <xf borderId="0" fillId="0" fontId="4" numFmtId="171" xfId="0" applyFont="1" applyNumberFormat="1"/>
    <xf borderId="0" fillId="0" fontId="4" numFmtId="172" xfId="0" applyFont="1" applyNumberFormat="1"/>
    <xf borderId="5" fillId="8" fontId="4" numFmtId="0" xfId="0" applyAlignment="1" applyBorder="1" applyFont="1">
      <alignment horizontal="center" vertical="center"/>
    </xf>
    <xf borderId="2" fillId="0" fontId="4" numFmtId="0" xfId="0" applyAlignment="1" applyBorder="1" applyFont="1">
      <alignment horizontal="center" readingOrder="0" shrinkToFit="0" vertical="center" wrapText="0"/>
    </xf>
    <xf borderId="6" fillId="0" fontId="4" numFmtId="0" xfId="0" applyAlignment="1" applyBorder="1" applyFont="1">
      <alignment horizontal="center" vertical="bottom"/>
    </xf>
    <xf borderId="3" fillId="0" fontId="4" numFmtId="0" xfId="0" applyAlignment="1" applyBorder="1" applyFont="1">
      <alignment horizontal="center" readingOrder="0" shrinkToFit="0" vertical="center" wrapText="0"/>
    </xf>
    <xf borderId="1" fillId="0" fontId="4" numFmtId="49" xfId="0" applyAlignment="1" applyBorder="1" applyFont="1" applyNumberFormat="1">
      <alignment horizontal="center" readingOrder="0" vertical="center"/>
    </xf>
    <xf borderId="0" fillId="0" fontId="4" numFmtId="49" xfId="0" applyAlignment="1" applyFont="1" applyNumberFormat="1">
      <alignment horizontal="center" readingOrder="0" shrinkToFit="0" vertical="center" wrapText="0"/>
    </xf>
    <xf borderId="5" fillId="0" fontId="4" numFmtId="1" xfId="0" applyAlignment="1" applyBorder="1" applyFont="1" applyNumberFormat="1">
      <alignment horizontal="center" vertical="center"/>
    </xf>
    <xf borderId="0" fillId="7" fontId="4" numFmtId="0" xfId="0" applyFont="1"/>
    <xf borderId="0" fillId="8" fontId="0" numFmtId="0" xfId="0" applyFont="1"/>
    <xf borderId="0" fillId="8" fontId="5" numFmtId="0" xfId="0" applyAlignment="1" applyFont="1">
      <alignment horizontal="center"/>
    </xf>
    <xf borderId="0" fillId="8" fontId="0" numFmtId="169" xfId="0" applyFont="1" applyNumberFormat="1"/>
    <xf borderId="0" fillId="8" fontId="0" numFmtId="164" xfId="0" applyFont="1" applyNumberFormat="1"/>
    <xf borderId="5" fillId="0" fontId="4" numFmtId="3" xfId="0" applyAlignment="1" applyBorder="1" applyFont="1" applyNumberFormat="1">
      <alignment horizontal="center" vertical="center"/>
    </xf>
    <xf borderId="5" fillId="8" fontId="4" numFmtId="0" xfId="0" applyAlignment="1" applyBorder="1" applyFont="1">
      <alignment horizontal="center" vertical="center"/>
    </xf>
    <xf borderId="5" fillId="8" fontId="4" numFmtId="3" xfId="0" applyAlignment="1" applyBorder="1" applyFont="1" applyNumberFormat="1">
      <alignment horizontal="center" vertical="center"/>
    </xf>
    <xf borderId="0" fillId="8" fontId="0" numFmtId="168" xfId="0" applyFont="1" applyNumberFormat="1"/>
    <xf borderId="5" fillId="9" fontId="4" numFmtId="0" xfId="0" applyAlignment="1" applyBorder="1" applyFill="1" applyFont="1">
      <alignment horizontal="center" vertical="center"/>
    </xf>
    <xf borderId="5" fillId="0" fontId="4" numFmtId="0" xfId="0" applyAlignment="1" applyBorder="1" applyFont="1">
      <alignment horizontal="center" readingOrder="0" shrinkToFit="0" vertical="center" wrapText="0"/>
    </xf>
    <xf borderId="7" fillId="0" fontId="4" numFmtId="0" xfId="0" applyAlignment="1" applyBorder="1" applyFont="1">
      <alignment horizontal="center" vertical="center"/>
    </xf>
    <xf borderId="0" fillId="0" fontId="4" numFmtId="0" xfId="0" applyAlignment="1" applyFont="1">
      <alignment horizontal="center" vertical="center"/>
    </xf>
    <xf borderId="2" fillId="0" fontId="4" numFmtId="49" xfId="0" applyAlignment="1" applyBorder="1" applyFont="1" applyNumberFormat="1">
      <alignment horizontal="center" shrinkToFit="0" wrapText="0"/>
    </xf>
    <xf borderId="5" fillId="0" fontId="4" numFmtId="49" xfId="0" applyAlignment="1" applyBorder="1" applyFont="1" applyNumberFormat="1">
      <alignment horizontal="center" shrinkToFit="0" wrapText="0"/>
    </xf>
    <xf borderId="2" fillId="0" fontId="4" numFmtId="49" xfId="0" applyAlignment="1" applyBorder="1" applyFont="1" applyNumberFormat="1">
      <alignment horizontal="center" shrinkToFit="0" wrapText="1"/>
    </xf>
    <xf borderId="5" fillId="0" fontId="4" numFmtId="0" xfId="0" applyAlignment="1" applyBorder="1" applyFont="1">
      <alignment horizontal="center" vertical="bottom"/>
    </xf>
    <xf borderId="5" fillId="0" fontId="4" numFmtId="49" xfId="0" applyAlignment="1" applyBorder="1" applyFont="1" applyNumberFormat="1">
      <alignment horizontal="center"/>
    </xf>
    <xf borderId="0" fillId="4" fontId="4" numFmtId="0" xfId="0" applyAlignment="1" applyFont="1">
      <alignment readingOrder="0"/>
    </xf>
    <xf borderId="0" fillId="4" fontId="0" numFmtId="166" xfId="0" applyFont="1" applyNumberFormat="1"/>
    <xf borderId="0" fillId="4" fontId="4" numFmtId="0" xfId="0" applyFont="1"/>
    <xf borderId="0" fillId="4" fontId="0" numFmtId="0" xfId="0" applyAlignment="1" applyFont="1">
      <alignment horizontal="center" vertical="center"/>
    </xf>
    <xf borderId="1" fillId="4" fontId="4" numFmtId="0" xfId="0" applyAlignment="1" applyBorder="1" applyFont="1">
      <alignment horizontal="center" readingOrder="0" vertical="center"/>
    </xf>
    <xf borderId="0" fillId="4" fontId="2" numFmtId="0" xfId="0" applyFont="1"/>
    <xf borderId="0" fillId="8" fontId="0" numFmtId="173" xfId="0" applyFont="1" applyNumberFormat="1"/>
    <xf borderId="1" fillId="8" fontId="4" numFmtId="0" xfId="0" applyAlignment="1" applyBorder="1" applyFont="1">
      <alignment horizontal="center" readingOrder="0" vertical="center"/>
    </xf>
    <xf borderId="1" fillId="8" fontId="4" numFmtId="0" xfId="0" applyAlignment="1" applyBorder="1" applyFont="1">
      <alignment horizontal="center" readingOrder="0" shrinkToFit="0" vertical="center" wrapText="1"/>
    </xf>
    <xf borderId="1" fillId="8" fontId="4" numFmtId="0" xfId="0" applyAlignment="1" applyBorder="1" applyFont="1">
      <alignment horizontal="center" shrinkToFit="0" vertical="center" wrapText="0"/>
    </xf>
    <xf borderId="1" fillId="8" fontId="4" numFmtId="0" xfId="0" applyAlignment="1" applyBorder="1" applyFont="1">
      <alignment horizontal="center" readingOrder="0" shrinkToFit="0" vertical="center" wrapText="0"/>
    </xf>
    <xf borderId="1" fillId="8" fontId="4" numFmtId="3" xfId="0" applyAlignment="1" applyBorder="1" applyFont="1" applyNumberFormat="1">
      <alignment horizontal="center" shrinkToFit="0" vertical="center" wrapText="0"/>
    </xf>
    <xf borderId="0" fillId="0" fontId="4" numFmtId="14" xfId="0" applyAlignment="1" applyFont="1" applyNumberFormat="1">
      <alignment shrinkToFit="0" wrapText="1"/>
    </xf>
    <xf quotePrefix="1" borderId="1" fillId="8" fontId="4" numFmtId="0" xfId="0" applyAlignment="1" applyBorder="1" applyFont="1">
      <alignment horizontal="center" readingOrder="0" shrinkToFit="0" vertical="center" wrapText="0"/>
    </xf>
    <xf borderId="1" fillId="8" fontId="4" numFmtId="0" xfId="0" applyAlignment="1" applyBorder="1" applyFont="1">
      <alignment horizontal="center" readingOrder="0" shrinkToFit="0" wrapText="0"/>
    </xf>
    <xf borderId="1" fillId="8" fontId="4" numFmtId="0" xfId="0" applyAlignment="1" applyBorder="1" applyFont="1">
      <alignment horizontal="center" shrinkToFit="0" wrapText="0"/>
    </xf>
    <xf borderId="1" fillId="8" fontId="4" numFmtId="0" xfId="0" applyAlignment="1" applyBorder="1" applyFont="1">
      <alignment horizontal="center" readingOrder="0"/>
    </xf>
    <xf quotePrefix="1" borderId="1" fillId="8" fontId="4" numFmtId="0" xfId="0" applyAlignment="1" applyBorder="1" applyFont="1">
      <alignment horizontal="center" readingOrder="0"/>
    </xf>
    <xf borderId="1" fillId="0" fontId="4" numFmtId="0" xfId="0" applyAlignment="1" applyBorder="1" applyFont="1">
      <alignment horizontal="center" readingOrder="0" shrinkToFit="0" vertical="center" wrapText="1"/>
    </xf>
    <xf borderId="0" fillId="0" fontId="4" numFmtId="49" xfId="0" applyAlignment="1" applyFont="1" applyNumberFormat="1">
      <alignment horizontal="center"/>
    </xf>
    <xf borderId="0" fillId="0" fontId="2" numFmtId="0" xfId="0" applyFont="1"/>
    <xf borderId="0" fillId="0" fontId="2" numFmtId="0" xfId="0" applyFont="1"/>
    <xf borderId="0" fillId="7" fontId="2" numFmtId="0" xfId="0" applyFont="1"/>
    <xf borderId="0" fillId="7" fontId="2" numFmtId="0" xfId="0" applyAlignment="1" applyFont="1">
      <alignment readingOrder="0"/>
    </xf>
    <xf borderId="0" fillId="7" fontId="2" numFmtId="0" xfId="0" applyFont="1"/>
    <xf borderId="0" fillId="3" fontId="2" numFmtId="0" xfId="0" applyAlignment="1" applyFont="1">
      <alignment readingOrder="0" shrinkToFit="0" wrapText="1"/>
    </xf>
    <xf borderId="0" fillId="0" fontId="6" numFmtId="0" xfId="0" applyAlignment="1" applyFont="1">
      <alignment horizontal="center" readingOrder="0" shrinkToFit="0" vertical="center" wrapText="1"/>
    </xf>
    <xf borderId="0" fillId="0" fontId="6" numFmtId="0" xfId="0" applyAlignment="1" applyFont="1">
      <alignment horizontal="center" shrinkToFit="0" vertical="center" wrapText="1"/>
    </xf>
    <xf borderId="0" fillId="0" fontId="7" numFmtId="0" xfId="0" applyAlignment="1" applyFont="1">
      <alignment horizontal="center" readingOrder="0" shrinkToFit="0" vertical="center" wrapText="1"/>
    </xf>
    <xf borderId="0" fillId="0" fontId="7" numFmtId="0" xfId="0" applyAlignment="1" applyFont="1">
      <alignment horizontal="center" shrinkToFit="0" vertical="center" wrapText="1"/>
    </xf>
    <xf borderId="0" fillId="0" fontId="8" numFmtId="0" xfId="0" applyAlignment="1" applyFont="1">
      <alignment horizontal="center" shrinkToFit="0" vertical="center" wrapText="1"/>
    </xf>
    <xf borderId="0" fillId="0" fontId="7" numFmtId="0" xfId="0" applyAlignment="1" applyFont="1">
      <alignment horizontal="left" readingOrder="0" shrinkToFit="0" vertical="center" wrapText="1"/>
    </xf>
    <xf borderId="0" fillId="10" fontId="6" numFmtId="0" xfId="0" applyAlignment="1" applyFill="1" applyFont="1">
      <alignment horizontal="center" shrinkToFit="0" vertical="center" wrapText="1"/>
    </xf>
    <xf borderId="6" fillId="10" fontId="6" numFmtId="0" xfId="0" applyAlignment="1" applyBorder="1" applyFont="1">
      <alignment horizontal="center" shrinkToFit="0" vertical="center" wrapText="1"/>
    </xf>
    <xf borderId="6" fillId="11" fontId="6" numFmtId="0" xfId="0" applyAlignment="1" applyBorder="1" applyFill="1" applyFont="1">
      <alignment horizontal="center" shrinkToFit="0" vertical="center" wrapText="1"/>
    </xf>
    <xf borderId="6" fillId="10" fontId="6" numFmtId="0" xfId="0" applyAlignment="1" applyBorder="1" applyFont="1">
      <alignment horizontal="center" readingOrder="0" shrinkToFit="0" vertical="center" wrapText="1"/>
    </xf>
    <xf borderId="6" fillId="10" fontId="7" numFmtId="0" xfId="0" applyAlignment="1" applyBorder="1" applyFont="1">
      <alignment horizontal="center" readingOrder="0" shrinkToFit="0" vertical="center" wrapText="1"/>
    </xf>
    <xf borderId="6" fillId="10" fontId="7" numFmtId="0" xfId="0" applyAlignment="1" applyBorder="1" applyFont="1">
      <alignment horizontal="center" shrinkToFit="0" vertical="center" wrapText="1"/>
    </xf>
    <xf borderId="6" fillId="11" fontId="6" numFmtId="0" xfId="0" applyAlignment="1" applyBorder="1" applyFont="1">
      <alignment horizontal="center" readingOrder="0" shrinkToFit="0" vertical="center" wrapText="1"/>
    </xf>
    <xf borderId="0" fillId="12" fontId="8" numFmtId="0" xfId="0" applyAlignment="1" applyFill="1" applyFont="1">
      <alignment horizontal="center" shrinkToFit="0" vertical="center" wrapText="1"/>
    </xf>
    <xf borderId="7" fillId="13" fontId="8" numFmtId="0" xfId="0" applyAlignment="1" applyBorder="1" applyFill="1" applyFont="1">
      <alignment horizontal="center" shrinkToFit="0" vertical="center" wrapText="1"/>
    </xf>
    <xf borderId="8" fillId="14" fontId="7" numFmtId="0" xfId="0" applyAlignment="1" applyBorder="1" applyFill="1" applyFont="1">
      <alignment horizontal="left" readingOrder="0" shrinkToFit="0" vertical="center" wrapText="1"/>
    </xf>
    <xf borderId="9" fillId="0" fontId="9" numFmtId="0" xfId="0" applyBorder="1" applyFont="1"/>
    <xf borderId="7" fillId="0" fontId="9" numFmtId="0" xfId="0" applyBorder="1" applyFont="1"/>
    <xf borderId="0" fillId="14" fontId="7" numFmtId="0" xfId="0" applyAlignment="1" applyFont="1">
      <alignment horizontal="left" readingOrder="0" shrinkToFit="0" vertical="center" wrapText="1"/>
    </xf>
    <xf borderId="0" fillId="10" fontId="10" numFmtId="0" xfId="0" applyAlignment="1" applyFont="1">
      <alignment horizontal="center" shrinkToFit="0" vertical="center" wrapText="0"/>
    </xf>
    <xf borderId="5" fillId="10" fontId="10" numFmtId="0" xfId="0" applyAlignment="1" applyBorder="1" applyFont="1">
      <alignment horizontal="center" shrinkToFit="0" vertical="center" wrapText="0"/>
    </xf>
    <xf borderId="5" fillId="10" fontId="10" numFmtId="164" xfId="0" applyAlignment="1" applyBorder="1" applyFont="1" applyNumberFormat="1">
      <alignment horizontal="center" shrinkToFit="0" vertical="center" wrapText="0"/>
    </xf>
    <xf borderId="5" fillId="8" fontId="10" numFmtId="0" xfId="0" applyAlignment="1" applyBorder="1" applyFont="1">
      <alignment horizontal="center" shrinkToFit="0" vertical="center" wrapText="0"/>
    </xf>
    <xf borderId="5" fillId="15" fontId="10" numFmtId="1" xfId="0" applyAlignment="1" applyBorder="1" applyFill="1" applyFont="1" applyNumberFormat="1">
      <alignment horizontal="center" shrinkToFit="0" vertical="center" wrapText="0"/>
    </xf>
    <xf borderId="5" fillId="15" fontId="10" numFmtId="0" xfId="0" applyAlignment="1" applyBorder="1" applyFont="1">
      <alignment horizontal="center" shrinkToFit="0" vertical="center" wrapText="0"/>
    </xf>
    <xf borderId="5" fillId="15" fontId="10" numFmtId="167" xfId="0" applyAlignment="1" applyBorder="1" applyFont="1" applyNumberFormat="1">
      <alignment horizontal="center" shrinkToFit="0" vertical="center" wrapText="0"/>
    </xf>
    <xf borderId="5" fillId="15" fontId="10" numFmtId="0" xfId="0" applyAlignment="1" applyBorder="1" applyFont="1">
      <alignment horizontal="center" shrinkToFit="0" vertical="center" wrapText="0"/>
    </xf>
    <xf borderId="5" fillId="2" fontId="10" numFmtId="0" xfId="0" applyAlignment="1" applyBorder="1" applyFont="1">
      <alignment horizontal="center" shrinkToFit="0" vertical="center" wrapText="0"/>
    </xf>
    <xf borderId="0" fillId="2" fontId="10" numFmtId="0" xfId="0" applyAlignment="1" applyFont="1">
      <alignment horizontal="center" shrinkToFit="0" vertical="center" wrapText="0"/>
    </xf>
    <xf borderId="0" fillId="0" fontId="2" numFmtId="0" xfId="0" applyAlignment="1" applyFont="1">
      <alignment horizontal="center" shrinkToFit="0" vertical="center" wrapText="0"/>
    </xf>
    <xf borderId="3" fillId="0" fontId="2" numFmtId="0" xfId="0" applyAlignment="1" applyBorder="1" applyFont="1">
      <alignment horizontal="center" shrinkToFit="0" vertical="center" wrapText="0"/>
    </xf>
    <xf borderId="3" fillId="0" fontId="2" numFmtId="0" xfId="0" applyAlignment="1" applyBorder="1" applyFont="1">
      <alignment horizontal="center" readingOrder="0" shrinkToFit="0" vertical="center" wrapText="0"/>
    </xf>
    <xf borderId="3" fillId="8" fontId="11" numFmtId="0" xfId="0" applyAlignment="1" applyBorder="1" applyFont="1">
      <alignment horizontal="center" shrinkToFit="0" vertical="center" wrapText="0"/>
    </xf>
    <xf borderId="3" fillId="0" fontId="12" numFmtId="0" xfId="0" applyAlignment="1" applyBorder="1" applyFont="1">
      <alignment horizontal="center" shrinkToFit="0" vertical="center" wrapText="0"/>
    </xf>
    <xf borderId="3" fillId="0" fontId="13" numFmtId="0" xfId="0" applyAlignment="1" applyBorder="1" applyFont="1">
      <alignment horizontal="center" shrinkToFit="0" vertical="center" wrapText="0"/>
    </xf>
    <xf borderId="3" fillId="8" fontId="2" numFmtId="0" xfId="0" applyAlignment="1" applyBorder="1" applyFont="1">
      <alignment horizontal="center" shrinkToFit="0" vertical="center" wrapText="0"/>
    </xf>
    <xf borderId="3" fillId="8" fontId="4" numFmtId="167" xfId="0" applyAlignment="1" applyBorder="1" applyFont="1" applyNumberFormat="1">
      <alignment horizontal="center" shrinkToFit="0" vertical="center" wrapText="0"/>
    </xf>
    <xf borderId="3" fillId="8" fontId="4" numFmtId="0" xfId="0" applyAlignment="1" applyBorder="1" applyFont="1">
      <alignment horizontal="center" readingOrder="0" shrinkToFit="0" vertical="center" wrapText="0"/>
    </xf>
    <xf borderId="3" fillId="0" fontId="14" numFmtId="0" xfId="0" applyAlignment="1" applyBorder="1" applyFont="1">
      <alignment horizontal="center" readingOrder="0" shrinkToFit="0" vertical="center" wrapText="0"/>
    </xf>
    <xf borderId="3" fillId="0" fontId="15" numFmtId="0" xfId="0" applyAlignment="1" applyBorder="1" applyFont="1">
      <alignment horizontal="center" readingOrder="0" shrinkToFit="0" vertical="center" wrapText="0"/>
    </xf>
    <xf borderId="0" fillId="0" fontId="15" numFmtId="0" xfId="0" applyAlignment="1" applyFont="1">
      <alignment horizontal="center" readingOrder="0" shrinkToFit="0" vertical="center" wrapText="0"/>
    </xf>
    <xf borderId="1" fillId="0" fontId="2" numFmtId="0" xfId="0" applyAlignment="1" applyBorder="1" applyFont="1">
      <alignment horizontal="center" shrinkToFit="0" vertical="center" wrapText="0"/>
    </xf>
    <xf borderId="1" fillId="0" fontId="2" numFmtId="0" xfId="0" applyAlignment="1" applyBorder="1" applyFont="1">
      <alignment horizontal="center" readingOrder="0" shrinkToFit="0" vertical="center" wrapText="0"/>
    </xf>
    <xf borderId="1" fillId="8" fontId="11" numFmtId="0" xfId="0" applyAlignment="1" applyBorder="1" applyFont="1">
      <alignment horizontal="center" shrinkToFit="0" vertical="center" wrapText="0"/>
    </xf>
    <xf borderId="1" fillId="0" fontId="12" numFmtId="0" xfId="0" applyAlignment="1" applyBorder="1" applyFont="1">
      <alignment horizontal="center" shrinkToFit="0" vertical="center" wrapText="0"/>
    </xf>
    <xf borderId="1" fillId="0" fontId="13" numFmtId="0" xfId="0" applyAlignment="1" applyBorder="1" applyFont="1">
      <alignment horizontal="center" shrinkToFit="0" vertical="center" wrapText="0"/>
    </xf>
    <xf borderId="1" fillId="8" fontId="2" numFmtId="0" xfId="0" applyAlignment="1" applyBorder="1" applyFont="1">
      <alignment horizontal="center" shrinkToFit="0" vertical="center" wrapText="0"/>
    </xf>
    <xf borderId="1" fillId="8" fontId="4" numFmtId="167" xfId="0" applyAlignment="1" applyBorder="1" applyFont="1" applyNumberFormat="1">
      <alignment horizontal="center" shrinkToFit="0" vertical="center" wrapText="0"/>
    </xf>
    <xf borderId="1" fillId="0" fontId="14" numFmtId="0" xfId="0" applyAlignment="1" applyBorder="1" applyFont="1">
      <alignment horizontal="center" readingOrder="0" shrinkToFit="0" vertical="center" wrapText="0"/>
    </xf>
    <xf borderId="1" fillId="0" fontId="15" numFmtId="0" xfId="0" applyAlignment="1" applyBorder="1" applyFont="1">
      <alignment horizontal="center" readingOrder="0" shrinkToFit="0" vertical="center" wrapText="0"/>
    </xf>
    <xf borderId="1" fillId="8" fontId="16" numFmtId="0" xfId="0" applyAlignment="1" applyBorder="1" applyFont="1">
      <alignment horizontal="center" shrinkToFit="0" vertical="center" wrapText="0"/>
    </xf>
    <xf borderId="1" fillId="8" fontId="17" numFmtId="0" xfId="0" applyAlignment="1" applyBorder="1" applyFont="1">
      <alignment horizontal="center" shrinkToFit="0" vertical="center" wrapText="0"/>
    </xf>
    <xf borderId="1" fillId="8" fontId="18" numFmtId="0" xfId="0" applyAlignment="1" applyBorder="1" applyFont="1">
      <alignment horizontal="center" shrinkToFit="0" vertical="center" wrapText="0"/>
    </xf>
    <xf borderId="1" fillId="8" fontId="13" numFmtId="0" xfId="0" applyAlignment="1" applyBorder="1" applyFont="1">
      <alignment horizontal="center" shrinkToFit="0" vertical="center" wrapText="0"/>
    </xf>
    <xf borderId="0" fillId="0" fontId="12" numFmtId="0" xfId="0" applyAlignment="1" applyFont="1">
      <alignment horizontal="center" shrinkToFit="0" vertical="center" wrapText="0"/>
    </xf>
    <xf borderId="1" fillId="8" fontId="12" numFmtId="0" xfId="0" applyAlignment="1" applyBorder="1" applyFont="1">
      <alignment horizontal="center" shrinkToFit="0" vertical="center" wrapText="0"/>
    </xf>
    <xf borderId="0" fillId="0" fontId="2" numFmtId="0" xfId="0" applyAlignment="1" applyFont="1">
      <alignment horizontal="center" readingOrder="0" shrinkToFit="0" vertical="center" wrapText="0"/>
    </xf>
    <xf borderId="1" fillId="0" fontId="2" numFmtId="164" xfId="0" applyAlignment="1" applyBorder="1" applyFont="1" applyNumberFormat="1">
      <alignment horizontal="center" readingOrder="0" shrinkToFit="0" vertical="center" wrapText="0"/>
    </xf>
    <xf borderId="1" fillId="0" fontId="2" numFmtId="14" xfId="0" applyAlignment="1" applyBorder="1" applyFont="1" applyNumberFormat="1">
      <alignment horizontal="center" readingOrder="0" shrinkToFit="0" vertical="center" wrapText="0"/>
    </xf>
    <xf borderId="1" fillId="8" fontId="2" numFmtId="0" xfId="0" applyAlignment="1" applyBorder="1" applyFont="1">
      <alignment horizontal="center" readingOrder="0" shrinkToFit="0" vertical="center" wrapText="0"/>
    </xf>
    <xf borderId="1" fillId="0" fontId="19" numFmtId="0" xfId="0" applyAlignment="1" applyBorder="1" applyFont="1">
      <alignment horizontal="center" readingOrder="0" shrinkToFit="0" vertical="center" wrapText="0"/>
    </xf>
    <xf borderId="1" fillId="0" fontId="2" numFmtId="0" xfId="0" applyAlignment="1" applyBorder="1" applyFont="1">
      <alignment horizontal="center" readingOrder="0" shrinkToFit="0" vertical="center" wrapText="0"/>
    </xf>
    <xf borderId="1" fillId="8" fontId="2" numFmtId="0" xfId="0" applyAlignment="1" applyBorder="1" applyFont="1">
      <alignment horizontal="center" readingOrder="0" shrinkToFit="0" vertical="center" wrapText="0"/>
    </xf>
    <xf borderId="1" fillId="8" fontId="20" numFmtId="0" xfId="0" applyAlignment="1" applyBorder="1" applyFont="1">
      <alignment horizontal="center" shrinkToFit="0" vertical="center" wrapText="0"/>
    </xf>
    <xf borderId="1" fillId="0" fontId="4" numFmtId="166" xfId="0" applyAlignment="1" applyBorder="1" applyFont="1" applyNumberFormat="1">
      <alignment horizontal="center" readingOrder="0" shrinkToFit="0" vertical="center" wrapText="0"/>
    </xf>
    <xf borderId="1" fillId="3" fontId="14" numFmtId="167" xfId="0" applyAlignment="1" applyBorder="1" applyFont="1" applyNumberFormat="1">
      <alignment horizontal="center" shrinkToFit="0" vertical="center" wrapText="0"/>
    </xf>
    <xf borderId="1" fillId="3" fontId="14" numFmtId="14" xfId="0" applyAlignment="1" applyBorder="1" applyFont="1" applyNumberFormat="1">
      <alignment horizontal="center" readingOrder="0" shrinkToFit="0" vertical="center" wrapText="0"/>
    </xf>
    <xf borderId="0" fillId="6" fontId="21" numFmtId="0" xfId="0" applyAlignment="1" applyFont="1">
      <alignment horizontal="center" readingOrder="0" shrinkToFit="0" vertical="center" wrapText="0"/>
    </xf>
    <xf borderId="1" fillId="6" fontId="21" numFmtId="0" xfId="0" applyAlignment="1" applyBorder="1" applyFont="1">
      <alignment horizontal="center" readingOrder="0" shrinkToFit="0" vertical="center" wrapText="0"/>
    </xf>
    <xf borderId="1" fillId="6" fontId="21" numFmtId="164" xfId="0" applyAlignment="1" applyBorder="1" applyFont="1" applyNumberFormat="1">
      <alignment horizontal="center" readingOrder="0" shrinkToFit="0" vertical="center" wrapText="0"/>
    </xf>
    <xf borderId="1" fillId="6" fontId="21" numFmtId="14" xfId="0" applyAlignment="1" applyBorder="1" applyFont="1" applyNumberFormat="1">
      <alignment horizontal="center" readingOrder="0" shrinkToFit="0" vertical="center" wrapText="0"/>
    </xf>
    <xf borderId="1" fillId="0" fontId="21" numFmtId="0" xfId="0" applyAlignment="1" applyBorder="1" applyFont="1">
      <alignment horizontal="center" readingOrder="0" shrinkToFit="0" vertical="center" wrapText="0"/>
    </xf>
    <xf borderId="1" fillId="0" fontId="21" numFmtId="0" xfId="0" applyAlignment="1" applyBorder="1" applyFont="1">
      <alignment horizontal="center" shrinkToFit="0" vertical="center" wrapText="0"/>
    </xf>
    <xf borderId="1" fillId="0" fontId="22" numFmtId="0" xfId="0" applyAlignment="1" applyBorder="1" applyFont="1">
      <alignment horizontal="center" readingOrder="0" shrinkToFit="0" vertical="center" wrapText="0"/>
    </xf>
    <xf borderId="1" fillId="0" fontId="21" numFmtId="0" xfId="0" applyAlignment="1" applyBorder="1" applyFont="1">
      <alignment horizontal="center" readingOrder="0" shrinkToFit="0" vertical="center" wrapText="0"/>
    </xf>
    <xf borderId="1" fillId="8" fontId="21" numFmtId="0" xfId="0" applyAlignment="1" applyBorder="1" applyFont="1">
      <alignment horizontal="center" readingOrder="0" shrinkToFit="0" vertical="center" wrapText="0"/>
    </xf>
    <xf borderId="1" fillId="8" fontId="21" numFmtId="0" xfId="0" applyAlignment="1" applyBorder="1" applyFont="1">
      <alignment horizontal="center" readingOrder="0" shrinkToFit="0" vertical="center" wrapText="0"/>
    </xf>
    <xf borderId="1" fillId="8" fontId="0" numFmtId="167" xfId="0" applyAlignment="1" applyBorder="1" applyFont="1" applyNumberFormat="1">
      <alignment horizontal="center" shrinkToFit="0" vertical="center" wrapText="0"/>
    </xf>
    <xf borderId="1" fillId="8" fontId="0" numFmtId="0" xfId="0" applyAlignment="1" applyBorder="1" applyFont="1">
      <alignment horizontal="center" readingOrder="0" shrinkToFit="0" vertical="center" wrapText="0"/>
    </xf>
    <xf borderId="0" fillId="0" fontId="21" numFmtId="0" xfId="0" applyAlignment="1" applyFont="1">
      <alignment horizontal="center" shrinkToFit="0" vertical="center" wrapText="0"/>
    </xf>
    <xf borderId="1" fillId="0" fontId="20" numFmtId="0" xfId="0" applyAlignment="1" applyBorder="1" applyFont="1">
      <alignment horizontal="center" shrinkToFit="0" vertical="center" wrapText="0"/>
    </xf>
    <xf borderId="1" fillId="8" fontId="2" numFmtId="164" xfId="0" applyAlignment="1" applyBorder="1" applyFont="1" applyNumberFormat="1">
      <alignment horizontal="center" readingOrder="0" shrinkToFit="0" vertical="center" wrapText="0"/>
    </xf>
    <xf borderId="1" fillId="0" fontId="2" numFmtId="166" xfId="0" applyAlignment="1" applyBorder="1" applyFont="1" applyNumberFormat="1">
      <alignment horizontal="center" readingOrder="0" shrinkToFit="0" vertical="center" wrapText="0"/>
    </xf>
    <xf borderId="0" fillId="0" fontId="2" numFmtId="3" xfId="0" applyAlignment="1" applyFont="1" applyNumberFormat="1">
      <alignment horizontal="center" readingOrder="0" shrinkToFit="0" vertical="center" wrapText="0"/>
    </xf>
    <xf borderId="1" fillId="0" fontId="2" numFmtId="3" xfId="0" applyAlignment="1" applyBorder="1" applyFont="1" applyNumberFormat="1">
      <alignment horizontal="center" readingOrder="0" shrinkToFit="0" vertical="center" wrapText="0"/>
    </xf>
    <xf quotePrefix="1" borderId="1" fillId="0" fontId="2" numFmtId="0" xfId="0" applyAlignment="1" applyBorder="1" applyFont="1">
      <alignment horizontal="center" readingOrder="0" shrinkToFit="0" vertical="center" wrapText="0"/>
    </xf>
    <xf borderId="0" fillId="6" fontId="2" numFmtId="0" xfId="0" applyAlignment="1" applyFont="1">
      <alignment horizontal="center" readingOrder="0" shrinkToFit="0" vertical="center" wrapText="0"/>
    </xf>
    <xf borderId="1" fillId="6" fontId="2" numFmtId="0" xfId="0" applyAlignment="1" applyBorder="1" applyFont="1">
      <alignment horizontal="center" readingOrder="0" shrinkToFit="0" vertical="center" wrapText="0"/>
    </xf>
    <xf borderId="1" fillId="6" fontId="2" numFmtId="164" xfId="0" applyAlignment="1" applyBorder="1" applyFont="1" applyNumberFormat="1">
      <alignment horizontal="center" readingOrder="0" shrinkToFit="0" vertical="center" wrapText="0"/>
    </xf>
    <xf borderId="1" fillId="6" fontId="2" numFmtId="14" xfId="0" applyAlignment="1" applyBorder="1" applyFont="1" applyNumberFormat="1">
      <alignment horizontal="center" readingOrder="0" shrinkToFit="0" vertical="center" wrapText="0"/>
    </xf>
    <xf borderId="1" fillId="0" fontId="2" numFmtId="169" xfId="0" applyAlignment="1" applyBorder="1" applyFont="1" applyNumberFormat="1">
      <alignment horizontal="center" readingOrder="0" shrinkToFit="0" vertical="center" wrapText="0"/>
    </xf>
    <xf borderId="1" fillId="0" fontId="2" numFmtId="174" xfId="0" applyAlignment="1" applyBorder="1" applyFont="1" applyNumberFormat="1">
      <alignment horizontal="center" readingOrder="0" shrinkToFit="0" vertical="center" wrapText="0"/>
    </xf>
    <xf borderId="1" fillId="0" fontId="12" numFmtId="0" xfId="0" applyAlignment="1" applyBorder="1" applyFont="1">
      <alignment horizontal="center" readingOrder="0" shrinkToFit="0" vertical="center" wrapText="0"/>
    </xf>
    <xf borderId="1" fillId="0" fontId="14" numFmtId="167" xfId="0" applyAlignment="1" applyBorder="1" applyFont="1" applyNumberFormat="1">
      <alignment horizontal="center" shrinkToFit="0" vertical="center" wrapText="0"/>
    </xf>
    <xf borderId="1" fillId="0" fontId="2" numFmtId="175" xfId="0" applyAlignment="1" applyBorder="1" applyFont="1" applyNumberFormat="1">
      <alignment horizontal="center" readingOrder="0" shrinkToFit="0" vertical="center" wrapText="0"/>
    </xf>
    <xf borderId="1" fillId="7" fontId="2" numFmtId="0" xfId="0" applyAlignment="1" applyBorder="1" applyFont="1">
      <alignment horizontal="center" readingOrder="0" shrinkToFit="0" vertical="center" wrapText="0"/>
    </xf>
    <xf borderId="1" fillId="9" fontId="2" numFmtId="0" xfId="0" applyAlignment="1" applyBorder="1" applyFont="1">
      <alignment horizontal="center" readingOrder="0" shrinkToFit="0" vertical="center" wrapText="0"/>
    </xf>
    <xf borderId="1" fillId="3" fontId="14" numFmtId="0" xfId="0" applyAlignment="1" applyBorder="1" applyFont="1">
      <alignment horizontal="center" readingOrder="0" shrinkToFit="0" vertical="center" wrapText="0"/>
    </xf>
    <xf borderId="1" fillId="14" fontId="2" numFmtId="0" xfId="0" applyAlignment="1" applyBorder="1" applyFont="1">
      <alignment horizontal="center" readingOrder="0" shrinkToFit="0" vertical="center" wrapText="0"/>
    </xf>
    <xf borderId="0" fillId="2" fontId="2" numFmtId="0" xfId="0" applyAlignment="1" applyFont="1">
      <alignment horizontal="center" readingOrder="0" shrinkToFit="0" vertical="center" wrapText="0"/>
    </xf>
    <xf borderId="1" fillId="2" fontId="2" numFmtId="0" xfId="0" applyAlignment="1" applyBorder="1" applyFont="1">
      <alignment horizontal="center" readingOrder="0" shrinkToFit="0" vertical="center" wrapText="0"/>
    </xf>
    <xf borderId="1" fillId="2" fontId="2" numFmtId="14" xfId="0" applyAlignment="1" applyBorder="1" applyFont="1" applyNumberFormat="1">
      <alignment horizontal="center" readingOrder="0" shrinkToFit="0" vertical="center" wrapText="0"/>
    </xf>
    <xf borderId="1" fillId="0" fontId="2" numFmtId="176" xfId="0" applyAlignment="1" applyBorder="1" applyFont="1" applyNumberFormat="1">
      <alignment horizontal="center" readingOrder="0" shrinkToFit="0" vertical="center" wrapText="0"/>
    </xf>
    <xf borderId="1" fillId="14" fontId="2" numFmtId="164" xfId="0" applyAlignment="1" applyBorder="1" applyFont="1" applyNumberFormat="1">
      <alignment horizontal="center" readingOrder="0" shrinkToFit="0" vertical="center" wrapText="0"/>
    </xf>
    <xf borderId="1" fillId="12" fontId="2" numFmtId="0" xfId="0" applyAlignment="1" applyBorder="1" applyFont="1">
      <alignment horizontal="center" readingOrder="0" shrinkToFit="0" vertical="center" wrapText="0"/>
    </xf>
    <xf borderId="1" fillId="16" fontId="2" numFmtId="0" xfId="0" applyAlignment="1" applyBorder="1" applyFill="1" applyFont="1">
      <alignment horizontal="center" readingOrder="0" shrinkToFit="0" vertical="center" wrapText="0"/>
    </xf>
    <xf borderId="1" fillId="14" fontId="15" numFmtId="0" xfId="0" applyAlignment="1" applyBorder="1" applyFont="1">
      <alignment horizontal="center" shrinkToFit="0" vertical="center" wrapText="0"/>
    </xf>
    <xf borderId="0" fillId="8" fontId="2" numFmtId="0" xfId="0" applyAlignment="1" applyFont="1">
      <alignment horizontal="center" readingOrder="0" shrinkToFit="0" vertical="center" wrapText="0"/>
    </xf>
    <xf borderId="1" fillId="8" fontId="2" numFmtId="14" xfId="0" applyAlignment="1" applyBorder="1" applyFont="1" applyNumberFormat="1">
      <alignment horizontal="center" readingOrder="0" shrinkToFit="0" vertical="center" wrapText="0"/>
    </xf>
    <xf borderId="1" fillId="8" fontId="14" numFmtId="167" xfId="0" applyAlignment="1" applyBorder="1" applyFont="1" applyNumberFormat="1">
      <alignment horizontal="center" shrinkToFit="0" vertical="center" wrapText="0"/>
    </xf>
    <xf borderId="1" fillId="8" fontId="14" numFmtId="14" xfId="0" applyAlignment="1" applyBorder="1" applyFont="1" applyNumberFormat="1">
      <alignment horizontal="center" readingOrder="0" shrinkToFit="0" vertical="center" wrapText="0"/>
    </xf>
    <xf borderId="1" fillId="8" fontId="14" numFmtId="0" xfId="0" applyAlignment="1" applyBorder="1" applyFont="1">
      <alignment horizontal="center" readingOrder="0" shrinkToFit="0" vertical="center" wrapText="0"/>
    </xf>
    <xf borderId="0" fillId="8" fontId="23" numFmtId="0" xfId="0" applyAlignment="1" applyFont="1">
      <alignment horizontal="center" readingOrder="0" shrinkToFit="0" vertical="center" wrapText="0"/>
    </xf>
    <xf borderId="1" fillId="17" fontId="2" numFmtId="0" xfId="0" applyAlignment="1" applyBorder="1" applyFill="1" applyFont="1">
      <alignment horizontal="center" readingOrder="0" shrinkToFit="0" vertical="center" wrapText="0"/>
    </xf>
    <xf borderId="1" fillId="3" fontId="2" numFmtId="0" xfId="0" applyAlignment="1" applyBorder="1" applyFont="1">
      <alignment horizontal="center" readingOrder="0" shrinkToFit="0" vertical="center" wrapText="0"/>
    </xf>
    <xf borderId="1" fillId="14" fontId="12" numFmtId="0" xfId="0" applyAlignment="1" applyBorder="1" applyFont="1">
      <alignment horizontal="center" readingOrder="0" shrinkToFit="0" vertical="center" wrapText="0"/>
    </xf>
    <xf borderId="1" fillId="0" fontId="24" numFmtId="0" xfId="0" applyAlignment="1" applyBorder="1" applyFont="1">
      <alignment horizontal="center" readingOrder="0" shrinkToFit="0" vertical="center" wrapText="0"/>
    </xf>
    <xf borderId="1" fillId="18" fontId="2" numFmtId="0" xfId="0" applyAlignment="1" applyBorder="1" applyFill="1" applyFont="1">
      <alignment horizontal="center" readingOrder="0" shrinkToFit="0" vertical="center" wrapText="0"/>
    </xf>
    <xf borderId="0" fillId="0" fontId="2" numFmtId="0" xfId="0" applyAlignment="1" applyFont="1">
      <alignment horizontal="center" readingOrder="0"/>
    </xf>
    <xf borderId="1" fillId="0" fontId="2" numFmtId="0" xfId="0" applyAlignment="1" applyBorder="1" applyFont="1">
      <alignment horizontal="center" readingOrder="0"/>
    </xf>
    <xf borderId="1" fillId="0" fontId="2" numFmtId="164" xfId="0" applyAlignment="1" applyBorder="1" applyFont="1" applyNumberFormat="1">
      <alignment horizontal="center" readingOrder="0"/>
    </xf>
    <xf borderId="1" fillId="0" fontId="2" numFmtId="14" xfId="0" applyAlignment="1" applyBorder="1" applyFont="1" applyNumberFormat="1">
      <alignment horizontal="center" readingOrder="0"/>
    </xf>
    <xf borderId="1" fillId="0" fontId="2" numFmtId="0" xfId="0" applyAlignment="1" applyBorder="1" applyFont="1">
      <alignment horizontal="center"/>
    </xf>
    <xf borderId="1" fillId="0" fontId="25" numFmtId="0" xfId="0" applyAlignment="1" applyBorder="1" applyFont="1">
      <alignment horizontal="center" readingOrder="0"/>
    </xf>
    <xf borderId="1" fillId="8" fontId="2" numFmtId="0" xfId="0" applyAlignment="1" applyBorder="1" applyFont="1">
      <alignment horizontal="center" readingOrder="0"/>
    </xf>
    <xf borderId="1" fillId="14" fontId="0" numFmtId="0" xfId="0" applyAlignment="1" applyBorder="1" applyFont="1">
      <alignment horizontal="center" readingOrder="0" shrinkToFit="0" vertical="center" wrapText="1"/>
    </xf>
    <xf borderId="0" fillId="0" fontId="2" numFmtId="0" xfId="0" applyAlignment="1" applyFont="1">
      <alignment horizontal="center"/>
    </xf>
    <xf borderId="1" fillId="0" fontId="26" numFmtId="0" xfId="0" applyAlignment="1" applyBorder="1" applyFont="1">
      <alignment horizontal="center" readingOrder="0"/>
    </xf>
    <xf borderId="0" fillId="0" fontId="2" numFmtId="0" xfId="0" applyAlignment="1" applyFont="1">
      <alignment horizontal="center" readingOrder="0" vertical="center"/>
    </xf>
    <xf borderId="1" fillId="0" fontId="2" numFmtId="0" xfId="0" applyAlignment="1" applyBorder="1" applyFont="1">
      <alignment horizontal="center" readingOrder="0" vertical="center"/>
    </xf>
    <xf borderId="1" fillId="0" fontId="2" numFmtId="164" xfId="0" applyAlignment="1" applyBorder="1" applyFont="1" applyNumberFormat="1">
      <alignment horizontal="center" readingOrder="0" vertical="center"/>
    </xf>
    <xf borderId="1" fillId="0" fontId="2" numFmtId="14" xfId="0" applyAlignment="1" applyBorder="1" applyFont="1" applyNumberFormat="1">
      <alignment horizontal="center" readingOrder="0" vertical="center"/>
    </xf>
    <xf borderId="1" fillId="0" fontId="27" numFmtId="0" xfId="0" applyAlignment="1" applyBorder="1" applyFont="1">
      <alignment horizontal="center" readingOrder="0" vertical="center"/>
    </xf>
    <xf borderId="1" fillId="8" fontId="2" numFmtId="0" xfId="0" applyAlignment="1" applyBorder="1" applyFont="1">
      <alignment horizontal="center" readingOrder="0" vertical="center"/>
    </xf>
    <xf borderId="1" fillId="0" fontId="2" numFmtId="0" xfId="0" applyAlignment="1" applyBorder="1" applyFont="1">
      <alignment horizontal="center" vertical="center"/>
    </xf>
    <xf borderId="0" fillId="0" fontId="2" numFmtId="0" xfId="0" applyAlignment="1" applyFont="1">
      <alignment horizontal="center" vertical="center"/>
    </xf>
    <xf borderId="1" fillId="0" fontId="28" numFmtId="0" xfId="0" applyAlignment="1" applyBorder="1" applyFont="1">
      <alignment horizontal="center" readingOrder="0" vertical="center"/>
    </xf>
    <xf borderId="1" fillId="14" fontId="0" numFmtId="0" xfId="0" applyAlignment="1" applyBorder="1" applyFont="1">
      <alignment horizontal="center" readingOrder="0" shrinkToFit="0" vertical="center" wrapText="0"/>
    </xf>
    <xf borderId="0" fillId="0" fontId="2" numFmtId="3" xfId="0" applyAlignment="1" applyFont="1" applyNumberFormat="1">
      <alignment horizontal="center" readingOrder="0" vertical="center"/>
    </xf>
    <xf borderId="1" fillId="0" fontId="2" numFmtId="3" xfId="0" applyAlignment="1" applyBorder="1" applyFont="1" applyNumberFormat="1">
      <alignment horizontal="center" readingOrder="0" vertical="center"/>
    </xf>
    <xf quotePrefix="1" borderId="1" fillId="0" fontId="2" numFmtId="0" xfId="0" applyAlignment="1" applyBorder="1" applyFont="1">
      <alignment horizontal="center" readingOrder="0" vertical="center"/>
    </xf>
    <xf borderId="0" fillId="0" fontId="2" numFmtId="3" xfId="0" applyAlignment="1" applyFont="1" applyNumberFormat="1">
      <alignment horizontal="center" readingOrder="0"/>
    </xf>
    <xf borderId="1" fillId="0" fontId="2" numFmtId="3" xfId="0" applyAlignment="1" applyBorder="1" applyFont="1" applyNumberFormat="1">
      <alignment horizontal="center" readingOrder="0"/>
    </xf>
    <xf borderId="1" fillId="0" fontId="2" numFmtId="0" xfId="0" applyAlignment="1" applyBorder="1" applyFont="1">
      <alignment readingOrder="0"/>
    </xf>
    <xf borderId="1" fillId="0" fontId="2" numFmtId="164" xfId="0" applyAlignment="1" applyBorder="1" applyFont="1" applyNumberFormat="1">
      <alignment readingOrder="0"/>
    </xf>
    <xf borderId="1" fillId="0" fontId="2" numFmtId="14" xfId="0" applyAlignment="1" applyBorder="1" applyFont="1" applyNumberFormat="1">
      <alignment readingOrder="0"/>
    </xf>
    <xf borderId="1" fillId="0" fontId="29" numFmtId="0" xfId="0" applyAlignment="1" applyBorder="1" applyFont="1">
      <alignment readingOrder="0"/>
    </xf>
    <xf borderId="1" fillId="8" fontId="2" numFmtId="0" xfId="0" applyAlignment="1" applyBorder="1" applyFont="1">
      <alignment readingOrder="0"/>
    </xf>
    <xf borderId="1" fillId="0" fontId="2" numFmtId="0" xfId="0" applyBorder="1" applyFont="1"/>
    <xf borderId="0" fillId="0" fontId="2" numFmtId="164" xfId="0" applyAlignment="1" applyFont="1" applyNumberFormat="1">
      <alignment readingOrder="0"/>
    </xf>
    <xf borderId="0" fillId="0" fontId="2" numFmtId="14" xfId="0" applyAlignment="1" applyFont="1" applyNumberFormat="1">
      <alignment readingOrder="0"/>
    </xf>
    <xf borderId="0" fillId="0" fontId="30" numFmtId="0" xfId="0" applyAlignment="1" applyFont="1">
      <alignment readingOrder="0"/>
    </xf>
    <xf borderId="0" fillId="8" fontId="2" numFmtId="0" xfId="0" applyAlignment="1" applyFont="1">
      <alignment readingOrder="0"/>
    </xf>
    <xf quotePrefix="1" borderId="0" fillId="0" fontId="2" numFmtId="0" xfId="0" applyAlignment="1" applyFont="1">
      <alignment readingOrder="0"/>
    </xf>
    <xf borderId="0" fillId="14"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8" fontId="6" numFmtId="0" xfId="0" applyAlignment="1" applyFont="1">
      <alignment horizontal="center" readingOrder="0" shrinkToFit="0" vertical="center" wrapText="1"/>
    </xf>
    <xf borderId="0" fillId="8" fontId="6" numFmtId="0" xfId="0" applyAlignment="1" applyFont="1">
      <alignment horizontal="center" shrinkToFit="0" vertical="center" wrapText="1"/>
    </xf>
    <xf borderId="0" fillId="14" fontId="0" numFmtId="0" xfId="0" applyAlignment="1" applyFont="1">
      <alignment horizontal="left" readingOrder="0" shrinkToFit="0" vertical="center" wrapText="1"/>
    </xf>
    <xf borderId="0" fillId="14" fontId="8" numFmtId="0" xfId="0" applyAlignment="1" applyFont="1">
      <alignment horizontal="center" shrinkToFit="0" vertical="center" wrapText="1"/>
    </xf>
    <xf borderId="0" fillId="0" fontId="2" numFmtId="0" xfId="0" applyAlignment="1" applyFont="1">
      <alignment horizontal="left"/>
    </xf>
    <xf borderId="0" fillId="8" fontId="2" numFmtId="0" xfId="0" applyFont="1"/>
    <xf borderId="0" fillId="8" fontId="2" numFmtId="0" xfId="0" applyAlignment="1" applyFont="1">
      <alignment horizontal="center" vertical="center"/>
    </xf>
    <xf borderId="0" fillId="0" fontId="1" numFmtId="0" xfId="0" applyAlignment="1" applyFont="1">
      <alignment horizontal="center" readingOrder="0" vertical="center"/>
    </xf>
    <xf borderId="10" fillId="10" fontId="8" numFmtId="0" xfId="0" applyAlignment="1" applyBorder="1" applyFont="1">
      <alignment horizontal="center" shrinkToFit="0" vertical="center" wrapText="1"/>
    </xf>
    <xf borderId="10" fillId="10" fontId="8" numFmtId="167" xfId="0" applyAlignment="1" applyBorder="1" applyFont="1" applyNumberFormat="1">
      <alignment horizontal="center" shrinkToFit="0" vertical="center" wrapText="1"/>
    </xf>
    <xf borderId="11" fillId="10" fontId="8" numFmtId="0" xfId="0" applyAlignment="1" applyBorder="1" applyFont="1">
      <alignment horizontal="center" shrinkToFit="0" vertical="center" wrapText="1"/>
    </xf>
    <xf borderId="11" fillId="10" fontId="4" numFmtId="0" xfId="0" applyAlignment="1" applyBorder="1" applyFont="1">
      <alignment horizontal="center" shrinkToFit="0" vertical="center" wrapText="1"/>
    </xf>
    <xf borderId="11" fillId="10" fontId="8" numFmtId="0" xfId="0" applyAlignment="1" applyBorder="1" applyFont="1">
      <alignment horizontal="center" shrinkToFit="0" vertical="center" wrapText="1"/>
    </xf>
    <xf borderId="11" fillId="10" fontId="4" numFmtId="0" xfId="0" applyAlignment="1" applyBorder="1" applyFont="1">
      <alignment horizontal="center" shrinkToFit="0" vertical="center" wrapText="1"/>
    </xf>
    <xf borderId="11" fillId="10" fontId="31" numFmtId="3" xfId="0" applyAlignment="1" applyBorder="1" applyFont="1" applyNumberFormat="1">
      <alignment horizontal="center" readingOrder="0" shrinkToFit="0" vertical="center" wrapText="1"/>
    </xf>
    <xf borderId="11" fillId="8" fontId="12" numFmtId="0" xfId="0" applyAlignment="1" applyBorder="1" applyFont="1">
      <alignment horizontal="center" vertical="center"/>
    </xf>
    <xf borderId="11" fillId="13" fontId="8" numFmtId="0" xfId="0" applyAlignment="1" applyBorder="1" applyFont="1">
      <alignment horizontal="center" readingOrder="0" shrinkToFit="0" vertical="center" wrapText="0"/>
    </xf>
    <xf borderId="11" fillId="13" fontId="8" numFmtId="0" xfId="0" applyAlignment="1" applyBorder="1" applyFont="1">
      <alignment horizontal="center" shrinkToFit="0" vertical="center" wrapText="1"/>
    </xf>
    <xf borderId="11" fillId="12" fontId="8" numFmtId="0" xfId="0" applyAlignment="1" applyBorder="1" applyFont="1">
      <alignment horizontal="center" shrinkToFit="0" vertical="center" wrapText="1"/>
    </xf>
    <xf borderId="11" fillId="13" fontId="8" numFmtId="0" xfId="0" applyAlignment="1" applyBorder="1" applyFont="1">
      <alignment horizontal="center" readingOrder="0" shrinkToFit="0" vertical="center" wrapText="1"/>
    </xf>
    <xf borderId="12" fillId="13" fontId="8" numFmtId="0" xfId="0" applyAlignment="1" applyBorder="1" applyFont="1">
      <alignment horizontal="center" shrinkToFit="0" vertical="center" wrapText="1"/>
    </xf>
    <xf borderId="0" fillId="0" fontId="12" numFmtId="1" xfId="0" applyAlignment="1" applyFont="1" applyNumberFormat="1">
      <alignment horizontal="center"/>
    </xf>
    <xf borderId="2" fillId="0" fontId="12" numFmtId="1" xfId="0" applyAlignment="1" applyBorder="1" applyFont="1" applyNumberFormat="1">
      <alignment horizontal="center"/>
    </xf>
    <xf borderId="2" fillId="0" fontId="12" numFmtId="164" xfId="0" applyAlignment="1" applyBorder="1" applyFont="1" applyNumberFormat="1">
      <alignment horizontal="center"/>
    </xf>
    <xf borderId="2" fillId="0" fontId="12" numFmtId="0" xfId="0" applyAlignment="1" applyBorder="1" applyFont="1">
      <alignment horizontal="center"/>
    </xf>
    <xf borderId="2" fillId="9" fontId="12" numFmtId="0" xfId="0" applyAlignment="1" applyBorder="1" applyFont="1">
      <alignment horizontal="center"/>
    </xf>
    <xf borderId="2" fillId="0" fontId="12" numFmtId="165" xfId="0" applyAlignment="1" applyBorder="1" applyFont="1" applyNumberFormat="1">
      <alignment horizontal="center"/>
    </xf>
    <xf borderId="2" fillId="0" fontId="4" numFmtId="0" xfId="0" applyAlignment="1" applyBorder="1" applyFont="1">
      <alignment horizontal="center"/>
    </xf>
    <xf borderId="2" fillId="0" fontId="12" numFmtId="0" xfId="0" applyAlignment="1" applyBorder="1" applyFont="1">
      <alignment horizontal="center"/>
    </xf>
    <xf borderId="2" fillId="0" fontId="12" numFmtId="0" xfId="0" applyAlignment="1" applyBorder="1" applyFont="1">
      <alignment horizontal="center" shrinkToFit="0" wrapText="0"/>
    </xf>
    <xf borderId="2" fillId="0" fontId="12" numFmtId="166" xfId="0" applyAlignment="1" applyBorder="1" applyFont="1" applyNumberFormat="1">
      <alignment horizontal="center"/>
    </xf>
    <xf borderId="2" fillId="8" fontId="12" numFmtId="14" xfId="0" applyAlignment="1" applyBorder="1" applyFont="1" applyNumberFormat="1">
      <alignment horizontal="center"/>
    </xf>
    <xf borderId="2" fillId="8" fontId="12" numFmtId="166" xfId="0" applyAlignment="1" applyBorder="1" applyFont="1" applyNumberFormat="1">
      <alignment horizontal="center"/>
    </xf>
    <xf borderId="2" fillId="8" fontId="12" numFmtId="167" xfId="0" applyAlignment="1" applyBorder="1" applyFont="1" applyNumberFormat="1">
      <alignment horizontal="center"/>
    </xf>
    <xf borderId="2" fillId="8" fontId="12" numFmtId="0" xfId="0" applyAlignment="1" applyBorder="1" applyFont="1">
      <alignment horizontal="center"/>
    </xf>
    <xf borderId="13" fillId="0" fontId="12" numFmtId="0" xfId="0" applyAlignment="1" applyBorder="1" applyFont="1">
      <alignment horizontal="center" readingOrder="0"/>
    </xf>
    <xf borderId="0" fillId="0" fontId="12" numFmtId="0" xfId="0" applyAlignment="1" applyFont="1">
      <alignment horizontal="center" readingOrder="0"/>
    </xf>
    <xf borderId="0" fillId="0" fontId="12" numFmtId="49" xfId="0" applyAlignment="1" applyFont="1" applyNumberFormat="1">
      <alignment horizontal="center"/>
    </xf>
    <xf borderId="2" fillId="0" fontId="12" numFmtId="49" xfId="0" applyAlignment="1" applyBorder="1" applyFont="1" applyNumberFormat="1">
      <alignment horizontal="center"/>
    </xf>
    <xf borderId="2" fillId="8" fontId="12" numFmtId="0" xfId="0" applyAlignment="1" applyBorder="1" applyFont="1">
      <alignment horizontal="center" vertical="bottom"/>
    </xf>
    <xf borderId="2" fillId="8" fontId="32" numFmtId="0" xfId="0" applyAlignment="1" applyBorder="1" applyFont="1">
      <alignment horizontal="center" vertical="bottom"/>
    </xf>
    <xf borderId="2" fillId="8" fontId="4" numFmtId="0" xfId="0" applyAlignment="1" applyBorder="1" applyFont="1">
      <alignment horizontal="center" vertical="bottom"/>
    </xf>
    <xf borderId="2" fillId="0" fontId="12" numFmtId="169" xfId="0" applyAlignment="1" applyBorder="1" applyFont="1" applyNumberFormat="1">
      <alignment horizontal="center"/>
    </xf>
    <xf borderId="2" fillId="0" fontId="12" numFmtId="14" xfId="0" applyAlignment="1" applyBorder="1" applyFont="1" applyNumberFormat="1">
      <alignment horizontal="center"/>
    </xf>
    <xf borderId="2" fillId="0" fontId="12" numFmtId="167" xfId="0" applyAlignment="1" applyBorder="1" applyFont="1" applyNumberFormat="1">
      <alignment horizontal="center"/>
    </xf>
    <xf borderId="14" fillId="0" fontId="2" numFmtId="0" xfId="0" applyAlignment="1" applyBorder="1" applyFont="1">
      <alignment horizontal="center" readingOrder="0" shrinkToFit="0" vertical="center" wrapText="0"/>
    </xf>
    <xf borderId="0" fillId="0" fontId="2" numFmtId="49" xfId="0" applyAlignment="1" applyFont="1" applyNumberFormat="1">
      <alignment horizontal="center" readingOrder="0" shrinkToFit="0" vertical="center" wrapText="0"/>
    </xf>
    <xf borderId="1" fillId="0" fontId="2" numFmtId="49" xfId="0" applyAlignment="1" applyBorder="1" applyFont="1" applyNumberFormat="1">
      <alignment horizontal="center" readingOrder="0" shrinkToFit="0" vertical="center" wrapText="0"/>
    </xf>
    <xf borderId="5" fillId="0" fontId="2" numFmtId="164" xfId="0" applyAlignment="1" applyBorder="1" applyFont="1" applyNumberFormat="1">
      <alignment horizontal="center" readingOrder="0" shrinkToFit="0" vertical="center" wrapText="0"/>
    </xf>
    <xf borderId="1" fillId="0" fontId="2" numFmtId="167" xfId="0" applyAlignment="1" applyBorder="1" applyFont="1" applyNumberFormat="1">
      <alignment horizontal="center" readingOrder="0" shrinkToFit="0" vertical="center" wrapText="0"/>
    </xf>
    <xf borderId="1" fillId="0" fontId="12" numFmtId="164" xfId="0" applyAlignment="1" applyBorder="1" applyFont="1" applyNumberFormat="1">
      <alignment horizontal="center" vertical="center"/>
    </xf>
    <xf borderId="1" fillId="0" fontId="2" numFmtId="1" xfId="0" applyAlignment="1" applyBorder="1" applyFont="1" applyNumberFormat="1">
      <alignment horizontal="center" vertical="center"/>
    </xf>
    <xf borderId="1" fillId="14" fontId="12" numFmtId="14" xfId="0" applyAlignment="1" applyBorder="1" applyFont="1" applyNumberFormat="1">
      <alignment horizontal="center" vertical="center"/>
    </xf>
    <xf borderId="1" fillId="14" fontId="33" numFmtId="166" xfId="0" applyAlignment="1" applyBorder="1" applyFont="1" applyNumberFormat="1">
      <alignment horizontal="center" vertical="center"/>
    </xf>
    <xf borderId="1" fillId="14" fontId="33" numFmtId="167" xfId="0" applyAlignment="1" applyBorder="1" applyFont="1" applyNumberFormat="1">
      <alignment horizontal="center" vertical="center"/>
    </xf>
    <xf borderId="1" fillId="14" fontId="12" numFmtId="0" xfId="0" applyAlignment="1" applyBorder="1" applyFont="1">
      <alignment horizontal="center" vertical="center"/>
    </xf>
    <xf borderId="0" fillId="0" fontId="12" numFmtId="49" xfId="0" applyAlignment="1" applyFont="1" applyNumberFormat="1">
      <alignment horizontal="center" vertical="center"/>
    </xf>
    <xf borderId="1" fillId="0" fontId="12" numFmtId="49" xfId="0" applyAlignment="1" applyBorder="1" applyFont="1" applyNumberFormat="1">
      <alignment horizontal="center" vertical="center"/>
    </xf>
    <xf borderId="5" fillId="0" fontId="12" numFmtId="164" xfId="0" applyAlignment="1" applyBorder="1" applyFont="1" applyNumberFormat="1">
      <alignment horizontal="center" vertical="center"/>
    </xf>
    <xf borderId="1" fillId="0" fontId="12" numFmtId="0" xfId="0" applyAlignment="1" applyBorder="1" applyFont="1">
      <alignment horizontal="center" vertical="center"/>
    </xf>
    <xf borderId="1" fillId="0" fontId="12" numFmtId="167" xfId="0" applyAlignment="1" applyBorder="1" applyFont="1" applyNumberFormat="1">
      <alignment horizontal="center" vertical="center"/>
    </xf>
    <xf borderId="1" fillId="0" fontId="34" numFmtId="0" xfId="0" applyAlignment="1" applyBorder="1" applyFont="1">
      <alignment horizontal="center" vertical="center"/>
    </xf>
    <xf borderId="1" fillId="0" fontId="12" numFmtId="0" xfId="0" applyAlignment="1" applyBorder="1" applyFont="1">
      <alignment horizontal="center" vertical="center"/>
    </xf>
    <xf borderId="1" fillId="0" fontId="12" numFmtId="166" xfId="0" applyAlignment="1" applyBorder="1" applyFont="1" applyNumberFormat="1">
      <alignment horizontal="center" readingOrder="0" vertical="center"/>
    </xf>
    <xf borderId="1" fillId="0" fontId="12" numFmtId="166" xfId="0" applyAlignment="1" applyBorder="1" applyFont="1" applyNumberFormat="1">
      <alignment horizontal="center" readingOrder="0" shrinkToFit="0" vertical="center" wrapText="0"/>
    </xf>
    <xf borderId="1" fillId="2" fontId="2" numFmtId="0" xfId="0" applyAlignment="1" applyBorder="1" applyFont="1">
      <alignment horizontal="center" readingOrder="0" vertical="center"/>
    </xf>
    <xf borderId="1" fillId="0" fontId="2" numFmtId="166" xfId="0" applyAlignment="1" applyBorder="1" applyFont="1" applyNumberFormat="1">
      <alignment horizontal="center" readingOrder="0" vertical="center"/>
    </xf>
    <xf borderId="14" fillId="0" fontId="2" numFmtId="0" xfId="0" applyAlignment="1" applyBorder="1" applyFont="1">
      <alignment horizontal="left" readingOrder="0" vertical="center"/>
    </xf>
    <xf borderId="0" fillId="0" fontId="2" numFmtId="0" xfId="0" applyAlignment="1" applyFont="1">
      <alignment horizontal="left" readingOrder="0" vertical="center"/>
    </xf>
    <xf borderId="1" fillId="0" fontId="12" numFmtId="0" xfId="0" applyAlignment="1" applyBorder="1" applyFont="1">
      <alignment horizontal="center"/>
    </xf>
    <xf borderId="1" fillId="0" fontId="12" numFmtId="164" xfId="0" applyAlignment="1" applyBorder="1" applyFont="1" applyNumberFormat="1">
      <alignment horizontal="left" vertical="center"/>
    </xf>
    <xf borderId="5" fillId="0" fontId="12" numFmtId="0" xfId="0" applyAlignment="1" applyBorder="1" applyFont="1">
      <alignment horizontal="center"/>
    </xf>
    <xf borderId="15" fillId="0" fontId="12" numFmtId="0" xfId="0" applyAlignment="1" applyBorder="1" applyFont="1">
      <alignment readingOrder="0"/>
    </xf>
    <xf borderId="5" fillId="0" fontId="12" numFmtId="0" xfId="0" applyAlignment="1" applyBorder="1" applyFont="1">
      <alignment horizontal="center" readingOrder="0"/>
    </xf>
    <xf borderId="1" fillId="0" fontId="2" numFmtId="0" xfId="0" applyAlignment="1" applyBorder="1" applyFont="1">
      <alignment horizontal="left" readingOrder="0" vertical="center"/>
    </xf>
    <xf borderId="1" fillId="0" fontId="2" numFmtId="0" xfId="0" applyAlignment="1" applyBorder="1" applyFont="1">
      <alignment horizontal="left" vertical="center"/>
    </xf>
    <xf borderId="14" fillId="9" fontId="2" numFmtId="0" xfId="0" applyAlignment="1" applyBorder="1" applyFont="1">
      <alignment horizontal="left" readingOrder="0" vertical="center"/>
    </xf>
    <xf borderId="0" fillId="9" fontId="2" numFmtId="0" xfId="0" applyAlignment="1" applyFont="1">
      <alignment horizontal="left" readingOrder="0" vertical="center"/>
    </xf>
    <xf borderId="1" fillId="0" fontId="12" numFmtId="49" xfId="0" applyAlignment="1" applyBorder="1" applyFont="1" applyNumberFormat="1">
      <alignment horizontal="center"/>
    </xf>
    <xf borderId="1" fillId="0" fontId="12" numFmtId="164" xfId="0" applyAlignment="1" applyBorder="1" applyFont="1" applyNumberFormat="1">
      <alignment horizontal="center"/>
    </xf>
    <xf borderId="1" fillId="0" fontId="12" numFmtId="14" xfId="0" applyAlignment="1" applyBorder="1" applyFont="1" applyNumberFormat="1">
      <alignment horizontal="center"/>
    </xf>
    <xf borderId="1" fillId="0" fontId="12" numFmtId="0" xfId="0" applyAlignment="1" applyBorder="1" applyFont="1">
      <alignment horizontal="center"/>
    </xf>
    <xf borderId="0" fillId="0" fontId="12" numFmtId="49" xfId="0" applyAlignment="1" applyFont="1" applyNumberFormat="1">
      <alignment horizontal="center" vertical="bottom"/>
    </xf>
    <xf borderId="3" fillId="0" fontId="12" numFmtId="49" xfId="0" applyAlignment="1" applyBorder="1" applyFont="1" applyNumberFormat="1">
      <alignment horizontal="center" vertical="bottom"/>
    </xf>
    <xf borderId="3" fillId="0" fontId="12" numFmtId="164" xfId="0" applyAlignment="1" applyBorder="1" applyFont="1" applyNumberFormat="1">
      <alignment horizontal="center" vertical="bottom"/>
    </xf>
    <xf borderId="2" fillId="0" fontId="12" numFmtId="0" xfId="0" applyAlignment="1" applyBorder="1" applyFont="1">
      <alignment horizontal="center" vertical="bottom"/>
    </xf>
    <xf borderId="3" fillId="0" fontId="12" numFmtId="14" xfId="0" applyAlignment="1" applyBorder="1" applyFont="1" applyNumberFormat="1">
      <alignment horizontal="center" vertical="bottom"/>
    </xf>
    <xf borderId="3" fillId="0" fontId="12" numFmtId="0" xfId="0" applyAlignment="1" applyBorder="1" applyFont="1">
      <alignment horizontal="center" vertical="bottom"/>
    </xf>
    <xf borderId="0" fillId="0" fontId="2" numFmtId="167" xfId="0" applyAlignment="1" applyFont="1" applyNumberFormat="1">
      <alignment horizontal="center"/>
    </xf>
    <xf borderId="0" fillId="0" fontId="2" numFmtId="49" xfId="0" applyAlignment="1" applyFont="1" applyNumberFormat="1">
      <alignment horizontal="center"/>
    </xf>
    <xf borderId="0" fillId="0" fontId="4" numFmtId="0" xfId="0" applyAlignment="1" applyFont="1">
      <alignment horizontal="left"/>
    </xf>
    <xf borderId="0" fillId="19" fontId="2" numFmtId="0" xfId="0" applyAlignment="1" applyFill="1" applyFont="1">
      <alignment horizontal="center"/>
    </xf>
    <xf borderId="0" fillId="0" fontId="2" numFmtId="0" xfId="0" applyAlignment="1" applyFont="1">
      <alignment horizontal="center" shrinkToFit="0" wrapText="0"/>
    </xf>
    <xf borderId="0" fillId="0" fontId="1" numFmtId="0" xfId="0" applyFont="1"/>
    <xf borderId="0" fillId="10" fontId="35" numFmtId="0" xfId="0" applyAlignment="1" applyFont="1">
      <alignment horizontal="center" shrinkToFit="0" vertical="center" wrapText="1"/>
    </xf>
    <xf borderId="6" fillId="10" fontId="35" numFmtId="0" xfId="0" applyAlignment="1" applyBorder="1" applyFont="1">
      <alignment horizontal="center" shrinkToFit="0" vertical="center" wrapText="1"/>
    </xf>
    <xf borderId="7" fillId="10" fontId="35" numFmtId="164" xfId="0" applyAlignment="1" applyBorder="1" applyFont="1" applyNumberFormat="1">
      <alignment horizontal="center" shrinkToFit="0" vertical="center" wrapText="1"/>
    </xf>
    <xf borderId="6" fillId="10" fontId="35" numFmtId="14" xfId="0" applyAlignment="1" applyBorder="1" applyFont="1" applyNumberFormat="1">
      <alignment horizontal="center" shrinkToFit="0" vertical="center" wrapText="1"/>
    </xf>
    <xf borderId="6" fillId="10" fontId="35" numFmtId="49" xfId="0" applyAlignment="1" applyBorder="1" applyFont="1" applyNumberFormat="1">
      <alignment horizontal="left" shrinkToFit="0" vertical="center" wrapText="1"/>
    </xf>
    <xf borderId="6" fillId="10" fontId="35" numFmtId="0" xfId="0" applyAlignment="1" applyBorder="1" applyFont="1">
      <alignment horizontal="left" shrinkToFit="0" vertical="center" wrapText="1"/>
    </xf>
    <xf borderId="6" fillId="10" fontId="35" numFmtId="0" xfId="0" applyAlignment="1" applyBorder="1" applyFont="1">
      <alignment horizontal="center" shrinkToFit="0" vertical="center" wrapText="1"/>
    </xf>
    <xf borderId="7" fillId="10" fontId="35" numFmtId="0" xfId="0" applyAlignment="1" applyBorder="1" applyFont="1">
      <alignment horizontal="center" readingOrder="0" shrinkToFit="0" vertical="center" wrapText="1"/>
    </xf>
    <xf borderId="6" fillId="15" fontId="35" numFmtId="0" xfId="0" applyAlignment="1" applyBorder="1" applyFont="1">
      <alignment horizontal="left" shrinkToFit="0" vertical="center" wrapText="1"/>
    </xf>
    <xf borderId="6" fillId="15" fontId="35" numFmtId="166" xfId="0" applyAlignment="1" applyBorder="1" applyFont="1" applyNumberFormat="1">
      <alignment horizontal="center" shrinkToFit="0" vertical="center" wrapText="1"/>
    </xf>
    <xf borderId="6" fillId="15" fontId="35" numFmtId="0" xfId="0" applyAlignment="1" applyBorder="1" applyFont="1">
      <alignment horizontal="center" shrinkToFit="0" vertical="center" wrapText="1"/>
    </xf>
    <xf borderId="6" fillId="15" fontId="35" numFmtId="167" xfId="0" applyAlignment="1" applyBorder="1" applyFont="1" applyNumberFormat="1">
      <alignment horizontal="center" shrinkToFit="0" vertical="center" wrapText="1"/>
    </xf>
    <xf borderId="6" fillId="15" fontId="35" numFmtId="14" xfId="0" applyAlignment="1" applyBorder="1" applyFont="1" applyNumberFormat="1">
      <alignment horizontal="center" shrinkToFit="0" vertical="center" wrapText="1"/>
    </xf>
    <xf borderId="6" fillId="15" fontId="35" numFmtId="0" xfId="0" applyAlignment="1" applyBorder="1" applyFont="1">
      <alignment horizontal="center" shrinkToFit="0" vertical="center" wrapText="1"/>
    </xf>
    <xf borderId="6" fillId="2" fontId="35" numFmtId="0" xfId="0" applyAlignment="1" applyBorder="1" applyFont="1">
      <alignment horizontal="center" shrinkToFit="0" vertical="center" wrapText="1"/>
    </xf>
    <xf borderId="0" fillId="0" fontId="4" numFmtId="0" xfId="0" applyAlignment="1" applyFont="1">
      <alignment horizontal="center" vertical="bottom"/>
    </xf>
    <xf borderId="16" fillId="0" fontId="4" numFmtId="164" xfId="0" applyAlignment="1" applyBorder="1" applyFont="1" applyNumberFormat="1">
      <alignment horizontal="left" vertical="bottom"/>
    </xf>
    <xf borderId="4" fillId="0" fontId="4" numFmtId="0" xfId="0" applyAlignment="1" applyBorder="1" applyFont="1">
      <alignment horizontal="left" vertical="bottom"/>
    </xf>
    <xf borderId="4" fillId="0" fontId="4" numFmtId="14" xfId="0" applyAlignment="1" applyBorder="1" applyFont="1" applyNumberFormat="1">
      <alignment horizontal="center" vertical="bottom"/>
    </xf>
    <xf borderId="4" fillId="0" fontId="4" numFmtId="0" xfId="0" applyAlignment="1" applyBorder="1" applyFont="1">
      <alignment horizontal="center" readingOrder="0" vertical="center"/>
    </xf>
    <xf borderId="4" fillId="0" fontId="4" numFmtId="49" xfId="0" applyAlignment="1" applyBorder="1" applyFont="1" applyNumberFormat="1">
      <alignment horizontal="left" readingOrder="0" vertical="bottom"/>
    </xf>
    <xf borderId="4" fillId="0" fontId="4" numFmtId="0" xfId="0" applyAlignment="1" applyBorder="1" applyFont="1">
      <alignment horizontal="left" vertical="center"/>
    </xf>
    <xf borderId="4" fillId="0" fontId="4" numFmtId="0" xfId="0" applyAlignment="1" applyBorder="1" applyFont="1">
      <alignment horizontal="left" readingOrder="0" vertical="bottom"/>
    </xf>
    <xf borderId="4" fillId="0" fontId="36" numFmtId="0" xfId="0" applyAlignment="1" applyBorder="1" applyFont="1">
      <alignment horizontal="left" vertical="bottom"/>
    </xf>
    <xf borderId="4" fillId="0" fontId="4" numFmtId="0" xfId="0" applyAlignment="1" applyBorder="1" applyFont="1">
      <alignment horizontal="center" readingOrder="0" vertical="bottom"/>
    </xf>
    <xf borderId="4" fillId="0" fontId="4" numFmtId="0" xfId="0" applyAlignment="1" applyBorder="1" applyFont="1">
      <alignment horizontal="center" shrinkToFit="0" vertical="bottom" wrapText="0"/>
    </xf>
    <xf borderId="4" fillId="0" fontId="4" numFmtId="166" xfId="0" applyAlignment="1" applyBorder="1" applyFont="1" applyNumberFormat="1">
      <alignment horizontal="center" vertical="bottom"/>
    </xf>
    <xf borderId="4" fillId="0" fontId="4" numFmtId="167" xfId="0" applyAlignment="1" applyBorder="1" applyFont="1" applyNumberFormat="1">
      <alignment horizontal="center" vertical="bottom"/>
    </xf>
    <xf borderId="5" fillId="0" fontId="4" numFmtId="164" xfId="0" applyAlignment="1" applyBorder="1" applyFont="1" applyNumberFormat="1">
      <alignment horizontal="left" vertical="bottom"/>
    </xf>
    <xf borderId="1" fillId="0" fontId="4" numFmtId="0" xfId="0" applyAlignment="1" applyBorder="1" applyFont="1">
      <alignment horizontal="left" vertical="bottom"/>
    </xf>
    <xf borderId="1" fillId="0" fontId="4" numFmtId="14" xfId="0" applyAlignment="1" applyBorder="1" applyFont="1" applyNumberFormat="1">
      <alignment horizontal="center" vertical="bottom"/>
    </xf>
    <xf borderId="1" fillId="0" fontId="4" numFmtId="0" xfId="0" applyAlignment="1" applyBorder="1" applyFont="1">
      <alignment horizontal="left" readingOrder="0" vertical="bottom"/>
    </xf>
    <xf borderId="1" fillId="0" fontId="4" numFmtId="49" xfId="0" applyAlignment="1" applyBorder="1" applyFont="1" applyNumberFormat="1">
      <alignment horizontal="left" readingOrder="0" vertical="bottom"/>
    </xf>
    <xf borderId="1" fillId="0" fontId="4" numFmtId="0" xfId="0" applyAlignment="1" applyBorder="1" applyFont="1">
      <alignment horizontal="left" vertical="center"/>
    </xf>
    <xf borderId="1" fillId="0" fontId="4" numFmtId="0" xfId="0" applyAlignment="1" applyBorder="1" applyFont="1">
      <alignment horizontal="left" readingOrder="0" shrinkToFit="0" vertical="center" wrapText="0"/>
    </xf>
    <xf borderId="1" fillId="0" fontId="4" numFmtId="0" xfId="0" applyAlignment="1" applyBorder="1" applyFont="1">
      <alignment horizontal="left" vertical="bottom"/>
    </xf>
    <xf borderId="1" fillId="0" fontId="37" numFmtId="0" xfId="0" applyAlignment="1" applyBorder="1" applyFont="1">
      <alignment horizontal="left" vertical="bottom"/>
    </xf>
    <xf borderId="1" fillId="0" fontId="4" numFmtId="166" xfId="0" applyAlignment="1" applyBorder="1" applyFont="1" applyNumberFormat="1">
      <alignment horizontal="center" vertical="bottom"/>
    </xf>
    <xf borderId="1" fillId="0" fontId="4" numFmtId="167" xfId="0" applyAlignment="1" applyBorder="1" applyFont="1" applyNumberFormat="1">
      <alignment horizontal="center" vertical="bottom"/>
    </xf>
    <xf borderId="1" fillId="0" fontId="4" numFmtId="0" xfId="0" applyAlignment="1" applyBorder="1" applyFont="1">
      <alignment horizontal="center" shrinkToFit="0" vertical="bottom" wrapText="0"/>
    </xf>
    <xf borderId="1" fillId="0" fontId="4" numFmtId="0" xfId="0" applyAlignment="1" applyBorder="1" applyFont="1">
      <alignment horizontal="center" shrinkToFit="0" vertical="bottom" wrapText="0"/>
    </xf>
    <xf borderId="0" fillId="0" fontId="4" numFmtId="3" xfId="0" applyAlignment="1" applyFont="1" applyNumberFormat="1">
      <alignment horizontal="center" vertical="bottom"/>
    </xf>
    <xf borderId="0" fillId="0" fontId="4" numFmtId="0" xfId="0" applyAlignment="1" applyFont="1">
      <alignment horizontal="center" vertical="bottom"/>
    </xf>
    <xf borderId="1" fillId="0" fontId="4" numFmtId="0" xfId="0" applyAlignment="1" applyBorder="1" applyFont="1">
      <alignment horizontal="left" vertical="center"/>
    </xf>
    <xf borderId="1" fillId="0" fontId="38" numFmtId="0" xfId="0" applyAlignment="1" applyBorder="1" applyFont="1">
      <alignment horizontal="left" vertical="bottom"/>
    </xf>
    <xf borderId="1" fillId="0" fontId="4" numFmtId="166" xfId="0" applyAlignment="1" applyBorder="1" applyFont="1" applyNumberFormat="1">
      <alignment horizontal="center" shrinkToFit="0" vertical="bottom" wrapText="0"/>
    </xf>
    <xf borderId="1" fillId="0" fontId="4" numFmtId="0" xfId="0" applyAlignment="1" applyBorder="1" applyFont="1">
      <alignment horizontal="left" shrinkToFit="0" vertical="bottom" wrapText="0"/>
    </xf>
    <xf borderId="5" fillId="0" fontId="4" numFmtId="168" xfId="0" applyAlignment="1" applyBorder="1" applyFont="1" applyNumberFormat="1">
      <alignment horizontal="left" vertical="bottom"/>
    </xf>
    <xf borderId="1" fillId="0" fontId="4" numFmtId="169" xfId="0" applyAlignment="1" applyBorder="1" applyFont="1" applyNumberFormat="1">
      <alignment horizontal="center" vertical="bottom"/>
    </xf>
    <xf borderId="1" fillId="0" fontId="4" numFmtId="175" xfId="0" applyAlignment="1" applyBorder="1" applyFont="1" applyNumberFormat="1">
      <alignment horizontal="left" vertical="bottom"/>
    </xf>
    <xf borderId="1" fillId="0" fontId="4" numFmtId="175" xfId="0" applyAlignment="1" applyBorder="1" applyFont="1" applyNumberFormat="1">
      <alignment horizontal="center" shrinkToFit="0" vertical="bottom" wrapText="0"/>
    </xf>
    <xf borderId="1" fillId="0" fontId="4" numFmtId="176" xfId="0" applyAlignment="1" applyBorder="1" applyFont="1" applyNumberFormat="1">
      <alignment horizontal="center" vertical="bottom"/>
    </xf>
    <xf borderId="1" fillId="0" fontId="4" numFmtId="174" xfId="0" applyAlignment="1" applyBorder="1" applyFont="1" applyNumberFormat="1">
      <alignment horizontal="center" vertical="bottom"/>
    </xf>
    <xf borderId="1" fillId="0" fontId="4" numFmtId="14" xfId="0" applyAlignment="1" applyBorder="1" applyFont="1" applyNumberFormat="1">
      <alignment horizontal="center" readingOrder="0" vertical="bottom"/>
    </xf>
    <xf borderId="1" fillId="0" fontId="4" numFmtId="0" xfId="0" applyAlignment="1" applyBorder="1" applyFont="1">
      <alignment horizontal="left" readingOrder="0" vertical="center"/>
    </xf>
    <xf borderId="1" fillId="0" fontId="39" numFmtId="0" xfId="0" applyAlignment="1" applyBorder="1" applyFont="1">
      <alignment horizontal="left" readingOrder="0" vertical="bottom"/>
    </xf>
    <xf borderId="1" fillId="0" fontId="4" numFmtId="0" xfId="0" applyAlignment="1" applyBorder="1" applyFont="1">
      <alignment horizontal="left" readingOrder="0"/>
    </xf>
    <xf borderId="1" fillId="0" fontId="4" numFmtId="0" xfId="0" applyAlignment="1" applyBorder="1" applyFont="1">
      <alignment horizontal="center" readingOrder="0" vertical="bottom"/>
    </xf>
    <xf borderId="1" fillId="0" fontId="4" numFmtId="175" xfId="0" applyAlignment="1" applyBorder="1" applyFont="1" applyNumberFormat="1">
      <alignment horizontal="center" vertical="bottom"/>
    </xf>
    <xf borderId="1" fillId="0" fontId="4" numFmtId="0" xfId="0" applyAlignment="1" applyBorder="1" applyFont="1">
      <alignment horizontal="left" shrinkToFit="0" vertical="bottom" wrapText="1"/>
    </xf>
    <xf borderId="1" fillId="0" fontId="4" numFmtId="0" xfId="0" applyAlignment="1" applyBorder="1" applyFont="1">
      <alignment horizontal="center" shrinkToFit="0" vertical="bottom" wrapText="0"/>
    </xf>
    <xf borderId="0" fillId="0" fontId="4" numFmtId="0" xfId="0" applyAlignment="1" applyFont="1">
      <alignment horizontal="center" readingOrder="0" vertical="bottom"/>
    </xf>
    <xf borderId="5" fillId="0" fontId="4" numFmtId="0" xfId="0" applyAlignment="1" applyBorder="1" applyFont="1">
      <alignment horizontal="left" shrinkToFit="0" vertical="center" wrapText="1"/>
    </xf>
    <xf borderId="1" fillId="0" fontId="4" numFmtId="0" xfId="0" applyAlignment="1" applyBorder="1" applyFont="1">
      <alignment horizontal="center" readingOrder="0" shrinkToFit="0" wrapText="0"/>
    </xf>
    <xf borderId="1" fillId="0" fontId="4" numFmtId="166" xfId="0" applyAlignment="1" applyBorder="1" applyFont="1" applyNumberFormat="1">
      <alignment horizontal="left" shrinkToFit="0" vertical="center" wrapText="1"/>
    </xf>
    <xf borderId="1" fillId="0" fontId="4" numFmtId="166" xfId="0" applyAlignment="1" applyBorder="1" applyFont="1" applyNumberFormat="1">
      <alignment horizontal="center" vertical="center"/>
    </xf>
    <xf borderId="1" fillId="0" fontId="4" numFmtId="0" xfId="0" applyAlignment="1" applyBorder="1" applyFont="1">
      <alignment horizontal="center" vertical="center"/>
    </xf>
    <xf borderId="0" fillId="0" fontId="4" numFmtId="0" xfId="0" applyAlignment="1" applyFont="1">
      <alignment horizontal="center" readingOrder="0" shrinkToFit="0" vertical="center" wrapText="0"/>
    </xf>
    <xf borderId="5" fillId="0" fontId="4" numFmtId="164" xfId="0" applyAlignment="1" applyBorder="1" applyFont="1" applyNumberFormat="1">
      <alignment horizontal="center" readingOrder="0" shrinkToFit="0" vertical="center" wrapText="0"/>
    </xf>
    <xf borderId="1" fillId="0" fontId="4" numFmtId="14" xfId="0" applyAlignment="1" applyBorder="1" applyFont="1" applyNumberFormat="1">
      <alignment horizontal="center" readingOrder="0" shrinkToFit="0" vertical="center" wrapText="0"/>
    </xf>
    <xf borderId="1" fillId="0" fontId="40" numFmtId="0" xfId="0" applyAlignment="1" applyBorder="1" applyFont="1">
      <alignment horizontal="center" readingOrder="0" shrinkToFit="0" vertical="center" wrapText="0"/>
    </xf>
    <xf borderId="1" fillId="0" fontId="4" numFmtId="0" xfId="0" applyAlignment="1" applyBorder="1" applyFont="1">
      <alignment horizontal="center" shrinkToFit="0" vertical="center" wrapText="0"/>
    </xf>
    <xf borderId="1" fillId="0" fontId="4" numFmtId="167" xfId="0" applyAlignment="1" applyBorder="1" applyFont="1" applyNumberFormat="1">
      <alignment horizontal="center" shrinkToFit="0" vertical="center" wrapText="0"/>
    </xf>
    <xf borderId="0" fillId="0" fontId="4" numFmtId="0" xfId="0" applyAlignment="1" applyFont="1">
      <alignment horizontal="center" shrinkToFit="0" vertical="center" wrapText="1"/>
    </xf>
    <xf borderId="5" fillId="0" fontId="4" numFmtId="164" xfId="0" applyAlignment="1" applyBorder="1" applyFont="1" applyNumberFormat="1">
      <alignment horizontal="left" vertical="center"/>
    </xf>
    <xf borderId="1" fillId="0" fontId="2" numFmtId="0" xfId="0" applyAlignment="1" applyBorder="1" applyFont="1">
      <alignment horizontal="left" shrinkToFit="0" vertical="center" wrapText="1"/>
    </xf>
    <xf borderId="1" fillId="0" fontId="2" numFmtId="0" xfId="0" applyAlignment="1" applyBorder="1" applyFont="1">
      <alignment shrinkToFit="0" vertical="center" wrapText="1"/>
    </xf>
    <xf borderId="1" fillId="0" fontId="2" numFmtId="166" xfId="0" applyAlignment="1" applyBorder="1" applyFont="1" applyNumberFormat="1">
      <alignment horizontal="center" shrinkToFit="0" vertical="center" wrapText="1"/>
    </xf>
    <xf borderId="1" fillId="0" fontId="4" numFmtId="14" xfId="0" applyAlignment="1" applyBorder="1" applyFont="1" applyNumberFormat="1">
      <alignment horizontal="left" shrinkToFit="0" vertical="center" wrapText="1"/>
    </xf>
    <xf borderId="1" fillId="3" fontId="4" numFmtId="166" xfId="0" applyAlignment="1" applyBorder="1" applyFont="1" applyNumberFormat="1">
      <alignment horizontal="left" shrinkToFit="0" vertical="center" wrapText="1"/>
    </xf>
    <xf borderId="1" fillId="15" fontId="4" numFmtId="166" xfId="0" applyAlignment="1" applyBorder="1" applyFont="1" applyNumberFormat="1">
      <alignment horizontal="left" shrinkToFit="0" vertical="center" wrapText="1"/>
    </xf>
    <xf borderId="1" fillId="3" fontId="4" numFmtId="167" xfId="0" applyAlignment="1" applyBorder="1" applyFont="1" applyNumberFormat="1">
      <alignment horizontal="left" vertical="center"/>
    </xf>
    <xf borderId="1" fillId="3" fontId="4" numFmtId="14" xfId="0" applyAlignment="1" applyBorder="1" applyFont="1" applyNumberFormat="1">
      <alignment horizontal="left" vertical="center"/>
    </xf>
    <xf borderId="1" fillId="2" fontId="41" numFmtId="0" xfId="0" applyAlignment="1" applyBorder="1" applyFont="1">
      <alignment horizontal="left" shrinkToFit="0" vertical="center" wrapText="1"/>
    </xf>
    <xf borderId="1" fillId="20" fontId="0" numFmtId="1" xfId="0" applyAlignment="1" applyBorder="1" applyFill="1" applyFont="1" applyNumberFormat="1">
      <alignment horizontal="center" readingOrder="0" vertical="center"/>
    </xf>
    <xf borderId="0" fillId="0" fontId="4" numFmtId="0" xfId="0" applyAlignment="1" applyFont="1">
      <alignment horizontal="center" shrinkToFit="0" vertical="center" wrapText="1"/>
    </xf>
    <xf borderId="5" fillId="0" fontId="4" numFmtId="0" xfId="0" applyAlignment="1" applyBorder="1" applyFont="1">
      <alignment horizontal="left" vertical="center"/>
    </xf>
    <xf borderId="3" fillId="0" fontId="2" numFmtId="0" xfId="0" applyAlignment="1" applyBorder="1" applyFont="1">
      <alignment horizontal="left" shrinkToFit="0" vertical="center" wrapText="1"/>
    </xf>
    <xf borderId="3" fillId="0" fontId="2" numFmtId="0" xfId="0" applyAlignment="1" applyBorder="1" applyFont="1">
      <alignment shrinkToFit="0" vertical="center" wrapText="1"/>
    </xf>
    <xf borderId="3" fillId="0" fontId="2" numFmtId="166" xfId="0" applyAlignment="1" applyBorder="1" applyFont="1" applyNumberFormat="1">
      <alignment horizontal="center" shrinkToFit="0" vertical="center" wrapText="1"/>
    </xf>
    <xf borderId="1" fillId="3" fontId="4" numFmtId="0" xfId="0" applyAlignment="1" applyBorder="1" applyFont="1">
      <alignment horizontal="left" shrinkToFit="0" vertical="center" wrapText="1"/>
    </xf>
    <xf borderId="1" fillId="2" fontId="42" numFmtId="0" xfId="0" applyAlignment="1" applyBorder="1" applyFont="1">
      <alignment horizontal="left" shrinkToFit="0" vertical="center" wrapText="1"/>
    </xf>
    <xf borderId="1" fillId="2" fontId="4" numFmtId="0" xfId="0" applyAlignment="1" applyBorder="1" applyFont="1">
      <alignment horizontal="left" vertical="center"/>
    </xf>
    <xf borderId="17" fillId="0" fontId="4" numFmtId="0" xfId="0" applyAlignment="1" applyBorder="1" applyFont="1">
      <alignment horizontal="center" readingOrder="0" shrinkToFit="0" vertical="center" wrapText="1"/>
    </xf>
    <xf borderId="1" fillId="0" fontId="4" numFmtId="167" xfId="0" applyAlignment="1" applyBorder="1" applyFont="1" applyNumberFormat="1">
      <alignment horizontal="left" vertical="center"/>
    </xf>
    <xf borderId="0" fillId="0" fontId="4" numFmtId="0" xfId="0" applyAlignment="1" applyFont="1">
      <alignment horizontal="center" vertical="center"/>
    </xf>
    <xf borderId="1" fillId="0" fontId="4" numFmtId="14" xfId="0" applyAlignment="1" applyBorder="1" applyFont="1" applyNumberFormat="1">
      <alignment horizontal="center" vertical="center"/>
    </xf>
    <xf borderId="1" fillId="0" fontId="43" numFmtId="0" xfId="0" applyAlignment="1" applyBorder="1" applyFont="1">
      <alignment horizontal="left" vertical="center"/>
    </xf>
    <xf borderId="17" fillId="0" fontId="4" numFmtId="0" xfId="0" applyAlignment="1" applyBorder="1" applyFont="1">
      <alignment horizontal="center" vertical="center"/>
    </xf>
    <xf borderId="1" fillId="0" fontId="4" numFmtId="166" xfId="0" applyAlignment="1" applyBorder="1" applyFont="1" applyNumberFormat="1">
      <alignment horizontal="left" vertical="center"/>
    </xf>
    <xf borderId="1" fillId="8" fontId="4" numFmtId="167" xfId="0" applyAlignment="1" applyBorder="1" applyFont="1" applyNumberFormat="1">
      <alignment horizontal="left" vertical="center"/>
    </xf>
    <xf borderId="1" fillId="8" fontId="4" numFmtId="14" xfId="0" applyAlignment="1" applyBorder="1" applyFont="1" applyNumberFormat="1">
      <alignment horizontal="left" vertical="center"/>
    </xf>
    <xf borderId="1" fillId="0" fontId="4" numFmtId="14" xfId="0" applyAlignment="1" applyBorder="1" applyFont="1" applyNumberFormat="1">
      <alignment horizontal="left" vertical="center"/>
    </xf>
    <xf borderId="17" fillId="0" fontId="4" numFmtId="0" xfId="0" applyAlignment="1" applyBorder="1" applyFont="1">
      <alignment horizontal="center" vertical="center"/>
    </xf>
    <xf borderId="1" fillId="0" fontId="4" numFmtId="167" xfId="0" applyAlignment="1" applyBorder="1" applyFont="1" applyNumberFormat="1">
      <alignment horizontal="center" vertical="center"/>
    </xf>
    <xf quotePrefix="1" borderId="1" fillId="0" fontId="4" numFmtId="0" xfId="0" applyAlignment="1" applyBorder="1" applyFont="1">
      <alignment horizontal="left" vertical="center"/>
    </xf>
    <xf borderId="1" fillId="0" fontId="4" numFmtId="0" xfId="0" applyAlignment="1" applyBorder="1" applyFont="1">
      <alignment horizontal="left" shrinkToFit="0" vertical="center" wrapText="0"/>
    </xf>
    <xf borderId="5" fillId="0" fontId="4" numFmtId="0" xfId="0" applyAlignment="1" applyBorder="1" applyFont="1">
      <alignment horizontal="left" vertical="center"/>
    </xf>
    <xf borderId="1" fillId="0" fontId="4" numFmtId="14" xfId="0" applyAlignment="1" applyBorder="1" applyFont="1" applyNumberFormat="1">
      <alignment horizontal="center" shrinkToFit="0" vertical="center" wrapText="1"/>
    </xf>
    <xf borderId="17" fillId="0" fontId="4" numFmtId="0" xfId="0" applyAlignment="1" applyBorder="1" applyFont="1">
      <alignment horizontal="center" shrinkToFit="0" vertical="center" wrapText="1"/>
    </xf>
    <xf borderId="1" fillId="0" fontId="4" numFmtId="167" xfId="0" applyAlignment="1" applyBorder="1" applyFont="1" applyNumberFormat="1">
      <alignment horizontal="left" shrinkToFit="0" vertical="center" wrapText="1"/>
    </xf>
    <xf quotePrefix="1" borderId="1" fillId="0" fontId="4" numFmtId="0" xfId="0" applyAlignment="1" applyBorder="1" applyFont="1">
      <alignment horizontal="left" shrinkToFit="0" vertical="center" wrapText="1"/>
    </xf>
    <xf borderId="17" fillId="0" fontId="4" numFmtId="0" xfId="0" applyAlignment="1" applyBorder="1" applyFont="1">
      <alignment horizontal="center" shrinkToFit="0" vertical="center" wrapText="1"/>
    </xf>
    <xf borderId="1" fillId="0" fontId="4" numFmtId="166" xfId="0" applyAlignment="1" applyBorder="1" applyFont="1" applyNumberFormat="1">
      <alignment horizontal="center" shrinkToFit="0" vertical="center" wrapText="1"/>
    </xf>
    <xf borderId="3" fillId="0" fontId="4" numFmtId="166" xfId="0" applyAlignment="1" applyBorder="1" applyFont="1" applyNumberFormat="1">
      <alignment horizontal="left" shrinkToFit="0" vertical="center" wrapText="1"/>
    </xf>
    <xf borderId="3" fillId="0" fontId="4" numFmtId="166" xfId="0" applyAlignment="1" applyBorder="1" applyFont="1" applyNumberFormat="1">
      <alignment horizontal="center" vertical="center"/>
    </xf>
    <xf borderId="3" fillId="0" fontId="4" numFmtId="0" xfId="0" applyAlignment="1" applyBorder="1" applyFont="1">
      <alignment horizontal="left" vertical="center"/>
    </xf>
    <xf borderId="3" fillId="8" fontId="4" numFmtId="0" xfId="0" applyAlignment="1" applyBorder="1" applyFont="1">
      <alignment horizontal="left" vertical="center"/>
    </xf>
    <xf borderId="18" fillId="0" fontId="4" numFmtId="0" xfId="0" applyAlignment="1" applyBorder="1" applyFont="1">
      <alignment horizontal="center" vertical="center"/>
    </xf>
    <xf borderId="3" fillId="8" fontId="4" numFmtId="0" xfId="0" applyAlignment="1" applyBorder="1" applyFont="1">
      <alignment horizontal="left" vertical="center"/>
    </xf>
    <xf borderId="3" fillId="8" fontId="4" numFmtId="167" xfId="0" applyAlignment="1" applyBorder="1" applyFont="1" applyNumberFormat="1">
      <alignment horizontal="left" vertical="center"/>
    </xf>
    <xf borderId="1" fillId="0" fontId="4" numFmtId="0" xfId="0" applyAlignment="1" applyBorder="1" applyFont="1">
      <alignment horizontal="center" shrinkToFit="0" vertical="center" wrapText="1"/>
    </xf>
    <xf borderId="1" fillId="8" fontId="4" numFmtId="0" xfId="0" applyAlignment="1" applyBorder="1" applyFont="1">
      <alignment horizontal="left" vertical="center"/>
    </xf>
    <xf borderId="1" fillId="8" fontId="4" numFmtId="0" xfId="0" applyAlignment="1" applyBorder="1" applyFont="1">
      <alignment horizontal="left" vertical="center"/>
    </xf>
    <xf borderId="1" fillId="8" fontId="4" numFmtId="166" xfId="0" applyAlignment="1" applyBorder="1" applyFont="1" applyNumberFormat="1">
      <alignment horizontal="left" vertical="center"/>
    </xf>
    <xf borderId="17" fillId="0" fontId="4" numFmtId="3" xfId="0" applyAlignment="1" applyBorder="1" applyFont="1" applyNumberFormat="1">
      <alignment horizontal="center" shrinkToFit="0" vertical="center" wrapText="1"/>
    </xf>
    <xf borderId="0" fillId="0" fontId="4" numFmtId="3" xfId="0" applyAlignment="1" applyFont="1" applyNumberFormat="1">
      <alignment horizontal="center" shrinkToFit="0" vertical="center" wrapText="1"/>
    </xf>
    <xf borderId="1" fillId="0" fontId="4" numFmtId="0" xfId="0" applyAlignment="1" applyBorder="1" applyFont="1">
      <alignment horizontal="left" readingOrder="0" shrinkToFit="0" vertical="center" wrapText="1"/>
    </xf>
    <xf borderId="1" fillId="0" fontId="4" numFmtId="3" xfId="0" applyAlignment="1" applyBorder="1" applyFont="1" applyNumberFormat="1">
      <alignment horizontal="left" shrinkToFit="0" vertical="center" wrapText="1"/>
    </xf>
    <xf borderId="1" fillId="0" fontId="4" numFmtId="3" xfId="0" applyAlignment="1" applyBorder="1" applyFont="1" applyNumberFormat="1">
      <alignment horizontal="left" vertical="center"/>
    </xf>
    <xf borderId="17" fillId="8" fontId="4" numFmtId="0" xfId="0" applyAlignment="1" applyBorder="1" applyFont="1">
      <alignment horizontal="center" shrinkToFit="0" vertical="center" wrapText="1"/>
    </xf>
    <xf borderId="5" fillId="0" fontId="4" numFmtId="0" xfId="0" applyAlignment="1" applyBorder="1" applyFont="1">
      <alignment horizontal="left" readingOrder="0" shrinkToFit="0" vertical="center" wrapText="1"/>
    </xf>
    <xf borderId="1" fillId="0" fontId="4" numFmtId="169" xfId="0" applyAlignment="1" applyBorder="1" applyFont="1" applyNumberFormat="1">
      <alignment horizontal="left" vertical="center"/>
    </xf>
    <xf borderId="1" fillId="0" fontId="4" numFmtId="169" xfId="0" applyAlignment="1" applyBorder="1" applyFont="1" applyNumberFormat="1">
      <alignment horizontal="center" shrinkToFit="0" vertical="center" wrapText="1"/>
    </xf>
    <xf borderId="5" fillId="0" fontId="2" numFmtId="0" xfId="0" applyBorder="1" applyFont="1"/>
    <xf borderId="5" fillId="0" fontId="4" numFmtId="0" xfId="0" applyAlignment="1" applyBorder="1" applyFont="1">
      <alignment horizontal="left" readingOrder="0" vertical="center"/>
    </xf>
    <xf borderId="2" fillId="0" fontId="4" numFmtId="0" xfId="0" applyAlignment="1" applyBorder="1" applyFont="1">
      <alignment horizontal="left" vertical="center"/>
    </xf>
    <xf borderId="5" fillId="0" fontId="4" numFmtId="0" xfId="0" applyAlignment="1" applyBorder="1" applyFont="1">
      <alignment horizontal="left" readingOrder="0" shrinkToFit="0" vertical="center" wrapText="1"/>
    </xf>
    <xf borderId="0" fillId="8" fontId="4" numFmtId="0" xfId="0" applyAlignment="1" applyFont="1">
      <alignment horizontal="center" shrinkToFit="0" vertical="center" wrapText="1"/>
    </xf>
    <xf borderId="1" fillId="8" fontId="4" numFmtId="0" xfId="0" applyAlignment="1" applyBorder="1" applyFont="1">
      <alignment horizontal="center" shrinkToFit="0" vertical="center" wrapText="1"/>
    </xf>
    <xf borderId="1" fillId="8" fontId="4" numFmtId="0" xfId="0" applyAlignment="1" applyBorder="1" applyFont="1">
      <alignment horizontal="left" shrinkToFit="0" vertical="center" wrapText="1"/>
    </xf>
    <xf borderId="1" fillId="0" fontId="4" numFmtId="169" xfId="0" applyAlignment="1" applyBorder="1" applyFont="1" applyNumberFormat="1">
      <alignment horizontal="left" shrinkToFit="0" vertical="center" wrapText="1"/>
    </xf>
    <xf borderId="1" fillId="0" fontId="4" numFmtId="170" xfId="0" applyAlignment="1" applyBorder="1" applyFont="1" applyNumberFormat="1">
      <alignment horizontal="left" shrinkToFit="0" vertical="center" wrapText="1"/>
    </xf>
    <xf borderId="1" fillId="0" fontId="4" numFmtId="170" xfId="0" applyAlignment="1" applyBorder="1" applyFont="1" applyNumberFormat="1">
      <alignment horizontal="center" shrinkToFit="0" vertical="center" wrapText="1"/>
    </xf>
    <xf borderId="1" fillId="0" fontId="4" numFmtId="165" xfId="0" applyAlignment="1" applyBorder="1" applyFont="1" applyNumberFormat="1">
      <alignment horizontal="left" shrinkToFit="0" vertical="center" wrapText="1"/>
    </xf>
    <xf borderId="1" fillId="0" fontId="4" numFmtId="165" xfId="0" applyAlignment="1" applyBorder="1" applyFont="1" applyNumberFormat="1">
      <alignment horizontal="center" shrinkToFit="0" vertical="center" wrapText="1"/>
    </xf>
    <xf borderId="1" fillId="0" fontId="4" numFmtId="177" xfId="0" applyAlignment="1" applyBorder="1" applyFont="1" applyNumberFormat="1">
      <alignment horizontal="left" shrinkToFit="0" vertical="center" wrapText="1"/>
    </xf>
    <xf borderId="17" fillId="0" fontId="4" numFmtId="3" xfId="0" applyAlignment="1" applyBorder="1" applyFont="1" applyNumberFormat="1">
      <alignment horizontal="center" vertical="center"/>
    </xf>
    <xf borderId="17" fillId="8" fontId="4" numFmtId="3" xfId="0" applyAlignment="1" applyBorder="1" applyFont="1" applyNumberFormat="1">
      <alignment horizontal="center" shrinkToFit="0" vertical="center" wrapText="1"/>
    </xf>
    <xf borderId="1" fillId="0" fontId="4" numFmtId="171" xfId="0" applyAlignment="1" applyBorder="1" applyFont="1" applyNumberFormat="1">
      <alignment horizontal="left" vertical="center"/>
    </xf>
    <xf borderId="1" fillId="0" fontId="4" numFmtId="171" xfId="0" applyAlignment="1" applyBorder="1" applyFont="1" applyNumberFormat="1">
      <alignment horizontal="center" shrinkToFit="0" vertical="center" wrapText="1"/>
    </xf>
    <xf borderId="1" fillId="0" fontId="4" numFmtId="172" xfId="0" applyAlignment="1" applyBorder="1" applyFont="1" applyNumberFormat="1">
      <alignment horizontal="left" vertical="center"/>
    </xf>
    <xf borderId="1" fillId="0" fontId="4" numFmtId="172" xfId="0" applyAlignment="1" applyBorder="1" applyFont="1" applyNumberFormat="1">
      <alignment horizontal="center" shrinkToFit="0" vertical="center" wrapText="1"/>
    </xf>
    <xf borderId="1" fillId="8" fontId="4" numFmtId="166" xfId="0" applyAlignment="1" applyBorder="1" applyFont="1" applyNumberFormat="1">
      <alignment horizontal="center" shrinkToFit="0" vertical="center" wrapText="1"/>
    </xf>
    <xf borderId="1" fillId="0" fontId="4" numFmtId="165" xfId="0" applyAlignment="1" applyBorder="1" applyFont="1" applyNumberFormat="1">
      <alignment horizontal="left" vertical="center"/>
    </xf>
    <xf borderId="5" fillId="0" fontId="4" numFmtId="169" xfId="0" applyAlignment="1" applyBorder="1" applyFont="1" applyNumberFormat="1">
      <alignment horizontal="left" shrinkToFit="0" vertical="center" wrapText="1"/>
    </xf>
    <xf borderId="1" fillId="8" fontId="4" numFmtId="169" xfId="0" applyAlignment="1" applyBorder="1" applyFont="1" applyNumberFormat="1">
      <alignment horizontal="center" shrinkToFit="0" vertical="center" wrapText="1"/>
    </xf>
    <xf borderId="1" fillId="0" fontId="4" numFmtId="3" xfId="0" applyAlignment="1" applyBorder="1" applyFont="1" applyNumberFormat="1">
      <alignment horizontal="center" vertical="center"/>
    </xf>
    <xf borderId="0" fillId="0" fontId="0" numFmtId="0" xfId="0" applyAlignment="1" applyFont="1">
      <alignment horizontal="left" readingOrder="0" vertical="center"/>
    </xf>
    <xf borderId="1" fillId="0" fontId="4" numFmtId="3" xfId="0" applyAlignment="1" applyBorder="1" applyFont="1" applyNumberFormat="1">
      <alignment horizontal="center" shrinkToFit="0" vertical="center" wrapText="1"/>
    </xf>
    <xf borderId="1" fillId="0" fontId="4" numFmtId="178" xfId="0" applyAlignment="1" applyBorder="1" applyFont="1" applyNumberFormat="1">
      <alignment horizontal="left" vertical="center"/>
    </xf>
    <xf borderId="1" fillId="8" fontId="4" numFmtId="178" xfId="0" applyAlignment="1" applyBorder="1" applyFont="1" applyNumberFormat="1">
      <alignment horizontal="left" vertical="center"/>
    </xf>
    <xf borderId="0" fillId="8" fontId="4" numFmtId="0" xfId="0" applyAlignment="1" applyFont="1">
      <alignment horizontal="center" vertical="center"/>
    </xf>
    <xf borderId="1" fillId="8" fontId="4" numFmtId="0" xfId="0" applyAlignment="1" applyBorder="1" applyFont="1">
      <alignment horizontal="center" vertical="center"/>
    </xf>
    <xf borderId="17" fillId="8" fontId="4" numFmtId="0" xfId="0" applyAlignment="1" applyBorder="1" applyFont="1">
      <alignment horizontal="center" vertical="center"/>
    </xf>
    <xf borderId="1" fillId="0" fontId="4" numFmtId="167" xfId="0" applyAlignment="1" applyBorder="1" applyFont="1" applyNumberFormat="1">
      <alignment horizontal="center" readingOrder="0" vertical="center"/>
    </xf>
    <xf borderId="2" fillId="0" fontId="4" numFmtId="164" xfId="0" applyAlignment="1" applyBorder="1" applyFont="1" applyNumberFormat="1">
      <alignment horizontal="center" readingOrder="0" shrinkToFit="0" vertical="center" wrapText="0"/>
    </xf>
    <xf borderId="2" fillId="0" fontId="4" numFmtId="0" xfId="0" applyAlignment="1" applyBorder="1" applyFont="1">
      <alignment horizontal="left" readingOrder="0" shrinkToFit="0" vertical="center" wrapText="0"/>
    </xf>
    <xf borderId="2" fillId="0" fontId="4" numFmtId="14" xfId="0" applyAlignment="1" applyBorder="1" applyFont="1" applyNumberFormat="1">
      <alignment horizontal="center" readingOrder="0" shrinkToFit="0" vertical="center" wrapText="0"/>
    </xf>
    <xf borderId="19" fillId="0" fontId="4" numFmtId="0" xfId="0" applyAlignment="1" applyBorder="1" applyFont="1">
      <alignment horizontal="left" vertical="bottom"/>
    </xf>
    <xf borderId="2" fillId="0" fontId="4" numFmtId="0" xfId="0" applyAlignment="1" applyBorder="1" applyFont="1">
      <alignment horizontal="center" shrinkToFit="0" vertical="center" wrapText="0"/>
    </xf>
    <xf borderId="3" fillId="0" fontId="4" numFmtId="167" xfId="0" applyAlignment="1" applyBorder="1" applyFont="1" applyNumberFormat="1">
      <alignment horizontal="center" shrinkToFit="0" vertical="center" wrapText="0"/>
    </xf>
    <xf borderId="3" fillId="0" fontId="4" numFmtId="0" xfId="0" applyAlignment="1" applyBorder="1" applyFont="1">
      <alignment horizontal="center" shrinkToFit="0" vertical="center" wrapText="0"/>
    </xf>
    <xf borderId="20" fillId="0" fontId="4" numFmtId="0" xfId="0" applyAlignment="1" applyBorder="1" applyFont="1">
      <alignment horizontal="center" vertical="bottom"/>
    </xf>
    <xf borderId="21" fillId="0" fontId="4" numFmtId="0" xfId="0" applyAlignment="1" applyBorder="1" applyFont="1">
      <alignment horizontal="left" readingOrder="0" vertical="bottom"/>
    </xf>
    <xf borderId="0" fillId="0" fontId="2" numFmtId="0" xfId="0" applyAlignment="1" applyFont="1">
      <alignment horizontal="center" vertical="bottom"/>
    </xf>
    <xf borderId="1" fillId="0" fontId="2" numFmtId="0" xfId="0" applyAlignment="1" applyBorder="1" applyFont="1">
      <alignment horizontal="center" vertical="bottom"/>
    </xf>
    <xf borderId="5" fillId="0" fontId="2" numFmtId="164" xfId="0" applyAlignment="1" applyBorder="1" applyFont="1" applyNumberFormat="1">
      <alignment horizontal="left" vertical="bottom"/>
    </xf>
    <xf borderId="1" fillId="0" fontId="2" numFmtId="0" xfId="0" applyAlignment="1" applyBorder="1" applyFont="1">
      <alignment horizontal="left" vertical="bottom"/>
    </xf>
    <xf borderId="1" fillId="0" fontId="2" numFmtId="14" xfId="0" applyAlignment="1" applyBorder="1" applyFont="1" applyNumberFormat="1">
      <alignment horizontal="center" vertical="bottom"/>
    </xf>
    <xf borderId="1" fillId="0" fontId="2" numFmtId="49" xfId="0" applyAlignment="1" applyBorder="1" applyFont="1" applyNumberFormat="1">
      <alignment horizontal="left" readingOrder="0" vertical="bottom"/>
    </xf>
    <xf borderId="1" fillId="0" fontId="2" numFmtId="0" xfId="0" applyAlignment="1" applyBorder="1" applyFont="1">
      <alignment horizontal="left" vertical="center"/>
    </xf>
    <xf borderId="1" fillId="0" fontId="2" numFmtId="0" xfId="0" applyAlignment="1" applyBorder="1" applyFont="1">
      <alignment horizontal="left" vertical="bottom"/>
    </xf>
    <xf borderId="1" fillId="0" fontId="44" numFmtId="0" xfId="0" applyAlignment="1" applyBorder="1" applyFont="1">
      <alignment horizontal="left" vertical="bottom"/>
    </xf>
    <xf borderId="1" fillId="0" fontId="2" numFmtId="0" xfId="0" applyAlignment="1" applyBorder="1" applyFont="1">
      <alignment horizontal="left" readingOrder="0" vertical="bottom"/>
    </xf>
    <xf borderId="1" fillId="0" fontId="2" numFmtId="0" xfId="0" applyAlignment="1" applyBorder="1" applyFont="1">
      <alignment horizontal="center" readingOrder="0" vertical="bottom"/>
    </xf>
    <xf borderId="1" fillId="0" fontId="2" numFmtId="0" xfId="0" applyAlignment="1" applyBorder="1" applyFont="1">
      <alignment horizontal="center" shrinkToFit="0" vertical="bottom" wrapText="0"/>
    </xf>
    <xf borderId="1" fillId="0" fontId="2" numFmtId="166" xfId="0" applyAlignment="1" applyBorder="1" applyFont="1" applyNumberFormat="1">
      <alignment horizontal="center" vertical="bottom"/>
    </xf>
    <xf borderId="1" fillId="8" fontId="14" numFmtId="167" xfId="0" applyAlignment="1" applyBorder="1" applyFont="1" applyNumberFormat="1">
      <alignment horizontal="center" vertical="bottom"/>
    </xf>
    <xf borderId="1" fillId="8" fontId="14" numFmtId="14" xfId="0" applyAlignment="1" applyBorder="1" applyFont="1" applyNumberFormat="1">
      <alignment horizontal="center" vertical="bottom"/>
    </xf>
    <xf borderId="1" fillId="0" fontId="2" numFmtId="0" xfId="0" applyAlignment="1" applyBorder="1" applyFont="1">
      <alignment horizontal="center" vertical="bottom"/>
    </xf>
    <xf borderId="14" fillId="0" fontId="2" numFmtId="0" xfId="0" applyAlignment="1" applyBorder="1" applyFont="1">
      <alignment horizontal="left" vertical="bottom"/>
    </xf>
    <xf borderId="6" fillId="0" fontId="2" numFmtId="0" xfId="0" applyAlignment="1" applyBorder="1" applyFont="1">
      <alignment horizontal="center" vertical="bottom"/>
    </xf>
    <xf borderId="7" fillId="0" fontId="2" numFmtId="164" xfId="0" applyAlignment="1" applyBorder="1" applyFont="1" applyNumberFormat="1">
      <alignment horizontal="left" vertical="bottom"/>
    </xf>
    <xf borderId="6" fillId="0" fontId="2" numFmtId="0" xfId="0" applyAlignment="1" applyBorder="1" applyFont="1">
      <alignment horizontal="left" vertical="bottom"/>
    </xf>
    <xf borderId="6" fillId="0" fontId="2" numFmtId="14" xfId="0" applyAlignment="1" applyBorder="1" applyFont="1" applyNumberFormat="1">
      <alignment horizontal="center" vertical="bottom"/>
    </xf>
    <xf borderId="6" fillId="0" fontId="2" numFmtId="49" xfId="0" applyAlignment="1" applyBorder="1" applyFont="1" applyNumberFormat="1">
      <alignment horizontal="left" readingOrder="0" vertical="bottom"/>
    </xf>
    <xf borderId="6" fillId="0" fontId="2" numFmtId="0" xfId="0" applyAlignment="1" applyBorder="1" applyFont="1">
      <alignment horizontal="left" vertical="center"/>
    </xf>
    <xf borderId="1" fillId="0" fontId="2" numFmtId="0" xfId="0" applyAlignment="1" applyBorder="1" applyFont="1">
      <alignment horizontal="left" readingOrder="0" shrinkToFit="0" vertical="center" wrapText="0"/>
    </xf>
    <xf borderId="6" fillId="0" fontId="45" numFmtId="0" xfId="0" applyAlignment="1" applyBorder="1" applyFont="1">
      <alignment horizontal="left" vertical="bottom"/>
    </xf>
    <xf borderId="6" fillId="0" fontId="2" numFmtId="0" xfId="0" applyAlignment="1" applyBorder="1" applyFont="1">
      <alignment horizontal="left" readingOrder="0" vertical="bottom"/>
    </xf>
    <xf borderId="6" fillId="0" fontId="2" numFmtId="0" xfId="0" applyAlignment="1" applyBorder="1" applyFont="1">
      <alignment horizontal="center" shrinkToFit="0" vertical="bottom" wrapText="0"/>
    </xf>
    <xf borderId="6" fillId="0" fontId="2" numFmtId="166" xfId="0" applyAlignment="1" applyBorder="1" applyFont="1" applyNumberFormat="1">
      <alignment horizontal="center" vertical="bottom"/>
    </xf>
    <xf borderId="6" fillId="8" fontId="14" numFmtId="167" xfId="0" applyAlignment="1" applyBorder="1" applyFont="1" applyNumberFormat="1">
      <alignment horizontal="center" vertical="bottom"/>
    </xf>
    <xf borderId="6" fillId="8" fontId="14" numFmtId="14" xfId="0" applyAlignment="1" applyBorder="1" applyFont="1" applyNumberFormat="1">
      <alignment horizontal="center" vertical="bottom"/>
    </xf>
    <xf borderId="6" fillId="0" fontId="2" numFmtId="0" xfId="0" applyAlignment="1" applyBorder="1" applyFont="1">
      <alignment horizontal="center" vertical="bottom"/>
    </xf>
    <xf borderId="22" fillId="0" fontId="2" numFmtId="0" xfId="0" applyAlignment="1" applyBorder="1" applyFont="1">
      <alignment horizontal="left" vertical="bottom"/>
    </xf>
    <xf borderId="0" fillId="0" fontId="2" numFmtId="0" xfId="0" applyAlignment="1" applyFont="1">
      <alignment horizontal="center" vertical="bottom"/>
    </xf>
    <xf borderId="1" fillId="0" fontId="46" numFmtId="0" xfId="0" applyAlignment="1" applyBorder="1" applyFont="1">
      <alignment horizontal="left" vertical="bottom"/>
    </xf>
    <xf borderId="1" fillId="0" fontId="2" numFmtId="0" xfId="0" applyAlignment="1" applyBorder="1" applyFont="1">
      <alignment horizontal="center" shrinkToFit="0" vertical="bottom" wrapText="0"/>
    </xf>
    <xf borderId="2" fillId="0" fontId="2" numFmtId="164" xfId="0" applyAlignment="1" applyBorder="1" applyFont="1" applyNumberFormat="1">
      <alignment horizontal="left" readingOrder="0" shrinkToFit="0" vertical="center" wrapText="0"/>
    </xf>
    <xf borderId="3" fillId="0" fontId="2" numFmtId="0" xfId="0" applyAlignment="1" applyBorder="1" applyFont="1">
      <alignment horizontal="left" readingOrder="0" shrinkToFit="0" vertical="center" wrapText="0"/>
    </xf>
    <xf borderId="3" fillId="0" fontId="2" numFmtId="14" xfId="0" applyAlignment="1" applyBorder="1" applyFont="1" applyNumberFormat="1">
      <alignment horizontal="center" readingOrder="0" shrinkToFit="0" vertical="center" wrapText="0"/>
    </xf>
    <xf borderId="3" fillId="0" fontId="2" numFmtId="49" xfId="0" applyAlignment="1" applyBorder="1" applyFont="1" applyNumberFormat="1">
      <alignment horizontal="left" readingOrder="0" shrinkToFit="0" vertical="center" wrapText="0"/>
    </xf>
    <xf borderId="3" fillId="0" fontId="47" numFmtId="0" xfId="0" applyAlignment="1" applyBorder="1" applyFont="1">
      <alignment horizontal="left" readingOrder="0" shrinkToFit="0" vertical="center" wrapText="0"/>
    </xf>
    <xf borderId="3" fillId="0" fontId="2" numFmtId="166" xfId="0" applyAlignment="1" applyBorder="1" applyFont="1" applyNumberFormat="1">
      <alignment horizontal="center" readingOrder="0" shrinkToFit="0" vertical="center" wrapText="0"/>
    </xf>
    <xf borderId="23" fillId="0" fontId="2" numFmtId="0" xfId="0" applyAlignment="1" applyBorder="1" applyFont="1">
      <alignment horizontal="left" shrinkToFit="0" vertical="center" wrapText="0"/>
    </xf>
    <xf borderId="5" fillId="0" fontId="2" numFmtId="164" xfId="0" applyAlignment="1" applyBorder="1" applyFont="1" applyNumberFormat="1">
      <alignment horizontal="left" readingOrder="0" shrinkToFit="0" vertical="center" wrapText="0"/>
    </xf>
    <xf borderId="1" fillId="0" fontId="2" numFmtId="49" xfId="0" applyAlignment="1" applyBorder="1" applyFont="1" applyNumberFormat="1">
      <alignment horizontal="left" readingOrder="0" shrinkToFit="0" vertical="center" wrapText="0"/>
    </xf>
    <xf borderId="1" fillId="0" fontId="2" numFmtId="0" xfId="0" applyAlignment="1" applyBorder="1" applyFont="1">
      <alignment horizontal="left" shrinkToFit="0" vertical="center" wrapText="0"/>
    </xf>
    <xf borderId="1" fillId="0" fontId="48" numFmtId="0" xfId="0" applyAlignment="1" applyBorder="1" applyFont="1">
      <alignment horizontal="left" readingOrder="0" shrinkToFit="0" vertical="center" wrapText="0"/>
    </xf>
    <xf borderId="14" fillId="0" fontId="2" numFmtId="0" xfId="0" applyAlignment="1" applyBorder="1" applyFont="1">
      <alignment horizontal="left" shrinkToFit="0" vertical="center" wrapText="0"/>
    </xf>
    <xf borderId="5" fillId="0" fontId="2" numFmtId="164" xfId="0" applyAlignment="1" applyBorder="1" applyFont="1" applyNumberFormat="1">
      <alignment horizontal="left" readingOrder="0" vertical="center"/>
    </xf>
    <xf borderId="1" fillId="0" fontId="2" numFmtId="49" xfId="0" applyAlignment="1" applyBorder="1" applyFont="1" applyNumberFormat="1">
      <alignment horizontal="left" readingOrder="0" vertical="center"/>
    </xf>
    <xf borderId="1" fillId="0" fontId="49" numFmtId="0" xfId="0" applyAlignment="1" applyBorder="1" applyFont="1">
      <alignment horizontal="left" readingOrder="0" vertical="center"/>
    </xf>
    <xf borderId="14" fillId="0" fontId="2" numFmtId="0" xfId="0" applyAlignment="1" applyBorder="1" applyFont="1">
      <alignment horizontal="left" vertical="center"/>
    </xf>
    <xf borderId="14" fillId="0" fontId="2" numFmtId="0" xfId="0" applyAlignment="1" applyBorder="1" applyFont="1">
      <alignment horizontal="left"/>
    </xf>
    <xf borderId="1" fillId="0" fontId="50" numFmtId="0" xfId="0" applyAlignment="1" applyBorder="1" applyFont="1">
      <alignment horizontal="left" readingOrder="0" shrinkToFit="0" vertical="center" wrapText="0"/>
    </xf>
    <xf borderId="1" fillId="0" fontId="2" numFmtId="0" xfId="0" applyAlignment="1" applyBorder="1" applyFont="1">
      <alignment horizontal="left" readingOrder="0" shrinkToFit="0" vertical="bottom" wrapText="0"/>
    </xf>
    <xf borderId="1" fillId="14" fontId="2" numFmtId="14" xfId="0" applyAlignment="1" applyBorder="1" applyFont="1" applyNumberFormat="1">
      <alignment horizontal="center" readingOrder="0" vertical="bottom"/>
    </xf>
    <xf borderId="5" fillId="0" fontId="2" numFmtId="164" xfId="0" applyAlignment="1" applyBorder="1" applyFont="1" applyNumberFormat="1">
      <alignment horizontal="left" readingOrder="0"/>
    </xf>
    <xf borderId="1" fillId="0" fontId="2" numFmtId="0" xfId="0" applyAlignment="1" applyBorder="1" applyFont="1">
      <alignment horizontal="left" readingOrder="0"/>
    </xf>
    <xf borderId="1" fillId="0" fontId="2" numFmtId="49" xfId="0" applyAlignment="1" applyBorder="1" applyFont="1" applyNumberFormat="1">
      <alignment horizontal="left" readingOrder="0"/>
    </xf>
    <xf borderId="1" fillId="0" fontId="2" numFmtId="0" xfId="0" applyAlignment="1" applyBorder="1" applyFont="1">
      <alignment horizontal="left"/>
    </xf>
    <xf borderId="1" fillId="0" fontId="51" numFmtId="0" xfId="0" applyAlignment="1" applyBorder="1" applyFont="1">
      <alignment horizontal="left" readingOrder="0"/>
    </xf>
    <xf borderId="1" fillId="0" fontId="2" numFmtId="166" xfId="0" applyAlignment="1" applyBorder="1" applyFont="1" applyNumberFormat="1">
      <alignment horizontal="center" readingOrder="0"/>
    </xf>
    <xf borderId="1" fillId="8" fontId="2" numFmtId="0" xfId="0" applyAlignment="1" applyBorder="1" applyFont="1">
      <alignment horizontal="left" readingOrder="0" shrinkToFit="0" vertical="center" wrapText="0"/>
    </xf>
    <xf borderId="5" fillId="0" fontId="2" numFmtId="164" xfId="0" applyAlignment="1" applyBorder="1" applyFont="1" applyNumberFormat="1">
      <alignment horizontal="center" readingOrder="0" vertical="center"/>
    </xf>
    <xf borderId="1" fillId="8" fontId="2" numFmtId="0" xfId="0" applyAlignment="1" applyBorder="1" applyFont="1">
      <alignment horizontal="left" readingOrder="0" vertical="center"/>
    </xf>
    <xf borderId="1" fillId="14" fontId="2" numFmtId="0" xfId="0" applyAlignment="1" applyBorder="1" applyFont="1">
      <alignment horizontal="center" readingOrder="0" vertical="center"/>
    </xf>
    <xf borderId="1" fillId="14" fontId="52" numFmtId="0" xfId="0" applyAlignment="1" applyBorder="1" applyFont="1">
      <alignment horizontal="center" readingOrder="0" vertical="center"/>
    </xf>
    <xf borderId="5" fillId="8" fontId="4" numFmtId="0" xfId="0" applyAlignment="1" applyBorder="1" applyFont="1">
      <alignment horizontal="left" vertical="center"/>
    </xf>
    <xf borderId="0" fillId="0" fontId="2" numFmtId="49" xfId="0" applyAlignment="1" applyFont="1" applyNumberFormat="1">
      <alignment horizontal="center" readingOrder="0" vertical="center"/>
    </xf>
    <xf borderId="1" fillId="0" fontId="2" numFmtId="49" xfId="0" applyAlignment="1" applyBorder="1" applyFont="1" applyNumberFormat="1">
      <alignment horizontal="center" readingOrder="0" vertical="center"/>
    </xf>
    <xf borderId="5" fillId="0" fontId="2" numFmtId="0" xfId="0" applyAlignment="1" applyBorder="1" applyFont="1">
      <alignment horizontal="left" vertical="center"/>
    </xf>
    <xf borderId="1" fillId="0" fontId="2" numFmtId="167" xfId="0" applyAlignment="1" applyBorder="1" applyFont="1" applyNumberFormat="1">
      <alignment horizontal="center" readingOrder="0" vertical="center"/>
    </xf>
    <xf borderId="14" fillId="0" fontId="2" numFmtId="0" xfId="0" applyAlignment="1" applyBorder="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167" xfId="0" applyAlignment="1" applyFont="1" applyNumberFormat="1">
      <alignment horizontal="center" readingOrder="0" shrinkToFit="0" vertical="center" wrapText="0"/>
    </xf>
    <xf borderId="0" fillId="0" fontId="2" numFmtId="0" xfId="0" applyAlignment="1" applyFont="1">
      <alignment horizontal="left" readingOrder="0" shrinkToFit="0" vertical="center" wrapText="0"/>
    </xf>
    <xf borderId="15" fillId="0" fontId="2" numFmtId="0" xfId="0" applyAlignment="1" applyBorder="1" applyFont="1">
      <alignment horizontal="center" shrinkToFit="0" vertical="center" wrapText="0"/>
    </xf>
    <xf borderId="5" fillId="0" fontId="2" numFmtId="164" xfId="0" applyAlignment="1" applyBorder="1" applyFont="1" applyNumberFormat="1">
      <alignment horizontal="center" readingOrder="0"/>
    </xf>
    <xf borderId="1" fillId="0" fontId="53" numFmtId="0" xfId="0" applyAlignment="1" applyBorder="1" applyFont="1">
      <alignment horizontal="center" readingOrder="0" shrinkToFit="0" wrapText="0"/>
    </xf>
    <xf borderId="1" fillId="14" fontId="0" numFmtId="0" xfId="0" applyAlignment="1" applyBorder="1" applyFont="1">
      <alignment horizontal="left" readingOrder="0" shrinkToFit="0" vertical="center" wrapText="1"/>
    </xf>
    <xf borderId="0" fillId="0" fontId="12" numFmtId="49" xfId="0" applyAlignment="1" applyFont="1" applyNumberFormat="1">
      <alignment horizontal="center" readingOrder="0" vertical="center"/>
    </xf>
    <xf borderId="1" fillId="0" fontId="12" numFmtId="49" xfId="0" applyAlignment="1" applyBorder="1" applyFont="1" applyNumberFormat="1">
      <alignment horizontal="center" readingOrder="0" vertical="center"/>
    </xf>
    <xf borderId="1" fillId="0" fontId="12" numFmtId="0" xfId="0" applyAlignment="1" applyBorder="1" applyFont="1">
      <alignment horizontal="left" readingOrder="0" vertical="center"/>
    </xf>
    <xf borderId="1" fillId="0" fontId="12" numFmtId="0" xfId="0" applyAlignment="1" applyBorder="1" applyFont="1">
      <alignment horizontal="center" readingOrder="0" vertical="center"/>
    </xf>
    <xf borderId="1" fillId="0" fontId="2" numFmtId="169" xfId="0" applyAlignment="1" applyBorder="1" applyFont="1" applyNumberFormat="1">
      <alignment horizontal="center" readingOrder="0" vertical="center"/>
    </xf>
    <xf borderId="1" fillId="14" fontId="33" numFmtId="0" xfId="0" applyAlignment="1" applyBorder="1" applyFont="1">
      <alignment horizontal="center" readingOrder="0" vertical="center"/>
    </xf>
    <xf borderId="1" fillId="0" fontId="54" numFmtId="0" xfId="0" applyAlignment="1" applyBorder="1" applyFont="1">
      <alignment horizontal="center" readingOrder="0" shrinkToFit="0" vertical="center" wrapText="0"/>
    </xf>
    <xf borderId="1" fillId="0" fontId="2" numFmtId="0" xfId="0" applyAlignment="1" applyBorder="1" applyFont="1">
      <alignment horizontal="center" readingOrder="0" shrinkToFit="0" vertical="center" wrapText="1"/>
    </xf>
    <xf borderId="1" fillId="0" fontId="55" numFmtId="166" xfId="0" applyAlignment="1" applyBorder="1" applyFont="1" applyNumberFormat="1">
      <alignment horizontal="center" readingOrder="0" vertical="center"/>
    </xf>
    <xf borderId="0" fillId="0" fontId="12" numFmtId="1" xfId="0" applyAlignment="1" applyFont="1" applyNumberFormat="1">
      <alignment horizontal="center" vertical="center"/>
    </xf>
    <xf borderId="5" fillId="0" fontId="12" numFmtId="1" xfId="0" applyAlignment="1" applyBorder="1" applyFont="1" applyNumberFormat="1">
      <alignment horizontal="center" vertical="center"/>
    </xf>
    <xf borderId="5" fillId="0" fontId="12" numFmtId="0" xfId="0" applyAlignment="1" applyBorder="1" applyFont="1">
      <alignment horizontal="left" vertical="center"/>
    </xf>
    <xf borderId="5" fillId="0" fontId="12" numFmtId="0" xfId="0" applyAlignment="1" applyBorder="1" applyFont="1">
      <alignment horizontal="center" vertical="center"/>
    </xf>
    <xf borderId="5" fillId="0" fontId="12" numFmtId="14" xfId="0" applyAlignment="1" applyBorder="1" applyFont="1" applyNumberFormat="1">
      <alignment horizontal="center" vertical="center"/>
    </xf>
    <xf borderId="5" fillId="0" fontId="12" numFmtId="49" xfId="0" applyAlignment="1" applyBorder="1" applyFont="1" applyNumberFormat="1">
      <alignment horizontal="center" vertical="center"/>
    </xf>
    <xf borderId="5" fillId="0" fontId="12" numFmtId="0" xfId="0" applyAlignment="1" applyBorder="1" applyFont="1">
      <alignment horizontal="center" vertical="center"/>
    </xf>
    <xf borderId="5" fillId="0" fontId="56" numFmtId="0" xfId="0" applyAlignment="1" applyBorder="1" applyFont="1">
      <alignment horizontal="center" vertical="center"/>
    </xf>
    <xf borderId="5" fillId="0" fontId="12" numFmtId="0" xfId="0" applyAlignment="1" applyBorder="1" applyFont="1">
      <alignment horizontal="center" readingOrder="0" vertical="center"/>
    </xf>
    <xf borderId="5" fillId="0" fontId="12" numFmtId="166" xfId="0" applyAlignment="1" applyBorder="1" applyFont="1" applyNumberFormat="1">
      <alignment horizontal="center" readingOrder="0" vertical="center"/>
    </xf>
    <xf borderId="1" fillId="0" fontId="12" numFmtId="0" xfId="0" applyAlignment="1" applyBorder="1" applyFont="1">
      <alignment horizontal="center" readingOrder="0" vertical="bottom"/>
    </xf>
    <xf borderId="5" fillId="0" fontId="12" numFmtId="0" xfId="0" applyAlignment="1" applyBorder="1" applyFont="1">
      <alignment horizontal="center" readingOrder="0" vertical="bottom"/>
    </xf>
    <xf borderId="1" fillId="10" fontId="2" numFmtId="0" xfId="0" applyAlignment="1" applyBorder="1" applyFont="1">
      <alignment horizontal="left" readingOrder="0" vertical="center"/>
    </xf>
    <xf quotePrefix="1" borderId="1" fillId="8" fontId="2" numFmtId="0" xfId="0" applyAlignment="1" applyBorder="1" applyFont="1">
      <alignment horizontal="center" readingOrder="0" shrinkToFit="0" vertical="center" wrapText="0"/>
    </xf>
    <xf borderId="1" fillId="8" fontId="2" numFmtId="0" xfId="0" applyAlignment="1" applyBorder="1" applyFont="1">
      <alignment horizontal="center" readingOrder="0" vertical="center"/>
    </xf>
    <xf borderId="1" fillId="0" fontId="2" numFmtId="0" xfId="0" applyAlignment="1" applyBorder="1" applyFont="1">
      <alignment horizontal="center" shrinkToFit="0" wrapText="0"/>
    </xf>
    <xf borderId="1" fillId="0" fontId="2" numFmtId="0" xfId="0" applyAlignment="1" applyBorder="1" applyFont="1">
      <alignment horizontal="center" readingOrder="0" shrinkToFit="0" wrapText="0"/>
    </xf>
    <xf borderId="5" fillId="0" fontId="2" numFmtId="0" xfId="0" applyAlignment="1" applyBorder="1" applyFont="1">
      <alignment horizontal="center" readingOrder="0" vertical="center"/>
    </xf>
    <xf borderId="1" fillId="0" fontId="12" numFmtId="169" xfId="0" applyAlignment="1" applyBorder="1" applyFont="1" applyNumberFormat="1">
      <alignment horizontal="center" readingOrder="0" vertical="center"/>
    </xf>
    <xf borderId="0" fillId="10" fontId="57" numFmtId="166" xfId="0" applyAlignment="1" applyFont="1" applyNumberFormat="1">
      <alignment horizontal="center" shrinkToFit="0" vertical="center" wrapText="1"/>
    </xf>
    <xf borderId="11" fillId="10" fontId="57" numFmtId="166" xfId="0" applyAlignment="1" applyBorder="1" applyFont="1" applyNumberFormat="1">
      <alignment horizontal="center" shrinkToFit="0" vertical="center" wrapText="1"/>
    </xf>
    <xf borderId="11" fillId="10" fontId="57" numFmtId="0" xfId="0" applyAlignment="1" applyBorder="1" applyFont="1">
      <alignment horizontal="center" vertical="center"/>
    </xf>
    <xf borderId="11" fillId="10" fontId="57" numFmtId="0" xfId="0" applyAlignment="1" applyBorder="1" applyFont="1">
      <alignment horizontal="center" shrinkToFit="0" vertical="center" wrapText="1"/>
    </xf>
    <xf borderId="11" fillId="10" fontId="57" numFmtId="0" xfId="0" applyAlignment="1" applyBorder="1" applyFont="1">
      <alignment horizontal="center" shrinkToFit="0" vertical="center" wrapText="1"/>
    </xf>
    <xf borderId="11" fillId="10" fontId="58" numFmtId="0" xfId="0" applyAlignment="1" applyBorder="1" applyFont="1">
      <alignment horizontal="center" readingOrder="0" shrinkToFit="0" vertical="center" wrapText="1"/>
    </xf>
    <xf borderId="11" fillId="15" fontId="59" numFmtId="0" xfId="0" applyAlignment="1" applyBorder="1" applyFont="1">
      <alignment horizontal="center" shrinkToFit="0" vertical="center" wrapText="1"/>
    </xf>
    <xf borderId="11" fillId="15" fontId="57" numFmtId="0" xfId="0" applyAlignment="1" applyBorder="1" applyFont="1">
      <alignment horizontal="center" shrinkToFit="0" vertical="center" wrapText="1"/>
    </xf>
    <xf borderId="11" fillId="15" fontId="57" numFmtId="0" xfId="0" applyAlignment="1" applyBorder="1" applyFont="1">
      <alignment horizontal="center" shrinkToFit="0" vertical="center" wrapText="0"/>
    </xf>
    <xf borderId="11" fillId="21" fontId="57" numFmtId="0" xfId="0" applyAlignment="1" applyBorder="1" applyFill="1" applyFont="1">
      <alignment horizontal="center" shrinkToFit="0" vertical="center" wrapText="1"/>
    </xf>
    <xf borderId="11" fillId="21" fontId="57" numFmtId="167" xfId="0" applyAlignment="1" applyBorder="1" applyFont="1" applyNumberFormat="1">
      <alignment horizontal="center" shrinkToFit="0" vertical="center" wrapText="1"/>
    </xf>
    <xf borderId="11" fillId="2" fontId="57" numFmtId="167" xfId="0" applyAlignment="1" applyBorder="1" applyFont="1" applyNumberFormat="1">
      <alignment horizontal="center" shrinkToFit="0" vertical="center" wrapText="1"/>
    </xf>
    <xf borderId="11" fillId="2" fontId="57" numFmtId="0" xfId="0" applyAlignment="1" applyBorder="1" applyFont="1">
      <alignment horizontal="center" shrinkToFit="0" vertical="center" wrapText="1"/>
    </xf>
    <xf borderId="24" fillId="2" fontId="57" numFmtId="0" xfId="0" applyAlignment="1" applyBorder="1" applyFont="1">
      <alignment horizontal="center" shrinkToFit="0" vertical="center" wrapText="1"/>
    </xf>
    <xf borderId="0" fillId="0" fontId="55" numFmtId="0" xfId="0" applyAlignment="1" applyFont="1">
      <alignment horizontal="center" vertical="center"/>
    </xf>
    <xf borderId="2" fillId="0" fontId="55" numFmtId="0" xfId="0" applyAlignment="1" applyBorder="1" applyFont="1">
      <alignment horizontal="center" vertical="center"/>
    </xf>
    <xf borderId="5" fillId="0" fontId="55" numFmtId="0" xfId="0" applyAlignment="1" applyBorder="1" applyFont="1">
      <alignment horizontal="left" shrinkToFit="0" vertical="center" wrapText="1"/>
    </xf>
    <xf borderId="3" fillId="0" fontId="55" numFmtId="166" xfId="0" applyAlignment="1" applyBorder="1" applyFont="1" applyNumberFormat="1">
      <alignment horizontal="left" shrinkToFit="0" vertical="center" wrapText="1"/>
    </xf>
    <xf borderId="3" fillId="0" fontId="55" numFmtId="166" xfId="0" applyAlignment="1" applyBorder="1" applyFont="1" applyNumberFormat="1">
      <alignment horizontal="center" vertical="center"/>
    </xf>
    <xf borderId="3" fillId="0" fontId="55" numFmtId="0" xfId="0" applyAlignment="1" applyBorder="1" applyFont="1">
      <alignment horizontal="left" vertical="center"/>
    </xf>
    <xf borderId="3" fillId="0" fontId="55" numFmtId="0" xfId="0" applyAlignment="1" applyBorder="1" applyFont="1">
      <alignment horizontal="center" vertical="center"/>
    </xf>
    <xf borderId="3" fillId="8" fontId="55" numFmtId="0" xfId="0" applyAlignment="1" applyBorder="1" applyFont="1">
      <alignment horizontal="left" vertical="center"/>
    </xf>
    <xf borderId="3" fillId="8" fontId="55" numFmtId="0" xfId="0" applyAlignment="1" applyBorder="1" applyFont="1">
      <alignment horizontal="center" vertical="center"/>
    </xf>
    <xf borderId="18" fillId="0" fontId="55" numFmtId="0" xfId="0" applyAlignment="1" applyBorder="1" applyFont="1">
      <alignment horizontal="center" vertical="center"/>
    </xf>
    <xf borderId="3" fillId="8" fontId="55" numFmtId="0" xfId="0" applyAlignment="1" applyBorder="1" applyFont="1">
      <alignment horizontal="left" vertical="center"/>
    </xf>
    <xf borderId="3" fillId="8" fontId="55" numFmtId="0" xfId="0" applyAlignment="1" applyBorder="1" applyFont="1">
      <alignment horizontal="center" shrinkToFit="0" vertical="center" wrapText="0"/>
    </xf>
    <xf borderId="3" fillId="8" fontId="55" numFmtId="0" xfId="0" applyAlignment="1" applyBorder="1" applyFont="1">
      <alignment horizontal="center" vertical="center"/>
    </xf>
    <xf borderId="3" fillId="8" fontId="55" numFmtId="167" xfId="0" applyAlignment="1" applyBorder="1" applyFont="1" applyNumberFormat="1">
      <alignment horizontal="left" vertical="center"/>
    </xf>
    <xf borderId="3" fillId="0" fontId="55" numFmtId="167" xfId="0" applyAlignment="1" applyBorder="1" applyFont="1" applyNumberFormat="1">
      <alignment horizontal="left" vertical="center"/>
    </xf>
    <xf borderId="3" fillId="0" fontId="55" numFmtId="0" xfId="0" applyAlignment="1" applyBorder="1" applyFont="1">
      <alignment horizontal="center" vertical="center"/>
    </xf>
    <xf borderId="18" fillId="0" fontId="55" numFmtId="0" xfId="0" applyAlignment="1" applyBorder="1" applyFont="1">
      <alignment horizontal="center" vertical="center"/>
    </xf>
    <xf borderId="0" fillId="0" fontId="55" numFmtId="0" xfId="0" applyAlignment="1" applyFont="1">
      <alignment horizontal="center" shrinkToFit="0" vertical="center" wrapText="1"/>
    </xf>
    <xf borderId="5" fillId="0" fontId="55" numFmtId="0" xfId="0" applyAlignment="1" applyBorder="1" applyFont="1">
      <alignment horizontal="center" shrinkToFit="0" vertical="center" wrapText="1"/>
    </xf>
    <xf borderId="5" fillId="0" fontId="55" numFmtId="0" xfId="0" applyAlignment="1" applyBorder="1" applyFont="1">
      <alignment horizontal="left" vertical="center"/>
    </xf>
    <xf borderId="1" fillId="0" fontId="55" numFmtId="0" xfId="0" applyAlignment="1" applyBorder="1" applyFont="1">
      <alignment horizontal="left" vertical="center"/>
    </xf>
    <xf borderId="1" fillId="0" fontId="55" numFmtId="166" xfId="0" applyAlignment="1" applyBorder="1" applyFont="1" applyNumberFormat="1">
      <alignment horizontal="left" shrinkToFit="0" vertical="center" wrapText="1"/>
    </xf>
    <xf borderId="1" fillId="0" fontId="55" numFmtId="166" xfId="0" applyAlignment="1" applyBorder="1" applyFont="1" applyNumberFormat="1">
      <alignment horizontal="center" vertical="center"/>
    </xf>
    <xf borderId="1" fillId="0" fontId="55" numFmtId="0" xfId="0" applyAlignment="1" applyBorder="1" applyFont="1">
      <alignment horizontal="center" shrinkToFit="0" vertical="center" wrapText="1"/>
    </xf>
    <xf borderId="1" fillId="0" fontId="55" numFmtId="0" xfId="0" applyAlignment="1" applyBorder="1" applyFont="1">
      <alignment horizontal="left" shrinkToFit="0" vertical="center" wrapText="1"/>
    </xf>
    <xf borderId="1" fillId="0" fontId="55" numFmtId="0" xfId="0" applyAlignment="1" applyBorder="1" applyFont="1">
      <alignment horizontal="center" vertical="center"/>
    </xf>
    <xf borderId="1" fillId="0" fontId="55" numFmtId="0" xfId="0" applyAlignment="1" applyBorder="1" applyFont="1">
      <alignment horizontal="left" vertical="center"/>
    </xf>
    <xf borderId="1" fillId="0" fontId="55" numFmtId="0" xfId="0" applyAlignment="1" applyBorder="1" applyFont="1">
      <alignment horizontal="center" vertical="center"/>
    </xf>
    <xf borderId="17" fillId="0" fontId="55" numFmtId="0" xfId="0" applyAlignment="1" applyBorder="1" applyFont="1">
      <alignment horizontal="center" shrinkToFit="0" vertical="center" wrapText="1"/>
    </xf>
    <xf borderId="1" fillId="0" fontId="55" numFmtId="0" xfId="0" applyAlignment="1" applyBorder="1" applyFont="1">
      <alignment horizontal="center" shrinkToFit="0" vertical="center" wrapText="0"/>
    </xf>
    <xf borderId="1" fillId="8" fontId="55" numFmtId="0" xfId="0" applyAlignment="1" applyBorder="1" applyFont="1">
      <alignment horizontal="center" vertical="center"/>
    </xf>
    <xf borderId="1" fillId="0" fontId="55" numFmtId="167" xfId="0" applyAlignment="1" applyBorder="1" applyFont="1" applyNumberFormat="1">
      <alignment horizontal="left" vertical="center"/>
    </xf>
    <xf borderId="1" fillId="0" fontId="55" numFmtId="167" xfId="0" applyAlignment="1" applyBorder="1" applyFont="1" applyNumberFormat="1">
      <alignment horizontal="left" shrinkToFit="0" vertical="center" wrapText="1"/>
    </xf>
    <xf borderId="5" fillId="0" fontId="55" numFmtId="0" xfId="0" applyAlignment="1" applyBorder="1" applyFont="1">
      <alignment horizontal="center" vertical="center"/>
    </xf>
    <xf borderId="1" fillId="0" fontId="55" numFmtId="166" xfId="0" applyAlignment="1" applyBorder="1" applyFont="1" applyNumberFormat="1">
      <alignment horizontal="left" vertical="center"/>
    </xf>
    <xf borderId="1" fillId="8" fontId="55" numFmtId="167" xfId="0" applyAlignment="1" applyBorder="1" applyFont="1" applyNumberFormat="1">
      <alignment horizontal="left" vertical="center"/>
    </xf>
    <xf borderId="1" fillId="8" fontId="55" numFmtId="167" xfId="0" applyAlignment="1" applyBorder="1" applyFont="1" applyNumberFormat="1">
      <alignment horizontal="center" vertical="center"/>
    </xf>
    <xf borderId="17" fillId="0" fontId="55" numFmtId="0" xfId="0" applyAlignment="1" applyBorder="1" applyFont="1">
      <alignment horizontal="center" vertical="center"/>
    </xf>
    <xf borderId="1" fillId="8" fontId="55" numFmtId="0" xfId="0" applyAlignment="1" applyBorder="1" applyFont="1">
      <alignment horizontal="left" vertical="center"/>
    </xf>
    <xf borderId="1" fillId="8" fontId="55" numFmtId="167" xfId="0" applyAlignment="1" applyBorder="1" applyFont="1" applyNumberFormat="1">
      <alignment horizontal="center" shrinkToFit="0" vertical="center" wrapText="0"/>
    </xf>
    <xf borderId="1" fillId="8" fontId="55" numFmtId="0" xfId="0" applyAlignment="1" applyBorder="1" applyFont="1">
      <alignment horizontal="left" vertical="center"/>
    </xf>
    <xf borderId="1" fillId="8" fontId="55" numFmtId="166" xfId="0" applyAlignment="1" applyBorder="1" applyFont="1" applyNumberFormat="1">
      <alignment horizontal="left" vertical="center"/>
    </xf>
    <xf borderId="17" fillId="0" fontId="55" numFmtId="3" xfId="0" applyAlignment="1" applyBorder="1" applyFont="1" applyNumberFormat="1">
      <alignment horizontal="center" shrinkToFit="0" vertical="center" wrapText="1"/>
    </xf>
    <xf borderId="1" fillId="8" fontId="55" numFmtId="0" xfId="0" applyAlignment="1" applyBorder="1" applyFont="1">
      <alignment horizontal="center" vertical="center"/>
    </xf>
    <xf borderId="0" fillId="0" fontId="55" numFmtId="3" xfId="0" applyAlignment="1" applyFont="1" applyNumberFormat="1">
      <alignment horizontal="center" shrinkToFit="0" vertical="center" wrapText="1"/>
    </xf>
    <xf borderId="5" fillId="0" fontId="55" numFmtId="3" xfId="0" applyAlignment="1" applyBorder="1" applyFont="1" applyNumberFormat="1">
      <alignment horizontal="center" shrinkToFit="0" vertical="center" wrapText="1"/>
    </xf>
    <xf borderId="1" fillId="0" fontId="55" numFmtId="0" xfId="0" applyAlignment="1" applyBorder="1" applyFont="1">
      <alignment horizontal="left" readingOrder="0" vertical="center"/>
    </xf>
    <xf borderId="1" fillId="0" fontId="55" numFmtId="0" xfId="0" applyAlignment="1" applyBorder="1" applyFont="1">
      <alignment horizontal="center" shrinkToFit="0" vertical="center" wrapText="0"/>
    </xf>
    <xf borderId="1" fillId="0" fontId="55" numFmtId="0" xfId="0" applyAlignment="1" applyBorder="1" applyFont="1">
      <alignment horizontal="left" readingOrder="0" shrinkToFit="0" vertical="center" wrapText="1"/>
    </xf>
    <xf borderId="1" fillId="0" fontId="55" numFmtId="3" xfId="0" applyAlignment="1" applyBorder="1" applyFont="1" applyNumberFormat="1">
      <alignment horizontal="left" shrinkToFit="0" vertical="center" wrapText="1"/>
    </xf>
    <xf borderId="1" fillId="0" fontId="55" numFmtId="3" xfId="0" applyAlignment="1" applyBorder="1" applyFont="1" applyNumberFormat="1">
      <alignment horizontal="left" vertical="center"/>
    </xf>
    <xf borderId="17" fillId="8" fontId="55" numFmtId="0" xfId="0" applyAlignment="1" applyBorder="1" applyFont="1">
      <alignment horizontal="center" shrinkToFit="0" vertical="center" wrapText="1"/>
    </xf>
    <xf borderId="5" fillId="0" fontId="55" numFmtId="0" xfId="0" applyAlignment="1" applyBorder="1" applyFont="1">
      <alignment horizontal="left" readingOrder="0" shrinkToFit="0" vertical="center" wrapText="1"/>
    </xf>
    <xf borderId="1" fillId="0" fontId="55" numFmtId="0" xfId="0" applyAlignment="1" applyBorder="1" applyFont="1">
      <alignment horizontal="center" readingOrder="0" vertical="center"/>
    </xf>
    <xf borderId="1" fillId="0" fontId="55" numFmtId="169" xfId="0" applyAlignment="1" applyBorder="1" applyFont="1" applyNumberFormat="1">
      <alignment horizontal="left" vertical="center"/>
    </xf>
    <xf borderId="1" fillId="0" fontId="55" numFmtId="169" xfId="0" applyAlignment="1" applyBorder="1" applyFont="1" applyNumberFormat="1">
      <alignment horizontal="center" shrinkToFit="0" vertical="center" wrapText="1"/>
    </xf>
    <xf borderId="1" fillId="8" fontId="55" numFmtId="167" xfId="0" applyAlignment="1" applyBorder="1" applyFont="1" applyNumberFormat="1">
      <alignment horizontal="left" shrinkToFit="0" vertical="center" wrapText="1"/>
    </xf>
    <xf borderId="5" fillId="0" fontId="55" numFmtId="0" xfId="0" applyAlignment="1" applyBorder="1" applyFont="1">
      <alignment horizontal="left" readingOrder="0" vertical="center"/>
    </xf>
    <xf borderId="2" fillId="0" fontId="55" numFmtId="0" xfId="0" applyAlignment="1" applyBorder="1" applyFont="1">
      <alignment horizontal="left" vertical="center"/>
    </xf>
    <xf borderId="5" fillId="0" fontId="55" numFmtId="0" xfId="0" applyAlignment="1" applyBorder="1" applyFont="1">
      <alignment horizontal="left" readingOrder="0" shrinkToFit="0" vertical="center" wrapText="1"/>
    </xf>
    <xf borderId="1" fillId="0" fontId="55" numFmtId="166" xfId="0" applyAlignment="1" applyBorder="1" applyFont="1" applyNumberFormat="1">
      <alignment horizontal="center" shrinkToFit="0" vertical="center" wrapText="1"/>
    </xf>
    <xf borderId="0" fillId="8" fontId="55" numFmtId="0" xfId="0" applyAlignment="1" applyFont="1">
      <alignment horizontal="center" shrinkToFit="0" vertical="center" wrapText="1"/>
    </xf>
    <xf borderId="5" fillId="8" fontId="55" numFmtId="0" xfId="0" applyAlignment="1" applyBorder="1" applyFont="1">
      <alignment horizontal="center" shrinkToFit="0" vertical="center" wrapText="1"/>
    </xf>
    <xf borderId="1" fillId="8" fontId="55" numFmtId="0" xfId="0" applyAlignment="1" applyBorder="1" applyFont="1">
      <alignment horizontal="center" shrinkToFit="0" vertical="center" wrapText="1"/>
    </xf>
    <xf borderId="1" fillId="8" fontId="55" numFmtId="0" xfId="0" applyAlignment="1" applyBorder="1" applyFont="1">
      <alignment horizontal="left" shrinkToFit="0" vertical="center" wrapText="1"/>
    </xf>
    <xf borderId="1" fillId="0" fontId="55" numFmtId="169" xfId="0" applyAlignment="1" applyBorder="1" applyFont="1" applyNumberFormat="1">
      <alignment horizontal="left" shrinkToFit="0" vertical="center" wrapText="1"/>
    </xf>
    <xf borderId="1" fillId="0" fontId="55" numFmtId="170" xfId="0" applyAlignment="1" applyBorder="1" applyFont="1" applyNumberFormat="1">
      <alignment horizontal="left" shrinkToFit="0" vertical="center" wrapText="1"/>
    </xf>
    <xf borderId="1" fillId="0" fontId="55" numFmtId="170" xfId="0" applyAlignment="1" applyBorder="1" applyFont="1" applyNumberFormat="1">
      <alignment horizontal="center" shrinkToFit="0" vertical="center" wrapText="1"/>
    </xf>
    <xf borderId="1" fillId="0" fontId="55" numFmtId="165" xfId="0" applyAlignment="1" applyBorder="1" applyFont="1" applyNumberFormat="1">
      <alignment horizontal="left" shrinkToFit="0" vertical="center" wrapText="1"/>
    </xf>
    <xf borderId="1" fillId="0" fontId="55" numFmtId="165" xfId="0" applyAlignment="1" applyBorder="1" applyFont="1" applyNumberFormat="1">
      <alignment horizontal="center" shrinkToFit="0" vertical="center" wrapText="1"/>
    </xf>
    <xf quotePrefix="1" borderId="1" fillId="0" fontId="55" numFmtId="0" xfId="0" applyAlignment="1" applyBorder="1" applyFont="1">
      <alignment horizontal="left" shrinkToFit="0" vertical="center" wrapText="1"/>
    </xf>
    <xf borderId="1" fillId="0" fontId="55" numFmtId="0" xfId="0" applyAlignment="1" applyBorder="1" applyFont="1">
      <alignment horizontal="center" readingOrder="0" shrinkToFit="0" vertical="center" wrapText="1"/>
    </xf>
    <xf borderId="18" fillId="0" fontId="55" numFmtId="0" xfId="0" applyAlignment="1" applyBorder="1" applyFont="1">
      <alignment horizontal="center" readingOrder="0" vertical="center"/>
    </xf>
    <xf borderId="1" fillId="0" fontId="55" numFmtId="177" xfId="0" applyAlignment="1" applyBorder="1" applyFont="1" applyNumberFormat="1">
      <alignment horizontal="left" shrinkToFit="0" vertical="center" wrapText="1"/>
    </xf>
    <xf borderId="17" fillId="0" fontId="55" numFmtId="3" xfId="0" applyAlignment="1" applyBorder="1" applyFont="1" applyNumberFormat="1">
      <alignment horizontal="center" vertical="center"/>
    </xf>
    <xf borderId="1" fillId="0" fontId="55" numFmtId="14" xfId="0" applyAlignment="1" applyBorder="1" applyFont="1" applyNumberFormat="1">
      <alignment horizontal="left" shrinkToFit="0" vertical="center" wrapText="1"/>
    </xf>
    <xf borderId="17" fillId="0" fontId="55" numFmtId="0" xfId="0" applyAlignment="1" applyBorder="1" applyFont="1">
      <alignment horizontal="center" vertical="center"/>
    </xf>
    <xf borderId="1" fillId="0" fontId="55" numFmtId="166" xfId="0" applyAlignment="1" applyBorder="1" applyFont="1" applyNumberFormat="1">
      <alignment horizontal="center" shrinkToFit="0" vertical="center" wrapText="0"/>
    </xf>
    <xf borderId="1" fillId="8" fontId="55" numFmtId="166" xfId="0" applyAlignment="1" applyBorder="1" applyFont="1" applyNumberFormat="1">
      <alignment horizontal="center" vertical="center"/>
    </xf>
    <xf borderId="5" fillId="0" fontId="55" numFmtId="0" xfId="0" applyAlignment="1" applyBorder="1" applyFont="1">
      <alignment horizontal="left" vertical="center"/>
    </xf>
    <xf borderId="1" fillId="0" fontId="55" numFmtId="14" xfId="0" applyAlignment="1" applyBorder="1" applyFont="1" applyNumberFormat="1">
      <alignment horizontal="center" vertical="center"/>
    </xf>
    <xf borderId="1" fillId="8" fontId="55" numFmtId="0" xfId="0" applyAlignment="1" applyBorder="1" applyFont="1">
      <alignment horizontal="center" readingOrder="0" shrinkToFit="0" vertical="center" wrapText="1"/>
    </xf>
    <xf borderId="0" fillId="0" fontId="55" numFmtId="0" xfId="0" applyAlignment="1" applyFont="1">
      <alignment horizontal="center" vertical="center"/>
    </xf>
    <xf borderId="5" fillId="0" fontId="55" numFmtId="0" xfId="0" applyAlignment="1" applyBorder="1" applyFont="1">
      <alignment horizontal="center" vertical="center"/>
    </xf>
    <xf borderId="17" fillId="8" fontId="55" numFmtId="3" xfId="0" applyAlignment="1" applyBorder="1" applyFont="1" applyNumberFormat="1">
      <alignment horizontal="center" shrinkToFit="0" vertical="center" wrapText="1"/>
    </xf>
    <xf borderId="1" fillId="0" fontId="55" numFmtId="171" xfId="0" applyAlignment="1" applyBorder="1" applyFont="1" applyNumberFormat="1">
      <alignment horizontal="left" vertical="center"/>
    </xf>
    <xf borderId="1" fillId="0" fontId="55" numFmtId="171" xfId="0" applyAlignment="1" applyBorder="1" applyFont="1" applyNumberFormat="1">
      <alignment horizontal="center" shrinkToFit="0" vertical="center" wrapText="1"/>
    </xf>
    <xf borderId="1" fillId="0" fontId="55" numFmtId="172" xfId="0" applyAlignment="1" applyBorder="1" applyFont="1" applyNumberFormat="1">
      <alignment horizontal="left" vertical="center"/>
    </xf>
    <xf borderId="1" fillId="0" fontId="55" numFmtId="172" xfId="0" applyAlignment="1" applyBorder="1" applyFont="1" applyNumberFormat="1">
      <alignment horizontal="center" shrinkToFit="0" vertical="center" wrapText="1"/>
    </xf>
    <xf borderId="1" fillId="0" fontId="55" numFmtId="0" xfId="0" applyAlignment="1" applyBorder="1" applyFont="1">
      <alignment horizontal="center" shrinkToFit="0" vertical="center" wrapText="1"/>
    </xf>
    <xf borderId="1" fillId="8" fontId="55" numFmtId="166" xfId="0" applyAlignment="1" applyBorder="1" applyFont="1" applyNumberFormat="1">
      <alignment horizontal="center" shrinkToFit="0" vertical="center" wrapText="1"/>
    </xf>
    <xf borderId="1" fillId="0" fontId="55" numFmtId="14" xfId="0" applyAlignment="1" applyBorder="1" applyFont="1" applyNumberFormat="1">
      <alignment horizontal="left" vertical="center"/>
    </xf>
    <xf borderId="1" fillId="0" fontId="55" numFmtId="165" xfId="0" applyAlignment="1" applyBorder="1" applyFont="1" applyNumberFormat="1">
      <alignment horizontal="left" vertical="center"/>
    </xf>
    <xf borderId="5" fillId="0" fontId="55" numFmtId="169" xfId="0" applyAlignment="1" applyBorder="1" applyFont="1" applyNumberFormat="1">
      <alignment horizontal="left" shrinkToFit="0" vertical="center" wrapText="1"/>
    </xf>
    <xf borderId="1" fillId="0" fontId="55" numFmtId="169" xfId="0" applyAlignment="1" applyBorder="1" applyFont="1" applyNumberFormat="1">
      <alignment horizontal="center" vertical="center"/>
    </xf>
    <xf borderId="1" fillId="8" fontId="55" numFmtId="166" xfId="0" applyAlignment="1" applyBorder="1" applyFont="1" applyNumberFormat="1">
      <alignment horizontal="center" shrinkToFit="0" vertical="center" wrapText="0"/>
    </xf>
    <xf borderId="1" fillId="0" fontId="55" numFmtId="167" xfId="0" applyAlignment="1" applyBorder="1" applyFont="1" applyNumberFormat="1">
      <alignment horizontal="center" vertical="center"/>
    </xf>
    <xf borderId="1" fillId="8" fontId="55" numFmtId="169" xfId="0" applyAlignment="1" applyBorder="1" applyFont="1" applyNumberFormat="1">
      <alignment horizontal="center" shrinkToFit="0" vertical="center" wrapText="1"/>
    </xf>
    <xf borderId="1" fillId="0" fontId="55" numFmtId="3" xfId="0" applyAlignment="1" applyBorder="1" applyFont="1" applyNumberFormat="1">
      <alignment horizontal="center" vertical="center"/>
    </xf>
    <xf borderId="0" fillId="0" fontId="60" numFmtId="0" xfId="0" applyAlignment="1" applyFont="1">
      <alignment horizontal="left" readingOrder="0" vertical="center"/>
    </xf>
    <xf borderId="1" fillId="0" fontId="55" numFmtId="3" xfId="0" applyAlignment="1" applyBorder="1" applyFont="1" applyNumberFormat="1">
      <alignment horizontal="center" shrinkToFit="0" vertical="center" wrapText="1"/>
    </xf>
    <xf borderId="1" fillId="8" fontId="55" numFmtId="169" xfId="0" applyAlignment="1" applyBorder="1" applyFont="1" applyNumberFormat="1">
      <alignment horizontal="center" vertical="center"/>
    </xf>
    <xf borderId="1" fillId="0" fontId="55" numFmtId="178" xfId="0" applyAlignment="1" applyBorder="1" applyFont="1" applyNumberFormat="1">
      <alignment horizontal="left" vertical="center"/>
    </xf>
    <xf borderId="1" fillId="8" fontId="55" numFmtId="178" xfId="0" applyAlignment="1" applyBorder="1" applyFont="1" applyNumberFormat="1">
      <alignment horizontal="left" vertical="center"/>
    </xf>
    <xf borderId="1" fillId="8" fontId="55" numFmtId="178" xfId="0" applyAlignment="1" applyBorder="1" applyFont="1" applyNumberFormat="1">
      <alignment horizontal="center" vertical="center"/>
    </xf>
    <xf borderId="1" fillId="0" fontId="55" numFmtId="167" xfId="0" applyAlignment="1" applyBorder="1" applyFont="1" applyNumberFormat="1">
      <alignment horizontal="center" shrinkToFit="0" vertical="center" wrapText="0"/>
    </xf>
    <xf borderId="0" fillId="0" fontId="55" numFmtId="0" xfId="0" applyAlignment="1" applyFont="1">
      <alignment horizontal="center" shrinkToFit="0" vertical="center" wrapText="1"/>
    </xf>
    <xf borderId="5" fillId="0" fontId="55" numFmtId="0" xfId="0" applyAlignment="1" applyBorder="1" applyFont="1">
      <alignment horizontal="center" shrinkToFit="0" vertical="center" wrapText="1"/>
    </xf>
    <xf borderId="1" fillId="0" fontId="55" numFmtId="0" xfId="0" applyAlignment="1" applyBorder="1" applyFont="1">
      <alignment horizontal="left" shrinkToFit="0" vertical="center" wrapText="1"/>
    </xf>
    <xf borderId="17" fillId="0" fontId="55" numFmtId="0" xfId="0" applyAlignment="1" applyBorder="1" applyFont="1">
      <alignment horizontal="center" shrinkToFit="0" vertical="center" wrapText="1"/>
    </xf>
    <xf borderId="0" fillId="8" fontId="55" numFmtId="0" xfId="0" applyAlignment="1" applyFont="1">
      <alignment horizontal="center" vertical="center"/>
    </xf>
    <xf borderId="5" fillId="8" fontId="55" numFmtId="0" xfId="0" applyAlignment="1" applyBorder="1" applyFont="1">
      <alignment horizontal="center" vertical="center"/>
    </xf>
    <xf borderId="17" fillId="8" fontId="55" numFmtId="0" xfId="0" applyAlignment="1" applyBorder="1" applyFont="1">
      <alignment horizontal="center" vertical="center"/>
    </xf>
    <xf borderId="1" fillId="0" fontId="55" numFmtId="178" xfId="0" applyAlignment="1" applyBorder="1" applyFont="1" applyNumberFormat="1">
      <alignment horizontal="center" vertical="center"/>
    </xf>
    <xf borderId="1" fillId="0" fontId="55" numFmtId="178" xfId="0" applyAlignment="1" applyBorder="1" applyFont="1" applyNumberFormat="1">
      <alignment horizontal="center" shrinkToFit="0" vertical="center" wrapText="0"/>
    </xf>
    <xf borderId="1" fillId="0" fontId="55" numFmtId="0" xfId="0" applyAlignment="1" applyBorder="1" applyFont="1">
      <alignment horizontal="left" shrinkToFit="0" vertical="center" wrapText="0"/>
    </xf>
    <xf borderId="1" fillId="0" fontId="55" numFmtId="169" xfId="0" applyAlignment="1" applyBorder="1" applyFont="1" applyNumberFormat="1">
      <alignment horizontal="center" shrinkToFit="0" vertical="center" wrapText="0"/>
    </xf>
    <xf borderId="1" fillId="0" fontId="55" numFmtId="14" xfId="0" applyAlignment="1" applyBorder="1" applyFont="1" applyNumberFormat="1">
      <alignment horizontal="center" shrinkToFit="0" vertical="center" wrapText="1"/>
    </xf>
    <xf borderId="1" fillId="0" fontId="55" numFmtId="167" xfId="0" applyAlignment="1" applyBorder="1" applyFont="1" applyNumberFormat="1">
      <alignment horizontal="center" readingOrder="0" vertical="center"/>
    </xf>
    <xf borderId="1" fillId="0" fontId="55" numFmtId="167" xfId="0" applyAlignment="1" applyBorder="1" applyFont="1" applyNumberFormat="1">
      <alignment horizontal="center" shrinkToFit="0" vertical="center" wrapText="1"/>
    </xf>
    <xf quotePrefix="1" borderId="1" fillId="0" fontId="55" numFmtId="0" xfId="0" applyAlignment="1" applyBorder="1" applyFont="1">
      <alignment horizontal="left" vertical="center"/>
    </xf>
    <xf borderId="5" fillId="0" fontId="55" numFmtId="164" xfId="0" applyAlignment="1" applyBorder="1" applyFont="1" applyNumberFormat="1">
      <alignment horizontal="left" vertical="center"/>
    </xf>
    <xf borderId="1" fillId="0" fontId="61" numFmtId="0" xfId="0" applyAlignment="1" applyBorder="1" applyFont="1">
      <alignment horizontal="left" vertical="center"/>
    </xf>
    <xf borderId="1" fillId="8" fontId="55" numFmtId="14" xfId="0" applyAlignment="1" applyBorder="1" applyFont="1" applyNumberFormat="1">
      <alignment horizontal="left" vertical="center"/>
    </xf>
    <xf borderId="1" fillId="0" fontId="62" numFmtId="0" xfId="0" applyAlignment="1" applyBorder="1" applyFont="1">
      <alignment horizontal="left" vertical="center"/>
    </xf>
    <xf borderId="1" fillId="8" fontId="63" numFmtId="0" xfId="0" applyAlignment="1" applyBorder="1" applyFont="1">
      <alignment horizontal="left" shrinkToFit="0" vertical="center" wrapText="0"/>
    </xf>
    <xf borderId="1" fillId="8" fontId="55" numFmtId="0" xfId="0" applyAlignment="1" applyBorder="1" applyFont="1">
      <alignment horizontal="center" shrinkToFit="0" vertical="center" wrapText="1"/>
    </xf>
    <xf borderId="1" fillId="8" fontId="55" numFmtId="0" xfId="0" applyAlignment="1" applyBorder="1" applyFont="1">
      <alignment horizontal="center" shrinkToFit="0" vertical="center" wrapText="0"/>
    </xf>
    <xf borderId="1" fillId="8" fontId="55" numFmtId="14" xfId="0" applyAlignment="1" applyBorder="1" applyFont="1" applyNumberFormat="1">
      <alignment horizontal="center" vertical="center"/>
    </xf>
    <xf borderId="1" fillId="0" fontId="64" numFmtId="0" xfId="0" applyAlignment="1" applyBorder="1" applyFont="1">
      <alignment horizontal="left" vertical="center"/>
    </xf>
    <xf borderId="1" fillId="0" fontId="55" numFmtId="0" xfId="0" applyAlignment="1" applyBorder="1" applyFont="1">
      <alignment horizontal="left" shrinkToFit="0" vertical="center" wrapText="0"/>
    </xf>
    <xf borderId="0" fillId="8" fontId="65" numFmtId="0" xfId="0" applyAlignment="1" applyFont="1">
      <alignment horizontal="left" readingOrder="0"/>
    </xf>
    <xf borderId="1" fillId="0" fontId="12" numFmtId="0" xfId="0" applyAlignment="1" applyBorder="1" applyFont="1">
      <alignment horizontal="left" vertical="center"/>
    </xf>
    <xf borderId="1" fillId="0" fontId="12" numFmtId="0" xfId="0" applyAlignment="1" applyBorder="1" applyFont="1">
      <alignment vertical="center"/>
    </xf>
    <xf borderId="1" fillId="0" fontId="12" numFmtId="14" xfId="0" applyAlignment="1" applyBorder="1" applyFont="1" applyNumberFormat="1">
      <alignment horizontal="center" readingOrder="0" vertical="center"/>
    </xf>
    <xf borderId="1" fillId="0" fontId="66" numFmtId="0" xfId="0" applyAlignment="1" applyBorder="1" applyFont="1">
      <alignment horizontal="left" shrinkToFit="0" vertical="center" wrapText="0"/>
    </xf>
    <xf borderId="1" fillId="0" fontId="67" numFmtId="0" xfId="0" applyAlignment="1" applyBorder="1" applyFont="1">
      <alignment horizontal="center" vertical="center"/>
    </xf>
    <xf borderId="1" fillId="0" fontId="55" numFmtId="0" xfId="0" applyAlignment="1" applyBorder="1" applyFont="1">
      <alignment horizontal="left" shrinkToFit="0" vertical="center" wrapText="0"/>
    </xf>
    <xf borderId="3" fillId="0" fontId="12" numFmtId="0" xfId="0" applyAlignment="1" applyBorder="1" applyFont="1">
      <alignment horizontal="left" shrinkToFit="0" vertical="center" wrapText="1"/>
    </xf>
    <xf borderId="3" fillId="0" fontId="12" numFmtId="0" xfId="0" applyAlignment="1" applyBorder="1" applyFont="1">
      <alignment shrinkToFit="0" vertical="center" wrapText="1"/>
    </xf>
    <xf borderId="3" fillId="0" fontId="12" numFmtId="166" xfId="0" applyAlignment="1" applyBorder="1" applyFont="1" applyNumberFormat="1">
      <alignment horizontal="center" shrinkToFit="0" vertical="center" wrapText="1"/>
    </xf>
    <xf borderId="1" fillId="8" fontId="55" numFmtId="166" xfId="0" applyAlignment="1" applyBorder="1" applyFont="1" applyNumberFormat="1">
      <alignment horizontal="left" shrinkToFit="0" vertical="center" wrapText="1"/>
    </xf>
    <xf borderId="1" fillId="8" fontId="68" numFmtId="0" xfId="0" applyAlignment="1" applyBorder="1" applyFont="1">
      <alignment horizontal="left" shrinkToFit="0" vertical="center" wrapText="1"/>
    </xf>
    <xf borderId="1" fillId="0" fontId="69" numFmtId="0" xfId="0" applyAlignment="1" applyBorder="1" applyFont="1">
      <alignment horizontal="left" shrinkToFit="0" vertical="center" wrapText="1"/>
    </xf>
    <xf borderId="1" fillId="0" fontId="70" numFmtId="0" xfId="0" applyAlignment="1" applyBorder="1" applyFont="1">
      <alignment horizontal="center" shrinkToFit="0" vertical="center" wrapText="1"/>
    </xf>
    <xf borderId="3" fillId="0" fontId="12" numFmtId="0" xfId="0" applyAlignment="1" applyBorder="1" applyFont="1">
      <alignment horizontal="left" shrinkToFit="0" vertical="center" wrapText="1"/>
    </xf>
    <xf borderId="3" fillId="0" fontId="12" numFmtId="0" xfId="0" applyAlignment="1" applyBorder="1" applyFont="1">
      <alignment shrinkToFit="0" vertical="center" wrapText="1"/>
    </xf>
    <xf borderId="1" fillId="0" fontId="71" numFmtId="0" xfId="0" applyAlignment="1" applyBorder="1" applyFont="1">
      <alignment horizontal="left" shrinkToFit="0" vertical="center" wrapText="1"/>
    </xf>
    <xf borderId="1" fillId="0" fontId="55" numFmtId="0" xfId="0" applyAlignment="1" applyBorder="1" applyFont="1">
      <alignment horizontal="left" shrinkToFit="0" vertical="center" wrapText="0"/>
    </xf>
    <xf borderId="5" fillId="0" fontId="55" numFmtId="164" xfId="0" applyAlignment="1" applyBorder="1" applyFont="1" applyNumberFormat="1">
      <alignment horizontal="left" shrinkToFit="0" vertical="center" wrapText="1"/>
    </xf>
    <xf borderId="3" fillId="0" fontId="12" numFmtId="14" xfId="0" applyAlignment="1" applyBorder="1" applyFont="1" applyNumberFormat="1">
      <alignment horizontal="center" shrinkToFit="0" vertical="center" wrapText="1"/>
    </xf>
    <xf borderId="1" fillId="8" fontId="55" numFmtId="14" xfId="0" applyAlignment="1" applyBorder="1" applyFont="1" applyNumberFormat="1">
      <alignment horizontal="left" shrinkToFit="0" vertical="center" wrapText="1"/>
    </xf>
    <xf borderId="3" fillId="0" fontId="12" numFmtId="0" xfId="0" applyAlignment="1" applyBorder="1" applyFont="1">
      <alignment horizontal="left" vertical="center"/>
    </xf>
    <xf borderId="3" fillId="0" fontId="12" numFmtId="0" xfId="0" applyAlignment="1" applyBorder="1" applyFont="1">
      <alignment vertical="center"/>
    </xf>
    <xf borderId="3" fillId="0" fontId="12" numFmtId="14" xfId="0" applyAlignment="1" applyBorder="1" applyFont="1" applyNumberFormat="1">
      <alignment horizontal="center" vertical="center"/>
    </xf>
    <xf borderId="1" fillId="0" fontId="72" numFmtId="0" xfId="0" applyAlignment="1" applyBorder="1" applyFont="1">
      <alignment horizontal="center" shrinkToFit="0" vertical="center" wrapText="1"/>
    </xf>
    <xf borderId="5" fillId="8" fontId="55" numFmtId="164" xfId="0" applyAlignment="1" applyBorder="1" applyFont="1" applyNumberFormat="1">
      <alignment horizontal="left" vertical="center"/>
    </xf>
    <xf borderId="1" fillId="8" fontId="55" numFmtId="0" xfId="0" applyAlignment="1" applyBorder="1" applyFont="1">
      <alignment horizontal="left" shrinkToFit="0" vertical="center" wrapText="0"/>
    </xf>
    <xf borderId="1" fillId="8" fontId="73" numFmtId="0" xfId="0" applyAlignment="1" applyBorder="1" applyFont="1">
      <alignment horizontal="left" vertical="center"/>
    </xf>
    <xf borderId="1" fillId="8" fontId="55" numFmtId="166" xfId="0" applyAlignment="1" applyBorder="1" applyFont="1" applyNumberFormat="1">
      <alignment horizontal="center" readingOrder="0" vertical="center"/>
    </xf>
    <xf borderId="0" fillId="0" fontId="55" numFmtId="3" xfId="0" applyAlignment="1" applyFont="1" applyNumberFormat="1">
      <alignment horizontal="center" vertical="center"/>
    </xf>
    <xf borderId="5" fillId="0" fontId="55" numFmtId="3" xfId="0" applyAlignment="1" applyBorder="1" applyFont="1" applyNumberFormat="1">
      <alignment horizontal="center" vertical="center"/>
    </xf>
    <xf borderId="0" fillId="8" fontId="55" numFmtId="0" xfId="0" applyAlignment="1" applyFont="1">
      <alignment horizontal="center" vertical="center"/>
    </xf>
    <xf borderId="5" fillId="8" fontId="55" numFmtId="0" xfId="0" applyAlignment="1" applyBorder="1" applyFont="1">
      <alignment horizontal="center" vertical="center"/>
    </xf>
    <xf borderId="1" fillId="8" fontId="74" numFmtId="0" xfId="0" applyAlignment="1" applyBorder="1" applyFont="1">
      <alignment horizontal="left" vertical="center"/>
    </xf>
    <xf borderId="17" fillId="8" fontId="55" numFmtId="0" xfId="0" applyAlignment="1" applyBorder="1" applyFont="1">
      <alignment horizontal="center" vertical="center"/>
    </xf>
    <xf borderId="1" fillId="8" fontId="55" numFmtId="0" xfId="0" applyAlignment="1" applyBorder="1" applyFont="1">
      <alignment horizontal="left" shrinkToFit="0" vertical="center" wrapText="0"/>
    </xf>
    <xf borderId="1" fillId="0" fontId="55" numFmtId="175" xfId="0" applyAlignment="1" applyBorder="1" applyFont="1" applyNumberFormat="1">
      <alignment horizontal="left" shrinkToFit="0" vertical="center" wrapText="0"/>
    </xf>
    <xf quotePrefix="1" borderId="1" fillId="0" fontId="55" numFmtId="0" xfId="0" applyAlignment="1" applyBorder="1" applyFont="1">
      <alignment horizontal="center" vertical="center"/>
    </xf>
    <xf borderId="3" fillId="0" fontId="55" numFmtId="0" xfId="0" applyAlignment="1" applyBorder="1" applyFont="1">
      <alignment horizontal="center" readingOrder="0" vertical="center"/>
    </xf>
    <xf borderId="1" fillId="8" fontId="55" numFmtId="175" xfId="0" applyAlignment="1" applyBorder="1" applyFont="1" applyNumberFormat="1">
      <alignment horizontal="left" shrinkToFit="0" vertical="center" wrapText="0"/>
    </xf>
    <xf borderId="0" fillId="8" fontId="55" numFmtId="3" xfId="0" applyAlignment="1" applyFont="1" applyNumberFormat="1">
      <alignment horizontal="center" vertical="center"/>
    </xf>
    <xf borderId="5" fillId="8" fontId="55" numFmtId="3" xfId="0" applyAlignment="1" applyBorder="1" applyFont="1" applyNumberFormat="1">
      <alignment horizontal="center" vertical="center"/>
    </xf>
    <xf borderId="1" fillId="0" fontId="55" numFmtId="175" xfId="0" applyAlignment="1" applyBorder="1" applyFont="1" applyNumberFormat="1">
      <alignment horizontal="left" vertical="center"/>
    </xf>
    <xf borderId="5" fillId="0" fontId="55" numFmtId="168" xfId="0" applyAlignment="1" applyBorder="1" applyFont="1" applyNumberFormat="1">
      <alignment horizontal="left" vertical="center"/>
    </xf>
    <xf borderId="1" fillId="8" fontId="55" numFmtId="176" xfId="0" applyAlignment="1" applyBorder="1" applyFont="1" applyNumberFormat="1">
      <alignment horizontal="center" vertical="center"/>
    </xf>
    <xf borderId="0" fillId="9" fontId="55" numFmtId="0" xfId="0" applyAlignment="1" applyFont="1">
      <alignment horizontal="center" vertical="center"/>
    </xf>
    <xf borderId="5" fillId="9" fontId="55" numFmtId="0" xfId="0" applyAlignment="1" applyBorder="1" applyFont="1">
      <alignment horizontal="center" vertical="center"/>
    </xf>
    <xf borderId="5" fillId="9" fontId="55" numFmtId="164" xfId="0" applyAlignment="1" applyBorder="1" applyFont="1" applyNumberFormat="1">
      <alignment horizontal="left" vertical="center"/>
    </xf>
    <xf borderId="1" fillId="9" fontId="55" numFmtId="0" xfId="0" applyAlignment="1" applyBorder="1" applyFont="1">
      <alignment horizontal="left" vertical="center"/>
    </xf>
    <xf borderId="1" fillId="9" fontId="55" numFmtId="14" xfId="0" applyAlignment="1" applyBorder="1" applyFont="1" applyNumberFormat="1">
      <alignment horizontal="center" vertical="center"/>
    </xf>
    <xf borderId="1" fillId="9" fontId="55" numFmtId="0" xfId="0" applyAlignment="1" applyBorder="1" applyFont="1">
      <alignment horizontal="center" vertical="center"/>
    </xf>
    <xf borderId="1" fillId="9" fontId="55" numFmtId="0" xfId="0" applyAlignment="1" applyBorder="1" applyFont="1">
      <alignment horizontal="left" shrinkToFit="0" vertical="center" wrapText="0"/>
    </xf>
    <xf borderId="1" fillId="9" fontId="75" numFmtId="0" xfId="0" applyAlignment="1" applyBorder="1" applyFont="1">
      <alignment horizontal="left" vertical="center"/>
    </xf>
    <xf borderId="17" fillId="9" fontId="55" numFmtId="0" xfId="0" applyAlignment="1" applyBorder="1" applyFont="1">
      <alignment horizontal="center" vertical="center"/>
    </xf>
    <xf borderId="1" fillId="9" fontId="55" numFmtId="175" xfId="0" applyAlignment="1" applyBorder="1" applyFont="1" applyNumberFormat="1">
      <alignment horizontal="left" vertical="center"/>
    </xf>
    <xf borderId="1" fillId="9" fontId="55" numFmtId="169" xfId="0" applyAlignment="1" applyBorder="1" applyFont="1" applyNumberFormat="1">
      <alignment horizontal="left" vertical="center"/>
    </xf>
    <xf borderId="1" fillId="9" fontId="55" numFmtId="169" xfId="0" applyAlignment="1" applyBorder="1" applyFont="1" applyNumberFormat="1">
      <alignment horizontal="center" shrinkToFit="0" vertical="center" wrapText="0"/>
    </xf>
    <xf borderId="1" fillId="9" fontId="55" numFmtId="166" xfId="0" applyAlignment="1" applyBorder="1" applyFont="1" applyNumberFormat="1">
      <alignment horizontal="center" vertical="center"/>
    </xf>
    <xf borderId="1" fillId="9" fontId="55" numFmtId="169" xfId="0" applyAlignment="1" applyBorder="1" applyFont="1" applyNumberFormat="1">
      <alignment horizontal="center" vertical="center"/>
    </xf>
    <xf borderId="1" fillId="9" fontId="55" numFmtId="167" xfId="0" applyAlignment="1" applyBorder="1" applyFont="1" applyNumberFormat="1">
      <alignment horizontal="center" vertical="center"/>
    </xf>
    <xf borderId="3" fillId="9" fontId="55" numFmtId="0" xfId="0" applyAlignment="1" applyBorder="1" applyFont="1">
      <alignment horizontal="center" vertical="center"/>
    </xf>
    <xf borderId="1" fillId="9" fontId="55" numFmtId="0" xfId="0" applyAlignment="1" applyBorder="1" applyFont="1">
      <alignment horizontal="center" vertical="center"/>
    </xf>
    <xf borderId="18" fillId="9" fontId="55" numFmtId="0" xfId="0" applyAlignment="1" applyBorder="1" applyFont="1">
      <alignment horizontal="center" vertical="center"/>
    </xf>
    <xf borderId="1" fillId="8" fontId="55" numFmtId="175" xfId="0" applyAlignment="1" applyBorder="1" applyFont="1" applyNumberFormat="1">
      <alignment horizontal="left" vertical="center"/>
    </xf>
    <xf borderId="1" fillId="8" fontId="55" numFmtId="169" xfId="0" applyAlignment="1" applyBorder="1" applyFont="1" applyNumberFormat="1">
      <alignment horizontal="center" shrinkToFit="0" vertical="center" wrapText="0"/>
    </xf>
    <xf borderId="1" fillId="8" fontId="55" numFmtId="174" xfId="0" applyAlignment="1" applyBorder="1" applyFont="1" applyNumberFormat="1">
      <alignment horizontal="center" vertical="center"/>
    </xf>
    <xf borderId="1" fillId="0" fontId="55" numFmtId="169" xfId="0" applyAlignment="1" applyBorder="1" applyFont="1" applyNumberFormat="1">
      <alignment horizontal="center" readingOrder="0" shrinkToFit="0" vertical="center" wrapText="0"/>
    </xf>
    <xf borderId="1" fillId="0" fontId="55" numFmtId="169" xfId="0" applyAlignment="1" applyBorder="1" applyFont="1" applyNumberFormat="1">
      <alignment horizontal="center" readingOrder="0" vertical="center"/>
    </xf>
    <xf borderId="1" fillId="8" fontId="55" numFmtId="167" xfId="0" applyAlignment="1" applyBorder="1" applyFont="1" applyNumberFormat="1">
      <alignment horizontal="center" readingOrder="0" vertical="center"/>
    </xf>
    <xf borderId="1" fillId="12" fontId="55" numFmtId="0" xfId="0" applyAlignment="1" applyBorder="1" applyFont="1">
      <alignment horizontal="left" shrinkToFit="0" vertical="center" wrapText="0"/>
    </xf>
    <xf borderId="1" fillId="0" fontId="55" numFmtId="0" xfId="0" applyAlignment="1" applyBorder="1" applyFont="1">
      <alignment horizontal="left" readingOrder="0" shrinkToFit="0" vertical="center" wrapText="0"/>
    </xf>
    <xf borderId="1" fillId="0" fontId="55" numFmtId="174" xfId="0" applyAlignment="1" applyBorder="1" applyFont="1" applyNumberFormat="1">
      <alignment horizontal="center" vertical="center"/>
    </xf>
    <xf borderId="0" fillId="0" fontId="55" numFmtId="0" xfId="0" applyAlignment="1" applyFont="1">
      <alignment horizontal="center" readingOrder="0" shrinkToFit="0" vertical="center" wrapText="0"/>
    </xf>
    <xf borderId="5" fillId="0" fontId="55" numFmtId="0" xfId="0" applyAlignment="1" applyBorder="1" applyFont="1">
      <alignment horizontal="center" readingOrder="0" shrinkToFit="0" vertical="center" wrapText="0"/>
    </xf>
    <xf borderId="5" fillId="0" fontId="55" numFmtId="164" xfId="0" applyAlignment="1" applyBorder="1" applyFont="1" applyNumberFormat="1">
      <alignment horizontal="left" readingOrder="0" shrinkToFit="0" vertical="center" wrapText="0"/>
    </xf>
    <xf borderId="1" fillId="0" fontId="55" numFmtId="14" xfId="0" applyAlignment="1" applyBorder="1" applyFont="1" applyNumberFormat="1">
      <alignment horizontal="center" readingOrder="0" shrinkToFit="0" vertical="center" wrapText="0"/>
    </xf>
    <xf borderId="1" fillId="0" fontId="55" numFmtId="0" xfId="0" applyAlignment="1" applyBorder="1" applyFont="1">
      <alignment horizontal="center" readingOrder="0" shrinkToFit="0" vertical="center" wrapText="0"/>
    </xf>
    <xf borderId="1" fillId="0" fontId="76" numFmtId="0" xfId="0" applyAlignment="1" applyBorder="1" applyFont="1">
      <alignment horizontal="left" readingOrder="0" shrinkToFit="0" vertical="center" wrapText="0"/>
    </xf>
    <xf borderId="17" fillId="0" fontId="55" numFmtId="0" xfId="0" applyAlignment="1" applyBorder="1" applyFont="1">
      <alignment horizontal="center" readingOrder="0" shrinkToFit="0" vertical="center" wrapText="0"/>
    </xf>
    <xf borderId="1" fillId="0" fontId="55" numFmtId="166" xfId="0" applyAlignment="1" applyBorder="1" applyFont="1" applyNumberFormat="1">
      <alignment horizontal="left" readingOrder="0" shrinkToFit="0" vertical="center" wrapText="0"/>
    </xf>
    <xf borderId="1" fillId="0" fontId="55" numFmtId="166" xfId="0" applyAlignment="1" applyBorder="1" applyFont="1" applyNumberFormat="1">
      <alignment horizontal="center" readingOrder="0" shrinkToFit="0" vertical="center" wrapText="0"/>
    </xf>
    <xf borderId="1" fillId="14" fontId="55" numFmtId="14" xfId="0" applyAlignment="1" applyBorder="1" applyFont="1" applyNumberFormat="1">
      <alignment horizontal="center" vertical="center"/>
    </xf>
    <xf borderId="1" fillId="8" fontId="77" numFmtId="166" xfId="0" applyAlignment="1" applyBorder="1" applyFont="1" applyNumberFormat="1">
      <alignment horizontal="center" vertical="center"/>
    </xf>
    <xf borderId="1" fillId="8" fontId="77" numFmtId="167" xfId="0" applyAlignment="1" applyBorder="1" applyFont="1" applyNumberFormat="1">
      <alignment horizontal="center" vertical="center"/>
    </xf>
    <xf borderId="1" fillId="8" fontId="55" numFmtId="0" xfId="0" applyAlignment="1" applyBorder="1" applyFont="1">
      <alignment horizontal="center" readingOrder="0" vertical="center"/>
    </xf>
    <xf borderId="17" fillId="8" fontId="55" numFmtId="0" xfId="0" applyAlignment="1" applyBorder="1" applyFont="1">
      <alignment horizontal="center" readingOrder="0" vertical="center"/>
    </xf>
    <xf borderId="17" fillId="0" fontId="55" numFmtId="0" xfId="0" applyAlignment="1" applyBorder="1" applyFont="1">
      <alignment horizontal="center" readingOrder="0" vertical="center"/>
    </xf>
    <xf borderId="7" fillId="0" fontId="55" numFmtId="0" xfId="0" applyAlignment="1" applyBorder="1" applyFont="1">
      <alignment horizontal="center" vertical="center"/>
    </xf>
    <xf borderId="7" fillId="0" fontId="55" numFmtId="164" xfId="0" applyAlignment="1" applyBorder="1" applyFont="1" applyNumberFormat="1">
      <alignment horizontal="left" vertical="center"/>
    </xf>
    <xf borderId="6" fillId="0" fontId="55" numFmtId="0" xfId="0" applyAlignment="1" applyBorder="1" applyFont="1">
      <alignment horizontal="left" vertical="center"/>
    </xf>
    <xf borderId="6" fillId="0" fontId="55" numFmtId="14" xfId="0" applyAlignment="1" applyBorder="1" applyFont="1" applyNumberFormat="1">
      <alignment horizontal="center" vertical="center"/>
    </xf>
    <xf borderId="6" fillId="0" fontId="55" numFmtId="0" xfId="0" applyAlignment="1" applyBorder="1" applyFont="1">
      <alignment horizontal="center" vertical="center"/>
    </xf>
    <xf borderId="6" fillId="0" fontId="55" numFmtId="0" xfId="0" applyAlignment="1" applyBorder="1" applyFont="1">
      <alignment horizontal="left" shrinkToFit="0" vertical="center" wrapText="0"/>
    </xf>
    <xf borderId="6" fillId="0" fontId="78" numFmtId="0" xfId="0" applyAlignment="1" applyBorder="1" applyFont="1">
      <alignment horizontal="left" vertical="center"/>
    </xf>
    <xf borderId="8" fillId="0" fontId="55" numFmtId="0" xfId="0" applyAlignment="1" applyBorder="1" applyFont="1">
      <alignment horizontal="center" vertical="center"/>
    </xf>
    <xf borderId="6" fillId="0" fontId="55" numFmtId="0" xfId="0" applyAlignment="1" applyBorder="1" applyFont="1">
      <alignment horizontal="left" shrinkToFit="0" vertical="center" wrapText="0"/>
    </xf>
    <xf borderId="6" fillId="0" fontId="55" numFmtId="0" xfId="0" applyAlignment="1" applyBorder="1" applyFont="1">
      <alignment horizontal="left" vertical="center"/>
    </xf>
    <xf borderId="6" fillId="0" fontId="55" numFmtId="0" xfId="0" applyAlignment="1" applyBorder="1" applyFont="1">
      <alignment horizontal="center" shrinkToFit="0" vertical="center" wrapText="0"/>
    </xf>
    <xf borderId="6" fillId="0" fontId="55" numFmtId="0" xfId="0" applyAlignment="1" applyBorder="1" applyFont="1">
      <alignment horizontal="center" vertical="center"/>
    </xf>
    <xf borderId="6" fillId="0" fontId="55" numFmtId="169" xfId="0" applyAlignment="1" applyBorder="1" applyFont="1" applyNumberFormat="1">
      <alignment horizontal="center" vertical="center"/>
    </xf>
    <xf borderId="6" fillId="8" fontId="55" numFmtId="169" xfId="0" applyAlignment="1" applyBorder="1" applyFont="1" applyNumberFormat="1">
      <alignment horizontal="center" vertical="center"/>
    </xf>
    <xf borderId="6" fillId="8" fontId="55" numFmtId="167" xfId="0" applyAlignment="1" applyBorder="1" applyFont="1" applyNumberFormat="1">
      <alignment horizontal="center" vertical="center"/>
    </xf>
    <xf borderId="6" fillId="8" fontId="55" numFmtId="14" xfId="0" applyAlignment="1" applyBorder="1" applyFont="1" applyNumberFormat="1">
      <alignment horizontal="center" vertical="center"/>
    </xf>
    <xf borderId="6" fillId="0" fontId="55" numFmtId="167" xfId="0" applyAlignment="1" applyBorder="1" applyFont="1" applyNumberFormat="1">
      <alignment horizontal="left" vertical="center"/>
    </xf>
    <xf borderId="1" fillId="0" fontId="2" numFmtId="164" xfId="0" applyAlignment="1" applyBorder="1" applyFont="1" applyNumberFormat="1">
      <alignment horizontal="left" readingOrder="0" shrinkToFit="0" vertical="center" wrapText="0"/>
    </xf>
    <xf borderId="1" fillId="8" fontId="12" numFmtId="166" xfId="0" applyAlignment="1" applyBorder="1" applyFont="1" applyNumberFormat="1">
      <alignment horizontal="center" readingOrder="0" vertical="center"/>
    </xf>
    <xf borderId="1" fillId="8" fontId="12" numFmtId="14" xfId="0" applyAlignment="1" applyBorder="1" applyFont="1" applyNumberFormat="1">
      <alignment horizontal="center" vertical="center"/>
    </xf>
    <xf borderId="1" fillId="14" fontId="12" numFmtId="166" xfId="0" applyAlignment="1" applyBorder="1" applyFont="1" applyNumberFormat="1">
      <alignment horizontal="left" readingOrder="0" vertical="center"/>
    </xf>
    <xf borderId="1" fillId="0" fontId="12" numFmtId="0" xfId="0" applyAlignment="1" applyBorder="1" applyFont="1">
      <alignment horizontal="left" vertical="center"/>
    </xf>
    <xf borderId="1" fillId="0" fontId="79" numFmtId="0" xfId="0" applyAlignment="1" applyBorder="1" applyFont="1">
      <alignment horizontal="left" vertical="center"/>
    </xf>
    <xf borderId="1" fillId="0" fontId="12" numFmtId="166" xfId="0" applyAlignment="1" applyBorder="1" applyFont="1" applyNumberFormat="1">
      <alignment horizontal="center" vertical="center"/>
    </xf>
    <xf borderId="1" fillId="8" fontId="80" numFmtId="167" xfId="0" applyAlignment="1" applyBorder="1" applyFont="1" applyNumberFormat="1">
      <alignment horizontal="center" vertical="center"/>
    </xf>
    <xf borderId="1" fillId="8" fontId="80" numFmtId="14" xfId="0" applyAlignment="1" applyBorder="1" applyFont="1" applyNumberFormat="1">
      <alignment horizontal="center" vertical="center"/>
    </xf>
    <xf borderId="1" fillId="14" fontId="12" numFmtId="169" xfId="0" applyAlignment="1" applyBorder="1" applyFont="1" applyNumberFormat="1">
      <alignment horizontal="left" readingOrder="0" vertical="center"/>
    </xf>
    <xf borderId="0" fillId="0" fontId="12" numFmtId="0" xfId="0" applyAlignment="1" applyFont="1">
      <alignment horizontal="center" vertical="center"/>
    </xf>
    <xf borderId="1" fillId="8" fontId="2" numFmtId="164" xfId="0" applyAlignment="1" applyBorder="1" applyFont="1" applyNumberFormat="1">
      <alignment horizontal="center" readingOrder="0" vertical="center"/>
    </xf>
    <xf borderId="0" fillId="0" fontId="12" numFmtId="0" xfId="0" applyAlignment="1" applyFont="1">
      <alignment readingOrder="0" vertical="center"/>
    </xf>
    <xf borderId="0" fillId="0" fontId="12" numFmtId="166" xfId="0" applyAlignment="1" applyFont="1" applyNumberFormat="1">
      <alignment horizontal="center" readingOrder="0" vertical="center"/>
    </xf>
    <xf borderId="0" fillId="0" fontId="12" numFmtId="0" xfId="0" applyAlignment="1" applyFont="1">
      <alignment vertical="center"/>
    </xf>
    <xf borderId="0" fillId="0" fontId="12" numFmtId="0" xfId="0" applyAlignment="1" applyFont="1">
      <alignment horizontal="center" readingOrder="0" vertical="center"/>
    </xf>
    <xf borderId="0" fillId="0" fontId="12" numFmtId="167" xfId="0" applyAlignment="1" applyFont="1" applyNumberFormat="1">
      <alignment vertical="center"/>
    </xf>
    <xf borderId="14" fillId="0" fontId="2" numFmtId="0" xfId="0" applyAlignment="1" applyBorder="1" applyFont="1">
      <alignment horizontal="center" vertical="center"/>
    </xf>
    <xf borderId="0" fillId="0" fontId="12" numFmtId="49" xfId="0" applyAlignment="1" applyFont="1" applyNumberFormat="1">
      <alignment horizontal="center" shrinkToFit="0" wrapText="0"/>
    </xf>
    <xf borderId="2" fillId="0" fontId="12" numFmtId="49" xfId="0" applyAlignment="1" applyBorder="1" applyFont="1" applyNumberFormat="1">
      <alignment horizontal="center" shrinkToFit="0" wrapText="0"/>
    </xf>
    <xf borderId="2" fillId="8" fontId="12" numFmtId="164" xfId="0" applyAlignment="1" applyBorder="1" applyFont="1" applyNumberFormat="1">
      <alignment horizontal="center" shrinkToFit="0" wrapText="0"/>
    </xf>
    <xf borderId="2" fillId="8" fontId="12" numFmtId="0" xfId="0" applyAlignment="1" applyBorder="1" applyFont="1">
      <alignment horizontal="left" readingOrder="0" shrinkToFit="0" wrapText="0"/>
    </xf>
    <xf borderId="2" fillId="0" fontId="12" numFmtId="14" xfId="0" applyAlignment="1" applyBorder="1" applyFont="1" applyNumberFormat="1">
      <alignment horizontal="center" shrinkToFit="0" wrapText="0"/>
    </xf>
    <xf borderId="2" fillId="0" fontId="4" numFmtId="0" xfId="0" applyAlignment="1" applyBorder="1" applyFont="1">
      <alignment horizontal="center" readingOrder="0" shrinkToFit="0" wrapText="0"/>
    </xf>
    <xf borderId="2" fillId="0" fontId="81" numFmtId="0" xfId="0" applyAlignment="1" applyBorder="1" applyFont="1">
      <alignment horizontal="center" shrinkToFit="0" wrapText="0"/>
    </xf>
    <xf borderId="2" fillId="0" fontId="4" numFmtId="0" xfId="0" applyAlignment="1" applyBorder="1" applyFont="1">
      <alignment horizontal="center" readingOrder="0"/>
    </xf>
    <xf borderId="2" fillId="8" fontId="33" numFmtId="166" xfId="0" applyAlignment="1" applyBorder="1" applyFont="1" applyNumberFormat="1">
      <alignment horizontal="center"/>
    </xf>
    <xf borderId="2" fillId="0" fontId="12" numFmtId="0" xfId="0" applyAlignment="1" applyBorder="1" applyFont="1">
      <alignment horizontal="center" readingOrder="0"/>
    </xf>
    <xf borderId="25" fillId="0" fontId="12" numFmtId="0" xfId="0" applyAlignment="1" applyBorder="1" applyFont="1">
      <alignment horizontal="center"/>
    </xf>
    <xf borderId="5" fillId="0" fontId="12" numFmtId="49" xfId="0" applyAlignment="1" applyBorder="1" applyFont="1" applyNumberFormat="1">
      <alignment horizontal="center" shrinkToFit="0" wrapText="0"/>
    </xf>
    <xf borderId="1" fillId="0" fontId="12" numFmtId="164" xfId="0" applyAlignment="1" applyBorder="1" applyFont="1" applyNumberFormat="1">
      <alignment horizontal="center" shrinkToFit="0" wrapText="0"/>
    </xf>
    <xf borderId="5" fillId="0" fontId="12" numFmtId="0" xfId="0" applyAlignment="1" applyBorder="1" applyFont="1">
      <alignment horizontal="center" shrinkToFit="0" wrapText="0"/>
    </xf>
    <xf borderId="5" fillId="0" fontId="12" numFmtId="0" xfId="0" applyAlignment="1" applyBorder="1" applyFont="1">
      <alignment horizontal="left" shrinkToFit="0" wrapText="0"/>
    </xf>
    <xf borderId="5" fillId="0" fontId="12" numFmtId="14" xfId="0" applyAlignment="1" applyBorder="1" applyFont="1" applyNumberFormat="1">
      <alignment horizontal="center" shrinkToFit="0" wrapText="0"/>
    </xf>
    <xf borderId="5" fillId="0" fontId="12" numFmtId="0" xfId="0" applyAlignment="1" applyBorder="1" applyFont="1">
      <alignment horizontal="center" shrinkToFit="0" wrapText="0"/>
    </xf>
    <xf borderId="5" fillId="0" fontId="82" numFmtId="0" xfId="0" applyAlignment="1" applyBorder="1" applyFont="1">
      <alignment horizontal="center" shrinkToFit="0" wrapText="0"/>
    </xf>
    <xf borderId="5" fillId="0" fontId="12" numFmtId="0" xfId="0" applyAlignment="1" applyBorder="1" applyFont="1">
      <alignment horizontal="center"/>
    </xf>
    <xf borderId="5" fillId="0" fontId="12" numFmtId="166" xfId="0" applyAlignment="1" applyBorder="1" applyFont="1" applyNumberFormat="1">
      <alignment horizontal="center" shrinkToFit="0" wrapText="0"/>
    </xf>
    <xf borderId="5" fillId="8" fontId="12" numFmtId="14" xfId="0" applyAlignment="1" applyBorder="1" applyFont="1" applyNumberFormat="1">
      <alignment horizontal="center"/>
    </xf>
    <xf borderId="5" fillId="8" fontId="33" numFmtId="166" xfId="0" applyAlignment="1" applyBorder="1" applyFont="1" applyNumberFormat="1">
      <alignment horizontal="center"/>
    </xf>
    <xf borderId="5" fillId="8" fontId="12" numFmtId="0" xfId="0" applyAlignment="1" applyBorder="1" applyFont="1">
      <alignment horizontal="center"/>
    </xf>
    <xf borderId="13" fillId="0" fontId="12" numFmtId="0" xfId="0" applyAlignment="1" applyBorder="1" applyFont="1">
      <alignment horizontal="center"/>
    </xf>
    <xf borderId="6" fillId="0" fontId="55" numFmtId="0" xfId="0" applyAlignment="1" applyBorder="1" applyFont="1">
      <alignment horizontal="center" readingOrder="0" vertical="center"/>
    </xf>
    <xf borderId="1" fillId="0" fontId="83" numFmtId="0" xfId="0" applyAlignment="1" applyBorder="1" applyFont="1">
      <alignment horizontal="center" vertical="center"/>
    </xf>
    <xf borderId="1" fillId="14" fontId="80" numFmtId="0" xfId="0" applyAlignment="1" applyBorder="1" applyFont="1">
      <alignment horizontal="center" readingOrder="0" vertical="center"/>
    </xf>
    <xf borderId="1" fillId="14" fontId="12" numFmtId="0" xfId="0" applyAlignment="1" applyBorder="1" applyFont="1">
      <alignment horizontal="center" vertical="center"/>
    </xf>
    <xf borderId="14" fillId="14" fontId="12" numFmtId="0" xfId="0" applyAlignment="1" applyBorder="1" applyFont="1">
      <alignment horizontal="center" vertical="center"/>
    </xf>
    <xf borderId="1" fillId="0" fontId="12" numFmtId="0" xfId="0" applyAlignment="1" applyBorder="1" applyFont="1">
      <alignment horizontal="center" shrinkToFit="0" vertical="center" wrapText="0"/>
    </xf>
    <xf borderId="14" fillId="0" fontId="12" numFmtId="0" xfId="0" applyAlignment="1" applyBorder="1" applyFont="1">
      <alignment horizontal="center" vertical="center"/>
    </xf>
    <xf borderId="17" fillId="0" fontId="12" numFmtId="0" xfId="0" applyAlignment="1" applyBorder="1" applyFont="1">
      <alignment horizontal="center" vertical="center"/>
    </xf>
    <xf borderId="1" fillId="11" fontId="2" numFmtId="0" xfId="0" applyAlignment="1" applyBorder="1" applyFont="1">
      <alignment horizontal="left" readingOrder="0" shrinkToFit="0" vertical="center" wrapText="0"/>
    </xf>
    <xf borderId="17" fillId="0" fontId="2" numFmtId="0" xfId="0" applyAlignment="1" applyBorder="1" applyFont="1">
      <alignment horizontal="center" readingOrder="0" shrinkToFit="0" vertical="center" wrapText="0"/>
    </xf>
    <xf borderId="17" fillId="0" fontId="2" numFmtId="0" xfId="0" applyAlignment="1" applyBorder="1" applyFont="1">
      <alignment horizontal="center" readingOrder="0" vertical="center"/>
    </xf>
    <xf borderId="5" fillId="0" fontId="12" numFmtId="0" xfId="0" applyAlignment="1" applyBorder="1" applyFont="1">
      <alignment horizontal="left"/>
    </xf>
    <xf borderId="5" fillId="0" fontId="12" numFmtId="167" xfId="0" applyAlignment="1" applyBorder="1" applyFont="1" applyNumberFormat="1">
      <alignment horizontal="center"/>
    </xf>
    <xf borderId="5" fillId="0" fontId="84" numFmtId="0" xfId="0" applyAlignment="1" applyBorder="1" applyFont="1">
      <alignment horizontal="center"/>
    </xf>
    <xf borderId="0" fillId="0" fontId="12" numFmtId="49" xfId="0" applyAlignment="1" applyFont="1" applyNumberFormat="1">
      <alignment horizontal="center" shrinkToFit="0" wrapText="1"/>
    </xf>
    <xf borderId="2" fillId="0" fontId="12" numFmtId="49" xfId="0" applyAlignment="1" applyBorder="1" applyFont="1" applyNumberFormat="1">
      <alignment horizontal="center" shrinkToFit="0" wrapText="1"/>
    </xf>
    <xf borderId="2" fillId="8" fontId="12" numFmtId="164" xfId="0" applyAlignment="1" applyBorder="1" applyFont="1" applyNumberFormat="1">
      <alignment horizontal="center"/>
    </xf>
    <xf borderId="2" fillId="0" fontId="12" numFmtId="169" xfId="0" applyAlignment="1" applyBorder="1" applyFont="1" applyNumberFormat="1">
      <alignment horizontal="center" shrinkToFit="0" wrapText="1"/>
    </xf>
    <xf borderId="2" fillId="0" fontId="12" numFmtId="0" xfId="0" applyAlignment="1" applyBorder="1" applyFont="1">
      <alignment horizontal="center" shrinkToFit="0" wrapText="1"/>
    </xf>
    <xf borderId="2" fillId="0" fontId="4" numFmtId="0" xfId="0" applyAlignment="1" applyBorder="1" applyFont="1">
      <alignment horizontal="center" shrinkToFit="0" wrapText="1"/>
    </xf>
    <xf borderId="15" fillId="0" fontId="12" numFmtId="0" xfId="0" applyAlignment="1" applyBorder="1" applyFont="1">
      <alignment horizontal="center" readingOrder="0"/>
    </xf>
    <xf borderId="1" fillId="9" fontId="12" numFmtId="0" xfId="0" applyAlignment="1" applyBorder="1" applyFont="1">
      <alignment horizontal="left" vertical="center"/>
    </xf>
    <xf borderId="0" fillId="0" fontId="12" numFmtId="0" xfId="0" applyAlignment="1" applyFont="1">
      <alignment horizontal="center" vertical="bottom"/>
    </xf>
    <xf borderId="5" fillId="0" fontId="12" numFmtId="0" xfId="0" applyAlignment="1" applyBorder="1" applyFont="1">
      <alignment horizontal="center" vertical="bottom"/>
    </xf>
    <xf borderId="5" fillId="0" fontId="12" numFmtId="164" xfId="0" applyAlignment="1" applyBorder="1" applyFont="1" applyNumberFormat="1">
      <alignment horizontal="center" vertical="bottom"/>
    </xf>
    <xf borderId="5" fillId="9" fontId="12" numFmtId="0" xfId="0" applyAlignment="1" applyBorder="1" applyFont="1">
      <alignment horizontal="left" vertical="bottom"/>
    </xf>
    <xf borderId="5" fillId="0" fontId="12" numFmtId="14" xfId="0" applyAlignment="1" applyBorder="1" applyFont="1" applyNumberFormat="1">
      <alignment horizontal="center" vertical="bottom"/>
    </xf>
    <xf borderId="5" fillId="0" fontId="85" numFmtId="0" xfId="0" applyAlignment="1" applyBorder="1" applyFont="1">
      <alignment horizontal="center" vertical="bottom"/>
    </xf>
    <xf borderId="5" fillId="8" fontId="12" numFmtId="0" xfId="0" applyAlignment="1" applyBorder="1" applyFont="1">
      <alignment horizontal="center"/>
    </xf>
    <xf borderId="5" fillId="0" fontId="12" numFmtId="166" xfId="0" applyAlignment="1" applyBorder="1" applyFont="1" applyNumberFormat="1">
      <alignment horizontal="center"/>
    </xf>
    <xf borderId="5" fillId="8" fontId="33" numFmtId="167" xfId="0" applyAlignment="1" applyBorder="1" applyFont="1" applyNumberFormat="1">
      <alignment horizontal="center"/>
    </xf>
    <xf borderId="5" fillId="0" fontId="12" numFmtId="0" xfId="0" applyBorder="1" applyFont="1"/>
    <xf borderId="15" fillId="8" fontId="12" numFmtId="167" xfId="0" applyAlignment="1" applyBorder="1" applyFont="1" applyNumberFormat="1">
      <alignment shrinkToFit="0" wrapText="0"/>
    </xf>
    <xf borderId="1" fillId="0" fontId="12" numFmtId="167" xfId="0" applyAlignment="1" applyBorder="1" applyFont="1" applyNumberFormat="1">
      <alignment horizontal="center" readingOrder="0" vertical="bottom"/>
    </xf>
    <xf borderId="5" fillId="0" fontId="12" numFmtId="49" xfId="0" applyAlignment="1" applyBorder="1" applyFont="1" applyNumberFormat="1">
      <alignment horizontal="center"/>
    </xf>
    <xf borderId="5" fillId="0" fontId="12" numFmtId="164" xfId="0" applyAlignment="1" applyBorder="1" applyFont="1" applyNumberFormat="1">
      <alignment horizontal="center"/>
    </xf>
    <xf borderId="5" fillId="9" fontId="12" numFmtId="0" xfId="0" applyAlignment="1" applyBorder="1" applyFont="1">
      <alignment horizontal="left"/>
    </xf>
    <xf borderId="5" fillId="0" fontId="4" numFmtId="0" xfId="0" applyAlignment="1" applyBorder="1" applyFont="1">
      <alignment horizontal="center"/>
    </xf>
    <xf borderId="5" fillId="0" fontId="12" numFmtId="175" xfId="0" applyAlignment="1" applyBorder="1" applyFont="1" applyNumberFormat="1">
      <alignment horizontal="center"/>
    </xf>
    <xf borderId="5" fillId="3" fontId="80" numFmtId="167" xfId="0" applyAlignment="1" applyBorder="1" applyFont="1" applyNumberFormat="1">
      <alignment horizontal="center"/>
    </xf>
    <xf borderId="5" fillId="3" fontId="80" numFmtId="14" xfId="0" applyAlignment="1" applyBorder="1" applyFont="1" applyNumberFormat="1">
      <alignment horizontal="center"/>
    </xf>
    <xf borderId="5" fillId="8" fontId="13" numFmtId="0" xfId="0" applyAlignment="1" applyBorder="1" applyFont="1">
      <alignment horizontal="center"/>
    </xf>
    <xf borderId="1" fillId="0" fontId="12" numFmtId="169" xfId="0" applyAlignment="1" applyBorder="1" applyFont="1" applyNumberFormat="1">
      <alignment horizontal="center" readingOrder="0" vertical="bottom"/>
    </xf>
    <xf borderId="0" fillId="0" fontId="12" numFmtId="164" xfId="0" applyAlignment="1" applyFont="1" applyNumberFormat="1">
      <alignment horizontal="center"/>
    </xf>
    <xf borderId="0" fillId="0" fontId="12" numFmtId="0" xfId="0" applyAlignment="1" applyFont="1">
      <alignment horizontal="center"/>
    </xf>
    <xf borderId="0" fillId="0" fontId="12" numFmtId="0" xfId="0" applyAlignment="1" applyFont="1">
      <alignment horizontal="left"/>
    </xf>
    <xf borderId="0" fillId="0" fontId="12" numFmtId="167" xfId="0" applyAlignment="1" applyFont="1" applyNumberFormat="1">
      <alignment horizontal="center"/>
    </xf>
    <xf borderId="0" fillId="0" fontId="4" numFmtId="0" xfId="0" applyAlignment="1" applyFont="1">
      <alignment horizontal="center"/>
    </xf>
    <xf borderId="0" fillId="0" fontId="86" numFmtId="0" xfId="0" applyAlignment="1" applyFont="1">
      <alignment horizontal="center"/>
    </xf>
    <xf borderId="0" fillId="0" fontId="12" numFmtId="175" xfId="0" applyAlignment="1" applyFont="1" applyNumberFormat="1">
      <alignment horizontal="center"/>
    </xf>
    <xf borderId="0" fillId="0" fontId="12" numFmtId="0" xfId="0" applyAlignment="1" applyFont="1">
      <alignment horizontal="center" shrinkToFit="0" wrapText="0"/>
    </xf>
    <xf borderId="0" fillId="0" fontId="12" numFmtId="166" xfId="0" applyAlignment="1" applyFont="1" applyNumberFormat="1">
      <alignment horizontal="center"/>
    </xf>
    <xf borderId="0" fillId="0" fontId="80" numFmtId="167" xfId="0" applyAlignment="1" applyFont="1" applyNumberFormat="1">
      <alignment horizontal="center"/>
    </xf>
    <xf borderId="0" fillId="0" fontId="80" numFmtId="14" xfId="0" applyAlignment="1" applyFont="1" applyNumberFormat="1">
      <alignment horizontal="center"/>
    </xf>
    <xf borderId="0" fillId="0" fontId="33" numFmtId="166" xfId="0" applyAlignment="1" applyFont="1" applyNumberFormat="1">
      <alignment horizontal="center"/>
    </xf>
    <xf borderId="0" fillId="0" fontId="33" numFmtId="167" xfId="0" applyAlignment="1" applyFont="1" applyNumberFormat="1">
      <alignment horizontal="center"/>
    </xf>
    <xf borderId="0" fillId="0" fontId="13" numFmtId="0" xfId="0" applyAlignment="1" applyFont="1">
      <alignment horizontal="center"/>
    </xf>
    <xf borderId="0" fillId="0" fontId="12" numFmtId="169" xfId="0" applyAlignment="1" applyFont="1" applyNumberFormat="1">
      <alignment horizontal="center" readingOrder="0" vertical="bottom"/>
    </xf>
    <xf borderId="0" fillId="0" fontId="55" numFmtId="0" xfId="0" applyAlignment="1" applyFont="1">
      <alignment horizontal="center" readingOrder="0" vertical="center"/>
    </xf>
    <xf borderId="0" fillId="0" fontId="58" numFmtId="49" xfId="0" applyAlignment="1" applyFont="1" applyNumberFormat="1">
      <alignment horizontal="center" readingOrder="0"/>
    </xf>
    <xf borderId="0" fillId="10" fontId="8" numFmtId="0" xfId="0" applyAlignment="1" applyFont="1">
      <alignment horizontal="center" shrinkToFit="0" vertical="center" wrapText="1"/>
    </xf>
    <xf borderId="1" fillId="10" fontId="8" numFmtId="0" xfId="0" applyAlignment="1" applyBorder="1" applyFont="1">
      <alignment horizontal="center" shrinkToFit="0" vertical="center" wrapText="1"/>
    </xf>
    <xf borderId="1" fillId="10" fontId="8" numFmtId="0" xfId="0" applyAlignment="1" applyBorder="1" applyFont="1">
      <alignment horizontal="center" readingOrder="0" shrinkToFit="0" vertical="center" wrapText="1"/>
    </xf>
    <xf borderId="1" fillId="13" fontId="8" numFmtId="0" xfId="0" applyAlignment="1" applyBorder="1" applyFont="1">
      <alignment horizontal="center" shrinkToFit="0" vertical="center" wrapText="1"/>
    </xf>
    <xf borderId="1" fillId="12" fontId="8" numFmtId="0" xfId="0" applyAlignment="1" applyBorder="1" applyFont="1">
      <alignment horizontal="center" shrinkToFit="0" vertical="center" wrapText="1"/>
    </xf>
    <xf borderId="1" fillId="13" fontId="8" numFmtId="0" xfId="0" applyAlignment="1" applyBorder="1" applyFont="1">
      <alignment horizontal="center" readingOrder="0" shrinkToFit="0" vertical="center" wrapText="1"/>
    </xf>
    <xf borderId="6" fillId="10" fontId="35" numFmtId="3" xfId="0" applyAlignment="1" applyBorder="1" applyFont="1" applyNumberFormat="1">
      <alignment horizontal="center" readingOrder="0" shrinkToFit="0" vertical="center" wrapText="1"/>
    </xf>
    <xf borderId="0" fillId="0" fontId="2" numFmtId="166" xfId="0" applyAlignment="1" applyFont="1" applyNumberFormat="1">
      <alignment horizontal="left" readingOrder="0" vertical="center"/>
    </xf>
    <xf borderId="0" fillId="0" fontId="2" numFmtId="164" xfId="0" applyAlignment="1" applyFont="1" applyNumberFormat="1">
      <alignment horizontal="left" readingOrder="0" vertical="center"/>
    </xf>
    <xf borderId="1" fillId="0" fontId="2" numFmtId="14" xfId="0" applyAlignment="1" applyBorder="1" applyFont="1" applyNumberFormat="1">
      <alignment horizontal="center" vertical="center"/>
    </xf>
    <xf borderId="1" fillId="0" fontId="2" numFmtId="0" xfId="0" applyAlignment="1" applyBorder="1" applyFont="1">
      <alignment horizontal="left" readingOrder="0" shrinkToFit="0" vertical="center" wrapText="1"/>
    </xf>
    <xf borderId="1" fillId="0" fontId="2" numFmtId="0" xfId="0" applyAlignment="1" applyBorder="1" applyFont="1">
      <alignment horizontal="center" vertical="center"/>
    </xf>
    <xf borderId="1" fillId="0" fontId="2" numFmtId="0" xfId="0" applyAlignment="1" applyBorder="1" applyFont="1">
      <alignment horizontal="center" readingOrder="0" vertical="center"/>
    </xf>
    <xf borderId="1" fillId="8" fontId="4" numFmtId="1" xfId="0" applyAlignment="1" applyBorder="1" applyFont="1" applyNumberFormat="1">
      <alignment horizontal="center" vertical="center"/>
    </xf>
    <xf borderId="1" fillId="0" fontId="2" numFmtId="173" xfId="0" applyAlignment="1" applyBorder="1" applyFont="1" applyNumberFormat="1">
      <alignment horizontal="left" readingOrder="0" vertical="center"/>
    </xf>
    <xf borderId="1" fillId="0" fontId="2" numFmtId="0" xfId="0" applyAlignment="1" applyBorder="1" applyFont="1">
      <alignment readingOrder="0" vertical="center"/>
    </xf>
    <xf borderId="0" fillId="8" fontId="2" numFmtId="0" xfId="0" applyAlignment="1" applyFont="1">
      <alignment horizontal="center" readingOrder="0" vertical="center"/>
    </xf>
    <xf borderId="1" fillId="8" fontId="2" numFmtId="164" xfId="0" applyAlignment="1" applyBorder="1" applyFont="1" applyNumberFormat="1">
      <alignment horizontal="left" readingOrder="0" vertical="center"/>
    </xf>
    <xf borderId="1" fillId="8" fontId="2" numFmtId="0" xfId="0" applyAlignment="1" applyBorder="1" applyFont="1">
      <alignment horizontal="left" readingOrder="0" shrinkToFit="0" vertical="center" wrapText="1"/>
    </xf>
    <xf borderId="1" fillId="8" fontId="2" numFmtId="14" xfId="0" applyAlignment="1" applyBorder="1" applyFont="1" applyNumberFormat="1">
      <alignment horizontal="center" readingOrder="0" vertical="center"/>
    </xf>
    <xf borderId="1" fillId="8" fontId="2" numFmtId="0" xfId="0" applyAlignment="1" applyBorder="1" applyFont="1">
      <alignment horizontal="center" readingOrder="0" shrinkToFit="0" vertical="center" wrapText="1"/>
    </xf>
    <xf borderId="1" fillId="8" fontId="2" numFmtId="0" xfId="0" applyAlignment="1" applyBorder="1" applyFont="1">
      <alignment horizontal="left" shrinkToFit="0" vertical="center" wrapText="0"/>
    </xf>
    <xf borderId="1" fillId="8" fontId="2" numFmtId="0" xfId="0" applyAlignment="1" applyBorder="1" applyFont="1">
      <alignment horizontal="center" vertical="center"/>
    </xf>
    <xf borderId="0" fillId="8" fontId="2" numFmtId="0" xfId="0" applyAlignment="1" applyFont="1">
      <alignment horizontal="center" readingOrder="0" shrinkToFit="0" vertical="center" wrapText="1"/>
    </xf>
    <xf borderId="1" fillId="8" fontId="2" numFmtId="164" xfId="0" applyAlignment="1" applyBorder="1" applyFont="1" applyNumberFormat="1">
      <alignment horizontal="left" readingOrder="0" shrinkToFit="0" vertical="center" wrapText="1"/>
    </xf>
    <xf borderId="1" fillId="8" fontId="2" numFmtId="14" xfId="0" applyAlignment="1" applyBorder="1" applyFont="1" applyNumberFormat="1">
      <alignment horizontal="center" readingOrder="0" shrinkToFit="0" vertical="center" wrapText="1"/>
    </xf>
    <xf borderId="1" fillId="8" fontId="2" numFmtId="0" xfId="0" applyAlignment="1" applyBorder="1" applyFont="1">
      <alignment horizontal="center" shrinkToFit="0" vertical="center" wrapText="1"/>
    </xf>
    <xf borderId="0" fillId="8" fontId="4" numFmtId="0" xfId="0" applyAlignment="1" applyFont="1">
      <alignment horizontal="center" readingOrder="0" shrinkToFit="0" vertical="center" wrapText="1"/>
    </xf>
    <xf borderId="1" fillId="8" fontId="87" numFmtId="164" xfId="0" applyAlignment="1" applyBorder="1" applyFont="1" applyNumberFormat="1">
      <alignment horizontal="left" readingOrder="0" vertical="center"/>
    </xf>
    <xf borderId="1" fillId="8" fontId="4" numFmtId="0" xfId="0" applyAlignment="1" applyBorder="1" applyFont="1">
      <alignment horizontal="left" readingOrder="0" shrinkToFit="0" vertical="center" wrapText="1"/>
    </xf>
    <xf borderId="1" fillId="8" fontId="4" numFmtId="14" xfId="0" applyAlignment="1" applyBorder="1" applyFont="1" applyNumberFormat="1">
      <alignment horizontal="center" readingOrder="0" shrinkToFit="0" vertical="center" wrapText="1"/>
    </xf>
    <xf borderId="1" fillId="8" fontId="4" numFmtId="166" xfId="0" applyAlignment="1" applyBorder="1" applyFont="1" applyNumberFormat="1">
      <alignment horizontal="left" readingOrder="0" shrinkToFit="0" vertical="center" wrapText="1"/>
    </xf>
    <xf borderId="1" fillId="8" fontId="4" numFmtId="167" xfId="0" applyAlignment="1" applyBorder="1" applyFont="1" applyNumberFormat="1">
      <alignment horizontal="left" shrinkToFit="0" vertical="center" wrapText="0"/>
    </xf>
    <xf borderId="1" fillId="8" fontId="0" numFmtId="0" xfId="0" applyAlignment="1" applyBorder="1" applyFont="1">
      <alignment horizontal="center" readingOrder="0" shrinkToFit="0" vertical="center" wrapText="1"/>
    </xf>
    <xf borderId="1" fillId="8" fontId="2" numFmtId="164" xfId="0" applyAlignment="1" applyBorder="1" applyFont="1" applyNumberFormat="1">
      <alignment horizontal="left" readingOrder="0" shrinkToFit="0" vertical="center" wrapText="0"/>
    </xf>
    <xf borderId="0" fillId="8" fontId="4" numFmtId="0" xfId="0" applyAlignment="1" applyFont="1">
      <alignment horizontal="center" shrinkToFit="0" vertical="center" wrapText="0"/>
    </xf>
    <xf borderId="1" fillId="8" fontId="4" numFmtId="0" xfId="0" applyAlignment="1" applyBorder="1" applyFont="1">
      <alignment horizontal="left" shrinkToFit="0" vertical="center" wrapText="0"/>
    </xf>
    <xf borderId="1" fillId="8" fontId="4" numFmtId="169" xfId="0" applyAlignment="1" applyBorder="1" applyFont="1" applyNumberFormat="1">
      <alignment horizontal="center" shrinkToFit="0" vertical="center" wrapText="0"/>
    </xf>
    <xf borderId="1" fillId="8" fontId="87" numFmtId="0" xfId="0" applyAlignment="1" applyBorder="1" applyFont="1">
      <alignment horizontal="center" shrinkToFit="0" vertical="center" wrapText="0"/>
    </xf>
    <xf borderId="1" fillId="8" fontId="87" numFmtId="0" xfId="0" applyAlignment="1" applyBorder="1" applyFont="1">
      <alignment horizontal="left" shrinkToFit="0" vertical="center" wrapText="0"/>
    </xf>
    <xf borderId="1" fillId="8" fontId="87" numFmtId="166" xfId="0" applyAlignment="1" applyBorder="1" applyFont="1" applyNumberFormat="1">
      <alignment horizontal="left" shrinkToFit="0" vertical="center" wrapText="0"/>
    </xf>
    <xf borderId="1" fillId="8" fontId="87" numFmtId="167" xfId="0" applyAlignment="1" applyBorder="1" applyFont="1" applyNumberFormat="1">
      <alignment horizontal="left" shrinkToFit="0" vertical="center" wrapText="0"/>
    </xf>
    <xf borderId="1" fillId="8" fontId="87" numFmtId="0" xfId="0" applyAlignment="1" applyBorder="1" applyFont="1">
      <alignment horizontal="center" readingOrder="0" shrinkToFit="0" vertical="center" wrapText="0"/>
    </xf>
    <xf borderId="1" fillId="8" fontId="88" numFmtId="0" xfId="0" applyAlignment="1" applyBorder="1" applyFont="1">
      <alignment horizontal="center" readingOrder="0" shrinkToFit="0" vertical="center" wrapText="0"/>
    </xf>
    <xf borderId="1" fillId="8" fontId="89" numFmtId="0" xfId="0" applyAlignment="1" applyBorder="1" applyFont="1">
      <alignment horizontal="center" readingOrder="0" shrinkToFit="0" vertical="center" wrapText="0"/>
    </xf>
    <xf borderId="1" fillId="8" fontId="87" numFmtId="0" xfId="0" applyAlignment="1" applyBorder="1" applyFont="1">
      <alignment horizontal="left" readingOrder="0" shrinkToFit="0" vertical="center" wrapText="0"/>
    </xf>
    <xf borderId="1" fillId="8" fontId="90" numFmtId="0" xfId="0" applyAlignment="1" applyBorder="1" applyFont="1">
      <alignment horizontal="left" readingOrder="0" shrinkToFit="0" vertical="center" wrapText="0"/>
    </xf>
    <xf borderId="0" fillId="8" fontId="4" numFmtId="0" xfId="0" applyAlignment="1" applyFont="1">
      <alignment horizontal="center" readingOrder="0" shrinkToFit="0" vertical="center" wrapText="0"/>
    </xf>
    <xf borderId="1" fillId="8" fontId="4" numFmtId="164" xfId="0" applyAlignment="1" applyBorder="1" applyFont="1" applyNumberFormat="1">
      <alignment horizontal="left" readingOrder="0" shrinkToFit="0" vertical="center" wrapText="0"/>
    </xf>
    <xf borderId="1" fillId="8" fontId="4" numFmtId="0" xfId="0" applyAlignment="1" applyBorder="1" applyFont="1">
      <alignment horizontal="left" readingOrder="0" shrinkToFit="0" vertical="center" wrapText="0"/>
    </xf>
    <xf borderId="1" fillId="8" fontId="4" numFmtId="14" xfId="0" applyAlignment="1" applyBorder="1" applyFont="1" applyNumberFormat="1">
      <alignment horizontal="center" readingOrder="0" shrinkToFit="0" vertical="center" wrapText="0"/>
    </xf>
    <xf borderId="1" fillId="8" fontId="4" numFmtId="166" xfId="0" applyAlignment="1" applyBorder="1" applyFont="1" applyNumberFormat="1">
      <alignment horizontal="left" readingOrder="0" shrinkToFit="0" vertical="center" wrapText="0"/>
    </xf>
    <xf borderId="0" fillId="8" fontId="2" numFmtId="0" xfId="0" applyAlignment="1" applyFont="1">
      <alignment horizontal="center" readingOrder="0" shrinkToFit="0" vertical="center" wrapText="0"/>
    </xf>
    <xf borderId="1" fillId="8" fontId="2" numFmtId="0" xfId="0" applyAlignment="1" applyBorder="1" applyFont="1">
      <alignment horizontal="left" readingOrder="0" shrinkToFit="0" vertical="center" wrapText="0"/>
    </xf>
    <xf borderId="0" fillId="8" fontId="4" numFmtId="3" xfId="0" applyAlignment="1" applyFont="1" applyNumberFormat="1">
      <alignment horizontal="center" shrinkToFit="0" vertical="center" wrapText="0"/>
    </xf>
    <xf borderId="1" fillId="8" fontId="4" numFmtId="166" xfId="0" applyAlignment="1" applyBorder="1" applyFont="1" applyNumberFormat="1">
      <alignment horizontal="center" shrinkToFit="0" vertical="center" wrapText="0"/>
    </xf>
    <xf borderId="1" fillId="8" fontId="4" numFmtId="166" xfId="0" applyAlignment="1" applyBorder="1" applyFont="1" applyNumberFormat="1">
      <alignment horizontal="left" shrinkToFit="0" vertical="center" wrapText="0"/>
    </xf>
    <xf borderId="1" fillId="8" fontId="91" numFmtId="0" xfId="0" applyAlignment="1" applyBorder="1" applyFont="1">
      <alignment horizontal="center" readingOrder="0" shrinkToFit="0" vertical="center" wrapText="0"/>
    </xf>
    <xf borderId="1" fillId="8" fontId="2" numFmtId="14" xfId="0" applyAlignment="1" applyBorder="1" applyFont="1" applyNumberFormat="1">
      <alignment horizontal="left" readingOrder="0" shrinkToFit="0" vertical="center" wrapText="0"/>
    </xf>
    <xf borderId="1" fillId="8" fontId="0" numFmtId="1" xfId="0" applyAlignment="1" applyBorder="1" applyFont="1" applyNumberFormat="1">
      <alignment horizontal="center" vertical="center"/>
    </xf>
    <xf borderId="1" fillId="8" fontId="4" numFmtId="169" xfId="0" applyAlignment="1" applyBorder="1" applyFont="1" applyNumberFormat="1">
      <alignment horizontal="left" readingOrder="0" shrinkToFit="0" vertical="center" wrapText="0"/>
    </xf>
    <xf borderId="3" fillId="8" fontId="0" numFmtId="1" xfId="0" applyAlignment="1" applyBorder="1" applyFont="1" applyNumberFormat="1">
      <alignment horizontal="center" vertical="center"/>
    </xf>
    <xf borderId="0" fillId="8" fontId="87" numFmtId="0" xfId="0" applyAlignment="1" applyFont="1">
      <alignment horizontal="center" readingOrder="0" shrinkToFit="0" vertical="center" wrapText="0"/>
    </xf>
    <xf borderId="1" fillId="8" fontId="87" numFmtId="14" xfId="0" applyAlignment="1" applyBorder="1" applyFont="1" applyNumberFormat="1">
      <alignment horizontal="center" readingOrder="0" shrinkToFit="0" vertical="center" wrapText="0"/>
    </xf>
    <xf borderId="1" fillId="8" fontId="87" numFmtId="166" xfId="0" applyAlignment="1" applyBorder="1" applyFont="1" applyNumberFormat="1">
      <alignment horizontal="left" readingOrder="0" shrinkToFit="0" vertical="center" wrapText="0"/>
    </xf>
    <xf borderId="1" fillId="8" fontId="87" numFmtId="167" xfId="0" applyAlignment="1" applyBorder="1" applyFont="1" applyNumberFormat="1">
      <alignment horizontal="center" shrinkToFit="0" vertical="center" wrapText="0"/>
    </xf>
    <xf borderId="1" fillId="8" fontId="92" numFmtId="0" xfId="0" applyAlignment="1" applyBorder="1" applyFont="1">
      <alignment horizontal="center" readingOrder="0" shrinkToFit="0" vertical="center" wrapText="0"/>
    </xf>
    <xf borderId="1" fillId="8" fontId="92" numFmtId="0" xfId="0" applyAlignment="1" applyBorder="1" applyFont="1">
      <alignment horizontal="center" shrinkToFit="0" vertical="center" wrapText="0"/>
    </xf>
    <xf borderId="0" fillId="8" fontId="4" numFmtId="0" xfId="0" applyAlignment="1" applyFont="1">
      <alignment horizontal="center" readingOrder="0" shrinkToFit="0" vertical="center" wrapText="0"/>
    </xf>
    <xf borderId="1" fillId="8" fontId="4" numFmtId="167" xfId="0" applyAlignment="1" applyBorder="1" applyFont="1" applyNumberFormat="1">
      <alignment horizontal="left" readingOrder="0" shrinkToFit="0" vertical="center" wrapText="0"/>
    </xf>
    <xf borderId="1" fillId="8" fontId="93" numFmtId="0" xfId="0" applyAlignment="1" applyBorder="1" applyFont="1">
      <alignment horizontal="left" readingOrder="0" shrinkToFit="0" vertical="center" wrapText="0"/>
    </xf>
    <xf borderId="1" fillId="8" fontId="4" numFmtId="165" xfId="0" applyAlignment="1" applyBorder="1" applyFont="1" applyNumberFormat="1">
      <alignment horizontal="center" readingOrder="0" shrinkToFit="0" vertical="center" wrapText="0"/>
    </xf>
    <xf borderId="1" fillId="8" fontId="4" numFmtId="49" xfId="0" applyAlignment="1" applyBorder="1" applyFont="1" applyNumberFormat="1">
      <alignment horizontal="center" readingOrder="0" shrinkToFit="0" vertical="center" wrapText="0"/>
    </xf>
    <xf borderId="1" fillId="8" fontId="4" numFmtId="0" xfId="0" applyAlignment="1" applyBorder="1" applyFont="1">
      <alignment horizontal="left" readingOrder="0" shrinkToFit="0" vertical="center" wrapText="0"/>
    </xf>
    <xf borderId="1" fillId="8" fontId="93" numFmtId="0" xfId="0" applyAlignment="1" applyBorder="1" applyFont="1">
      <alignment horizontal="left" shrinkToFit="0" vertical="center" wrapText="0"/>
    </xf>
    <xf borderId="1" fillId="8" fontId="4" numFmtId="165" xfId="0" applyAlignment="1" applyBorder="1" applyFont="1" applyNumberFormat="1">
      <alignment horizontal="center" shrinkToFit="0" vertical="center" wrapText="0"/>
    </xf>
    <xf borderId="1" fillId="8" fontId="2" numFmtId="167" xfId="0" applyAlignment="1" applyBorder="1" applyFont="1" applyNumberFormat="1">
      <alignment horizontal="center" readingOrder="0" shrinkToFit="0" vertical="center" wrapText="0"/>
    </xf>
    <xf borderId="1" fillId="8" fontId="2" numFmtId="0" xfId="0" applyAlignment="1" applyBorder="1" applyFont="1">
      <alignment horizontal="center" shrinkToFit="0" vertical="center" wrapText="0"/>
    </xf>
    <xf borderId="1" fillId="8" fontId="2" numFmtId="0" xfId="0" applyAlignment="1" applyBorder="1" applyFont="1">
      <alignment horizontal="left" shrinkToFit="0" vertical="center" wrapText="0"/>
    </xf>
    <xf borderId="1" fillId="8" fontId="2" numFmtId="0" xfId="0" applyAlignment="1" applyBorder="1" applyFont="1">
      <alignment shrinkToFit="0" wrapText="0"/>
    </xf>
    <xf borderId="1" fillId="8" fontId="2" numFmtId="179" xfId="0" applyAlignment="1" applyBorder="1" applyFont="1" applyNumberFormat="1">
      <alignment horizontal="center" readingOrder="0" shrinkToFit="0" vertical="center" wrapText="0"/>
    </xf>
    <xf borderId="1" fillId="8" fontId="2" numFmtId="176" xfId="0" applyAlignment="1" applyBorder="1" applyFont="1" applyNumberFormat="1">
      <alignment horizontal="center" readingOrder="0" shrinkToFit="0" vertical="center" wrapText="0"/>
    </xf>
    <xf borderId="1" fillId="8" fontId="94" numFmtId="0" xfId="0" applyAlignment="1" applyBorder="1" applyFont="1">
      <alignment horizontal="center" readingOrder="0" shrinkToFit="0" vertical="center" wrapText="0"/>
    </xf>
    <xf borderId="0" fillId="8" fontId="2" numFmtId="0" xfId="0" applyAlignment="1" applyFont="1">
      <alignment horizontal="center" readingOrder="0" shrinkToFit="0" wrapText="0"/>
    </xf>
    <xf borderId="1" fillId="8" fontId="2" numFmtId="0" xfId="0" applyAlignment="1" applyBorder="1" applyFont="1">
      <alignment horizontal="center" readingOrder="0" shrinkToFit="0" wrapText="0"/>
    </xf>
    <xf borderId="1" fillId="8" fontId="2" numFmtId="164" xfId="0" applyAlignment="1" applyBorder="1" applyFont="1" applyNumberFormat="1">
      <alignment horizontal="left" readingOrder="0" shrinkToFit="0" wrapText="0"/>
    </xf>
    <xf borderId="1" fillId="8" fontId="2" numFmtId="0" xfId="0" applyAlignment="1" applyBorder="1" applyFont="1">
      <alignment horizontal="left" readingOrder="0" shrinkToFit="0" wrapText="0"/>
    </xf>
    <xf borderId="1" fillId="8" fontId="2" numFmtId="0" xfId="0" applyAlignment="1" applyBorder="1" applyFont="1">
      <alignment readingOrder="0" shrinkToFit="0" wrapText="0"/>
    </xf>
    <xf borderId="1" fillId="8" fontId="2" numFmtId="0" xfId="0" applyAlignment="1" applyBorder="1" applyFont="1">
      <alignment readingOrder="0" shrinkToFit="0" vertical="center" wrapText="0"/>
    </xf>
    <xf borderId="1" fillId="8" fontId="2" numFmtId="0" xfId="0" applyAlignment="1" applyBorder="1" applyFont="1">
      <alignment shrinkToFit="0" vertical="center" wrapText="0"/>
    </xf>
    <xf borderId="1" fillId="8" fontId="2" numFmtId="179" xfId="0" applyAlignment="1" applyBorder="1" applyFont="1" applyNumberFormat="1">
      <alignment horizontal="center" readingOrder="0" shrinkToFit="0" wrapText="0"/>
    </xf>
    <xf borderId="2" fillId="8" fontId="4" numFmtId="0" xfId="0" applyAlignment="1" applyBorder="1" applyFont="1">
      <alignment horizontal="center" readingOrder="0" shrinkToFit="0" vertical="center" wrapText="0"/>
    </xf>
    <xf borderId="1" fillId="8" fontId="2" numFmtId="1" xfId="0" applyAlignment="1" applyBorder="1" applyFont="1" applyNumberFormat="1">
      <alignment horizontal="center" vertical="center"/>
    </xf>
    <xf quotePrefix="1" borderId="1" fillId="8" fontId="2" numFmtId="0" xfId="0" applyAlignment="1" applyBorder="1" applyFont="1">
      <alignment horizontal="center" readingOrder="0" shrinkToFit="0" wrapText="0"/>
    </xf>
    <xf borderId="1" fillId="0" fontId="2" numFmtId="1" xfId="0" applyAlignment="1" applyBorder="1" applyFont="1" applyNumberFormat="1">
      <alignment horizontal="center" readingOrder="0" vertical="center"/>
    </xf>
    <xf borderId="1" fillId="8" fontId="2" numFmtId="175" xfId="0" applyAlignment="1" applyBorder="1" applyFont="1" applyNumberFormat="1">
      <alignment horizontal="center" readingOrder="0" shrinkToFit="0" vertical="center" wrapText="0"/>
    </xf>
    <xf borderId="1" fillId="8" fontId="2" numFmtId="175" xfId="0" applyAlignment="1" applyBorder="1" applyFont="1" applyNumberFormat="1">
      <alignment horizontal="center" readingOrder="0" shrinkToFit="0" wrapText="0"/>
    </xf>
    <xf borderId="1" fillId="8" fontId="2" numFmtId="0" xfId="0" applyAlignment="1" applyBorder="1" applyFont="1">
      <alignment horizontal="center" shrinkToFit="0" wrapText="0"/>
    </xf>
    <xf borderId="0" fillId="8" fontId="12" numFmtId="0" xfId="0" applyAlignment="1" applyFont="1">
      <alignment horizontal="center" shrinkToFit="0" wrapText="0"/>
    </xf>
    <xf borderId="1" fillId="8" fontId="12" numFmtId="0" xfId="0" applyAlignment="1" applyBorder="1" applyFont="1">
      <alignment horizontal="center" shrinkToFit="0" wrapText="0"/>
    </xf>
    <xf borderId="1" fillId="8" fontId="12" numFmtId="169" xfId="0" applyAlignment="1" applyBorder="1" applyFont="1" applyNumberFormat="1">
      <alignment horizontal="left" shrinkToFit="0" vertical="bottom" wrapText="0"/>
    </xf>
    <xf borderId="1" fillId="8" fontId="12" numFmtId="167" xfId="0" applyAlignment="1" applyBorder="1" applyFont="1" applyNumberFormat="1">
      <alignment horizontal="center" shrinkToFit="0" vertical="center" wrapText="0"/>
    </xf>
    <xf borderId="1" fillId="8" fontId="12" numFmtId="0" xfId="0" applyAlignment="1" applyBorder="1" applyFont="1">
      <alignment shrinkToFit="0" wrapText="0"/>
    </xf>
    <xf borderId="1" fillId="8" fontId="12" numFmtId="0" xfId="0" applyAlignment="1" applyBorder="1" applyFont="1">
      <alignment horizontal="center" shrinkToFit="0" vertical="center" wrapText="0"/>
    </xf>
    <xf borderId="1" fillId="8" fontId="12" numFmtId="175" xfId="0" applyAlignment="1" applyBorder="1" applyFont="1" applyNumberFormat="1">
      <alignment horizontal="center" shrinkToFit="0" wrapText="0"/>
    </xf>
    <xf borderId="1" fillId="8" fontId="12" numFmtId="0" xfId="0" applyAlignment="1" applyBorder="1" applyFont="1">
      <alignment shrinkToFit="0" wrapText="0"/>
    </xf>
    <xf borderId="1" fillId="8" fontId="12" numFmtId="0" xfId="0" applyAlignment="1" applyBorder="1" applyFont="1">
      <alignment horizontal="left" shrinkToFit="0" wrapText="0"/>
    </xf>
    <xf borderId="1" fillId="8" fontId="12" numFmtId="0" xfId="0" applyAlignment="1" applyBorder="1" applyFont="1">
      <alignment shrinkToFit="0" vertical="bottom" wrapText="0"/>
    </xf>
    <xf borderId="11" fillId="20" fontId="57" numFmtId="3" xfId="0" applyAlignment="1" applyBorder="1" applyFont="1" applyNumberFormat="1">
      <alignment horizontal="center" readingOrder="0" shrinkToFit="0" vertical="center" wrapText="1"/>
    </xf>
    <xf borderId="3" fillId="20" fontId="60" numFmtId="1" xfId="0" applyAlignment="1" applyBorder="1" applyFont="1" applyNumberFormat="1">
      <alignment horizontal="center" vertical="center"/>
    </xf>
    <xf borderId="1" fillId="20" fontId="60" numFmtId="1" xfId="0" applyAlignment="1" applyBorder="1" applyFont="1" applyNumberFormat="1">
      <alignment horizontal="center" vertical="center"/>
    </xf>
    <xf borderId="1" fillId="8" fontId="95" numFmtId="0" xfId="0" applyAlignment="1" applyBorder="1" applyFont="1">
      <alignment readingOrder="0" shrinkToFit="0" wrapText="0"/>
    </xf>
    <xf borderId="0" fillId="8" fontId="2" numFmtId="0" xfId="0" applyAlignment="1" applyFont="1">
      <alignment horizontal="center" readingOrder="0"/>
    </xf>
    <xf borderId="1" fillId="8" fontId="2" numFmtId="14" xfId="0" applyAlignment="1" applyBorder="1" applyFont="1" applyNumberFormat="1">
      <alignment horizontal="center" readingOrder="0" shrinkToFit="0" wrapText="0"/>
    </xf>
    <xf borderId="1" fillId="8" fontId="14" numFmtId="175" xfId="0" applyAlignment="1" applyBorder="1" applyFont="1" applyNumberFormat="1">
      <alignment horizontal="center" readingOrder="0" shrinkToFit="0" vertical="center" wrapText="0"/>
    </xf>
    <xf borderId="1" fillId="8" fontId="14" numFmtId="180" xfId="0" applyAlignment="1" applyBorder="1" applyFont="1" applyNumberFormat="1">
      <alignment horizontal="center" readingOrder="0" shrinkToFit="0" vertical="center" wrapText="0"/>
    </xf>
    <xf borderId="1" fillId="8" fontId="2" numFmtId="0" xfId="0" applyAlignment="1" applyBorder="1" applyFont="1">
      <alignment readingOrder="0" vertical="center"/>
    </xf>
    <xf borderId="1" fillId="8" fontId="2" numFmtId="0" xfId="0" applyAlignment="1" applyBorder="1" applyFont="1">
      <alignment vertical="center"/>
    </xf>
    <xf borderId="1" fillId="8" fontId="2" numFmtId="180" xfId="0" applyAlignment="1" applyBorder="1" applyFont="1" applyNumberFormat="1">
      <alignment horizontal="center" readingOrder="0" vertical="center"/>
    </xf>
    <xf borderId="1" fillId="8" fontId="14" numFmtId="0" xfId="0" applyAlignment="1" applyBorder="1" applyFont="1">
      <alignment readingOrder="0" shrinkToFit="0" vertical="center" wrapText="0"/>
    </xf>
    <xf borderId="1" fillId="8" fontId="2" numFmtId="181" xfId="0" applyAlignment="1" applyBorder="1" applyFont="1" applyNumberFormat="1">
      <alignment horizontal="center" readingOrder="0" vertical="center"/>
    </xf>
    <xf borderId="1" fillId="8" fontId="14" numFmtId="180" xfId="0" applyAlignment="1" applyBorder="1" applyFont="1" applyNumberFormat="1">
      <alignment horizontal="center" readingOrder="0" vertical="center"/>
    </xf>
    <xf borderId="1" fillId="8" fontId="2" numFmtId="180" xfId="0" applyAlignment="1" applyBorder="1" applyFont="1" applyNumberFormat="1">
      <alignment horizontal="center" readingOrder="0" shrinkToFit="0" vertical="center" wrapText="0"/>
    </xf>
    <xf borderId="1" fillId="8" fontId="14" numFmtId="166" xfId="0" applyAlignment="1" applyBorder="1" applyFont="1" applyNumberFormat="1">
      <alignment horizontal="center" readingOrder="0" shrinkToFit="0" vertical="center" wrapText="0"/>
    </xf>
    <xf borderId="1" fillId="8" fontId="2" numFmtId="178" xfId="0" applyAlignment="1" applyBorder="1" applyFont="1" applyNumberFormat="1">
      <alignment horizontal="center" readingOrder="0" shrinkToFit="0" vertical="center" wrapText="0"/>
    </xf>
    <xf borderId="0" fillId="8" fontId="12" numFmtId="0" xfId="0" applyAlignment="1" applyFont="1">
      <alignment horizontal="center" vertical="center"/>
    </xf>
    <xf borderId="1" fillId="8" fontId="12" numFmtId="0" xfId="0" applyAlignment="1" applyBorder="1" applyFont="1">
      <alignment horizontal="center" vertical="center"/>
    </xf>
    <xf borderId="1" fillId="8" fontId="12" numFmtId="0" xfId="0" applyAlignment="1" applyBorder="1" applyFont="1">
      <alignment horizontal="center" vertical="center"/>
    </xf>
    <xf borderId="1" fillId="8" fontId="12" numFmtId="0" xfId="0" applyAlignment="1" applyBorder="1" applyFont="1">
      <alignment horizontal="center" readingOrder="0" vertical="center"/>
    </xf>
    <xf borderId="0" fillId="8" fontId="12" numFmtId="0" xfId="0" applyAlignment="1" applyFont="1">
      <alignment horizontal="center" vertical="center"/>
    </xf>
    <xf borderId="1" fillId="8" fontId="2" numFmtId="182" xfId="0" applyAlignment="1" applyBorder="1" applyFont="1" applyNumberFormat="1">
      <alignment horizontal="center" readingOrder="0" shrinkToFit="0" vertical="center" wrapText="0"/>
    </xf>
    <xf borderId="1" fillId="8" fontId="2" numFmtId="166" xfId="0" applyAlignment="1" applyBorder="1" applyFont="1" applyNumberFormat="1">
      <alignment horizontal="center" readingOrder="0" shrinkToFit="0" vertical="center" wrapText="0"/>
    </xf>
    <xf borderId="0" fillId="8" fontId="2" numFmtId="164" xfId="0" applyAlignment="1" applyFont="1" applyNumberFormat="1">
      <alignment horizontal="left" readingOrder="0" shrinkToFit="0" vertical="center" wrapText="0"/>
    </xf>
    <xf borderId="1" fillId="8" fontId="2" numFmtId="14" xfId="0" applyAlignment="1" applyBorder="1" applyFont="1" applyNumberFormat="1">
      <alignment readingOrder="0" vertical="center"/>
    </xf>
    <xf borderId="1" fillId="8" fontId="2" numFmtId="166" xfId="0" applyAlignment="1" applyBorder="1" applyFont="1" applyNumberFormat="1">
      <alignment horizontal="center" readingOrder="0" vertical="center"/>
    </xf>
    <xf borderId="1" fillId="8" fontId="12" numFmtId="0" xfId="0" applyAlignment="1" applyBorder="1" applyFont="1">
      <alignment vertical="center"/>
    </xf>
    <xf quotePrefix="1" borderId="1" fillId="8" fontId="2" numFmtId="0" xfId="0" applyAlignment="1" applyBorder="1" applyFont="1">
      <alignment horizontal="center" readingOrder="0" vertical="center"/>
    </xf>
    <xf borderId="1" fillId="8" fontId="2" numFmtId="175" xfId="0" applyAlignment="1" applyBorder="1" applyFont="1" applyNumberFormat="1">
      <alignment horizontal="center" readingOrder="0" vertical="center"/>
    </xf>
    <xf borderId="1" fillId="8" fontId="96" numFmtId="0" xfId="0" applyAlignment="1" applyBorder="1" applyFont="1">
      <alignment readingOrder="0" vertical="center"/>
    </xf>
    <xf borderId="1" fillId="8" fontId="2" numFmtId="178" xfId="0" applyAlignment="1" applyBorder="1" applyFont="1" applyNumberFormat="1">
      <alignment horizontal="center" readingOrder="0" vertical="center"/>
    </xf>
    <xf borderId="0" fillId="8" fontId="2" numFmtId="0" xfId="0" applyAlignment="1" applyFont="1">
      <alignment readingOrder="0" vertical="center"/>
    </xf>
    <xf borderId="0" fillId="8" fontId="2" numFmtId="0" xfId="0" applyAlignment="1" applyFont="1">
      <alignment vertical="center"/>
    </xf>
    <xf borderId="1" fillId="8" fontId="12" numFmtId="0" xfId="0" applyAlignment="1" applyBorder="1" applyFont="1">
      <alignment horizontal="center" shrinkToFit="0" vertical="center" wrapText="1"/>
    </xf>
    <xf borderId="1" fillId="8" fontId="2" numFmtId="164" xfId="0" applyAlignment="1" applyBorder="1" applyFont="1" applyNumberFormat="1">
      <alignment readingOrder="0" vertical="center"/>
    </xf>
    <xf borderId="1" fillId="9" fontId="60" numFmtId="1" xfId="0" applyAlignment="1" applyBorder="1" applyFont="1" applyNumberFormat="1">
      <alignment horizontal="center" vertical="center"/>
    </xf>
    <xf borderId="1" fillId="8" fontId="2" numFmtId="164" xfId="0" applyAlignment="1" applyBorder="1" applyFont="1" applyNumberFormat="1">
      <alignment horizontal="center" readingOrder="0"/>
    </xf>
    <xf borderId="1" fillId="8" fontId="2" numFmtId="14" xfId="0" applyAlignment="1" applyBorder="1" applyFont="1" applyNumberFormat="1">
      <alignment horizontal="center" readingOrder="0"/>
    </xf>
    <xf borderId="1" fillId="8" fontId="2" numFmtId="0" xfId="0" applyAlignment="1" applyBorder="1" applyFont="1">
      <alignment horizontal="center"/>
    </xf>
    <xf borderId="1" fillId="8" fontId="2" numFmtId="175" xfId="0" applyAlignment="1" applyBorder="1" applyFont="1" applyNumberFormat="1">
      <alignment horizontal="center" readingOrder="0"/>
    </xf>
    <xf quotePrefix="1" borderId="1" fillId="8" fontId="2" numFmtId="0" xfId="0" applyAlignment="1" applyBorder="1" applyFont="1">
      <alignment horizontal="center" readingOrder="0"/>
    </xf>
    <xf borderId="6" fillId="19" fontId="60" numFmtId="1" xfId="0" applyAlignment="1" applyBorder="1" applyFont="1" applyNumberFormat="1">
      <alignment horizontal="center" vertical="center"/>
    </xf>
    <xf borderId="1" fillId="8" fontId="2" numFmtId="183" xfId="0" applyAlignment="1" applyBorder="1" applyFont="1" applyNumberFormat="1">
      <alignment horizontal="center" readingOrder="0"/>
    </xf>
    <xf borderId="1" fillId="19" fontId="2" numFmtId="1" xfId="0" applyAlignment="1" applyBorder="1" applyFont="1" applyNumberFormat="1">
      <alignment horizontal="center" vertical="center"/>
    </xf>
    <xf borderId="5" fillId="0" fontId="12" numFmtId="1" xfId="0" applyAlignment="1" applyBorder="1" applyFont="1" applyNumberFormat="1">
      <alignment horizontal="center"/>
    </xf>
    <xf borderId="1" fillId="8" fontId="2" numFmtId="164" xfId="0" applyAlignment="1" applyBorder="1" applyFont="1" applyNumberFormat="1">
      <alignment readingOrder="0"/>
    </xf>
    <xf borderId="1" fillId="8" fontId="2" numFmtId="0" xfId="0" applyBorder="1" applyFont="1"/>
    <xf borderId="1" fillId="8" fontId="2" numFmtId="14" xfId="0" applyAlignment="1" applyBorder="1" applyFont="1" applyNumberFormat="1">
      <alignment readingOrder="0"/>
    </xf>
    <xf borderId="1" fillId="8" fontId="2" numFmtId="180" xfId="0" applyAlignment="1" applyBorder="1" applyFont="1" applyNumberFormat="1">
      <alignment horizontal="center" readingOrder="0"/>
    </xf>
    <xf borderId="0" fillId="0" fontId="2" numFmtId="0" xfId="0" applyAlignment="1" applyFont="1">
      <alignment horizontal="center" readingOrder="0" shrinkToFit="0" vertical="center" wrapText="1"/>
    </xf>
    <xf borderId="1" fillId="0" fontId="2" numFmtId="14" xfId="0" applyAlignment="1" applyBorder="1" applyFont="1" applyNumberFormat="1">
      <alignment horizontal="center" readingOrder="0" shrinkToFit="0" vertical="center" wrapText="1"/>
    </xf>
    <xf borderId="1" fillId="0" fontId="2" numFmtId="0" xfId="0" applyAlignment="1" applyBorder="1" applyFont="1">
      <alignment horizontal="center" shrinkToFit="0" vertical="center" wrapText="1"/>
    </xf>
    <xf borderId="1" fillId="0" fontId="2" numFmtId="175" xfId="0" applyAlignment="1" applyBorder="1" applyFont="1" applyNumberFormat="1">
      <alignment horizontal="center" readingOrder="0" shrinkToFit="0" vertical="center" wrapText="1"/>
    </xf>
    <xf borderId="1" fillId="0" fontId="2" numFmtId="175" xfId="0" applyAlignment="1" applyBorder="1" applyFont="1" applyNumberFormat="1">
      <alignment horizontal="center" readingOrder="0" vertical="center"/>
    </xf>
    <xf borderId="5" fillId="0" fontId="12" numFmtId="0" xfId="0" applyAlignment="1" applyBorder="1" applyFont="1">
      <alignment horizontal="center" vertical="bottom"/>
    </xf>
    <xf borderId="1" fillId="0" fontId="12" numFmtId="0" xfId="0" applyAlignment="1" applyBorder="1" applyFont="1">
      <alignment horizontal="center" vertical="bottom"/>
    </xf>
    <xf borderId="1" fillId="0" fontId="2" numFmtId="176" xfId="0" applyAlignment="1" applyBorder="1" applyFont="1" applyNumberFormat="1">
      <alignment readingOrder="0"/>
    </xf>
    <xf borderId="0" fillId="8" fontId="2" numFmtId="0" xfId="0" applyAlignment="1" applyFont="1">
      <alignment horizontal="center" readingOrder="0" vertical="center"/>
    </xf>
    <xf borderId="3" fillId="8" fontId="2" numFmtId="0" xfId="0" applyAlignment="1" applyBorder="1" applyFont="1">
      <alignment horizontal="center" readingOrder="0" vertical="center"/>
    </xf>
    <xf borderId="0" fillId="10" fontId="10" numFmtId="0" xfId="0" applyAlignment="1" applyFont="1">
      <alignment horizontal="center" readingOrder="0" shrinkToFit="0" vertical="center" wrapText="0"/>
    </xf>
    <xf borderId="15" fillId="10" fontId="10" numFmtId="0" xfId="0" applyAlignment="1" applyBorder="1" applyFont="1">
      <alignment horizontal="center" shrinkToFit="0" vertical="center" wrapText="0"/>
    </xf>
    <xf borderId="0" fillId="0" fontId="10" numFmtId="0" xfId="0" applyAlignment="1" applyFont="1">
      <alignment horizontal="center" shrinkToFit="0" vertical="center" wrapText="0"/>
    </xf>
    <xf borderId="0" fillId="0" fontId="10" numFmtId="1" xfId="0" applyAlignment="1" applyFont="1" applyNumberFormat="1">
      <alignment horizontal="center" shrinkToFit="0" vertical="center" wrapText="0"/>
    </xf>
    <xf borderId="0" fillId="0" fontId="10" numFmtId="167" xfId="0" applyAlignment="1" applyFont="1" applyNumberFormat="1">
      <alignment horizontal="center" shrinkToFit="0" vertical="center" wrapText="0"/>
    </xf>
    <xf borderId="0" fillId="0" fontId="10" numFmtId="0" xfId="0" applyAlignment="1" applyFont="1">
      <alignment horizontal="center" shrinkToFit="0" vertical="center" wrapText="0"/>
    </xf>
    <xf borderId="18" fillId="0" fontId="2" numFmtId="0" xfId="0" applyAlignment="1" applyBorder="1" applyFont="1">
      <alignment horizontal="center" shrinkToFit="0" vertical="center" wrapText="0"/>
    </xf>
    <xf borderId="0" fillId="0" fontId="13" numFmtId="0" xfId="0" applyAlignment="1" applyFont="1">
      <alignment horizontal="center" shrinkToFit="0" vertical="center" wrapText="0"/>
    </xf>
    <xf borderId="0" fillId="0" fontId="4" numFmtId="167" xfId="0" applyAlignment="1" applyFont="1" applyNumberFormat="1">
      <alignment horizontal="center" shrinkToFit="0" vertical="center" wrapText="0"/>
    </xf>
    <xf borderId="0" fillId="0" fontId="14" numFmtId="0" xfId="0" applyAlignment="1" applyFont="1">
      <alignment horizontal="center" readingOrder="0" shrinkToFit="0" vertical="center" wrapText="0"/>
    </xf>
    <xf borderId="17" fillId="0" fontId="2" numFmtId="0" xfId="0" applyAlignment="1" applyBorder="1" applyFont="1">
      <alignment horizontal="center" shrinkToFit="0" vertical="center" wrapText="0"/>
    </xf>
    <xf borderId="0" fillId="0" fontId="2" numFmtId="0" xfId="0" applyAlignment="1" applyFont="1">
      <alignment horizontal="center" readingOrder="0" shrinkToFit="0" vertical="center" wrapText="0"/>
    </xf>
    <xf borderId="0" fillId="0" fontId="20" numFmtId="0" xfId="0" applyAlignment="1" applyFont="1">
      <alignment horizontal="center" shrinkToFit="0" vertical="center" wrapText="0"/>
    </xf>
    <xf borderId="0" fillId="0" fontId="4" numFmtId="166" xfId="0" applyAlignment="1" applyFont="1" applyNumberFormat="1">
      <alignment horizontal="center" readingOrder="0" shrinkToFit="0" vertical="center" wrapText="0"/>
    </xf>
    <xf borderId="0" fillId="0" fontId="14" numFmtId="167" xfId="0" applyAlignment="1" applyFont="1" applyNumberFormat="1">
      <alignment horizontal="center" shrinkToFit="0" vertical="center" wrapText="0"/>
    </xf>
    <xf borderId="17" fillId="0" fontId="21" numFmtId="0" xfId="0" applyAlignment="1" applyBorder="1" applyFont="1">
      <alignment horizontal="center" readingOrder="0" shrinkToFit="0" vertical="center" wrapText="0"/>
    </xf>
    <xf borderId="0" fillId="0" fontId="21" numFmtId="0" xfId="0" applyAlignment="1" applyFont="1">
      <alignment horizontal="center" readingOrder="0" shrinkToFit="0" vertical="center" wrapText="0"/>
    </xf>
    <xf borderId="0" fillId="0" fontId="21" numFmtId="0" xfId="0" applyAlignment="1" applyFont="1">
      <alignment horizontal="center" readingOrder="0" shrinkToFit="0" vertical="center" wrapText="0"/>
    </xf>
    <xf borderId="0" fillId="0" fontId="0" numFmtId="167" xfId="0" applyAlignment="1" applyFont="1" applyNumberFormat="1">
      <alignment horizontal="center" shrinkToFit="0" vertical="center" wrapText="0"/>
    </xf>
    <xf borderId="0" fillId="0" fontId="0" numFmtId="0" xfId="0" applyAlignment="1" applyFont="1">
      <alignment horizontal="center" readingOrder="0" shrinkToFit="0" vertical="center" wrapText="0"/>
    </xf>
    <xf borderId="0" fillId="0" fontId="2" numFmtId="166" xfId="0" applyAlignment="1" applyFont="1" applyNumberFormat="1">
      <alignment horizontal="center" readingOrder="0" shrinkToFit="0" vertical="center" wrapText="0"/>
    </xf>
    <xf borderId="0" fillId="0" fontId="2" numFmtId="169" xfId="0" applyAlignment="1" applyFont="1" applyNumberFormat="1">
      <alignment horizontal="center" readingOrder="0" shrinkToFit="0" vertical="center" wrapText="0"/>
    </xf>
    <xf borderId="0" fillId="0" fontId="2" numFmtId="174" xfId="0" applyAlignment="1" applyFont="1" applyNumberFormat="1">
      <alignment horizontal="center" readingOrder="0" shrinkToFit="0" vertical="center" wrapText="0"/>
    </xf>
    <xf borderId="0" fillId="0" fontId="12" numFmtId="0" xfId="0" applyAlignment="1" applyFont="1">
      <alignment horizontal="center" readingOrder="0" shrinkToFit="0" vertical="center" wrapText="0"/>
    </xf>
    <xf borderId="0" fillId="0" fontId="2" numFmtId="175" xfId="0" applyAlignment="1" applyFont="1" applyNumberFormat="1">
      <alignment horizontal="center" readingOrder="0" shrinkToFit="0" vertical="center" wrapText="0"/>
    </xf>
    <xf borderId="0" fillId="0" fontId="2" numFmtId="176" xfId="0" applyAlignment="1" applyFont="1" applyNumberFormat="1">
      <alignment horizontal="center" readingOrder="0" shrinkToFit="0" vertical="center" wrapText="0"/>
    </xf>
    <xf borderId="0" fillId="0" fontId="15" numFmtId="0" xfId="0" applyAlignment="1" applyFont="1">
      <alignment horizontal="center" shrinkToFit="0" vertical="center" wrapText="0"/>
    </xf>
    <xf borderId="0" fillId="0" fontId="23" numFmtId="0" xfId="0" applyAlignment="1" applyFont="1">
      <alignment horizontal="center" readingOrder="0" shrinkToFit="0" vertical="center" wrapText="0"/>
    </xf>
    <xf borderId="0" fillId="0" fontId="97" numFmtId="0" xfId="0" applyAlignment="1" applyFont="1">
      <alignment horizontal="center" readingOrder="0" shrinkToFit="0" vertical="center" wrapText="0"/>
    </xf>
    <xf borderId="17" fillId="0" fontId="2" numFmtId="0" xfId="0" applyAlignment="1" applyBorder="1" applyFont="1">
      <alignment horizontal="center" readingOrder="0"/>
    </xf>
    <xf borderId="0" fillId="0" fontId="0" numFmtId="0" xfId="0" applyAlignment="1" applyFont="1">
      <alignment horizontal="center" readingOrder="0" shrinkToFit="0" vertical="center" wrapText="1"/>
    </xf>
    <xf borderId="0" fillId="0" fontId="2" numFmtId="0" xfId="0" applyAlignment="1" applyFont="1">
      <alignment horizontal="center" readingOrder="0"/>
    </xf>
    <xf borderId="0" fillId="0" fontId="2" numFmtId="0" xfId="0" applyAlignment="1" applyFont="1">
      <alignment horizontal="center" readingOrder="0" vertical="center"/>
    </xf>
    <xf borderId="17" fillId="0" fontId="2" numFmtId="0" xfId="0" applyAlignment="1" applyBorder="1" applyFont="1">
      <alignment readingOrder="0"/>
    </xf>
    <xf borderId="0" fillId="0" fontId="0" numFmtId="0" xfId="0" applyAlignment="1" applyFont="1">
      <alignment horizontal="left" readingOrder="0" shrinkToFit="0" vertical="center" wrapText="1"/>
    </xf>
    <xf borderId="8" fillId="10" fontId="7" numFmtId="0" xfId="0" applyAlignment="1" applyBorder="1" applyFont="1">
      <alignment horizontal="center" readingOrder="0" shrinkToFit="0" vertical="center" wrapText="1"/>
    </xf>
    <xf borderId="24" fillId="10" fontId="8" numFmtId="0" xfId="0" applyAlignment="1" applyBorder="1" applyFont="1">
      <alignment horizontal="center" shrinkToFit="0" vertical="center" wrapText="1"/>
    </xf>
    <xf borderId="0" fillId="0" fontId="8" numFmtId="0" xfId="0" applyAlignment="1" applyFont="1">
      <alignment horizontal="center" shrinkToFit="0" vertical="center" wrapText="1"/>
    </xf>
    <xf borderId="0" fillId="0" fontId="31" numFmtId="3" xfId="0" applyAlignment="1" applyFont="1" applyNumberFormat="1">
      <alignment horizontal="center" readingOrder="0" shrinkToFit="0" vertical="center" wrapText="1"/>
    </xf>
    <xf borderId="0" fillId="0" fontId="8" numFmtId="0" xfId="0" applyAlignment="1" applyFont="1">
      <alignment horizontal="center" readingOrder="0" shrinkToFit="0" vertical="center" wrapText="0"/>
    </xf>
    <xf borderId="0" fillId="0" fontId="8" numFmtId="0" xfId="0" applyAlignment="1" applyFont="1">
      <alignment horizontal="center" readingOrder="0" shrinkToFit="0" vertical="center" wrapText="1"/>
    </xf>
    <xf borderId="0" fillId="0" fontId="12" numFmtId="1" xfId="0" applyAlignment="1" applyFont="1" applyNumberFormat="1">
      <alignment horizontal="center" readingOrder="0"/>
    </xf>
    <xf borderId="26" fillId="0" fontId="12" numFmtId="0" xfId="0" applyAlignment="1" applyBorder="1" applyFont="1">
      <alignment horizontal="center"/>
    </xf>
    <xf borderId="0" fillId="0" fontId="12" numFmtId="0" xfId="0" applyAlignment="1" applyFont="1">
      <alignment horizontal="center"/>
    </xf>
    <xf borderId="0" fillId="0" fontId="4" numFmtId="0" xfId="0" applyAlignment="1" applyFont="1">
      <alignment horizontal="center"/>
    </xf>
    <xf borderId="0" fillId="0" fontId="12" numFmtId="0" xfId="0" applyAlignment="1" applyFont="1">
      <alignment horizontal="center" shrinkToFit="0" wrapText="0"/>
    </xf>
    <xf borderId="0" fillId="0" fontId="12" numFmtId="14" xfId="0" applyAlignment="1" applyFont="1" applyNumberFormat="1">
      <alignment horizontal="center"/>
    </xf>
    <xf borderId="0" fillId="0" fontId="32" numFmtId="0" xfId="0" applyAlignment="1" applyFont="1">
      <alignment horizontal="center" vertical="bottom"/>
    </xf>
    <xf borderId="0" fillId="0" fontId="12" numFmtId="169" xfId="0" applyAlignment="1" applyFont="1" applyNumberFormat="1">
      <alignment horizontal="center"/>
    </xf>
    <xf borderId="0" fillId="0" fontId="12" numFmtId="0" xfId="0" applyAlignment="1" applyFont="1">
      <alignment horizontal="center" vertical="center"/>
    </xf>
    <xf borderId="0" fillId="0" fontId="2" numFmtId="1" xfId="0" applyAlignment="1" applyFont="1" applyNumberFormat="1">
      <alignment horizontal="center" vertical="center"/>
    </xf>
    <xf borderId="0" fillId="0" fontId="12" numFmtId="14" xfId="0" applyAlignment="1" applyFont="1" applyNumberFormat="1">
      <alignment horizontal="center" vertical="center"/>
    </xf>
    <xf borderId="0" fillId="0" fontId="33" numFmtId="166" xfId="0" applyAlignment="1" applyFont="1" applyNumberFormat="1">
      <alignment horizontal="center" vertical="center"/>
    </xf>
    <xf borderId="0" fillId="0" fontId="33" numFmtId="167" xfId="0" applyAlignment="1" applyFont="1" applyNumberFormat="1">
      <alignment horizontal="center" vertical="center"/>
    </xf>
    <xf borderId="17" fillId="0" fontId="12" numFmtId="0" xfId="0" applyAlignment="1" applyBorder="1" applyFont="1">
      <alignment horizontal="center" vertical="center"/>
    </xf>
    <xf borderId="0" fillId="0" fontId="98" numFmtId="0" xfId="0" applyAlignment="1" applyFont="1">
      <alignment horizontal="center" vertical="center"/>
    </xf>
    <xf borderId="0" fillId="0" fontId="4" numFmtId="0" xfId="0" applyAlignment="1" applyFont="1">
      <alignment horizontal="center" readingOrder="0" vertical="center"/>
    </xf>
    <xf borderId="0" fillId="0" fontId="12" numFmtId="166" xfId="0" applyAlignment="1" applyFont="1" applyNumberFormat="1">
      <alignment horizontal="center" readingOrder="0" shrinkToFit="0" vertical="center" wrapText="0"/>
    </xf>
    <xf borderId="0" fillId="0" fontId="2" numFmtId="166" xfId="0" applyAlignment="1" applyFont="1" applyNumberFormat="1">
      <alignment horizontal="center" readingOrder="0" vertical="center"/>
    </xf>
    <xf borderId="0" fillId="0" fontId="12" numFmtId="0" xfId="0" applyAlignment="1" applyFont="1">
      <alignment horizontal="left" vertical="center"/>
    </xf>
    <xf borderId="0" fillId="0" fontId="12" numFmtId="0" xfId="0" applyAlignment="1" applyFont="1">
      <alignment readingOrder="0"/>
    </xf>
    <xf borderId="0" fillId="0" fontId="2" numFmtId="0" xfId="0" applyAlignment="1" applyFont="1">
      <alignment horizontal="left" vertical="center"/>
    </xf>
    <xf borderId="15" fillId="0" fontId="12" numFmtId="0" xfId="0" applyAlignment="1" applyBorder="1" applyFont="1">
      <alignment horizontal="center"/>
    </xf>
    <xf borderId="26" fillId="0" fontId="12" numFmtId="0" xfId="0" applyAlignment="1" applyBorder="1" applyFont="1">
      <alignment horizontal="center" vertical="bottom"/>
    </xf>
    <xf borderId="27" fillId="0" fontId="4" numFmtId="0" xfId="0" applyAlignment="1" applyBorder="1" applyFont="1">
      <alignment horizontal="left" vertical="bottom"/>
    </xf>
    <xf borderId="0" fillId="0" fontId="4" numFmtId="0" xfId="0" applyAlignment="1" applyFont="1">
      <alignment horizontal="left" vertical="bottom"/>
    </xf>
    <xf borderId="0" fillId="0" fontId="4" numFmtId="0" xfId="0" applyAlignment="1" applyFont="1">
      <alignment horizontal="left" readingOrder="0" vertical="bottom"/>
    </xf>
    <xf borderId="0" fillId="0" fontId="99" numFmtId="0" xfId="0" applyAlignment="1" applyFont="1">
      <alignment horizontal="left" vertical="bottom"/>
    </xf>
    <xf borderId="0" fillId="0" fontId="4" numFmtId="0" xfId="0" applyAlignment="1" applyFont="1">
      <alignment horizontal="center" shrinkToFit="0" vertical="bottom" wrapText="0"/>
    </xf>
    <xf borderId="0" fillId="0" fontId="4" numFmtId="166" xfId="0" applyAlignment="1" applyFont="1" applyNumberFormat="1">
      <alignment horizontal="center" vertical="bottom"/>
    </xf>
    <xf borderId="0" fillId="0" fontId="4" numFmtId="167" xfId="0" applyAlignment="1" applyFont="1" applyNumberFormat="1">
      <alignment horizontal="center" vertical="bottom"/>
    </xf>
    <xf borderId="0" fillId="0" fontId="4" numFmtId="14" xfId="0" applyAlignment="1" applyFont="1" applyNumberFormat="1">
      <alignment horizontal="center" vertical="bottom"/>
    </xf>
    <xf borderId="17" fillId="0" fontId="4" numFmtId="0" xfId="0" applyAlignment="1" applyBorder="1" applyFont="1">
      <alignment horizontal="left" vertical="bottom"/>
    </xf>
    <xf borderId="0" fillId="0" fontId="4" numFmtId="0" xfId="0" applyAlignment="1" applyFont="1">
      <alignment horizontal="left" readingOrder="0" shrinkToFit="0" vertical="center" wrapText="0"/>
    </xf>
    <xf borderId="0" fillId="0" fontId="4" numFmtId="0" xfId="0" applyAlignment="1" applyFont="1">
      <alignment horizontal="left" vertical="bottom"/>
    </xf>
    <xf borderId="0" fillId="0" fontId="4" numFmtId="0" xfId="0" applyAlignment="1" applyFont="1">
      <alignment horizontal="center" shrinkToFit="0" vertical="bottom" wrapText="0"/>
    </xf>
    <xf borderId="17" fillId="0" fontId="4" numFmtId="0" xfId="0" applyAlignment="1" applyBorder="1" applyFont="1">
      <alignment horizontal="left" vertical="bottom"/>
    </xf>
    <xf borderId="0" fillId="0" fontId="100" numFmtId="0" xfId="0" applyAlignment="1" applyFont="1">
      <alignment horizontal="left" vertical="bottom"/>
    </xf>
    <xf borderId="0" fillId="0" fontId="4" numFmtId="166" xfId="0" applyAlignment="1" applyFont="1" applyNumberFormat="1">
      <alignment horizontal="center" shrinkToFit="0" vertical="bottom" wrapText="0"/>
    </xf>
    <xf borderId="0" fillId="0" fontId="4" numFmtId="0" xfId="0" applyAlignment="1" applyFont="1">
      <alignment horizontal="left" shrinkToFit="0" vertical="bottom" wrapText="0"/>
    </xf>
    <xf borderId="0" fillId="0" fontId="4" numFmtId="169" xfId="0" applyAlignment="1" applyFont="1" applyNumberFormat="1">
      <alignment horizontal="center" vertical="bottom"/>
    </xf>
    <xf borderId="0" fillId="0" fontId="4" numFmtId="175" xfId="0" applyAlignment="1" applyFont="1" applyNumberFormat="1">
      <alignment horizontal="left" vertical="bottom"/>
    </xf>
    <xf borderId="0" fillId="0" fontId="4" numFmtId="175" xfId="0" applyAlignment="1" applyFont="1" applyNumberFormat="1">
      <alignment horizontal="center" shrinkToFit="0" vertical="bottom" wrapText="0"/>
    </xf>
    <xf borderId="0" fillId="0" fontId="4" numFmtId="176" xfId="0" applyAlignment="1" applyFont="1" applyNumberFormat="1">
      <alignment horizontal="center" vertical="bottom"/>
    </xf>
    <xf borderId="0" fillId="0" fontId="4" numFmtId="174" xfId="0" applyAlignment="1" applyFont="1" applyNumberFormat="1">
      <alignment horizontal="center" vertical="bottom"/>
    </xf>
    <xf borderId="0" fillId="0" fontId="4" numFmtId="0" xfId="0" applyAlignment="1" applyFont="1">
      <alignment horizontal="left" readingOrder="0" vertical="bottom"/>
    </xf>
    <xf borderId="0" fillId="0" fontId="4" numFmtId="0" xfId="0" applyAlignment="1" applyFont="1">
      <alignment horizontal="left" readingOrder="0"/>
    </xf>
    <xf borderId="0" fillId="0" fontId="4" numFmtId="0" xfId="0" applyAlignment="1" applyFont="1">
      <alignment horizontal="center" readingOrder="0" vertical="bottom"/>
    </xf>
    <xf borderId="0" fillId="0" fontId="4" numFmtId="175" xfId="0" applyAlignment="1" applyFont="1" applyNumberFormat="1">
      <alignment horizontal="center" vertical="bottom"/>
    </xf>
    <xf borderId="0" fillId="0" fontId="4" numFmtId="0" xfId="0" applyAlignment="1" applyFont="1">
      <alignment horizontal="left" shrinkToFit="0" vertical="bottom" wrapText="1"/>
    </xf>
    <xf borderId="0" fillId="0" fontId="4" numFmtId="0" xfId="0" applyAlignment="1" applyFont="1">
      <alignment horizontal="center" shrinkToFit="0" vertical="bottom" wrapText="0"/>
    </xf>
    <xf borderId="17" fillId="0" fontId="4" numFmtId="0" xfId="0" applyAlignment="1" applyBorder="1" applyFont="1">
      <alignment horizontal="left" vertical="center"/>
    </xf>
    <xf borderId="0" fillId="0" fontId="4" numFmtId="0" xfId="0" applyAlignment="1" applyFont="1">
      <alignment horizontal="left" vertical="center"/>
    </xf>
    <xf borderId="0" fillId="0" fontId="4" numFmtId="0" xfId="0" applyAlignment="1" applyFont="1">
      <alignment horizontal="left" vertical="center"/>
    </xf>
    <xf borderId="17" fillId="0" fontId="4" numFmtId="0" xfId="0" applyAlignment="1" applyBorder="1" applyFont="1">
      <alignment horizontal="left" readingOrder="0" shrinkToFit="0" vertical="center" wrapText="0"/>
    </xf>
    <xf borderId="0" fillId="0" fontId="4" numFmtId="0" xfId="0" applyAlignment="1" applyFont="1">
      <alignment horizontal="center" shrinkToFit="0" vertical="center" wrapText="0"/>
    </xf>
    <xf borderId="17" fillId="3" fontId="4" numFmtId="166" xfId="0" applyAlignment="1" applyBorder="1" applyFont="1" applyNumberFormat="1">
      <alignment horizontal="left" shrinkToFit="0" vertical="center" wrapText="1"/>
    </xf>
    <xf borderId="0" fillId="0" fontId="4" numFmtId="0" xfId="0" applyAlignment="1" applyFont="1">
      <alignment horizontal="left" shrinkToFit="0" vertical="center" wrapText="1"/>
    </xf>
    <xf borderId="0" fillId="0" fontId="4" numFmtId="166" xfId="0" applyAlignment="1" applyFont="1" applyNumberFormat="1">
      <alignment horizontal="left" shrinkToFit="0" vertical="center" wrapText="1"/>
    </xf>
    <xf borderId="0" fillId="0" fontId="4" numFmtId="167" xfId="0" applyAlignment="1" applyFont="1" applyNumberFormat="1">
      <alignment horizontal="left" vertical="center"/>
    </xf>
    <xf borderId="0" fillId="0" fontId="4" numFmtId="14" xfId="0" applyAlignment="1" applyFont="1" applyNumberFormat="1">
      <alignment horizontal="left" vertical="center"/>
    </xf>
    <xf borderId="0" fillId="0" fontId="101" numFmtId="0" xfId="0" applyAlignment="1" applyFont="1">
      <alignment horizontal="left" shrinkToFit="0" vertical="center" wrapText="1"/>
    </xf>
    <xf borderId="0" fillId="0" fontId="0" numFmtId="1" xfId="0" applyAlignment="1" applyFont="1" applyNumberFormat="1">
      <alignment horizontal="center" readingOrder="0" vertical="center"/>
    </xf>
    <xf borderId="0" fillId="0" fontId="4" numFmtId="0" xfId="0" applyAlignment="1" applyFont="1">
      <alignment horizontal="left" shrinkToFit="0" vertical="center" wrapText="1"/>
    </xf>
    <xf borderId="17" fillId="3" fontId="4" numFmtId="0" xfId="0" applyAlignment="1" applyBorder="1" applyFont="1">
      <alignment horizontal="left" shrinkToFit="0" vertical="center" wrapText="1"/>
    </xf>
    <xf borderId="0" fillId="0" fontId="102" numFmtId="0" xfId="0" applyAlignment="1" applyFont="1">
      <alignment horizontal="left" shrinkToFit="0" vertical="center" wrapText="1"/>
    </xf>
    <xf borderId="0" fillId="0" fontId="4" numFmtId="0" xfId="0" applyAlignment="1" applyFont="1">
      <alignment horizontal="center" readingOrder="0" shrinkToFit="0" vertical="center" wrapText="1"/>
    </xf>
    <xf borderId="17" fillId="0" fontId="4" numFmtId="0" xfId="0" applyAlignment="1" applyBorder="1" applyFont="1">
      <alignment horizontal="left" vertical="center"/>
    </xf>
    <xf borderId="0" fillId="0" fontId="103" numFmtId="0" xfId="0" applyAlignment="1" applyFont="1">
      <alignment horizontal="left" vertical="center"/>
    </xf>
    <xf borderId="0" fillId="0" fontId="4" numFmtId="166" xfId="0" applyAlignment="1" applyFont="1" applyNumberFormat="1">
      <alignment horizontal="left" vertical="center"/>
    </xf>
    <xf borderId="0" fillId="0" fontId="4" numFmtId="0" xfId="0" applyAlignment="1" applyFont="1">
      <alignment horizontal="left" readingOrder="0" vertical="center"/>
    </xf>
    <xf borderId="18" fillId="0" fontId="4" numFmtId="0" xfId="0" applyAlignment="1" applyBorder="1" applyFont="1">
      <alignment horizontal="left" vertical="center"/>
    </xf>
    <xf borderId="0" fillId="0" fontId="4" numFmtId="3" xfId="0" applyAlignment="1" applyFont="1" applyNumberFormat="1">
      <alignment horizontal="left" vertical="center"/>
    </xf>
    <xf borderId="0" fillId="0" fontId="4" numFmtId="3" xfId="0" applyAlignment="1" applyFont="1" applyNumberFormat="1">
      <alignment horizontal="left" shrinkToFit="0" vertical="center" wrapText="1"/>
    </xf>
    <xf borderId="0" fillId="0" fontId="4" numFmtId="3" xfId="0" applyAlignment="1" applyFont="1" applyNumberFormat="1">
      <alignment horizontal="center" vertical="center"/>
    </xf>
    <xf borderId="0" fillId="0" fontId="4" numFmtId="178" xfId="0" applyAlignment="1" applyFont="1" applyNumberFormat="1">
      <alignment horizontal="left" vertical="center"/>
    </xf>
    <xf borderId="0" fillId="0" fontId="4" numFmtId="169" xfId="0" applyAlignment="1" applyFont="1" applyNumberFormat="1">
      <alignment horizontal="left" vertical="center"/>
    </xf>
    <xf borderId="26" fillId="0" fontId="4" numFmtId="0" xfId="0" applyAlignment="1" applyBorder="1" applyFont="1">
      <alignment horizontal="left" readingOrder="0" shrinkToFit="0" vertical="center" wrapText="0"/>
    </xf>
    <xf borderId="17" fillId="0" fontId="2" numFmtId="0" xfId="0" applyAlignment="1" applyBorder="1" applyFont="1">
      <alignment horizontal="left" vertical="bottom"/>
    </xf>
    <xf borderId="0" fillId="0" fontId="2" numFmtId="0" xfId="0" applyAlignment="1" applyFont="1">
      <alignment horizontal="left" vertical="bottom"/>
    </xf>
    <xf borderId="0" fillId="0" fontId="2" numFmtId="0" xfId="0" applyAlignment="1" applyFont="1">
      <alignment horizontal="left" vertical="bottom"/>
    </xf>
    <xf borderId="0" fillId="0" fontId="104" numFmtId="0" xfId="0" applyAlignment="1" applyFont="1">
      <alignment horizontal="left" vertical="bottom"/>
    </xf>
    <xf borderId="0" fillId="0" fontId="2" numFmtId="0" xfId="0" applyAlignment="1" applyFont="1">
      <alignment horizontal="left" readingOrder="0" vertical="bottom"/>
    </xf>
    <xf borderId="0" fillId="0" fontId="2" numFmtId="0" xfId="0" applyAlignment="1" applyFont="1">
      <alignment horizontal="center" readingOrder="0" vertical="bottom"/>
    </xf>
    <xf borderId="0" fillId="0" fontId="2" numFmtId="0" xfId="0" applyAlignment="1" applyFont="1">
      <alignment horizontal="center" shrinkToFit="0" vertical="bottom" wrapText="0"/>
    </xf>
    <xf borderId="0" fillId="0" fontId="2" numFmtId="166" xfId="0" applyAlignment="1" applyFont="1" applyNumberFormat="1">
      <alignment horizontal="center" vertical="bottom"/>
    </xf>
    <xf borderId="0" fillId="0" fontId="14" numFmtId="167" xfId="0" applyAlignment="1" applyFont="1" applyNumberFormat="1">
      <alignment horizontal="center" vertical="bottom"/>
    </xf>
    <xf borderId="0" fillId="0" fontId="14" numFmtId="14" xfId="0" applyAlignment="1" applyFont="1" applyNumberFormat="1">
      <alignment horizontal="center" vertical="bottom"/>
    </xf>
    <xf borderId="8" fillId="0" fontId="2" numFmtId="0" xfId="0" applyAlignment="1" applyBorder="1" applyFont="1">
      <alignment horizontal="left" vertical="bottom"/>
    </xf>
    <xf borderId="17" fillId="0" fontId="2" numFmtId="0" xfId="0" applyAlignment="1" applyBorder="1" applyFont="1">
      <alignment horizontal="left" vertical="bottom"/>
    </xf>
    <xf borderId="0" fillId="0" fontId="105" numFmtId="0" xfId="0" applyAlignment="1" applyFont="1">
      <alignment horizontal="left" vertical="bottom"/>
    </xf>
    <xf borderId="0" fillId="0" fontId="2" numFmtId="0" xfId="0" applyAlignment="1" applyFont="1">
      <alignment horizontal="center" shrinkToFit="0" vertical="bottom" wrapText="0"/>
    </xf>
    <xf borderId="18" fillId="0" fontId="2" numFmtId="0" xfId="0" applyAlignment="1" applyBorder="1" applyFont="1">
      <alignment horizontal="left" readingOrder="0" shrinkToFit="0" vertical="center" wrapText="0"/>
    </xf>
    <xf borderId="0" fillId="0" fontId="2" numFmtId="0" xfId="0" applyAlignment="1" applyFont="1">
      <alignment horizontal="left" shrinkToFit="0" vertical="center" wrapText="0"/>
    </xf>
    <xf borderId="17" fillId="0" fontId="2" numFmtId="0" xfId="0" applyAlignment="1" applyBorder="1" applyFont="1">
      <alignment horizontal="left" readingOrder="0" shrinkToFit="0" vertical="center" wrapText="0"/>
    </xf>
    <xf borderId="17" fillId="0" fontId="2" numFmtId="0" xfId="0" applyAlignment="1" applyBorder="1" applyFont="1">
      <alignment horizontal="left" readingOrder="0" vertical="center"/>
    </xf>
    <xf borderId="0" fillId="0" fontId="106" numFmtId="0" xfId="0" applyAlignment="1" applyFont="1">
      <alignment horizontal="left" readingOrder="0" shrinkToFit="0" vertical="center" wrapText="0"/>
    </xf>
    <xf borderId="0" fillId="0" fontId="2" numFmtId="0" xfId="0" applyAlignment="1" applyFont="1">
      <alignment horizontal="left" readingOrder="0" shrinkToFit="0" vertical="bottom" wrapText="0"/>
    </xf>
    <xf borderId="0" fillId="0" fontId="2" numFmtId="14" xfId="0" applyAlignment="1" applyFont="1" applyNumberFormat="1">
      <alignment horizontal="center" readingOrder="0" vertical="bottom"/>
    </xf>
    <xf borderId="17" fillId="0" fontId="2" numFmtId="0" xfId="0" applyAlignment="1" applyBorder="1" applyFont="1">
      <alignment horizontal="left" readingOrder="0"/>
    </xf>
    <xf borderId="0" fillId="0" fontId="2" numFmtId="0" xfId="0" applyAlignment="1" applyFont="1">
      <alignment horizontal="left" readingOrder="0"/>
    </xf>
    <xf borderId="0" fillId="0" fontId="2" numFmtId="166" xfId="0" applyAlignment="1" applyFont="1" applyNumberFormat="1">
      <alignment horizontal="center" readingOrder="0"/>
    </xf>
    <xf borderId="0" fillId="0" fontId="52" numFmtId="0" xfId="0" applyAlignment="1" applyFont="1">
      <alignment horizontal="center" readingOrder="0" vertical="center"/>
    </xf>
    <xf borderId="17" fillId="0" fontId="2" numFmtId="0" xfId="0" applyAlignment="1" applyBorder="1" applyFont="1">
      <alignment horizontal="left" vertical="center"/>
    </xf>
    <xf borderId="0" fillId="0" fontId="2" numFmtId="0" xfId="0" applyAlignment="1" applyFont="1">
      <alignment horizontal="center" readingOrder="0" shrinkToFit="0" wrapText="0"/>
    </xf>
    <xf borderId="0" fillId="0" fontId="2" numFmtId="169" xfId="0" applyAlignment="1" applyFont="1" applyNumberFormat="1">
      <alignment horizontal="center" readingOrder="0" vertical="center"/>
    </xf>
    <xf borderId="0" fillId="0" fontId="33" numFmtId="0" xfId="0" applyAlignment="1" applyFont="1">
      <alignment horizontal="center" readingOrder="0" vertical="center"/>
    </xf>
    <xf borderId="0" fillId="0" fontId="2" numFmtId="0" xfId="0" applyAlignment="1" applyFont="1">
      <alignment horizontal="center" readingOrder="0" shrinkToFit="0" vertical="center" wrapText="0"/>
    </xf>
    <xf borderId="0" fillId="0" fontId="55" numFmtId="166" xfId="0" applyAlignment="1" applyFont="1" applyNumberFormat="1">
      <alignment horizontal="center" readingOrder="0" vertical="center"/>
    </xf>
    <xf borderId="15" fillId="0" fontId="12" numFmtId="0" xfId="0" applyAlignment="1" applyBorder="1" applyFont="1">
      <alignment horizontal="center" vertical="center"/>
    </xf>
    <xf borderId="0" fillId="0" fontId="107" numFmtId="0" xfId="0" applyAlignment="1" applyFont="1">
      <alignment horizontal="center" vertical="center"/>
    </xf>
    <xf borderId="0" fillId="0" fontId="12" numFmtId="0" xfId="0" applyAlignment="1" applyFont="1">
      <alignment horizontal="center" readingOrder="0" vertical="bottom"/>
    </xf>
    <xf borderId="17" fillId="8" fontId="2" numFmtId="0" xfId="0" applyAlignment="1" applyBorder="1" applyFont="1">
      <alignment horizontal="center" readingOrder="0" shrinkToFit="0" vertical="center" wrapText="0"/>
    </xf>
    <xf borderId="0" fillId="0" fontId="2" numFmtId="0" xfId="0" applyAlignment="1" applyFont="1">
      <alignment horizontal="center" readingOrder="0" vertical="center"/>
    </xf>
    <xf borderId="17" fillId="0" fontId="2" numFmtId="0" xfId="0" applyAlignment="1" applyBorder="1" applyFont="1">
      <alignment horizontal="center" vertical="center"/>
    </xf>
    <xf borderId="18" fillId="0" fontId="55" numFmtId="0" xfId="0" applyAlignment="1" applyBorder="1" applyFont="1">
      <alignment horizontal="left" vertical="center"/>
    </xf>
    <xf borderId="0" fillId="0" fontId="55" numFmtId="0" xfId="0" applyAlignment="1" applyFont="1">
      <alignment horizontal="left" vertical="center"/>
    </xf>
    <xf borderId="0" fillId="0" fontId="55" numFmtId="0" xfId="0" applyAlignment="1" applyFont="1">
      <alignment horizontal="left" vertical="center"/>
    </xf>
    <xf borderId="0" fillId="0" fontId="55" numFmtId="0" xfId="0" applyAlignment="1" applyFont="1">
      <alignment horizontal="center" shrinkToFit="0" vertical="center" wrapText="0"/>
    </xf>
    <xf borderId="0" fillId="0" fontId="55" numFmtId="167" xfId="0" applyAlignment="1" applyFont="1" applyNumberFormat="1">
      <alignment horizontal="left" vertical="center"/>
    </xf>
    <xf borderId="17" fillId="0" fontId="55" numFmtId="0" xfId="0" applyAlignment="1" applyBorder="1" applyFont="1">
      <alignment horizontal="left" vertical="center"/>
    </xf>
    <xf borderId="0" fillId="0" fontId="55" numFmtId="0" xfId="0" applyAlignment="1" applyFont="1">
      <alignment horizontal="left" shrinkToFit="0" vertical="center" wrapText="1"/>
    </xf>
    <xf borderId="0" fillId="0" fontId="55" numFmtId="0" xfId="0" applyAlignment="1" applyFont="1">
      <alignment horizontal="center" shrinkToFit="0" vertical="center" wrapText="0"/>
    </xf>
    <xf borderId="0" fillId="0" fontId="55" numFmtId="167" xfId="0" applyAlignment="1" applyFont="1" applyNumberFormat="1">
      <alignment horizontal="left" shrinkToFit="0" vertical="center" wrapText="1"/>
    </xf>
    <xf borderId="0" fillId="0" fontId="55" numFmtId="166" xfId="0" applyAlignment="1" applyFont="1" applyNumberFormat="1">
      <alignment horizontal="left" vertical="center"/>
    </xf>
    <xf borderId="0" fillId="0" fontId="55" numFmtId="167" xfId="0" applyAlignment="1" applyFont="1" applyNumberFormat="1">
      <alignment horizontal="center" vertical="center"/>
    </xf>
    <xf borderId="0" fillId="0" fontId="55" numFmtId="167" xfId="0" applyAlignment="1" applyFont="1" applyNumberFormat="1">
      <alignment horizontal="center" shrinkToFit="0" vertical="center" wrapText="0"/>
    </xf>
    <xf borderId="0" fillId="0" fontId="55" numFmtId="3" xfId="0" applyAlignment="1" applyFont="1" applyNumberFormat="1">
      <alignment horizontal="left" vertical="center"/>
    </xf>
    <xf borderId="0" fillId="0" fontId="55" numFmtId="3" xfId="0" applyAlignment="1" applyFont="1" applyNumberFormat="1">
      <alignment horizontal="left" shrinkToFit="0" vertical="center" wrapText="1"/>
    </xf>
    <xf borderId="0" fillId="0" fontId="55" numFmtId="166" xfId="0" applyAlignment="1" applyFont="1" applyNumberFormat="1">
      <alignment horizontal="center" vertical="center"/>
    </xf>
    <xf borderId="0" fillId="0" fontId="55" numFmtId="166" xfId="0" applyAlignment="1" applyFont="1" applyNumberFormat="1">
      <alignment horizontal="center" shrinkToFit="0" vertical="center" wrapText="0"/>
    </xf>
    <xf borderId="0" fillId="0" fontId="55" numFmtId="166" xfId="0" applyAlignment="1" applyFont="1" applyNumberFormat="1">
      <alignment horizontal="left" shrinkToFit="0" vertical="center" wrapText="1"/>
    </xf>
    <xf borderId="0" fillId="0" fontId="55" numFmtId="169" xfId="0" applyAlignment="1" applyFont="1" applyNumberFormat="1">
      <alignment horizontal="center" vertical="center"/>
    </xf>
    <xf borderId="0" fillId="0" fontId="55" numFmtId="178" xfId="0" applyAlignment="1" applyFont="1" applyNumberFormat="1">
      <alignment horizontal="left" vertical="center"/>
    </xf>
    <xf borderId="0" fillId="0" fontId="55" numFmtId="178" xfId="0" applyAlignment="1" applyFont="1" applyNumberFormat="1">
      <alignment horizontal="center" vertical="center"/>
    </xf>
    <xf borderId="0" fillId="0" fontId="55" numFmtId="178" xfId="0" applyAlignment="1" applyFont="1" applyNumberFormat="1">
      <alignment horizontal="center" shrinkToFit="0" vertical="center" wrapText="0"/>
    </xf>
    <xf borderId="0" fillId="0" fontId="55" numFmtId="169" xfId="0" applyAlignment="1" applyFont="1" applyNumberFormat="1">
      <alignment horizontal="left" vertical="center"/>
    </xf>
    <xf borderId="0" fillId="0" fontId="55" numFmtId="169" xfId="0" applyAlignment="1" applyFont="1" applyNumberFormat="1">
      <alignment horizontal="center" shrinkToFit="0" vertical="center" wrapText="0"/>
    </xf>
    <xf borderId="0" fillId="0" fontId="55" numFmtId="0" xfId="0" applyAlignment="1" applyFont="1">
      <alignment horizontal="left" shrinkToFit="0" vertical="center" wrapText="1"/>
    </xf>
    <xf borderId="0" fillId="0" fontId="55" numFmtId="167" xfId="0" applyAlignment="1" applyFont="1" applyNumberFormat="1">
      <alignment horizontal="center" shrinkToFit="0" vertical="center" wrapText="1"/>
    </xf>
    <xf borderId="17" fillId="0" fontId="55" numFmtId="0" xfId="0" applyAlignment="1" applyBorder="1" applyFont="1">
      <alignment horizontal="left" vertical="center"/>
    </xf>
    <xf borderId="0" fillId="0" fontId="108" numFmtId="0" xfId="0" applyAlignment="1" applyFont="1">
      <alignment horizontal="left" vertical="center"/>
    </xf>
    <xf borderId="0" fillId="0" fontId="55" numFmtId="14" xfId="0" applyAlignment="1" applyFont="1" applyNumberFormat="1">
      <alignment horizontal="left" vertical="center"/>
    </xf>
    <xf borderId="0" fillId="0" fontId="109" numFmtId="0" xfId="0" applyAlignment="1" applyFont="1">
      <alignment horizontal="left" vertical="center"/>
    </xf>
    <xf borderId="0" fillId="0" fontId="55" numFmtId="166" xfId="0" applyAlignment="1" applyFont="1" applyNumberFormat="1">
      <alignment horizontal="center" shrinkToFit="0" vertical="center" wrapText="1"/>
    </xf>
    <xf borderId="0" fillId="0" fontId="110" numFmtId="0" xfId="0" applyAlignment="1" applyFont="1">
      <alignment horizontal="left" shrinkToFit="0" vertical="center" wrapText="0"/>
    </xf>
    <xf borderId="0" fillId="0" fontId="55" numFmtId="0" xfId="0" applyAlignment="1" applyFont="1">
      <alignment horizontal="left" shrinkToFit="0" vertical="center" wrapText="0"/>
    </xf>
    <xf borderId="0" fillId="0" fontId="55" numFmtId="14" xfId="0" applyAlignment="1" applyFont="1" applyNumberFormat="1">
      <alignment horizontal="center" vertical="center"/>
    </xf>
    <xf borderId="0" fillId="0" fontId="55" numFmtId="0" xfId="0" applyAlignment="1" applyFont="1">
      <alignment horizontal="left" shrinkToFit="0" vertical="center" wrapText="0"/>
    </xf>
    <xf borderId="0" fillId="0" fontId="65" numFmtId="0" xfId="0" applyAlignment="1" applyFont="1">
      <alignment horizontal="left" readingOrder="0"/>
    </xf>
    <xf borderId="0" fillId="0" fontId="111" numFmtId="0" xfId="0" applyAlignment="1" applyFont="1">
      <alignment horizontal="left" shrinkToFit="0" vertical="center" wrapText="0"/>
    </xf>
    <xf borderId="0" fillId="0" fontId="112" numFmtId="0" xfId="0" applyAlignment="1" applyFont="1">
      <alignment horizontal="center" vertical="center"/>
    </xf>
    <xf borderId="0" fillId="0" fontId="55" numFmtId="0" xfId="0" applyAlignment="1" applyFont="1">
      <alignment horizontal="left" shrinkToFit="0" vertical="center" wrapText="0"/>
    </xf>
    <xf borderId="17" fillId="0" fontId="55" numFmtId="0" xfId="0" applyAlignment="1" applyBorder="1" applyFont="1">
      <alignment horizontal="left" shrinkToFit="0" vertical="center" wrapText="1"/>
    </xf>
    <xf borderId="0" fillId="0" fontId="113" numFmtId="0" xfId="0" applyAlignment="1" applyFont="1">
      <alignment horizontal="left" shrinkToFit="0" vertical="center" wrapText="1"/>
    </xf>
    <xf borderId="0" fillId="0" fontId="114" numFmtId="0" xfId="0" applyAlignment="1" applyFont="1">
      <alignment horizontal="left" shrinkToFit="0" vertical="center" wrapText="1"/>
    </xf>
    <xf borderId="0" fillId="0" fontId="115" numFmtId="0" xfId="0" applyAlignment="1" applyFont="1">
      <alignment horizontal="center" shrinkToFit="0" vertical="center" wrapText="1"/>
    </xf>
    <xf borderId="0" fillId="0" fontId="55" numFmtId="0" xfId="0" applyAlignment="1" applyFont="1">
      <alignment horizontal="left" shrinkToFit="0" vertical="center" wrapText="0"/>
    </xf>
    <xf borderId="17" fillId="0" fontId="55" numFmtId="166" xfId="0" applyAlignment="1" applyBorder="1" applyFont="1" applyNumberFormat="1">
      <alignment horizontal="left" shrinkToFit="0" vertical="center" wrapText="1"/>
    </xf>
    <xf borderId="0" fillId="0" fontId="55" numFmtId="14" xfId="0" applyAlignment="1" applyFont="1" applyNumberFormat="1">
      <alignment horizontal="left" shrinkToFit="0" vertical="center" wrapText="1"/>
    </xf>
    <xf borderId="0" fillId="0" fontId="55" numFmtId="0" xfId="0" applyAlignment="1" applyFont="1">
      <alignment horizontal="center" readingOrder="0" shrinkToFit="0" vertical="center" wrapText="1"/>
    </xf>
    <xf borderId="17" fillId="0" fontId="55" numFmtId="166" xfId="0" applyAlignment="1" applyBorder="1" applyFont="1" applyNumberFormat="1">
      <alignment horizontal="left" vertical="center"/>
    </xf>
    <xf borderId="0" fillId="0" fontId="116" numFmtId="0" xfId="0" applyAlignment="1" applyFont="1">
      <alignment horizontal="center" shrinkToFit="0" vertical="center" wrapText="1"/>
    </xf>
    <xf borderId="17" fillId="8" fontId="55" numFmtId="0" xfId="0" applyAlignment="1" applyBorder="1" applyFont="1">
      <alignment horizontal="left" vertical="center"/>
    </xf>
    <xf borderId="17" fillId="8" fontId="55" numFmtId="0" xfId="0" applyAlignment="1" applyBorder="1" applyFont="1">
      <alignment horizontal="left" vertical="center"/>
    </xf>
    <xf borderId="0" fillId="0" fontId="55" numFmtId="175" xfId="0" applyAlignment="1" applyFont="1" applyNumberFormat="1">
      <alignment horizontal="left" shrinkToFit="0" vertical="center" wrapText="0"/>
    </xf>
    <xf borderId="0" fillId="0" fontId="55" numFmtId="175" xfId="0" applyAlignment="1" applyFont="1" applyNumberFormat="1">
      <alignment horizontal="left" vertical="center"/>
    </xf>
    <xf borderId="0" fillId="0" fontId="55" numFmtId="176" xfId="0" applyAlignment="1" applyFont="1" applyNumberFormat="1">
      <alignment horizontal="center" vertical="center"/>
    </xf>
    <xf borderId="17" fillId="9" fontId="55" numFmtId="0" xfId="0" applyAlignment="1" applyBorder="1" applyFont="1">
      <alignment horizontal="left" vertical="center"/>
    </xf>
    <xf borderId="0" fillId="0" fontId="55" numFmtId="174" xfId="0" applyAlignment="1" applyFont="1" applyNumberFormat="1">
      <alignment horizontal="center" vertical="center"/>
    </xf>
    <xf borderId="0" fillId="0" fontId="55" numFmtId="0" xfId="0" applyAlignment="1" applyFont="1">
      <alignment horizontal="left" readingOrder="0" vertical="center"/>
    </xf>
    <xf borderId="0" fillId="0" fontId="55" numFmtId="169" xfId="0" applyAlignment="1" applyFont="1" applyNumberFormat="1">
      <alignment horizontal="center" readingOrder="0" shrinkToFit="0" vertical="center" wrapText="0"/>
    </xf>
    <xf borderId="0" fillId="0" fontId="55" numFmtId="169" xfId="0" applyAlignment="1" applyFont="1" applyNumberFormat="1">
      <alignment horizontal="center" readingOrder="0" vertical="center"/>
    </xf>
    <xf borderId="0" fillId="0" fontId="55" numFmtId="167" xfId="0" applyAlignment="1" applyFont="1" applyNumberFormat="1">
      <alignment horizontal="center" readingOrder="0" vertical="center"/>
    </xf>
    <xf borderId="17" fillId="0" fontId="55" numFmtId="0" xfId="0" applyAlignment="1" applyBorder="1" applyFont="1">
      <alignment horizontal="left" readingOrder="0" shrinkToFit="0" vertical="center" wrapText="0"/>
    </xf>
    <xf borderId="0" fillId="0" fontId="55" numFmtId="0" xfId="0" applyAlignment="1" applyFont="1">
      <alignment horizontal="left" readingOrder="0" shrinkToFit="0" vertical="center" wrapText="0"/>
    </xf>
    <xf borderId="0" fillId="0" fontId="55" numFmtId="166" xfId="0" applyAlignment="1" applyFont="1" applyNumberFormat="1">
      <alignment horizontal="left" readingOrder="0" shrinkToFit="0" vertical="center" wrapText="0"/>
    </xf>
    <xf borderId="0" fillId="0" fontId="55" numFmtId="166" xfId="0" applyAlignment="1" applyFont="1" applyNumberFormat="1">
      <alignment horizontal="center" readingOrder="0" shrinkToFit="0" vertical="center" wrapText="0"/>
    </xf>
    <xf borderId="0" fillId="0" fontId="77" numFmtId="166" xfId="0" applyAlignment="1" applyFont="1" applyNumberFormat="1">
      <alignment horizontal="center" vertical="center"/>
    </xf>
    <xf borderId="0" fillId="0" fontId="77" numFmtId="167" xfId="0" applyAlignment="1" applyFont="1" applyNumberFormat="1">
      <alignment horizontal="center" vertical="center"/>
    </xf>
    <xf borderId="8" fillId="0" fontId="55" numFmtId="0" xfId="0" applyAlignment="1" applyBorder="1" applyFont="1">
      <alignment horizontal="left" vertical="center"/>
    </xf>
    <xf borderId="0" fillId="0" fontId="12" numFmtId="166" xfId="0" applyAlignment="1" applyFont="1" applyNumberFormat="1">
      <alignment horizontal="left" readingOrder="0" vertical="center"/>
    </xf>
    <xf borderId="17" fillId="0" fontId="12" numFmtId="0" xfId="0" applyAlignment="1" applyBorder="1" applyFont="1">
      <alignment horizontal="left" vertical="center"/>
    </xf>
    <xf borderId="0" fillId="0" fontId="12" numFmtId="0" xfId="0" applyAlignment="1" applyFont="1">
      <alignment horizontal="left" vertical="center"/>
    </xf>
    <xf borderId="0" fillId="0" fontId="117" numFmtId="0" xfId="0" applyAlignment="1" applyFont="1">
      <alignment horizontal="left" vertical="center"/>
    </xf>
    <xf borderId="0" fillId="0" fontId="12" numFmtId="0" xfId="0" applyAlignment="1" applyFont="1">
      <alignment horizontal="left" readingOrder="0" vertical="center"/>
    </xf>
    <xf borderId="0" fillId="0" fontId="12" numFmtId="166" xfId="0" applyAlignment="1" applyFont="1" applyNumberFormat="1">
      <alignment horizontal="center" vertical="center"/>
    </xf>
    <xf borderId="0" fillId="0" fontId="80" numFmtId="167" xfId="0" applyAlignment="1" applyFont="1" applyNumberFormat="1">
      <alignment horizontal="center" vertical="center"/>
    </xf>
    <xf borderId="0" fillId="0" fontId="80" numFmtId="14" xfId="0" applyAlignment="1" applyFont="1" applyNumberFormat="1">
      <alignment horizontal="center" vertical="center"/>
    </xf>
    <xf borderId="0" fillId="0" fontId="12" numFmtId="169" xfId="0" applyAlignment="1" applyFont="1" applyNumberFormat="1">
      <alignment horizontal="left" readingOrder="0" vertical="center"/>
    </xf>
    <xf borderId="26" fillId="0" fontId="12" numFmtId="0" xfId="0" applyAlignment="1" applyBorder="1" applyFont="1">
      <alignment horizontal="center" shrinkToFit="0" wrapText="0"/>
    </xf>
    <xf borderId="0" fillId="0" fontId="118" numFmtId="0" xfId="0" applyAlignment="1" applyFont="1">
      <alignment horizontal="center" shrinkToFit="0" wrapText="0"/>
    </xf>
    <xf borderId="0" fillId="0" fontId="4" numFmtId="0" xfId="0" applyAlignment="1" applyFont="1">
      <alignment horizontal="center" readingOrder="0"/>
    </xf>
    <xf borderId="15" fillId="0" fontId="12" numFmtId="0" xfId="0" applyAlignment="1" applyBorder="1" applyFont="1">
      <alignment horizontal="center" shrinkToFit="0" wrapText="0"/>
    </xf>
    <xf borderId="0" fillId="0" fontId="12" numFmtId="166" xfId="0" applyAlignment="1" applyFont="1" applyNumberFormat="1">
      <alignment horizontal="center" shrinkToFit="0" wrapText="0"/>
    </xf>
    <xf borderId="0" fillId="0" fontId="80" numFmtId="0" xfId="0" applyAlignment="1" applyFont="1">
      <alignment horizontal="center" readingOrder="0" vertical="center"/>
    </xf>
    <xf borderId="0" fillId="0" fontId="12" numFmtId="0" xfId="0" applyAlignment="1" applyFont="1">
      <alignment horizontal="center" shrinkToFit="0" vertical="center" wrapText="0"/>
    </xf>
    <xf borderId="0" fillId="0" fontId="12" numFmtId="0" xfId="0" applyAlignment="1" applyFont="1">
      <alignment horizontal="center" shrinkToFit="0" wrapText="1"/>
    </xf>
    <xf borderId="15" fillId="0" fontId="12" numFmtId="0" xfId="0" applyAlignment="1" applyBorder="1" applyFont="1">
      <alignment horizontal="center" vertical="bottom"/>
    </xf>
    <xf borderId="0" fillId="0" fontId="119" numFmtId="0" xfId="0" applyAlignment="1" applyFont="1">
      <alignment horizontal="center" vertical="bottom"/>
    </xf>
    <xf borderId="0" fillId="0" fontId="12" numFmtId="0" xfId="0" applyFont="1"/>
    <xf borderId="0" fillId="0" fontId="12" numFmtId="167" xfId="0" applyAlignment="1" applyFont="1" applyNumberFormat="1">
      <alignment shrinkToFit="0" wrapText="0"/>
    </xf>
    <xf borderId="0" fillId="0" fontId="12" numFmtId="167" xfId="0" applyAlignment="1" applyFont="1" applyNumberFormat="1">
      <alignment horizontal="center" readingOrder="0" vertical="bottom"/>
    </xf>
    <xf borderId="17" fillId="0" fontId="2" numFmtId="0" xfId="0" applyAlignment="1" applyBorder="1" applyFont="1">
      <alignment horizontal="left"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left" vertical="center"/>
    </xf>
    <xf borderId="0" fillId="0" fontId="4" numFmtId="1" xfId="0" applyAlignment="1" applyFont="1" applyNumberFormat="1">
      <alignment horizontal="center" vertical="center"/>
    </xf>
    <xf borderId="17" fillId="0" fontId="2" numFmtId="0" xfId="0" applyAlignment="1" applyBorder="1" applyFont="1">
      <alignment horizontal="left" readingOrder="0" shrinkToFit="0" vertical="center" wrapText="1"/>
    </xf>
    <xf borderId="0" fillId="0" fontId="2" numFmtId="0" xfId="0" applyAlignment="1" applyFont="1">
      <alignment readingOrder="0" vertical="center"/>
    </xf>
    <xf borderId="17" fillId="8" fontId="2" numFmtId="0" xfId="0" applyAlignment="1" applyBorder="1" applyFont="1">
      <alignment horizontal="left" readingOrder="0" shrinkToFit="0" vertical="center" wrapText="1"/>
    </xf>
    <xf borderId="0" fillId="0" fontId="2" numFmtId="0" xfId="0" applyAlignment="1" applyFont="1">
      <alignment horizontal="center" shrinkToFit="0" vertical="center" wrapText="1"/>
    </xf>
    <xf borderId="17" fillId="8" fontId="2" numFmtId="0" xfId="0" applyAlignment="1" applyBorder="1" applyFont="1">
      <alignment horizontal="left" readingOrder="0" vertical="center"/>
    </xf>
    <xf borderId="17" fillId="8" fontId="4" numFmtId="0" xfId="0" applyAlignment="1" applyBorder="1" applyFont="1">
      <alignment horizontal="left" readingOrder="0" shrinkToFit="0" vertical="center" wrapText="1"/>
    </xf>
    <xf borderId="0" fillId="0" fontId="4" numFmtId="166" xfId="0" applyAlignment="1" applyFont="1" applyNumberFormat="1">
      <alignment horizontal="left" readingOrder="0" shrinkToFit="0" vertical="center" wrapText="1"/>
    </xf>
    <xf borderId="0" fillId="0" fontId="4" numFmtId="167" xfId="0" applyAlignment="1" applyFont="1" applyNumberFormat="1">
      <alignment horizontal="left" shrinkToFit="0" vertical="center" wrapText="0"/>
    </xf>
    <xf borderId="0" fillId="0" fontId="4" numFmtId="0" xfId="0" applyAlignment="1" applyFont="1">
      <alignment horizontal="left" readingOrder="0" shrinkToFit="0" vertical="center" wrapText="1"/>
    </xf>
    <xf borderId="17" fillId="8" fontId="2" numFmtId="0" xfId="0" applyAlignment="1" applyBorder="1" applyFont="1">
      <alignment horizontal="left" readingOrder="0" shrinkToFit="0" vertical="center" wrapText="0"/>
    </xf>
    <xf borderId="17" fillId="8" fontId="4" numFmtId="0" xfId="0" applyAlignment="1" applyBorder="1" applyFont="1">
      <alignment horizontal="left" shrinkToFit="0" vertical="center" wrapText="0"/>
    </xf>
    <xf borderId="0" fillId="0" fontId="87" numFmtId="0" xfId="0" applyAlignment="1" applyFont="1">
      <alignment horizontal="center" shrinkToFit="0" vertical="center" wrapText="0"/>
    </xf>
    <xf borderId="0" fillId="0" fontId="87" numFmtId="0" xfId="0" applyAlignment="1" applyFont="1">
      <alignment horizontal="left" shrinkToFit="0" vertical="center" wrapText="0"/>
    </xf>
    <xf borderId="0" fillId="0" fontId="87" numFmtId="166" xfId="0" applyAlignment="1" applyFont="1" applyNumberFormat="1">
      <alignment horizontal="left" shrinkToFit="0" vertical="center" wrapText="0"/>
    </xf>
    <xf borderId="0" fillId="0" fontId="87" numFmtId="167" xfId="0" applyAlignment="1" applyFont="1" applyNumberFormat="1">
      <alignment horizontal="left" shrinkToFit="0" vertical="center" wrapText="0"/>
    </xf>
    <xf borderId="0" fillId="0" fontId="87" numFmtId="0" xfId="0" applyAlignment="1" applyFont="1">
      <alignment horizontal="center" readingOrder="0" shrinkToFit="0" vertical="center" wrapText="0"/>
    </xf>
    <xf borderId="0" fillId="0" fontId="120" numFmtId="0" xfId="0" applyAlignment="1" applyFont="1">
      <alignment horizontal="center" readingOrder="0" shrinkToFit="0" vertical="center" wrapText="0"/>
    </xf>
    <xf borderId="0" fillId="0" fontId="121" numFmtId="0" xfId="0" applyAlignment="1" applyFont="1">
      <alignment horizontal="center" readingOrder="0" shrinkToFit="0" vertical="center" wrapText="0"/>
    </xf>
    <xf borderId="0" fillId="0" fontId="87" numFmtId="0" xfId="0" applyAlignment="1" applyFont="1">
      <alignment horizontal="left" readingOrder="0" shrinkToFit="0" vertical="center" wrapText="0"/>
    </xf>
    <xf borderId="17" fillId="8" fontId="4" numFmtId="0" xfId="0" applyAlignment="1" applyBorder="1" applyFont="1">
      <alignment horizontal="left" readingOrder="0" shrinkToFit="0" vertical="center" wrapText="0"/>
    </xf>
    <xf borderId="0" fillId="0" fontId="4" numFmtId="0" xfId="0" applyAlignment="1" applyFont="1">
      <alignment horizontal="left" shrinkToFit="0" vertical="center" wrapText="0"/>
    </xf>
    <xf borderId="0" fillId="0" fontId="4" numFmtId="166" xfId="0" applyAlignment="1" applyFont="1" applyNumberFormat="1">
      <alignment horizontal="left" readingOrder="0" shrinkToFit="0" vertical="center" wrapText="0"/>
    </xf>
    <xf borderId="17" fillId="8" fontId="2" numFmtId="0" xfId="0" applyAlignment="1" applyBorder="1" applyFont="1">
      <alignment horizontal="left" readingOrder="0" shrinkToFit="0" vertical="center" wrapText="0"/>
    </xf>
    <xf borderId="0" fillId="0" fontId="2" numFmtId="0" xfId="0" applyAlignment="1" applyFont="1">
      <alignment horizontal="left" readingOrder="0" shrinkToFit="0" vertical="center" wrapText="0"/>
    </xf>
    <xf borderId="0" fillId="0" fontId="4" numFmtId="166" xfId="0" applyAlignment="1" applyFont="1" applyNumberFormat="1">
      <alignment horizontal="left" shrinkToFit="0" vertical="center" wrapText="0"/>
    </xf>
    <xf borderId="0" fillId="0" fontId="122" numFmtId="0" xfId="0" applyAlignment="1" applyFont="1">
      <alignment horizontal="center" readingOrder="0" shrinkToFit="0" vertical="center" wrapText="0"/>
    </xf>
    <xf borderId="17" fillId="8" fontId="2" numFmtId="14" xfId="0" applyAlignment="1" applyBorder="1" applyFont="1" applyNumberFormat="1">
      <alignment horizontal="left" readingOrder="0" shrinkToFit="0" vertical="center" wrapText="0"/>
    </xf>
    <xf borderId="0" fillId="0" fontId="0" numFmtId="1" xfId="0" applyAlignment="1" applyFont="1" applyNumberFormat="1">
      <alignment horizontal="center" vertical="center"/>
    </xf>
    <xf borderId="0" fillId="0" fontId="4" numFmtId="169" xfId="0" applyAlignment="1" applyFont="1" applyNumberFormat="1">
      <alignment horizontal="left" readingOrder="0" shrinkToFit="0" vertical="center" wrapText="0"/>
    </xf>
    <xf borderId="17" fillId="8" fontId="87" numFmtId="0" xfId="0" applyAlignment="1" applyBorder="1" applyFont="1">
      <alignment horizontal="left" readingOrder="0" shrinkToFit="0" vertical="center" wrapText="0"/>
    </xf>
    <xf borderId="0" fillId="0" fontId="87" numFmtId="166" xfId="0" applyAlignment="1" applyFont="1" applyNumberFormat="1">
      <alignment horizontal="left" readingOrder="0" shrinkToFit="0" vertical="center" wrapText="0"/>
    </xf>
    <xf borderId="0" fillId="0" fontId="87" numFmtId="167" xfId="0" applyAlignment="1" applyFont="1" applyNumberFormat="1">
      <alignment horizontal="center" shrinkToFit="0" vertical="center" wrapText="0"/>
    </xf>
    <xf borderId="0" fillId="0" fontId="92" numFmtId="0" xfId="0" applyAlignment="1" applyFont="1">
      <alignment horizontal="center" readingOrder="0" shrinkToFit="0" vertical="center" wrapText="0"/>
    </xf>
    <xf borderId="0" fillId="0" fontId="92" numFmtId="0" xfId="0" applyAlignment="1" applyFont="1">
      <alignment horizontal="center" shrinkToFit="0" vertical="center" wrapText="0"/>
    </xf>
    <xf borderId="17" fillId="8" fontId="4" numFmtId="0" xfId="0" applyAlignment="1" applyBorder="1" applyFont="1">
      <alignment horizontal="center" readingOrder="0" shrinkToFit="0" vertical="center" wrapText="0"/>
    </xf>
    <xf borderId="0" fillId="0" fontId="4" numFmtId="0" xfId="0" applyAlignment="1" applyFont="1">
      <alignment horizontal="center" readingOrder="0" shrinkToFit="0" vertical="center" wrapText="0"/>
    </xf>
    <xf borderId="0" fillId="0" fontId="4" numFmtId="0" xfId="0" applyAlignment="1" applyFont="1">
      <alignment horizontal="left" readingOrder="0" shrinkToFit="0" vertical="center" wrapText="0"/>
    </xf>
    <xf borderId="0" fillId="0" fontId="4" numFmtId="14" xfId="0" applyAlignment="1" applyFont="1" applyNumberFormat="1">
      <alignment horizontal="center" readingOrder="0" shrinkToFit="0" vertical="center" wrapText="0"/>
    </xf>
    <xf borderId="17" fillId="8" fontId="2" numFmtId="0" xfId="0" applyAlignment="1" applyBorder="1" applyFont="1">
      <alignment horizontal="left" shrinkToFit="0" vertical="center" wrapText="0"/>
    </xf>
    <xf borderId="0" fillId="0" fontId="2" numFmtId="0" xfId="0" applyAlignment="1" applyFont="1">
      <alignment horizontal="center" shrinkToFit="0" vertical="center" wrapText="0"/>
    </xf>
    <xf borderId="0" fillId="0" fontId="2" numFmtId="0" xfId="0" applyAlignment="1" applyFont="1">
      <alignment horizontal="left" shrinkToFit="0" vertical="center" wrapText="0"/>
    </xf>
    <xf borderId="0" fillId="0" fontId="2" numFmtId="0" xfId="0" applyAlignment="1" applyFont="1">
      <alignment shrinkToFit="0" wrapText="0"/>
    </xf>
    <xf borderId="0" fillId="0" fontId="2" numFmtId="179" xfId="0" applyAlignment="1" applyFont="1" applyNumberFormat="1">
      <alignment horizontal="center" readingOrder="0" shrinkToFit="0" vertical="center" wrapText="0"/>
    </xf>
    <xf borderId="17" fillId="8" fontId="2" numFmtId="0" xfId="0" applyAlignment="1" applyBorder="1" applyFont="1">
      <alignment readingOrder="0" shrinkToFit="0" wrapText="0"/>
    </xf>
    <xf borderId="0" fillId="0" fontId="2" numFmtId="0" xfId="0" applyAlignment="1" applyFont="1">
      <alignment readingOrder="0" shrinkToFit="0" wrapText="0"/>
    </xf>
    <xf borderId="0" fillId="0" fontId="2" numFmtId="0" xfId="0" applyAlignment="1" applyFont="1">
      <alignment horizontal="left" readingOrder="0" shrinkToFit="0" wrapText="0"/>
    </xf>
    <xf borderId="17" fillId="8" fontId="2" numFmtId="0" xfId="0" applyAlignment="1" applyBorder="1" applyFont="1">
      <alignment readingOrder="0" shrinkToFit="0" vertical="center" wrapText="0"/>
    </xf>
    <xf borderId="0" fillId="0" fontId="2" numFmtId="0" xfId="0" applyAlignment="1" applyFont="1">
      <alignment readingOrder="0" shrinkToFit="0" vertical="center" wrapText="0"/>
    </xf>
    <xf borderId="0" fillId="0" fontId="2" numFmtId="0" xfId="0" applyAlignment="1" applyFont="1">
      <alignment shrinkToFit="0" vertical="center" wrapText="0"/>
    </xf>
    <xf borderId="0" fillId="0" fontId="2" numFmtId="179" xfId="0" applyAlignment="1" applyFont="1" applyNumberFormat="1">
      <alignment horizontal="center" readingOrder="0" shrinkToFit="0" wrapText="0"/>
    </xf>
    <xf borderId="0" fillId="0" fontId="2" numFmtId="1" xfId="0" applyAlignment="1" applyFont="1" applyNumberFormat="1">
      <alignment horizontal="center" readingOrder="0" vertical="center"/>
    </xf>
    <xf borderId="0" fillId="0" fontId="2" numFmtId="175" xfId="0" applyAlignment="1" applyFont="1" applyNumberFormat="1">
      <alignment horizontal="center" readingOrder="0" shrinkToFit="0" wrapText="0"/>
    </xf>
    <xf borderId="17" fillId="8" fontId="12" numFmtId="0" xfId="0" applyAlignment="1" applyBorder="1" applyFont="1">
      <alignment shrinkToFit="0" wrapText="0"/>
    </xf>
    <xf borderId="0" fillId="0" fontId="12" numFmtId="0" xfId="0" applyAlignment="1" applyFont="1">
      <alignment shrinkToFit="0" wrapText="0"/>
    </xf>
    <xf borderId="0" fillId="0" fontId="12" numFmtId="175" xfId="0" applyAlignment="1" applyFont="1" applyNumberFormat="1">
      <alignment horizontal="center" shrinkToFit="0" wrapText="0"/>
    </xf>
    <xf borderId="0" fillId="0" fontId="12" numFmtId="0" xfId="0" applyAlignment="1" applyFont="1">
      <alignment shrinkToFit="0" wrapText="0"/>
    </xf>
    <xf borderId="0" fillId="0" fontId="12" numFmtId="0" xfId="0" applyAlignment="1" applyFont="1">
      <alignment horizontal="left" shrinkToFit="0" wrapText="0"/>
    </xf>
    <xf borderId="0" fillId="0" fontId="12" numFmtId="0" xfId="0" applyAlignment="1" applyFont="1">
      <alignment shrinkToFit="0" vertical="bottom" wrapText="0"/>
    </xf>
    <xf borderId="0" fillId="0" fontId="57" numFmtId="3" xfId="0" applyAlignment="1" applyFont="1" applyNumberFormat="1">
      <alignment horizontal="center" readingOrder="0" shrinkToFit="0" vertical="center" wrapText="1"/>
    </xf>
    <xf borderId="0" fillId="0" fontId="60" numFmtId="1" xfId="0" applyAlignment="1" applyFont="1" applyNumberFormat="1">
      <alignment horizontal="center" vertical="center"/>
    </xf>
    <xf borderId="0" fillId="0" fontId="14" numFmtId="175" xfId="0" applyAlignment="1" applyFont="1" applyNumberFormat="1">
      <alignment horizontal="center" readingOrder="0" shrinkToFit="0" vertical="center" wrapText="0"/>
    </xf>
    <xf borderId="0" fillId="0" fontId="14" numFmtId="180" xfId="0" applyAlignment="1" applyFont="1" applyNumberFormat="1">
      <alignment horizontal="center" readingOrder="0" shrinkToFit="0" vertical="center" wrapText="0"/>
    </xf>
    <xf borderId="17" fillId="8" fontId="2" numFmtId="0" xfId="0" applyAlignment="1" applyBorder="1" applyFont="1">
      <alignment readingOrder="0" vertical="center"/>
    </xf>
    <xf borderId="0" fillId="0" fontId="2" numFmtId="0" xfId="0" applyAlignment="1" applyFont="1">
      <alignment vertical="center"/>
    </xf>
    <xf borderId="0" fillId="0" fontId="2" numFmtId="180" xfId="0" applyAlignment="1" applyFont="1" applyNumberFormat="1">
      <alignment horizontal="center" readingOrder="0" vertical="center"/>
    </xf>
    <xf borderId="0" fillId="0" fontId="14" numFmtId="0" xfId="0" applyAlignment="1" applyFont="1">
      <alignment readingOrder="0" shrinkToFit="0" vertical="center" wrapText="0"/>
    </xf>
    <xf borderId="0" fillId="0" fontId="2" numFmtId="181" xfId="0" applyAlignment="1" applyFont="1" applyNumberFormat="1">
      <alignment horizontal="center" readingOrder="0" vertical="center"/>
    </xf>
    <xf borderId="0" fillId="0" fontId="14" numFmtId="180" xfId="0" applyAlignment="1" applyFont="1" applyNumberFormat="1">
      <alignment horizontal="center" readingOrder="0" vertical="center"/>
    </xf>
    <xf borderId="0" fillId="0" fontId="2" numFmtId="180" xfId="0" applyAlignment="1" applyFont="1" applyNumberFormat="1">
      <alignment horizontal="center" readingOrder="0" shrinkToFit="0" vertical="center" wrapText="0"/>
    </xf>
    <xf borderId="0" fillId="0" fontId="14" numFmtId="166" xfId="0" applyAlignment="1" applyFont="1" applyNumberFormat="1">
      <alignment horizontal="center" readingOrder="0" shrinkToFit="0" vertical="center" wrapText="0"/>
    </xf>
    <xf borderId="0" fillId="0" fontId="2" numFmtId="178" xfId="0" applyAlignment="1" applyFont="1" applyNumberFormat="1">
      <alignment horizontal="center" readingOrder="0" shrinkToFit="0" vertical="center" wrapText="0"/>
    </xf>
    <xf borderId="0" fillId="0" fontId="2" numFmtId="182" xfId="0" applyAlignment="1" applyFont="1" applyNumberFormat="1">
      <alignment horizontal="center" readingOrder="0" shrinkToFit="0" vertical="center" wrapText="0"/>
    </xf>
    <xf borderId="0" fillId="0" fontId="2" numFmtId="175" xfId="0" applyAlignment="1" applyFont="1" applyNumberFormat="1">
      <alignment horizontal="center" readingOrder="0" vertical="center"/>
    </xf>
    <xf borderId="0" fillId="0" fontId="2" numFmtId="178" xfId="0" applyAlignment="1" applyFont="1" applyNumberFormat="1">
      <alignment horizontal="center" readingOrder="0" vertical="center"/>
    </xf>
    <xf borderId="17" fillId="8" fontId="2" numFmtId="0" xfId="0" applyAlignment="1" applyBorder="1" applyFont="1">
      <alignment horizontal="center" readingOrder="0" vertical="center"/>
    </xf>
    <xf borderId="0" fillId="0" fontId="12" numFmtId="0" xfId="0" applyAlignment="1" applyFont="1">
      <alignment horizontal="center" shrinkToFit="0" vertical="center" wrapText="1"/>
    </xf>
    <xf borderId="17" fillId="8" fontId="2" numFmtId="0" xfId="0" applyAlignment="1" applyBorder="1" applyFont="1">
      <alignment horizontal="center" readingOrder="0"/>
    </xf>
    <xf borderId="0" fillId="0" fontId="2" numFmtId="175" xfId="0" applyAlignment="1" applyFont="1" applyNumberFormat="1">
      <alignment horizontal="center" readingOrder="0"/>
    </xf>
    <xf borderId="0" fillId="0" fontId="2" numFmtId="183" xfId="0" applyAlignment="1" applyFont="1" applyNumberFormat="1">
      <alignment horizontal="center" readingOrder="0"/>
    </xf>
    <xf borderId="17" fillId="8" fontId="2" numFmtId="0" xfId="0" applyAlignment="1" applyBorder="1" applyFont="1">
      <alignment readingOrder="0"/>
    </xf>
    <xf borderId="0" fillId="0" fontId="2" numFmtId="180" xfId="0" applyAlignment="1" applyFont="1" applyNumberFormat="1">
      <alignment horizontal="center" readingOrder="0"/>
    </xf>
    <xf borderId="17" fillId="0" fontId="2" numFmtId="0" xfId="0" applyAlignment="1" applyBorder="1" applyFont="1">
      <alignment horizontal="center" readingOrder="0" shrinkToFit="0" vertical="center" wrapText="1"/>
    </xf>
    <xf borderId="0" fillId="0" fontId="2" numFmtId="175" xfId="0" applyAlignment="1" applyFont="1" applyNumberFormat="1">
      <alignment horizontal="center" readingOrder="0" shrinkToFit="0" vertical="center" wrapText="1"/>
    </xf>
    <xf borderId="0" fillId="0" fontId="12" numFmtId="0" xfId="0" applyAlignment="1" applyFont="1">
      <alignment horizontal="center" vertical="bottom"/>
    </xf>
    <xf borderId="0" fillId="0" fontId="2" numFmtId="176" xfId="0" applyAlignment="1" applyFont="1" applyNumberFormat="1">
      <alignment readingOrder="0"/>
    </xf>
    <xf borderId="1" fillId="0" fontId="4" numFmtId="0" xfId="0" applyAlignment="1" applyBorder="1" applyFont="1">
      <alignment horizontal="left" readingOrder="0" shrinkToFit="0" wrapText="0"/>
    </xf>
    <xf borderId="0" fillId="0" fontId="12" numFmtId="0" xfId="0" applyAlignment="1" applyFont="1">
      <alignment vertical="bottom"/>
    </xf>
    <xf borderId="0" fillId="0" fontId="12" numFmtId="0" xfId="0" applyAlignment="1" applyFont="1">
      <alignment shrinkToFit="0" vertical="bottom" wrapText="0"/>
    </xf>
    <xf borderId="19" fillId="10" fontId="10" numFmtId="0" xfId="0" applyAlignment="1" applyBorder="1" applyFont="1">
      <alignment horizontal="center" shrinkToFit="0" vertical="center" wrapText="0"/>
    </xf>
    <xf borderId="3" fillId="2" fontId="2" numFmtId="0" xfId="0" applyAlignment="1" applyBorder="1" applyFont="1">
      <alignment horizontal="center" readingOrder="0" shrinkToFit="0" vertical="center" wrapText="0"/>
    </xf>
    <xf borderId="1" fillId="22" fontId="2" numFmtId="0" xfId="0" applyAlignment="1" applyBorder="1" applyFill="1" applyFont="1">
      <alignment horizontal="center" readingOrder="0" shrinkToFit="0" vertical="center" wrapText="0"/>
    </xf>
    <xf borderId="1" fillId="23" fontId="2" numFmtId="0" xfId="0" applyAlignment="1" applyBorder="1" applyFill="1" applyFont="1">
      <alignment horizontal="center" readingOrder="0" shrinkToFit="0" vertical="center" wrapText="0"/>
    </xf>
    <xf borderId="6" fillId="22" fontId="2" numFmtId="0" xfId="0" applyAlignment="1" applyBorder="1" applyFont="1">
      <alignment horizontal="center" readingOrder="0" shrinkToFit="0" vertical="center" wrapText="0"/>
    </xf>
    <xf borderId="3" fillId="22" fontId="2" numFmtId="0" xfId="0" applyAlignment="1" applyBorder="1" applyFont="1">
      <alignment horizontal="center" readingOrder="0" shrinkToFit="0" vertical="center" wrapText="0"/>
    </xf>
    <xf borderId="1" fillId="23" fontId="2" numFmtId="0" xfId="0" applyAlignment="1" applyBorder="1" applyFont="1">
      <alignment horizontal="center" shrinkToFit="0" vertical="center" wrapText="0"/>
    </xf>
    <xf borderId="0" fillId="23" fontId="2" numFmtId="0" xfId="0" applyAlignment="1" applyFont="1">
      <alignment horizontal="center" readingOrder="0" shrinkToFit="0" vertical="center" wrapText="0"/>
    </xf>
    <xf borderId="1" fillId="15" fontId="2" numFmtId="0" xfId="0" applyAlignment="1" applyBorder="1" applyFont="1">
      <alignment horizontal="center" readingOrder="0" shrinkToFit="0" vertical="center" wrapText="0"/>
    </xf>
    <xf borderId="1" fillId="22" fontId="2" numFmtId="0" xfId="0" applyAlignment="1" applyBorder="1" applyFont="1">
      <alignment horizontal="center" shrinkToFit="0" vertical="center" wrapText="0"/>
    </xf>
    <xf borderId="1" fillId="4" fontId="2" numFmtId="0" xfId="0" applyAlignment="1" applyBorder="1" applyFont="1">
      <alignment horizontal="center" readingOrder="0" shrinkToFit="0" vertical="center" wrapText="0"/>
    </xf>
    <xf borderId="1" fillId="10" fontId="6" numFmtId="0" xfId="0" applyAlignment="1" applyBorder="1" applyFont="1">
      <alignment horizontal="center" readingOrder="0" shrinkToFit="0" vertical="center" wrapText="1"/>
    </xf>
    <xf borderId="1" fillId="10" fontId="6" numFmtId="0" xfId="0" applyAlignment="1" applyBorder="1" applyFont="1">
      <alignment horizontal="center" shrinkToFit="0" vertical="center" wrapText="1"/>
    </xf>
    <xf borderId="1" fillId="8" fontId="6" numFmtId="0" xfId="0" applyAlignment="1" applyBorder="1" applyFont="1">
      <alignment horizontal="center" shrinkToFit="0" vertical="center" wrapText="1"/>
    </xf>
    <xf borderId="1" fillId="8" fontId="6" numFmtId="0" xfId="0" applyAlignment="1" applyBorder="1" applyFont="1">
      <alignment horizontal="center" readingOrder="0" shrinkToFit="0" vertical="center" wrapText="1"/>
    </xf>
    <xf borderId="17" fillId="14" fontId="7" numFmtId="0" xfId="0" applyAlignment="1" applyBorder="1" applyFont="1">
      <alignment horizontal="left" readingOrder="0" shrinkToFit="0" vertical="center" wrapText="1"/>
    </xf>
    <xf borderId="15" fillId="0" fontId="9" numFmtId="0" xfId="0" applyBorder="1" applyFont="1"/>
    <xf borderId="5" fillId="0" fontId="9" numFmtId="0" xfId="0" applyBorder="1" applyFont="1"/>
    <xf borderId="1" fillId="23" fontId="2" numFmtId="0" xfId="0" applyAlignment="1" applyBorder="1" applyFont="1">
      <alignment horizontal="center"/>
    </xf>
    <xf borderId="1" fillId="22" fontId="2" numFmtId="0" xfId="0" applyAlignment="1" applyBorder="1" applyFont="1">
      <alignment horizontal="center"/>
    </xf>
    <xf borderId="1" fillId="22" fontId="2" numFmtId="0" xfId="0" applyAlignment="1" applyBorder="1" applyFont="1">
      <alignment horizontal="center" vertical="center"/>
    </xf>
    <xf borderId="1" fillId="23" fontId="2" numFmtId="0" xfId="0" applyAlignment="1" applyBorder="1" applyFont="1">
      <alignment horizontal="center" readingOrder="0"/>
    </xf>
    <xf borderId="1" fillId="17" fontId="2" numFmtId="0" xfId="0" applyAlignment="1" applyBorder="1" applyFont="1">
      <alignment horizontal="center"/>
    </xf>
    <xf borderId="1" fillId="23" fontId="2" numFmtId="0" xfId="0" applyAlignment="1" applyBorder="1" applyFont="1">
      <alignment horizontal="center" vertical="center"/>
    </xf>
    <xf borderId="1" fillId="17" fontId="2" numFmtId="0" xfId="0" applyAlignment="1" applyBorder="1" applyFont="1">
      <alignment horizontal="center" vertical="center"/>
    </xf>
    <xf borderId="0" fillId="0" fontId="2" numFmtId="0" xfId="0" applyAlignment="1" applyFont="1">
      <alignment horizontal="left" shrinkToFit="0" wrapText="1"/>
    </xf>
    <xf borderId="0" fillId="8" fontId="2" numFmtId="0" xfId="0" applyAlignment="1" applyFont="1">
      <alignment horizontal="center" shrinkToFit="0" vertical="center" wrapText="1"/>
    </xf>
    <xf borderId="0" fillId="0" fontId="2" numFmtId="0" xfId="0" applyAlignment="1" applyFont="1">
      <alignment horizontal="center" shrinkToFit="0" wrapText="1"/>
    </xf>
    <xf borderId="0" fillId="8" fontId="2" numFmtId="0" xfId="0" applyAlignment="1" applyFont="1">
      <alignment horizontal="left" shrinkToFit="0" wrapText="1"/>
    </xf>
    <xf borderId="0" fillId="8" fontId="4" numFmtId="167" xfId="0" applyAlignment="1" applyFont="1" applyNumberFormat="1">
      <alignment horizontal="center" vertical="center"/>
    </xf>
    <xf borderId="0" fillId="8" fontId="4" numFmtId="0" xfId="0" applyAlignment="1" applyFont="1">
      <alignment horizontal="center" readingOrder="0" vertical="center"/>
    </xf>
    <xf borderId="0" fillId="0" fontId="14" numFmtId="0" xfId="0" applyAlignment="1" applyFont="1">
      <alignment horizontal="center" readingOrder="0" shrinkToFit="0" vertical="center" wrapText="1"/>
    </xf>
    <xf borderId="0" fillId="0" fontId="15" numFmtId="0" xfId="0" applyAlignment="1" applyFont="1">
      <alignment horizontal="center" readingOrder="0" shrinkToFit="0" vertical="center" wrapText="1"/>
    </xf>
    <xf borderId="0" fillId="0" fontId="15" numFmtId="0" xfId="0" applyAlignment="1" applyFont="1">
      <alignment horizontal="left" readingOrder="0" shrinkToFit="0" vertical="center" wrapText="1"/>
    </xf>
    <xf borderId="0" fillId="0" fontId="2" numFmtId="0" xfId="0" applyAlignment="1" applyFont="1">
      <alignment horizontal="left" shrinkToFit="0" vertical="center" wrapText="1"/>
    </xf>
    <xf borderId="1" fillId="10" fontId="8" numFmtId="0" xfId="0" applyAlignment="1" applyBorder="1" applyFont="1">
      <alignment horizontal="center" shrinkToFit="0" vertical="center" wrapText="1"/>
    </xf>
    <xf borderId="11" fillId="10" fontId="8" numFmtId="0" xfId="0" applyAlignment="1" applyBorder="1" applyFont="1">
      <alignment horizontal="center" readingOrder="0" shrinkToFit="0" vertical="center" wrapText="1"/>
    </xf>
    <xf borderId="11" fillId="10" fontId="8" numFmtId="49" xfId="0" applyAlignment="1" applyBorder="1" applyFont="1" applyNumberFormat="1">
      <alignment horizontal="center" shrinkToFit="0" vertical="center" wrapText="1"/>
    </xf>
    <xf borderId="0" fillId="14" fontId="8" numFmtId="0" xfId="0" applyAlignment="1" applyFont="1">
      <alignment horizontal="center" shrinkToFit="0" vertical="center" wrapText="1"/>
    </xf>
    <xf borderId="17" fillId="24" fontId="123" numFmtId="0" xfId="0" applyAlignment="1" applyBorder="1" applyFill="1" applyFont="1">
      <alignment readingOrder="0" shrinkToFit="0" wrapText="1"/>
    </xf>
    <xf borderId="5" fillId="24" fontId="123" numFmtId="0" xfId="0" applyAlignment="1" applyBorder="1" applyFont="1">
      <alignment readingOrder="0" shrinkToFit="0" wrapText="1"/>
    </xf>
    <xf borderId="18" fillId="10" fontId="8" numFmtId="0" xfId="0" applyAlignment="1" applyBorder="1" applyFont="1">
      <alignment horizontal="center"/>
    </xf>
    <xf borderId="26" fillId="0" fontId="9" numFmtId="0" xfId="0" applyBorder="1" applyFont="1"/>
    <xf borderId="2" fillId="0" fontId="9" numFmtId="0" xfId="0" applyBorder="1" applyFont="1"/>
    <xf borderId="3" fillId="8" fontId="12" numFmtId="0" xfId="0" applyBorder="1" applyFont="1"/>
    <xf borderId="18" fillId="13" fontId="123" numFmtId="0" xfId="0" applyAlignment="1" applyBorder="1" applyFont="1">
      <alignment horizontal="center" shrinkToFit="0" wrapText="0"/>
    </xf>
    <xf borderId="18" fillId="12" fontId="123" numFmtId="0" xfId="0" applyAlignment="1" applyBorder="1" applyFont="1">
      <alignment horizontal="center"/>
    </xf>
    <xf borderId="18" fillId="13" fontId="123" numFmtId="0" xfId="0" applyAlignment="1" applyBorder="1" applyFont="1">
      <alignment horizontal="center" shrinkToFit="0" wrapText="1"/>
    </xf>
    <xf borderId="3" fillId="12" fontId="123" numFmtId="0" xfId="0" applyAlignment="1" applyBorder="1" applyFont="1">
      <alignment shrinkToFit="0" wrapText="1"/>
    </xf>
    <xf borderId="3" fillId="13" fontId="123" numFmtId="0" xfId="0" applyAlignment="1" applyBorder="1" applyFont="1">
      <alignment horizontal="center" shrinkToFit="0" wrapText="1"/>
    </xf>
    <xf borderId="23" fillId="13" fontId="123" numFmtId="0" xfId="0" applyAlignment="1" applyBorder="1" applyFont="1">
      <alignment horizontal="center" shrinkToFit="0" wrapText="1"/>
    </xf>
    <xf borderId="0" fillId="13" fontId="123" numFmtId="0" xfId="0" applyAlignment="1" applyFont="1">
      <alignment horizontal="center" shrinkToFit="0" wrapText="1"/>
    </xf>
    <xf borderId="1" fillId="2" fontId="12" numFmtId="0" xfId="0" applyAlignment="1" applyBorder="1" applyFont="1">
      <alignment horizontal="center" vertical="bottom"/>
    </xf>
    <xf borderId="1" fillId="2" fontId="12" numFmtId="164" xfId="0" applyAlignment="1" applyBorder="1" applyFont="1" applyNumberFormat="1">
      <alignment vertical="bottom"/>
    </xf>
    <xf borderId="1" fillId="2" fontId="12" numFmtId="0" xfId="0" applyAlignment="1" applyBorder="1" applyFont="1">
      <alignment horizontal="left" vertical="bottom"/>
    </xf>
    <xf borderId="1" fillId="2" fontId="12" numFmtId="167" xfId="0" applyAlignment="1" applyBorder="1" applyFont="1" applyNumberFormat="1">
      <alignment horizontal="center" vertical="bottom"/>
    </xf>
    <xf borderId="1" fillId="19" fontId="12" numFmtId="0" xfId="0" applyAlignment="1" applyBorder="1" applyFont="1">
      <alignment horizontal="center" vertical="bottom"/>
    </xf>
    <xf borderId="1" fillId="2" fontId="12" numFmtId="49" xfId="0" applyAlignment="1" applyBorder="1" applyFont="1" applyNumberFormat="1">
      <alignment horizontal="center" vertical="bottom"/>
    </xf>
    <xf borderId="1" fillId="2" fontId="4" numFmtId="0" xfId="0" applyAlignment="1" applyBorder="1" applyFont="1">
      <alignment horizontal="left" vertical="bottom"/>
    </xf>
    <xf borderId="1" fillId="2" fontId="12" numFmtId="0" xfId="0" applyAlignment="1" applyBorder="1" applyFont="1">
      <alignment horizontal="left" vertical="bottom"/>
    </xf>
    <xf borderId="1" fillId="2" fontId="124" numFmtId="0" xfId="0" applyAlignment="1" applyBorder="1" applyFont="1">
      <alignment horizontal="left" vertical="bottom"/>
    </xf>
    <xf borderId="1" fillId="2" fontId="12" numFmtId="0" xfId="0" applyAlignment="1" applyBorder="1" applyFont="1">
      <alignment horizontal="center" shrinkToFit="0" vertical="bottom" wrapText="0"/>
    </xf>
    <xf borderId="1" fillId="2" fontId="12" numFmtId="0" xfId="0" applyAlignment="1" applyBorder="1" applyFont="1">
      <alignment horizontal="center" vertical="bottom"/>
    </xf>
    <xf borderId="1" fillId="2" fontId="12" numFmtId="166" xfId="0" applyAlignment="1" applyBorder="1" applyFont="1" applyNumberFormat="1">
      <alignment horizontal="center" vertical="bottom"/>
    </xf>
    <xf borderId="1" fillId="2" fontId="80" numFmtId="167" xfId="0" applyAlignment="1" applyBorder="1" applyFont="1" applyNumberFormat="1">
      <alignment horizontal="center" vertical="bottom"/>
    </xf>
    <xf borderId="1" fillId="2" fontId="80" numFmtId="0" xfId="0" applyAlignment="1" applyBorder="1" applyFont="1">
      <alignment horizontal="center" vertical="bottom"/>
    </xf>
    <xf borderId="1" fillId="2" fontId="12" numFmtId="0" xfId="0" applyAlignment="1" applyBorder="1" applyFont="1">
      <alignment vertical="bottom"/>
    </xf>
    <xf borderId="1" fillId="2" fontId="12" numFmtId="0" xfId="0" applyAlignment="1" applyBorder="1" applyFont="1">
      <alignment horizontal="center" shrinkToFit="0" vertical="bottom" wrapText="0"/>
    </xf>
    <xf borderId="14" fillId="2" fontId="12" numFmtId="0" xfId="0" applyAlignment="1" applyBorder="1" applyFont="1">
      <alignment shrinkToFit="0" vertical="bottom" wrapText="0"/>
    </xf>
    <xf borderId="0" fillId="2" fontId="12" numFmtId="0" xfId="0" applyAlignment="1" applyFont="1">
      <alignment shrinkToFit="0" vertical="bottom" wrapText="0"/>
    </xf>
    <xf borderId="1" fillId="22" fontId="12" numFmtId="0" xfId="0" applyAlignment="1" applyBorder="1" applyFont="1">
      <alignment horizontal="center" readingOrder="0" vertical="bottom"/>
    </xf>
    <xf borderId="2" fillId="0" fontId="12" numFmtId="3" xfId="0" applyAlignment="1" applyBorder="1" applyFont="1" applyNumberFormat="1">
      <alignment horizontal="center" shrinkToFit="0" wrapText="1"/>
    </xf>
    <xf borderId="2" fillId="8" fontId="12" numFmtId="49" xfId="0" applyAlignment="1" applyBorder="1" applyFont="1" applyNumberFormat="1">
      <alignment horizontal="center" shrinkToFit="0" wrapText="1"/>
    </xf>
    <xf borderId="2" fillId="8" fontId="12" numFmtId="0" xfId="0" applyAlignment="1" applyBorder="1" applyFont="1">
      <alignment horizontal="center" shrinkToFit="0" wrapText="1"/>
    </xf>
    <xf borderId="2" fillId="8" fontId="4" numFmtId="0" xfId="0" applyAlignment="1" applyBorder="1" applyFont="1">
      <alignment horizontal="center" shrinkToFit="0" wrapText="1"/>
    </xf>
    <xf borderId="25" fillId="0" fontId="12" numFmtId="0" xfId="0" applyAlignment="1" applyBorder="1" applyFont="1">
      <alignment horizontal="center" readingOrder="0"/>
    </xf>
    <xf borderId="2" fillId="0" fontId="12" numFmtId="164" xfId="0" applyAlignment="1" applyBorder="1" applyFont="1" applyNumberFormat="1">
      <alignment horizontal="center" vertical="bottom"/>
    </xf>
    <xf borderId="2" fillId="0" fontId="12" numFmtId="0" xfId="0" applyAlignment="1" applyBorder="1" applyFont="1">
      <alignment horizontal="center" vertical="bottom"/>
    </xf>
    <xf borderId="2" fillId="8" fontId="12" numFmtId="0" xfId="0" applyAlignment="1" applyBorder="1" applyFont="1">
      <alignment horizontal="center" readingOrder="0" vertical="bottom"/>
    </xf>
    <xf borderId="2" fillId="0" fontId="12" numFmtId="14" xfId="0" applyAlignment="1" applyBorder="1" applyFont="1" applyNumberFormat="1">
      <alignment horizontal="center" vertical="bottom"/>
    </xf>
    <xf borderId="2" fillId="0" fontId="12" numFmtId="49" xfId="0" applyAlignment="1" applyBorder="1" applyFont="1" applyNumberFormat="1">
      <alignment horizontal="center" vertical="bottom"/>
    </xf>
    <xf borderId="2" fillId="0" fontId="4" numFmtId="0" xfId="0" applyAlignment="1" applyBorder="1" applyFont="1">
      <alignment horizontal="center" readingOrder="0" vertical="bottom"/>
    </xf>
    <xf borderId="2" fillId="0" fontId="125" numFmtId="0" xfId="0" applyAlignment="1" applyBorder="1" applyFont="1">
      <alignment horizontal="center" shrinkToFit="0" vertical="bottom" wrapText="0"/>
    </xf>
    <xf borderId="2" fillId="0" fontId="4" numFmtId="0" xfId="0" applyAlignment="1" applyBorder="1" applyFont="1">
      <alignment horizontal="center" vertical="bottom"/>
    </xf>
    <xf borderId="2" fillId="0" fontId="12" numFmtId="169" xfId="0" applyAlignment="1" applyBorder="1" applyFont="1" applyNumberFormat="1">
      <alignment horizontal="center" vertical="bottom"/>
    </xf>
    <xf borderId="2" fillId="0" fontId="12" numFmtId="166" xfId="0" applyAlignment="1" applyBorder="1" applyFont="1" applyNumberFormat="1">
      <alignment horizontal="center" vertical="bottom"/>
    </xf>
    <xf borderId="2" fillId="0" fontId="12" numFmtId="167" xfId="0" applyAlignment="1" applyBorder="1" applyFont="1" applyNumberFormat="1">
      <alignment horizontal="center" vertical="bottom"/>
    </xf>
    <xf borderId="1" fillId="10" fontId="2" numFmtId="0" xfId="0" applyAlignment="1" applyBorder="1" applyFont="1">
      <alignment horizontal="center" readingOrder="0" vertical="center"/>
    </xf>
    <xf borderId="0" fillId="14" fontId="12" numFmtId="0" xfId="0" applyAlignment="1" applyFont="1">
      <alignment horizontal="center" vertical="bottom"/>
    </xf>
    <xf borderId="14" fillId="0" fontId="12" numFmtId="0" xfId="0" applyAlignment="1" applyBorder="1" applyFont="1">
      <alignment horizontal="center" readingOrder="0" vertical="center"/>
    </xf>
    <xf borderId="1" fillId="0" fontId="2" numFmtId="49" xfId="0" applyAlignment="1" applyBorder="1" applyFont="1" applyNumberFormat="1">
      <alignment horizontal="center" vertical="center"/>
    </xf>
    <xf borderId="28" fillId="0" fontId="2" numFmtId="0" xfId="0" applyAlignment="1" applyBorder="1" applyFont="1">
      <alignment horizontal="left" vertical="center"/>
    </xf>
    <xf borderId="29" fillId="0" fontId="2" numFmtId="0" xfId="0" applyAlignment="1" applyBorder="1" applyFont="1">
      <alignment horizontal="left" vertical="center"/>
    </xf>
    <xf borderId="29" fillId="0" fontId="12" numFmtId="0" xfId="0" applyAlignment="1" applyBorder="1" applyFont="1">
      <alignment horizontal="center" readingOrder="0" vertical="center"/>
    </xf>
    <xf borderId="29" fillId="0" fontId="2" numFmtId="0" xfId="0" applyAlignment="1" applyBorder="1" applyFont="1">
      <alignment horizontal="center" vertical="center"/>
    </xf>
    <xf borderId="29" fillId="0" fontId="2" numFmtId="1" xfId="0" applyAlignment="1" applyBorder="1" applyFont="1" applyNumberFormat="1">
      <alignment horizontal="center" vertical="center"/>
    </xf>
    <xf borderId="29" fillId="0" fontId="2" numFmtId="49" xfId="0" applyAlignment="1" applyBorder="1" applyFont="1" applyNumberFormat="1">
      <alignment horizontal="center" vertical="center"/>
    </xf>
    <xf borderId="29" fillId="0" fontId="4" numFmtId="0" xfId="0" applyAlignment="1" applyBorder="1" applyFont="1">
      <alignment horizontal="left" vertical="center"/>
    </xf>
    <xf borderId="29" fillId="0" fontId="12" numFmtId="0" xfId="0" applyAlignment="1" applyBorder="1" applyFont="1">
      <alignment horizontal="left" vertical="center"/>
    </xf>
    <xf borderId="29" fillId="0" fontId="2" numFmtId="0" xfId="0" applyAlignment="1" applyBorder="1" applyFont="1">
      <alignment horizontal="center" shrinkToFit="0" vertical="center" wrapText="0"/>
    </xf>
    <xf borderId="30" fillId="0" fontId="2" numFmtId="0" xfId="0" applyAlignment="1" applyBorder="1" applyFont="1">
      <alignment horizontal="left" vertical="center"/>
    </xf>
    <xf borderId="0" fillId="10" fontId="1" numFmtId="0" xfId="0" applyAlignment="1" applyFont="1">
      <alignment horizontal="center" shrinkToFit="0" vertical="center" wrapText="1"/>
    </xf>
    <xf borderId="5" fillId="10" fontId="1" numFmtId="0" xfId="0" applyAlignment="1" applyBorder="1" applyFont="1">
      <alignment horizontal="center" shrinkToFit="0" vertical="center" wrapText="1"/>
    </xf>
    <xf borderId="5" fillId="8" fontId="1" numFmtId="3" xfId="0" applyAlignment="1" applyBorder="1" applyFont="1" applyNumberFormat="1">
      <alignment horizontal="center" shrinkToFit="0" vertical="center" wrapText="1"/>
    </xf>
    <xf borderId="5" fillId="10" fontId="1" numFmtId="49" xfId="0" applyAlignment="1" applyBorder="1" applyFont="1" applyNumberFormat="1">
      <alignment horizontal="left" shrinkToFit="0" vertical="center" wrapText="1"/>
    </xf>
    <xf borderId="5" fillId="10" fontId="1" numFmtId="0" xfId="0" applyAlignment="1" applyBorder="1" applyFont="1">
      <alignment horizontal="left" shrinkToFit="0" vertical="center" wrapText="1"/>
    </xf>
    <xf borderId="5" fillId="10" fontId="1" numFmtId="0" xfId="0" applyAlignment="1" applyBorder="1" applyFont="1">
      <alignment horizontal="center" shrinkToFit="0" vertical="center" wrapText="1"/>
    </xf>
    <xf borderId="5" fillId="10" fontId="1" numFmtId="0" xfId="0" applyAlignment="1" applyBorder="1" applyFont="1">
      <alignment horizontal="left" shrinkToFit="0" vertical="center" wrapText="1"/>
    </xf>
    <xf borderId="5" fillId="13" fontId="1" numFmtId="0" xfId="0" applyAlignment="1" applyBorder="1" applyFont="1">
      <alignment horizontal="left" shrinkToFit="0" vertical="center" wrapText="1"/>
    </xf>
    <xf borderId="5" fillId="13" fontId="1" numFmtId="0" xfId="0" applyAlignment="1" applyBorder="1" applyFont="1">
      <alignment horizontal="center" shrinkToFit="0" vertical="center" wrapText="1"/>
    </xf>
    <xf borderId="0" fillId="8" fontId="2" numFmtId="0" xfId="0" applyAlignment="1" applyFont="1">
      <alignment horizontal="left" vertical="center"/>
    </xf>
    <xf borderId="21" fillId="24" fontId="2" numFmtId="0" xfId="0" applyAlignment="1" applyBorder="1" applyFont="1">
      <alignment shrinkToFit="0" wrapText="1"/>
    </xf>
    <xf borderId="19" fillId="0" fontId="9" numFmtId="0" xfId="0" applyBorder="1" applyFont="1"/>
    <xf borderId="26" fillId="0" fontId="2" numFmtId="0" xfId="0" applyAlignment="1" applyBorder="1" applyFont="1">
      <alignment horizontal="center"/>
    </xf>
    <xf borderId="26" fillId="8" fontId="2" numFmtId="3" xfId="0" applyAlignment="1" applyBorder="1" applyFont="1" applyNumberFormat="1">
      <alignment horizontal="center"/>
    </xf>
    <xf borderId="26" fillId="0" fontId="2" numFmtId="0" xfId="0" applyBorder="1" applyFont="1"/>
    <xf borderId="26" fillId="0" fontId="2" numFmtId="49" xfId="0" applyAlignment="1" applyBorder="1" applyFont="1" applyNumberFormat="1">
      <alignment horizontal="left"/>
    </xf>
    <xf borderId="26" fillId="8" fontId="2" numFmtId="0" xfId="0" applyAlignment="1" applyBorder="1" applyFont="1">
      <alignment horizontal="left"/>
    </xf>
    <xf borderId="26" fillId="0" fontId="2" numFmtId="0" xfId="0" applyAlignment="1" applyBorder="1" applyFont="1">
      <alignment horizontal="left" vertical="center"/>
    </xf>
    <xf borderId="26" fillId="0" fontId="2" numFmtId="0" xfId="0" applyAlignment="1" applyBorder="1" applyFont="1">
      <alignment horizontal="left"/>
    </xf>
    <xf borderId="26" fillId="0" fontId="2" numFmtId="0" xfId="0" applyBorder="1" applyFont="1"/>
    <xf borderId="26" fillId="0" fontId="2" numFmtId="0" xfId="0" applyAlignment="1" applyBorder="1" applyFont="1">
      <alignment horizontal="center"/>
    </xf>
    <xf borderId="26" fillId="0" fontId="2" numFmtId="166" xfId="0" applyAlignment="1" applyBorder="1" applyFont="1" applyNumberFormat="1">
      <alignment horizontal="center"/>
    </xf>
    <xf borderId="26" fillId="8" fontId="2" numFmtId="166" xfId="0" applyAlignment="1" applyBorder="1" applyFont="1" applyNumberFormat="1">
      <alignment horizontal="center"/>
    </xf>
    <xf borderId="0" fillId="0" fontId="2" numFmtId="0" xfId="0" applyAlignment="1" applyFont="1">
      <alignment horizontal="left"/>
    </xf>
    <xf borderId="31" fillId="10" fontId="35" numFmtId="0" xfId="0" applyAlignment="1" applyBorder="1" applyFont="1">
      <alignment horizontal="center" shrinkToFit="0" vertical="center" wrapText="1"/>
    </xf>
    <xf borderId="6" fillId="10" fontId="35" numFmtId="0" xfId="0" applyAlignment="1" applyBorder="1" applyFont="1">
      <alignment horizontal="center" readingOrder="0" shrinkToFit="0" vertical="center" wrapText="1"/>
    </xf>
    <xf borderId="0" fillId="2" fontId="35" numFmtId="0" xfId="0" applyAlignment="1" applyFont="1">
      <alignment horizontal="center" shrinkToFit="0" vertical="center" wrapText="1"/>
    </xf>
    <xf borderId="32" fillId="10" fontId="1" numFmtId="0" xfId="0" applyAlignment="1" applyBorder="1" applyFont="1">
      <alignment horizontal="center" vertical="bottom"/>
    </xf>
    <xf borderId="33" fillId="10" fontId="1" numFmtId="0" xfId="0" applyAlignment="1" applyBorder="1" applyFont="1">
      <alignment horizontal="center" readingOrder="0" vertical="bottom"/>
    </xf>
    <xf borderId="0" fillId="8" fontId="4" numFmtId="167" xfId="0" applyAlignment="1" applyFont="1" applyNumberFormat="1">
      <alignment horizontal="left" vertical="center"/>
    </xf>
    <xf borderId="0" fillId="8" fontId="4" numFmtId="166" xfId="0" applyAlignment="1" applyFont="1" applyNumberFormat="1">
      <alignment horizontal="left" vertical="center"/>
    </xf>
    <xf borderId="34" fillId="22" fontId="2" numFmtId="0" xfId="0" applyAlignment="1" applyBorder="1" applyFont="1">
      <alignment horizontal="center" readingOrder="0" shrinkToFit="0" vertical="center" wrapText="0"/>
    </xf>
    <xf borderId="19" fillId="0" fontId="4" numFmtId="0" xfId="0" applyAlignment="1" applyBorder="1" applyFont="1">
      <alignment horizontal="center" readingOrder="0" shrinkToFit="0" vertical="center" wrapText="0"/>
    </xf>
    <xf borderId="35" fillId="10" fontId="126" numFmtId="0" xfId="0" applyAlignment="1" applyBorder="1" applyFont="1">
      <alignment horizontal="center" shrinkToFit="0" vertical="center" wrapText="1"/>
    </xf>
    <xf borderId="16" fillId="10" fontId="1" numFmtId="0" xfId="0" applyAlignment="1" applyBorder="1" applyFont="1">
      <alignment horizontal="center" shrinkToFit="0" vertical="center" wrapText="1"/>
    </xf>
    <xf borderId="16" fillId="10" fontId="1" numFmtId="0" xfId="0" applyAlignment="1" applyBorder="1" applyFont="1">
      <alignment horizontal="left" shrinkToFit="0" vertical="center" wrapText="1"/>
    </xf>
    <xf borderId="16" fillId="10" fontId="1" numFmtId="0" xfId="0" applyAlignment="1" applyBorder="1" applyFont="1">
      <alignment horizontal="center" readingOrder="0" shrinkToFit="0" vertical="center" wrapText="1"/>
    </xf>
    <xf borderId="16" fillId="10" fontId="1" numFmtId="49" xfId="0" applyAlignment="1" applyBorder="1" applyFont="1" applyNumberFormat="1">
      <alignment horizontal="left" shrinkToFit="0" vertical="center" wrapText="1"/>
    </xf>
    <xf borderId="16" fillId="10" fontId="1" numFmtId="0" xfId="0" applyAlignment="1" applyBorder="1" applyFont="1">
      <alignment horizontal="center" shrinkToFit="0" vertical="center" wrapText="1"/>
    </xf>
    <xf borderId="16" fillId="10" fontId="1" numFmtId="0" xfId="0" applyAlignment="1" applyBorder="1" applyFont="1">
      <alignment horizontal="left" shrinkToFit="0" vertical="center" wrapText="1"/>
    </xf>
    <xf borderId="16" fillId="13" fontId="1" numFmtId="0" xfId="0" applyAlignment="1" applyBorder="1" applyFont="1">
      <alignment horizontal="left" shrinkToFit="0" vertical="center" wrapText="1"/>
    </xf>
    <xf borderId="16" fillId="13" fontId="1" numFmtId="0" xfId="0" applyAlignment="1" applyBorder="1" applyFont="1">
      <alignment horizontal="center" shrinkToFit="0" vertical="center" wrapText="1"/>
    </xf>
    <xf borderId="4" fillId="15" fontId="126" numFmtId="166" xfId="0" applyAlignment="1" applyBorder="1" applyFont="1" applyNumberFormat="1">
      <alignment horizontal="center" shrinkToFit="0" vertical="center" wrapText="1"/>
    </xf>
    <xf borderId="4" fillId="15" fontId="126" numFmtId="167" xfId="0" applyAlignment="1" applyBorder="1" applyFont="1" applyNumberFormat="1">
      <alignment horizontal="center" shrinkToFit="0" vertical="center" wrapText="1"/>
    </xf>
    <xf borderId="4" fillId="15" fontId="126" numFmtId="14" xfId="0" applyAlignment="1" applyBorder="1" applyFont="1" applyNumberFormat="1">
      <alignment horizontal="center" shrinkToFit="0" vertical="center" wrapText="1"/>
    </xf>
    <xf borderId="4" fillId="15" fontId="126" numFmtId="0" xfId="0" applyAlignment="1" applyBorder="1" applyFont="1">
      <alignment horizontal="center" shrinkToFit="0" vertical="center" wrapText="1"/>
    </xf>
    <xf borderId="4" fillId="2" fontId="126" numFmtId="0" xfId="0" applyAlignment="1" applyBorder="1" applyFont="1">
      <alignment horizontal="center" shrinkToFit="0" vertical="center" wrapText="1"/>
    </xf>
    <xf borderId="36" fillId="2" fontId="126" numFmtId="0" xfId="0" applyAlignment="1" applyBorder="1" applyFont="1">
      <alignment horizontal="left" shrinkToFit="0" vertical="center" wrapText="1"/>
    </xf>
    <xf borderId="0" fillId="2" fontId="126" numFmtId="0" xfId="0" applyAlignment="1" applyFont="1">
      <alignment horizontal="left" shrinkToFit="0" vertical="center" wrapText="1"/>
    </xf>
    <xf borderId="32" fillId="22" fontId="1" numFmtId="0" xfId="0" applyAlignment="1" applyBorder="1" applyFont="1">
      <alignment horizontal="center" readingOrder="0" vertical="bottom"/>
    </xf>
    <xf borderId="33" fillId="22" fontId="1" numFmtId="0" xfId="0" applyAlignment="1" applyBorder="1" applyFont="1">
      <alignment horizontal="center" readingOrder="0" vertical="bottom"/>
    </xf>
    <xf borderId="6" fillId="0" fontId="2" numFmtId="0" xfId="0" applyAlignment="1" applyBorder="1" applyFont="1">
      <alignment horizontal="center" readingOrder="0" vertical="center"/>
    </xf>
    <xf borderId="3" fillId="0" fontId="2" numFmtId="0" xfId="0" applyAlignment="1" applyBorder="1" applyFont="1">
      <alignment horizontal="center" readingOrder="0" vertical="center"/>
    </xf>
    <xf borderId="1" fillId="22" fontId="1" numFmtId="0" xfId="0" applyAlignment="1" applyBorder="1" applyFont="1">
      <alignment horizontal="center" readingOrder="0" vertical="bottom"/>
    </xf>
    <xf borderId="1" fillId="22" fontId="58" numFmtId="0" xfId="0" applyAlignment="1" applyBorder="1" applyFont="1">
      <alignment horizontal="center" readingOrder="0" vertical="center"/>
    </xf>
    <xf borderId="1" fillId="22" fontId="1" numFmtId="0" xfId="0" applyAlignment="1" applyBorder="1" applyFont="1">
      <alignment horizontal="center" readingOrder="0"/>
    </xf>
    <xf borderId="1" fillId="22" fontId="1" numFmtId="0" xfId="0" applyAlignment="1" applyBorder="1" applyFont="1">
      <alignment horizontal="center" readingOrder="0" vertical="center"/>
    </xf>
    <xf borderId="1" fillId="22" fontId="58" numFmtId="0" xfId="0" applyAlignment="1" applyBorder="1" applyFont="1">
      <alignment horizontal="center" readingOrder="0" vertical="bottom"/>
    </xf>
    <xf borderId="0" fillId="8" fontId="2" numFmtId="3" xfId="0" applyAlignment="1" applyFont="1" applyNumberFormat="1">
      <alignment horizontal="center"/>
    </xf>
    <xf borderId="0" fillId="0" fontId="2" numFmtId="49" xfId="0" applyAlignment="1" applyFont="1" applyNumberFormat="1">
      <alignment horizontal="left"/>
    </xf>
    <xf borderId="37" fillId="10" fontId="58" numFmtId="0" xfId="0" applyAlignment="1" applyBorder="1" applyFont="1">
      <alignment horizontal="center" shrinkToFit="0" vertical="center" wrapText="1"/>
    </xf>
    <xf borderId="4" fillId="0" fontId="58" numFmtId="0" xfId="0" applyAlignment="1" applyBorder="1" applyFont="1">
      <alignment horizontal="center" shrinkToFit="0" vertical="center" wrapText="1"/>
    </xf>
    <xf borderId="4" fillId="10" fontId="58" numFmtId="0" xfId="0" applyAlignment="1" applyBorder="1" applyFont="1">
      <alignment horizontal="center" shrinkToFit="0" vertical="center" wrapText="1"/>
    </xf>
    <xf borderId="11" fillId="19" fontId="57" numFmtId="3" xfId="0" applyAlignment="1" applyBorder="1" applyFont="1" applyNumberFormat="1">
      <alignment horizontal="center" readingOrder="0" shrinkToFit="0" vertical="center" wrapText="1"/>
    </xf>
    <xf borderId="4" fillId="10" fontId="58" numFmtId="0" xfId="0" applyAlignment="1" applyBorder="1" applyFont="1">
      <alignment horizontal="center" shrinkToFit="0" vertical="center" wrapText="1"/>
    </xf>
    <xf borderId="4" fillId="13" fontId="58" numFmtId="0" xfId="0" applyAlignment="1" applyBorder="1" applyFont="1">
      <alignment horizontal="center" shrinkToFit="0" vertical="center" wrapText="1"/>
    </xf>
    <xf borderId="4" fillId="13" fontId="58" numFmtId="0" xfId="0" applyAlignment="1" applyBorder="1" applyFont="1">
      <alignment horizontal="center" shrinkToFit="0" vertical="center" wrapText="0"/>
    </xf>
    <xf borderId="4" fillId="8" fontId="12" numFmtId="0" xfId="0" applyAlignment="1" applyBorder="1" applyFont="1">
      <alignment horizontal="center" vertical="center"/>
    </xf>
    <xf borderId="4" fillId="8" fontId="12" numFmtId="0" xfId="0" applyAlignment="1" applyBorder="1" applyFont="1">
      <alignment vertical="center"/>
    </xf>
    <xf borderId="4" fillId="8" fontId="12" numFmtId="167" xfId="0" applyAlignment="1" applyBorder="1" applyFont="1" applyNumberFormat="1">
      <alignment vertical="center"/>
    </xf>
    <xf borderId="36" fillId="8" fontId="12" numFmtId="0" xfId="0" applyAlignment="1" applyBorder="1" applyFont="1">
      <alignment vertical="center"/>
    </xf>
    <xf borderId="0" fillId="8" fontId="12" numFmtId="0" xfId="0" applyAlignment="1" applyFont="1">
      <alignment vertical="center"/>
    </xf>
    <xf borderId="38" fillId="24" fontId="12" numFmtId="0" xfId="0" applyAlignment="1" applyBorder="1" applyFont="1">
      <alignment horizontal="center" shrinkToFit="0" vertical="center" wrapText="1"/>
    </xf>
    <xf borderId="6" fillId="0" fontId="12" numFmtId="166" xfId="0" applyAlignment="1" applyBorder="1" applyFont="1" applyNumberFormat="1">
      <alignment horizontal="center" vertical="center"/>
    </xf>
    <xf borderId="6" fillId="0" fontId="12" numFmtId="0" xfId="0" applyAlignment="1" applyBorder="1" applyFont="1">
      <alignment horizontal="center" vertical="center"/>
    </xf>
    <xf borderId="6" fillId="0" fontId="12" numFmtId="0" xfId="0" applyAlignment="1" applyBorder="1" applyFont="1">
      <alignment vertical="center"/>
    </xf>
    <xf borderId="6" fillId="0" fontId="12" numFmtId="0" xfId="0" applyAlignment="1" applyBorder="1" applyFont="1">
      <alignment vertical="center"/>
    </xf>
    <xf borderId="6" fillId="8" fontId="12" numFmtId="0" xfId="0" applyAlignment="1" applyBorder="1" applyFont="1">
      <alignment vertical="center"/>
    </xf>
    <xf borderId="6" fillId="8" fontId="12" numFmtId="0" xfId="0" applyAlignment="1" applyBorder="1" applyFont="1">
      <alignment horizontal="center" vertical="center"/>
    </xf>
    <xf borderId="6" fillId="8" fontId="12" numFmtId="0" xfId="0" applyAlignment="1" applyBorder="1" applyFont="1">
      <alignment horizontal="center" shrinkToFit="0" vertical="center" wrapText="0"/>
    </xf>
    <xf borderId="6" fillId="8" fontId="12" numFmtId="167" xfId="0" applyAlignment="1" applyBorder="1" applyFont="1" applyNumberFormat="1">
      <alignment vertical="center"/>
    </xf>
    <xf borderId="6" fillId="0" fontId="12" numFmtId="167" xfId="0" applyAlignment="1" applyBorder="1" applyFont="1" applyNumberFormat="1">
      <alignment vertical="center"/>
    </xf>
    <xf borderId="22" fillId="0" fontId="12" numFmtId="0" xfId="0" applyAlignment="1" applyBorder="1" applyFont="1">
      <alignment vertical="center"/>
    </xf>
    <xf borderId="0" fillId="0" fontId="12" numFmtId="0" xfId="0" applyAlignment="1" applyFont="1">
      <alignment vertical="center"/>
    </xf>
    <xf borderId="39" fillId="10" fontId="57" numFmtId="0" xfId="0" applyAlignment="1" applyBorder="1" applyFont="1">
      <alignment horizontal="center" readingOrder="0" vertical="center"/>
    </xf>
    <xf borderId="1" fillId="14" fontId="58" numFmtId="0" xfId="0" applyAlignment="1" applyBorder="1" applyFont="1">
      <alignment horizontal="center" readingOrder="0" vertical="center"/>
    </xf>
    <xf borderId="0" fillId="14" fontId="58" numFmtId="0" xfId="0" applyAlignment="1" applyFont="1">
      <alignment horizontal="center" readingOrder="0" vertical="center"/>
    </xf>
    <xf borderId="37" fillId="22" fontId="55" numFmtId="0" xfId="0" applyAlignment="1" applyBorder="1" applyFont="1">
      <alignment horizontal="left" readingOrder="0" vertical="center"/>
    </xf>
    <xf borderId="40" fillId="22" fontId="55" numFmtId="0" xfId="0" applyAlignment="1" applyBorder="1" applyFont="1">
      <alignment horizontal="left" readingOrder="0" vertical="center"/>
    </xf>
    <xf borderId="1" fillId="8" fontId="12" numFmtId="0" xfId="0" applyAlignment="1" applyBorder="1" applyFont="1">
      <alignment horizontal="left" vertical="center"/>
    </xf>
    <xf borderId="0" fillId="8" fontId="12" numFmtId="0" xfId="0" applyAlignment="1" applyFont="1">
      <alignment horizontal="left" vertical="center"/>
    </xf>
    <xf borderId="1" fillId="8" fontId="12" numFmtId="0" xfId="0" applyAlignment="1" applyBorder="1" applyFont="1">
      <alignment horizontal="left" vertical="center"/>
    </xf>
    <xf borderId="0" fillId="8" fontId="12" numFmtId="0" xfId="0" applyAlignment="1" applyFont="1">
      <alignment horizontal="left" vertical="center"/>
    </xf>
    <xf borderId="1" fillId="8" fontId="12" numFmtId="0" xfId="0" applyAlignment="1" applyBorder="1" applyFont="1">
      <alignment horizontal="left" readingOrder="0" vertical="center"/>
    </xf>
    <xf borderId="0" fillId="8" fontId="12" numFmtId="0" xfId="0" applyAlignment="1" applyFont="1">
      <alignment horizontal="left" readingOrder="0" vertical="center"/>
    </xf>
    <xf borderId="40" fillId="9" fontId="55" numFmtId="0" xfId="0" applyAlignment="1" applyBorder="1" applyFont="1">
      <alignment horizontal="left" readingOrder="0" vertical="center"/>
    </xf>
    <xf borderId="1" fillId="9" fontId="12" numFmtId="0" xfId="0" applyAlignment="1" applyBorder="1" applyFont="1">
      <alignment horizontal="left" readingOrder="0" vertical="center"/>
    </xf>
    <xf borderId="0" fillId="9" fontId="12" numFmtId="0" xfId="0" applyAlignment="1" applyFont="1">
      <alignment horizontal="left" vertical="center"/>
    </xf>
    <xf borderId="1" fillId="0" fontId="12" numFmtId="0" xfId="0" applyAlignment="1" applyBorder="1" applyFont="1">
      <alignment horizontal="center" vertical="bottom"/>
    </xf>
    <xf borderId="19" fillId="22" fontId="12" numFmtId="0" xfId="0" applyAlignment="1" applyBorder="1" applyFont="1">
      <alignment horizontal="center" readingOrder="0" vertical="center"/>
    </xf>
    <xf borderId="19" fillId="8" fontId="12" numFmtId="0" xfId="0" applyAlignment="1" applyBorder="1" applyFont="1">
      <alignment vertical="center"/>
    </xf>
    <xf borderId="0" fillId="25" fontId="127" numFmtId="167" xfId="0" applyAlignment="1" applyFill="1" applyFont="1" applyNumberFormat="1">
      <alignment horizontal="center" shrinkToFit="0" vertical="center" wrapText="1"/>
    </xf>
    <xf borderId="0" fillId="2" fontId="10" numFmtId="0" xfId="0" applyAlignment="1" applyFont="1">
      <alignment horizontal="center" shrinkToFit="0" vertical="center" wrapText="1"/>
    </xf>
    <xf borderId="0" fillId="2" fontId="10" numFmtId="167" xfId="0" applyAlignment="1" applyFont="1" applyNumberFormat="1">
      <alignment shrinkToFit="0" vertical="center" wrapText="1"/>
    </xf>
    <xf borderId="0" fillId="25" fontId="12" numFmtId="0" xfId="0" applyAlignment="1" applyFont="1">
      <alignment vertical="center"/>
    </xf>
    <xf borderId="0" fillId="15" fontId="12" numFmtId="0" xfId="0" applyAlignment="1" applyFont="1">
      <alignment vertical="center"/>
    </xf>
    <xf borderId="0" fillId="0" fontId="12" numFmtId="167" xfId="0" applyAlignment="1" applyFont="1" applyNumberFormat="1">
      <alignment horizontal="center" vertical="center"/>
    </xf>
    <xf borderId="1" fillId="8" fontId="2" numFmtId="0" xfId="0" applyAlignment="1" applyBorder="1" applyFont="1">
      <alignment horizontal="left"/>
    </xf>
    <xf borderId="1" fillId="0" fontId="2" numFmtId="0" xfId="0" applyAlignment="1" applyBorder="1" applyFont="1">
      <alignment vertical="center"/>
    </xf>
    <xf borderId="1" fillId="0" fontId="2" numFmtId="0" xfId="0" applyAlignment="1" applyBorder="1" applyFont="1">
      <alignment readingOrder="0" shrinkToFit="0" vertical="center" wrapText="0"/>
    </xf>
    <xf borderId="1" fillId="0" fontId="2" numFmtId="0" xfId="0" applyAlignment="1" applyBorder="1" applyFont="1">
      <alignment shrinkToFit="0" vertical="center" wrapText="0"/>
    </xf>
    <xf borderId="6" fillId="8" fontId="2" numFmtId="0" xfId="0" applyAlignment="1" applyBorder="1" applyFont="1">
      <alignment horizontal="center" readingOrder="0" vertical="center"/>
    </xf>
    <xf borderId="6" fillId="0" fontId="2" numFmtId="0" xfId="0" applyAlignment="1" applyBorder="1" applyFont="1">
      <alignment horizontal="center" vertical="center"/>
    </xf>
    <xf borderId="0" fillId="0" fontId="2" numFmtId="0" xfId="0" applyAlignment="1" applyFont="1">
      <alignment horizontal="left" shrinkToFit="0" wrapText="0"/>
    </xf>
    <xf borderId="6" fillId="0" fontId="2" numFmtId="0" xfId="0" applyBorder="1" applyFont="1"/>
    <xf borderId="3" fillId="0" fontId="2" numFmtId="0" xfId="0" applyBorder="1" applyFont="1"/>
    <xf borderId="3" fillId="0" fontId="2" numFmtId="0" xfId="0" applyAlignment="1" applyBorder="1" applyFont="1">
      <alignment horizontal="center" vertical="center"/>
    </xf>
    <xf borderId="0" fillId="22" fontId="8" numFmtId="0" xfId="0" applyAlignment="1" applyFont="1">
      <alignment horizontal="center" shrinkToFit="0" vertical="center" wrapText="1"/>
    </xf>
    <xf borderId="1" fillId="22" fontId="8" numFmtId="0" xfId="0" applyAlignment="1" applyBorder="1" applyFont="1">
      <alignment horizontal="center" shrinkToFit="0" vertical="center" wrapText="1"/>
    </xf>
    <xf borderId="1" fillId="23" fontId="8" numFmtId="0" xfId="0" applyAlignment="1" applyBorder="1" applyFont="1">
      <alignment horizontal="center" readingOrder="0" shrinkToFit="0" vertical="center" wrapText="1"/>
    </xf>
    <xf borderId="1" fillId="17" fontId="2" numFmtId="164" xfId="0" applyAlignment="1" applyBorder="1" applyFont="1" applyNumberFormat="1">
      <alignment horizontal="center" readingOrder="0" vertical="center"/>
    </xf>
    <xf borderId="1" fillId="17" fontId="2" numFmtId="164" xfId="0" applyAlignment="1" applyBorder="1" applyFont="1" applyNumberFormat="1">
      <alignment horizontal="center" readingOrder="0"/>
    </xf>
    <xf borderId="1" fillId="9" fontId="2" numFmtId="164" xfId="0" applyAlignment="1" applyBorder="1" applyFont="1" applyNumberFormat="1">
      <alignment horizontal="center" readingOrder="0"/>
    </xf>
    <xf borderId="1" fillId="9" fontId="2" numFmtId="0" xfId="0" applyAlignment="1" applyBorder="1" applyFont="1">
      <alignment horizontal="center" readingOrder="0"/>
    </xf>
    <xf borderId="1" fillId="9" fontId="2" numFmtId="14" xfId="0" applyAlignment="1" applyBorder="1" applyFont="1" applyNumberFormat="1">
      <alignment horizontal="center" readingOrder="0"/>
    </xf>
    <xf borderId="1" fillId="9" fontId="128" numFmtId="0" xfId="0" applyAlignment="1" applyBorder="1" applyFont="1">
      <alignment horizontal="center" readingOrder="0" shrinkToFit="0" wrapText="0"/>
    </xf>
    <xf borderId="1" fillId="9" fontId="2" numFmtId="0" xfId="0" applyAlignment="1" applyBorder="1" applyFont="1">
      <alignment horizontal="center"/>
    </xf>
    <xf borderId="1" fillId="0" fontId="129" numFmtId="0" xfId="0" applyAlignment="1" applyBorder="1" applyFont="1">
      <alignment horizontal="center" readingOrder="0" shrinkToFit="0" wrapText="0"/>
    </xf>
    <xf borderId="0" fillId="0" fontId="80" numFmtId="0" xfId="0" applyAlignment="1" applyFont="1">
      <alignment horizontal="center" readingOrder="0" shrinkToFit="0" wrapText="1"/>
    </xf>
    <xf borderId="0" fillId="2" fontId="130" numFmtId="0" xfId="0" applyAlignment="1" applyFont="1">
      <alignment horizontal="center" readingOrder="0" shrinkToFit="0" vertical="center" wrapText="1"/>
    </xf>
    <xf borderId="0" fillId="0" fontId="14" numFmtId="0" xfId="0" applyAlignment="1" applyFont="1">
      <alignment horizontal="center" shrinkToFit="0" vertical="center" wrapText="1"/>
    </xf>
    <xf borderId="0" fillId="3" fontId="14" numFmtId="0" xfId="0" applyAlignment="1" applyFont="1">
      <alignment horizontal="center" readingOrder="0" shrinkToFit="0" vertical="center" wrapText="1"/>
    </xf>
    <xf borderId="1" fillId="15" fontId="130" numFmtId="0" xfId="0" applyAlignment="1" applyBorder="1" applyFont="1">
      <alignment horizontal="center" readingOrder="0" shrinkToFit="0" vertical="center" wrapText="1"/>
    </xf>
    <xf borderId="0" fillId="2" fontId="14" numFmtId="0" xfId="0" applyAlignment="1" applyFont="1">
      <alignment horizontal="center" readingOrder="0" shrinkToFit="0" vertical="center" wrapText="1"/>
    </xf>
    <xf borderId="0" fillId="0" fontId="130" numFmtId="0" xfId="0" applyAlignment="1" applyFont="1">
      <alignment horizontal="center" readingOrder="0" shrinkToFit="0" vertical="center" wrapText="1"/>
    </xf>
    <xf borderId="1" fillId="0" fontId="14" numFmtId="0" xfId="0" applyAlignment="1" applyBorder="1" applyFont="1">
      <alignment horizontal="center" vertical="center"/>
    </xf>
    <xf borderId="1" fillId="26" fontId="14" numFmtId="0" xfId="0" applyAlignment="1" applyBorder="1" applyFill="1" applyFont="1">
      <alignment horizontal="center" shrinkToFit="0" vertical="center" wrapText="1"/>
    </xf>
    <xf borderId="1" fillId="0" fontId="14" numFmtId="0" xfId="0" applyAlignment="1" applyBorder="1" applyFont="1">
      <alignment horizontal="center" shrinkToFit="0" vertical="center" wrapText="1"/>
    </xf>
    <xf borderId="1" fillId="0" fontId="14" numFmtId="3" xfId="0" applyAlignment="1" applyBorder="1" applyFont="1" applyNumberFormat="1">
      <alignment horizontal="center" shrinkToFit="0" vertical="center" wrapText="1"/>
    </xf>
    <xf borderId="1" fillId="0" fontId="14" numFmtId="166" xfId="0" applyAlignment="1" applyBorder="1" applyFont="1" applyNumberFormat="1">
      <alignment horizontal="center" shrinkToFit="0" vertical="center" wrapText="1"/>
    </xf>
    <xf borderId="1" fillId="0" fontId="14" numFmtId="0" xfId="0" applyAlignment="1" applyBorder="1" applyFont="1">
      <alignment horizontal="center" readingOrder="0" shrinkToFit="0" vertical="center" wrapText="1"/>
    </xf>
    <xf borderId="1" fillId="3" fontId="14" numFmtId="0" xfId="0" applyAlignment="1" applyBorder="1" applyFont="1">
      <alignment horizontal="center" readingOrder="0" shrinkToFit="0" vertical="center" wrapText="1"/>
    </xf>
    <xf borderId="1" fillId="15" fontId="14" numFmtId="166" xfId="0" applyAlignment="1" applyBorder="1" applyFont="1" applyNumberFormat="1">
      <alignment horizontal="center" shrinkToFit="0" vertical="center" wrapText="1"/>
    </xf>
    <xf borderId="1" fillId="3" fontId="14" numFmtId="166" xfId="0" applyAlignment="1" applyBorder="1" applyFont="1" applyNumberFormat="1">
      <alignment horizontal="center" shrinkToFit="0" vertical="center" wrapText="1"/>
    </xf>
    <xf borderId="1" fillId="3" fontId="14" numFmtId="167" xfId="0" applyAlignment="1" applyBorder="1" applyFont="1" applyNumberFormat="1">
      <alignment horizontal="center" vertical="center"/>
    </xf>
    <xf borderId="1" fillId="3" fontId="14" numFmtId="14" xfId="0" applyAlignment="1" applyBorder="1" applyFont="1" applyNumberFormat="1">
      <alignment horizontal="center" readingOrder="0" vertical="center"/>
    </xf>
    <xf borderId="1" fillId="0" fontId="15" numFmtId="0" xfId="0" applyAlignment="1" applyBorder="1" applyFont="1">
      <alignment horizontal="center" readingOrder="0" shrinkToFit="0" vertical="center" wrapText="1"/>
    </xf>
    <xf borderId="1" fillId="2" fontId="131" numFmtId="0" xfId="0" applyAlignment="1" applyBorder="1" applyFont="1">
      <alignment horizontal="center" readingOrder="0" shrinkToFit="0" vertical="center" wrapText="1"/>
    </xf>
    <xf borderId="1" fillId="2" fontId="14" numFmtId="0" xfId="0" applyAlignment="1" applyBorder="1" applyFont="1">
      <alignment horizontal="center" shrinkToFit="0" vertical="center" wrapText="1"/>
    </xf>
    <xf borderId="1" fillId="8" fontId="14" numFmtId="0" xfId="0" applyAlignment="1" applyBorder="1" applyFont="1">
      <alignment horizontal="center" shrinkToFit="0" vertical="center" wrapText="1"/>
    </xf>
    <xf borderId="1" fillId="15" fontId="14" numFmtId="167" xfId="0" applyAlignment="1" applyBorder="1" applyFont="1" applyNumberFormat="1">
      <alignment horizontal="center" shrinkToFit="0" vertical="center" wrapText="1"/>
    </xf>
    <xf borderId="1" fillId="3" fontId="14" numFmtId="167" xfId="0" applyAlignment="1" applyBorder="1" applyFont="1" applyNumberFormat="1">
      <alignment horizontal="center" readingOrder="0" vertical="center"/>
    </xf>
    <xf borderId="1" fillId="2" fontId="14" numFmtId="0" xfId="0" applyAlignment="1" applyBorder="1" applyFont="1">
      <alignment horizontal="center" readingOrder="0" shrinkToFit="0" vertical="center" wrapText="1"/>
    </xf>
    <xf borderId="1" fillId="0" fontId="14" numFmtId="0" xfId="0" applyAlignment="1" applyBorder="1" applyFont="1">
      <alignment horizontal="center" readingOrder="0" vertical="center"/>
    </xf>
    <xf borderId="0" fillId="0" fontId="14" numFmtId="0" xfId="0" applyAlignment="1" applyFont="1">
      <alignment vertical="center"/>
    </xf>
    <xf borderId="1" fillId="0" fontId="14" numFmtId="174" xfId="0" applyAlignment="1" applyBorder="1" applyFont="1" applyNumberFormat="1">
      <alignment horizontal="center" shrinkToFit="0" vertical="center" wrapText="1"/>
    </xf>
    <xf borderId="1" fillId="3" fontId="14" numFmtId="166" xfId="0" applyAlignment="1" applyBorder="1" applyFont="1" applyNumberFormat="1">
      <alignment horizontal="center" readingOrder="0" shrinkToFit="0" vertical="center" wrapText="1"/>
    </xf>
    <xf borderId="1" fillId="0" fontId="80" numFmtId="0" xfId="0" applyAlignment="1" applyBorder="1" applyFont="1">
      <alignment horizontal="center" shrinkToFit="0" vertical="center" wrapText="1"/>
    </xf>
    <xf borderId="0" fillId="0" fontId="14" numFmtId="0" xfId="0" applyAlignment="1" applyFont="1">
      <alignment horizontal="center" vertical="center"/>
    </xf>
    <xf borderId="1" fillId="8" fontId="14" numFmtId="0" xfId="0" applyAlignment="1" applyBorder="1" applyFont="1">
      <alignment horizontal="center" readingOrder="0" shrinkToFit="0" vertical="center" wrapText="1"/>
    </xf>
    <xf borderId="1" fillId="15" fontId="14" numFmtId="0" xfId="0" applyAlignment="1" applyBorder="1" applyFont="1">
      <alignment horizontal="center" readingOrder="0" shrinkToFit="0" vertical="center" wrapText="1"/>
    </xf>
    <xf borderId="0" fillId="0" fontId="15" numFmtId="0" xfId="0" applyAlignment="1" applyFont="1">
      <alignment horizontal="center" shrinkToFit="0" vertical="center" wrapText="1"/>
    </xf>
    <xf borderId="0" fillId="0" fontId="14" numFmtId="0" xfId="0" applyAlignment="1" applyFont="1">
      <alignment horizontal="center" readingOrder="0" vertical="center"/>
    </xf>
    <xf borderId="1" fillId="0" fontId="14" numFmtId="169" xfId="0" applyAlignment="1" applyBorder="1" applyFont="1" applyNumberFormat="1">
      <alignment horizontal="center" shrinkToFit="0" vertical="center" wrapText="1"/>
    </xf>
    <xf borderId="1" fillId="26" fontId="14" numFmtId="0" xfId="0" applyAlignment="1" applyBorder="1" applyFont="1">
      <alignment horizontal="center" readingOrder="0" shrinkToFit="0" vertical="center" wrapText="1"/>
    </xf>
    <xf borderId="1" fillId="0" fontId="14" numFmtId="14" xfId="0" applyAlignment="1" applyBorder="1" applyFont="1" applyNumberFormat="1">
      <alignment horizontal="center" readingOrder="0" vertical="center"/>
    </xf>
    <xf borderId="1" fillId="15" fontId="14" numFmtId="169" xfId="0" applyAlignment="1" applyBorder="1" applyFont="1" applyNumberFormat="1">
      <alignment horizontal="center" readingOrder="0" vertical="center"/>
    </xf>
    <xf borderId="1" fillId="3" fontId="14" numFmtId="169" xfId="0" applyAlignment="1" applyBorder="1" applyFont="1" applyNumberFormat="1">
      <alignment horizontal="center" readingOrder="0" vertical="center"/>
    </xf>
    <xf borderId="0" fillId="14" fontId="14" numFmtId="0" xfId="0" applyAlignment="1" applyFont="1">
      <alignment vertical="center"/>
    </xf>
    <xf borderId="1" fillId="0" fontId="80" numFmtId="164" xfId="0" applyAlignment="1" applyBorder="1" applyFont="1" applyNumberFormat="1">
      <alignment horizontal="center" shrinkToFit="0" vertical="center" wrapText="1"/>
    </xf>
    <xf quotePrefix="1" borderId="1" fillId="0" fontId="14" numFmtId="0" xfId="0" applyAlignment="1" applyBorder="1" applyFont="1">
      <alignment horizontal="center" readingOrder="0" shrinkToFit="0" vertical="center" wrapText="1"/>
    </xf>
    <xf borderId="1" fillId="15" fontId="14" numFmtId="0" xfId="0" applyAlignment="1" applyBorder="1" applyFont="1">
      <alignment horizontal="center" vertical="center"/>
    </xf>
    <xf borderId="1" fillId="0" fontId="14" numFmtId="164" xfId="0" applyAlignment="1" applyBorder="1" applyFont="1" applyNumberFormat="1">
      <alignment horizontal="center" readingOrder="0" vertical="center"/>
    </xf>
    <xf borderId="1" fillId="3" fontId="14" numFmtId="166" xfId="0" applyAlignment="1" applyBorder="1" applyFont="1" applyNumberFormat="1">
      <alignment horizontal="center" readingOrder="0" vertical="center"/>
    </xf>
    <xf quotePrefix="1" borderId="1" fillId="0" fontId="14" numFmtId="0" xfId="0" applyAlignment="1" applyBorder="1" applyFont="1">
      <alignment horizontal="center" readingOrder="0" vertical="center"/>
    </xf>
    <xf borderId="1" fillId="0" fontId="15" numFmtId="0" xfId="0" applyAlignment="1" applyBorder="1" applyFont="1">
      <alignment horizontal="center" shrinkToFit="0" vertical="center" wrapText="1"/>
    </xf>
    <xf borderId="1" fillId="8" fontId="132" numFmtId="0" xfId="0" applyAlignment="1" applyBorder="1" applyFont="1">
      <alignment horizontal="center" vertical="center"/>
    </xf>
    <xf borderId="0" fillId="0" fontId="80" numFmtId="0" xfId="0" applyAlignment="1" applyFont="1">
      <alignment horizontal="center" shrinkToFit="0" vertical="center" wrapText="1"/>
    </xf>
    <xf borderId="0" fillId="0" fontId="14" numFmtId="164" xfId="0" applyAlignment="1" applyFont="1" applyNumberFormat="1">
      <alignment horizontal="center" readingOrder="0" vertical="center"/>
    </xf>
    <xf borderId="1" fillId="15" fontId="14" numFmtId="178" xfId="0" applyAlignment="1" applyBorder="1" applyFont="1" applyNumberFormat="1">
      <alignment horizontal="center" readingOrder="0" shrinkToFit="0" vertical="center" wrapText="1"/>
    </xf>
    <xf borderId="0" fillId="0" fontId="14" numFmtId="164" xfId="0" applyAlignment="1" applyFont="1" applyNumberFormat="1">
      <alignment horizontal="center" readingOrder="0" shrinkToFit="0" vertical="center" wrapText="1"/>
    </xf>
    <xf borderId="1" fillId="0" fontId="14" numFmtId="14" xfId="0" applyAlignment="1" applyBorder="1" applyFont="1" applyNumberFormat="1">
      <alignment horizontal="center" readingOrder="0" shrinkToFit="0" vertical="center" wrapText="1"/>
    </xf>
    <xf borderId="1" fillId="15" fontId="14" numFmtId="0" xfId="0" applyAlignment="1" applyBorder="1" applyFont="1">
      <alignment horizontal="center" shrinkToFit="0" vertical="center" wrapText="1"/>
    </xf>
    <xf borderId="1" fillId="3" fontId="14" numFmtId="167" xfId="0" applyAlignment="1" applyBorder="1" applyFont="1" applyNumberFormat="1">
      <alignment horizontal="center" shrinkToFit="0" vertical="center" wrapText="1"/>
    </xf>
    <xf borderId="1" fillId="3" fontId="14" numFmtId="14" xfId="0" applyAlignment="1" applyBorder="1" applyFont="1" applyNumberFormat="1">
      <alignment horizontal="center" readingOrder="0" shrinkToFit="0" vertical="center" wrapText="1"/>
    </xf>
    <xf borderId="1" fillId="15" fontId="14" numFmtId="0" xfId="0" applyAlignment="1" applyBorder="1" applyFont="1">
      <alignment horizontal="center" readingOrder="0" vertical="center"/>
    </xf>
    <xf borderId="1" fillId="2" fontId="133" numFmtId="0" xfId="0" applyAlignment="1" applyBorder="1" applyFont="1">
      <alignment readingOrder="0" shrinkToFit="0" vertical="center" wrapText="1"/>
    </xf>
    <xf borderId="1" fillId="2" fontId="14" numFmtId="0" xfId="0" applyAlignment="1" applyBorder="1" applyFont="1">
      <alignment vertical="center"/>
    </xf>
    <xf borderId="0" fillId="0" fontId="80" numFmtId="164" xfId="0" applyAlignment="1" applyFont="1" applyNumberFormat="1">
      <alignment horizontal="center" shrinkToFit="0" vertical="center" wrapText="1"/>
    </xf>
    <xf borderId="1" fillId="15" fontId="14" numFmtId="169" xfId="0" applyAlignment="1" applyBorder="1" applyFont="1" applyNumberFormat="1">
      <alignment horizontal="center" readingOrder="0" shrinkToFit="0" vertical="center" wrapText="1"/>
    </xf>
    <xf borderId="1" fillId="3" fontId="14" numFmtId="169" xfId="0" applyAlignment="1" applyBorder="1" applyFont="1" applyNumberFormat="1">
      <alignment horizontal="center" readingOrder="0" shrinkToFit="0" vertical="center" wrapText="1"/>
    </xf>
    <xf borderId="1" fillId="0" fontId="14" numFmtId="164" xfId="0" applyAlignment="1" applyBorder="1" applyFont="1" applyNumberFormat="1">
      <alignment horizontal="center" readingOrder="0" shrinkToFit="0" vertical="center" wrapText="1"/>
    </xf>
    <xf borderId="1" fillId="0" fontId="134" numFmtId="0" xfId="0" applyAlignment="1" applyBorder="1" applyFont="1">
      <alignment horizontal="center" readingOrder="0" shrinkToFit="0" vertical="center" wrapText="1"/>
    </xf>
    <xf borderId="1" fillId="3" fontId="14" numFmtId="0" xfId="0" applyAlignment="1" applyBorder="1" applyFont="1">
      <alignment horizontal="center" shrinkToFit="0" vertical="center" wrapText="1"/>
    </xf>
    <xf borderId="1" fillId="2" fontId="135" numFmtId="0" xfId="0" applyAlignment="1" applyBorder="1" applyFont="1">
      <alignment horizontal="center" readingOrder="0" shrinkToFit="0" vertical="center" wrapText="1"/>
    </xf>
    <xf borderId="1" fillId="3" fontId="14" numFmtId="178" xfId="0" applyAlignment="1" applyBorder="1" applyFont="1" applyNumberFormat="1">
      <alignment horizontal="center" readingOrder="0" shrinkToFit="0" vertical="center" wrapText="1"/>
    </xf>
    <xf borderId="1" fillId="0" fontId="14" numFmtId="0" xfId="0" applyAlignment="1" applyBorder="1" applyFont="1">
      <alignment shrinkToFit="0" vertical="center" wrapText="1"/>
    </xf>
    <xf borderId="1" fillId="2" fontId="14" numFmtId="0" xfId="0" applyAlignment="1" applyBorder="1" applyFont="1">
      <alignment readingOrder="0" shrinkToFit="0" vertical="center" wrapText="1"/>
    </xf>
    <xf borderId="0" fillId="0" fontId="2" numFmtId="164" xfId="0" applyAlignment="1" applyFont="1" applyNumberFormat="1">
      <alignment readingOrder="0" vertical="center"/>
    </xf>
    <xf borderId="0" fillId="9" fontId="2" numFmtId="164" xfId="0" applyAlignment="1" applyFont="1" applyNumberFormat="1">
      <alignment readingOrder="0" vertical="center"/>
    </xf>
    <xf borderId="1" fillId="9" fontId="14" numFmtId="0" xfId="0" applyAlignment="1" applyBorder="1" applyFont="1">
      <alignment horizontal="center" readingOrder="0" shrinkToFit="0" vertical="center" wrapText="1"/>
    </xf>
    <xf borderId="1" fillId="9" fontId="14" numFmtId="14" xfId="0" applyAlignment="1" applyBorder="1" applyFont="1" applyNumberFormat="1">
      <alignment horizontal="center" readingOrder="0" shrinkToFit="0" vertical="center" wrapText="1"/>
    </xf>
    <xf borderId="1" fillId="9" fontId="14" numFmtId="0" xfId="0" applyAlignment="1" applyBorder="1" applyFont="1">
      <alignment horizontal="center" shrinkToFit="0" vertical="center" wrapText="1"/>
    </xf>
    <xf borderId="1" fillId="9" fontId="14" numFmtId="166" xfId="0" applyAlignment="1" applyBorder="1" applyFont="1" applyNumberFormat="1">
      <alignment horizontal="center" readingOrder="0" shrinkToFit="0" vertical="center" wrapText="1"/>
    </xf>
    <xf borderId="1" fillId="9" fontId="14" numFmtId="167" xfId="0" applyAlignment="1" applyBorder="1" applyFont="1" applyNumberFormat="1">
      <alignment horizontal="center" shrinkToFit="0" vertical="center" wrapText="1"/>
    </xf>
    <xf borderId="1" fillId="9" fontId="136" numFmtId="0" xfId="0" applyAlignment="1" applyBorder="1" applyFont="1">
      <alignment horizontal="center" readingOrder="0" shrinkToFit="0" vertical="center" wrapText="1"/>
    </xf>
    <xf borderId="1" fillId="9" fontId="137" numFmtId="0" xfId="0" applyAlignment="1" applyBorder="1" applyFont="1">
      <alignment horizontal="center" readingOrder="0" shrinkToFit="0" vertical="center" wrapText="1"/>
    </xf>
    <xf borderId="0" fillId="9" fontId="14" numFmtId="0" xfId="0" applyAlignment="1" applyFont="1">
      <alignment vertical="center"/>
    </xf>
    <xf borderId="0" fillId="9" fontId="2" numFmtId="0" xfId="0" applyAlignment="1" applyFont="1">
      <alignment vertical="center"/>
    </xf>
    <xf borderId="0" fillId="3" fontId="14" numFmtId="0" xfId="0" applyAlignment="1" applyFont="1">
      <alignment horizontal="center" shrinkToFit="0" vertical="center" wrapText="1"/>
    </xf>
    <xf borderId="0" fillId="15" fontId="14" numFmtId="167" xfId="0" applyAlignment="1" applyFont="1" applyNumberFormat="1">
      <alignment horizontal="center" vertical="center"/>
    </xf>
    <xf borderId="0" fillId="3" fontId="14" numFmtId="167" xfId="0" applyAlignment="1" applyFont="1" applyNumberFormat="1">
      <alignment horizontal="center" vertical="center"/>
    </xf>
    <xf borderId="0" fillId="3" fontId="14" numFmtId="0" xfId="0" applyAlignment="1" applyFont="1">
      <alignment horizontal="center" vertical="center"/>
    </xf>
    <xf borderId="0" fillId="2" fontId="14" numFmtId="0" xfId="0" applyAlignment="1" applyFont="1">
      <alignment horizontal="center" shrinkToFit="0" vertical="center" wrapText="1"/>
    </xf>
    <xf borderId="0" fillId="26" fontId="14" numFmtId="0" xfId="0" applyAlignment="1" applyFont="1">
      <alignment horizontal="center" shrinkToFit="0" vertical="center" wrapText="1"/>
    </xf>
    <xf quotePrefix="1" borderId="0" fillId="0" fontId="12" numFmtId="0" xfId="0" applyAlignment="1" applyFont="1">
      <alignment vertical="bottom"/>
    </xf>
    <xf borderId="0" fillId="8" fontId="138" numFmtId="0" xfId="0" applyAlignment="1" applyFont="1">
      <alignment readingOrder="0"/>
    </xf>
    <xf quotePrefix="1" borderId="0" fillId="0" fontId="12" numFmtId="0" xfId="0" applyAlignment="1" applyFont="1">
      <alignment readingOrder="0" vertical="bottom"/>
    </xf>
    <xf borderId="0" fillId="0" fontId="12" numFmtId="0" xfId="0" applyAlignment="1" applyFont="1">
      <alignment readingOrder="0" vertical="bottom"/>
    </xf>
  </cellXfs>
  <cellStyles count="1">
    <cellStyle xfId="0" name="Normal" builtinId="0"/>
  </cellStyles>
  <dxfs count="2">
    <dxf>
      <font/>
      <fill>
        <patternFill patternType="solid">
          <fgColor rgb="FFF4CCCC"/>
          <bgColor rgb="FFF4CCCC"/>
        </patternFill>
      </fill>
      <border/>
    </dxf>
    <dxf>
      <font>
        <color rgb="FFFF0000"/>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avaserman@itba.edu.ar" TargetMode="External"/><Relationship Id="rId3" Type="http://schemas.openxmlformats.org/officeDocument/2006/relationships/hyperlink" Target="mailto:avaserman@itba.edu.ar" TargetMode="External"/><Relationship Id="rId4" Type="http://schemas.openxmlformats.org/officeDocument/2006/relationships/hyperlink" Target="mailto:awaisburg@itba.edu.ar" TargetMode="External"/><Relationship Id="rId5" Type="http://schemas.openxmlformats.org/officeDocument/2006/relationships/hyperlink" Target="mailto:avaserman@itba.edu.ar" TargetMode="External"/><Relationship Id="rId6" Type="http://schemas.openxmlformats.org/officeDocument/2006/relationships/hyperlink" Target="mailto:avaserman@itba.edu.ar" TargetMode="External"/><Relationship Id="rId7" Type="http://schemas.openxmlformats.org/officeDocument/2006/relationships/drawing" Target="../drawings/drawing1.xml"/><Relationship Id="rId8"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90" Type="http://schemas.openxmlformats.org/officeDocument/2006/relationships/hyperlink" Target="https://drive.google.com/open?id=1hlUSnpnIMGrLCJeSp312vQ6jINHhzSV8" TargetMode="External"/><Relationship Id="rId194" Type="http://schemas.openxmlformats.org/officeDocument/2006/relationships/hyperlink" Target="https://drive.google.com/open?id=1REkXege5yAnnuJm223qqAd3Wn1qzwa84" TargetMode="External"/><Relationship Id="rId193" Type="http://schemas.openxmlformats.org/officeDocument/2006/relationships/hyperlink" Target="https://drive.google.com/open?id=1T8KaaDSQ-mZFNAFJNufNpgJRRwpxQqpz" TargetMode="External"/><Relationship Id="rId192" Type="http://schemas.openxmlformats.org/officeDocument/2006/relationships/hyperlink" Target="https://drive.google.com/open?id=11sjuoea1ET-BukVQ0iKbIhaYAhy4nlW1" TargetMode="External"/><Relationship Id="rId191" Type="http://schemas.openxmlformats.org/officeDocument/2006/relationships/hyperlink" Target="https://drive.google.com/open?id=1Hruy-jciUR_FReI9hFnXuwezxHLhOgUZ" TargetMode="External"/><Relationship Id="rId187" Type="http://schemas.openxmlformats.org/officeDocument/2006/relationships/hyperlink" Target="https://drive.google.com/open?id=1w0R31kNgMjKx0zu41oHseIyFN7ziVTTU" TargetMode="External"/><Relationship Id="rId186" Type="http://schemas.openxmlformats.org/officeDocument/2006/relationships/hyperlink" Target="https://drive.google.com/open?id=1K-DuPf9rzNtdtsIBdKHW4-ZqagbrcXsD" TargetMode="External"/><Relationship Id="rId185" Type="http://schemas.openxmlformats.org/officeDocument/2006/relationships/hyperlink" Target="https://drive.google.com/open?id=1gvhW3mjVtJdTYdigFk-gNsR4zT_WaBcU" TargetMode="External"/><Relationship Id="rId184" Type="http://schemas.openxmlformats.org/officeDocument/2006/relationships/hyperlink" Target="https://drive.google.com/open?id=1FJ63qryHyiMPjkUkaOtaTA3suEpuHPU6" TargetMode="External"/><Relationship Id="rId189" Type="http://schemas.openxmlformats.org/officeDocument/2006/relationships/hyperlink" Target="https://drive.google.com/open?id=1lUfczEGS-v0Ernaz078KEK_4W8i9pmC_" TargetMode="External"/><Relationship Id="rId188" Type="http://schemas.openxmlformats.org/officeDocument/2006/relationships/hyperlink" Target="https://drive.google.com/open?id=1W-Gb0KxQWJMTzXt9ff32_Bnzc4-rkv1d" TargetMode="External"/><Relationship Id="rId183" Type="http://schemas.openxmlformats.org/officeDocument/2006/relationships/hyperlink" Target="https://drive.google.com/open?id=1ZW4S-3PMP-S36g5hogyMzcVcp3ieT5k1" TargetMode="External"/><Relationship Id="rId182" Type="http://schemas.openxmlformats.org/officeDocument/2006/relationships/hyperlink" Target="https://drive.google.com/open?id=1ZNGWY5sfQyeGpiFplx_mT7syfGSBRjAk" TargetMode="External"/><Relationship Id="rId181" Type="http://schemas.openxmlformats.org/officeDocument/2006/relationships/hyperlink" Target="https://drive.google.com/open?id=1z1y_2y1FOZ5WciKXiZA36TdqjMfFTerI" TargetMode="External"/><Relationship Id="rId180" Type="http://schemas.openxmlformats.org/officeDocument/2006/relationships/hyperlink" Target="https://drive.google.com/open?id=1z4Xr5oMTPL72yGdJc6gSikiWSJvDAQv3" TargetMode="External"/><Relationship Id="rId176" Type="http://schemas.openxmlformats.org/officeDocument/2006/relationships/hyperlink" Target="https://drive.google.com/open?id=1-nqdqsn7FX1s7KSZGZrr2L2wCUmK2yNp" TargetMode="External"/><Relationship Id="rId297" Type="http://schemas.openxmlformats.org/officeDocument/2006/relationships/hyperlink" Target="https://drive.google.com/open?id=1nc-ADxs-VpO4-kSf6lERKjcJ3KPbFtGx" TargetMode="External"/><Relationship Id="rId175" Type="http://schemas.openxmlformats.org/officeDocument/2006/relationships/hyperlink" Target="https://drive.google.com/open?id=18w75ErNyMJPn-dObMQrwWeWV2N3mEhpZ" TargetMode="External"/><Relationship Id="rId296" Type="http://schemas.openxmlformats.org/officeDocument/2006/relationships/hyperlink" Target="https://drive.google.com/open?id=1lTtITs3r477yo7Uih0dsusRMggHXprsk" TargetMode="External"/><Relationship Id="rId174" Type="http://schemas.openxmlformats.org/officeDocument/2006/relationships/hyperlink" Target="https://drive.google.com/open?id=1-KiJv-2uTXiwYXeINYRqh4RQ89dYJ4IE" TargetMode="External"/><Relationship Id="rId295" Type="http://schemas.openxmlformats.org/officeDocument/2006/relationships/hyperlink" Target="https://drive.google.com/open?id=1kyM1Li7keeGsqYtfYGuDCHUzOlFSv4B4" TargetMode="External"/><Relationship Id="rId173" Type="http://schemas.openxmlformats.org/officeDocument/2006/relationships/hyperlink" Target="https://drive.google.com/open?id=1o9acX5UFdhdyeBJ5A-HjYGfHvbCoG94T" TargetMode="External"/><Relationship Id="rId294" Type="http://schemas.openxmlformats.org/officeDocument/2006/relationships/hyperlink" Target="https://drive.google.com/open?id=1CW2ek9icVXXTAUkb9VQq6H2-tGjYcHKu" TargetMode="External"/><Relationship Id="rId179" Type="http://schemas.openxmlformats.org/officeDocument/2006/relationships/hyperlink" Target="https://drive.google.com/open?id=1URRkivOtDS1yCQN45VqkNqN5bXwIFNRT" TargetMode="External"/><Relationship Id="rId178" Type="http://schemas.openxmlformats.org/officeDocument/2006/relationships/hyperlink" Target="https://drive.google.com/open?id=1soWAQ4GY6t9o2lKPpEIrphnP14XdJd2d" TargetMode="External"/><Relationship Id="rId299" Type="http://schemas.openxmlformats.org/officeDocument/2006/relationships/hyperlink" Target="https://drive.google.com/open?id=1Q-lCU0pErwC47N0i3jFOHxiehxpluh1Q" TargetMode="External"/><Relationship Id="rId177" Type="http://schemas.openxmlformats.org/officeDocument/2006/relationships/hyperlink" Target="https://drive.google.com/open?id=1RUo5hIN_foU3mvB9SeNySYucXp1k-UDc" TargetMode="External"/><Relationship Id="rId298" Type="http://schemas.openxmlformats.org/officeDocument/2006/relationships/hyperlink" Target="https://drive.google.com/open?id=1Mcc7Gn_ZBp2X1PiGobeV5ZOjXOT6WLZ1" TargetMode="External"/><Relationship Id="rId198" Type="http://schemas.openxmlformats.org/officeDocument/2006/relationships/hyperlink" Target="https://drive.google.com/open?id=1znOew8ufw2nfqBM66iAPUtfmOX2Wd7VY" TargetMode="External"/><Relationship Id="rId197" Type="http://schemas.openxmlformats.org/officeDocument/2006/relationships/hyperlink" Target="https://drive.google.com/open?id=1_p7fi_MYBfMsKHUAknmaaTedHyr1DwVR" TargetMode="External"/><Relationship Id="rId196" Type="http://schemas.openxmlformats.org/officeDocument/2006/relationships/hyperlink" Target="https://drive.google.com/open?id=1ZVg33_ARBzLr_uCzoCZUie1zXs41DlKQ" TargetMode="External"/><Relationship Id="rId195" Type="http://schemas.openxmlformats.org/officeDocument/2006/relationships/hyperlink" Target="https://drive.google.com/open?id=1mqCCv4PBUnzBa01gWrJeJ6bSWSRnFR4s" TargetMode="External"/><Relationship Id="rId199" Type="http://schemas.openxmlformats.org/officeDocument/2006/relationships/hyperlink" Target="https://drive.google.com/open?id=1nPTQ0FSI4A_aflv6tdLWCcUFMcRREgDO" TargetMode="External"/><Relationship Id="rId150" Type="http://schemas.openxmlformats.org/officeDocument/2006/relationships/hyperlink" Target="https://drive.google.com/open?id=1JEGxEdixV2ZFCny1V7D0526q3OZxftzb" TargetMode="External"/><Relationship Id="rId271" Type="http://schemas.openxmlformats.org/officeDocument/2006/relationships/hyperlink" Target="https://drive.google.com/open?id=1Qjv1RswYa1FAAnCHBWEs4F9RgwUFEono" TargetMode="External"/><Relationship Id="rId392" Type="http://schemas.openxmlformats.org/officeDocument/2006/relationships/hyperlink" Target="https://drive.google.com/open?id=1WKfBBc5CJT2l_omF6E9x1h9xkARyhmYy" TargetMode="External"/><Relationship Id="rId270" Type="http://schemas.openxmlformats.org/officeDocument/2006/relationships/hyperlink" Target="https://drive.google.com/open?id=10LdxvYh166LFVqwmQJb34gosZYbmGGr-" TargetMode="External"/><Relationship Id="rId391" Type="http://schemas.openxmlformats.org/officeDocument/2006/relationships/hyperlink" Target="https://drive.google.com/open?id=13P4Hu0fMjzJMQSt-_NRGyGPw9LGMSY5E" TargetMode="External"/><Relationship Id="rId390" Type="http://schemas.openxmlformats.org/officeDocument/2006/relationships/hyperlink" Target="https://drive.google.com/open?id=14VhORGS_yR2CWJauCghOcseBdoc17JDm" TargetMode="External"/><Relationship Id="rId1" Type="http://schemas.openxmlformats.org/officeDocument/2006/relationships/hyperlink" Target="https://drive.google.com/open?id=1cCqid_jZjNCID881g-e91L--LtO-fnba" TargetMode="External"/><Relationship Id="rId2" Type="http://schemas.openxmlformats.org/officeDocument/2006/relationships/hyperlink" Target="https://drive.google.com/open?id=1i0M3OhGQPDzeZtz79Mm1L6sRie9VjtGW" TargetMode="External"/><Relationship Id="rId3" Type="http://schemas.openxmlformats.org/officeDocument/2006/relationships/hyperlink" Target="https://drive.google.com/open?id=1cjvaCEaLAgXZhV2RRLGWYFe9JZ8lGyi3" TargetMode="External"/><Relationship Id="rId149" Type="http://schemas.openxmlformats.org/officeDocument/2006/relationships/hyperlink" Target="https://drive.google.com/open?id=12NiJgScLod-fxbWi595g_8IniwrXWNJR" TargetMode="External"/><Relationship Id="rId4" Type="http://schemas.openxmlformats.org/officeDocument/2006/relationships/hyperlink" Target="https://drive.google.com/open?id=1E5R5Q8zZNqOWp1qjentdX5AvOpUaXA2k" TargetMode="External"/><Relationship Id="rId148" Type="http://schemas.openxmlformats.org/officeDocument/2006/relationships/hyperlink" Target="https://drive.google.com/open?id=1oXF5ZaG2ZeHRYKvKPbgRZPutMkShYgMt" TargetMode="External"/><Relationship Id="rId269" Type="http://schemas.openxmlformats.org/officeDocument/2006/relationships/hyperlink" Target="https://drive.google.com/open?id=1bGJmXZBQ8LTAnjzzOtIxZZQGvs7b5zc-" TargetMode="External"/><Relationship Id="rId9" Type="http://schemas.openxmlformats.org/officeDocument/2006/relationships/hyperlink" Target="https://drive.google.com/open?id=15D01A2mx62mvbR3Qfyt4I-JGZSZtiFmz" TargetMode="External"/><Relationship Id="rId143" Type="http://schemas.openxmlformats.org/officeDocument/2006/relationships/hyperlink" Target="https://drive.google.com/open?id=1I6bYNZiMy_vqoSERxoyVZYVz0Kp0l8LK" TargetMode="External"/><Relationship Id="rId264" Type="http://schemas.openxmlformats.org/officeDocument/2006/relationships/hyperlink" Target="https://drive.google.com/open?id=1EKrDkRRLgSuClG6CjmyxLf7KtOx1f3wc" TargetMode="External"/><Relationship Id="rId385" Type="http://schemas.openxmlformats.org/officeDocument/2006/relationships/hyperlink" Target="https://drive.google.com/open?id=1yHu_YrpQRfJ5NVXbJUIKmigBbgEQHwu1" TargetMode="External"/><Relationship Id="rId142" Type="http://schemas.openxmlformats.org/officeDocument/2006/relationships/hyperlink" Target="https://drive.google.com/open?id=1bfyhsfn9zQDyQyis3aIbF8dShZWuLL7x" TargetMode="External"/><Relationship Id="rId263" Type="http://schemas.openxmlformats.org/officeDocument/2006/relationships/hyperlink" Target="https://drive.google.com/open?id=1RzYIziS99n5XUK9yBUjFJPXmynGR8YDq" TargetMode="External"/><Relationship Id="rId384" Type="http://schemas.openxmlformats.org/officeDocument/2006/relationships/hyperlink" Target="https://drive.google.com/open?id=1usz77s7riqZAKzBI9Su_3tF-tvQWQ5Fk" TargetMode="External"/><Relationship Id="rId141" Type="http://schemas.openxmlformats.org/officeDocument/2006/relationships/hyperlink" Target="https://drive.google.com/open?id=1_JrGHWJ_00uW_ErU4ShjaWzsznfrVuCqEAiyRB-1p-4" TargetMode="External"/><Relationship Id="rId262" Type="http://schemas.openxmlformats.org/officeDocument/2006/relationships/hyperlink" Target="https://drive.google.com/open?id=1W0GgaR8clsDnjWuWiRhyENRj8VcDZ0wp" TargetMode="External"/><Relationship Id="rId383" Type="http://schemas.openxmlformats.org/officeDocument/2006/relationships/hyperlink" Target="https://drive.google.com/open?id=1t57k_xbMOeJTm6xikgPQ0nDWWFbBvUZg" TargetMode="External"/><Relationship Id="rId140" Type="http://schemas.openxmlformats.org/officeDocument/2006/relationships/hyperlink" Target="https://drive.google.com/open?id=1WpEvAcysxEOgzCBJDo6eyLTcSR90pQLv" TargetMode="External"/><Relationship Id="rId261" Type="http://schemas.openxmlformats.org/officeDocument/2006/relationships/hyperlink" Target="https://drive.google.com/open?id=1P0XCtBFk8rfCQabAoyH3h_OX87ePJ8Ns" TargetMode="External"/><Relationship Id="rId382" Type="http://schemas.openxmlformats.org/officeDocument/2006/relationships/hyperlink" Target="https://drive.google.com/open?id=1Hra6YXpavZOvxTuphVRHO85RgvQvo2Je" TargetMode="External"/><Relationship Id="rId5" Type="http://schemas.openxmlformats.org/officeDocument/2006/relationships/hyperlink" Target="https://drive.google.com/open?id=1RclX-C_hByF2g60t2F7jVOPvZpQNX5q1" TargetMode="External"/><Relationship Id="rId147" Type="http://schemas.openxmlformats.org/officeDocument/2006/relationships/hyperlink" Target="https://drive.google.com/open?id=11Qs0_6AN4Vus_7EUHIwmrrqj8hZJclSs" TargetMode="External"/><Relationship Id="rId268" Type="http://schemas.openxmlformats.org/officeDocument/2006/relationships/hyperlink" Target="https://drive.google.com/open?id=1arRqEl5c5zY6FaJK9C2ueBwcIGtYCabz" TargetMode="External"/><Relationship Id="rId389" Type="http://schemas.openxmlformats.org/officeDocument/2006/relationships/hyperlink" Target="https://drive.google.com/file/d/1bpXwec7qvcvMAavrBcSUpT9jl9uts687/view?usp=sharing" TargetMode="External"/><Relationship Id="rId6" Type="http://schemas.openxmlformats.org/officeDocument/2006/relationships/hyperlink" Target="https://drive.google.com/open?id=1omJ1ZiIRlqq32zL7BAGhCKW2qvE6MMHd" TargetMode="External"/><Relationship Id="rId146" Type="http://schemas.openxmlformats.org/officeDocument/2006/relationships/hyperlink" Target="https://drive.google.com/open?id=1h5O6rkjD4RD4e2xQjQUVmlLeo-w0Sdo4" TargetMode="External"/><Relationship Id="rId267" Type="http://schemas.openxmlformats.org/officeDocument/2006/relationships/hyperlink" Target="https://drive.google.com/open?id=1lB0F5KnNWVSBLVXq9sGE4NoEICQb9gee" TargetMode="External"/><Relationship Id="rId388" Type="http://schemas.openxmlformats.org/officeDocument/2006/relationships/hyperlink" Target="https://drive.google.com/open?id=1obo-c6tPjvomaXWtfL9EFSkNzGuwyHry" TargetMode="External"/><Relationship Id="rId7" Type="http://schemas.openxmlformats.org/officeDocument/2006/relationships/hyperlink" Target="https://drive.google.com/open?id=1jkPJYF37hor1gBFUOTNQgnzPAz3Qerem" TargetMode="External"/><Relationship Id="rId145" Type="http://schemas.openxmlformats.org/officeDocument/2006/relationships/hyperlink" Target="https://drive.google.com/open?id=1mKfwV7FnFx1JM-mg0LCr7h0gL_C_paOL" TargetMode="External"/><Relationship Id="rId266" Type="http://schemas.openxmlformats.org/officeDocument/2006/relationships/hyperlink" Target="https://drive.google.com/open?id=1QlHtRE00OyV4atW56eaJ7Bpwvym-4AbY" TargetMode="External"/><Relationship Id="rId387" Type="http://schemas.openxmlformats.org/officeDocument/2006/relationships/hyperlink" Target="https://drive.google.com/open?id=1jpekznDCkjKjCWWkUeaizUqKWL4h8pFK" TargetMode="External"/><Relationship Id="rId8" Type="http://schemas.openxmlformats.org/officeDocument/2006/relationships/hyperlink" Target="https://drive.google.com/open?id=1MsfOMQcV-OWmvlI5b1iv3gmMldmfLDLi" TargetMode="External"/><Relationship Id="rId144" Type="http://schemas.openxmlformats.org/officeDocument/2006/relationships/hyperlink" Target="https://drive.google.com/open?id=1a82T7UTmBGBH0z5YLHMgnqJZwo0ym2Nf" TargetMode="External"/><Relationship Id="rId265" Type="http://schemas.openxmlformats.org/officeDocument/2006/relationships/hyperlink" Target="https://drive.google.com/open?id=1lSKF3Ebw7wnHUqUtUtQdaRRyoNXg-YU6" TargetMode="External"/><Relationship Id="rId386" Type="http://schemas.openxmlformats.org/officeDocument/2006/relationships/hyperlink" Target="https://drive.google.com/open?id=1qe5h3XBqAytXST5C5pmxiZr34bnHuzzpy79B62tukrg" TargetMode="External"/><Relationship Id="rId260" Type="http://schemas.openxmlformats.org/officeDocument/2006/relationships/hyperlink" Target="https://drive.google.com/open?id=1DOONejmdUuRYnpOog2XGD45DFfeRW31c" TargetMode="External"/><Relationship Id="rId381" Type="http://schemas.openxmlformats.org/officeDocument/2006/relationships/hyperlink" Target="https://drive.google.com/open?id=1W8qwszakR--9DuxGyxRVcdviwSPp4Bj8" TargetMode="External"/><Relationship Id="rId380" Type="http://schemas.openxmlformats.org/officeDocument/2006/relationships/hyperlink" Target="https://drive.google.com/open?id=1dW-78uTlyqe4APeFLwmuPahYA7zgU81p" TargetMode="External"/><Relationship Id="rId139" Type="http://schemas.openxmlformats.org/officeDocument/2006/relationships/hyperlink" Target="https://drive.google.com/open?id=1waBJDScPR2Pc91rvgUimBrZx_XqXTNlD" TargetMode="External"/><Relationship Id="rId138" Type="http://schemas.openxmlformats.org/officeDocument/2006/relationships/hyperlink" Target="https://drive.google.com/open?id=13P4Hu0fMjzJMQSt-_NRGyGPw9LGMSY5E" TargetMode="External"/><Relationship Id="rId259" Type="http://schemas.openxmlformats.org/officeDocument/2006/relationships/hyperlink" Target="https://drive.google.com/open?id=1qr5hPC06HB2XQOYJhS3BSzrnW1ROAJKH" TargetMode="External"/><Relationship Id="rId137" Type="http://schemas.openxmlformats.org/officeDocument/2006/relationships/hyperlink" Target="https://drive.google.com/open?id=1L8ohGPG71c8v_oGhCf1mkskZWdWwfWE1" TargetMode="External"/><Relationship Id="rId258" Type="http://schemas.openxmlformats.org/officeDocument/2006/relationships/hyperlink" Target="https://drive.google.com/open?id=1qcp_X4QZxaAEDnExo4XyGVa2leQwqnSn" TargetMode="External"/><Relationship Id="rId379" Type="http://schemas.openxmlformats.org/officeDocument/2006/relationships/hyperlink" Target="https://drive.google.com/open?id=19i6H0LXvyhL9XVLlkP5foKHH432vXfGH" TargetMode="External"/><Relationship Id="rId132" Type="http://schemas.openxmlformats.org/officeDocument/2006/relationships/hyperlink" Target="https://drive.google.com/open?id=1q1akeWhcgLJCzXkkc8gMybe13ioKPMRT" TargetMode="External"/><Relationship Id="rId253" Type="http://schemas.openxmlformats.org/officeDocument/2006/relationships/hyperlink" Target="https://drive.google.com/open?id=1sU2BENNJOEMm46n9J_V0z1oB7DEUKuKP" TargetMode="External"/><Relationship Id="rId374" Type="http://schemas.openxmlformats.org/officeDocument/2006/relationships/hyperlink" Target="https://drive.google.com/open?id=1RTxto6wsdabQnSjZozitK73LUQenANjb" TargetMode="External"/><Relationship Id="rId495" Type="http://schemas.openxmlformats.org/officeDocument/2006/relationships/hyperlink" Target="https://drive.google.com/open?id=1xH49u7RgT-a5Wy07l0amJvSnSplarMis" TargetMode="External"/><Relationship Id="rId131" Type="http://schemas.openxmlformats.org/officeDocument/2006/relationships/hyperlink" Target="https://drive.google.com/open?id=1WKfBBc5CJT2l_omF6E9x1h9xkARyhmYy" TargetMode="External"/><Relationship Id="rId252" Type="http://schemas.openxmlformats.org/officeDocument/2006/relationships/hyperlink" Target="https://drive.google.com/open?id=1Aq-0XW7-YSKfYV1Z0VdNzXxTOmXSIKXGS-VxwSYJ9GE" TargetMode="External"/><Relationship Id="rId373" Type="http://schemas.openxmlformats.org/officeDocument/2006/relationships/hyperlink" Target="https://drive.google.com/open?id=107SiNAAnBJ11tsaWLPSXbAtYknD2MLAz" TargetMode="External"/><Relationship Id="rId494" Type="http://schemas.openxmlformats.org/officeDocument/2006/relationships/hyperlink" Target="https://drive.google.com/open?id=15D01A2mx62mvbR3Qfyt4I-JGZSZtiFmz" TargetMode="External"/><Relationship Id="rId130" Type="http://schemas.openxmlformats.org/officeDocument/2006/relationships/hyperlink" Target="https://drive.google.com/open?id=1uq2IOqvgJxmOkMP8aXOUR-4xn0mdzSSB" TargetMode="External"/><Relationship Id="rId251" Type="http://schemas.openxmlformats.org/officeDocument/2006/relationships/hyperlink" Target="https://drive.google.com/open?id=1YRIjYE7JTin6sTEbv1E4L7Bs6EQrfETf" TargetMode="External"/><Relationship Id="rId372" Type="http://schemas.openxmlformats.org/officeDocument/2006/relationships/hyperlink" Target="https://drive.google.com/open?id=1qIDuVKPDATR2Us94hTq9dCg2XZZ0LDu_" TargetMode="External"/><Relationship Id="rId493" Type="http://schemas.openxmlformats.org/officeDocument/2006/relationships/hyperlink" Target="https://drive.google.com/open?id=1z2iK4Tn7ElkPa67bRkp9xBdjwFItoHfI" TargetMode="External"/><Relationship Id="rId250" Type="http://schemas.openxmlformats.org/officeDocument/2006/relationships/hyperlink" Target="https://drive.google.com/open?id=1zHO9QI2bfDOABWpfzc5ibqFly1hGZNR8" TargetMode="External"/><Relationship Id="rId371" Type="http://schemas.openxmlformats.org/officeDocument/2006/relationships/hyperlink" Target="https://drive.google.com/open?id=1cCqid_jZjNCID881g-e91L--LtO-fnba" TargetMode="External"/><Relationship Id="rId492" Type="http://schemas.openxmlformats.org/officeDocument/2006/relationships/hyperlink" Target="https://drive.google.com/file/d/1910TMMIqi1Htci22YLzQpipZ87w6kCjE/view?usp=sharing" TargetMode="External"/><Relationship Id="rId136" Type="http://schemas.openxmlformats.org/officeDocument/2006/relationships/hyperlink" Target="https://drive.google.com/open?id=1pCnUOG4iVlzJrfzBnsG4nf9bDKZUBH0_" TargetMode="External"/><Relationship Id="rId257" Type="http://schemas.openxmlformats.org/officeDocument/2006/relationships/hyperlink" Target="https://drive.google.com/open?id=16W9EAS3oOXzlaqOgofDqTXnK_vNOJ27Y" TargetMode="External"/><Relationship Id="rId378" Type="http://schemas.openxmlformats.org/officeDocument/2006/relationships/hyperlink" Target="https://drive.google.com/open?id=1tbQt4OfNgz0vrS9LGHsjhQUHKQCTAG0c" TargetMode="External"/><Relationship Id="rId499" Type="http://schemas.openxmlformats.org/officeDocument/2006/relationships/hyperlink" Target="https://drive.google.com/open?id=1CpZ9kNhOyxoz8dRktUzUHJC8a9_emlvL" TargetMode="External"/><Relationship Id="rId135" Type="http://schemas.openxmlformats.org/officeDocument/2006/relationships/hyperlink" Target="https://drive.google.com/open?id=19jeKT4ZOLrkNvRvKsR7eij4J5AqOAIP0" TargetMode="External"/><Relationship Id="rId256" Type="http://schemas.openxmlformats.org/officeDocument/2006/relationships/hyperlink" Target="https://drive.google.com/open?id=1A0KVdEz0BL_bZLS3uc21SvkaSBcRMzcJ" TargetMode="External"/><Relationship Id="rId377" Type="http://schemas.openxmlformats.org/officeDocument/2006/relationships/hyperlink" Target="https://drive.google.com/open?id=1QyU-s77V5ZZmCkE1z6I1YYbCGjCKKEmf" TargetMode="External"/><Relationship Id="rId498" Type="http://schemas.openxmlformats.org/officeDocument/2006/relationships/hyperlink" Target="https://drive.google.com/open?id=1BwUKvbNp2MkPuHzEhY6xKE3KNgySh1Bi" TargetMode="External"/><Relationship Id="rId134" Type="http://schemas.openxmlformats.org/officeDocument/2006/relationships/hyperlink" Target="https://drive.google.com/open?id=1MHbOCx3kxgYkDPjzdi1sQzCTxRArobhm" TargetMode="External"/><Relationship Id="rId255" Type="http://schemas.openxmlformats.org/officeDocument/2006/relationships/hyperlink" Target="https://drive.google.com/open?id=1VBVZINB3yPcoxDx1YudC8hfe6fk_1lwq" TargetMode="External"/><Relationship Id="rId376" Type="http://schemas.openxmlformats.org/officeDocument/2006/relationships/hyperlink" Target="https://drive.google.com/open?id=1wnGpTLxCbZJnFlXtgHactl7O9Z6bpWRU" TargetMode="External"/><Relationship Id="rId497" Type="http://schemas.openxmlformats.org/officeDocument/2006/relationships/hyperlink" Target="https://drive.google.com/open?id=1nBjYGu_eh9_Sw3ouGUrI_o6MMh5ihVLz" TargetMode="External"/><Relationship Id="rId133" Type="http://schemas.openxmlformats.org/officeDocument/2006/relationships/hyperlink" Target="https://drive.google.com/open?id=10KHhXU8PEhMdxzzwCnr2MM5He1T-vEII" TargetMode="External"/><Relationship Id="rId254" Type="http://schemas.openxmlformats.org/officeDocument/2006/relationships/hyperlink" Target="https://drive.google.com/open?id=10VFFNU_nLSn84uSk7ZiGBUXdnX4WGisp" TargetMode="External"/><Relationship Id="rId375" Type="http://schemas.openxmlformats.org/officeDocument/2006/relationships/hyperlink" Target="https://drive.google.com/open?id=1OkhwVWlMsGck01ePPazZgY9HRjXdXHsT" TargetMode="External"/><Relationship Id="rId496" Type="http://schemas.openxmlformats.org/officeDocument/2006/relationships/hyperlink" Target="https://drive.google.com/open?id=1h_ACry1FV1wXxOElZMJNAzt0SYXvDm4r" TargetMode="External"/><Relationship Id="rId172" Type="http://schemas.openxmlformats.org/officeDocument/2006/relationships/hyperlink" Target="https://drive.google.com/open?id=11sgAU8OUDwXk6iDzUosUbTAkUlwqsPUm" TargetMode="External"/><Relationship Id="rId293" Type="http://schemas.openxmlformats.org/officeDocument/2006/relationships/hyperlink" Target="https://drive.google.com/open?id=1fPPw5KxUimKrUXaFtVG1hZCJMmsC4ZPs" TargetMode="External"/><Relationship Id="rId171" Type="http://schemas.openxmlformats.org/officeDocument/2006/relationships/hyperlink" Target="https://drive.google.com/open?id=1qXW2I_t0xjqeszkc8LkubRYaaEe1bH3e" TargetMode="External"/><Relationship Id="rId292" Type="http://schemas.openxmlformats.org/officeDocument/2006/relationships/hyperlink" Target="https://drive.google.com/open?id=12XHNNPVh66yFRXgf2zpMjnZk0I1yTm0P" TargetMode="External"/><Relationship Id="rId170" Type="http://schemas.openxmlformats.org/officeDocument/2006/relationships/hyperlink" Target="https://drive.google.com/open?id=1EqLbfn8JWQfZCo7mCGu__E1Ft3HpJinU" TargetMode="External"/><Relationship Id="rId291" Type="http://schemas.openxmlformats.org/officeDocument/2006/relationships/hyperlink" Target="https://drive.google.com/open?id=1JDRxN7S6R0_H3cdsIg2rI7doBdbFd0uL" TargetMode="External"/><Relationship Id="rId290" Type="http://schemas.openxmlformats.org/officeDocument/2006/relationships/hyperlink" Target="https://drive.google.com/open?id=141TVr_JZPEGdKpaKXn7ZyYzN0s2U25Ef" TargetMode="External"/><Relationship Id="rId165" Type="http://schemas.openxmlformats.org/officeDocument/2006/relationships/hyperlink" Target="https://drive.google.com/open?id=1HCwwexm6l80R9z7SkP47QJrYV2oXQbdwFUY57SRYw3s" TargetMode="External"/><Relationship Id="rId286" Type="http://schemas.openxmlformats.org/officeDocument/2006/relationships/hyperlink" Target="https://drive.google.com/open?id=100bx1f_WmoO9A2VDXAn9O3UrJKgAKitT" TargetMode="External"/><Relationship Id="rId164" Type="http://schemas.openxmlformats.org/officeDocument/2006/relationships/hyperlink" Target="https://drive.google.com/open?id=1D31PwCF7OK_gsn679limzoqHOf9OwKBQ" TargetMode="External"/><Relationship Id="rId285" Type="http://schemas.openxmlformats.org/officeDocument/2006/relationships/hyperlink" Target="https://drive.google.com/open?id=1yrCe5v1j-8qHfT3pcqN5hi8WnA-WPtrZ" TargetMode="External"/><Relationship Id="rId163" Type="http://schemas.openxmlformats.org/officeDocument/2006/relationships/hyperlink" Target="https://drive.google.com/open?id=1hzkE36velAIq_UdkRLDNc7nivYDQddKP" TargetMode="External"/><Relationship Id="rId284" Type="http://schemas.openxmlformats.org/officeDocument/2006/relationships/hyperlink" Target="https://drive.google.com/open?id=10qnQH4MhHMfMMHo-PRDXbqfm-h5EoR1R" TargetMode="External"/><Relationship Id="rId162" Type="http://schemas.openxmlformats.org/officeDocument/2006/relationships/hyperlink" Target="https://drive.google.com/open?id=1Ad6CyNS8ZUi7JKSz1vjBfvnT8tFOJzg1" TargetMode="External"/><Relationship Id="rId283" Type="http://schemas.openxmlformats.org/officeDocument/2006/relationships/hyperlink" Target="https://drive.google.com/open?id=199zscECYxVJIuSmoksUwY2sIvuPrI3yb" TargetMode="External"/><Relationship Id="rId169" Type="http://schemas.openxmlformats.org/officeDocument/2006/relationships/hyperlink" Target="https://drive.google.com/open?id=1lJqeLH-mTpFjw3K2Spl8mLDALZ3kB6-1" TargetMode="External"/><Relationship Id="rId168" Type="http://schemas.openxmlformats.org/officeDocument/2006/relationships/hyperlink" Target="https://drive.google.com/open?id=1WRCc3TcW-3i6n1kbUY28EQrSmsycm_7e" TargetMode="External"/><Relationship Id="rId289" Type="http://schemas.openxmlformats.org/officeDocument/2006/relationships/hyperlink" Target="https://drive.google.com/open?id=1NPpPRrRlzxb1C5PCjUq2Twa9sKt5FMhg" TargetMode="External"/><Relationship Id="rId167" Type="http://schemas.openxmlformats.org/officeDocument/2006/relationships/hyperlink" Target="https://drive.google.com/open?id=1RlnXlSD6eDFhDRhQZa5RUU5P3A2vOnjk" TargetMode="External"/><Relationship Id="rId288" Type="http://schemas.openxmlformats.org/officeDocument/2006/relationships/hyperlink" Target="https://drive.google.com/open?id=1V8LQecbA8lBWO8sfLUaWweCqO57M8yBg" TargetMode="External"/><Relationship Id="rId166" Type="http://schemas.openxmlformats.org/officeDocument/2006/relationships/hyperlink" Target="https://drive.google.com/open?id=1Emvm5EhJ98anINg2gYph5zmf3FBS9Unm" TargetMode="External"/><Relationship Id="rId287" Type="http://schemas.openxmlformats.org/officeDocument/2006/relationships/hyperlink" Target="https://drive.google.com/open?id=1mcN9mLhCIl5Fh5qPj6h44AgQfI7bjTDV" TargetMode="External"/><Relationship Id="rId161" Type="http://schemas.openxmlformats.org/officeDocument/2006/relationships/hyperlink" Target="https://drive.google.com/open?id=13Jb2GJ-fuhreORw_sdaNOgudJ6jgcnfK" TargetMode="External"/><Relationship Id="rId282" Type="http://schemas.openxmlformats.org/officeDocument/2006/relationships/hyperlink" Target="https://drive.google.com/open?id=12YceiFPsucMYp6h1pmM4ABuXv8z7ItUU" TargetMode="External"/><Relationship Id="rId160" Type="http://schemas.openxmlformats.org/officeDocument/2006/relationships/hyperlink" Target="https://drive.google.com/open?id=1N9DowsV4AwLZSi30EsWQa6H26zTk66oN" TargetMode="External"/><Relationship Id="rId281" Type="http://schemas.openxmlformats.org/officeDocument/2006/relationships/hyperlink" Target="https://drive.google.com/open?id=1_sYvTekfehd9PXLtiCvy-90eYwYurHjh" TargetMode="External"/><Relationship Id="rId280" Type="http://schemas.openxmlformats.org/officeDocument/2006/relationships/hyperlink" Target="https://drive.google.com/open?id=1HTMGImFnYk7lbuzfWjx3iL0x-juK1Cim" TargetMode="External"/><Relationship Id="rId159" Type="http://schemas.openxmlformats.org/officeDocument/2006/relationships/hyperlink" Target="https://drive.google.com/open?id=1H-n6mMWMv0wrtyMkC8fEqJyZh188yaPp" TargetMode="External"/><Relationship Id="rId154" Type="http://schemas.openxmlformats.org/officeDocument/2006/relationships/hyperlink" Target="https://drive.google.com/open?id=1nIVENrxrqqgnhP49RGUxeJYvO0oDLMv3" TargetMode="External"/><Relationship Id="rId275" Type="http://schemas.openxmlformats.org/officeDocument/2006/relationships/hyperlink" Target="https://drive.google.com/open?id=1vt8ktrogEim81QvDTxNlckzJqc3mOrSE" TargetMode="External"/><Relationship Id="rId396" Type="http://schemas.openxmlformats.org/officeDocument/2006/relationships/hyperlink" Target="https://drive.google.com/open?id=10KHhXU8PEhMdxzzwCnr2MM5He1T-vEII" TargetMode="External"/><Relationship Id="rId153" Type="http://schemas.openxmlformats.org/officeDocument/2006/relationships/hyperlink" Target="https://drive.google.com/open?id=1aGsTA-zHvLGx5ueBNiPovem-DLyqsSTK" TargetMode="External"/><Relationship Id="rId274" Type="http://schemas.openxmlformats.org/officeDocument/2006/relationships/hyperlink" Target="https://drive.google.com/open?id=1QgyzAaYnoSBWLohw6CthzPzmpD2ftpnR" TargetMode="External"/><Relationship Id="rId395" Type="http://schemas.openxmlformats.org/officeDocument/2006/relationships/hyperlink" Target="https://drive.google.com/open?id=1q1akeWhcgLJCzXkkc8gMybe13ioKPMRT" TargetMode="External"/><Relationship Id="rId152" Type="http://schemas.openxmlformats.org/officeDocument/2006/relationships/hyperlink" Target="https://drive.google.com/open?id=1x-2wfyKeH7cvzLqck7e-L7lsSbjN9gec" TargetMode="External"/><Relationship Id="rId273" Type="http://schemas.openxmlformats.org/officeDocument/2006/relationships/hyperlink" Target="https://drive.google.com/open?id=1pUjYyr4ZDMH26BdevrZ40O2anFVug1tZ" TargetMode="External"/><Relationship Id="rId394" Type="http://schemas.openxmlformats.org/officeDocument/2006/relationships/hyperlink" Target="https://drive.google.com/open?id=1PIDp32IQ6fDudFbmA9fBHHWN-D_CSgoW" TargetMode="External"/><Relationship Id="rId151" Type="http://schemas.openxmlformats.org/officeDocument/2006/relationships/hyperlink" Target="https://drive.google.com/open?id=14BeWSrR7_-CRiVtn9x27YZ9zGBQr1AKj" TargetMode="External"/><Relationship Id="rId272" Type="http://schemas.openxmlformats.org/officeDocument/2006/relationships/hyperlink" Target="https://drive.google.com/open?id=1DKNHLU3Z-whfEWPE-sr-N6r_IzAztjJl" TargetMode="External"/><Relationship Id="rId393" Type="http://schemas.openxmlformats.org/officeDocument/2006/relationships/hyperlink" Target="https://drive.google.com/open?id=1PlnaNV73Mj7cRzwrXfVpDAsngshwJ0wn" TargetMode="External"/><Relationship Id="rId158" Type="http://schemas.openxmlformats.org/officeDocument/2006/relationships/hyperlink" Target="https://drive.google.com/open?id=1wAgL-yvRl4U3VmKRHxru-uv1NqigIoYz0-N59drftWU" TargetMode="External"/><Relationship Id="rId279" Type="http://schemas.openxmlformats.org/officeDocument/2006/relationships/hyperlink" Target="https://drive.google.com/open?id=11y-VfOMcJpms3KX1QsxdSZ2oAu95fn6l" TargetMode="External"/><Relationship Id="rId157" Type="http://schemas.openxmlformats.org/officeDocument/2006/relationships/hyperlink" Target="https://drive.google.com/open?id=1j-4tzRWV9mE90wQcdKTc4URPUrc_4izl" TargetMode="External"/><Relationship Id="rId278" Type="http://schemas.openxmlformats.org/officeDocument/2006/relationships/hyperlink" Target="https://drive.google.com/open?id=1efH8Zz1t2-R_b7K7mbGTo80x4TydJ9Aa" TargetMode="External"/><Relationship Id="rId399" Type="http://schemas.openxmlformats.org/officeDocument/2006/relationships/hyperlink" Target="https://drive.google.com/open?id=1bfyhsfn9zQDyQyis3aIbF8dShZWuLL7x" TargetMode="External"/><Relationship Id="rId156" Type="http://schemas.openxmlformats.org/officeDocument/2006/relationships/hyperlink" Target="https://drive.google.com/open?id=1W0FRml7OFuicOmutEXGT0i4Tx6o1eF7j" TargetMode="External"/><Relationship Id="rId277" Type="http://schemas.openxmlformats.org/officeDocument/2006/relationships/hyperlink" Target="https://drive.google.com/open?id=1PGnZeejN2iW0NmYwPghi9NpXW9i0gr6A" TargetMode="External"/><Relationship Id="rId398" Type="http://schemas.openxmlformats.org/officeDocument/2006/relationships/hyperlink" Target="https://drive.google.com/open?id=1I6bYNZiMy_vqoSERxoyVZYVz0Kp0l8LK" TargetMode="External"/><Relationship Id="rId155" Type="http://schemas.openxmlformats.org/officeDocument/2006/relationships/hyperlink" Target="https://drive.google.com/open?id=14VhORGS_yR2CWJauCghOcseBdoc17JDm" TargetMode="External"/><Relationship Id="rId276" Type="http://schemas.openxmlformats.org/officeDocument/2006/relationships/hyperlink" Target="https://drive.google.com/open?id=1Wzlb_rqPyLGlnSKy7TT_ovPMUNvy1wRn" TargetMode="External"/><Relationship Id="rId397" Type="http://schemas.openxmlformats.org/officeDocument/2006/relationships/hyperlink" Target="https://drive.google.com/open?id=1mKfwV7FnFx1JM-mg0LCr7h0gL_C_paOL" TargetMode="External"/><Relationship Id="rId40" Type="http://schemas.openxmlformats.org/officeDocument/2006/relationships/hyperlink" Target="https://drive.google.com/open?id=1qIiPYQEjroCnivgHNB2qv4HOzwxe1Gxi" TargetMode="External"/><Relationship Id="rId42" Type="http://schemas.openxmlformats.org/officeDocument/2006/relationships/hyperlink" Target="https://drive.google.com/open?id=1-EpjKYuwYHK2XYsgtBSK7BuU17SWg5iz" TargetMode="External"/><Relationship Id="rId41" Type="http://schemas.openxmlformats.org/officeDocument/2006/relationships/hyperlink" Target="https://drive.google.com/open?id=1FKfXcUjDSSBSotFJKIgVBTvz7BXMBmFchYTlL6OJ0EU" TargetMode="External"/><Relationship Id="rId44" Type="http://schemas.openxmlformats.org/officeDocument/2006/relationships/hyperlink" Target="https://drive.google.com/open?id=1F6MTBDQxK4ydXVe3lYyy4SWbU1UFfIp5" TargetMode="External"/><Relationship Id="rId43" Type="http://schemas.openxmlformats.org/officeDocument/2006/relationships/hyperlink" Target="https://drive.google.com/open?id=1jpekznDCkjKjCWWkUeaizUqKWL4h8pFK"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BpWPRbqbahsMmnq5DwLNkC7uJJGGvb4m" TargetMode="External"/><Relationship Id="rId509" Type="http://schemas.openxmlformats.org/officeDocument/2006/relationships/hyperlink" Target="https://drive.google.com/open?id=1FKfXcUjDSSBSotFJKIgVBTvz7BXMBmFchYTlL6OJ0EU" TargetMode="External"/><Relationship Id="rId508" Type="http://schemas.openxmlformats.org/officeDocument/2006/relationships/hyperlink" Target="https://drive.google.com/open?id=1QV_9OfoRGJ4VjPNebj5JYSTLvSbdkKp2" TargetMode="External"/><Relationship Id="rId503" Type="http://schemas.openxmlformats.org/officeDocument/2006/relationships/hyperlink" Target="https://drive.google.com/open?id=1qIiPYQEjroCnivgHNB2qv4HOzwxe1Gxi" TargetMode="External"/><Relationship Id="rId502" Type="http://schemas.openxmlformats.org/officeDocument/2006/relationships/hyperlink" Target="https://drive.google.com/open?id=1KZXSzvQEmQQ6pkYLrhn5gKkYhQpqenZI" TargetMode="External"/><Relationship Id="rId501" Type="http://schemas.openxmlformats.org/officeDocument/2006/relationships/hyperlink" Target="https://drive.google.com/open?id=1ghldIlGaszH8WZHeewglmufK1dpZXd0a" TargetMode="External"/><Relationship Id="rId500" Type="http://schemas.openxmlformats.org/officeDocument/2006/relationships/hyperlink" Target="https://drive.google.com/open?id=1UNSCI4sDC2A4-GMmb-nzpqskTRU6txa-" TargetMode="External"/><Relationship Id="rId507" Type="http://schemas.openxmlformats.org/officeDocument/2006/relationships/hyperlink" Target="https://drive.google.com/open?id=1HI-jA1HZZziFKwpTdJTc7eDXp7fUfz59" TargetMode="External"/><Relationship Id="rId506" Type="http://schemas.openxmlformats.org/officeDocument/2006/relationships/hyperlink" Target="https://drive.google.com/open?id=1xKPpmclKP75wxc_vzF7KWwrfBNQ6AfM-" TargetMode="External"/><Relationship Id="rId505" Type="http://schemas.openxmlformats.org/officeDocument/2006/relationships/hyperlink" Target="https://drive.google.com/open?id=1PflBDF7XMDPeWVeU2V7B6le7tfaK3jsn" TargetMode="External"/><Relationship Id="rId504" Type="http://schemas.openxmlformats.org/officeDocument/2006/relationships/hyperlink" Target="https://drive.google.com/open?id=1F6MTBDQxK4ydXVe3lYyy4SWbU1UFfIp5" TargetMode="External"/><Relationship Id="rId48" Type="http://schemas.openxmlformats.org/officeDocument/2006/relationships/hyperlink" Target="https://drive.google.com/open?id=11fdo6QX2oyCXBGLKPUEcCO2pWOOHfjxH" TargetMode="External"/><Relationship Id="rId47" Type="http://schemas.openxmlformats.org/officeDocument/2006/relationships/hyperlink" Target="https://drive.google.com/open?id=1KHvEqyNd0GwfgFrq29YP-mBNgHDsgRPF" TargetMode="External"/><Relationship Id="rId49" Type="http://schemas.openxmlformats.org/officeDocument/2006/relationships/hyperlink" Target="https://drive.google.com/open?id=1zQiIgT0bEuTtatO0WLVm-h_U0X-r2vod" TargetMode="External"/><Relationship Id="rId31" Type="http://schemas.openxmlformats.org/officeDocument/2006/relationships/hyperlink" Target="https://drive.google.com/open?id=1PlmIEa4oS-nyoyNn0tK6gRR7vq6z0IeG" TargetMode="External"/><Relationship Id="rId30" Type="http://schemas.openxmlformats.org/officeDocument/2006/relationships/hyperlink" Target="https://drive.google.com/open?id=1wjOtlx16TQkJALOv6rcfvgOwTbBluNLv" TargetMode="External"/><Relationship Id="rId33" Type="http://schemas.openxmlformats.org/officeDocument/2006/relationships/hyperlink" Target="https://drive.google.com/open?id=1xKPpmclKP75wxc_vzF7KWwrfBNQ6AfM-" TargetMode="External"/><Relationship Id="rId32" Type="http://schemas.openxmlformats.org/officeDocument/2006/relationships/hyperlink" Target="https://drive.google.com/open?id=1HI-jA1HZZziFKwpTdJTc7eDXp7fUfz59" TargetMode="External"/><Relationship Id="rId35" Type="http://schemas.openxmlformats.org/officeDocument/2006/relationships/hyperlink" Target="https://drive.google.com/open?id=1t57k_xbMOeJTm6xikgPQ0nDWWFbBvUZg" TargetMode="External"/><Relationship Id="rId34" Type="http://schemas.openxmlformats.org/officeDocument/2006/relationships/hyperlink" Target="https://drive.google.com/open?id=1qrElQJLMuFFH9I4am2Jmy70owp_kon8g" TargetMode="External"/><Relationship Id="rId37" Type="http://schemas.openxmlformats.org/officeDocument/2006/relationships/hyperlink" Target="https://drive.google.com/open?id=1oC1F9JBYKwsK6q47JJPhJD4c9YmqBmZP" TargetMode="External"/><Relationship Id="rId36" Type="http://schemas.openxmlformats.org/officeDocument/2006/relationships/hyperlink" Target="https://drive.google.com/open?id=1wRXWiNWjXrs2UB3x1nX2IVc6hDnsTr-A" TargetMode="External"/><Relationship Id="rId39" Type="http://schemas.openxmlformats.org/officeDocument/2006/relationships/hyperlink" Target="https://drive.google.com/open?id=1KZXSzvQEmQQ6pkYLrhn5gKkYhQpqenZI" TargetMode="External"/><Relationship Id="rId38" Type="http://schemas.openxmlformats.org/officeDocument/2006/relationships/hyperlink" Target="https://drive.google.com/open?id=1rLKdeqh78Daq7Xyi-W-hICUohw4aTgfh" TargetMode="External"/><Relationship Id="rId20" Type="http://schemas.openxmlformats.org/officeDocument/2006/relationships/hyperlink" Target="https://drive.google.com/open?id=1JLD8s4UZRZg6xtzP0cG-iDze0gKaw8dj" TargetMode="External"/><Relationship Id="rId22" Type="http://schemas.openxmlformats.org/officeDocument/2006/relationships/hyperlink" Target="https://drive.google.com/open?id=1ghldIlGaszH8WZHeewglmufK1dpZXd0a" TargetMode="External"/><Relationship Id="rId21" Type="http://schemas.openxmlformats.org/officeDocument/2006/relationships/hyperlink" Target="https://drive.google.com/open?id=1UNSCI4sDC2A4-GMmb-nzpqskTRU6txa-" TargetMode="External"/><Relationship Id="rId24" Type="http://schemas.openxmlformats.org/officeDocument/2006/relationships/hyperlink" Target="https://drive.google.com/open?id=12SCP-gSCmTs5197rQztvtCa9sF3WWPBb" TargetMode="External"/><Relationship Id="rId23" Type="http://schemas.openxmlformats.org/officeDocument/2006/relationships/hyperlink" Target="https://drive.google.com/open?id=1Hra6YXpavZOvxTuphVRHO85RgvQvo2Je" TargetMode="External"/><Relationship Id="rId409" Type="http://schemas.openxmlformats.org/officeDocument/2006/relationships/hyperlink" Target="https://drive.google.com/open?id=13Jb2GJ-fuhreORw_sdaNOgudJ6jgcnfK" TargetMode="External"/><Relationship Id="rId404" Type="http://schemas.openxmlformats.org/officeDocument/2006/relationships/hyperlink" Target="https://drive.google.com/open?id=1M5Bl0BtmW3Yg5Z6STtH_4eMZs9YTTibC" TargetMode="External"/><Relationship Id="rId525" Type="http://schemas.openxmlformats.org/officeDocument/2006/relationships/hyperlink" Target="https://drive.google.com/open?id=1-lXT-nYDdEP7C6mQ6EAOkh2-fg7Bu1Ys" TargetMode="External"/><Relationship Id="rId403" Type="http://schemas.openxmlformats.org/officeDocument/2006/relationships/hyperlink" Target="https://drive.google.com/open?id=17_0G62e6I9dLrh0ZIgUWIF75NB95TLDK" TargetMode="External"/><Relationship Id="rId524" Type="http://schemas.openxmlformats.org/officeDocument/2006/relationships/hyperlink" Target="https://drive.google.com/open?id=1QyU-s77V5ZZmCkE1z6I1YYbCGjCKKEmf" TargetMode="External"/><Relationship Id="rId402" Type="http://schemas.openxmlformats.org/officeDocument/2006/relationships/hyperlink" Target="https://drive.google.com/open?id=1N1HfUYLOTNf1xdc-4jUvwvTIjzns5agf" TargetMode="External"/><Relationship Id="rId523" Type="http://schemas.openxmlformats.org/officeDocument/2006/relationships/hyperlink" Target="https://drive.google.com/open?id=1wnGpTLxCbZJnFlXtgHactl7O9Z6bpWRU" TargetMode="External"/><Relationship Id="rId401" Type="http://schemas.openxmlformats.org/officeDocument/2006/relationships/hyperlink" Target="https://drive.google.com/open?id=1H-n6mMWMv0wrtyMkC8fEqJyZh188yaPp" TargetMode="External"/><Relationship Id="rId522" Type="http://schemas.openxmlformats.org/officeDocument/2006/relationships/hyperlink" Target="https://drive.google.com/open?id=1OkhwVWlMsGck01ePPazZgY9HRjXdXHsT" TargetMode="External"/><Relationship Id="rId408" Type="http://schemas.openxmlformats.org/officeDocument/2006/relationships/hyperlink" Target="https://drive.google.com/open?id=1QEfL1TACSHKHEAkr2bkxZzGOiAeyEt48" TargetMode="External"/><Relationship Id="rId529" Type="http://schemas.openxmlformats.org/officeDocument/2006/relationships/hyperlink" Target="https://drive.google.com/open?id=1dW-78uTlyqe4APeFLwmuPahYA7zgU81p" TargetMode="External"/><Relationship Id="rId407" Type="http://schemas.openxmlformats.org/officeDocument/2006/relationships/hyperlink" Target="https://drive.google.com/open?id=1GBvfpCwpQVuVRRZPDg8nr2zi-vy065GQ" TargetMode="External"/><Relationship Id="rId528" Type="http://schemas.openxmlformats.org/officeDocument/2006/relationships/hyperlink" Target="https://drive.google.com/open?id=19i6H0LXvyhL9XVLlkP5foKHH432vXfGH" TargetMode="External"/><Relationship Id="rId406" Type="http://schemas.openxmlformats.org/officeDocument/2006/relationships/hyperlink" Target="https://drive.google.com/open?id=1WpEvAcysxEOgzCBJDo6eyLTcSR90pQLv" TargetMode="External"/><Relationship Id="rId527" Type="http://schemas.openxmlformats.org/officeDocument/2006/relationships/hyperlink" Target="https://drive.google.com/open?id=1tbQt4OfNgz0vrS9LGHsjhQUHKQCTAG0c" TargetMode="External"/><Relationship Id="rId405" Type="http://schemas.openxmlformats.org/officeDocument/2006/relationships/hyperlink" Target="https://drive.google.com/open?id=13X5Jx-oPbLO_10n2qh2KJ-CRoQV_9HIq" TargetMode="External"/><Relationship Id="rId526" Type="http://schemas.openxmlformats.org/officeDocument/2006/relationships/hyperlink" Target="https://drive.google.com/open?id=1cCqid_jZjNCID881g-e91L--LtO-fnba" TargetMode="External"/><Relationship Id="rId26" Type="http://schemas.openxmlformats.org/officeDocument/2006/relationships/hyperlink" Target="https://drive.google.com/open?id=1O5f4YRwD6x3H3k28i_I2UKg7_Khv8UBt" TargetMode="External"/><Relationship Id="rId25" Type="http://schemas.openxmlformats.org/officeDocument/2006/relationships/hyperlink" Target="https://drive.google.com/open?id=1RdqSUnYCxNYtSP2OLDmbXh1nZugt6Ry5" TargetMode="External"/><Relationship Id="rId28" Type="http://schemas.openxmlformats.org/officeDocument/2006/relationships/hyperlink" Target="https://drive.google.com/open?id=1OkhwVWlMsGck01ePPazZgY9HRjXdXHsT" TargetMode="External"/><Relationship Id="rId27" Type="http://schemas.openxmlformats.org/officeDocument/2006/relationships/hyperlink" Target="https://drive.google.com/open?id=1rqXeyAtZlurcnk33I-r8WwBEgNsponUN" TargetMode="External"/><Relationship Id="rId400" Type="http://schemas.openxmlformats.org/officeDocument/2006/relationships/hyperlink" Target="https://drive.google.com/open?id=1pCnUOG4iVlzJrfzBnsG4nf9bDKZUBH0_" TargetMode="External"/><Relationship Id="rId521" Type="http://schemas.openxmlformats.org/officeDocument/2006/relationships/hyperlink" Target="https://drive.google.com/open?id=1RTxto6wsdabQnSjZozitK73LUQenANjb" TargetMode="External"/><Relationship Id="rId29" Type="http://schemas.openxmlformats.org/officeDocument/2006/relationships/hyperlink" Target="https://drive.google.com/open?id=1QV_9OfoRGJ4VjPNebj5JYSTLvSbdkKp2" TargetMode="External"/><Relationship Id="rId520" Type="http://schemas.openxmlformats.org/officeDocument/2006/relationships/hyperlink" Target="https://drive.google.com/open?id=1VH102F20852PuF--ZZGMZkOFcL4IsqBQ" TargetMode="External"/><Relationship Id="rId11" Type="http://schemas.openxmlformats.org/officeDocument/2006/relationships/hyperlink" Target="https://drive.google.com/open?id=1xH49u7RgT-a5Wy07l0amJvSnSplarMis" TargetMode="External"/><Relationship Id="rId10" Type="http://schemas.openxmlformats.org/officeDocument/2006/relationships/hyperlink" Target="https://drive.google.com/open?id=1POwqy-T9BrjCPqdE25a7OpSCeOyGOHlL" TargetMode="External"/><Relationship Id="rId13" Type="http://schemas.openxmlformats.org/officeDocument/2006/relationships/hyperlink" Target="https://drive.google.com/open?id=1dW-78uTlyqe4APeFLwmuPahYA7zgU81p" TargetMode="External"/><Relationship Id="rId12" Type="http://schemas.openxmlformats.org/officeDocument/2006/relationships/hyperlink" Target="https://drive.google.com/open?id=1h_ACry1FV1wXxOElZMJNAzt0SYXvDm4r" TargetMode="External"/><Relationship Id="rId519" Type="http://schemas.openxmlformats.org/officeDocument/2006/relationships/hyperlink" Target="https://drive.google.com/open?id=10-g6shNtq_ENxcrCTWlUdnGYT5wuQwJl" TargetMode="External"/><Relationship Id="rId514" Type="http://schemas.openxmlformats.org/officeDocument/2006/relationships/hyperlink" Target="https://drive.google.com/open?id=18QeDDGcQkU5VshdpdqkC6AanQ9-1VIIs" TargetMode="External"/><Relationship Id="rId513" Type="http://schemas.openxmlformats.org/officeDocument/2006/relationships/hyperlink" Target="https://drive.google.com/open?id=1xEMFNpsSecCLQD0r66Omy3pbvL2uCezg" TargetMode="External"/><Relationship Id="rId512" Type="http://schemas.openxmlformats.org/officeDocument/2006/relationships/hyperlink" Target="https://drive.google.com/open?id=1k5Por0mYTE4MNQwzDHOmFqa6DE7xuqQi" TargetMode="External"/><Relationship Id="rId511" Type="http://schemas.openxmlformats.org/officeDocument/2006/relationships/hyperlink" Target="https://drive.google.com/open?id=1BxwaPGlof6OpovQWDLon5aa8uTSQeVlC" TargetMode="External"/><Relationship Id="rId518" Type="http://schemas.openxmlformats.org/officeDocument/2006/relationships/hyperlink" Target="https://drive.google.com/open?id=1qTjLSLU6ylojbeAys1NCZKJ6sQI8oga_" TargetMode="External"/><Relationship Id="rId517" Type="http://schemas.openxmlformats.org/officeDocument/2006/relationships/hyperlink" Target="https://drive.google.com/open?id=1Or0JME754wghQR3w5BqCWtmvP4bgnn9_" TargetMode="External"/><Relationship Id="rId516" Type="http://schemas.openxmlformats.org/officeDocument/2006/relationships/hyperlink" Target="https://drive.google.com/open?id=1HhDqIKVfw83Wxr55tuV5wxsygdradYhl" TargetMode="External"/><Relationship Id="rId515" Type="http://schemas.openxmlformats.org/officeDocument/2006/relationships/hyperlink" Target="https://drive.google.com/open?id=1voS16RmW6utH50SdXQt2AHj9J4c67TgV" TargetMode="External"/><Relationship Id="rId15" Type="http://schemas.openxmlformats.org/officeDocument/2006/relationships/hyperlink" Target="https://drive.google.com/open?id=1nBjYGu_eh9_Sw3ouGUrI_o6MMh5ihVLz" TargetMode="External"/><Relationship Id="rId14" Type="http://schemas.openxmlformats.org/officeDocument/2006/relationships/hyperlink" Target="https://drive.google.com/open?id=1W8qwszakR--9DuxGyxRVcdviwSPp4Bj8" TargetMode="External"/><Relationship Id="rId17" Type="http://schemas.openxmlformats.org/officeDocument/2006/relationships/hyperlink" Target="https://drive.google.com/open?id=17p_VRS9jy6zxWgT1yt1WKtnMW9LFjp2G" TargetMode="External"/><Relationship Id="rId16" Type="http://schemas.openxmlformats.org/officeDocument/2006/relationships/hyperlink" Target="https://drive.google.com/open?id=1BwUKvbNp2MkPuHzEhY6xKE3KNgySh1Bi" TargetMode="External"/><Relationship Id="rId19" Type="http://schemas.openxmlformats.org/officeDocument/2006/relationships/hyperlink" Target="https://drive.google.com/open?id=13cXQKojJohk888pGZvs7yYbdvuUFQS3L" TargetMode="External"/><Relationship Id="rId510" Type="http://schemas.openxmlformats.org/officeDocument/2006/relationships/hyperlink" Target="https://drive.google.com/open?id=1-EpjKYuwYHK2XYsgtBSK7BuU17SWg5iz" TargetMode="External"/><Relationship Id="rId18" Type="http://schemas.openxmlformats.org/officeDocument/2006/relationships/hyperlink" Target="https://drive.google.com/open?id=1CpZ9kNhOyxoz8dRktUzUHJC8a9_emlvL" TargetMode="External"/><Relationship Id="rId84" Type="http://schemas.openxmlformats.org/officeDocument/2006/relationships/hyperlink" Target="https://drive.google.com/open?id=1M5Bl0BtmW3Yg5Z6STtH_4eMZs9YTTibC" TargetMode="External"/><Relationship Id="rId83" Type="http://schemas.openxmlformats.org/officeDocument/2006/relationships/hyperlink" Target="https://drive.google.com/open?id=1QyU-s77V5ZZmCkE1z6I1YYbCGjCKKEmf" TargetMode="External"/><Relationship Id="rId86" Type="http://schemas.openxmlformats.org/officeDocument/2006/relationships/hyperlink" Target="https://drive.google.com/open?id=1qIDuVKPDATR2Us94hTq9dCg2XZZ0LDu_" TargetMode="External"/><Relationship Id="rId85" Type="http://schemas.openxmlformats.org/officeDocument/2006/relationships/hyperlink" Target="https://drive.google.com/open?id=1rcO9r-WOnOUi-E1cbSAVXzxgYD0FA1Dc" TargetMode="External"/><Relationship Id="rId88" Type="http://schemas.openxmlformats.org/officeDocument/2006/relationships/hyperlink" Target="https://drive.google.com/open?id=1Or0JME754wghQR3w5BqCWtmvP4bgnn9_" TargetMode="External"/><Relationship Id="rId87" Type="http://schemas.openxmlformats.org/officeDocument/2006/relationships/hyperlink" Target="https://drive.google.com/open?id=1TEMOKqNXmkTBTLSuZ5Y5TINDjgr7ZvCVwW5bkAaMOTc" TargetMode="External"/><Relationship Id="rId89" Type="http://schemas.openxmlformats.org/officeDocument/2006/relationships/hyperlink" Target="https://drive.google.com/open?id=134r_bW02DrG7ShDvsieOgamVzfAcuQNt" TargetMode="External"/><Relationship Id="rId80" Type="http://schemas.openxmlformats.org/officeDocument/2006/relationships/hyperlink" Target="https://drive.google.com/open?id=1QztAkUD9Uha1lUVQVx4vklCHWR9MnEyf" TargetMode="External"/><Relationship Id="rId82" Type="http://schemas.openxmlformats.org/officeDocument/2006/relationships/hyperlink" Target="https://drive.google.com/open?id=1WsdpwNc6NjNrtNb6bYjmuTlpySqaqkuD" TargetMode="External"/><Relationship Id="rId81" Type="http://schemas.openxmlformats.org/officeDocument/2006/relationships/hyperlink" Target="https://drive.google.com/open?id=1xEMFNpsSecCLQD0r66Omy3pbvL2uCezg" TargetMode="External"/><Relationship Id="rId73" Type="http://schemas.openxmlformats.org/officeDocument/2006/relationships/hyperlink" Target="https://drive.google.com/open?id=1-lXT-nYDdEP7C6mQ6EAOkh2-fg7Bu1Ys" TargetMode="External"/><Relationship Id="rId72" Type="http://schemas.openxmlformats.org/officeDocument/2006/relationships/hyperlink" Target="https://drive.google.com/open?id=1zfoDdyEgbqsX0MHHffFWyCQ4D0AE_Oin" TargetMode="External"/><Relationship Id="rId75" Type="http://schemas.openxmlformats.org/officeDocument/2006/relationships/hyperlink" Target="https://drive.google.com/open?id=1IuzNU6SfmoM-3yq44gliG310y8lwqMUd" TargetMode="External"/><Relationship Id="rId74" Type="http://schemas.openxmlformats.org/officeDocument/2006/relationships/hyperlink" Target="https://drive.google.com/open?id=1voS16RmW6utH50SdXQt2AHj9J4c67TgV" TargetMode="External"/><Relationship Id="rId77" Type="http://schemas.openxmlformats.org/officeDocument/2006/relationships/hyperlink" Target="https://drive.google.com/open?id=1HhDqIKVfw83Wxr55tuV5wxsygdradYhl" TargetMode="External"/><Relationship Id="rId76" Type="http://schemas.openxmlformats.org/officeDocument/2006/relationships/hyperlink" Target="https://drive.google.com/open?id=1qTjLSLU6ylojbeAys1NCZKJ6sQI8oga_" TargetMode="External"/><Relationship Id="rId79" Type="http://schemas.openxmlformats.org/officeDocument/2006/relationships/hyperlink" Target="https://drive.google.com/open?id=18QeDDGcQkU5VshdpdqkC6AanQ9-1VIIs" TargetMode="External"/><Relationship Id="rId78" Type="http://schemas.openxmlformats.org/officeDocument/2006/relationships/hyperlink" Target="https://drive.google.com/open?id=18RJ6VOHvF2pO4U-BRUqO4WrCWaGfHEap" TargetMode="External"/><Relationship Id="rId71" Type="http://schemas.openxmlformats.org/officeDocument/2006/relationships/hyperlink" Target="https://drive.google.com/open?id=17_0G62e6I9dLrh0ZIgUWIF75NB95TLDK" TargetMode="External"/><Relationship Id="rId70" Type="http://schemas.openxmlformats.org/officeDocument/2006/relationships/hyperlink" Target="https://drive.google.com/open?id=1dQGNtDQbtz0r1sXSkZgM-I7OuzaSY6mK" TargetMode="External"/><Relationship Id="rId62" Type="http://schemas.openxmlformats.org/officeDocument/2006/relationships/hyperlink" Target="https://drive.google.com/open?id=1Kqvvw4oMcUfEarEbPO8fxXcwoUsxk5cM" TargetMode="External"/><Relationship Id="rId61" Type="http://schemas.openxmlformats.org/officeDocument/2006/relationships/hyperlink" Target="https://drive.google.com/open?id=1GOGh_q1p1NagqjgJ1IO3GK5_op1KsT19" TargetMode="External"/><Relationship Id="rId64" Type="http://schemas.openxmlformats.org/officeDocument/2006/relationships/hyperlink" Target="https://drive.google.com/open?id=1usz77s7riqZAKzBI9Su_3tF-tvQWQ5Fk" TargetMode="External"/><Relationship Id="rId63" Type="http://schemas.openxmlformats.org/officeDocument/2006/relationships/hyperlink" Target="https://drive.google.com/open?id=1iODCoFyHFnULxZJovbk7U4JoLl7_f90G" TargetMode="External"/><Relationship Id="rId66" Type="http://schemas.openxmlformats.org/officeDocument/2006/relationships/hyperlink" Target="https://drive.google.com/open?id=1D9_oacJyqYmH4VoaG9zYkpCHuIEbr21S" TargetMode="External"/><Relationship Id="rId65" Type="http://schemas.openxmlformats.org/officeDocument/2006/relationships/hyperlink" Target="https://drive.google.com/open?id=1qCwTSK8Uci3eMRPNtS1Ok9qmEa84wJDk" TargetMode="External"/><Relationship Id="rId68" Type="http://schemas.openxmlformats.org/officeDocument/2006/relationships/hyperlink" Target="https://drive.google.com/open?id=1TzkwvapuwmpBPYHNsF6iuKtub4r44mbF" TargetMode="External"/><Relationship Id="rId67" Type="http://schemas.openxmlformats.org/officeDocument/2006/relationships/hyperlink" Target="https://drive.google.com/open?id=18jqCC77vo7tmrx2ctVNfqD3GGmbHXXUY" TargetMode="External"/><Relationship Id="rId60" Type="http://schemas.openxmlformats.org/officeDocument/2006/relationships/hyperlink" Target="https://drive.google.com/open?id=1cYWO90TAsFruz0LoIp-3eKIZHbBZztXA" TargetMode="External"/><Relationship Id="rId69" Type="http://schemas.openxmlformats.org/officeDocument/2006/relationships/hyperlink" Target="https://drive.google.com/open?id=1wSeMnOCdDmu_G1ahpRK0OX1I95f-dLHl" TargetMode="External"/><Relationship Id="rId51" Type="http://schemas.openxmlformats.org/officeDocument/2006/relationships/hyperlink" Target="https://drive.google.com/open?id=1wnGpTLxCbZJnFlXtgHactl7O9Z6bpWRU" TargetMode="External"/><Relationship Id="rId50" Type="http://schemas.openxmlformats.org/officeDocument/2006/relationships/hyperlink" Target="https://drive.google.com/open?id=14SZvYgnt9BZ1IZcNHEkicMquqwGQ_o01" TargetMode="External"/><Relationship Id="rId53" Type="http://schemas.openxmlformats.org/officeDocument/2006/relationships/hyperlink" Target="https://drive.google.com/open?id=10-g6shNtq_ENxcrCTWlUdnGYT5wuQwJl" TargetMode="External"/><Relationship Id="rId52" Type="http://schemas.openxmlformats.org/officeDocument/2006/relationships/hyperlink" Target="https://drive.google.com/open?id=1zfAyHTT42QChgIy0w254_0HO-4e-OHRW" TargetMode="External"/><Relationship Id="rId55" Type="http://schemas.openxmlformats.org/officeDocument/2006/relationships/hyperlink" Target="https://drive.google.com/open?id=1VH102F20852PuF--ZZGMZkOFcL4IsqBQ" TargetMode="External"/><Relationship Id="rId54" Type="http://schemas.openxmlformats.org/officeDocument/2006/relationships/hyperlink" Target="https://drive.google.com/open?id=1PflBDF7XMDPeWVeU2V7B6le7tfaK3jsn" TargetMode="External"/><Relationship Id="rId57" Type="http://schemas.openxmlformats.org/officeDocument/2006/relationships/hyperlink" Target="https://drive.google.com/open?id=1kGyysrxjAD_RsLei0mVI9930w2nHr5my" TargetMode="External"/><Relationship Id="rId56" Type="http://schemas.openxmlformats.org/officeDocument/2006/relationships/hyperlink" Target="https://drive.google.com/open?id=1B0b53zsIHCO-r7SVFeVMoyaR5BL7yoD8" TargetMode="External"/><Relationship Id="rId59" Type="http://schemas.openxmlformats.org/officeDocument/2006/relationships/hyperlink" Target="https://drive.google.com/open?id=1W1xNCo-F8O29V31trZxnVO6azpjlEj8P" TargetMode="External"/><Relationship Id="rId58" Type="http://schemas.openxmlformats.org/officeDocument/2006/relationships/hyperlink" Target="https://drive.google.com/open?id=1z2iK4Tn7ElkPa67bRkp9xBdjwFItoHfI" TargetMode="External"/><Relationship Id="rId107" Type="http://schemas.openxmlformats.org/officeDocument/2006/relationships/hyperlink" Target="https://drive.google.com/open?id=13X5Jx-oPbLO_10n2qh2KJ-CRoQV_9HIq" TargetMode="External"/><Relationship Id="rId228" Type="http://schemas.openxmlformats.org/officeDocument/2006/relationships/hyperlink" Target="https://drive.google.com/open?id=120kLBMm9Ki7DW41_d_SkjEG_kY979R8M" TargetMode="External"/><Relationship Id="rId349" Type="http://schemas.openxmlformats.org/officeDocument/2006/relationships/hyperlink" Target="https://drive.google.com/open?id=1F6MTBDQxK4ydXVe3lYyy4SWbU1UFfIp5" TargetMode="External"/><Relationship Id="rId106" Type="http://schemas.openxmlformats.org/officeDocument/2006/relationships/hyperlink" Target="https://drive.google.com/open?id=1vBc0KLmjU7v9OsdvUfWSkutgnMF0Bcmh" TargetMode="External"/><Relationship Id="rId227" Type="http://schemas.openxmlformats.org/officeDocument/2006/relationships/hyperlink" Target="https://drive.google.com/open?id=1m4M_sdWVSsUKu_VpdFtMA5eekY0FxXR-" TargetMode="External"/><Relationship Id="rId348" Type="http://schemas.openxmlformats.org/officeDocument/2006/relationships/hyperlink" Target="https://drive.google.com/open?id=1qIiPYQEjroCnivgHNB2qv4HOzwxe1Gxi" TargetMode="External"/><Relationship Id="rId469" Type="http://schemas.openxmlformats.org/officeDocument/2006/relationships/hyperlink" Target="https://drive.google.com/open?id=1vt8ktrogEim81QvDTxNlckzJqc3mOrSE" TargetMode="External"/><Relationship Id="rId105" Type="http://schemas.openxmlformats.org/officeDocument/2006/relationships/hyperlink" Target="https://drive.google.com/open?id=1Crs9bv-PvbYj0EU8MUoRhPeFLHO99vGn" TargetMode="External"/><Relationship Id="rId226" Type="http://schemas.openxmlformats.org/officeDocument/2006/relationships/hyperlink" Target="https://drive.google.com/open?id=1eiW6fejiy4QGRbSZ2K9GKcc0hRDDQVX9" TargetMode="External"/><Relationship Id="rId347" Type="http://schemas.openxmlformats.org/officeDocument/2006/relationships/hyperlink" Target="https://drive.google.com/open?id=1KZXSzvQEmQQ6pkYLrhn5gKkYhQpqenZI" TargetMode="External"/><Relationship Id="rId468" Type="http://schemas.openxmlformats.org/officeDocument/2006/relationships/hyperlink" Target="https://drive.google.com/open?id=1PGnZeejN2iW0NmYwPghi9NpXW9i0gr6A" TargetMode="External"/><Relationship Id="rId104" Type="http://schemas.openxmlformats.org/officeDocument/2006/relationships/hyperlink" Target="https://drive.google.com/open?id=1GBvfpCwpQVuVRRZPDg8nr2zi-vy065GQ" TargetMode="External"/><Relationship Id="rId225" Type="http://schemas.openxmlformats.org/officeDocument/2006/relationships/hyperlink" Target="https://drive.google.com/open?id=1Z2FWqU_KedmbGzsu5I9V7RuOZDgsRfzB" TargetMode="External"/><Relationship Id="rId346" Type="http://schemas.openxmlformats.org/officeDocument/2006/relationships/hyperlink" Target="https://drive.google.com/open?id=1ghldIlGaszH8WZHeewglmufK1dpZXd0a" TargetMode="External"/><Relationship Id="rId467" Type="http://schemas.openxmlformats.org/officeDocument/2006/relationships/hyperlink" Target="https://drive.google.com/open?id=1JDRxN7S6R0_H3cdsIg2rI7doBdbFd0uL" TargetMode="External"/><Relationship Id="rId109" Type="http://schemas.openxmlformats.org/officeDocument/2006/relationships/hyperlink" Target="https://drive.google.com/open?id=181hib__ncqOYYrWYwWOFmeN_eb_sD5t4" TargetMode="External"/><Relationship Id="rId108" Type="http://schemas.openxmlformats.org/officeDocument/2006/relationships/hyperlink" Target="https://drive.google.com/open?id=1UG6YNZBNCEqxzOVpf0nZYTnjDrc7kktY" TargetMode="External"/><Relationship Id="rId229" Type="http://schemas.openxmlformats.org/officeDocument/2006/relationships/hyperlink" Target="https://drive.google.com/open?id=1K5LHjEfVj05KcbaoIxnHgVW8khrrFgDo" TargetMode="External"/><Relationship Id="rId220" Type="http://schemas.openxmlformats.org/officeDocument/2006/relationships/hyperlink" Target="https://drive.google.com/open?id=13hwTjTdKiaDSszGPPdrvmk6fJCHW10ad" TargetMode="External"/><Relationship Id="rId341" Type="http://schemas.openxmlformats.org/officeDocument/2006/relationships/hyperlink" Target="https://drive.google.com/open?id=1BwUKvbNp2MkPuHzEhY6xKE3KNgySh1Bi" TargetMode="External"/><Relationship Id="rId462" Type="http://schemas.openxmlformats.org/officeDocument/2006/relationships/hyperlink" Target="https://drive.google.com/open?id=12YceiFPsucMYp6h1pmM4ABuXv8z7ItUU" TargetMode="External"/><Relationship Id="rId340" Type="http://schemas.openxmlformats.org/officeDocument/2006/relationships/hyperlink" Target="https://drive.google.com/open?id=1nBjYGu_eh9_Sw3ouGUrI_o6MMh5ihVLz" TargetMode="External"/><Relationship Id="rId461" Type="http://schemas.openxmlformats.org/officeDocument/2006/relationships/hyperlink" Target="https://drive.google.com/open?id=141TVr_JZPEGdKpaKXn7ZyYzN0s2U25Ef" TargetMode="External"/><Relationship Id="rId460" Type="http://schemas.openxmlformats.org/officeDocument/2006/relationships/hyperlink" Target="https://drive.google.com/open?id=1HTMGImFnYk7lbuzfWjx3iL0x-juK1Cim" TargetMode="External"/><Relationship Id="rId581" Type="http://schemas.openxmlformats.org/officeDocument/2006/relationships/drawing" Target="../drawings/drawing4.xml"/><Relationship Id="rId580" Type="http://schemas.openxmlformats.org/officeDocument/2006/relationships/hyperlink" Target="https://www.instagram.com/juanpigs7/?hl=es-la" TargetMode="External"/><Relationship Id="rId103" Type="http://schemas.openxmlformats.org/officeDocument/2006/relationships/hyperlink" Target="https://drive.google.com/open?id=1kdTHjdB7lturzb1B5BXlqkEmJ9iK1HzC" TargetMode="External"/><Relationship Id="rId224" Type="http://schemas.openxmlformats.org/officeDocument/2006/relationships/hyperlink" Target="https://drive.google.com/open?id=1qMG1kUS47_NX6zis1DvLDQYjP-vg7tNA" TargetMode="External"/><Relationship Id="rId345" Type="http://schemas.openxmlformats.org/officeDocument/2006/relationships/hyperlink" Target="https://drive.google.com/open?id=1UNSCI4sDC2A4-GMmb-nzpqskTRU6txa-" TargetMode="External"/><Relationship Id="rId466" Type="http://schemas.openxmlformats.org/officeDocument/2006/relationships/hyperlink" Target="https://drive.google.com/open?id=1NPpPRrRlzxb1C5PCjUq2Twa9sKt5FMhg" TargetMode="External"/><Relationship Id="rId102" Type="http://schemas.openxmlformats.org/officeDocument/2006/relationships/hyperlink" Target="https://drive.google.com/open?id=1FtI9tdZ_3Zf5j_IvEumo9neaAiTb7hgM" TargetMode="External"/><Relationship Id="rId223" Type="http://schemas.openxmlformats.org/officeDocument/2006/relationships/hyperlink" Target="https://drive.google.com/open?id=1S3OAvQzeNjBFXXwdBttRTgIenkmPUcWt" TargetMode="External"/><Relationship Id="rId344" Type="http://schemas.openxmlformats.org/officeDocument/2006/relationships/hyperlink" Target="https://drive.google.com/open?id=1JLD8s4UZRZg6xtzP0cG-iDze0gKaw8dj" TargetMode="External"/><Relationship Id="rId465" Type="http://schemas.openxmlformats.org/officeDocument/2006/relationships/hyperlink" Target="https://drive.google.com/open?id=11y-VfOMcJpms3KX1QsxdSZ2oAu95fn6l" TargetMode="External"/><Relationship Id="rId101" Type="http://schemas.openxmlformats.org/officeDocument/2006/relationships/hyperlink" Target="https://drive.google.com/open?id=1qvrx97PXG5R0QTnp8A3BExmUoq9r899e" TargetMode="External"/><Relationship Id="rId222" Type="http://schemas.openxmlformats.org/officeDocument/2006/relationships/hyperlink" Target="https://drive.google.com/open?id=1AbUxH_-j4X4Asj7VCXQMUvO9ojxa_MvB" TargetMode="External"/><Relationship Id="rId343" Type="http://schemas.openxmlformats.org/officeDocument/2006/relationships/hyperlink" Target="https://drive.google.com/open?id=13cXQKojJohk888pGZvs7yYbdvuUFQS3L" TargetMode="External"/><Relationship Id="rId464" Type="http://schemas.openxmlformats.org/officeDocument/2006/relationships/hyperlink" Target="https://drive.google.com/open?id=10qnQH4MhHMfMMHo-PRDXbqfm-h5EoR1R" TargetMode="External"/><Relationship Id="rId100" Type="http://schemas.openxmlformats.org/officeDocument/2006/relationships/hyperlink" Target="https://drive.google.com/open?id=15jcE2jf8SbkY2iFqNesDD64iKf0x1Mnv" TargetMode="External"/><Relationship Id="rId221" Type="http://schemas.openxmlformats.org/officeDocument/2006/relationships/hyperlink" Target="https://drive.google.com/open?id=1VVq-fwpOHc6hbua1wFfYGnM1bJtX69T3" TargetMode="External"/><Relationship Id="rId342" Type="http://schemas.openxmlformats.org/officeDocument/2006/relationships/hyperlink" Target="https://drive.google.com/open?id=1CpZ9kNhOyxoz8dRktUzUHJC8a9_emlvL" TargetMode="External"/><Relationship Id="rId463" Type="http://schemas.openxmlformats.org/officeDocument/2006/relationships/hyperlink" Target="https://drive.google.com/open?id=1_sYvTekfehd9PXLtiCvy-90eYwYurHjh" TargetMode="External"/><Relationship Id="rId217" Type="http://schemas.openxmlformats.org/officeDocument/2006/relationships/hyperlink" Target="https://www.instagram.com/klosmel/" TargetMode="External"/><Relationship Id="rId338" Type="http://schemas.openxmlformats.org/officeDocument/2006/relationships/hyperlink" Target="https://drive.google.com/open?id=1xH49u7RgT-a5Wy07l0amJvSnSplarMis" TargetMode="External"/><Relationship Id="rId459" Type="http://schemas.openxmlformats.org/officeDocument/2006/relationships/hyperlink" Target="https://drive.google.com/open?id=1yrCe5v1j-8qHfT3pcqN5hi8WnA-WPtrZ" TargetMode="External"/><Relationship Id="rId216" Type="http://schemas.openxmlformats.org/officeDocument/2006/relationships/hyperlink" Target="https://drive.google.com/open?id=1ajqcpx_emvsqjI2bnOfaqZxXwyDeEEmaP9GRFAdZWo0" TargetMode="External"/><Relationship Id="rId337" Type="http://schemas.openxmlformats.org/officeDocument/2006/relationships/hyperlink" Target="https://drive.google.com/open?id=1POwqy-T9BrjCPqdE25a7OpSCeOyGOHlL" TargetMode="External"/><Relationship Id="rId458" Type="http://schemas.openxmlformats.org/officeDocument/2006/relationships/hyperlink" Target="https://drive.google.com/open?id=1DOONejmdUuRYnpOog2XGD45DFfeRW31c" TargetMode="External"/><Relationship Id="rId579" Type="http://schemas.openxmlformats.org/officeDocument/2006/relationships/hyperlink" Target="http://meme.o_o.pe" TargetMode="External"/><Relationship Id="rId215" Type="http://schemas.openxmlformats.org/officeDocument/2006/relationships/hyperlink" Target="https://drive.google.com/open?id=1kkAcxNLD-1i850JwTrTRk-4cNyuaAgPu" TargetMode="External"/><Relationship Id="rId336" Type="http://schemas.openxmlformats.org/officeDocument/2006/relationships/hyperlink" Target="https://drive.google.com/open?id=15D01A2mx62mvbR3Qfyt4I-JGZSZtiFmz" TargetMode="External"/><Relationship Id="rId457" Type="http://schemas.openxmlformats.org/officeDocument/2006/relationships/hyperlink" Target="https://drive.google.com/open?id=1Qjv1RswYa1FAAnCHBWEs4F9RgwUFEono" TargetMode="External"/><Relationship Id="rId578" Type="http://schemas.openxmlformats.org/officeDocument/2006/relationships/hyperlink" Target="https://www.instagram.com/paula_montes_paradiso/" TargetMode="External"/><Relationship Id="rId214" Type="http://schemas.openxmlformats.org/officeDocument/2006/relationships/hyperlink" Target="https://drive.google.com/open?id=1fJ5Yb6yFWTs3LBKKOI03tHVWatP2b2mG" TargetMode="External"/><Relationship Id="rId335" Type="http://schemas.openxmlformats.org/officeDocument/2006/relationships/hyperlink" Target="https://drive.google.com/open?id=1MsfOMQcV-OWmvlI5b1iv3gmMldmfLDLi" TargetMode="External"/><Relationship Id="rId456" Type="http://schemas.openxmlformats.org/officeDocument/2006/relationships/hyperlink" Target="https://drive.google.com/open?id=10LdxvYh166LFVqwmQJb34gosZYbmGGr-" TargetMode="External"/><Relationship Id="rId577" Type="http://schemas.openxmlformats.org/officeDocument/2006/relationships/hyperlink" Target="http://instagram.com/andreakinsf/" TargetMode="External"/><Relationship Id="rId219" Type="http://schemas.openxmlformats.org/officeDocument/2006/relationships/hyperlink" Target="https://drive.google.com/open?id=1vIrtqUGSoTD10ql5fhxiGSdBMVXV6Ieh" TargetMode="External"/><Relationship Id="rId218" Type="http://schemas.openxmlformats.org/officeDocument/2006/relationships/hyperlink" Target="https://drive.google.com/open?id=1N7QpkNkyCXkrs1A2o4hPfzlVMTINJmxK" TargetMode="External"/><Relationship Id="rId339" Type="http://schemas.openxmlformats.org/officeDocument/2006/relationships/hyperlink" Target="https://drive.google.com/open?id=1h_ACry1FV1wXxOElZMJNAzt0SYXvDm4r" TargetMode="External"/><Relationship Id="rId330" Type="http://schemas.openxmlformats.org/officeDocument/2006/relationships/hyperlink" Target="https://drive.google.com/open?id=1cCqid_jZjNCID881g-e91L--LtO-fnba" TargetMode="External"/><Relationship Id="rId451" Type="http://schemas.openxmlformats.org/officeDocument/2006/relationships/hyperlink" Target="https://drive.google.com/open?id=1anuYKDJUb48JWXsfCOye6qYz2L7dWaV_" TargetMode="External"/><Relationship Id="rId572" Type="http://schemas.openxmlformats.org/officeDocument/2006/relationships/hyperlink" Target="https://www.instagram.com/_andres_barrios_/" TargetMode="External"/><Relationship Id="rId450" Type="http://schemas.openxmlformats.org/officeDocument/2006/relationships/hyperlink" Target="https://drive.google.com/open?id=1sU2BENNJOEMm46n9J_V0z1oB7DEUKuKP" TargetMode="External"/><Relationship Id="rId571" Type="http://schemas.openxmlformats.org/officeDocument/2006/relationships/hyperlink" Target="https://twitter.com/andres_barriosa" TargetMode="External"/><Relationship Id="rId570" Type="http://schemas.openxmlformats.org/officeDocument/2006/relationships/hyperlink" Target="https://drive.google.com/open?id=1M5Bl0BtmW3Yg5Z6STtH_4eMZs9YTTibC" TargetMode="External"/><Relationship Id="rId213" Type="http://schemas.openxmlformats.org/officeDocument/2006/relationships/hyperlink" Target="https://drive.google.com/open?id=1anuYKDJUb48JWXsfCOye6qYz2L7dWaV_" TargetMode="External"/><Relationship Id="rId334" Type="http://schemas.openxmlformats.org/officeDocument/2006/relationships/hyperlink" Target="https://drive.google.com/open?id=1RclX-C_hByF2g60t2F7jVOPvZpQNX5q1" TargetMode="External"/><Relationship Id="rId455" Type="http://schemas.openxmlformats.org/officeDocument/2006/relationships/hyperlink" Target="https://drive.google.com/open?id=1P0XCtBFk8rfCQabAoyH3h_OX87ePJ8Ns" TargetMode="External"/><Relationship Id="rId576" Type="http://schemas.openxmlformats.org/officeDocument/2006/relationships/hyperlink" Target="https://twitter.com/JuanKmiloCH" TargetMode="External"/><Relationship Id="rId212" Type="http://schemas.openxmlformats.org/officeDocument/2006/relationships/hyperlink" Target="https://drive.google.com/open?id=1OJ8dv_zwH_NtPY3DZYkRi08Z3q9w2ML0" TargetMode="External"/><Relationship Id="rId333" Type="http://schemas.openxmlformats.org/officeDocument/2006/relationships/hyperlink" Target="https://drive.google.com/open?id=1E5R5Q8zZNqOWp1qjentdX5AvOpUaXA2k" TargetMode="External"/><Relationship Id="rId454" Type="http://schemas.openxmlformats.org/officeDocument/2006/relationships/hyperlink" Target="https://drive.google.com/open?id=1lSKF3Ebw7wnHUqUtUtQdaRRyoNXg-YU6" TargetMode="External"/><Relationship Id="rId575" Type="http://schemas.openxmlformats.org/officeDocument/2006/relationships/hyperlink" Target="https://www.instagram.com/merestevez/" TargetMode="External"/><Relationship Id="rId211" Type="http://schemas.openxmlformats.org/officeDocument/2006/relationships/hyperlink" Target="https://drive.google.com/open?id=1yVVcyGy0Xu_5_kcQhWOzHTmLxSmPrm4f" TargetMode="External"/><Relationship Id="rId332" Type="http://schemas.openxmlformats.org/officeDocument/2006/relationships/hyperlink" Target="https://drive.google.com/open?id=1cjvaCEaLAgXZhV2RRLGWYFe9JZ8lGyi3" TargetMode="External"/><Relationship Id="rId453" Type="http://schemas.openxmlformats.org/officeDocument/2006/relationships/hyperlink" Target="https://drive.google.com/open?id=1RzYIziS99n5XUK9yBUjFJPXmynGR8YDq" TargetMode="External"/><Relationship Id="rId574" Type="http://schemas.openxmlformats.org/officeDocument/2006/relationships/hyperlink" Target="https://www.instagram.com/camilabarbareschi?r=nametag" TargetMode="External"/><Relationship Id="rId210" Type="http://schemas.openxmlformats.org/officeDocument/2006/relationships/hyperlink" Target="https://drive.google.com/open?id=1xk6yC64NSTALqz3-GBtNxuBZ2XeGoYUc" TargetMode="External"/><Relationship Id="rId331" Type="http://schemas.openxmlformats.org/officeDocument/2006/relationships/hyperlink" Target="https://drive.google.com/open?id=1i0M3OhGQPDzeZtz79Mm1L6sRie9VjtGW" TargetMode="External"/><Relationship Id="rId452" Type="http://schemas.openxmlformats.org/officeDocument/2006/relationships/hyperlink" Target="https://drive.google.com/open?id=1W0GgaR8clsDnjWuWiRhyENRj8VcDZ0wp" TargetMode="External"/><Relationship Id="rId573" Type="http://schemas.openxmlformats.org/officeDocument/2006/relationships/hyperlink" Target="https://twitter.com/camibarbareschi?s=08" TargetMode="External"/><Relationship Id="rId370" Type="http://schemas.openxmlformats.org/officeDocument/2006/relationships/hyperlink" Target="https://drive.google.com/open?id=1-lXT-nYDdEP7C6mQ6EAOkh2-fg7Bu1Ys" TargetMode="External"/><Relationship Id="rId491" Type="http://schemas.openxmlformats.org/officeDocument/2006/relationships/hyperlink" Target="https://drive.google.com/file/d/17QkuIFxcFWXpjnoQ_8Bdmnog0hL2WH2r/view?usp=sharing" TargetMode="External"/><Relationship Id="rId490" Type="http://schemas.openxmlformats.org/officeDocument/2006/relationships/hyperlink" Target="https://drive.google.com/file/d/1FBNOeSMrOXV5t4-IvrlOL9qJ7eKJdgn0/view?usp=sharing" TargetMode="External"/><Relationship Id="rId129" Type="http://schemas.openxmlformats.org/officeDocument/2006/relationships/hyperlink" Target="https://drive.google.com/open?id=1LnpM_3Bm54obqDGo8dIzoKcO_wEC520o" TargetMode="External"/><Relationship Id="rId128" Type="http://schemas.openxmlformats.org/officeDocument/2006/relationships/hyperlink" Target="https://drive.google.com/open?id=1eOLhiaALvVMlHjZEyewPgp6nMWspaliP" TargetMode="External"/><Relationship Id="rId249" Type="http://schemas.openxmlformats.org/officeDocument/2006/relationships/hyperlink" Target="https://drive.google.com/open?id=1ClokME-9jf-4FVShnjrLE0U6M-uwFhb_" TargetMode="External"/><Relationship Id="rId127" Type="http://schemas.openxmlformats.org/officeDocument/2006/relationships/hyperlink" Target="https://drive.google.com/open?id=1PIDp32IQ6fDudFbmA9fBHHWN-D_CSgoW" TargetMode="External"/><Relationship Id="rId248" Type="http://schemas.openxmlformats.org/officeDocument/2006/relationships/hyperlink" Target="https://drive.google.com/open?id=1-TxMngIqHSfpwFt68YkGtH_6bXumrSa7" TargetMode="External"/><Relationship Id="rId369" Type="http://schemas.openxmlformats.org/officeDocument/2006/relationships/hyperlink" Target="https://drive.google.com/open?id=1VH102F20852PuF--ZZGMZkOFcL4IsqBQ" TargetMode="External"/><Relationship Id="rId126" Type="http://schemas.openxmlformats.org/officeDocument/2006/relationships/hyperlink" Target="https://drive.google.com/open?id=1QEfL1TACSHKHEAkr2bkxZzGOiAeyEt48" TargetMode="External"/><Relationship Id="rId247" Type="http://schemas.openxmlformats.org/officeDocument/2006/relationships/hyperlink" Target="https://drive.google.com/open?id=1DNFzJHZ6p60Hs8ciO3k2207ZpAf0suFE" TargetMode="External"/><Relationship Id="rId368" Type="http://schemas.openxmlformats.org/officeDocument/2006/relationships/hyperlink" Target="https://drive.google.com/open?id=1rqXeyAtZlurcnk33I-r8WwBEgNsponUN" TargetMode="External"/><Relationship Id="rId489" Type="http://schemas.openxmlformats.org/officeDocument/2006/relationships/hyperlink" Target="https://drive.google.com/file/d/1bpXwec7qvcvMAavrBcSUpT9jl9uts687/view?usp=sharing" TargetMode="External"/><Relationship Id="rId121" Type="http://schemas.openxmlformats.org/officeDocument/2006/relationships/hyperlink" Target="https://drive.google.com/open?id=1SGKSKVnE4bEXlyPFYVcXh48VxsAZaSI_" TargetMode="External"/><Relationship Id="rId242" Type="http://schemas.openxmlformats.org/officeDocument/2006/relationships/hyperlink" Target="https://drive.google.com/open?id=1-2GxxsUvd2W3UQJJCP5qUnx4rdTLONaM" TargetMode="External"/><Relationship Id="rId363" Type="http://schemas.openxmlformats.org/officeDocument/2006/relationships/hyperlink" Target="https://drive.google.com/open?id=1voS16RmW6utH50SdXQt2AHj9J4c67TgV" TargetMode="External"/><Relationship Id="rId484" Type="http://schemas.openxmlformats.org/officeDocument/2006/relationships/hyperlink" Target="https://drive.google.com/open?id=1POwqy-T9BrjCPqdE25a7OpSCeOyGOHlL" TargetMode="External"/><Relationship Id="rId120" Type="http://schemas.openxmlformats.org/officeDocument/2006/relationships/hyperlink" Target="https://drive.google.com/open?id=1N1HfUYLOTNf1xdc-4jUvwvTIjzns5agf" TargetMode="External"/><Relationship Id="rId241" Type="http://schemas.openxmlformats.org/officeDocument/2006/relationships/hyperlink" Target="https://drive.google.com/open?id=1tSJzG8s189Z3Nvah03Hjhb_-TcGzJdnT" TargetMode="External"/><Relationship Id="rId362" Type="http://schemas.openxmlformats.org/officeDocument/2006/relationships/hyperlink" Target="https://drive.google.com/open?id=18QeDDGcQkU5VshdpdqkC6AanQ9-1VIIs" TargetMode="External"/><Relationship Id="rId483" Type="http://schemas.openxmlformats.org/officeDocument/2006/relationships/hyperlink" Target="https://drive.google.com/open?id=1E5R5Q8zZNqOWp1qjentdX5AvOpUaXA2k" TargetMode="External"/><Relationship Id="rId240" Type="http://schemas.openxmlformats.org/officeDocument/2006/relationships/hyperlink" Target="https://drive.google.com/open?id=14H6giRcTxFWSrWhoVbAQKGqdZz_Puh7R" TargetMode="External"/><Relationship Id="rId361" Type="http://schemas.openxmlformats.org/officeDocument/2006/relationships/hyperlink" Target="https://drive.google.com/open?id=1xEMFNpsSecCLQD0r66Omy3pbvL2uCezg" TargetMode="External"/><Relationship Id="rId482" Type="http://schemas.openxmlformats.org/officeDocument/2006/relationships/hyperlink" Target="https://drive.google.com/open?id=1E5R5Q8zZNqOWp1qjentdX5AvOpUaXA2k" TargetMode="External"/><Relationship Id="rId360" Type="http://schemas.openxmlformats.org/officeDocument/2006/relationships/hyperlink" Target="https://drive.google.com/open?id=1k5Por0mYTE4MNQwzDHOmFqa6DE7xuqQi" TargetMode="External"/><Relationship Id="rId481" Type="http://schemas.openxmlformats.org/officeDocument/2006/relationships/hyperlink" Target="https://drive.google.com/open?id=1POwqy-T9BrjCPqdE25a7OpSCeOyGOHlL" TargetMode="External"/><Relationship Id="rId125" Type="http://schemas.openxmlformats.org/officeDocument/2006/relationships/hyperlink" Target="https://drive.google.com/open?id=1PlnaNV73Mj7cRzwrXfVpDAsngshwJ0wn" TargetMode="External"/><Relationship Id="rId246" Type="http://schemas.openxmlformats.org/officeDocument/2006/relationships/hyperlink" Target="https://drive.google.com/open?id=1BElYGqJ49vSsCj0vEgVn01UWVn2jbP9D" TargetMode="External"/><Relationship Id="rId367" Type="http://schemas.openxmlformats.org/officeDocument/2006/relationships/hyperlink" Target="https://drive.google.com/open?id=10-g6shNtq_ENxcrCTWlUdnGYT5wuQwJl" TargetMode="External"/><Relationship Id="rId488" Type="http://schemas.openxmlformats.org/officeDocument/2006/relationships/hyperlink" Target="https://drive.google.com/open?id=1IuzNU6SfmoM-3yq44gliG310y8lwqMUd" TargetMode="External"/><Relationship Id="rId124" Type="http://schemas.openxmlformats.org/officeDocument/2006/relationships/hyperlink" Target="https://drive.google.com/open?id=18cFHZ8s94DWp5mRK1QlKfxyCXMmSwYBL" TargetMode="External"/><Relationship Id="rId245" Type="http://schemas.openxmlformats.org/officeDocument/2006/relationships/hyperlink" Target="https://drive.google.com/open?id=11OBXGLVzhj3o9ioZaIs-c0uHyTeGcKZs" TargetMode="External"/><Relationship Id="rId366" Type="http://schemas.openxmlformats.org/officeDocument/2006/relationships/hyperlink" Target="https://drive.google.com/open?id=1qTjLSLU6ylojbeAys1NCZKJ6sQI8oga_" TargetMode="External"/><Relationship Id="rId487" Type="http://schemas.openxmlformats.org/officeDocument/2006/relationships/hyperlink" Target="https://drive.google.com/open?id=13cXQKojJohk888pGZvs7yYbdvuUFQS3L" TargetMode="External"/><Relationship Id="rId123" Type="http://schemas.openxmlformats.org/officeDocument/2006/relationships/hyperlink" Target="https://drive.google.com/open?id=1yHu_YrpQRfJ5NVXbJUIKmigBbgEQHwu1" TargetMode="External"/><Relationship Id="rId244" Type="http://schemas.openxmlformats.org/officeDocument/2006/relationships/hyperlink" Target="https://drive.google.com/open?id=1vQ6lldtOJLCrkGikZ8P8xzV5LD9fXO6p" TargetMode="External"/><Relationship Id="rId365" Type="http://schemas.openxmlformats.org/officeDocument/2006/relationships/hyperlink" Target="https://drive.google.com/open?id=1Or0JME754wghQR3w5BqCWtmvP4bgnn9_" TargetMode="External"/><Relationship Id="rId486" Type="http://schemas.openxmlformats.org/officeDocument/2006/relationships/hyperlink" Target="https://drive.google.com/open?id=1zfAyHTT42QChgIy0w254_0HO-4e-OHRW" TargetMode="External"/><Relationship Id="rId122" Type="http://schemas.openxmlformats.org/officeDocument/2006/relationships/hyperlink" Target="https://drive.google.com/open?id=1AhLxIA2xlgcAgHmBCiEDvwavWZgIGSBM" TargetMode="External"/><Relationship Id="rId243" Type="http://schemas.openxmlformats.org/officeDocument/2006/relationships/hyperlink" Target="https://drive.google.com/open?id=1mO3OLaknBryUD6CYwlepzRVr9YR_tJMf" TargetMode="External"/><Relationship Id="rId364" Type="http://schemas.openxmlformats.org/officeDocument/2006/relationships/hyperlink" Target="https://drive.google.com/open?id=1HhDqIKVfw83Wxr55tuV5wxsygdradYhl" TargetMode="External"/><Relationship Id="rId485" Type="http://schemas.openxmlformats.org/officeDocument/2006/relationships/hyperlink" Target="https://drive.google.com/open?id=1POwqy-T9BrjCPqdE25a7OpSCeOyGOHlL" TargetMode="External"/><Relationship Id="rId95" Type="http://schemas.openxmlformats.org/officeDocument/2006/relationships/hyperlink" Target="https://drive.google.com/open?id=1GaSOh4hqPdzRnoz0XDcPaPdw3Yq7G2eY" TargetMode="External"/><Relationship Id="rId94" Type="http://schemas.openxmlformats.org/officeDocument/2006/relationships/hyperlink" Target="https://drive.google.com/open?id=1bt5D0mAwIBPKyqowiVmzjSrMzpI9VfYA" TargetMode="External"/><Relationship Id="rId97" Type="http://schemas.openxmlformats.org/officeDocument/2006/relationships/hyperlink" Target="https://drive.google.com/open?id=1NLHJKOMRWW7Hn9JOBfXi4bpoVvs20eqg" TargetMode="External"/><Relationship Id="rId96" Type="http://schemas.openxmlformats.org/officeDocument/2006/relationships/hyperlink" Target="https://drive.google.com/open?id=1kbvqmJhHnm-9yz9IAblpyfS8zaGFn6iu" TargetMode="External"/><Relationship Id="rId99" Type="http://schemas.openxmlformats.org/officeDocument/2006/relationships/hyperlink" Target="https://drive.google.com/open?id=1YlUhVJXDmoDaNx4LFgch0guQWicMuELf" TargetMode="External"/><Relationship Id="rId480" Type="http://schemas.openxmlformats.org/officeDocument/2006/relationships/hyperlink" Target="https://drive.google.com/open?id=1cCqid_jZjNCID881g-e91L--LtO-fnba" TargetMode="External"/><Relationship Id="rId98" Type="http://schemas.openxmlformats.org/officeDocument/2006/relationships/hyperlink" Target="https://drive.google.com/open?id=1ISF_RuXjosUmeCa0RqUfHwODxLCGcYUU" TargetMode="External"/><Relationship Id="rId91" Type="http://schemas.openxmlformats.org/officeDocument/2006/relationships/hyperlink" Target="https://drive.google.com/open?id=1BxwaPGlof6OpovQWDLon5aa8uTSQeVlC" TargetMode="External"/><Relationship Id="rId90" Type="http://schemas.openxmlformats.org/officeDocument/2006/relationships/hyperlink" Target="https://drive.google.com/open?id=107SiNAAnBJ11tsaWLPSXbAtYknD2MLAz" TargetMode="External"/><Relationship Id="rId93" Type="http://schemas.openxmlformats.org/officeDocument/2006/relationships/hyperlink" Target="https://drive.google.com/open?id=1k5Por0mYTE4MNQwzDHOmFqa6DE7xuqQi" TargetMode="External"/><Relationship Id="rId92" Type="http://schemas.openxmlformats.org/officeDocument/2006/relationships/hyperlink" Target="https://drive.google.com/open?id=1obo-c6tPjvomaXWtfL9EFSkNzGuwyHry" TargetMode="External"/><Relationship Id="rId118" Type="http://schemas.openxmlformats.org/officeDocument/2006/relationships/hyperlink" Target="https://drive.google.com/open?id=14HhZIC6F2S8BWpeMiDyXZZE45pZ_PGoG" TargetMode="External"/><Relationship Id="rId239" Type="http://schemas.openxmlformats.org/officeDocument/2006/relationships/hyperlink" Target="https://drive.google.com/open?id=1K8ty1Ed3JMc3g299nXlQ3qRSlYUq81DS" TargetMode="External"/><Relationship Id="rId117" Type="http://schemas.openxmlformats.org/officeDocument/2006/relationships/hyperlink" Target="https://drive.google.com/open?id=19i6H0LXvyhL9XVLlkP5foKHH432vXfGH" TargetMode="External"/><Relationship Id="rId238" Type="http://schemas.openxmlformats.org/officeDocument/2006/relationships/hyperlink" Target="https://drive.google.com/open?id=1mZ1qX4KzE7__BD403DqYbGkviq1a9Suj" TargetMode="External"/><Relationship Id="rId359" Type="http://schemas.openxmlformats.org/officeDocument/2006/relationships/hyperlink" Target="https://drive.google.com/open?id=1BxwaPGlof6OpovQWDLon5aa8uTSQeVlC" TargetMode="External"/><Relationship Id="rId116" Type="http://schemas.openxmlformats.org/officeDocument/2006/relationships/hyperlink" Target="https://drive.google.com/open?id=1l6vjdkzMOtc5-JYQV_2_8aoD705VNgDy" TargetMode="External"/><Relationship Id="rId237" Type="http://schemas.openxmlformats.org/officeDocument/2006/relationships/hyperlink" Target="https://drive.google.com/open?id=1YGyPRXdkssz6c0G0X0lKrm3knJyuHCiH" TargetMode="External"/><Relationship Id="rId358" Type="http://schemas.openxmlformats.org/officeDocument/2006/relationships/hyperlink" Target="https://drive.google.com/open?id=1rLKdeqh78Daq7Xyi-W-hICUohw4aTgfh" TargetMode="External"/><Relationship Id="rId479" Type="http://schemas.openxmlformats.org/officeDocument/2006/relationships/hyperlink" Target="https://drive.google.com/open?id=1RclX-C_hByF2g60t2F7jVOPvZpQNX5q1" TargetMode="External"/><Relationship Id="rId115" Type="http://schemas.openxmlformats.org/officeDocument/2006/relationships/hyperlink" Target="https://drive.google.com/open?id=1FsyYAkUkmNu_OqtaMhWE7yuTA_S_ih8A" TargetMode="External"/><Relationship Id="rId236" Type="http://schemas.openxmlformats.org/officeDocument/2006/relationships/hyperlink" Target="https://drive.google.com/open?id=1TjsPmEoDRiwg-Y0IHGYSPFpluNVc9BI3" TargetMode="External"/><Relationship Id="rId357" Type="http://schemas.openxmlformats.org/officeDocument/2006/relationships/hyperlink" Target="https://drive.google.com/open?id=1-EpjKYuwYHK2XYsgtBSK7BuU17SWg5iz" TargetMode="External"/><Relationship Id="rId478" Type="http://schemas.openxmlformats.org/officeDocument/2006/relationships/hyperlink" Target="https://drive.google.com/open?id=1MsfOMQcV-OWmvlI5b1iv3gmMldmfLDLi" TargetMode="External"/><Relationship Id="rId119" Type="http://schemas.openxmlformats.org/officeDocument/2006/relationships/hyperlink" Target="https://drive.google.com/open?id=1cUI8ySWYhg8ABZWKtVZFlz8bjaHo3_pJ" TargetMode="External"/><Relationship Id="rId110" Type="http://schemas.openxmlformats.org/officeDocument/2006/relationships/hyperlink" Target="https://drive.google.com/open?id=1qe5h3XBqAytXST5C5pmxiZr34bnHuzzpy79B62tukrg" TargetMode="External"/><Relationship Id="rId231" Type="http://schemas.openxmlformats.org/officeDocument/2006/relationships/hyperlink" Target="https://drive.google.com/open?id=12KsTMaitCBMyfTe3cU1y_xJ_x1fh_FdG" TargetMode="External"/><Relationship Id="rId352" Type="http://schemas.openxmlformats.org/officeDocument/2006/relationships/hyperlink" Target="https://drive.google.com/open?id=1oC1F9JBYKwsK6q47JJPhJD4c9YmqBmZP" TargetMode="External"/><Relationship Id="rId473" Type="http://schemas.openxmlformats.org/officeDocument/2006/relationships/hyperlink" Target="https://drive.google.com/open?id=1V_5mqrvskNI5ihbRn4oGGMje2jrB3oJI" TargetMode="External"/><Relationship Id="rId230" Type="http://schemas.openxmlformats.org/officeDocument/2006/relationships/hyperlink" Target="https://drive.google.com/open?id=1M_cNVWxTcW9NH-ydROqPNf9pOtgQGgoi" TargetMode="External"/><Relationship Id="rId351" Type="http://schemas.openxmlformats.org/officeDocument/2006/relationships/hyperlink" Target="https://drive.google.com/open?id=1PflBDF7XMDPeWVeU2V7B6le7tfaK3jsn" TargetMode="External"/><Relationship Id="rId472" Type="http://schemas.openxmlformats.org/officeDocument/2006/relationships/hyperlink" Target="https://drive.google.com/open?id=1Q-lCU0pErwC47N0i3jFOHxiehxpluh1Q" TargetMode="External"/><Relationship Id="rId350" Type="http://schemas.openxmlformats.org/officeDocument/2006/relationships/hyperlink" Target="https://drive.google.com/open?id=1zfAyHTT42QChgIy0w254_0HO-4e-OHRW" TargetMode="External"/><Relationship Id="rId471" Type="http://schemas.openxmlformats.org/officeDocument/2006/relationships/hyperlink" Target="https://drive.google.com/open?id=1lTtITs3r477yo7Uih0dsusRMggHXprsk" TargetMode="External"/><Relationship Id="rId470" Type="http://schemas.openxmlformats.org/officeDocument/2006/relationships/hyperlink" Target="https://drive.google.com/open?id=1CW2ek9icVXXTAUkb9VQq6H2-tGjYcHKu" TargetMode="External"/><Relationship Id="rId114" Type="http://schemas.openxmlformats.org/officeDocument/2006/relationships/hyperlink" Target="https://drive.google.com/open?id=1hb9aXOdhTADWySuVLyhbDIqyv5tylDBW" TargetMode="External"/><Relationship Id="rId235" Type="http://schemas.openxmlformats.org/officeDocument/2006/relationships/hyperlink" Target="https://drive.google.com/open?id=1pPBQyg6eX1mHQmEop3KaWch_NQaivRSO" TargetMode="External"/><Relationship Id="rId356" Type="http://schemas.openxmlformats.org/officeDocument/2006/relationships/hyperlink" Target="https://drive.google.com/open?id=1FKfXcUjDSSBSotFJKIgVBTvz7BXMBmFchYTlL6OJ0EU" TargetMode="External"/><Relationship Id="rId477" Type="http://schemas.openxmlformats.org/officeDocument/2006/relationships/hyperlink" Target="https://drive.google.com/open?id=1JLD8s4UZRZg6xtzP0cG-iDze0gKaw8dj" TargetMode="External"/><Relationship Id="rId113" Type="http://schemas.openxmlformats.org/officeDocument/2006/relationships/hyperlink" Target="https://drive.google.com/open?id=1tbQt4OfNgz0vrS9LGHsjhQUHKQCTAG0c" TargetMode="External"/><Relationship Id="rId234" Type="http://schemas.openxmlformats.org/officeDocument/2006/relationships/hyperlink" Target="https://drive.google.com/open?id=18znhr_wx4ngNG-vFNCzFYFfuDEhqHCr3" TargetMode="External"/><Relationship Id="rId355" Type="http://schemas.openxmlformats.org/officeDocument/2006/relationships/hyperlink" Target="https://drive.google.com/open?id=1QV_9OfoRGJ4VjPNebj5JYSTLvSbdkKp2" TargetMode="External"/><Relationship Id="rId476" Type="http://schemas.openxmlformats.org/officeDocument/2006/relationships/hyperlink" Target="https://drive.google.com/open?id=1ZTLSs1cvc5P4vKc9e54NiT-FshhWsz7z" TargetMode="External"/><Relationship Id="rId112" Type="http://schemas.openxmlformats.org/officeDocument/2006/relationships/hyperlink" Target="https://drive.google.com/open?id=1rW_k4xt0MK9JuZ3DfJhjoU4uxP6lbzy1" TargetMode="External"/><Relationship Id="rId233" Type="http://schemas.openxmlformats.org/officeDocument/2006/relationships/hyperlink" Target="https://drive.google.com/open?id=15BSYcn6pYzrQgWjHUlAL5T10b04rM9od" TargetMode="External"/><Relationship Id="rId354" Type="http://schemas.openxmlformats.org/officeDocument/2006/relationships/hyperlink" Target="https://drive.google.com/open?id=1HI-jA1HZZziFKwpTdJTc7eDXp7fUfz59" TargetMode="External"/><Relationship Id="rId475" Type="http://schemas.openxmlformats.org/officeDocument/2006/relationships/hyperlink" Target="https://drive.google.com/open?id=1UcnQ4rbLtm3ru0UAlmm1NwR6y29Dwutz" TargetMode="External"/><Relationship Id="rId111" Type="http://schemas.openxmlformats.org/officeDocument/2006/relationships/hyperlink" Target="https://drive.google.com/open?id=1pplmoSvHxv0MQHZaYfSVWqfyen9ALQ-2" TargetMode="External"/><Relationship Id="rId232" Type="http://schemas.openxmlformats.org/officeDocument/2006/relationships/hyperlink" Target="https://drive.google.com/open?id=1l5muBTzIpm4Wt69Txs9__D8oqodHXJe3" TargetMode="External"/><Relationship Id="rId353" Type="http://schemas.openxmlformats.org/officeDocument/2006/relationships/hyperlink" Target="https://drive.google.com/open?id=1xKPpmclKP75wxc_vzF7KWwrfBNQ6AfM-" TargetMode="External"/><Relationship Id="rId474" Type="http://schemas.openxmlformats.org/officeDocument/2006/relationships/hyperlink" Target="https://drive.google.com/open?id=1BRDqSkH0cI8omDIG0eYo-i_LfZf_-gSA" TargetMode="External"/><Relationship Id="rId305" Type="http://schemas.openxmlformats.org/officeDocument/2006/relationships/hyperlink" Target="https://drive.google.com/open?id=1H7xRvBWPPj0xAGOvWh3PSxLnyDbX6Uks" TargetMode="External"/><Relationship Id="rId426" Type="http://schemas.openxmlformats.org/officeDocument/2006/relationships/hyperlink" Target="https://drive.google.com/open?id=1URRkivOtDS1yCQN45VqkNqN5bXwIFNRT" TargetMode="External"/><Relationship Id="rId547" Type="http://schemas.openxmlformats.org/officeDocument/2006/relationships/hyperlink" Target="https://drive.google.com/open?id=1RUo5hIN_foU3mvB9SeNySYucXp1k-UDc" TargetMode="External"/><Relationship Id="rId304" Type="http://schemas.openxmlformats.org/officeDocument/2006/relationships/hyperlink" Target="https://drive.google.com/open?id=1ZTLSs1cvc5P4vKc9e54NiT-FshhWsz7z" TargetMode="External"/><Relationship Id="rId425" Type="http://schemas.openxmlformats.org/officeDocument/2006/relationships/hyperlink" Target="https://drive.google.com/open?id=1IuzNU6SfmoM-3yq44gliG310y8lwqMUd" TargetMode="External"/><Relationship Id="rId546" Type="http://schemas.openxmlformats.org/officeDocument/2006/relationships/hyperlink" Target="https://drive.google.com/open?id=1K8ty1Ed3JMc3g299nXlQ3qRSlYUq81DS" TargetMode="External"/><Relationship Id="rId303" Type="http://schemas.openxmlformats.org/officeDocument/2006/relationships/hyperlink" Target="https://drive.google.com/open?id=1fyrz771dzDFj5B1uXMSKOcP2CjSg4SJF" TargetMode="External"/><Relationship Id="rId424" Type="http://schemas.openxmlformats.org/officeDocument/2006/relationships/hyperlink" Target="https://drive.google.com/file/d/1WCana9xHFfBgebv_5ebNxjGeo_xagUo3/view?usp=sharing" TargetMode="External"/><Relationship Id="rId545" Type="http://schemas.openxmlformats.org/officeDocument/2006/relationships/hyperlink" Target="https://drive.google.com/open?id=1I6bYNZiMy_vqoSERxoyVZYVz0Kp0l8LK" TargetMode="External"/><Relationship Id="rId302" Type="http://schemas.openxmlformats.org/officeDocument/2006/relationships/hyperlink" Target="https://drive.google.com/open?id=1UcnQ4rbLtm3ru0UAlmm1NwR6y29Dwutz" TargetMode="External"/><Relationship Id="rId423" Type="http://schemas.openxmlformats.org/officeDocument/2006/relationships/hyperlink" Target="https://drive.google.com/file/d/1MnKqULBrv1IIwt98E_3mgOWP_goBpVDE/view?usp=sharing" TargetMode="External"/><Relationship Id="rId544" Type="http://schemas.openxmlformats.org/officeDocument/2006/relationships/hyperlink" Target="https://drive.google.com/open?id=1mKfwV7FnFx1JM-mg0LCr7h0gL_C_paOL" TargetMode="External"/><Relationship Id="rId309" Type="http://schemas.openxmlformats.org/officeDocument/2006/relationships/hyperlink" Target="https://drive.google.com/open?id=1jQbO5OCokTvKR-JULv3xXHr3FJhFjmW-" TargetMode="External"/><Relationship Id="rId308" Type="http://schemas.openxmlformats.org/officeDocument/2006/relationships/hyperlink" Target="https://drive.google.com/open?id=1G88_rGYjbiz97ke5hGpjnTXoGXy3AS7u" TargetMode="External"/><Relationship Id="rId429" Type="http://schemas.openxmlformats.org/officeDocument/2006/relationships/hyperlink" Target="https://drive.google.com/open?id=1lJqeLH-mTpFjw3K2Spl8mLDALZ3kB6-1" TargetMode="External"/><Relationship Id="rId307" Type="http://schemas.openxmlformats.org/officeDocument/2006/relationships/hyperlink" Target="https://drive.google.com/open?id=1HFrj3V40lyMx44mTXjHRbuDvV2pkWbDb" TargetMode="External"/><Relationship Id="rId428" Type="http://schemas.openxmlformats.org/officeDocument/2006/relationships/hyperlink" Target="https://drive.google.com/open?id=1S3OAvQzeNjBFXXwdBttRTgIenkmPUcWt" TargetMode="External"/><Relationship Id="rId549" Type="http://schemas.openxmlformats.org/officeDocument/2006/relationships/hyperlink" Target="https://drive.google.com/open?id=1GBvfpCwpQVuVRRZPDg8nr2zi-vy065GQ" TargetMode="External"/><Relationship Id="rId306" Type="http://schemas.openxmlformats.org/officeDocument/2006/relationships/hyperlink" Target="https://drive.google.com/open?id=1EagglHoGEBW9y6lL-CAV-WIhYiOmLtKF" TargetMode="External"/><Relationship Id="rId427" Type="http://schemas.openxmlformats.org/officeDocument/2006/relationships/hyperlink" Target="https://drive.google.com/open?id=1vIrtqUGSoTD10ql5fhxiGSdBMVXV6Ieh" TargetMode="External"/><Relationship Id="rId548" Type="http://schemas.openxmlformats.org/officeDocument/2006/relationships/hyperlink" Target="https://drive.google.com/open?id=1pCnUOG4iVlzJrfzBnsG4nf9bDKZUBH0_" TargetMode="External"/><Relationship Id="rId301" Type="http://schemas.openxmlformats.org/officeDocument/2006/relationships/hyperlink" Target="https://drive.google.com/open?id=1BRDqSkH0cI8omDIG0eYo-i_LfZf_-gSA" TargetMode="External"/><Relationship Id="rId422" Type="http://schemas.openxmlformats.org/officeDocument/2006/relationships/hyperlink" Target="https://drive.google.com/file/d/17QkuIFxcFWXpjnoQ_8Bdmnog0hL2WH2r/view?usp=sharing" TargetMode="External"/><Relationship Id="rId543" Type="http://schemas.openxmlformats.org/officeDocument/2006/relationships/hyperlink" Target="https://drive.google.com/open?id=1q1akeWhcgLJCzXkkc8gMybe13ioKPMRT" TargetMode="External"/><Relationship Id="rId300" Type="http://schemas.openxmlformats.org/officeDocument/2006/relationships/hyperlink" Target="https://drive.google.com/open?id=1V_5mqrvskNI5ihbRn4oGGMje2jrB3oJI" TargetMode="External"/><Relationship Id="rId421" Type="http://schemas.openxmlformats.org/officeDocument/2006/relationships/hyperlink" Target="https://drive.google.com/file/d/1FWFzaVvbNDJ8UAOmaC1SY6_9X0EYv-lG/view?usp=sharing" TargetMode="External"/><Relationship Id="rId542" Type="http://schemas.openxmlformats.org/officeDocument/2006/relationships/hyperlink" Target="https://drive.google.com/open?id=1PIDp32IQ6fDudFbmA9fBHHWN-D_CSgoW" TargetMode="External"/><Relationship Id="rId420" Type="http://schemas.openxmlformats.org/officeDocument/2006/relationships/hyperlink" Target="https://drive.google.com/file/d/1FBNOeSMrOXV5t4-IvrlOL9qJ7eKJdgn0/view?usp=sharing" TargetMode="External"/><Relationship Id="rId541" Type="http://schemas.openxmlformats.org/officeDocument/2006/relationships/hyperlink" Target="https://drive.google.com/open?id=1PlnaNV73Mj7cRzwrXfVpDAsngshwJ0wn" TargetMode="External"/><Relationship Id="rId540" Type="http://schemas.openxmlformats.org/officeDocument/2006/relationships/hyperlink" Target="https://drive.google.com/open?id=1WKfBBc5CJT2l_omF6E9x1h9xkARyhmYy" TargetMode="External"/><Relationship Id="rId415" Type="http://schemas.openxmlformats.org/officeDocument/2006/relationships/hyperlink" Target="https://drive.google.com/open?id=1fJ5Yb6yFWTs3LBKKOI03tHVWatP2b2mG" TargetMode="External"/><Relationship Id="rId536" Type="http://schemas.openxmlformats.org/officeDocument/2006/relationships/hyperlink" Target="https://drive.google.com/open?id=1jpekznDCkjKjCWWkUeaizUqKWL4h8pFK" TargetMode="External"/><Relationship Id="rId414" Type="http://schemas.openxmlformats.org/officeDocument/2006/relationships/hyperlink" Target="https://drive.google.com/open?id=11sjuoea1ET-BukVQ0iKbIhaYAhy4nlW1" TargetMode="External"/><Relationship Id="rId535" Type="http://schemas.openxmlformats.org/officeDocument/2006/relationships/hyperlink" Target="https://drive.google.com/open?id=1qe5h3XBqAytXST5C5pmxiZr34bnHuzzpy79B62tukrg" TargetMode="External"/><Relationship Id="rId413" Type="http://schemas.openxmlformats.org/officeDocument/2006/relationships/hyperlink" Target="https://drive.google.com/open?id=18w75ErNyMJPn-dObMQrwWeWV2N3mEhpZ" TargetMode="External"/><Relationship Id="rId534" Type="http://schemas.openxmlformats.org/officeDocument/2006/relationships/hyperlink" Target="https://drive.google.com/open?id=1yHu_YrpQRfJ5NVXbJUIKmigBbgEQHwu1" TargetMode="External"/><Relationship Id="rId412" Type="http://schemas.openxmlformats.org/officeDocument/2006/relationships/hyperlink" Target="https://drive.google.com/open?id=1RUo5hIN_foU3mvB9SeNySYucXp1k-UDc" TargetMode="External"/><Relationship Id="rId533" Type="http://schemas.openxmlformats.org/officeDocument/2006/relationships/hyperlink" Target="https://drive.google.com/open?id=1usz77s7riqZAKzBI9Su_3tF-tvQWQ5Fk" TargetMode="External"/><Relationship Id="rId419" Type="http://schemas.openxmlformats.org/officeDocument/2006/relationships/hyperlink" Target="https://drive.google.com/file/d/1K_sDttV9fu1TRQb_eEi60oGaVs1ERKkw/view?usp=sharing" TargetMode="External"/><Relationship Id="rId418" Type="http://schemas.openxmlformats.org/officeDocument/2006/relationships/hyperlink" Target="https://drive.google.com/file/d/1Wt8QNd-N8V6L8zh3JmUYj8HhoPEB8gGX/view?usp=sharing" TargetMode="External"/><Relationship Id="rId539" Type="http://schemas.openxmlformats.org/officeDocument/2006/relationships/hyperlink" Target="https://drive.google.com/open?id=13P4Hu0fMjzJMQSt-_NRGyGPw9LGMSY5E" TargetMode="External"/><Relationship Id="rId417" Type="http://schemas.openxmlformats.org/officeDocument/2006/relationships/hyperlink" Target="https://drive.google.com/file/d/1910TMMIqi1Htci22YLzQpipZ87w6kCjE/view?usp=sharing" TargetMode="External"/><Relationship Id="rId538" Type="http://schemas.openxmlformats.org/officeDocument/2006/relationships/hyperlink" Target="https://drive.google.com/open?id=14VhORGS_yR2CWJauCghOcseBdoc17JDm" TargetMode="External"/><Relationship Id="rId416" Type="http://schemas.openxmlformats.org/officeDocument/2006/relationships/hyperlink" Target="https://drive.google.com/open?id=15jcE2jf8SbkY2iFqNesDD64iKf0x1Mnv" TargetMode="External"/><Relationship Id="rId537" Type="http://schemas.openxmlformats.org/officeDocument/2006/relationships/hyperlink" Target="https://drive.google.com/open?id=1obo-c6tPjvomaXWtfL9EFSkNzGuwyHry" TargetMode="External"/><Relationship Id="rId411" Type="http://schemas.openxmlformats.org/officeDocument/2006/relationships/hyperlink" Target="https://drive.google.com/open?id=1l5muBTzIpm4Wt69Txs9__D8oqodHXJe3" TargetMode="External"/><Relationship Id="rId532" Type="http://schemas.openxmlformats.org/officeDocument/2006/relationships/hyperlink" Target="https://drive.google.com/open?id=1t57k_xbMOeJTm6xikgPQ0nDWWFbBvUZg" TargetMode="External"/><Relationship Id="rId410" Type="http://schemas.openxmlformats.org/officeDocument/2006/relationships/hyperlink" Target="https://drive.google.com/open?id=1o9acX5UFdhdyeBJ5A-HjYGfHvbCoG94T" TargetMode="External"/><Relationship Id="rId531" Type="http://schemas.openxmlformats.org/officeDocument/2006/relationships/hyperlink" Target="https://drive.google.com/open?id=1Hra6YXpavZOvxTuphVRHO85RgvQvo2Je" TargetMode="External"/><Relationship Id="rId530" Type="http://schemas.openxmlformats.org/officeDocument/2006/relationships/hyperlink" Target="https://drive.google.com/open?id=1W8qwszakR--9DuxGyxRVcdviwSPp4Bj8" TargetMode="External"/><Relationship Id="rId206" Type="http://schemas.openxmlformats.org/officeDocument/2006/relationships/hyperlink" Target="https://drive.google.com/open?id=1BAAlAVSgZXLaK3JYJyURZjixr_2rB9Gk" TargetMode="External"/><Relationship Id="rId327" Type="http://schemas.openxmlformats.org/officeDocument/2006/relationships/hyperlink" Target="https://drive.google.com/open?id=1G88_rGYjbiz97ke5hGpjnTXoGXy3AS7u" TargetMode="External"/><Relationship Id="rId448" Type="http://schemas.openxmlformats.org/officeDocument/2006/relationships/hyperlink" Target="https://drive.google.com/open?id=1K-DuPf9rzNtdtsIBdKHW4-ZqagbrcXsD" TargetMode="External"/><Relationship Id="rId569" Type="http://schemas.openxmlformats.org/officeDocument/2006/relationships/hyperlink" Target="https://drive.google.com/open?id=1PGnZeejN2iW0NmYwPghi9NpXW9i0gr6A" TargetMode="External"/><Relationship Id="rId205" Type="http://schemas.openxmlformats.org/officeDocument/2006/relationships/hyperlink" Target="https://drive.google.com/open?id=1ABvOklJfxAcOivjewglwiUlIPa6NpP6S" TargetMode="External"/><Relationship Id="rId326" Type="http://schemas.openxmlformats.org/officeDocument/2006/relationships/hyperlink" Target="https://drive.google.com/open?id=1Mcc7Gn_ZBp2X1PiGobeV5ZOjXOT6WLZ1" TargetMode="External"/><Relationship Id="rId447" Type="http://schemas.openxmlformats.org/officeDocument/2006/relationships/hyperlink" Target="https://drive.google.com/open?id=1Aq-0XW7-YSKfYV1Z0VdNzXxTOmXSIKXGS-VxwSYJ9GE" TargetMode="External"/><Relationship Id="rId568" Type="http://schemas.openxmlformats.org/officeDocument/2006/relationships/hyperlink" Target="https://drive.google.com/open?id=11sjuoea1ET-BukVQ0iKbIhaYAhy4nlW1" TargetMode="External"/><Relationship Id="rId204" Type="http://schemas.openxmlformats.org/officeDocument/2006/relationships/hyperlink" Target="https://drive.google.com/open?id=1CWFZ44CwnKmmFWQnbr2tyNedHWujFv6O" TargetMode="External"/><Relationship Id="rId325" Type="http://schemas.openxmlformats.org/officeDocument/2006/relationships/hyperlink" Target="https://drive.google.com/open?id=1kyM1Li7keeGsqYtfYGuDCHUzOlFSv4B4" TargetMode="External"/><Relationship Id="rId446" Type="http://schemas.openxmlformats.org/officeDocument/2006/relationships/hyperlink" Target="https://drive.google.com/open?id=1qcp_X4QZxaAEDnExo4XyGVa2leQwqnSn" TargetMode="External"/><Relationship Id="rId567" Type="http://schemas.openxmlformats.org/officeDocument/2006/relationships/hyperlink" Target="https://drive.google.com/open?id=1lUfczEGS-v0Ernaz078KEK_4W8i9pmC_" TargetMode="External"/><Relationship Id="rId203" Type="http://schemas.openxmlformats.org/officeDocument/2006/relationships/hyperlink" Target="https://drive.google.com/open?id=1xpHqlrV46ZIElma4dSIW9fLLTD_WTgBM" TargetMode="External"/><Relationship Id="rId324" Type="http://schemas.openxmlformats.org/officeDocument/2006/relationships/hyperlink" Target="https://drive.google.com/open?id=1fPPw5KxUimKrUXaFtVG1hZCJMmsC4ZPs" TargetMode="External"/><Relationship Id="rId445" Type="http://schemas.openxmlformats.org/officeDocument/2006/relationships/hyperlink" Target="https://drive.google.com/open?id=1anuYKDJUb48JWXsfCOye6qYz2L7dWaV_" TargetMode="External"/><Relationship Id="rId566" Type="http://schemas.openxmlformats.org/officeDocument/2006/relationships/hyperlink" Target="https://drive.google.com/open?id=1ClokME-9jf-4FVShnjrLE0U6M-uwFhb_" TargetMode="External"/><Relationship Id="rId209" Type="http://schemas.openxmlformats.org/officeDocument/2006/relationships/hyperlink" Target="https://drive.google.com/open?id=1vaW54BrbnM70wR-iO3ihg3DdwxKrr15n" TargetMode="External"/><Relationship Id="rId208" Type="http://schemas.openxmlformats.org/officeDocument/2006/relationships/hyperlink" Target="https://drive.google.com/open?id=1TJVpqSssyTZaTS4HEDt0rqt7ql9X9shJ" TargetMode="External"/><Relationship Id="rId329" Type="http://schemas.openxmlformats.org/officeDocument/2006/relationships/hyperlink" Target="https://drive.google.com/open?id=1PyaYdrpHhtW6fRhSFmGx2ddE-YwmVRBc" TargetMode="External"/><Relationship Id="rId207" Type="http://schemas.openxmlformats.org/officeDocument/2006/relationships/hyperlink" Target="https://drive.google.com/open?id=1sLryPnXhsOlASYaEGvn5kV5CbGXyQp4g" TargetMode="External"/><Relationship Id="rId328" Type="http://schemas.openxmlformats.org/officeDocument/2006/relationships/hyperlink" Target="https://drive.google.com/open?id=1xDdKWwjkcDHRCL-Aay_CWJMqB5v0UizM" TargetMode="External"/><Relationship Id="rId449" Type="http://schemas.openxmlformats.org/officeDocument/2006/relationships/hyperlink" Target="https://drive.google.com/open?id=1WRCc3TcW-3i6n1kbUY28EQrSmsycm_7e" TargetMode="External"/><Relationship Id="rId440" Type="http://schemas.openxmlformats.org/officeDocument/2006/relationships/hyperlink" Target="https://drive.google.com/open?id=1eiW6fejiy4QGRbSZ2K9GKcc0hRDDQVX9" TargetMode="External"/><Relationship Id="rId561" Type="http://schemas.openxmlformats.org/officeDocument/2006/relationships/hyperlink" Target="https://drive.google.com/open?id=1URRkivOtDS1yCQN45VqkNqN5bXwIFNRT" TargetMode="External"/><Relationship Id="rId560" Type="http://schemas.openxmlformats.org/officeDocument/2006/relationships/hyperlink" Target="https://drive.google.com/open?id=1kkAcxNLD-1i850JwTrTRk-4cNyuaAgPu" TargetMode="External"/><Relationship Id="rId202" Type="http://schemas.openxmlformats.org/officeDocument/2006/relationships/hyperlink" Target="https://drive.google.com/open?id=1e4Djd3xiOEPfLnKWK9IQdWwD5RvLYulA" TargetMode="External"/><Relationship Id="rId323" Type="http://schemas.openxmlformats.org/officeDocument/2006/relationships/hyperlink" Target="https://drive.google.com/open?id=1JDRxN7S6R0_H3cdsIg2rI7doBdbFd0uL" TargetMode="External"/><Relationship Id="rId444" Type="http://schemas.openxmlformats.org/officeDocument/2006/relationships/hyperlink" Target="https://drive.google.com/open?id=1nPTQ0FSI4A_aflv6tdLWCcUFMcRREgDO" TargetMode="External"/><Relationship Id="rId565" Type="http://schemas.openxmlformats.org/officeDocument/2006/relationships/hyperlink" Target="https://drive.google.com/open?id=10LdxvYh166LFVqwmQJb34gosZYbmGGr-" TargetMode="External"/><Relationship Id="rId201" Type="http://schemas.openxmlformats.org/officeDocument/2006/relationships/hyperlink" Target="https://drive.google.com/open?id=11KBNNadTPVP2-xALsgs0rCN44OPik51r" TargetMode="External"/><Relationship Id="rId322" Type="http://schemas.openxmlformats.org/officeDocument/2006/relationships/hyperlink" Target="https://drive.google.com/open?id=11y-VfOMcJpms3KX1QsxdSZ2oAu95fn6l" TargetMode="External"/><Relationship Id="rId443" Type="http://schemas.openxmlformats.org/officeDocument/2006/relationships/hyperlink" Target="https://drive.google.com/open?id=1A0KVdEz0BL_bZLS3uc21SvkaSBcRMzcJ" TargetMode="External"/><Relationship Id="rId564" Type="http://schemas.openxmlformats.org/officeDocument/2006/relationships/hyperlink" Target="https://drive.google.com/open?id=1eiW6fejiy4QGRbSZ2K9GKcc0hRDDQVX9" TargetMode="External"/><Relationship Id="rId200" Type="http://schemas.openxmlformats.org/officeDocument/2006/relationships/hyperlink" Target="https://drive.google.com/open?id=1c0XkJwMPWhGKnGrRw0CRh53Ow5JHdrfT" TargetMode="External"/><Relationship Id="rId321" Type="http://schemas.openxmlformats.org/officeDocument/2006/relationships/hyperlink" Target="https://drive.google.com/open?id=1vIrtqUGSoTD10ql5fhxiGSdBMVXV6Ieh" TargetMode="External"/><Relationship Id="rId442" Type="http://schemas.openxmlformats.org/officeDocument/2006/relationships/hyperlink" Target="https://drive.google.com/open?id=1kkAcxNLD-1i850JwTrTRk-4cNyuaAgPu" TargetMode="External"/><Relationship Id="rId563" Type="http://schemas.openxmlformats.org/officeDocument/2006/relationships/hyperlink" Target="https://drive.google.com/open?id=1S3OAvQzeNjBFXXwdBttRTgIenkmPUcWt" TargetMode="External"/><Relationship Id="rId320" Type="http://schemas.openxmlformats.org/officeDocument/2006/relationships/hyperlink" Target="https://drive.google.com/open?id=1m4M_sdWVSsUKu_VpdFtMA5eekY0FxXR-" TargetMode="External"/><Relationship Id="rId441" Type="http://schemas.openxmlformats.org/officeDocument/2006/relationships/hyperlink" Target="https://drive.google.com/open?id=1qr5hPC06HB2XQOYJhS3BSzrnW1ROAJKH" TargetMode="External"/><Relationship Id="rId562" Type="http://schemas.openxmlformats.org/officeDocument/2006/relationships/hyperlink" Target="https://drive.google.com/open?id=1l5muBTzIpm4Wt69Txs9__D8oqodHXJe3" TargetMode="External"/><Relationship Id="rId316" Type="http://schemas.openxmlformats.org/officeDocument/2006/relationships/hyperlink" Target="https://drive.google.com/open?id=1vNTaeH26VyjZ8O_bQkPfEuI_yTEtSg7d" TargetMode="External"/><Relationship Id="rId437" Type="http://schemas.openxmlformats.org/officeDocument/2006/relationships/hyperlink" Target="https://drive.google.com/open?id=120kLBMm9Ki7DW41_d_SkjEG_kY979R8M" TargetMode="External"/><Relationship Id="rId558" Type="http://schemas.openxmlformats.org/officeDocument/2006/relationships/hyperlink" Target="https://drive.google.com/open?id=1Aq-0XW7-YSKfYV1Z0VdNzXxTOmXSIKXGS-VxwSYJ9GE" TargetMode="External"/><Relationship Id="rId315" Type="http://schemas.openxmlformats.org/officeDocument/2006/relationships/hyperlink" Target="https://drive.google.com/open?id=1xDdKWwjkcDHRCL-Aay_CWJMqB5v0UizM" TargetMode="External"/><Relationship Id="rId436" Type="http://schemas.openxmlformats.org/officeDocument/2006/relationships/hyperlink" Target="https://drive.google.com/open?id=1lUfczEGS-v0Ernaz078KEK_4W8i9pmC_" TargetMode="External"/><Relationship Id="rId557" Type="http://schemas.openxmlformats.org/officeDocument/2006/relationships/hyperlink" Target="https://drive.google.com/open?id=17_0G62e6I9dLrh0ZIgUWIF75NB95TLDK" TargetMode="External"/><Relationship Id="rId314" Type="http://schemas.openxmlformats.org/officeDocument/2006/relationships/hyperlink" Target="https://drive.google.com/open?id=1PyaYdrpHhtW6fRhSFmGx2ddE-YwmVRBc" TargetMode="External"/><Relationship Id="rId435" Type="http://schemas.openxmlformats.org/officeDocument/2006/relationships/hyperlink" Target="https://drive.google.com/open?id=1K5LHjEfVj05KcbaoIxnHgVW8khrrFgDo" TargetMode="External"/><Relationship Id="rId556" Type="http://schemas.openxmlformats.org/officeDocument/2006/relationships/hyperlink" Target="https://drive.google.com/open?id=1TjsPmEoDRiwg-Y0IHGYSPFpluNVc9BI3" TargetMode="External"/><Relationship Id="rId313" Type="http://schemas.openxmlformats.org/officeDocument/2006/relationships/hyperlink" Target="https://drive.google.com/open?id=1AjrimUOYJL1ei6fjYlpcZ6J0l19KrqR4" TargetMode="External"/><Relationship Id="rId434" Type="http://schemas.openxmlformats.org/officeDocument/2006/relationships/hyperlink" Target="https://drive.google.com/open?id=1m4M_sdWVSsUKu_VpdFtMA5eekY0FxXR-" TargetMode="External"/><Relationship Id="rId555" Type="http://schemas.openxmlformats.org/officeDocument/2006/relationships/hyperlink" Target="https://drive.google.com/open?id=1o9acX5UFdhdyeBJ5A-HjYGfHvbCoG94T" TargetMode="External"/><Relationship Id="rId319" Type="http://schemas.openxmlformats.org/officeDocument/2006/relationships/hyperlink" Target="https://drive.google.com/open?id=1xEOtSxfjza5NaXjhdtUGM2aDiaRE43Ds" TargetMode="External"/><Relationship Id="rId318" Type="http://schemas.openxmlformats.org/officeDocument/2006/relationships/hyperlink" Target="https://drive.google.com/open?id=1Jb9vbD2M593rrRvFP9kHIpIA4p4b__It" TargetMode="External"/><Relationship Id="rId439" Type="http://schemas.openxmlformats.org/officeDocument/2006/relationships/hyperlink" Target="https://drive.google.com/open?id=1VBVZINB3yPcoxDx1YudC8hfe6fk_1lwq" TargetMode="External"/><Relationship Id="rId317" Type="http://schemas.openxmlformats.org/officeDocument/2006/relationships/hyperlink" Target="https://drive.google.com/open?id=1jNnzNc5MMSoMonjyighCeeH7nz9m8BHp" TargetMode="External"/><Relationship Id="rId438" Type="http://schemas.openxmlformats.org/officeDocument/2006/relationships/hyperlink" Target="https://drive.google.com/open?id=11OBXGLVzhj3o9ioZaIs-c0uHyTeGcKZs" TargetMode="External"/><Relationship Id="rId559" Type="http://schemas.openxmlformats.org/officeDocument/2006/relationships/hyperlink" Target="https://drive.google.com/open?id=1nIVENrxrqqgnhP49RGUxeJYvO0oDLMv3" TargetMode="External"/><Relationship Id="rId550" Type="http://schemas.openxmlformats.org/officeDocument/2006/relationships/hyperlink" Target="https://drive.google.com/open?id=13Jb2GJ-fuhreORw_sdaNOgudJ6jgcnfK" TargetMode="External"/><Relationship Id="rId312" Type="http://schemas.openxmlformats.org/officeDocument/2006/relationships/hyperlink" Target="https://drive.google.com/open?id=17KvnAay9jG2ioQkIWoS0NTrABp9HL9GO" TargetMode="External"/><Relationship Id="rId433" Type="http://schemas.openxmlformats.org/officeDocument/2006/relationships/hyperlink" Target="https://drive.google.com/open?id=1ClokME-9jf-4FVShnjrLE0U6M-uwFhb_" TargetMode="External"/><Relationship Id="rId554" Type="http://schemas.openxmlformats.org/officeDocument/2006/relationships/hyperlink" Target="https://drive.google.com/open?id=1QEfL1TACSHKHEAkr2bkxZzGOiAeyEt48" TargetMode="External"/><Relationship Id="rId311" Type="http://schemas.openxmlformats.org/officeDocument/2006/relationships/hyperlink" Target="https://twitter.com/MedegliMark" TargetMode="External"/><Relationship Id="rId432" Type="http://schemas.openxmlformats.org/officeDocument/2006/relationships/hyperlink" Target="https://drive.google.com/open?id=1K8ty1Ed3JMc3g299nXlQ3qRSlYUq81DS" TargetMode="External"/><Relationship Id="rId553" Type="http://schemas.openxmlformats.org/officeDocument/2006/relationships/hyperlink" Target="https://drive.google.com/open?id=1WpEvAcysxEOgzCBJDo6eyLTcSR90pQLv" TargetMode="External"/><Relationship Id="rId310" Type="http://schemas.openxmlformats.org/officeDocument/2006/relationships/hyperlink" Target="https://instagram.com/mark_kojo_medegli?igshid=MjEwN2IyYWYwYw==" TargetMode="External"/><Relationship Id="rId431" Type="http://schemas.openxmlformats.org/officeDocument/2006/relationships/hyperlink" Target="https://drive.google.com/open?id=1TjsPmEoDRiwg-Y0IHGYSPFpluNVc9BI3" TargetMode="External"/><Relationship Id="rId552" Type="http://schemas.openxmlformats.org/officeDocument/2006/relationships/hyperlink" Target="https://drive.google.com/open?id=1bfyhsfn9zQDyQyis3aIbF8dShZWuLL7x" TargetMode="External"/><Relationship Id="rId430" Type="http://schemas.openxmlformats.org/officeDocument/2006/relationships/hyperlink" Target="https://drive.google.com/open?id=1pPBQyg6eX1mHQmEop3KaWch_NQaivRSO" TargetMode="External"/><Relationship Id="rId551" Type="http://schemas.openxmlformats.org/officeDocument/2006/relationships/hyperlink" Target="https://drive.google.com/open?id=1N1HfUYLOTNf1xdc-4jUvwvTIjzns5ag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s://drive.google.com/open?id=1hlUSnpnIMGrLCJeSp312vQ6jINHhzSV8" TargetMode="External"/><Relationship Id="rId194" Type="http://schemas.openxmlformats.org/officeDocument/2006/relationships/hyperlink" Target="https://drive.google.com/open?id=1REkXege5yAnnuJm223qqAd3Wn1qzwa84" TargetMode="External"/><Relationship Id="rId193" Type="http://schemas.openxmlformats.org/officeDocument/2006/relationships/hyperlink" Target="https://drive.google.com/open?id=1T8KaaDSQ-mZFNAFJNufNpgJRRwpxQqpz" TargetMode="External"/><Relationship Id="rId192" Type="http://schemas.openxmlformats.org/officeDocument/2006/relationships/hyperlink" Target="https://drive.google.com/open?id=11sjuoea1ET-BukVQ0iKbIhaYAhy4nlW1" TargetMode="External"/><Relationship Id="rId191" Type="http://schemas.openxmlformats.org/officeDocument/2006/relationships/hyperlink" Target="https://drive.google.com/open?id=1Hruy-jciUR_FReI9hFnXuwezxHLhOgUZ" TargetMode="External"/><Relationship Id="rId187" Type="http://schemas.openxmlformats.org/officeDocument/2006/relationships/hyperlink" Target="https://drive.google.com/open?id=1w0R31kNgMjKx0zu41oHseIyFN7ziVTTU" TargetMode="External"/><Relationship Id="rId186" Type="http://schemas.openxmlformats.org/officeDocument/2006/relationships/hyperlink" Target="https://drive.google.com/open?id=1K-DuPf9rzNtdtsIBdKHW4-ZqagbrcXsD" TargetMode="External"/><Relationship Id="rId185" Type="http://schemas.openxmlformats.org/officeDocument/2006/relationships/hyperlink" Target="https://drive.google.com/open?id=1gvhW3mjVtJdTYdigFk-gNsR4zT_WaBcU" TargetMode="External"/><Relationship Id="rId184" Type="http://schemas.openxmlformats.org/officeDocument/2006/relationships/hyperlink" Target="https://drive.google.com/open?id=1FJ63qryHyiMPjkUkaOtaTA3suEpuHPU6" TargetMode="External"/><Relationship Id="rId189" Type="http://schemas.openxmlformats.org/officeDocument/2006/relationships/hyperlink" Target="https://drive.google.com/open?id=1lUfczEGS-v0Ernaz078KEK_4W8i9pmC_" TargetMode="External"/><Relationship Id="rId188" Type="http://schemas.openxmlformats.org/officeDocument/2006/relationships/hyperlink" Target="https://drive.google.com/open?id=1W-Gb0KxQWJMTzXt9ff32_Bnzc4-rkv1d" TargetMode="External"/><Relationship Id="rId183" Type="http://schemas.openxmlformats.org/officeDocument/2006/relationships/hyperlink" Target="https://drive.google.com/open?id=1ZW4S-3PMP-S36g5hogyMzcVcp3ieT5k1" TargetMode="External"/><Relationship Id="rId182" Type="http://schemas.openxmlformats.org/officeDocument/2006/relationships/hyperlink" Target="https://drive.google.com/open?id=1ZNGWY5sfQyeGpiFplx_mT7syfGSBRjAk" TargetMode="External"/><Relationship Id="rId181" Type="http://schemas.openxmlformats.org/officeDocument/2006/relationships/hyperlink" Target="https://drive.google.com/open?id=1z1y_2y1FOZ5WciKXiZA36TdqjMfFTerI" TargetMode="External"/><Relationship Id="rId180" Type="http://schemas.openxmlformats.org/officeDocument/2006/relationships/hyperlink" Target="https://drive.google.com/open?id=1z4Xr5oMTPL72yGdJc6gSikiWSJvDAQv3" TargetMode="External"/><Relationship Id="rId176" Type="http://schemas.openxmlformats.org/officeDocument/2006/relationships/hyperlink" Target="https://drive.google.com/open?id=1-nqdqsn7FX1s7KSZGZrr2L2wCUmK2yNp" TargetMode="External"/><Relationship Id="rId297" Type="http://schemas.openxmlformats.org/officeDocument/2006/relationships/hyperlink" Target="https://drive.google.com/open?id=1nc-ADxs-VpO4-kSf6lERKjcJ3KPbFtGx" TargetMode="External"/><Relationship Id="rId175" Type="http://schemas.openxmlformats.org/officeDocument/2006/relationships/hyperlink" Target="https://drive.google.com/open?id=18w75ErNyMJPn-dObMQrwWeWV2N3mEhpZ" TargetMode="External"/><Relationship Id="rId296" Type="http://schemas.openxmlformats.org/officeDocument/2006/relationships/hyperlink" Target="https://drive.google.com/open?id=1lTtITs3r477yo7Uih0dsusRMggHXprsk" TargetMode="External"/><Relationship Id="rId174" Type="http://schemas.openxmlformats.org/officeDocument/2006/relationships/hyperlink" Target="https://drive.google.com/open?id=1-KiJv-2uTXiwYXeINYRqh4RQ89dYJ4IE" TargetMode="External"/><Relationship Id="rId295" Type="http://schemas.openxmlformats.org/officeDocument/2006/relationships/hyperlink" Target="https://drive.google.com/open?id=1kyM1Li7keeGsqYtfYGuDCHUzOlFSv4B4" TargetMode="External"/><Relationship Id="rId173" Type="http://schemas.openxmlformats.org/officeDocument/2006/relationships/hyperlink" Target="https://drive.google.com/open?id=1o9acX5UFdhdyeBJ5A-HjYGfHvbCoG94T" TargetMode="External"/><Relationship Id="rId294" Type="http://schemas.openxmlformats.org/officeDocument/2006/relationships/hyperlink" Target="https://drive.google.com/open?id=1CW2ek9icVXXTAUkb9VQq6H2-tGjYcHKu" TargetMode="External"/><Relationship Id="rId179" Type="http://schemas.openxmlformats.org/officeDocument/2006/relationships/hyperlink" Target="https://drive.google.com/open?id=1URRkivOtDS1yCQN45VqkNqN5bXwIFNRT" TargetMode="External"/><Relationship Id="rId178" Type="http://schemas.openxmlformats.org/officeDocument/2006/relationships/hyperlink" Target="https://drive.google.com/open?id=1soWAQ4GY6t9o2lKPpEIrphnP14XdJd2d" TargetMode="External"/><Relationship Id="rId299" Type="http://schemas.openxmlformats.org/officeDocument/2006/relationships/hyperlink" Target="https://drive.google.com/open?id=1Q-lCU0pErwC47N0i3jFOHxiehxpluh1Q" TargetMode="External"/><Relationship Id="rId177" Type="http://schemas.openxmlformats.org/officeDocument/2006/relationships/hyperlink" Target="https://drive.google.com/open?id=1RUo5hIN_foU3mvB9SeNySYucXp1k-UDc" TargetMode="External"/><Relationship Id="rId298" Type="http://schemas.openxmlformats.org/officeDocument/2006/relationships/hyperlink" Target="https://drive.google.com/open?id=1Mcc7Gn_ZBp2X1PiGobeV5ZOjXOT6WLZ1" TargetMode="External"/><Relationship Id="rId198" Type="http://schemas.openxmlformats.org/officeDocument/2006/relationships/hyperlink" Target="https://drive.google.com/open?id=1znOew8ufw2nfqBM66iAPUtfmOX2Wd7VY" TargetMode="External"/><Relationship Id="rId197" Type="http://schemas.openxmlformats.org/officeDocument/2006/relationships/hyperlink" Target="https://drive.google.com/open?id=1_p7fi_MYBfMsKHUAknmaaTedHyr1DwVR" TargetMode="External"/><Relationship Id="rId196" Type="http://schemas.openxmlformats.org/officeDocument/2006/relationships/hyperlink" Target="https://drive.google.com/open?id=1ZVg33_ARBzLr_uCzoCZUie1zXs41DlKQ" TargetMode="External"/><Relationship Id="rId195" Type="http://schemas.openxmlformats.org/officeDocument/2006/relationships/hyperlink" Target="https://drive.google.com/open?id=1mqCCv4PBUnzBa01gWrJeJ6bSWSRnFR4s" TargetMode="External"/><Relationship Id="rId199" Type="http://schemas.openxmlformats.org/officeDocument/2006/relationships/hyperlink" Target="https://drive.google.com/open?id=1nPTQ0FSI4A_aflv6tdLWCcUFMcRREgDO" TargetMode="External"/><Relationship Id="rId150" Type="http://schemas.openxmlformats.org/officeDocument/2006/relationships/hyperlink" Target="https://drive.google.com/open?id=1JEGxEdixV2ZFCny1V7D0526q3OZxftzb" TargetMode="External"/><Relationship Id="rId271" Type="http://schemas.openxmlformats.org/officeDocument/2006/relationships/hyperlink" Target="https://drive.google.com/open?id=1Qjv1RswYa1FAAnCHBWEs4F9RgwUFEono" TargetMode="External"/><Relationship Id="rId270" Type="http://schemas.openxmlformats.org/officeDocument/2006/relationships/hyperlink" Target="https://drive.google.com/open?id=10LdxvYh166LFVqwmQJb34gosZYbmGGr-" TargetMode="External"/><Relationship Id="rId1" Type="http://schemas.openxmlformats.org/officeDocument/2006/relationships/hyperlink" Target="https://drive.google.com/open?id=1cCqid_jZjNCID881g-e91L--LtO-fnba" TargetMode="External"/><Relationship Id="rId2" Type="http://schemas.openxmlformats.org/officeDocument/2006/relationships/hyperlink" Target="https://drive.google.com/open?id=1i0M3OhGQPDzeZtz79Mm1L6sRie9VjtGW" TargetMode="External"/><Relationship Id="rId3" Type="http://schemas.openxmlformats.org/officeDocument/2006/relationships/hyperlink" Target="https://drive.google.com/open?id=1cjvaCEaLAgXZhV2RRLGWYFe9JZ8lGyi3" TargetMode="External"/><Relationship Id="rId149" Type="http://schemas.openxmlformats.org/officeDocument/2006/relationships/hyperlink" Target="https://drive.google.com/open?id=12NiJgScLod-fxbWi595g_8IniwrXWNJR" TargetMode="External"/><Relationship Id="rId4" Type="http://schemas.openxmlformats.org/officeDocument/2006/relationships/hyperlink" Target="https://drive.google.com/open?id=1E5R5Q8zZNqOWp1qjentdX5AvOpUaXA2k" TargetMode="External"/><Relationship Id="rId148" Type="http://schemas.openxmlformats.org/officeDocument/2006/relationships/hyperlink" Target="https://drive.google.com/open?id=1oXF5ZaG2ZeHRYKvKPbgRZPutMkShYgMt" TargetMode="External"/><Relationship Id="rId269" Type="http://schemas.openxmlformats.org/officeDocument/2006/relationships/hyperlink" Target="https://drive.google.com/open?id=1bGJmXZBQ8LTAnjzzOtIxZZQGvs7b5zc-" TargetMode="External"/><Relationship Id="rId9" Type="http://schemas.openxmlformats.org/officeDocument/2006/relationships/hyperlink" Target="https://drive.google.com/open?id=15D01A2mx62mvbR3Qfyt4I-JGZSZtiFmz" TargetMode="External"/><Relationship Id="rId143" Type="http://schemas.openxmlformats.org/officeDocument/2006/relationships/hyperlink" Target="https://drive.google.com/open?id=1I6bYNZiMy_vqoSERxoyVZYVz0Kp0l8LK" TargetMode="External"/><Relationship Id="rId264" Type="http://schemas.openxmlformats.org/officeDocument/2006/relationships/hyperlink" Target="https://drive.google.com/open?id=1EKrDkRRLgSuClG6CjmyxLf7KtOx1f3wc" TargetMode="External"/><Relationship Id="rId142" Type="http://schemas.openxmlformats.org/officeDocument/2006/relationships/hyperlink" Target="https://drive.google.com/open?id=1bfyhsfn9zQDyQyis3aIbF8dShZWuLL7x" TargetMode="External"/><Relationship Id="rId263" Type="http://schemas.openxmlformats.org/officeDocument/2006/relationships/hyperlink" Target="https://drive.google.com/open?id=1RzYIziS99n5XUK9yBUjFJPXmynGR8YDq" TargetMode="External"/><Relationship Id="rId141" Type="http://schemas.openxmlformats.org/officeDocument/2006/relationships/hyperlink" Target="https://drive.google.com/open?id=1_JrGHWJ_00uW_ErU4ShjaWzsznfrVuCqEAiyRB-1p-4" TargetMode="External"/><Relationship Id="rId262" Type="http://schemas.openxmlformats.org/officeDocument/2006/relationships/hyperlink" Target="https://drive.google.com/open?id=1W0GgaR8clsDnjWuWiRhyENRj8VcDZ0wp" TargetMode="External"/><Relationship Id="rId140" Type="http://schemas.openxmlformats.org/officeDocument/2006/relationships/hyperlink" Target="https://drive.google.com/open?id=1WpEvAcysxEOgzCBJDo6eyLTcSR90pQLv" TargetMode="External"/><Relationship Id="rId261" Type="http://schemas.openxmlformats.org/officeDocument/2006/relationships/hyperlink" Target="https://drive.google.com/open?id=1P0XCtBFk8rfCQabAoyH3h_OX87ePJ8Ns" TargetMode="External"/><Relationship Id="rId5" Type="http://schemas.openxmlformats.org/officeDocument/2006/relationships/hyperlink" Target="https://drive.google.com/open?id=1RclX-C_hByF2g60t2F7jVOPvZpQNX5q1" TargetMode="External"/><Relationship Id="rId147" Type="http://schemas.openxmlformats.org/officeDocument/2006/relationships/hyperlink" Target="https://drive.google.com/open?id=11Qs0_6AN4Vus_7EUHIwmrrqj8hZJclSs" TargetMode="External"/><Relationship Id="rId268" Type="http://schemas.openxmlformats.org/officeDocument/2006/relationships/hyperlink" Target="https://drive.google.com/open?id=1arRqEl5c5zY6FaJK9C2ueBwcIGtYCabz" TargetMode="External"/><Relationship Id="rId6" Type="http://schemas.openxmlformats.org/officeDocument/2006/relationships/hyperlink" Target="https://drive.google.com/open?id=1omJ1ZiIRlqq32zL7BAGhCKW2qvE6MMHd" TargetMode="External"/><Relationship Id="rId146" Type="http://schemas.openxmlformats.org/officeDocument/2006/relationships/hyperlink" Target="https://drive.google.com/open?id=1h5O6rkjD4RD4e2xQjQUVmlLeo-w0Sdo4" TargetMode="External"/><Relationship Id="rId267" Type="http://schemas.openxmlformats.org/officeDocument/2006/relationships/hyperlink" Target="https://drive.google.com/open?id=1lB0F5KnNWVSBLVXq9sGE4NoEICQb9gee" TargetMode="External"/><Relationship Id="rId7" Type="http://schemas.openxmlformats.org/officeDocument/2006/relationships/hyperlink" Target="https://drive.google.com/open?id=1jkPJYF37hor1gBFUOTNQgnzPAz3Qerem" TargetMode="External"/><Relationship Id="rId145" Type="http://schemas.openxmlformats.org/officeDocument/2006/relationships/hyperlink" Target="https://drive.google.com/open?id=1mKfwV7FnFx1JM-mg0LCr7h0gL_C_paOL" TargetMode="External"/><Relationship Id="rId266" Type="http://schemas.openxmlformats.org/officeDocument/2006/relationships/hyperlink" Target="https://drive.google.com/open?id=1QlHtRE00OyV4atW56eaJ7Bpwvym-4AbY" TargetMode="External"/><Relationship Id="rId8" Type="http://schemas.openxmlformats.org/officeDocument/2006/relationships/hyperlink" Target="https://drive.google.com/open?id=1MsfOMQcV-OWmvlI5b1iv3gmMldmfLDLi" TargetMode="External"/><Relationship Id="rId144" Type="http://schemas.openxmlformats.org/officeDocument/2006/relationships/hyperlink" Target="https://drive.google.com/open?id=1a82T7UTmBGBH0z5YLHMgnqJZwo0ym2Nf" TargetMode="External"/><Relationship Id="rId265" Type="http://schemas.openxmlformats.org/officeDocument/2006/relationships/hyperlink" Target="https://drive.google.com/open?id=1lSKF3Ebw7wnHUqUtUtQdaRRyoNXg-YU6" TargetMode="External"/><Relationship Id="rId260" Type="http://schemas.openxmlformats.org/officeDocument/2006/relationships/hyperlink" Target="https://drive.google.com/open?id=1DOONejmdUuRYnpOog2XGD45DFfeRW31c" TargetMode="External"/><Relationship Id="rId139" Type="http://schemas.openxmlformats.org/officeDocument/2006/relationships/hyperlink" Target="https://drive.google.com/open?id=1waBJDScPR2Pc91rvgUimBrZx_XqXTNlD" TargetMode="External"/><Relationship Id="rId138" Type="http://schemas.openxmlformats.org/officeDocument/2006/relationships/hyperlink" Target="https://drive.google.com/open?id=13P4Hu0fMjzJMQSt-_NRGyGPw9LGMSY5E" TargetMode="External"/><Relationship Id="rId259" Type="http://schemas.openxmlformats.org/officeDocument/2006/relationships/hyperlink" Target="https://drive.google.com/open?id=1qr5hPC06HB2XQOYJhS3BSzrnW1ROAJKH" TargetMode="External"/><Relationship Id="rId137" Type="http://schemas.openxmlformats.org/officeDocument/2006/relationships/hyperlink" Target="https://drive.google.com/open?id=1L8ohGPG71c8v_oGhCf1mkskZWdWwfWE1" TargetMode="External"/><Relationship Id="rId258" Type="http://schemas.openxmlformats.org/officeDocument/2006/relationships/hyperlink" Target="https://drive.google.com/open?id=1qcp_X4QZxaAEDnExo4XyGVa2leQwqnSn" TargetMode="External"/><Relationship Id="rId132" Type="http://schemas.openxmlformats.org/officeDocument/2006/relationships/hyperlink" Target="https://drive.google.com/open?id=1q1akeWhcgLJCzXkkc8gMybe13ioKPMRT" TargetMode="External"/><Relationship Id="rId253" Type="http://schemas.openxmlformats.org/officeDocument/2006/relationships/hyperlink" Target="https://drive.google.com/open?id=1sU2BENNJOEMm46n9J_V0z1oB7DEUKuKP" TargetMode="External"/><Relationship Id="rId131" Type="http://schemas.openxmlformats.org/officeDocument/2006/relationships/hyperlink" Target="https://drive.google.com/open?id=1WKfBBc5CJT2l_omF6E9x1h9xkARyhmYy" TargetMode="External"/><Relationship Id="rId252" Type="http://schemas.openxmlformats.org/officeDocument/2006/relationships/hyperlink" Target="https://drive.google.com/open?id=1Aq-0XW7-YSKfYV1Z0VdNzXxTOmXSIKXGS-VxwSYJ9GE" TargetMode="External"/><Relationship Id="rId130" Type="http://schemas.openxmlformats.org/officeDocument/2006/relationships/hyperlink" Target="https://drive.google.com/open?id=1uq2IOqvgJxmOkMP8aXOUR-4xn0mdzSSB" TargetMode="External"/><Relationship Id="rId251" Type="http://schemas.openxmlformats.org/officeDocument/2006/relationships/hyperlink" Target="https://drive.google.com/open?id=1YRIjYE7JTin6sTEbv1E4L7Bs6EQrfETf" TargetMode="External"/><Relationship Id="rId250" Type="http://schemas.openxmlformats.org/officeDocument/2006/relationships/hyperlink" Target="https://drive.google.com/open?id=1zHO9QI2bfDOABWpfzc5ibqFly1hGZNR8" TargetMode="External"/><Relationship Id="rId136" Type="http://schemas.openxmlformats.org/officeDocument/2006/relationships/hyperlink" Target="https://drive.google.com/open?id=1pCnUOG4iVlzJrfzBnsG4nf9bDKZUBH0_" TargetMode="External"/><Relationship Id="rId257" Type="http://schemas.openxmlformats.org/officeDocument/2006/relationships/hyperlink" Target="https://drive.google.com/open?id=16W9EAS3oOXzlaqOgofDqTXnK_vNOJ27Y" TargetMode="External"/><Relationship Id="rId135" Type="http://schemas.openxmlformats.org/officeDocument/2006/relationships/hyperlink" Target="https://drive.google.com/open?id=19jeKT4ZOLrkNvRvKsR7eij4J5AqOAIP0" TargetMode="External"/><Relationship Id="rId256" Type="http://schemas.openxmlformats.org/officeDocument/2006/relationships/hyperlink" Target="https://drive.google.com/open?id=1A0KVdEz0BL_bZLS3uc21SvkaSBcRMzcJ" TargetMode="External"/><Relationship Id="rId134" Type="http://schemas.openxmlformats.org/officeDocument/2006/relationships/hyperlink" Target="https://drive.google.com/open?id=1MHbOCx3kxgYkDPjzdi1sQzCTxRArobhm" TargetMode="External"/><Relationship Id="rId255" Type="http://schemas.openxmlformats.org/officeDocument/2006/relationships/hyperlink" Target="https://drive.google.com/open?id=1VBVZINB3yPcoxDx1YudC8hfe6fk_1lwq" TargetMode="External"/><Relationship Id="rId133" Type="http://schemas.openxmlformats.org/officeDocument/2006/relationships/hyperlink" Target="https://drive.google.com/open?id=10KHhXU8PEhMdxzzwCnr2MM5He1T-vEII" TargetMode="External"/><Relationship Id="rId254" Type="http://schemas.openxmlformats.org/officeDocument/2006/relationships/hyperlink" Target="https://drive.google.com/open?id=10VFFNU_nLSn84uSk7ZiGBUXdnX4WGisp" TargetMode="External"/><Relationship Id="rId172" Type="http://schemas.openxmlformats.org/officeDocument/2006/relationships/hyperlink" Target="https://drive.google.com/open?id=11sgAU8OUDwXk6iDzUosUbTAkUlwqsPUm" TargetMode="External"/><Relationship Id="rId293" Type="http://schemas.openxmlformats.org/officeDocument/2006/relationships/hyperlink" Target="https://drive.google.com/open?id=1fPPw5KxUimKrUXaFtVG1hZCJMmsC4ZPs" TargetMode="External"/><Relationship Id="rId171" Type="http://schemas.openxmlformats.org/officeDocument/2006/relationships/hyperlink" Target="https://drive.google.com/open?id=1qXW2I_t0xjqeszkc8LkubRYaaEe1bH3e" TargetMode="External"/><Relationship Id="rId292" Type="http://schemas.openxmlformats.org/officeDocument/2006/relationships/hyperlink" Target="https://drive.google.com/open?id=12XHNNPVh66yFRXgf2zpMjnZk0I1yTm0P" TargetMode="External"/><Relationship Id="rId170" Type="http://schemas.openxmlformats.org/officeDocument/2006/relationships/hyperlink" Target="https://drive.google.com/open?id=1EqLbfn8JWQfZCo7mCGu__E1Ft3HpJinU" TargetMode="External"/><Relationship Id="rId291" Type="http://schemas.openxmlformats.org/officeDocument/2006/relationships/hyperlink" Target="https://drive.google.com/open?id=1JDRxN7S6R0_H3cdsIg2rI7doBdbFd0uL" TargetMode="External"/><Relationship Id="rId290" Type="http://schemas.openxmlformats.org/officeDocument/2006/relationships/hyperlink" Target="https://drive.google.com/open?id=141TVr_JZPEGdKpaKXn7ZyYzN0s2U25Ef" TargetMode="External"/><Relationship Id="rId165" Type="http://schemas.openxmlformats.org/officeDocument/2006/relationships/hyperlink" Target="https://drive.google.com/open?id=1HCwwexm6l80R9z7SkP47QJrYV2oXQbdwFUY57SRYw3s" TargetMode="External"/><Relationship Id="rId286" Type="http://schemas.openxmlformats.org/officeDocument/2006/relationships/hyperlink" Target="https://drive.google.com/open?id=100bx1f_WmoO9A2VDXAn9O3UrJKgAKitT" TargetMode="External"/><Relationship Id="rId164" Type="http://schemas.openxmlformats.org/officeDocument/2006/relationships/hyperlink" Target="https://drive.google.com/open?id=1D31PwCF7OK_gsn679limzoqHOf9OwKBQ" TargetMode="External"/><Relationship Id="rId285" Type="http://schemas.openxmlformats.org/officeDocument/2006/relationships/hyperlink" Target="https://drive.google.com/open?id=1yrCe5v1j-8qHfT3pcqN5hi8WnA-WPtrZ" TargetMode="External"/><Relationship Id="rId163" Type="http://schemas.openxmlformats.org/officeDocument/2006/relationships/hyperlink" Target="https://drive.google.com/open?id=1hzkE36velAIq_UdkRLDNc7nivYDQddKP" TargetMode="External"/><Relationship Id="rId284" Type="http://schemas.openxmlformats.org/officeDocument/2006/relationships/hyperlink" Target="https://drive.google.com/open?id=10qnQH4MhHMfMMHo-PRDXbqfm-h5EoR1R" TargetMode="External"/><Relationship Id="rId162" Type="http://schemas.openxmlformats.org/officeDocument/2006/relationships/hyperlink" Target="https://drive.google.com/open?id=1Ad6CyNS8ZUi7JKSz1vjBfvnT8tFOJzg1" TargetMode="External"/><Relationship Id="rId283" Type="http://schemas.openxmlformats.org/officeDocument/2006/relationships/hyperlink" Target="https://drive.google.com/open?id=199zscECYxVJIuSmoksUwY2sIvuPrI3yb" TargetMode="External"/><Relationship Id="rId169" Type="http://schemas.openxmlformats.org/officeDocument/2006/relationships/hyperlink" Target="https://drive.google.com/open?id=1lJqeLH-mTpFjw3K2Spl8mLDALZ3kB6-1" TargetMode="External"/><Relationship Id="rId168" Type="http://schemas.openxmlformats.org/officeDocument/2006/relationships/hyperlink" Target="https://drive.google.com/open?id=1WRCc3TcW-3i6n1kbUY28EQrSmsycm_7e" TargetMode="External"/><Relationship Id="rId289" Type="http://schemas.openxmlformats.org/officeDocument/2006/relationships/hyperlink" Target="https://drive.google.com/open?id=1NPpPRrRlzxb1C5PCjUq2Twa9sKt5FMhg" TargetMode="External"/><Relationship Id="rId167" Type="http://schemas.openxmlformats.org/officeDocument/2006/relationships/hyperlink" Target="https://drive.google.com/open?id=1RlnXlSD6eDFhDRhQZa5RUU5P3A2vOnjk" TargetMode="External"/><Relationship Id="rId288" Type="http://schemas.openxmlformats.org/officeDocument/2006/relationships/hyperlink" Target="https://drive.google.com/open?id=1V8LQecbA8lBWO8sfLUaWweCqO57M8yBg" TargetMode="External"/><Relationship Id="rId166" Type="http://schemas.openxmlformats.org/officeDocument/2006/relationships/hyperlink" Target="https://drive.google.com/open?id=1Emvm5EhJ98anINg2gYph5zmf3FBS9Unm" TargetMode="External"/><Relationship Id="rId287" Type="http://schemas.openxmlformats.org/officeDocument/2006/relationships/hyperlink" Target="https://drive.google.com/open?id=1mcN9mLhCIl5Fh5qPj6h44AgQfI7bjTDV" TargetMode="External"/><Relationship Id="rId161" Type="http://schemas.openxmlformats.org/officeDocument/2006/relationships/hyperlink" Target="https://drive.google.com/open?id=13Jb2GJ-fuhreORw_sdaNOgudJ6jgcnfK" TargetMode="External"/><Relationship Id="rId282" Type="http://schemas.openxmlformats.org/officeDocument/2006/relationships/hyperlink" Target="https://drive.google.com/open?id=12YceiFPsucMYp6h1pmM4ABuXv8z7ItUU" TargetMode="External"/><Relationship Id="rId160" Type="http://schemas.openxmlformats.org/officeDocument/2006/relationships/hyperlink" Target="https://drive.google.com/open?id=1N9DowsV4AwLZSi30EsWQa6H26zTk66oN" TargetMode="External"/><Relationship Id="rId281" Type="http://schemas.openxmlformats.org/officeDocument/2006/relationships/hyperlink" Target="https://drive.google.com/open?id=1_sYvTekfehd9PXLtiCvy-90eYwYurHjh" TargetMode="External"/><Relationship Id="rId280" Type="http://schemas.openxmlformats.org/officeDocument/2006/relationships/hyperlink" Target="https://drive.google.com/open?id=1HTMGImFnYk7lbuzfWjx3iL0x-juK1Cim" TargetMode="External"/><Relationship Id="rId159" Type="http://schemas.openxmlformats.org/officeDocument/2006/relationships/hyperlink" Target="https://drive.google.com/open?id=1H-n6mMWMv0wrtyMkC8fEqJyZh188yaPp" TargetMode="External"/><Relationship Id="rId154" Type="http://schemas.openxmlformats.org/officeDocument/2006/relationships/hyperlink" Target="https://drive.google.com/open?id=1nIVENrxrqqgnhP49RGUxeJYvO0oDLMv3" TargetMode="External"/><Relationship Id="rId275" Type="http://schemas.openxmlformats.org/officeDocument/2006/relationships/hyperlink" Target="https://drive.google.com/open?id=1vt8ktrogEim81QvDTxNlckzJqc3mOrSE" TargetMode="External"/><Relationship Id="rId153" Type="http://schemas.openxmlformats.org/officeDocument/2006/relationships/hyperlink" Target="https://drive.google.com/open?id=1aGsTA-zHvLGx5ueBNiPovem-DLyqsSTK" TargetMode="External"/><Relationship Id="rId274" Type="http://schemas.openxmlformats.org/officeDocument/2006/relationships/hyperlink" Target="https://drive.google.com/open?id=1QgyzAaYnoSBWLohw6CthzPzmpD2ftpnR" TargetMode="External"/><Relationship Id="rId152" Type="http://schemas.openxmlformats.org/officeDocument/2006/relationships/hyperlink" Target="https://drive.google.com/open?id=1x-2wfyKeH7cvzLqck7e-L7lsSbjN9gec" TargetMode="External"/><Relationship Id="rId273" Type="http://schemas.openxmlformats.org/officeDocument/2006/relationships/hyperlink" Target="https://drive.google.com/open?id=1pUjYyr4ZDMH26BdevrZ40O2anFVug1tZ" TargetMode="External"/><Relationship Id="rId151" Type="http://schemas.openxmlformats.org/officeDocument/2006/relationships/hyperlink" Target="https://drive.google.com/open?id=14BeWSrR7_-CRiVtn9x27YZ9zGBQr1AKj" TargetMode="External"/><Relationship Id="rId272" Type="http://schemas.openxmlformats.org/officeDocument/2006/relationships/hyperlink" Target="https://drive.google.com/open?id=1DKNHLU3Z-whfEWPE-sr-N6r_IzAztjJl" TargetMode="External"/><Relationship Id="rId158" Type="http://schemas.openxmlformats.org/officeDocument/2006/relationships/hyperlink" Target="https://drive.google.com/open?id=1wAgL-yvRl4U3VmKRHxru-uv1NqigIoYz0-N59drftWU" TargetMode="External"/><Relationship Id="rId279" Type="http://schemas.openxmlformats.org/officeDocument/2006/relationships/hyperlink" Target="https://drive.google.com/open?id=11y-VfOMcJpms3KX1QsxdSZ2oAu95fn6l" TargetMode="External"/><Relationship Id="rId157" Type="http://schemas.openxmlformats.org/officeDocument/2006/relationships/hyperlink" Target="https://drive.google.com/open?id=1j-4tzRWV9mE90wQcdKTc4URPUrc_4izl" TargetMode="External"/><Relationship Id="rId278" Type="http://schemas.openxmlformats.org/officeDocument/2006/relationships/hyperlink" Target="https://drive.google.com/open?id=1efH8Zz1t2-R_b7K7mbGTo80x4TydJ9Aa" TargetMode="External"/><Relationship Id="rId156" Type="http://schemas.openxmlformats.org/officeDocument/2006/relationships/hyperlink" Target="https://drive.google.com/open?id=1W0FRml7OFuicOmutEXGT0i4Tx6o1eF7j" TargetMode="External"/><Relationship Id="rId277" Type="http://schemas.openxmlformats.org/officeDocument/2006/relationships/hyperlink" Target="https://drive.google.com/open?id=1PGnZeejN2iW0NmYwPghi9NpXW9i0gr6A" TargetMode="External"/><Relationship Id="rId155" Type="http://schemas.openxmlformats.org/officeDocument/2006/relationships/hyperlink" Target="https://drive.google.com/open?id=14VhORGS_yR2CWJauCghOcseBdoc17JDm" TargetMode="External"/><Relationship Id="rId276" Type="http://schemas.openxmlformats.org/officeDocument/2006/relationships/hyperlink" Target="https://drive.google.com/open?id=1Wzlb_rqPyLGlnSKy7TT_ovPMUNvy1wRn" TargetMode="External"/><Relationship Id="rId40" Type="http://schemas.openxmlformats.org/officeDocument/2006/relationships/hyperlink" Target="https://drive.google.com/open?id=1qIiPYQEjroCnivgHNB2qv4HOzwxe1Gxi" TargetMode="External"/><Relationship Id="rId42" Type="http://schemas.openxmlformats.org/officeDocument/2006/relationships/hyperlink" Target="https://drive.google.com/open?id=1-EpjKYuwYHK2XYsgtBSK7BuU17SWg5iz" TargetMode="External"/><Relationship Id="rId41" Type="http://schemas.openxmlformats.org/officeDocument/2006/relationships/hyperlink" Target="https://drive.google.com/open?id=1FKfXcUjDSSBSotFJKIgVBTvz7BXMBmFchYTlL6OJ0EU" TargetMode="External"/><Relationship Id="rId44" Type="http://schemas.openxmlformats.org/officeDocument/2006/relationships/hyperlink" Target="https://drive.google.com/open?id=1F6MTBDQxK4ydXVe3lYyy4SWbU1UFfIp5" TargetMode="External"/><Relationship Id="rId43" Type="http://schemas.openxmlformats.org/officeDocument/2006/relationships/hyperlink" Target="https://drive.google.com/open?id=1jpekznDCkjKjCWWkUeaizUqKWL4h8pFK"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BpWPRbqbahsMmnq5DwLNkC7uJJGGvb4m" TargetMode="External"/><Relationship Id="rId48" Type="http://schemas.openxmlformats.org/officeDocument/2006/relationships/hyperlink" Target="https://drive.google.com/open?id=11fdo6QX2oyCXBGLKPUEcCO2pWOOHfjxH" TargetMode="External"/><Relationship Id="rId47" Type="http://schemas.openxmlformats.org/officeDocument/2006/relationships/hyperlink" Target="https://drive.google.com/open?id=1KHvEqyNd0GwfgFrq29YP-mBNgHDsgRPF" TargetMode="External"/><Relationship Id="rId49" Type="http://schemas.openxmlformats.org/officeDocument/2006/relationships/hyperlink" Target="https://drive.google.com/open?id=1zQiIgT0bEuTtatO0WLVm-h_U0X-r2vod" TargetMode="External"/><Relationship Id="rId31" Type="http://schemas.openxmlformats.org/officeDocument/2006/relationships/hyperlink" Target="https://drive.google.com/open?id=1PlmIEa4oS-nyoyNn0tK6gRR7vq6z0IeG" TargetMode="External"/><Relationship Id="rId30" Type="http://schemas.openxmlformats.org/officeDocument/2006/relationships/hyperlink" Target="https://drive.google.com/open?id=1wjOtlx16TQkJALOv6rcfvgOwTbBluNLv" TargetMode="External"/><Relationship Id="rId33" Type="http://schemas.openxmlformats.org/officeDocument/2006/relationships/hyperlink" Target="https://drive.google.com/open?id=1xKPpmclKP75wxc_vzF7KWwrfBNQ6AfM-" TargetMode="External"/><Relationship Id="rId32" Type="http://schemas.openxmlformats.org/officeDocument/2006/relationships/hyperlink" Target="https://drive.google.com/open?id=1HI-jA1HZZziFKwpTdJTc7eDXp7fUfz59" TargetMode="External"/><Relationship Id="rId35" Type="http://schemas.openxmlformats.org/officeDocument/2006/relationships/hyperlink" Target="https://drive.google.com/open?id=1t57k_xbMOeJTm6xikgPQ0nDWWFbBvUZg" TargetMode="External"/><Relationship Id="rId34" Type="http://schemas.openxmlformats.org/officeDocument/2006/relationships/hyperlink" Target="https://drive.google.com/open?id=1qrElQJLMuFFH9I4am2Jmy70owp_kon8g" TargetMode="External"/><Relationship Id="rId37" Type="http://schemas.openxmlformats.org/officeDocument/2006/relationships/hyperlink" Target="https://drive.google.com/open?id=1oC1F9JBYKwsK6q47JJPhJD4c9YmqBmZP" TargetMode="External"/><Relationship Id="rId36" Type="http://schemas.openxmlformats.org/officeDocument/2006/relationships/hyperlink" Target="https://drive.google.com/open?id=1wRXWiNWjXrs2UB3x1nX2IVc6hDnsTr-A" TargetMode="External"/><Relationship Id="rId39" Type="http://schemas.openxmlformats.org/officeDocument/2006/relationships/hyperlink" Target="https://drive.google.com/open?id=1KZXSzvQEmQQ6pkYLrhn5gKkYhQpqenZI" TargetMode="External"/><Relationship Id="rId38" Type="http://schemas.openxmlformats.org/officeDocument/2006/relationships/hyperlink" Target="https://drive.google.com/open?id=1rLKdeqh78Daq7Xyi-W-hICUohw4aTgfh" TargetMode="External"/><Relationship Id="rId20" Type="http://schemas.openxmlformats.org/officeDocument/2006/relationships/hyperlink" Target="https://drive.google.com/open?id=1JLD8s4UZRZg6xtzP0cG-iDze0gKaw8dj" TargetMode="External"/><Relationship Id="rId22" Type="http://schemas.openxmlformats.org/officeDocument/2006/relationships/hyperlink" Target="https://drive.google.com/open?id=1ghldIlGaszH8WZHeewglmufK1dpZXd0a" TargetMode="External"/><Relationship Id="rId21" Type="http://schemas.openxmlformats.org/officeDocument/2006/relationships/hyperlink" Target="https://drive.google.com/open?id=1UNSCI4sDC2A4-GMmb-nzpqskTRU6txa-" TargetMode="External"/><Relationship Id="rId24" Type="http://schemas.openxmlformats.org/officeDocument/2006/relationships/hyperlink" Target="https://drive.google.com/open?id=12SCP-gSCmTs5197rQztvtCa9sF3WWPBb" TargetMode="External"/><Relationship Id="rId23" Type="http://schemas.openxmlformats.org/officeDocument/2006/relationships/hyperlink" Target="https://drive.google.com/open?id=1Hra6YXpavZOvxTuphVRHO85RgvQvo2Je" TargetMode="External"/><Relationship Id="rId26" Type="http://schemas.openxmlformats.org/officeDocument/2006/relationships/hyperlink" Target="https://drive.google.com/open?id=1O5f4YRwD6x3H3k28i_I2UKg7_Khv8UBt" TargetMode="External"/><Relationship Id="rId25" Type="http://schemas.openxmlformats.org/officeDocument/2006/relationships/hyperlink" Target="https://drive.google.com/open?id=1RdqSUnYCxNYtSP2OLDmbXh1nZugt6Ry5" TargetMode="External"/><Relationship Id="rId28" Type="http://schemas.openxmlformats.org/officeDocument/2006/relationships/hyperlink" Target="https://drive.google.com/open?id=1OkhwVWlMsGck01ePPazZgY9HRjXdXHsT" TargetMode="External"/><Relationship Id="rId27" Type="http://schemas.openxmlformats.org/officeDocument/2006/relationships/hyperlink" Target="https://drive.google.com/open?id=1rqXeyAtZlurcnk33I-r8WwBEgNsponUN" TargetMode="External"/><Relationship Id="rId29" Type="http://schemas.openxmlformats.org/officeDocument/2006/relationships/hyperlink" Target="https://drive.google.com/open?id=1QV_9OfoRGJ4VjPNebj5JYSTLvSbdkKp2" TargetMode="External"/><Relationship Id="rId11" Type="http://schemas.openxmlformats.org/officeDocument/2006/relationships/hyperlink" Target="https://drive.google.com/open?id=1xH49u7RgT-a5Wy07l0amJvSnSplarMis" TargetMode="External"/><Relationship Id="rId10" Type="http://schemas.openxmlformats.org/officeDocument/2006/relationships/hyperlink" Target="https://drive.google.com/open?id=1POwqy-T9BrjCPqdE25a7OpSCeOyGOHlL" TargetMode="External"/><Relationship Id="rId13" Type="http://schemas.openxmlformats.org/officeDocument/2006/relationships/hyperlink" Target="https://drive.google.com/open?id=1dW-78uTlyqe4APeFLwmuPahYA7zgU81p" TargetMode="External"/><Relationship Id="rId12" Type="http://schemas.openxmlformats.org/officeDocument/2006/relationships/hyperlink" Target="https://drive.google.com/open?id=1h_ACry1FV1wXxOElZMJNAzt0SYXvDm4r" TargetMode="External"/><Relationship Id="rId15" Type="http://schemas.openxmlformats.org/officeDocument/2006/relationships/hyperlink" Target="https://drive.google.com/open?id=1nBjYGu_eh9_Sw3ouGUrI_o6MMh5ihVLz" TargetMode="External"/><Relationship Id="rId14" Type="http://schemas.openxmlformats.org/officeDocument/2006/relationships/hyperlink" Target="https://drive.google.com/open?id=1W8qwszakR--9DuxGyxRVcdviwSPp4Bj8" TargetMode="External"/><Relationship Id="rId17" Type="http://schemas.openxmlformats.org/officeDocument/2006/relationships/hyperlink" Target="https://drive.google.com/open?id=17p_VRS9jy6zxWgT1yt1WKtnMW9LFjp2G" TargetMode="External"/><Relationship Id="rId16" Type="http://schemas.openxmlformats.org/officeDocument/2006/relationships/hyperlink" Target="https://drive.google.com/open?id=1BwUKvbNp2MkPuHzEhY6xKE3KNgySh1Bi" TargetMode="External"/><Relationship Id="rId19" Type="http://schemas.openxmlformats.org/officeDocument/2006/relationships/hyperlink" Target="https://drive.google.com/open?id=13cXQKojJohk888pGZvs7yYbdvuUFQS3L" TargetMode="External"/><Relationship Id="rId18" Type="http://schemas.openxmlformats.org/officeDocument/2006/relationships/hyperlink" Target="https://drive.google.com/open?id=1CpZ9kNhOyxoz8dRktUzUHJC8a9_emlvL" TargetMode="External"/><Relationship Id="rId84" Type="http://schemas.openxmlformats.org/officeDocument/2006/relationships/hyperlink" Target="https://drive.google.com/open?id=1M5Bl0BtmW3Yg5Z6STtH_4eMZs9YTTibC" TargetMode="External"/><Relationship Id="rId83" Type="http://schemas.openxmlformats.org/officeDocument/2006/relationships/hyperlink" Target="https://drive.google.com/open?id=1QyU-s77V5ZZmCkE1z6I1YYbCGjCKKEmf" TargetMode="External"/><Relationship Id="rId86" Type="http://schemas.openxmlformats.org/officeDocument/2006/relationships/hyperlink" Target="https://drive.google.com/open?id=1qIDuVKPDATR2Us94hTq9dCg2XZZ0LDu_" TargetMode="External"/><Relationship Id="rId85" Type="http://schemas.openxmlformats.org/officeDocument/2006/relationships/hyperlink" Target="https://drive.google.com/open?id=1rcO9r-WOnOUi-E1cbSAVXzxgYD0FA1Dc" TargetMode="External"/><Relationship Id="rId88" Type="http://schemas.openxmlformats.org/officeDocument/2006/relationships/hyperlink" Target="https://drive.google.com/open?id=1Or0JME754wghQR3w5BqCWtmvP4bgnn9_" TargetMode="External"/><Relationship Id="rId87" Type="http://schemas.openxmlformats.org/officeDocument/2006/relationships/hyperlink" Target="https://drive.google.com/open?id=1TEMOKqNXmkTBTLSuZ5Y5TINDjgr7ZvCVwW5bkAaMOTc" TargetMode="External"/><Relationship Id="rId89" Type="http://schemas.openxmlformats.org/officeDocument/2006/relationships/hyperlink" Target="https://drive.google.com/open?id=134r_bW02DrG7ShDvsieOgamVzfAcuQNt" TargetMode="External"/><Relationship Id="rId80" Type="http://schemas.openxmlformats.org/officeDocument/2006/relationships/hyperlink" Target="https://drive.google.com/open?id=1QztAkUD9Uha1lUVQVx4vklCHWR9MnEyf" TargetMode="External"/><Relationship Id="rId82" Type="http://schemas.openxmlformats.org/officeDocument/2006/relationships/hyperlink" Target="https://drive.google.com/open?id=1WsdpwNc6NjNrtNb6bYjmuTlpySqaqkuD" TargetMode="External"/><Relationship Id="rId81" Type="http://schemas.openxmlformats.org/officeDocument/2006/relationships/hyperlink" Target="https://drive.google.com/open?id=1xEMFNpsSecCLQD0r66Omy3pbvL2uCezg" TargetMode="External"/><Relationship Id="rId73" Type="http://schemas.openxmlformats.org/officeDocument/2006/relationships/hyperlink" Target="https://drive.google.com/open?id=1-lXT-nYDdEP7C6mQ6EAOkh2-fg7Bu1Ys" TargetMode="External"/><Relationship Id="rId72" Type="http://schemas.openxmlformats.org/officeDocument/2006/relationships/hyperlink" Target="https://drive.google.com/open?id=1zfoDdyEgbqsX0MHHffFWyCQ4D0AE_Oin" TargetMode="External"/><Relationship Id="rId75" Type="http://schemas.openxmlformats.org/officeDocument/2006/relationships/hyperlink" Target="https://drive.google.com/open?id=1IuzNU6SfmoM-3yq44gliG310y8lwqMUd" TargetMode="External"/><Relationship Id="rId74" Type="http://schemas.openxmlformats.org/officeDocument/2006/relationships/hyperlink" Target="https://drive.google.com/open?id=1voS16RmW6utH50SdXQt2AHj9J4c67TgV" TargetMode="External"/><Relationship Id="rId77" Type="http://schemas.openxmlformats.org/officeDocument/2006/relationships/hyperlink" Target="https://drive.google.com/open?id=1HhDqIKVfw83Wxr55tuV5wxsygdradYhl" TargetMode="External"/><Relationship Id="rId76" Type="http://schemas.openxmlformats.org/officeDocument/2006/relationships/hyperlink" Target="https://drive.google.com/open?id=1qTjLSLU6ylojbeAys1NCZKJ6sQI8oga_" TargetMode="External"/><Relationship Id="rId79" Type="http://schemas.openxmlformats.org/officeDocument/2006/relationships/hyperlink" Target="https://drive.google.com/open?id=18QeDDGcQkU5VshdpdqkC6AanQ9-1VIIs" TargetMode="External"/><Relationship Id="rId78" Type="http://schemas.openxmlformats.org/officeDocument/2006/relationships/hyperlink" Target="https://drive.google.com/open?id=18RJ6VOHvF2pO4U-BRUqO4WrCWaGfHEap" TargetMode="External"/><Relationship Id="rId71" Type="http://schemas.openxmlformats.org/officeDocument/2006/relationships/hyperlink" Target="https://drive.google.com/open?id=17_0G62e6I9dLrh0ZIgUWIF75NB95TLDK" TargetMode="External"/><Relationship Id="rId70" Type="http://schemas.openxmlformats.org/officeDocument/2006/relationships/hyperlink" Target="https://drive.google.com/open?id=1dQGNtDQbtz0r1sXSkZgM-I7OuzaSY6mK" TargetMode="External"/><Relationship Id="rId62" Type="http://schemas.openxmlformats.org/officeDocument/2006/relationships/hyperlink" Target="https://drive.google.com/open?id=1Kqvvw4oMcUfEarEbPO8fxXcwoUsxk5cM" TargetMode="External"/><Relationship Id="rId61" Type="http://schemas.openxmlformats.org/officeDocument/2006/relationships/hyperlink" Target="https://drive.google.com/open?id=1GOGh_q1p1NagqjgJ1IO3GK5_op1KsT19" TargetMode="External"/><Relationship Id="rId64" Type="http://schemas.openxmlformats.org/officeDocument/2006/relationships/hyperlink" Target="https://drive.google.com/open?id=1usz77s7riqZAKzBI9Su_3tF-tvQWQ5Fk" TargetMode="External"/><Relationship Id="rId63" Type="http://schemas.openxmlformats.org/officeDocument/2006/relationships/hyperlink" Target="https://drive.google.com/open?id=1iODCoFyHFnULxZJovbk7U4JoLl7_f90G" TargetMode="External"/><Relationship Id="rId66" Type="http://schemas.openxmlformats.org/officeDocument/2006/relationships/hyperlink" Target="https://drive.google.com/open?id=1D9_oacJyqYmH4VoaG9zYkpCHuIEbr21S" TargetMode="External"/><Relationship Id="rId65" Type="http://schemas.openxmlformats.org/officeDocument/2006/relationships/hyperlink" Target="https://drive.google.com/open?id=1qCwTSK8Uci3eMRPNtS1Ok9qmEa84wJDk" TargetMode="External"/><Relationship Id="rId68" Type="http://schemas.openxmlformats.org/officeDocument/2006/relationships/hyperlink" Target="https://drive.google.com/open?id=1TzkwvapuwmpBPYHNsF6iuKtub4r44mbF" TargetMode="External"/><Relationship Id="rId67" Type="http://schemas.openxmlformats.org/officeDocument/2006/relationships/hyperlink" Target="https://drive.google.com/open?id=18jqCC77vo7tmrx2ctVNfqD3GGmbHXXUY" TargetMode="External"/><Relationship Id="rId60" Type="http://schemas.openxmlformats.org/officeDocument/2006/relationships/hyperlink" Target="https://drive.google.com/open?id=1cYWO90TAsFruz0LoIp-3eKIZHbBZztXA" TargetMode="External"/><Relationship Id="rId69" Type="http://schemas.openxmlformats.org/officeDocument/2006/relationships/hyperlink" Target="https://drive.google.com/open?id=1wSeMnOCdDmu_G1ahpRK0OX1I95f-dLHl" TargetMode="External"/><Relationship Id="rId51" Type="http://schemas.openxmlformats.org/officeDocument/2006/relationships/hyperlink" Target="https://drive.google.com/open?id=1wnGpTLxCbZJnFlXtgHactl7O9Z6bpWRU" TargetMode="External"/><Relationship Id="rId50" Type="http://schemas.openxmlformats.org/officeDocument/2006/relationships/hyperlink" Target="https://drive.google.com/open?id=14SZvYgnt9BZ1IZcNHEkicMquqwGQ_o01" TargetMode="External"/><Relationship Id="rId53" Type="http://schemas.openxmlformats.org/officeDocument/2006/relationships/hyperlink" Target="https://drive.google.com/open?id=10-g6shNtq_ENxcrCTWlUdnGYT5wuQwJl" TargetMode="External"/><Relationship Id="rId52" Type="http://schemas.openxmlformats.org/officeDocument/2006/relationships/hyperlink" Target="https://drive.google.com/open?id=1zfAyHTT42QChgIy0w254_0HO-4e-OHRW" TargetMode="External"/><Relationship Id="rId55" Type="http://schemas.openxmlformats.org/officeDocument/2006/relationships/hyperlink" Target="https://drive.google.com/open?id=1VH102F20852PuF--ZZGMZkOFcL4IsqBQ" TargetMode="External"/><Relationship Id="rId54" Type="http://schemas.openxmlformats.org/officeDocument/2006/relationships/hyperlink" Target="https://drive.google.com/open?id=1PflBDF7XMDPeWVeU2V7B6le7tfaK3jsn" TargetMode="External"/><Relationship Id="rId57" Type="http://schemas.openxmlformats.org/officeDocument/2006/relationships/hyperlink" Target="https://drive.google.com/open?id=1kGyysrxjAD_RsLei0mVI9930w2nHr5my" TargetMode="External"/><Relationship Id="rId56" Type="http://schemas.openxmlformats.org/officeDocument/2006/relationships/hyperlink" Target="https://drive.google.com/open?id=1B0b53zsIHCO-r7SVFeVMoyaR5BL7yoD8" TargetMode="External"/><Relationship Id="rId59" Type="http://schemas.openxmlformats.org/officeDocument/2006/relationships/hyperlink" Target="https://drive.google.com/open?id=1W1xNCo-F8O29V31trZxnVO6azpjlEj8P" TargetMode="External"/><Relationship Id="rId58" Type="http://schemas.openxmlformats.org/officeDocument/2006/relationships/hyperlink" Target="https://drive.google.com/open?id=1z2iK4Tn7ElkPa67bRkp9xBdjwFItoHfI" TargetMode="External"/><Relationship Id="rId107" Type="http://schemas.openxmlformats.org/officeDocument/2006/relationships/hyperlink" Target="https://drive.google.com/open?id=13X5Jx-oPbLO_10n2qh2KJ-CRoQV_9HIq" TargetMode="External"/><Relationship Id="rId228" Type="http://schemas.openxmlformats.org/officeDocument/2006/relationships/hyperlink" Target="https://drive.google.com/open?id=120kLBMm9Ki7DW41_d_SkjEG_kY979R8M" TargetMode="External"/><Relationship Id="rId106" Type="http://schemas.openxmlformats.org/officeDocument/2006/relationships/hyperlink" Target="https://drive.google.com/open?id=1vBc0KLmjU7v9OsdvUfWSkutgnMF0Bcmh" TargetMode="External"/><Relationship Id="rId227" Type="http://schemas.openxmlformats.org/officeDocument/2006/relationships/hyperlink" Target="https://drive.google.com/open?id=1m4M_sdWVSsUKu_VpdFtMA5eekY0FxXR-" TargetMode="External"/><Relationship Id="rId105" Type="http://schemas.openxmlformats.org/officeDocument/2006/relationships/hyperlink" Target="https://drive.google.com/open?id=1Crs9bv-PvbYj0EU8MUoRhPeFLHO99vGn" TargetMode="External"/><Relationship Id="rId226" Type="http://schemas.openxmlformats.org/officeDocument/2006/relationships/hyperlink" Target="https://drive.google.com/open?id=1eiW6fejiy4QGRbSZ2K9GKcc0hRDDQVX9" TargetMode="External"/><Relationship Id="rId104" Type="http://schemas.openxmlformats.org/officeDocument/2006/relationships/hyperlink" Target="https://drive.google.com/open?id=1GBvfpCwpQVuVRRZPDg8nr2zi-vy065GQ" TargetMode="External"/><Relationship Id="rId225" Type="http://schemas.openxmlformats.org/officeDocument/2006/relationships/hyperlink" Target="https://drive.google.com/open?id=1Z2FWqU_KedmbGzsu5I9V7RuOZDgsRfzB" TargetMode="External"/><Relationship Id="rId109" Type="http://schemas.openxmlformats.org/officeDocument/2006/relationships/hyperlink" Target="https://drive.google.com/open?id=181hib__ncqOYYrWYwWOFmeN_eb_sD5t4" TargetMode="External"/><Relationship Id="rId108" Type="http://schemas.openxmlformats.org/officeDocument/2006/relationships/hyperlink" Target="https://drive.google.com/open?id=1UG6YNZBNCEqxzOVpf0nZYTnjDrc7kktY" TargetMode="External"/><Relationship Id="rId229" Type="http://schemas.openxmlformats.org/officeDocument/2006/relationships/hyperlink" Target="https://drive.google.com/open?id=1K5LHjEfVj05KcbaoIxnHgVW8khrrFgDo" TargetMode="External"/><Relationship Id="rId220" Type="http://schemas.openxmlformats.org/officeDocument/2006/relationships/hyperlink" Target="https://drive.google.com/open?id=13hwTjTdKiaDSszGPPdrvmk6fJCHW10ad" TargetMode="External"/><Relationship Id="rId103" Type="http://schemas.openxmlformats.org/officeDocument/2006/relationships/hyperlink" Target="https://drive.google.com/open?id=1kdTHjdB7lturzb1B5BXlqkEmJ9iK1HzC" TargetMode="External"/><Relationship Id="rId224" Type="http://schemas.openxmlformats.org/officeDocument/2006/relationships/hyperlink" Target="https://drive.google.com/open?id=1qMG1kUS47_NX6zis1DvLDQYjP-vg7tNA" TargetMode="External"/><Relationship Id="rId102" Type="http://schemas.openxmlformats.org/officeDocument/2006/relationships/hyperlink" Target="https://drive.google.com/open?id=1FtI9tdZ_3Zf5j_IvEumo9neaAiTb7hgM" TargetMode="External"/><Relationship Id="rId223" Type="http://schemas.openxmlformats.org/officeDocument/2006/relationships/hyperlink" Target="https://drive.google.com/open?id=1S3OAvQzeNjBFXXwdBttRTgIenkmPUcWt" TargetMode="External"/><Relationship Id="rId101" Type="http://schemas.openxmlformats.org/officeDocument/2006/relationships/hyperlink" Target="https://drive.google.com/open?id=1qvrx97PXG5R0QTnp8A3BExmUoq9r899e" TargetMode="External"/><Relationship Id="rId222" Type="http://schemas.openxmlformats.org/officeDocument/2006/relationships/hyperlink" Target="https://drive.google.com/open?id=1AbUxH_-j4X4Asj7VCXQMUvO9ojxa_MvB" TargetMode="External"/><Relationship Id="rId100" Type="http://schemas.openxmlformats.org/officeDocument/2006/relationships/hyperlink" Target="https://drive.google.com/open?id=15jcE2jf8SbkY2iFqNesDD64iKf0x1Mnv" TargetMode="External"/><Relationship Id="rId221" Type="http://schemas.openxmlformats.org/officeDocument/2006/relationships/hyperlink" Target="https://drive.google.com/open?id=1VVq-fwpOHc6hbua1wFfYGnM1bJtX69T3" TargetMode="External"/><Relationship Id="rId217" Type="http://schemas.openxmlformats.org/officeDocument/2006/relationships/hyperlink" Target="https://www.instagram.com/klosmel/" TargetMode="External"/><Relationship Id="rId216" Type="http://schemas.openxmlformats.org/officeDocument/2006/relationships/hyperlink" Target="https://drive.google.com/open?id=1ajqcpx_emvsqjI2bnOfaqZxXwyDeEEmaP9GRFAdZWo0" TargetMode="External"/><Relationship Id="rId215" Type="http://schemas.openxmlformats.org/officeDocument/2006/relationships/hyperlink" Target="https://drive.google.com/open?id=1kkAcxNLD-1i850JwTrTRk-4cNyuaAgPu" TargetMode="External"/><Relationship Id="rId214" Type="http://schemas.openxmlformats.org/officeDocument/2006/relationships/hyperlink" Target="https://drive.google.com/open?id=1fJ5Yb6yFWTs3LBKKOI03tHVWatP2b2mG" TargetMode="External"/><Relationship Id="rId219" Type="http://schemas.openxmlformats.org/officeDocument/2006/relationships/hyperlink" Target="https://drive.google.com/open?id=1vIrtqUGSoTD10ql5fhxiGSdBMVXV6Ieh" TargetMode="External"/><Relationship Id="rId218" Type="http://schemas.openxmlformats.org/officeDocument/2006/relationships/hyperlink" Target="https://drive.google.com/open?id=1N7QpkNkyCXkrs1A2o4hPfzlVMTINJmxK" TargetMode="External"/><Relationship Id="rId213" Type="http://schemas.openxmlformats.org/officeDocument/2006/relationships/hyperlink" Target="https://drive.google.com/open?id=1anuYKDJUb48JWXsfCOye6qYz2L7dWaV_" TargetMode="External"/><Relationship Id="rId212" Type="http://schemas.openxmlformats.org/officeDocument/2006/relationships/hyperlink" Target="https://drive.google.com/open?id=1OJ8dv_zwH_NtPY3DZYkRi08Z3q9w2ML0" TargetMode="External"/><Relationship Id="rId211" Type="http://schemas.openxmlformats.org/officeDocument/2006/relationships/hyperlink" Target="https://drive.google.com/open?id=1yVVcyGy0Xu_5_kcQhWOzHTmLxSmPrm4f" TargetMode="External"/><Relationship Id="rId210" Type="http://schemas.openxmlformats.org/officeDocument/2006/relationships/hyperlink" Target="https://drive.google.com/open?id=1xk6yC64NSTALqz3-GBtNxuBZ2XeGoYUc" TargetMode="External"/><Relationship Id="rId129" Type="http://schemas.openxmlformats.org/officeDocument/2006/relationships/hyperlink" Target="https://drive.google.com/open?id=1LnpM_3Bm54obqDGo8dIzoKcO_wEC520o" TargetMode="External"/><Relationship Id="rId128" Type="http://schemas.openxmlformats.org/officeDocument/2006/relationships/hyperlink" Target="https://drive.google.com/open?id=1eOLhiaALvVMlHjZEyewPgp6nMWspaliP" TargetMode="External"/><Relationship Id="rId249" Type="http://schemas.openxmlformats.org/officeDocument/2006/relationships/hyperlink" Target="https://drive.google.com/open?id=1ClokME-9jf-4FVShnjrLE0U6M-uwFhb_" TargetMode="External"/><Relationship Id="rId127" Type="http://schemas.openxmlformats.org/officeDocument/2006/relationships/hyperlink" Target="https://drive.google.com/open?id=1PIDp32IQ6fDudFbmA9fBHHWN-D_CSgoW" TargetMode="External"/><Relationship Id="rId248" Type="http://schemas.openxmlformats.org/officeDocument/2006/relationships/hyperlink" Target="https://drive.google.com/open?id=1-TxMngIqHSfpwFt68YkGtH_6bXumrSa7" TargetMode="External"/><Relationship Id="rId126" Type="http://schemas.openxmlformats.org/officeDocument/2006/relationships/hyperlink" Target="https://drive.google.com/open?id=1QEfL1TACSHKHEAkr2bkxZzGOiAeyEt48" TargetMode="External"/><Relationship Id="rId247" Type="http://schemas.openxmlformats.org/officeDocument/2006/relationships/hyperlink" Target="https://drive.google.com/open?id=1DNFzJHZ6p60Hs8ciO3k2207ZpAf0suFE" TargetMode="External"/><Relationship Id="rId121" Type="http://schemas.openxmlformats.org/officeDocument/2006/relationships/hyperlink" Target="https://drive.google.com/open?id=1SGKSKVnE4bEXlyPFYVcXh48VxsAZaSI_" TargetMode="External"/><Relationship Id="rId242" Type="http://schemas.openxmlformats.org/officeDocument/2006/relationships/hyperlink" Target="https://drive.google.com/open?id=1-2GxxsUvd2W3UQJJCP5qUnx4rdTLONaM" TargetMode="External"/><Relationship Id="rId120" Type="http://schemas.openxmlformats.org/officeDocument/2006/relationships/hyperlink" Target="https://drive.google.com/open?id=1N1HfUYLOTNf1xdc-4jUvwvTIjzns5agf" TargetMode="External"/><Relationship Id="rId241" Type="http://schemas.openxmlformats.org/officeDocument/2006/relationships/hyperlink" Target="https://drive.google.com/open?id=1tSJzG8s189Z3Nvah03Hjhb_-TcGzJdnT" TargetMode="External"/><Relationship Id="rId240" Type="http://schemas.openxmlformats.org/officeDocument/2006/relationships/hyperlink" Target="https://drive.google.com/open?id=14H6giRcTxFWSrWhoVbAQKGqdZz_Puh7R" TargetMode="External"/><Relationship Id="rId125" Type="http://schemas.openxmlformats.org/officeDocument/2006/relationships/hyperlink" Target="https://drive.google.com/open?id=1PlnaNV73Mj7cRzwrXfVpDAsngshwJ0wn" TargetMode="External"/><Relationship Id="rId246" Type="http://schemas.openxmlformats.org/officeDocument/2006/relationships/hyperlink" Target="https://drive.google.com/open?id=1BElYGqJ49vSsCj0vEgVn01UWVn2jbP9D" TargetMode="External"/><Relationship Id="rId124" Type="http://schemas.openxmlformats.org/officeDocument/2006/relationships/hyperlink" Target="https://drive.google.com/open?id=18cFHZ8s94DWp5mRK1QlKfxyCXMmSwYBL" TargetMode="External"/><Relationship Id="rId245" Type="http://schemas.openxmlformats.org/officeDocument/2006/relationships/hyperlink" Target="https://drive.google.com/open?id=11OBXGLVzhj3o9ioZaIs-c0uHyTeGcKZs" TargetMode="External"/><Relationship Id="rId123" Type="http://schemas.openxmlformats.org/officeDocument/2006/relationships/hyperlink" Target="https://drive.google.com/open?id=1yHu_YrpQRfJ5NVXbJUIKmigBbgEQHwu1" TargetMode="External"/><Relationship Id="rId244" Type="http://schemas.openxmlformats.org/officeDocument/2006/relationships/hyperlink" Target="https://drive.google.com/open?id=1vQ6lldtOJLCrkGikZ8P8xzV5LD9fXO6p" TargetMode="External"/><Relationship Id="rId122" Type="http://schemas.openxmlformats.org/officeDocument/2006/relationships/hyperlink" Target="https://drive.google.com/open?id=1AhLxIA2xlgcAgHmBCiEDvwavWZgIGSBM" TargetMode="External"/><Relationship Id="rId243" Type="http://schemas.openxmlformats.org/officeDocument/2006/relationships/hyperlink" Target="https://drive.google.com/open?id=1mO3OLaknBryUD6CYwlepzRVr9YR_tJMf" TargetMode="External"/><Relationship Id="rId95" Type="http://schemas.openxmlformats.org/officeDocument/2006/relationships/hyperlink" Target="https://drive.google.com/open?id=1GaSOh4hqPdzRnoz0XDcPaPdw3Yq7G2eY" TargetMode="External"/><Relationship Id="rId94" Type="http://schemas.openxmlformats.org/officeDocument/2006/relationships/hyperlink" Target="https://drive.google.com/open?id=1bt5D0mAwIBPKyqowiVmzjSrMzpI9VfYA" TargetMode="External"/><Relationship Id="rId97" Type="http://schemas.openxmlformats.org/officeDocument/2006/relationships/hyperlink" Target="https://drive.google.com/open?id=1NLHJKOMRWW7Hn9JOBfXi4bpoVvs20eqg" TargetMode="External"/><Relationship Id="rId96" Type="http://schemas.openxmlformats.org/officeDocument/2006/relationships/hyperlink" Target="https://drive.google.com/open?id=1kbvqmJhHnm-9yz9IAblpyfS8zaGFn6iu" TargetMode="External"/><Relationship Id="rId99" Type="http://schemas.openxmlformats.org/officeDocument/2006/relationships/hyperlink" Target="https://drive.google.com/open?id=1YlUhVJXDmoDaNx4LFgch0guQWicMuELf" TargetMode="External"/><Relationship Id="rId98" Type="http://schemas.openxmlformats.org/officeDocument/2006/relationships/hyperlink" Target="https://drive.google.com/open?id=1ISF_RuXjosUmeCa0RqUfHwODxLCGcYUU" TargetMode="External"/><Relationship Id="rId91" Type="http://schemas.openxmlformats.org/officeDocument/2006/relationships/hyperlink" Target="https://drive.google.com/open?id=1BxwaPGlof6OpovQWDLon5aa8uTSQeVlC" TargetMode="External"/><Relationship Id="rId90" Type="http://schemas.openxmlformats.org/officeDocument/2006/relationships/hyperlink" Target="https://drive.google.com/open?id=107SiNAAnBJ11tsaWLPSXbAtYknD2MLAz" TargetMode="External"/><Relationship Id="rId93" Type="http://schemas.openxmlformats.org/officeDocument/2006/relationships/hyperlink" Target="https://drive.google.com/open?id=1k5Por0mYTE4MNQwzDHOmFqa6DE7xuqQi" TargetMode="External"/><Relationship Id="rId92" Type="http://schemas.openxmlformats.org/officeDocument/2006/relationships/hyperlink" Target="https://drive.google.com/open?id=1obo-c6tPjvomaXWtfL9EFSkNzGuwyHry" TargetMode="External"/><Relationship Id="rId118" Type="http://schemas.openxmlformats.org/officeDocument/2006/relationships/hyperlink" Target="https://drive.google.com/open?id=14HhZIC6F2S8BWpeMiDyXZZE45pZ_PGoG" TargetMode="External"/><Relationship Id="rId239" Type="http://schemas.openxmlformats.org/officeDocument/2006/relationships/hyperlink" Target="https://drive.google.com/open?id=1K8ty1Ed3JMc3g299nXlQ3qRSlYUq81DS" TargetMode="External"/><Relationship Id="rId117" Type="http://schemas.openxmlformats.org/officeDocument/2006/relationships/hyperlink" Target="https://drive.google.com/open?id=19i6H0LXvyhL9XVLlkP5foKHH432vXfGH" TargetMode="External"/><Relationship Id="rId238" Type="http://schemas.openxmlformats.org/officeDocument/2006/relationships/hyperlink" Target="https://drive.google.com/open?id=1mZ1qX4KzE7__BD403DqYbGkviq1a9Suj" TargetMode="External"/><Relationship Id="rId116" Type="http://schemas.openxmlformats.org/officeDocument/2006/relationships/hyperlink" Target="https://drive.google.com/open?id=1l6vjdkzMOtc5-JYQV_2_8aoD705VNgDy" TargetMode="External"/><Relationship Id="rId237" Type="http://schemas.openxmlformats.org/officeDocument/2006/relationships/hyperlink" Target="https://drive.google.com/open?id=1YGyPRXdkssz6c0G0X0lKrm3knJyuHCiH" TargetMode="External"/><Relationship Id="rId115" Type="http://schemas.openxmlformats.org/officeDocument/2006/relationships/hyperlink" Target="https://drive.google.com/open?id=1FsyYAkUkmNu_OqtaMhWE7yuTA_S_ih8A" TargetMode="External"/><Relationship Id="rId236" Type="http://schemas.openxmlformats.org/officeDocument/2006/relationships/hyperlink" Target="https://drive.google.com/open?id=1TjsPmEoDRiwg-Y0IHGYSPFpluNVc9BI3" TargetMode="External"/><Relationship Id="rId119" Type="http://schemas.openxmlformats.org/officeDocument/2006/relationships/hyperlink" Target="https://drive.google.com/open?id=1cUI8ySWYhg8ABZWKtVZFlz8bjaHo3_pJ" TargetMode="External"/><Relationship Id="rId110" Type="http://schemas.openxmlformats.org/officeDocument/2006/relationships/hyperlink" Target="https://drive.google.com/open?id=1qe5h3XBqAytXST5C5pmxiZr34bnHuzzpy79B62tukrg" TargetMode="External"/><Relationship Id="rId231" Type="http://schemas.openxmlformats.org/officeDocument/2006/relationships/hyperlink" Target="https://drive.google.com/open?id=12KsTMaitCBMyfTe3cU1y_xJ_x1fh_FdG" TargetMode="External"/><Relationship Id="rId230" Type="http://schemas.openxmlformats.org/officeDocument/2006/relationships/hyperlink" Target="https://drive.google.com/open?id=1M_cNVWxTcW9NH-ydROqPNf9pOtgQGgoi" TargetMode="External"/><Relationship Id="rId114" Type="http://schemas.openxmlformats.org/officeDocument/2006/relationships/hyperlink" Target="https://drive.google.com/open?id=1hb9aXOdhTADWySuVLyhbDIqyv5tylDBW" TargetMode="External"/><Relationship Id="rId235" Type="http://schemas.openxmlformats.org/officeDocument/2006/relationships/hyperlink" Target="https://drive.google.com/open?id=1pPBQyg6eX1mHQmEop3KaWch_NQaivRSO" TargetMode="External"/><Relationship Id="rId113" Type="http://schemas.openxmlformats.org/officeDocument/2006/relationships/hyperlink" Target="https://drive.google.com/open?id=1tbQt4OfNgz0vrS9LGHsjhQUHKQCTAG0c" TargetMode="External"/><Relationship Id="rId234" Type="http://schemas.openxmlformats.org/officeDocument/2006/relationships/hyperlink" Target="https://drive.google.com/open?id=18znhr_wx4ngNG-vFNCzFYFfuDEhqHCr3" TargetMode="External"/><Relationship Id="rId112" Type="http://schemas.openxmlformats.org/officeDocument/2006/relationships/hyperlink" Target="https://drive.google.com/open?id=1rW_k4xt0MK9JuZ3DfJhjoU4uxP6lbzy1" TargetMode="External"/><Relationship Id="rId233" Type="http://schemas.openxmlformats.org/officeDocument/2006/relationships/hyperlink" Target="https://drive.google.com/open?id=15BSYcn6pYzrQgWjHUlAL5T10b04rM9od" TargetMode="External"/><Relationship Id="rId111" Type="http://schemas.openxmlformats.org/officeDocument/2006/relationships/hyperlink" Target="https://drive.google.com/open?id=1pplmoSvHxv0MQHZaYfSVWqfyen9ALQ-2" TargetMode="External"/><Relationship Id="rId232" Type="http://schemas.openxmlformats.org/officeDocument/2006/relationships/hyperlink" Target="https://drive.google.com/open?id=1l5muBTzIpm4Wt69Txs9__D8oqodHXJe3" TargetMode="External"/><Relationship Id="rId305" Type="http://schemas.openxmlformats.org/officeDocument/2006/relationships/hyperlink" Target="https://drive.google.com/open?id=1H7xRvBWPPj0xAGOvWh3PSxLnyDbX6Uks" TargetMode="External"/><Relationship Id="rId304" Type="http://schemas.openxmlformats.org/officeDocument/2006/relationships/hyperlink" Target="https://drive.google.com/open?id=1ZTLSs1cvc5P4vKc9e54NiT-FshhWsz7z" TargetMode="External"/><Relationship Id="rId303" Type="http://schemas.openxmlformats.org/officeDocument/2006/relationships/hyperlink" Target="https://drive.google.com/open?id=1fyrz771dzDFj5B1uXMSKOcP2CjSg4SJF" TargetMode="External"/><Relationship Id="rId302" Type="http://schemas.openxmlformats.org/officeDocument/2006/relationships/hyperlink" Target="https://drive.google.com/open?id=1UcnQ4rbLtm3ru0UAlmm1NwR6y29Dwutz" TargetMode="External"/><Relationship Id="rId309" Type="http://schemas.openxmlformats.org/officeDocument/2006/relationships/hyperlink" Target="https://drive.google.com/open?id=1jQbO5OCokTvKR-JULv3xXHr3FJhFjmW-" TargetMode="External"/><Relationship Id="rId308" Type="http://schemas.openxmlformats.org/officeDocument/2006/relationships/hyperlink" Target="https://drive.google.com/open?id=1G88_rGYjbiz97ke5hGpjnTXoGXy3AS7u" TargetMode="External"/><Relationship Id="rId307" Type="http://schemas.openxmlformats.org/officeDocument/2006/relationships/hyperlink" Target="https://drive.google.com/open?id=1HFrj3V40lyMx44mTXjHRbuDvV2pkWbDb" TargetMode="External"/><Relationship Id="rId306" Type="http://schemas.openxmlformats.org/officeDocument/2006/relationships/hyperlink" Target="https://drive.google.com/open?id=1EagglHoGEBW9y6lL-CAV-WIhYiOmLtKF" TargetMode="External"/><Relationship Id="rId301" Type="http://schemas.openxmlformats.org/officeDocument/2006/relationships/hyperlink" Target="https://drive.google.com/open?id=1BRDqSkH0cI8omDIG0eYo-i_LfZf_-gSA" TargetMode="External"/><Relationship Id="rId300" Type="http://schemas.openxmlformats.org/officeDocument/2006/relationships/hyperlink" Target="https://drive.google.com/open?id=1V_5mqrvskNI5ihbRn4oGGMje2jrB3oJI" TargetMode="External"/><Relationship Id="rId206" Type="http://schemas.openxmlformats.org/officeDocument/2006/relationships/hyperlink" Target="https://drive.google.com/open?id=1BAAlAVSgZXLaK3JYJyURZjixr_2rB9Gk" TargetMode="External"/><Relationship Id="rId205" Type="http://schemas.openxmlformats.org/officeDocument/2006/relationships/hyperlink" Target="https://drive.google.com/open?id=1ABvOklJfxAcOivjewglwiUlIPa6NpP6S" TargetMode="External"/><Relationship Id="rId204" Type="http://schemas.openxmlformats.org/officeDocument/2006/relationships/hyperlink" Target="https://drive.google.com/open?id=1CWFZ44CwnKmmFWQnbr2tyNedHWujFv6O" TargetMode="External"/><Relationship Id="rId203" Type="http://schemas.openxmlformats.org/officeDocument/2006/relationships/hyperlink" Target="https://drive.google.com/open?id=1xpHqlrV46ZIElma4dSIW9fLLTD_WTgBM" TargetMode="External"/><Relationship Id="rId209" Type="http://schemas.openxmlformats.org/officeDocument/2006/relationships/hyperlink" Target="https://drive.google.com/open?id=1vaW54BrbnM70wR-iO3ihg3DdwxKrr15n" TargetMode="External"/><Relationship Id="rId208" Type="http://schemas.openxmlformats.org/officeDocument/2006/relationships/hyperlink" Target="https://drive.google.com/open?id=1TJVpqSssyTZaTS4HEDt0rqt7ql9X9shJ" TargetMode="External"/><Relationship Id="rId207" Type="http://schemas.openxmlformats.org/officeDocument/2006/relationships/hyperlink" Target="https://drive.google.com/open?id=1sLryPnXhsOlASYaEGvn5kV5CbGXyQp4g" TargetMode="External"/><Relationship Id="rId202" Type="http://schemas.openxmlformats.org/officeDocument/2006/relationships/hyperlink" Target="https://drive.google.com/open?id=1e4Djd3xiOEPfLnKWK9IQdWwD5RvLYulA" TargetMode="External"/><Relationship Id="rId201" Type="http://schemas.openxmlformats.org/officeDocument/2006/relationships/hyperlink" Target="https://drive.google.com/open?id=11KBNNadTPVP2-xALsgs0rCN44OPik51r" TargetMode="External"/><Relationship Id="rId200" Type="http://schemas.openxmlformats.org/officeDocument/2006/relationships/hyperlink" Target="https://drive.google.com/open?id=1c0XkJwMPWhGKnGrRw0CRh53Ow5JHdrfT" TargetMode="External"/><Relationship Id="rId320" Type="http://schemas.openxmlformats.org/officeDocument/2006/relationships/drawing" Target="../drawings/drawing8.xml"/><Relationship Id="rId316" Type="http://schemas.openxmlformats.org/officeDocument/2006/relationships/hyperlink" Target="https://drive.google.com/open?id=1vNTaeH26VyjZ8O_bQkPfEuI_yTEtSg7d" TargetMode="External"/><Relationship Id="rId315" Type="http://schemas.openxmlformats.org/officeDocument/2006/relationships/hyperlink" Target="https://drive.google.com/open?id=1xDdKWwjkcDHRCL-Aay_CWJMqB5v0UizM" TargetMode="External"/><Relationship Id="rId314" Type="http://schemas.openxmlformats.org/officeDocument/2006/relationships/hyperlink" Target="https://drive.google.com/open?id=1PyaYdrpHhtW6fRhSFmGx2ddE-YwmVRBc" TargetMode="External"/><Relationship Id="rId313" Type="http://schemas.openxmlformats.org/officeDocument/2006/relationships/hyperlink" Target="https://drive.google.com/open?id=1AjrimUOYJL1ei6fjYlpcZ6J0l19KrqR4" TargetMode="External"/><Relationship Id="rId319" Type="http://schemas.openxmlformats.org/officeDocument/2006/relationships/hyperlink" Target="https://drive.google.com/open?id=1xEOtSxfjza5NaXjhdtUGM2aDiaRE43Ds" TargetMode="External"/><Relationship Id="rId318" Type="http://schemas.openxmlformats.org/officeDocument/2006/relationships/hyperlink" Target="https://drive.google.com/open?id=1Jb9vbD2M593rrRvFP9kHIpIA4p4b__It" TargetMode="External"/><Relationship Id="rId317" Type="http://schemas.openxmlformats.org/officeDocument/2006/relationships/hyperlink" Target="https://drive.google.com/open?id=1jNnzNc5MMSoMonjyighCeeH7nz9m8BHp" TargetMode="External"/><Relationship Id="rId312" Type="http://schemas.openxmlformats.org/officeDocument/2006/relationships/hyperlink" Target="https://drive.google.com/open?id=17KvnAay9jG2ioQkIWoS0NTrABp9HL9GO" TargetMode="External"/><Relationship Id="rId311" Type="http://schemas.openxmlformats.org/officeDocument/2006/relationships/hyperlink" Target="https://twitter.com/MedegliMark" TargetMode="External"/><Relationship Id="rId310" Type="http://schemas.openxmlformats.org/officeDocument/2006/relationships/hyperlink" Target="https://instagram.com/mark_kojo_medegli?igshid=MjEwN2IyYWYwYw=="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rive.google.com/open?id=1sU2BENNJOEMm46n9J_V0z1oB7DEUKuKP" TargetMode="External"/><Relationship Id="rId2" Type="http://schemas.openxmlformats.org/officeDocument/2006/relationships/hyperlink" Target="https://drive.google.com/open?id=1lJqeLH-mTpFjw3K2Spl8mLDALZ3kB6-1" TargetMode="External"/><Relationship Id="rId3" Type="http://schemas.openxmlformats.org/officeDocument/2006/relationships/hyperlink" Target="https://drive.google.com/open?id=1m4M_sdWVSsUKu_VpdFtMA5eekY0FxXR-" TargetMode="External"/><Relationship Id="rId4" Type="http://schemas.openxmlformats.org/officeDocument/2006/relationships/hyperlink" Target="https://drive.google.com/open?id=1fJ5Yb6yFWTs3LBKKOI03tHVWatP2b2mG" TargetMode="External"/><Relationship Id="rId9" Type="http://schemas.openxmlformats.org/officeDocument/2006/relationships/hyperlink" Target="https://drive.google.com/open?id=1bGJmXZBQ8LTAnjzzOtIxZZQGvs7b5zc-" TargetMode="External"/><Relationship Id="rId5" Type="http://schemas.openxmlformats.org/officeDocument/2006/relationships/hyperlink" Target="https://drive.google.com/open?id=1vIrtqUGSoTD10ql5fhxiGSdBMVXV6Ieh" TargetMode="External"/><Relationship Id="rId6" Type="http://schemas.openxmlformats.org/officeDocument/2006/relationships/hyperlink" Target="https://drive.google.com/open?id=1K-DuPf9rzNtdtsIBdKHW4-ZqagbrcXsD" TargetMode="External"/><Relationship Id="rId7" Type="http://schemas.openxmlformats.org/officeDocument/2006/relationships/hyperlink" Target="https://drive.google.com/open?id=1W0GgaR8clsDnjWuWiRhyENRj8VcDZ0wp" TargetMode="External"/><Relationship Id="rId8" Type="http://schemas.openxmlformats.org/officeDocument/2006/relationships/hyperlink" Target="https://drive.google.com/open?id=1RzYIziS99n5XUK9yBUjFJPXmynGR8YDq" TargetMode="External"/><Relationship Id="rId20" Type="http://schemas.openxmlformats.org/officeDocument/2006/relationships/hyperlink" Target="https://drive.google.com/open?id=1BRDqSkH0cI8omDIG0eYo-i_LfZf_-gSA" TargetMode="External"/><Relationship Id="rId22" Type="http://schemas.openxmlformats.org/officeDocument/2006/relationships/hyperlink" Target="https://drive.google.com/open?id=1fPPw5KxUimKrUXaFtVG1hZCJMmsC4ZPs" TargetMode="External"/><Relationship Id="rId21" Type="http://schemas.openxmlformats.org/officeDocument/2006/relationships/hyperlink" Target="https://drive.google.com/open?id=1UcnQ4rbLtm3ru0UAlmm1NwR6y29Dwutz" TargetMode="External"/><Relationship Id="rId24" Type="http://schemas.openxmlformats.org/officeDocument/2006/relationships/hyperlink" Target="https://drive.google.com/open?id=1Mcc7Gn_ZBp2X1PiGobeV5ZOjXOT6WLZ1" TargetMode="External"/><Relationship Id="rId23" Type="http://schemas.openxmlformats.org/officeDocument/2006/relationships/hyperlink" Target="https://drive.google.com/open?id=1kyM1Li7keeGsqYtfYGuDCHUzOlFSv4B4" TargetMode="External"/><Relationship Id="rId26" Type="http://schemas.openxmlformats.org/officeDocument/2006/relationships/hyperlink" Target="https://drive.google.com/open?id=1xDdKWwjkcDHRCL-Aay_CWJMqB5v0UizM" TargetMode="External"/><Relationship Id="rId25" Type="http://schemas.openxmlformats.org/officeDocument/2006/relationships/hyperlink" Target="https://drive.google.com/open?id=1G88_rGYjbiz97ke5hGpjnTXoGXy3AS7u" TargetMode="External"/><Relationship Id="rId28" Type="http://schemas.openxmlformats.org/officeDocument/2006/relationships/drawing" Target="../drawings/drawing9.xml"/><Relationship Id="rId27" Type="http://schemas.openxmlformats.org/officeDocument/2006/relationships/hyperlink" Target="https://drive.google.com/open?id=1PyaYdrpHhtW6fRhSFmGx2ddE-YwmVRBc" TargetMode="External"/><Relationship Id="rId11" Type="http://schemas.openxmlformats.org/officeDocument/2006/relationships/hyperlink" Target="https://drive.google.com/open?id=141TVr_JZPEGdKpaKXn7ZyYzN0s2U25Ef" TargetMode="External"/><Relationship Id="rId10" Type="http://schemas.openxmlformats.org/officeDocument/2006/relationships/hyperlink" Target="https://drive.google.com/open?id=1Qjv1RswYa1FAAnCHBWEs4F9RgwUFEono" TargetMode="External"/><Relationship Id="rId13" Type="http://schemas.openxmlformats.org/officeDocument/2006/relationships/hyperlink" Target="https://drive.google.com/open?id=1_sYvTekfehd9PXLtiCvy-90eYwYurHjh" TargetMode="External"/><Relationship Id="rId12" Type="http://schemas.openxmlformats.org/officeDocument/2006/relationships/hyperlink" Target="https://drive.google.com/open?id=12YceiFPsucMYp6h1pmM4ABuXv8z7ItUU" TargetMode="External"/><Relationship Id="rId15" Type="http://schemas.openxmlformats.org/officeDocument/2006/relationships/hyperlink" Target="https://drive.google.com/open?id=1JDRxN7S6R0_H3cdsIg2rI7doBdbFd0uL" TargetMode="External"/><Relationship Id="rId14" Type="http://schemas.openxmlformats.org/officeDocument/2006/relationships/hyperlink" Target="https://drive.google.com/open?id=11y-VfOMcJpms3KX1QsxdSZ2oAu95fn6l" TargetMode="External"/><Relationship Id="rId17" Type="http://schemas.openxmlformats.org/officeDocument/2006/relationships/hyperlink" Target="https://drive.google.com/open?id=1lTtITs3r477yo7Uih0dsusRMggHXprsk" TargetMode="External"/><Relationship Id="rId16" Type="http://schemas.openxmlformats.org/officeDocument/2006/relationships/hyperlink" Target="https://drive.google.com/open?id=1CW2ek9icVXXTAUkb9VQq6H2-tGjYcHKu" TargetMode="External"/><Relationship Id="rId19" Type="http://schemas.openxmlformats.org/officeDocument/2006/relationships/hyperlink" Target="https://drive.google.com/open?id=1V_5mqrvskNI5ihbRn4oGGMje2jrB3oJI" TargetMode="External"/><Relationship Id="rId18" Type="http://schemas.openxmlformats.org/officeDocument/2006/relationships/hyperlink" Target="https://drive.google.com/open?id=1Q-lCU0pErwC47N0i3jFOHxiehxpluh1Q" TargetMode="External"/></Relationships>
</file>

<file path=xl/worksheets/_rels/sheet10.xml.rels><?xml version="1.0" encoding="UTF-8" standalone="yes"?><Relationships xmlns="http://schemas.openxmlformats.org/package/2006/relationships"><Relationship Id="rId150" Type="http://schemas.openxmlformats.org/officeDocument/2006/relationships/vmlDrawing" Target="../drawings/vmlDrawing3.vml"/><Relationship Id="rId1" Type="http://schemas.openxmlformats.org/officeDocument/2006/relationships/comments" Target="../comments3.xml"/><Relationship Id="rId2" Type="http://schemas.openxmlformats.org/officeDocument/2006/relationships/hyperlink" Target="https://drive.google.com/open?id=1cCqid_jZjNCID881g-e91L--LtO-fnba" TargetMode="External"/><Relationship Id="rId3" Type="http://schemas.openxmlformats.org/officeDocument/2006/relationships/hyperlink" Target="https://drive.google.com/open?id=1i0M3OhGQPDzeZtz79Mm1L6sRie9VjtGW" TargetMode="External"/><Relationship Id="rId149" Type="http://schemas.openxmlformats.org/officeDocument/2006/relationships/drawing" Target="../drawings/drawing10.xml"/><Relationship Id="rId4" Type="http://schemas.openxmlformats.org/officeDocument/2006/relationships/hyperlink" Target="https://drive.google.com/open?id=1cjvaCEaLAgXZhV2RRLGWYFe9JZ8lGyi3" TargetMode="External"/><Relationship Id="rId148" Type="http://schemas.openxmlformats.org/officeDocument/2006/relationships/hyperlink" Target="https://drive.google.com/open?id=1ZTLSs1cvc5P4vKc9e54NiT-FshhWsz7z" TargetMode="External"/><Relationship Id="rId9" Type="http://schemas.openxmlformats.org/officeDocument/2006/relationships/hyperlink" Target="https://drive.google.com/open?id=1POwqy-T9BrjCPqdE25a7OpSCeOyGOHlL" TargetMode="External"/><Relationship Id="rId143" Type="http://schemas.openxmlformats.org/officeDocument/2006/relationships/hyperlink" Target="https://drive.google.com/open?id=1lTtITs3r477yo7Uih0dsusRMggHXprsk" TargetMode="External"/><Relationship Id="rId142" Type="http://schemas.openxmlformats.org/officeDocument/2006/relationships/hyperlink" Target="https://drive.google.com/open?id=1CW2ek9icVXXTAUkb9VQq6H2-tGjYcHKu" TargetMode="External"/><Relationship Id="rId141" Type="http://schemas.openxmlformats.org/officeDocument/2006/relationships/hyperlink" Target="https://drive.google.com/open?id=1vt8ktrogEim81QvDTxNlckzJqc3mOrSE" TargetMode="External"/><Relationship Id="rId140" Type="http://schemas.openxmlformats.org/officeDocument/2006/relationships/hyperlink" Target="https://drive.google.com/open?id=1PGnZeejN2iW0NmYwPghi9NpXW9i0gr6A" TargetMode="External"/><Relationship Id="rId5" Type="http://schemas.openxmlformats.org/officeDocument/2006/relationships/hyperlink" Target="https://drive.google.com/open?id=1E5R5Q8zZNqOWp1qjentdX5AvOpUaXA2k" TargetMode="External"/><Relationship Id="rId147" Type="http://schemas.openxmlformats.org/officeDocument/2006/relationships/hyperlink" Target="https://drive.google.com/open?id=1UcnQ4rbLtm3ru0UAlmm1NwR6y29Dwutz" TargetMode="External"/><Relationship Id="rId6" Type="http://schemas.openxmlformats.org/officeDocument/2006/relationships/hyperlink" Target="https://drive.google.com/open?id=1RclX-C_hByF2g60t2F7jVOPvZpQNX5q1" TargetMode="External"/><Relationship Id="rId146" Type="http://schemas.openxmlformats.org/officeDocument/2006/relationships/hyperlink" Target="https://drive.google.com/open?id=1BRDqSkH0cI8omDIG0eYo-i_LfZf_-gSA" TargetMode="External"/><Relationship Id="rId7" Type="http://schemas.openxmlformats.org/officeDocument/2006/relationships/hyperlink" Target="https://drive.google.com/open?id=1MsfOMQcV-OWmvlI5b1iv3gmMldmfLDLi" TargetMode="External"/><Relationship Id="rId145" Type="http://schemas.openxmlformats.org/officeDocument/2006/relationships/hyperlink" Target="https://drive.google.com/open?id=1V_5mqrvskNI5ihbRn4oGGMje2jrB3oJI" TargetMode="External"/><Relationship Id="rId8" Type="http://schemas.openxmlformats.org/officeDocument/2006/relationships/hyperlink" Target="https://drive.google.com/open?id=15D01A2mx62mvbR3Qfyt4I-JGZSZtiFmz" TargetMode="External"/><Relationship Id="rId144" Type="http://schemas.openxmlformats.org/officeDocument/2006/relationships/hyperlink" Target="https://drive.google.com/open?id=1Q-lCU0pErwC47N0i3jFOHxiehxpluh1Q" TargetMode="External"/><Relationship Id="rId139" Type="http://schemas.openxmlformats.org/officeDocument/2006/relationships/hyperlink" Target="https://drive.google.com/open?id=1JDRxN7S6R0_H3cdsIg2rI7doBdbFd0uL" TargetMode="External"/><Relationship Id="rId138" Type="http://schemas.openxmlformats.org/officeDocument/2006/relationships/hyperlink" Target="https://drive.google.com/open?id=1NPpPRrRlzxb1C5PCjUq2Twa9sKt5FMhg" TargetMode="External"/><Relationship Id="rId137" Type="http://schemas.openxmlformats.org/officeDocument/2006/relationships/hyperlink" Target="https://drive.google.com/open?id=11y-VfOMcJpms3KX1QsxdSZ2oAu95fn6l" TargetMode="External"/><Relationship Id="rId132" Type="http://schemas.openxmlformats.org/officeDocument/2006/relationships/hyperlink" Target="https://drive.google.com/open?id=1HTMGImFnYk7lbuzfWjx3iL0x-juK1Cim" TargetMode="External"/><Relationship Id="rId131" Type="http://schemas.openxmlformats.org/officeDocument/2006/relationships/hyperlink" Target="https://drive.google.com/open?id=1yrCe5v1j-8qHfT3pcqN5hi8WnA-WPtrZ" TargetMode="External"/><Relationship Id="rId130" Type="http://schemas.openxmlformats.org/officeDocument/2006/relationships/hyperlink" Target="https://drive.google.com/open?id=1DOONejmdUuRYnpOog2XGD45DFfeRW31c" TargetMode="External"/><Relationship Id="rId136" Type="http://schemas.openxmlformats.org/officeDocument/2006/relationships/hyperlink" Target="https://drive.google.com/open?id=10qnQH4MhHMfMMHo-PRDXbqfm-h5EoR1R" TargetMode="External"/><Relationship Id="rId135" Type="http://schemas.openxmlformats.org/officeDocument/2006/relationships/hyperlink" Target="https://drive.google.com/open?id=1_sYvTekfehd9PXLtiCvy-90eYwYurHjh" TargetMode="External"/><Relationship Id="rId134" Type="http://schemas.openxmlformats.org/officeDocument/2006/relationships/hyperlink" Target="https://drive.google.com/open?id=12YceiFPsucMYp6h1pmM4ABuXv8z7ItUU" TargetMode="External"/><Relationship Id="rId133" Type="http://schemas.openxmlformats.org/officeDocument/2006/relationships/hyperlink" Target="https://drive.google.com/open?id=141TVr_JZPEGdKpaKXn7ZyYzN0s2U25Ef" TargetMode="External"/><Relationship Id="rId40" Type="http://schemas.openxmlformats.org/officeDocument/2006/relationships/hyperlink" Target="https://drive.google.com/open?id=1rqXeyAtZlurcnk33I-r8WwBEgNsponUN" TargetMode="External"/><Relationship Id="rId42" Type="http://schemas.openxmlformats.org/officeDocument/2006/relationships/hyperlink" Target="https://drive.google.com/open?id=1-lXT-nYDdEP7C6mQ6EAOkh2-fg7Bu1Ys" TargetMode="External"/><Relationship Id="rId41" Type="http://schemas.openxmlformats.org/officeDocument/2006/relationships/hyperlink" Target="https://drive.google.com/open?id=1VH102F20852PuF--ZZGMZkOFcL4IsqBQ" TargetMode="External"/><Relationship Id="rId44" Type="http://schemas.openxmlformats.org/officeDocument/2006/relationships/hyperlink" Target="https://drive.google.com/open?id=1qIDuVKPDATR2Us94hTq9dCg2XZZ0LDu_" TargetMode="External"/><Relationship Id="rId43" Type="http://schemas.openxmlformats.org/officeDocument/2006/relationships/hyperlink" Target="https://drive.google.com/open?id=1cCqid_jZjNCID881g-e91L--LtO-fnba"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07SiNAAnBJ11tsaWLPSXbAtYknD2MLAz" TargetMode="External"/><Relationship Id="rId48" Type="http://schemas.openxmlformats.org/officeDocument/2006/relationships/hyperlink" Target="https://drive.google.com/open?id=1wnGpTLxCbZJnFlXtgHactl7O9Z6bpWRU" TargetMode="External"/><Relationship Id="rId47" Type="http://schemas.openxmlformats.org/officeDocument/2006/relationships/hyperlink" Target="https://drive.google.com/open?id=1OkhwVWlMsGck01ePPazZgY9HRjXdXHsT" TargetMode="External"/><Relationship Id="rId49" Type="http://schemas.openxmlformats.org/officeDocument/2006/relationships/hyperlink" Target="https://drive.google.com/open?id=1QyU-s77V5ZZmCkE1z6I1YYbCGjCKKEmf" TargetMode="External"/><Relationship Id="rId31" Type="http://schemas.openxmlformats.org/officeDocument/2006/relationships/hyperlink" Target="https://drive.google.com/open?id=1BxwaPGlof6OpovQWDLon5aa8uTSQeVlC" TargetMode="External"/><Relationship Id="rId30" Type="http://schemas.openxmlformats.org/officeDocument/2006/relationships/hyperlink" Target="https://drive.google.com/open?id=1rLKdeqh78Daq7Xyi-W-hICUohw4aTgfh" TargetMode="External"/><Relationship Id="rId33" Type="http://schemas.openxmlformats.org/officeDocument/2006/relationships/hyperlink" Target="https://drive.google.com/open?id=1xEMFNpsSecCLQD0r66Omy3pbvL2uCezg" TargetMode="External"/><Relationship Id="rId32" Type="http://schemas.openxmlformats.org/officeDocument/2006/relationships/hyperlink" Target="https://drive.google.com/open?id=1k5Por0mYTE4MNQwzDHOmFqa6DE7xuqQi" TargetMode="External"/><Relationship Id="rId35" Type="http://schemas.openxmlformats.org/officeDocument/2006/relationships/hyperlink" Target="https://drive.google.com/open?id=1voS16RmW6utH50SdXQt2AHj9J4c67TgV" TargetMode="External"/><Relationship Id="rId34" Type="http://schemas.openxmlformats.org/officeDocument/2006/relationships/hyperlink" Target="https://drive.google.com/open?id=18QeDDGcQkU5VshdpdqkC6AanQ9-1VIIs" TargetMode="External"/><Relationship Id="rId37" Type="http://schemas.openxmlformats.org/officeDocument/2006/relationships/hyperlink" Target="https://drive.google.com/open?id=1Or0JME754wghQR3w5BqCWtmvP4bgnn9_" TargetMode="External"/><Relationship Id="rId36" Type="http://schemas.openxmlformats.org/officeDocument/2006/relationships/hyperlink" Target="https://drive.google.com/open?id=1HhDqIKVfw83Wxr55tuV5wxsygdradYhl" TargetMode="External"/><Relationship Id="rId39" Type="http://schemas.openxmlformats.org/officeDocument/2006/relationships/hyperlink" Target="https://drive.google.com/open?id=10-g6shNtq_ENxcrCTWlUdnGYT5wuQwJl" TargetMode="External"/><Relationship Id="rId38" Type="http://schemas.openxmlformats.org/officeDocument/2006/relationships/hyperlink" Target="https://drive.google.com/open?id=1qTjLSLU6ylojbeAys1NCZKJ6sQI8oga_" TargetMode="External"/><Relationship Id="rId20" Type="http://schemas.openxmlformats.org/officeDocument/2006/relationships/hyperlink" Target="https://drive.google.com/open?id=1qIiPYQEjroCnivgHNB2qv4HOzwxe1Gxi" TargetMode="External"/><Relationship Id="rId22" Type="http://schemas.openxmlformats.org/officeDocument/2006/relationships/hyperlink" Target="https://drive.google.com/open?id=1zfAyHTT42QChgIy0w254_0HO-4e-OHRW" TargetMode="External"/><Relationship Id="rId21" Type="http://schemas.openxmlformats.org/officeDocument/2006/relationships/hyperlink" Target="https://drive.google.com/open?id=1F6MTBDQxK4ydXVe3lYyy4SWbU1UFfIp5" TargetMode="External"/><Relationship Id="rId24" Type="http://schemas.openxmlformats.org/officeDocument/2006/relationships/hyperlink" Target="https://drive.google.com/open?id=1oC1F9JBYKwsK6q47JJPhJD4c9YmqBmZP" TargetMode="External"/><Relationship Id="rId23" Type="http://schemas.openxmlformats.org/officeDocument/2006/relationships/hyperlink" Target="https://drive.google.com/open?id=1PflBDF7XMDPeWVeU2V7B6le7tfaK3jsn" TargetMode="External"/><Relationship Id="rId26" Type="http://schemas.openxmlformats.org/officeDocument/2006/relationships/hyperlink" Target="https://drive.google.com/open?id=1HI-jA1HZZziFKwpTdJTc7eDXp7fUfz59" TargetMode="External"/><Relationship Id="rId25" Type="http://schemas.openxmlformats.org/officeDocument/2006/relationships/hyperlink" Target="https://drive.google.com/open?id=1xKPpmclKP75wxc_vzF7KWwrfBNQ6AfM-" TargetMode="External"/><Relationship Id="rId28" Type="http://schemas.openxmlformats.org/officeDocument/2006/relationships/hyperlink" Target="https://drive.google.com/open?id=1FKfXcUjDSSBSotFJKIgVBTvz7BXMBmFchYTlL6OJ0EU" TargetMode="External"/><Relationship Id="rId27" Type="http://schemas.openxmlformats.org/officeDocument/2006/relationships/hyperlink" Target="https://drive.google.com/open?id=1QV_9OfoRGJ4VjPNebj5JYSTLvSbdkKp2" TargetMode="External"/><Relationship Id="rId29" Type="http://schemas.openxmlformats.org/officeDocument/2006/relationships/hyperlink" Target="https://drive.google.com/open?id=1-EpjKYuwYHK2XYsgtBSK7BuU17SWg5iz" TargetMode="External"/><Relationship Id="rId11" Type="http://schemas.openxmlformats.org/officeDocument/2006/relationships/hyperlink" Target="https://drive.google.com/open?id=1h_ACry1FV1wXxOElZMJNAzt0SYXvDm4r" TargetMode="External"/><Relationship Id="rId10" Type="http://schemas.openxmlformats.org/officeDocument/2006/relationships/hyperlink" Target="https://drive.google.com/open?id=1xH49u7RgT-a5Wy07l0amJvSnSplarMis" TargetMode="External"/><Relationship Id="rId13" Type="http://schemas.openxmlformats.org/officeDocument/2006/relationships/hyperlink" Target="https://drive.google.com/open?id=1BwUKvbNp2MkPuHzEhY6xKE3KNgySh1Bi" TargetMode="External"/><Relationship Id="rId12" Type="http://schemas.openxmlformats.org/officeDocument/2006/relationships/hyperlink" Target="https://drive.google.com/open?id=1nBjYGu_eh9_Sw3ouGUrI_o6MMh5ihVLz" TargetMode="External"/><Relationship Id="rId15" Type="http://schemas.openxmlformats.org/officeDocument/2006/relationships/hyperlink" Target="https://drive.google.com/open?id=13cXQKojJohk888pGZvs7yYbdvuUFQS3L" TargetMode="External"/><Relationship Id="rId14" Type="http://schemas.openxmlformats.org/officeDocument/2006/relationships/hyperlink" Target="https://drive.google.com/open?id=1CpZ9kNhOyxoz8dRktUzUHJC8a9_emlvL" TargetMode="External"/><Relationship Id="rId17" Type="http://schemas.openxmlformats.org/officeDocument/2006/relationships/hyperlink" Target="https://drive.google.com/open?id=1UNSCI4sDC2A4-GMmb-nzpqskTRU6txa-" TargetMode="External"/><Relationship Id="rId16" Type="http://schemas.openxmlformats.org/officeDocument/2006/relationships/hyperlink" Target="https://drive.google.com/open?id=1JLD8s4UZRZg6xtzP0cG-iDze0gKaw8dj" TargetMode="External"/><Relationship Id="rId19" Type="http://schemas.openxmlformats.org/officeDocument/2006/relationships/hyperlink" Target="https://drive.google.com/open?id=1KZXSzvQEmQQ6pkYLrhn5gKkYhQpqenZI" TargetMode="External"/><Relationship Id="rId18" Type="http://schemas.openxmlformats.org/officeDocument/2006/relationships/hyperlink" Target="https://drive.google.com/open?id=1ghldIlGaszH8WZHeewglmufK1dpZXd0a" TargetMode="External"/><Relationship Id="rId84" Type="http://schemas.openxmlformats.org/officeDocument/2006/relationships/hyperlink" Target="https://drive.google.com/open?id=1RUo5hIN_foU3mvB9SeNySYucXp1k-UDc" TargetMode="External"/><Relationship Id="rId83" Type="http://schemas.openxmlformats.org/officeDocument/2006/relationships/hyperlink" Target="https://drive.google.com/open?id=1l5muBTzIpm4Wt69Txs9__D8oqodHXJe3" TargetMode="External"/><Relationship Id="rId86" Type="http://schemas.openxmlformats.org/officeDocument/2006/relationships/hyperlink" Target="https://drive.google.com/open?id=11sjuoea1ET-BukVQ0iKbIhaYAhy4nlW1" TargetMode="External"/><Relationship Id="rId85" Type="http://schemas.openxmlformats.org/officeDocument/2006/relationships/hyperlink" Target="https://drive.google.com/open?id=18w75ErNyMJPn-dObMQrwWeWV2N3mEhpZ" TargetMode="External"/><Relationship Id="rId88" Type="http://schemas.openxmlformats.org/officeDocument/2006/relationships/hyperlink" Target="https://drive.google.com/open?id=15jcE2jf8SbkY2iFqNesDD64iKf0x1Mnv" TargetMode="External"/><Relationship Id="rId87" Type="http://schemas.openxmlformats.org/officeDocument/2006/relationships/hyperlink" Target="https://drive.google.com/open?id=1fJ5Yb6yFWTs3LBKKOI03tHVWatP2b2mG" TargetMode="External"/><Relationship Id="rId89" Type="http://schemas.openxmlformats.org/officeDocument/2006/relationships/hyperlink" Target="https://drive.google.com/file/d/1910TMMIqi1Htci22YLzQpipZ87w6kCjE/view?usp=sharing" TargetMode="External"/><Relationship Id="rId80" Type="http://schemas.openxmlformats.org/officeDocument/2006/relationships/hyperlink" Target="https://drive.google.com/open?id=1QEfL1TACSHKHEAkr2bkxZzGOiAeyEt48" TargetMode="External"/><Relationship Id="rId82" Type="http://schemas.openxmlformats.org/officeDocument/2006/relationships/hyperlink" Target="https://drive.google.com/open?id=1o9acX5UFdhdyeBJ5A-HjYGfHvbCoG94T" TargetMode="External"/><Relationship Id="rId81" Type="http://schemas.openxmlformats.org/officeDocument/2006/relationships/hyperlink" Target="https://drive.google.com/open?id=13Jb2GJ-fuhreORw_sdaNOgudJ6jgcnfK" TargetMode="External"/><Relationship Id="rId73" Type="http://schemas.openxmlformats.org/officeDocument/2006/relationships/hyperlink" Target="https://drive.google.com/open?id=1H-n6mMWMv0wrtyMkC8fEqJyZh188yaPp" TargetMode="External"/><Relationship Id="rId72" Type="http://schemas.openxmlformats.org/officeDocument/2006/relationships/hyperlink" Target="https://drive.google.com/open?id=1pCnUOG4iVlzJrfzBnsG4nf9bDKZUBH0_" TargetMode="External"/><Relationship Id="rId75" Type="http://schemas.openxmlformats.org/officeDocument/2006/relationships/hyperlink" Target="https://drive.google.com/open?id=17_0G62e6I9dLrh0ZIgUWIF75NB95TLDK" TargetMode="External"/><Relationship Id="rId74" Type="http://schemas.openxmlformats.org/officeDocument/2006/relationships/hyperlink" Target="https://drive.google.com/open?id=1N1HfUYLOTNf1xdc-4jUvwvTIjzns5agf" TargetMode="External"/><Relationship Id="rId77" Type="http://schemas.openxmlformats.org/officeDocument/2006/relationships/hyperlink" Target="https://drive.google.com/open?id=13X5Jx-oPbLO_10n2qh2KJ-CRoQV_9HIq" TargetMode="External"/><Relationship Id="rId76" Type="http://schemas.openxmlformats.org/officeDocument/2006/relationships/hyperlink" Target="https://drive.google.com/open?id=1M5Bl0BtmW3Yg5Z6STtH_4eMZs9YTTibC" TargetMode="External"/><Relationship Id="rId79" Type="http://schemas.openxmlformats.org/officeDocument/2006/relationships/hyperlink" Target="https://drive.google.com/open?id=1GBvfpCwpQVuVRRZPDg8nr2zi-vy065GQ" TargetMode="External"/><Relationship Id="rId78" Type="http://schemas.openxmlformats.org/officeDocument/2006/relationships/hyperlink" Target="https://drive.google.com/open?id=1WpEvAcysxEOgzCBJDo6eyLTcSR90pQLv" TargetMode="External"/><Relationship Id="rId71" Type="http://schemas.openxmlformats.org/officeDocument/2006/relationships/hyperlink" Target="https://drive.google.com/open?id=1bfyhsfn9zQDyQyis3aIbF8dShZWuLL7x" TargetMode="External"/><Relationship Id="rId70" Type="http://schemas.openxmlformats.org/officeDocument/2006/relationships/hyperlink" Target="https://drive.google.com/open?id=1I6bYNZiMy_vqoSERxoyVZYVz0Kp0l8LK" TargetMode="External"/><Relationship Id="rId62" Type="http://schemas.openxmlformats.org/officeDocument/2006/relationships/hyperlink" Target="https://drive.google.com/open?id=14VhORGS_yR2CWJauCghOcseBdoc17JDm" TargetMode="External"/><Relationship Id="rId61" Type="http://schemas.openxmlformats.org/officeDocument/2006/relationships/hyperlink" Target="https://drive.google.com/file/d/1bpXwec7qvcvMAavrBcSUpT9jl9uts687/view?usp=sharing" TargetMode="External"/><Relationship Id="rId64" Type="http://schemas.openxmlformats.org/officeDocument/2006/relationships/hyperlink" Target="https://drive.google.com/open?id=1WKfBBc5CJT2l_omF6E9x1h9xkARyhmYy" TargetMode="External"/><Relationship Id="rId63" Type="http://schemas.openxmlformats.org/officeDocument/2006/relationships/hyperlink" Target="https://drive.google.com/open?id=13P4Hu0fMjzJMQSt-_NRGyGPw9LGMSY5E" TargetMode="External"/><Relationship Id="rId66" Type="http://schemas.openxmlformats.org/officeDocument/2006/relationships/hyperlink" Target="https://drive.google.com/open?id=1PIDp32IQ6fDudFbmA9fBHHWN-D_CSgoW" TargetMode="External"/><Relationship Id="rId65" Type="http://schemas.openxmlformats.org/officeDocument/2006/relationships/hyperlink" Target="https://drive.google.com/open?id=1PlnaNV73Mj7cRzwrXfVpDAsngshwJ0wn" TargetMode="External"/><Relationship Id="rId68" Type="http://schemas.openxmlformats.org/officeDocument/2006/relationships/hyperlink" Target="https://drive.google.com/open?id=10KHhXU8PEhMdxzzwCnr2MM5He1T-vEII" TargetMode="External"/><Relationship Id="rId67" Type="http://schemas.openxmlformats.org/officeDocument/2006/relationships/hyperlink" Target="https://drive.google.com/open?id=1q1akeWhcgLJCzXkkc8gMybe13ioKPMRT" TargetMode="External"/><Relationship Id="rId60" Type="http://schemas.openxmlformats.org/officeDocument/2006/relationships/hyperlink" Target="https://drive.google.com/open?id=1obo-c6tPjvomaXWtfL9EFSkNzGuwyHry" TargetMode="External"/><Relationship Id="rId69" Type="http://schemas.openxmlformats.org/officeDocument/2006/relationships/hyperlink" Target="https://drive.google.com/open?id=1mKfwV7FnFx1JM-mg0LCr7h0gL_C_paOL" TargetMode="External"/><Relationship Id="rId51" Type="http://schemas.openxmlformats.org/officeDocument/2006/relationships/hyperlink" Target="https://drive.google.com/open?id=19i6H0LXvyhL9XVLlkP5foKHH432vXfGH" TargetMode="External"/><Relationship Id="rId50" Type="http://schemas.openxmlformats.org/officeDocument/2006/relationships/hyperlink" Target="https://drive.google.com/open?id=1tbQt4OfNgz0vrS9LGHsjhQUHKQCTAG0c" TargetMode="External"/><Relationship Id="rId53" Type="http://schemas.openxmlformats.org/officeDocument/2006/relationships/hyperlink" Target="https://drive.google.com/open?id=1W8qwszakR--9DuxGyxRVcdviwSPp4Bj8" TargetMode="External"/><Relationship Id="rId52" Type="http://schemas.openxmlformats.org/officeDocument/2006/relationships/hyperlink" Target="https://drive.google.com/open?id=1dW-78uTlyqe4APeFLwmuPahYA7zgU81p" TargetMode="External"/><Relationship Id="rId55" Type="http://schemas.openxmlformats.org/officeDocument/2006/relationships/hyperlink" Target="https://drive.google.com/open?id=1t57k_xbMOeJTm6xikgPQ0nDWWFbBvUZg" TargetMode="External"/><Relationship Id="rId54" Type="http://schemas.openxmlformats.org/officeDocument/2006/relationships/hyperlink" Target="https://drive.google.com/open?id=1Hra6YXpavZOvxTuphVRHO85RgvQvo2Je" TargetMode="External"/><Relationship Id="rId57" Type="http://schemas.openxmlformats.org/officeDocument/2006/relationships/hyperlink" Target="https://drive.google.com/open?id=1yHu_YrpQRfJ5NVXbJUIKmigBbgEQHwu1" TargetMode="External"/><Relationship Id="rId56" Type="http://schemas.openxmlformats.org/officeDocument/2006/relationships/hyperlink" Target="https://drive.google.com/open?id=1usz77s7riqZAKzBI9Su_3tF-tvQWQ5Fk" TargetMode="External"/><Relationship Id="rId59" Type="http://schemas.openxmlformats.org/officeDocument/2006/relationships/hyperlink" Target="https://drive.google.com/open?id=1jpekznDCkjKjCWWkUeaizUqKWL4h8pFK" TargetMode="External"/><Relationship Id="rId58" Type="http://schemas.openxmlformats.org/officeDocument/2006/relationships/hyperlink" Target="https://drive.google.com/open?id=1qe5h3XBqAytXST5C5pmxiZr34bnHuzzpy79B62tukrg" TargetMode="External"/><Relationship Id="rId107" Type="http://schemas.openxmlformats.org/officeDocument/2006/relationships/hyperlink" Target="https://drive.google.com/open?id=1K5LHjEfVj05KcbaoIxnHgVW8khrrFgDo" TargetMode="External"/><Relationship Id="rId106" Type="http://schemas.openxmlformats.org/officeDocument/2006/relationships/hyperlink" Target="https://drive.google.com/open?id=1m4M_sdWVSsUKu_VpdFtMA5eekY0FxXR-" TargetMode="External"/><Relationship Id="rId105" Type="http://schemas.openxmlformats.org/officeDocument/2006/relationships/hyperlink" Target="https://drive.google.com/open?id=1ClokME-9jf-4FVShnjrLE0U6M-uwFhb_" TargetMode="External"/><Relationship Id="rId104" Type="http://schemas.openxmlformats.org/officeDocument/2006/relationships/hyperlink" Target="https://drive.google.com/open?id=1K8ty1Ed3JMc3g299nXlQ3qRSlYUq81DS" TargetMode="External"/><Relationship Id="rId109" Type="http://schemas.openxmlformats.org/officeDocument/2006/relationships/hyperlink" Target="https://drive.google.com/open?id=120kLBMm9Ki7DW41_d_SkjEG_kY979R8M" TargetMode="External"/><Relationship Id="rId108" Type="http://schemas.openxmlformats.org/officeDocument/2006/relationships/hyperlink" Target="https://drive.google.com/open?id=1lUfczEGS-v0Ernaz078KEK_4W8i9pmC_" TargetMode="External"/><Relationship Id="rId103" Type="http://schemas.openxmlformats.org/officeDocument/2006/relationships/hyperlink" Target="https://drive.google.com/open?id=1TjsPmEoDRiwg-Y0IHGYSPFpluNVc9BI3" TargetMode="External"/><Relationship Id="rId102" Type="http://schemas.openxmlformats.org/officeDocument/2006/relationships/hyperlink" Target="https://drive.google.com/open?id=1pPBQyg6eX1mHQmEop3KaWch_NQaivRSO" TargetMode="External"/><Relationship Id="rId101" Type="http://schemas.openxmlformats.org/officeDocument/2006/relationships/hyperlink" Target="https://drive.google.com/open?id=1lJqeLH-mTpFjw3K2Spl8mLDALZ3kB6-1" TargetMode="External"/><Relationship Id="rId100" Type="http://schemas.openxmlformats.org/officeDocument/2006/relationships/hyperlink" Target="https://drive.google.com/open?id=1S3OAvQzeNjBFXXwdBttRTgIenkmPUcWt" TargetMode="External"/><Relationship Id="rId129" Type="http://schemas.openxmlformats.org/officeDocument/2006/relationships/hyperlink" Target="https://drive.google.com/open?id=1Qjv1RswYa1FAAnCHBWEs4F9RgwUFEono" TargetMode="External"/><Relationship Id="rId128" Type="http://schemas.openxmlformats.org/officeDocument/2006/relationships/hyperlink" Target="https://drive.google.com/open?id=10LdxvYh166LFVqwmQJb34gosZYbmGGr-" TargetMode="External"/><Relationship Id="rId127" Type="http://schemas.openxmlformats.org/officeDocument/2006/relationships/hyperlink" Target="https://drive.google.com/open?id=1P0XCtBFk8rfCQabAoyH3h_OX87ePJ8Ns" TargetMode="External"/><Relationship Id="rId126" Type="http://schemas.openxmlformats.org/officeDocument/2006/relationships/hyperlink" Target="https://drive.google.com/open?id=1lSKF3Ebw7wnHUqUtUtQdaRRyoNXg-YU6" TargetMode="External"/><Relationship Id="rId121" Type="http://schemas.openxmlformats.org/officeDocument/2006/relationships/hyperlink" Target="https://drive.google.com/open?id=1WRCc3TcW-3i6n1kbUY28EQrSmsycm_7e" TargetMode="External"/><Relationship Id="rId120" Type="http://schemas.openxmlformats.org/officeDocument/2006/relationships/hyperlink" Target="https://drive.google.com/open?id=1K-DuPf9rzNtdtsIBdKHW4-ZqagbrcXsD" TargetMode="External"/><Relationship Id="rId125" Type="http://schemas.openxmlformats.org/officeDocument/2006/relationships/hyperlink" Target="https://drive.google.com/open?id=1RzYIziS99n5XUK9yBUjFJPXmynGR8YDq" TargetMode="External"/><Relationship Id="rId124" Type="http://schemas.openxmlformats.org/officeDocument/2006/relationships/hyperlink" Target="https://drive.google.com/open?id=1W0GgaR8clsDnjWuWiRhyENRj8VcDZ0wp" TargetMode="External"/><Relationship Id="rId123" Type="http://schemas.openxmlformats.org/officeDocument/2006/relationships/hyperlink" Target="https://drive.google.com/open?id=1anuYKDJUb48JWXsfCOye6qYz2L7dWaV_" TargetMode="External"/><Relationship Id="rId122" Type="http://schemas.openxmlformats.org/officeDocument/2006/relationships/hyperlink" Target="https://drive.google.com/open?id=1sU2BENNJOEMm46n9J_V0z1oB7DEUKuKP" TargetMode="External"/><Relationship Id="rId95" Type="http://schemas.openxmlformats.org/officeDocument/2006/relationships/hyperlink" Target="https://drive.google.com/file/d/1MnKqULBrv1IIwt98E_3mgOWP_goBpVDE/view?usp=sharing" TargetMode="External"/><Relationship Id="rId94" Type="http://schemas.openxmlformats.org/officeDocument/2006/relationships/hyperlink" Target="https://drive.google.com/file/d/17QkuIFxcFWXpjnoQ_8Bdmnog0hL2WH2r/view?usp=sharing" TargetMode="External"/><Relationship Id="rId97" Type="http://schemas.openxmlformats.org/officeDocument/2006/relationships/hyperlink" Target="https://drive.google.com/open?id=1IuzNU6SfmoM-3yq44gliG310y8lwqMUd" TargetMode="External"/><Relationship Id="rId96" Type="http://schemas.openxmlformats.org/officeDocument/2006/relationships/hyperlink" Target="https://drive.google.com/file/d/1WCana9xHFfBgebv_5ebNxjGeo_xagUo3/view?usp=sharing" TargetMode="External"/><Relationship Id="rId99" Type="http://schemas.openxmlformats.org/officeDocument/2006/relationships/hyperlink" Target="https://drive.google.com/open?id=1vIrtqUGSoTD10ql5fhxiGSdBMVXV6Ieh" TargetMode="External"/><Relationship Id="rId98" Type="http://schemas.openxmlformats.org/officeDocument/2006/relationships/hyperlink" Target="https://drive.google.com/open?id=1URRkivOtDS1yCQN45VqkNqN5bXwIFNRT" TargetMode="External"/><Relationship Id="rId91" Type="http://schemas.openxmlformats.org/officeDocument/2006/relationships/hyperlink" Target="https://drive.google.com/file/d/1K_sDttV9fu1TRQb_eEi60oGaVs1ERKkw/view?usp=sharing" TargetMode="External"/><Relationship Id="rId90" Type="http://schemas.openxmlformats.org/officeDocument/2006/relationships/hyperlink" Target="https://drive.google.com/file/d/1Wt8QNd-N8V6L8zh3JmUYj8HhoPEB8gGX/view?usp=sharing" TargetMode="External"/><Relationship Id="rId93" Type="http://schemas.openxmlformats.org/officeDocument/2006/relationships/hyperlink" Target="https://drive.google.com/file/d/1FWFzaVvbNDJ8UAOmaC1SY6_9X0EYv-lG/view?usp=sharing" TargetMode="External"/><Relationship Id="rId92" Type="http://schemas.openxmlformats.org/officeDocument/2006/relationships/hyperlink" Target="https://drive.google.com/file/d/1FBNOeSMrOXV5t4-IvrlOL9qJ7eKJdgn0/view?usp=sharing" TargetMode="External"/><Relationship Id="rId118" Type="http://schemas.openxmlformats.org/officeDocument/2006/relationships/hyperlink" Target="https://drive.google.com/open?id=1qcp_X4QZxaAEDnExo4XyGVa2leQwqnSn" TargetMode="External"/><Relationship Id="rId117" Type="http://schemas.openxmlformats.org/officeDocument/2006/relationships/hyperlink" Target="https://drive.google.com/open?id=1anuYKDJUb48JWXsfCOye6qYz2L7dWaV_" TargetMode="External"/><Relationship Id="rId116" Type="http://schemas.openxmlformats.org/officeDocument/2006/relationships/hyperlink" Target="https://drive.google.com/open?id=1nPTQ0FSI4A_aflv6tdLWCcUFMcRREgDO" TargetMode="External"/><Relationship Id="rId115" Type="http://schemas.openxmlformats.org/officeDocument/2006/relationships/hyperlink" Target="https://drive.google.com/open?id=1A0KVdEz0BL_bZLS3uc21SvkaSBcRMzcJ" TargetMode="External"/><Relationship Id="rId119" Type="http://schemas.openxmlformats.org/officeDocument/2006/relationships/hyperlink" Target="https://drive.google.com/open?id=1Aq-0XW7-YSKfYV1Z0VdNzXxTOmXSIKXGS-VxwSYJ9GE" TargetMode="External"/><Relationship Id="rId110" Type="http://schemas.openxmlformats.org/officeDocument/2006/relationships/hyperlink" Target="https://drive.google.com/open?id=11OBXGLVzhj3o9ioZaIs-c0uHyTeGcKZs" TargetMode="External"/><Relationship Id="rId114" Type="http://schemas.openxmlformats.org/officeDocument/2006/relationships/hyperlink" Target="https://drive.google.com/open?id=1kkAcxNLD-1i850JwTrTRk-4cNyuaAgPu" TargetMode="External"/><Relationship Id="rId113" Type="http://schemas.openxmlformats.org/officeDocument/2006/relationships/hyperlink" Target="https://drive.google.com/open?id=1qr5hPC06HB2XQOYJhS3BSzrnW1ROAJKH" TargetMode="External"/><Relationship Id="rId112" Type="http://schemas.openxmlformats.org/officeDocument/2006/relationships/hyperlink" Target="https://drive.google.com/open?id=1eiW6fejiy4QGRbSZ2K9GKcc0hRDDQVX9" TargetMode="External"/><Relationship Id="rId111" Type="http://schemas.openxmlformats.org/officeDocument/2006/relationships/hyperlink" Target="https://drive.google.com/open?id=1VBVZINB3yPcoxDx1YudC8hfe6fk_1lwq" TargetMode="External"/></Relationships>
</file>

<file path=xl/worksheets/_rels/sheet1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rive.google.com/open?id=1JLD8s4UZRZg6xtzP0cG-iDze0gKaw8dj" TargetMode="External"/><Relationship Id="rId3" Type="http://schemas.openxmlformats.org/officeDocument/2006/relationships/hyperlink" Target="https://drive.google.com/open?id=1MsfOMQcV-OWmvlI5b1iv3gmMldmfLDLi" TargetMode="External"/><Relationship Id="rId4" Type="http://schemas.openxmlformats.org/officeDocument/2006/relationships/hyperlink" Target="https://drive.google.com/open?id=1RclX-C_hByF2g60t2F7jVOPvZpQNX5q1" TargetMode="External"/><Relationship Id="rId9" Type="http://schemas.openxmlformats.org/officeDocument/2006/relationships/hyperlink" Target="https://drive.google.com/open?id=1POwqy-T9BrjCPqdE25a7OpSCeOyGOHlL" TargetMode="External"/><Relationship Id="rId5" Type="http://schemas.openxmlformats.org/officeDocument/2006/relationships/hyperlink" Target="https://drive.google.com/open?id=1cCqid_jZjNCID881g-e91L--LtO-fnba" TargetMode="External"/><Relationship Id="rId6" Type="http://schemas.openxmlformats.org/officeDocument/2006/relationships/hyperlink" Target="https://drive.google.com/open?id=1POwqy-T9BrjCPqdE25a7OpSCeOyGOHlL" TargetMode="External"/><Relationship Id="rId7" Type="http://schemas.openxmlformats.org/officeDocument/2006/relationships/hyperlink" Target="https://drive.google.com/open?id=1E5R5Q8zZNqOWp1qjentdX5AvOpUaXA2k" TargetMode="External"/><Relationship Id="rId8" Type="http://schemas.openxmlformats.org/officeDocument/2006/relationships/hyperlink" Target="https://drive.google.com/open?id=1E5R5Q8zZNqOWp1qjentdX5AvOpUaXA2k" TargetMode="External"/><Relationship Id="rId40" Type="http://schemas.openxmlformats.org/officeDocument/2006/relationships/hyperlink" Target="https://drive.google.com/open?id=1voS16RmW6utH50SdXQt2AHj9J4c67TgV" TargetMode="External"/><Relationship Id="rId42" Type="http://schemas.openxmlformats.org/officeDocument/2006/relationships/hyperlink" Target="https://drive.google.com/open?id=1Or0JME754wghQR3w5BqCWtmvP4bgnn9_" TargetMode="External"/><Relationship Id="rId41" Type="http://schemas.openxmlformats.org/officeDocument/2006/relationships/hyperlink" Target="https://drive.google.com/open?id=1HhDqIKVfw83Wxr55tuV5wxsygdradYhl" TargetMode="External"/><Relationship Id="rId44" Type="http://schemas.openxmlformats.org/officeDocument/2006/relationships/hyperlink" Target="https://drive.google.com/open?id=10-g6shNtq_ENxcrCTWlUdnGYT5wuQwJl" TargetMode="External"/><Relationship Id="rId43" Type="http://schemas.openxmlformats.org/officeDocument/2006/relationships/hyperlink" Target="https://drive.google.com/open?id=1qTjLSLU6ylojbeAys1NCZKJ6sQI8oga_"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VH102F20852PuF--ZZGMZkOFcL4IsqBQ" TargetMode="External"/><Relationship Id="rId48" Type="http://schemas.openxmlformats.org/officeDocument/2006/relationships/hyperlink" Target="https://drive.google.com/open?id=1wnGpTLxCbZJnFlXtgHactl7O9Z6bpWRU" TargetMode="External"/><Relationship Id="rId47" Type="http://schemas.openxmlformats.org/officeDocument/2006/relationships/hyperlink" Target="https://drive.google.com/open?id=1OkhwVWlMsGck01ePPazZgY9HRjXdXHsT" TargetMode="External"/><Relationship Id="rId49" Type="http://schemas.openxmlformats.org/officeDocument/2006/relationships/hyperlink" Target="https://drive.google.com/open?id=1QyU-s77V5ZZmCkE1z6I1YYbCGjCKKEmf" TargetMode="External"/><Relationship Id="rId31" Type="http://schemas.openxmlformats.org/officeDocument/2006/relationships/hyperlink" Target="https://drive.google.com/open?id=1xKPpmclKP75wxc_vzF7KWwrfBNQ6AfM-" TargetMode="External"/><Relationship Id="rId30" Type="http://schemas.openxmlformats.org/officeDocument/2006/relationships/hyperlink" Target="https://drive.google.com/open?id=1PflBDF7XMDPeWVeU2V7B6le7tfaK3jsn" TargetMode="External"/><Relationship Id="rId33" Type="http://schemas.openxmlformats.org/officeDocument/2006/relationships/hyperlink" Target="https://drive.google.com/open?id=1QV_9OfoRGJ4VjPNebj5JYSTLvSbdkKp2" TargetMode="External"/><Relationship Id="rId32" Type="http://schemas.openxmlformats.org/officeDocument/2006/relationships/hyperlink" Target="https://drive.google.com/open?id=1HI-jA1HZZziFKwpTdJTc7eDXp7fUfz59" TargetMode="External"/><Relationship Id="rId35" Type="http://schemas.openxmlformats.org/officeDocument/2006/relationships/hyperlink" Target="https://drive.google.com/open?id=1-EpjKYuwYHK2XYsgtBSK7BuU17SWg5iz" TargetMode="External"/><Relationship Id="rId34" Type="http://schemas.openxmlformats.org/officeDocument/2006/relationships/hyperlink" Target="https://drive.google.com/open?id=1FKfXcUjDSSBSotFJKIgVBTvz7BXMBmFchYTlL6OJ0EU" TargetMode="External"/><Relationship Id="rId37" Type="http://schemas.openxmlformats.org/officeDocument/2006/relationships/hyperlink" Target="https://drive.google.com/open?id=1k5Por0mYTE4MNQwzDHOmFqa6DE7xuqQi" TargetMode="External"/><Relationship Id="rId36" Type="http://schemas.openxmlformats.org/officeDocument/2006/relationships/hyperlink" Target="https://drive.google.com/open?id=1BxwaPGlof6OpovQWDLon5aa8uTSQeVlC" TargetMode="External"/><Relationship Id="rId39" Type="http://schemas.openxmlformats.org/officeDocument/2006/relationships/hyperlink" Target="https://drive.google.com/open?id=18QeDDGcQkU5VshdpdqkC6AanQ9-1VIIs" TargetMode="External"/><Relationship Id="rId38" Type="http://schemas.openxmlformats.org/officeDocument/2006/relationships/hyperlink" Target="https://drive.google.com/open?id=1xEMFNpsSecCLQD0r66Omy3pbvL2uCezg" TargetMode="External"/><Relationship Id="rId20" Type="http://schemas.openxmlformats.org/officeDocument/2006/relationships/hyperlink" Target="https://drive.google.com/open?id=1xH49u7RgT-a5Wy07l0amJvSnSplarMis" TargetMode="External"/><Relationship Id="rId22" Type="http://schemas.openxmlformats.org/officeDocument/2006/relationships/hyperlink" Target="https://drive.google.com/open?id=1nBjYGu_eh9_Sw3ouGUrI_o6MMh5ihVLz" TargetMode="External"/><Relationship Id="rId21" Type="http://schemas.openxmlformats.org/officeDocument/2006/relationships/hyperlink" Target="https://drive.google.com/open?id=1h_ACry1FV1wXxOElZMJNAzt0SYXvDm4r" TargetMode="External"/><Relationship Id="rId24" Type="http://schemas.openxmlformats.org/officeDocument/2006/relationships/hyperlink" Target="https://drive.google.com/open?id=1CpZ9kNhOyxoz8dRktUzUHJC8a9_emlvL" TargetMode="External"/><Relationship Id="rId23" Type="http://schemas.openxmlformats.org/officeDocument/2006/relationships/hyperlink" Target="https://drive.google.com/open?id=1BwUKvbNp2MkPuHzEhY6xKE3KNgySh1Bi" TargetMode="External"/><Relationship Id="rId26" Type="http://schemas.openxmlformats.org/officeDocument/2006/relationships/hyperlink" Target="https://drive.google.com/open?id=1ghldIlGaszH8WZHeewglmufK1dpZXd0a" TargetMode="External"/><Relationship Id="rId25" Type="http://schemas.openxmlformats.org/officeDocument/2006/relationships/hyperlink" Target="https://drive.google.com/open?id=1UNSCI4sDC2A4-GMmb-nzpqskTRU6txa-" TargetMode="External"/><Relationship Id="rId28" Type="http://schemas.openxmlformats.org/officeDocument/2006/relationships/hyperlink" Target="https://drive.google.com/open?id=1qIiPYQEjroCnivgHNB2qv4HOzwxe1Gxi" TargetMode="External"/><Relationship Id="rId27" Type="http://schemas.openxmlformats.org/officeDocument/2006/relationships/hyperlink" Target="https://drive.google.com/open?id=1KZXSzvQEmQQ6pkYLrhn5gKkYhQpqenZI" TargetMode="External"/><Relationship Id="rId29" Type="http://schemas.openxmlformats.org/officeDocument/2006/relationships/hyperlink" Target="https://drive.google.com/open?id=1F6MTBDQxK4ydXVe3lYyy4SWbU1UFfIp5" TargetMode="External"/><Relationship Id="rId11" Type="http://schemas.openxmlformats.org/officeDocument/2006/relationships/hyperlink" Target="https://drive.google.com/open?id=1zfAyHTT42QChgIy0w254_0HO-4e-OHRW" TargetMode="External"/><Relationship Id="rId10" Type="http://schemas.openxmlformats.org/officeDocument/2006/relationships/hyperlink" Target="https://drive.google.com/open?id=1POwqy-T9BrjCPqdE25a7OpSCeOyGOHlL" TargetMode="External"/><Relationship Id="rId13" Type="http://schemas.openxmlformats.org/officeDocument/2006/relationships/hyperlink" Target="https://drive.google.com/open?id=1IuzNU6SfmoM-3yq44gliG310y8lwqMUd" TargetMode="External"/><Relationship Id="rId12" Type="http://schemas.openxmlformats.org/officeDocument/2006/relationships/hyperlink" Target="https://drive.google.com/open?id=13cXQKojJohk888pGZvs7yYbdvuUFQS3L" TargetMode="External"/><Relationship Id="rId15" Type="http://schemas.openxmlformats.org/officeDocument/2006/relationships/hyperlink" Target="https://drive.google.com/file/d/1FBNOeSMrOXV5t4-IvrlOL9qJ7eKJdgn0/view?usp=sharing" TargetMode="External"/><Relationship Id="rId14" Type="http://schemas.openxmlformats.org/officeDocument/2006/relationships/hyperlink" Target="https://drive.google.com/file/d/1bpXwec7qvcvMAavrBcSUpT9jl9uts687/view?usp=sharing" TargetMode="External"/><Relationship Id="rId17" Type="http://schemas.openxmlformats.org/officeDocument/2006/relationships/hyperlink" Target="https://drive.google.com/file/d/1910TMMIqi1Htci22YLzQpipZ87w6kCjE/view?usp=sharing" TargetMode="External"/><Relationship Id="rId16" Type="http://schemas.openxmlformats.org/officeDocument/2006/relationships/hyperlink" Target="https://drive.google.com/file/d/17QkuIFxcFWXpjnoQ_8Bdmnog0hL2WH2r/view?usp=sharing" TargetMode="External"/><Relationship Id="rId19" Type="http://schemas.openxmlformats.org/officeDocument/2006/relationships/hyperlink" Target="https://drive.google.com/open?id=15D01A2mx62mvbR3Qfyt4I-JGZSZtiFmz" TargetMode="External"/><Relationship Id="rId18" Type="http://schemas.openxmlformats.org/officeDocument/2006/relationships/hyperlink" Target="https://drive.google.com/open?id=1z2iK4Tn7ElkPa67bRkp9xBdjwFItoHfI" TargetMode="External"/><Relationship Id="rId84" Type="http://schemas.openxmlformats.org/officeDocument/2006/relationships/hyperlink" Target="https://drive.google.com/open?id=1nIVENrxrqqgnhP49RGUxeJYvO0oDLMv3" TargetMode="External"/><Relationship Id="rId83" Type="http://schemas.openxmlformats.org/officeDocument/2006/relationships/hyperlink" Target="https://drive.google.com/open?id=1Aq-0XW7-YSKfYV1Z0VdNzXxTOmXSIKXGS-VxwSYJ9GE" TargetMode="External"/><Relationship Id="rId86" Type="http://schemas.openxmlformats.org/officeDocument/2006/relationships/hyperlink" Target="https://drive.google.com/open?id=1URRkivOtDS1yCQN45VqkNqN5bXwIFNRT" TargetMode="External"/><Relationship Id="rId85" Type="http://schemas.openxmlformats.org/officeDocument/2006/relationships/hyperlink" Target="https://drive.google.com/open?id=1kkAcxNLD-1i850JwTrTRk-4cNyuaAgPu" TargetMode="External"/><Relationship Id="rId88" Type="http://schemas.openxmlformats.org/officeDocument/2006/relationships/hyperlink" Target="https://drive.google.com/open?id=1S3OAvQzeNjBFXXwdBttRTgIenkmPUcWt" TargetMode="External"/><Relationship Id="rId87" Type="http://schemas.openxmlformats.org/officeDocument/2006/relationships/hyperlink" Target="https://drive.google.com/open?id=1l5muBTzIpm4Wt69Txs9__D8oqodHXJe3" TargetMode="External"/><Relationship Id="rId89" Type="http://schemas.openxmlformats.org/officeDocument/2006/relationships/hyperlink" Target="https://drive.google.com/open?id=1eiW6fejiy4QGRbSZ2K9GKcc0hRDDQVX9" TargetMode="External"/><Relationship Id="rId80" Type="http://schemas.openxmlformats.org/officeDocument/2006/relationships/hyperlink" Target="https://drive.google.com/open?id=1o9acX5UFdhdyeBJ5A-HjYGfHvbCoG94T" TargetMode="External"/><Relationship Id="rId82" Type="http://schemas.openxmlformats.org/officeDocument/2006/relationships/hyperlink" Target="https://drive.google.com/open?id=17_0G62e6I9dLrh0ZIgUWIF75NB95TLDK" TargetMode="External"/><Relationship Id="rId81" Type="http://schemas.openxmlformats.org/officeDocument/2006/relationships/hyperlink" Target="https://drive.google.com/open?id=1TjsPmEoDRiwg-Y0IHGYSPFpluNVc9BI3" TargetMode="External"/><Relationship Id="rId73" Type="http://schemas.openxmlformats.org/officeDocument/2006/relationships/hyperlink" Target="https://drive.google.com/open?id=1pCnUOG4iVlzJrfzBnsG4nf9bDKZUBH0_" TargetMode="External"/><Relationship Id="rId72" Type="http://schemas.openxmlformats.org/officeDocument/2006/relationships/hyperlink" Target="https://drive.google.com/open?id=1RUo5hIN_foU3mvB9SeNySYucXp1k-UDc" TargetMode="External"/><Relationship Id="rId75" Type="http://schemas.openxmlformats.org/officeDocument/2006/relationships/hyperlink" Target="https://drive.google.com/open?id=13Jb2GJ-fuhreORw_sdaNOgudJ6jgcnfK" TargetMode="External"/><Relationship Id="rId74" Type="http://schemas.openxmlformats.org/officeDocument/2006/relationships/hyperlink" Target="https://drive.google.com/open?id=1GBvfpCwpQVuVRRZPDg8nr2zi-vy065GQ" TargetMode="External"/><Relationship Id="rId77" Type="http://schemas.openxmlformats.org/officeDocument/2006/relationships/hyperlink" Target="https://drive.google.com/open?id=1bfyhsfn9zQDyQyis3aIbF8dShZWuLL7x" TargetMode="External"/><Relationship Id="rId76" Type="http://schemas.openxmlformats.org/officeDocument/2006/relationships/hyperlink" Target="https://drive.google.com/open?id=1N1HfUYLOTNf1xdc-4jUvwvTIjzns5agf" TargetMode="External"/><Relationship Id="rId79" Type="http://schemas.openxmlformats.org/officeDocument/2006/relationships/hyperlink" Target="https://drive.google.com/open?id=1QEfL1TACSHKHEAkr2bkxZzGOiAeyEt48" TargetMode="External"/><Relationship Id="rId78" Type="http://schemas.openxmlformats.org/officeDocument/2006/relationships/hyperlink" Target="https://drive.google.com/open?id=1WpEvAcysxEOgzCBJDo6eyLTcSR90pQLv" TargetMode="External"/><Relationship Id="rId71" Type="http://schemas.openxmlformats.org/officeDocument/2006/relationships/hyperlink" Target="https://drive.google.com/open?id=1K8ty1Ed3JMc3g299nXlQ3qRSlYUq81DS" TargetMode="External"/><Relationship Id="rId70" Type="http://schemas.openxmlformats.org/officeDocument/2006/relationships/hyperlink" Target="https://drive.google.com/open?id=1I6bYNZiMy_vqoSERxoyVZYVz0Kp0l8LK" TargetMode="External"/><Relationship Id="rId62" Type="http://schemas.openxmlformats.org/officeDocument/2006/relationships/hyperlink" Target="https://drive.google.com/open?id=1obo-c6tPjvomaXWtfL9EFSkNzGuwyHry" TargetMode="External"/><Relationship Id="rId61" Type="http://schemas.openxmlformats.org/officeDocument/2006/relationships/hyperlink" Target="https://drive.google.com/open?id=1jpekznDCkjKjCWWkUeaizUqKWL4h8pFK" TargetMode="External"/><Relationship Id="rId64" Type="http://schemas.openxmlformats.org/officeDocument/2006/relationships/hyperlink" Target="https://drive.google.com/open?id=13P4Hu0fMjzJMQSt-_NRGyGPw9LGMSY5E" TargetMode="External"/><Relationship Id="rId63" Type="http://schemas.openxmlformats.org/officeDocument/2006/relationships/hyperlink" Target="https://drive.google.com/open?id=14VhORGS_yR2CWJauCghOcseBdoc17JDm" TargetMode="External"/><Relationship Id="rId66" Type="http://schemas.openxmlformats.org/officeDocument/2006/relationships/hyperlink" Target="https://drive.google.com/open?id=1PlnaNV73Mj7cRzwrXfVpDAsngshwJ0wn" TargetMode="External"/><Relationship Id="rId65" Type="http://schemas.openxmlformats.org/officeDocument/2006/relationships/hyperlink" Target="https://drive.google.com/open?id=1WKfBBc5CJT2l_omF6E9x1h9xkARyhmYy" TargetMode="External"/><Relationship Id="rId68" Type="http://schemas.openxmlformats.org/officeDocument/2006/relationships/hyperlink" Target="https://drive.google.com/open?id=1q1akeWhcgLJCzXkkc8gMybe13ioKPMRT" TargetMode="External"/><Relationship Id="rId67" Type="http://schemas.openxmlformats.org/officeDocument/2006/relationships/hyperlink" Target="https://drive.google.com/open?id=1PIDp32IQ6fDudFbmA9fBHHWN-D_CSgoW" TargetMode="External"/><Relationship Id="rId60" Type="http://schemas.openxmlformats.org/officeDocument/2006/relationships/hyperlink" Target="https://drive.google.com/open?id=1qe5h3XBqAytXST5C5pmxiZr34bnHuzzpy79B62tukrg" TargetMode="External"/><Relationship Id="rId69" Type="http://schemas.openxmlformats.org/officeDocument/2006/relationships/hyperlink" Target="https://drive.google.com/open?id=1mKfwV7FnFx1JM-mg0LCr7h0gL_C_paOL" TargetMode="External"/><Relationship Id="rId51" Type="http://schemas.openxmlformats.org/officeDocument/2006/relationships/hyperlink" Target="https://drive.google.com/open?id=1cCqid_jZjNCID881g-e91L--LtO-fnba" TargetMode="External"/><Relationship Id="rId50" Type="http://schemas.openxmlformats.org/officeDocument/2006/relationships/hyperlink" Target="https://drive.google.com/open?id=1-lXT-nYDdEP7C6mQ6EAOkh2-fg7Bu1Ys" TargetMode="External"/><Relationship Id="rId53" Type="http://schemas.openxmlformats.org/officeDocument/2006/relationships/hyperlink" Target="https://drive.google.com/open?id=19i6H0LXvyhL9XVLlkP5foKHH432vXfGH" TargetMode="External"/><Relationship Id="rId52" Type="http://schemas.openxmlformats.org/officeDocument/2006/relationships/hyperlink" Target="https://drive.google.com/open?id=1tbQt4OfNgz0vrS9LGHsjhQUHKQCTAG0c" TargetMode="External"/><Relationship Id="rId55" Type="http://schemas.openxmlformats.org/officeDocument/2006/relationships/hyperlink" Target="https://drive.google.com/open?id=1W8qwszakR--9DuxGyxRVcdviwSPp4Bj8" TargetMode="External"/><Relationship Id="rId54" Type="http://schemas.openxmlformats.org/officeDocument/2006/relationships/hyperlink" Target="https://drive.google.com/open?id=1dW-78uTlyqe4APeFLwmuPahYA7zgU81p" TargetMode="External"/><Relationship Id="rId57" Type="http://schemas.openxmlformats.org/officeDocument/2006/relationships/hyperlink" Target="https://drive.google.com/open?id=1t57k_xbMOeJTm6xikgPQ0nDWWFbBvUZg" TargetMode="External"/><Relationship Id="rId56" Type="http://schemas.openxmlformats.org/officeDocument/2006/relationships/hyperlink" Target="https://drive.google.com/open?id=1Hra6YXpavZOvxTuphVRHO85RgvQvo2Je" TargetMode="External"/><Relationship Id="rId59" Type="http://schemas.openxmlformats.org/officeDocument/2006/relationships/hyperlink" Target="https://drive.google.com/open?id=1yHu_YrpQRfJ5NVXbJUIKmigBbgEQHwu1" TargetMode="External"/><Relationship Id="rId58" Type="http://schemas.openxmlformats.org/officeDocument/2006/relationships/hyperlink" Target="https://drive.google.com/open?id=1usz77s7riqZAKzBI9Su_3tF-tvQWQ5Fk" TargetMode="External"/><Relationship Id="rId95" Type="http://schemas.openxmlformats.org/officeDocument/2006/relationships/hyperlink" Target="https://drive.google.com/open?id=1M5Bl0BtmW3Yg5Z6STtH_4eMZs9YTTibC" TargetMode="External"/><Relationship Id="rId94" Type="http://schemas.openxmlformats.org/officeDocument/2006/relationships/hyperlink" Target="https://drive.google.com/open?id=1PGnZeejN2iW0NmYwPghi9NpXW9i0gr6A" TargetMode="External"/><Relationship Id="rId97" Type="http://schemas.openxmlformats.org/officeDocument/2006/relationships/vmlDrawing" Target="../drawings/vmlDrawing4.vml"/><Relationship Id="rId96" Type="http://schemas.openxmlformats.org/officeDocument/2006/relationships/drawing" Target="../drawings/drawing11.xml"/><Relationship Id="rId91" Type="http://schemas.openxmlformats.org/officeDocument/2006/relationships/hyperlink" Target="https://drive.google.com/open?id=1ClokME-9jf-4FVShnjrLE0U6M-uwFhb_" TargetMode="External"/><Relationship Id="rId90" Type="http://schemas.openxmlformats.org/officeDocument/2006/relationships/hyperlink" Target="https://drive.google.com/open?id=10LdxvYh166LFVqwmQJb34gosZYbmGGr-" TargetMode="External"/><Relationship Id="rId93" Type="http://schemas.openxmlformats.org/officeDocument/2006/relationships/hyperlink" Target="https://drive.google.com/open?id=11sjuoea1ET-BukVQ0iKbIhaYAhy4nlW1" TargetMode="External"/><Relationship Id="rId92" Type="http://schemas.openxmlformats.org/officeDocument/2006/relationships/hyperlink" Target="https://drive.google.com/open?id=1lUfczEGS-v0Ernaz078KEK_4W8i9pmC_"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instagram.com/_andres_barrios_/" TargetMode="External"/><Relationship Id="rId2" Type="http://schemas.openxmlformats.org/officeDocument/2006/relationships/hyperlink" Target="https://twitter.com/andres_barriosa" TargetMode="External"/><Relationship Id="rId3" Type="http://schemas.openxmlformats.org/officeDocument/2006/relationships/hyperlink" Target="https://www.instagram.com/camilabarbareschi?r=nametag" TargetMode="External"/><Relationship Id="rId4" Type="http://schemas.openxmlformats.org/officeDocument/2006/relationships/hyperlink" Target="https://twitter.com/camibarbareschi?s=08" TargetMode="External"/><Relationship Id="rId9" Type="http://schemas.openxmlformats.org/officeDocument/2006/relationships/hyperlink" Target="http://meme.o_o.pe" TargetMode="External"/><Relationship Id="rId5" Type="http://schemas.openxmlformats.org/officeDocument/2006/relationships/hyperlink" Target="https://www.instagram.com/merestevez/" TargetMode="External"/><Relationship Id="rId6" Type="http://schemas.openxmlformats.org/officeDocument/2006/relationships/hyperlink" Target="https://twitter.com/JuanKmiloCH" TargetMode="External"/><Relationship Id="rId7" Type="http://schemas.openxmlformats.org/officeDocument/2006/relationships/hyperlink" Target="http://instagram.com/andreakinsf/" TargetMode="External"/><Relationship Id="rId8" Type="http://schemas.openxmlformats.org/officeDocument/2006/relationships/hyperlink" Target="https://www.instagram.com/paula_montes_paradiso/" TargetMode="External"/><Relationship Id="rId11" Type="http://schemas.openxmlformats.org/officeDocument/2006/relationships/drawing" Target="../drawings/drawing12.xml"/><Relationship Id="rId10" Type="http://schemas.openxmlformats.org/officeDocument/2006/relationships/hyperlink" Target="https://www.instagram.com/juanpigs7/?hl=es-la"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drive.google.com/open?id=1yCM3fHmMp1SvwzpjWZG1VFBdRim4OHwy" TargetMode="External"/><Relationship Id="rId2" Type="http://schemas.openxmlformats.org/officeDocument/2006/relationships/hyperlink" Target="https://drive.google.com/open?id=1hkXGnPknE5Zr94O9mBxlaxNM3edWWquc" TargetMode="External"/><Relationship Id="rId3" Type="http://schemas.openxmlformats.org/officeDocument/2006/relationships/hyperlink" Target="https://drive.google.com/open?id=1FqrTZIG1gxrppuLvlU9fG05F1hs0IQ8q" TargetMode="External"/><Relationship Id="rId4" Type="http://schemas.openxmlformats.org/officeDocument/2006/relationships/hyperlink" Target="https://drive.google.com/open?id=1al-SD3I7myQCOjATjKMQ14nKkFToRJEY" TargetMode="External"/><Relationship Id="rId9" Type="http://schemas.openxmlformats.org/officeDocument/2006/relationships/hyperlink" Target="https://drive.google.com/open?id=1vDZ78O8iXZQsskxOo0iygutDaz1DwTHh" TargetMode="External"/><Relationship Id="rId5" Type="http://schemas.openxmlformats.org/officeDocument/2006/relationships/hyperlink" Target="https://drive.google.com/open?id=1Rg9ea4r6YT56K1unk1_cVY1t8xfzy2kA" TargetMode="External"/><Relationship Id="rId6" Type="http://schemas.openxmlformats.org/officeDocument/2006/relationships/hyperlink" Target="https://drive.google.com/open?id=1LFauTGfcSXrKp2pOpVRRevbWoARjLAva" TargetMode="External"/><Relationship Id="rId7" Type="http://schemas.openxmlformats.org/officeDocument/2006/relationships/hyperlink" Target="https://drive.google.com/open?id=1tQAwMvWul3pzKfs5IUkDn3tdpWOdmoW3" TargetMode="External"/><Relationship Id="rId8" Type="http://schemas.openxmlformats.org/officeDocument/2006/relationships/hyperlink" Target="https://drive.google.com/open?id=1YR0BOBID8BWQP7cHHyM-APDrbgJgdkE0" TargetMode="External"/><Relationship Id="rId11" Type="http://schemas.openxmlformats.org/officeDocument/2006/relationships/hyperlink" Target="https://drive.google.com/open?id=1t5Q8BRxK9iWikYnmMM-S3uP-lK4nzkxu" TargetMode="External"/><Relationship Id="rId10" Type="http://schemas.openxmlformats.org/officeDocument/2006/relationships/hyperlink" Target="https://drive.google.com/open?id=1omInqdj7f6_jY-BzQRl1FPCa1NGk52px" TargetMode="External"/><Relationship Id="rId13" Type="http://schemas.openxmlformats.org/officeDocument/2006/relationships/hyperlink" Target="https://drive.google.com/open?id=1yyr9pdwOqeZ1NUqjI-dSM0MbkBppsOn_" TargetMode="External"/><Relationship Id="rId12" Type="http://schemas.openxmlformats.org/officeDocument/2006/relationships/hyperlink" Target="https://drive.google.com/open?id=1hx7mEHm05XgWRLD1qSz4BmuBYJFKz9K-" TargetMode="External"/><Relationship Id="rId15" Type="http://schemas.openxmlformats.org/officeDocument/2006/relationships/drawing" Target="../drawings/drawing13.xml"/><Relationship Id="rId14" Type="http://schemas.openxmlformats.org/officeDocument/2006/relationships/hyperlink" Target="https://drive.google.com/open?id=1Xfuui04BOZgUPxAtaXVWkupWqPX0trdP"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drive.google.com/file/d/1qgBAuXGoi85EgtoiERvPfotCf5uEXCNu/view?usp=sharing" TargetMode="External"/><Relationship Id="rId2" Type="http://schemas.openxmlformats.org/officeDocument/2006/relationships/hyperlink" Target="https://drive.google.com/file/d/1keivruXofCr5OSGfXqHzQGCefbouKcbn/view?usp=sharing" TargetMode="External"/><Relationship Id="rId3" Type="http://schemas.openxmlformats.org/officeDocument/2006/relationships/hyperlink" Target="https://drive.google.com/file/d/1Kf0dIWCMy9cW0Xks153dZbjkV5kV7stG/view?usp=sharing" TargetMode="External"/><Relationship Id="rId4" Type="http://schemas.openxmlformats.org/officeDocument/2006/relationships/hyperlink" Target="https://drive.google.com/file/d/12OFdznXC-0cTIFWZjGuiln-CTYlQPEf3/view?usp=sharing" TargetMode="External"/><Relationship Id="rId9" Type="http://schemas.openxmlformats.org/officeDocument/2006/relationships/hyperlink" Target="https://drive.google.com/file/d/1ub0mOazMNea6wCNxdPShm2hlo5925d_J/view?usp=sharing" TargetMode="External"/><Relationship Id="rId5" Type="http://schemas.openxmlformats.org/officeDocument/2006/relationships/hyperlink" Target="https://drive.google.com/file/d/1dd9r8vc8fAvqrp1POI617006cKpYPpvW/view?usp=sharing" TargetMode="External"/><Relationship Id="rId6" Type="http://schemas.openxmlformats.org/officeDocument/2006/relationships/hyperlink" Target="https://drive.google.com/file/d/1OzJ_IjHHmQyoXCOLXUaxLtUqFaIVf4ot/view?usp=sharing" TargetMode="External"/><Relationship Id="rId7" Type="http://schemas.openxmlformats.org/officeDocument/2006/relationships/hyperlink" Target="https://drive.google.com/file/d/1rrBhN43mGY5SQlOc1uk9eBN21qycGs_i/view?usp=sharing" TargetMode="External"/><Relationship Id="rId8" Type="http://schemas.openxmlformats.org/officeDocument/2006/relationships/hyperlink" Target="https://drive.google.com/file/d/16SOcoE7kkJBx9559Gzx9jjehsm4zeFeo/view?usp=sharing" TargetMode="External"/><Relationship Id="rId138" Type="http://schemas.openxmlformats.org/officeDocument/2006/relationships/drawing" Target="../drawings/drawing14.xml"/><Relationship Id="rId137" Type="http://schemas.openxmlformats.org/officeDocument/2006/relationships/hyperlink" Target="https://drive.google.com/file/d/1Wz8kfOaXRq28_vfWBS_8K-Jpao-ihq8_/view?usp=sharing" TargetMode="External"/><Relationship Id="rId132" Type="http://schemas.openxmlformats.org/officeDocument/2006/relationships/hyperlink" Target="https://drive.google.com/file/d/16fHFFlWSpcetr3fmgeP6RZEGy1The3_M/view?usp=sharing" TargetMode="External"/><Relationship Id="rId131" Type="http://schemas.openxmlformats.org/officeDocument/2006/relationships/hyperlink" Target="https://drive.google.com/file/d/1WSqnZrPR5wK9circwxNleqhjigUkqwP3/view?usp=sharing" TargetMode="External"/><Relationship Id="rId130" Type="http://schemas.openxmlformats.org/officeDocument/2006/relationships/hyperlink" Target="https://drive.google.com/file/d/1x9txup016GWB6xTO585yWORwDn38CCUZ/view?usp=sharing" TargetMode="External"/><Relationship Id="rId136" Type="http://schemas.openxmlformats.org/officeDocument/2006/relationships/hyperlink" Target="https://drive.google.com/file/d/1thpOmLSqxPI5lWkU9Jnn2fImxFH0ZhgZ/view?usp=sharing" TargetMode="External"/><Relationship Id="rId135" Type="http://schemas.openxmlformats.org/officeDocument/2006/relationships/hyperlink" Target="https://drive.google.com/file/d/17hO32VQ71HPsUj3g_12LhlzCV8sJdrdF/view?usp=sharing" TargetMode="External"/><Relationship Id="rId134" Type="http://schemas.openxmlformats.org/officeDocument/2006/relationships/hyperlink" Target="https://drive.google.com/file/d/1BVbpM3zgmbSSijgox3dJTe_z0aCW1Vvj/view?usp=sharing" TargetMode="External"/><Relationship Id="rId133" Type="http://schemas.openxmlformats.org/officeDocument/2006/relationships/hyperlink" Target="https://drive.google.com/file/d/1hbgwI0LZD9WjMQvf_jiFMlYxxdhnlG9S/view?usp=sharing" TargetMode="External"/><Relationship Id="rId40" Type="http://schemas.openxmlformats.org/officeDocument/2006/relationships/hyperlink" Target="https://drive.google.com/file/d/1YR7bPGIqmpSwvVG0ZAOULwHOns3iET4u/view?usp=sharing" TargetMode="External"/><Relationship Id="rId42" Type="http://schemas.openxmlformats.org/officeDocument/2006/relationships/hyperlink" Target="https://drive.google.com/file/d/1kSzhKzU0zNwRAUxfYxaazF-WcBnZZbav/view?usp=sharing" TargetMode="External"/><Relationship Id="rId41" Type="http://schemas.openxmlformats.org/officeDocument/2006/relationships/hyperlink" Target="https://drive.google.com/file/d/1CVCScZUI9xMiH6X6ZMSpxnQI4AvVD7J4/view?usp=sharing" TargetMode="External"/><Relationship Id="rId44" Type="http://schemas.openxmlformats.org/officeDocument/2006/relationships/hyperlink" Target="https://drive.google.com/file/d/1f2h1fUfIxvwjjXzMjkQa3Nt_ybkuyeEs/view?usp=sharing" TargetMode="External"/><Relationship Id="rId43" Type="http://schemas.openxmlformats.org/officeDocument/2006/relationships/hyperlink" Target="https://drive.google.com/file/d/1kpJ2f81TdNUj8VQG8BvInhDllWtP5nxp/view?usp=sharing" TargetMode="External"/><Relationship Id="rId46" Type="http://schemas.openxmlformats.org/officeDocument/2006/relationships/hyperlink" Target="https://drive.google.com/file/d/1KjcOZz7pnXVtmRHP9cFdFK1UaIq6n-nz/view?usp=sharing" TargetMode="External"/><Relationship Id="rId45" Type="http://schemas.openxmlformats.org/officeDocument/2006/relationships/hyperlink" Target="https://drive.google.com/file/d/1fX186iKjxsIoaKkPT92Y210C0mrtmNiL/view?usp=sharing" TargetMode="External"/><Relationship Id="rId48" Type="http://schemas.openxmlformats.org/officeDocument/2006/relationships/hyperlink" Target="https://drive.google.com/file/d/1OsGrDMLillwLk_Ho9JIRZsvJnrgHel0b/view?usp=sharing" TargetMode="External"/><Relationship Id="rId47" Type="http://schemas.openxmlformats.org/officeDocument/2006/relationships/hyperlink" Target="https://drive.google.com/file/d/1vIr-FgosyoLp_-PKkOe7izBIy6IRwAjT/view?usp=sharing" TargetMode="External"/><Relationship Id="rId49" Type="http://schemas.openxmlformats.org/officeDocument/2006/relationships/hyperlink" Target="https://drive.google.com/file/d/12dkzpLfrighEVWwsOSOaaloJHm8qypJu/view?usp=sharing" TargetMode="External"/><Relationship Id="rId31" Type="http://schemas.openxmlformats.org/officeDocument/2006/relationships/hyperlink" Target="https://drive.google.com/file/d/13MrkwgQrdDDcCM-XWFrlEX2Wg5HewePx/view?usp=sharing" TargetMode="External"/><Relationship Id="rId30" Type="http://schemas.openxmlformats.org/officeDocument/2006/relationships/hyperlink" Target="https://drive.google.com/file/d/1cAkRwrIfhnIXYOoZYag5x9g4KNEbkxvs/view?usp=sharing" TargetMode="External"/><Relationship Id="rId33" Type="http://schemas.openxmlformats.org/officeDocument/2006/relationships/hyperlink" Target="https://drive.google.com/file/d/1ec5stM68XJanNuo9nzsmfk-Rb7g8hTKE/view?usp=sharing" TargetMode="External"/><Relationship Id="rId32" Type="http://schemas.openxmlformats.org/officeDocument/2006/relationships/hyperlink" Target="https://drive.google.com/file/d/1egAJentGwRI9K6RHQuc_qh9g-3jEMVy6/view?usp=sharing" TargetMode="External"/><Relationship Id="rId35" Type="http://schemas.openxmlformats.org/officeDocument/2006/relationships/hyperlink" Target="https://drive.google.com/file/d/1u6x0nld7v0vDlAISK7PI15B1lMKI-hD_/view?usp=sharing" TargetMode="External"/><Relationship Id="rId34" Type="http://schemas.openxmlformats.org/officeDocument/2006/relationships/hyperlink" Target="https://drive.google.com/file/d/1iY0STzbkiBsxtCJ682GG_Js6mG2TSNDA/view?usp=sharing" TargetMode="External"/><Relationship Id="rId37" Type="http://schemas.openxmlformats.org/officeDocument/2006/relationships/hyperlink" Target="https://drive.google.com/file/d/1KVV-jbvyjx55zgyUq4XTbW4w9TYO680T/view?usp=sharing" TargetMode="External"/><Relationship Id="rId36" Type="http://schemas.openxmlformats.org/officeDocument/2006/relationships/hyperlink" Target="https://drive.google.com/file/d/1Re4AToMdF1fZneWQ9qSBgBoidVyPRis7/view?usp=sharing" TargetMode="External"/><Relationship Id="rId39" Type="http://schemas.openxmlformats.org/officeDocument/2006/relationships/hyperlink" Target="https://drive.google.com/file/d/1oHNZkR9yt6SeN4AOoQWOYANI-LvoR3ld/view?usp=sharing" TargetMode="External"/><Relationship Id="rId38" Type="http://schemas.openxmlformats.org/officeDocument/2006/relationships/hyperlink" Target="https://drive.google.com/file/d/1AUim73ezCNFLdZOqMZNZb-9CPs5Qyrcw/view?usp=sharing" TargetMode="External"/><Relationship Id="rId20" Type="http://schemas.openxmlformats.org/officeDocument/2006/relationships/hyperlink" Target="https://drive.google.com/file/d/1kyQ5RvRSsh8in0Bp0MwibyuO350ASgqo/view?usp=sharing" TargetMode="External"/><Relationship Id="rId22" Type="http://schemas.openxmlformats.org/officeDocument/2006/relationships/hyperlink" Target="https://drive.google.com/file/d/124vv_hT1fcM9ehfjdAMN3lZ23DtV4qmN/view?usp=sharing" TargetMode="External"/><Relationship Id="rId21" Type="http://schemas.openxmlformats.org/officeDocument/2006/relationships/hyperlink" Target="https://drive.google.com/file/d/1YPT6PlVX_UQFIR_wioUAcZchb39KE86i/view?usp=sharing" TargetMode="External"/><Relationship Id="rId24" Type="http://schemas.openxmlformats.org/officeDocument/2006/relationships/hyperlink" Target="https://drive.google.com/file/d/1kqgoCB9ZvFPrg9cZ_da6qWCxDyehIDD0/view?usp=sharing" TargetMode="External"/><Relationship Id="rId23" Type="http://schemas.openxmlformats.org/officeDocument/2006/relationships/hyperlink" Target="https://drive.google.com/file/d/1AaKSVTIWzbAYCqjVbHt4eRmoSW5g8IsJ/view?usp=sharing" TargetMode="External"/><Relationship Id="rId26" Type="http://schemas.openxmlformats.org/officeDocument/2006/relationships/hyperlink" Target="https://drive.google.com/file/d/1mz1jQlLH743-ExvW1XjrOSdOB56E6J1p/view?usp=sharing" TargetMode="External"/><Relationship Id="rId25" Type="http://schemas.openxmlformats.org/officeDocument/2006/relationships/hyperlink" Target="https://drive.google.com/file/d/1jBSFF4lYgE5FChLGqFZ0gAcVcTU2m36N/view?usp=sharing" TargetMode="External"/><Relationship Id="rId28" Type="http://schemas.openxmlformats.org/officeDocument/2006/relationships/hyperlink" Target="https://drive.google.com/file/d/1qgtwZBHcJ_vg-Xs4FSUQ8oQXDWAU_NN9/view?usp=sharing" TargetMode="External"/><Relationship Id="rId27" Type="http://schemas.openxmlformats.org/officeDocument/2006/relationships/hyperlink" Target="https://drive.google.com/file/d/1B06NxGVcWegNo7J7X4dDmkxI3dip-H5c/view?usp=sharing" TargetMode="External"/><Relationship Id="rId29" Type="http://schemas.openxmlformats.org/officeDocument/2006/relationships/hyperlink" Target="https://drive.google.com/file/d/1phnEonnwSK8AgDQAQspGDFH2htll97_s/view?usp=sharing" TargetMode="External"/><Relationship Id="rId11" Type="http://schemas.openxmlformats.org/officeDocument/2006/relationships/hyperlink" Target="https://drive.google.com/file/d/1kxgZAAi2lobQyUjbXTCVlH8b2AqOp1H8/view?usp=sharing" TargetMode="External"/><Relationship Id="rId10" Type="http://schemas.openxmlformats.org/officeDocument/2006/relationships/hyperlink" Target="https://drive.google.com/file/d/1qQC98LtmnH-s6JBpJ0TNpGD0WH3guAhS/view?usp=sharing" TargetMode="External"/><Relationship Id="rId13" Type="http://schemas.openxmlformats.org/officeDocument/2006/relationships/hyperlink" Target="https://drive.google.com/file/d/16cNWhGgX4Fj-9R8p8cFiqAVsX1xxoAiL/view?usp=sharing" TargetMode="External"/><Relationship Id="rId12" Type="http://schemas.openxmlformats.org/officeDocument/2006/relationships/hyperlink" Target="https://drive.google.com/file/d/12Wz8g9fPo3CtOmgdoANVNwcqQLHFlrw_/view?usp=sharing" TargetMode="External"/><Relationship Id="rId15" Type="http://schemas.openxmlformats.org/officeDocument/2006/relationships/hyperlink" Target="https://drive.google.com/file/d/1dnvnGiBrXjsdk8tPrGtcUB91kd2nxuYr/view?usp=sharing" TargetMode="External"/><Relationship Id="rId14" Type="http://schemas.openxmlformats.org/officeDocument/2006/relationships/hyperlink" Target="https://drive.google.com/file/d/1bsclWksLkAse27cAd7BcnBFiW0Sw_JT2/view?usp=sharing" TargetMode="External"/><Relationship Id="rId17" Type="http://schemas.openxmlformats.org/officeDocument/2006/relationships/hyperlink" Target="https://drive.google.com/file/d/14pHx8to0fvzJwp88zC5ytT3A8EHcHH17/view?usp=sharing" TargetMode="External"/><Relationship Id="rId16" Type="http://schemas.openxmlformats.org/officeDocument/2006/relationships/hyperlink" Target="https://drive.google.com/file/d/1SVMnPXjeFdiTTNTavuXLSvGQ4g8ZvI1O/view?usp=sharing" TargetMode="External"/><Relationship Id="rId19" Type="http://schemas.openxmlformats.org/officeDocument/2006/relationships/hyperlink" Target="https://drive.google.com/file/d/1bEC4RWK1vQsGHAtVxSM5ZlxlyF0aYc5i/view?usp=sharing" TargetMode="External"/><Relationship Id="rId18" Type="http://schemas.openxmlformats.org/officeDocument/2006/relationships/hyperlink" Target="https://drive.google.com/file/d/1l476ptMPi7ZE65uXfr1EOjU5sPUMObtS/view?usp=sharing" TargetMode="External"/><Relationship Id="rId84" Type="http://schemas.openxmlformats.org/officeDocument/2006/relationships/hyperlink" Target="https://drive.google.com/file/d/1MCTo2uJBDjSjqHgEYr0bRQoWGlvbFEV6/view?usp=sharing" TargetMode="External"/><Relationship Id="rId83" Type="http://schemas.openxmlformats.org/officeDocument/2006/relationships/hyperlink" Target="https://drive.google.com/file/d/1TnNFyDA_PqHfSeFULIaBIt1CDkjL4P3U/view?usp=sharing" TargetMode="External"/><Relationship Id="rId86" Type="http://schemas.openxmlformats.org/officeDocument/2006/relationships/hyperlink" Target="https://drive.google.com/file/d/12PznA3JLu1__q0Ez5RlJyNeernuw6q_8/view?usp=sharing" TargetMode="External"/><Relationship Id="rId85" Type="http://schemas.openxmlformats.org/officeDocument/2006/relationships/hyperlink" Target="https://drive.google.com/file/d/1MtnVh64IZwnS9m9Hfju5g3xuoLFOHBu_/view?usp=sharing" TargetMode="External"/><Relationship Id="rId88" Type="http://schemas.openxmlformats.org/officeDocument/2006/relationships/hyperlink" Target="https://drive.google.com/file/d/1ozpT05tyi8elkypXnNvi2PC6P_09qlAt/view?usp=sharing" TargetMode="External"/><Relationship Id="rId87" Type="http://schemas.openxmlformats.org/officeDocument/2006/relationships/hyperlink" Target="https://drive.google.com/file/d/175XTZs5MB_OiUE6AQ99vxTcTCvwYQbxr/view?usp=sharing" TargetMode="External"/><Relationship Id="rId89" Type="http://schemas.openxmlformats.org/officeDocument/2006/relationships/hyperlink" Target="https://drive.google.com/file/d/1Vzcxp0hWjUDHAcGBsJWzuqK5c0RguAkc/view?usp=sharing" TargetMode="External"/><Relationship Id="rId80" Type="http://schemas.openxmlformats.org/officeDocument/2006/relationships/hyperlink" Target="https://drive.google.com/file/d/1OfTcpQMd3SwQTOziCXb5U_-CsgFAjybE/view?usp=sharing" TargetMode="External"/><Relationship Id="rId82" Type="http://schemas.openxmlformats.org/officeDocument/2006/relationships/hyperlink" Target="https://drive.google.com/file/d/1XZcgsBEqvkyNkwZMzWeCjOCSuzul-N5v/view?usp=sharing" TargetMode="External"/><Relationship Id="rId81" Type="http://schemas.openxmlformats.org/officeDocument/2006/relationships/hyperlink" Target="https://drive.google.com/file/d/1ks8hm-zFlZIahUxf4t3eq7JVEUYXv_Sj/view?usp=sharing" TargetMode="External"/><Relationship Id="rId73" Type="http://schemas.openxmlformats.org/officeDocument/2006/relationships/hyperlink" Target="https://drive.google.com/file/d/1N51aJAan7kQx9ooFBLH6teqMQPzxU2tl/view?usp=sharing" TargetMode="External"/><Relationship Id="rId72" Type="http://schemas.openxmlformats.org/officeDocument/2006/relationships/hyperlink" Target="https://drive.google.com/file/d/1DOdwdnWeauccHGOU1MzaNkNq49KJa4sT/view?usp=sharing" TargetMode="External"/><Relationship Id="rId75" Type="http://schemas.openxmlformats.org/officeDocument/2006/relationships/hyperlink" Target="https://drive.google.com/file/d/1WwCnZEC58-pRzYtHcv_G1V2nEA8rvuWY/view?usp=sharing" TargetMode="External"/><Relationship Id="rId74" Type="http://schemas.openxmlformats.org/officeDocument/2006/relationships/hyperlink" Target="https://drive.google.com/file/d/1nbgr2UxNwE1YK7_EAdByVR3FTejDQTEs/view?usp=sharing" TargetMode="External"/><Relationship Id="rId77" Type="http://schemas.openxmlformats.org/officeDocument/2006/relationships/hyperlink" Target="https://drive.google.com/file/d/1P3NK6reiX8wAqB3B2CUq2v-pTbludc3Q/view?usp=sharing" TargetMode="External"/><Relationship Id="rId76" Type="http://schemas.openxmlformats.org/officeDocument/2006/relationships/hyperlink" Target="https://drive.google.com/file/d/1M3jy8thyXjzQOECcAtVHz8JAfMxMhilK/view?usp=sharing" TargetMode="External"/><Relationship Id="rId79" Type="http://schemas.openxmlformats.org/officeDocument/2006/relationships/hyperlink" Target="https://drive.google.com/file/d/16oMO72qyrPL1ovnvUtgl0LFBgCVWkLjq/view?usp=sharing" TargetMode="External"/><Relationship Id="rId78" Type="http://schemas.openxmlformats.org/officeDocument/2006/relationships/hyperlink" Target="https://drive.google.com/file/d/1Ac2QVFZQZtY6J0BOfCObNDOCipLetr0m/view?usp=sharing" TargetMode="External"/><Relationship Id="rId71" Type="http://schemas.openxmlformats.org/officeDocument/2006/relationships/hyperlink" Target="https://drive.google.com/file/d/1AesRBAtP0AwE0oeV_pZ0bXIEWfsI7ezU/view?usp=sharing" TargetMode="External"/><Relationship Id="rId70" Type="http://schemas.openxmlformats.org/officeDocument/2006/relationships/hyperlink" Target="https://drive.google.com/file/d/1hUaWcXIi3Kk2PmiFr9o9fqr0AyzYSTeG/view?usp=sharing" TargetMode="External"/><Relationship Id="rId62" Type="http://schemas.openxmlformats.org/officeDocument/2006/relationships/hyperlink" Target="https://drive.google.com/file/d/1nqGuvee27dHuKGDHSWJX92khqpYQY7Kp/view?usp=sharing" TargetMode="External"/><Relationship Id="rId61" Type="http://schemas.openxmlformats.org/officeDocument/2006/relationships/hyperlink" Target="https://drive.google.com/file/d/1h-UUQ9_00IfcySyKCIqIY6_kn2m7HNIG/view?usp=sharing" TargetMode="External"/><Relationship Id="rId64" Type="http://schemas.openxmlformats.org/officeDocument/2006/relationships/hyperlink" Target="https://drive.google.com/file/d/1ArQvozZvN3JdMaoOO_05ZDJh4dbh8o0m/view?usp=sharing" TargetMode="External"/><Relationship Id="rId63" Type="http://schemas.openxmlformats.org/officeDocument/2006/relationships/hyperlink" Target="https://drive.google.com/file/d/17W6tKX-jOjQpDhkkGzqklNomwc-E0qS3/view?usp=sharing" TargetMode="External"/><Relationship Id="rId66" Type="http://schemas.openxmlformats.org/officeDocument/2006/relationships/hyperlink" Target="https://drive.google.com/file/d/1qYrean6hUT3bmvMRfNiuXGqowiR08-ck/view?usp=sharing" TargetMode="External"/><Relationship Id="rId65" Type="http://schemas.openxmlformats.org/officeDocument/2006/relationships/hyperlink" Target="https://drive.google.com/file/d/11TgK-g0DQ6P1HatMHs6NxJm2NRTBEpEa/view?usp=sharing" TargetMode="External"/><Relationship Id="rId68" Type="http://schemas.openxmlformats.org/officeDocument/2006/relationships/hyperlink" Target="https://drive.google.com/file/d/1MFQrYqN9PGKV9w6Kb5ETi31LS1GX9rno/view?usp=sharing" TargetMode="External"/><Relationship Id="rId67" Type="http://schemas.openxmlformats.org/officeDocument/2006/relationships/hyperlink" Target="https://drive.google.com/file/d/11tPbGPRjmkYp6EPlKfChny3XRvepf34q/view?usp=sharing" TargetMode="External"/><Relationship Id="rId60" Type="http://schemas.openxmlformats.org/officeDocument/2006/relationships/hyperlink" Target="https://drive.google.com/file/d/125o2vpt6bY5Trl-yrMYecWUbjGinOmJM/view?usp=sharing" TargetMode="External"/><Relationship Id="rId69" Type="http://schemas.openxmlformats.org/officeDocument/2006/relationships/hyperlink" Target="http://aylen.capra14gmail.com" TargetMode="External"/><Relationship Id="rId51" Type="http://schemas.openxmlformats.org/officeDocument/2006/relationships/hyperlink" Target="https://drive.google.com/file/d/1ELh7QDc5Hx3p9uwmbzBnGrr-NIvFDFKx/view?usp=sharing" TargetMode="External"/><Relationship Id="rId50" Type="http://schemas.openxmlformats.org/officeDocument/2006/relationships/hyperlink" Target="https://drive.google.com/file/d/14kpWErJBG_h1dsQKEVK6xR95yycxJ4Pn/view?usp=sharing" TargetMode="External"/><Relationship Id="rId53" Type="http://schemas.openxmlformats.org/officeDocument/2006/relationships/hyperlink" Target="https://drive.google.com/file/d/1qgvo_pHZI45Ss13vYJSMnCcNm1NZPtO9/view?usp=sharing" TargetMode="External"/><Relationship Id="rId52" Type="http://schemas.openxmlformats.org/officeDocument/2006/relationships/hyperlink" Target="https://drive.google.com/file/d/1HGM1fic7LXUitxptYWszvsbQrHUZxagk/view?usp=sharing" TargetMode="External"/><Relationship Id="rId55" Type="http://schemas.openxmlformats.org/officeDocument/2006/relationships/hyperlink" Target="https://drive.google.com/file/d/1IPp6OvI2O0SkB1v4PRAiWSPaJwaJplTS/view?usp=sharing" TargetMode="External"/><Relationship Id="rId54" Type="http://schemas.openxmlformats.org/officeDocument/2006/relationships/hyperlink" Target="https://drive.google.com/file/d/1mXP6Ey3VgLcekolCrg8Tk2slSixHB8GP/view?usp=sharing" TargetMode="External"/><Relationship Id="rId57" Type="http://schemas.openxmlformats.org/officeDocument/2006/relationships/hyperlink" Target="https://drive.google.com/file/d/1-LzXU07O7vjRgL3ot5PDTRHU4he-pN79/view?usp=sharing" TargetMode="External"/><Relationship Id="rId56" Type="http://schemas.openxmlformats.org/officeDocument/2006/relationships/hyperlink" Target="https://drive.google.com/file/d/1PxmKjaGp4egBrJFo86X0hJw3VP3UIJqX/view?usp=sharing" TargetMode="External"/><Relationship Id="rId59" Type="http://schemas.openxmlformats.org/officeDocument/2006/relationships/hyperlink" Target="https://drive.google.com/file/d/11i_TCpRWbfpk62ty3jNaEYl3lqBouy6E/view?usp=sharing" TargetMode="External"/><Relationship Id="rId58" Type="http://schemas.openxmlformats.org/officeDocument/2006/relationships/hyperlink" Target="https://drive.google.com/file/d/1zaFRN8DLzBiM6CZRcYJGef9yyqAuJJiv/view?usp=sharing" TargetMode="External"/><Relationship Id="rId107" Type="http://schemas.openxmlformats.org/officeDocument/2006/relationships/hyperlink" Target="https://drive.google.com/file/d/1iddvLr-Use1F0pmWuVgw86bH4MrzVeed/view?usp=sharing" TargetMode="External"/><Relationship Id="rId106" Type="http://schemas.openxmlformats.org/officeDocument/2006/relationships/hyperlink" Target="https://drive.google.com/file/d/1tO_EsOhBLyaAIJmWwXRytT-HSsmWKiEZ/view?usp=sharing" TargetMode="External"/><Relationship Id="rId105" Type="http://schemas.openxmlformats.org/officeDocument/2006/relationships/hyperlink" Target="https://drive.google.com/file/d/18Ln5jgNQ33MN-74xQBsvrldEfxBRPcD9/view?usp=sharing" TargetMode="External"/><Relationship Id="rId104" Type="http://schemas.openxmlformats.org/officeDocument/2006/relationships/hyperlink" Target="https://drive.google.com/file/d/1Pg3bv8QLnCMCQZ2k6XXQUqHEM8Ze1OID/view?usp=sharing" TargetMode="External"/><Relationship Id="rId109" Type="http://schemas.openxmlformats.org/officeDocument/2006/relationships/hyperlink" Target="https://drive.google.com/file/d/1_EvgPIrqrngcRmK8A6bpRtkrABUfPGA0/view?usp=sharing" TargetMode="External"/><Relationship Id="rId108" Type="http://schemas.openxmlformats.org/officeDocument/2006/relationships/hyperlink" Target="https://drive.google.com/file/d/1CLzfXelFKMdOwMHS3z5Zgsgg_ffM0W2Y/view?usp=sharing" TargetMode="External"/><Relationship Id="rId103" Type="http://schemas.openxmlformats.org/officeDocument/2006/relationships/hyperlink" Target="https://drive.google.com/file/d/1c-IajZ-q7ye2JBLo4I9p9TbN5yS5e-EV/view?usp=sharing" TargetMode="External"/><Relationship Id="rId102" Type="http://schemas.openxmlformats.org/officeDocument/2006/relationships/hyperlink" Target="https://drive.google.com/file/d/1KZ8gl-la3NT-jVCL86TQ03hCF6XYW0UC/view?usp=sharing" TargetMode="External"/><Relationship Id="rId101" Type="http://schemas.openxmlformats.org/officeDocument/2006/relationships/hyperlink" Target="https://drive.google.com/file/d/1KEo1DvdIvgYMX4dd5voPs0qNY5iJf7fu/view?usp=sharing" TargetMode="External"/><Relationship Id="rId100" Type="http://schemas.openxmlformats.org/officeDocument/2006/relationships/hyperlink" Target="https://drive.google.com/file/d/1AO8a8ucugmbbQMaW-y157RZOa4jCv8U1/view?usp=sharing" TargetMode="External"/><Relationship Id="rId129" Type="http://schemas.openxmlformats.org/officeDocument/2006/relationships/hyperlink" Target="https://drive.google.com/file/d/1AM_HLyXRfpdfCEjAiBNwUwOUsdPh_EsG/view?usp=sharing" TargetMode="External"/><Relationship Id="rId128" Type="http://schemas.openxmlformats.org/officeDocument/2006/relationships/hyperlink" Target="https://drive.google.com/file/d/1ltno0WbdaniE6dc3TN0Mm6t7r2_ZFGQz/view?usp=sharing" TargetMode="External"/><Relationship Id="rId127" Type="http://schemas.openxmlformats.org/officeDocument/2006/relationships/hyperlink" Target="https://drive.google.com/file/d/1VQnyVFSz-ccZ0zmWfSNiwvjSgzwcdpyY/view?usp=sharing" TargetMode="External"/><Relationship Id="rId126" Type="http://schemas.openxmlformats.org/officeDocument/2006/relationships/hyperlink" Target="https://drive.google.com/file/d/1aXWfdaGuHAUpbVnbJWQLEQV8F830piK9/view?usp=sharing" TargetMode="External"/><Relationship Id="rId121" Type="http://schemas.openxmlformats.org/officeDocument/2006/relationships/hyperlink" Target="https://drive.google.com/file/d/1yRPgG1Ay0hXH-HyLXZwPQbEYv50ULtBV/view?usp=sharing" TargetMode="External"/><Relationship Id="rId120" Type="http://schemas.openxmlformats.org/officeDocument/2006/relationships/hyperlink" Target="https://drive.google.com/file/d/11XPhbt_SPlFnUvDtohH0zC-Yp99Um9Ch/view?usp=sharing" TargetMode="External"/><Relationship Id="rId125" Type="http://schemas.openxmlformats.org/officeDocument/2006/relationships/hyperlink" Target="https://drive.google.com/file/d/1laXaSVmFHtdRl6U3VFS856wa4rwdVJyn/view?usp=sharing" TargetMode="External"/><Relationship Id="rId124" Type="http://schemas.openxmlformats.org/officeDocument/2006/relationships/hyperlink" Target="https://drive.google.com/file/d/1_dNI7z4El_sC6EOIPQKA5Gbk1MokLlbK/view?usp=sharing" TargetMode="External"/><Relationship Id="rId123" Type="http://schemas.openxmlformats.org/officeDocument/2006/relationships/hyperlink" Target="https://drive.google.com/file/d/1VTUZMNw6oeHkbXN8wClwJ2lMaQ5NsAyS/view?usp=sharing" TargetMode="External"/><Relationship Id="rId122" Type="http://schemas.openxmlformats.org/officeDocument/2006/relationships/hyperlink" Target="https://drive.google.com/file/d/1ZnRv_-XulwYVvH4PKvf3XpbDdsSu39ZG/view?usp=sharing" TargetMode="External"/><Relationship Id="rId95" Type="http://schemas.openxmlformats.org/officeDocument/2006/relationships/hyperlink" Target="https://drive.google.com/file/d/1jEVD1LLJj7xc_bk7gSzkyoKWVmX79a_H/view?usp=sharing" TargetMode="External"/><Relationship Id="rId94" Type="http://schemas.openxmlformats.org/officeDocument/2006/relationships/hyperlink" Target="https://drive.google.com/file/d/1QeEn---VH31Y0UoywbgKXA1VA78ITwlZ/view?usp=sharing" TargetMode="External"/><Relationship Id="rId97" Type="http://schemas.openxmlformats.org/officeDocument/2006/relationships/hyperlink" Target="https://drive.google.com/file/d/1DOBPTROeJuyweJhSbnlF2ywMHBEVk2Ho/view?usp=sharing" TargetMode="External"/><Relationship Id="rId96" Type="http://schemas.openxmlformats.org/officeDocument/2006/relationships/hyperlink" Target="https://drive.google.com/file/d/1av8lR9cnjXyKCwcFMVTnpMBtDc_lHm6d/view?usp=sharing" TargetMode="External"/><Relationship Id="rId99" Type="http://schemas.openxmlformats.org/officeDocument/2006/relationships/hyperlink" Target="https://drive.google.com/file/d/1ZZsX0TCHHlNyCMDyqK4JCH7yzvcHsOdc/view?usp=sharing" TargetMode="External"/><Relationship Id="rId98" Type="http://schemas.openxmlformats.org/officeDocument/2006/relationships/hyperlink" Target="https://drive.google.com/file/d/1EmsPxZjx3OrEtU8EkXThdu1O8iywdVfI/view?usp=sharing" TargetMode="External"/><Relationship Id="rId91" Type="http://schemas.openxmlformats.org/officeDocument/2006/relationships/hyperlink" Target="https://drive.google.com/file/d/1c17OX5qVsYsx0wUvqmm-O8Dc-MzE0Ho1/view?usp=sharing" TargetMode="External"/><Relationship Id="rId90" Type="http://schemas.openxmlformats.org/officeDocument/2006/relationships/hyperlink" Target="https://drive.google.com/file/d/11pnz2ZbsOz009Ajdywdpj9t1Iy5rO-oQ/view?usp=sharing" TargetMode="External"/><Relationship Id="rId93" Type="http://schemas.openxmlformats.org/officeDocument/2006/relationships/hyperlink" Target="https://drive.google.com/file/d/1lthLFC3c8hXV8QzZO2IfGpyz_hBbsUTb/view?usp=sharing" TargetMode="External"/><Relationship Id="rId92" Type="http://schemas.openxmlformats.org/officeDocument/2006/relationships/hyperlink" Target="https://drive.google.com/file/d/1NmK6_89kseJRUV6xjt9QZ1RnNot9mBxG/view?usp=sharing" TargetMode="External"/><Relationship Id="rId118" Type="http://schemas.openxmlformats.org/officeDocument/2006/relationships/hyperlink" Target="https://drive.google.com/file/d/1sVJtmAoUDQ2V955oMyKFBsAzBa2cAajC/view?usp=sharing" TargetMode="External"/><Relationship Id="rId117" Type="http://schemas.openxmlformats.org/officeDocument/2006/relationships/hyperlink" Target="https://drive.google.com/file/d/18AdImDjAfZo0tMcdQIVtYbkywkGCZchQ/view?usp=sharing" TargetMode="External"/><Relationship Id="rId116" Type="http://schemas.openxmlformats.org/officeDocument/2006/relationships/hyperlink" Target="https://drive.google.com/file/d/1CZtucCvwfsxOpU9o3HDsv3F5EWgwPAfi/view?usp=sharing" TargetMode="External"/><Relationship Id="rId115" Type="http://schemas.openxmlformats.org/officeDocument/2006/relationships/hyperlink" Target="https://drive.google.com/file/d/1JfMwRKUZAHW9gp2hXj-7qzS3EefZyGX_/view?usp=sharing" TargetMode="External"/><Relationship Id="rId119" Type="http://schemas.openxmlformats.org/officeDocument/2006/relationships/hyperlink" Target="https://drive.google.com/file/d/11o7nnIvUMKcXhX4WkmPzd9hvY4xeXwdN/view?usp=sharing" TargetMode="External"/><Relationship Id="rId110" Type="http://schemas.openxmlformats.org/officeDocument/2006/relationships/hyperlink" Target="https://drive.google.com/file/d/1RFzZ2BSNa_-FFrtkOTlOFtf033f69zCn/view?usp=sharing" TargetMode="External"/><Relationship Id="rId114" Type="http://schemas.openxmlformats.org/officeDocument/2006/relationships/hyperlink" Target="https://drive.google.com/file/d/1kVnVFHYKFA2R2daVSgEjIpEr7Y8y2X0J/view?usp=sharing" TargetMode="External"/><Relationship Id="rId113" Type="http://schemas.openxmlformats.org/officeDocument/2006/relationships/hyperlink" Target="https://drive.google.com/file/d/109O8xyhmDptDHZepvnudMDlOGfwm_YUb/view?usp=sharing" TargetMode="External"/><Relationship Id="rId112" Type="http://schemas.openxmlformats.org/officeDocument/2006/relationships/hyperlink" Target="https://drive.google.com/file/d/1BhIt3r4WjIpcconymXADE4RS41W7D0Mt/view?usp=sharing" TargetMode="External"/><Relationship Id="rId111" Type="http://schemas.openxmlformats.org/officeDocument/2006/relationships/hyperlink" Target="https://drive.google.com/file/d/1iL3a_mN6ALpZ_wpVU7s7NWMZKBfAsEYi/view?usp=sharing"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0"/>
    <col customWidth="1" min="2" max="2" width="35.0"/>
    <col customWidth="1" min="3" max="3" width="11.25"/>
    <col customWidth="1" min="4" max="4" width="52.0"/>
    <col customWidth="1" min="7" max="7" width="67.13"/>
  </cols>
  <sheetData>
    <row r="1">
      <c r="A1" s="1" t="s">
        <v>0</v>
      </c>
      <c r="B1" s="1" t="s">
        <v>1</v>
      </c>
      <c r="C1" s="1" t="s">
        <v>2</v>
      </c>
      <c r="D1" s="1" t="s">
        <v>3</v>
      </c>
    </row>
    <row r="2">
      <c r="A2" s="1" t="s">
        <v>4</v>
      </c>
      <c r="G2" s="2" t="s">
        <v>5</v>
      </c>
    </row>
    <row r="3">
      <c r="A3" s="1" t="s">
        <v>6</v>
      </c>
      <c r="C3" s="2" t="b">
        <v>1</v>
      </c>
    </row>
    <row r="4">
      <c r="A4" s="1" t="s">
        <v>7</v>
      </c>
      <c r="C4" s="2" t="b">
        <v>1</v>
      </c>
      <c r="D4" s="2" t="s">
        <v>8</v>
      </c>
      <c r="G4" s="3" t="s">
        <v>9</v>
      </c>
    </row>
    <row r="5">
      <c r="A5" s="1" t="s">
        <v>10</v>
      </c>
      <c r="C5" s="2" t="b">
        <v>1</v>
      </c>
      <c r="G5" s="3" t="s">
        <v>11</v>
      </c>
    </row>
    <row r="6">
      <c r="A6" s="4" t="s">
        <v>12</v>
      </c>
      <c r="B6" s="2" t="s">
        <v>13</v>
      </c>
      <c r="C6" s="2" t="b">
        <v>1</v>
      </c>
      <c r="D6" s="2" t="s">
        <v>14</v>
      </c>
      <c r="G6" s="3" t="s">
        <v>15</v>
      </c>
    </row>
    <row r="7">
      <c r="A7" s="1" t="s">
        <v>16</v>
      </c>
      <c r="B7" s="2" t="s">
        <v>17</v>
      </c>
      <c r="C7" s="2" t="b">
        <v>1</v>
      </c>
      <c r="G7" s="3" t="s">
        <v>18</v>
      </c>
    </row>
    <row r="8">
      <c r="A8" s="1" t="s">
        <v>19</v>
      </c>
      <c r="D8" s="5" t="s">
        <v>20</v>
      </c>
      <c r="G8" s="3" t="s">
        <v>21</v>
      </c>
    </row>
    <row r="9">
      <c r="A9" s="1" t="s">
        <v>22</v>
      </c>
      <c r="B9" s="2" t="s">
        <v>23</v>
      </c>
      <c r="C9" s="2" t="b">
        <v>1</v>
      </c>
      <c r="D9" s="5" t="s">
        <v>24</v>
      </c>
    </row>
    <row r="10">
      <c r="A10" s="1" t="s">
        <v>25</v>
      </c>
      <c r="D10" s="6"/>
    </row>
    <row r="11">
      <c r="A11" s="1" t="s">
        <v>26</v>
      </c>
      <c r="D11" s="6"/>
    </row>
    <row r="12">
      <c r="A12" s="1"/>
      <c r="B12" s="2"/>
      <c r="C12" s="2" t="b">
        <v>0</v>
      </c>
      <c r="D12" s="5"/>
    </row>
    <row r="13">
      <c r="A13" s="1"/>
      <c r="B13" s="2"/>
      <c r="C13" s="2" t="b">
        <v>0</v>
      </c>
      <c r="D13" s="5"/>
    </row>
    <row r="14">
      <c r="A14" s="1"/>
      <c r="B14" s="2"/>
      <c r="C14" s="2" t="b">
        <v>0</v>
      </c>
      <c r="D14" s="5"/>
    </row>
    <row r="15">
      <c r="A15" s="1"/>
      <c r="B15" s="2"/>
      <c r="C15" s="2" t="b">
        <v>0</v>
      </c>
      <c r="D15" s="5"/>
    </row>
    <row r="16">
      <c r="A16" s="1" t="s">
        <v>27</v>
      </c>
      <c r="B16" s="2" t="s">
        <v>28</v>
      </c>
      <c r="C16" s="2" t="b">
        <v>1</v>
      </c>
      <c r="D16" s="5" t="s">
        <v>8</v>
      </c>
    </row>
    <row r="17">
      <c r="A17" s="1" t="s">
        <v>29</v>
      </c>
      <c r="B17" s="2" t="s">
        <v>30</v>
      </c>
      <c r="C17" s="2" t="b">
        <v>1</v>
      </c>
      <c r="D17" s="5" t="s">
        <v>8</v>
      </c>
    </row>
    <row r="18">
      <c r="A18" s="1" t="s">
        <v>31</v>
      </c>
      <c r="B18" s="2" t="s">
        <v>32</v>
      </c>
      <c r="C18" s="2" t="b">
        <v>1</v>
      </c>
      <c r="D18" s="5" t="s">
        <v>8</v>
      </c>
    </row>
    <row r="19">
      <c r="A19" s="1" t="s">
        <v>33</v>
      </c>
      <c r="C19" s="2" t="b">
        <v>1</v>
      </c>
      <c r="D19" s="5" t="s">
        <v>34</v>
      </c>
    </row>
    <row r="20">
      <c r="A20" s="2"/>
      <c r="B20" s="2"/>
      <c r="D20" s="5"/>
    </row>
    <row r="21">
      <c r="A21" s="2"/>
      <c r="B21" s="2"/>
      <c r="D21" s="5"/>
    </row>
    <row r="22">
      <c r="A22" s="2"/>
      <c r="B22" s="2"/>
      <c r="D22" s="5"/>
    </row>
    <row r="23">
      <c r="A23" s="7" t="s">
        <v>35</v>
      </c>
      <c r="B23" s="2" t="s">
        <v>36</v>
      </c>
      <c r="C23" s="2" t="b">
        <v>1</v>
      </c>
      <c r="D23" s="5" t="s">
        <v>37</v>
      </c>
    </row>
    <row r="24">
      <c r="A24" s="7" t="s">
        <v>38</v>
      </c>
      <c r="D24" s="5" t="s">
        <v>39</v>
      </c>
    </row>
    <row r="25">
      <c r="A25" s="7" t="s">
        <v>40</v>
      </c>
      <c r="D25" s="6"/>
    </row>
    <row r="26">
      <c r="A26" s="7" t="s">
        <v>41</v>
      </c>
      <c r="D26" s="5" t="s">
        <v>42</v>
      </c>
    </row>
    <row r="27">
      <c r="A27" s="7" t="s">
        <v>43</v>
      </c>
      <c r="D27" s="6"/>
    </row>
    <row r="28">
      <c r="A28" s="7" t="s">
        <v>44</v>
      </c>
      <c r="D28" s="5" t="s">
        <v>45</v>
      </c>
    </row>
    <row r="29">
      <c r="A29" s="7" t="s">
        <v>46</v>
      </c>
    </row>
    <row r="30">
      <c r="A30" s="7" t="s">
        <v>47</v>
      </c>
    </row>
    <row r="31">
      <c r="A31" s="7" t="s">
        <v>48</v>
      </c>
    </row>
    <row r="32">
      <c r="A32" s="7" t="s">
        <v>49</v>
      </c>
    </row>
    <row r="33">
      <c r="A33" s="8" t="s">
        <v>50</v>
      </c>
    </row>
    <row r="34">
      <c r="A34" s="8" t="s">
        <v>51</v>
      </c>
    </row>
    <row r="35">
      <c r="A35" s="8" t="s">
        <v>52</v>
      </c>
    </row>
    <row r="36">
      <c r="A36" s="8" t="s">
        <v>53</v>
      </c>
    </row>
  </sheetData>
  <hyperlinks>
    <hyperlink r:id="rId2" ref="G4"/>
    <hyperlink r:id="rId3" ref="G5"/>
    <hyperlink r:id="rId4" ref="G6"/>
    <hyperlink r:id="rId5" ref="G7"/>
    <hyperlink r:id="rId6" ref="G8"/>
  </hyperlinks>
  <drawing r:id="rId7"/>
  <legacy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 customWidth="1" min="2" max="2" width="17.38"/>
    <col customWidth="1" min="3" max="3" width="18.0"/>
    <col customWidth="1" min="4" max="4" width="21.13"/>
    <col customWidth="1" min="5" max="5" width="23.0"/>
    <col customWidth="1" min="6" max="6" width="29.25"/>
    <col customWidth="1" min="8" max="10" width="30.88"/>
    <col customWidth="1" min="11" max="11" width="63.75"/>
    <col customWidth="1" min="14" max="14" width="52.38"/>
    <col customWidth="1" min="15" max="15" width="39.0"/>
    <col customWidth="1" min="16" max="16" width="16.38"/>
    <col customWidth="1" min="17" max="17" width="30.0"/>
  </cols>
  <sheetData>
    <row r="1">
      <c r="A1" s="9" t="s">
        <v>6</v>
      </c>
      <c r="B1" s="9" t="s">
        <v>7</v>
      </c>
      <c r="C1" s="9" t="s">
        <v>10</v>
      </c>
      <c r="D1" s="10" t="s">
        <v>12</v>
      </c>
      <c r="E1" s="9" t="s">
        <v>16</v>
      </c>
      <c r="F1" s="9" t="s">
        <v>19</v>
      </c>
      <c r="G1" s="9" t="s">
        <v>22</v>
      </c>
      <c r="H1" s="9" t="s">
        <v>27</v>
      </c>
      <c r="I1" s="9" t="s">
        <v>29</v>
      </c>
      <c r="J1" s="9" t="s">
        <v>31</v>
      </c>
      <c r="K1" s="9" t="s">
        <v>33</v>
      </c>
      <c r="L1" s="11" t="s">
        <v>35</v>
      </c>
      <c r="M1" s="11" t="s">
        <v>41</v>
      </c>
      <c r="N1" s="12" t="s">
        <v>54</v>
      </c>
      <c r="O1" s="11" t="s">
        <v>40</v>
      </c>
      <c r="P1" s="11" t="s">
        <v>43</v>
      </c>
      <c r="Q1" s="11" t="s">
        <v>44</v>
      </c>
    </row>
    <row r="2">
      <c r="A2" s="9" t="s">
        <v>55</v>
      </c>
      <c r="B2" s="13">
        <f>VLOOKUP(F2,'Datos por dni'!$B$10:$AM$325,2,0)</f>
        <v>44244.09057</v>
      </c>
      <c r="C2" s="14">
        <f>VLOOKUP(F2,'Datos por dni'!$B$10:$AM$325,5,0)</f>
        <v>36855</v>
      </c>
      <c r="D2" s="15" t="str">
        <f>IFERROR(__xludf.DUMMYFUNCTION("IF(REGEXMATCH(E2,""^[0-9]{8}$""),""DNI"",IF(E2&lt;&gt;"""",""OTRO"",""""))"),"DNI")</f>
        <v>DNI</v>
      </c>
      <c r="E2" s="16" t="s">
        <v>56</v>
      </c>
      <c r="F2" s="17">
        <v>4.3094417E7</v>
      </c>
      <c r="G2" s="15" t="str">
        <f>VLOOKUP(TEXT(F2,"0"),'Nacionalidades de todo por dni'!$A$2:$B$2168,2,0)</f>
        <v>Argentina</v>
      </c>
      <c r="H2" s="18" t="str">
        <f t="shared" ref="H2:H324" si="1">LEFT(K2,1)</f>
        <v>3</v>
      </c>
      <c r="I2" s="18" t="str">
        <f t="shared" ref="I2:I312" si="2">IF(ISNUMBER(SEARCH("veces",K2)),MID(K2,FIND("veces",K2)-2,1),"")</f>
        <v>4</v>
      </c>
      <c r="J2" s="18" t="str">
        <f t="shared" ref="J2:J389" si="3">IF(ISNUMBER(SEARCH("TARDE",K2)),"TARDE",IF(ISNUMBER(SEARCH("MAÑANA",K2)),"MAÑANA",""))</f>
        <v>TARDE</v>
      </c>
      <c r="K2" s="18" t="str">
        <f>VLOOKUP(F2,'Datos por dni'!$B$10:$AM$2168,11,0)</f>
        <v>3 horas diarias, 4 veces por semana, de lunes a viernes por la TARDE.</v>
      </c>
      <c r="L2" s="15" t="str">
        <f>SUBSTITUTE(VLOOKUP(F2,'Datos por dni'!$B$10:$AM$325,11,0),"Prefiero no decirlo","")</f>
        <v>3 horas diarias, 4 veces por semana, de lunes a viernes por la TARDE.</v>
      </c>
      <c r="M2" s="15" t="str">
        <f>IF(OR(ISBLANK(VLOOKUP(F2,'Datos por dni'!$B$10:$AM$325,20,0)),LOOKUP("no",LOWER(VLOOKUP(F2,'Datos por dni'!$B$10:$AM$325,20,0)))&lt;&gt;0), "No", "Si")</f>
        <v>No</v>
      </c>
      <c r="N2" s="15" t="str">
        <f>IF(O2 &lt;&gt; "",VLOOKUP(O2,'Áreas'!$A$2:$C$14,2,),"")</f>
        <v>Educación Socioambiental, Investigación y Política Socioambiental</v>
      </c>
      <c r="O2" s="15" t="s">
        <v>57</v>
      </c>
      <c r="P2" s="15" t="str">
        <f>VLOOKUP(F2,'Datos por dni'!$B$10:$AM$325,21,0)</f>
        <v/>
      </c>
      <c r="Q2" s="15"/>
    </row>
    <row r="3">
      <c r="A3" s="9" t="s">
        <v>55</v>
      </c>
      <c r="B3" s="13">
        <f>VLOOKUP(F3,'Datos por dni'!$B$10:$AM$325,2,0)</f>
        <v>44245.68756</v>
      </c>
      <c r="C3" s="14">
        <f>VLOOKUP(F3,'Datos por dni'!$B$10:$AM$325,5,0)</f>
        <v>32660</v>
      </c>
      <c r="D3" s="15" t="str">
        <f>IFERROR(__xludf.DUMMYFUNCTION("IF(REGEXMATCH(E3,""^[0-9]{8}$""),""DNI"",IF(E3&lt;&gt;"""",""OTRO"",""""))"),"DNI")</f>
        <v>DNI</v>
      </c>
      <c r="E3" s="16" t="s">
        <v>58</v>
      </c>
      <c r="F3" s="17">
        <v>3.4553602E7</v>
      </c>
      <c r="G3" s="15" t="str">
        <f>VLOOKUP(TEXT(F3,"0"),'Nacionalidades de todo por dni'!$A$2:$B$2168,2,0)</f>
        <v>Argentina</v>
      </c>
      <c r="H3" s="18" t="str">
        <f t="shared" si="1"/>
        <v>4</v>
      </c>
      <c r="I3" s="18" t="str">
        <f t="shared" si="2"/>
        <v>3</v>
      </c>
      <c r="J3" s="18" t="str">
        <f t="shared" si="3"/>
        <v>TARDE</v>
      </c>
      <c r="K3" s="18" t="str">
        <f>VLOOKUP(F3,'Datos por dni'!$B$10:$AM$2168,11,0)</f>
        <v>4 horas diarias, 3 veces por semana, de lunes a viernes por la TARDE.</v>
      </c>
      <c r="L3" s="15" t="str">
        <f>SUBSTITUTE(VLOOKUP(F3,'Datos por dni'!$B$10:$AM$325,11,0),"Prefiero no decirlo","")</f>
        <v>4 horas diarias, 3 veces por semana, de lunes a viernes por la TARDE.</v>
      </c>
      <c r="M3" s="15" t="str">
        <f>IF(OR(ISBLANK(VLOOKUP(F3,'Datos por dni'!$B$10:$AM$325,20,0)),LOOKUP("no",LOWER(VLOOKUP(F3,'Datos por dni'!$B$10:$AM$325,20,0)))&lt;&gt;0), "No", "Si")</f>
        <v>No</v>
      </c>
      <c r="N3" s="15" t="str">
        <f>IF(O3 &lt;&gt; "",VLOOKUP(O3,'Áreas'!$A$2:$C$14,2,),"")</f>
        <v>Investigación y Política Socioambiental</v>
      </c>
      <c r="O3" s="15" t="s">
        <v>59</v>
      </c>
      <c r="P3" s="15" t="str">
        <f>VLOOKUP(F3,'Datos por dni'!$B$10:$AM$325,21,0)</f>
        <v/>
      </c>
      <c r="Q3" s="15"/>
    </row>
    <row r="4">
      <c r="A4" s="9" t="s">
        <v>55</v>
      </c>
      <c r="B4" s="13">
        <f>VLOOKUP(F4,'Datos por dni'!$B$10:$AM$325,2,0)</f>
        <v>44245.90694</v>
      </c>
      <c r="C4" s="14">
        <f>VLOOKUP(F4,'Datos por dni'!$B$10:$AM$325,5,0)</f>
        <v>32459</v>
      </c>
      <c r="D4" s="15" t="str">
        <f>IFERROR(__xludf.DUMMYFUNCTION("IF(REGEXMATCH(E4,""^[0-9]{8}$""),""DNI"",IF(E4&lt;&gt;"""",""OTRO"",""""))"),"DNI")</f>
        <v>DNI</v>
      </c>
      <c r="E4" s="16" t="s">
        <v>60</v>
      </c>
      <c r="F4" s="17">
        <v>9.4525894E7</v>
      </c>
      <c r="G4" s="15" t="str">
        <f>VLOOKUP(TEXT(F4,"0"),'Nacionalidades de todo por dni'!$A$2:$B$2168,2,0)</f>
        <v>Colombia</v>
      </c>
      <c r="H4" s="18" t="str">
        <f t="shared" si="1"/>
        <v>3</v>
      </c>
      <c r="I4" s="18" t="str">
        <f t="shared" si="2"/>
        <v>4</v>
      </c>
      <c r="J4" s="18" t="str">
        <f t="shared" si="3"/>
        <v>TARDE</v>
      </c>
      <c r="K4" s="18" t="str">
        <f>VLOOKUP(F4,'Datos por dni'!$B$10:$AM$2168,11,0)</f>
        <v>3 horas diarias, 4 veces por semana, de lunes a viernes por la TARDE.</v>
      </c>
      <c r="L4" s="15" t="str">
        <f>SUBSTITUTE(VLOOKUP(F4,'Datos por dni'!$B$10:$AM$325,11,0),"Prefiero no decirlo","")</f>
        <v>3 horas diarias, 4 veces por semana, de lunes a viernes por la TARDE.</v>
      </c>
      <c r="M4" s="15" t="str">
        <f>IF(OR(ISBLANK(VLOOKUP(F4,'Datos por dni'!$B$10:$AM$325,20,0)),LOOKUP("no",LOWER(VLOOKUP(F4,'Datos por dni'!$B$10:$AM$325,20,0)))&lt;&gt;0), "No", "Si")</f>
        <v>No</v>
      </c>
      <c r="N4" s="15" t="str">
        <f>IF(O4 &lt;&gt; "",VLOOKUP(O4,'Áreas'!$A$2:$C$14,2,),"")</f>
        <v>Investigación y Política Socioambiental</v>
      </c>
      <c r="O4" s="15" t="s">
        <v>59</v>
      </c>
      <c r="P4" s="15" t="str">
        <f>VLOOKUP(F4,'Datos por dni'!$B$10:$AM$325,21,0)</f>
        <v/>
      </c>
      <c r="Q4" s="15"/>
    </row>
    <row r="5">
      <c r="A5" s="9" t="s">
        <v>55</v>
      </c>
      <c r="B5" s="13">
        <f>VLOOKUP(F5,'Datos por dni'!$B$10:$AM$325,2,0)</f>
        <v>44247.6389</v>
      </c>
      <c r="C5" s="14">
        <f>VLOOKUP(F5,'Datos por dni'!$B$10:$AM$325,5,0)</f>
        <v>35001</v>
      </c>
      <c r="D5" s="15" t="str">
        <f>IFERROR(__xludf.DUMMYFUNCTION("IF(REGEXMATCH(E5,""^[0-9]{8}$""),""DNI"",IF(E5&lt;&gt;"""",""OTRO"",""""))"),"DNI")</f>
        <v>DNI</v>
      </c>
      <c r="E5" s="16" t="s">
        <v>61</v>
      </c>
      <c r="F5" s="17">
        <v>3.9130153E7</v>
      </c>
      <c r="G5" s="15" t="str">
        <f>VLOOKUP(TEXT(F5,"0"),'Nacionalidades de todo por dni'!$A$2:$B$2168,2,0)</f>
        <v>Argentina</v>
      </c>
      <c r="H5" s="18" t="str">
        <f t="shared" si="1"/>
        <v>4</v>
      </c>
      <c r="I5" s="18" t="str">
        <f t="shared" si="2"/>
        <v>3</v>
      </c>
      <c r="J5" s="18" t="str">
        <f t="shared" si="3"/>
        <v>TARDE</v>
      </c>
      <c r="K5" s="18" t="str">
        <f>VLOOKUP(F5,'Datos por dni'!$B$10:$AM$2168,11,0)</f>
        <v>4 horas diarias, 3 veces por semana, de lunes a viernes por la TARDE.</v>
      </c>
      <c r="L5" s="15" t="str">
        <f>SUBSTITUTE(VLOOKUP(F5,'Datos por dni'!$B$10:$AM$325,11,0),"Prefiero no decirlo","")</f>
        <v>4 horas diarias, 3 veces por semana, de lunes a viernes por la TARDE.</v>
      </c>
      <c r="M5" s="15" t="str">
        <f>IF(OR(ISBLANK(VLOOKUP(F5,'Datos por dni'!$B$10:$AM$325,20,0)),ISNUMBER(FIND("no",LOWER(VLOOKUP(F5,'Datos por dni'!$B$10:$AM$325,20,0)))),"No","Si"))</f>
        <v>#N/A</v>
      </c>
      <c r="N5" s="15" t="str">
        <f>IF(O5 &lt;&gt; "",VLOOKUP(O5,'Áreas'!$A$2:$C$14,2,),"")</f>
        <v>Educación Socioambiental, Investigación y Política Socioambiental</v>
      </c>
      <c r="O5" s="15" t="s">
        <v>57</v>
      </c>
      <c r="P5" s="15" t="str">
        <f>VLOOKUP(F5,'Datos por dni'!$B$10:$AM$325,21,0)</f>
        <v/>
      </c>
      <c r="Q5" s="15"/>
    </row>
    <row r="6">
      <c r="A6" s="9" t="s">
        <v>55</v>
      </c>
      <c r="B6" s="13">
        <f>VLOOKUP(F6,'Datos por dni'!$B$10:$AM$325,2,0)</f>
        <v>44249.48386</v>
      </c>
      <c r="C6" s="14">
        <f>VLOOKUP(F6,'Datos por dni'!$B$10:$AM$325,5,0)</f>
        <v>32793</v>
      </c>
      <c r="D6" s="15" t="str">
        <f>IFERROR(__xludf.DUMMYFUNCTION("IF(REGEXMATCH(E6,""^[0-9]{8}$""),""DNI"",IF(E6&lt;&gt;"""",""OTRO"",""""))"),"DNI")</f>
        <v>DNI</v>
      </c>
      <c r="E6" s="16" t="s">
        <v>62</v>
      </c>
      <c r="F6" s="17">
        <v>3.4870468E7</v>
      </c>
      <c r="G6" s="15" t="str">
        <f>VLOOKUP(TEXT(F6,"0"),'Nacionalidades de todo por dni'!$A$2:$B$2168,2,0)</f>
        <v>Argentina</v>
      </c>
      <c r="H6" s="18" t="str">
        <f t="shared" si="1"/>
        <v>4</v>
      </c>
      <c r="I6" s="18" t="str">
        <f t="shared" si="2"/>
        <v>3</v>
      </c>
      <c r="J6" s="18" t="str">
        <f t="shared" si="3"/>
        <v>MAÑANA</v>
      </c>
      <c r="K6" s="18" t="str">
        <f>VLOOKUP(F6,'Datos por dni'!$B$10:$AM$2168,11,0)</f>
        <v>4 horas diarias, 3 veces por semana, de lunes a viernes por la MAÑANA.</v>
      </c>
      <c r="L6" s="15" t="str">
        <f>SUBSTITUTE(VLOOKUP(F6,'Datos por dni'!$B$10:$AM$325,11,0),"Prefiero no decirlo","")</f>
        <v>4 horas diarias, 3 veces por semana, de lunes a viernes por la MAÑANA.</v>
      </c>
      <c r="M6" s="15"/>
      <c r="N6" s="15" t="str">
        <f>IF(O6 &lt;&gt; "",VLOOKUP(O6,'Áreas'!$A$2:$C$14,2,),"")</f>
        <v>Educación Socioambiental</v>
      </c>
      <c r="O6" s="15" t="s">
        <v>63</v>
      </c>
      <c r="P6" s="15" t="str">
        <f>VLOOKUP(F6,'Datos por dni'!$B$10:$AM$325,21,0)</f>
        <v/>
      </c>
      <c r="Q6" s="15"/>
    </row>
    <row r="7">
      <c r="A7" s="9" t="s">
        <v>55</v>
      </c>
      <c r="B7" s="13">
        <f>VLOOKUP(F7,'Datos por dni'!$B$10:$AM$325,2,0)</f>
        <v>44252.54506</v>
      </c>
      <c r="C7" s="14">
        <f>VLOOKUP(F7,'Datos por dni'!$B$10:$AM$325,5,0)</f>
        <v>36477</v>
      </c>
      <c r="D7" s="15" t="str">
        <f>IFERROR(__xludf.DUMMYFUNCTION("IF(REGEXMATCH(E7,""^[0-9]{8}$""),""DNI"",IF(E7&lt;&gt;"""",""OTRO"",""""))"),"DNI")</f>
        <v>DNI</v>
      </c>
      <c r="E7" s="16" t="s">
        <v>64</v>
      </c>
      <c r="F7" s="17">
        <v>4.2224903E7</v>
      </c>
      <c r="G7" s="15" t="str">
        <f>VLOOKUP(TEXT(F7,"0"),'Nacionalidades de todo por dni'!$A$2:$B$2168,2,0)</f>
        <v>Argentina</v>
      </c>
      <c r="H7" s="18" t="str">
        <f t="shared" si="1"/>
        <v>3</v>
      </c>
      <c r="I7" s="18" t="str">
        <f t="shared" si="2"/>
        <v>4</v>
      </c>
      <c r="J7" s="18" t="str">
        <f t="shared" si="3"/>
        <v>MAÑANA</v>
      </c>
      <c r="K7" s="18" t="str">
        <f>VLOOKUP(F7,'Datos por dni'!$B$10:$AM$2168,11,0)</f>
        <v>3 horas diarias, 4 veces por semana, de lunes a viernes por la MAÑANA.</v>
      </c>
      <c r="L7" s="15" t="str">
        <f>SUBSTITUTE(VLOOKUP(F7,'Datos por dni'!$B$10:$AM$325,11,0),"Prefiero no decirlo","")</f>
        <v>3 horas diarias, 4 veces por semana, de lunes a viernes por la MAÑANA.</v>
      </c>
      <c r="M7" s="15"/>
      <c r="N7" s="15" t="str">
        <f>IF(O7 &lt;&gt; "",VLOOKUP(O7,'Áreas'!$A$2:$C$14,2,),"")</f>
        <v>Educación Socioambiental, Investigación y Política Socioambiental</v>
      </c>
      <c r="O7" s="15" t="s">
        <v>57</v>
      </c>
      <c r="P7" s="15" t="str">
        <f>VLOOKUP(F7,'Datos por dni'!$B$10:$AM$325,21,0)</f>
        <v/>
      </c>
      <c r="Q7" s="15"/>
    </row>
    <row r="8">
      <c r="A8" s="9" t="s">
        <v>55</v>
      </c>
      <c r="B8" s="13">
        <f>VLOOKUP(F8,'Datos por dni'!$B$10:$AM$325,2,0)</f>
        <v>44252.84185</v>
      </c>
      <c r="C8" s="14">
        <f>VLOOKUP(F8,'Datos por dni'!$B$10:$AM$325,5,0)</f>
        <v>35408</v>
      </c>
      <c r="D8" s="15" t="str">
        <f>IFERROR(__xludf.DUMMYFUNCTION("IF(REGEXMATCH(E8,""^[0-9]{8}$""),""DNI"",IF(E8&lt;&gt;"""",""OTRO"",""""))"),"DNI")</f>
        <v>DNI</v>
      </c>
      <c r="E8" s="16" t="s">
        <v>65</v>
      </c>
      <c r="F8" s="19">
        <v>4.0014382E7</v>
      </c>
      <c r="G8" s="15" t="str">
        <f>VLOOKUP(TEXT(F8,"0"),'Nacionalidades de todo por dni'!$A$2:$B$2168,2,0)</f>
        <v>Argentina</v>
      </c>
      <c r="H8" s="18" t="str">
        <f t="shared" si="1"/>
        <v>4</v>
      </c>
      <c r="I8" s="18" t="str">
        <f t="shared" si="2"/>
        <v>3</v>
      </c>
      <c r="J8" s="18" t="str">
        <f t="shared" si="3"/>
        <v>MAÑANA</v>
      </c>
      <c r="K8" s="18" t="str">
        <f>VLOOKUP(F8,'Datos por dni'!$B$10:$AM$2168,11,0)</f>
        <v>4 horas diarias, 3 veces por semana, de lunes a viernes por la MAÑANA.</v>
      </c>
      <c r="L8" s="15" t="str">
        <f>SUBSTITUTE(VLOOKUP(F8,'Datos por dni'!$B$10:$AM$325,11,0),"Prefiero no decirlo","")</f>
        <v>4 horas diarias, 3 veces por semana, de lunes a viernes por la MAÑANA.</v>
      </c>
      <c r="M8" s="15"/>
      <c r="N8" s="15" t="str">
        <f>IF(O8 &lt;&gt; "",VLOOKUP(O8,'Áreas'!$A$2:$C$14,2,),"")</f>
        <v>Educación Socioambiental, Investigación y Política Socioambiental</v>
      </c>
      <c r="O8" s="15" t="s">
        <v>57</v>
      </c>
      <c r="P8" s="15" t="str">
        <f>VLOOKUP(F8,'Datos por dni'!$B$10:$AM$325,21,0)</f>
        <v/>
      </c>
      <c r="Q8" s="15"/>
    </row>
    <row r="9">
      <c r="A9" s="9" t="s">
        <v>55</v>
      </c>
      <c r="B9" s="13">
        <f>VLOOKUP(F9,'Datos por dni'!$B$10:$AM$325,2,0)</f>
        <v>44252.94686</v>
      </c>
      <c r="C9" s="14">
        <f>VLOOKUP(F9,'Datos por dni'!$B$10:$AM$325,5,0)</f>
        <v>37432</v>
      </c>
      <c r="D9" s="15" t="str">
        <f>IFERROR(__xludf.DUMMYFUNCTION("IF(REGEXMATCH(E9,""^[0-9]{8}$""),""DNI"",IF(E9&lt;&gt;"""",""OTRO"",""""))"),"DNI")</f>
        <v>DNI</v>
      </c>
      <c r="E9" s="16" t="s">
        <v>66</v>
      </c>
      <c r="F9" s="17">
        <v>4.4161598E7</v>
      </c>
      <c r="G9" s="15" t="str">
        <f>VLOOKUP(TEXT(F9,"0"),'Nacionalidades de todo por dni'!$A$2:$B$2168,2,0)</f>
        <v>Argentina</v>
      </c>
      <c r="H9" s="18" t="str">
        <f t="shared" si="1"/>
        <v>4</v>
      </c>
      <c r="I9" s="18" t="str">
        <f t="shared" si="2"/>
        <v>3</v>
      </c>
      <c r="J9" s="18" t="str">
        <f t="shared" si="3"/>
        <v>TARDE</v>
      </c>
      <c r="K9" s="18" t="str">
        <f>VLOOKUP(F9,'Datos por dni'!$B$10:$AM$2168,11,0)</f>
        <v>4 horas diarias, 3 veces por semana, de lunes a viernes por la TARDE.</v>
      </c>
      <c r="L9" s="15" t="str">
        <f>SUBSTITUTE(VLOOKUP(F9,'Datos por dni'!$B$10:$AM$325,11,0),"Prefiero no decirlo","")</f>
        <v>4 horas diarias, 3 veces por semana, de lunes a viernes por la TARDE.</v>
      </c>
      <c r="M9" s="15"/>
      <c r="N9" s="15" t="str">
        <f>IF(O9 &lt;&gt; "",VLOOKUP(O9,'Áreas'!$A$2:$C$14,2,),"")</f>
        <v>Investigación y Política Socioambiental</v>
      </c>
      <c r="O9" s="15" t="s">
        <v>59</v>
      </c>
      <c r="P9" s="15" t="str">
        <f>VLOOKUP(F9,'Datos por dni'!$B$10:$AM$325,21,0)</f>
        <v>María del Pilar Verde</v>
      </c>
      <c r="Q9" s="15"/>
    </row>
    <row r="10">
      <c r="A10" s="9" t="s">
        <v>55</v>
      </c>
      <c r="B10" s="13">
        <f>VLOOKUP(F10,'Datos por dni'!$B$10:$AM$325,2,0)</f>
        <v>44257.57292</v>
      </c>
      <c r="C10" s="14">
        <f>VLOOKUP(F10,'Datos por dni'!$B$10:$AM$325,5,0)</f>
        <v>36003</v>
      </c>
      <c r="D10" s="15" t="str">
        <f>IFERROR(__xludf.DUMMYFUNCTION("IF(REGEXMATCH(E10,""^[0-9]{8}$""),""DNI"",IF(E10&lt;&gt;"""",""OTRO"",""""))"),"DNI")</f>
        <v>DNI</v>
      </c>
      <c r="E10" s="16" t="s">
        <v>67</v>
      </c>
      <c r="F10" s="17">
        <v>4.147178E7</v>
      </c>
      <c r="G10" s="15" t="str">
        <f>VLOOKUP(TEXT(F10,"0"),'Nacionalidades de todo por dni'!$A$2:$B$2168,2,0)</f>
        <v>Argentina</v>
      </c>
      <c r="H10" s="18" t="str">
        <f t="shared" si="1"/>
        <v>3</v>
      </c>
      <c r="I10" s="18" t="str">
        <f t="shared" si="2"/>
        <v>4</v>
      </c>
      <c r="J10" s="18" t="str">
        <f t="shared" si="3"/>
        <v>MAÑANA</v>
      </c>
      <c r="K10" s="18" t="str">
        <f>VLOOKUP(F10,'Datos por dni'!$B$10:$AM$2168,11,0)</f>
        <v>3 horas diarias, 4 veces por semana, de lunes a viernes por la MAÑANA.</v>
      </c>
      <c r="L10" s="15" t="str">
        <f>SUBSTITUTE(VLOOKUP(F10,'Datos por dni'!$B$10:$AM$325,11,0),"Prefiero no decirlo","")</f>
        <v>3 horas diarias, 4 veces por semana, de lunes a viernes por la MAÑANA.</v>
      </c>
      <c r="M10" s="15"/>
      <c r="N10" s="15" t="str">
        <f>IF(O10 &lt;&gt; "",VLOOKUP(O10,'Áreas'!$A$2:$C$14,2,),"")</f>
        <v>Educación Socioambiental</v>
      </c>
      <c r="O10" s="15" t="s">
        <v>63</v>
      </c>
      <c r="P10" s="15" t="str">
        <f>VLOOKUP(F10,'Datos por dni'!$B$10:$AM$325,21,0)</f>
        <v>EDUARDO DANIEL GONZÁLEZ</v>
      </c>
      <c r="Q10" s="15"/>
    </row>
    <row r="11">
      <c r="A11" s="9" t="s">
        <v>55</v>
      </c>
      <c r="B11" s="13">
        <f>VLOOKUP(F11,'Datos por dni'!$B$10:$AM$325,2,0)</f>
        <v>44258.94379</v>
      </c>
      <c r="C11" s="14">
        <f>VLOOKUP(F11,'Datos por dni'!$B$10:$AM$325,5,0)</f>
        <v>33370</v>
      </c>
      <c r="D11" s="15" t="str">
        <f>IFERROR(__xludf.DUMMYFUNCTION("IF(REGEXMATCH(E11,""^[0-9]{8}$""),""DNI"",IF(E11&lt;&gt;"""",""OTRO"",""""))"),"DNI")</f>
        <v>DNI</v>
      </c>
      <c r="E11" s="16" t="s">
        <v>68</v>
      </c>
      <c r="F11" s="17">
        <v>3.5972544E7</v>
      </c>
      <c r="G11" s="15" t="str">
        <f>VLOOKUP(TEXT(F11,"0"),'Nacionalidades de todo por dni'!$A$2:$B$2168,2,0)</f>
        <v>Argentina</v>
      </c>
      <c r="H11" s="18" t="str">
        <f t="shared" si="1"/>
        <v>4</v>
      </c>
      <c r="I11" s="18" t="str">
        <f t="shared" si="2"/>
        <v>3</v>
      </c>
      <c r="J11" s="18" t="str">
        <f t="shared" si="3"/>
        <v>MAÑANA</v>
      </c>
      <c r="K11" s="18" t="str">
        <f>VLOOKUP(F11,'Datos por dni'!$B$10:$AM$2168,11,0)</f>
        <v>4 horas diarias, 3 veces por semana, de lunes a viernes por la MAÑANA.</v>
      </c>
      <c r="L11" s="15" t="str">
        <f>SUBSTITUTE(VLOOKUP(F11,'Datos por dni'!$B$10:$AM$325,11,0),"Prefiero no decirlo","")</f>
        <v>4 horas diarias, 3 veces por semana, de lunes a viernes por la MAÑANA.</v>
      </c>
      <c r="M11" s="15"/>
      <c r="N11" s="15" t="str">
        <f>IF(O11 &lt;&gt; "",VLOOKUP(O11,'Áreas'!$A$2:$C$14,2,),"")</f>
        <v>Educación Socioambiental</v>
      </c>
      <c r="O11" s="15" t="s">
        <v>63</v>
      </c>
      <c r="P11" s="15" t="str">
        <f>VLOOKUP(F11,'Datos por dni'!$B$10:$AM$325,21,0)</f>
        <v>Gladys Ragonesi</v>
      </c>
      <c r="Q11" s="15"/>
    </row>
    <row r="12">
      <c r="A12" s="9" t="s">
        <v>55</v>
      </c>
      <c r="B12" s="13">
        <f>VLOOKUP(F12,'Datos por dni'!$B$10:$AM$325,2,0)</f>
        <v>44259.60481</v>
      </c>
      <c r="C12" s="14">
        <f>VLOOKUP(F12,'Datos por dni'!$B$10:$AM$325,5,0)</f>
        <v>35003</v>
      </c>
      <c r="D12" s="15" t="str">
        <f>IFERROR(__xludf.DUMMYFUNCTION("IF(REGEXMATCH(E12,""^[0-9]{8}$""),""DNI"",IF(E12&lt;&gt;"""",""OTRO"",""""))"),"DNI")</f>
        <v>DNI</v>
      </c>
      <c r="E12" s="16" t="s">
        <v>69</v>
      </c>
      <c r="F12" s="17">
        <v>3.9287357E7</v>
      </c>
      <c r="G12" s="15" t="str">
        <f>VLOOKUP(TEXT(F12,"0"),'Nacionalidades de todo por dni'!$A$2:$B$2168,2,0)</f>
        <v>Argentina</v>
      </c>
      <c r="H12" s="18" t="str">
        <f t="shared" si="1"/>
        <v>3</v>
      </c>
      <c r="I12" s="18" t="str">
        <f t="shared" si="2"/>
        <v>4</v>
      </c>
      <c r="J12" s="18" t="str">
        <f t="shared" si="3"/>
        <v>MAÑANA</v>
      </c>
      <c r="K12" s="18" t="str">
        <f>VLOOKUP(F12,'Datos por dni'!$B$10:$AM$2168,11,0)</f>
        <v>3 horas diarias, 4 veces por semana, de lunes a viernes por la MAÑANA.</v>
      </c>
      <c r="L12" s="15" t="str">
        <f>SUBSTITUTE(VLOOKUP(F12,'Datos por dni'!$B$10:$AM$325,11,0),"Prefiero no decirlo","")</f>
        <v>3 horas diarias, 4 veces por semana, de lunes a viernes por la MAÑANA.</v>
      </c>
      <c r="M12" s="15"/>
      <c r="N12" s="15" t="str">
        <f>IF(O12 &lt;&gt; "",VLOOKUP(O12,'Áreas'!$A$2:$C$14,2,),"")</f>
        <v>Educación Socioambiental, Investigación y Política Socioambiental</v>
      </c>
      <c r="O12" s="15" t="s">
        <v>57</v>
      </c>
      <c r="P12" s="15" t="str">
        <f>VLOOKUP(F12,'Datos por dni'!$B$10:$AM$325,21,0)</f>
        <v>Christian seymand</v>
      </c>
      <c r="Q12" s="15"/>
    </row>
    <row r="13">
      <c r="A13" s="9" t="s">
        <v>55</v>
      </c>
      <c r="B13" s="13">
        <f>VLOOKUP(F13,'Datos por dni'!$B$10:$AM$325,2,0)</f>
        <v>44259.62811</v>
      </c>
      <c r="C13" s="14">
        <f>VLOOKUP(F13,'Datos por dni'!$B$10:$AM$325,5,0)</f>
        <v>36304</v>
      </c>
      <c r="D13" s="15" t="str">
        <f>IFERROR(__xludf.DUMMYFUNCTION("IF(REGEXMATCH(E13,""^[0-9]{8}$""),""DNI"",IF(E13&lt;&gt;"""",""OTRO"",""""))"),"DNI")</f>
        <v>DNI</v>
      </c>
      <c r="E13" s="16" t="s">
        <v>70</v>
      </c>
      <c r="F13" s="17">
        <v>4.1130549E7</v>
      </c>
      <c r="G13" s="15" t="str">
        <f>VLOOKUP(TEXT(F13,"0"),'Nacionalidades de todo por dni'!$A$2:$B$2168,2,0)</f>
        <v>Argentina</v>
      </c>
      <c r="H13" s="18" t="str">
        <f t="shared" si="1"/>
        <v>4</v>
      </c>
      <c r="I13" s="18" t="str">
        <f t="shared" si="2"/>
        <v>3</v>
      </c>
      <c r="J13" s="18" t="str">
        <f t="shared" si="3"/>
        <v>MAÑANA</v>
      </c>
      <c r="K13" s="18" t="str">
        <f>VLOOKUP(F13,'Datos por dni'!$B$10:$AM$2168,11,0)</f>
        <v>4 horas diarias, 3 veces por semana, de lunes a viernes por la MAÑANA.</v>
      </c>
      <c r="L13" s="15" t="str">
        <f>SUBSTITUTE(VLOOKUP(F13,'Datos por dni'!$B$10:$AM$325,11,0),"Prefiero no decirlo","")</f>
        <v>4 horas diarias, 3 veces por semana, de lunes a viernes por la MAÑANA.</v>
      </c>
      <c r="M13" s="15"/>
      <c r="N13" s="15" t="str">
        <f>IF(O13 &lt;&gt; "",VLOOKUP(O13,'Áreas'!$A$2:$C$14,2,),"")</f>
        <v>Educación Socioambiental</v>
      </c>
      <c r="O13" s="15" t="s">
        <v>63</v>
      </c>
      <c r="P13" s="15" t="str">
        <f>VLOOKUP(F13,'Datos por dni'!$B$10:$AM$325,21,0)</f>
        <v>Analía Centurion</v>
      </c>
      <c r="Q13" s="15"/>
    </row>
    <row r="14">
      <c r="A14" s="9" t="s">
        <v>55</v>
      </c>
      <c r="B14" s="13">
        <f>VLOOKUP(F14,'Datos por dni'!$B$10:$AM$325,2,0)</f>
        <v>44259.62906</v>
      </c>
      <c r="C14" s="14">
        <f>VLOOKUP(F14,'Datos por dni'!$B$10:$AM$325,5,0)</f>
        <v>35015</v>
      </c>
      <c r="D14" s="15" t="str">
        <f>IFERROR(__xludf.DUMMYFUNCTION("IF(REGEXMATCH(E14,""^[0-9]{8}$""),""DNI"",IF(E14&lt;&gt;"""",""OTRO"",""""))"),"DNI")</f>
        <v>DNI</v>
      </c>
      <c r="E14" s="16" t="s">
        <v>71</v>
      </c>
      <c r="F14" s="17">
        <v>3.851712E7</v>
      </c>
      <c r="G14" s="15" t="str">
        <f>VLOOKUP(TEXT(F14,"0"),'Nacionalidades de todo por dni'!$A$2:$B$2168,2,0)</f>
        <v>Argentina</v>
      </c>
      <c r="H14" s="18" t="str">
        <f t="shared" si="1"/>
        <v>4</v>
      </c>
      <c r="I14" s="18" t="str">
        <f t="shared" si="2"/>
        <v>3</v>
      </c>
      <c r="J14" s="18" t="str">
        <f t="shared" si="3"/>
        <v>MAÑANA</v>
      </c>
      <c r="K14" s="18" t="str">
        <f>VLOOKUP(F14,'Datos por dni'!$B$10:$AM$2168,11,0)</f>
        <v>4 horas diarias, 3 veces por semana, de lunes a viernes por la MAÑANA.</v>
      </c>
      <c r="L14" s="15" t="str">
        <f>SUBSTITUTE(VLOOKUP(F14,'Datos por dni'!$B$10:$AM$325,11,0),"Prefiero no decirlo","")</f>
        <v>4 horas diarias, 3 veces por semana, de lunes a viernes por la MAÑANA.</v>
      </c>
      <c r="M14" s="15"/>
      <c r="N14" s="15" t="str">
        <f>IF(O14 &lt;&gt; "",VLOOKUP(O14,'Áreas'!$A$2:$C$14,2,),"")</f>
        <v>Investigación y Política Socioambiental</v>
      </c>
      <c r="O14" s="15" t="s">
        <v>59</v>
      </c>
      <c r="P14" s="15" t="str">
        <f>VLOOKUP(F14,'Datos por dni'!$B$10:$AM$325,21,0)</f>
        <v>Carolina Gordon - </v>
      </c>
      <c r="Q14" s="15"/>
    </row>
    <row r="15">
      <c r="A15" s="9" t="s">
        <v>55</v>
      </c>
      <c r="B15" s="13">
        <f>VLOOKUP(F15,'Datos por dni'!$B$10:$AM$325,2,0)</f>
        <v>44259.66651</v>
      </c>
      <c r="C15" s="14">
        <f>VLOOKUP(F15,'Datos por dni'!$B$10:$AM$325,5,0)</f>
        <v>37427</v>
      </c>
      <c r="D15" s="15" t="str">
        <f>IFERROR(__xludf.DUMMYFUNCTION("IF(REGEXMATCH(E15,""^[0-9]{8}$""),""DNI"",IF(E15&lt;&gt;"""",""OTRO"",""""))"),"DNI")</f>
        <v>DNI</v>
      </c>
      <c r="E15" s="16" t="s">
        <v>72</v>
      </c>
      <c r="F15" s="20">
        <v>4.3918583E7</v>
      </c>
      <c r="G15" s="15" t="str">
        <f>VLOOKUP(TEXT(F15,"0"),'Nacionalidades de todo por dni'!$A$2:$B$2168,2,0)</f>
        <v>Argentina</v>
      </c>
      <c r="H15" s="18" t="str">
        <f t="shared" si="1"/>
        <v>4</v>
      </c>
      <c r="I15" s="18" t="str">
        <f t="shared" si="2"/>
        <v>3</v>
      </c>
      <c r="J15" s="18" t="str">
        <f t="shared" si="3"/>
        <v>TARDE</v>
      </c>
      <c r="K15" s="18" t="str">
        <f>VLOOKUP(F15,'Datos por dni'!$B$10:$AM$2168,11,0)</f>
        <v>4 horas diarias, 3 veces por semana, de lunes a viernes por la TARDE.</v>
      </c>
      <c r="L15" s="15" t="str">
        <f>SUBSTITUTE(VLOOKUP(F15,'Datos por dni'!$B$10:$AM$325,11,0),"Prefiero no decirlo","")</f>
        <v>4 horas diarias, 3 veces por semana, de lunes a viernes por la TARDE.</v>
      </c>
      <c r="M15" s="15"/>
      <c r="N15" s="15" t="str">
        <f>IF(O15 &lt;&gt; "",VLOOKUP(O15,'Áreas'!$A$2:$C$14,2,),"")</f>
        <v>Investigación y Política Socioambiental</v>
      </c>
      <c r="O15" s="15" t="s">
        <v>59</v>
      </c>
      <c r="P15" s="15" t="str">
        <f>VLOOKUP(F15,'Datos por dni'!$B$10:$AM$325,21,0)</f>
        <v>Silvina Bustamante</v>
      </c>
      <c r="Q15" s="15"/>
    </row>
    <row r="16">
      <c r="A16" s="9" t="s">
        <v>55</v>
      </c>
      <c r="B16" s="13">
        <f>VLOOKUP(F16,'Datos por dni'!$B$10:$AM$325,2,0)</f>
        <v>44259.85255</v>
      </c>
      <c r="C16" s="14">
        <f>VLOOKUP(F16,'Datos por dni'!$B$10:$AM$325,5,0)</f>
        <v>34687</v>
      </c>
      <c r="D16" s="15" t="str">
        <f>IFERROR(__xludf.DUMMYFUNCTION("IF(REGEXMATCH(E16,""^[0-9]{8}$""),""DNI"",IF(E16&lt;&gt;"""",""OTRO"",""""))"),"DNI")</f>
        <v>DNI</v>
      </c>
      <c r="E16" s="16" t="s">
        <v>73</v>
      </c>
      <c r="F16" s="17">
        <v>3.8483368E7</v>
      </c>
      <c r="G16" s="15" t="str">
        <f>VLOOKUP(TEXT(F16,"0"),'Nacionalidades de todo por dni'!$A$2:$B$2168,2,0)</f>
        <v>Argentina</v>
      </c>
      <c r="H16" s="18" t="str">
        <f t="shared" si="1"/>
        <v>3</v>
      </c>
      <c r="I16" s="18" t="str">
        <f t="shared" si="2"/>
        <v>4</v>
      </c>
      <c r="J16" s="18" t="str">
        <f t="shared" si="3"/>
        <v>TARDE</v>
      </c>
      <c r="K16" s="18" t="str">
        <f>VLOOKUP(F16,'Datos por dni'!$B$10:$AM$2168,11,0)</f>
        <v>3 horas diarias, 4 veces por semana, de lunes a viernes por la TARDE.</v>
      </c>
      <c r="L16" s="15" t="str">
        <f>SUBSTITUTE(VLOOKUP(F16,'Datos por dni'!$B$10:$AM$325,11,0),"Prefiero no decirlo","")</f>
        <v>3 horas diarias, 4 veces por semana, de lunes a viernes por la TARDE.</v>
      </c>
      <c r="M16" s="15"/>
      <c r="N16" s="15" t="str">
        <f>IF(O16 &lt;&gt; "",VLOOKUP(O16,'Áreas'!$A$2:$C$14,2,),"")</f>
        <v>Investigación y Política Socioambiental</v>
      </c>
      <c r="O16" s="15" t="s">
        <v>59</v>
      </c>
      <c r="P16" s="15" t="str">
        <f>VLOOKUP(F16,'Datos por dni'!$B$10:$AM$325,21,0)</f>
        <v>FLORENCIA CORVALAN</v>
      </c>
      <c r="Q16" s="15"/>
    </row>
    <row r="17">
      <c r="A17" s="9" t="s">
        <v>55</v>
      </c>
      <c r="B17" s="13">
        <f>VLOOKUP(F17,'Datos por dni'!$B$10:$AM$325,2,0)</f>
        <v>44259.85876</v>
      </c>
      <c r="C17" s="14">
        <f>VLOOKUP(F17,'Datos por dni'!$B$10:$AM$325,5,0)</f>
        <v>32819</v>
      </c>
      <c r="D17" s="15" t="str">
        <f>IFERROR(__xludf.DUMMYFUNCTION("IF(REGEXMATCH(E17,""^[0-9]{8}$""),""DNI"",IF(E17&lt;&gt;"""",""OTRO"",""""))"),"DNI")</f>
        <v>DNI</v>
      </c>
      <c r="E17" s="16" t="s">
        <v>74</v>
      </c>
      <c r="F17" s="20">
        <v>3.46741E7</v>
      </c>
      <c r="G17" s="15" t="str">
        <f>VLOOKUP(TEXT(F17,"0"),'Nacionalidades de todo por dni'!$A$2:$B$2168,2,0)</f>
        <v>Argentina</v>
      </c>
      <c r="H17" s="18" t="str">
        <f t="shared" si="1"/>
        <v>3</v>
      </c>
      <c r="I17" s="18" t="str">
        <f t="shared" si="2"/>
        <v>4</v>
      </c>
      <c r="J17" s="18" t="str">
        <f t="shared" si="3"/>
        <v>TARDE</v>
      </c>
      <c r="K17" s="18" t="str">
        <f>VLOOKUP(F17,'Datos por dni'!$B$10:$AM$2168,11,0)</f>
        <v>3 horas diarias, 4 veces por semana, de lunes a viernes por la TARDE.</v>
      </c>
      <c r="L17" s="15" t="str">
        <f>SUBSTITUTE(VLOOKUP(F17,'Datos por dni'!$B$10:$AM$325,11,0),"Prefiero no decirlo","")</f>
        <v>3 horas diarias, 4 veces por semana, de lunes a viernes por la TARDE.</v>
      </c>
      <c r="M17" s="15"/>
      <c r="N17" s="15" t="str">
        <f>IF(O17 &lt;&gt; "",VLOOKUP(O17,'Áreas'!$A$2:$C$14,2,),"")</f>
        <v>Educación Socioambiental, Investigación y Política Socioambiental</v>
      </c>
      <c r="O17" s="15" t="s">
        <v>57</v>
      </c>
      <c r="P17" s="15" t="str">
        <f>VLOOKUP(F17,'Datos por dni'!$B$10:$AM$325,21,0)</f>
        <v>MARIA EMILIA TOBCHI DE LA PEÑA</v>
      </c>
      <c r="Q17" s="15"/>
    </row>
    <row r="18">
      <c r="A18" s="9" t="s">
        <v>55</v>
      </c>
      <c r="B18" s="13">
        <f>VLOOKUP(F18,'Datos por dni'!$B$10:$AM$325,2,0)</f>
        <v>44260.52027</v>
      </c>
      <c r="C18" s="14">
        <f>VLOOKUP(F18,'Datos por dni'!$B$10:$AM$325,5,0)</f>
        <v>36256</v>
      </c>
      <c r="D18" s="15" t="str">
        <f>IFERROR(__xludf.DUMMYFUNCTION("IF(REGEXMATCH(E18,""^[0-9]{8}$""),""DNI"",IF(E18&lt;&gt;"""",""OTRO"",""""))"),"DNI")</f>
        <v>DNI</v>
      </c>
      <c r="E18" s="16" t="s">
        <v>75</v>
      </c>
      <c r="F18" s="17">
        <v>4.1824768E7</v>
      </c>
      <c r="G18" s="15" t="str">
        <f>VLOOKUP(TEXT(F18,"0"),'Nacionalidades de todo por dni'!$A$2:$B$2168,2,0)</f>
        <v>Argentina</v>
      </c>
      <c r="H18" s="18" t="str">
        <f t="shared" si="1"/>
        <v>3</v>
      </c>
      <c r="I18" s="18" t="str">
        <f t="shared" si="2"/>
        <v>4</v>
      </c>
      <c r="J18" s="18" t="str">
        <f t="shared" si="3"/>
        <v>MAÑANA</v>
      </c>
      <c r="K18" s="18" t="str">
        <f>VLOOKUP(F18,'Datos por dni'!$B$10:$AM$2168,11,0)</f>
        <v>3 horas diarias, 4 veces por semana, de lunes a viernes por la MAÑANA.</v>
      </c>
      <c r="L18" s="15" t="str">
        <f>SUBSTITUTE(VLOOKUP(F18,'Datos por dni'!$B$10:$AM$325,11,0),"Prefiero no decirlo","")</f>
        <v>3 horas diarias, 4 veces por semana, de lunes a viernes por la MAÑANA.</v>
      </c>
      <c r="M18" s="15"/>
      <c r="N18" s="15" t="str">
        <f>IF(O18 &lt;&gt; "",VLOOKUP(O18,'Áreas'!$A$2:$C$14,2,),"")</f>
        <v>Educación Socioambiental, Investigación y Política Socioambiental</v>
      </c>
      <c r="O18" s="15" t="s">
        <v>57</v>
      </c>
      <c r="P18" s="15" t="str">
        <f>VLOOKUP(F18,'Datos por dni'!$B$10:$AM$325,21,0)</f>
        <v>Mariana Sekzer</v>
      </c>
      <c r="Q18" s="15"/>
    </row>
    <row r="19">
      <c r="A19" s="9" t="s">
        <v>55</v>
      </c>
      <c r="B19" s="13">
        <f>VLOOKUP(F19,'Datos por dni'!$B$10:$AM$325,2,0)</f>
        <v>44260.88104</v>
      </c>
      <c r="C19" s="14">
        <f>VLOOKUP(F19,'Datos por dni'!$B$10:$AM$325,5,0)</f>
        <v>37707</v>
      </c>
      <c r="D19" s="15" t="str">
        <f>IFERROR(__xludf.DUMMYFUNCTION("IF(REGEXMATCH(E19,""^[0-9]{8}$""),""DNI"",IF(E19&lt;&gt;"""",""OTRO"",""""))"),"DNI")</f>
        <v>DNI</v>
      </c>
      <c r="E19" s="16" t="s">
        <v>76</v>
      </c>
      <c r="F19" s="17">
        <v>4.4237395E7</v>
      </c>
      <c r="G19" s="15" t="str">
        <f>VLOOKUP(TEXT(F19,"0"),'Nacionalidades de todo por dni'!$A$2:$B$2168,2,0)</f>
        <v>Argentina</v>
      </c>
      <c r="H19" s="18" t="str">
        <f t="shared" si="1"/>
        <v>3</v>
      </c>
      <c r="I19" s="18" t="str">
        <f t="shared" si="2"/>
        <v>4</v>
      </c>
      <c r="J19" s="18" t="str">
        <f t="shared" si="3"/>
        <v>TARDE</v>
      </c>
      <c r="K19" s="18" t="str">
        <f>VLOOKUP(F19,'Datos por dni'!$B$10:$AM$2168,11,0)</f>
        <v>3 horas diarias, 4 veces por semana, de lunes a viernes por la TARDE.</v>
      </c>
      <c r="L19" s="15" t="str">
        <f>SUBSTITUTE(VLOOKUP(F19,'Datos por dni'!$B$10:$AM$325,11,0),"Prefiero no decirlo","")</f>
        <v>3 horas diarias, 4 veces por semana, de lunes a viernes por la TARDE.</v>
      </c>
      <c r="M19" s="15"/>
      <c r="N19" s="15" t="str">
        <f>IF(O19 &lt;&gt; "",VLOOKUP(O19,'Áreas'!$A$2:$C$14,2,),"")</f>
        <v>Educación Socioambiental</v>
      </c>
      <c r="O19" s="15" t="s">
        <v>63</v>
      </c>
      <c r="P19" s="15" t="str">
        <f>VLOOKUP(F19,'Datos por dni'!$B$10:$AM$325,21,0)</f>
        <v>Carolina Lambertini</v>
      </c>
      <c r="Q19" s="15"/>
    </row>
    <row r="20">
      <c r="A20" s="9" t="s">
        <v>55</v>
      </c>
      <c r="B20" s="13">
        <f>VLOOKUP(F20,'Datos por dni'!$B$10:$AM$325,2,0)</f>
        <v>44262.88469</v>
      </c>
      <c r="C20" s="14">
        <f>VLOOKUP(F20,'Datos por dni'!$B$10:$AM$325,5,0)</f>
        <v>35005</v>
      </c>
      <c r="D20" s="15" t="str">
        <f>IFERROR(__xludf.DUMMYFUNCTION("IF(REGEXMATCH(E20,""^[0-9]{8}$""),""DNI"",IF(E20&lt;&gt;"""",""OTRO"",""""))"),"DNI")</f>
        <v>DNI</v>
      </c>
      <c r="E20" s="16" t="s">
        <v>77</v>
      </c>
      <c r="F20" s="17">
        <v>3.9352861E7</v>
      </c>
      <c r="G20" s="15" t="str">
        <f>VLOOKUP(TEXT(F20,"0"),'Nacionalidades de todo por dni'!$A$2:$B$2168,2,0)</f>
        <v>Argentina</v>
      </c>
      <c r="H20" s="18" t="str">
        <f t="shared" si="1"/>
        <v>4</v>
      </c>
      <c r="I20" s="18" t="str">
        <f t="shared" si="2"/>
        <v>3</v>
      </c>
      <c r="J20" s="18" t="str">
        <f t="shared" si="3"/>
        <v>MAÑANA</v>
      </c>
      <c r="K20" s="18" t="str">
        <f>VLOOKUP(F20,'Datos por dni'!$B$10:$AM$2168,11,0)</f>
        <v>4 horas diarias, 3 veces por semana, de lunes a viernes por la MAÑANA.</v>
      </c>
      <c r="L20" s="15" t="str">
        <f>SUBSTITUTE(VLOOKUP(F20,'Datos por dni'!$B$10:$AM$325,11,0),"Prefiero no decirlo","")</f>
        <v>4 horas diarias, 3 veces por semana, de lunes a viernes por la MAÑANA.</v>
      </c>
      <c r="M20" s="15"/>
      <c r="N20" s="15" t="str">
        <f>IF(O20 &lt;&gt; "",VLOOKUP(O20,'Áreas'!$A$2:$C$14,2,),"")</f>
        <v>Educación Socioambiental, Investigación y Política Socioambiental</v>
      </c>
      <c r="O20" s="15" t="s">
        <v>57</v>
      </c>
      <c r="P20" s="15" t="str">
        <f>VLOOKUP(F20,'Datos por dni'!$B$10:$AM$325,21,0)</f>
        <v>Silvia Sibilia</v>
      </c>
      <c r="Q20" s="15"/>
    </row>
    <row r="21">
      <c r="A21" s="9" t="s">
        <v>55</v>
      </c>
      <c r="B21" s="13">
        <f>VLOOKUP(F21,'Datos por dni'!$B$10:$AM$325,2,0)</f>
        <v>44263.32355</v>
      </c>
      <c r="C21" s="14">
        <f>VLOOKUP(F21,'Datos por dni'!$B$10:$AM$325,5,0)</f>
        <v>35856</v>
      </c>
      <c r="D21" s="15" t="str">
        <f>IFERROR(__xludf.DUMMYFUNCTION("IF(REGEXMATCH(E21,""^[0-9]{8}$""),""DNI"",IF(E21&lt;&gt;"""",""OTRO"",""""))"),"DNI")</f>
        <v>DNI</v>
      </c>
      <c r="E21" s="16" t="s">
        <v>78</v>
      </c>
      <c r="F21" s="17">
        <v>4.1003013E7</v>
      </c>
      <c r="G21" s="15" t="str">
        <f>VLOOKUP(TEXT(F21,"0"),'Nacionalidades de todo por dni'!$A$2:$B$2168,2,0)</f>
        <v>Argentina</v>
      </c>
      <c r="H21" s="18" t="str">
        <f t="shared" si="1"/>
        <v>3</v>
      </c>
      <c r="I21" s="18" t="str">
        <f t="shared" si="2"/>
        <v>4</v>
      </c>
      <c r="J21" s="18" t="str">
        <f t="shared" si="3"/>
        <v>MAÑANA</v>
      </c>
      <c r="K21" s="18" t="str">
        <f>VLOOKUP(F21,'Datos por dni'!$B$10:$AM$2168,11,0)</f>
        <v>3 horas diarias, 4 veces por semana, de lunes a viernes por la MAÑANA.</v>
      </c>
      <c r="L21" s="15" t="str">
        <f>SUBSTITUTE(VLOOKUP(F21,'Datos por dni'!$B$10:$AM$325,11,0),"Prefiero no decirlo","")</f>
        <v>3 horas diarias, 4 veces por semana, de lunes a viernes por la MAÑANA.</v>
      </c>
      <c r="M21" s="15"/>
      <c r="N21" s="15" t="str">
        <f>IF(O21 &lt;&gt; "",VLOOKUP(O21,'Áreas'!$A$2:$C$14,2,),"")</f>
        <v>Educación Socioambiental</v>
      </c>
      <c r="O21" s="15" t="s">
        <v>63</v>
      </c>
      <c r="P21" s="15" t="str">
        <f>VLOOKUP(F21,'Datos por dni'!$B$10:$AM$325,21,0)</f>
        <v>Mauro eduardo</v>
      </c>
      <c r="Q21" s="15"/>
    </row>
    <row r="22">
      <c r="A22" s="9" t="s">
        <v>55</v>
      </c>
      <c r="B22" s="13">
        <f>VLOOKUP(F22,'Datos por dni'!$B$10:$AM$325,2,0)</f>
        <v>44263.62995</v>
      </c>
      <c r="C22" s="14">
        <f>VLOOKUP(F22,'Datos por dni'!$B$10:$AM$325,5,0)</f>
        <v>31476</v>
      </c>
      <c r="D22" s="15" t="str">
        <f>IFERROR(__xludf.DUMMYFUNCTION("IF(REGEXMATCH(E22,""^[0-9]{8}$""),""DNI"",IF(E22&lt;&gt;"""",""OTRO"",""""))"),"DNI")</f>
        <v>DNI</v>
      </c>
      <c r="E22" s="16" t="s">
        <v>79</v>
      </c>
      <c r="F22" s="17">
        <v>3.2236447E7</v>
      </c>
      <c r="G22" s="15" t="str">
        <f>VLOOKUP(TEXT(F22,"0"),'Nacionalidades de todo por dni'!$A$2:$B$2168,2,0)</f>
        <v>Argentina</v>
      </c>
      <c r="H22" s="18" t="str">
        <f t="shared" si="1"/>
        <v>4</v>
      </c>
      <c r="I22" s="18" t="str">
        <f t="shared" si="2"/>
        <v>3</v>
      </c>
      <c r="J22" s="18" t="str">
        <f t="shared" si="3"/>
        <v>MAÑANA</v>
      </c>
      <c r="K22" s="18" t="str">
        <f>VLOOKUP(F22,'Datos por dni'!$B$10:$AM$2168,11,0)</f>
        <v>4 horas diarias, 3 veces por semana, de lunes a viernes por la MAÑANA.</v>
      </c>
      <c r="L22" s="15" t="str">
        <f>SUBSTITUTE(VLOOKUP(F22,'Datos por dni'!$B$10:$AM$325,11,0),"Prefiero no decirlo","")</f>
        <v>4 horas diarias, 3 veces por semana, de lunes a viernes por la MAÑANA.</v>
      </c>
      <c r="M22" s="15"/>
      <c r="N22" s="15" t="str">
        <f>IF(O22 &lt;&gt; "",VLOOKUP(O22,'Áreas'!$A$2:$C$14,2,),"")</f>
        <v>Investigación y Política Socioambiental</v>
      </c>
      <c r="O22" s="15" t="s">
        <v>59</v>
      </c>
      <c r="P22" s="15" t="str">
        <f>VLOOKUP(F22,'Datos por dni'!$B$10:$AM$325,21,0)</f>
        <v>Andrés López </v>
      </c>
      <c r="Q22" s="15"/>
    </row>
    <row r="23">
      <c r="A23" s="9" t="s">
        <v>55</v>
      </c>
      <c r="B23" s="13">
        <f>VLOOKUP(F23,'Datos por dni'!$B$10:$AM$325,2,0)</f>
        <v>44263.7644</v>
      </c>
      <c r="C23" s="14">
        <f>VLOOKUP(F23,'Datos por dni'!$B$10:$AM$325,5,0)</f>
        <v>35040</v>
      </c>
      <c r="D23" s="15" t="str">
        <f>IFERROR(__xludf.DUMMYFUNCTION("IF(REGEXMATCH(E23,""^[0-9]{8}$""),""DNI"",IF(E23&lt;&gt;"""",""OTRO"",""""))"),"DNI")</f>
        <v>DNI</v>
      </c>
      <c r="E23" s="16" t="s">
        <v>80</v>
      </c>
      <c r="F23" s="17">
        <v>3.9339472E7</v>
      </c>
      <c r="G23" s="15" t="str">
        <f>VLOOKUP(TEXT(F23,"0"),'Nacionalidades de todo por dni'!$A$2:$B$2168,2,0)</f>
        <v>Argentina</v>
      </c>
      <c r="H23" s="18" t="str">
        <f t="shared" si="1"/>
        <v>4</v>
      </c>
      <c r="I23" s="18" t="str">
        <f t="shared" si="2"/>
        <v>3</v>
      </c>
      <c r="J23" s="18" t="str">
        <f t="shared" si="3"/>
        <v>MAÑANA</v>
      </c>
      <c r="K23" s="18" t="str">
        <f>VLOOKUP(F23,'Datos por dni'!$B$10:$AM$2168,11,0)</f>
        <v>4 horas diarias, 3 veces por semana, de lunes a viernes por la MAÑANA.</v>
      </c>
      <c r="L23" s="15" t="str">
        <f>SUBSTITUTE(VLOOKUP(F23,'Datos por dni'!$B$10:$AM$325,11,0),"Prefiero no decirlo","")</f>
        <v>4 horas diarias, 3 veces por semana, de lunes a viernes por la MAÑANA.</v>
      </c>
      <c r="M23" s="15"/>
      <c r="N23" s="15" t="str">
        <f>IF(O23 &lt;&gt; "",VLOOKUP(O23,'Áreas'!$A$2:$C$14,2,),"")</f>
        <v>Investigación y Política Socioambiental</v>
      </c>
      <c r="O23" s="15" t="s">
        <v>59</v>
      </c>
      <c r="P23" s="15" t="str">
        <f>VLOOKUP(F23,'Datos por dni'!$B$10:$AM$325,21,0)</f>
        <v>Marcela Fossat</v>
      </c>
      <c r="Q23" s="15"/>
    </row>
    <row r="24">
      <c r="A24" s="9" t="s">
        <v>55</v>
      </c>
      <c r="B24" s="13">
        <f>VLOOKUP(F24,'Datos por dni'!$B$10:$AM$325,2,0)</f>
        <v>44266.71164</v>
      </c>
      <c r="C24" s="14">
        <f>VLOOKUP(F24,'Datos por dni'!$B$10:$AM$325,5,0)</f>
        <v>33495</v>
      </c>
      <c r="D24" s="15" t="str">
        <f>IFERROR(__xludf.DUMMYFUNCTION("IF(REGEXMATCH(E24,""^[0-9]{8}$""),""DNI"",IF(E24&lt;&gt;"""",""OTRO"",""""))"),"DNI")</f>
        <v>DNI</v>
      </c>
      <c r="E24" s="16" t="s">
        <v>81</v>
      </c>
      <c r="F24" s="20">
        <v>3.6123398E7</v>
      </c>
      <c r="G24" s="15" t="str">
        <f>VLOOKUP(TEXT(F24,"0"),'Nacionalidades de todo por dni'!$A$2:$B$2168,2,0)</f>
        <v>Argentina</v>
      </c>
      <c r="H24" s="18" t="str">
        <f t="shared" si="1"/>
        <v>3</v>
      </c>
      <c r="I24" s="18" t="str">
        <f t="shared" si="2"/>
        <v>4</v>
      </c>
      <c r="J24" s="18" t="str">
        <f t="shared" si="3"/>
        <v>TARDE</v>
      </c>
      <c r="K24" s="18" t="str">
        <f>VLOOKUP(F24,'Datos por dni'!$B$10:$AM$2168,11,0)</f>
        <v>3 horas diarias, 4 veces por semana, de lunes a viernes por la TARDE.</v>
      </c>
      <c r="L24" s="15" t="str">
        <f>SUBSTITUTE(VLOOKUP(F24,'Datos por dni'!$B$10:$AM$325,11,0),"Prefiero no decirlo","")</f>
        <v>3 horas diarias, 4 veces por semana, de lunes a viernes por la TARDE.</v>
      </c>
      <c r="M24" s="15"/>
      <c r="N24" s="15" t="str">
        <f>IF(O24 &lt;&gt; "",VLOOKUP(O24,'Áreas'!$A$2:$C$14,2,),"")</f>
        <v>Investigación y Política Socioambiental</v>
      </c>
      <c r="O24" s="15" t="s">
        <v>59</v>
      </c>
      <c r="P24" s="15" t="str">
        <f>VLOOKUP(F24,'Datos por dni'!$B$10:$AM$325,21,0)</f>
        <v>Horacio Zapiola</v>
      </c>
      <c r="Q24" s="15"/>
    </row>
    <row r="25">
      <c r="A25" s="9" t="s">
        <v>55</v>
      </c>
      <c r="B25" s="13">
        <f>VLOOKUP(F25,'Datos por dni'!$B$10:$AM$325,2,0)</f>
        <v>44266.7154</v>
      </c>
      <c r="C25" s="14">
        <f>VLOOKUP(F25,'Datos por dni'!$B$10:$AM$325,5,0)</f>
        <v>33017</v>
      </c>
      <c r="D25" s="15" t="str">
        <f>IFERROR(__xludf.DUMMYFUNCTION("IF(REGEXMATCH(E25,""^[0-9]{8}$""),""DNI"",IF(E25&lt;&gt;"""",""OTRO"",""""))"),"DNI")</f>
        <v>DNI</v>
      </c>
      <c r="E25" s="16" t="s">
        <v>82</v>
      </c>
      <c r="F25" s="17">
        <v>3.5267218E7</v>
      </c>
      <c r="G25" s="15" t="str">
        <f>VLOOKUP(TEXT(F25,"0"),'Nacionalidades de todo por dni'!$A$2:$B$2168,2,0)</f>
        <v>Argentina</v>
      </c>
      <c r="H25" s="18" t="str">
        <f t="shared" si="1"/>
        <v>3</v>
      </c>
      <c r="I25" s="18" t="str">
        <f t="shared" si="2"/>
        <v>4</v>
      </c>
      <c r="J25" s="18" t="str">
        <f t="shared" si="3"/>
        <v>TARDE</v>
      </c>
      <c r="K25" s="18" t="str">
        <f>VLOOKUP(F25,'Datos por dni'!$B$10:$AM$2168,11,0)</f>
        <v>3 horas diarias, 4 veces por semana, de lunes a viernes por la TARDE.</v>
      </c>
      <c r="L25" s="15" t="str">
        <f>SUBSTITUTE(VLOOKUP(F25,'Datos por dni'!$B$10:$AM$325,11,0),"Prefiero no decirlo","")</f>
        <v>3 horas diarias, 4 veces por semana, de lunes a viernes por la TARDE.</v>
      </c>
      <c r="M25" s="15"/>
      <c r="N25" s="15" t="str">
        <f>IF(O25 &lt;&gt; "",VLOOKUP(O25,'Áreas'!$A$2:$C$14,2,),"")</f>
        <v>Investigación y Política Socioambiental</v>
      </c>
      <c r="O25" s="15" t="s">
        <v>59</v>
      </c>
      <c r="P25" s="15" t="str">
        <f>VLOOKUP(F25,'Datos por dni'!$B$10:$AM$325,21,0)</f>
        <v>Regina Yodice</v>
      </c>
      <c r="Q25" s="15"/>
    </row>
    <row r="26">
      <c r="A26" s="9" t="s">
        <v>55</v>
      </c>
      <c r="B26" s="13">
        <f>VLOOKUP(F26,'Datos por dni'!$B$10:$AM$325,2,0)</f>
        <v>44266.88556</v>
      </c>
      <c r="C26" s="14">
        <f>VLOOKUP(F26,'Datos por dni'!$B$10:$AM$325,5,0)</f>
        <v>37019</v>
      </c>
      <c r="D26" s="15" t="str">
        <f>IFERROR(__xludf.DUMMYFUNCTION("IF(REGEXMATCH(E26,""^[0-9]{8}$""),""DNI"",IF(E26&lt;&gt;"""",""OTRO"",""""))"),"DNI")</f>
        <v>DNI</v>
      </c>
      <c r="E26" s="16" t="s">
        <v>83</v>
      </c>
      <c r="F26" s="17">
        <v>4.3339089E7</v>
      </c>
      <c r="G26" s="15" t="str">
        <f>VLOOKUP(TEXT(F26,"0"),'Nacionalidades de todo por dni'!$A$2:$B$2168,2,0)</f>
        <v>Argentina</v>
      </c>
      <c r="H26" s="18" t="str">
        <f t="shared" si="1"/>
        <v>3</v>
      </c>
      <c r="I26" s="18" t="str">
        <f t="shared" si="2"/>
        <v>4</v>
      </c>
      <c r="J26" s="18" t="str">
        <f t="shared" si="3"/>
        <v>MAÑANA</v>
      </c>
      <c r="K26" s="18" t="str">
        <f>VLOOKUP(F26,'Datos por dni'!$B$10:$AM$2168,11,0)</f>
        <v>3 horas diarias, 4 veces por semana, de lunes a viernes por la MAÑANA.</v>
      </c>
      <c r="L26" s="15" t="str">
        <f>SUBSTITUTE(VLOOKUP(F26,'Datos por dni'!$B$10:$AM$325,11,0),"Prefiero no decirlo","")</f>
        <v>3 horas diarias, 4 veces por semana, de lunes a viernes por la MAÑANA.</v>
      </c>
      <c r="M26" s="15"/>
      <c r="N26" s="15" t="str">
        <f>IF(O26 &lt;&gt; "",VLOOKUP(O26,'Áreas'!$A$2:$C$14,2,),"")</f>
        <v>Educación Socioambiental, Investigación y Política Socioambiental</v>
      </c>
      <c r="O26" s="15" t="s">
        <v>57</v>
      </c>
      <c r="P26" s="15" t="str">
        <f>VLOOKUP(F26,'Datos por dni'!$B$10:$AM$325,21,0)</f>
        <v>Mirta morra</v>
      </c>
      <c r="Q26" s="15"/>
    </row>
    <row r="27">
      <c r="A27" s="9" t="s">
        <v>55</v>
      </c>
      <c r="B27" s="13">
        <f>VLOOKUP(F27,'Datos por dni'!$B$10:$AM$325,2,0)</f>
        <v>44269.60954</v>
      </c>
      <c r="C27" s="14">
        <f>VLOOKUP(F27,'Datos por dni'!$B$10:$AM$325,5,0)</f>
        <v>36933</v>
      </c>
      <c r="D27" s="15" t="str">
        <f>IFERROR(__xludf.DUMMYFUNCTION("IF(REGEXMATCH(E27,""^[0-9]{8}$""),""DNI"",IF(E27&lt;&gt;"""",""OTRO"",""""))"),"DNI")</f>
        <v>DNI</v>
      </c>
      <c r="E27" s="16" t="s">
        <v>84</v>
      </c>
      <c r="F27" s="17">
        <v>4.3253076E7</v>
      </c>
      <c r="G27" s="15" t="str">
        <f>VLOOKUP(TEXT(F27,"0"),'Nacionalidades de todo por dni'!$A$2:$B$2168,2,0)</f>
        <v>Argentina</v>
      </c>
      <c r="H27" s="18" t="str">
        <f t="shared" si="1"/>
        <v>3</v>
      </c>
      <c r="I27" s="18" t="str">
        <f t="shared" si="2"/>
        <v>4</v>
      </c>
      <c r="J27" s="18" t="str">
        <f t="shared" si="3"/>
        <v>MAÑANA</v>
      </c>
      <c r="K27" s="18" t="str">
        <f>VLOOKUP(F27,'Datos por dni'!$B$10:$AM$2168,11,0)</f>
        <v>3 horas diarias, 4 veces por semana, de lunes a viernes por la MAÑANA.</v>
      </c>
      <c r="L27" s="15" t="str">
        <f>SUBSTITUTE(VLOOKUP(F27,'Datos por dni'!$B$10:$AM$325,11,0),"Prefiero no decirlo","")</f>
        <v>3 horas diarias, 4 veces por semana, de lunes a viernes por la MAÑANA.</v>
      </c>
      <c r="M27" s="15"/>
      <c r="N27" s="15" t="str">
        <f>IF(O27 &lt;&gt; "",VLOOKUP(O27,'Áreas'!$A$2:$C$14,2,),"")</f>
        <v>Investigación y Política Socioambiental</v>
      </c>
      <c r="O27" s="15" t="s">
        <v>59</v>
      </c>
      <c r="P27" s="15" t="str">
        <f>VLOOKUP(F27,'Datos por dni'!$B$10:$AM$325,21,0)</f>
        <v>María Córdoba </v>
      </c>
      <c r="Q27" s="15"/>
    </row>
    <row r="28" hidden="1">
      <c r="A28" s="9" t="s">
        <v>55</v>
      </c>
      <c r="B28" s="13">
        <f>VLOOKUP(F28,'Datos por dni'!$B$10:$AM$325,2,0)</f>
        <v>44271.57836</v>
      </c>
      <c r="C28" s="14">
        <f>VLOOKUP(F28,'Datos por dni'!$B$10:$AM$325,5,0)</f>
        <v>28355</v>
      </c>
      <c r="D28" s="15" t="str">
        <f>IFERROR(__xludf.DUMMYFUNCTION("IF(REGEXMATCH(E28,""^[0-9]{8}$""),""DNI"",IF(E28&lt;&gt;"""",""OTRO"",""""))"),"")</f>
        <v/>
      </c>
      <c r="E28" s="16"/>
      <c r="F28" s="21" t="s">
        <v>85</v>
      </c>
      <c r="G28" s="15" t="str">
        <f>VLOOKUP(TEXT(F28,"0"),'Nacionalidades de todo por dni'!$A$2:$B$2168,2,0)</f>
        <v>#N/A</v>
      </c>
      <c r="H28" s="18" t="str">
        <f t="shared" si="1"/>
        <v>4</v>
      </c>
      <c r="I28" s="18" t="str">
        <f t="shared" si="2"/>
        <v>3</v>
      </c>
      <c r="J28" s="18" t="str">
        <f t="shared" si="3"/>
        <v>MAÑANA</v>
      </c>
      <c r="K28" s="18" t="str">
        <f>VLOOKUP(F28,'Datos por dni'!$B$10:$AM$2168,11,0)</f>
        <v>4 horas diarias, 3 veces por semana, de lunes a viernes por la MAÑANA.</v>
      </c>
      <c r="L28" s="15" t="str">
        <f>SUBSTITUTE(VLOOKUP(F28,'Datos por dni'!$B$10:$AM$325,11,0),"Prefiero no decirlo","")</f>
        <v>4 horas diarias, 3 veces por semana, de lunes a viernes por la MAÑANA.</v>
      </c>
      <c r="M28" s="15"/>
      <c r="N28" s="15" t="str">
        <f>IF(O28 &lt;&gt; "",VLOOKUP(O28,'Áreas'!$A$2:$C$14,2,),"")</f>
        <v>Educación Socioambiental, Investigación y Política Socioambiental</v>
      </c>
      <c r="O28" s="15" t="s">
        <v>57</v>
      </c>
      <c r="P28" s="15" t="str">
        <f>VLOOKUP(F28,'Datos por dni'!$B$10:$AM$325,21,0)</f>
        <v>Deysi Violeta Veras Guzman</v>
      </c>
      <c r="Q28" s="15"/>
    </row>
    <row r="29">
      <c r="A29" s="9" t="s">
        <v>55</v>
      </c>
      <c r="B29" s="13">
        <f>VLOOKUP(F29,'Datos por dni'!$B$10:$AM$325,2,0)</f>
        <v>44272.55072</v>
      </c>
      <c r="C29" s="14">
        <f>VLOOKUP(F29,'Datos por dni'!$B$10:$AM$325,5,0)</f>
        <v>35527</v>
      </c>
      <c r="D29" s="15" t="str">
        <f>IFERROR(__xludf.DUMMYFUNCTION("IF(REGEXMATCH(E29,""^[0-9]{8}$""),""DNI"",IF(E29&lt;&gt;"""",""OTRO"",""""))"),"DNI")</f>
        <v>DNI</v>
      </c>
      <c r="E29" s="16" t="s">
        <v>86</v>
      </c>
      <c r="F29" s="17">
        <v>4.0244938E7</v>
      </c>
      <c r="G29" s="15" t="str">
        <f>VLOOKUP(TEXT(F29,"0"),'Nacionalidades de todo por dni'!$A$2:$B$2168,2,0)</f>
        <v>Argentina</v>
      </c>
      <c r="H29" s="18" t="str">
        <f t="shared" si="1"/>
        <v>4</v>
      </c>
      <c r="I29" s="18" t="str">
        <f t="shared" si="2"/>
        <v>3</v>
      </c>
      <c r="J29" s="18" t="str">
        <f t="shared" si="3"/>
        <v>TARDE</v>
      </c>
      <c r="K29" s="18" t="str">
        <f>VLOOKUP(F29,'Datos por dni'!$B$10:$AM$2168,11,0)</f>
        <v>4 horas diarias, 3 veces por semana, de lunes a viernes por la TARDE.</v>
      </c>
      <c r="L29" s="15" t="str">
        <f>SUBSTITUTE(VLOOKUP(F29,'Datos por dni'!$B$10:$AM$325,11,0),"Prefiero no decirlo","")</f>
        <v>4 horas diarias, 3 veces por semana, de lunes a viernes por la TARDE.</v>
      </c>
      <c r="M29" s="15"/>
      <c r="N29" s="15" t="str">
        <f>IF(O29 &lt;&gt; "",VLOOKUP(O29,'Áreas'!$A$2:$C$14,2,),"")</f>
        <v>Educación Socioambiental, Investigación y Política Socioambiental</v>
      </c>
      <c r="O29" s="15" t="s">
        <v>57</v>
      </c>
      <c r="P29" s="15" t="str">
        <f>VLOOKUP(F29,'Datos por dni'!$B$10:$AM$325,21,0)</f>
        <v>Adriana Daddetta </v>
      </c>
      <c r="Q29" s="15"/>
    </row>
    <row r="30">
      <c r="A30" s="9" t="s">
        <v>55</v>
      </c>
      <c r="B30" s="13">
        <f>VLOOKUP(F30,'Datos por dni'!$B$10:$AM$325,2,0)</f>
        <v>44272.76355</v>
      </c>
      <c r="C30" s="14">
        <f>VLOOKUP(F30,'Datos por dni'!$B$10:$AM$325,5,0)</f>
        <v>36452</v>
      </c>
      <c r="D30" s="15" t="str">
        <f>IFERROR(__xludf.DUMMYFUNCTION("IF(REGEXMATCH(E30,""^[0-9]{8}$""),""DNI"",IF(E30&lt;&gt;"""",""OTRO"",""""))"),"DNI")</f>
        <v>DNI</v>
      </c>
      <c r="E30" s="16" t="s">
        <v>87</v>
      </c>
      <c r="F30" s="17">
        <v>4.2157657E7</v>
      </c>
      <c r="G30" s="15" t="str">
        <f>VLOOKUP(TEXT(F30,"0"),'Nacionalidades de todo por dni'!$A$2:$B$2168,2,0)</f>
        <v>Argentina</v>
      </c>
      <c r="H30" s="18" t="str">
        <f t="shared" si="1"/>
        <v>4</v>
      </c>
      <c r="I30" s="18" t="str">
        <f t="shared" si="2"/>
        <v>3</v>
      </c>
      <c r="J30" s="18" t="str">
        <f t="shared" si="3"/>
        <v>MAÑANA</v>
      </c>
      <c r="K30" s="18" t="str">
        <f>VLOOKUP(F30,'Datos por dni'!$B$10:$AM$2168,11,0)</f>
        <v>4 horas diarias, 3 veces por semana, de lunes a viernes por la MAÑANA.</v>
      </c>
      <c r="L30" s="15" t="str">
        <f>SUBSTITUTE(VLOOKUP(F30,'Datos por dni'!$B$10:$AM$325,11,0),"Prefiero no decirlo","")</f>
        <v>4 horas diarias, 3 veces por semana, de lunes a viernes por la MAÑANA.</v>
      </c>
      <c r="M30" s="15"/>
      <c r="N30" s="15" t="str">
        <f>IF(O30 &lt;&gt; "",VLOOKUP(O30,'Áreas'!$A$2:$C$14,2,),"")</f>
        <v>Educación Socioambiental, Investigación y Política Socioambiental</v>
      </c>
      <c r="O30" s="15" t="s">
        <v>57</v>
      </c>
      <c r="P30" s="15" t="str">
        <f>VLOOKUP(F30,'Datos por dni'!$B$10:$AM$325,21,0)</f>
        <v>María Isabel Roca</v>
      </c>
      <c r="Q30" s="15"/>
    </row>
    <row r="31">
      <c r="A31" s="9" t="s">
        <v>55</v>
      </c>
      <c r="B31" s="13">
        <f>VLOOKUP(F31,'Datos por dni'!$B$10:$AM$325,2,0)</f>
        <v>44273.03249</v>
      </c>
      <c r="C31" s="14">
        <f>VLOOKUP(F31,'Datos por dni'!$B$10:$AM$325,5,0)</f>
        <v>36923</v>
      </c>
      <c r="D31" s="15" t="str">
        <f>IFERROR(__xludf.DUMMYFUNCTION("IF(REGEXMATCH(E31,""^[0-9]{8}$""),""DNI"",IF(E31&lt;&gt;"""",""OTRO"",""""))"),"DNI")</f>
        <v>DNI</v>
      </c>
      <c r="E31" s="16" t="s">
        <v>88</v>
      </c>
      <c r="F31" s="22">
        <v>4.2850399E7</v>
      </c>
      <c r="G31" s="15" t="str">
        <f>VLOOKUP(TEXT(F31,"0"),'Nacionalidades de todo por dni'!$A$2:$B$2168,2,0)</f>
        <v>Argentina</v>
      </c>
      <c r="H31" s="18" t="str">
        <f t="shared" si="1"/>
        <v>3</v>
      </c>
      <c r="I31" s="18" t="str">
        <f t="shared" si="2"/>
        <v>4</v>
      </c>
      <c r="J31" s="18" t="str">
        <f t="shared" si="3"/>
        <v>MAÑANA</v>
      </c>
      <c r="K31" s="18" t="str">
        <f>VLOOKUP(F31,'Datos por dni'!$B$10:$AM$2168,11,0)</f>
        <v>3 horas diarias, 4 veces por semana, de lunes a viernes por la MAÑANA.</v>
      </c>
      <c r="L31" s="15" t="str">
        <f>SUBSTITUTE(VLOOKUP(F31,'Datos por dni'!$B$10:$AM$325,11,0),"Prefiero no decirlo","")</f>
        <v>3 horas diarias, 4 veces por semana, de lunes a viernes por la MAÑANA.</v>
      </c>
      <c r="M31" s="15"/>
      <c r="N31" s="15" t="str">
        <f>IF(O31 &lt;&gt; "",VLOOKUP(O31,'Áreas'!$A$2:$C$14,2,),"")</f>
        <v>Educación Socioambiental</v>
      </c>
      <c r="O31" s="15" t="s">
        <v>63</v>
      </c>
      <c r="P31" s="15" t="str">
        <f>VLOOKUP(F31,'Datos por dni'!$B$10:$AM$325,21,0)</f>
        <v>Liliana aruanno </v>
      </c>
      <c r="Q31" s="15"/>
    </row>
    <row r="32">
      <c r="A32" s="9" t="s">
        <v>55</v>
      </c>
      <c r="B32" s="13">
        <f>VLOOKUP(F32,'Datos por dni'!$B$10:$AM$325,2,0)</f>
        <v>44274.5005</v>
      </c>
      <c r="C32" s="14">
        <f>VLOOKUP(F32,'Datos por dni'!$B$10:$AM$325,5,0)</f>
        <v>36104</v>
      </c>
      <c r="D32" s="15" t="str">
        <f>IFERROR(__xludf.DUMMYFUNCTION("IF(REGEXMATCH(E32,""^[0-9]{8}$""),""DNI"",IF(E32&lt;&gt;"""",""OTRO"",""""))"),"DNI")</f>
        <v>DNI</v>
      </c>
      <c r="E32" s="16" t="s">
        <v>89</v>
      </c>
      <c r="F32" s="17">
        <v>4.1561571E7</v>
      </c>
      <c r="G32" s="15" t="str">
        <f>VLOOKUP(TEXT(F32,"0"),'Nacionalidades de todo por dni'!$A$2:$B$2168,2,0)</f>
        <v>Argentina</v>
      </c>
      <c r="H32" s="18" t="str">
        <f t="shared" si="1"/>
        <v>3</v>
      </c>
      <c r="I32" s="18" t="str">
        <f t="shared" si="2"/>
        <v>4</v>
      </c>
      <c r="J32" s="18" t="str">
        <f t="shared" si="3"/>
        <v>TARDE</v>
      </c>
      <c r="K32" s="18" t="str">
        <f>VLOOKUP(F32,'Datos por dni'!$B$10:$AM$2168,11,0)</f>
        <v>3 horas diarias, 4 veces por semana, de lunes a viernes por la TARDE.</v>
      </c>
      <c r="L32" s="15" t="str">
        <f>SUBSTITUTE(VLOOKUP(F32,'Datos por dni'!$B$10:$AM$325,11,0),"Prefiero no decirlo","")</f>
        <v>3 horas diarias, 4 veces por semana, de lunes a viernes por la TARDE.</v>
      </c>
      <c r="M32" s="15"/>
      <c r="N32" s="15" t="str">
        <f>IF(O32 &lt;&gt; "",VLOOKUP(O32,'Áreas'!$A$2:$C$14,2,),"")</f>
        <v>Educación Socioambiental</v>
      </c>
      <c r="O32" s="15" t="s">
        <v>63</v>
      </c>
      <c r="P32" s="15" t="str">
        <f>VLOOKUP(F32,'Datos por dni'!$B$10:$AM$325,21,0)</f>
        <v>Victoria Roigt</v>
      </c>
      <c r="Q32" s="15"/>
    </row>
    <row r="33">
      <c r="A33" s="9" t="s">
        <v>55</v>
      </c>
      <c r="B33" s="13">
        <f>VLOOKUP(F33,'Datos por dni'!$B$10:$AM$325,2,0)</f>
        <v>44274.96465</v>
      </c>
      <c r="C33" s="14">
        <f>VLOOKUP(F33,'Datos por dni'!$B$10:$AM$325,5,0)</f>
        <v>34045</v>
      </c>
      <c r="D33" s="15" t="str">
        <f>IFERROR(__xludf.DUMMYFUNCTION("IF(REGEXMATCH(E33,""^[0-9]{8}$""),""DNI"",IF(E33&lt;&gt;"""",""OTRO"",""""))"),"DNI")</f>
        <v>DNI</v>
      </c>
      <c r="E33" s="16" t="s">
        <v>90</v>
      </c>
      <c r="F33" s="17">
        <v>3.6018418E7</v>
      </c>
      <c r="G33" s="15" t="str">
        <f>VLOOKUP(TEXT(F33,"0"),'Nacionalidades de todo por dni'!$A$2:$B$2168,2,0)</f>
        <v>Argentina</v>
      </c>
      <c r="H33" s="18" t="str">
        <f t="shared" si="1"/>
        <v>3</v>
      </c>
      <c r="I33" s="18" t="str">
        <f t="shared" si="2"/>
        <v>4</v>
      </c>
      <c r="J33" s="18" t="str">
        <f t="shared" si="3"/>
        <v>MAÑANA</v>
      </c>
      <c r="K33" s="18" t="str">
        <f>VLOOKUP(F33,'Datos por dni'!$B$10:$AM$2168,11,0)</f>
        <v>3 horas diarias, 4 veces por semana, de lunes a viernes por la MAÑANA.</v>
      </c>
      <c r="L33" s="15" t="str">
        <f>SUBSTITUTE(VLOOKUP(F33,'Datos por dni'!$B$10:$AM$325,11,0),"Prefiero no decirlo","")</f>
        <v>3 horas diarias, 4 veces por semana, de lunes a viernes por la MAÑANA.</v>
      </c>
      <c r="M33" s="15"/>
      <c r="N33" s="15" t="str">
        <f>IF(O33 &lt;&gt; "",VLOOKUP(O33,'Áreas'!$A$2:$C$14,2,),"")</f>
        <v>Educación Socioambiental, Investigación y Política Socioambiental</v>
      </c>
      <c r="O33" s="15" t="s">
        <v>57</v>
      </c>
      <c r="P33" s="15" t="str">
        <f>VLOOKUP(F33,'Datos por dni'!$B$10:$AM$325,21,0)</f>
        <v>Amanda Ledesma</v>
      </c>
      <c r="Q33" s="15"/>
    </row>
    <row r="34">
      <c r="A34" s="9" t="s">
        <v>55</v>
      </c>
      <c r="B34" s="13">
        <f>VLOOKUP(F34,'Datos por dni'!$B$10:$AM$325,2,0)</f>
        <v>44276.67632</v>
      </c>
      <c r="C34" s="14">
        <f>VLOOKUP(F34,'Datos por dni'!$B$10:$AM$325,5,0)</f>
        <v>31415</v>
      </c>
      <c r="D34" s="15" t="str">
        <f>IFERROR(__xludf.DUMMYFUNCTION("IF(REGEXMATCH(E34,""^[0-9]{8}$""),""DNI"",IF(E34&lt;&gt;"""",""OTRO"",""""))"),"DNI")</f>
        <v>DNI</v>
      </c>
      <c r="E34" s="16" t="s">
        <v>91</v>
      </c>
      <c r="F34" s="22">
        <v>3.2034966E7</v>
      </c>
      <c r="G34" s="15" t="str">
        <f>VLOOKUP(TEXT(F34,"0"),'Nacionalidades de todo por dni'!$A$2:$B$2168,2,0)</f>
        <v>Argentina</v>
      </c>
      <c r="H34" s="18" t="str">
        <f t="shared" si="1"/>
        <v>4</v>
      </c>
      <c r="I34" s="18" t="str">
        <f t="shared" si="2"/>
        <v>3</v>
      </c>
      <c r="J34" s="18" t="str">
        <f t="shared" si="3"/>
        <v>TARDE</v>
      </c>
      <c r="K34" s="18" t="str">
        <f>VLOOKUP(F34,'Datos por dni'!$B$10:$AM$2168,11,0)</f>
        <v>4 horas diarias, 3 veces por semana, de lunes a viernes por la TARDE.</v>
      </c>
      <c r="L34" s="15" t="str">
        <f>SUBSTITUTE(VLOOKUP(F34,'Datos por dni'!$B$10:$AM$325,11,0),"Prefiero no decirlo","")</f>
        <v>4 horas diarias, 3 veces por semana, de lunes a viernes por la TARDE.</v>
      </c>
      <c r="M34" s="15"/>
      <c r="N34" s="15" t="str">
        <f>IF(O34 &lt;&gt; "",VLOOKUP(O34,'Áreas'!$A$2:$C$14,2,),"")</f>
        <v>Educación Socioambiental, Investigación y Política Socioambiental</v>
      </c>
      <c r="O34" s="15" t="s">
        <v>57</v>
      </c>
      <c r="P34" s="15" t="str">
        <f>VLOOKUP(F34,'Datos por dni'!$B$10:$AM$325,21,0)</f>
        <v>Gladis Amaya</v>
      </c>
      <c r="Q34" s="15"/>
    </row>
    <row r="35">
      <c r="A35" s="9" t="s">
        <v>55</v>
      </c>
      <c r="B35" s="13">
        <f>VLOOKUP(F35,'Datos por dni'!$B$10:$AM$325,2,0)</f>
        <v>44277.50348</v>
      </c>
      <c r="C35" s="14">
        <f>VLOOKUP(F35,'Datos por dni'!$B$10:$AM$325,5,0)</f>
        <v>32946</v>
      </c>
      <c r="D35" s="15" t="str">
        <f>IFERROR(__xludf.DUMMYFUNCTION("IF(REGEXMATCH(E35,""^[0-9]{8}$""),""DNI"",IF(E35&lt;&gt;"""",""OTRO"",""""))"),"DNI")</f>
        <v>DNI</v>
      </c>
      <c r="E35" s="16" t="s">
        <v>92</v>
      </c>
      <c r="F35" s="17">
        <v>3.5156234E7</v>
      </c>
      <c r="G35" s="15" t="str">
        <f>VLOOKUP(TEXT(F35,"0"),'Nacionalidades de todo por dni'!$A$2:$B$2168,2,0)</f>
        <v>Argentina</v>
      </c>
      <c r="H35" s="18" t="str">
        <f t="shared" si="1"/>
        <v>4</v>
      </c>
      <c r="I35" s="18" t="str">
        <f t="shared" si="2"/>
        <v>3</v>
      </c>
      <c r="J35" s="18" t="str">
        <f t="shared" si="3"/>
        <v>MAÑANA</v>
      </c>
      <c r="K35" s="18" t="str">
        <f>VLOOKUP(F35,'Datos por dni'!$B$10:$AM$2168,11,0)</f>
        <v>4 horas diarias, 3 veces por semana, de lunes a viernes por la MAÑANA.</v>
      </c>
      <c r="L35" s="15" t="str">
        <f>SUBSTITUTE(VLOOKUP(F35,'Datos por dni'!$B$10:$AM$325,11,0),"Prefiero no decirlo","")</f>
        <v>4 horas diarias, 3 veces por semana, de lunes a viernes por la MAÑANA.</v>
      </c>
      <c r="M35" s="15"/>
      <c r="N35" s="15" t="str">
        <f>IF(O35 &lt;&gt; "",VLOOKUP(O35,'Áreas'!$A$2:$C$14,2,),"")</f>
        <v>Educación Socioambiental, Investigación y Política Socioambiental</v>
      </c>
      <c r="O35" s="15" t="s">
        <v>57</v>
      </c>
      <c r="P35" s="15" t="str">
        <f>VLOOKUP(F35,'Datos por dni'!$B$10:$AM$325,21,0)</f>
        <v>Nahuel Sfeir</v>
      </c>
      <c r="Q35" s="15"/>
    </row>
    <row r="36">
      <c r="A36" s="9" t="s">
        <v>55</v>
      </c>
      <c r="B36" s="13">
        <f>VLOOKUP(F36,'Datos por dni'!$B$10:$AM$325,2,0)</f>
        <v>44279.81272</v>
      </c>
      <c r="C36" s="14">
        <f>VLOOKUP(F36,'Datos por dni'!$B$10:$AM$325,5,0)</f>
        <v>36712</v>
      </c>
      <c r="D36" s="15" t="str">
        <f>IFERROR(__xludf.DUMMYFUNCTION("IF(REGEXMATCH(E36,""^[0-9]{8}$""),""DNI"",IF(E36&lt;&gt;"""",""OTRO"",""""))"),"DNI")</f>
        <v>DNI</v>
      </c>
      <c r="E36" s="16" t="s">
        <v>93</v>
      </c>
      <c r="F36" s="17">
        <v>4.2662663E7</v>
      </c>
      <c r="G36" s="15" t="str">
        <f>VLOOKUP(TEXT(F36,"0"),'Nacionalidades de todo por dni'!$A$2:$B$2168,2,0)</f>
        <v>Argentina</v>
      </c>
      <c r="H36" s="18" t="str">
        <f t="shared" si="1"/>
        <v>3</v>
      </c>
      <c r="I36" s="18" t="str">
        <f t="shared" si="2"/>
        <v>4</v>
      </c>
      <c r="J36" s="18" t="str">
        <f t="shared" si="3"/>
        <v>TARDE</v>
      </c>
      <c r="K36" s="18" t="str">
        <f>VLOOKUP(F36,'Datos por dni'!$B$10:$AM$2168,11,0)</f>
        <v>3 horas diarias, 4 veces por semana, de lunes a viernes por la TARDE.</v>
      </c>
      <c r="L36" s="15" t="str">
        <f>SUBSTITUTE(VLOOKUP(F36,'Datos por dni'!$B$10:$AM$325,11,0),"Prefiero no decirlo","")</f>
        <v>3 horas diarias, 4 veces por semana, de lunes a viernes por la TARDE.</v>
      </c>
      <c r="M36" s="15"/>
      <c r="N36" s="15" t="str">
        <f>IF(O36 &lt;&gt; "",VLOOKUP(O36,'Áreas'!$A$2:$C$14,2,),"")</f>
        <v>Investigación y Política Socioambiental</v>
      </c>
      <c r="O36" s="15" t="s">
        <v>59</v>
      </c>
      <c r="P36" s="15" t="str">
        <f>VLOOKUP(F36,'Datos por dni'!$B$10:$AM$325,21,0)</f>
        <v>Stella Maris Hirmas Riade</v>
      </c>
      <c r="Q36" s="15"/>
    </row>
    <row r="37">
      <c r="A37" s="9" t="s">
        <v>55</v>
      </c>
      <c r="B37" s="13">
        <f>VLOOKUP(F37,'Datos por dni'!$B$10:$AM$325,2,0)</f>
        <v>44280.78949</v>
      </c>
      <c r="C37" s="14">
        <f>VLOOKUP(F37,'Datos por dni'!$B$10:$AM$325,5,0)</f>
        <v>33437</v>
      </c>
      <c r="D37" s="15" t="str">
        <f>IFERROR(__xludf.DUMMYFUNCTION("IF(REGEXMATCH(E37,""^[0-9]{8}$""),""DNI"",IF(E37&lt;&gt;"""",""OTRO"",""""))"),"DNI")</f>
        <v>DNI</v>
      </c>
      <c r="E37" s="16" t="s">
        <v>94</v>
      </c>
      <c r="F37" s="17">
        <v>3.6171988E7</v>
      </c>
      <c r="G37" s="15" t="str">
        <f>VLOOKUP(TEXT(F37,"0"),'Nacionalidades de todo por dni'!$A$2:$B$2168,2,0)</f>
        <v>Argentina</v>
      </c>
      <c r="H37" s="18" t="str">
        <f t="shared" si="1"/>
        <v>4</v>
      </c>
      <c r="I37" s="18" t="str">
        <f t="shared" si="2"/>
        <v>3</v>
      </c>
      <c r="J37" s="18" t="str">
        <f t="shared" si="3"/>
        <v>TARDE</v>
      </c>
      <c r="K37" s="18" t="str">
        <f>VLOOKUP(F37,'Datos por dni'!$B$10:$AM$2168,11,0)</f>
        <v>4 horas diarias, 3 veces por semana, de lunes a viernes por la TARDE.</v>
      </c>
      <c r="L37" s="15" t="str">
        <f>SUBSTITUTE(VLOOKUP(F37,'Datos por dni'!$B$10:$AM$325,11,0),"Prefiero no decirlo","")</f>
        <v>4 horas diarias, 3 veces por semana, de lunes a viernes por la TARDE.</v>
      </c>
      <c r="M37" s="15"/>
      <c r="N37" s="15" t="str">
        <f>IF(O37 &lt;&gt; "",VLOOKUP(O37,'Áreas'!$A$2:$C$14,2,),"")</f>
        <v>Educación Socioambiental, Investigación y Política Socioambiental</v>
      </c>
      <c r="O37" s="15" t="s">
        <v>57</v>
      </c>
      <c r="P37" s="15" t="str">
        <f>VLOOKUP(F37,'Datos por dni'!$B$10:$AM$325,21,0)</f>
        <v>Laura Garcia</v>
      </c>
      <c r="Q37" s="15"/>
    </row>
    <row r="38">
      <c r="A38" s="9" t="s">
        <v>55</v>
      </c>
      <c r="B38" s="13">
        <f>VLOOKUP(F38,'Datos por dni'!$B$10:$AM$325,2,0)</f>
        <v>44280.83344</v>
      </c>
      <c r="C38" s="14">
        <f>VLOOKUP(F38,'Datos por dni'!$B$10:$AM$325,5,0)</f>
        <v>35473</v>
      </c>
      <c r="D38" s="15" t="str">
        <f>IFERROR(__xludf.DUMMYFUNCTION("IF(REGEXMATCH(E38,""^[0-9]{8}$""),""DNI"",IF(E38&lt;&gt;"""",""OTRO"",""""))"),"DNI")</f>
        <v>DNI</v>
      </c>
      <c r="E38" s="16" t="s">
        <v>95</v>
      </c>
      <c r="F38" s="17">
        <v>4.0141518E7</v>
      </c>
      <c r="G38" s="15" t="str">
        <f>VLOOKUP(TEXT(F38,"0"),'Nacionalidades de todo por dni'!$A$2:$B$2168,2,0)</f>
        <v>Argentina</v>
      </c>
      <c r="H38" s="18" t="str">
        <f t="shared" si="1"/>
        <v>3</v>
      </c>
      <c r="I38" s="18" t="str">
        <f t="shared" si="2"/>
        <v>4</v>
      </c>
      <c r="J38" s="18" t="str">
        <f t="shared" si="3"/>
        <v>MAÑANA</v>
      </c>
      <c r="K38" s="18" t="str">
        <f>VLOOKUP(F38,'Datos por dni'!$B$10:$AM$2168,11,0)</f>
        <v>3 horas diarias, 4 veces por semana, de lunes a viernes por la MAÑANA.</v>
      </c>
      <c r="L38" s="15" t="str">
        <f>SUBSTITUTE(VLOOKUP(F38,'Datos por dni'!$B$10:$AM$325,11,0),"Prefiero no decirlo","")</f>
        <v>3 horas diarias, 4 veces por semana, de lunes a viernes por la MAÑANA.</v>
      </c>
      <c r="M38" s="15"/>
      <c r="N38" s="15" t="str">
        <f>IF(O38 &lt;&gt; "",VLOOKUP(O38,'Áreas'!$A$2:$C$14,2,),"")</f>
        <v>Educación Socioambiental, Investigación y Política Socioambiental</v>
      </c>
      <c r="O38" s="15" t="s">
        <v>57</v>
      </c>
      <c r="P38" s="15" t="str">
        <f>VLOOKUP(F38,'Datos por dni'!$B$10:$AM$325,21,0)</f>
        <v>Maria Fernanda Villarreal</v>
      </c>
      <c r="Q38" s="15"/>
    </row>
    <row r="39">
      <c r="A39" s="9" t="s">
        <v>55</v>
      </c>
      <c r="B39" s="13">
        <f>VLOOKUP(F39,'Datos por dni'!$B$10:$AM$325,2,0)</f>
        <v>44282.4271</v>
      </c>
      <c r="C39" s="14">
        <f>VLOOKUP(F39,'Datos por dni'!$B$10:$AM$325,5,0)</f>
        <v>32258</v>
      </c>
      <c r="D39" s="15" t="str">
        <f>IFERROR(__xludf.DUMMYFUNCTION("IF(REGEXMATCH(E39,""^[0-9]{8}$""),""DNI"",IF(E39&lt;&gt;"""",""OTRO"",""""))"),"DNI")</f>
        <v>DNI</v>
      </c>
      <c r="E39" s="16" t="s">
        <v>96</v>
      </c>
      <c r="F39" s="17">
        <v>3.3780111E7</v>
      </c>
      <c r="G39" s="15" t="str">
        <f>VLOOKUP(TEXT(F39,"0"),'Nacionalidades de todo por dni'!$A$2:$B$2168,2,0)</f>
        <v>Argentina</v>
      </c>
      <c r="H39" s="18" t="str">
        <f t="shared" si="1"/>
        <v>4</v>
      </c>
      <c r="I39" s="18" t="str">
        <f t="shared" si="2"/>
        <v>3</v>
      </c>
      <c r="J39" s="18" t="str">
        <f t="shared" si="3"/>
        <v>TARDE</v>
      </c>
      <c r="K39" s="18" t="str">
        <f>VLOOKUP(F39,'Datos por dni'!$B$10:$AM$2168,11,0)</f>
        <v>4 horas diarias, 3 veces por semana, de lunes a viernes por la TARDE.</v>
      </c>
      <c r="L39" s="15" t="str">
        <f>SUBSTITUTE(VLOOKUP(F39,'Datos por dni'!$B$10:$AM$325,11,0),"Prefiero no decirlo","")</f>
        <v>4 horas diarias, 3 veces por semana, de lunes a viernes por la TARDE.</v>
      </c>
      <c r="M39" s="15"/>
      <c r="N39" s="15" t="str">
        <f>IF(O39 &lt;&gt; "",VLOOKUP(O39,'Áreas'!$A$2:$C$14,2,),"")</f>
        <v>Educación Socioambiental, Investigación y Política Socioambiental</v>
      </c>
      <c r="O39" s="15" t="s">
        <v>57</v>
      </c>
      <c r="P39" s="15" t="str">
        <f>VLOOKUP(F39,'Datos por dni'!$B$10:$AM$325,21,0)</f>
        <v>Alexis Matus</v>
      </c>
      <c r="Q39" s="15"/>
    </row>
    <row r="40">
      <c r="A40" s="9" t="s">
        <v>55</v>
      </c>
      <c r="B40" s="13">
        <f>VLOOKUP(F40,'Datos por dni'!$B$10:$AM$325,2,0)</f>
        <v>44284.6111</v>
      </c>
      <c r="C40" s="14">
        <f>VLOOKUP(F40,'Datos por dni'!$B$10:$AM$325,5,0)</f>
        <v>35383</v>
      </c>
      <c r="D40" s="15" t="str">
        <f>IFERROR(__xludf.DUMMYFUNCTION("IF(REGEXMATCH(E40,""^[0-9]{8}$""),""DNI"",IF(E40&lt;&gt;"""",""OTRO"",""""))"),"DNI")</f>
        <v>DNI</v>
      </c>
      <c r="E40" s="16" t="s">
        <v>97</v>
      </c>
      <c r="F40" s="17">
        <v>3.9912739E7</v>
      </c>
      <c r="G40" s="15" t="str">
        <f>VLOOKUP(TEXT(F40,"0"),'Nacionalidades de todo por dni'!$A$2:$B$2168,2,0)</f>
        <v>Argentina</v>
      </c>
      <c r="H40" s="18" t="str">
        <f t="shared" si="1"/>
        <v>4</v>
      </c>
      <c r="I40" s="18" t="str">
        <f t="shared" si="2"/>
        <v>3</v>
      </c>
      <c r="J40" s="18" t="str">
        <f t="shared" si="3"/>
        <v>MAÑANA</v>
      </c>
      <c r="K40" s="18" t="str">
        <f>VLOOKUP(F40,'Datos por dni'!$B$10:$AM$2168,11,0)</f>
        <v>4 horas diarias, 3 veces por semana, de lunes a viernes por la MAÑANA.</v>
      </c>
      <c r="L40" s="15" t="str">
        <f>SUBSTITUTE(VLOOKUP(F40,'Datos por dni'!$B$10:$AM$325,11,0),"Prefiero no decirlo","")</f>
        <v>4 horas diarias, 3 veces por semana, de lunes a viernes por la MAÑANA.</v>
      </c>
      <c r="M40" s="15"/>
      <c r="N40" s="15" t="str">
        <f>IF(O40 &lt;&gt; "",VLOOKUP(O40,'Áreas'!$A$2:$C$14,2,),"")</f>
        <v>Educación Socioambiental, Investigación y Política Socioambiental</v>
      </c>
      <c r="O40" s="15" t="s">
        <v>57</v>
      </c>
      <c r="P40" s="15" t="str">
        <f>VLOOKUP(F40,'Datos por dni'!$B$10:$AM$325,21,0)</f>
        <v>Luz Mariñas </v>
      </c>
      <c r="Q40" s="15"/>
    </row>
    <row r="41">
      <c r="A41" s="9" t="s">
        <v>55</v>
      </c>
      <c r="B41" s="13">
        <f>VLOOKUP(F41,'Datos por dni'!$B$10:$AM$325,2,0)</f>
        <v>44284.61633</v>
      </c>
      <c r="C41" s="14">
        <f>VLOOKUP(F41,'Datos por dni'!$B$10:$AM$325,5,0)</f>
        <v>36103</v>
      </c>
      <c r="D41" s="15" t="str">
        <f>IFERROR(__xludf.DUMMYFUNCTION("IF(REGEXMATCH(E41,""^[0-9]{8}$""),""DNI"",IF(E41&lt;&gt;"""",""OTRO"",""""))"),"DNI")</f>
        <v>DNI</v>
      </c>
      <c r="E41" s="16" t="s">
        <v>98</v>
      </c>
      <c r="F41" s="17">
        <v>4.1585386E7</v>
      </c>
      <c r="G41" s="15" t="str">
        <f>VLOOKUP(TEXT(F41,"0"),'Nacionalidades de todo por dni'!$A$2:$B$2168,2,0)</f>
        <v>Argentina</v>
      </c>
      <c r="H41" s="18" t="str">
        <f t="shared" si="1"/>
        <v>4</v>
      </c>
      <c r="I41" s="18" t="str">
        <f t="shared" si="2"/>
        <v>3</v>
      </c>
      <c r="J41" s="18" t="str">
        <f t="shared" si="3"/>
        <v>TARDE</v>
      </c>
      <c r="K41" s="18" t="str">
        <f>VLOOKUP(F41,'Datos por dni'!$B$10:$AM$2168,11,0)</f>
        <v>4 horas diarias, 3 veces por semana, de lunes a viernes por la TARDE.</v>
      </c>
      <c r="L41" s="15" t="str">
        <f>SUBSTITUTE(VLOOKUP(F41,'Datos por dni'!$B$10:$AM$325,11,0),"Prefiero no decirlo","")</f>
        <v>4 horas diarias, 3 veces por semana, de lunes a viernes por la TARDE.</v>
      </c>
      <c r="M41" s="15"/>
      <c r="N41" s="15" t="str">
        <f>IF(O41 &lt;&gt; "",VLOOKUP(O41,'Áreas'!$A$2:$C$14,2,),"")</f>
        <v>Educación Socioambiental</v>
      </c>
      <c r="O41" s="15" t="s">
        <v>63</v>
      </c>
      <c r="P41" s="15" t="str">
        <f>VLOOKUP(F41,'Datos por dni'!$B$10:$AM$325,21,0)</f>
        <v>Marcela Redruello</v>
      </c>
      <c r="Q41" s="15"/>
    </row>
    <row r="42">
      <c r="A42" s="9" t="s">
        <v>55</v>
      </c>
      <c r="B42" s="13">
        <f>VLOOKUP(F42,'Datos por dni'!$B$10:$AM$325,2,0)</f>
        <v>44284.71099</v>
      </c>
      <c r="C42" s="14">
        <f>VLOOKUP(F42,'Datos por dni'!$B$10:$AM$325,5,0)</f>
        <v>37293</v>
      </c>
      <c r="D42" s="15" t="str">
        <f>IFERROR(__xludf.DUMMYFUNCTION("IF(REGEXMATCH(E42,""^[0-9]{8}$""),""DNI"",IF(E42&lt;&gt;"""",""OTRO"",""""))"),"DNI")</f>
        <v>DNI</v>
      </c>
      <c r="E42" s="16" t="s">
        <v>99</v>
      </c>
      <c r="F42" s="17">
        <v>4.3876118E7</v>
      </c>
      <c r="G42" s="15" t="str">
        <f>VLOOKUP(TEXT(F42,"0"),'Nacionalidades de todo por dni'!$A$2:$B$2168,2,0)</f>
        <v>Argentina</v>
      </c>
      <c r="H42" s="18" t="str">
        <f t="shared" si="1"/>
        <v>4</v>
      </c>
      <c r="I42" s="18" t="str">
        <f t="shared" si="2"/>
        <v>3</v>
      </c>
      <c r="J42" s="18" t="str">
        <f t="shared" si="3"/>
        <v>MAÑANA</v>
      </c>
      <c r="K42" s="18" t="str">
        <f>VLOOKUP(F42,'Datos por dni'!$B$10:$AM$2168,11,0)</f>
        <v>4 horas diarias, 3 veces por semana, de lunes a viernes por la MAÑANA.</v>
      </c>
      <c r="L42" s="15" t="str">
        <f>SUBSTITUTE(VLOOKUP(F42,'Datos por dni'!$B$10:$AM$325,11,0),"Prefiero no decirlo","")</f>
        <v>4 horas diarias, 3 veces por semana, de lunes a viernes por la MAÑANA.</v>
      </c>
      <c r="M42" s="15"/>
      <c r="N42" s="15" t="str">
        <f>IF(O42 &lt;&gt; "",VLOOKUP(O42,'Áreas'!$A$2:$C$14,2,),"")</f>
        <v>Educación Socioambiental, Investigación y Política Socioambiental</v>
      </c>
      <c r="O42" s="15" t="s">
        <v>57</v>
      </c>
      <c r="P42" s="15" t="str">
        <f>VLOOKUP(F42,'Datos por dni'!$B$10:$AM$325,21,0)</f>
        <v>Susana Daldin</v>
      </c>
      <c r="Q42" s="15"/>
    </row>
    <row r="43">
      <c r="A43" s="9" t="s">
        <v>55</v>
      </c>
      <c r="B43" s="13">
        <f>VLOOKUP(F43,'Datos por dni'!$B$10:$AM$325,2,0)</f>
        <v>44285.72361</v>
      </c>
      <c r="C43" s="14">
        <f>VLOOKUP(F43,'Datos por dni'!$B$10:$AM$325,5,0)</f>
        <v>31316</v>
      </c>
      <c r="D43" s="15" t="str">
        <f>IFERROR(__xludf.DUMMYFUNCTION("IF(REGEXMATCH(E43,""^[0-9]{8}$""),""DNI"",IF(E43&lt;&gt;"""",""OTRO"",""""))"),"DNI")</f>
        <v>DNI</v>
      </c>
      <c r="E43" s="16" t="s">
        <v>100</v>
      </c>
      <c r="F43" s="17">
        <v>3.1861022E7</v>
      </c>
      <c r="G43" s="15" t="str">
        <f>VLOOKUP(TEXT(F43,"0"),'Nacionalidades de todo por dni'!$A$2:$B$2168,2,0)</f>
        <v>Argentina</v>
      </c>
      <c r="H43" s="18" t="str">
        <f t="shared" si="1"/>
        <v>3</v>
      </c>
      <c r="I43" s="18" t="str">
        <f t="shared" si="2"/>
        <v>4</v>
      </c>
      <c r="J43" s="18" t="str">
        <f t="shared" si="3"/>
        <v>MAÑANA</v>
      </c>
      <c r="K43" s="18" t="str">
        <f>VLOOKUP(F43,'Datos por dni'!$B$10:$AM$2168,11,0)</f>
        <v>3 horas diarias, 4 veces por semana, de lunes a viernes por la MAÑANA.</v>
      </c>
      <c r="L43" s="15" t="str">
        <f>SUBSTITUTE(VLOOKUP(F43,'Datos por dni'!$B$10:$AM$325,11,0),"Prefiero no decirlo","")</f>
        <v>3 horas diarias, 4 veces por semana, de lunes a viernes por la MAÑANA.</v>
      </c>
      <c r="M43" s="15"/>
      <c r="N43" s="15" t="str">
        <f>IF(O43 &lt;&gt; "",VLOOKUP(O43,'Áreas'!$A$2:$C$14,2,),"")</f>
        <v>Educación Socioambiental</v>
      </c>
      <c r="O43" s="15" t="s">
        <v>63</v>
      </c>
      <c r="P43" s="15" t="str">
        <f>VLOOKUP(F43,'Datos por dni'!$B$10:$AM$325,21,0)</f>
        <v>Andres Sotelo.</v>
      </c>
      <c r="Q43" s="15"/>
    </row>
    <row r="44">
      <c r="A44" s="9" t="s">
        <v>55</v>
      </c>
      <c r="B44" s="13">
        <f>VLOOKUP(F44,'Datos por dni'!$B$10:$AM$325,2,0)</f>
        <v>44289.79617</v>
      </c>
      <c r="C44" s="14">
        <f>VLOOKUP(F44,'Datos por dni'!$B$10:$AM$325,5,0)</f>
        <v>35277</v>
      </c>
      <c r="D44" s="15" t="str">
        <f>IFERROR(__xludf.DUMMYFUNCTION("IF(REGEXMATCH(E44,""^[0-9]{8}$""),""DNI"",IF(E44&lt;&gt;"""",""OTRO"",""""))"),"DNI")</f>
        <v>DNI</v>
      </c>
      <c r="E44" s="16" t="s">
        <v>101</v>
      </c>
      <c r="F44" s="17">
        <v>3.9492244E7</v>
      </c>
      <c r="G44" s="15" t="str">
        <f>VLOOKUP(TEXT(F44,"0"),'Nacionalidades de todo por dni'!$A$2:$B$2168,2,0)</f>
        <v>Argentina</v>
      </c>
      <c r="H44" s="18" t="str">
        <f t="shared" si="1"/>
        <v>4</v>
      </c>
      <c r="I44" s="18" t="str">
        <f t="shared" si="2"/>
        <v>3</v>
      </c>
      <c r="J44" s="18" t="str">
        <f t="shared" si="3"/>
        <v>TARDE</v>
      </c>
      <c r="K44" s="18" t="str">
        <f>VLOOKUP(F44,'Datos por dni'!$B$10:$AM$2168,11,0)</f>
        <v>4 horas diarias, 3 veces por semana, de lunes a viernes por la TARDE.</v>
      </c>
      <c r="L44" s="15" t="str">
        <f>SUBSTITUTE(VLOOKUP(F44,'Datos por dni'!$B$10:$AM$325,11,0),"Prefiero no decirlo","")</f>
        <v>4 horas diarias, 3 veces por semana, de lunes a viernes por la TARDE.</v>
      </c>
      <c r="M44" s="15"/>
      <c r="N44" s="15" t="str">
        <f>IF(O44 &lt;&gt; "",VLOOKUP(O44,'Áreas'!$A$2:$C$14,2,),"")</f>
        <v>Investigación y Política Socioambiental</v>
      </c>
      <c r="O44" s="15" t="s">
        <v>59</v>
      </c>
      <c r="P44" s="15" t="str">
        <f>VLOOKUP(F44,'Datos por dni'!$B$10:$AM$325,21,0)</f>
        <v>Silvia Pasquali</v>
      </c>
      <c r="Q44" s="15"/>
    </row>
    <row r="45">
      <c r="A45" s="9" t="s">
        <v>55</v>
      </c>
      <c r="B45" s="13">
        <f>VLOOKUP(F45,'Datos por dni'!$B$10:$AM$325,2,0)</f>
        <v>44291.50731</v>
      </c>
      <c r="C45" s="14">
        <f>VLOOKUP(F45,'Datos por dni'!$B$10:$AM$325,5,0)</f>
        <v>34888</v>
      </c>
      <c r="D45" s="15" t="str">
        <f>IFERROR(__xludf.DUMMYFUNCTION("IF(REGEXMATCH(E45,""^[0-9]{8}$""),""DNI"",IF(E45&lt;&gt;"""",""OTRO"",""""))"),"DNI")</f>
        <v>DNI</v>
      </c>
      <c r="E45" s="16" t="s">
        <v>102</v>
      </c>
      <c r="F45" s="17">
        <v>3.9123625E7</v>
      </c>
      <c r="G45" s="15" t="str">
        <f>VLOOKUP(TEXT(F45,"0"),'Nacionalidades de todo por dni'!$A$2:$B$2168,2,0)</f>
        <v>Argentina</v>
      </c>
      <c r="H45" s="18" t="str">
        <f t="shared" si="1"/>
        <v>4</v>
      </c>
      <c r="I45" s="18" t="str">
        <f t="shared" si="2"/>
        <v>3</v>
      </c>
      <c r="J45" s="18" t="str">
        <f t="shared" si="3"/>
        <v>TARDE</v>
      </c>
      <c r="K45" s="18" t="str">
        <f>VLOOKUP(F45,'Datos por dni'!$B$10:$AM$2168,11,0)</f>
        <v>4 horas diarias, 3 veces por semana, de lunes a viernes por la TARDE.</v>
      </c>
      <c r="L45" s="15" t="str">
        <f>SUBSTITUTE(VLOOKUP(F45,'Datos por dni'!$B$10:$AM$325,11,0),"Prefiero no decirlo","")</f>
        <v>4 horas diarias, 3 veces por semana, de lunes a viernes por la TARDE.</v>
      </c>
      <c r="M45" s="15"/>
      <c r="N45" s="15" t="str">
        <f>IF(O45 &lt;&gt; "",VLOOKUP(O45,'Áreas'!$A$2:$C$14,2,),"")</f>
        <v>Educación Socioambiental</v>
      </c>
      <c r="O45" s="15" t="s">
        <v>63</v>
      </c>
      <c r="P45" s="15" t="str">
        <f>VLOOKUP(F45,'Datos por dni'!$B$10:$AM$325,21,0)</f>
        <v>Edina Muñoz</v>
      </c>
      <c r="Q45" s="15"/>
    </row>
    <row r="46">
      <c r="A46" s="9" t="s">
        <v>55</v>
      </c>
      <c r="B46" s="13">
        <f>VLOOKUP(F46,'Datos por dni'!$B$10:$AM$325,2,0)</f>
        <v>44292.75827</v>
      </c>
      <c r="C46" s="14">
        <f>VLOOKUP(F46,'Datos por dni'!$B$10:$AM$325,5,0)</f>
        <v>35099</v>
      </c>
      <c r="D46" s="15" t="str">
        <f>IFERROR(__xludf.DUMMYFUNCTION("IF(REGEXMATCH(E46,""^[0-9]{8}$""),""DNI"",IF(E46&lt;&gt;"""",""OTRO"",""""))"),"DNI")</f>
        <v>DNI</v>
      </c>
      <c r="E46" s="16" t="s">
        <v>103</v>
      </c>
      <c r="F46" s="17">
        <v>3.9804279E7</v>
      </c>
      <c r="G46" s="15" t="str">
        <f>VLOOKUP(TEXT(F46,"0"),'Nacionalidades de todo por dni'!$A$2:$B$2168,2,0)</f>
        <v>Argentina</v>
      </c>
      <c r="H46" s="18" t="str">
        <f t="shared" si="1"/>
        <v>3</v>
      </c>
      <c r="I46" s="18" t="str">
        <f t="shared" si="2"/>
        <v>4</v>
      </c>
      <c r="J46" s="18" t="str">
        <f t="shared" si="3"/>
        <v>TARDE</v>
      </c>
      <c r="K46" s="18" t="str">
        <f>VLOOKUP(F46,'Datos por dni'!$B$10:$AM$2168,11,0)</f>
        <v>3 horas diarias, 4 veces por semana, de lunes a viernes por la TARDE.</v>
      </c>
      <c r="L46" s="15" t="str">
        <f>SUBSTITUTE(VLOOKUP(F46,'Datos por dni'!$B$10:$AM$325,11,0),"Prefiero no decirlo","")</f>
        <v>3 horas diarias, 4 veces por semana, de lunes a viernes por la TARDE.</v>
      </c>
      <c r="M46" s="15"/>
      <c r="N46" s="15" t="str">
        <f>IF(O46 &lt;&gt; "",VLOOKUP(O46,'Áreas'!$A$2:$C$14,2,),"")</f>
        <v>Educación Socioambiental, Investigación y Política Socioambiental</v>
      </c>
      <c r="O46" s="15" t="s">
        <v>57</v>
      </c>
      <c r="P46" s="15" t="str">
        <f>VLOOKUP(F46,'Datos por dni'!$B$10:$AM$325,21,0)</f>
        <v>Santiago Petri</v>
      </c>
      <c r="Q46" s="15"/>
    </row>
    <row r="47">
      <c r="A47" s="9" t="s">
        <v>55</v>
      </c>
      <c r="B47" s="13">
        <f>VLOOKUP(F47,'Datos por dni'!$B$10:$AM$325,2,0)</f>
        <v>44294.09424</v>
      </c>
      <c r="C47" s="14">
        <f>VLOOKUP(F47,'Datos por dni'!$B$10:$AM$325,5,0)</f>
        <v>34271</v>
      </c>
      <c r="D47" s="15" t="str">
        <f>IFERROR(__xludf.DUMMYFUNCTION("IF(REGEXMATCH(E47,""^[0-9]{8}$""),""DNI"",IF(E47&lt;&gt;"""",""OTRO"",""""))"),"DNI")</f>
        <v>DNI</v>
      </c>
      <c r="E47" s="16" t="s">
        <v>104</v>
      </c>
      <c r="F47" s="17">
        <v>3.7936581E7</v>
      </c>
      <c r="G47" s="15" t="str">
        <f>VLOOKUP(TEXT(F47,"0"),'Nacionalidades de todo por dni'!$A$2:$B$2168,2,0)</f>
        <v>Argentina</v>
      </c>
      <c r="H47" s="18" t="str">
        <f t="shared" si="1"/>
        <v>4</v>
      </c>
      <c r="I47" s="18" t="str">
        <f t="shared" si="2"/>
        <v>3</v>
      </c>
      <c r="J47" s="18" t="str">
        <f t="shared" si="3"/>
        <v>MAÑANA</v>
      </c>
      <c r="K47" s="18" t="str">
        <f>VLOOKUP(F47,'Datos por dni'!$B$10:$AM$2168,11,0)</f>
        <v>4 horas diarias, 3 veces por semana, de lunes a viernes por la MAÑANA.</v>
      </c>
      <c r="L47" s="15" t="str">
        <f>SUBSTITUTE(VLOOKUP(F47,'Datos por dni'!$B$10:$AM$325,11,0),"Prefiero no decirlo","")</f>
        <v>4 horas diarias, 3 veces por semana, de lunes a viernes por la MAÑANA.</v>
      </c>
      <c r="M47" s="15"/>
      <c r="N47" s="15" t="str">
        <f>IF(O47 &lt;&gt; "",VLOOKUP(O47,'Áreas'!$A$2:$C$14,2,),"")</f>
        <v>Educación Socioambiental, Investigación y Política Socioambiental</v>
      </c>
      <c r="O47" s="15" t="s">
        <v>57</v>
      </c>
      <c r="P47" s="15" t="str">
        <f>VLOOKUP(F47,'Datos por dni'!$B$10:$AM$325,21,0)</f>
        <v>Bautista Hauret</v>
      </c>
      <c r="Q47" s="15"/>
    </row>
    <row r="48">
      <c r="A48" s="9" t="s">
        <v>55</v>
      </c>
      <c r="B48" s="13">
        <f>VLOOKUP(F48,'Datos por dni'!$B$10:$AM$325,2,0)</f>
        <v>44294.76504</v>
      </c>
      <c r="C48" s="14">
        <f>VLOOKUP(F48,'Datos por dni'!$B$10:$AM$325,5,0)</f>
        <v>34555</v>
      </c>
      <c r="D48" s="15" t="str">
        <f>IFERROR(__xludf.DUMMYFUNCTION("IF(REGEXMATCH(E48,""^[0-9]{8}$""),""DNI"",IF(E48&lt;&gt;"""",""OTRO"",""""))"),"OTRO")</f>
        <v>OTRO</v>
      </c>
      <c r="E48" s="16" t="s">
        <v>105</v>
      </c>
      <c r="F48" s="17" t="s">
        <v>105</v>
      </c>
      <c r="G48" s="15" t="str">
        <f>VLOOKUP(TEXT(F48,"0"),'Nacionalidades de todo por dni'!$A$2:$B$2168,2,0)</f>
        <v>Italia</v>
      </c>
      <c r="H48" s="18" t="str">
        <f t="shared" si="1"/>
        <v>4</v>
      </c>
      <c r="I48" s="18" t="str">
        <f t="shared" si="2"/>
        <v>3</v>
      </c>
      <c r="J48" s="18" t="str">
        <f t="shared" si="3"/>
        <v>TARDE</v>
      </c>
      <c r="K48" s="18" t="str">
        <f>VLOOKUP(F48,'Datos por dni'!$B$10:$AM$2168,11,0)</f>
        <v>4 horas diarias, 3 veces por semana, de lunes a viernes por la TARDE.</v>
      </c>
      <c r="L48" s="15" t="str">
        <f>SUBSTITUTE(VLOOKUP(F48,'Datos por dni'!$B$10:$AM$325,11,0),"Prefiero no decirlo","")</f>
        <v>4 horas diarias, 3 veces por semana, de lunes a viernes por la TARDE.</v>
      </c>
      <c r="M48" s="15"/>
      <c r="N48" s="15" t="str">
        <f>IF(O48 &lt;&gt; "",VLOOKUP(O48,'Áreas'!$A$2:$C$14,2,),"")</f>
        <v>Educación Socioambiental, Investigación y Política Socioambiental</v>
      </c>
      <c r="O48" s="15" t="s">
        <v>57</v>
      </c>
      <c r="P48" s="15" t="str">
        <f>VLOOKUP(F48,'Datos por dni'!$B$10:$AM$325,21,0)</f>
        <v>Daniela Castellon</v>
      </c>
      <c r="Q48" s="15"/>
    </row>
    <row r="49">
      <c r="A49" s="9" t="s">
        <v>55</v>
      </c>
      <c r="B49" s="13">
        <f>VLOOKUP(F49,'Datos por dni'!$B$10:$AM$325,2,0)</f>
        <v>44301.65618</v>
      </c>
      <c r="C49" s="14">
        <f>VLOOKUP(F49,'Datos por dni'!$B$10:$AM$325,5,0)</f>
        <v>34315</v>
      </c>
      <c r="D49" s="15" t="str">
        <f>IFERROR(__xludf.DUMMYFUNCTION("IF(REGEXMATCH(E49,""^[0-9]{8}$""),""DNI"",IF(E49&lt;&gt;"""",""OTRO"",""""))"),"DNI")</f>
        <v>DNI</v>
      </c>
      <c r="E49" s="16" t="s">
        <v>106</v>
      </c>
      <c r="F49" s="17">
        <v>3.8029031E7</v>
      </c>
      <c r="G49" s="15" t="str">
        <f>VLOOKUP(TEXT(F49,"0"),'Nacionalidades de todo por dni'!$A$2:$B$2168,2,0)</f>
        <v>Argentina</v>
      </c>
      <c r="H49" s="18" t="str">
        <f t="shared" si="1"/>
        <v>4</v>
      </c>
      <c r="I49" s="18" t="str">
        <f t="shared" si="2"/>
        <v>3</v>
      </c>
      <c r="J49" s="18" t="str">
        <f t="shared" si="3"/>
        <v>MAÑANA</v>
      </c>
      <c r="K49" s="18" t="str">
        <f>VLOOKUP(F49,'Datos por dni'!$B$10:$AM$2168,11,0)</f>
        <v>4 horas diarias, 3 veces por semana, de lunes a viernes por la MAÑANA.</v>
      </c>
      <c r="L49" s="15" t="str">
        <f>SUBSTITUTE(VLOOKUP(F49,'Datos por dni'!$B$10:$AM$325,11,0),"Prefiero no decirlo","")</f>
        <v>4 horas diarias, 3 veces por semana, de lunes a viernes por la MAÑANA.</v>
      </c>
      <c r="M49" s="15"/>
      <c r="N49" s="15" t="str">
        <f>IF(O49 &lt;&gt; "",VLOOKUP(O49,'Áreas'!$A$2:$C$14,2,),"")</f>
        <v>Educación Socioambiental, Investigación y Política Socioambiental</v>
      </c>
      <c r="O49" s="15" t="s">
        <v>57</v>
      </c>
      <c r="P49" s="15" t="str">
        <f>VLOOKUP(F49,'Datos por dni'!$B$10:$AM$325,21,0)</f>
        <v>Gabriela Estrin</v>
      </c>
      <c r="Q49" s="15"/>
    </row>
    <row r="50">
      <c r="A50" s="9" t="s">
        <v>55</v>
      </c>
      <c r="B50" s="13">
        <f>VLOOKUP(F50,'Datos por dni'!$B$10:$AM$325,2,0)</f>
        <v>44301.80123</v>
      </c>
      <c r="C50" s="14">
        <f>VLOOKUP(F50,'Datos por dni'!$B$10:$AM$325,5,0)</f>
        <v>36208</v>
      </c>
      <c r="D50" s="15" t="str">
        <f>IFERROR(__xludf.DUMMYFUNCTION("IF(REGEXMATCH(E50,""^[0-9]{8}$""),""DNI"",IF(E50&lt;&gt;"""",""OTRO"",""""))"),"DNI")</f>
        <v>DNI</v>
      </c>
      <c r="E50" s="16" t="s">
        <v>107</v>
      </c>
      <c r="F50" s="17">
        <v>4.175765E7</v>
      </c>
      <c r="G50" s="15" t="str">
        <f>VLOOKUP(TEXT(F50,"0"),'Nacionalidades de todo por dni'!$A$2:$B$2168,2,0)</f>
        <v>Argentina</v>
      </c>
      <c r="H50" s="18" t="str">
        <f t="shared" si="1"/>
        <v>3</v>
      </c>
      <c r="I50" s="18" t="str">
        <f t="shared" si="2"/>
        <v>4</v>
      </c>
      <c r="J50" s="18" t="str">
        <f t="shared" si="3"/>
        <v>TARDE</v>
      </c>
      <c r="K50" s="18" t="str">
        <f>VLOOKUP(F50,'Datos por dni'!$B$10:$AM$2168,11,0)</f>
        <v>3 horas diarias, 4 veces por semana, de lunes a viernes por la TARDE.</v>
      </c>
      <c r="L50" s="15" t="str">
        <f>SUBSTITUTE(VLOOKUP(F50,'Datos por dni'!$B$10:$AM$325,11,0),"Prefiero no decirlo","")</f>
        <v>3 horas diarias, 4 veces por semana, de lunes a viernes por la TARDE.</v>
      </c>
      <c r="M50" s="15"/>
      <c r="N50" s="15" t="str">
        <f>IF(O50 &lt;&gt; "",VLOOKUP(O50,'Áreas'!$A$2:$C$14,2,),"")</f>
        <v>Educación Socioambiental, Investigación y Política Socioambiental</v>
      </c>
      <c r="O50" s="15" t="s">
        <v>57</v>
      </c>
      <c r="P50" s="15" t="str">
        <f>VLOOKUP(F50,'Datos por dni'!$B$10:$AM$325,21,0)</f>
        <v>sofia kance</v>
      </c>
      <c r="Q50" s="15"/>
    </row>
    <row r="51">
      <c r="A51" s="9" t="s">
        <v>55</v>
      </c>
      <c r="B51" s="13">
        <f>VLOOKUP(F51,'Datos por dni'!$B$10:$AM$325,2,0)</f>
        <v>44301.80376</v>
      </c>
      <c r="C51" s="14">
        <f>VLOOKUP(F51,'Datos por dni'!$B$10:$AM$325,5,0)</f>
        <v>35398</v>
      </c>
      <c r="D51" s="15" t="str">
        <f>IFERROR(__xludf.DUMMYFUNCTION("IF(REGEXMATCH(E51,""^[0-9]{8}$""),""DNI"",IF(E51&lt;&gt;"""",""OTRO"",""""))"),"DNI")</f>
        <v>DNI</v>
      </c>
      <c r="E51" s="16" t="s">
        <v>108</v>
      </c>
      <c r="F51" s="22">
        <v>3.9937694E7</v>
      </c>
      <c r="G51" s="15" t="str">
        <f>VLOOKUP(TEXT(F51,"0"),'Nacionalidades de todo por dni'!$A$2:$B$2168,2,0)</f>
        <v>Argentina</v>
      </c>
      <c r="H51" s="18" t="str">
        <f t="shared" si="1"/>
        <v>3</v>
      </c>
      <c r="I51" s="18" t="str">
        <f t="shared" si="2"/>
        <v>4</v>
      </c>
      <c r="J51" s="18" t="str">
        <f t="shared" si="3"/>
        <v>TARDE</v>
      </c>
      <c r="K51" s="18" t="str">
        <f>VLOOKUP(F51,'Datos por dni'!$B$10:$AM$2168,11,0)</f>
        <v>3 horas diarias, 4 veces por semana, de lunes a viernes por la TARDE.</v>
      </c>
      <c r="L51" s="15" t="str">
        <f>SUBSTITUTE(VLOOKUP(F51,'Datos por dni'!$B$10:$AM$325,11,0),"Prefiero no decirlo","")</f>
        <v>3 horas diarias, 4 veces por semana, de lunes a viernes por la TARDE.</v>
      </c>
      <c r="M51" s="15"/>
      <c r="N51" s="15" t="str">
        <f>IF(O51 &lt;&gt; "",VLOOKUP(O51,'Áreas'!$A$2:$C$14,2,),"")</f>
        <v>Educación Socioambiental, Investigación y Política Socioambiental</v>
      </c>
      <c r="O51" s="15" t="s">
        <v>57</v>
      </c>
      <c r="P51" s="15" t="str">
        <f>VLOOKUP(F51,'Datos por dni'!$B$10:$AM$325,21,0)</f>
        <v>Marcela Montoya</v>
      </c>
      <c r="Q51" s="15"/>
    </row>
    <row r="52">
      <c r="A52" s="9" t="s">
        <v>55</v>
      </c>
      <c r="B52" s="13">
        <f>VLOOKUP(F52,'Datos por dni'!$B$10:$AM$325,2,0)</f>
        <v>44303.04641</v>
      </c>
      <c r="C52" s="14">
        <f>VLOOKUP(F52,'Datos por dni'!$B$10:$AM$325,5,0)</f>
        <v>33978</v>
      </c>
      <c r="D52" s="15" t="str">
        <f>IFERROR(__xludf.DUMMYFUNCTION("IF(REGEXMATCH(E52,""^[0-9]{8}$""),""DNI"",IF(E52&lt;&gt;"""",""OTRO"",""""))"),"DNI")</f>
        <v>DNI</v>
      </c>
      <c r="E52" s="16" t="s">
        <v>109</v>
      </c>
      <c r="F52" s="17">
        <v>3.7204244E7</v>
      </c>
      <c r="G52" s="15" t="str">
        <f>VLOOKUP(TEXT(F52,"0"),'Nacionalidades de todo por dni'!$A$2:$B$2168,2,0)</f>
        <v>Argentina</v>
      </c>
      <c r="H52" s="18" t="str">
        <f t="shared" si="1"/>
        <v>4</v>
      </c>
      <c r="I52" s="18" t="str">
        <f t="shared" si="2"/>
        <v>3</v>
      </c>
      <c r="J52" s="18" t="str">
        <f t="shared" si="3"/>
        <v>MAÑANA</v>
      </c>
      <c r="K52" s="18" t="str">
        <f>VLOOKUP(F52,'Datos por dni'!$B$10:$AM$2168,11,0)</f>
        <v>4 horas diarias, 3 veces por semana, de lunes a viernes por la MAÑANA.</v>
      </c>
      <c r="L52" s="15" t="str">
        <f>SUBSTITUTE(VLOOKUP(F52,'Datos por dni'!$B$10:$AM$325,11,0),"Prefiero no decirlo","")</f>
        <v>4 horas diarias, 3 veces por semana, de lunes a viernes por la MAÑANA.</v>
      </c>
      <c r="M52" s="15"/>
      <c r="N52" s="15" t="str">
        <f>IF(O52 &lt;&gt; "",VLOOKUP(O52,'Áreas'!$A$2:$C$14,2,),"")</f>
        <v>Educación Socioambiental, Investigación y Política Socioambiental</v>
      </c>
      <c r="O52" s="15" t="s">
        <v>57</v>
      </c>
      <c r="P52" s="15" t="str">
        <f>VLOOKUP(F52,'Datos por dni'!$B$10:$AM$325,21,0)</f>
        <v>Elsa Trebino</v>
      </c>
      <c r="Q52" s="15"/>
    </row>
    <row r="53">
      <c r="A53" s="9" t="s">
        <v>55</v>
      </c>
      <c r="B53" s="13">
        <f>VLOOKUP(F53,'Datos por dni'!$B$10:$AM$325,2,0)</f>
        <v>44306.48979</v>
      </c>
      <c r="C53" s="14">
        <f>VLOOKUP(F53,'Datos por dni'!$B$10:$AM$325,5,0)</f>
        <v>35354</v>
      </c>
      <c r="D53" s="15" t="str">
        <f>IFERROR(__xludf.DUMMYFUNCTION("IF(REGEXMATCH(E53,""^[0-9]{8}$""),""DNI"",IF(E53&lt;&gt;"""",""OTRO"",""""))"),"DNI")</f>
        <v>DNI</v>
      </c>
      <c r="E53" s="16" t="s">
        <v>110</v>
      </c>
      <c r="F53" s="17">
        <v>3.9909479E7</v>
      </c>
      <c r="G53" s="15" t="str">
        <f>VLOOKUP(TEXT(F53,"0"),'Nacionalidades de todo por dni'!$A$2:$B$2168,2,0)</f>
        <v>Argentina</v>
      </c>
      <c r="H53" s="18" t="str">
        <f t="shared" si="1"/>
        <v>3</v>
      </c>
      <c r="I53" s="18" t="str">
        <f t="shared" si="2"/>
        <v>4</v>
      </c>
      <c r="J53" s="18" t="str">
        <f t="shared" si="3"/>
        <v>MAÑANA</v>
      </c>
      <c r="K53" s="18" t="str">
        <f>VLOOKUP(F53,'Datos por dni'!$B$10:$AM$2168,11,0)</f>
        <v>3 horas diarias, 4 veces por semana, de lunes a viernes por la MAÑANA.</v>
      </c>
      <c r="L53" s="15" t="str">
        <f>SUBSTITUTE(VLOOKUP(F53,'Datos por dni'!$B$10:$AM$325,11,0),"Prefiero no decirlo","")</f>
        <v>3 horas diarias, 4 veces por semana, de lunes a viernes por la MAÑANA.</v>
      </c>
      <c r="M53" s="15"/>
      <c r="N53" s="15" t="str">
        <f>IF(O53 &lt;&gt; "",VLOOKUP(O53,'Áreas'!$A$2:$C$14,2,),"")</f>
        <v>Educación Socioambiental, Investigación y Política Socioambiental</v>
      </c>
      <c r="O53" s="15" t="s">
        <v>57</v>
      </c>
      <c r="P53" s="15" t="str">
        <f>VLOOKUP(F53,'Datos por dni'!$B$10:$AM$325,21,0)</f>
        <v>Marcela Venara</v>
      </c>
      <c r="Q53" s="15"/>
    </row>
    <row r="54">
      <c r="A54" s="9" t="s">
        <v>55</v>
      </c>
      <c r="B54" s="13">
        <f>VLOOKUP(F54,'Datos por dni'!$B$10:$AM$325,2,0)</f>
        <v>44306.49682</v>
      </c>
      <c r="C54" s="14">
        <f>VLOOKUP(F54,'Datos por dni'!$B$10:$AM$325,5,0)</f>
        <v>34740</v>
      </c>
      <c r="D54" s="15" t="str">
        <f>IFERROR(__xludf.DUMMYFUNCTION("IF(REGEXMATCH(E54,""^[0-9]{8}$""),""DNI"",IF(E54&lt;&gt;"""",""OTRO"",""""))"),"DNI")</f>
        <v>DNI</v>
      </c>
      <c r="E54" s="16" t="s">
        <v>111</v>
      </c>
      <c r="F54" s="17">
        <v>3.8707894E7</v>
      </c>
      <c r="G54" s="15" t="str">
        <f>VLOOKUP(TEXT(F54,"0"),'Nacionalidades de todo por dni'!$A$2:$B$2168,2,0)</f>
        <v>Argentina</v>
      </c>
      <c r="H54" s="18" t="str">
        <f t="shared" si="1"/>
        <v>4</v>
      </c>
      <c r="I54" s="18" t="str">
        <f t="shared" si="2"/>
        <v>3</v>
      </c>
      <c r="J54" s="18" t="str">
        <f t="shared" si="3"/>
        <v>TARDE</v>
      </c>
      <c r="K54" s="18" t="str">
        <f>VLOOKUP(F54,'Datos por dni'!$B$10:$AM$2168,11,0)</f>
        <v>4 horas diarias, 3 veces por semana, de lunes a viernes por la TARDE.</v>
      </c>
      <c r="L54" s="15" t="str">
        <f>SUBSTITUTE(VLOOKUP(F54,'Datos por dni'!$B$10:$AM$325,11,0),"Prefiero no decirlo","")</f>
        <v>4 horas diarias, 3 veces por semana, de lunes a viernes por la TARDE.</v>
      </c>
      <c r="M54" s="15"/>
      <c r="N54" s="15" t="str">
        <f>IF(O54 &lt;&gt; "",VLOOKUP(O54,'Áreas'!$A$2:$C$14,2,),"")</f>
        <v>Educación Socioambiental, Investigación y Política Socioambiental</v>
      </c>
      <c r="O54" s="15" t="s">
        <v>57</v>
      </c>
      <c r="P54" s="15" t="str">
        <f>VLOOKUP(F54,'Datos por dni'!$B$10:$AM$325,21,0)</f>
        <v>Marcos Romairone</v>
      </c>
      <c r="Q54" s="15"/>
    </row>
    <row r="55">
      <c r="A55" s="9" t="s">
        <v>55</v>
      </c>
      <c r="B55" s="13">
        <f>VLOOKUP(F55,'Datos por dni'!$B$10:$AM$325,2,0)</f>
        <v>44306.72207</v>
      </c>
      <c r="C55" s="14">
        <f>VLOOKUP(F55,'Datos por dni'!$B$10:$AM$325,5,0)</f>
        <v>33541</v>
      </c>
      <c r="D55" s="15" t="str">
        <f>IFERROR(__xludf.DUMMYFUNCTION("IF(REGEXMATCH(E55,""^[0-9]{8}$""),""DNI"",IF(E55&lt;&gt;"""",""OTRO"",""""))"),"DNI")</f>
        <v>DNI</v>
      </c>
      <c r="E55" s="16" t="s">
        <v>112</v>
      </c>
      <c r="F55" s="17">
        <v>3.659373E7</v>
      </c>
      <c r="G55" s="15" t="str">
        <f>VLOOKUP(TEXT(F55,"0"),'Nacionalidades de todo por dni'!$A$2:$B$2168,2,0)</f>
        <v>Argentina</v>
      </c>
      <c r="H55" s="18" t="str">
        <f t="shared" si="1"/>
        <v>4</v>
      </c>
      <c r="I55" s="18" t="str">
        <f t="shared" si="2"/>
        <v>3</v>
      </c>
      <c r="J55" s="18" t="str">
        <f t="shared" si="3"/>
        <v>MAÑANA</v>
      </c>
      <c r="K55" s="18" t="str">
        <f>VLOOKUP(F55,'Datos por dni'!$B$10:$AM$2168,11,0)</f>
        <v>4 horas diarias, 3 veces por semana, de lunes a viernes por la MAÑANA.</v>
      </c>
      <c r="L55" s="15" t="str">
        <f>SUBSTITUTE(VLOOKUP(F55,'Datos por dni'!$B$10:$AM$325,11,0),"Prefiero no decirlo","")</f>
        <v>4 horas diarias, 3 veces por semana, de lunes a viernes por la MAÑANA.</v>
      </c>
      <c r="M55" s="15"/>
      <c r="N55" s="15" t="str">
        <f>IF(O55 &lt;&gt; "",VLOOKUP(O55,'Áreas'!$A$2:$C$14,2,),"")</f>
        <v>Investigación y Política Socioambiental</v>
      </c>
      <c r="O55" s="15" t="s">
        <v>59</v>
      </c>
      <c r="P55" s="15" t="str">
        <f>VLOOKUP(F55,'Datos por dni'!$B$10:$AM$325,21,0)</f>
        <v>Eduardo Mantiñan</v>
      </c>
      <c r="Q55" s="15"/>
    </row>
    <row r="56">
      <c r="A56" s="9" t="s">
        <v>55</v>
      </c>
      <c r="B56" s="13">
        <f>VLOOKUP(F56,'Datos por dni'!$B$10:$AM$325,2,0)</f>
        <v>44307.63641</v>
      </c>
      <c r="C56" s="14">
        <f>VLOOKUP(F56,'Datos por dni'!$B$10:$AM$325,5,0)</f>
        <v>34259</v>
      </c>
      <c r="D56" s="15" t="str">
        <f>IFERROR(__xludf.DUMMYFUNCTION("IF(REGEXMATCH(E56,""^[0-9]{8}$""),""DNI"",IF(E56&lt;&gt;"""",""OTRO"",""""))"),"DNI")</f>
        <v>DNI</v>
      </c>
      <c r="E56" s="16" t="s">
        <v>113</v>
      </c>
      <c r="F56" s="17">
        <v>3.7377948E7</v>
      </c>
      <c r="G56" s="15" t="str">
        <f>VLOOKUP(TEXT(F56,"0"),'Nacionalidades de todo por dni'!$A$2:$B$2168,2,0)</f>
        <v>Argentina</v>
      </c>
      <c r="H56" s="18" t="str">
        <f t="shared" si="1"/>
        <v>3</v>
      </c>
      <c r="I56" s="18" t="str">
        <f t="shared" si="2"/>
        <v>4</v>
      </c>
      <c r="J56" s="18" t="str">
        <f t="shared" si="3"/>
        <v>MAÑANA</v>
      </c>
      <c r="K56" s="18" t="str">
        <f>VLOOKUP(F56,'Datos por dni'!$B$10:$AM$2168,11,0)</f>
        <v>3 horas diarias, 4 veces por semana, de lunes a viernes por la MAÑANA.</v>
      </c>
      <c r="L56" s="15" t="str">
        <f>SUBSTITUTE(VLOOKUP(F56,'Datos por dni'!$B$10:$AM$325,11,0),"Prefiero no decirlo","")</f>
        <v>3 horas diarias, 4 veces por semana, de lunes a viernes por la MAÑANA.</v>
      </c>
      <c r="M56" s="15"/>
      <c r="N56" s="15" t="str">
        <f>IF(O56 &lt;&gt; "",VLOOKUP(O56,'Áreas'!$A$2:$C$14,2,),"")</f>
        <v>Educación Socioambiental, Investigación y Política Socioambiental</v>
      </c>
      <c r="O56" s="15" t="s">
        <v>57</v>
      </c>
      <c r="P56" s="15" t="str">
        <f>VLOOKUP(F56,'Datos por dni'!$B$10:$AM$325,21,0)</f>
        <v>Ivanna Robles</v>
      </c>
      <c r="Q56" s="15"/>
    </row>
    <row r="57">
      <c r="A57" s="9" t="s">
        <v>55</v>
      </c>
      <c r="B57" s="13">
        <f>VLOOKUP(F57,'Datos por dni'!$B$10:$AM$325,2,0)</f>
        <v>44307.63835</v>
      </c>
      <c r="C57" s="14">
        <f>VLOOKUP(F57,'Datos por dni'!$B$10:$AM$325,5,0)</f>
        <v>28308</v>
      </c>
      <c r="D57" s="15" t="str">
        <f>IFERROR(__xludf.DUMMYFUNCTION("IF(REGEXMATCH(E57,""^[0-9]{8}$""),""DNI"",IF(E57&lt;&gt;"""",""OTRO"",""""))"),"DNI")</f>
        <v>DNI</v>
      </c>
      <c r="E57" s="16" t="s">
        <v>114</v>
      </c>
      <c r="F57" s="17">
        <v>2.5951854E7</v>
      </c>
      <c r="G57" s="15" t="str">
        <f>VLOOKUP(TEXT(F57,"0"),'Nacionalidades de todo por dni'!$A$2:$B$2168,2,0)</f>
        <v>Argentina</v>
      </c>
      <c r="H57" s="18" t="str">
        <f t="shared" si="1"/>
        <v>3</v>
      </c>
      <c r="I57" s="18" t="str">
        <f t="shared" si="2"/>
        <v>4</v>
      </c>
      <c r="J57" s="18" t="str">
        <f t="shared" si="3"/>
        <v>MAÑANA</v>
      </c>
      <c r="K57" s="18" t="str">
        <f>VLOOKUP(F57,'Datos por dni'!$B$10:$AM$2168,11,0)</f>
        <v>3 horas diarias, 4 veces por semana, de lunes a viernes por la MAÑANA.</v>
      </c>
      <c r="L57" s="15" t="str">
        <f>SUBSTITUTE(VLOOKUP(F57,'Datos por dni'!$B$10:$AM$325,11,0),"Prefiero no decirlo","")</f>
        <v>3 horas diarias, 4 veces por semana, de lunes a viernes por la MAÑANA.</v>
      </c>
      <c r="M57" s="15"/>
      <c r="N57" s="15" t="str">
        <f>IF(O57 &lt;&gt; "",VLOOKUP(O57,'Áreas'!$A$2:$C$14,2,),"")</f>
        <v>Educación Socioambiental, Investigación y Política Socioambiental</v>
      </c>
      <c r="O57" s="15" t="s">
        <v>57</v>
      </c>
      <c r="P57" s="15" t="str">
        <f>VLOOKUP(F57,'Datos por dni'!$B$10:$AM$325,21,0)</f>
        <v>Susana </v>
      </c>
      <c r="Q57" s="15"/>
    </row>
    <row r="58">
      <c r="A58" s="9" t="s">
        <v>55</v>
      </c>
      <c r="B58" s="13">
        <f>VLOOKUP(F58,'Datos por dni'!$B$10:$AM$325,2,0)</f>
        <v>44309.45287</v>
      </c>
      <c r="C58" s="14">
        <f>VLOOKUP(F58,'Datos por dni'!$B$10:$AM$325,5,0)</f>
        <v>37599</v>
      </c>
      <c r="D58" s="15" t="str">
        <f>IFERROR(__xludf.DUMMYFUNCTION("IF(REGEXMATCH(E58,""^[0-9]{8}$""),""DNI"",IF(E58&lt;&gt;"""",""OTRO"",""""))"),"DNI")</f>
        <v>DNI</v>
      </c>
      <c r="E58" s="16" t="s">
        <v>115</v>
      </c>
      <c r="F58" s="17">
        <v>4.459898E7</v>
      </c>
      <c r="G58" s="15" t="str">
        <f>VLOOKUP(TEXT(F58,"0"),'Nacionalidades de todo por dni'!$A$2:$B$2168,2,0)</f>
        <v>Argentina</v>
      </c>
      <c r="H58" s="18" t="str">
        <f t="shared" si="1"/>
        <v>3</v>
      </c>
      <c r="I58" s="18" t="str">
        <f t="shared" si="2"/>
        <v>4</v>
      </c>
      <c r="J58" s="18" t="str">
        <f t="shared" si="3"/>
        <v>TARDE</v>
      </c>
      <c r="K58" s="18" t="str">
        <f>VLOOKUP(F58,'Datos por dni'!$B$10:$AM$2168,11,0)</f>
        <v>3 horas diarias, 4 veces por semana, de lunes a viernes por la TARDE.</v>
      </c>
      <c r="L58" s="15" t="str">
        <f>SUBSTITUTE(VLOOKUP(F58,'Datos por dni'!$B$10:$AM$325,11,0),"Prefiero no decirlo","")</f>
        <v>3 horas diarias, 4 veces por semana, de lunes a viernes por la TARDE.</v>
      </c>
      <c r="M58" s="15"/>
      <c r="N58" s="15" t="str">
        <f>IF(O58 &lt;&gt; "",VLOOKUP(O58,'Áreas'!$A$2:$C$14,2,),"")</f>
        <v>Educación Socioambiental, Investigación y Política Socioambiental</v>
      </c>
      <c r="O58" s="15" t="s">
        <v>57</v>
      </c>
      <c r="P58" s="15" t="str">
        <f>VLOOKUP(F58,'Datos por dni'!$B$10:$AM$325,21,0)</f>
        <v>Susana landin</v>
      </c>
      <c r="Q58" s="15"/>
    </row>
    <row r="59">
      <c r="A59" s="9" t="s">
        <v>55</v>
      </c>
      <c r="B59" s="13">
        <f>VLOOKUP(F59,'Datos por dni'!$B$10:$AM$325,2,0)</f>
        <v>44315.86456</v>
      </c>
      <c r="C59" s="14">
        <f>VLOOKUP(F59,'Datos por dni'!$B$10:$AM$325,5,0)</f>
        <v>32043</v>
      </c>
      <c r="D59" s="15" t="str">
        <f>IFERROR(__xludf.DUMMYFUNCTION("IF(REGEXMATCH(E59,""^[0-9]{8}$""),""DNI"",IF(E59&lt;&gt;"""",""OTRO"",""""))"),"DNI")</f>
        <v>DNI</v>
      </c>
      <c r="E59" s="16" t="s">
        <v>116</v>
      </c>
      <c r="F59" s="17">
        <v>3.3267318E7</v>
      </c>
      <c r="G59" s="15" t="str">
        <f>VLOOKUP(TEXT(F59,"0"),'Nacionalidades de todo por dni'!$A$2:$B$2168,2,0)</f>
        <v>Argentina</v>
      </c>
      <c r="H59" s="18" t="str">
        <f t="shared" si="1"/>
        <v>4</v>
      </c>
      <c r="I59" s="18" t="str">
        <f t="shared" si="2"/>
        <v>3</v>
      </c>
      <c r="J59" s="18" t="str">
        <f t="shared" si="3"/>
        <v>MAÑANA</v>
      </c>
      <c r="K59" s="18" t="str">
        <f>VLOOKUP(F59,'Datos por dni'!$B$10:$AM$2168,11,0)</f>
        <v>4 horas diarias, 3 veces por semana, de lunes a viernes por la MAÑANA.</v>
      </c>
      <c r="L59" s="15" t="str">
        <f>SUBSTITUTE(VLOOKUP(F59,'Datos por dni'!$B$10:$AM$325,11,0),"Prefiero no decirlo","")</f>
        <v>4 horas diarias, 3 veces por semana, de lunes a viernes por la MAÑANA.</v>
      </c>
      <c r="M59" s="15"/>
      <c r="N59" s="15" t="str">
        <f>IF(O59 &lt;&gt; "",VLOOKUP(O59,'Áreas'!$A$2:$C$14,2,),"")</f>
        <v>Educación Socioambiental, Investigación y Política Socioambiental</v>
      </c>
      <c r="O59" s="15" t="s">
        <v>57</v>
      </c>
      <c r="P59" s="15" t="str">
        <f>VLOOKUP(F59,'Datos por dni'!$B$10:$AM$325,21,0)</f>
        <v>Rodrigo Sosa</v>
      </c>
      <c r="Q59" s="15"/>
    </row>
    <row r="60">
      <c r="A60" s="9" t="s">
        <v>55</v>
      </c>
      <c r="B60" s="13">
        <f>VLOOKUP(F60,'Datos por dni'!$B$10:$AM$325,2,0)</f>
        <v>44315.8698</v>
      </c>
      <c r="C60" s="14">
        <f>VLOOKUP(F60,'Datos por dni'!$B$10:$AM$325,5,0)</f>
        <v>35258</v>
      </c>
      <c r="D60" s="15" t="str">
        <f>IFERROR(__xludf.DUMMYFUNCTION("IF(REGEXMATCH(E60,""^[0-9]{8}$""),""DNI"",IF(E60&lt;&gt;"""",""OTRO"",""""))"),"DNI")</f>
        <v>DNI</v>
      </c>
      <c r="E60" s="16" t="s">
        <v>117</v>
      </c>
      <c r="F60" s="17">
        <v>3.934252E7</v>
      </c>
      <c r="G60" s="15" t="str">
        <f>VLOOKUP(TEXT(F60,"0"),'Nacionalidades de todo por dni'!$A$2:$B$2168,2,0)</f>
        <v>Argentina</v>
      </c>
      <c r="H60" s="18" t="str">
        <f t="shared" si="1"/>
        <v>3</v>
      </c>
      <c r="I60" s="18" t="str">
        <f t="shared" si="2"/>
        <v>4</v>
      </c>
      <c r="J60" s="18" t="str">
        <f t="shared" si="3"/>
        <v>TARDE</v>
      </c>
      <c r="K60" s="18" t="str">
        <f>VLOOKUP(F60,'Datos por dni'!$B$10:$AM$2168,11,0)</f>
        <v>3 horas diarias, 4 veces por semana, de lunes a viernes por la TARDE.</v>
      </c>
      <c r="L60" s="15" t="str">
        <f>SUBSTITUTE(VLOOKUP(F60,'Datos por dni'!$B$10:$AM$325,11,0),"Prefiero no decirlo","")</f>
        <v>3 horas diarias, 4 veces por semana, de lunes a viernes por la TARDE.</v>
      </c>
      <c r="M60" s="15"/>
      <c r="N60" s="15" t="str">
        <f>IF(O60 &lt;&gt; "",VLOOKUP(O60,'Áreas'!$A$2:$C$14,2,),"")</f>
        <v>Educación Socioambiental</v>
      </c>
      <c r="O60" s="15" t="s">
        <v>63</v>
      </c>
      <c r="P60" s="15" t="str">
        <f>VLOOKUP(F60,'Datos por dni'!$B$10:$AM$325,21,0)</f>
        <v>Mara Martinez</v>
      </c>
      <c r="Q60" s="15"/>
    </row>
    <row r="61">
      <c r="A61" s="9" t="s">
        <v>55</v>
      </c>
      <c r="B61" s="13">
        <f>VLOOKUP(F61,'Datos por dni'!$B$10:$AM$325,2,0)</f>
        <v>44322.79023</v>
      </c>
      <c r="C61" s="14">
        <f>VLOOKUP(F61,'Datos por dni'!$B$10:$AM$325,5,0)</f>
        <v>37012</v>
      </c>
      <c r="D61" s="15" t="str">
        <f>IFERROR(__xludf.DUMMYFUNCTION("IF(REGEXMATCH(E61,""^[0-9]{8}$""),""DNI"",IF(E61&lt;&gt;"""",""OTRO"",""""))"),"DNI")</f>
        <v>DNI</v>
      </c>
      <c r="E61" s="16" t="s">
        <v>118</v>
      </c>
      <c r="F61" s="17">
        <v>4.3518336E7</v>
      </c>
      <c r="G61" s="15" t="str">
        <f>VLOOKUP(TEXT(F61,"0"),'Nacionalidades de todo por dni'!$A$2:$B$2168,2,0)</f>
        <v>Argentina</v>
      </c>
      <c r="H61" s="18" t="str">
        <f t="shared" si="1"/>
        <v>4</v>
      </c>
      <c r="I61" s="18" t="str">
        <f t="shared" si="2"/>
        <v>3</v>
      </c>
      <c r="J61" s="18" t="str">
        <f t="shared" si="3"/>
        <v>MAÑANA</v>
      </c>
      <c r="K61" s="18" t="str">
        <f>VLOOKUP(F61,'Datos por dni'!$B$10:$AM$2168,11,0)</f>
        <v>4 horas diarias, 3 veces por semana, de lunes a viernes por la MAÑANA.</v>
      </c>
      <c r="L61" s="15" t="str">
        <f>SUBSTITUTE(VLOOKUP(F61,'Datos por dni'!$B$10:$AM$325,11,0),"Prefiero no decirlo","")</f>
        <v>4 horas diarias, 3 veces por semana, de lunes a viernes por la MAÑANA.</v>
      </c>
      <c r="M61" s="15"/>
      <c r="N61" s="15" t="str">
        <f>IF(O61 &lt;&gt; "",VLOOKUP(O61,'Áreas'!$A$2:$C$14,2,),"")</f>
        <v>Educación Socioambiental, Investigación y Política Socioambiental</v>
      </c>
      <c r="O61" s="15" t="s">
        <v>57</v>
      </c>
      <c r="P61" s="15" t="str">
        <f>VLOOKUP(F61,'Datos por dni'!$B$10:$AM$325,21,0)</f>
        <v>Silvana Leguizamón</v>
      </c>
      <c r="Q61" s="15"/>
    </row>
    <row r="62">
      <c r="A62" s="9" t="s">
        <v>55</v>
      </c>
      <c r="B62" s="13">
        <f>VLOOKUP(F62,'Datos por dni'!$B$10:$AM$325,2,0)</f>
        <v>44323.49659</v>
      </c>
      <c r="C62" s="14">
        <f>VLOOKUP(F62,'Datos por dni'!$B$10:$AM$325,5,0)</f>
        <v>36049</v>
      </c>
      <c r="D62" s="15" t="str">
        <f>IFERROR(__xludf.DUMMYFUNCTION("IF(REGEXMATCH(E62,""^[0-9]{8}$""),""DNI"",IF(E62&lt;&gt;"""",""OTRO"",""""))"),"DNI")</f>
        <v>DNI</v>
      </c>
      <c r="E62" s="16" t="s">
        <v>119</v>
      </c>
      <c r="F62" s="17">
        <v>4.1452146E7</v>
      </c>
      <c r="G62" s="15" t="str">
        <f>VLOOKUP(TEXT(F62,"0"),'Nacionalidades de todo por dni'!$A$2:$B$2168,2,0)</f>
        <v>Argentina</v>
      </c>
      <c r="H62" s="18" t="str">
        <f t="shared" si="1"/>
        <v>4</v>
      </c>
      <c r="I62" s="18" t="str">
        <f t="shared" si="2"/>
        <v>3</v>
      </c>
      <c r="J62" s="18" t="str">
        <f t="shared" si="3"/>
        <v>MAÑANA</v>
      </c>
      <c r="K62" s="18" t="str">
        <f>VLOOKUP(F62,'Datos por dni'!$B$10:$AM$2168,11,0)</f>
        <v>4 horas diarias, 3 veces por semana, de lunes a viernes por la MAÑANA.</v>
      </c>
      <c r="L62" s="15" t="str">
        <f>SUBSTITUTE(VLOOKUP(F62,'Datos por dni'!$B$10:$AM$325,11,0),"Prefiero no decirlo","")</f>
        <v>4 horas diarias, 3 veces por semana, de lunes a viernes por la MAÑANA.</v>
      </c>
      <c r="M62" s="15"/>
      <c r="N62" s="15" t="str">
        <f>IF(O62 &lt;&gt; "",VLOOKUP(O62,'Áreas'!$A$2:$C$14,2,),"")</f>
        <v>Educación Socioambiental, Investigación y Política Socioambiental</v>
      </c>
      <c r="O62" s="15" t="s">
        <v>57</v>
      </c>
      <c r="P62" s="15" t="str">
        <f>VLOOKUP(F62,'Datos por dni'!$B$10:$AM$325,21,0)</f>
        <v>Angela De Simone</v>
      </c>
      <c r="Q62" s="15"/>
    </row>
    <row r="63">
      <c r="A63" s="9" t="s">
        <v>55</v>
      </c>
      <c r="B63" s="13">
        <f>VLOOKUP(F63,'Datos por dni'!$B$10:$AM$325,2,0)</f>
        <v>44330.59284</v>
      </c>
      <c r="C63" s="14">
        <f>VLOOKUP(F63,'Datos por dni'!$B$10:$AM$325,5,0)</f>
        <v>37395</v>
      </c>
      <c r="D63" s="15" t="str">
        <f>IFERROR(__xludf.DUMMYFUNCTION("IF(REGEXMATCH(E63,""^[0-9]{8}$""),""DNI"",IF(E63&lt;&gt;"""",""OTRO"",""""))"),"DNI")</f>
        <v>DNI</v>
      </c>
      <c r="E63" s="16" t="s">
        <v>120</v>
      </c>
      <c r="F63" s="17">
        <v>4.3994925E7</v>
      </c>
      <c r="G63" s="15" t="str">
        <f>VLOOKUP(TEXT(F63,"0"),'Nacionalidades de todo por dni'!$A$2:$B$2168,2,0)</f>
        <v>Argentina</v>
      </c>
      <c r="H63" s="18" t="str">
        <f t="shared" si="1"/>
        <v>4</v>
      </c>
      <c r="I63" s="18" t="str">
        <f t="shared" si="2"/>
        <v>3</v>
      </c>
      <c r="J63" s="18" t="str">
        <f t="shared" si="3"/>
        <v>TARDE</v>
      </c>
      <c r="K63" s="18" t="str">
        <f>VLOOKUP(F63,'Datos por dni'!$B$10:$AM$2168,11,0)</f>
        <v>4 horas diarias, 3 veces por semana, de lunes a viernes por la TARDE.</v>
      </c>
      <c r="L63" s="15" t="str">
        <f>SUBSTITUTE(VLOOKUP(F63,'Datos por dni'!$B$10:$AM$325,11,0),"Prefiero no decirlo","")</f>
        <v>4 horas diarias, 3 veces por semana, de lunes a viernes por la TARDE.</v>
      </c>
      <c r="M63" s="15"/>
      <c r="N63" s="15" t="str">
        <f>IF(O63 &lt;&gt; "",VLOOKUP(O63,'Áreas'!$A$2:$C$14,2,),"")</f>
        <v>Educación Socioambiental, Investigación y Política Socioambiental</v>
      </c>
      <c r="O63" s="15" t="s">
        <v>57</v>
      </c>
      <c r="P63" s="15" t="str">
        <f>VLOOKUP(F63,'Datos por dni'!$B$10:$AM$325,21,0)</f>
        <v>Paola Missano</v>
      </c>
      <c r="Q63" s="15"/>
    </row>
    <row r="64">
      <c r="A64" s="9" t="s">
        <v>55</v>
      </c>
      <c r="B64" s="13">
        <f>VLOOKUP(F64,'Datos por dni'!$B$10:$AM$325,2,0)</f>
        <v>44330.77535</v>
      </c>
      <c r="C64" s="14">
        <f>VLOOKUP(F64,'Datos por dni'!$B$10:$AM$325,5,0)</f>
        <v>37274</v>
      </c>
      <c r="D64" s="15" t="str">
        <f>IFERROR(__xludf.DUMMYFUNCTION("IF(REGEXMATCH(E64,""^[0-9]{8}$""),""DNI"",IF(E64&lt;&gt;"""",""OTRO"",""""))"),"DNI")</f>
        <v>DNI</v>
      </c>
      <c r="E64" s="16" t="s">
        <v>121</v>
      </c>
      <c r="F64" s="17">
        <v>4.3968202E7</v>
      </c>
      <c r="G64" s="15" t="str">
        <f>VLOOKUP(TEXT(F64,"0"),'Nacionalidades de todo por dni'!$A$2:$B$2168,2,0)</f>
        <v>Argentina</v>
      </c>
      <c r="H64" s="18" t="str">
        <f t="shared" si="1"/>
        <v>4</v>
      </c>
      <c r="I64" s="18" t="str">
        <f t="shared" si="2"/>
        <v>3</v>
      </c>
      <c r="J64" s="18" t="str">
        <f t="shared" si="3"/>
        <v>MAÑANA</v>
      </c>
      <c r="K64" s="18" t="str">
        <f>VLOOKUP(F64,'Datos por dni'!$B$10:$AM$2168,11,0)</f>
        <v>4 horas diarias, 3 veces por semana, de lunes a viernes por la MAÑANA.</v>
      </c>
      <c r="L64" s="15" t="str">
        <f>SUBSTITUTE(VLOOKUP(F64,'Datos por dni'!$B$10:$AM$325,11,0),"Prefiero no decirlo","")</f>
        <v>4 horas diarias, 3 veces por semana, de lunes a viernes por la MAÑANA.</v>
      </c>
      <c r="M64" s="15"/>
      <c r="N64" s="15" t="str">
        <f>IF(O64 &lt;&gt; "",VLOOKUP(O64,'Áreas'!$A$2:$C$14,2,),"")</f>
        <v>Educación Socioambiental, Investigación y Política Socioambiental</v>
      </c>
      <c r="O64" s="15" t="s">
        <v>57</v>
      </c>
      <c r="P64" s="15" t="str">
        <f>VLOOKUP(F64,'Datos por dni'!$B$10:$AM$325,21,0)</f>
        <v>Inés Ayala</v>
      </c>
      <c r="Q64" s="15"/>
    </row>
    <row r="65">
      <c r="A65" s="9" t="s">
        <v>55</v>
      </c>
      <c r="B65" s="13">
        <f>VLOOKUP(F65,'Datos por dni'!$B$10:$AM$325,2,0)</f>
        <v>44333.95993</v>
      </c>
      <c r="C65" s="14">
        <f>VLOOKUP(F65,'Datos por dni'!$B$10:$AM$325,5,0)</f>
        <v>35171</v>
      </c>
      <c r="D65" s="15" t="str">
        <f>IFERROR(__xludf.DUMMYFUNCTION("IF(REGEXMATCH(E65,""^[0-9]{8}$""),""DNI"",IF(E65&lt;&gt;"""",""OTRO"",""""))"),"DNI")</f>
        <v>DNI</v>
      </c>
      <c r="E65" s="16" t="s">
        <v>122</v>
      </c>
      <c r="F65" s="17">
        <v>3.9558828E7</v>
      </c>
      <c r="G65" s="15" t="str">
        <f>VLOOKUP(TEXT(F65,"0"),'Nacionalidades de todo por dni'!$A$2:$B$2168,2,0)</f>
        <v>Argentina</v>
      </c>
      <c r="H65" s="18" t="str">
        <f t="shared" si="1"/>
        <v>4</v>
      </c>
      <c r="I65" s="18" t="str">
        <f t="shared" si="2"/>
        <v>3</v>
      </c>
      <c r="J65" s="18" t="str">
        <f t="shared" si="3"/>
        <v>MAÑANA</v>
      </c>
      <c r="K65" s="18" t="str">
        <f>VLOOKUP(F65,'Datos por dni'!$B$10:$AM$2168,11,0)</f>
        <v>4 horas diarias, 3 veces por semana, de lunes a viernes por la MAÑANA.</v>
      </c>
      <c r="L65" s="15" t="str">
        <f>SUBSTITUTE(VLOOKUP(F65,'Datos por dni'!$B$10:$AM$325,11,0),"Prefiero no decirlo","")</f>
        <v>4 horas diarias, 3 veces por semana, de lunes a viernes por la MAÑANA.</v>
      </c>
      <c r="M65" s="15"/>
      <c r="N65" s="15" t="str">
        <f>IF(O65 &lt;&gt; "",VLOOKUP(O65,'Áreas'!$A$2:$C$14,2,),"")</f>
        <v>Investigación y Política Socioambiental</v>
      </c>
      <c r="O65" s="15" t="s">
        <v>59</v>
      </c>
      <c r="P65" s="15" t="str">
        <f>VLOOKUP(F65,'Datos por dni'!$B$10:$AM$325,21,0)</f>
        <v>María del Carmen Alvarez</v>
      </c>
      <c r="Q65" s="15"/>
    </row>
    <row r="66">
      <c r="A66" s="9" t="s">
        <v>55</v>
      </c>
      <c r="B66" s="13">
        <f>VLOOKUP(F66,'Datos por dni'!$B$10:$AM$325,2,0)</f>
        <v>44335.75989</v>
      </c>
      <c r="C66" s="14">
        <f>VLOOKUP(F66,'Datos por dni'!$B$10:$AM$325,5,0)</f>
        <v>35757</v>
      </c>
      <c r="D66" s="15" t="str">
        <f>IFERROR(__xludf.DUMMYFUNCTION("IF(REGEXMATCH(E66,""^[0-9]{8}$""),""DNI"",IF(E66&lt;&gt;"""",""OTRO"",""""))"),"DNI")</f>
        <v>DNI</v>
      </c>
      <c r="E66" s="16" t="s">
        <v>123</v>
      </c>
      <c r="F66" s="17">
        <v>4.0851005E7</v>
      </c>
      <c r="G66" s="15" t="str">
        <f>VLOOKUP(TEXT(F66,"0"),'Nacionalidades de todo por dni'!$A$2:$B$2168,2,0)</f>
        <v>Argentina</v>
      </c>
      <c r="H66" s="18" t="str">
        <f t="shared" si="1"/>
        <v>3</v>
      </c>
      <c r="I66" s="18" t="str">
        <f t="shared" si="2"/>
        <v>4</v>
      </c>
      <c r="J66" s="18" t="str">
        <f t="shared" si="3"/>
        <v>MAÑANA</v>
      </c>
      <c r="K66" s="18" t="str">
        <f>VLOOKUP(F66,'Datos por dni'!$B$10:$AM$2168,11,0)</f>
        <v>3 horas diarias, 4 veces por semana, de lunes a viernes por la MAÑANA.</v>
      </c>
      <c r="L66" s="15" t="str">
        <f>SUBSTITUTE(VLOOKUP(F66,'Datos por dni'!$B$10:$AM$325,11,0),"Prefiero no decirlo","")</f>
        <v>3 horas diarias, 4 veces por semana, de lunes a viernes por la MAÑANA.</v>
      </c>
      <c r="M66" s="15"/>
      <c r="N66" s="15" t="str">
        <f>IF(O66 &lt;&gt; "",VLOOKUP(O66,'Áreas'!$A$2:$C$14,2,),"")</f>
        <v>Educación Socioambiental, Investigación y Política Socioambiental</v>
      </c>
      <c r="O66" s="15" t="s">
        <v>57</v>
      </c>
      <c r="P66" s="15" t="str">
        <f>VLOOKUP(F66,'Datos por dni'!$B$10:$AM$325,21,0)</f>
        <v>Silvina Lencina</v>
      </c>
      <c r="Q66" s="15"/>
    </row>
    <row r="67">
      <c r="A67" s="9" t="s">
        <v>55</v>
      </c>
      <c r="B67" s="13">
        <f>VLOOKUP(F67,'Datos por dni'!$B$10:$AM$325,2,0)</f>
        <v>44338.9186</v>
      </c>
      <c r="C67" s="14">
        <f>VLOOKUP(F67,'Datos por dni'!$B$10:$AM$325,5,0)</f>
        <v>36060</v>
      </c>
      <c r="D67" s="15" t="str">
        <f>IFERROR(__xludf.DUMMYFUNCTION("IF(REGEXMATCH(E67,""^[0-9]{8}$""),""DNI"",IF(E67&lt;&gt;"""",""OTRO"",""""))"),"DNI")</f>
        <v>DNI</v>
      </c>
      <c r="E67" s="16" t="s">
        <v>124</v>
      </c>
      <c r="F67" s="17">
        <v>4.1560847E7</v>
      </c>
      <c r="G67" s="15" t="str">
        <f>VLOOKUP(TEXT(F67,"0"),'Nacionalidades de todo por dni'!$A$2:$B$2168,2,0)</f>
        <v>Argentina</v>
      </c>
      <c r="H67" s="18" t="str">
        <f t="shared" si="1"/>
        <v>4</v>
      </c>
      <c r="I67" s="18" t="str">
        <f t="shared" si="2"/>
        <v>3</v>
      </c>
      <c r="J67" s="18" t="str">
        <f t="shared" si="3"/>
        <v>MAÑANA</v>
      </c>
      <c r="K67" s="18" t="str">
        <f>VLOOKUP(F67,'Datos por dni'!$B$10:$AM$2168,11,0)</f>
        <v>4 horas diarias, 3 veces por semana, de lunes a viernes por la MAÑANA.</v>
      </c>
      <c r="L67" s="15" t="str">
        <f>SUBSTITUTE(VLOOKUP(F67,'Datos por dni'!$B$10:$AM$325,11,0),"Prefiero no decirlo","")</f>
        <v>4 horas diarias, 3 veces por semana, de lunes a viernes por la MAÑANA.</v>
      </c>
      <c r="M67" s="15"/>
      <c r="N67" s="15" t="str">
        <f>IF(O67 &lt;&gt; "",VLOOKUP(O67,'Áreas'!$A$2:$C$14,2,),"")</f>
        <v>Educación Socioambiental, Investigación y Política Socioambiental</v>
      </c>
      <c r="O67" s="15" t="s">
        <v>57</v>
      </c>
      <c r="P67" s="15" t="str">
        <f>VLOOKUP(F67,'Datos por dni'!$B$10:$AM$325,21,0)</f>
        <v>Gabriela Fernanda diz</v>
      </c>
      <c r="Q67" s="15"/>
    </row>
    <row r="68">
      <c r="A68" s="9" t="s">
        <v>55</v>
      </c>
      <c r="B68" s="13">
        <f>VLOOKUP(F68,'Datos por dni'!$B$10:$AM$325,2,0)</f>
        <v>44339.45588</v>
      </c>
      <c r="C68" s="14">
        <f>VLOOKUP(F68,'Datos por dni'!$B$10:$AM$325,5,0)</f>
        <v>34042</v>
      </c>
      <c r="D68" s="15" t="str">
        <f>IFERROR(__xludf.DUMMYFUNCTION("IF(REGEXMATCH(E68,""^[0-9]{8}$""),""DNI"",IF(E68&lt;&gt;"""",""OTRO"",""""))"),"DNI")</f>
        <v>DNI</v>
      </c>
      <c r="E68" s="16" t="s">
        <v>125</v>
      </c>
      <c r="F68" s="22">
        <v>3.7424191E7</v>
      </c>
      <c r="G68" s="15" t="str">
        <f>VLOOKUP(TEXT(F68,"0"),'Nacionalidades de todo por dni'!$A$2:$B$2168,2,0)</f>
        <v>Argentina</v>
      </c>
      <c r="H68" s="18" t="str">
        <f t="shared" si="1"/>
        <v>4</v>
      </c>
      <c r="I68" s="18" t="str">
        <f t="shared" si="2"/>
        <v>3</v>
      </c>
      <c r="J68" s="18" t="str">
        <f t="shared" si="3"/>
        <v>MAÑANA</v>
      </c>
      <c r="K68" s="18" t="str">
        <f>VLOOKUP(F68,'Datos por dni'!$B$10:$AM$2168,11,0)</f>
        <v>4 horas diarias, 3 veces por semana, de lunes a viernes por la MAÑANA.</v>
      </c>
      <c r="L68" s="15" t="str">
        <f>SUBSTITUTE(VLOOKUP(F68,'Datos por dni'!$B$10:$AM$325,11,0),"Prefiero no decirlo","")</f>
        <v>4 horas diarias, 3 veces por semana, de lunes a viernes por la MAÑANA.</v>
      </c>
      <c r="M68" s="15"/>
      <c r="N68" s="15" t="str">
        <f>IF(O68 &lt;&gt; "",VLOOKUP(O68,'Áreas'!$A$2:$C$14,2,),"")</f>
        <v>Educación Socioambiental</v>
      </c>
      <c r="O68" s="15" t="s">
        <v>63</v>
      </c>
      <c r="P68" s="15" t="str">
        <f>VLOOKUP(F68,'Datos por dni'!$B$10:$AM$325,21,0)</f>
        <v>Jesica Florencia Rodríguez</v>
      </c>
      <c r="Q68" s="15"/>
    </row>
    <row r="69">
      <c r="A69" s="9" t="s">
        <v>55</v>
      </c>
      <c r="B69" s="13">
        <f>VLOOKUP(F69,'Datos por dni'!$B$10:$AM$325,2,0)</f>
        <v>44341.26437</v>
      </c>
      <c r="C69" s="14">
        <f>VLOOKUP(F69,'Datos por dni'!$B$10:$AM$325,5,0)</f>
        <v>33171</v>
      </c>
      <c r="D69" s="15" t="str">
        <f>IFERROR(__xludf.DUMMYFUNCTION("IF(REGEXMATCH(E69,""^[0-9]{8}$""),""DNI"",IF(E69&lt;&gt;"""",""OTRO"",""""))"),"DNI")</f>
        <v>DNI</v>
      </c>
      <c r="E69" s="16" t="s">
        <v>126</v>
      </c>
      <c r="F69" s="17">
        <v>3.536397E7</v>
      </c>
      <c r="G69" s="15" t="str">
        <f>VLOOKUP(TEXT(F69,"0"),'Nacionalidades de todo por dni'!$A$2:$B$2168,2,0)</f>
        <v>Argentina</v>
      </c>
      <c r="H69" s="18" t="str">
        <f t="shared" si="1"/>
        <v>4</v>
      </c>
      <c r="I69" s="18" t="str">
        <f t="shared" si="2"/>
        <v>3</v>
      </c>
      <c r="J69" s="18" t="str">
        <f t="shared" si="3"/>
        <v>TARDE</v>
      </c>
      <c r="K69" s="18" t="str">
        <f>VLOOKUP(F69,'Datos por dni'!$B$10:$AM$2168,11,0)</f>
        <v>4 horas diarias, 3 veces por semana, de lunes a viernes por la TARDE.</v>
      </c>
      <c r="L69" s="15" t="str">
        <f>SUBSTITUTE(VLOOKUP(F69,'Datos por dni'!$B$10:$AM$325,11,0),"Prefiero no decirlo","")</f>
        <v>4 horas diarias, 3 veces por semana, de lunes a viernes por la TARDE.</v>
      </c>
      <c r="M69" s="15"/>
      <c r="N69" s="15" t="str">
        <f>IF(O69 &lt;&gt; "",VLOOKUP(O69,'Áreas'!$A$2:$C$14,2,),"")</f>
        <v>Educación Socioambiental, Investigación y Política Socioambiental</v>
      </c>
      <c r="O69" s="15" t="s">
        <v>57</v>
      </c>
      <c r="P69" s="15" t="str">
        <f>VLOOKUP(F69,'Datos por dni'!$B$10:$AM$325,21,0)</f>
        <v>Gerónimo Elaskar</v>
      </c>
      <c r="Q69" s="15"/>
    </row>
    <row r="70">
      <c r="A70" s="9" t="s">
        <v>55</v>
      </c>
      <c r="B70" s="13">
        <f>VLOOKUP(F70,'Datos por dni'!$B$10:$AM$325,2,0)</f>
        <v>44342.50168</v>
      </c>
      <c r="C70" s="14">
        <f>VLOOKUP(F70,'Datos por dni'!$B$10:$AM$325,5,0)</f>
        <v>35552</v>
      </c>
      <c r="D70" s="15" t="str">
        <f>IFERROR(__xludf.DUMMYFUNCTION("IF(REGEXMATCH(E70,""^[0-9]{8}$""),""DNI"",IF(E70&lt;&gt;"""",""OTRO"",""""))"),"DNI")</f>
        <v>DNI</v>
      </c>
      <c r="E70" s="16" t="s">
        <v>127</v>
      </c>
      <c r="F70" s="17">
        <v>4.0370155E7</v>
      </c>
      <c r="G70" s="15" t="str">
        <f>VLOOKUP(TEXT(F70,"0"),'Nacionalidades de todo por dni'!$A$2:$B$2168,2,0)</f>
        <v>Argentina</v>
      </c>
      <c r="H70" s="18" t="str">
        <f t="shared" si="1"/>
        <v>3</v>
      </c>
      <c r="I70" s="18" t="str">
        <f t="shared" si="2"/>
        <v>4</v>
      </c>
      <c r="J70" s="18" t="str">
        <f t="shared" si="3"/>
        <v>TARDE</v>
      </c>
      <c r="K70" s="18" t="str">
        <f>VLOOKUP(F70,'Datos por dni'!$B$10:$AM$2168,11,0)</f>
        <v>3 horas diarias, 4 veces por semana, de lunes a viernes por la TARDE.</v>
      </c>
      <c r="L70" s="15" t="str">
        <f>SUBSTITUTE(VLOOKUP(F70,'Datos por dni'!$B$10:$AM$325,11,0),"Prefiero no decirlo","")</f>
        <v>3 horas diarias, 4 veces por semana, de lunes a viernes por la TARDE.</v>
      </c>
      <c r="M70" s="15"/>
      <c r="N70" s="15" t="str">
        <f>IF(O70 &lt;&gt; "",VLOOKUP(O70,'Áreas'!$A$2:$C$14,2,),"")</f>
        <v>Investigación y Política Socioambiental</v>
      </c>
      <c r="O70" s="15" t="s">
        <v>59</v>
      </c>
      <c r="P70" s="15" t="str">
        <f>VLOOKUP(F70,'Datos por dni'!$B$10:$AM$325,21,0)</f>
        <v>Silvana Giménez</v>
      </c>
      <c r="Q70" s="15"/>
    </row>
    <row r="71">
      <c r="A71" s="9" t="s">
        <v>55</v>
      </c>
      <c r="B71" s="13">
        <f>VLOOKUP(F71,'Datos por dni'!$B$10:$AM$325,2,0)</f>
        <v>44342.56704</v>
      </c>
      <c r="C71" s="14">
        <f>VLOOKUP(F71,'Datos por dni'!$B$10:$AM$325,5,0)</f>
        <v>33263</v>
      </c>
      <c r="D71" s="15" t="str">
        <f>IFERROR(__xludf.DUMMYFUNCTION("IF(REGEXMATCH(E71,""^[0-9]{8}$""),""DNI"",IF(E71&lt;&gt;"""",""OTRO"",""""))"),"DNI")</f>
        <v>DNI</v>
      </c>
      <c r="E71" s="16" t="s">
        <v>128</v>
      </c>
      <c r="F71" s="17">
        <v>3.5728074E7</v>
      </c>
      <c r="G71" s="15" t="str">
        <f>VLOOKUP(TEXT(F71,"0"),'Nacionalidades de todo por dni'!$A$2:$B$2168,2,0)</f>
        <v>Argentina</v>
      </c>
      <c r="H71" s="18" t="str">
        <f t="shared" si="1"/>
        <v>4</v>
      </c>
      <c r="I71" s="18" t="str">
        <f t="shared" si="2"/>
        <v>3</v>
      </c>
      <c r="J71" s="18" t="str">
        <f t="shared" si="3"/>
        <v>TARDE</v>
      </c>
      <c r="K71" s="18" t="str">
        <f>VLOOKUP(F71,'Datos por dni'!$B$10:$AM$2168,11,0)</f>
        <v>4 horas diarias, 3 veces por semana, de lunes a viernes por la TARDE.</v>
      </c>
      <c r="L71" s="15" t="str">
        <f>SUBSTITUTE(VLOOKUP(F71,'Datos por dni'!$B$10:$AM$325,11,0),"Prefiero no decirlo","")</f>
        <v>4 horas diarias, 3 veces por semana, de lunes a viernes por la TARDE.</v>
      </c>
      <c r="M71" s="15"/>
      <c r="N71" s="15" t="str">
        <f>IF(O71 &lt;&gt; "",VLOOKUP(O71,'Áreas'!$A$2:$C$14,2,),"")</f>
        <v>Educación Socioambiental, Investigación y Política Socioambiental</v>
      </c>
      <c r="O71" s="15" t="s">
        <v>57</v>
      </c>
      <c r="P71" s="15" t="str">
        <f>VLOOKUP(F71,'Datos por dni'!$B$10:$AM$325,21,0)</f>
        <v>Ignacio Caro</v>
      </c>
      <c r="Q71" s="15"/>
    </row>
    <row r="72">
      <c r="A72" s="9" t="s">
        <v>55</v>
      </c>
      <c r="B72" s="13">
        <f>VLOOKUP(F72,'Datos por dni'!$B$10:$AM$325,2,0)</f>
        <v>44342.60129</v>
      </c>
      <c r="C72" s="14">
        <f>VLOOKUP(F72,'Datos por dni'!$B$10:$AM$325,5,0)</f>
        <v>36263</v>
      </c>
      <c r="D72" s="15" t="str">
        <f>IFERROR(__xludf.DUMMYFUNCTION("IF(REGEXMATCH(E72,""^[0-9]{8}$""),""DNI"",IF(E72&lt;&gt;"""",""OTRO"",""""))"),"DNI")</f>
        <v>DNI</v>
      </c>
      <c r="E72" s="16" t="s">
        <v>129</v>
      </c>
      <c r="F72" s="17">
        <v>4.1834575E7</v>
      </c>
      <c r="G72" s="15" t="str">
        <f>VLOOKUP(TEXT(F72,"0"),'Nacionalidades de todo por dni'!$A$2:$B$2168,2,0)</f>
        <v>Argentina</v>
      </c>
      <c r="H72" s="18" t="str">
        <f t="shared" si="1"/>
        <v>3</v>
      </c>
      <c r="I72" s="18" t="str">
        <f t="shared" si="2"/>
        <v>4</v>
      </c>
      <c r="J72" s="18" t="str">
        <f t="shared" si="3"/>
        <v>TARDE</v>
      </c>
      <c r="K72" s="18" t="str">
        <f>VLOOKUP(F72,'Datos por dni'!$B$10:$AM$2168,11,0)</f>
        <v>3 horas diarias, 4 veces por semana, de lunes a viernes por la TARDE.</v>
      </c>
      <c r="L72" s="15" t="str">
        <f>SUBSTITUTE(VLOOKUP(F72,'Datos por dni'!$B$10:$AM$325,11,0),"Prefiero no decirlo","")</f>
        <v>3 horas diarias, 4 veces por semana, de lunes a viernes por la TARDE.</v>
      </c>
      <c r="M72" s="15"/>
      <c r="N72" s="15" t="str">
        <f>IF(O72 &lt;&gt; "",VLOOKUP(O72,'Áreas'!$A$2:$C$14,2,),"")</f>
        <v>Educación Socioambiental</v>
      </c>
      <c r="O72" s="15" t="s">
        <v>63</v>
      </c>
      <c r="P72" s="15" t="str">
        <f>VLOOKUP(F72,'Datos por dni'!$B$10:$AM$325,21,0)</f>
        <v>Graciela Velazquez</v>
      </c>
      <c r="Q72" s="15"/>
    </row>
    <row r="73">
      <c r="A73" s="9" t="s">
        <v>55</v>
      </c>
      <c r="B73" s="13">
        <f>VLOOKUP(F73,'Datos por dni'!$B$10:$AM$325,2,0)</f>
        <v>44344.52992</v>
      </c>
      <c r="C73" s="14">
        <f>VLOOKUP(F73,'Datos por dni'!$B$10:$AM$325,5,0)</f>
        <v>33553</v>
      </c>
      <c r="D73" s="15" t="str">
        <f>IFERROR(__xludf.DUMMYFUNCTION("IF(REGEXMATCH(E73,""^[0-9]{8}$""),""DNI"",IF(E73&lt;&gt;"""",""OTRO"",""""))"),"DNI")</f>
        <v>DNI</v>
      </c>
      <c r="E73" s="16" t="s">
        <v>130</v>
      </c>
      <c r="F73" s="17">
        <v>3.6595307E7</v>
      </c>
      <c r="G73" s="15" t="str">
        <f>VLOOKUP(TEXT(F73,"0"),'Nacionalidades de todo por dni'!$A$2:$B$2168,2,0)</f>
        <v>Argentina</v>
      </c>
      <c r="H73" s="18" t="str">
        <f t="shared" si="1"/>
        <v>3</v>
      </c>
      <c r="I73" s="18" t="str">
        <f t="shared" si="2"/>
        <v>4</v>
      </c>
      <c r="J73" s="18" t="str">
        <f t="shared" si="3"/>
        <v>TARDE</v>
      </c>
      <c r="K73" s="18" t="str">
        <f>VLOOKUP(F73,'Datos por dni'!$B$10:$AM$2168,11,0)</f>
        <v>3 horas diarias, 4 veces por semana, de lunes a viernes por la TARDE.</v>
      </c>
      <c r="L73" s="15" t="str">
        <f>SUBSTITUTE(VLOOKUP(F73,'Datos por dni'!$B$10:$AM$325,11,0),"Prefiero no decirlo","")</f>
        <v>3 horas diarias, 4 veces por semana, de lunes a viernes por la TARDE.</v>
      </c>
      <c r="M73" s="15"/>
      <c r="N73" s="15" t="str">
        <f>IF(O73 &lt;&gt; "",VLOOKUP(O73,'Áreas'!$A$2:$C$14,2,),"")</f>
        <v>Educación Socioambiental</v>
      </c>
      <c r="O73" s="15" t="s">
        <v>63</v>
      </c>
      <c r="P73" s="15" t="str">
        <f>VLOOKUP(F73,'Datos por dni'!$B$10:$AM$325,21,0)</f>
        <v>Maria Jose Michelucci</v>
      </c>
      <c r="Q73" s="15"/>
    </row>
    <row r="74">
      <c r="A74" s="9" t="s">
        <v>55</v>
      </c>
      <c r="B74" s="13">
        <f>VLOOKUP(F74,'Datos por dni'!$B$10:$AM$325,2,0)</f>
        <v>44347.84844</v>
      </c>
      <c r="C74" s="14">
        <f>VLOOKUP(F74,'Datos por dni'!$B$10:$AM$325,5,0)</f>
        <v>36124</v>
      </c>
      <c r="D74" s="15" t="str">
        <f>IFERROR(__xludf.DUMMYFUNCTION("IF(REGEXMATCH(E74,""^[0-9]{8}$""),""DNI"",IF(E74&lt;&gt;"""",""OTRO"",""""))"),"DNI")</f>
        <v>DNI</v>
      </c>
      <c r="E74" s="16" t="s">
        <v>131</v>
      </c>
      <c r="F74" s="17">
        <v>4.1646263E7</v>
      </c>
      <c r="G74" s="15" t="str">
        <f>VLOOKUP(TEXT(F74,"0"),'Nacionalidades de todo por dni'!$A$2:$B$2168,2,0)</f>
        <v>Argentina</v>
      </c>
      <c r="H74" s="18" t="str">
        <f t="shared" si="1"/>
        <v>3</v>
      </c>
      <c r="I74" s="18" t="str">
        <f t="shared" si="2"/>
        <v>4</v>
      </c>
      <c r="J74" s="18" t="str">
        <f t="shared" si="3"/>
        <v>TARDE</v>
      </c>
      <c r="K74" s="18" t="str">
        <f>VLOOKUP(F74,'Datos por dni'!$B$10:$AM$2168,11,0)</f>
        <v>3 horas diarias, 4 veces por semana, de lunes a viernes por la TARDE.</v>
      </c>
      <c r="L74" s="15" t="str">
        <f>SUBSTITUTE(VLOOKUP(F74,'Datos por dni'!$B$10:$AM$325,11,0),"Prefiero no decirlo","")</f>
        <v>3 horas diarias, 4 veces por semana, de lunes a viernes por la TARDE.</v>
      </c>
      <c r="M74" s="15"/>
      <c r="N74" s="15" t="str">
        <f>IF(O74 &lt;&gt; "",VLOOKUP(O74,'Áreas'!$A$2:$C$14,2,),"")</f>
        <v>Investigación y Política Socioambiental</v>
      </c>
      <c r="O74" s="15" t="s">
        <v>59</v>
      </c>
      <c r="P74" s="15" t="str">
        <f>VLOOKUP(F74,'Datos por dni'!$B$10:$AM$325,21,0)</f>
        <v>Marcela Galdi</v>
      </c>
      <c r="Q74" s="15"/>
    </row>
    <row r="75">
      <c r="A75" s="9" t="s">
        <v>55</v>
      </c>
      <c r="B75" s="13">
        <f>VLOOKUP(F75,'Datos por dni'!$B$10:$AM$325,2,0)</f>
        <v>44347.90295</v>
      </c>
      <c r="C75" s="14">
        <f>VLOOKUP(F75,'Datos por dni'!$B$10:$AM$325,5,0)</f>
        <v>34803</v>
      </c>
      <c r="D75" s="15" t="str">
        <f>IFERROR(__xludf.DUMMYFUNCTION("IF(REGEXMATCH(E75,""^[0-9]{8}$""),""DNI"",IF(E75&lt;&gt;"""",""OTRO"",""""))"),"DNI")</f>
        <v>DNI</v>
      </c>
      <c r="E75" s="16" t="s">
        <v>132</v>
      </c>
      <c r="F75" s="17">
        <v>3.8615955E7</v>
      </c>
      <c r="G75" s="15" t="str">
        <f>VLOOKUP(TEXT(F75,"0"),'Nacionalidades de todo por dni'!$A$2:$B$2168,2,0)</f>
        <v>Argentina</v>
      </c>
      <c r="H75" s="18" t="str">
        <f t="shared" si="1"/>
        <v>3</v>
      </c>
      <c r="I75" s="18" t="str">
        <f t="shared" si="2"/>
        <v>4</v>
      </c>
      <c r="J75" s="18" t="str">
        <f t="shared" si="3"/>
        <v>TARDE</v>
      </c>
      <c r="K75" s="18" t="str">
        <f>VLOOKUP(F75,'Datos por dni'!$B$10:$AM$2168,11,0)</f>
        <v>3 horas diarias, 4 veces por semana, de lunes a viernes por la TARDE.</v>
      </c>
      <c r="L75" s="15" t="str">
        <f>SUBSTITUTE(VLOOKUP(F75,'Datos por dni'!$B$10:$AM$325,11,0),"Prefiero no decirlo","")</f>
        <v>3 horas diarias, 4 veces por semana, de lunes a viernes por la TARDE.</v>
      </c>
      <c r="M75" s="15"/>
      <c r="N75" s="15" t="str">
        <f>IF(O75 &lt;&gt; "",VLOOKUP(O75,'Áreas'!$A$2:$C$14,2,),"")</f>
        <v>Investigación y Política Socioambiental</v>
      </c>
      <c r="O75" s="15" t="s">
        <v>59</v>
      </c>
      <c r="P75" s="15" t="str">
        <f>VLOOKUP(F75,'Datos por dni'!$B$10:$AM$325,21,0)</f>
        <v>Walter Capra</v>
      </c>
      <c r="Q75" s="15"/>
    </row>
    <row r="76">
      <c r="A76" s="9" t="s">
        <v>55</v>
      </c>
      <c r="B76" s="13">
        <f>VLOOKUP(F76,'Datos por dni'!$B$10:$AM$325,2,0)</f>
        <v>44348.4206</v>
      </c>
      <c r="C76" s="14">
        <f>VLOOKUP(F76,'Datos por dni'!$B$10:$AM$325,5,0)</f>
        <v>28615</v>
      </c>
      <c r="D76" s="15" t="str">
        <f>IFERROR(__xludf.DUMMYFUNCTION("IF(REGEXMATCH(E76,""^[0-9]{8}$""),""DNI"",IF(E76&lt;&gt;"""",""OTRO"",""""))"),"DNI")</f>
        <v>DNI</v>
      </c>
      <c r="E76" s="16" t="s">
        <v>133</v>
      </c>
      <c r="F76" s="17">
        <v>2.6588286E7</v>
      </c>
      <c r="G76" s="15" t="str">
        <f>VLOOKUP(TEXT(F76,"0"),'Nacionalidades de todo por dni'!$A$2:$B$2168,2,0)</f>
        <v>Argentina</v>
      </c>
      <c r="H76" s="18" t="str">
        <f t="shared" si="1"/>
        <v>3</v>
      </c>
      <c r="I76" s="18" t="str">
        <f t="shared" si="2"/>
        <v>4</v>
      </c>
      <c r="J76" s="18" t="str">
        <f t="shared" si="3"/>
        <v>TARDE</v>
      </c>
      <c r="K76" s="18" t="str">
        <f>VLOOKUP(F76,'Datos por dni'!$B$10:$AM$2168,11,0)</f>
        <v>3 horas diarias, 4 veces por semana, de lunes a viernes por la TARDE.</v>
      </c>
      <c r="L76" s="15" t="str">
        <f>SUBSTITUTE(VLOOKUP(F76,'Datos por dni'!$B$10:$AM$325,11,0),"Prefiero no decirlo","")</f>
        <v>3 horas diarias, 4 veces por semana, de lunes a viernes por la TARDE.</v>
      </c>
      <c r="M76" s="15"/>
      <c r="N76" s="15" t="str">
        <f>IF(O76 &lt;&gt; "",VLOOKUP(O76,'Áreas'!$A$2:$C$14,2,),"")</f>
        <v>Investigación y Política Socioambiental</v>
      </c>
      <c r="O76" s="15" t="s">
        <v>59</v>
      </c>
      <c r="P76" s="15" t="str">
        <f>VLOOKUP(F76,'Datos por dni'!$B$10:$AM$325,21,0)</f>
        <v>Graciela tagliero </v>
      </c>
      <c r="Q76" s="15"/>
    </row>
    <row r="77">
      <c r="A77" s="9" t="s">
        <v>55</v>
      </c>
      <c r="B77" s="13">
        <f>VLOOKUP(F77,'Datos por dni'!$B$10:$AM$325,2,0)</f>
        <v>44348.46817</v>
      </c>
      <c r="C77" s="14">
        <f>VLOOKUP(F77,'Datos por dni'!$B$10:$AM$325,5,0)</f>
        <v>36438</v>
      </c>
      <c r="D77" s="15" t="str">
        <f>IFERROR(__xludf.DUMMYFUNCTION("IF(REGEXMATCH(E77,""^[0-9]{8}$""),""DNI"",IF(E77&lt;&gt;"""",""OTRO"",""""))"),"DNI")</f>
        <v>DNI</v>
      </c>
      <c r="E77" s="16" t="s">
        <v>134</v>
      </c>
      <c r="F77" s="17">
        <v>4.2312513E7</v>
      </c>
      <c r="G77" s="15" t="str">
        <f>VLOOKUP(TEXT(F77,"0"),'Nacionalidades de todo por dni'!$A$2:$B$2168,2,0)</f>
        <v>Argentina</v>
      </c>
      <c r="H77" s="18" t="str">
        <f t="shared" si="1"/>
        <v>3</v>
      </c>
      <c r="I77" s="18" t="str">
        <f t="shared" si="2"/>
        <v>4</v>
      </c>
      <c r="J77" s="18" t="str">
        <f t="shared" si="3"/>
        <v>TARDE</v>
      </c>
      <c r="K77" s="18" t="str">
        <f>VLOOKUP(F77,'Datos por dni'!$B$10:$AM$2168,11,0)</f>
        <v>3 horas diarias, 4 veces por semana, de lunes a viernes por la TARDE.</v>
      </c>
      <c r="L77" s="15" t="str">
        <f>SUBSTITUTE(VLOOKUP(F77,'Datos por dni'!$B$10:$AM$325,11,0),"Prefiero no decirlo","")</f>
        <v>3 horas diarias, 4 veces por semana, de lunes a viernes por la TARDE.</v>
      </c>
      <c r="M77" s="15"/>
      <c r="N77" s="15" t="str">
        <f>IF(O77 &lt;&gt; "",VLOOKUP(O77,'Áreas'!$A$2:$C$14,2,),"")</f>
        <v>Investigación y Política Socioambiental</v>
      </c>
      <c r="O77" s="15" t="s">
        <v>59</v>
      </c>
      <c r="P77" s="15" t="str">
        <f>VLOOKUP(F77,'Datos por dni'!$B$10:$AM$325,21,0)</f>
        <v>Lidia Olavarria</v>
      </c>
      <c r="Q77" s="15"/>
    </row>
    <row r="78">
      <c r="A78" s="9" t="s">
        <v>55</v>
      </c>
      <c r="B78" s="13">
        <f>VLOOKUP(F78,'Datos por dni'!$B$10:$AM$325,2,0)</f>
        <v>44348.52608</v>
      </c>
      <c r="C78" s="14">
        <f>VLOOKUP(F78,'Datos por dni'!$B$10:$AM$325,5,0)</f>
        <v>36671</v>
      </c>
      <c r="D78" s="15" t="str">
        <f>IFERROR(__xludf.DUMMYFUNCTION("IF(REGEXMATCH(E78,""^[0-9]{8}$""),""DNI"",IF(E78&lt;&gt;"""",""OTRO"",""""))"),"DNI")</f>
        <v>DNI</v>
      </c>
      <c r="E78" s="16" t="s">
        <v>135</v>
      </c>
      <c r="F78" s="20">
        <v>4.2689528E7</v>
      </c>
      <c r="G78" s="15" t="str">
        <f>VLOOKUP(TEXT(F78,"0"),'Nacionalidades de todo por dni'!$A$2:$B$2168,2,0)</f>
        <v>Argentina</v>
      </c>
      <c r="H78" s="18" t="str">
        <f t="shared" si="1"/>
        <v>3</v>
      </c>
      <c r="I78" s="18" t="str">
        <f t="shared" si="2"/>
        <v>4</v>
      </c>
      <c r="J78" s="18" t="str">
        <f t="shared" si="3"/>
        <v>MAÑANA</v>
      </c>
      <c r="K78" s="18" t="str">
        <f>VLOOKUP(F78,'Datos por dni'!$B$10:$AM$2168,11,0)</f>
        <v>3 horas diarias, 4 veces por semana, de lunes a viernes por la MAÑANA.</v>
      </c>
      <c r="L78" s="15" t="str">
        <f>SUBSTITUTE(VLOOKUP(F78,'Datos por dni'!$B$10:$AM$325,11,0),"Prefiero no decirlo","")</f>
        <v>3 horas diarias, 4 veces por semana, de lunes a viernes por la MAÑANA.</v>
      </c>
      <c r="M78" s="15"/>
      <c r="N78" s="15" t="str">
        <f>IF(O78 &lt;&gt; "",VLOOKUP(O78,'Áreas'!$A$2:$C$14,2,),"")</f>
        <v>Educación Socioambiental, Investigación y Política Socioambiental</v>
      </c>
      <c r="O78" s="15" t="s">
        <v>57</v>
      </c>
      <c r="P78" s="15" t="str">
        <f>VLOOKUP(F78,'Datos por dni'!$B$10:$AM$325,21,0)</f>
        <v>Silvia Andrada </v>
      </c>
      <c r="Q78" s="15"/>
    </row>
    <row r="79">
      <c r="A79" s="9" t="s">
        <v>55</v>
      </c>
      <c r="B79" s="13">
        <f>VLOOKUP(F79,'Datos por dni'!$B$10:$AM$325,2,0)</f>
        <v>44348.63154</v>
      </c>
      <c r="C79" s="14">
        <f>VLOOKUP(F79,'Datos por dni'!$B$10:$AM$325,5,0)</f>
        <v>36316</v>
      </c>
      <c r="D79" s="15" t="str">
        <f>IFERROR(__xludf.DUMMYFUNCTION("IF(REGEXMATCH(E79,""^[0-9]{8}$""),""DNI"",IF(E79&lt;&gt;"""",""OTRO"",""""))"),"DNI")</f>
        <v>DNI</v>
      </c>
      <c r="E79" s="16" t="s">
        <v>136</v>
      </c>
      <c r="F79" s="17">
        <v>4.1780188E7</v>
      </c>
      <c r="G79" s="15" t="str">
        <f>VLOOKUP(TEXT(F79,"0"),'Nacionalidades de todo por dni'!$A$2:$B$2168,2,0)</f>
        <v>Argentina</v>
      </c>
      <c r="H79" s="18" t="str">
        <f t="shared" si="1"/>
        <v>3</v>
      </c>
      <c r="I79" s="18" t="str">
        <f t="shared" si="2"/>
        <v>4</v>
      </c>
      <c r="J79" s="18" t="str">
        <f t="shared" si="3"/>
        <v>TARDE</v>
      </c>
      <c r="K79" s="18" t="str">
        <f>VLOOKUP(F79,'Datos por dni'!$B$10:$AM$2168,11,0)</f>
        <v>3 horas diarias, 4 veces por semana, de lunes a viernes por la TARDE.</v>
      </c>
      <c r="L79" s="15" t="str">
        <f>SUBSTITUTE(VLOOKUP(F79,'Datos por dni'!$B$10:$AM$325,11,0),"Prefiero no decirlo","")</f>
        <v>3 horas diarias, 4 veces por semana, de lunes a viernes por la TARDE.</v>
      </c>
      <c r="M79" s="15"/>
      <c r="N79" s="15" t="str">
        <f>IF(O79 &lt;&gt; "",VLOOKUP(O79,'Áreas'!$A$2:$C$14,2,),"")</f>
        <v>Investigación y Política Socioambiental</v>
      </c>
      <c r="O79" s="15" t="s">
        <v>59</v>
      </c>
      <c r="P79" s="15" t="str">
        <f>VLOOKUP(F79,'Datos por dni'!$B$10:$AM$325,21,0)</f>
        <v>Jacqueline González </v>
      </c>
      <c r="Q79" s="15"/>
    </row>
    <row r="80">
      <c r="A80" s="9" t="s">
        <v>55</v>
      </c>
      <c r="B80" s="13">
        <f>VLOOKUP(F80,'Datos por dni'!$B$10:$AM$325,2,0)</f>
        <v>44348.77464</v>
      </c>
      <c r="C80" s="14">
        <f>VLOOKUP(F80,'Datos por dni'!$B$10:$AM$325,5,0)</f>
        <v>34094</v>
      </c>
      <c r="D80" s="15" t="str">
        <f>IFERROR(__xludf.DUMMYFUNCTION("IF(REGEXMATCH(E80,""^[0-9]{8}$""),""DNI"",IF(E80&lt;&gt;"""",""OTRO"",""""))"),"DNI")</f>
        <v>DNI</v>
      </c>
      <c r="E80" s="16" t="s">
        <v>137</v>
      </c>
      <c r="F80" s="17">
        <v>3.7475363E7</v>
      </c>
      <c r="G80" s="15" t="str">
        <f>VLOOKUP(TEXT(F80,"0"),'Nacionalidades de todo por dni'!$A$2:$B$2168,2,0)</f>
        <v>Argentina</v>
      </c>
      <c r="H80" s="18" t="str">
        <f t="shared" si="1"/>
        <v>4</v>
      </c>
      <c r="I80" s="18" t="str">
        <f t="shared" si="2"/>
        <v>3</v>
      </c>
      <c r="J80" s="18" t="str">
        <f t="shared" si="3"/>
        <v>TARDE</v>
      </c>
      <c r="K80" s="18" t="str">
        <f>VLOOKUP(F80,'Datos por dni'!$B$10:$AM$2168,11,0)</f>
        <v>4 horas diarias, 3 veces por semana, de lunes a viernes por la TARDE.</v>
      </c>
      <c r="L80" s="15" t="str">
        <f>SUBSTITUTE(VLOOKUP(F80,'Datos por dni'!$B$10:$AM$325,11,0),"Prefiero no decirlo","")</f>
        <v>4 horas diarias, 3 veces por semana, de lunes a viernes por la TARDE.</v>
      </c>
      <c r="M80" s="15"/>
      <c r="N80" s="15" t="str">
        <f>IF(O80 &lt;&gt; "",VLOOKUP(O80,'Áreas'!$A$2:$C$14,2,),"")</f>
        <v>Investigación y Política Socioambiental</v>
      </c>
      <c r="O80" s="15" t="s">
        <v>59</v>
      </c>
      <c r="P80" s="15" t="str">
        <f>VLOOKUP(F80,'Datos por dni'!$B$10:$AM$325,21,0)</f>
        <v>Flavia Monti</v>
      </c>
      <c r="Q80" s="15"/>
    </row>
    <row r="81">
      <c r="A81" s="9" t="s">
        <v>55</v>
      </c>
      <c r="B81" s="13">
        <f>VLOOKUP(F81,'Datos por dni'!$B$10:$AM$325,2,0)</f>
        <v>44348.78933</v>
      </c>
      <c r="C81" s="14">
        <f>VLOOKUP(F81,'Datos por dni'!$B$10:$AM$325,5,0)</f>
        <v>34727</v>
      </c>
      <c r="D81" s="15" t="str">
        <f>IFERROR(__xludf.DUMMYFUNCTION("IF(REGEXMATCH(E81,""^[0-9]{8}$""),""DNI"",IF(E81&lt;&gt;"""",""OTRO"",""""))"),"DNI")</f>
        <v>DNI</v>
      </c>
      <c r="E81" s="16" t="s">
        <v>138</v>
      </c>
      <c r="F81" s="17">
        <v>3.8795232E7</v>
      </c>
      <c r="G81" s="15" t="str">
        <f>VLOOKUP(TEXT(F81,"0"),'Nacionalidades de todo por dni'!$A$2:$B$2168,2,0)</f>
        <v>Argentina</v>
      </c>
      <c r="H81" s="18" t="str">
        <f t="shared" si="1"/>
        <v>4</v>
      </c>
      <c r="I81" s="18" t="str">
        <f t="shared" si="2"/>
        <v>3</v>
      </c>
      <c r="J81" s="18" t="str">
        <f t="shared" si="3"/>
        <v>MAÑANA</v>
      </c>
      <c r="K81" s="18" t="str">
        <f>VLOOKUP(F81,'Datos por dni'!$B$10:$AM$2168,11,0)</f>
        <v>4 horas diarias, 3 veces por semana, de lunes a viernes por la MAÑANA.</v>
      </c>
      <c r="L81" s="15" t="str">
        <f>SUBSTITUTE(VLOOKUP(F81,'Datos por dni'!$B$10:$AM$325,11,0),"Prefiero no decirlo","")</f>
        <v>4 horas diarias, 3 veces por semana, de lunes a viernes por la MAÑANA.</v>
      </c>
      <c r="M81" s="15"/>
      <c r="N81" s="15" t="str">
        <f>IF(O81 &lt;&gt; "",VLOOKUP(O81,'Áreas'!$A$2:$C$14,2,),"")</f>
        <v>Educación Socioambiental, Investigación y Política Socioambiental</v>
      </c>
      <c r="O81" s="15" t="s">
        <v>57</v>
      </c>
      <c r="P81" s="15" t="str">
        <f>VLOOKUP(F81,'Datos por dni'!$B$10:$AM$325,21,0)</f>
        <v>Eliana Giudiche</v>
      </c>
      <c r="Q81" s="15"/>
    </row>
    <row r="82">
      <c r="A82" s="9" t="s">
        <v>55</v>
      </c>
      <c r="B82" s="13">
        <f>VLOOKUP(F82,'Datos por dni'!$B$10:$AM$325,2,0)</f>
        <v>44349.56903</v>
      </c>
      <c r="C82" s="14">
        <f>VLOOKUP(F82,'Datos por dni'!$B$10:$AM$325,5,0)</f>
        <v>36404</v>
      </c>
      <c r="D82" s="15" t="str">
        <f>IFERROR(__xludf.DUMMYFUNCTION("IF(REGEXMATCH(E82,""^[0-9]{8}$""),""DNI"",IF(E82&lt;&gt;"""",""OTRO"",""""))"),"DNI")</f>
        <v>DNI</v>
      </c>
      <c r="E82" s="16" t="s">
        <v>139</v>
      </c>
      <c r="F82" s="17">
        <v>4.2100321E7</v>
      </c>
      <c r="G82" s="15" t="str">
        <f>VLOOKUP(TEXT(F82,"0"),'Nacionalidades de todo por dni'!$A$2:$B$2168,2,0)</f>
        <v>Argentina</v>
      </c>
      <c r="H82" s="18" t="str">
        <f t="shared" si="1"/>
        <v>3</v>
      </c>
      <c r="I82" s="18" t="str">
        <f t="shared" si="2"/>
        <v>4</v>
      </c>
      <c r="J82" s="18" t="str">
        <f t="shared" si="3"/>
        <v>TARDE</v>
      </c>
      <c r="K82" s="18" t="str">
        <f>VLOOKUP(F82,'Datos por dni'!$B$10:$AM$2168,11,0)</f>
        <v>3 horas diarias, 4 veces por semana, de lunes a viernes por la TARDE.</v>
      </c>
      <c r="L82" s="15" t="str">
        <f>SUBSTITUTE(VLOOKUP(F82,'Datos por dni'!$B$10:$AM$325,11,0),"Prefiero no decirlo","")</f>
        <v>3 horas diarias, 4 veces por semana, de lunes a viernes por la TARDE.</v>
      </c>
      <c r="M82" s="15"/>
      <c r="N82" s="15" t="str">
        <f>IF(O82 &lt;&gt; "",VLOOKUP(O82,'Áreas'!$A$2:$C$14,2,),"")</f>
        <v>Investigación y Política Socioambiental</v>
      </c>
      <c r="O82" s="15" t="s">
        <v>59</v>
      </c>
      <c r="P82" s="15" t="str">
        <f>VLOOKUP(F82,'Datos por dni'!$B$10:$AM$325,21,0)</f>
        <v>Verónica Razetti</v>
      </c>
      <c r="Q82" s="15"/>
    </row>
    <row r="83">
      <c r="A83" s="9" t="s">
        <v>55</v>
      </c>
      <c r="B83" s="13">
        <f>VLOOKUP(F83,'Datos por dni'!$B$10:$AM$325,2,0)</f>
        <v>44349.70431</v>
      </c>
      <c r="C83" s="14">
        <f>VLOOKUP(F83,'Datos por dni'!$B$10:$AM$325,5,0)</f>
        <v>36654</v>
      </c>
      <c r="D83" s="15" t="str">
        <f>IFERROR(__xludf.DUMMYFUNCTION("IF(REGEXMATCH(E83,""^[0-9]{8}$""),""DNI"",IF(E83&lt;&gt;"""",""OTRO"",""""))"),"DNI")</f>
        <v>DNI</v>
      </c>
      <c r="E83" s="16" t="s">
        <v>140</v>
      </c>
      <c r="F83" s="17">
        <v>4.2565668E7</v>
      </c>
      <c r="G83" s="15" t="str">
        <f>VLOOKUP(TEXT(F83,"0"),'Nacionalidades de todo por dni'!$A$2:$B$2168,2,0)</f>
        <v>Argentina</v>
      </c>
      <c r="H83" s="18" t="str">
        <f t="shared" si="1"/>
        <v>4</v>
      </c>
      <c r="I83" s="18" t="str">
        <f t="shared" si="2"/>
        <v>3</v>
      </c>
      <c r="J83" s="18" t="str">
        <f t="shared" si="3"/>
        <v>TARDE</v>
      </c>
      <c r="K83" s="18" t="str">
        <f>VLOOKUP(F83,'Datos por dni'!$B$10:$AM$2168,11,0)</f>
        <v>4 horas diarias, 3 veces por semana, de lunes a viernes por la TARDE.</v>
      </c>
      <c r="L83" s="15" t="str">
        <f>SUBSTITUTE(VLOOKUP(F83,'Datos por dni'!$B$10:$AM$325,11,0),"Prefiero no decirlo","")</f>
        <v>4 horas diarias, 3 veces por semana, de lunes a viernes por la TARDE.</v>
      </c>
      <c r="M83" s="15"/>
      <c r="N83" s="15" t="str">
        <f>IF(O83 &lt;&gt; "",VLOOKUP(O83,'Áreas'!$A$2:$C$14,2,),"")</f>
        <v>Educación Socioambiental, Investigación y Política Socioambiental</v>
      </c>
      <c r="O83" s="15" t="s">
        <v>57</v>
      </c>
      <c r="P83" s="15" t="str">
        <f>VLOOKUP(F83,'Datos por dni'!$B$10:$AM$325,21,0)</f>
        <v>Gabriela Bartalini</v>
      </c>
      <c r="Q83" s="15"/>
    </row>
    <row r="84">
      <c r="A84" s="9" t="s">
        <v>55</v>
      </c>
      <c r="B84" s="13">
        <f>VLOOKUP(F84,'Datos por dni'!$B$10:$AM$325,2,0)</f>
        <v>44349.90772</v>
      </c>
      <c r="C84" s="14">
        <f>VLOOKUP(F84,'Datos por dni'!$B$10:$AM$325,5,0)</f>
        <v>32300</v>
      </c>
      <c r="D84" s="15" t="str">
        <f>IFERROR(__xludf.DUMMYFUNCTION("IF(REGEXMATCH(E84,""^[0-9]{8}$""),""DNI"",IF(E84&lt;&gt;"""",""OTRO"",""""))"),"DNI")</f>
        <v>DNI</v>
      </c>
      <c r="E84" s="16" t="s">
        <v>141</v>
      </c>
      <c r="F84" s="17">
        <v>3.378237E7</v>
      </c>
      <c r="G84" s="15" t="str">
        <f>VLOOKUP(TEXT(F84,"0"),'Nacionalidades de todo por dni'!$A$2:$B$2168,2,0)</f>
        <v>Argentina</v>
      </c>
      <c r="H84" s="18" t="str">
        <f t="shared" si="1"/>
        <v>4</v>
      </c>
      <c r="I84" s="18" t="str">
        <f t="shared" si="2"/>
        <v>3</v>
      </c>
      <c r="J84" s="18" t="str">
        <f t="shared" si="3"/>
        <v>MAÑANA</v>
      </c>
      <c r="K84" s="18" t="str">
        <f>VLOOKUP(F84,'Datos por dni'!$B$10:$AM$2168,11,0)</f>
        <v>4 horas diarias, 3 veces por semana, de lunes a viernes por la MAÑANA.</v>
      </c>
      <c r="L84" s="15" t="str">
        <f>SUBSTITUTE(VLOOKUP(F84,'Datos por dni'!$B$10:$AM$325,11,0),"Prefiero no decirlo","")</f>
        <v>4 horas diarias, 3 veces por semana, de lunes a viernes por la MAÑANA.</v>
      </c>
      <c r="M84" s="15"/>
      <c r="N84" s="15" t="str">
        <f>IF(O84 &lt;&gt; "",VLOOKUP(O84,'Áreas'!$A$2:$C$14,2,),"")</f>
        <v>Educación Socioambiental, Investigación y Política Socioambiental</v>
      </c>
      <c r="O84" s="15" t="s">
        <v>57</v>
      </c>
      <c r="P84" s="15" t="str">
        <f>VLOOKUP(F84,'Datos por dni'!$B$10:$AM$325,21,0)</f>
        <v>Eugenia Maffeo</v>
      </c>
      <c r="Q84" s="15"/>
    </row>
    <row r="85">
      <c r="A85" s="9" t="s">
        <v>55</v>
      </c>
      <c r="B85" s="13">
        <f>VLOOKUP(F85,'Datos por dni'!$B$10:$AM$325,2,0)</f>
        <v>44350.38837</v>
      </c>
      <c r="C85" s="14">
        <f>VLOOKUP(F85,'Datos por dni'!$B$10:$AM$325,5,0)</f>
        <v>32160</v>
      </c>
      <c r="D85" s="15" t="str">
        <f>IFERROR(__xludf.DUMMYFUNCTION("IF(REGEXMATCH(E85,""^[0-9]{8}$""),""DNI"",IF(E85&lt;&gt;"""",""OTRO"",""""))"),"OTRO")</f>
        <v>OTRO</v>
      </c>
      <c r="E85" s="23" t="s">
        <v>142</v>
      </c>
      <c r="F85" s="17">
        <v>3.33367962E8</v>
      </c>
      <c r="G85" s="15" t="str">
        <f>VLOOKUP(TEXT(F85,"0"),'Nacionalidades de todo por dni'!$A$2:$B$2168,2,0)</f>
        <v>Argentina</v>
      </c>
      <c r="H85" s="18" t="str">
        <f t="shared" si="1"/>
        <v>4</v>
      </c>
      <c r="I85" s="18" t="str">
        <f t="shared" si="2"/>
        <v>3</v>
      </c>
      <c r="J85" s="18" t="str">
        <f t="shared" si="3"/>
        <v>TARDE</v>
      </c>
      <c r="K85" s="18" t="str">
        <f>VLOOKUP(F85,'Datos por dni'!$B$10:$AM$2168,11,0)</f>
        <v>4 horas diarias, 3 veces por semana, de lunes a viernes por la TARDE.</v>
      </c>
      <c r="L85" s="15" t="str">
        <f>SUBSTITUTE(VLOOKUP(F85,'Datos por dni'!$B$10:$AM$325,11,0),"Prefiero no decirlo","")</f>
        <v>4 horas diarias, 3 veces por semana, de lunes a viernes por la TARDE.</v>
      </c>
      <c r="M85" s="15"/>
      <c r="N85" s="15" t="str">
        <f>IF(O85 &lt;&gt; "",VLOOKUP(O85,'Áreas'!$A$2:$C$14,2,),"")</f>
        <v>Educación Socioambiental, Investigación y Política Socioambiental</v>
      </c>
      <c r="O85" s="15" t="s">
        <v>57</v>
      </c>
      <c r="P85" s="15" t="str">
        <f>VLOOKUP(F85,'Datos por dni'!$B$10:$AM$325,21,0)</f>
        <v>Emilia Di Costanzo</v>
      </c>
      <c r="Q85" s="15"/>
    </row>
    <row r="86">
      <c r="A86" s="9" t="s">
        <v>55</v>
      </c>
      <c r="B86" s="13">
        <f>VLOOKUP(F86,'Datos por dni'!$B$10:$AM$325,2,0)</f>
        <v>44350.90778</v>
      </c>
      <c r="C86" s="14">
        <f>VLOOKUP(F86,'Datos por dni'!$B$10:$AM$325,5,0)</f>
        <v>38448</v>
      </c>
      <c r="D86" s="15" t="str">
        <f>IFERROR(__xludf.DUMMYFUNCTION("IF(REGEXMATCH(E86,""^[0-9]{8}$""),""DNI"",IF(E86&lt;&gt;"""",""OTRO"",""""))"),"DNI")</f>
        <v>DNI</v>
      </c>
      <c r="E86" s="16" t="s">
        <v>143</v>
      </c>
      <c r="F86" s="22">
        <v>4.6272448E7</v>
      </c>
      <c r="G86" s="15" t="str">
        <f>VLOOKUP(TEXT(F86,"0"),'Nacionalidades de todo por dni'!$A$2:$B$2168,2,0)</f>
        <v>Argentina</v>
      </c>
      <c r="H86" s="18" t="str">
        <f t="shared" si="1"/>
        <v>3</v>
      </c>
      <c r="I86" s="18" t="str">
        <f t="shared" si="2"/>
        <v>4</v>
      </c>
      <c r="J86" s="18" t="str">
        <f t="shared" si="3"/>
        <v>TARDE</v>
      </c>
      <c r="K86" s="18" t="str">
        <f>VLOOKUP(F86,'Datos por dni'!$B$10:$AM$2168,11,0)</f>
        <v>3 horas diarias, 4 veces por semana, de lunes a viernes por la TARDE.</v>
      </c>
      <c r="L86" s="15" t="str">
        <f>SUBSTITUTE(VLOOKUP(F86,'Datos por dni'!$B$10:$AM$325,11,0),"Prefiero no decirlo","")</f>
        <v>3 horas diarias, 4 veces por semana, de lunes a viernes por la TARDE.</v>
      </c>
      <c r="M86" s="15"/>
      <c r="N86" s="15" t="str">
        <f>IF(O86 &lt;&gt; "",VLOOKUP(O86,'Áreas'!$A$2:$C$14,2,),"")</f>
        <v>Educación Socioambiental, Investigación y Política Socioambiental</v>
      </c>
      <c r="O86" s="15" t="s">
        <v>57</v>
      </c>
      <c r="P86" s="15" t="str">
        <f>VLOOKUP(F86,'Datos por dni'!$B$10:$AM$325,21,0)</f>
        <v>Micaela Morales condoleo </v>
      </c>
      <c r="Q86" s="15"/>
    </row>
    <row r="87">
      <c r="A87" s="9" t="s">
        <v>55</v>
      </c>
      <c r="B87" s="13">
        <f>VLOOKUP(F87,'Datos por dni'!$B$10:$AM$325,2,0)</f>
        <v>44351.53402</v>
      </c>
      <c r="C87" s="14">
        <f>VLOOKUP(F87,'Datos por dni'!$B$10:$AM$325,5,0)</f>
        <v>36535</v>
      </c>
      <c r="D87" s="15" t="str">
        <f>IFERROR(__xludf.DUMMYFUNCTION("IF(REGEXMATCH(E87,""^[0-9]{8}$""),""DNI"",IF(E87&lt;&gt;"""",""OTRO"",""""))"),"DNI")</f>
        <v>DNI</v>
      </c>
      <c r="E87" s="16" t="s">
        <v>144</v>
      </c>
      <c r="F87" s="17">
        <v>4.1987964E7</v>
      </c>
      <c r="G87" s="15" t="str">
        <f>VLOOKUP(TEXT(F87,"0"),'Nacionalidades de todo por dni'!$A$2:$B$2168,2,0)</f>
        <v>Argentina</v>
      </c>
      <c r="H87" s="18" t="str">
        <f t="shared" si="1"/>
        <v>3</v>
      </c>
      <c r="I87" s="18" t="str">
        <f t="shared" si="2"/>
        <v>4</v>
      </c>
      <c r="J87" s="18" t="str">
        <f t="shared" si="3"/>
        <v>TARDE</v>
      </c>
      <c r="K87" s="18" t="str">
        <f>VLOOKUP(F87,'Datos por dni'!$B$10:$AM$2168,11,0)</f>
        <v>3 horas diarias, 4 veces por semana, de lunes a viernes por la TARDE.</v>
      </c>
      <c r="L87" s="15" t="str">
        <f>SUBSTITUTE(VLOOKUP(F87,'Datos por dni'!$B$10:$AM$325,11,0),"Prefiero no decirlo","")</f>
        <v>3 horas diarias, 4 veces por semana, de lunes a viernes por la TARDE.</v>
      </c>
      <c r="M87" s="15"/>
      <c r="N87" s="15" t="str">
        <f>IF(O87 &lt;&gt; "",VLOOKUP(O87,'Áreas'!$A$2:$C$14,2,),"")</f>
        <v>Educación Socioambiental, Investigación y Política Socioambiental</v>
      </c>
      <c r="O87" s="15" t="s">
        <v>57</v>
      </c>
      <c r="P87" s="15" t="str">
        <f>VLOOKUP(F87,'Datos por dni'!$B$10:$AM$325,21,0)</f>
        <v>Laura Kerbs</v>
      </c>
      <c r="Q87" s="15"/>
    </row>
    <row r="88">
      <c r="A88" s="9" t="s">
        <v>55</v>
      </c>
      <c r="B88" s="13">
        <f>VLOOKUP(F88,'Datos por dni'!$B$10:$AM$325,2,0)</f>
        <v>44351.74079</v>
      </c>
      <c r="C88" s="14">
        <f>VLOOKUP(F88,'Datos por dni'!$B$10:$AM$325,5,0)</f>
        <v>36596</v>
      </c>
      <c r="D88" s="15" t="str">
        <f>IFERROR(__xludf.DUMMYFUNCTION("IF(REGEXMATCH(E88,""^[0-9]{8}$""),""DNI"",IF(E88&lt;&gt;"""",""OTRO"",""""))"),"DNI")</f>
        <v>DNI</v>
      </c>
      <c r="E88" s="16" t="s">
        <v>145</v>
      </c>
      <c r="F88" s="17">
        <v>4.2497511E7</v>
      </c>
      <c r="G88" s="15" t="str">
        <f>VLOOKUP(TEXT(F88,"0"),'Nacionalidades de todo por dni'!$A$2:$B$2168,2,0)</f>
        <v>Argentina</v>
      </c>
      <c r="H88" s="18" t="str">
        <f t="shared" si="1"/>
        <v>3</v>
      </c>
      <c r="I88" s="18" t="str">
        <f t="shared" si="2"/>
        <v>4</v>
      </c>
      <c r="J88" s="18" t="str">
        <f t="shared" si="3"/>
        <v>TARDE</v>
      </c>
      <c r="K88" s="18" t="str">
        <f>VLOOKUP(F88,'Datos por dni'!$B$10:$AM$2168,11,0)</f>
        <v>3 horas diarias, 4 veces por semana, de lunes a viernes por la TARDE.</v>
      </c>
      <c r="L88" s="15" t="str">
        <f>SUBSTITUTE(VLOOKUP(F88,'Datos por dni'!$B$10:$AM$325,11,0),"Prefiero no decirlo","")</f>
        <v>3 horas diarias, 4 veces por semana, de lunes a viernes por la TARDE.</v>
      </c>
      <c r="M88" s="15"/>
      <c r="N88" s="15" t="str">
        <f>IF(O88 &lt;&gt; "",VLOOKUP(O88,'Áreas'!$A$2:$C$14,2,),"")</f>
        <v>Educación Socioambiental, Investigación y Política Socioambiental</v>
      </c>
      <c r="O88" s="15" t="s">
        <v>57</v>
      </c>
      <c r="P88" s="15" t="str">
        <f>VLOOKUP(F88,'Datos por dni'!$B$10:$AM$325,21,0)</f>
        <v>Maria Florencia Alvarado</v>
      </c>
      <c r="Q88" s="15"/>
    </row>
    <row r="89">
      <c r="A89" s="9" t="s">
        <v>55</v>
      </c>
      <c r="B89" s="13">
        <f>VLOOKUP(F89,'Datos por dni'!$B$10:$AM$325,2,0)</f>
        <v>44351.7831</v>
      </c>
      <c r="C89" s="14">
        <f>VLOOKUP(F89,'Datos por dni'!$B$10:$AM$325,5,0)</f>
        <v>36390</v>
      </c>
      <c r="D89" s="15" t="str">
        <f>IFERROR(__xludf.DUMMYFUNCTION("IF(REGEXMATCH(E89,""^[0-9]{8}$""),""DNI"",IF(E89&lt;&gt;"""",""OTRO"",""""))"),"DNI")</f>
        <v>DNI</v>
      </c>
      <c r="E89" s="16" t="s">
        <v>146</v>
      </c>
      <c r="F89" s="17">
        <v>4.2103092E7</v>
      </c>
      <c r="G89" s="15" t="str">
        <f>VLOOKUP(TEXT(F89,"0"),'Nacionalidades de todo por dni'!$A$2:$B$2168,2,0)</f>
        <v>Argentina</v>
      </c>
      <c r="H89" s="18" t="str">
        <f t="shared" si="1"/>
        <v>3</v>
      </c>
      <c r="I89" s="18" t="str">
        <f t="shared" si="2"/>
        <v>4</v>
      </c>
      <c r="J89" s="18" t="str">
        <f t="shared" si="3"/>
        <v>TARDE</v>
      </c>
      <c r="K89" s="18" t="str">
        <f>VLOOKUP(F89,'Datos por dni'!$B$10:$AM$2168,11,0)</f>
        <v>3 horas diarias, 4 veces por semana, de lunes a viernes por la TARDE.</v>
      </c>
      <c r="L89" s="15" t="str">
        <f>SUBSTITUTE(VLOOKUP(F89,'Datos por dni'!$B$10:$AM$325,11,0),"Prefiero no decirlo","")</f>
        <v>3 horas diarias, 4 veces por semana, de lunes a viernes por la TARDE.</v>
      </c>
      <c r="M89" s="15"/>
      <c r="N89" s="15" t="str">
        <f>IF(O89 &lt;&gt; "",VLOOKUP(O89,'Áreas'!$A$2:$C$14,2,),"")</f>
        <v>Investigación y Política Socioambiental</v>
      </c>
      <c r="O89" s="15" t="s">
        <v>59</v>
      </c>
      <c r="P89" s="15" t="str">
        <f>VLOOKUP(F89,'Datos por dni'!$B$10:$AM$325,21,0)</f>
        <v>Marcela Garibotto</v>
      </c>
      <c r="Q89" s="15"/>
    </row>
    <row r="90">
      <c r="A90" s="9" t="s">
        <v>55</v>
      </c>
      <c r="B90" s="13">
        <f>VLOOKUP(F90,'Datos por dni'!$B$10:$AM$325,2,0)</f>
        <v>44353.47707</v>
      </c>
      <c r="C90" s="14">
        <f>VLOOKUP(F90,'Datos por dni'!$B$10:$AM$325,5,0)</f>
        <v>37994</v>
      </c>
      <c r="D90" s="15" t="str">
        <f>IFERROR(__xludf.DUMMYFUNCTION("IF(REGEXMATCH(E90,""^[0-9]{8}$""),""DNI"",IF(E90&lt;&gt;"""",""OTRO"",""""))"),"DNI")</f>
        <v>DNI</v>
      </c>
      <c r="E90" s="16" t="s">
        <v>147</v>
      </c>
      <c r="F90" s="17">
        <v>5.3913034E7</v>
      </c>
      <c r="G90" s="15" t="str">
        <f>VLOOKUP(TEXT(F90,"0"),'Nacionalidades de todo por dni'!$A$2:$B$2168,2,0)</f>
        <v>Uruguay</v>
      </c>
      <c r="H90" s="18" t="str">
        <f t="shared" si="1"/>
        <v>3</v>
      </c>
      <c r="I90" s="18" t="str">
        <f t="shared" si="2"/>
        <v>4</v>
      </c>
      <c r="J90" s="18" t="str">
        <f t="shared" si="3"/>
        <v>TARDE</v>
      </c>
      <c r="K90" s="18" t="str">
        <f>VLOOKUP(F90,'Datos por dni'!$B$10:$AM$2168,11,0)</f>
        <v>3 horas diarias, 4 veces por semana, de lunes a viernes por la TARDE.</v>
      </c>
      <c r="L90" s="15" t="str">
        <f>SUBSTITUTE(VLOOKUP(F90,'Datos por dni'!$B$10:$AM$325,11,0),"Prefiero no decirlo","")</f>
        <v>3 horas diarias, 4 veces por semana, de lunes a viernes por la TARDE.</v>
      </c>
      <c r="M90" s="15"/>
      <c r="N90" s="15" t="str">
        <f>IF(O90 &lt;&gt; "",VLOOKUP(O90,'Áreas'!$A$2:$C$14,2,),"")</f>
        <v>Educación Socioambiental, Investigación y Política Socioambiental</v>
      </c>
      <c r="O90" s="15" t="s">
        <v>57</v>
      </c>
      <c r="P90" s="15" t="str">
        <f>VLOOKUP(F90,'Datos por dni'!$B$10:$AM$325,21,0)</f>
        <v>Ana Lucía </v>
      </c>
      <c r="Q90" s="15"/>
    </row>
    <row r="91">
      <c r="A91" s="9" t="s">
        <v>55</v>
      </c>
      <c r="B91" s="13">
        <f>VLOOKUP(F91,'Datos por dni'!$B$10:$AM$325,2,0)</f>
        <v>44353.81026</v>
      </c>
      <c r="C91" s="14">
        <f>VLOOKUP(F91,'Datos por dni'!$B$10:$AM$325,5,0)</f>
        <v>32804</v>
      </c>
      <c r="D91" s="15" t="str">
        <f>IFERROR(__xludf.DUMMYFUNCTION("IF(REGEXMATCH(E91,""^[0-9]{8}$""),""DNI"",IF(E91&lt;&gt;"""",""OTRO"",""""))"),"DNI")</f>
        <v>DNI</v>
      </c>
      <c r="E91" s="16" t="s">
        <v>148</v>
      </c>
      <c r="F91" s="17">
        <v>3.4833427E7</v>
      </c>
      <c r="G91" s="15" t="str">
        <f>VLOOKUP(TEXT(F91,"0"),'Nacionalidades de todo por dni'!$A$2:$B$2168,2,0)</f>
        <v>Argentina</v>
      </c>
      <c r="H91" s="18" t="str">
        <f t="shared" si="1"/>
        <v>3</v>
      </c>
      <c r="I91" s="18" t="str">
        <f t="shared" si="2"/>
        <v>4</v>
      </c>
      <c r="J91" s="18" t="str">
        <f t="shared" si="3"/>
        <v>TARDE</v>
      </c>
      <c r="K91" s="18" t="str">
        <f>VLOOKUP(F91,'Datos por dni'!$B$10:$AM$2168,11,0)</f>
        <v>3 horas diarias, 4 veces por semana, de lunes a viernes por la TARDE.</v>
      </c>
      <c r="L91" s="15" t="str">
        <f>SUBSTITUTE(VLOOKUP(F91,'Datos por dni'!$B$10:$AM$325,11,0),"Prefiero no decirlo","")</f>
        <v>3 horas diarias, 4 veces por semana, de lunes a viernes por la TARDE.</v>
      </c>
      <c r="M91" s="15"/>
      <c r="N91" s="15" t="str">
        <f>IF(O91 &lt;&gt; "",VLOOKUP(O91,'Áreas'!$A$2:$C$14,2,),"")</f>
        <v>Educación Socioambiental</v>
      </c>
      <c r="O91" s="15" t="s">
        <v>63</v>
      </c>
      <c r="P91" s="15" t="str">
        <f>VLOOKUP(F91,'Datos por dni'!$B$10:$AM$325,21,0)</f>
        <v>Claudia Hernandez</v>
      </c>
      <c r="Q91" s="15"/>
    </row>
    <row r="92">
      <c r="A92" s="9" t="s">
        <v>55</v>
      </c>
      <c r="B92" s="13">
        <f>VLOOKUP(F92,'Datos por dni'!$B$10:$AM$325,2,0)</f>
        <v>44355.78055</v>
      </c>
      <c r="C92" s="14">
        <f>VLOOKUP(F92,'Datos por dni'!$B$10:$AM$325,5,0)</f>
        <v>34727</v>
      </c>
      <c r="D92" s="15" t="str">
        <f>IFERROR(__xludf.DUMMYFUNCTION("IF(REGEXMATCH(E92,""^[0-9]{8}$""),""DNI"",IF(E92&lt;&gt;"""",""OTRO"",""""))"),"DNI")</f>
        <v>DNI</v>
      </c>
      <c r="E92" s="16" t="s">
        <v>149</v>
      </c>
      <c r="F92" s="17">
        <v>3.8658181E7</v>
      </c>
      <c r="G92" s="15" t="str">
        <f>VLOOKUP(TEXT(F92,"0"),'Nacionalidades de todo por dni'!$A$2:$B$2168,2,0)</f>
        <v>Argentina</v>
      </c>
      <c r="H92" s="18" t="str">
        <f t="shared" si="1"/>
        <v>4</v>
      </c>
      <c r="I92" s="18" t="str">
        <f t="shared" si="2"/>
        <v>3</v>
      </c>
      <c r="J92" s="18" t="str">
        <f t="shared" si="3"/>
        <v>TARDE</v>
      </c>
      <c r="K92" s="18" t="str">
        <f>VLOOKUP(F92,'Datos por dni'!$B$10:$AM$2168,11,0)</f>
        <v>4 horas diarias, 3 veces por semana, de lunes a viernes por la TARDE.</v>
      </c>
      <c r="L92" s="15" t="str">
        <f>SUBSTITUTE(VLOOKUP(F92,'Datos por dni'!$B$10:$AM$325,11,0),"Prefiero no decirlo","")</f>
        <v>4 horas diarias, 3 veces por semana, de lunes a viernes por la TARDE.</v>
      </c>
      <c r="M92" s="15"/>
      <c r="N92" s="15" t="str">
        <f>IF(O92 &lt;&gt; "",VLOOKUP(O92,'Áreas'!$A$2:$C$14,2,),"")</f>
        <v>Investigación y Política Socioambiental</v>
      </c>
      <c r="O92" s="15" t="s">
        <v>59</v>
      </c>
      <c r="P92" s="15" t="str">
        <f>VLOOKUP(F92,'Datos por dni'!$B$10:$AM$325,21,0)</f>
        <v>Miguel Subirachs</v>
      </c>
      <c r="Q92" s="15"/>
    </row>
    <row r="93">
      <c r="A93" s="9" t="s">
        <v>55</v>
      </c>
      <c r="B93" s="13">
        <f>VLOOKUP(F93,'Datos por dni'!$B$10:$AM$325,2,0)</f>
        <v>44355.78191</v>
      </c>
      <c r="C93" s="14">
        <f>VLOOKUP(F93,'Datos por dni'!$B$10:$AM$325,5,0)</f>
        <v>37726</v>
      </c>
      <c r="D93" s="15" t="str">
        <f>IFERROR(__xludf.DUMMYFUNCTION("IF(REGEXMATCH(E93,""^[0-9]{8}$""),""DNI"",IF(E93&lt;&gt;"""",""OTRO"",""""))"),"DNI")</f>
        <v>DNI</v>
      </c>
      <c r="E93" s="16" t="s">
        <v>150</v>
      </c>
      <c r="F93" s="17">
        <v>4.4729997E7</v>
      </c>
      <c r="G93" s="15" t="str">
        <f>VLOOKUP(TEXT(F93,"0"),'Nacionalidades de todo por dni'!$A$2:$B$2168,2,0)</f>
        <v>Argentina</v>
      </c>
      <c r="H93" s="18" t="str">
        <f t="shared" si="1"/>
        <v>3</v>
      </c>
      <c r="I93" s="18" t="str">
        <f t="shared" si="2"/>
        <v>4</v>
      </c>
      <c r="J93" s="18" t="str">
        <f t="shared" si="3"/>
        <v>TARDE</v>
      </c>
      <c r="K93" s="18" t="str">
        <f>VLOOKUP(F93,'Datos por dni'!$B$10:$AM$2168,11,0)</f>
        <v>3 horas diarias, 4 veces por semana, de lunes a viernes por la TARDE.</v>
      </c>
      <c r="L93" s="15" t="str">
        <f>SUBSTITUTE(VLOOKUP(F93,'Datos por dni'!$B$10:$AM$325,11,0),"Prefiero no decirlo","")</f>
        <v>3 horas diarias, 4 veces por semana, de lunes a viernes por la TARDE.</v>
      </c>
      <c r="M93" s="15"/>
      <c r="N93" s="15" t="str">
        <f>IF(O93 &lt;&gt; "",VLOOKUP(O93,'Áreas'!$A$2:$C$14,2,),"")</f>
        <v>Educación Socioambiental, Investigación y Política Socioambiental</v>
      </c>
      <c r="O93" s="15" t="s">
        <v>57</v>
      </c>
      <c r="P93" s="15" t="str">
        <f>VLOOKUP(F93,'Datos por dni'!$B$10:$AM$325,21,0)</f>
        <v>Sofía Rudi Álvarez </v>
      </c>
      <c r="Q93" s="15"/>
    </row>
    <row r="94">
      <c r="A94" s="9" t="s">
        <v>55</v>
      </c>
      <c r="B94" s="13">
        <f>VLOOKUP(F94,'Datos por dni'!$B$10:$AM$325,2,0)</f>
        <v>44357.76294</v>
      </c>
      <c r="C94" s="14">
        <f>VLOOKUP(F94,'Datos por dni'!$B$10:$AM$325,5,0)</f>
        <v>36617</v>
      </c>
      <c r="D94" s="15" t="str">
        <f>IFERROR(__xludf.DUMMYFUNCTION("IF(REGEXMATCH(E94,""^[0-9]{8}$""),""DNI"",IF(E94&lt;&gt;"""",""OTRO"",""""))"),"DNI")</f>
        <v>DNI</v>
      </c>
      <c r="E94" s="16" t="s">
        <v>151</v>
      </c>
      <c r="F94" s="17">
        <v>4.2392678E7</v>
      </c>
      <c r="G94" s="15" t="str">
        <f>VLOOKUP(TEXT(F94,"0"),'Nacionalidades de todo por dni'!$A$2:$B$2168,2,0)</f>
        <v>Argentina</v>
      </c>
      <c r="H94" s="18" t="str">
        <f t="shared" si="1"/>
        <v>4</v>
      </c>
      <c r="I94" s="18" t="str">
        <f t="shared" si="2"/>
        <v>3</v>
      </c>
      <c r="J94" s="18" t="str">
        <f t="shared" si="3"/>
        <v>TARDE</v>
      </c>
      <c r="K94" s="18" t="str">
        <f>VLOOKUP(F94,'Datos por dni'!$B$10:$AM$2168,11,0)</f>
        <v>4 horas diarias, 3 veces por semana, de lunes a viernes por la TARDE.</v>
      </c>
      <c r="L94" s="15" t="str">
        <f>SUBSTITUTE(VLOOKUP(F94,'Datos por dni'!$B$10:$AM$325,11,0),"Prefiero no decirlo","")</f>
        <v>4 horas diarias, 3 veces por semana, de lunes a viernes por la TARDE.</v>
      </c>
      <c r="M94" s="15"/>
      <c r="N94" s="15" t="str">
        <f>IF(O94 &lt;&gt; "",VLOOKUP(O94,'Áreas'!$A$2:$C$14,2,),"")</f>
        <v>Investigación y Política Socioambiental</v>
      </c>
      <c r="O94" s="15" t="s">
        <v>59</v>
      </c>
      <c r="P94" s="15" t="str">
        <f>VLOOKUP(F94,'Datos por dni'!$B$10:$AM$325,21,0)</f>
        <v>Pamela Pedraza</v>
      </c>
      <c r="Q94" s="15"/>
    </row>
    <row r="95">
      <c r="A95" s="9" t="s">
        <v>55</v>
      </c>
      <c r="B95" s="13">
        <f>VLOOKUP(F95,'Datos por dni'!$B$10:$AM$325,2,0)</f>
        <v>44357.81239</v>
      </c>
      <c r="C95" s="14">
        <f>VLOOKUP(F95,'Datos por dni'!$B$10:$AM$325,5,0)</f>
        <v>27887</v>
      </c>
      <c r="D95" s="15" t="str">
        <f>IFERROR(__xludf.DUMMYFUNCTION("IF(REGEXMATCH(E95,""^[0-9]{8}$""),""DNI"",IF(E95&lt;&gt;"""",""OTRO"",""""))"),"DNI")</f>
        <v>DNI</v>
      </c>
      <c r="E95" s="16" t="s">
        <v>152</v>
      </c>
      <c r="F95" s="17">
        <v>2.5350301E7</v>
      </c>
      <c r="G95" s="15" t="str">
        <f>VLOOKUP(TEXT(F95,"0"),'Nacionalidades de todo por dni'!$A$2:$B$2168,2,0)</f>
        <v>Argentina</v>
      </c>
      <c r="H95" s="18" t="str">
        <f t="shared" si="1"/>
        <v>4</v>
      </c>
      <c r="I95" s="18" t="str">
        <f t="shared" si="2"/>
        <v>3</v>
      </c>
      <c r="J95" s="18" t="str">
        <f t="shared" si="3"/>
        <v>TARDE</v>
      </c>
      <c r="K95" s="18" t="str">
        <f>VLOOKUP(F95,'Datos por dni'!$B$10:$AM$2168,11,0)</f>
        <v>4 horas diarias, 3 veces por semana, de lunes a viernes por la TARDE.</v>
      </c>
      <c r="L95" s="15" t="str">
        <f>SUBSTITUTE(VLOOKUP(F95,'Datos por dni'!$B$10:$AM$325,11,0),"Prefiero no decirlo","")</f>
        <v>4 horas diarias, 3 veces por semana, de lunes a viernes por la TARDE.</v>
      </c>
      <c r="M95" s="15"/>
      <c r="N95" s="15" t="str">
        <f>IF(O95 &lt;&gt; "",VLOOKUP(O95,'Áreas'!$A$2:$C$14,2,),"")</f>
        <v>Educación Socioambiental, Investigación y Política Socioambiental</v>
      </c>
      <c r="O95" s="15" t="s">
        <v>57</v>
      </c>
      <c r="P95" s="15" t="str">
        <f>VLOOKUP(F95,'Datos por dni'!$B$10:$AM$325,21,0)</f>
        <v>Maria Susana</v>
      </c>
      <c r="Q95" s="15"/>
    </row>
    <row r="96">
      <c r="A96" s="9" t="s">
        <v>55</v>
      </c>
      <c r="B96" s="13">
        <f>VLOOKUP(F96,'Datos por dni'!$B$10:$AM$325,2,0)</f>
        <v>44357.8609</v>
      </c>
      <c r="C96" s="14">
        <f>VLOOKUP(F96,'Datos por dni'!$B$10:$AM$325,5,0)</f>
        <v>34629</v>
      </c>
      <c r="D96" s="15" t="str">
        <f>IFERROR(__xludf.DUMMYFUNCTION("IF(REGEXMATCH(E96,""^[0-9]{8}$""),""DNI"",IF(E96&lt;&gt;"""",""OTRO"",""""))"),"DNI")</f>
        <v>DNI</v>
      </c>
      <c r="E96" s="16" t="s">
        <v>153</v>
      </c>
      <c r="F96" s="20">
        <v>3.8457296E7</v>
      </c>
      <c r="G96" s="15" t="str">
        <f>VLOOKUP(TEXT(F96,"0"),'Nacionalidades de todo por dni'!$A$2:$B$2168,2,0)</f>
        <v>Argentina</v>
      </c>
      <c r="H96" s="18" t="str">
        <f t="shared" si="1"/>
        <v>4</v>
      </c>
      <c r="I96" s="18" t="str">
        <f t="shared" si="2"/>
        <v>3</v>
      </c>
      <c r="J96" s="18" t="str">
        <f t="shared" si="3"/>
        <v>TARDE</v>
      </c>
      <c r="K96" s="18" t="str">
        <f>VLOOKUP(F96,'Datos por dni'!$B$10:$AM$2168,11,0)</f>
        <v>4 horas diarias, 3 veces por semana, de lunes a viernes por la TARDE.</v>
      </c>
      <c r="L96" s="15" t="str">
        <f>SUBSTITUTE(VLOOKUP(F96,'Datos por dni'!$B$10:$AM$325,11,0),"Prefiero no decirlo","")</f>
        <v>4 horas diarias, 3 veces por semana, de lunes a viernes por la TARDE.</v>
      </c>
      <c r="M96" s="15"/>
      <c r="N96" s="15" t="str">
        <f>IF(O96 &lt;&gt; "",VLOOKUP(O96,'Áreas'!$A$2:$C$14,2,),"")</f>
        <v>Investigación y Política Socioambiental</v>
      </c>
      <c r="O96" s="15" t="s">
        <v>59</v>
      </c>
      <c r="P96" s="15" t="str">
        <f>VLOOKUP(F96,'Datos por dni'!$B$10:$AM$325,21,0)</f>
        <v>Florencia Verones</v>
      </c>
      <c r="Q96" s="15"/>
    </row>
    <row r="97">
      <c r="A97" s="9" t="s">
        <v>55</v>
      </c>
      <c r="B97" s="13">
        <f>VLOOKUP(F97,'Datos por dni'!$B$10:$AM$325,2,0)</f>
        <v>44363.69383</v>
      </c>
      <c r="C97" s="14">
        <f>VLOOKUP(F97,'Datos por dni'!$B$10:$AM$325,5,0)</f>
        <v>35992</v>
      </c>
      <c r="D97" s="15" t="str">
        <f>IFERROR(__xludf.DUMMYFUNCTION("IF(REGEXMATCH(E97,""^[0-9]{8}$""),""DNI"",IF(E97&lt;&gt;"""",""OTRO"",""""))"),"DNI")</f>
        <v>DNI</v>
      </c>
      <c r="E97" s="16" t="s">
        <v>154</v>
      </c>
      <c r="F97" s="17">
        <v>4.0985774E7</v>
      </c>
      <c r="G97" s="15" t="str">
        <f>VLOOKUP(TEXT(F97,"0"),'Nacionalidades de todo por dni'!$A$2:$B$2168,2,0)</f>
        <v>Argentina</v>
      </c>
      <c r="H97" s="18" t="str">
        <f t="shared" si="1"/>
        <v>4</v>
      </c>
      <c r="I97" s="18" t="str">
        <f t="shared" si="2"/>
        <v>3</v>
      </c>
      <c r="J97" s="18" t="str">
        <f t="shared" si="3"/>
        <v>TARDE</v>
      </c>
      <c r="K97" s="18" t="str">
        <f>VLOOKUP(F97,'Datos por dni'!$B$10:$AM$2168,11,0)</f>
        <v>4 horas diarias, 3 veces por semana, de lunes a viernes por la TARDE.</v>
      </c>
      <c r="L97" s="15" t="str">
        <f>SUBSTITUTE(VLOOKUP(F97,'Datos por dni'!$B$10:$AM$325,11,0),"Prefiero no decirlo","")</f>
        <v>4 horas diarias, 3 veces por semana, de lunes a viernes por la TARDE.</v>
      </c>
      <c r="M97" s="15"/>
      <c r="N97" s="15" t="str">
        <f>IF(O97 &lt;&gt; "",VLOOKUP(O97,'Áreas'!$A$2:$C$14,2,),"")</f>
        <v>Educación Socioambiental, Investigación y Política Socioambiental</v>
      </c>
      <c r="O97" s="15" t="s">
        <v>57</v>
      </c>
      <c r="P97" s="15" t="str">
        <f>VLOOKUP(F97,'Datos por dni'!$B$10:$AM$325,21,0)</f>
        <v>Florencia Campdepadros</v>
      </c>
      <c r="Q97" s="15"/>
    </row>
    <row r="98">
      <c r="A98" s="9" t="s">
        <v>55</v>
      </c>
      <c r="B98" s="13">
        <f>VLOOKUP(F98,'Datos por dni'!$B$10:$AM$325,2,0)</f>
        <v>44366.46833</v>
      </c>
      <c r="C98" s="14">
        <f>VLOOKUP(F98,'Datos por dni'!$B$10:$AM$325,5,0)</f>
        <v>37563</v>
      </c>
      <c r="D98" s="15" t="str">
        <f>IFERROR(__xludf.DUMMYFUNCTION("IF(REGEXMATCH(E98,""^[0-9]{8}$""),""DNI"",IF(E98&lt;&gt;"""",""OTRO"",""""))"),"DNI")</f>
        <v>DNI</v>
      </c>
      <c r="E98" s="16" t="s">
        <v>155</v>
      </c>
      <c r="F98" s="17">
        <v>4.4416916E7</v>
      </c>
      <c r="G98" s="15" t="str">
        <f>VLOOKUP(TEXT(F98,"0"),'Nacionalidades de todo por dni'!$A$2:$B$2168,2,0)</f>
        <v>Argentina</v>
      </c>
      <c r="H98" s="18" t="str">
        <f t="shared" si="1"/>
        <v>3</v>
      </c>
      <c r="I98" s="18" t="str">
        <f t="shared" si="2"/>
        <v>4</v>
      </c>
      <c r="J98" s="18" t="str">
        <f t="shared" si="3"/>
        <v>MAÑANA</v>
      </c>
      <c r="K98" s="18" t="str">
        <f>VLOOKUP(F98,'Datos por dni'!$B$10:$AM$2168,11,0)</f>
        <v>3 horas diarias, 4 veces por semana, de lunes a viernes por la MAÑANA.</v>
      </c>
      <c r="L98" s="15" t="str">
        <f>SUBSTITUTE(VLOOKUP(F98,'Datos por dni'!$B$10:$AM$325,11,0),"Prefiero no decirlo","")</f>
        <v>3 horas diarias, 4 veces por semana, de lunes a viernes por la MAÑANA.</v>
      </c>
      <c r="M98" s="15"/>
      <c r="N98" s="15" t="str">
        <f>IF(O98 &lt;&gt; "",VLOOKUP(O98,'Áreas'!$A$2:$C$14,2,),"")</f>
        <v>Educación Socioambiental, Investigación y Política Socioambiental</v>
      </c>
      <c r="O98" s="15" t="s">
        <v>57</v>
      </c>
      <c r="P98" s="15" t="str">
        <f>VLOOKUP(F98,'Datos por dni'!$B$10:$AM$325,21,0)</f>
        <v>Silvina Bardon </v>
      </c>
      <c r="Q98" s="15"/>
    </row>
    <row r="99">
      <c r="A99" s="9" t="s">
        <v>55</v>
      </c>
      <c r="B99" s="13">
        <f>VLOOKUP(F99,'Datos por dni'!$B$10:$AM$325,2,0)</f>
        <v>44369.03729</v>
      </c>
      <c r="C99" s="14">
        <f>VLOOKUP(F99,'Datos por dni'!$B$10:$AM$325,5,0)</f>
        <v>36053</v>
      </c>
      <c r="D99" s="15" t="str">
        <f>IFERROR(__xludf.DUMMYFUNCTION("IF(REGEXMATCH(E99,""^[0-9]{8}$""),""DNI"",IF(E99&lt;&gt;"""",""OTRO"",""""))"),"DNI")</f>
        <v>DNI</v>
      </c>
      <c r="E99" s="16" t="s">
        <v>156</v>
      </c>
      <c r="F99" s="17">
        <v>4.1559906E7</v>
      </c>
      <c r="G99" s="15" t="str">
        <f>VLOOKUP(TEXT(F99,"0"),'Nacionalidades de todo por dni'!$A$2:$B$2168,2,0)</f>
        <v>Argentina</v>
      </c>
      <c r="H99" s="18" t="str">
        <f t="shared" si="1"/>
        <v>3</v>
      </c>
      <c r="I99" s="18" t="str">
        <f t="shared" si="2"/>
        <v>4</v>
      </c>
      <c r="J99" s="18" t="str">
        <f t="shared" si="3"/>
        <v>MAÑANA</v>
      </c>
      <c r="K99" s="18" t="str">
        <f>VLOOKUP(F99,'Datos por dni'!$B$10:$AM$2168,11,0)</f>
        <v>3 horas diarias, 4 veces por semana, de lunes a viernes por la MAÑANA.</v>
      </c>
      <c r="L99" s="15" t="str">
        <f>SUBSTITUTE(VLOOKUP(F99,'Datos por dni'!$B$10:$AM$325,11,0),"Prefiero no decirlo","")</f>
        <v>3 horas diarias, 4 veces por semana, de lunes a viernes por la MAÑANA.</v>
      </c>
      <c r="M99" s="15"/>
      <c r="N99" s="15" t="str">
        <f>IF(O99 &lt;&gt; "",VLOOKUP(O99,'Áreas'!$A$2:$C$14,2,),"")</f>
        <v>Educación Socioambiental</v>
      </c>
      <c r="O99" s="15" t="s">
        <v>63</v>
      </c>
      <c r="P99" s="15" t="str">
        <f>VLOOKUP(F99,'Datos por dni'!$B$10:$AM$325,21,0)</f>
        <v>Clara Gaspari</v>
      </c>
      <c r="Q99" s="15"/>
    </row>
    <row r="100">
      <c r="A100" s="9" t="s">
        <v>55</v>
      </c>
      <c r="B100" s="13">
        <f>VLOOKUP(F100,'Datos por dni'!$B$10:$AM$325,2,0)</f>
        <v>44369.86341</v>
      </c>
      <c r="C100" s="14">
        <f>VLOOKUP(F100,'Datos por dni'!$B$10:$AM$325,5,0)</f>
        <v>28081</v>
      </c>
      <c r="D100" s="15" t="str">
        <f>IFERROR(__xludf.DUMMYFUNCTION("IF(REGEXMATCH(E100,""^[0-9]{8}$""),""DNI"",IF(E100&lt;&gt;"""",""OTRO"",""""))"),"DNI")</f>
        <v>DNI</v>
      </c>
      <c r="E100" s="16" t="s">
        <v>157</v>
      </c>
      <c r="F100" s="17">
        <v>2.5623958E7</v>
      </c>
      <c r="G100" s="15" t="str">
        <f>VLOOKUP(TEXT(F100,"0"),'Nacionalidades de todo por dni'!$A$2:$B$2168,2,0)</f>
        <v>Argentina</v>
      </c>
      <c r="H100" s="18" t="str">
        <f t="shared" si="1"/>
        <v>4</v>
      </c>
      <c r="I100" s="18" t="str">
        <f t="shared" si="2"/>
        <v>3</v>
      </c>
      <c r="J100" s="18" t="str">
        <f t="shared" si="3"/>
        <v>MAÑANA</v>
      </c>
      <c r="K100" s="18" t="str">
        <f>VLOOKUP(F100,'Datos por dni'!$B$10:$AM$2168,11,0)</f>
        <v>4 horas diarias, 3 veces por semana, de lunes a viernes por la MAÑANA.</v>
      </c>
      <c r="L100" s="15" t="str">
        <f>SUBSTITUTE(VLOOKUP(F100,'Datos por dni'!$B$10:$AM$325,11,0),"Prefiero no decirlo","")</f>
        <v>4 horas diarias, 3 veces por semana, de lunes a viernes por la MAÑANA.</v>
      </c>
      <c r="M100" s="15"/>
      <c r="N100" s="15" t="str">
        <f>IF(O100 &lt;&gt; "",VLOOKUP(O100,'Áreas'!$A$2:$C$14,2,),"")</f>
        <v>Educación Socioambiental</v>
      </c>
      <c r="O100" s="15" t="s">
        <v>158</v>
      </c>
      <c r="P100" s="15" t="str">
        <f>VLOOKUP(F100,'Datos por dni'!$B$10:$AM$325,21,0)</f>
        <v>José Luis Sara</v>
      </c>
      <c r="Q100" s="15"/>
    </row>
    <row r="101">
      <c r="A101" s="9" t="s">
        <v>55</v>
      </c>
      <c r="B101" s="13">
        <f>VLOOKUP(F101,'Datos por dni'!$B$10:$AM$325,2,0)</f>
        <v>44370.67961</v>
      </c>
      <c r="C101" s="14">
        <f>VLOOKUP(F101,'Datos por dni'!$B$10:$AM$325,5,0)</f>
        <v>31197</v>
      </c>
      <c r="D101" s="15" t="str">
        <f>IFERROR(__xludf.DUMMYFUNCTION("IF(REGEXMATCH(E101,""^[0-9]{8}$""),""DNI"",IF(E101&lt;&gt;"""",""OTRO"",""""))"),"DNI")</f>
        <v>DNI</v>
      </c>
      <c r="E101" s="16" t="s">
        <v>159</v>
      </c>
      <c r="F101" s="17">
        <v>3.1659757E7</v>
      </c>
      <c r="G101" s="15" t="str">
        <f>VLOOKUP(TEXT(F101,"0"),'Nacionalidades de todo por dni'!$A$2:$B$2168,2,0)</f>
        <v>Argentina</v>
      </c>
      <c r="H101" s="18" t="str">
        <f t="shared" si="1"/>
        <v>4</v>
      </c>
      <c r="I101" s="18" t="str">
        <f t="shared" si="2"/>
        <v>3</v>
      </c>
      <c r="J101" s="18" t="str">
        <f t="shared" si="3"/>
        <v>MAÑANA</v>
      </c>
      <c r="K101" s="18" t="str">
        <f>VLOOKUP(F101,'Datos por dni'!$B$10:$AM$2168,11,0)</f>
        <v>4 horas diarias, 3 veces por semana, de lunes a viernes por la MAÑANA.</v>
      </c>
      <c r="L101" s="15" t="str">
        <f>SUBSTITUTE(VLOOKUP(F101,'Datos por dni'!$B$10:$AM$325,11,0),"Prefiero no decirlo","")</f>
        <v>4 horas diarias, 3 veces por semana, de lunes a viernes por la MAÑANA.</v>
      </c>
      <c r="M101" s="15"/>
      <c r="N101" s="15" t="str">
        <f>IF(O101 &lt;&gt; "",VLOOKUP(O101,'Áreas'!$A$2:$C$14,2,),"")</f>
        <v>Hogares Conscientes</v>
      </c>
      <c r="O101" s="15" t="s">
        <v>160</v>
      </c>
      <c r="P101" s="15" t="str">
        <f>VLOOKUP(F101,'Datos por dni'!$B$10:$AM$325,21,0)</f>
        <v>Leticia Perez Bay</v>
      </c>
      <c r="Q101" s="15"/>
    </row>
    <row r="102">
      <c r="A102" s="9" t="s">
        <v>55</v>
      </c>
      <c r="B102" s="13">
        <f>VLOOKUP(F102,'Datos por dni'!$B$10:$AM$325,2,0)</f>
        <v>44370.80012</v>
      </c>
      <c r="C102" s="14">
        <f>VLOOKUP(F102,'Datos por dni'!$B$10:$AM$325,5,0)</f>
        <v>32072</v>
      </c>
      <c r="D102" s="15" t="str">
        <f>IFERROR(__xludf.DUMMYFUNCTION("IF(REGEXMATCH(E102,""^[0-9]{8}$""),""DNI"",IF(E102&lt;&gt;"""",""OTRO"",""""))"),"DNI")</f>
        <v>DNI</v>
      </c>
      <c r="E102" s="16" t="s">
        <v>161</v>
      </c>
      <c r="F102" s="17">
        <v>9.5330082E7</v>
      </c>
      <c r="G102" s="15" t="str">
        <f>VLOOKUP(TEXT(F102,"0"),'Nacionalidades de todo por dni'!$A$2:$B$2168,2,0)</f>
        <v>Brasil</v>
      </c>
      <c r="H102" s="18" t="str">
        <f t="shared" si="1"/>
        <v>4</v>
      </c>
      <c r="I102" s="18" t="str">
        <f t="shared" si="2"/>
        <v>3</v>
      </c>
      <c r="J102" s="18" t="str">
        <f t="shared" si="3"/>
        <v>MAÑANA</v>
      </c>
      <c r="K102" s="18" t="str">
        <f>VLOOKUP(F102,'Datos por dni'!$B$10:$AM$2168,11,0)</f>
        <v>4 horas diarias, 3 veces por semana, de lunes a viernes por la MAÑANA.</v>
      </c>
      <c r="L102" s="15" t="str">
        <f>SUBSTITUTE(VLOOKUP(F102,'Datos por dni'!$B$10:$AM$325,11,0),"Prefiero no decirlo","")</f>
        <v>4 horas diarias, 3 veces por semana, de lunes a viernes por la MAÑANA.</v>
      </c>
      <c r="M102" s="15"/>
      <c r="N102" s="15" t="str">
        <f>IF(O102 &lt;&gt; "",VLOOKUP(O102,'Áreas'!$A$2:$C$14,2,),"")</f>
        <v>Educación Socioambiental, Investigación y Política Socioambiental</v>
      </c>
      <c r="O102" s="15" t="s">
        <v>57</v>
      </c>
      <c r="P102" s="15" t="str">
        <f>VLOOKUP(F102,'Datos por dni'!$B$10:$AM$325,21,0)</f>
        <v>María de los Ángeles Ferrero</v>
      </c>
      <c r="Q102" s="15"/>
    </row>
    <row r="103">
      <c r="A103" s="9" t="s">
        <v>55</v>
      </c>
      <c r="B103" s="13">
        <f>VLOOKUP(F103,'Datos por dni'!$B$10:$AM$325,2,0)</f>
        <v>44373.75588</v>
      </c>
      <c r="C103" s="14">
        <f>VLOOKUP(F103,'Datos por dni'!$B$10:$AM$325,5,0)</f>
        <v>34814</v>
      </c>
      <c r="D103" s="15" t="str">
        <f>IFERROR(__xludf.DUMMYFUNCTION("IF(REGEXMATCH(E103,""^[0-9]{8}$""),""DNI"",IF(E103&lt;&gt;"""",""OTRO"",""""))"),"DNI")</f>
        <v>DNI</v>
      </c>
      <c r="E103" s="16" t="s">
        <v>162</v>
      </c>
      <c r="F103" s="17">
        <v>3.8673054E7</v>
      </c>
      <c r="G103" s="15" t="str">
        <f>VLOOKUP(TEXT(F103,"0"),'Nacionalidades de todo por dni'!$A$2:$B$2168,2,0)</f>
        <v>Argentina</v>
      </c>
      <c r="H103" s="18" t="str">
        <f t="shared" si="1"/>
        <v>3</v>
      </c>
      <c r="I103" s="18" t="str">
        <f t="shared" si="2"/>
        <v>4</v>
      </c>
      <c r="J103" s="18" t="str">
        <f t="shared" si="3"/>
        <v>MAÑANA</v>
      </c>
      <c r="K103" s="18" t="str">
        <f>VLOOKUP(F103,'Datos por dni'!$B$10:$AM$2168,11,0)</f>
        <v>3 horas diarias, 4 veces por semana, de lunes a viernes por la MAÑANA.</v>
      </c>
      <c r="L103" s="15" t="str">
        <f>SUBSTITUTE(VLOOKUP(F103,'Datos por dni'!$B$10:$AM$325,11,0),"Prefiero no decirlo","")</f>
        <v>3 horas diarias, 4 veces por semana, de lunes a viernes por la MAÑANA.</v>
      </c>
      <c r="M103" s="15"/>
      <c r="N103" s="15" t="str">
        <f>IF(O103 &lt;&gt; "",VLOOKUP(O103,'Áreas'!$A$2:$C$14,2,),"")</f>
        <v>Educación Socioambiental, Investigación y Política Socioambiental</v>
      </c>
      <c r="O103" s="15" t="s">
        <v>57</v>
      </c>
      <c r="P103" s="15" t="str">
        <f>VLOOKUP(F103,'Datos por dni'!$B$10:$AM$325,21,0)</f>
        <v>Milagros Collante</v>
      </c>
      <c r="Q103" s="15"/>
    </row>
    <row r="104">
      <c r="A104" s="9" t="s">
        <v>55</v>
      </c>
      <c r="B104" s="13">
        <f>VLOOKUP(F104,'Datos por dni'!$B$10:$AM$325,2,0)</f>
        <v>44374.60356</v>
      </c>
      <c r="C104" s="14">
        <f>VLOOKUP(F104,'Datos por dni'!$B$10:$AM$325,5,0)</f>
        <v>30329</v>
      </c>
      <c r="D104" s="15" t="str">
        <f>IFERROR(__xludf.DUMMYFUNCTION("IF(REGEXMATCH(E104,""^[0-9]{8}$""),""DNI"",IF(E104&lt;&gt;"""",""OTRO"",""""))"),"DNI")</f>
        <v>DNI</v>
      </c>
      <c r="E104" s="16" t="s">
        <v>163</v>
      </c>
      <c r="F104" s="17">
        <v>2.999758E7</v>
      </c>
      <c r="G104" s="15" t="str">
        <f>VLOOKUP(TEXT(F104,"0"),'Nacionalidades de todo por dni'!$A$2:$B$2168,2,0)</f>
        <v>Argentina</v>
      </c>
      <c r="H104" s="18" t="str">
        <f t="shared" si="1"/>
        <v>4</v>
      </c>
      <c r="I104" s="18" t="str">
        <f t="shared" si="2"/>
        <v>3</v>
      </c>
      <c r="J104" s="18" t="str">
        <f t="shared" si="3"/>
        <v>MAÑANA</v>
      </c>
      <c r="K104" s="18" t="str">
        <f>VLOOKUP(F104,'Datos por dni'!$B$10:$AM$2168,11,0)</f>
        <v>4 horas diarias, 3 veces por semana, de lunes a viernes por la MAÑANA.</v>
      </c>
      <c r="L104" s="15" t="str">
        <f>SUBSTITUTE(VLOOKUP(F104,'Datos por dni'!$B$10:$AM$325,11,0),"Prefiero no decirlo","")</f>
        <v>4 horas diarias, 3 veces por semana, de lunes a viernes por la MAÑANA.</v>
      </c>
      <c r="M104" s="15"/>
      <c r="N104" s="15" t="str">
        <f>IF(O104 &lt;&gt; "",VLOOKUP(O104,'Áreas'!$A$2:$C$14,2,),"")</f>
        <v>Educación Socioambiental, Investigación y Política Socioambiental</v>
      </c>
      <c r="O104" s="15" t="s">
        <v>57</v>
      </c>
      <c r="P104" s="15" t="str">
        <f>VLOOKUP(F104,'Datos por dni'!$B$10:$AM$325,21,0)</f>
        <v>Maria del Valle Ortega</v>
      </c>
      <c r="Q104" s="15"/>
    </row>
    <row r="105">
      <c r="A105" s="9" t="s">
        <v>55</v>
      </c>
      <c r="B105" s="13">
        <f>VLOOKUP(F105,'Datos por dni'!$B$10:$AM$325,2,0)</f>
        <v>44376.81213</v>
      </c>
      <c r="C105" s="14">
        <f>VLOOKUP(F105,'Datos por dni'!$B$10:$AM$325,5,0)</f>
        <v>36850</v>
      </c>
      <c r="D105" s="15" t="str">
        <f>IFERROR(__xludf.DUMMYFUNCTION("IF(REGEXMATCH(E105,""^[0-9]{8}$""),""DNI"",IF(E105&lt;&gt;"""",""OTRO"",""""))"),"DNI")</f>
        <v>DNI</v>
      </c>
      <c r="E105" s="16" t="s">
        <v>164</v>
      </c>
      <c r="F105" s="24">
        <v>4.2979993E7</v>
      </c>
      <c r="G105" s="15" t="str">
        <f>VLOOKUP(TEXT(F105,"0"),'Nacionalidades de todo por dni'!$A$2:$B$2168,2,0)</f>
        <v>Argentina</v>
      </c>
      <c r="H105" s="18" t="str">
        <f t="shared" si="1"/>
        <v>4</v>
      </c>
      <c r="I105" s="18" t="str">
        <f t="shared" si="2"/>
        <v>3</v>
      </c>
      <c r="J105" s="18" t="str">
        <f t="shared" si="3"/>
        <v>MAÑANA</v>
      </c>
      <c r="K105" s="18" t="str">
        <f>VLOOKUP(F105,'Datos por dni'!$B$10:$AM$2168,11,0)</f>
        <v>4 horas diarias, 3 veces por semana, de lunes a viernes por la MAÑANA.</v>
      </c>
      <c r="L105" s="15" t="str">
        <f>SUBSTITUTE(VLOOKUP(F105,'Datos por dni'!$B$10:$AM$325,11,0),"Prefiero no decirlo","")</f>
        <v>4 horas diarias, 3 veces por semana, de lunes a viernes por la MAÑANA.</v>
      </c>
      <c r="M105" s="15"/>
      <c r="N105" s="15" t="str">
        <f>IF(O105 &lt;&gt; "",VLOOKUP(O105,'Áreas'!$A$2:$C$14,2,),"")</f>
        <v>Educación Socioambiental, Investigación y Política Socioambiental</v>
      </c>
      <c r="O105" s="15" t="s">
        <v>57</v>
      </c>
      <c r="P105" s="15" t="str">
        <f>VLOOKUP(F105,'Datos por dni'!$B$10:$AM$325,21,0)</f>
        <v>Bianca Coleffi</v>
      </c>
      <c r="Q105" s="15"/>
    </row>
    <row r="106">
      <c r="A106" s="9" t="s">
        <v>55</v>
      </c>
      <c r="B106" s="13">
        <f>VLOOKUP(F106,'Datos por dni'!$B$10:$AM$325,2,0)</f>
        <v>44379.53184</v>
      </c>
      <c r="C106" s="14">
        <f>VLOOKUP(F106,'Datos por dni'!$B$10:$AM$325,5,0)</f>
        <v>33616</v>
      </c>
      <c r="D106" s="15" t="str">
        <f>IFERROR(__xludf.DUMMYFUNCTION("IF(REGEXMATCH(E106,""^[0-9]{8}$""),""DNI"",IF(E106&lt;&gt;"""",""OTRO"",""""))"),"DNI")</f>
        <v>DNI</v>
      </c>
      <c r="E106" s="16" t="s">
        <v>165</v>
      </c>
      <c r="F106" s="17">
        <v>9.5979433E7</v>
      </c>
      <c r="G106" s="15" t="str">
        <f>VLOOKUP(TEXT(F106,"0"),'Nacionalidades de todo por dni'!$A$2:$B$2168,2,0)</f>
        <v>Colombia</v>
      </c>
      <c r="H106" s="18" t="str">
        <f t="shared" si="1"/>
        <v>3</v>
      </c>
      <c r="I106" s="18" t="str">
        <f t="shared" si="2"/>
        <v>4</v>
      </c>
      <c r="J106" s="18" t="str">
        <f t="shared" si="3"/>
        <v>MAÑANA</v>
      </c>
      <c r="K106" s="18" t="str">
        <f>VLOOKUP(F106,'Datos por dni'!$B$10:$AM$2168,11,0)</f>
        <v>3 horas diarias, 4 veces por semana, de lunes a viernes por la MAÑANA.</v>
      </c>
      <c r="L106" s="15" t="str">
        <f>SUBSTITUTE(VLOOKUP(F106,'Datos por dni'!$B$10:$AM$325,11,0),"Prefiero no decirlo","")</f>
        <v>3 horas diarias, 4 veces por semana, de lunes a viernes por la MAÑANA.</v>
      </c>
      <c r="M106" s="15"/>
      <c r="N106" s="15" t="str">
        <f>IF(O106 &lt;&gt; "",VLOOKUP(O106,'Áreas'!$A$2:$C$14,2,),"")</f>
        <v>Educación Socioambiental, Investigación y Política Socioambiental</v>
      </c>
      <c r="O106" s="15" t="s">
        <v>57</v>
      </c>
      <c r="P106" s="15" t="str">
        <f>VLOOKUP(F106,'Datos por dni'!$B$10:$AM$325,21,0)</f>
        <v>Alexander León</v>
      </c>
      <c r="Q106" s="15"/>
    </row>
    <row r="107">
      <c r="A107" s="9" t="s">
        <v>55</v>
      </c>
      <c r="B107" s="13">
        <f>VLOOKUP(F107,'Datos por dni'!$B$10:$AM$325,2,0)</f>
        <v>44379.77304</v>
      </c>
      <c r="C107" s="14">
        <f>VLOOKUP(F107,'Datos por dni'!$B$10:$AM$325,5,0)</f>
        <v>37088</v>
      </c>
      <c r="D107" s="15" t="str">
        <f>IFERROR(__xludf.DUMMYFUNCTION("IF(REGEXMATCH(E107,""^[0-9]{8}$""),""DNI"",IF(E107&lt;&gt;"""",""OTRO"",""""))"),"DNI")</f>
        <v>DNI</v>
      </c>
      <c r="E107" s="16" t="s">
        <v>166</v>
      </c>
      <c r="F107" s="17">
        <v>4.3463055E7</v>
      </c>
      <c r="G107" s="15" t="str">
        <f>VLOOKUP(TEXT(F107,"0"),'Nacionalidades de todo por dni'!$A$2:$B$2168,2,0)</f>
        <v>Argentina</v>
      </c>
      <c r="H107" s="18" t="str">
        <f t="shared" si="1"/>
        <v>3</v>
      </c>
      <c r="I107" s="18" t="str">
        <f t="shared" si="2"/>
        <v>4</v>
      </c>
      <c r="J107" s="18" t="str">
        <f t="shared" si="3"/>
        <v>MAÑANA</v>
      </c>
      <c r="K107" s="18" t="str">
        <f>VLOOKUP(F107,'Datos por dni'!$B$10:$AM$2168,11,0)</f>
        <v>3 horas diarias, 4 veces por semana, de lunes a viernes por la MAÑANA.</v>
      </c>
      <c r="L107" s="15" t="str">
        <f>SUBSTITUTE(VLOOKUP(F107,'Datos por dni'!$B$10:$AM$325,11,0),"Prefiero no decirlo","")</f>
        <v>3 horas diarias, 4 veces por semana, de lunes a viernes por la MAÑANA.</v>
      </c>
      <c r="M107" s="15"/>
      <c r="N107" s="15" t="str">
        <f>IF(O107 &lt;&gt; "",VLOOKUP(O107,'Áreas'!$A$2:$C$14,2,),"")</f>
        <v>Educación Socioambiental, Investigación y Política Socioambiental</v>
      </c>
      <c r="O107" s="15" t="s">
        <v>57</v>
      </c>
      <c r="P107" s="15" t="str">
        <f>VLOOKUP(F107,'Datos por dni'!$B$10:$AM$325,21,0)</f>
        <v>Miriam Serrano</v>
      </c>
      <c r="Q107" s="15"/>
    </row>
    <row r="108">
      <c r="A108" s="9" t="s">
        <v>55</v>
      </c>
      <c r="B108" s="13">
        <f>VLOOKUP(F108,'Datos por dni'!$B$10:$AM$325,2,0)</f>
        <v>44381.92455</v>
      </c>
      <c r="C108" s="14">
        <f>VLOOKUP(F108,'Datos por dni'!$B$10:$AM$325,5,0)</f>
        <v>36456</v>
      </c>
      <c r="D108" s="15" t="str">
        <f>IFERROR(__xludf.DUMMYFUNCTION("IF(REGEXMATCH(E108,""^[0-9]{8}$""),""DNI"",IF(E108&lt;&gt;"""",""OTRO"",""""))"),"DNI")</f>
        <v>DNI</v>
      </c>
      <c r="E108" s="16" t="s">
        <v>167</v>
      </c>
      <c r="F108" s="17">
        <v>4.220179E7</v>
      </c>
      <c r="G108" s="15" t="str">
        <f>VLOOKUP(TEXT(F108,"0"),'Nacionalidades de todo por dni'!$A$2:$B$2168,2,0)</f>
        <v>Argentina</v>
      </c>
      <c r="H108" s="18" t="str">
        <f t="shared" si="1"/>
        <v>3</v>
      </c>
      <c r="I108" s="18" t="str">
        <f t="shared" si="2"/>
        <v>4</v>
      </c>
      <c r="J108" s="18" t="str">
        <f t="shared" si="3"/>
        <v>TARDE</v>
      </c>
      <c r="K108" s="18" t="str">
        <f>VLOOKUP(F108,'Datos por dni'!$B$10:$AM$2168,11,0)</f>
        <v>3 horas diarias, 4 veces por semana, de lunes a viernes por la TARDE.</v>
      </c>
      <c r="L108" s="15" t="str">
        <f>SUBSTITUTE(VLOOKUP(F108,'Datos por dni'!$B$10:$AM$325,11,0),"Prefiero no decirlo","")</f>
        <v>3 horas diarias, 4 veces por semana, de lunes a viernes por la TARDE.</v>
      </c>
      <c r="M108" s="15"/>
      <c r="N108" s="15" t="str">
        <f>IF(O108 &lt;&gt; "",VLOOKUP(O108,'Áreas'!$A$2:$C$14,2,),"")</f>
        <v>Investigación y Política Socioambiental</v>
      </c>
      <c r="O108" s="15" t="s">
        <v>59</v>
      </c>
      <c r="P108" s="15" t="str">
        <f>VLOOKUP(F108,'Datos por dni'!$B$10:$AM$325,21,0)</f>
        <v>María Marta Mosques</v>
      </c>
      <c r="Q108" s="15"/>
    </row>
    <row r="109">
      <c r="A109" s="9" t="s">
        <v>55</v>
      </c>
      <c r="B109" s="13">
        <f>VLOOKUP(F109,'Datos por dni'!$B$10:$AM$325,2,0)</f>
        <v>44382.44575</v>
      </c>
      <c r="C109" s="14">
        <f>VLOOKUP(F109,'Datos por dni'!$B$10:$AM$325,5,0)</f>
        <v>35942</v>
      </c>
      <c r="D109" s="15" t="str">
        <f>IFERROR(__xludf.DUMMYFUNCTION("IF(REGEXMATCH(E109,""^[0-9]{8}$""),""DNI"",IF(E109&lt;&gt;"""",""OTRO"",""""))"),"DNI")</f>
        <v>DNI</v>
      </c>
      <c r="E109" s="16" t="s">
        <v>168</v>
      </c>
      <c r="F109" s="17">
        <v>4.1316798E7</v>
      </c>
      <c r="G109" s="15" t="str">
        <f>VLOOKUP(TEXT(F109,"0"),'Nacionalidades de todo por dni'!$A$2:$B$2168,2,0)</f>
        <v>Argentina</v>
      </c>
      <c r="H109" s="18" t="str">
        <f t="shared" si="1"/>
        <v>4</v>
      </c>
      <c r="I109" s="18" t="str">
        <f t="shared" si="2"/>
        <v>3</v>
      </c>
      <c r="J109" s="18" t="str">
        <f t="shared" si="3"/>
        <v>MAÑANA</v>
      </c>
      <c r="K109" s="18" t="str">
        <f>VLOOKUP(F109,'Datos por dni'!$B$10:$AM$2168,11,0)</f>
        <v>4 horas diarias, 3 veces por semana, de lunes a viernes por la MAÑANA.</v>
      </c>
      <c r="L109" s="15" t="str">
        <f>SUBSTITUTE(VLOOKUP(F109,'Datos por dni'!$B$10:$AM$325,11,0),"Prefiero no decirlo","")</f>
        <v>4 horas diarias, 3 veces por semana, de lunes a viernes por la MAÑANA.</v>
      </c>
      <c r="M109" s="15"/>
      <c r="N109" s="15" t="str">
        <f>IF(O109 &lt;&gt; "",VLOOKUP(O109,'Áreas'!$A$2:$C$14,2,),"")</f>
        <v>Educación Socioambiental, Investigación y Política Socioambiental</v>
      </c>
      <c r="O109" s="15" t="s">
        <v>57</v>
      </c>
      <c r="P109" s="15" t="str">
        <f>VLOOKUP(F109,'Datos por dni'!$B$10:$AM$325,21,0)</f>
        <v>Cristina De Paola</v>
      </c>
      <c r="Q109" s="15"/>
    </row>
    <row r="110">
      <c r="A110" s="9" t="s">
        <v>55</v>
      </c>
      <c r="B110" s="13">
        <f>VLOOKUP(F110,'Datos por dni'!$B$10:$AM$325,2,0)</f>
        <v>44385.64631</v>
      </c>
      <c r="C110" s="14">
        <f>VLOOKUP(F110,'Datos por dni'!$B$10:$AM$325,5,0)</f>
        <v>32891</v>
      </c>
      <c r="D110" s="15" t="str">
        <f>IFERROR(__xludf.DUMMYFUNCTION("IF(REGEXMATCH(E110,""^[0-9]{8}$""),""DNI"",IF(E110&lt;&gt;"""",""OTRO"",""""))"),"DNI")</f>
        <v>DNI</v>
      </c>
      <c r="E110" s="16" t="s">
        <v>169</v>
      </c>
      <c r="F110" s="17">
        <v>3.4834778E7</v>
      </c>
      <c r="G110" s="15" t="str">
        <f>VLOOKUP(TEXT(F110,"0"),'Nacionalidades de todo por dni'!$A$2:$B$2168,2,0)</f>
        <v>Argentina</v>
      </c>
      <c r="H110" s="18" t="str">
        <f t="shared" si="1"/>
        <v>3</v>
      </c>
      <c r="I110" s="18" t="str">
        <f t="shared" si="2"/>
        <v>4</v>
      </c>
      <c r="J110" s="18" t="str">
        <f t="shared" si="3"/>
        <v>TARDE</v>
      </c>
      <c r="K110" s="18" t="str">
        <f>VLOOKUP(F110,'Datos por dni'!$B$10:$AM$2168,11,0)</f>
        <v>3 horas diarias, 4 veces por semana, de lunes a viernes por la TARDE.</v>
      </c>
      <c r="L110" s="15" t="str">
        <f>SUBSTITUTE(VLOOKUP(F110,'Datos por dni'!$B$10:$AM$325,11,0),"Prefiero no decirlo","")</f>
        <v>3 horas diarias, 4 veces por semana, de lunes a viernes por la TARDE.</v>
      </c>
      <c r="M110" s="15"/>
      <c r="N110" s="15" t="str">
        <f>IF(O110 &lt;&gt; "",VLOOKUP(O110,'Áreas'!$A$2:$C$14,2,),"")</f>
        <v>Investigación y Política Socioambiental</v>
      </c>
      <c r="O110" s="15" t="s">
        <v>170</v>
      </c>
      <c r="P110" s="15" t="str">
        <f>VLOOKUP(F110,'Datos por dni'!$B$10:$AM$325,21,0)</f>
        <v>Mariel Fernandez Porto</v>
      </c>
      <c r="Q110" s="15"/>
    </row>
    <row r="111">
      <c r="A111" s="9" t="s">
        <v>55</v>
      </c>
      <c r="B111" s="13">
        <f>VLOOKUP(F111,'Datos por dni'!$B$10:$AM$325,2,0)</f>
        <v>44389.82156</v>
      </c>
      <c r="C111" s="14">
        <f>VLOOKUP(F111,'Datos por dni'!$B$10:$AM$325,5,0)</f>
        <v>31864</v>
      </c>
      <c r="D111" s="15" t="str">
        <f>IFERROR(__xludf.DUMMYFUNCTION("IF(REGEXMATCH(E111,""^[0-9]{8}$""),""DNI"",IF(E111&lt;&gt;"""",""OTRO"",""""))"),"DNI")</f>
        <v>DNI</v>
      </c>
      <c r="E111" s="16" t="s">
        <v>171</v>
      </c>
      <c r="F111" s="17">
        <v>3.3248553E7</v>
      </c>
      <c r="G111" s="15" t="str">
        <f>VLOOKUP(TEXT(F111,"0"),'Nacionalidades de todo por dni'!$A$2:$B$2168,2,0)</f>
        <v>Argentina</v>
      </c>
      <c r="H111" s="18" t="str">
        <f t="shared" si="1"/>
        <v>3</v>
      </c>
      <c r="I111" s="18" t="str">
        <f t="shared" si="2"/>
        <v>4</v>
      </c>
      <c r="J111" s="18" t="str">
        <f t="shared" si="3"/>
        <v>TARDE</v>
      </c>
      <c r="K111" s="18" t="str">
        <f>VLOOKUP(F111,'Datos por dni'!$B$10:$AM$2168,11,0)</f>
        <v>3 horas diarias, 4 veces por semana, de lunes a viernes por la TARDE.</v>
      </c>
      <c r="L111" s="15" t="str">
        <f>SUBSTITUTE(VLOOKUP(F111,'Datos por dni'!$B$10:$AM$325,11,0),"Prefiero no decirlo","")</f>
        <v>3 horas diarias, 4 veces por semana, de lunes a viernes por la TARDE.</v>
      </c>
      <c r="M111" s="15"/>
      <c r="N111" s="15" t="str">
        <f>IF(O111 &lt;&gt; "",VLOOKUP(O111,'Áreas'!$A$2:$C$14,2,),"")</f>
        <v>Relaciones Humanas &amp; Voluntariado</v>
      </c>
      <c r="O111" s="15" t="s">
        <v>172</v>
      </c>
      <c r="P111" s="15" t="str">
        <f>VLOOKUP(F111,'Datos por dni'!$B$10:$AM$325,21,0)</f>
        <v>Laura Peralta</v>
      </c>
      <c r="Q111" s="15"/>
    </row>
    <row r="112">
      <c r="A112" s="9" t="s">
        <v>55</v>
      </c>
      <c r="B112" s="13">
        <f>VLOOKUP(F112,'Datos por dni'!$B$10:$AM$325,2,0)</f>
        <v>44389.88115</v>
      </c>
      <c r="C112" s="14">
        <f>VLOOKUP(F112,'Datos por dni'!$B$10:$AM$325,5,0)</f>
        <v>34975</v>
      </c>
      <c r="D112" s="15" t="str">
        <f>IFERROR(__xludf.DUMMYFUNCTION("IF(REGEXMATCH(E112,""^[0-9]{8}$""),""DNI"",IF(E112&lt;&gt;"""",""OTRO"",""""))"),"DNI")</f>
        <v>DNI</v>
      </c>
      <c r="E112" s="16" t="s">
        <v>173</v>
      </c>
      <c r="F112" s="17">
        <v>3.9134446E7</v>
      </c>
      <c r="G112" s="15" t="str">
        <f>VLOOKUP(TEXT(F112,"0"),'Nacionalidades de todo por dni'!$A$2:$B$2168,2,0)</f>
        <v>Argentina</v>
      </c>
      <c r="H112" s="18" t="str">
        <f t="shared" si="1"/>
        <v>3</v>
      </c>
      <c r="I112" s="18" t="str">
        <f t="shared" si="2"/>
        <v>4</v>
      </c>
      <c r="J112" s="18" t="str">
        <f t="shared" si="3"/>
        <v>TARDE</v>
      </c>
      <c r="K112" s="18" t="str">
        <f>VLOOKUP(F112,'Datos por dni'!$B$10:$AM$2168,11,0)</f>
        <v>3 horas diarias, 4 veces por semana, de lunes a viernes por la TARDE.</v>
      </c>
      <c r="L112" s="15" t="str">
        <f>SUBSTITUTE(VLOOKUP(F112,'Datos por dni'!$B$10:$AM$325,11,0),"Prefiero no decirlo","")</f>
        <v>3 horas diarias, 4 veces por semana, de lunes a viernes por la TARDE.</v>
      </c>
      <c r="M112" s="15"/>
      <c r="N112" s="15" t="str">
        <f>IF(O112 &lt;&gt; "",VLOOKUP(O112,'Áreas'!$A$2:$C$14,2,),"")</f>
        <v>Educación Socioambiental, Investigación y Política Socioambiental, Relaciones Humanas &amp; Voluntariado</v>
      </c>
      <c r="O112" s="15" t="s">
        <v>174</v>
      </c>
      <c r="P112" s="15" t="str">
        <f>VLOOKUP(F112,'Datos por dni'!$B$10:$AM$325,21,0)</f>
        <v>Miguel chattah </v>
      </c>
      <c r="Q112" s="15"/>
    </row>
    <row r="113">
      <c r="A113" s="9" t="s">
        <v>55</v>
      </c>
      <c r="B113" s="13">
        <f>VLOOKUP(F113,'Datos por dni'!$B$10:$AM$325,2,0)</f>
        <v>44391.70196</v>
      </c>
      <c r="C113" s="14">
        <f>VLOOKUP(F113,'Datos por dni'!$B$10:$AM$325,5,0)</f>
        <v>35257</v>
      </c>
      <c r="D113" s="15" t="str">
        <f>IFERROR(__xludf.DUMMYFUNCTION("IF(REGEXMATCH(E113,""^[0-9]{8}$""),""DNI"",IF(E113&lt;&gt;"""",""OTRO"",""""))"),"DNI")</f>
        <v>DNI</v>
      </c>
      <c r="E113" s="16" t="s">
        <v>175</v>
      </c>
      <c r="F113" s="17">
        <v>3.9769322E7</v>
      </c>
      <c r="G113" s="15" t="str">
        <f>VLOOKUP(TEXT(F113,"0"),'Nacionalidades de todo por dni'!$A$2:$B$2168,2,0)</f>
        <v>Argentina</v>
      </c>
      <c r="H113" s="18" t="str">
        <f t="shared" si="1"/>
        <v>3</v>
      </c>
      <c r="I113" s="18" t="str">
        <f t="shared" si="2"/>
        <v>4</v>
      </c>
      <c r="J113" s="18" t="str">
        <f t="shared" si="3"/>
        <v>TARDE</v>
      </c>
      <c r="K113" s="18" t="str">
        <f>VLOOKUP(F113,'Datos por dni'!$B$10:$AM$2168,11,0)</f>
        <v>3 horas diarias, 4 veces por semana, de lunes a viernes por la TARDE.</v>
      </c>
      <c r="L113" s="15" t="str">
        <f>SUBSTITUTE(VLOOKUP(F113,'Datos por dni'!$B$10:$AM$325,11,0),"Prefiero no decirlo","")</f>
        <v>3 horas diarias, 4 veces por semana, de lunes a viernes por la TARDE.</v>
      </c>
      <c r="M113" s="15"/>
      <c r="N113" s="15" t="str">
        <f>IF(O113 &lt;&gt; "",VLOOKUP(O113,'Áreas'!$A$2:$C$14,2,),"")</f>
        <v>Relaciones Humanas &amp; Voluntariado</v>
      </c>
      <c r="O113" s="15" t="s">
        <v>172</v>
      </c>
      <c r="P113" s="15" t="str">
        <f>VLOOKUP(F113,'Datos por dni'!$B$10:$AM$325,21,0)</f>
        <v>María del Carmen González</v>
      </c>
      <c r="Q113" s="15"/>
    </row>
    <row r="114">
      <c r="A114" s="9" t="s">
        <v>55</v>
      </c>
      <c r="B114" s="13">
        <f>VLOOKUP(F114,'Datos por dni'!$B$10:$AM$325,2,0)</f>
        <v>44392.67985</v>
      </c>
      <c r="C114" s="14">
        <f>VLOOKUP(F114,'Datos por dni'!$B$10:$AM$325,5,0)</f>
        <v>35157</v>
      </c>
      <c r="D114" s="15" t="str">
        <f>IFERROR(__xludf.DUMMYFUNCTION("IF(REGEXMATCH(E114,""^[0-9]{8}$""),""DNI"",IF(E114&lt;&gt;"""",""OTRO"",""""))"),"DNI")</f>
        <v>DNI</v>
      </c>
      <c r="E114" s="16" t="s">
        <v>176</v>
      </c>
      <c r="F114" s="17">
        <v>3.9342851E7</v>
      </c>
      <c r="G114" s="15" t="str">
        <f>VLOOKUP(TEXT(F114,"0"),'Nacionalidades de todo por dni'!$A$2:$B$2168,2,0)</f>
        <v>Argentina</v>
      </c>
      <c r="H114" s="18" t="str">
        <f t="shared" si="1"/>
        <v>3</v>
      </c>
      <c r="I114" s="18" t="str">
        <f t="shared" si="2"/>
        <v>4</v>
      </c>
      <c r="J114" s="18" t="str">
        <f t="shared" si="3"/>
        <v>TARDE</v>
      </c>
      <c r="K114" s="18" t="str">
        <f>VLOOKUP(F114,'Datos por dni'!$B$10:$AM$2168,11,0)</f>
        <v>3 horas diarias, 4 veces por semana, de lunes a viernes por la TARDE.</v>
      </c>
      <c r="L114" s="15" t="str">
        <f>SUBSTITUTE(VLOOKUP(F114,'Datos por dni'!$B$10:$AM$325,11,0),"Prefiero no decirlo","")</f>
        <v>3 horas diarias, 4 veces por semana, de lunes a viernes por la TARDE.</v>
      </c>
      <c r="M114" s="15"/>
      <c r="N114" s="15" t="str">
        <f>IF(O114 &lt;&gt; "",VLOOKUP(O114,'Áreas'!$A$2:$C$14,2,),"")</f>
        <v>Investigación y Política Socioambiental</v>
      </c>
      <c r="O114" s="15" t="s">
        <v>170</v>
      </c>
      <c r="P114" s="15" t="str">
        <f>VLOOKUP(F114,'Datos por dni'!$B$10:$AM$325,21,0)</f>
        <v>Jorge Morel</v>
      </c>
      <c r="Q114" s="15"/>
    </row>
    <row r="115">
      <c r="A115" s="9" t="s">
        <v>55</v>
      </c>
      <c r="B115" s="13">
        <f>VLOOKUP(F115,'Datos por dni'!$B$10:$AM$325,2,0)</f>
        <v>44393.70243</v>
      </c>
      <c r="C115" s="14">
        <f>VLOOKUP(F115,'Datos por dni'!$B$10:$AM$325,5,0)</f>
        <v>35082</v>
      </c>
      <c r="D115" s="15" t="str">
        <f>IFERROR(__xludf.DUMMYFUNCTION("IF(REGEXMATCH(E115,""^[0-9]{8}$""),""DNI"",IF(E115&lt;&gt;"""",""OTRO"",""""))"),"OTRO")</f>
        <v>OTRO</v>
      </c>
      <c r="E115" s="23" t="s">
        <v>177</v>
      </c>
      <c r="F115" s="17">
        <v>3312706.0</v>
      </c>
      <c r="G115" s="15" t="str">
        <f>VLOOKUP(TEXT(F115,"0"),'Nacionalidades de todo por dni'!$A$2:$B$2168,2,0)</f>
        <v>Argentina</v>
      </c>
      <c r="H115" s="18" t="str">
        <f t="shared" si="1"/>
        <v>4</v>
      </c>
      <c r="I115" s="18" t="str">
        <f t="shared" si="2"/>
        <v>3</v>
      </c>
      <c r="J115" s="18" t="str">
        <f t="shared" si="3"/>
        <v>TARDE</v>
      </c>
      <c r="K115" s="18" t="str">
        <f>VLOOKUP(F115,'Datos por dni'!$B$10:$AM$2168,11,0)</f>
        <v>4 horas diarias, 3 veces por semana, de lunes a viernes por la TARDE.</v>
      </c>
      <c r="L115" s="15" t="str">
        <f>SUBSTITUTE(VLOOKUP(F115,'Datos por dni'!$B$10:$AM$325,11,0),"Prefiero no decirlo","")</f>
        <v>4 horas diarias, 3 veces por semana, de lunes a viernes por la TARDE.</v>
      </c>
      <c r="M115" s="15"/>
      <c r="N115" s="15" t="str">
        <f>IF(O115 &lt;&gt; "",VLOOKUP(O115,'Áreas'!$A$2:$C$14,2,),"")</f>
        <v>Educación Socioambiental, Investigación y Política Socioambiental, Relaciones Humanas &amp; Voluntariado</v>
      </c>
      <c r="O115" s="15" t="s">
        <v>174</v>
      </c>
      <c r="P115" s="15" t="str">
        <f>VLOOKUP(F115,'Datos por dni'!$B$10:$AM$325,21,0)</f>
        <v>Ninguno </v>
      </c>
      <c r="Q115" s="15"/>
    </row>
    <row r="116">
      <c r="A116" s="9" t="s">
        <v>55</v>
      </c>
      <c r="B116" s="13">
        <f>VLOOKUP(F116,'Datos por dni'!$B$10:$AM$325,2,0)</f>
        <v>44396.21224</v>
      </c>
      <c r="C116" s="14">
        <f>VLOOKUP(F116,'Datos por dni'!$B$10:$AM$325,5,0)</f>
        <v>35436</v>
      </c>
      <c r="D116" s="15" t="str">
        <f>IFERROR(__xludf.DUMMYFUNCTION("IF(REGEXMATCH(E116,""^[0-9]{8}$""),""DNI"",IF(E116&lt;&gt;"""",""OTRO"",""""))"),"DNI")</f>
        <v>DNI</v>
      </c>
      <c r="E116" s="16" t="s">
        <v>178</v>
      </c>
      <c r="F116" s="17">
        <v>4.0009368E7</v>
      </c>
      <c r="G116" s="15" t="str">
        <f>VLOOKUP(TEXT(F116,"0"),'Nacionalidades de todo por dni'!$A$2:$B$2168,2,0)</f>
        <v>Argentina</v>
      </c>
      <c r="H116" s="18" t="str">
        <f t="shared" si="1"/>
        <v>3</v>
      </c>
      <c r="I116" s="18" t="str">
        <f t="shared" si="2"/>
        <v>4</v>
      </c>
      <c r="J116" s="18" t="str">
        <f t="shared" si="3"/>
        <v>TARDE</v>
      </c>
      <c r="K116" s="18" t="str">
        <f>VLOOKUP(F116,'Datos por dni'!$B$10:$AM$2168,11,0)</f>
        <v>3 horas diarias, 4 veces por semana, de lunes a viernes por la TARDE.</v>
      </c>
      <c r="L116" s="15" t="str">
        <f>SUBSTITUTE(VLOOKUP(F116,'Datos por dni'!$B$10:$AM$325,11,0),"Prefiero no decirlo","")</f>
        <v>3 horas diarias, 4 veces por semana, de lunes a viernes por la TARDE.</v>
      </c>
      <c r="M116" s="15"/>
      <c r="N116" s="15" t="str">
        <f>IF(O116 &lt;&gt; "",VLOOKUP(O116,'Áreas'!$A$2:$C$14,2,),"")</f>
        <v>Educación Socioambiental, Investigación y Política Socioambiental, Relaciones Humanas &amp; Voluntariado</v>
      </c>
      <c r="O116" s="15" t="s">
        <v>174</v>
      </c>
      <c r="P116" s="15" t="str">
        <f>VLOOKUP(F116,'Datos por dni'!$B$10:$AM$325,21,0)</f>
        <v>Enrique Moralli</v>
      </c>
      <c r="Q116" s="15"/>
    </row>
    <row r="117">
      <c r="A117" s="9" t="s">
        <v>55</v>
      </c>
      <c r="B117" s="13">
        <f>VLOOKUP(F117,'Datos por dni'!$B$10:$AM$325,2,0)</f>
        <v>44396.51361</v>
      </c>
      <c r="C117" s="14">
        <f>VLOOKUP(F117,'Datos por dni'!$B$10:$AM$325,5,0)</f>
        <v>35206</v>
      </c>
      <c r="D117" s="15" t="str">
        <f>IFERROR(__xludf.DUMMYFUNCTION("IF(REGEXMATCH(E117,""^[0-9]{8}$""),""DNI"",IF(E117&lt;&gt;"""",""OTRO"",""""))"),"DNI")</f>
        <v>DNI</v>
      </c>
      <c r="E117" s="16" t="s">
        <v>179</v>
      </c>
      <c r="F117" s="17">
        <v>3.9625511E7</v>
      </c>
      <c r="G117" s="15" t="str">
        <f>VLOOKUP(TEXT(F117,"0"),'Nacionalidades de todo por dni'!$A$2:$B$2168,2,0)</f>
        <v>Argentina</v>
      </c>
      <c r="H117" s="18" t="str">
        <f t="shared" si="1"/>
        <v>3</v>
      </c>
      <c r="I117" s="18" t="str">
        <f t="shared" si="2"/>
        <v>4</v>
      </c>
      <c r="J117" s="18" t="str">
        <f t="shared" si="3"/>
        <v>TARDE</v>
      </c>
      <c r="K117" s="18" t="str">
        <f>VLOOKUP(F117,'Datos por dni'!$B$10:$AM$2168,11,0)</f>
        <v>3 horas diarias, 4 veces por semana, de lunes a viernes por la TARDE.</v>
      </c>
      <c r="L117" s="15" t="str">
        <f>SUBSTITUTE(VLOOKUP(F117,'Datos por dni'!$B$10:$AM$325,11,0),"Prefiero no decirlo","")</f>
        <v>3 horas diarias, 4 veces por semana, de lunes a viernes por la TARDE.</v>
      </c>
      <c r="M117" s="15"/>
      <c r="N117" s="15" t="str">
        <f>IF(O117 &lt;&gt; "",VLOOKUP(O117,'Áreas'!$A$2:$C$14,2,),"")</f>
        <v>Educación Socioambiental, Investigación y Política Socioambiental, Relaciones Humanas &amp; Voluntariado</v>
      </c>
      <c r="O117" s="15" t="s">
        <v>174</v>
      </c>
      <c r="P117" s="15" t="str">
        <f>VLOOKUP(F117,'Datos por dni'!$B$10:$AM$325,21,0)</f>
        <v>Vanesa Acuña</v>
      </c>
      <c r="Q117" s="15"/>
    </row>
    <row r="118">
      <c r="A118" s="9" t="s">
        <v>55</v>
      </c>
      <c r="B118" s="13">
        <f>VLOOKUP(F118,'Datos por dni'!$B$10:$AM$325,2,0)</f>
        <v>44397.41285</v>
      </c>
      <c r="C118" s="14">
        <f>VLOOKUP(F118,'Datos por dni'!$B$10:$AM$325,5,0)</f>
        <v>36173</v>
      </c>
      <c r="D118" s="15" t="str">
        <f>IFERROR(__xludf.DUMMYFUNCTION("IF(REGEXMATCH(E118,""^[0-9]{8}$""),""DNI"",IF(E118&lt;&gt;"""",""OTRO"",""""))"),"DNI")</f>
        <v>DNI</v>
      </c>
      <c r="E118" s="16" t="s">
        <v>180</v>
      </c>
      <c r="F118" s="17">
        <v>4.1702696E7</v>
      </c>
      <c r="G118" s="15" t="str">
        <f>VLOOKUP(TEXT(F118,"0"),'Nacionalidades de todo por dni'!$A$2:$B$2168,2,0)</f>
        <v>Argentina</v>
      </c>
      <c r="H118" s="18" t="str">
        <f t="shared" si="1"/>
        <v>3</v>
      </c>
      <c r="I118" s="18" t="str">
        <f t="shared" si="2"/>
        <v>4</v>
      </c>
      <c r="J118" s="18" t="str">
        <f t="shared" si="3"/>
        <v>TARDE</v>
      </c>
      <c r="K118" s="18" t="str">
        <f>VLOOKUP(F118,'Datos por dni'!$B$10:$AM$2168,11,0)</f>
        <v>3 horas diarias, 4 veces por semana, de lunes a viernes por la TARDE.</v>
      </c>
      <c r="L118" s="15" t="str">
        <f>SUBSTITUTE(VLOOKUP(F118,'Datos por dni'!$B$10:$AM$325,11,0),"Prefiero no decirlo","")</f>
        <v>3 horas diarias, 4 veces por semana, de lunes a viernes por la TARDE.</v>
      </c>
      <c r="M118" s="15"/>
      <c r="N118" s="15" t="str">
        <f>IF(O118 &lt;&gt; "",VLOOKUP(O118,'Áreas'!$A$2:$C$14,2,),"")</f>
        <v>Investigación y Política Socioambiental</v>
      </c>
      <c r="O118" s="15" t="s">
        <v>170</v>
      </c>
      <c r="P118" s="15" t="str">
        <f>VLOOKUP(F118,'Datos por dni'!$B$10:$AM$325,21,0)</f>
        <v>Gabriela Sansone</v>
      </c>
      <c r="Q118" s="15"/>
    </row>
    <row r="119">
      <c r="A119" s="9" t="s">
        <v>55</v>
      </c>
      <c r="B119" s="13">
        <f>VLOOKUP(F119,'Datos por dni'!$B$10:$AM$325,2,0)</f>
        <v>44398.61629</v>
      </c>
      <c r="C119" s="14">
        <f>VLOOKUP(F119,'Datos por dni'!$B$10:$AM$325,5,0)</f>
        <v>34551</v>
      </c>
      <c r="D119" s="15" t="str">
        <f>IFERROR(__xludf.DUMMYFUNCTION("IF(REGEXMATCH(E119,""^[0-9]{8}$""),""DNI"",IF(E119&lt;&gt;"""",""OTRO"",""""))"),"DNI")</f>
        <v>DNI</v>
      </c>
      <c r="E119" s="16" t="s">
        <v>181</v>
      </c>
      <c r="F119" s="17">
        <v>3.844014E7</v>
      </c>
      <c r="G119" s="15" t="str">
        <f>VLOOKUP(TEXT(F119,"0"),'Nacionalidades de todo por dni'!$A$2:$B$2168,2,0)</f>
        <v>Argentina</v>
      </c>
      <c r="H119" s="18" t="str">
        <f t="shared" si="1"/>
        <v>4</v>
      </c>
      <c r="I119" s="18" t="str">
        <f t="shared" si="2"/>
        <v>3</v>
      </c>
      <c r="J119" s="18" t="str">
        <f t="shared" si="3"/>
        <v>TARDE</v>
      </c>
      <c r="K119" s="18" t="str">
        <f>VLOOKUP(F119,'Datos por dni'!$B$10:$AM$2168,11,0)</f>
        <v>4 horas diarias, 3 veces por semana, de lunes a viernes por la TARDE.</v>
      </c>
      <c r="L119" s="15" t="str">
        <f>SUBSTITUTE(VLOOKUP(F119,'Datos por dni'!$B$10:$AM$325,11,0),"Prefiero no decirlo","")</f>
        <v>4 horas diarias, 3 veces por semana, de lunes a viernes por la TARDE.</v>
      </c>
      <c r="M119" s="15"/>
      <c r="N119" s="15" t="str">
        <f>IF(O119 &lt;&gt; "",VLOOKUP(O119,'Áreas'!$A$2:$C$14,2,),"")</f>
        <v>Investigación y Política Socioambiental</v>
      </c>
      <c r="O119" s="15" t="s">
        <v>170</v>
      </c>
      <c r="P119" s="15" t="str">
        <f>VLOOKUP(F119,'Datos por dni'!$B$10:$AM$325,21,0)</f>
        <v>Alejandro Aranda Pradeichuk </v>
      </c>
      <c r="Q119" s="15"/>
    </row>
    <row r="120">
      <c r="A120" s="9" t="s">
        <v>55</v>
      </c>
      <c r="B120" s="13">
        <f>VLOOKUP(F120,'Datos por dni'!$B$10:$AM$325,2,0)</f>
        <v>44400.8126</v>
      </c>
      <c r="C120" s="14">
        <f>VLOOKUP(F120,'Datos por dni'!$B$10:$AM$325,5,0)</f>
        <v>35496</v>
      </c>
      <c r="D120" s="15" t="str">
        <f>IFERROR(__xludf.DUMMYFUNCTION("IF(REGEXMATCH(E120,""^[0-9]{8}$""),""DNI"",IF(E120&lt;&gt;"""",""OTRO"",""""))"),"DNI")</f>
        <v>DNI</v>
      </c>
      <c r="E120" s="16" t="s">
        <v>182</v>
      </c>
      <c r="F120" s="17">
        <v>4.0042945E7</v>
      </c>
      <c r="G120" s="15" t="str">
        <f>VLOOKUP(TEXT(F120,"0"),'Nacionalidades de todo por dni'!$A$2:$B$2168,2,0)</f>
        <v>Argentina</v>
      </c>
      <c r="H120" s="18" t="str">
        <f t="shared" si="1"/>
        <v>4</v>
      </c>
      <c r="I120" s="18" t="str">
        <f t="shared" si="2"/>
        <v>3</v>
      </c>
      <c r="J120" s="18" t="str">
        <f t="shared" si="3"/>
        <v>TARDE</v>
      </c>
      <c r="K120" s="18" t="str">
        <f>VLOOKUP(F120,'Datos por dni'!$B$10:$AM$2168,11,0)</f>
        <v>4 horas diarias, 3 veces por semana, de lunes a viernes por la TARDE.</v>
      </c>
      <c r="L120" s="15" t="str">
        <f>SUBSTITUTE(VLOOKUP(F120,'Datos por dni'!$B$10:$AM$325,11,0),"Prefiero no decirlo","")</f>
        <v>4 horas diarias, 3 veces por semana, de lunes a viernes por la TARDE.</v>
      </c>
      <c r="M120" s="15"/>
      <c r="N120" s="15" t="str">
        <f>IF(O120 &lt;&gt; "",VLOOKUP(O120,'Áreas'!$A$2:$C$14,2,),"")</f>
        <v>Educación Socioambiental, Investigación y Política Socioambiental, Relaciones Humanas &amp; Voluntariado</v>
      </c>
      <c r="O120" s="15" t="s">
        <v>174</v>
      </c>
      <c r="P120" s="15" t="str">
        <f>VLOOKUP(F120,'Datos por dni'!$B$10:$AM$325,21,0)</f>
        <v>Laura Ronco </v>
      </c>
      <c r="Q120" s="15"/>
    </row>
    <row r="121">
      <c r="A121" s="9" t="s">
        <v>55</v>
      </c>
      <c r="B121" s="13">
        <f>VLOOKUP(F121,'Datos por dni'!$B$10:$AM$325,2,0)</f>
        <v>44407.2418</v>
      </c>
      <c r="C121" s="14">
        <f>VLOOKUP(F121,'Datos por dni'!$B$10:$AM$325,5,0)</f>
        <v>31668</v>
      </c>
      <c r="D121" s="15" t="str">
        <f>IFERROR(__xludf.DUMMYFUNCTION("IF(REGEXMATCH(E121,""^[0-9]{8}$""),""DNI"",IF(E121&lt;&gt;"""",""OTRO"",""""))"),"DNI")</f>
        <v>DNI</v>
      </c>
      <c r="E121" s="16" t="s">
        <v>183</v>
      </c>
      <c r="F121" s="17">
        <v>3.2592512E7</v>
      </c>
      <c r="G121" s="15" t="str">
        <f>VLOOKUP(TEXT(F121,"0"),'Nacionalidades de todo por dni'!$A$2:$B$2168,2,0)</f>
        <v>Argentina</v>
      </c>
      <c r="H121" s="18" t="str">
        <f t="shared" si="1"/>
        <v>3</v>
      </c>
      <c r="I121" s="18" t="str">
        <f t="shared" si="2"/>
        <v>4</v>
      </c>
      <c r="J121" s="18" t="str">
        <f t="shared" si="3"/>
        <v>MAÑANA</v>
      </c>
      <c r="K121" s="18" t="str">
        <f>VLOOKUP(F121,'Datos por dni'!$B$10:$AM$2168,11,0)</f>
        <v>3 horas diarias, 4 veces por semana, de lunes a viernes por la MAÑANA.</v>
      </c>
      <c r="L121" s="15" t="str">
        <f>SUBSTITUTE(VLOOKUP(F121,'Datos por dni'!$B$10:$AM$325,11,0),"Prefiero no decirlo","")</f>
        <v>3 horas diarias, 4 veces por semana, de lunes a viernes por la MAÑANA.</v>
      </c>
      <c r="M121" s="15"/>
      <c r="N121" s="15" t="str">
        <f>IF(O121 &lt;&gt; "",VLOOKUP(O121,'Áreas'!$A$2:$C$14,2,),"")</f>
        <v>Educación Socioambiental, Investigación y Política Socioambiental, Relaciones Humanas &amp; Voluntariado</v>
      </c>
      <c r="O121" s="15" t="s">
        <v>174</v>
      </c>
      <c r="P121" s="15" t="str">
        <f>VLOOKUP(F121,'Datos por dni'!$B$10:$AM$325,21,0)</f>
        <v>Ricardo Moyal 1122927094</v>
      </c>
      <c r="Q121" s="15"/>
    </row>
    <row r="122">
      <c r="A122" s="9" t="s">
        <v>55</v>
      </c>
      <c r="B122" s="13">
        <f>VLOOKUP(F122,'Datos por dni'!$B$10:$AM$325,2,0)</f>
        <v>44407.42533</v>
      </c>
      <c r="C122" s="14">
        <f>VLOOKUP(F122,'Datos por dni'!$B$10:$AM$325,5,0)</f>
        <v>32760</v>
      </c>
      <c r="D122" s="15" t="str">
        <f>IFERROR(__xludf.DUMMYFUNCTION("IF(REGEXMATCH(E122,""^[0-9]{8}$""),""DNI"",IF(E122&lt;&gt;"""",""OTRO"",""""))"),"DNI")</f>
        <v>DNI</v>
      </c>
      <c r="E122" s="16" t="s">
        <v>184</v>
      </c>
      <c r="F122" s="17">
        <v>3.4664239E7</v>
      </c>
      <c r="G122" s="15" t="str">
        <f>VLOOKUP(TEXT(F122,"0"),'Nacionalidades de todo por dni'!$A$2:$B$2168,2,0)</f>
        <v>Argentina</v>
      </c>
      <c r="H122" s="18" t="str">
        <f t="shared" si="1"/>
        <v>3</v>
      </c>
      <c r="I122" s="18" t="str">
        <f t="shared" si="2"/>
        <v>4</v>
      </c>
      <c r="J122" s="18" t="str">
        <f t="shared" si="3"/>
        <v>TARDE</v>
      </c>
      <c r="K122" s="18" t="str">
        <f>VLOOKUP(F122,'Datos por dni'!$B$10:$AM$2168,11,0)</f>
        <v>3 horas diarias, 4 veces por semana, de lunes a viernes por la TARDE.</v>
      </c>
      <c r="L122" s="15" t="str">
        <f>SUBSTITUTE(VLOOKUP(F122,'Datos por dni'!$B$10:$AM$325,11,0),"Prefiero no decirlo","")</f>
        <v>3 horas diarias, 4 veces por semana, de lunes a viernes por la TARDE.</v>
      </c>
      <c r="M122" s="15"/>
      <c r="N122" s="15" t="str">
        <f>IF(O122 &lt;&gt; "",VLOOKUP(O122,'Áreas'!$A$2:$C$14,2,),"")</f>
        <v>Educación Socioambiental, Investigación y Política Socioambiental, Relaciones Humanas &amp; Voluntariado</v>
      </c>
      <c r="O122" s="15" t="s">
        <v>174</v>
      </c>
      <c r="P122" s="15" t="str">
        <f>VLOOKUP(F122,'Datos por dni'!$B$10:$AM$325,21,0)</f>
        <v>Lara Zerpa</v>
      </c>
      <c r="Q122" s="15"/>
    </row>
    <row r="123">
      <c r="A123" s="9" t="s">
        <v>55</v>
      </c>
      <c r="B123" s="13">
        <f>VLOOKUP(F123,'Datos por dni'!$B$10:$AM$325,2,0)</f>
        <v>44407.68276</v>
      </c>
      <c r="C123" s="14">
        <f>VLOOKUP(F123,'Datos por dni'!$B$10:$AM$325,5,0)</f>
        <v>35256</v>
      </c>
      <c r="D123" s="15" t="str">
        <f>IFERROR(__xludf.DUMMYFUNCTION("IF(REGEXMATCH(E123,""^[0-9]{8}$""),""DNI"",IF(E123&lt;&gt;"""",""OTRO"",""""))"),"DNI")</f>
        <v>DNI</v>
      </c>
      <c r="E123" s="16" t="s">
        <v>185</v>
      </c>
      <c r="F123" s="17">
        <v>3.9389078E7</v>
      </c>
      <c r="G123" s="15" t="str">
        <f>VLOOKUP(TEXT(F123,"0"),'Nacionalidades de todo por dni'!$A$2:$B$2168,2,0)</f>
        <v>Argentina</v>
      </c>
      <c r="H123" s="18" t="str">
        <f t="shared" si="1"/>
        <v>3</v>
      </c>
      <c r="I123" s="18" t="str">
        <f t="shared" si="2"/>
        <v>4</v>
      </c>
      <c r="J123" s="18" t="str">
        <f t="shared" si="3"/>
        <v>TARDE</v>
      </c>
      <c r="K123" s="18" t="str">
        <f>VLOOKUP(F123,'Datos por dni'!$B$10:$AM$2168,11,0)</f>
        <v>3 horas diarias, 4 veces por semana, de lunes a viernes por la TARDE.</v>
      </c>
      <c r="L123" s="15" t="str">
        <f>SUBSTITUTE(VLOOKUP(F123,'Datos por dni'!$B$10:$AM$325,11,0),"Prefiero no decirlo","")</f>
        <v>3 horas diarias, 4 veces por semana, de lunes a viernes por la TARDE.</v>
      </c>
      <c r="M123" s="15"/>
      <c r="N123" s="15" t="str">
        <f>IF(O123 &lt;&gt; "",VLOOKUP(O123,'Áreas'!$A$2:$C$14,2,),"")</f>
        <v>Investigación y Política Socioambiental</v>
      </c>
      <c r="O123" s="15" t="s">
        <v>170</v>
      </c>
      <c r="P123" s="15" t="str">
        <f>VLOOKUP(F123,'Datos por dni'!$B$10:$AM$325,21,0)</f>
        <v>Elina Okita</v>
      </c>
      <c r="Q123" s="15"/>
    </row>
    <row r="124">
      <c r="A124" s="9" t="s">
        <v>55</v>
      </c>
      <c r="B124" s="13">
        <f>VLOOKUP(F124,'Datos por dni'!$B$10:$AM$325,2,0)</f>
        <v>44409.47188</v>
      </c>
      <c r="C124" s="14">
        <f>VLOOKUP(F124,'Datos por dni'!$B$10:$AM$325,5,0)</f>
        <v>32275</v>
      </c>
      <c r="D124" s="15" t="str">
        <f>IFERROR(__xludf.DUMMYFUNCTION("IF(REGEXMATCH(E124,""^[0-9]{8}$""),""DNI"",IF(E124&lt;&gt;"""",""OTRO"",""""))"),"DNI")</f>
        <v>DNI</v>
      </c>
      <c r="E124" s="16" t="s">
        <v>186</v>
      </c>
      <c r="F124" s="17">
        <v>3.3679194E7</v>
      </c>
      <c r="G124" s="15" t="str">
        <f>VLOOKUP(TEXT(F124,"0"),'Nacionalidades de todo por dni'!$A$2:$B$2168,2,0)</f>
        <v>Argentina</v>
      </c>
      <c r="H124" s="18" t="str">
        <f t="shared" si="1"/>
        <v>3</v>
      </c>
      <c r="I124" s="18" t="str">
        <f t="shared" si="2"/>
        <v>4</v>
      </c>
      <c r="J124" s="18" t="str">
        <f t="shared" si="3"/>
        <v>TARDE</v>
      </c>
      <c r="K124" s="18" t="str">
        <f>VLOOKUP(F124,'Datos por dni'!$B$10:$AM$2168,11,0)</f>
        <v>3 horas diarias, 4 veces por semana, de lunes a viernes por la TARDE.</v>
      </c>
      <c r="L124" s="15" t="str">
        <f>SUBSTITUTE(VLOOKUP(F124,'Datos por dni'!$B$10:$AM$325,11,0),"Prefiero no decirlo","")</f>
        <v>3 horas diarias, 4 veces por semana, de lunes a viernes por la TARDE.</v>
      </c>
      <c r="M124" s="15"/>
      <c r="N124" s="15" t="str">
        <f>IF(O124 &lt;&gt; "",VLOOKUP(O124,'Áreas'!$A$2:$C$14,2,),"")</f>
        <v>Educación Socioambiental, Investigación y Política Socioambiental, Relaciones Humanas &amp; Voluntariado</v>
      </c>
      <c r="O124" s="15" t="s">
        <v>174</v>
      </c>
      <c r="P124" s="15" t="str">
        <f>VLOOKUP(F124,'Datos por dni'!$B$10:$AM$325,21,0)</f>
        <v>Arturo Grecco</v>
      </c>
      <c r="Q124" s="15"/>
    </row>
    <row r="125">
      <c r="A125" s="9" t="s">
        <v>55</v>
      </c>
      <c r="B125" s="13">
        <f>VLOOKUP(F125,'Datos por dni'!$B$10:$AM$325,2,0)</f>
        <v>44410.46721</v>
      </c>
      <c r="C125" s="14">
        <f>VLOOKUP(F125,'Datos por dni'!$B$10:$AM$325,5,0)</f>
        <v>36097</v>
      </c>
      <c r="D125" s="15" t="str">
        <f>IFERROR(__xludf.DUMMYFUNCTION("IF(REGEXMATCH(E125,""^[0-9]{8}$""),""DNI"",IF(E125&lt;&gt;"""",""OTRO"",""""))"),"DNI")</f>
        <v>DNI</v>
      </c>
      <c r="E125" s="16" t="s">
        <v>187</v>
      </c>
      <c r="F125" s="17">
        <v>4.1638826E7</v>
      </c>
      <c r="G125" s="15" t="str">
        <f>VLOOKUP(TEXT(F125,"0"),'Nacionalidades de todo por dni'!$A$2:$B$2168,2,0)</f>
        <v>Argentina</v>
      </c>
      <c r="H125" s="18" t="str">
        <f t="shared" si="1"/>
        <v>3</v>
      </c>
      <c r="I125" s="18" t="str">
        <f t="shared" si="2"/>
        <v>4</v>
      </c>
      <c r="J125" s="18" t="str">
        <f t="shared" si="3"/>
        <v>TARDE</v>
      </c>
      <c r="K125" s="18" t="str">
        <f>VLOOKUP(F125,'Datos por dni'!$B$10:$AM$2168,11,0)</f>
        <v>3 horas diarias, 4 veces por semana, de lunes a viernes por la TARDE.</v>
      </c>
      <c r="L125" s="15" t="str">
        <f>SUBSTITUTE(VLOOKUP(F125,'Datos por dni'!$B$10:$AM$325,11,0),"Prefiero no decirlo","")</f>
        <v>3 horas diarias, 4 veces por semana, de lunes a viernes por la TARDE.</v>
      </c>
      <c r="M125" s="15"/>
      <c r="N125" s="15" t="str">
        <f>IF(O125 &lt;&gt; "",VLOOKUP(O125,'Áreas'!$A$2:$C$14,2,),"")</f>
        <v>Investigación y Política Socioambiental</v>
      </c>
      <c r="O125" s="15" t="s">
        <v>170</v>
      </c>
      <c r="P125" s="15" t="str">
        <f>VLOOKUP(F125,'Datos por dni'!$B$10:$AM$325,21,0)</f>
        <v>Silvia Calabrese</v>
      </c>
      <c r="Q125" s="15"/>
    </row>
    <row r="126">
      <c r="A126" s="9" t="s">
        <v>55</v>
      </c>
      <c r="B126" s="13">
        <f>VLOOKUP(F126,'Datos por dni'!$B$10:$AM$325,2,0)</f>
        <v>44410.52434</v>
      </c>
      <c r="C126" s="14">
        <f>VLOOKUP(F126,'Datos por dni'!$B$10:$AM$325,5,0)</f>
        <v>36189</v>
      </c>
      <c r="D126" s="15" t="str">
        <f>IFERROR(__xludf.DUMMYFUNCTION("IF(REGEXMATCH(E126,""^[0-9]{8}$""),""DNI"",IF(E126&lt;&gt;"""",""OTRO"",""""))"),"DNI")</f>
        <v>DNI</v>
      </c>
      <c r="E126" s="16" t="s">
        <v>188</v>
      </c>
      <c r="F126" s="17">
        <v>4.1673277E7</v>
      </c>
      <c r="G126" s="15" t="str">
        <f>VLOOKUP(TEXT(F126,"0"),'Nacionalidades de todo por dni'!$A$2:$B$2168,2,0)</f>
        <v>Argentina</v>
      </c>
      <c r="H126" s="18" t="str">
        <f t="shared" si="1"/>
        <v>4</v>
      </c>
      <c r="I126" s="18" t="str">
        <f t="shared" si="2"/>
        <v>3</v>
      </c>
      <c r="J126" s="18" t="str">
        <f t="shared" si="3"/>
        <v>MAÑANA</v>
      </c>
      <c r="K126" s="18" t="str">
        <f>VLOOKUP(F126,'Datos por dni'!$B$10:$AM$2168,11,0)</f>
        <v>4 horas diarias, 3 veces por semana, de lunes a viernes por la MAÑANA.</v>
      </c>
      <c r="L126" s="15" t="str">
        <f>SUBSTITUTE(VLOOKUP(F126,'Datos por dni'!$B$10:$AM$325,11,0),"Prefiero no decirlo","")</f>
        <v>4 horas diarias, 3 veces por semana, de lunes a viernes por la MAÑANA.</v>
      </c>
      <c r="M126" s="15"/>
      <c r="N126" s="15" t="str">
        <f>IF(O126 &lt;&gt; "",VLOOKUP(O126,'Áreas'!$A$2:$C$14,2,),"")</f>
        <v>Educación Socioambiental, Investigación y Política Socioambiental, Relaciones Humanas &amp; Voluntariado</v>
      </c>
      <c r="O126" s="15" t="s">
        <v>174</v>
      </c>
      <c r="P126" s="15" t="str">
        <f>VLOOKUP(F126,'Datos por dni'!$B$10:$AM$325,21,0)</f>
        <v>Rosana Massa</v>
      </c>
      <c r="Q126" s="15"/>
    </row>
    <row r="127">
      <c r="A127" s="9" t="s">
        <v>55</v>
      </c>
      <c r="B127" s="13">
        <f>VLOOKUP(F127,'Datos por dni'!$B$10:$AM$325,2,0)</f>
        <v>44410.53607</v>
      </c>
      <c r="C127" s="14">
        <f>VLOOKUP(F127,'Datos por dni'!$B$10:$AM$325,5,0)</f>
        <v>37683</v>
      </c>
      <c r="D127" s="15" t="str">
        <f>IFERROR(__xludf.DUMMYFUNCTION("IF(REGEXMATCH(E127,""^[0-9]{8}$""),""DNI"",IF(E127&lt;&gt;"""",""OTRO"",""""))"),"DNI")</f>
        <v>DNI</v>
      </c>
      <c r="E127" s="16" t="s">
        <v>189</v>
      </c>
      <c r="F127" s="17">
        <v>4.4796282E7</v>
      </c>
      <c r="G127" s="15" t="str">
        <f>VLOOKUP(TEXT(F127,"0"),'Nacionalidades de todo por dni'!$A$2:$B$2168,2,0)</f>
        <v>Argentina</v>
      </c>
      <c r="H127" s="18" t="str">
        <f t="shared" si="1"/>
        <v>4</v>
      </c>
      <c r="I127" s="18" t="str">
        <f t="shared" si="2"/>
        <v>3</v>
      </c>
      <c r="J127" s="18" t="str">
        <f t="shared" si="3"/>
        <v>MAÑANA</v>
      </c>
      <c r="K127" s="18" t="str">
        <f>VLOOKUP(F127,'Datos por dni'!$B$10:$AM$2168,11,0)</f>
        <v>4 horas diarias, 3 veces por semana, de lunes a viernes por la MAÑANA.</v>
      </c>
      <c r="L127" s="15" t="str">
        <f>SUBSTITUTE(VLOOKUP(F127,'Datos por dni'!$B$10:$AM$325,11,0),"Prefiero no decirlo","")</f>
        <v>4 horas diarias, 3 veces por semana, de lunes a viernes por la MAÑANA.</v>
      </c>
      <c r="M127" s="15"/>
      <c r="N127" s="15" t="str">
        <f>IF(O127 &lt;&gt; "",VLOOKUP(O127,'Áreas'!$A$2:$C$14,2,),"")</f>
        <v>Educación Socioambiental, Investigación y Política Socioambiental, Relaciones Humanas &amp; Voluntariado</v>
      </c>
      <c r="O127" s="15" t="s">
        <v>174</v>
      </c>
      <c r="P127" s="15" t="str">
        <f>VLOOKUP(F127,'Datos por dni'!$B$10:$AM$325,21,0)</f>
        <v>No tengo contacto de emergencia.</v>
      </c>
      <c r="Q127" s="15"/>
    </row>
    <row r="128">
      <c r="A128" s="9" t="s">
        <v>55</v>
      </c>
      <c r="B128" s="13">
        <f>VLOOKUP(F128,'Datos por dni'!$B$10:$AM$325,2,0)</f>
        <v>44410.67802</v>
      </c>
      <c r="C128" s="14">
        <f>VLOOKUP(F128,'Datos por dni'!$B$10:$AM$325,5,0)</f>
        <v>35541</v>
      </c>
      <c r="D128" s="15" t="str">
        <f>IFERROR(__xludf.DUMMYFUNCTION("IF(REGEXMATCH(E128,""^[0-9]{8}$""),""DNI"",IF(E128&lt;&gt;"""",""OTRO"",""""))"),"DNI")</f>
        <v>DNI</v>
      </c>
      <c r="E128" s="16" t="s">
        <v>190</v>
      </c>
      <c r="F128" s="17">
        <v>4.0228672E7</v>
      </c>
      <c r="G128" s="15" t="str">
        <f>VLOOKUP(TEXT(F128,"0"),'Nacionalidades de todo por dni'!$A$2:$B$2168,2,0)</f>
        <v>Argentina</v>
      </c>
      <c r="H128" s="18" t="str">
        <f t="shared" si="1"/>
        <v>3</v>
      </c>
      <c r="I128" s="18" t="str">
        <f t="shared" si="2"/>
        <v>4</v>
      </c>
      <c r="J128" s="18" t="str">
        <f t="shared" si="3"/>
        <v>MAÑANA</v>
      </c>
      <c r="K128" s="18" t="str">
        <f>VLOOKUP(F128,'Datos por dni'!$B$10:$AM$2168,11,0)</f>
        <v>3 horas diarias, 4 veces por semana, de lunes a viernes por la MAÑANA.</v>
      </c>
      <c r="L128" s="15" t="str">
        <f>SUBSTITUTE(VLOOKUP(F128,'Datos por dni'!$B$10:$AM$325,11,0),"Prefiero no decirlo","")</f>
        <v>3 horas diarias, 4 veces por semana, de lunes a viernes por la MAÑANA.</v>
      </c>
      <c r="M128" s="15"/>
      <c r="N128" s="15" t="str">
        <f>IF(O128 &lt;&gt; "",VLOOKUP(O128,'Áreas'!$A$2:$C$14,2,),"")</f>
        <v>Educación Socioambiental, Investigación y Política Socioambiental, Relaciones Humanas &amp; Voluntariado</v>
      </c>
      <c r="O128" s="15" t="s">
        <v>174</v>
      </c>
      <c r="P128" s="15" t="str">
        <f>VLOOKUP(F128,'Datos por dni'!$B$10:$AM$325,21,0)</f>
        <v>Graciela martinez</v>
      </c>
      <c r="Q128" s="15"/>
    </row>
    <row r="129">
      <c r="A129" s="9" t="s">
        <v>55</v>
      </c>
      <c r="B129" s="13">
        <f>VLOOKUP(F129,'Datos por dni'!$B$10:$AM$325,2,0)</f>
        <v>44411.53721</v>
      </c>
      <c r="C129" s="14">
        <f>VLOOKUP(F129,'Datos por dni'!$B$10:$AM$325,5,0)</f>
        <v>37706</v>
      </c>
      <c r="D129" s="15" t="str">
        <f>IFERROR(__xludf.DUMMYFUNCTION("IF(REGEXMATCH(E129,""^[0-9]{8}$""),""DNI"",IF(E129&lt;&gt;"""",""OTRO"",""""))"),"DNI")</f>
        <v>DNI</v>
      </c>
      <c r="E129" s="16" t="s">
        <v>191</v>
      </c>
      <c r="F129" s="17">
        <v>4.4728975E7</v>
      </c>
      <c r="G129" s="15" t="str">
        <f>VLOOKUP(TEXT(F129,"0"),'Nacionalidades de todo por dni'!$A$2:$B$2168,2,0)</f>
        <v>Argentina</v>
      </c>
      <c r="H129" s="18" t="str">
        <f t="shared" si="1"/>
        <v>3</v>
      </c>
      <c r="I129" s="18" t="str">
        <f t="shared" si="2"/>
        <v>4</v>
      </c>
      <c r="J129" s="18" t="str">
        <f t="shared" si="3"/>
        <v>TARDE</v>
      </c>
      <c r="K129" s="18" t="str">
        <f>VLOOKUP(F129,'Datos por dni'!$B$10:$AM$2168,11,0)</f>
        <v>3 horas diarias, 4 veces por semana, de lunes a viernes por la TARDE.</v>
      </c>
      <c r="L129" s="15" t="str">
        <f>SUBSTITUTE(VLOOKUP(F129,'Datos por dni'!$B$10:$AM$325,11,0),"Prefiero no decirlo","")</f>
        <v>3 horas diarias, 4 veces por semana, de lunes a viernes por la TARDE.</v>
      </c>
      <c r="M129" s="15"/>
      <c r="N129" s="15" t="str">
        <f>IF(O129 &lt;&gt; "",VLOOKUP(O129,'Áreas'!$A$2:$C$14,2,),"")</f>
        <v>Investigación y Política Socioambiental</v>
      </c>
      <c r="O129" s="15" t="s">
        <v>170</v>
      </c>
      <c r="P129" s="15" t="str">
        <f>VLOOKUP(F129,'Datos por dni'!$B$10:$AM$325,21,0)</f>
        <v>Erica Maidana </v>
      </c>
      <c r="Q129" s="15"/>
    </row>
    <row r="130">
      <c r="A130" s="9" t="s">
        <v>55</v>
      </c>
      <c r="B130" s="13">
        <f>VLOOKUP(F130,'Datos por dni'!$B$10:$AM$325,2,0)</f>
        <v>44412.43368</v>
      </c>
      <c r="C130" s="14">
        <f>VLOOKUP(F130,'Datos por dni'!$B$10:$AM$325,5,0)</f>
        <v>36928</v>
      </c>
      <c r="D130" s="15" t="str">
        <f>IFERROR(__xludf.DUMMYFUNCTION("IF(REGEXMATCH(E130,""^[0-9]{8}$""),""DNI"",IF(E130&lt;&gt;"""",""OTRO"",""""))"),"DNI")</f>
        <v>DNI</v>
      </c>
      <c r="E130" s="16" t="s">
        <v>192</v>
      </c>
      <c r="F130" s="17">
        <v>4.3195629E7</v>
      </c>
      <c r="G130" s="15" t="str">
        <f>VLOOKUP(TEXT(F130,"0"),'Nacionalidades de todo por dni'!$A$2:$B$2168,2,0)</f>
        <v>Argentina</v>
      </c>
      <c r="H130" s="18" t="str">
        <f t="shared" si="1"/>
        <v>3</v>
      </c>
      <c r="I130" s="18" t="str">
        <f t="shared" si="2"/>
        <v>4</v>
      </c>
      <c r="J130" s="18" t="str">
        <f t="shared" si="3"/>
        <v>MAÑANA</v>
      </c>
      <c r="K130" s="18" t="str">
        <f>VLOOKUP(F130,'Datos por dni'!$B$10:$AM$2168,11,0)</f>
        <v>3 horas diarias, 4 veces por semana, de lunes a viernes por la MAÑANA.</v>
      </c>
      <c r="L130" s="15" t="str">
        <f>SUBSTITUTE(VLOOKUP(F130,'Datos por dni'!$B$10:$AM$325,11,0),"Prefiero no decirlo","")</f>
        <v>3 horas diarias, 4 veces por semana, de lunes a viernes por la MAÑANA.</v>
      </c>
      <c r="M130" s="15"/>
      <c r="N130" s="15" t="str">
        <f>IF(O130 &lt;&gt; "",VLOOKUP(O130,'Áreas'!$A$2:$C$14,2,),"")</f>
        <v>Educación Socioambiental, Investigación y Política Socioambiental, Relaciones Humanas &amp; Voluntariado</v>
      </c>
      <c r="O130" s="15" t="s">
        <v>174</v>
      </c>
      <c r="P130" s="15" t="str">
        <f>VLOOKUP(F130,'Datos por dni'!$B$10:$AM$325,21,0)</f>
        <v>Patricia Dorogatti</v>
      </c>
      <c r="Q130" s="15"/>
    </row>
    <row r="131">
      <c r="A131" s="9" t="s">
        <v>55</v>
      </c>
      <c r="B131" s="13">
        <f>VLOOKUP(F131,'Datos por dni'!$B$10:$AM$325,2,0)</f>
        <v>44412.60057</v>
      </c>
      <c r="C131" s="14">
        <f>VLOOKUP(F131,'Datos por dni'!$B$10:$AM$325,5,0)</f>
        <v>36068</v>
      </c>
      <c r="D131" s="15" t="str">
        <f>IFERROR(__xludf.DUMMYFUNCTION("IF(REGEXMATCH(E131,""^[0-9]{8}$""),""DNI"",IF(E131&lt;&gt;"""",""OTRO"",""""))"),"DNI")</f>
        <v>DNI</v>
      </c>
      <c r="E131" s="16" t="s">
        <v>193</v>
      </c>
      <c r="F131" s="17">
        <v>4.1589644E7</v>
      </c>
      <c r="G131" s="15" t="str">
        <f>VLOOKUP(TEXT(F131,"0"),'Nacionalidades de todo por dni'!$A$2:$B$2168,2,0)</f>
        <v>Argentina</v>
      </c>
      <c r="H131" s="18" t="str">
        <f t="shared" si="1"/>
        <v>3</v>
      </c>
      <c r="I131" s="18" t="str">
        <f t="shared" si="2"/>
        <v>4</v>
      </c>
      <c r="J131" s="18" t="str">
        <f t="shared" si="3"/>
        <v>TARDE</v>
      </c>
      <c r="K131" s="18" t="str">
        <f>VLOOKUP(F131,'Datos por dni'!$B$10:$AM$2168,11,0)</f>
        <v>3 horas diarias, 4 veces por semana, de lunes a viernes por la TARDE.</v>
      </c>
      <c r="L131" s="15" t="str">
        <f>SUBSTITUTE(VLOOKUP(F131,'Datos por dni'!$B$10:$AM$325,11,0),"Prefiero no decirlo","")</f>
        <v>3 horas diarias, 4 veces por semana, de lunes a viernes por la TARDE.</v>
      </c>
      <c r="M131" s="15"/>
      <c r="N131" s="15" t="str">
        <f>IF(O131 &lt;&gt; "",VLOOKUP(O131,'Áreas'!$A$2:$C$14,2,),"")</f>
        <v>Investigación y Política Socioambiental</v>
      </c>
      <c r="O131" s="15" t="s">
        <v>170</v>
      </c>
      <c r="P131" s="15" t="str">
        <f>VLOOKUP(F131,'Datos por dni'!$B$10:$AM$325,21,0)</f>
        <v>Jeronimo Suescun</v>
      </c>
      <c r="Q131" s="15"/>
    </row>
    <row r="132">
      <c r="A132" s="9" t="s">
        <v>55</v>
      </c>
      <c r="B132" s="13">
        <f>VLOOKUP(F132,'Datos por dni'!$B$10:$AM$325,2,0)</f>
        <v>44412.96757</v>
      </c>
      <c r="C132" s="14">
        <f>VLOOKUP(F132,'Datos por dni'!$B$10:$AM$325,5,0)</f>
        <v>37353</v>
      </c>
      <c r="D132" s="15" t="str">
        <f>IFERROR(__xludf.DUMMYFUNCTION("IF(REGEXMATCH(E132,""^[0-9]{8}$""),""DNI"",IF(E132&lt;&gt;"""",""OTRO"",""""))"),"DNI")</f>
        <v>DNI</v>
      </c>
      <c r="E132" s="16" t="s">
        <v>194</v>
      </c>
      <c r="F132" s="17">
        <v>4.3989116E7</v>
      </c>
      <c r="G132" s="15" t="str">
        <f>VLOOKUP(TEXT(F132,"0"),'Nacionalidades de todo por dni'!$A$2:$B$2168,2,0)</f>
        <v>Argentina</v>
      </c>
      <c r="H132" s="18" t="str">
        <f t="shared" si="1"/>
        <v>4</v>
      </c>
      <c r="I132" s="18" t="str">
        <f t="shared" si="2"/>
        <v>3</v>
      </c>
      <c r="J132" s="18" t="str">
        <f t="shared" si="3"/>
        <v>MAÑANA</v>
      </c>
      <c r="K132" s="18" t="str">
        <f>VLOOKUP(F132,'Datos por dni'!$B$10:$AM$2168,11,0)</f>
        <v>4 horas diarias, 3 veces por semana, de lunes a viernes por la MAÑANA.</v>
      </c>
      <c r="L132" s="15" t="str">
        <f>SUBSTITUTE(VLOOKUP(F132,'Datos por dni'!$B$10:$AM$325,11,0),"Prefiero no decirlo","")</f>
        <v>4 horas diarias, 3 veces por semana, de lunes a viernes por la MAÑANA.</v>
      </c>
      <c r="M132" s="15"/>
      <c r="N132" s="15" t="str">
        <f>IF(O132 &lt;&gt; "",VLOOKUP(O132,'Áreas'!$A$2:$C$14,2,),"")</f>
        <v>Educación Socioambiental, Investigación y Política Socioambiental, Relaciones Humanas &amp; Voluntariado</v>
      </c>
      <c r="O132" s="15" t="s">
        <v>174</v>
      </c>
      <c r="P132" s="15" t="str">
        <f>VLOOKUP(F132,'Datos por dni'!$B$10:$AM$325,21,0)</f>
        <v>Maria del Pilar Argibay</v>
      </c>
      <c r="Q132" s="15"/>
    </row>
    <row r="133">
      <c r="A133" s="9" t="s">
        <v>55</v>
      </c>
      <c r="B133" s="13">
        <f>VLOOKUP(F133,'Datos por dni'!$B$10:$AM$325,2,0)</f>
        <v>44415.44339</v>
      </c>
      <c r="C133" s="14">
        <f>VLOOKUP(F133,'Datos por dni'!$B$10:$AM$325,5,0)</f>
        <v>36021</v>
      </c>
      <c r="D133" s="15" t="str">
        <f>IFERROR(__xludf.DUMMYFUNCTION("IF(REGEXMATCH(E133,""^[0-9]{8}$""),""DNI"",IF(E133&lt;&gt;"""",""OTRO"",""""))"),"DNI")</f>
        <v>DNI</v>
      </c>
      <c r="E133" s="16" t="s">
        <v>195</v>
      </c>
      <c r="F133" s="17">
        <v>4.1557015E7</v>
      </c>
      <c r="G133" s="15" t="str">
        <f>VLOOKUP(TEXT(F133,"0"),'Nacionalidades de todo por dni'!$A$2:$B$2168,2,0)</f>
        <v>Argentina</v>
      </c>
      <c r="H133" s="18" t="str">
        <f t="shared" si="1"/>
        <v>4</v>
      </c>
      <c r="I133" s="18" t="str">
        <f t="shared" si="2"/>
        <v>3</v>
      </c>
      <c r="J133" s="18" t="str">
        <f t="shared" si="3"/>
        <v>MAÑANA</v>
      </c>
      <c r="K133" s="18" t="str">
        <f>VLOOKUP(F133,'Datos por dni'!$B$10:$AM$2168,11,0)</f>
        <v>4 horas diarias, 3 veces por semana, de lunes a viernes por la MAÑANA.</v>
      </c>
      <c r="L133" s="15" t="str">
        <f>SUBSTITUTE(VLOOKUP(F133,'Datos por dni'!$B$10:$AM$325,11,0),"Prefiero no decirlo","")</f>
        <v>4 horas diarias, 3 veces por semana, de lunes a viernes por la MAÑANA.</v>
      </c>
      <c r="M133" s="15"/>
      <c r="N133" s="15" t="str">
        <f>IF(O133 &lt;&gt; "",VLOOKUP(O133,'Áreas'!$A$2:$C$14,2,),"")</f>
        <v>Educación Socioambiental, Investigación y Política Socioambiental, Relaciones Humanas &amp; Voluntariado</v>
      </c>
      <c r="O133" s="15" t="s">
        <v>174</v>
      </c>
      <c r="P133" s="15" t="str">
        <f>VLOOKUP(F133,'Datos por dni'!$B$10:$AM$325,21,0)</f>
        <v>Belén Torres Ochoa </v>
      </c>
      <c r="Q133" s="15"/>
    </row>
    <row r="134">
      <c r="A134" s="9" t="s">
        <v>55</v>
      </c>
      <c r="B134" s="13">
        <f>VLOOKUP(F134,'Datos por dni'!$B$10:$AM$325,2,0)</f>
        <v>44416.61856</v>
      </c>
      <c r="C134" s="14">
        <f>VLOOKUP(F134,'Datos por dni'!$B$10:$AM$325,5,0)</f>
        <v>32023</v>
      </c>
      <c r="D134" s="15" t="str">
        <f>IFERROR(__xludf.DUMMYFUNCTION("IF(REGEXMATCH(E134,""^[0-9]{8}$""),""DNI"",IF(E134&lt;&gt;"""",""OTRO"",""""))"),"DNI")</f>
        <v>DNI</v>
      </c>
      <c r="E134" s="16" t="s">
        <v>196</v>
      </c>
      <c r="F134" s="17">
        <v>3.3418981E7</v>
      </c>
      <c r="G134" s="15" t="str">
        <f>VLOOKUP(TEXT(F134,"0"),'Nacionalidades de todo por dni'!$A$2:$B$2168,2,0)</f>
        <v>Argentina</v>
      </c>
      <c r="H134" s="18" t="str">
        <f t="shared" si="1"/>
        <v>4</v>
      </c>
      <c r="I134" s="18" t="str">
        <f t="shared" si="2"/>
        <v>3</v>
      </c>
      <c r="J134" s="18" t="str">
        <f t="shared" si="3"/>
        <v>TARDE</v>
      </c>
      <c r="K134" s="18" t="str">
        <f>VLOOKUP(F134,'Datos por dni'!$B$10:$AM$2168,11,0)</f>
        <v>4 horas diarias, 3 veces por semana, de lunes a viernes por la TARDE.</v>
      </c>
      <c r="L134" s="15" t="str">
        <f>SUBSTITUTE(VLOOKUP(F134,'Datos por dni'!$B$10:$AM$325,11,0),"Prefiero no decirlo","")</f>
        <v>4 horas diarias, 3 veces por semana, de lunes a viernes por la TARDE.</v>
      </c>
      <c r="M134" s="15"/>
      <c r="N134" s="15" t="str">
        <f>IF(O134 &lt;&gt; "",VLOOKUP(O134,'Áreas'!$A$2:$C$14,2,),"")</f>
        <v>Educación Socioambiental, Investigación y Política Socioambiental, Relaciones Humanas &amp; Voluntariado</v>
      </c>
      <c r="O134" s="15" t="s">
        <v>174</v>
      </c>
      <c r="P134" s="15" t="str">
        <f>VLOOKUP(F134,'Datos por dni'!$B$10:$AM$325,21,0)</f>
        <v>Perla Cristina Retter</v>
      </c>
      <c r="Q134" s="15"/>
    </row>
    <row r="135">
      <c r="A135" s="9" t="s">
        <v>55</v>
      </c>
      <c r="B135" s="13">
        <f>VLOOKUP(F135,'Datos por dni'!$B$10:$AM$325,2,0)</f>
        <v>44417.01357</v>
      </c>
      <c r="C135" s="14">
        <f>VLOOKUP(F135,'Datos por dni'!$B$10:$AM$325,5,0)</f>
        <v>37266</v>
      </c>
      <c r="D135" s="15" t="str">
        <f>IFERROR(__xludf.DUMMYFUNCTION("IF(REGEXMATCH(E135,""^[0-9]{8}$""),""DNI"",IF(E135&lt;&gt;"""",""OTRO"",""""))"),"DNI")</f>
        <v>DNI</v>
      </c>
      <c r="E135" s="16" t="s">
        <v>197</v>
      </c>
      <c r="F135" s="17">
        <v>4.3914999E7</v>
      </c>
      <c r="G135" s="15" t="str">
        <f>VLOOKUP(TEXT(F135,"0"),'Nacionalidades de todo por dni'!$A$2:$B$2168,2,0)</f>
        <v>Argentina</v>
      </c>
      <c r="H135" s="18" t="str">
        <f t="shared" si="1"/>
        <v>4</v>
      </c>
      <c r="I135" s="18" t="str">
        <f t="shared" si="2"/>
        <v>3</v>
      </c>
      <c r="J135" s="18" t="str">
        <f t="shared" si="3"/>
        <v>MAÑANA</v>
      </c>
      <c r="K135" s="18" t="str">
        <f>VLOOKUP(F135,'Datos por dni'!$B$10:$AM$2168,11,0)</f>
        <v>4 horas diarias, 3 veces por semana, de lunes a viernes por la MAÑANA.</v>
      </c>
      <c r="L135" s="15" t="str">
        <f>SUBSTITUTE(VLOOKUP(F135,'Datos por dni'!$B$10:$AM$325,11,0),"Prefiero no decirlo","")</f>
        <v>4 horas diarias, 3 veces por semana, de lunes a viernes por la MAÑANA.</v>
      </c>
      <c r="M135" s="15"/>
      <c r="N135" s="15" t="str">
        <f>IF(O135 &lt;&gt; "",VLOOKUP(O135,'Áreas'!$A$2:$C$14,2,),"")</f>
        <v>Educación Socioambiental, Investigación y Política Socioambiental, Relaciones Humanas &amp; Voluntariado</v>
      </c>
      <c r="O135" s="15" t="s">
        <v>174</v>
      </c>
      <c r="P135" s="15" t="str">
        <f>VLOOKUP(F135,'Datos por dni'!$B$10:$AM$325,21,0)</f>
        <v>Valentina Motta</v>
      </c>
      <c r="Q135" s="15"/>
    </row>
    <row r="136">
      <c r="A136" s="9" t="s">
        <v>55</v>
      </c>
      <c r="B136" s="13">
        <f>VLOOKUP(F136,'Datos por dni'!$B$10:$AM$325,2,0)</f>
        <v>44420.12358</v>
      </c>
      <c r="C136" s="14">
        <f>VLOOKUP(F136,'Datos por dni'!$B$10:$AM$325,5,0)</f>
        <v>33880</v>
      </c>
      <c r="D136" s="15" t="str">
        <f>IFERROR(__xludf.DUMMYFUNCTION("IF(REGEXMATCH(E136,""^[0-9]{8}$""),""DNI"",IF(E136&lt;&gt;"""",""OTRO"",""""))"),"DNI")</f>
        <v>DNI</v>
      </c>
      <c r="E136" s="16" t="s">
        <v>198</v>
      </c>
      <c r="F136" s="17">
        <v>3.6949187E7</v>
      </c>
      <c r="G136" s="15" t="str">
        <f>VLOOKUP(TEXT(F136,"0"),'Nacionalidades de todo por dni'!$A$2:$B$2168,2,0)</f>
        <v>Argentina</v>
      </c>
      <c r="H136" s="18" t="str">
        <f t="shared" si="1"/>
        <v>3</v>
      </c>
      <c r="I136" s="18" t="str">
        <f t="shared" si="2"/>
        <v>4</v>
      </c>
      <c r="J136" s="18" t="str">
        <f t="shared" si="3"/>
        <v>MAÑANA</v>
      </c>
      <c r="K136" s="18" t="str">
        <f>VLOOKUP(F136,'Datos por dni'!$B$10:$AM$2168,11,0)</f>
        <v>3 horas diarias, 4 veces por semana, de lunes a viernes por la MAÑANA.</v>
      </c>
      <c r="L136" s="15" t="str">
        <f>SUBSTITUTE(VLOOKUP(F136,'Datos por dni'!$B$10:$AM$325,11,0),"Prefiero no decirlo","")</f>
        <v>3 horas diarias, 4 veces por semana, de lunes a viernes por la MAÑANA.</v>
      </c>
      <c r="M136" s="15"/>
      <c r="N136" s="15" t="str">
        <f>IF(O136 &lt;&gt; "",VLOOKUP(O136,'Áreas'!$A$2:$C$14,2,),"")</f>
        <v>Investigación y Política Socioambiental</v>
      </c>
      <c r="O136" s="15" t="s">
        <v>170</v>
      </c>
      <c r="P136" s="15" t="str">
        <f>VLOOKUP(F136,'Datos por dni'!$B$10:$AM$325,21,0)</f>
        <v>Anabella Ramirez </v>
      </c>
      <c r="Q136" s="15"/>
    </row>
    <row r="137">
      <c r="A137" s="9" t="s">
        <v>55</v>
      </c>
      <c r="B137" s="13">
        <f>VLOOKUP(F137,'Datos por dni'!$B$10:$AM$325,2,0)</f>
        <v>44425.48252</v>
      </c>
      <c r="C137" s="14">
        <f>VLOOKUP(F137,'Datos por dni'!$B$10:$AM$325,5,0)</f>
        <v>36015</v>
      </c>
      <c r="D137" s="15" t="str">
        <f>IFERROR(__xludf.DUMMYFUNCTION("IF(REGEXMATCH(E137,""^[0-9]{8}$""),""DNI"",IF(E137&lt;&gt;"""",""OTRO"",""""))"),"DNI")</f>
        <v>DNI</v>
      </c>
      <c r="E137" s="16" t="s">
        <v>199</v>
      </c>
      <c r="F137" s="17">
        <v>4.131072E7</v>
      </c>
      <c r="G137" s="15" t="str">
        <f>VLOOKUP(TEXT(F137,"0"),'Nacionalidades de todo por dni'!$A$2:$B$2168,2,0)</f>
        <v>Argentina</v>
      </c>
      <c r="H137" s="18" t="str">
        <f t="shared" si="1"/>
        <v>4</v>
      </c>
      <c r="I137" s="18" t="str">
        <f t="shared" si="2"/>
        <v>3</v>
      </c>
      <c r="J137" s="18" t="str">
        <f t="shared" si="3"/>
        <v>MAÑANA</v>
      </c>
      <c r="K137" s="18" t="str">
        <f>VLOOKUP(F137,'Datos por dni'!$B$10:$AM$2168,11,0)</f>
        <v>4 horas diarias, 3 veces por semana, de lunes a viernes por la MAÑANA.</v>
      </c>
      <c r="L137" s="15" t="str">
        <f>SUBSTITUTE(VLOOKUP(F137,'Datos por dni'!$B$10:$AM$325,11,0),"Prefiero no decirlo","")</f>
        <v>4 horas diarias, 3 veces por semana, de lunes a viernes por la MAÑANA.</v>
      </c>
      <c r="M137" s="15"/>
      <c r="N137" s="15" t="str">
        <f>IF(O137 &lt;&gt; "",VLOOKUP(O137,'Áreas'!$A$2:$C$14,2,),"")</f>
        <v>Educación Socioambiental, Investigación y Política Socioambiental, Relaciones Humanas &amp; Voluntariado</v>
      </c>
      <c r="O137" s="15" t="s">
        <v>174</v>
      </c>
      <c r="P137" s="15" t="str">
        <f>VLOOKUP(F137,'Datos por dni'!$B$10:$AM$325,21,0)</f>
        <v>Zoe Madera D'Addarip</v>
      </c>
      <c r="Q137" s="15"/>
    </row>
    <row r="138">
      <c r="A138" s="9" t="s">
        <v>55</v>
      </c>
      <c r="B138" s="13">
        <f>VLOOKUP(F138,'Datos por dni'!$B$10:$AM$325,2,0)</f>
        <v>44426.5186</v>
      </c>
      <c r="C138" s="14">
        <f>VLOOKUP(F138,'Datos por dni'!$B$10:$AM$325,5,0)</f>
        <v>37400</v>
      </c>
      <c r="D138" s="15" t="str">
        <f>IFERROR(__xludf.DUMMYFUNCTION("IF(REGEXMATCH(E138,""^[0-9]{8}$""),""DNI"",IF(E138&lt;&gt;"""",""OTRO"",""""))"),"DNI")</f>
        <v>DNI</v>
      </c>
      <c r="E138" s="16" t="s">
        <v>200</v>
      </c>
      <c r="F138" s="17">
        <v>4.4209681E7</v>
      </c>
      <c r="G138" s="15" t="str">
        <f>VLOOKUP(TEXT(F138,"0"),'Nacionalidades de todo por dni'!$A$2:$B$2168,2,0)</f>
        <v>Argentina</v>
      </c>
      <c r="H138" s="18" t="str">
        <f t="shared" si="1"/>
        <v>3</v>
      </c>
      <c r="I138" s="18" t="str">
        <f t="shared" si="2"/>
        <v>4</v>
      </c>
      <c r="J138" s="18" t="str">
        <f t="shared" si="3"/>
        <v>TARDE</v>
      </c>
      <c r="K138" s="18" t="str">
        <f>VLOOKUP(F138,'Datos por dni'!$B$10:$AM$2168,11,0)</f>
        <v>3 horas diarias, 4 veces por semana, de lunes a viernes por la TARDE.</v>
      </c>
      <c r="L138" s="15" t="str">
        <f>SUBSTITUTE(VLOOKUP(F138,'Datos por dni'!$B$10:$AM$325,11,0),"Prefiero no decirlo","")</f>
        <v>3 horas diarias, 4 veces por semana, de lunes a viernes por la TARDE.</v>
      </c>
      <c r="M138" s="15"/>
      <c r="N138" s="15" t="str">
        <f>IF(O138 &lt;&gt; "",VLOOKUP(O138,'Áreas'!$A$2:$C$14,2,),"")</f>
        <v>Investigación y Política Socioambiental</v>
      </c>
      <c r="O138" s="15" t="s">
        <v>170</v>
      </c>
      <c r="P138" s="15" t="str">
        <f>VLOOKUP(F138,'Datos por dni'!$B$10:$AM$325,21,0)</f>
        <v>Maria Castro</v>
      </c>
      <c r="Q138" s="15"/>
    </row>
    <row r="139">
      <c r="A139" s="9" t="s">
        <v>55</v>
      </c>
      <c r="B139" s="13">
        <f>VLOOKUP(F139,'Datos por dni'!$B$10:$AM$325,2,0)</f>
        <v>44431.84724</v>
      </c>
      <c r="C139" s="14">
        <f>VLOOKUP(F139,'Datos por dni'!$B$10:$AM$325,5,0)</f>
        <v>35265</v>
      </c>
      <c r="D139" s="15" t="str">
        <f>IFERROR(__xludf.DUMMYFUNCTION("IF(REGEXMATCH(E139,""^[0-9]{8}$""),""DNI"",IF(E139&lt;&gt;"""",""OTRO"",""""))"),"DNI")</f>
        <v>DNI</v>
      </c>
      <c r="E139" s="16" t="s">
        <v>201</v>
      </c>
      <c r="F139" s="17">
        <v>3.9769397E7</v>
      </c>
      <c r="G139" s="15" t="str">
        <f>VLOOKUP(TEXT(F139,"0"),'Nacionalidades de todo por dni'!$A$2:$B$2168,2,0)</f>
        <v>Argentina</v>
      </c>
      <c r="H139" s="18" t="str">
        <f t="shared" si="1"/>
        <v>4</v>
      </c>
      <c r="I139" s="18" t="str">
        <f t="shared" si="2"/>
        <v>3</v>
      </c>
      <c r="J139" s="18" t="str">
        <f t="shared" si="3"/>
        <v>MAÑANA</v>
      </c>
      <c r="K139" s="18" t="str">
        <f>VLOOKUP(F139,'Datos por dni'!$B$10:$AM$2168,11,0)</f>
        <v>4 horas diarias, 3 veces por semana, de lunes a viernes por la MAÑANA.</v>
      </c>
      <c r="L139" s="15" t="str">
        <f>SUBSTITUTE(VLOOKUP(F139,'Datos por dni'!$B$10:$AM$325,11,0),"Prefiero no decirlo","")</f>
        <v>4 horas diarias, 3 veces por semana, de lunes a viernes por la MAÑANA.</v>
      </c>
      <c r="M139" s="15"/>
      <c r="N139" s="15" t="str">
        <f>IF(O139 &lt;&gt; "",VLOOKUP(O139,'Áreas'!$A$2:$C$14,2,),"")</f>
        <v>Educación Socioambiental, Investigación y Política Socioambiental, Relaciones Humanas &amp; Voluntariado</v>
      </c>
      <c r="O139" s="15" t="s">
        <v>174</v>
      </c>
      <c r="P139" s="15" t="str">
        <f>VLOOKUP(F139,'Datos por dni'!$B$10:$AM$325,21,0)</f>
        <v>Myrian Domynas</v>
      </c>
      <c r="Q139" s="15"/>
    </row>
    <row r="140">
      <c r="A140" s="9" t="s">
        <v>55</v>
      </c>
      <c r="B140" s="13">
        <f>VLOOKUP(F140,'Datos por dni'!$B$10:$AM$325,2,0)</f>
        <v>44433.46831</v>
      </c>
      <c r="C140" s="14">
        <f>VLOOKUP(F140,'Datos por dni'!$B$10:$AM$325,5,0)</f>
        <v>35979</v>
      </c>
      <c r="D140" s="15" t="str">
        <f>IFERROR(__xludf.DUMMYFUNCTION("IF(REGEXMATCH(E140,""^[0-9]{8}$""),""DNI"",IF(E140&lt;&gt;"""",""OTRO"",""""))"),"DNI")</f>
        <v>DNI</v>
      </c>
      <c r="E140" s="16" t="s">
        <v>202</v>
      </c>
      <c r="F140" s="17">
        <v>4.1308792E7</v>
      </c>
      <c r="G140" s="15" t="str">
        <f>VLOOKUP(TEXT(F140,"0"),'Nacionalidades de todo por dni'!$A$2:$B$2168,2,0)</f>
        <v>Argentina</v>
      </c>
      <c r="H140" s="18" t="str">
        <f t="shared" si="1"/>
        <v>3</v>
      </c>
      <c r="I140" s="18" t="str">
        <f t="shared" si="2"/>
        <v>4</v>
      </c>
      <c r="J140" s="18" t="str">
        <f t="shared" si="3"/>
        <v>TARDE</v>
      </c>
      <c r="K140" s="18" t="str">
        <f>VLOOKUP(F140,'Datos por dni'!$B$10:$AM$2168,11,0)</f>
        <v>3 horas diarias, 4 veces por semana, de lunes a viernes por la TARDE.</v>
      </c>
      <c r="L140" s="15" t="str">
        <f>SUBSTITUTE(VLOOKUP(F140,'Datos por dni'!$B$10:$AM$325,11,0),"Prefiero no decirlo","")</f>
        <v>3 horas diarias, 4 veces por semana, de lunes a viernes por la TARDE.</v>
      </c>
      <c r="M140" s="15"/>
      <c r="N140" s="15" t="str">
        <f>IF(O140 &lt;&gt; "",VLOOKUP(O140,'Áreas'!$A$2:$C$14,2,),"")</f>
        <v>Relaciones Humanas &amp; Voluntariado</v>
      </c>
      <c r="O140" s="15" t="s">
        <v>172</v>
      </c>
      <c r="P140" s="15" t="str">
        <f>VLOOKUP(F140,'Datos por dni'!$B$10:$AM$325,21,0)</f>
        <v>Gonzalo Pérez </v>
      </c>
      <c r="Q140" s="15"/>
    </row>
    <row r="141">
      <c r="A141" s="9" t="s">
        <v>55</v>
      </c>
      <c r="B141" s="13">
        <f>VLOOKUP(F141,'Datos por dni'!$B$10:$AM$325,2,0)</f>
        <v>44433.488</v>
      </c>
      <c r="C141" s="14">
        <f>VLOOKUP(F141,'Datos por dni'!$B$10:$AM$325,5,0)</f>
        <v>37320</v>
      </c>
      <c r="D141" s="15" t="str">
        <f>IFERROR(__xludf.DUMMYFUNCTION("IF(REGEXMATCH(E141,""^[0-9]{8}$""),""DNI"",IF(E141&lt;&gt;"""",""OTRO"",""""))"),"DNI")</f>
        <v>DNI</v>
      </c>
      <c r="E141" s="16" t="s">
        <v>203</v>
      </c>
      <c r="F141" s="17">
        <v>9.5748726E7</v>
      </c>
      <c r="G141" s="15" t="str">
        <f>VLOOKUP(TEXT(F141,"0"),'Nacionalidades de todo por dni'!$A$2:$B$2168,2,0)</f>
        <v>Paraguay</v>
      </c>
      <c r="H141" s="18" t="str">
        <f t="shared" si="1"/>
        <v>3</v>
      </c>
      <c r="I141" s="18" t="str">
        <f t="shared" si="2"/>
        <v>4</v>
      </c>
      <c r="J141" s="18" t="str">
        <f t="shared" si="3"/>
        <v>MAÑANA</v>
      </c>
      <c r="K141" s="18" t="str">
        <f>VLOOKUP(F141,'Datos por dni'!$B$10:$AM$2168,11,0)</f>
        <v>3 horas diarias, 4 veces por semana, de lunes a viernes por la MAÑANA.</v>
      </c>
      <c r="L141" s="15" t="str">
        <f>SUBSTITUTE(VLOOKUP(F141,'Datos por dni'!$B$10:$AM$325,11,0),"Prefiero no decirlo","")</f>
        <v>3 horas diarias, 4 veces por semana, de lunes a viernes por la MAÑANA.</v>
      </c>
      <c r="M141" s="15"/>
      <c r="N141" s="15" t="str">
        <f>IF(O141 &lt;&gt; "",VLOOKUP(O141,'Áreas'!$A$2:$C$14,2,),"")</f>
        <v>Relaciones Humanas &amp; Voluntariado</v>
      </c>
      <c r="O141" s="15" t="s">
        <v>172</v>
      </c>
      <c r="P141" s="15" t="str">
        <f>VLOOKUP(F141,'Datos por dni'!$B$10:$AM$325,21,0)</f>
        <v>María Otilia Rivero Fernández</v>
      </c>
      <c r="Q141" s="15"/>
    </row>
    <row r="142">
      <c r="A142" s="9" t="s">
        <v>55</v>
      </c>
      <c r="B142" s="13">
        <f>VLOOKUP(F142,'Datos por dni'!$B$10:$AM$325,2,0)</f>
        <v>44434.65549</v>
      </c>
      <c r="C142" s="14">
        <f>VLOOKUP(F142,'Datos por dni'!$B$10:$AM$325,5,0)</f>
        <v>35778</v>
      </c>
      <c r="D142" s="15" t="str">
        <f>IFERROR(__xludf.DUMMYFUNCTION("IF(REGEXMATCH(E142,""^[0-9]{8}$""),""DNI"",IF(E142&lt;&gt;"""",""OTRO"",""""))"),"DNI")</f>
        <v>DNI</v>
      </c>
      <c r="E142" s="16" t="s">
        <v>204</v>
      </c>
      <c r="F142" s="17">
        <v>4.0829853E7</v>
      </c>
      <c r="G142" s="15" t="str">
        <f>VLOOKUP(TEXT(F142,"0"),'Nacionalidades de todo por dni'!$A$2:$B$2168,2,0)</f>
        <v>Argentina</v>
      </c>
      <c r="H142" s="18" t="str">
        <f t="shared" si="1"/>
        <v>4</v>
      </c>
      <c r="I142" s="18" t="str">
        <f t="shared" si="2"/>
        <v>3</v>
      </c>
      <c r="J142" s="18" t="str">
        <f t="shared" si="3"/>
        <v>TARDE</v>
      </c>
      <c r="K142" s="18" t="str">
        <f>VLOOKUP(F142,'Datos por dni'!$B$10:$AM$2168,11,0)</f>
        <v>4 horas diarias, 3 veces por semana, de lunes a viernes por la TARDE.</v>
      </c>
      <c r="L142" s="15" t="str">
        <f>SUBSTITUTE(VLOOKUP(F142,'Datos por dni'!$B$10:$AM$325,11,0),"Prefiero no decirlo","")</f>
        <v>4 horas diarias, 3 veces por semana, de lunes a viernes por la TARDE.</v>
      </c>
      <c r="M142" s="15"/>
      <c r="N142" s="15" t="str">
        <f>IF(O142 &lt;&gt; "",VLOOKUP(O142,'Áreas'!$A$2:$C$14,2,),"")</f>
        <v>Educación Socioambiental, Investigación y Política Socioambiental, Relaciones Humanas &amp; Voluntariado</v>
      </c>
      <c r="O142" s="15" t="s">
        <v>174</v>
      </c>
      <c r="P142" s="15" t="str">
        <f>VLOOKUP(F142,'Datos por dni'!$B$10:$AM$325,21,0)</f>
        <v>Ruben Bevacqua</v>
      </c>
      <c r="Q142" s="15"/>
    </row>
    <row r="143">
      <c r="A143" s="9" t="s">
        <v>55</v>
      </c>
      <c r="B143" s="13">
        <f>VLOOKUP(F143,'Datos por dni'!$B$10:$AM$325,2,0)</f>
        <v>44438.9088</v>
      </c>
      <c r="C143" s="14">
        <f>VLOOKUP(F143,'Datos por dni'!$B$10:$AM$325,5,0)</f>
        <v>37608</v>
      </c>
      <c r="D143" s="15" t="str">
        <f>IFERROR(__xludf.DUMMYFUNCTION("IF(REGEXMATCH(E143,""^[0-9]{8}$""),""DNI"",IF(E143&lt;&gt;"""",""OTRO"",""""))"),"DNI")</f>
        <v>DNI</v>
      </c>
      <c r="E143" s="16" t="s">
        <v>205</v>
      </c>
      <c r="F143" s="17">
        <v>4.4568209E7</v>
      </c>
      <c r="G143" s="15" t="str">
        <f>VLOOKUP(TEXT(F143,"0"),'Nacionalidades de todo por dni'!$A$2:$B$2168,2,0)</f>
        <v>Argentina</v>
      </c>
      <c r="H143" s="18" t="str">
        <f t="shared" si="1"/>
        <v>3</v>
      </c>
      <c r="I143" s="18" t="str">
        <f t="shared" si="2"/>
        <v>4</v>
      </c>
      <c r="J143" s="18" t="str">
        <f t="shared" si="3"/>
        <v>TARDE</v>
      </c>
      <c r="K143" s="18" t="str">
        <f>VLOOKUP(F143,'Datos por dni'!$B$10:$AM$2168,11,0)</f>
        <v>3 horas diarias, 4 veces por semana, de lunes a viernes por la TARDE.</v>
      </c>
      <c r="L143" s="15" t="str">
        <f>SUBSTITUTE(VLOOKUP(F143,'Datos por dni'!$B$10:$AM$325,11,0),"Prefiero no decirlo","")</f>
        <v>3 horas diarias, 4 veces por semana, de lunes a viernes por la TARDE.</v>
      </c>
      <c r="M143" s="15"/>
      <c r="N143" s="15" t="str">
        <f>IF(O143 &lt;&gt; "",VLOOKUP(O143,'Áreas'!$A$2:$C$14,2,),"")</f>
        <v>Relaciones Humanas &amp; Voluntariado</v>
      </c>
      <c r="O143" s="15" t="s">
        <v>172</v>
      </c>
      <c r="P143" s="15" t="str">
        <f>VLOOKUP(F143,'Datos por dni'!$B$10:$AM$325,21,0)</f>
        <v>Maria Niczyporuk </v>
      </c>
      <c r="Q143" s="15"/>
    </row>
    <row r="144">
      <c r="A144" s="9" t="s">
        <v>55</v>
      </c>
      <c r="B144" s="13">
        <f>VLOOKUP(F144,'Datos por dni'!$B$10:$AM$325,2,0)</f>
        <v>44441.84474</v>
      </c>
      <c r="C144" s="14">
        <f>VLOOKUP(F144,'Datos por dni'!$B$10:$AM$325,5,0)</f>
        <v>36382</v>
      </c>
      <c r="D144" s="15" t="str">
        <f>IFERROR(__xludf.DUMMYFUNCTION("IF(REGEXMATCH(E144,""^[0-9]{8}$""),""DNI"",IF(E144&lt;&gt;"""",""OTRO"",""""))"),"DNI")</f>
        <v>DNI</v>
      </c>
      <c r="E144" s="16" t="s">
        <v>206</v>
      </c>
      <c r="F144" s="17">
        <v>3.809718E7</v>
      </c>
      <c r="G144" s="15" t="str">
        <f>VLOOKUP(TEXT(F144,"0"),'Nacionalidades de todo por dni'!$A$2:$B$2168,2,0)</f>
        <v>Argentina</v>
      </c>
      <c r="H144" s="18" t="str">
        <f t="shared" si="1"/>
        <v>4</v>
      </c>
      <c r="I144" s="18" t="str">
        <f t="shared" si="2"/>
        <v>3</v>
      </c>
      <c r="J144" s="18" t="str">
        <f t="shared" si="3"/>
        <v>MAÑANA</v>
      </c>
      <c r="K144" s="18" t="str">
        <f>VLOOKUP(F144,'Datos por dni'!$B$10:$AM$2168,11,0)</f>
        <v>4 horas diarias, 3 veces por semana, de lunes a viernes por la MAÑANA.</v>
      </c>
      <c r="L144" s="15" t="str">
        <f>SUBSTITUTE(VLOOKUP(F144,'Datos por dni'!$B$10:$AM$325,11,0),"Prefiero no decirlo","")</f>
        <v>4 horas diarias, 3 veces por semana, de lunes a viernes por la MAÑANA.</v>
      </c>
      <c r="M144" s="15"/>
      <c r="N144" s="15" t="str">
        <f>IF(O144 &lt;&gt; "",VLOOKUP(O144,'Áreas'!$A$2:$C$14,2,),"")</f>
        <v>Educación Socioambiental</v>
      </c>
      <c r="O144" s="15" t="s">
        <v>158</v>
      </c>
      <c r="P144" s="15" t="str">
        <f>VLOOKUP(F144,'Datos por dni'!$B$10:$AM$325,21,0)</f>
        <v>Maite Zupic </v>
      </c>
      <c r="Q144" s="15"/>
    </row>
    <row r="145">
      <c r="A145" s="9" t="s">
        <v>55</v>
      </c>
      <c r="B145" s="13">
        <f>VLOOKUP(F145,'Datos por dni'!$B$10:$AM$325,2,0)</f>
        <v>44443.52718</v>
      </c>
      <c r="C145" s="14">
        <f>VLOOKUP(F145,'Datos por dni'!$B$10:$AM$325,5,0)</f>
        <v>-658568</v>
      </c>
      <c r="D145" s="15" t="str">
        <f>IFERROR(__xludf.DUMMYFUNCTION("IF(REGEXMATCH(E145,""^[0-9]{8}$""),""DNI"",IF(E145&lt;&gt;"""",""OTRO"",""""))"),"DNI")</f>
        <v>DNI</v>
      </c>
      <c r="E145" s="16" t="s">
        <v>207</v>
      </c>
      <c r="F145" s="17">
        <v>4.0009784E7</v>
      </c>
      <c r="G145" s="15" t="str">
        <f>VLOOKUP(TEXT(F145,"0"),'Nacionalidades de todo por dni'!$A$2:$B$2168,2,0)</f>
        <v>Argentina</v>
      </c>
      <c r="H145" s="18" t="str">
        <f t="shared" si="1"/>
        <v>3</v>
      </c>
      <c r="I145" s="18" t="str">
        <f t="shared" si="2"/>
        <v>4</v>
      </c>
      <c r="J145" s="18" t="str">
        <f t="shared" si="3"/>
        <v>MAÑANA</v>
      </c>
      <c r="K145" s="18" t="str">
        <f>VLOOKUP(F145,'Datos por dni'!$B$10:$AM$2168,11,0)</f>
        <v>3 horas diarias, 4 veces por semana, de lunes a viernes por la MAÑANA.</v>
      </c>
      <c r="L145" s="15" t="str">
        <f>SUBSTITUTE(VLOOKUP(F145,'Datos por dni'!$B$10:$AM$325,11,0),"Prefiero no decirlo","")</f>
        <v>3 horas diarias, 4 veces por semana, de lunes a viernes por la MAÑANA.</v>
      </c>
      <c r="M145" s="15"/>
      <c r="N145" s="15" t="str">
        <f>IF(O145 &lt;&gt; "",VLOOKUP(O145,'Áreas'!$A$2:$C$14,2,),"")</f>
        <v>Investigación y Política Socioambiental</v>
      </c>
      <c r="O145" s="15" t="s">
        <v>170</v>
      </c>
      <c r="P145" s="15" t="str">
        <f>VLOOKUP(F145,'Datos por dni'!$B$10:$AM$325,21,0)</f>
        <v>Juan Segundo Ymaz </v>
      </c>
      <c r="Q145" s="15"/>
    </row>
    <row r="146">
      <c r="A146" s="9" t="s">
        <v>55</v>
      </c>
      <c r="B146" s="13">
        <f>VLOOKUP(F146,'Datos por dni'!$B$10:$AM$325,2,0)</f>
        <v>44443.94367</v>
      </c>
      <c r="C146" s="14">
        <f>VLOOKUP(F146,'Datos por dni'!$B$10:$AM$325,5,0)</f>
        <v>34568</v>
      </c>
      <c r="D146" s="15" t="str">
        <f>IFERROR(__xludf.DUMMYFUNCTION("IF(REGEXMATCH(E146,""^[0-9]{8}$""),""DNI"",IF(E146&lt;&gt;"""",""OTRO"",""""))"),"DNI")</f>
        <v>DNI</v>
      </c>
      <c r="E146" s="16" t="s">
        <v>208</v>
      </c>
      <c r="F146" s="17">
        <v>3.8528111E7</v>
      </c>
      <c r="G146" s="15" t="str">
        <f>VLOOKUP(TEXT(F146,"0"),'Nacionalidades de todo por dni'!$A$2:$B$2168,2,0)</f>
        <v>Argentina</v>
      </c>
      <c r="H146" s="18" t="str">
        <f t="shared" si="1"/>
        <v>4</v>
      </c>
      <c r="I146" s="18" t="str">
        <f t="shared" si="2"/>
        <v>3</v>
      </c>
      <c r="J146" s="18" t="str">
        <f t="shared" si="3"/>
        <v>MAÑANA</v>
      </c>
      <c r="K146" s="18" t="str">
        <f>VLOOKUP(F146,'Datos por dni'!$B$10:$AM$2168,11,0)</f>
        <v>4 horas diarias, 3 veces por semana, de lunes a viernes por la MAÑANA.</v>
      </c>
      <c r="L146" s="15" t="str">
        <f>SUBSTITUTE(VLOOKUP(F146,'Datos por dni'!$B$10:$AM$325,11,0),"Prefiero no decirlo","")</f>
        <v>4 horas diarias, 3 veces por semana, de lunes a viernes por la MAÑANA.</v>
      </c>
      <c r="M146" s="15"/>
      <c r="N146" s="15" t="str">
        <f>IF(O146 &lt;&gt; "",VLOOKUP(O146,'Áreas'!$A$2:$C$14,2,),"")</f>
        <v>Educación Socioambiental, Investigación y Política Socioambiental, Relaciones Humanas &amp; Voluntariado</v>
      </c>
      <c r="O146" s="15" t="s">
        <v>174</v>
      </c>
      <c r="P146" s="15" t="str">
        <f>VLOOKUP(F146,'Datos por dni'!$B$10:$AM$325,21,0)</f>
        <v>Leonardo Cañete</v>
      </c>
      <c r="Q146" s="15"/>
    </row>
    <row r="147">
      <c r="A147" s="9" t="s">
        <v>55</v>
      </c>
      <c r="B147" s="13">
        <f>VLOOKUP(F147,'Datos por dni'!$B$10:$AM$325,2,0)</f>
        <v>44396.51361</v>
      </c>
      <c r="C147" s="14">
        <f>VLOOKUP(F147,'Datos por dni'!$B$10:$AM$325,5,0)</f>
        <v>35206</v>
      </c>
      <c r="D147" s="15" t="str">
        <f>IFERROR(__xludf.DUMMYFUNCTION("IF(REGEXMATCH(E147,""^[0-9]{8}$""),""DNI"",IF(E147&lt;&gt;"""",""OTRO"",""""))"),"DNI")</f>
        <v>DNI</v>
      </c>
      <c r="E147" s="16" t="s">
        <v>179</v>
      </c>
      <c r="F147" s="17">
        <v>3.9625511E7</v>
      </c>
      <c r="G147" s="15" t="str">
        <f>VLOOKUP(TEXT(F147,"0"),'Nacionalidades de todo por dni'!$A$2:$B$2168,2,0)</f>
        <v>Argentina</v>
      </c>
      <c r="H147" s="18" t="str">
        <f t="shared" si="1"/>
        <v>3</v>
      </c>
      <c r="I147" s="18" t="str">
        <f t="shared" si="2"/>
        <v>4</v>
      </c>
      <c r="J147" s="18" t="str">
        <f t="shared" si="3"/>
        <v>TARDE</v>
      </c>
      <c r="K147" s="18" t="str">
        <f>VLOOKUP(F147,'Datos por dni'!$B$10:$AM$2168,11,0)</f>
        <v>3 horas diarias, 4 veces por semana, de lunes a viernes por la TARDE.</v>
      </c>
      <c r="L147" s="15" t="str">
        <f>SUBSTITUTE(VLOOKUP(F147,'Datos por dni'!$B$10:$AM$325,11,0),"Prefiero no decirlo","")</f>
        <v>3 horas diarias, 4 veces por semana, de lunes a viernes por la TARDE.</v>
      </c>
      <c r="M147" s="15"/>
      <c r="N147" s="15" t="str">
        <f>IF(O147 &lt;&gt; "",VLOOKUP(O147,'Áreas'!$A$2:$C$14,2,),"")</f>
        <v>Educación Socioambiental, Investigación y Política Socioambiental, Relaciones Humanas &amp; Voluntariado</v>
      </c>
      <c r="O147" s="15" t="s">
        <v>174</v>
      </c>
      <c r="P147" s="15" t="str">
        <f>VLOOKUP(F147,'Datos por dni'!$B$10:$AM$325,21,0)</f>
        <v>Vanesa Acuña</v>
      </c>
      <c r="Q147" s="15"/>
    </row>
    <row r="148">
      <c r="A148" s="9" t="s">
        <v>55</v>
      </c>
      <c r="B148" s="13">
        <f>VLOOKUP(F148,'Datos por dni'!$B$10:$AM$325,2,0)</f>
        <v>44447.95011</v>
      </c>
      <c r="C148" s="14">
        <f>VLOOKUP(F148,'Datos por dni'!$B$10:$AM$325,5,0)</f>
        <v>35539</v>
      </c>
      <c r="D148" s="15" t="str">
        <f>IFERROR(__xludf.DUMMYFUNCTION("IF(REGEXMATCH(E148,""^[0-9]{8}$""),""DNI"",IF(E148&lt;&gt;"""",""OTRO"",""""))"),"DNI")</f>
        <v>DNI</v>
      </c>
      <c r="E148" s="16" t="s">
        <v>209</v>
      </c>
      <c r="F148" s="17">
        <v>4.0242338E7</v>
      </c>
      <c r="G148" s="15" t="str">
        <f>VLOOKUP(TEXT(F148,"0"),'Nacionalidades de todo por dni'!$A$2:$B$2168,2,0)</f>
        <v>Argentina</v>
      </c>
      <c r="H148" s="18" t="str">
        <f t="shared" si="1"/>
        <v>4</v>
      </c>
      <c r="I148" s="18" t="str">
        <f t="shared" si="2"/>
        <v>3</v>
      </c>
      <c r="J148" s="18" t="str">
        <f t="shared" si="3"/>
        <v>MAÑANA</v>
      </c>
      <c r="K148" s="18" t="str">
        <f>VLOOKUP(F148,'Datos por dni'!$B$10:$AM$2168,11,0)</f>
        <v>4 horas diarias, 3 veces por semana, de lunes a viernes por la MAÑANA.</v>
      </c>
      <c r="L148" s="15" t="str">
        <f>SUBSTITUTE(VLOOKUP(F148,'Datos por dni'!$B$10:$AM$325,11,0),"Prefiero no decirlo","")</f>
        <v>4 horas diarias, 3 veces por semana, de lunes a viernes por la MAÑANA.</v>
      </c>
      <c r="M148" s="15"/>
      <c r="N148" s="15" t="str">
        <f>IF(O148 &lt;&gt; "",VLOOKUP(O148,'Áreas'!$A$2:$C$14,2,),"")</f>
        <v>Investigación y Política Socioambiental</v>
      </c>
      <c r="O148" s="15" t="s">
        <v>170</v>
      </c>
      <c r="P148" s="15" t="str">
        <f>VLOOKUP(F148,'Datos por dni'!$B$10:$AM$325,21,0)</f>
        <v>Adriana Debernardi</v>
      </c>
      <c r="Q148" s="15"/>
    </row>
    <row r="149">
      <c r="A149" s="9" t="s">
        <v>55</v>
      </c>
      <c r="B149" s="13">
        <f>VLOOKUP(F149,'Datos por dni'!$B$10:$AM$325,2,0)</f>
        <v>44448.19062</v>
      </c>
      <c r="C149" s="14">
        <f>VLOOKUP(F149,'Datos por dni'!$B$10:$AM$325,5,0)</f>
        <v>33938</v>
      </c>
      <c r="D149" s="15" t="str">
        <f>IFERROR(__xludf.DUMMYFUNCTION("IF(REGEXMATCH(E149,""^[0-9]{8}$""),""DNI"",IF(E149&lt;&gt;"""",""OTRO"",""""))"),"DNI")</f>
        <v>DNI</v>
      </c>
      <c r="E149" s="16" t="s">
        <v>210</v>
      </c>
      <c r="F149" s="17">
        <v>3.691493E7</v>
      </c>
      <c r="G149" s="15" t="str">
        <f>VLOOKUP(TEXT(F149,"0"),'Nacionalidades de todo por dni'!$A$2:$B$2168,2,0)</f>
        <v>Argentina</v>
      </c>
      <c r="H149" s="18" t="str">
        <f t="shared" si="1"/>
        <v>4</v>
      </c>
      <c r="I149" s="18" t="str">
        <f t="shared" si="2"/>
        <v>3</v>
      </c>
      <c r="J149" s="18" t="str">
        <f t="shared" si="3"/>
        <v>MAÑANA</v>
      </c>
      <c r="K149" s="18" t="str">
        <f>VLOOKUP(F149,'Datos por dni'!$B$10:$AM$2168,11,0)</f>
        <v>4 horas diarias, 3 veces por semana, de lunes a viernes por la MAÑANA.</v>
      </c>
      <c r="L149" s="15" t="str">
        <f>SUBSTITUTE(VLOOKUP(F149,'Datos por dni'!$B$10:$AM$325,11,0),"Prefiero no decirlo","")</f>
        <v>4 horas diarias, 3 veces por semana, de lunes a viernes por la MAÑANA.</v>
      </c>
      <c r="M149" s="15"/>
      <c r="N149" s="15" t="str">
        <f>IF(O149 &lt;&gt; "",VLOOKUP(O149,'Áreas'!$A$2:$C$14,2,),"")</f>
        <v>Educación Socioambiental, Investigación y Política Socioambiental, Relaciones Humanas &amp; Voluntariado</v>
      </c>
      <c r="O149" s="15" t="s">
        <v>174</v>
      </c>
      <c r="P149" s="15" t="str">
        <f>VLOOKUP(F149,'Datos por dni'!$B$10:$AM$325,21,0)</f>
        <v>Cristina Aubry</v>
      </c>
      <c r="Q149" s="15"/>
    </row>
    <row r="150">
      <c r="A150" s="9" t="s">
        <v>55</v>
      </c>
      <c r="B150" s="13">
        <f>VLOOKUP(F150,'Datos por dni'!$B$10:$AM$325,2,0)</f>
        <v>44453.05328</v>
      </c>
      <c r="C150" s="14">
        <f>VLOOKUP(F150,'Datos por dni'!$B$10:$AM$325,5,0)</f>
        <v>37665</v>
      </c>
      <c r="D150" s="15" t="str">
        <f>IFERROR(__xludf.DUMMYFUNCTION("IF(REGEXMATCH(E150,""^[0-9]{8}$""),""DNI"",IF(E150&lt;&gt;"""",""OTRO"",""""))"),"DNI")</f>
        <v>DNI</v>
      </c>
      <c r="E150" s="16" t="s">
        <v>211</v>
      </c>
      <c r="F150" s="17">
        <v>4.4783557E7</v>
      </c>
      <c r="G150" s="15" t="str">
        <f>VLOOKUP(TEXT(F150,"0"),'Nacionalidades de todo por dni'!$A$2:$B$2168,2,0)</f>
        <v>Argentina</v>
      </c>
      <c r="H150" s="18" t="str">
        <f t="shared" si="1"/>
        <v>4</v>
      </c>
      <c r="I150" s="18" t="str">
        <f t="shared" si="2"/>
        <v>3</v>
      </c>
      <c r="J150" s="18" t="str">
        <f t="shared" si="3"/>
        <v>MAÑANA</v>
      </c>
      <c r="K150" s="18" t="str">
        <f>VLOOKUP(F150,'Datos por dni'!$B$10:$AM$2168,11,0)</f>
        <v>4 horas diarias, 3 veces por semana, de lunes a viernes por la MAÑANA.</v>
      </c>
      <c r="L150" s="15" t="str">
        <f>SUBSTITUTE(VLOOKUP(F150,'Datos por dni'!$B$10:$AM$325,11,0),"Prefiero no decirlo","")</f>
        <v>4 horas diarias, 3 veces por semana, de lunes a viernes por la MAÑANA.</v>
      </c>
      <c r="M150" s="15"/>
      <c r="N150" s="15" t="str">
        <f>IF(O150 &lt;&gt; "",VLOOKUP(O150,'Áreas'!$A$2:$C$14,2,),"")</f>
        <v>Relaciones Humanas &amp; Voluntariado</v>
      </c>
      <c r="O150" s="15" t="s">
        <v>172</v>
      </c>
      <c r="P150" s="15" t="str">
        <f>VLOOKUP(F150,'Datos por dni'!$B$10:$AM$325,21,0)</f>
        <v>Marysa Novasco</v>
      </c>
      <c r="Q150" s="15"/>
    </row>
    <row r="151">
      <c r="A151" s="9" t="s">
        <v>55</v>
      </c>
      <c r="B151" s="13">
        <f>VLOOKUP(F151,'Datos por dni'!$B$10:$AM$325,2,0)</f>
        <v>44455.94996</v>
      </c>
      <c r="C151" s="14">
        <f>VLOOKUP(F151,'Datos por dni'!$B$10:$AM$325,5,0)</f>
        <v>37485</v>
      </c>
      <c r="D151" s="15" t="str">
        <f>IFERROR(__xludf.DUMMYFUNCTION("IF(REGEXMATCH(E151,""^[0-9]{8}$""),""DNI"",IF(E151&lt;&gt;"""",""OTRO"",""""))"),"DNI")</f>
        <v>DNI</v>
      </c>
      <c r="E151" s="16" t="s">
        <v>212</v>
      </c>
      <c r="F151" s="17" t="s">
        <v>213</v>
      </c>
      <c r="G151" s="15" t="str">
        <f>VLOOKUP(TEXT(F151,"0"),'Nacionalidades de todo por dni'!$A$2:$B$2168,2,0)</f>
        <v>Argentina</v>
      </c>
      <c r="H151" s="18" t="str">
        <f t="shared" si="1"/>
        <v>4</v>
      </c>
      <c r="I151" s="18" t="str">
        <f t="shared" si="2"/>
        <v>3</v>
      </c>
      <c r="J151" s="18" t="str">
        <f t="shared" si="3"/>
        <v>TARDE</v>
      </c>
      <c r="K151" s="18" t="str">
        <f>VLOOKUP(F151,'Datos por dni'!$B$10:$AM$2168,11,0)</f>
        <v>4 horas diarias, 3 veces por semana, de lunes a viernes por la TARDE.</v>
      </c>
      <c r="L151" s="15" t="str">
        <f>SUBSTITUTE(VLOOKUP(F151,'Datos por dni'!$B$10:$AM$325,11,0),"Prefiero no decirlo","")</f>
        <v>4 horas diarias, 3 veces por semana, de lunes a viernes por la TARDE.</v>
      </c>
      <c r="M151" s="15"/>
      <c r="N151" s="15" t="str">
        <f>IF(O151 &lt;&gt; "",VLOOKUP(O151,'Áreas'!$A$2:$C$14,2,),"")</f>
        <v>Educación Socioambiental, Investigación y Política Socioambiental, Relaciones Humanas &amp; Voluntariado</v>
      </c>
      <c r="O151" s="15" t="s">
        <v>174</v>
      </c>
      <c r="P151" s="15" t="str">
        <f>VLOOKUP(F151,'Datos por dni'!$B$10:$AM$325,21,0)</f>
        <v>Alejandra Del Rio</v>
      </c>
      <c r="Q151" s="15"/>
    </row>
    <row r="152">
      <c r="A152" s="9" t="s">
        <v>55</v>
      </c>
      <c r="B152" s="13">
        <f>VLOOKUP(F152,'Datos por dni'!$B$10:$AM$325,2,0)</f>
        <v>44456.73769</v>
      </c>
      <c r="C152" s="14">
        <f>VLOOKUP(F152,'Datos por dni'!$B$10:$AM$325,5,0)</f>
        <v>35544</v>
      </c>
      <c r="D152" s="15" t="str">
        <f>IFERROR(__xludf.DUMMYFUNCTION("IF(REGEXMATCH(E152,""^[0-9]{8}$""),""DNI"",IF(E152&lt;&gt;"""",""OTRO"",""""))"),"DNI")</f>
        <v>DNI</v>
      </c>
      <c r="E152" s="16" t="s">
        <v>214</v>
      </c>
      <c r="F152" s="17">
        <v>4.0298043E7</v>
      </c>
      <c r="G152" s="15" t="str">
        <f>VLOOKUP(TEXT(F152,"0"),'Nacionalidades de todo por dni'!$A$2:$B$2168,2,0)</f>
        <v>Argentina</v>
      </c>
      <c r="H152" s="18" t="str">
        <f t="shared" si="1"/>
        <v>4</v>
      </c>
      <c r="I152" s="18" t="str">
        <f t="shared" si="2"/>
        <v>3</v>
      </c>
      <c r="J152" s="18" t="str">
        <f t="shared" si="3"/>
        <v>TARDE</v>
      </c>
      <c r="K152" s="18" t="str">
        <f>VLOOKUP(F152,'Datos por dni'!$B$10:$AM$2168,11,0)</f>
        <v>4 horas diarias, 3 veces por semana, de lunes a viernes por la TARDE.</v>
      </c>
      <c r="L152" s="15" t="str">
        <f>SUBSTITUTE(VLOOKUP(F152,'Datos por dni'!$B$10:$AM$325,11,0),"Prefiero no decirlo","")</f>
        <v>4 horas diarias, 3 veces por semana, de lunes a viernes por la TARDE.</v>
      </c>
      <c r="M152" s="15"/>
      <c r="N152" s="15" t="str">
        <f>IF(O152 &lt;&gt; "",VLOOKUP(O152,'Áreas'!$A$2:$C$14,2,),"")</f>
        <v>Educación Socioambiental</v>
      </c>
      <c r="O152" s="15" t="s">
        <v>158</v>
      </c>
      <c r="P152" s="15" t="str">
        <f>VLOOKUP(F152,'Datos por dni'!$B$10:$AM$325,21,0)</f>
        <v>Norma Villanueva</v>
      </c>
      <c r="Q152" s="15"/>
    </row>
    <row r="153">
      <c r="A153" s="9" t="s">
        <v>55</v>
      </c>
      <c r="B153" s="13">
        <f>VLOOKUP(F153,'Datos por dni'!$B$10:$AM$325,2,0)</f>
        <v>44456.77598</v>
      </c>
      <c r="C153" s="14">
        <f>VLOOKUP(F153,'Datos por dni'!$B$10:$AM$325,5,0)</f>
        <v>36171</v>
      </c>
      <c r="D153" s="15" t="str">
        <f>IFERROR(__xludf.DUMMYFUNCTION("IF(REGEXMATCH(E153,""^[0-9]{8}$""),""DNI"",IF(E153&lt;&gt;"""",""OTRO"",""""))"),"DNI")</f>
        <v>DNI</v>
      </c>
      <c r="E153" s="16" t="s">
        <v>215</v>
      </c>
      <c r="F153" s="17">
        <v>4.1321003E7</v>
      </c>
      <c r="G153" s="15" t="str">
        <f>VLOOKUP(TEXT(F153,"0"),'Nacionalidades de todo por dni'!$A$2:$B$2168,2,0)</f>
        <v>Argentina</v>
      </c>
      <c r="H153" s="18" t="str">
        <f t="shared" si="1"/>
        <v>4</v>
      </c>
      <c r="I153" s="18" t="str">
        <f t="shared" si="2"/>
        <v>3</v>
      </c>
      <c r="J153" s="18" t="str">
        <f t="shared" si="3"/>
        <v>MAÑANA</v>
      </c>
      <c r="K153" s="18" t="str">
        <f>VLOOKUP(F153,'Datos por dni'!$B$10:$AM$2168,11,0)</f>
        <v>4 horas diarias, 3 veces por semana, de lunes a viernes por la MAÑANA.</v>
      </c>
      <c r="L153" s="15" t="str">
        <f>SUBSTITUTE(VLOOKUP(F153,'Datos por dni'!$B$10:$AM$325,11,0),"Prefiero no decirlo","")</f>
        <v>4 horas diarias, 3 veces por semana, de lunes a viernes por la MAÑANA.</v>
      </c>
      <c r="M153" s="15"/>
      <c r="N153" s="15" t="str">
        <f>IF(O153 &lt;&gt; "",VLOOKUP(O153,'Áreas'!$A$2:$C$14,2,),"")</f>
        <v>Educación Socioambiental, Investigación y Política Socioambiental, Relaciones Humanas &amp; Voluntariado</v>
      </c>
      <c r="O153" s="15" t="s">
        <v>174</v>
      </c>
      <c r="P153" s="15" t="str">
        <f>VLOOKUP(F153,'Datos por dni'!$B$10:$AM$325,21,0)</f>
        <v>Eugenia Alberdi</v>
      </c>
      <c r="Q153" s="15"/>
    </row>
    <row r="154">
      <c r="A154" s="9" t="s">
        <v>55</v>
      </c>
      <c r="B154" s="13">
        <f>VLOOKUP(F154,'Datos por dni'!$B$10:$AM$325,2,0)</f>
        <v>44457.96945</v>
      </c>
      <c r="C154" s="14">
        <f>VLOOKUP(F154,'Datos por dni'!$B$10:$AM$325,5,0)</f>
        <v>34214</v>
      </c>
      <c r="D154" s="15" t="str">
        <f>IFERROR(__xludf.DUMMYFUNCTION("IF(REGEXMATCH(E154,""^[0-9]{8}$""),""DNI"",IF(E154&lt;&gt;"""",""OTRO"",""""))"),"DNI")</f>
        <v>DNI</v>
      </c>
      <c r="E154" s="16" t="s">
        <v>216</v>
      </c>
      <c r="F154" s="17">
        <v>3.7610833E7</v>
      </c>
      <c r="G154" s="15" t="str">
        <f>VLOOKUP(TEXT(F154,"0"),'Nacionalidades de todo por dni'!$A$2:$B$2168,2,0)</f>
        <v>Argentina</v>
      </c>
      <c r="H154" s="18" t="str">
        <f t="shared" si="1"/>
        <v>4</v>
      </c>
      <c r="I154" s="18" t="str">
        <f t="shared" si="2"/>
        <v>3</v>
      </c>
      <c r="J154" s="18" t="str">
        <f t="shared" si="3"/>
        <v>TARDE</v>
      </c>
      <c r="K154" s="18" t="str">
        <f>VLOOKUP(F154,'Datos por dni'!$B$10:$AM$2168,11,0)</f>
        <v>4 horas diarias, 3 veces por semana, de lunes a viernes por la TARDE.</v>
      </c>
      <c r="L154" s="15" t="str">
        <f>SUBSTITUTE(VLOOKUP(F154,'Datos por dni'!$B$10:$AM$325,11,0),"Prefiero no decirlo","")</f>
        <v>4 horas diarias, 3 veces por semana, de lunes a viernes por la TARDE.</v>
      </c>
      <c r="M154" s="15"/>
      <c r="N154" s="15" t="str">
        <f>IF(O154 &lt;&gt; "",VLOOKUP(O154,'Áreas'!$A$2:$C$14,2,),"")</f>
        <v>Educación Socioambiental, Investigación y Política Socioambiental, Relaciones Humanas &amp; Voluntariado</v>
      </c>
      <c r="O154" s="15" t="s">
        <v>174</v>
      </c>
      <c r="P154" s="15" t="str">
        <f>VLOOKUP(F154,'Datos por dni'!$B$10:$AM$325,21,0)</f>
        <v>Silvia Ranieri </v>
      </c>
      <c r="Q154" s="15"/>
    </row>
    <row r="155">
      <c r="A155" s="9" t="s">
        <v>55</v>
      </c>
      <c r="B155" s="13">
        <f>VLOOKUP(F155,'Datos por dni'!$B$10:$AM$325,2,0)</f>
        <v>44460.65051</v>
      </c>
      <c r="C155" s="14">
        <f>VLOOKUP(F155,'Datos por dni'!$B$10:$AM$325,5,0)</f>
        <v>35181</v>
      </c>
      <c r="D155" s="15" t="str">
        <f>IFERROR(__xludf.DUMMYFUNCTION("IF(REGEXMATCH(E155,""^[0-9]{8}$""),""DNI"",IF(E155&lt;&gt;"""",""OTRO"",""""))"),"DNI")</f>
        <v>DNI</v>
      </c>
      <c r="E155" s="16" t="s">
        <v>217</v>
      </c>
      <c r="F155" s="17">
        <v>3.9464728E7</v>
      </c>
      <c r="G155" s="15" t="str">
        <f>VLOOKUP(TEXT(F155,"0"),'Nacionalidades de todo por dni'!$A$2:$B$2168,2,0)</f>
        <v>Argentina</v>
      </c>
      <c r="H155" s="18" t="str">
        <f t="shared" si="1"/>
        <v>3</v>
      </c>
      <c r="I155" s="18" t="str">
        <f t="shared" si="2"/>
        <v>4</v>
      </c>
      <c r="J155" s="18" t="str">
        <f t="shared" si="3"/>
        <v>TARDE</v>
      </c>
      <c r="K155" s="18" t="str">
        <f>VLOOKUP(F155,'Datos por dni'!$B$10:$AM$2168,11,0)</f>
        <v>3 horas diarias, 4 veces por semana, de lunes a viernes por la TARDE.</v>
      </c>
      <c r="L155" s="15" t="str">
        <f>SUBSTITUTE(VLOOKUP(F155,'Datos por dni'!$B$10:$AM$325,11,0),"Prefiero no decirlo","")</f>
        <v>3 horas diarias, 4 veces por semana, de lunes a viernes por la TARDE.</v>
      </c>
      <c r="M155" s="15"/>
      <c r="N155" s="15" t="str">
        <f>IF(O155 &lt;&gt; "",VLOOKUP(O155,'Áreas'!$A$2:$C$14,2,),"")</f>
        <v>Educación Socioambiental, Investigación y Política Socioambiental, Relaciones Humanas &amp; Voluntariado</v>
      </c>
      <c r="O155" s="15" t="s">
        <v>174</v>
      </c>
      <c r="P155" s="15" t="str">
        <f>VLOOKUP(F155,'Datos por dni'!$B$10:$AM$325,21,0)</f>
        <v>Graciela zeltman</v>
      </c>
      <c r="Q155" s="15"/>
    </row>
    <row r="156">
      <c r="A156" s="9" t="s">
        <v>55</v>
      </c>
      <c r="B156" s="13">
        <f>VLOOKUP(F156,'Datos por dni'!$B$10:$AM$325,2,0)</f>
        <v>44461.05119</v>
      </c>
      <c r="C156" s="14">
        <f>VLOOKUP(F156,'Datos por dni'!$B$10:$AM$325,5,0)</f>
        <v>32244</v>
      </c>
      <c r="D156" s="15" t="str">
        <f>IFERROR(__xludf.DUMMYFUNCTION("IF(REGEXMATCH(E156,""^[0-9]{8}$""),""DNI"",IF(E156&lt;&gt;"""",""OTRO"",""""))"),"DNI")</f>
        <v>DNI</v>
      </c>
      <c r="E156" s="16" t="s">
        <v>218</v>
      </c>
      <c r="F156" s="17">
        <v>3.3601492E7</v>
      </c>
      <c r="G156" s="15" t="str">
        <f>VLOOKUP(TEXT(F156,"0"),'Nacionalidades de todo por dni'!$A$2:$B$2168,2,0)</f>
        <v>Argentina</v>
      </c>
      <c r="H156" s="18" t="str">
        <f t="shared" si="1"/>
        <v>4</v>
      </c>
      <c r="I156" s="18" t="str">
        <f t="shared" si="2"/>
        <v>3</v>
      </c>
      <c r="J156" s="18" t="str">
        <f t="shared" si="3"/>
        <v>MAÑANA</v>
      </c>
      <c r="K156" s="18" t="str">
        <f>VLOOKUP(F156,'Datos por dni'!$B$10:$AM$2168,11,0)</f>
        <v>4 horas diarias, 3 veces por semana, de lunes a viernes por la MAÑANA.</v>
      </c>
      <c r="L156" s="15" t="str">
        <f>SUBSTITUTE(VLOOKUP(F156,'Datos por dni'!$B$10:$AM$325,11,0),"Prefiero no decirlo","")</f>
        <v>4 horas diarias, 3 veces por semana, de lunes a viernes por la MAÑANA.</v>
      </c>
      <c r="M156" s="15"/>
      <c r="N156" s="15" t="str">
        <f>IF(O156 &lt;&gt; "",VLOOKUP(O156,'Áreas'!$A$2:$C$14,2,),"")</f>
        <v>Educación Socioambiental, Investigación y Política Socioambiental, Relaciones Humanas &amp; Voluntariado</v>
      </c>
      <c r="O156" s="15" t="s">
        <v>174</v>
      </c>
      <c r="P156" s="15" t="str">
        <f>VLOOKUP(F156,'Datos por dni'!$B$10:$AM$325,21,0)</f>
        <v>Sofía Godoy</v>
      </c>
      <c r="Q156" s="15"/>
    </row>
    <row r="157">
      <c r="A157" s="9" t="s">
        <v>55</v>
      </c>
      <c r="B157" s="13">
        <f>VLOOKUP(F157,'Datos por dni'!$B$10:$AM$325,2,0)</f>
        <v>44461.33403</v>
      </c>
      <c r="C157" s="14">
        <f>VLOOKUP(F157,'Datos por dni'!$B$10:$AM$325,5,0)</f>
        <v>34276</v>
      </c>
      <c r="D157" s="15" t="str">
        <f>IFERROR(__xludf.DUMMYFUNCTION("IF(REGEXMATCH(E157,""^[0-9]{8}$""),""DNI"",IF(E157&lt;&gt;"""",""OTRO"",""""))"),"DNI")</f>
        <v>DNI</v>
      </c>
      <c r="E157" s="16" t="s">
        <v>219</v>
      </c>
      <c r="F157" s="17">
        <v>3.8409496E7</v>
      </c>
      <c r="G157" s="15" t="str">
        <f>VLOOKUP(TEXT(F157,"0"),'Nacionalidades de todo por dni'!$A$2:$B$2168,2,0)</f>
        <v>Argentina</v>
      </c>
      <c r="H157" s="18" t="str">
        <f t="shared" si="1"/>
        <v>4</v>
      </c>
      <c r="I157" s="18" t="str">
        <f t="shared" si="2"/>
        <v>3</v>
      </c>
      <c r="J157" s="18" t="str">
        <f t="shared" si="3"/>
        <v>TARDE</v>
      </c>
      <c r="K157" s="18" t="str">
        <f>VLOOKUP(F157,'Datos por dni'!$B$10:$AM$2168,11,0)</f>
        <v>4 horas diarias, 3 veces por semana, de lunes a viernes por la TARDE.</v>
      </c>
      <c r="L157" s="15" t="str">
        <f>SUBSTITUTE(VLOOKUP(F157,'Datos por dni'!$B$10:$AM$325,11,0),"Prefiero no decirlo","")</f>
        <v>4 horas diarias, 3 veces por semana, de lunes a viernes por la TARDE.</v>
      </c>
      <c r="M157" s="15"/>
      <c r="N157" s="15" t="str">
        <f>IF(O157 &lt;&gt; "",VLOOKUP(O157,'Áreas'!$A$2:$C$14,2,),"")</f>
        <v>Educación Socioambiental, Investigación y Política Socioambiental, Relaciones Humanas &amp; Voluntariado</v>
      </c>
      <c r="O157" s="15" t="s">
        <v>174</v>
      </c>
      <c r="P157" s="15" t="str">
        <f>VLOOKUP(F157,'Datos por dni'!$B$10:$AM$325,21,0)</f>
        <v>Justina escalante</v>
      </c>
      <c r="Q157" s="15"/>
    </row>
    <row r="158">
      <c r="A158" s="9" t="s">
        <v>55</v>
      </c>
      <c r="B158" s="13">
        <f>VLOOKUP(F158,'Datos por dni'!$B$10:$AM$325,2,0)</f>
        <v>44462.55048</v>
      </c>
      <c r="C158" s="14">
        <f>VLOOKUP(F158,'Datos por dni'!$B$10:$AM$325,5,0)</f>
        <v>33631</v>
      </c>
      <c r="D158" s="15" t="str">
        <f>IFERROR(__xludf.DUMMYFUNCTION("IF(REGEXMATCH(E158,""^[0-9]{8}$""),""DNI"",IF(E158&lt;&gt;"""",""OTRO"",""""))"),"DNI")</f>
        <v>DNI</v>
      </c>
      <c r="E158" s="16" t="s">
        <v>220</v>
      </c>
      <c r="F158" s="17">
        <v>3.6727605E7</v>
      </c>
      <c r="G158" s="15" t="str">
        <f>VLOOKUP(TEXT(F158,"0"),'Nacionalidades de todo por dni'!$A$2:$B$2168,2,0)</f>
        <v>Argentina</v>
      </c>
      <c r="H158" s="18" t="str">
        <f t="shared" si="1"/>
        <v>4</v>
      </c>
      <c r="I158" s="18" t="str">
        <f t="shared" si="2"/>
        <v>3</v>
      </c>
      <c r="J158" s="18" t="str">
        <f t="shared" si="3"/>
        <v>MAÑANA</v>
      </c>
      <c r="K158" s="18" t="str">
        <f>VLOOKUP(F158,'Datos por dni'!$B$10:$AM$2168,11,0)</f>
        <v>4 horas diarias, 3 veces por semana, de lunes a viernes por la MAÑANA.</v>
      </c>
      <c r="L158" s="15" t="str">
        <f>SUBSTITUTE(VLOOKUP(F158,'Datos por dni'!$B$10:$AM$325,11,0),"Prefiero no decirlo","")</f>
        <v>4 horas diarias, 3 veces por semana, de lunes a viernes por la MAÑANA.</v>
      </c>
      <c r="M158" s="15"/>
      <c r="N158" s="15" t="str">
        <f>IF(O158 &lt;&gt; "",VLOOKUP(O158,'Áreas'!$A$2:$C$14,2,),"")</f>
        <v>Educación Socioambiental, Investigación y Política Socioambiental, Relaciones Humanas &amp; Voluntariado</v>
      </c>
      <c r="O158" s="15" t="s">
        <v>174</v>
      </c>
      <c r="P158" s="15" t="str">
        <f>VLOOKUP(F158,'Datos por dni'!$B$10:$AM$325,21,0)</f>
        <v>Ana Maria rosales </v>
      </c>
      <c r="Q158" s="15"/>
    </row>
    <row r="159">
      <c r="A159" s="9" t="s">
        <v>55</v>
      </c>
      <c r="B159" s="13">
        <f>VLOOKUP(F159,'Datos por dni'!$B$10:$AM$325,2,0)</f>
        <v>44463.91193</v>
      </c>
      <c r="C159" s="14">
        <f>VLOOKUP(F159,'Datos por dni'!$B$10:$AM$325,5,0)</f>
        <v>30821</v>
      </c>
      <c r="D159" s="15" t="str">
        <f>IFERROR(__xludf.DUMMYFUNCTION("IF(REGEXMATCH(E159,""^[0-9]{8}$""),""DNI"",IF(E159&lt;&gt;"""",""OTRO"",""""))"),"DNI")</f>
        <v>DNI</v>
      </c>
      <c r="E159" s="16" t="s">
        <v>221</v>
      </c>
      <c r="F159" s="17">
        <v>3.0892863E7</v>
      </c>
      <c r="G159" s="15" t="str">
        <f>VLOOKUP(TEXT(F159,"0"),'Nacionalidades de todo por dni'!$A$2:$B$2168,2,0)</f>
        <v>Argentina</v>
      </c>
      <c r="H159" s="18" t="str">
        <f t="shared" si="1"/>
        <v>4</v>
      </c>
      <c r="I159" s="18" t="str">
        <f t="shared" si="2"/>
        <v>3</v>
      </c>
      <c r="J159" s="18" t="str">
        <f t="shared" si="3"/>
        <v>TARDE</v>
      </c>
      <c r="K159" s="18" t="str">
        <f>VLOOKUP(F159,'Datos por dni'!$B$10:$AM$2168,11,0)</f>
        <v>4 horas diarias, 3 veces por semana, de lunes a viernes por la TARDE.</v>
      </c>
      <c r="L159" s="15" t="str">
        <f>SUBSTITUTE(VLOOKUP(F159,'Datos por dni'!$B$10:$AM$325,11,0),"Prefiero no decirlo","")</f>
        <v>4 horas diarias, 3 veces por semana, de lunes a viernes por la TARDE.</v>
      </c>
      <c r="M159" s="15"/>
      <c r="N159" s="15" t="str">
        <f>IF(O159 &lt;&gt; "",VLOOKUP(O159,'Áreas'!$A$2:$C$14,2,),"")</f>
        <v>Educación Socioambiental, Investigación y Política Socioambiental, Relaciones Humanas &amp; Voluntariado</v>
      </c>
      <c r="O159" s="15" t="s">
        <v>174</v>
      </c>
      <c r="P159" s="15" t="str">
        <f>VLOOKUP(F159,'Datos por dni'!$B$10:$AM$325,21,0)</f>
        <v>Isabel sierra</v>
      </c>
      <c r="Q159" s="15"/>
    </row>
    <row r="160">
      <c r="A160" s="9" t="s">
        <v>55</v>
      </c>
      <c r="B160" s="13">
        <f>VLOOKUP(F160,'Datos por dni'!$B$10:$AM$325,2,0)</f>
        <v>44470.46375</v>
      </c>
      <c r="C160" s="14">
        <f>VLOOKUP(F160,'Datos por dni'!$B$10:$AM$325,5,0)</f>
        <v>36833</v>
      </c>
      <c r="D160" s="15" t="str">
        <f>IFERROR(__xludf.DUMMYFUNCTION("IF(REGEXMATCH(E160,""^[0-9]{8}$""),""DNI"",IF(E160&lt;&gt;"""",""OTRO"",""""))"),"DNI")</f>
        <v>DNI</v>
      </c>
      <c r="E160" s="16" t="s">
        <v>222</v>
      </c>
      <c r="F160" s="17">
        <v>4.2850667E7</v>
      </c>
      <c r="G160" s="15" t="str">
        <f>VLOOKUP(TEXT(F160,"0"),'Nacionalidades de todo por dni'!$A$2:$B$2168,2,0)</f>
        <v>Argentina</v>
      </c>
      <c r="H160" s="18" t="str">
        <f t="shared" si="1"/>
        <v>4</v>
      </c>
      <c r="I160" s="18" t="str">
        <f t="shared" si="2"/>
        <v>3</v>
      </c>
      <c r="J160" s="18" t="str">
        <f t="shared" si="3"/>
        <v>TARDE</v>
      </c>
      <c r="K160" s="18" t="str">
        <f>VLOOKUP(F160,'Datos por dni'!$B$10:$AM$2168,11,0)</f>
        <v>4 horas diarias, 3 veces por semana, de lunes a viernes por la TARDE.</v>
      </c>
      <c r="L160" s="15" t="str">
        <f>SUBSTITUTE(VLOOKUP(F160,'Datos por dni'!$B$10:$AM$325,11,0),"Prefiero no decirlo","")</f>
        <v>4 horas diarias, 3 veces por semana, de lunes a viernes por la TARDE.</v>
      </c>
      <c r="M160" s="15"/>
      <c r="N160" s="15" t="str">
        <f>IF(O160 &lt;&gt; "",VLOOKUP(O160,'Áreas'!$A$2:$C$14,2,),"")</f>
        <v>Educación Socioambiental, Investigación y Política Socioambiental, Relaciones Humanas &amp; Voluntariado</v>
      </c>
      <c r="O160" s="15" t="s">
        <v>174</v>
      </c>
      <c r="P160" s="15" t="str">
        <f>VLOOKUP(F160,'Datos por dni'!$B$10:$AM$325,21,0)</f>
        <v>Ana Siboldi</v>
      </c>
      <c r="Q160" s="15"/>
    </row>
    <row r="161">
      <c r="A161" s="9" t="s">
        <v>55</v>
      </c>
      <c r="B161" s="13">
        <f>VLOOKUP(F161,'Datos por dni'!$B$10:$AM$325,2,0)</f>
        <v>44473.66592</v>
      </c>
      <c r="C161" s="14">
        <f>VLOOKUP(F161,'Datos por dni'!$B$10:$AM$325,5,0)</f>
        <v>34955</v>
      </c>
      <c r="D161" s="15" t="str">
        <f>IFERROR(__xludf.DUMMYFUNCTION("IF(REGEXMATCH(E161,""^[0-9]{8}$""),""DNI"",IF(E161&lt;&gt;"""",""OTRO"",""""))"),"DNI")</f>
        <v>DNI</v>
      </c>
      <c r="E161" s="16" t="s">
        <v>223</v>
      </c>
      <c r="F161" s="17">
        <v>3.955558E7</v>
      </c>
      <c r="G161" s="15" t="str">
        <f>VLOOKUP(TEXT(F161,"0"),'Nacionalidades de todo por dni'!$A$2:$B$2168,2,0)</f>
        <v>Argentina</v>
      </c>
      <c r="H161" s="18" t="str">
        <f t="shared" si="1"/>
        <v>4</v>
      </c>
      <c r="I161" s="18" t="str">
        <f t="shared" si="2"/>
        <v>3</v>
      </c>
      <c r="J161" s="18" t="str">
        <f t="shared" si="3"/>
        <v>TARDE</v>
      </c>
      <c r="K161" s="18" t="str">
        <f>VLOOKUP(F161,'Datos por dni'!$B$10:$AM$2168,11,0)</f>
        <v>4 horas diarias, 3 veces por semana, de lunes a viernes por la TARDE.</v>
      </c>
      <c r="L161" s="15" t="str">
        <f>SUBSTITUTE(VLOOKUP(F161,'Datos por dni'!$B$10:$AM$325,11,0),"Prefiero no decirlo","")</f>
        <v>4 horas diarias, 3 veces por semana, de lunes a viernes por la TARDE.</v>
      </c>
      <c r="M161" s="15"/>
      <c r="N161" s="15" t="str">
        <f>IF(O161 &lt;&gt; "",VLOOKUP(O161,'Áreas'!$A$2:$C$14,2,),"")</f>
        <v>Educación Socioambiental, Investigación y Política Socioambiental, Relaciones Humanas &amp; Voluntariado</v>
      </c>
      <c r="O161" s="15" t="s">
        <v>174</v>
      </c>
      <c r="P161" s="15" t="str">
        <f>VLOOKUP(F161,'Datos por dni'!$B$10:$AM$325,21,0)</f>
        <v>Sebastián Vekselman </v>
      </c>
      <c r="Q161" s="15"/>
    </row>
    <row r="162">
      <c r="A162" s="9" t="s">
        <v>55</v>
      </c>
      <c r="B162" s="13">
        <f>VLOOKUP(F162,'Datos por dni'!$B$10:$AM$325,2,0)</f>
        <v>44476.64713</v>
      </c>
      <c r="C162" s="14">
        <f>VLOOKUP(F162,'Datos por dni'!$B$10:$AM$325,5,0)</f>
        <v>35369</v>
      </c>
      <c r="D162" s="15" t="str">
        <f>IFERROR(__xludf.DUMMYFUNCTION("IF(REGEXMATCH(E162,""^[0-9]{8}$""),""DNI"",IF(E162&lt;&gt;"""",""OTRO"",""""))"),"DNI")</f>
        <v>DNI</v>
      </c>
      <c r="E162" s="16" t="s">
        <v>224</v>
      </c>
      <c r="F162" s="17">
        <v>4.0011345E7</v>
      </c>
      <c r="G162" s="15" t="str">
        <f>VLOOKUP(TEXT(F162,"0"),'Nacionalidades de todo por dni'!$A$2:$B$2168,2,0)</f>
        <v>Argentina</v>
      </c>
      <c r="H162" s="18" t="str">
        <f t="shared" si="1"/>
        <v>3</v>
      </c>
      <c r="I162" s="18" t="str">
        <f t="shared" si="2"/>
        <v>4</v>
      </c>
      <c r="J162" s="18" t="str">
        <f t="shared" si="3"/>
        <v>TARDE</v>
      </c>
      <c r="K162" s="18" t="str">
        <f>VLOOKUP(F162,'Datos por dni'!$B$10:$AM$2168,11,0)</f>
        <v>3 horas diarias, 4 veces por semana, de lunes a viernes por la TARDE.</v>
      </c>
      <c r="L162" s="15" t="str">
        <f>SUBSTITUTE(VLOOKUP(F162,'Datos por dni'!$B$10:$AM$325,11,0),"Prefiero no decirlo","")</f>
        <v>3 horas diarias, 4 veces por semana, de lunes a viernes por la TARDE.</v>
      </c>
      <c r="M162" s="15"/>
      <c r="N162" s="15" t="str">
        <f>IF(O162 &lt;&gt; "",VLOOKUP(O162,'Áreas'!$A$2:$C$14,2,),"")</f>
        <v>Investigación y Política Socioambiental</v>
      </c>
      <c r="O162" s="15" t="s">
        <v>170</v>
      </c>
      <c r="P162" s="15" t="str">
        <f>VLOOKUP(F162,'Datos por dni'!$B$10:$AM$325,21,0)</f>
        <v>juliana soto</v>
      </c>
      <c r="Q162" s="15"/>
    </row>
    <row r="163">
      <c r="A163" s="9" t="s">
        <v>55</v>
      </c>
      <c r="B163" s="13">
        <f>VLOOKUP(F163,'Datos por dni'!$B$10:$AM$325,2,0)</f>
        <v>44479.57625</v>
      </c>
      <c r="C163" s="14">
        <f>VLOOKUP(F163,'Datos por dni'!$B$10:$AM$325,5,0)</f>
        <v>36863</v>
      </c>
      <c r="D163" s="15" t="str">
        <f>IFERROR(__xludf.DUMMYFUNCTION("IF(REGEXMATCH(E163,""^[0-9]{8}$""),""DNI"",IF(E163&lt;&gt;"""",""OTRO"",""""))"),"OTRO")</f>
        <v>OTRO</v>
      </c>
      <c r="E163" s="16" t="s">
        <v>225</v>
      </c>
      <c r="F163" s="17" t="s">
        <v>226</v>
      </c>
      <c r="G163" s="15" t="str">
        <f>VLOOKUP(TEXT(F163,"0"),'Nacionalidades de todo por dni'!$A$2:$B$2168,2,0)</f>
        <v>#N/A</v>
      </c>
      <c r="H163" s="18" t="str">
        <f t="shared" si="1"/>
        <v>4</v>
      </c>
      <c r="I163" s="18" t="str">
        <f t="shared" si="2"/>
        <v>3</v>
      </c>
      <c r="J163" s="18" t="str">
        <f t="shared" si="3"/>
        <v>MAÑANA</v>
      </c>
      <c r="K163" s="18" t="str">
        <f>VLOOKUP(F163,'Datos por dni'!$B$10:$AM$2168,11,0)</f>
        <v>4 horas diarias, 3 veces por semana, de lunes a viernes por la MAÑANA.</v>
      </c>
      <c r="L163" s="15" t="str">
        <f>SUBSTITUTE(VLOOKUP(F163,'Datos por dni'!$B$10:$AM$325,11,0),"Prefiero no decirlo","")</f>
        <v>4 horas diarias, 3 veces por semana, de lunes a viernes por la MAÑANA.</v>
      </c>
      <c r="M163" s="15"/>
      <c r="N163" s="15" t="str">
        <f>IF(O163 &lt;&gt; "",VLOOKUP(O163,'Áreas'!$A$2:$C$14,2,),"")</f>
        <v>Educación Socioambiental, Investigación y Política Socioambiental, Relaciones Humanas &amp; Voluntariado</v>
      </c>
      <c r="O163" s="15" t="s">
        <v>174</v>
      </c>
      <c r="P163" s="15" t="str">
        <f>VLOOKUP(F163,'Datos por dni'!$B$10:$AM$325,21,0)</f>
        <v>Cruz Elena Marcial Santos</v>
      </c>
      <c r="Q163" s="15"/>
    </row>
    <row r="164">
      <c r="A164" s="9" t="s">
        <v>55</v>
      </c>
      <c r="B164" s="13">
        <f>VLOOKUP(F164,'Datos por dni'!$B$10:$AM$325,2,0)</f>
        <v>44479.68708</v>
      </c>
      <c r="C164" s="14">
        <f>VLOOKUP(F164,'Datos por dni'!$B$10:$AM$325,5,0)</f>
        <v>36957</v>
      </c>
      <c r="D164" s="15" t="str">
        <f>IFERROR(__xludf.DUMMYFUNCTION("IF(REGEXMATCH(E164,""^[0-9]{8}$""),""DNI"",IF(E164&lt;&gt;"""",""OTRO"",""""))"),"DNI")</f>
        <v>DNI</v>
      </c>
      <c r="E164" s="16" t="s">
        <v>227</v>
      </c>
      <c r="F164" s="17">
        <v>4.2998321E7</v>
      </c>
      <c r="G164" s="15" t="str">
        <f>VLOOKUP(TEXT(F164,"0"),'Nacionalidades de todo por dni'!$A$2:$B$2168,2,0)</f>
        <v>Argentina</v>
      </c>
      <c r="H164" s="18" t="str">
        <f t="shared" si="1"/>
        <v>4</v>
      </c>
      <c r="I164" s="18" t="str">
        <f t="shared" si="2"/>
        <v>3</v>
      </c>
      <c r="J164" s="18" t="str">
        <f t="shared" si="3"/>
        <v>MAÑANA</v>
      </c>
      <c r="K164" s="18" t="str">
        <f>VLOOKUP(F164,'Datos por dni'!$B$10:$AM$2168,11,0)</f>
        <v>4 horas diarias, 3 veces por semana, de lunes a viernes por la MAÑANA.</v>
      </c>
      <c r="L164" s="15" t="str">
        <f>SUBSTITUTE(VLOOKUP(F164,'Datos por dni'!$B$10:$AM$325,11,0),"Prefiero no decirlo","")</f>
        <v>4 horas diarias, 3 veces por semana, de lunes a viernes por la MAÑANA.</v>
      </c>
      <c r="M164" s="15"/>
      <c r="N164" s="15" t="str">
        <f>IF(O164 &lt;&gt; "",VLOOKUP(O164,'Áreas'!$A$2:$C$14,2,),"")</f>
        <v>Relaciones Humanas &amp; Voluntariado</v>
      </c>
      <c r="O164" s="15" t="s">
        <v>172</v>
      </c>
      <c r="P164" s="15" t="str">
        <f>VLOOKUP(F164,'Datos por dni'!$B$10:$AM$325,21,0)</f>
        <v>Mirta Gonzalez</v>
      </c>
      <c r="Q164" s="15"/>
    </row>
    <row r="165">
      <c r="A165" s="9" t="s">
        <v>55</v>
      </c>
      <c r="B165" s="13">
        <f>VLOOKUP(F165,'Datos por dni'!$B$10:$AM$325,2,0)</f>
        <v>44481.61167</v>
      </c>
      <c r="C165" s="14">
        <f>VLOOKUP(F165,'Datos por dni'!$B$10:$AM$325,5,0)</f>
        <v>33699</v>
      </c>
      <c r="D165" s="15" t="str">
        <f>IFERROR(__xludf.DUMMYFUNCTION("IF(REGEXMATCH(E165,""^[0-9]{8}$""),""DNI"",IF(E165&lt;&gt;"""",""OTRO"",""""))"),"DNI")</f>
        <v>DNI</v>
      </c>
      <c r="E165" s="16" t="s">
        <v>228</v>
      </c>
      <c r="F165" s="17">
        <v>3.6806115E7</v>
      </c>
      <c r="G165" s="15" t="str">
        <f>VLOOKUP(TEXT(F165,"0"),'Nacionalidades de todo por dni'!$A$2:$B$2168,2,0)</f>
        <v>Argentina</v>
      </c>
      <c r="H165" s="18" t="str">
        <f t="shared" si="1"/>
        <v>4</v>
      </c>
      <c r="I165" s="18" t="str">
        <f t="shared" si="2"/>
        <v>3</v>
      </c>
      <c r="J165" s="18" t="str">
        <f t="shared" si="3"/>
        <v>TARDE</v>
      </c>
      <c r="K165" s="18" t="str">
        <f>VLOOKUP(F165,'Datos por dni'!$B$10:$AM$2168,11,0)</f>
        <v>4 horas diarias, 3 veces por semana, de lunes a viernes por la TARDE.</v>
      </c>
      <c r="L165" s="15" t="str">
        <f>SUBSTITUTE(VLOOKUP(F165,'Datos por dni'!$B$10:$AM$325,11,0),"Prefiero no decirlo","")</f>
        <v>4 horas diarias, 3 veces por semana, de lunes a viernes por la TARDE.</v>
      </c>
      <c r="M165" s="15"/>
      <c r="N165" s="15" t="str">
        <f>IF(O165 &lt;&gt; "",VLOOKUP(O165,'Áreas'!$A$2:$C$14,2,),"")</f>
        <v>Educación Socioambiental, Investigación y Política Socioambiental, Relaciones Humanas &amp; Voluntariado</v>
      </c>
      <c r="O165" s="15" t="s">
        <v>174</v>
      </c>
      <c r="P165" s="15" t="str">
        <f>VLOOKUP(F165,'Datos por dni'!$B$10:$AM$325,21,0)</f>
        <v>Liliana Sartorelli</v>
      </c>
      <c r="Q165" s="15"/>
    </row>
    <row r="166">
      <c r="A166" s="9" t="s">
        <v>55</v>
      </c>
      <c r="B166" s="13">
        <f>VLOOKUP(F166,'Datos por dni'!$B$10:$AM$325,2,0)</f>
        <v>44482.40818</v>
      </c>
      <c r="C166" s="14">
        <f>VLOOKUP(F166,'Datos por dni'!$B$10:$AM$325,5,0)</f>
        <v>31015</v>
      </c>
      <c r="D166" s="15" t="str">
        <f>IFERROR(__xludf.DUMMYFUNCTION("IF(REGEXMATCH(E166,""^[0-9]{8}$""),""DNI"",IF(E166&lt;&gt;"""",""OTRO"",""""))"),"DNI")</f>
        <v>DNI</v>
      </c>
      <c r="E166" s="16" t="s">
        <v>229</v>
      </c>
      <c r="F166" s="17">
        <v>3.1538235E7</v>
      </c>
      <c r="G166" s="15" t="str">
        <f>VLOOKUP(TEXT(F166,"0"),'Nacionalidades de todo por dni'!$A$2:$B$2168,2,0)</f>
        <v>Argentina</v>
      </c>
      <c r="H166" s="18" t="str">
        <f t="shared" si="1"/>
        <v>3</v>
      </c>
      <c r="I166" s="18" t="str">
        <f t="shared" si="2"/>
        <v>4</v>
      </c>
      <c r="J166" s="18" t="str">
        <f t="shared" si="3"/>
        <v>TARDE</v>
      </c>
      <c r="K166" s="18" t="str">
        <f>VLOOKUP(F166,'Datos por dni'!$B$10:$AM$2168,11,0)</f>
        <v>3 horas diarias, 4 veces por semana, de lunes a viernes por la TARDE.</v>
      </c>
      <c r="L166" s="15" t="str">
        <f>SUBSTITUTE(VLOOKUP(F166,'Datos por dni'!$B$10:$AM$325,11,0),"Prefiero no decirlo","")</f>
        <v>3 horas diarias, 4 veces por semana, de lunes a viernes por la TARDE.</v>
      </c>
      <c r="M166" s="15"/>
      <c r="N166" s="15" t="str">
        <f>IF(O166 &lt;&gt; "",VLOOKUP(O166,'Áreas'!$A$2:$C$14,2,),"")</f>
        <v>Investigación y Política Socioambiental</v>
      </c>
      <c r="O166" s="15" t="s">
        <v>170</v>
      </c>
      <c r="P166" s="15" t="str">
        <f>VLOOKUP(F166,'Datos por dni'!$B$10:$AM$325,21,0)</f>
        <v>Martin Barratines </v>
      </c>
      <c r="Q166" s="15"/>
    </row>
    <row r="167">
      <c r="A167" s="9" t="s">
        <v>55</v>
      </c>
      <c r="B167" s="13">
        <f>VLOOKUP(F167,'Datos por dni'!$B$10:$AM$325,2,0)</f>
        <v>44483.10783</v>
      </c>
      <c r="C167" s="14">
        <f>VLOOKUP(F167,'Datos por dni'!$B$10:$AM$325,5,0)</f>
        <v>32413</v>
      </c>
      <c r="D167" s="15" t="str">
        <f>IFERROR(__xludf.DUMMYFUNCTION("IF(REGEXMATCH(E167,""^[0-9]{8}$""),""DNI"",IF(E167&lt;&gt;"""",""OTRO"",""""))"),"DNI")</f>
        <v>DNI</v>
      </c>
      <c r="E167" s="16" t="s">
        <v>230</v>
      </c>
      <c r="F167" s="17">
        <v>9.4438E7</v>
      </c>
      <c r="G167" s="15" t="str">
        <f>VLOOKUP(TEXT(F167,"0"),'Nacionalidades de todo por dni'!$A$2:$B$2168,2,0)</f>
        <v>Brasil</v>
      </c>
      <c r="H167" s="18" t="str">
        <f t="shared" si="1"/>
        <v>3</v>
      </c>
      <c r="I167" s="18" t="str">
        <f t="shared" si="2"/>
        <v>4</v>
      </c>
      <c r="J167" s="18" t="str">
        <f t="shared" si="3"/>
        <v>TARDE</v>
      </c>
      <c r="K167" s="18" t="str">
        <f>VLOOKUP(F167,'Datos por dni'!$B$10:$AM$2168,11,0)</f>
        <v>3 horas diarias, 4 veces por semana, de lunes a viernes por la TARDE.</v>
      </c>
      <c r="L167" s="15" t="str">
        <f>SUBSTITUTE(VLOOKUP(F167,'Datos por dni'!$B$10:$AM$325,11,0),"Prefiero no decirlo","")</f>
        <v>3 horas diarias, 4 veces por semana, de lunes a viernes por la TARDE.</v>
      </c>
      <c r="M167" s="15"/>
      <c r="N167" s="15" t="str">
        <f>IF(O167 &lt;&gt; "",VLOOKUP(O167,'Áreas'!$A$2:$C$14,2,),"")</f>
        <v>Educación Socioambiental, Investigación y Política Socioambiental, Relaciones Humanas &amp; Voluntariado</v>
      </c>
      <c r="O167" s="15" t="s">
        <v>174</v>
      </c>
      <c r="P167" s="15" t="str">
        <f>VLOOKUP(F167,'Datos por dni'!$B$10:$AM$325,21,0)</f>
        <v>Jorge Luiz Termignoni</v>
      </c>
      <c r="Q167" s="15"/>
    </row>
    <row r="168">
      <c r="A168" s="9" t="s">
        <v>55</v>
      </c>
      <c r="B168" s="13">
        <f>VLOOKUP(F168,'Datos por dni'!$B$10:$AM$325,2,0)</f>
        <v>44483.48003</v>
      </c>
      <c r="C168" s="14">
        <f>VLOOKUP(F168,'Datos por dni'!$B$10:$AM$325,5,0)</f>
        <v>-294577</v>
      </c>
      <c r="D168" s="15" t="str">
        <f>IFERROR(__xludf.DUMMYFUNCTION("IF(REGEXMATCH(E168,""^[0-9]{8}$""),""DNI"",IF(E168&lt;&gt;"""",""OTRO"",""""))"),"DNI")</f>
        <v>DNI</v>
      </c>
      <c r="E168" s="16" t="s">
        <v>231</v>
      </c>
      <c r="F168" s="17">
        <v>3.0281398E7</v>
      </c>
      <c r="G168" s="15" t="str">
        <f>VLOOKUP(TEXT(F168,"0"),'Nacionalidades de todo por dni'!$A$2:$B$2168,2,0)</f>
        <v>Argentina</v>
      </c>
      <c r="H168" s="18" t="str">
        <f t="shared" si="1"/>
        <v>3</v>
      </c>
      <c r="I168" s="18" t="str">
        <f t="shared" si="2"/>
        <v>4</v>
      </c>
      <c r="J168" s="18" t="str">
        <f t="shared" si="3"/>
        <v>MAÑANA</v>
      </c>
      <c r="K168" s="18" t="str">
        <f>VLOOKUP(F168,'Datos por dni'!$B$10:$AM$2168,11,0)</f>
        <v>3 horas diarias, 4 veces por semana, de lunes a viernes por la MAÑANA.</v>
      </c>
      <c r="L168" s="15" t="str">
        <f>SUBSTITUTE(VLOOKUP(F168,'Datos por dni'!$B$10:$AM$325,11,0),"Prefiero no decirlo","")</f>
        <v>3 horas diarias, 4 veces por semana, de lunes a viernes por la MAÑANA.</v>
      </c>
      <c r="M168" s="15"/>
      <c r="N168" s="15" t="str">
        <f>IF(O168 &lt;&gt; "",VLOOKUP(O168,'Áreas'!$A$2:$C$14,2,),"")</f>
        <v>Educación Socioambiental, Investigación y Política Socioambiental, Relaciones Humanas &amp; Voluntariado</v>
      </c>
      <c r="O168" s="15" t="s">
        <v>174</v>
      </c>
      <c r="P168" s="15" t="str">
        <f>VLOOKUP(F168,'Datos por dni'!$B$10:$AM$325,21,0)</f>
        <v>Maria Granieri</v>
      </c>
      <c r="Q168" s="15"/>
    </row>
    <row r="169">
      <c r="A169" s="9" t="s">
        <v>55</v>
      </c>
      <c r="B169" s="13">
        <f>VLOOKUP(F169,'Datos por dni'!$B$10:$AM$325,2,0)</f>
        <v>44483.89885</v>
      </c>
      <c r="C169" s="14">
        <f>VLOOKUP(F169,'Datos por dni'!$B$10:$AM$325,5,0)</f>
        <v>26325</v>
      </c>
      <c r="D169" s="15" t="str">
        <f>IFERROR(__xludf.DUMMYFUNCTION("IF(REGEXMATCH(E169,""^[0-9]{8}$""),""DNI"",IF(E169&lt;&gt;"""",""OTRO"",""""))"),"DNI")</f>
        <v>DNI</v>
      </c>
      <c r="E169" s="16" t="s">
        <v>232</v>
      </c>
      <c r="F169" s="17">
        <v>2.2344613E7</v>
      </c>
      <c r="G169" s="15" t="str">
        <f>VLOOKUP(TEXT(F169,"0"),'Nacionalidades de todo por dni'!$A$2:$B$2168,2,0)</f>
        <v>Argentina</v>
      </c>
      <c r="H169" s="18" t="str">
        <f t="shared" si="1"/>
        <v>4</v>
      </c>
      <c r="I169" s="18" t="str">
        <f t="shared" si="2"/>
        <v>3</v>
      </c>
      <c r="J169" s="18" t="str">
        <f t="shared" si="3"/>
        <v>MAÑANA</v>
      </c>
      <c r="K169" s="18" t="str">
        <f>VLOOKUP(F169,'Datos por dni'!$B$10:$AM$2168,11,0)</f>
        <v>4 horas diarias, 3 veces por semana, de lunes a viernes por la MAÑANA.</v>
      </c>
      <c r="L169" s="15" t="str">
        <f>SUBSTITUTE(VLOOKUP(F169,'Datos por dni'!$B$10:$AM$325,11,0),"Prefiero no decirlo","")</f>
        <v>4 horas diarias, 3 veces por semana, de lunes a viernes por la MAÑANA.</v>
      </c>
      <c r="M169" s="15"/>
      <c r="N169" s="15" t="str">
        <f>IF(O169 &lt;&gt; "",VLOOKUP(O169,'Áreas'!$A$2:$C$14,2,),"")</f>
        <v>Relaciones Humanas &amp; Voluntariado</v>
      </c>
      <c r="O169" s="15" t="s">
        <v>172</v>
      </c>
      <c r="P169" s="15" t="str">
        <f>VLOOKUP(F169,'Datos por dni'!$B$10:$AM$325,21,0)</f>
        <v>Mariela Coien</v>
      </c>
      <c r="Q169" s="15"/>
    </row>
    <row r="170">
      <c r="A170" s="9" t="s">
        <v>55</v>
      </c>
      <c r="B170" s="13">
        <f>VLOOKUP(F170,'Datos por dni'!$B$10:$AM$325,2,0)</f>
        <v>44487.83649</v>
      </c>
      <c r="C170" s="14">
        <f>VLOOKUP(F170,'Datos por dni'!$B$10:$AM$325,5,0)</f>
        <v>37784</v>
      </c>
      <c r="D170" s="15" t="str">
        <f>IFERROR(__xludf.DUMMYFUNCTION("IF(REGEXMATCH(E170,""^[0-9]{8}$""),""DNI"",IF(E170&lt;&gt;"""",""OTRO"",""""))"),"DNI")</f>
        <v>DNI</v>
      </c>
      <c r="E170" s="16" t="s">
        <v>233</v>
      </c>
      <c r="F170" s="17">
        <v>4.4833846E7</v>
      </c>
      <c r="G170" s="15" t="str">
        <f>VLOOKUP(TEXT(F170,"0"),'Nacionalidades de todo por dni'!$A$2:$B$2168,2,0)</f>
        <v>Argentina</v>
      </c>
      <c r="H170" s="18" t="str">
        <f t="shared" si="1"/>
        <v>4</v>
      </c>
      <c r="I170" s="18" t="str">
        <f t="shared" si="2"/>
        <v>3</v>
      </c>
      <c r="J170" s="18" t="str">
        <f t="shared" si="3"/>
        <v>MAÑANA</v>
      </c>
      <c r="K170" s="18" t="str">
        <f>VLOOKUP(F170,'Datos por dni'!$B$10:$AM$2168,11,0)</f>
        <v>4 horas diarias, 3 veces por semana, de lunes a viernes por la MAÑANA.</v>
      </c>
      <c r="L170" s="15" t="str">
        <f>SUBSTITUTE(VLOOKUP(F170,'Datos por dni'!$B$10:$AM$325,11,0),"Prefiero no decirlo","")</f>
        <v>4 horas diarias, 3 veces por semana, de lunes a viernes por la MAÑANA.</v>
      </c>
      <c r="M170" s="15"/>
      <c r="N170" s="15" t="str">
        <f>IF(O170 &lt;&gt; "",VLOOKUP(O170,'Áreas'!$A$2:$C$14,2,),"")</f>
        <v>Educación Socioambiental, Investigación y Política Socioambiental, Relaciones Humanas &amp; Voluntariado</v>
      </c>
      <c r="O170" s="15" t="s">
        <v>174</v>
      </c>
      <c r="P170" s="15" t="str">
        <f>VLOOKUP(F170,'Datos por dni'!$B$10:$AM$325,21,0)</f>
        <v>Sandra Gabriela del Rosal</v>
      </c>
      <c r="Q170" s="15"/>
    </row>
    <row r="171">
      <c r="A171" s="9" t="s">
        <v>55</v>
      </c>
      <c r="B171" s="13">
        <f>VLOOKUP(F171,'Datos por dni'!$B$10:$AM$325,2,0)</f>
        <v>44489.68238</v>
      </c>
      <c r="C171" s="14">
        <f>VLOOKUP(F171,'Datos por dni'!$B$10:$AM$325,5,0)</f>
        <v>36617</v>
      </c>
      <c r="D171" s="15" t="str">
        <f>IFERROR(__xludf.DUMMYFUNCTION("IF(REGEXMATCH(E171,""^[0-9]{8}$""),""DNI"",IF(E171&lt;&gt;"""",""OTRO"",""""))"),"DNI")</f>
        <v>DNI</v>
      </c>
      <c r="E171" s="16" t="s">
        <v>234</v>
      </c>
      <c r="F171" s="17">
        <v>4.2575737E7</v>
      </c>
      <c r="G171" s="15" t="str">
        <f>VLOOKUP(TEXT(F171,"0"),'Nacionalidades de todo por dni'!$A$2:$B$2168,2,0)</f>
        <v>Argentina</v>
      </c>
      <c r="H171" s="18" t="str">
        <f t="shared" si="1"/>
        <v>3</v>
      </c>
      <c r="I171" s="18" t="str">
        <f t="shared" si="2"/>
        <v>4</v>
      </c>
      <c r="J171" s="18" t="str">
        <f t="shared" si="3"/>
        <v>MAÑANA</v>
      </c>
      <c r="K171" s="18" t="str">
        <f>VLOOKUP(F171,'Datos por dni'!$B$10:$AM$2168,11,0)</f>
        <v>3 horas diarias, 4 veces por semana, de lunes a viernes por la MAÑANA.</v>
      </c>
      <c r="L171" s="15" t="str">
        <f>SUBSTITUTE(VLOOKUP(F171,'Datos por dni'!$B$10:$AM$325,11,0),"Prefiero no decirlo","")</f>
        <v>3 horas diarias, 4 veces por semana, de lunes a viernes por la MAÑANA.</v>
      </c>
      <c r="M171" s="15"/>
      <c r="N171" s="15" t="str">
        <f>IF(O171 &lt;&gt; "",VLOOKUP(O171,'Áreas'!$A$2:$C$14,2,),"")</f>
        <v>Educación Socioambiental</v>
      </c>
      <c r="O171" s="15" t="s">
        <v>158</v>
      </c>
      <c r="P171" s="15" t="str">
        <f>VLOOKUP(F171,'Datos por dni'!$B$10:$AM$325,21,0)</f>
        <v>Paula Borowski </v>
      </c>
      <c r="Q171" s="15"/>
    </row>
    <row r="172">
      <c r="A172" s="9" t="s">
        <v>55</v>
      </c>
      <c r="B172" s="13">
        <f>VLOOKUP(F172,'Datos por dni'!$B$10:$AM$325,2,0)</f>
        <v>44493.43891</v>
      </c>
      <c r="C172" s="14">
        <f>VLOOKUP(F172,'Datos por dni'!$B$10:$AM$325,5,0)</f>
        <v>31065</v>
      </c>
      <c r="D172" s="15" t="str">
        <f>IFERROR(__xludf.DUMMYFUNCTION("IF(REGEXMATCH(E172,""^[0-9]{8}$""),""DNI"",IF(E172&lt;&gt;"""",""OTRO"",""""))"),"DNI")</f>
        <v>DNI</v>
      </c>
      <c r="E172" s="16" t="s">
        <v>235</v>
      </c>
      <c r="F172" s="17">
        <v>4.1662982E7</v>
      </c>
      <c r="G172" s="15" t="str">
        <f>VLOOKUP(TEXT(F172,"0"),'Nacionalidades de todo por dni'!$A$2:$B$2168,2,0)</f>
        <v>Uruguay</v>
      </c>
      <c r="H172" s="18" t="str">
        <f t="shared" si="1"/>
        <v>3</v>
      </c>
      <c r="I172" s="18" t="str">
        <f t="shared" si="2"/>
        <v>4</v>
      </c>
      <c r="J172" s="18" t="str">
        <f t="shared" si="3"/>
        <v>TARDE</v>
      </c>
      <c r="K172" s="18" t="str">
        <f>VLOOKUP(F172,'Datos por dni'!$B$10:$AM$2168,11,0)</f>
        <v>3 horas diarias, 4 veces por semana, de lunes a viernes por la TARDE.</v>
      </c>
      <c r="L172" s="15" t="str">
        <f>SUBSTITUTE(VLOOKUP(F172,'Datos por dni'!$B$10:$AM$325,11,0),"Prefiero no decirlo","")</f>
        <v>3 horas diarias, 4 veces por semana, de lunes a viernes por la TARDE.</v>
      </c>
      <c r="M172" s="15"/>
      <c r="N172" s="15" t="str">
        <f>IF(O172 &lt;&gt; "",VLOOKUP(O172,'Áreas'!$A$2:$C$14,2,),"")</f>
        <v>Educación Socioambiental, Investigación y Política Socioambiental, Relaciones Humanas &amp; Voluntariado</v>
      </c>
      <c r="O172" s="15" t="s">
        <v>174</v>
      </c>
      <c r="P172" s="15" t="str">
        <f>VLOOKUP(F172,'Datos por dni'!$B$10:$AM$325,21,0)</f>
        <v>Alvaro Garcia </v>
      </c>
      <c r="Q172" s="15"/>
    </row>
    <row r="173">
      <c r="A173" s="9" t="s">
        <v>55</v>
      </c>
      <c r="B173" s="13">
        <f>VLOOKUP(F173,'Datos por dni'!$B$10:$AM$325,2,0)</f>
        <v>44494.79342</v>
      </c>
      <c r="C173" s="14">
        <f>VLOOKUP(F173,'Datos por dni'!$B$10:$AM$325,5,0)</f>
        <v>34260</v>
      </c>
      <c r="D173" s="15" t="str">
        <f>IFERROR(__xludf.DUMMYFUNCTION("IF(REGEXMATCH(E173,""^[0-9]{8}$""),""DNI"",IF(E173&lt;&gt;"""",""OTRO"",""""))"),"DNI")</f>
        <v>DNI</v>
      </c>
      <c r="E173" s="16" t="s">
        <v>236</v>
      </c>
      <c r="F173" s="25">
        <v>3.7767046E7</v>
      </c>
      <c r="G173" s="15" t="str">
        <f>VLOOKUP(TEXT(F173,"0"),'Nacionalidades de todo por dni'!$A$2:$B$2168,2,0)</f>
        <v>Argentina</v>
      </c>
      <c r="H173" s="18" t="str">
        <f t="shared" si="1"/>
        <v>3</v>
      </c>
      <c r="I173" s="18" t="str">
        <f t="shared" si="2"/>
        <v>4</v>
      </c>
      <c r="J173" s="18" t="str">
        <f t="shared" si="3"/>
        <v>TARDE</v>
      </c>
      <c r="K173" s="18" t="str">
        <f>VLOOKUP(F173,'Datos por dni'!$B$10:$AM$2168,11,0)</f>
        <v>3 horas diarias, 4 veces por semana, de lunes a viernes por la TARDE.</v>
      </c>
      <c r="L173" s="15" t="str">
        <f>SUBSTITUTE(VLOOKUP(F173,'Datos por dni'!$B$10:$AM$325,11,0),"Prefiero no decirlo","")</f>
        <v>3 horas diarias, 4 veces por semana, de lunes a viernes por la TARDE.</v>
      </c>
      <c r="M173" s="15"/>
      <c r="N173" s="15" t="str">
        <f>IF(O173 &lt;&gt; "",VLOOKUP(O173,'Áreas'!$A$2:$C$14,2,),"")</f>
        <v>Educación Socioambiental</v>
      </c>
      <c r="O173" s="15" t="s">
        <v>158</v>
      </c>
      <c r="P173" s="15" t="str">
        <f>VLOOKUP(F173,'Datos por dni'!$B$10:$AM$325,21,0)</f>
        <v>Manuel San Martin</v>
      </c>
      <c r="Q173" s="15"/>
    </row>
    <row r="174">
      <c r="A174" s="9" t="s">
        <v>55</v>
      </c>
      <c r="B174" s="13">
        <f>VLOOKUP(F174,'Datos por dni'!$B$10:$AM$325,2,0)</f>
        <v>44496.80199</v>
      </c>
      <c r="C174" s="14">
        <f>VLOOKUP(F174,'Datos por dni'!$B$10:$AM$325,5,0)</f>
        <v>35426</v>
      </c>
      <c r="D174" s="15" t="str">
        <f>IFERROR(__xludf.DUMMYFUNCTION("IF(REGEXMATCH(E174,""^[0-9]{8}$""),""DNI"",IF(E174&lt;&gt;"""",""OTRO"",""""))"),"DNI")</f>
        <v>DNI</v>
      </c>
      <c r="E174" s="16" t="s">
        <v>237</v>
      </c>
      <c r="F174" s="17">
        <v>4.0009293E7</v>
      </c>
      <c r="G174" s="15" t="str">
        <f>VLOOKUP(TEXT(F174,"0"),'Nacionalidades de todo por dni'!$A$2:$B$2168,2,0)</f>
        <v>Argentina</v>
      </c>
      <c r="H174" s="18" t="str">
        <f t="shared" si="1"/>
        <v>4</v>
      </c>
      <c r="I174" s="18" t="str">
        <f t="shared" si="2"/>
        <v>3</v>
      </c>
      <c r="J174" s="18" t="str">
        <f t="shared" si="3"/>
        <v>TARDE</v>
      </c>
      <c r="K174" s="18" t="str">
        <f>VLOOKUP(F174,'Datos por dni'!$B$10:$AM$2168,11,0)</f>
        <v>4 horas diarias, 3 veces por semana, de lunes a viernes por la TARDE.</v>
      </c>
      <c r="L174" s="15" t="str">
        <f>SUBSTITUTE(VLOOKUP(F174,'Datos por dni'!$B$10:$AM$325,11,0),"Prefiero no decirlo","")</f>
        <v>4 horas diarias, 3 veces por semana, de lunes a viernes por la TARDE.</v>
      </c>
      <c r="M174" s="15"/>
      <c r="N174" s="15" t="str">
        <f>IF(O174 &lt;&gt; "",VLOOKUP(O174,'Áreas'!$A$2:$C$14,2,),"")</f>
        <v>Investigación y Política Socioambiental</v>
      </c>
      <c r="O174" s="15" t="s">
        <v>170</v>
      </c>
      <c r="P174" s="15" t="str">
        <f>VLOOKUP(F174,'Datos por dni'!$B$10:$AM$325,21,0)</f>
        <v>Laura rua</v>
      </c>
      <c r="Q174" s="15"/>
    </row>
    <row r="175">
      <c r="A175" s="9" t="s">
        <v>55</v>
      </c>
      <c r="B175" s="13">
        <f>VLOOKUP(F175,'Datos por dni'!$B$10:$AM$325,2,0)</f>
        <v>44496.84097</v>
      </c>
      <c r="C175" s="14">
        <f>VLOOKUP(F175,'Datos por dni'!$B$10:$AM$325,5,0)</f>
        <v>37779</v>
      </c>
      <c r="D175" s="15" t="str">
        <f>IFERROR(__xludf.DUMMYFUNCTION("IF(REGEXMATCH(E175,""^[0-9]{8}$""),""DNI"",IF(E175&lt;&gt;"""",""OTRO"",""""))"),"DNI")</f>
        <v>DNI</v>
      </c>
      <c r="E175" s="16" t="s">
        <v>238</v>
      </c>
      <c r="F175" s="17">
        <v>4.4829542E7</v>
      </c>
      <c r="G175" s="15" t="str">
        <f>VLOOKUP(TEXT(F175,"0"),'Nacionalidades de todo por dni'!$A$2:$B$2168,2,0)</f>
        <v>Argentina</v>
      </c>
      <c r="H175" s="18" t="str">
        <f t="shared" si="1"/>
        <v>4</v>
      </c>
      <c r="I175" s="18" t="str">
        <f t="shared" si="2"/>
        <v>3</v>
      </c>
      <c r="J175" s="18" t="str">
        <f t="shared" si="3"/>
        <v>TARDE</v>
      </c>
      <c r="K175" s="18" t="str">
        <f>VLOOKUP(F175,'Datos por dni'!$B$10:$AM$2168,11,0)</f>
        <v>4 horas diarias, 3 veces por semana, de lunes a viernes por la TARDE.</v>
      </c>
      <c r="L175" s="15" t="str">
        <f>SUBSTITUTE(VLOOKUP(F175,'Datos por dni'!$B$10:$AM$325,11,0),"Prefiero no decirlo","")</f>
        <v>4 horas diarias, 3 veces por semana, de lunes a viernes por la TARDE.</v>
      </c>
      <c r="M175" s="15"/>
      <c r="N175" s="15" t="str">
        <f>IF(O175 &lt;&gt; "",VLOOKUP(O175,'Áreas'!$A$2:$C$14,2,),"")</f>
        <v>Investigación y Política Socioambiental</v>
      </c>
      <c r="O175" s="15" t="s">
        <v>170</v>
      </c>
      <c r="P175" s="15" t="str">
        <f>VLOOKUP(F175,'Datos por dni'!$B$10:$AM$325,21,0)</f>
        <v>Lucrecia Serrat</v>
      </c>
      <c r="Q175" s="15"/>
    </row>
    <row r="176">
      <c r="A176" s="9" t="s">
        <v>55</v>
      </c>
      <c r="B176" s="13">
        <f>VLOOKUP(F176,'Datos por dni'!$B$10:$AM$325,2,0)</f>
        <v>44497.89046</v>
      </c>
      <c r="C176" s="14">
        <f>VLOOKUP(F176,'Datos por dni'!$B$10:$AM$325,5,0)</f>
        <v>33339</v>
      </c>
      <c r="D176" s="15" t="str">
        <f>IFERROR(__xludf.DUMMYFUNCTION("IF(REGEXMATCH(E176,""^[0-9]{8}$""),""DNI"",IF(E176&lt;&gt;"""",""OTRO"",""""))"),"DNI")</f>
        <v>DNI</v>
      </c>
      <c r="E176" s="16" t="s">
        <v>239</v>
      </c>
      <c r="F176" s="17">
        <v>3.4893148E7</v>
      </c>
      <c r="G176" s="15" t="str">
        <f>VLOOKUP(TEXT(F176,"0"),'Nacionalidades de todo por dni'!$A$2:$B$2168,2,0)</f>
        <v>Argentina</v>
      </c>
      <c r="H176" s="18" t="str">
        <f t="shared" si="1"/>
        <v>3</v>
      </c>
      <c r="I176" s="18" t="str">
        <f t="shared" si="2"/>
        <v>4</v>
      </c>
      <c r="J176" s="18" t="str">
        <f t="shared" si="3"/>
        <v>TARDE</v>
      </c>
      <c r="K176" s="18" t="str">
        <f>VLOOKUP(F176,'Datos por dni'!$B$10:$AM$2168,11,0)</f>
        <v>3 horas diarias, 4 veces por semana, de lunes a viernes por la TARDE.</v>
      </c>
      <c r="L176" s="15" t="str">
        <f>SUBSTITUTE(VLOOKUP(F176,'Datos por dni'!$B$10:$AM$325,11,0),"Prefiero no decirlo","")</f>
        <v>3 horas diarias, 4 veces por semana, de lunes a viernes por la TARDE.</v>
      </c>
      <c r="M176" s="15"/>
      <c r="N176" s="15" t="str">
        <f>IF(O176 &lt;&gt; "",VLOOKUP(O176,'Áreas'!$A$2:$C$14,2,),"")</f>
        <v>Educación Socioambiental, Investigación y Política Socioambiental, Relaciones Humanas &amp; Voluntariado</v>
      </c>
      <c r="O176" s="15" t="s">
        <v>174</v>
      </c>
      <c r="P176" s="15" t="str">
        <f>VLOOKUP(F176,'Datos por dni'!$B$10:$AM$325,21,0)</f>
        <v>Nicolás Cáceres</v>
      </c>
      <c r="Q176" s="15"/>
    </row>
    <row r="177">
      <c r="A177" s="9" t="s">
        <v>55</v>
      </c>
      <c r="B177" s="13">
        <f>VLOOKUP(F177,'Datos por dni'!$B$10:$AM$325,2,0)</f>
        <v>44497.96325</v>
      </c>
      <c r="C177" s="14">
        <f>VLOOKUP(F177,'Datos por dni'!$B$10:$AM$325,5,0)</f>
        <v>34837</v>
      </c>
      <c r="D177" s="15" t="str">
        <f>IFERROR(__xludf.DUMMYFUNCTION("IF(REGEXMATCH(E177,""^[0-9]{8}$""),""DNI"",IF(E177&lt;&gt;"""",""OTRO"",""""))"),"DNI")</f>
        <v>DNI</v>
      </c>
      <c r="E177" s="16" t="s">
        <v>240</v>
      </c>
      <c r="F177" s="17">
        <v>3.8846656E7</v>
      </c>
      <c r="G177" s="15" t="str">
        <f>VLOOKUP(TEXT(F177,"0"),'Nacionalidades de todo por dni'!$A$2:$B$2168,2,0)</f>
        <v>Argentina</v>
      </c>
      <c r="H177" s="18" t="str">
        <f t="shared" si="1"/>
        <v>4</v>
      </c>
      <c r="I177" s="18" t="str">
        <f t="shared" si="2"/>
        <v>3</v>
      </c>
      <c r="J177" s="18" t="str">
        <f t="shared" si="3"/>
        <v>TARDE</v>
      </c>
      <c r="K177" s="18" t="str">
        <f>VLOOKUP(F177,'Datos por dni'!$B$10:$AM$2168,11,0)</f>
        <v>4 horas diarias, 3 veces por semana, de lunes a viernes por la TARDE.</v>
      </c>
      <c r="L177" s="15" t="str">
        <f>SUBSTITUTE(VLOOKUP(F177,'Datos por dni'!$B$10:$AM$325,11,0),"Prefiero no decirlo","")</f>
        <v>4 horas diarias, 3 veces por semana, de lunes a viernes por la TARDE.</v>
      </c>
      <c r="M177" s="15"/>
      <c r="N177" s="15" t="str">
        <f>IF(O177 &lt;&gt; "",VLOOKUP(O177,'Áreas'!$A$2:$C$14,2,),"")</f>
        <v>Educación Socioambiental</v>
      </c>
      <c r="O177" s="15" t="s">
        <v>158</v>
      </c>
      <c r="P177" s="15" t="str">
        <f>VLOOKUP(F177,'Datos por dni'!$B$10:$AM$325,21,0)</f>
        <v>Sergio Acuña</v>
      </c>
      <c r="Q177" s="15"/>
    </row>
    <row r="178">
      <c r="A178" s="9" t="s">
        <v>55</v>
      </c>
      <c r="B178" s="13">
        <f>VLOOKUP(F178,'Datos por dni'!$B$10:$AM$325,2,0)</f>
        <v>44502.48295</v>
      </c>
      <c r="C178" s="14">
        <f>VLOOKUP(F178,'Datos por dni'!$B$10:$AM$325,5,0)</f>
        <v>36406</v>
      </c>
      <c r="D178" s="15" t="str">
        <f>IFERROR(__xludf.DUMMYFUNCTION("IF(REGEXMATCH(E178,""^[0-9]{8}$""),""DNI"",IF(E178&lt;&gt;"""",""OTRO"",""""))"),"DNI")</f>
        <v>DNI</v>
      </c>
      <c r="E178" s="16" t="s">
        <v>241</v>
      </c>
      <c r="F178" s="17">
        <v>4.2149619E7</v>
      </c>
      <c r="G178" s="15" t="str">
        <f>VLOOKUP(TEXT(F178,"0"),'Nacionalidades de todo por dni'!$A$2:$B$2168,2,0)</f>
        <v>Argentina</v>
      </c>
      <c r="H178" s="18" t="str">
        <f t="shared" si="1"/>
        <v>3</v>
      </c>
      <c r="I178" s="18" t="str">
        <f t="shared" si="2"/>
        <v>4</v>
      </c>
      <c r="J178" s="18" t="str">
        <f t="shared" si="3"/>
        <v>TARDE</v>
      </c>
      <c r="K178" s="18" t="str">
        <f>VLOOKUP(F178,'Datos por dni'!$B$10:$AM$2168,11,0)</f>
        <v>3 horas diarias, 4 veces por semana, de lunes a viernes por la TARDE.</v>
      </c>
      <c r="L178" s="15" t="str">
        <f>SUBSTITUTE(VLOOKUP(F178,'Datos por dni'!$B$10:$AM$325,11,0),"Prefiero no decirlo","")</f>
        <v>3 horas diarias, 4 veces por semana, de lunes a viernes por la TARDE.</v>
      </c>
      <c r="M178" s="15"/>
      <c r="N178" s="15" t="str">
        <f>IF(O178 &lt;&gt; "",VLOOKUP(O178,'Áreas'!$A$2:$C$14,2,),"")</f>
        <v>Educación Socioambiental, Investigación y Política Socioambiental, Relaciones Humanas &amp; Voluntariado</v>
      </c>
      <c r="O178" s="15" t="s">
        <v>174</v>
      </c>
      <c r="P178" s="15" t="str">
        <f>VLOOKUP(F178,'Datos por dni'!$B$10:$AM$325,21,0)</f>
        <v>Laura Burak</v>
      </c>
      <c r="Q178" s="15"/>
    </row>
    <row r="179">
      <c r="A179" s="9" t="s">
        <v>55</v>
      </c>
      <c r="B179" s="13">
        <f>VLOOKUP(F179,'Datos por dni'!$B$10:$AM$325,2,0)</f>
        <v>44503.60195</v>
      </c>
      <c r="C179" s="14">
        <f>VLOOKUP(F179,'Datos por dni'!$B$10:$AM$325,5,0)</f>
        <v>33158</v>
      </c>
      <c r="D179" s="15" t="str">
        <f>IFERROR(__xludf.DUMMYFUNCTION("IF(REGEXMATCH(E179,""^[0-9]{8}$""),""DNI"",IF(E179&lt;&gt;"""",""OTRO"",""""))"),"OTRO")</f>
        <v>OTRO</v>
      </c>
      <c r="E179" s="23" t="s">
        <v>242</v>
      </c>
      <c r="F179" s="17">
        <v>3.43553695E8</v>
      </c>
      <c r="G179" s="15" t="str">
        <f>VLOOKUP(TEXT(F179,"0"),'Nacionalidades de todo por dni'!$A$2:$B$2168,2,0)</f>
        <v>Argentina</v>
      </c>
      <c r="H179" s="18" t="str">
        <f t="shared" si="1"/>
        <v>4</v>
      </c>
      <c r="I179" s="18" t="str">
        <f t="shared" si="2"/>
        <v>3</v>
      </c>
      <c r="J179" s="18" t="str">
        <f t="shared" si="3"/>
        <v>MAÑANA</v>
      </c>
      <c r="K179" s="18" t="str">
        <f>VLOOKUP(F179,'Datos por dni'!$B$10:$AM$2168,11,0)</f>
        <v>4 horas diarias, 3 veces por semana, de lunes a viernes por la MAÑANA.</v>
      </c>
      <c r="L179" s="15" t="str">
        <f>SUBSTITUTE(VLOOKUP(F179,'Datos por dni'!$B$10:$AM$325,11,0),"Prefiero no decirlo","")</f>
        <v>4 horas diarias, 3 veces por semana, de lunes a viernes por la MAÑANA.</v>
      </c>
      <c r="M179" s="15"/>
      <c r="N179" s="15" t="str">
        <f>IF(O179 &lt;&gt; "",VLOOKUP(O179,'Áreas'!$A$2:$C$14,2,),"")</f>
        <v>Investigación y Política Socioambiental</v>
      </c>
      <c r="O179" s="15" t="s">
        <v>170</v>
      </c>
      <c r="P179" s="15" t="str">
        <f>VLOOKUP(F179,'Datos por dni'!$B$10:$AM$325,21,0)</f>
        <v>Juan Pérez</v>
      </c>
      <c r="Q179" s="15"/>
    </row>
    <row r="180">
      <c r="A180" s="9" t="s">
        <v>55</v>
      </c>
      <c r="B180" s="13">
        <f>VLOOKUP(F180,'Datos por dni'!$B$10:$AM$325,2,0)</f>
        <v>44505.50565</v>
      </c>
      <c r="C180" s="14">
        <f>VLOOKUP(F180,'Datos por dni'!$B$10:$AM$325,5,0)</f>
        <v>34950</v>
      </c>
      <c r="D180" s="15" t="str">
        <f>IFERROR(__xludf.DUMMYFUNCTION("IF(REGEXMATCH(E180,""^[0-9]{8}$""),""DNI"",IF(E180&lt;&gt;"""",""OTRO"",""""))"),"DNI")</f>
        <v>DNI</v>
      </c>
      <c r="E180" s="16" t="s">
        <v>243</v>
      </c>
      <c r="F180" s="17">
        <v>3.916394E7</v>
      </c>
      <c r="G180" s="15" t="str">
        <f>VLOOKUP(TEXT(F180,"0"),'Nacionalidades de todo por dni'!$A$2:$B$2168,2,0)</f>
        <v>Argentina</v>
      </c>
      <c r="H180" s="18" t="str">
        <f t="shared" si="1"/>
        <v>4</v>
      </c>
      <c r="I180" s="18" t="str">
        <f t="shared" si="2"/>
        <v>3</v>
      </c>
      <c r="J180" s="18" t="str">
        <f t="shared" si="3"/>
        <v>MAÑANA</v>
      </c>
      <c r="K180" s="18" t="str">
        <f>VLOOKUP(F180,'Datos por dni'!$B$10:$AM$2168,11,0)</f>
        <v>4 horas diarias, 3 veces por semana, de lunes a viernes por la MAÑANA.</v>
      </c>
      <c r="L180" s="15" t="str">
        <f>SUBSTITUTE(VLOOKUP(F180,'Datos por dni'!$B$10:$AM$325,11,0),"Prefiero no decirlo","")</f>
        <v>4 horas diarias, 3 veces por semana, de lunes a viernes por la MAÑANA.</v>
      </c>
      <c r="M180" s="15"/>
      <c r="N180" s="15" t="str">
        <f>IF(O180 &lt;&gt; "",VLOOKUP(O180,'Áreas'!$A$2:$C$14,2,),"")</f>
        <v>Educación Socioambiental, Investigación y Política Socioambiental, Relaciones Humanas &amp; Voluntariado</v>
      </c>
      <c r="O180" s="15" t="s">
        <v>174</v>
      </c>
      <c r="P180" s="15" t="str">
        <f>VLOOKUP(F180,'Datos por dni'!$B$10:$AM$325,21,0)</f>
        <v>Maria Huilen Perini</v>
      </c>
      <c r="Q180" s="15"/>
    </row>
    <row r="181">
      <c r="A181" s="9" t="s">
        <v>55</v>
      </c>
      <c r="B181" s="13">
        <f>VLOOKUP(F181,'Datos por dni'!$B$10:$AM$325,2,0)</f>
        <v>44509.97271</v>
      </c>
      <c r="C181" s="14">
        <f>VLOOKUP(F181,'Datos por dni'!$B$10:$AM$325,5,0)</f>
        <v>37127</v>
      </c>
      <c r="D181" s="15" t="str">
        <f>IFERROR(__xludf.DUMMYFUNCTION("IF(REGEXMATCH(E181,""^[0-9]{8}$""),""DNI"",IF(E181&lt;&gt;"""",""OTRO"",""""))"),"DNI")</f>
        <v>DNI</v>
      </c>
      <c r="E181" s="16" t="s">
        <v>244</v>
      </c>
      <c r="F181" s="17">
        <v>4.3442961E7</v>
      </c>
      <c r="G181" s="15" t="str">
        <f>VLOOKUP(TEXT(F181,"0"),'Nacionalidades de todo por dni'!$A$2:$B$2168,2,0)</f>
        <v>Argentina</v>
      </c>
      <c r="H181" s="18" t="str">
        <f t="shared" si="1"/>
        <v>4</v>
      </c>
      <c r="I181" s="18" t="str">
        <f t="shared" si="2"/>
        <v>3</v>
      </c>
      <c r="J181" s="18" t="str">
        <f t="shared" si="3"/>
        <v>TARDE</v>
      </c>
      <c r="K181" s="18" t="str">
        <f>VLOOKUP(F181,'Datos por dni'!$B$10:$AM$2168,11,0)</f>
        <v>4 horas diarias, 3 veces por semana, de lunes a viernes por la TARDE.</v>
      </c>
      <c r="L181" s="15" t="str">
        <f>SUBSTITUTE(VLOOKUP(F181,'Datos por dni'!$B$10:$AM$325,11,0),"Prefiero no decirlo","")</f>
        <v>4 horas diarias, 3 veces por semana, de lunes a viernes por la TARDE.</v>
      </c>
      <c r="M181" s="15"/>
      <c r="N181" s="15" t="str">
        <f>IF(O181 &lt;&gt; "",VLOOKUP(O181,'Áreas'!$A$2:$C$14,2,),"")</f>
        <v>Educación Socioambiental</v>
      </c>
      <c r="O181" s="15" t="s">
        <v>158</v>
      </c>
      <c r="P181" s="15" t="str">
        <f>VLOOKUP(F181,'Datos por dni'!$B$10:$AM$325,21,0)</f>
        <v>Pablo Cebreiros </v>
      </c>
      <c r="Q181" s="15"/>
    </row>
    <row r="182">
      <c r="A182" s="9" t="s">
        <v>55</v>
      </c>
      <c r="B182" s="13">
        <f>VLOOKUP(F182,'Datos por dni'!$B$10:$AM$325,2,0)</f>
        <v>44510.28378</v>
      </c>
      <c r="C182" s="14">
        <f>VLOOKUP(F182,'Datos por dni'!$B$10:$AM$325,5,0)</f>
        <v>36041</v>
      </c>
      <c r="D182" s="15" t="str">
        <f>IFERROR(__xludf.DUMMYFUNCTION("IF(REGEXMATCH(E182,""^[0-9]{8}$""),""DNI"",IF(E182&lt;&gt;"""",""OTRO"",""""))"),"DNI")</f>
        <v>DNI</v>
      </c>
      <c r="E182" s="16" t="s">
        <v>245</v>
      </c>
      <c r="F182" s="17">
        <v>9.5803306E7</v>
      </c>
      <c r="G182" s="15" t="str">
        <f>VLOOKUP(TEXT(F182,"0"),'Nacionalidades de todo por dni'!$A$2:$B$2168,2,0)</f>
        <v>Venezuela</v>
      </c>
      <c r="H182" s="18" t="str">
        <f t="shared" si="1"/>
        <v>4</v>
      </c>
      <c r="I182" s="18" t="str">
        <f t="shared" si="2"/>
        <v>3</v>
      </c>
      <c r="J182" s="18" t="str">
        <f t="shared" si="3"/>
        <v>MAÑANA</v>
      </c>
      <c r="K182" s="18" t="str">
        <f>VLOOKUP(F182,'Datos por dni'!$B$10:$AM$2168,11,0)</f>
        <v>4 horas diarias, 3 veces por semana, de lunes a viernes por la MAÑANA.</v>
      </c>
      <c r="L182" s="15" t="str">
        <f>SUBSTITUTE(VLOOKUP(F182,'Datos por dni'!$B$10:$AM$325,11,0),"Prefiero no decirlo","")</f>
        <v>4 horas diarias, 3 veces por semana, de lunes a viernes por la MAÑANA.</v>
      </c>
      <c r="M182" s="15"/>
      <c r="N182" s="15" t="str">
        <f>IF(O182 &lt;&gt; "",VLOOKUP(O182,'Áreas'!$A$2:$C$14,2,),"")</f>
        <v>Investigación y Política Socioambiental</v>
      </c>
      <c r="O182" s="15" t="s">
        <v>170</v>
      </c>
      <c r="P182" s="15" t="str">
        <f>VLOOKUP(F182,'Datos por dni'!$B$10:$AM$325,21,0)</f>
        <v>Julián Álvarez</v>
      </c>
      <c r="Q182" s="15"/>
    </row>
    <row r="183">
      <c r="A183" s="9" t="s">
        <v>55</v>
      </c>
      <c r="B183" s="13">
        <f>VLOOKUP(F183,'Datos por dni'!$B$10:$AM$325,2,0)</f>
        <v>44512.68155</v>
      </c>
      <c r="C183" s="14">
        <f>VLOOKUP(F183,'Datos por dni'!$B$10:$AM$325,5,0)</f>
        <v>36872</v>
      </c>
      <c r="D183" s="15" t="str">
        <f>IFERROR(__xludf.DUMMYFUNCTION("IF(REGEXMATCH(E183,""^[0-9]{8}$""),""DNI"",IF(E183&lt;&gt;"""",""OTRO"",""""))"),"DNI")</f>
        <v>DNI</v>
      </c>
      <c r="E183" s="16" t="s">
        <v>246</v>
      </c>
      <c r="F183" s="17">
        <v>4.3162289E7</v>
      </c>
      <c r="G183" s="15" t="str">
        <f>VLOOKUP(TEXT(F183,"0"),'Nacionalidades de todo por dni'!$A$2:$B$2168,2,0)</f>
        <v>Argentina</v>
      </c>
      <c r="H183" s="18" t="str">
        <f t="shared" si="1"/>
        <v>4</v>
      </c>
      <c r="I183" s="18" t="str">
        <f t="shared" si="2"/>
        <v>3</v>
      </c>
      <c r="J183" s="18" t="str">
        <f t="shared" si="3"/>
        <v>TARDE</v>
      </c>
      <c r="K183" s="18" t="str">
        <f>VLOOKUP(F183,'Datos por dni'!$B$10:$AM$2168,11,0)</f>
        <v>4 horas diarias, 3 veces por semana, de lunes a viernes por la TARDE.</v>
      </c>
      <c r="L183" s="15" t="str">
        <f>SUBSTITUTE(VLOOKUP(F183,'Datos por dni'!$B$10:$AM$325,11,0),"Prefiero no decirlo","")</f>
        <v>4 horas diarias, 3 veces por semana, de lunes a viernes por la TARDE.</v>
      </c>
      <c r="M183" s="15"/>
      <c r="N183" s="15" t="str">
        <f>IF(O183 &lt;&gt; "",VLOOKUP(O183,'Áreas'!$A$2:$C$14,2,),"")</f>
        <v>Educación Socioambiental, Investigación y Política Socioambiental, Relaciones Humanas &amp; Voluntariado</v>
      </c>
      <c r="O183" s="15" t="s">
        <v>174</v>
      </c>
      <c r="P183" s="15" t="str">
        <f>VLOOKUP(F183,'Datos por dni'!$B$10:$AM$325,21,0)</f>
        <v>Ana Paula Perez Oyola</v>
      </c>
      <c r="Q183" s="15"/>
    </row>
    <row r="184">
      <c r="A184" s="9" t="s">
        <v>55</v>
      </c>
      <c r="B184" s="13">
        <f>VLOOKUP(F184,'Datos por dni'!$B$10:$AM$325,2,0)</f>
        <v>44512.80362</v>
      </c>
      <c r="C184" s="14">
        <f>VLOOKUP(F184,'Datos por dni'!$B$10:$AM$325,5,0)</f>
        <v>34844</v>
      </c>
      <c r="D184" s="15" t="str">
        <f>IFERROR(__xludf.DUMMYFUNCTION("IF(REGEXMATCH(E184,""^[0-9]{8}$""),""DNI"",IF(E184&lt;&gt;"""",""OTRO"",""""))"),"DNI")</f>
        <v>DNI</v>
      </c>
      <c r="E184" s="16" t="s">
        <v>247</v>
      </c>
      <c r="F184" s="17">
        <v>3.9068456E7</v>
      </c>
      <c r="G184" s="15" t="str">
        <f>VLOOKUP(TEXT(F184,"0"),'Nacionalidades de todo por dni'!$A$2:$B$2168,2,0)</f>
        <v>Argentina</v>
      </c>
      <c r="H184" s="18" t="str">
        <f t="shared" si="1"/>
        <v>4</v>
      </c>
      <c r="I184" s="18" t="str">
        <f t="shared" si="2"/>
        <v>3</v>
      </c>
      <c r="J184" s="18" t="str">
        <f t="shared" si="3"/>
        <v>MAÑANA</v>
      </c>
      <c r="K184" s="18" t="str">
        <f>VLOOKUP(F184,'Datos por dni'!$B$10:$AM$2168,11,0)</f>
        <v>4 horas diarias, 3 veces por semana, de lunes a viernes por la MAÑANA.</v>
      </c>
      <c r="L184" s="15" t="str">
        <f>SUBSTITUTE(VLOOKUP(F184,'Datos por dni'!$B$10:$AM$325,11,0),"Prefiero no decirlo","")</f>
        <v>4 horas diarias, 3 veces por semana, de lunes a viernes por la MAÑANA.</v>
      </c>
      <c r="M184" s="15"/>
      <c r="N184" s="15" t="str">
        <f>IF(O184 &lt;&gt; "",VLOOKUP(O184,'Áreas'!$A$2:$C$14,2,),"")</f>
        <v>Educación Socioambiental</v>
      </c>
      <c r="O184" s="15" t="s">
        <v>158</v>
      </c>
      <c r="P184" s="15" t="str">
        <f>VLOOKUP(F184,'Datos por dni'!$B$10:$AM$325,21,0)</f>
        <v>Cecilia Messuti</v>
      </c>
      <c r="Q184" s="15"/>
    </row>
    <row r="185">
      <c r="A185" s="9" t="s">
        <v>55</v>
      </c>
      <c r="B185" s="13">
        <f>VLOOKUP(F185,'Datos por dni'!$B$10:$AM$325,2,0)</f>
        <v>44520.60664</v>
      </c>
      <c r="C185" s="14">
        <f>VLOOKUP(F185,'Datos por dni'!$B$10:$AM$325,5,0)</f>
        <v>35101</v>
      </c>
      <c r="D185" s="15" t="str">
        <f>IFERROR(__xludf.DUMMYFUNCTION("IF(REGEXMATCH(E185,""^[0-9]{8}$""),""DNI"",IF(E185&lt;&gt;"""",""OTRO"",""""))"),"DNI")</f>
        <v>DNI</v>
      </c>
      <c r="E185" s="16" t="s">
        <v>248</v>
      </c>
      <c r="F185" s="17">
        <v>3.9430795E7</v>
      </c>
      <c r="G185" s="15" t="str">
        <f>VLOOKUP(TEXT(F185,"0"),'Nacionalidades de todo por dni'!$A$2:$B$2168,2,0)</f>
        <v>Argentina</v>
      </c>
      <c r="H185" s="18" t="str">
        <f t="shared" si="1"/>
        <v>4</v>
      </c>
      <c r="I185" s="18" t="str">
        <f t="shared" si="2"/>
        <v>3</v>
      </c>
      <c r="J185" s="18" t="str">
        <f t="shared" si="3"/>
        <v>MAÑANA</v>
      </c>
      <c r="K185" s="18" t="str">
        <f>VLOOKUP(F185,'Datos por dni'!$B$10:$AM$2168,11,0)</f>
        <v>4 horas diarias, 3 veces por semana, de lunes a viernes por la MAÑANA.</v>
      </c>
      <c r="L185" s="15" t="str">
        <f>SUBSTITUTE(VLOOKUP(F185,'Datos por dni'!$B$10:$AM$325,11,0),"Prefiero no decirlo","")</f>
        <v>4 horas diarias, 3 veces por semana, de lunes a viernes por la MAÑANA.</v>
      </c>
      <c r="M185" s="15"/>
      <c r="N185" s="15" t="str">
        <f>IF(O185 &lt;&gt; "",VLOOKUP(O185,'Áreas'!$A$2:$C$14,2,),"")</f>
        <v>Educación Socioambiental</v>
      </c>
      <c r="O185" s="15" t="s">
        <v>158</v>
      </c>
      <c r="P185" s="15" t="str">
        <f>VLOOKUP(F185,'Datos por dni'!$B$10:$AM$325,21,0)</f>
        <v>Liliana Giacher</v>
      </c>
      <c r="Q185" s="15"/>
    </row>
    <row r="186">
      <c r="A186" s="9" t="s">
        <v>55</v>
      </c>
      <c r="B186" s="13">
        <f>VLOOKUP(F186,'Datos por dni'!$B$10:$AM$325,2,0)</f>
        <v>44525.70103</v>
      </c>
      <c r="C186" s="14">
        <f>VLOOKUP(F186,'Datos por dni'!$B$10:$AM$325,5,0)</f>
        <v>36130</v>
      </c>
      <c r="D186" s="15" t="str">
        <f>IFERROR(__xludf.DUMMYFUNCTION("IF(REGEXMATCH(E186,""^[0-9]{8}$""),""DNI"",IF(E186&lt;&gt;"""",""OTRO"",""""))"),"DNI")</f>
        <v>DNI</v>
      </c>
      <c r="E186" s="16" t="s">
        <v>249</v>
      </c>
      <c r="F186" s="17">
        <v>4.1561593E7</v>
      </c>
      <c r="G186" s="15" t="str">
        <f>VLOOKUP(TEXT(F186,"0"),'Nacionalidades de todo por dni'!$A$2:$B$2168,2,0)</f>
        <v>Argentina</v>
      </c>
      <c r="H186" s="18" t="str">
        <f t="shared" si="1"/>
        <v>4</v>
      </c>
      <c r="I186" s="18" t="str">
        <f t="shared" si="2"/>
        <v>3</v>
      </c>
      <c r="J186" s="18" t="str">
        <f t="shared" si="3"/>
        <v>MAÑANA</v>
      </c>
      <c r="K186" s="18" t="str">
        <f>VLOOKUP(F186,'Datos por dni'!$B$10:$AM$2168,11,0)</f>
        <v>4 horas diarias, 3 veces por semana, de lunes a viernes por la MAÑANA.</v>
      </c>
      <c r="L186" s="15" t="str">
        <f>SUBSTITUTE(VLOOKUP(F186,'Datos por dni'!$B$10:$AM$325,11,0),"Prefiero no decirlo","")</f>
        <v>4 horas diarias, 3 veces por semana, de lunes a viernes por la MAÑANA.</v>
      </c>
      <c r="M186" s="15"/>
      <c r="N186" s="15" t="str">
        <f>IF(O186 &lt;&gt; "",VLOOKUP(O186,'Áreas'!$A$2:$C$14,2,),"")</f>
        <v>Investigación y Política Socioambiental</v>
      </c>
      <c r="O186" s="15" t="s">
        <v>170</v>
      </c>
      <c r="P186" s="15" t="str">
        <f>VLOOKUP(F186,'Datos por dni'!$B$10:$AM$325,21,0)</f>
        <v>Teresa Racedo</v>
      </c>
      <c r="Q186" s="15"/>
    </row>
    <row r="187">
      <c r="A187" s="9" t="s">
        <v>55</v>
      </c>
      <c r="B187" s="13">
        <f>VLOOKUP(F187,'Datos por dni'!$B$10:$AM$325,2,0)</f>
        <v>44526.58982</v>
      </c>
      <c r="C187" s="14">
        <f>VLOOKUP(F187,'Datos por dni'!$B$10:$AM$325,5,0)</f>
        <v>32960</v>
      </c>
      <c r="D187" s="15" t="str">
        <f>IFERROR(__xludf.DUMMYFUNCTION("IF(REGEXMATCH(E187,""^[0-9]{8}$""),""DNI"",IF(E187&lt;&gt;"""",""OTRO"",""""))"),"DNI")</f>
        <v>DNI</v>
      </c>
      <c r="E187" s="16" t="s">
        <v>250</v>
      </c>
      <c r="F187" s="17">
        <v>9.5665936E7</v>
      </c>
      <c r="G187" s="15" t="str">
        <f>VLOOKUP(TEXT(F187,"0"),'Nacionalidades de todo por dni'!$A$2:$B$2168,2,0)</f>
        <v>Venezuela</v>
      </c>
      <c r="H187" s="18" t="str">
        <f t="shared" si="1"/>
        <v>3</v>
      </c>
      <c r="I187" s="18" t="str">
        <f t="shared" si="2"/>
        <v>4</v>
      </c>
      <c r="J187" s="18" t="str">
        <f t="shared" si="3"/>
        <v>TARDE</v>
      </c>
      <c r="K187" s="18" t="str">
        <f>VLOOKUP(F187,'Datos por dni'!$B$10:$AM$2168,11,0)</f>
        <v>3 horas diarias, 4 veces por semana, de lunes a viernes por la TARDE.</v>
      </c>
      <c r="L187" s="15" t="str">
        <f>SUBSTITUTE(VLOOKUP(F187,'Datos por dni'!$B$10:$AM$325,11,0),"Prefiero no decirlo","")</f>
        <v>3 horas diarias, 4 veces por semana, de lunes a viernes por la TARDE.</v>
      </c>
      <c r="M187" s="15"/>
      <c r="N187" s="15" t="str">
        <f>IF(O187 &lt;&gt; "",VLOOKUP(O187,'Áreas'!$A$2:$C$14,2,),"")</f>
        <v>Educación Socioambiental, Investigación y Política Socioambiental, Relaciones Humanas &amp; Voluntariado</v>
      </c>
      <c r="O187" s="15" t="s">
        <v>174</v>
      </c>
      <c r="P187" s="15" t="str">
        <f>VLOOKUP(F187,'Datos por dni'!$B$10:$AM$325,21,0)</f>
        <v>Juan Rincón </v>
      </c>
      <c r="Q187" s="15"/>
    </row>
    <row r="188">
      <c r="A188" s="9" t="s">
        <v>55</v>
      </c>
      <c r="B188" s="13">
        <f>VLOOKUP(F188,'Datos por dni'!$B$10:$AM$325,2,0)</f>
        <v>44529.63983</v>
      </c>
      <c r="C188" s="14">
        <f>VLOOKUP(F188,'Datos por dni'!$B$10:$AM$325,5,0)</f>
        <v>35629</v>
      </c>
      <c r="D188" s="15" t="str">
        <f>IFERROR(__xludf.DUMMYFUNCTION("IF(REGEXMATCH(E188,""^[0-9]{8}$""),""DNI"",IF(E188&lt;&gt;"""",""OTRO"",""""))"),"OTRO")</f>
        <v>OTRO</v>
      </c>
      <c r="E188" s="16" t="s">
        <v>251</v>
      </c>
      <c r="F188" s="17" t="s">
        <v>251</v>
      </c>
      <c r="G188" s="15" t="str">
        <f>VLOOKUP(TEXT(F188,"0"),'Nacionalidades de todo por dni'!$A$2:$B$2168,2,0)</f>
        <v>Alemania</v>
      </c>
      <c r="H188" s="18" t="str">
        <f t="shared" si="1"/>
        <v>4</v>
      </c>
      <c r="I188" s="18" t="str">
        <f t="shared" si="2"/>
        <v>3</v>
      </c>
      <c r="J188" s="18" t="str">
        <f t="shared" si="3"/>
        <v>TARDE</v>
      </c>
      <c r="K188" s="18" t="str">
        <f>VLOOKUP(F188,'Datos por dni'!$B$10:$AM$2168,11,0)</f>
        <v>4 horas diarias, 3 veces por semana, de lunes a viernes por la TARDE.</v>
      </c>
      <c r="L188" s="15" t="str">
        <f>SUBSTITUTE(VLOOKUP(F188,'Datos por dni'!$B$10:$AM$325,11,0),"Prefiero no decirlo","")</f>
        <v>4 horas diarias, 3 veces por semana, de lunes a viernes por la TARDE.</v>
      </c>
      <c r="M188" s="15"/>
      <c r="N188" s="15" t="str">
        <f>IF(O188 &lt;&gt; "",VLOOKUP(O188,'Áreas'!$A$2:$C$14,2,),"")</f>
        <v>Educación Socioambiental, Investigación y Política Socioambiental, Relaciones Humanas &amp; Voluntariado</v>
      </c>
      <c r="O188" s="15" t="s">
        <v>174</v>
      </c>
      <c r="P188" s="15" t="str">
        <f>VLOOKUP(F188,'Datos por dni'!$B$10:$AM$325,21,0)</f>
        <v>Luis Eduardo Camacaro Cotté</v>
      </c>
      <c r="Q188" s="15"/>
    </row>
    <row r="189">
      <c r="A189" s="9" t="s">
        <v>55</v>
      </c>
      <c r="B189" s="13">
        <f>VLOOKUP(F189,'Datos por dni'!$B$10:$AM$325,2,0)</f>
        <v>44529.85056</v>
      </c>
      <c r="C189" s="14">
        <f>VLOOKUP(F189,'Datos por dni'!$B$10:$AM$325,5,0)</f>
        <v>37761</v>
      </c>
      <c r="D189" s="15" t="str">
        <f>IFERROR(__xludf.DUMMYFUNCTION("IF(REGEXMATCH(E189,""^[0-9]{8}$""),""DNI"",IF(E189&lt;&gt;"""",""OTRO"",""""))"),"DNI")</f>
        <v>DNI</v>
      </c>
      <c r="E189" s="16" t="s">
        <v>252</v>
      </c>
      <c r="F189" s="17">
        <v>4.4929777E7</v>
      </c>
      <c r="G189" s="15" t="str">
        <f>VLOOKUP(TEXT(F189,"0"),'Nacionalidades de todo por dni'!$A$2:$B$2168,2,0)</f>
        <v>Argentina</v>
      </c>
      <c r="H189" s="18" t="str">
        <f t="shared" si="1"/>
        <v>3</v>
      </c>
      <c r="I189" s="18" t="str">
        <f t="shared" si="2"/>
        <v>4</v>
      </c>
      <c r="J189" s="18" t="str">
        <f t="shared" si="3"/>
        <v>TARDE</v>
      </c>
      <c r="K189" s="18" t="str">
        <f>VLOOKUP(F189,'Datos por dni'!$B$10:$AM$2168,11,0)</f>
        <v>3 horas diarias, 4 veces por semana, de lunes a viernes por la TARDE.</v>
      </c>
      <c r="L189" s="15" t="str">
        <f>SUBSTITUTE(VLOOKUP(F189,'Datos por dni'!$B$10:$AM$325,11,0),"Prefiero no decirlo","")</f>
        <v>3 horas diarias, 4 veces por semana, de lunes a viernes por la TARDE.</v>
      </c>
      <c r="M189" s="15"/>
      <c r="N189" s="15" t="str">
        <f>IF(O189 &lt;&gt; "",VLOOKUP(O189,'Áreas'!$A$2:$C$14,2,),"")</f>
        <v>Educación Socioambiental, Investigación y Política Socioambiental, Relaciones Humanas &amp; Voluntariado</v>
      </c>
      <c r="O189" s="15" t="s">
        <v>174</v>
      </c>
      <c r="P189" s="15" t="str">
        <f>VLOOKUP(F189,'Datos por dni'!$B$10:$AM$325,21,0)</f>
        <v>Flynn, María Catalina</v>
      </c>
      <c r="Q189" s="15"/>
    </row>
    <row r="190">
      <c r="A190" s="9" t="s">
        <v>55</v>
      </c>
      <c r="B190" s="13">
        <f>VLOOKUP(F190,'Datos por dni'!$B$10:$AM$325,2,0)</f>
        <v>44530.89168</v>
      </c>
      <c r="C190" s="14">
        <f>VLOOKUP(F190,'Datos por dni'!$B$10:$AM$325,5,0)</f>
        <v>34051</v>
      </c>
      <c r="D190" s="15" t="str">
        <f>IFERROR(__xludf.DUMMYFUNCTION("IF(REGEXMATCH(E190,""^[0-9]{8}$""),""DNI"",IF(E190&lt;&gt;"""",""OTRO"",""""))"),"DNI")</f>
        <v>DNI</v>
      </c>
      <c r="E190" s="16" t="s">
        <v>253</v>
      </c>
      <c r="F190" s="17">
        <v>3.7374669E7</v>
      </c>
      <c r="G190" s="15" t="str">
        <f>VLOOKUP(TEXT(F190,"0"),'Nacionalidades de todo por dni'!$A$2:$B$2168,2,0)</f>
        <v>Argentina</v>
      </c>
      <c r="H190" s="18" t="str">
        <f t="shared" si="1"/>
        <v>4</v>
      </c>
      <c r="I190" s="18" t="str">
        <f t="shared" si="2"/>
        <v>3</v>
      </c>
      <c r="J190" s="18" t="str">
        <f t="shared" si="3"/>
        <v>TARDE</v>
      </c>
      <c r="K190" s="18" t="str">
        <f>VLOOKUP(F190,'Datos por dni'!$B$10:$AM$2168,11,0)</f>
        <v>4 horas diarias, 3 veces por semana, de lunes a viernes por la TARDE.</v>
      </c>
      <c r="L190" s="15" t="str">
        <f>SUBSTITUTE(VLOOKUP(F190,'Datos por dni'!$B$10:$AM$325,11,0),"Prefiero no decirlo","")</f>
        <v>4 horas diarias, 3 veces por semana, de lunes a viernes por la TARDE.</v>
      </c>
      <c r="M190" s="15"/>
      <c r="N190" s="15" t="str">
        <f>IF(O190 &lt;&gt; "",VLOOKUP(O190,'Áreas'!$A$2:$C$14,2,),"")</f>
        <v>Educación Socioambiental, Investigación y Política Socioambiental, Relaciones Humanas &amp; Voluntariado</v>
      </c>
      <c r="O190" s="15" t="s">
        <v>174</v>
      </c>
      <c r="P190" s="15" t="str">
        <f>VLOOKUP(F190,'Datos por dni'!$B$10:$AM$325,21,0)</f>
        <v>Rosa Servin </v>
      </c>
      <c r="Q190" s="15"/>
    </row>
    <row r="191">
      <c r="A191" s="9" t="s">
        <v>55</v>
      </c>
      <c r="B191" s="13">
        <f>VLOOKUP(F191,'Datos por dni'!$B$10:$AM$325,2,0)</f>
        <v>44532.41723</v>
      </c>
      <c r="C191" s="14">
        <f>VLOOKUP(F191,'Datos por dni'!$B$10:$AM$325,5,0)</f>
        <v>34477</v>
      </c>
      <c r="D191" s="15" t="str">
        <f>IFERROR(__xludf.DUMMYFUNCTION("IF(REGEXMATCH(E191,""^[0-9]{8}$""),""DNI"",IF(E191&lt;&gt;"""",""OTRO"",""""))"),"DNI")</f>
        <v>DNI</v>
      </c>
      <c r="E191" s="16" t="s">
        <v>254</v>
      </c>
      <c r="F191" s="17">
        <v>3.8321486E7</v>
      </c>
      <c r="G191" s="15" t="str">
        <f>VLOOKUP(TEXT(F191,"0"),'Nacionalidades de todo por dni'!$A$2:$B$2168,2,0)</f>
        <v>Argentina</v>
      </c>
      <c r="H191" s="18" t="str">
        <f t="shared" si="1"/>
        <v>4</v>
      </c>
      <c r="I191" s="18" t="str">
        <f t="shared" si="2"/>
        <v>3</v>
      </c>
      <c r="J191" s="18" t="str">
        <f t="shared" si="3"/>
        <v>TARDE</v>
      </c>
      <c r="K191" s="18" t="str">
        <f>VLOOKUP(F191,'Datos por dni'!$B$10:$AM$2168,11,0)</f>
        <v>4 horas diarias, 3 veces por semana, de lunes a viernes por la TARDE.</v>
      </c>
      <c r="L191" s="15" t="str">
        <f>SUBSTITUTE(VLOOKUP(F191,'Datos por dni'!$B$10:$AM$325,11,0),"Prefiero no decirlo","")</f>
        <v>4 horas diarias, 3 veces por semana, de lunes a viernes por la TARDE.</v>
      </c>
      <c r="M191" s="15"/>
      <c r="N191" s="15" t="str">
        <f>IF(O191 &lt;&gt; "",VLOOKUP(O191,'Áreas'!$A$2:$C$14,2,),"")</f>
        <v>Investigación y Política Socioambiental</v>
      </c>
      <c r="O191" s="15" t="s">
        <v>170</v>
      </c>
      <c r="P191" s="15" t="str">
        <f>VLOOKUP(F191,'Datos por dni'!$B$10:$AM$325,21,0)</f>
        <v>ana shanley</v>
      </c>
      <c r="Q191" s="15"/>
    </row>
    <row r="192">
      <c r="A192" s="9" t="s">
        <v>55</v>
      </c>
      <c r="B192" s="13">
        <f>VLOOKUP(F192,'Datos por dni'!$B$10:$AM$325,2,0)</f>
        <v>44533.21908</v>
      </c>
      <c r="C192" s="14">
        <f>VLOOKUP(F192,'Datos por dni'!$B$10:$AM$325,5,0)</f>
        <v>37166</v>
      </c>
      <c r="D192" s="15" t="str">
        <f>IFERROR(__xludf.DUMMYFUNCTION("IF(REGEXMATCH(E192,""^[0-9]{8}$""),""DNI"",IF(E192&lt;&gt;"""",""OTRO"",""""))"),"DNI")</f>
        <v>DNI</v>
      </c>
      <c r="E192" s="16" t="s">
        <v>255</v>
      </c>
      <c r="F192" s="17">
        <v>4.3571901E7</v>
      </c>
      <c r="G192" s="15" t="str">
        <f>VLOOKUP(TEXT(F192,"0"),'Nacionalidades de todo por dni'!$A$2:$B$2168,2,0)</f>
        <v>Argentina</v>
      </c>
      <c r="H192" s="18" t="str">
        <f t="shared" si="1"/>
        <v>4</v>
      </c>
      <c r="I192" s="18" t="str">
        <f t="shared" si="2"/>
        <v>3</v>
      </c>
      <c r="J192" s="18" t="str">
        <f t="shared" si="3"/>
        <v>TARDE</v>
      </c>
      <c r="K192" s="18" t="str">
        <f>VLOOKUP(F192,'Datos por dni'!$B$10:$AM$2168,11,0)</f>
        <v>4 horas diarias, 3 veces por semana, de lunes a viernes por la TARDE.</v>
      </c>
      <c r="L192" s="15" t="str">
        <f>SUBSTITUTE(VLOOKUP(F192,'Datos por dni'!$B$10:$AM$325,11,0),"Prefiero no decirlo","")</f>
        <v>4 horas diarias, 3 veces por semana, de lunes a viernes por la TARDE.</v>
      </c>
      <c r="M192" s="15"/>
      <c r="N192" s="15" t="str">
        <f>IF(O192 &lt;&gt; "",VLOOKUP(O192,'Áreas'!$A$2:$C$14,2,),"")</f>
        <v>Relaciones Humanas &amp; Voluntariado</v>
      </c>
      <c r="O192" s="15" t="s">
        <v>172</v>
      </c>
      <c r="P192" s="15" t="str">
        <f>VLOOKUP(F192,'Datos por dni'!$B$10:$AM$325,21,0)</f>
        <v>Cousido, María Andrea</v>
      </c>
      <c r="Q192" s="15"/>
    </row>
    <row r="193">
      <c r="A193" s="9" t="s">
        <v>55</v>
      </c>
      <c r="B193" s="13">
        <f>VLOOKUP(F193,'Datos por dni'!$B$10:$AM$325,2,0)</f>
        <v>44533.47543</v>
      </c>
      <c r="C193" s="14">
        <f>VLOOKUP(F193,'Datos por dni'!$B$10:$AM$325,5,0)</f>
        <v>31466</v>
      </c>
      <c r="D193" s="15" t="str">
        <f>IFERROR(__xludf.DUMMYFUNCTION("IF(REGEXMATCH(E193,""^[0-9]{8}$""),""DNI"",IF(E193&lt;&gt;"""",""OTRO"",""""))"),"DNI")</f>
        <v>DNI</v>
      </c>
      <c r="E193" s="16" t="s">
        <v>256</v>
      </c>
      <c r="F193" s="17" t="s">
        <v>257</v>
      </c>
      <c r="G193" s="15" t="str">
        <f>VLOOKUP(TEXT(F193,"0"),'Nacionalidades de todo por dni'!$A$2:$B$2168,2,0)</f>
        <v>Argentina</v>
      </c>
      <c r="H193" s="18" t="str">
        <f t="shared" si="1"/>
        <v>3</v>
      </c>
      <c r="I193" s="18" t="str">
        <f t="shared" si="2"/>
        <v>4</v>
      </c>
      <c r="J193" s="18" t="str">
        <f t="shared" si="3"/>
        <v>TARDE</v>
      </c>
      <c r="K193" s="18" t="str">
        <f>VLOOKUP(F193,'Datos por dni'!$B$10:$AM$2168,11,0)</f>
        <v>3 horas diarias, 4 veces por semana, de lunes a viernes por la TARDE.</v>
      </c>
      <c r="L193" s="15" t="str">
        <f>SUBSTITUTE(VLOOKUP(F193,'Datos por dni'!$B$10:$AM$325,11,0),"Prefiero no decirlo","")</f>
        <v>3 horas diarias, 4 veces por semana, de lunes a viernes por la TARDE.</v>
      </c>
      <c r="M193" s="15"/>
      <c r="N193" s="15" t="str">
        <f>IF(O193 &lt;&gt; "",VLOOKUP(O193,'Áreas'!$A$2:$C$14,2,),"")</f>
        <v>Educación Socioambiental, Investigación y Política Socioambiental, Relaciones Humanas &amp; Voluntariado</v>
      </c>
      <c r="O193" s="15" t="s">
        <v>174</v>
      </c>
      <c r="P193" s="15" t="str">
        <f>VLOOKUP(F193,'Datos por dni'!$B$10:$AM$325,21,0)</f>
        <v>Miguel Benitez</v>
      </c>
      <c r="Q193" s="15"/>
    </row>
    <row r="194">
      <c r="A194" s="9" t="s">
        <v>55</v>
      </c>
      <c r="B194" s="13">
        <f>VLOOKUP(F194,'Datos por dni'!$B$10:$AM$325,2,0)</f>
        <v>44535.56225</v>
      </c>
      <c r="C194" s="14">
        <f>VLOOKUP(F194,'Datos por dni'!$B$10:$AM$325,5,0)</f>
        <v>35647</v>
      </c>
      <c r="D194" s="15" t="str">
        <f>IFERROR(__xludf.DUMMYFUNCTION("IF(REGEXMATCH(E194,""^[0-9]{8}$""),""DNI"",IF(E194&lt;&gt;"""",""OTRO"",""""))"),"DNI")</f>
        <v>DNI</v>
      </c>
      <c r="E194" s="16" t="s">
        <v>258</v>
      </c>
      <c r="F194" s="17">
        <v>4.0699042E7</v>
      </c>
      <c r="G194" s="15" t="str">
        <f>VLOOKUP(TEXT(F194,"0"),'Nacionalidades de todo por dni'!$A$2:$B$2168,2,0)</f>
        <v>Argentina</v>
      </c>
      <c r="H194" s="18" t="str">
        <f t="shared" si="1"/>
        <v>4</v>
      </c>
      <c r="I194" s="18" t="str">
        <f t="shared" si="2"/>
        <v>3</v>
      </c>
      <c r="J194" s="18" t="str">
        <f t="shared" si="3"/>
        <v>MAÑANA</v>
      </c>
      <c r="K194" s="18" t="str">
        <f>VLOOKUP(F194,'Datos por dni'!$B$10:$AM$2168,11,0)</f>
        <v>4 horas diarias, 3 veces por semana, de lunes a viernes por la MAÑANA.</v>
      </c>
      <c r="L194" s="15" t="str">
        <f>SUBSTITUTE(VLOOKUP(F194,'Datos por dni'!$B$10:$AM$325,11,0),"Prefiero no decirlo","")</f>
        <v>4 horas diarias, 3 veces por semana, de lunes a viernes por la MAÑANA.</v>
      </c>
      <c r="M194" s="15"/>
      <c r="N194" s="15" t="str">
        <f>IF(O194 &lt;&gt; "",VLOOKUP(O194,'Áreas'!$A$2:$C$14,2,),"")</f>
        <v>Educación Socioambiental, Investigación y Política Socioambiental, Relaciones Humanas &amp; Voluntariado</v>
      </c>
      <c r="O194" s="15" t="s">
        <v>174</v>
      </c>
      <c r="P194" s="15" t="str">
        <f>VLOOKUP(F194,'Datos por dni'!$B$10:$AM$325,21,0)</f>
        <v>Maximiliano Omar Elías </v>
      </c>
      <c r="Q194" s="15"/>
    </row>
    <row r="195">
      <c r="A195" s="9" t="s">
        <v>55</v>
      </c>
      <c r="B195" s="13">
        <f>VLOOKUP(F195,'Datos por dni'!$B$10:$AM$325,2,0)</f>
        <v>44536.56872</v>
      </c>
      <c r="C195" s="14">
        <f>VLOOKUP(F195,'Datos por dni'!$B$10:$AM$325,5,0)</f>
        <v>37276</v>
      </c>
      <c r="D195" s="15" t="str">
        <f>IFERROR(__xludf.DUMMYFUNCTION("IF(REGEXMATCH(E195,""^[0-9]{8}$""),""DNI"",IF(E195&lt;&gt;"""",""OTRO"",""""))"),"DNI")</f>
        <v>DNI</v>
      </c>
      <c r="E195" s="16" t="s">
        <v>259</v>
      </c>
      <c r="F195" s="17">
        <v>4.3630993E7</v>
      </c>
      <c r="G195" s="15" t="str">
        <f>VLOOKUP(TEXT(F195,"0"),'Nacionalidades de todo por dni'!$A$2:$B$2168,2,0)</f>
        <v>Argentina</v>
      </c>
      <c r="H195" s="18" t="str">
        <f t="shared" si="1"/>
        <v>4</v>
      </c>
      <c r="I195" s="18" t="str">
        <f t="shared" si="2"/>
        <v>3</v>
      </c>
      <c r="J195" s="18" t="str">
        <f t="shared" si="3"/>
        <v>MAÑANA</v>
      </c>
      <c r="K195" s="18" t="str">
        <f>VLOOKUP(F195,'Datos por dni'!$B$10:$AM$2168,11,0)</f>
        <v>4 horas diarias, 3 veces por semana, de lunes a viernes por la MAÑANA.</v>
      </c>
      <c r="L195" s="15" t="str">
        <f>SUBSTITUTE(VLOOKUP(F195,'Datos por dni'!$B$10:$AM$325,11,0),"Prefiero no decirlo","")</f>
        <v>4 horas diarias, 3 veces por semana, de lunes a viernes por la MAÑANA.</v>
      </c>
      <c r="M195" s="15"/>
      <c r="N195" s="15" t="str">
        <f>IF(O195 &lt;&gt; "",VLOOKUP(O195,'Áreas'!$A$2:$C$14,2,),"")</f>
        <v>Investigación y Política Socioambiental</v>
      </c>
      <c r="O195" s="15" t="s">
        <v>170</v>
      </c>
      <c r="P195" s="15" t="str">
        <f>VLOOKUP(F195,'Datos por dni'!$B$10:$AM$325,21,0)</f>
        <v>Claudia Mónica De Marinis </v>
      </c>
      <c r="Q195" s="15"/>
    </row>
    <row r="196">
      <c r="A196" s="9" t="s">
        <v>55</v>
      </c>
      <c r="B196" s="13">
        <f>VLOOKUP(F196,'Datos por dni'!$B$10:$AM$325,2,0)</f>
        <v>44537.97259</v>
      </c>
      <c r="C196" s="14">
        <f>VLOOKUP(F196,'Datos por dni'!$B$10:$AM$325,5,0)</f>
        <v>36527</v>
      </c>
      <c r="D196" s="15" t="str">
        <f>IFERROR(__xludf.DUMMYFUNCTION("IF(REGEXMATCH(E196,""^[0-9]{8}$""),""DNI"",IF(E196&lt;&gt;"""",""OTRO"",""""))"),"DNI")</f>
        <v>DNI</v>
      </c>
      <c r="E196" s="16" t="s">
        <v>260</v>
      </c>
      <c r="F196" s="17">
        <v>4.225484E7</v>
      </c>
      <c r="G196" s="15" t="str">
        <f>VLOOKUP(TEXT(F196,"0"),'Nacionalidades de todo por dni'!$A$2:$B$2168,2,0)</f>
        <v>Argentina</v>
      </c>
      <c r="H196" s="18" t="str">
        <f t="shared" si="1"/>
        <v>4</v>
      </c>
      <c r="I196" s="18" t="str">
        <f t="shared" si="2"/>
        <v>3</v>
      </c>
      <c r="J196" s="18" t="str">
        <f t="shared" si="3"/>
        <v>TARDE</v>
      </c>
      <c r="K196" s="18" t="str">
        <f>VLOOKUP(F196,'Datos por dni'!$B$10:$AM$2168,11,0)</f>
        <v>4 horas diarias, 3 veces por semana, de lunes a viernes por la TARDE.</v>
      </c>
      <c r="L196" s="15" t="str">
        <f>SUBSTITUTE(VLOOKUP(F196,'Datos por dni'!$B$10:$AM$325,11,0),"Prefiero no decirlo","")</f>
        <v>4 horas diarias, 3 veces por semana, de lunes a viernes por la TARDE.</v>
      </c>
      <c r="M196" s="15"/>
      <c r="N196" s="15" t="str">
        <f>IF(O196 &lt;&gt; "",VLOOKUP(O196,'Áreas'!$A$2:$C$14,2,),"")</f>
        <v>Educación Socioambiental, Investigación y Política Socioambiental, Relaciones Humanas &amp; Voluntariado</v>
      </c>
      <c r="O196" s="15" t="s">
        <v>174</v>
      </c>
      <c r="P196" s="15" t="str">
        <f>VLOOKUP(F196,'Datos por dni'!$B$10:$AM$325,21,0)</f>
        <v>Patricia Luna</v>
      </c>
      <c r="Q196" s="15"/>
    </row>
    <row r="197">
      <c r="A197" s="9" t="s">
        <v>55</v>
      </c>
      <c r="B197" s="13">
        <f>VLOOKUP(F197,'Datos por dni'!$B$10:$AM$325,2,0)</f>
        <v>44549.62331</v>
      </c>
      <c r="C197" s="14">
        <f>VLOOKUP(F197,'Datos por dni'!$B$10:$AM$325,5,0)</f>
        <v>36880</v>
      </c>
      <c r="D197" s="15" t="str">
        <f>IFERROR(__xludf.DUMMYFUNCTION("IF(REGEXMATCH(E197,""^[0-9]{8}$""),""DNI"",IF(E197&lt;&gt;"""",""OTRO"",""""))"),"DNI")</f>
        <v>DNI</v>
      </c>
      <c r="E197" s="16" t="s">
        <v>261</v>
      </c>
      <c r="F197" s="17" t="s">
        <v>262</v>
      </c>
      <c r="G197" s="15" t="str">
        <f>VLOOKUP(TEXT(F197,"0"),'Nacionalidades de todo por dni'!$A$2:$B$2168,2,0)</f>
        <v>#N/A</v>
      </c>
      <c r="H197" s="18" t="str">
        <f t="shared" si="1"/>
        <v>4</v>
      </c>
      <c r="I197" s="18" t="str">
        <f t="shared" si="2"/>
        <v>3</v>
      </c>
      <c r="J197" s="18" t="str">
        <f t="shared" si="3"/>
        <v>MAÑANA</v>
      </c>
      <c r="K197" s="18" t="str">
        <f>VLOOKUP(F197,'Datos por dni'!$B$10:$AM$2168,11,0)</f>
        <v>4 horas diarias, 3 veces por semana, de lunes a viernes por la MAÑANA.</v>
      </c>
      <c r="L197" s="15" t="str">
        <f>SUBSTITUTE(VLOOKUP(F197,'Datos por dni'!$B$10:$AM$325,11,0),"Prefiero no decirlo","")</f>
        <v>4 horas diarias, 3 veces por semana, de lunes a viernes por la MAÑANA.</v>
      </c>
      <c r="M197" s="15"/>
      <c r="N197" s="15" t="str">
        <f>IF(O197 &lt;&gt; "",VLOOKUP(O197,'Áreas'!$A$2:$C$14,2,),"")</f>
        <v>Investigación y Política Socioambiental</v>
      </c>
      <c r="O197" s="15" t="s">
        <v>170</v>
      </c>
      <c r="P197" s="15" t="str">
        <f>VLOOKUP(F197,'Datos por dni'!$B$10:$AM$325,21,0)</f>
        <v>Sandra Noemí Larotonda</v>
      </c>
      <c r="Q197" s="15"/>
    </row>
    <row r="198">
      <c r="A198" s="9" t="s">
        <v>55</v>
      </c>
      <c r="B198" s="13">
        <f>VLOOKUP(F198,'Datos por dni'!$B$10:$AM$325,2,0)</f>
        <v>44551.75752</v>
      </c>
      <c r="C198" s="14">
        <f>VLOOKUP(F198,'Datos por dni'!$B$10:$AM$325,5,0)</f>
        <v>36348</v>
      </c>
      <c r="D198" s="15" t="str">
        <f>IFERROR(__xludf.DUMMYFUNCTION("IF(REGEXMATCH(E198,""^[0-9]{8}$""),""DNI"",IF(E198&lt;&gt;"""",""OTRO"",""""))"),"DNI")</f>
        <v>DNI</v>
      </c>
      <c r="E198" s="16" t="s">
        <v>263</v>
      </c>
      <c r="F198" s="17">
        <v>4.2025814E7</v>
      </c>
      <c r="G198" s="15" t="str">
        <f>VLOOKUP(TEXT(F198,"0"),'Nacionalidades de todo por dni'!$A$2:$B$2168,2,0)</f>
        <v>Argentina</v>
      </c>
      <c r="H198" s="18" t="str">
        <f t="shared" si="1"/>
        <v>3</v>
      </c>
      <c r="I198" s="18" t="str">
        <f t="shared" si="2"/>
        <v>4</v>
      </c>
      <c r="J198" s="18" t="str">
        <f t="shared" si="3"/>
        <v>TARDE</v>
      </c>
      <c r="K198" s="18" t="str">
        <f>VLOOKUP(F198,'Datos por dni'!$B$10:$AM$2168,11,0)</f>
        <v>3 horas diarias, 4 veces por semana, de lunes a viernes por la TARDE.</v>
      </c>
      <c r="L198" s="15" t="str">
        <f>SUBSTITUTE(VLOOKUP(F198,'Datos por dni'!$B$10:$AM$325,11,0),"Prefiero no decirlo","")</f>
        <v>3 horas diarias, 4 veces por semana, de lunes a viernes por la TARDE.</v>
      </c>
      <c r="M198" s="15"/>
      <c r="N198" s="15" t="str">
        <f>IF(O198 &lt;&gt; "",VLOOKUP(O198,'Áreas'!$A$2:$C$14,2,),"")</f>
        <v>Investigación y Política Socioambiental</v>
      </c>
      <c r="O198" s="15" t="s">
        <v>170</v>
      </c>
      <c r="P198" s="15" t="str">
        <f>VLOOKUP(F198,'Datos por dni'!$B$10:$AM$325,21,0)</f>
        <v>Agustín Carlini Carranza</v>
      </c>
      <c r="Q198" s="15"/>
    </row>
    <row r="199">
      <c r="A199" s="9" t="s">
        <v>55</v>
      </c>
      <c r="B199" s="13">
        <f>VLOOKUP(F199,'Datos por dni'!$B$10:$AM$325,2,0)</f>
        <v>44561.48675</v>
      </c>
      <c r="C199" s="14">
        <f>VLOOKUP(F199,'Datos por dni'!$B$10:$AM$325,5,0)</f>
        <v>33589</v>
      </c>
      <c r="D199" s="15" t="str">
        <f>IFERROR(__xludf.DUMMYFUNCTION("IF(REGEXMATCH(E199,""^[0-9]{8}$""),""DNI"",IF(E199&lt;&gt;"""",""OTRO"",""""))"),"DNI")</f>
        <v>DNI</v>
      </c>
      <c r="E199" s="16" t="s">
        <v>264</v>
      </c>
      <c r="F199" s="17">
        <v>3.610587E7</v>
      </c>
      <c r="G199" s="15" t="str">
        <f>VLOOKUP(TEXT(F199,"0"),'Nacionalidades de todo por dni'!$A$2:$B$2168,2,0)</f>
        <v>Argentina</v>
      </c>
      <c r="H199" s="18" t="str">
        <f t="shared" si="1"/>
        <v>4</v>
      </c>
      <c r="I199" s="18" t="str">
        <f t="shared" si="2"/>
        <v>3</v>
      </c>
      <c r="J199" s="18" t="str">
        <f t="shared" si="3"/>
        <v>MAÑANA</v>
      </c>
      <c r="K199" s="18" t="str">
        <f>VLOOKUP(F199,'Datos por dni'!$B$10:$AM$2168,11,0)</f>
        <v>4 horas diarias, 3 veces por semana, de lunes a viernes por la MAÑANA.</v>
      </c>
      <c r="L199" s="15" t="str">
        <f>SUBSTITUTE(VLOOKUP(F199,'Datos por dni'!$B$10:$AM$325,11,0),"Prefiero no decirlo","")</f>
        <v>4 horas diarias, 3 veces por semana, de lunes a viernes por la MAÑANA.</v>
      </c>
      <c r="M199" s="15"/>
      <c r="N199" s="15" t="str">
        <f>IF(O199 &lt;&gt; "",VLOOKUP(O199,'Áreas'!$A$2:$C$14,2,),"")</f>
        <v>Investigación y Política Socioambiental</v>
      </c>
      <c r="O199" s="15" t="s">
        <v>170</v>
      </c>
      <c r="P199" s="15" t="str">
        <f>VLOOKUP(F199,'Datos por dni'!$B$10:$AM$325,21,0)</f>
        <v>Florencia Santin</v>
      </c>
      <c r="Q199" s="15"/>
    </row>
    <row r="200">
      <c r="A200" s="9" t="s">
        <v>55</v>
      </c>
      <c r="B200" s="13">
        <f>VLOOKUP(F200,'Datos por dni'!$B$10:$AM$325,2,0)</f>
        <v>44566.36575</v>
      </c>
      <c r="C200" s="14">
        <f>VLOOKUP(F200,'Datos por dni'!$B$10:$AM$325,5,0)</f>
        <v>32342</v>
      </c>
      <c r="D200" s="15" t="str">
        <f>IFERROR(__xludf.DUMMYFUNCTION("IF(REGEXMATCH(E200,""^[0-9]{8}$""),""DNI"",IF(E200&lt;&gt;"""",""OTRO"",""""))"),"DNI")</f>
        <v>DNI</v>
      </c>
      <c r="E200" s="16" t="s">
        <v>265</v>
      </c>
      <c r="F200" s="17">
        <v>3.4027546E7</v>
      </c>
      <c r="G200" s="15" t="str">
        <f>VLOOKUP(TEXT(F200,"0"),'Nacionalidades de todo por dni'!$A$2:$B$2168,2,0)</f>
        <v>Argentina</v>
      </c>
      <c r="H200" s="18" t="str">
        <f t="shared" si="1"/>
        <v>3</v>
      </c>
      <c r="I200" s="18" t="str">
        <f t="shared" si="2"/>
        <v>4</v>
      </c>
      <c r="J200" s="18" t="str">
        <f t="shared" si="3"/>
        <v>TARDE</v>
      </c>
      <c r="K200" s="18" t="str">
        <f>VLOOKUP(F200,'Datos por dni'!$B$10:$AM$2168,11,0)</f>
        <v>3 horas diarias, 4 veces por semana, de lunes a viernes por la TARDE.</v>
      </c>
      <c r="L200" s="15" t="str">
        <f>SUBSTITUTE(VLOOKUP(F200,'Datos por dni'!$B$10:$AM$325,11,0),"Prefiero no decirlo","")</f>
        <v>3 horas diarias, 4 veces por semana, de lunes a viernes por la TARDE.</v>
      </c>
      <c r="M200" s="15"/>
      <c r="N200" s="15" t="str">
        <f>IF(O200 &lt;&gt; "",VLOOKUP(O200,'Áreas'!$A$2:$C$14,2,),"")</f>
        <v>Investigación y Política Socioambiental</v>
      </c>
      <c r="O200" s="15" t="s">
        <v>170</v>
      </c>
      <c r="P200" s="15" t="str">
        <f>VLOOKUP(F200,'Datos por dni'!$B$10:$AM$325,21,0)</f>
        <v>Mariano Simonetta</v>
      </c>
      <c r="Q200" s="15"/>
    </row>
    <row r="201">
      <c r="A201" s="9" t="s">
        <v>55</v>
      </c>
      <c r="B201" s="13">
        <f>VLOOKUP(F201,'Datos por dni'!$B$10:$AM$325,2,0)</f>
        <v>44567.45736</v>
      </c>
      <c r="C201" s="14">
        <f>VLOOKUP(F201,'Datos por dni'!$B$10:$AM$325,5,0)</f>
        <v>30094</v>
      </c>
      <c r="D201" s="15" t="str">
        <f>IFERROR(__xludf.DUMMYFUNCTION("IF(REGEXMATCH(E201,""^[0-9]{8}$""),""DNI"",IF(E201&lt;&gt;"""",""OTRO"",""""))"),"DNI")</f>
        <v>DNI</v>
      </c>
      <c r="E201" s="16" t="s">
        <v>266</v>
      </c>
      <c r="F201" s="17">
        <v>2.9543705E7</v>
      </c>
      <c r="G201" s="15" t="str">
        <f>VLOOKUP(TEXT(F201,"0"),'Nacionalidades de todo por dni'!$A$2:$B$2168,2,0)</f>
        <v>Argentina</v>
      </c>
      <c r="H201" s="18" t="str">
        <f t="shared" si="1"/>
        <v>3</v>
      </c>
      <c r="I201" s="18" t="str">
        <f t="shared" si="2"/>
        <v>4</v>
      </c>
      <c r="J201" s="18" t="str">
        <f t="shared" si="3"/>
        <v>TARDE</v>
      </c>
      <c r="K201" s="18" t="str">
        <f>VLOOKUP(F201,'Datos por dni'!$B$10:$AM$2168,11,0)</f>
        <v>3 horas diarias, 4 veces por semana, de lunes a viernes por la TARDE.</v>
      </c>
      <c r="L201" s="15" t="str">
        <f>SUBSTITUTE(VLOOKUP(F201,'Datos por dni'!$B$10:$AM$325,11,0),"Prefiero no decirlo","")</f>
        <v>3 horas diarias, 4 veces por semana, de lunes a viernes por la TARDE.</v>
      </c>
      <c r="M201" s="15"/>
      <c r="N201" s="15" t="str">
        <f>IF(O201 &lt;&gt; "",VLOOKUP(O201,'Áreas'!$A$2:$C$14,2,),"")</f>
        <v>Educación Socioambiental, Investigación y Política Socioambiental, Relaciones Humanas &amp; Voluntariado</v>
      </c>
      <c r="O201" s="15" t="s">
        <v>174</v>
      </c>
      <c r="P201" s="15" t="str">
        <f>VLOOKUP(F201,'Datos por dni'!$B$10:$AM$325,21,0)</f>
        <v>Juan Ignacio Sordelli</v>
      </c>
      <c r="Q201" s="15"/>
    </row>
    <row r="202">
      <c r="A202" s="9" t="s">
        <v>55</v>
      </c>
      <c r="B202" s="13">
        <f>VLOOKUP(F202,'Datos por dni'!$B$10:$AM$325,2,0)</f>
        <v>44567.66418</v>
      </c>
      <c r="C202" s="14">
        <f>VLOOKUP(F202,'Datos por dni'!$B$10:$AM$325,5,0)</f>
        <v>30952</v>
      </c>
      <c r="D202" s="15" t="str">
        <f>IFERROR(__xludf.DUMMYFUNCTION("IF(REGEXMATCH(E202,""^[0-9]{8}$""),""DNI"",IF(E202&lt;&gt;"""",""OTRO"",""""))"),"OTRO")</f>
        <v>OTRO</v>
      </c>
      <c r="E202" s="16" t="s">
        <v>267</v>
      </c>
      <c r="F202" s="17" t="s">
        <v>267</v>
      </c>
      <c r="G202" s="15" t="str">
        <f>VLOOKUP(TEXT(F202,"0"),'Nacionalidades de todo por dni'!$A$2:$B$2168,2,0)</f>
        <v>Colombia</v>
      </c>
      <c r="H202" s="18" t="str">
        <f t="shared" si="1"/>
        <v>4</v>
      </c>
      <c r="I202" s="18" t="str">
        <f t="shared" si="2"/>
        <v>3</v>
      </c>
      <c r="J202" s="18" t="str">
        <f t="shared" si="3"/>
        <v>MAÑANA</v>
      </c>
      <c r="K202" s="18" t="str">
        <f>VLOOKUP(F202,'Datos por dni'!$B$10:$AM$2168,11,0)</f>
        <v>4 horas diarias, 3 veces por semana, de lunes a viernes por la MAÑANA.</v>
      </c>
      <c r="L202" s="15" t="str">
        <f>SUBSTITUTE(VLOOKUP(F202,'Datos por dni'!$B$10:$AM$325,11,0),"Prefiero no decirlo","")</f>
        <v>4 horas diarias, 3 veces por semana, de lunes a viernes por la MAÑANA.</v>
      </c>
      <c r="M202" s="15"/>
      <c r="N202" s="15" t="str">
        <f>IF(O202 &lt;&gt; "",VLOOKUP(O202,'Áreas'!$A$2:$C$14,2,),"")</f>
        <v>Educación Socioambiental</v>
      </c>
      <c r="O202" s="15" t="s">
        <v>158</v>
      </c>
      <c r="P202" s="15" t="str">
        <f>VLOOKUP(F202,'Datos por dni'!$B$10:$AM$325,21,0)</f>
        <v>Cristina Zuñiga </v>
      </c>
      <c r="Q202" s="15"/>
    </row>
    <row r="203">
      <c r="A203" s="9" t="s">
        <v>55</v>
      </c>
      <c r="B203" s="13">
        <f>VLOOKUP(F203,'Datos por dni'!$B$10:$AM$325,2,0)</f>
        <v>44572.39594</v>
      </c>
      <c r="C203" s="14">
        <f>VLOOKUP(F203,'Datos por dni'!$B$10:$AM$325,5,0)</f>
        <v>35783</v>
      </c>
      <c r="D203" s="15" t="str">
        <f>IFERROR(__xludf.DUMMYFUNCTION("IF(REGEXMATCH(E203,""^[0-9]{8}$""),""DNI"",IF(E203&lt;&gt;"""",""OTRO"",""""))"),"DNI")</f>
        <v>DNI</v>
      </c>
      <c r="E203" s="16" t="s">
        <v>268</v>
      </c>
      <c r="F203" s="17">
        <v>4.082932E7</v>
      </c>
      <c r="G203" s="15" t="str">
        <f>VLOOKUP(TEXT(F203,"0"),'Nacionalidades de todo por dni'!$A$2:$B$2168,2,0)</f>
        <v>Argentina</v>
      </c>
      <c r="H203" s="18" t="str">
        <f t="shared" si="1"/>
        <v>4</v>
      </c>
      <c r="I203" s="18" t="str">
        <f t="shared" si="2"/>
        <v>3</v>
      </c>
      <c r="J203" s="18" t="str">
        <f t="shared" si="3"/>
        <v>MAÑANA</v>
      </c>
      <c r="K203" s="18" t="str">
        <f>VLOOKUP(F203,'Datos por dni'!$B$10:$AM$2168,11,0)</f>
        <v>4 horas diarias, 3 veces por semana, de lunes a viernes por la MAÑANA.</v>
      </c>
      <c r="L203" s="15" t="str">
        <f>SUBSTITUTE(VLOOKUP(F203,'Datos por dni'!$B$10:$AM$325,11,0),"Prefiero no decirlo","")</f>
        <v>4 horas diarias, 3 veces por semana, de lunes a viernes por la MAÑANA.</v>
      </c>
      <c r="M203" s="15"/>
      <c r="N203" s="15" t="str">
        <f>IF(O203 &lt;&gt; "",VLOOKUP(O203,'Áreas'!$A$2:$C$14,2,),"")</f>
        <v>Educación Socioambiental</v>
      </c>
      <c r="O203" s="15" t="s">
        <v>158</v>
      </c>
      <c r="P203" s="15" t="str">
        <f>VLOOKUP(F203,'Datos por dni'!$B$10:$AM$325,21,0)</f>
        <v>Florencia Bianco</v>
      </c>
      <c r="Q203" s="15"/>
    </row>
    <row r="204">
      <c r="A204" s="9" t="s">
        <v>55</v>
      </c>
      <c r="B204" s="13">
        <f>VLOOKUP(F204,'Datos por dni'!$B$10:$AM$325,2,0)</f>
        <v>44575.32441</v>
      </c>
      <c r="C204" s="14">
        <f>VLOOKUP(F204,'Datos por dni'!$B$10:$AM$325,5,0)</f>
        <v>36858</v>
      </c>
      <c r="D204" s="15" t="str">
        <f>IFERROR(__xludf.DUMMYFUNCTION("IF(REGEXMATCH(E204,""^[0-9]{8}$""),""DNI"",IF(E204&lt;&gt;"""",""OTRO"",""""))"),"DNI")</f>
        <v>DNI</v>
      </c>
      <c r="E204" s="16" t="s">
        <v>269</v>
      </c>
      <c r="F204" s="17">
        <v>4.3053693E7</v>
      </c>
      <c r="G204" s="15" t="str">
        <f>VLOOKUP(TEXT(F204,"0"),'Nacionalidades de todo por dni'!$A$2:$B$2168,2,0)</f>
        <v>Argentina</v>
      </c>
      <c r="H204" s="18" t="str">
        <f t="shared" si="1"/>
        <v>4</v>
      </c>
      <c r="I204" s="18" t="str">
        <f t="shared" si="2"/>
        <v>3</v>
      </c>
      <c r="J204" s="18" t="str">
        <f t="shared" si="3"/>
        <v>MAÑANA</v>
      </c>
      <c r="K204" s="18" t="str">
        <f>VLOOKUP(F204,'Datos por dni'!$B$10:$AM$2168,11,0)</f>
        <v>4 horas diarias, 3 veces por semana, de lunes a viernes por la MAÑANA.</v>
      </c>
      <c r="L204" s="15" t="str">
        <f>SUBSTITUTE(VLOOKUP(F204,'Datos por dni'!$B$10:$AM$325,11,0),"Prefiero no decirlo","")</f>
        <v>4 horas diarias, 3 veces por semana, de lunes a viernes por la MAÑANA.</v>
      </c>
      <c r="M204" s="15"/>
      <c r="N204" s="15" t="str">
        <f>IF(O204 &lt;&gt; "",VLOOKUP(O204,'Áreas'!$A$2:$C$14,2,),"")</f>
        <v>Educación Socioambiental, Investigación y Política Socioambiental, Relaciones Humanas &amp; Voluntariado</v>
      </c>
      <c r="O204" s="15" t="s">
        <v>174</v>
      </c>
      <c r="P204" s="15" t="str">
        <f>VLOOKUP(F204,'Datos por dni'!$B$10:$AM$325,21,0)</f>
        <v>Gaby Zulema Guasp</v>
      </c>
      <c r="Q204" s="15"/>
    </row>
    <row r="205">
      <c r="A205" s="9" t="s">
        <v>55</v>
      </c>
      <c r="B205" s="13">
        <f>VLOOKUP(F205,'Datos por dni'!$B$10:$AM$325,2,0)</f>
        <v>44579.44298</v>
      </c>
      <c r="C205" s="14">
        <f>VLOOKUP(F205,'Datos por dni'!$B$10:$AM$325,5,0)</f>
        <v>28214</v>
      </c>
      <c r="D205" s="15" t="str">
        <f>IFERROR(__xludf.DUMMYFUNCTION("IF(REGEXMATCH(E205,""^[0-9]{8}$""),""DNI"",IF(E205&lt;&gt;"""",""OTRO"",""""))"),"DNI")</f>
        <v>DNI</v>
      </c>
      <c r="E205" s="16" t="s">
        <v>270</v>
      </c>
      <c r="F205" s="17">
        <v>2.5895336E7</v>
      </c>
      <c r="G205" s="15" t="str">
        <f>VLOOKUP(TEXT(F205,"0"),'Nacionalidades de todo por dni'!$A$2:$B$2168,2,0)</f>
        <v>Argentina</v>
      </c>
      <c r="H205" s="18" t="str">
        <f t="shared" si="1"/>
        <v>4</v>
      </c>
      <c r="I205" s="18" t="str">
        <f t="shared" si="2"/>
        <v>3</v>
      </c>
      <c r="J205" s="18" t="str">
        <f t="shared" si="3"/>
        <v>MAÑANA</v>
      </c>
      <c r="K205" s="18" t="str">
        <f>VLOOKUP(F205,'Datos por dni'!$B$10:$AM$2168,11,0)</f>
        <v>4 horas diarias, 3 veces por semana, de lunes a viernes por la MAÑANA.</v>
      </c>
      <c r="L205" s="15" t="str">
        <f>SUBSTITUTE(VLOOKUP(F205,'Datos por dni'!$B$10:$AM$325,11,0),"Prefiero no decirlo","")</f>
        <v>4 horas diarias, 3 veces por semana, de lunes a viernes por la MAÑANA.</v>
      </c>
      <c r="M205" s="15"/>
      <c r="N205" s="15" t="str">
        <f>IF(O205 &lt;&gt; "",VLOOKUP(O205,'Áreas'!$A$2:$C$14,2,),"")</f>
        <v>Educación Socioambiental</v>
      </c>
      <c r="O205" s="15" t="s">
        <v>158</v>
      </c>
      <c r="P205" s="15" t="str">
        <f>VLOOKUP(F205,'Datos por dni'!$B$10:$AM$325,21,0)</f>
        <v>Ariel Szpira </v>
      </c>
      <c r="Q205" s="15"/>
    </row>
    <row r="206">
      <c r="A206" s="9" t="s">
        <v>55</v>
      </c>
      <c r="B206" s="13">
        <f>VLOOKUP(F206,'Datos por dni'!$B$10:$AM$325,2,0)</f>
        <v>44580.46815</v>
      </c>
      <c r="C206" s="14">
        <f>VLOOKUP(F206,'Datos por dni'!$B$10:$AM$325,5,0)</f>
        <v>35777</v>
      </c>
      <c r="D206" s="15" t="str">
        <f>IFERROR(__xludf.DUMMYFUNCTION("IF(REGEXMATCH(E206,""^[0-9]{8}$""),""DNI"",IF(E206&lt;&gt;"""",""OTRO"",""""))"),"DNI")</f>
        <v>DNI</v>
      </c>
      <c r="E206" s="16" t="s">
        <v>271</v>
      </c>
      <c r="F206" s="17">
        <v>4.0808383E7</v>
      </c>
      <c r="G206" s="15" t="str">
        <f>VLOOKUP(TEXT(F206,"0"),'Nacionalidades de todo por dni'!$A$2:$B$2168,2,0)</f>
        <v>Argentina</v>
      </c>
      <c r="H206" s="18" t="str">
        <f t="shared" si="1"/>
        <v>4</v>
      </c>
      <c r="I206" s="18" t="str">
        <f t="shared" si="2"/>
        <v>3</v>
      </c>
      <c r="J206" s="18" t="str">
        <f t="shared" si="3"/>
        <v>TARDE</v>
      </c>
      <c r="K206" s="18" t="str">
        <f>VLOOKUP(F206,'Datos por dni'!$B$10:$AM$2168,11,0)</f>
        <v>4 horas diarias, 3 veces por semana, de lunes a viernes por la TARDE.</v>
      </c>
      <c r="L206" s="15" t="str">
        <f>SUBSTITUTE(VLOOKUP(F206,'Datos por dni'!$B$10:$AM$325,11,0),"Prefiero no decirlo","")</f>
        <v>4 horas diarias, 3 veces por semana, de lunes a viernes por la TARDE.</v>
      </c>
      <c r="M206" s="15"/>
      <c r="N206" s="15" t="str">
        <f>IF(O206 &lt;&gt; "",VLOOKUP(O206,'Áreas'!$A$2:$C$14,2,),"")</f>
        <v>Investigación y Política Socioambiental</v>
      </c>
      <c r="O206" s="15" t="s">
        <v>170</v>
      </c>
      <c r="P206" s="15" t="str">
        <f>VLOOKUP(F206,'Datos por dni'!$B$10:$AM$325,21,0)</f>
        <v>Analia Albarracin</v>
      </c>
      <c r="Q206" s="15"/>
    </row>
    <row r="207">
      <c r="A207" s="9" t="s">
        <v>55</v>
      </c>
      <c r="B207" s="13">
        <f>VLOOKUP(F207,'Datos por dni'!$B$10:$AM$325,2,0)</f>
        <v>44581.55641</v>
      </c>
      <c r="C207" s="14">
        <f>VLOOKUP(F207,'Datos por dni'!$B$10:$AM$325,5,0)</f>
        <v>34994</v>
      </c>
      <c r="D207" s="15" t="str">
        <f>IFERROR(__xludf.DUMMYFUNCTION("IF(REGEXMATCH(E207,""^[0-9]{8}$""),""DNI"",IF(E207&lt;&gt;"""",""OTRO"",""""))"),"DNI")</f>
        <v>DNI</v>
      </c>
      <c r="E207" s="16" t="s">
        <v>272</v>
      </c>
      <c r="F207" s="17">
        <v>3.935324E7</v>
      </c>
      <c r="G207" s="15" t="str">
        <f>VLOOKUP(TEXT(F207,"0"),'Nacionalidades de todo por dni'!$A$2:$B$2168,2,0)</f>
        <v>Argentina</v>
      </c>
      <c r="H207" s="18" t="str">
        <f t="shared" si="1"/>
        <v>4</v>
      </c>
      <c r="I207" s="18" t="str">
        <f t="shared" si="2"/>
        <v>3</v>
      </c>
      <c r="J207" s="18" t="str">
        <f t="shared" si="3"/>
        <v>MAÑANA</v>
      </c>
      <c r="K207" s="18" t="str">
        <f>VLOOKUP(F207,'Datos por dni'!$B$10:$AM$2168,11,0)</f>
        <v>4 horas diarias, 3 veces por semana, de lunes a viernes por la MAÑANA.</v>
      </c>
      <c r="L207" s="15" t="str">
        <f>SUBSTITUTE(VLOOKUP(F207,'Datos por dni'!$B$10:$AM$325,11,0),"Prefiero no decirlo","")</f>
        <v>4 horas diarias, 3 veces por semana, de lunes a viernes por la MAÑANA.</v>
      </c>
      <c r="M207" s="15"/>
      <c r="N207" s="15" t="str">
        <f>IF(O207 &lt;&gt; "",VLOOKUP(O207,'Áreas'!$A$2:$C$14,2,),"")</f>
        <v>Investigación y Política Socioambiental</v>
      </c>
      <c r="O207" s="15" t="s">
        <v>170</v>
      </c>
      <c r="P207" s="15" t="str">
        <f>VLOOKUP(F207,'Datos por dni'!$B$10:$AM$325,21,0)</f>
        <v>Carola Traverso</v>
      </c>
      <c r="Q207" s="15"/>
    </row>
    <row r="208">
      <c r="A208" s="9" t="s">
        <v>55</v>
      </c>
      <c r="B208" s="13">
        <f>VLOOKUP(F208,'Datos por dni'!$B$10:$AM$325,2,0)</f>
        <v>44581.67535</v>
      </c>
      <c r="C208" s="14">
        <f>VLOOKUP(F208,'Datos por dni'!$B$10:$AM$325,5,0)</f>
        <v>34228</v>
      </c>
      <c r="D208" s="15" t="str">
        <f>IFERROR(__xludf.DUMMYFUNCTION("IF(REGEXMATCH(E208,""^[0-9]{8}$""),""DNI"",IF(E208&lt;&gt;"""",""OTRO"",""""))"),"DNI")</f>
        <v>DNI</v>
      </c>
      <c r="E208" s="16" t="s">
        <v>273</v>
      </c>
      <c r="F208" s="17">
        <v>3.6745759E7</v>
      </c>
      <c r="G208" s="15" t="str">
        <f>VLOOKUP(TEXT(F208,"0"),'Nacionalidades de todo por dni'!$A$2:$B$2168,2,0)</f>
        <v>Argentina</v>
      </c>
      <c r="H208" s="18" t="str">
        <f t="shared" si="1"/>
        <v>4</v>
      </c>
      <c r="I208" s="18" t="str">
        <f t="shared" si="2"/>
        <v>3</v>
      </c>
      <c r="J208" s="18" t="str">
        <f t="shared" si="3"/>
        <v>MAÑANA</v>
      </c>
      <c r="K208" s="18" t="str">
        <f>VLOOKUP(F208,'Datos por dni'!$B$10:$AM$2168,11,0)</f>
        <v>4 horas diarias, 3 veces por semana, de lunes a viernes por la MAÑANA.</v>
      </c>
      <c r="L208" s="15" t="str">
        <f>SUBSTITUTE(VLOOKUP(F208,'Datos por dni'!$B$10:$AM$325,11,0),"Prefiero no decirlo","")</f>
        <v>4 horas diarias, 3 veces por semana, de lunes a viernes por la MAÑANA.</v>
      </c>
      <c r="M208" s="15"/>
      <c r="N208" s="15" t="str">
        <f>IF(O208 &lt;&gt; "",VLOOKUP(O208,'Áreas'!$A$2:$C$14,2,),"")</f>
        <v>Investigación y Política Socioambiental</v>
      </c>
      <c r="O208" s="15" t="s">
        <v>170</v>
      </c>
      <c r="P208" s="15" t="str">
        <f>VLOOKUP(F208,'Datos por dni'!$B$10:$AM$325,21,0)</f>
        <v>Brenda Tresols</v>
      </c>
      <c r="Q208" s="15"/>
    </row>
    <row r="209">
      <c r="A209" s="9" t="s">
        <v>55</v>
      </c>
      <c r="B209" s="13">
        <f>VLOOKUP(F209,'Datos por dni'!$B$10:$AM$325,2,0)</f>
        <v>44587.60662</v>
      </c>
      <c r="C209" s="14">
        <f>VLOOKUP(F209,'Datos por dni'!$B$10:$AM$325,5,0)</f>
        <v>33536</v>
      </c>
      <c r="D209" s="15" t="str">
        <f>IFERROR(__xludf.DUMMYFUNCTION("IF(REGEXMATCH(E209,""^[0-9]{8}$""),""DNI"",IF(E209&lt;&gt;"""",""OTRO"",""""))"),"DNI")</f>
        <v>DNI</v>
      </c>
      <c r="E209" s="16" t="s">
        <v>274</v>
      </c>
      <c r="F209" s="17">
        <v>3.6202279E7</v>
      </c>
      <c r="G209" s="15" t="str">
        <f>VLOOKUP(TEXT(F209,"0"),'Nacionalidades de todo por dni'!$A$2:$B$2168,2,0)</f>
        <v>Argentina</v>
      </c>
      <c r="H209" s="18" t="str">
        <f t="shared" si="1"/>
        <v>3</v>
      </c>
      <c r="I209" s="18" t="str">
        <f t="shared" si="2"/>
        <v>4</v>
      </c>
      <c r="J209" s="18" t="str">
        <f t="shared" si="3"/>
        <v>TARDE</v>
      </c>
      <c r="K209" s="18" t="str">
        <f>VLOOKUP(F209,'Datos por dni'!$B$10:$AM$2168,11,0)</f>
        <v>3 horas diarias, 4 veces por semana, de lunes a viernes por la TARDE.</v>
      </c>
      <c r="L209" s="15" t="str">
        <f>SUBSTITUTE(VLOOKUP(F209,'Datos por dni'!$B$10:$AM$325,11,0),"Prefiero no decirlo","")</f>
        <v>3 horas diarias, 4 veces por semana, de lunes a viernes por la TARDE.</v>
      </c>
      <c r="M209" s="15"/>
      <c r="N209" s="15" t="str">
        <f>IF(O209 &lt;&gt; "",VLOOKUP(O209,'Áreas'!$A$2:$C$14,2,),"")</f>
        <v>Educación Socioambiental</v>
      </c>
      <c r="O209" s="15" t="s">
        <v>158</v>
      </c>
      <c r="P209" s="15" t="str">
        <f>VLOOKUP(F209,'Datos por dni'!$B$10:$AM$325,21,0)</f>
        <v>Rafael Álvarez </v>
      </c>
      <c r="Q209" s="15"/>
    </row>
    <row r="210">
      <c r="A210" s="9" t="s">
        <v>55</v>
      </c>
      <c r="B210" s="13">
        <f>VLOOKUP(F210,'Datos por dni'!$B$10:$AM$325,2,0)</f>
        <v>44591.00503</v>
      </c>
      <c r="C210" s="14">
        <f>VLOOKUP(F210,'Datos por dni'!$B$10:$AM$325,5,0)</f>
        <v>37840</v>
      </c>
      <c r="D210" s="15" t="str">
        <f>IFERROR(__xludf.DUMMYFUNCTION("IF(REGEXMATCH(E210,""^[0-9]{8}$""),""DNI"",IF(E210&lt;&gt;"""",""OTRO"",""""))"),"DNI")</f>
        <v>DNI</v>
      </c>
      <c r="E210" s="16" t="s">
        <v>275</v>
      </c>
      <c r="F210" s="17">
        <v>4.5137776E7</v>
      </c>
      <c r="G210" s="15" t="str">
        <f>VLOOKUP(TEXT(F210,"0"),'Nacionalidades de todo por dni'!$A$2:$B$2168,2,0)</f>
        <v>Argentina</v>
      </c>
      <c r="H210" s="18" t="str">
        <f t="shared" si="1"/>
        <v>4</v>
      </c>
      <c r="I210" s="18" t="str">
        <f t="shared" si="2"/>
        <v>3</v>
      </c>
      <c r="J210" s="18" t="str">
        <f t="shared" si="3"/>
        <v>MAÑANA</v>
      </c>
      <c r="K210" s="18" t="str">
        <f>VLOOKUP(F210,'Datos por dni'!$B$10:$AM$2168,11,0)</f>
        <v>4 horas diarias, 3 veces por semana, de lunes a viernes por la MAÑANA.</v>
      </c>
      <c r="L210" s="15" t="str">
        <f>SUBSTITUTE(VLOOKUP(F210,'Datos por dni'!$B$10:$AM$325,11,0),"Prefiero no decirlo","")</f>
        <v>4 horas diarias, 3 veces por semana, de lunes a viernes por la MAÑANA.</v>
      </c>
      <c r="M210" s="15"/>
      <c r="N210" s="15" t="str">
        <f>IF(O210 &lt;&gt; "",VLOOKUP(O210,'Áreas'!$A$2:$C$14,2,),"")</f>
        <v>Educación Socioambiental, Investigación y Política Socioambiental, Relaciones Humanas &amp; Voluntariado</v>
      </c>
      <c r="O210" s="15" t="s">
        <v>174</v>
      </c>
      <c r="P210" s="15" t="str">
        <f>VLOOKUP(F210,'Datos por dni'!$B$10:$AM$325,21,0)</f>
        <v>Matilde Pereda</v>
      </c>
      <c r="Q210" s="15"/>
    </row>
    <row r="211">
      <c r="A211" s="9" t="s">
        <v>55</v>
      </c>
      <c r="B211" s="13">
        <f>VLOOKUP(F211,'Datos por dni'!$B$10:$AM$325,2,0)</f>
        <v>44594.85513</v>
      </c>
      <c r="C211" s="14">
        <f>VLOOKUP(F211,'Datos por dni'!$B$10:$AM$325,5,0)</f>
        <v>33417</v>
      </c>
      <c r="D211" s="15" t="str">
        <f>IFERROR(__xludf.DUMMYFUNCTION("IF(REGEXMATCH(E211,""^[0-9]{8}$""),""DNI"",IF(E211&lt;&gt;"""",""OTRO"",""""))"),"DNI")</f>
        <v>DNI</v>
      </c>
      <c r="E211" s="16" t="s">
        <v>276</v>
      </c>
      <c r="F211" s="17">
        <v>9.572987E7</v>
      </c>
      <c r="G211" s="15" t="str">
        <f>VLOOKUP(TEXT(F211,"0"),'Nacionalidades de todo por dni'!$A$2:$B$2168,2,0)</f>
        <v>Venezuela</v>
      </c>
      <c r="H211" s="18" t="str">
        <f t="shared" si="1"/>
        <v>3</v>
      </c>
      <c r="I211" s="18" t="str">
        <f t="shared" si="2"/>
        <v>4</v>
      </c>
      <c r="J211" s="18" t="str">
        <f t="shared" si="3"/>
        <v>TARDE</v>
      </c>
      <c r="K211" s="18" t="str">
        <f>VLOOKUP(F211,'Datos por dni'!$B$10:$AM$2168,11,0)</f>
        <v>3 horas diarias, 4 veces por semana, de lunes a viernes por la TARDE.</v>
      </c>
      <c r="L211" s="15" t="str">
        <f>SUBSTITUTE(VLOOKUP(F211,'Datos por dni'!$B$10:$AM$325,11,0),"Prefiero no decirlo","")</f>
        <v>3 horas diarias, 4 veces por semana, de lunes a viernes por la TARDE.</v>
      </c>
      <c r="M211" s="15"/>
      <c r="N211" s="15" t="str">
        <f>IF(O211 &lt;&gt; "",VLOOKUP(O211,'Áreas'!$A$2:$C$14,2,),"")</f>
        <v>Educación Socioambiental, Investigación y Política Socioambiental, Relaciones Humanas &amp; Voluntariado</v>
      </c>
      <c r="O211" s="15" t="s">
        <v>174</v>
      </c>
      <c r="P211" s="15" t="str">
        <f>VLOOKUP(F211,'Datos por dni'!$B$10:$AM$325,21,0)</f>
        <v>Isabel Da Costa</v>
      </c>
      <c r="Q211" s="15"/>
    </row>
    <row r="212">
      <c r="A212" s="9" t="s">
        <v>55</v>
      </c>
      <c r="B212" s="13">
        <f>VLOOKUP(F212,'Datos por dni'!$B$10:$AM$325,2,0)</f>
        <v>44461.33403</v>
      </c>
      <c r="C212" s="14">
        <f>VLOOKUP(F212,'Datos por dni'!$B$10:$AM$325,5,0)</f>
        <v>34276</v>
      </c>
      <c r="D212" s="15" t="str">
        <f>IFERROR(__xludf.DUMMYFUNCTION("IF(REGEXMATCH(E212,""^[0-9]{8}$""),""DNI"",IF(E212&lt;&gt;"""",""OTRO"",""""))"),"DNI")</f>
        <v>DNI</v>
      </c>
      <c r="E212" s="16" t="s">
        <v>219</v>
      </c>
      <c r="F212" s="17">
        <v>3.8409496E7</v>
      </c>
      <c r="G212" s="15" t="str">
        <f>VLOOKUP(TEXT(F212,"0"),'Nacionalidades de todo por dni'!$A$2:$B$2168,2,0)</f>
        <v>Argentina</v>
      </c>
      <c r="H212" s="18" t="str">
        <f t="shared" si="1"/>
        <v>4</v>
      </c>
      <c r="I212" s="18" t="str">
        <f t="shared" si="2"/>
        <v>3</v>
      </c>
      <c r="J212" s="18" t="str">
        <f t="shared" si="3"/>
        <v>TARDE</v>
      </c>
      <c r="K212" s="18" t="str">
        <f>VLOOKUP(F212,'Datos por dni'!$B$10:$AM$2168,11,0)</f>
        <v>4 horas diarias, 3 veces por semana, de lunes a viernes por la TARDE.</v>
      </c>
      <c r="L212" s="15" t="str">
        <f>SUBSTITUTE(VLOOKUP(F212,'Datos por dni'!$B$10:$AM$325,11,0),"Prefiero no decirlo","")</f>
        <v>4 horas diarias, 3 veces por semana, de lunes a viernes por la TARDE.</v>
      </c>
      <c r="M212" s="15"/>
      <c r="N212" s="15" t="str">
        <f>IF(O212 &lt;&gt; "",VLOOKUP(O212,'Áreas'!$A$2:$C$14,2,),"")</f>
        <v>Educación Socioambiental, Investigación y Política Socioambiental, Relaciones Humanas &amp; Voluntariado</v>
      </c>
      <c r="O212" s="15" t="s">
        <v>174</v>
      </c>
      <c r="P212" s="15" t="str">
        <f>VLOOKUP(F212,'Datos por dni'!$B$10:$AM$325,21,0)</f>
        <v>Justina escalante</v>
      </c>
      <c r="Q212" s="15"/>
    </row>
    <row r="213">
      <c r="A213" s="9" t="s">
        <v>55</v>
      </c>
      <c r="B213" s="13">
        <f>VLOOKUP(F213,'Datos por dni'!$B$10:$AM$325,2,0)</f>
        <v>44601.40651</v>
      </c>
      <c r="C213" s="14">
        <f>VLOOKUP(F213,'Datos por dni'!$B$10:$AM$325,5,0)</f>
        <v>30580</v>
      </c>
      <c r="D213" s="15" t="str">
        <f>IFERROR(__xludf.DUMMYFUNCTION("IF(REGEXMATCH(E213,""^[0-9]{8}$""),""DNI"",IF(E213&lt;&gt;"""",""OTRO"",""""))"),"DNI")</f>
        <v>DNI</v>
      </c>
      <c r="E213" s="16" t="s">
        <v>277</v>
      </c>
      <c r="F213" s="17">
        <v>3.0514272E7</v>
      </c>
      <c r="G213" s="15" t="str">
        <f>VLOOKUP(TEXT(F213,"0"),'Nacionalidades de todo por dni'!$A$2:$B$2168,2,0)</f>
        <v>Argentina</v>
      </c>
      <c r="H213" s="18" t="str">
        <f t="shared" si="1"/>
        <v>4</v>
      </c>
      <c r="I213" s="18" t="str">
        <f t="shared" si="2"/>
        <v>3</v>
      </c>
      <c r="J213" s="18" t="str">
        <f t="shared" si="3"/>
        <v>TARDE</v>
      </c>
      <c r="K213" s="18" t="str">
        <f>VLOOKUP(F213,'Datos por dni'!$B$10:$AM$2168,11,0)</f>
        <v>4 horas diarias, 3 veces por semana, de lunes a viernes por la TARDE.</v>
      </c>
      <c r="L213" s="15" t="str">
        <f>SUBSTITUTE(VLOOKUP(F213,'Datos por dni'!$B$10:$AM$325,11,0),"Prefiero no decirlo","")</f>
        <v>4 horas diarias, 3 veces por semana, de lunes a viernes por la TARDE.</v>
      </c>
      <c r="M213" s="15"/>
      <c r="N213" s="15" t="str">
        <f>IF(O213 &lt;&gt; "",VLOOKUP(O213,'Áreas'!$A$2:$C$14,2,),"")</f>
        <v>Educación Socioambiental, Investigación y Política Socioambiental, Relaciones Humanas &amp; Voluntariado</v>
      </c>
      <c r="O213" s="15" t="s">
        <v>174</v>
      </c>
      <c r="P213" s="15" t="str">
        <f>VLOOKUP(F213,'Datos por dni'!$B$10:$AM$325,21,0)</f>
        <v>TEO GRANT</v>
      </c>
      <c r="Q213" s="15"/>
    </row>
    <row r="214">
      <c r="A214" s="9" t="s">
        <v>55</v>
      </c>
      <c r="B214" s="13">
        <f>VLOOKUP(F214,'Datos por dni'!$B$10:$AM$325,2,0)</f>
        <v>44602.90065</v>
      </c>
      <c r="C214" s="14">
        <f>VLOOKUP(F214,'Datos por dni'!$B$10:$AM$325,5,0)</f>
        <v>35549</v>
      </c>
      <c r="D214" s="15" t="str">
        <f>IFERROR(__xludf.DUMMYFUNCTION("IF(REGEXMATCH(E214,""^[0-9]{8}$""),""DNI"",IF(E214&lt;&gt;"""",""OTRO"",""""))"),"DNI")</f>
        <v>DNI</v>
      </c>
      <c r="E214" s="16" t="s">
        <v>278</v>
      </c>
      <c r="F214" s="17">
        <v>9.5849092E7</v>
      </c>
      <c r="G214" s="15" t="str">
        <f>VLOOKUP(TEXT(F214,"0"),'Nacionalidades de todo por dni'!$A$2:$B$2168,2,0)</f>
        <v>Brasil</v>
      </c>
      <c r="H214" s="18" t="str">
        <f t="shared" si="1"/>
        <v>4</v>
      </c>
      <c r="I214" s="18" t="str">
        <f t="shared" si="2"/>
        <v>3</v>
      </c>
      <c r="J214" s="18" t="str">
        <f t="shared" si="3"/>
        <v>TARDE</v>
      </c>
      <c r="K214" s="18" t="str">
        <f>VLOOKUP(F214,'Datos por dni'!$B$10:$AM$2168,11,0)</f>
        <v>4 horas diarias, 3 veces por semana, de lunes a viernes por la TARDE.</v>
      </c>
      <c r="L214" s="15" t="str">
        <f>SUBSTITUTE(VLOOKUP(F214,'Datos por dni'!$B$10:$AM$325,11,0),"Prefiero no decirlo","")</f>
        <v>4 horas diarias, 3 veces por semana, de lunes a viernes por la TARDE.</v>
      </c>
      <c r="M214" s="15"/>
      <c r="N214" s="15" t="str">
        <f>IF(O214 &lt;&gt; "",VLOOKUP(O214,'Áreas'!$A$2:$C$14,2,),"")</f>
        <v>Educación Socioambiental</v>
      </c>
      <c r="O214" s="15" t="s">
        <v>158</v>
      </c>
      <c r="P214" s="15" t="str">
        <f>VLOOKUP(F214,'Datos por dni'!$B$10:$AM$325,21,0)</f>
        <v>Guillermo Aguirre </v>
      </c>
      <c r="Q214" s="15"/>
    </row>
    <row r="215">
      <c r="A215" s="9" t="s">
        <v>55</v>
      </c>
      <c r="B215" s="13">
        <f>VLOOKUP(F215,'Datos por dni'!$B$10:$AM$325,2,0)</f>
        <v>44603.69935</v>
      </c>
      <c r="C215" s="14">
        <f>VLOOKUP(F215,'Datos por dni'!$B$10:$AM$325,5,0)</f>
        <v>29336</v>
      </c>
      <c r="D215" s="15" t="str">
        <f>IFERROR(__xludf.DUMMYFUNCTION("IF(REGEXMATCH(E215,""^[0-9]{8}$""),""DNI"",IF(E215&lt;&gt;"""",""OTRO"",""""))"),"DNI")</f>
        <v>DNI</v>
      </c>
      <c r="E215" s="16" t="s">
        <v>279</v>
      </c>
      <c r="F215" s="17">
        <v>2.8169008E7</v>
      </c>
      <c r="G215" s="15" t="str">
        <f>VLOOKUP(TEXT(F215,"0"),'Nacionalidades de todo por dni'!$A$2:$B$2168,2,0)</f>
        <v>Argentina</v>
      </c>
      <c r="H215" s="18" t="str">
        <f t="shared" si="1"/>
        <v>4</v>
      </c>
      <c r="I215" s="18" t="str">
        <f t="shared" si="2"/>
        <v>3</v>
      </c>
      <c r="J215" s="18" t="str">
        <f t="shared" si="3"/>
        <v>MAÑANA</v>
      </c>
      <c r="K215" s="18" t="str">
        <f>VLOOKUP(F215,'Datos por dni'!$B$10:$AM$2168,11,0)</f>
        <v>4 horas diarias, 3 veces por semana, de lunes a viernes por la MAÑANA.</v>
      </c>
      <c r="L215" s="15" t="str">
        <f>SUBSTITUTE(VLOOKUP(F215,'Datos por dni'!$B$10:$AM$325,11,0),"Prefiero no decirlo","")</f>
        <v>4 horas diarias, 3 veces por semana, de lunes a viernes por la MAÑANA.</v>
      </c>
      <c r="M215" s="15"/>
      <c r="N215" s="15" t="str">
        <f>IF(O215 &lt;&gt; "",VLOOKUP(O215,'Áreas'!$A$2:$C$14,2,),"")</f>
        <v>Educación Socioambiental</v>
      </c>
      <c r="O215" s="15" t="s">
        <v>158</v>
      </c>
      <c r="P215" s="15" t="str">
        <f>VLOOKUP(F215,'Datos por dni'!$B$10:$AM$325,21,0)</f>
        <v>Carolina Meguira</v>
      </c>
      <c r="Q215" s="15"/>
    </row>
    <row r="216">
      <c r="A216" s="9" t="s">
        <v>55</v>
      </c>
      <c r="B216" s="13">
        <f>VLOOKUP(F216,'Datos por dni'!$B$10:$AM$325,2,0)</f>
        <v>44606.62645</v>
      </c>
      <c r="C216" s="14">
        <f>VLOOKUP(F216,'Datos por dni'!$B$10:$AM$325,5,0)</f>
        <v>29539</v>
      </c>
      <c r="D216" s="15" t="str">
        <f>IFERROR(__xludf.DUMMYFUNCTION("IF(REGEXMATCH(E216,""^[0-9]{8}$""),""DNI"",IF(E216&lt;&gt;"""",""OTRO"",""""))"),"DNI")</f>
        <v>DNI</v>
      </c>
      <c r="E216" s="16" t="s">
        <v>280</v>
      </c>
      <c r="F216" s="17">
        <v>2.8418358E7</v>
      </c>
      <c r="G216" s="15" t="str">
        <f>VLOOKUP(TEXT(F216,"0"),'Nacionalidades de todo por dni'!$A$2:$B$2168,2,0)</f>
        <v>Argentina</v>
      </c>
      <c r="H216" s="18" t="str">
        <f t="shared" si="1"/>
        <v>4</v>
      </c>
      <c r="I216" s="18" t="str">
        <f t="shared" si="2"/>
        <v>3</v>
      </c>
      <c r="J216" s="18" t="str">
        <f t="shared" si="3"/>
        <v>TARDE</v>
      </c>
      <c r="K216" s="18" t="str">
        <f>VLOOKUP(F216,'Datos por dni'!$B$10:$AM$2168,11,0)</f>
        <v>4 horas diarias, 3 veces por semana, de lunes a viernes por la TARDE.</v>
      </c>
      <c r="L216" s="15" t="str">
        <f>SUBSTITUTE(VLOOKUP(F216,'Datos por dni'!$B$10:$AM$325,11,0),"Prefiero no decirlo","")</f>
        <v>4 horas diarias, 3 veces por semana, de lunes a viernes por la TARDE.</v>
      </c>
      <c r="M216" s="15"/>
      <c r="N216" s="15" t="str">
        <f>IF(O216 &lt;&gt; "",VLOOKUP(O216,'Áreas'!$A$2:$C$14,2,),"")</f>
        <v>Educación Socioambiental</v>
      </c>
      <c r="O216" s="15" t="s">
        <v>158</v>
      </c>
      <c r="P216" s="15" t="str">
        <f>VLOOKUP(F216,'Datos por dni'!$B$10:$AM$325,21,0)</f>
        <v>Alejandra Rodriguez</v>
      </c>
      <c r="Q216" s="15"/>
    </row>
    <row r="217">
      <c r="A217" s="9" t="s">
        <v>55</v>
      </c>
      <c r="B217" s="13">
        <f>VLOOKUP(F217,'Datos por dni'!$B$10:$AM$325,2,0)</f>
        <v>44607.59096</v>
      </c>
      <c r="C217" s="14">
        <f>VLOOKUP(F217,'Datos por dni'!$B$10:$AM$325,5,0)</f>
        <v>37463</v>
      </c>
      <c r="D217" s="15" t="str">
        <f>IFERROR(__xludf.DUMMYFUNCTION("IF(REGEXMATCH(E217,""^[0-9]{8}$""),""DNI"",IF(E217&lt;&gt;"""",""OTRO"",""""))"),"DNI")</f>
        <v>DNI</v>
      </c>
      <c r="E217" s="16" t="s">
        <v>281</v>
      </c>
      <c r="F217" s="17">
        <v>4.4261905E7</v>
      </c>
      <c r="G217" s="15" t="str">
        <f>VLOOKUP(TEXT(F217,"0"),'Nacionalidades de todo por dni'!$A$2:$B$2168,2,0)</f>
        <v>Argentina</v>
      </c>
      <c r="H217" s="18" t="str">
        <f t="shared" si="1"/>
        <v>4</v>
      </c>
      <c r="I217" s="18" t="str">
        <f t="shared" si="2"/>
        <v>3</v>
      </c>
      <c r="J217" s="18" t="str">
        <f t="shared" si="3"/>
        <v>TARDE</v>
      </c>
      <c r="K217" s="18" t="str">
        <f>VLOOKUP(F217,'Datos por dni'!$B$10:$AM$2168,11,0)</f>
        <v>4 horas diarias, 3 veces por semana, de lunes a viernes por la TARDE.</v>
      </c>
      <c r="L217" s="15" t="str">
        <f>SUBSTITUTE(VLOOKUP(F217,'Datos por dni'!$B$10:$AM$325,11,0),"Prefiero no decirlo","")</f>
        <v>4 horas diarias, 3 veces por semana, de lunes a viernes por la TARDE.</v>
      </c>
      <c r="M217" s="15"/>
      <c r="N217" s="15" t="str">
        <f>IF(O217 &lt;&gt; "",VLOOKUP(O217,'Áreas'!$A$2:$C$14,2,),"")</f>
        <v>Restauración Ecológica</v>
      </c>
      <c r="O217" s="15" t="s">
        <v>282</v>
      </c>
      <c r="P217" s="15" t="str">
        <f>VLOOKUP(F217,'Datos por dni'!$B$10:$AM$325,21,0)</f>
        <v>Helen Jacobs</v>
      </c>
      <c r="Q217" s="15"/>
    </row>
    <row r="218">
      <c r="A218" s="9" t="s">
        <v>55</v>
      </c>
      <c r="B218" s="13">
        <f>VLOOKUP(F218,'Datos por dni'!$B$10:$AM$325,2,0)</f>
        <v>44608.78368</v>
      </c>
      <c r="C218" s="14">
        <f>VLOOKUP(F218,'Datos por dni'!$B$10:$AM$325,5,0)</f>
        <v>35802</v>
      </c>
      <c r="D218" s="15" t="str">
        <f>IFERROR(__xludf.DUMMYFUNCTION("IF(REGEXMATCH(E218,""^[0-9]{8}$""),""DNI"",IF(E218&lt;&gt;"""",""OTRO"",""""))"),"DNI")</f>
        <v>DNI</v>
      </c>
      <c r="E218" s="16" t="s">
        <v>283</v>
      </c>
      <c r="F218" s="17">
        <v>4.0729286E7</v>
      </c>
      <c r="G218" s="15" t="str">
        <f>VLOOKUP(TEXT(F218,"0"),'Nacionalidades de todo por dni'!$A$2:$B$2168,2,0)</f>
        <v>Argentina</v>
      </c>
      <c r="H218" s="18" t="str">
        <f t="shared" si="1"/>
        <v>4</v>
      </c>
      <c r="I218" s="18" t="str">
        <f t="shared" si="2"/>
        <v>3</v>
      </c>
      <c r="J218" s="18" t="str">
        <f t="shared" si="3"/>
        <v>MAÑANA</v>
      </c>
      <c r="K218" s="18" t="str">
        <f>VLOOKUP(F218,'Datos por dni'!$B$10:$AM$2168,11,0)</f>
        <v>4 horas diarias, 3 veces por semana, de lunes a viernes por la MAÑANA.</v>
      </c>
      <c r="L218" s="15" t="str">
        <f>SUBSTITUTE(VLOOKUP(F218,'Datos por dni'!$B$10:$AM$325,11,0),"Prefiero no decirlo","")</f>
        <v>4 horas diarias, 3 veces por semana, de lunes a viernes por la MAÑANA.</v>
      </c>
      <c r="M218" s="15"/>
      <c r="N218" s="15" t="str">
        <f>IF(O218 &lt;&gt; "",VLOOKUP(O218,'Áreas'!$A$2:$C$14,2,),"")</f>
        <v>Investigación y Política Socioambiental</v>
      </c>
      <c r="O218" s="15" t="s">
        <v>170</v>
      </c>
      <c r="P218" s="15" t="str">
        <f>VLOOKUP(F218,'Datos por dni'!$B$10:$AM$325,21,0)</f>
        <v>Elizabeth Piro</v>
      </c>
      <c r="Q218" s="15"/>
    </row>
    <row r="219">
      <c r="A219" s="9" t="s">
        <v>55</v>
      </c>
      <c r="B219" s="13">
        <f>VLOOKUP(F219,'Datos por dni'!$B$10:$AM$325,2,0)</f>
        <v>44609.47916</v>
      </c>
      <c r="C219" s="14">
        <f>VLOOKUP(F219,'Datos por dni'!$B$10:$AM$325,5,0)</f>
        <v>31811</v>
      </c>
      <c r="D219" s="15" t="str">
        <f>IFERROR(__xludf.DUMMYFUNCTION("IF(REGEXMATCH(E219,""^[0-9]{8}$""),""DNI"",IF(E219&lt;&gt;"""",""OTRO"",""""))"),"DNI")</f>
        <v>DNI</v>
      </c>
      <c r="E219" s="16" t="s">
        <v>284</v>
      </c>
      <c r="F219" s="17">
        <v>3.2849209E7</v>
      </c>
      <c r="G219" s="15" t="str">
        <f>VLOOKUP(TEXT(F219,"0"),'Nacionalidades de todo por dni'!$A$2:$B$2168,2,0)</f>
        <v>Argentina</v>
      </c>
      <c r="H219" s="18" t="str">
        <f t="shared" si="1"/>
        <v>4</v>
      </c>
      <c r="I219" s="18" t="str">
        <f t="shared" si="2"/>
        <v>3</v>
      </c>
      <c r="J219" s="18" t="str">
        <f t="shared" si="3"/>
        <v>MAÑANA</v>
      </c>
      <c r="K219" s="18" t="str">
        <f>VLOOKUP(F219,'Datos por dni'!$B$10:$AM$2168,11,0)</f>
        <v>4 horas diarias, 3 veces por semana, de lunes a viernes por la MAÑANA.</v>
      </c>
      <c r="L219" s="15" t="str">
        <f>SUBSTITUTE(VLOOKUP(F219,'Datos por dni'!$B$10:$AM$325,11,0),"Prefiero no decirlo","")</f>
        <v>4 horas diarias, 3 veces por semana, de lunes a viernes por la MAÑANA.</v>
      </c>
      <c r="M219" s="15"/>
      <c r="N219" s="15" t="str">
        <f>IF(O219 &lt;&gt; "",VLOOKUP(O219,'Áreas'!$A$2:$C$14,2,),"")</f>
        <v>Educación Socioambiental, Investigación y Política Socioambiental, Relaciones Humanas &amp; Voluntariado</v>
      </c>
      <c r="O219" s="15" t="s">
        <v>174</v>
      </c>
      <c r="P219" s="15" t="str">
        <f>VLOOKUP(F219,'Datos por dni'!$B$10:$AM$325,21,0)</f>
        <v>Teresa Grela</v>
      </c>
      <c r="Q219" s="15"/>
    </row>
    <row r="220">
      <c r="A220" s="9" t="s">
        <v>55</v>
      </c>
      <c r="B220" s="13">
        <f>VLOOKUP(F220,'Datos por dni'!$B$10:$AM$325,2,0)</f>
        <v>44610.72916</v>
      </c>
      <c r="C220" s="14">
        <f>VLOOKUP(F220,'Datos por dni'!$B$10:$AM$325,5,0)</f>
        <v>32394</v>
      </c>
      <c r="D220" s="15" t="str">
        <f>IFERROR(__xludf.DUMMYFUNCTION("IF(REGEXMATCH(E220,""^[0-9]{8}$""),""DNI"",IF(E220&lt;&gt;"""",""OTRO"",""""))"),"DNI")</f>
        <v>DNI</v>
      </c>
      <c r="E220" s="16" t="s">
        <v>285</v>
      </c>
      <c r="F220" s="17">
        <v>3.3741744E7</v>
      </c>
      <c r="G220" s="15" t="str">
        <f>VLOOKUP(TEXT(F220,"0"),'Nacionalidades de todo por dni'!$A$2:$B$2168,2,0)</f>
        <v>Argentina</v>
      </c>
      <c r="H220" s="18" t="str">
        <f t="shared" si="1"/>
        <v>4</v>
      </c>
      <c r="I220" s="18" t="str">
        <f t="shared" si="2"/>
        <v>3</v>
      </c>
      <c r="J220" s="18" t="str">
        <f t="shared" si="3"/>
        <v>MAÑANA</v>
      </c>
      <c r="K220" s="18" t="str">
        <f>VLOOKUP(F220,'Datos por dni'!$B$10:$AM$2168,11,0)</f>
        <v>4 horas diarias, 3 veces por semana, de lunes a viernes por la MAÑANA.</v>
      </c>
      <c r="L220" s="15" t="str">
        <f>SUBSTITUTE(VLOOKUP(F220,'Datos por dni'!$B$10:$AM$325,11,0),"Prefiero no decirlo","")</f>
        <v>4 horas diarias, 3 veces por semana, de lunes a viernes por la MAÑANA.</v>
      </c>
      <c r="M220" s="15"/>
      <c r="N220" s="15" t="str">
        <f>IF(O220 &lt;&gt; "",VLOOKUP(O220,'Áreas'!$A$2:$C$14,2,),"")</f>
        <v>Investigación y Política Socioambiental</v>
      </c>
      <c r="O220" s="15" t="s">
        <v>170</v>
      </c>
      <c r="P220" s="15" t="str">
        <f>VLOOKUP(F220,'Datos por dni'!$B$10:$AM$325,21,0)</f>
        <v>Diana Stancheff</v>
      </c>
      <c r="Q220" s="15"/>
    </row>
    <row r="221">
      <c r="A221" s="9" t="s">
        <v>55</v>
      </c>
      <c r="B221" s="13">
        <f>VLOOKUP(F221,'Datos por dni'!$B$10:$AM$325,2,0)</f>
        <v>44612.66235</v>
      </c>
      <c r="C221" s="14">
        <f>VLOOKUP(F221,'Datos por dni'!$B$10:$AM$325,5,0)</f>
        <v>44577</v>
      </c>
      <c r="D221" s="15" t="str">
        <f>IFERROR(__xludf.DUMMYFUNCTION("IF(REGEXMATCH(E221,""^[0-9]{8}$""),""DNI"",IF(E221&lt;&gt;"""",""OTRO"",""""))"),"DNI")</f>
        <v>DNI</v>
      </c>
      <c r="E221" s="16" t="s">
        <v>286</v>
      </c>
      <c r="F221" s="17">
        <v>4.2648352E7</v>
      </c>
      <c r="G221" s="15" t="str">
        <f>VLOOKUP(TEXT(F221,"0"),'Nacionalidades de todo por dni'!$A$2:$B$2168,2,0)</f>
        <v>Argentina</v>
      </c>
      <c r="H221" s="18" t="str">
        <f t="shared" si="1"/>
        <v>4</v>
      </c>
      <c r="I221" s="18" t="str">
        <f t="shared" si="2"/>
        <v>3</v>
      </c>
      <c r="J221" s="18" t="str">
        <f t="shared" si="3"/>
        <v>MAÑANA</v>
      </c>
      <c r="K221" s="18" t="str">
        <f>VLOOKUP(F221,'Datos por dni'!$B$10:$AM$2168,11,0)</f>
        <v>4 horas diarias, 3 veces por semana, de lunes a viernes por la MAÑANA.</v>
      </c>
      <c r="L221" s="15" t="str">
        <f>SUBSTITUTE(VLOOKUP(F221,'Datos por dni'!$B$10:$AM$325,11,0),"Prefiero no decirlo","")</f>
        <v>4 horas diarias, 3 veces por semana, de lunes a viernes por la MAÑANA.</v>
      </c>
      <c r="M221" s="15"/>
      <c r="N221" s="15" t="str">
        <f>IF(O221 &lt;&gt; "",VLOOKUP(O221,'Áreas'!$A$2:$C$14,2,),"")</f>
        <v>Relaciones Humanas &amp; Voluntariado</v>
      </c>
      <c r="O221" s="15" t="s">
        <v>172</v>
      </c>
      <c r="P221" s="15" t="str">
        <f>VLOOKUP(F221,'Datos por dni'!$B$10:$AM$325,21,0)</f>
        <v>Rosana Mejias</v>
      </c>
      <c r="Q221" s="15"/>
    </row>
    <row r="222">
      <c r="A222" s="9" t="s">
        <v>55</v>
      </c>
      <c r="B222" s="13">
        <f>VLOOKUP(F222,'Datos por dni'!$B$10:$AM$325,2,0)</f>
        <v>44615.47298</v>
      </c>
      <c r="C222" s="14">
        <f>VLOOKUP(F222,'Datos por dni'!$B$10:$AM$325,5,0)</f>
        <v>33894</v>
      </c>
      <c r="D222" s="15" t="str">
        <f>IFERROR(__xludf.DUMMYFUNCTION("IF(REGEXMATCH(E222,""^[0-9]{8}$""),""DNI"",IF(E222&lt;&gt;"""",""OTRO"",""""))"),"DNI")</f>
        <v>DNI</v>
      </c>
      <c r="E222" s="16" t="s">
        <v>287</v>
      </c>
      <c r="F222" s="17">
        <v>3.6916859E7</v>
      </c>
      <c r="G222" s="15" t="str">
        <f>VLOOKUP(TEXT(F222,"0"),'Nacionalidades de todo por dni'!$A$2:$B$2168,2,0)</f>
        <v>Argentina</v>
      </c>
      <c r="H222" s="18" t="str">
        <f t="shared" si="1"/>
        <v>3</v>
      </c>
      <c r="I222" s="18" t="str">
        <f t="shared" si="2"/>
        <v>4</v>
      </c>
      <c r="J222" s="18" t="str">
        <f t="shared" si="3"/>
        <v>MAÑANA</v>
      </c>
      <c r="K222" s="18" t="str">
        <f>VLOOKUP(F222,'Datos por dni'!$B$10:$AM$2168,11,0)</f>
        <v>3 horas diarias, 4 veces por semana, de lunes a viernes por la MAÑANA.</v>
      </c>
      <c r="L222" s="15" t="str">
        <f>SUBSTITUTE(VLOOKUP(F222,'Datos por dni'!$B$10:$AM$325,11,0),"Prefiero no decirlo","")</f>
        <v>3 horas diarias, 4 veces por semana, de lunes a viernes por la MAÑANA.</v>
      </c>
      <c r="M222" s="15"/>
      <c r="N222" s="15" t="str">
        <f>IF(O222 &lt;&gt; "",VLOOKUP(O222,'Áreas'!$A$2:$C$14,2,),"")</f>
        <v>Investigación y Política Socioambiental</v>
      </c>
      <c r="O222" s="15" t="s">
        <v>170</v>
      </c>
      <c r="P222" s="15" t="str">
        <f>VLOOKUP(F222,'Datos por dni'!$B$10:$AM$325,21,0)</f>
        <v>Rosa Diaz</v>
      </c>
      <c r="Q222" s="15"/>
    </row>
    <row r="223">
      <c r="A223" s="9" t="s">
        <v>55</v>
      </c>
      <c r="B223" s="13">
        <f>VLOOKUP(F223,'Datos por dni'!$B$10:$AM$325,2,0)</f>
        <v>44615.52912</v>
      </c>
      <c r="C223" s="14">
        <f>VLOOKUP(F223,'Datos por dni'!$B$10:$AM$325,5,0)</f>
        <v>34886</v>
      </c>
      <c r="D223" s="15" t="str">
        <f>IFERROR(__xludf.DUMMYFUNCTION("IF(REGEXMATCH(E223,""^[0-9]{8}$""),""DNI"",IF(E223&lt;&gt;"""",""OTRO"",""""))"),"DNI")</f>
        <v>DNI</v>
      </c>
      <c r="E223" s="16" t="s">
        <v>288</v>
      </c>
      <c r="F223" s="17">
        <v>9.3780952E7</v>
      </c>
      <c r="G223" s="15" t="str">
        <f>VLOOKUP(TEXT(F223,"0"),'Nacionalidades de todo por dni'!$A$2:$B$2168,2,0)</f>
        <v>Uruguay</v>
      </c>
      <c r="H223" s="18" t="str">
        <f t="shared" si="1"/>
        <v>4</v>
      </c>
      <c r="I223" s="18" t="str">
        <f t="shared" si="2"/>
        <v>3</v>
      </c>
      <c r="J223" s="18" t="str">
        <f t="shared" si="3"/>
        <v>MAÑANA</v>
      </c>
      <c r="K223" s="18" t="str">
        <f>VLOOKUP(F223,'Datos por dni'!$B$10:$AM$2168,11,0)</f>
        <v>4 horas diarias, 3 veces por semana, de lunes a viernes por la MAÑANA.</v>
      </c>
      <c r="L223" s="15" t="str">
        <f>SUBSTITUTE(VLOOKUP(F223,'Datos por dni'!$B$10:$AM$325,11,0),"Prefiero no decirlo","")</f>
        <v>4 horas diarias, 3 veces por semana, de lunes a viernes por la MAÑANA.</v>
      </c>
      <c r="M223" s="15"/>
      <c r="N223" s="15" t="str">
        <f>IF(O223 &lt;&gt; "",VLOOKUP(O223,'Áreas'!$A$2:$C$14,2,),"")</f>
        <v>Educación Socioambiental</v>
      </c>
      <c r="O223" s="15" t="s">
        <v>158</v>
      </c>
      <c r="P223" s="15" t="str">
        <f>VLOOKUP(F223,'Datos por dni'!$B$10:$AM$325,21,0)</f>
        <v>Tatiana Chelli</v>
      </c>
      <c r="Q223" s="15"/>
    </row>
    <row r="224">
      <c r="A224" s="9" t="s">
        <v>55</v>
      </c>
      <c r="B224" s="13">
        <f>VLOOKUP(F224,'Datos por dni'!$B$10:$AM$325,2,0)</f>
        <v>44617.75748</v>
      </c>
      <c r="C224" s="14">
        <f>VLOOKUP(F224,'Datos por dni'!$B$10:$AM$325,5,0)</f>
        <v>24113</v>
      </c>
      <c r="D224" s="15" t="str">
        <f>IFERROR(__xludf.DUMMYFUNCTION("IF(REGEXMATCH(E224,""^[0-9]{8}$""),""DNI"",IF(E224&lt;&gt;"""",""OTRO"",""""))"),"DNI")</f>
        <v>DNI</v>
      </c>
      <c r="E224" s="16" t="s">
        <v>289</v>
      </c>
      <c r="F224" s="17">
        <v>1.7708427E7</v>
      </c>
      <c r="G224" s="15" t="str">
        <f>VLOOKUP(TEXT(F224,"0"),'Nacionalidades de todo por dni'!$A$2:$B$2168,2,0)</f>
        <v>Argentina</v>
      </c>
      <c r="H224" s="18" t="str">
        <f t="shared" si="1"/>
        <v>3</v>
      </c>
      <c r="I224" s="18" t="str">
        <f t="shared" si="2"/>
        <v>4</v>
      </c>
      <c r="J224" s="18" t="str">
        <f t="shared" si="3"/>
        <v>MAÑANA</v>
      </c>
      <c r="K224" s="18" t="str">
        <f>VLOOKUP(F224,'Datos por dni'!$B$10:$AM$2168,11,0)</f>
        <v>3 horas diarias, 4 veces por semana, de lunes a viernes por la MAÑANA.</v>
      </c>
      <c r="L224" s="15" t="str">
        <f>SUBSTITUTE(VLOOKUP(F224,'Datos por dni'!$B$10:$AM$325,11,0),"Prefiero no decirlo","")</f>
        <v>3 horas diarias, 4 veces por semana, de lunes a viernes por la MAÑANA.</v>
      </c>
      <c r="M224" s="15"/>
      <c r="N224" s="15" t="str">
        <f>IF(O224 &lt;&gt; "",VLOOKUP(O224,'Áreas'!$A$2:$C$14,2,),"")</f>
        <v>Relaciones Humanas &amp; Voluntariado</v>
      </c>
      <c r="O224" s="15" t="s">
        <v>172</v>
      </c>
      <c r="P224" s="15" t="str">
        <f>VLOOKUP(F224,'Datos por dni'!$B$10:$AM$325,21,0)</f>
        <v>myriam gaday</v>
      </c>
      <c r="Q224" s="15"/>
    </row>
    <row r="225">
      <c r="A225" s="9" t="s">
        <v>55</v>
      </c>
      <c r="B225" s="13">
        <f>VLOOKUP(F225,'Datos por dni'!$B$10:$AM$325,2,0)</f>
        <v>44620.75151</v>
      </c>
      <c r="C225" s="14">
        <f>VLOOKUP(F225,'Datos por dni'!$B$10:$AM$325,5,0)</f>
        <v>36483</v>
      </c>
      <c r="D225" s="15" t="str">
        <f>IFERROR(__xludf.DUMMYFUNCTION("IF(REGEXMATCH(E225,""^[0-9]{8}$""),""DNI"",IF(E225&lt;&gt;"""",""OTRO"",""""))"),"DNI")</f>
        <v>DNI</v>
      </c>
      <c r="E225" s="16" t="s">
        <v>290</v>
      </c>
      <c r="F225" s="17">
        <v>4.222697E7</v>
      </c>
      <c r="G225" s="15" t="str">
        <f>VLOOKUP(TEXT(F225,"0"),'Nacionalidades de todo por dni'!$A$2:$B$2168,2,0)</f>
        <v>Argentina</v>
      </c>
      <c r="H225" s="18" t="str">
        <f t="shared" si="1"/>
        <v>4</v>
      </c>
      <c r="I225" s="18" t="str">
        <f t="shared" si="2"/>
        <v>3</v>
      </c>
      <c r="J225" s="18" t="str">
        <f t="shared" si="3"/>
        <v>TARDE</v>
      </c>
      <c r="K225" s="18" t="str">
        <f>VLOOKUP(F225,'Datos por dni'!$B$10:$AM$2168,11,0)</f>
        <v>4 horas diarias, 3 veces por semana, de lunes a viernes por la TARDE.</v>
      </c>
      <c r="L225" s="15" t="str">
        <f>SUBSTITUTE(VLOOKUP(F225,'Datos por dni'!$B$10:$AM$325,11,0),"Prefiero no decirlo","")</f>
        <v>4 horas diarias, 3 veces por semana, de lunes a viernes por la TARDE.</v>
      </c>
      <c r="M225" s="15"/>
      <c r="N225" s="15" t="str">
        <f>IF(O225 &lt;&gt; "",VLOOKUP(O225,'Áreas'!$A$2:$C$14,2,),"")</f>
        <v>Educación Socioambiental</v>
      </c>
      <c r="O225" s="15" t="s">
        <v>158</v>
      </c>
      <c r="P225" s="15" t="str">
        <f>VLOOKUP(F225,'Datos por dni'!$B$10:$AM$325,21,0)</f>
        <v>Mariel Tombolesi</v>
      </c>
      <c r="Q225" s="15"/>
    </row>
    <row r="226">
      <c r="A226" s="9" t="s">
        <v>55</v>
      </c>
      <c r="B226" s="13">
        <f>VLOOKUP(F226,'Datos por dni'!$B$10:$AM$325,2,0)</f>
        <v>44481.61167</v>
      </c>
      <c r="C226" s="14">
        <f>VLOOKUP(F226,'Datos por dni'!$B$10:$AM$325,5,0)</f>
        <v>33699</v>
      </c>
      <c r="D226" s="15" t="str">
        <f>IFERROR(__xludf.DUMMYFUNCTION("IF(REGEXMATCH(E226,""^[0-9]{8}$""),""DNI"",IF(E226&lt;&gt;"""",""OTRO"",""""))"),"DNI")</f>
        <v>DNI</v>
      </c>
      <c r="E226" s="16" t="s">
        <v>228</v>
      </c>
      <c r="F226" s="17">
        <v>3.6806115E7</v>
      </c>
      <c r="G226" s="15" t="str">
        <f>VLOOKUP(TEXT(F226,"0"),'Nacionalidades de todo por dni'!$A$2:$B$2168,2,0)</f>
        <v>Argentina</v>
      </c>
      <c r="H226" s="18" t="str">
        <f t="shared" si="1"/>
        <v>4</v>
      </c>
      <c r="I226" s="18" t="str">
        <f t="shared" si="2"/>
        <v>3</v>
      </c>
      <c r="J226" s="18" t="str">
        <f t="shared" si="3"/>
        <v>TARDE</v>
      </c>
      <c r="K226" s="18" t="str">
        <f>VLOOKUP(F226,'Datos por dni'!$B$10:$AM$2168,11,0)</f>
        <v>4 horas diarias, 3 veces por semana, de lunes a viernes por la TARDE.</v>
      </c>
      <c r="L226" s="15" t="str">
        <f>SUBSTITUTE(VLOOKUP(F226,'Datos por dni'!$B$10:$AM$325,11,0),"Prefiero no decirlo","")</f>
        <v>4 horas diarias, 3 veces por semana, de lunes a viernes por la TARDE.</v>
      </c>
      <c r="M226" s="15"/>
      <c r="N226" s="15" t="str">
        <f>IF(O226 &lt;&gt; "",VLOOKUP(O226,'Áreas'!$A$2:$C$14,2,),"")</f>
        <v>Educación Socioambiental, Investigación y Política Socioambiental, Relaciones Humanas &amp; Voluntariado</v>
      </c>
      <c r="O226" s="15" t="s">
        <v>174</v>
      </c>
      <c r="P226" s="15" t="str">
        <f>VLOOKUP(F226,'Datos por dni'!$B$10:$AM$325,21,0)</f>
        <v>Liliana Sartorelli</v>
      </c>
      <c r="Q226" s="15"/>
    </row>
    <row r="227">
      <c r="A227" s="9" t="s">
        <v>55</v>
      </c>
      <c r="B227" s="13">
        <f>VLOOKUP(F227,'Datos por dni'!$B$10:$AM$325,2,0)</f>
        <v>44631.04302</v>
      </c>
      <c r="C227" s="14">
        <f>VLOOKUP(F227,'Datos por dni'!$B$10:$AM$325,5,0)</f>
        <v>35192</v>
      </c>
      <c r="D227" s="15" t="str">
        <f>IFERROR(__xludf.DUMMYFUNCTION("IF(REGEXMATCH(E227,""^[0-9]{8}$""),""DNI"",IF(E227&lt;&gt;"""",""OTRO"",""""))"),"DNI")</f>
        <v>DNI</v>
      </c>
      <c r="E227" s="16" t="s">
        <v>291</v>
      </c>
      <c r="F227" s="17">
        <v>3.9657032E7</v>
      </c>
      <c r="G227" s="15" t="str">
        <f>VLOOKUP(TEXT(F227,"0"),'Nacionalidades de todo por dni'!$A$2:$B$2168,2,0)</f>
        <v>Argentina</v>
      </c>
      <c r="H227" s="18" t="str">
        <f t="shared" si="1"/>
        <v>4</v>
      </c>
      <c r="I227" s="18" t="str">
        <f t="shared" si="2"/>
        <v>3</v>
      </c>
      <c r="J227" s="18" t="str">
        <f t="shared" si="3"/>
        <v>MAÑANA</v>
      </c>
      <c r="K227" s="18" t="str">
        <f>VLOOKUP(F227,'Datos por dni'!$B$10:$AM$2168,11,0)</f>
        <v>4 horas diarias, 3 veces por semana, de lunes a viernes por la MAÑANA.</v>
      </c>
      <c r="L227" s="15" t="str">
        <f>SUBSTITUTE(VLOOKUP(F227,'Datos por dni'!$B$10:$AM$325,11,0),"Prefiero no decirlo","")</f>
        <v>4 horas diarias, 3 veces por semana, de lunes a viernes por la MAÑANA.</v>
      </c>
      <c r="M227" s="15"/>
      <c r="N227" s="15" t="str">
        <f>IF(O227 &lt;&gt; "",VLOOKUP(O227,'Áreas'!$A$2:$C$14,2,),"")</f>
        <v>Educación Socioambiental, Investigación y Política Socioambiental, Relaciones Humanas &amp; Voluntariado</v>
      </c>
      <c r="O227" s="15" t="s">
        <v>174</v>
      </c>
      <c r="P227" s="15" t="str">
        <f>VLOOKUP(F227,'Datos por dni'!$B$10:$AM$325,21,0)</f>
        <v>Maxine Mac Harg</v>
      </c>
      <c r="Q227" s="15"/>
    </row>
    <row r="228">
      <c r="A228" s="9" t="s">
        <v>55</v>
      </c>
      <c r="B228" s="13">
        <f>VLOOKUP(F228,'Datos por dni'!$B$10:$AM$325,2,0)</f>
        <v>44634.87412</v>
      </c>
      <c r="C228" s="14">
        <f>VLOOKUP(F228,'Datos por dni'!$B$10:$AM$325,5,0)</f>
        <v>34814</v>
      </c>
      <c r="D228" s="15" t="str">
        <f>IFERROR(__xludf.DUMMYFUNCTION("IF(REGEXMATCH(E228,""^[0-9]{8}$""),""DNI"",IF(E228&lt;&gt;"""",""OTRO"",""""))"),"DNI")</f>
        <v>DNI</v>
      </c>
      <c r="E228" s="16" t="s">
        <v>292</v>
      </c>
      <c r="F228" s="17">
        <v>3.8891459E7</v>
      </c>
      <c r="G228" s="15" t="str">
        <f>VLOOKUP(TEXT(F228,"0"),'Nacionalidades de todo por dni'!$A$2:$B$2168,2,0)</f>
        <v>Argentina</v>
      </c>
      <c r="H228" s="18" t="str">
        <f t="shared" si="1"/>
        <v>3</v>
      </c>
      <c r="I228" s="18" t="str">
        <f t="shared" si="2"/>
        <v>4</v>
      </c>
      <c r="J228" s="18" t="str">
        <f t="shared" si="3"/>
        <v>TARDE</v>
      </c>
      <c r="K228" s="18" t="str">
        <f>VLOOKUP(F228,'Datos por dni'!$B$10:$AM$2168,11,0)</f>
        <v>3 horas diarias, 4 veces por semana, de lunes a viernes por la TARDE.</v>
      </c>
      <c r="L228" s="15" t="str">
        <f>SUBSTITUTE(VLOOKUP(F228,'Datos por dni'!$B$10:$AM$325,11,0),"Prefiero no decirlo","")</f>
        <v>3 horas diarias, 4 veces por semana, de lunes a viernes por la TARDE.</v>
      </c>
      <c r="M228" s="15"/>
      <c r="N228" s="15" t="str">
        <f>IF(O228 &lt;&gt; "",VLOOKUP(O228,'Áreas'!$A$2:$C$14,2,),"")</f>
        <v>Educación Socioambiental</v>
      </c>
      <c r="O228" s="15" t="s">
        <v>158</v>
      </c>
      <c r="P228" s="15" t="str">
        <f>VLOOKUP(F228,'Datos por dni'!$B$10:$AM$325,21,0)</f>
        <v>-</v>
      </c>
      <c r="Q228" s="15"/>
    </row>
    <row r="229">
      <c r="A229" s="9" t="s">
        <v>55</v>
      </c>
      <c r="B229" s="13">
        <f>VLOOKUP(F229,'Datos por dni'!$B$10:$AM$325,2,0)</f>
        <v>44638.56114</v>
      </c>
      <c r="C229" s="14">
        <f>VLOOKUP(F229,'Datos por dni'!$B$10:$AM$325,5,0)</f>
        <v>33614</v>
      </c>
      <c r="D229" s="15" t="str">
        <f>IFERROR(__xludf.DUMMYFUNCTION("IF(REGEXMATCH(E229,""^[0-9]{8}$""),""DNI"",IF(E229&lt;&gt;"""",""OTRO"",""""))"),"DNI")</f>
        <v>DNI</v>
      </c>
      <c r="E229" s="16" t="s">
        <v>293</v>
      </c>
      <c r="F229" s="17">
        <v>3.6688276E7</v>
      </c>
      <c r="G229" s="15" t="str">
        <f>VLOOKUP(TEXT(F229,"0"),'Nacionalidades de todo por dni'!$A$2:$B$2168,2,0)</f>
        <v>Argentina</v>
      </c>
      <c r="H229" s="18" t="str">
        <f t="shared" si="1"/>
        <v>4</v>
      </c>
      <c r="I229" s="18" t="str">
        <f t="shared" si="2"/>
        <v>3</v>
      </c>
      <c r="J229" s="18" t="str">
        <f t="shared" si="3"/>
        <v>TARDE</v>
      </c>
      <c r="K229" s="18" t="str">
        <f>VLOOKUP(F229,'Datos por dni'!$B$10:$AM$2168,11,0)</f>
        <v>4 horas diarias, 3 veces por semana, de lunes a viernes por la TARDE.</v>
      </c>
      <c r="L229" s="15" t="str">
        <f>SUBSTITUTE(VLOOKUP(F229,'Datos por dni'!$B$10:$AM$325,11,0),"Prefiero no decirlo","")</f>
        <v>4 horas diarias, 3 veces por semana, de lunes a viernes por la TARDE.</v>
      </c>
      <c r="M229" s="15"/>
      <c r="N229" s="15" t="str">
        <f>IF(O229 &lt;&gt; "",VLOOKUP(O229,'Áreas'!$A$2:$C$14,2,),"")</f>
        <v>Educación Socioambiental, Investigación y Política Socioambiental, Relaciones Humanas &amp; Voluntariado</v>
      </c>
      <c r="O229" s="15" t="s">
        <v>174</v>
      </c>
      <c r="P229" s="15" t="str">
        <f>VLOOKUP(F229,'Datos por dni'!$B$10:$AM$325,21,0)</f>
        <v>Tobías Martin Marchetti</v>
      </c>
      <c r="Q229" s="15"/>
    </row>
    <row r="230">
      <c r="A230" s="9" t="s">
        <v>55</v>
      </c>
      <c r="B230" s="13">
        <f>VLOOKUP(F230,'Datos por dni'!$B$10:$AM$325,2,0)</f>
        <v>44640.81743</v>
      </c>
      <c r="C230" s="14">
        <f>VLOOKUP(F230,'Datos por dni'!$B$10:$AM$325,5,0)</f>
        <v>34705</v>
      </c>
      <c r="D230" s="15" t="str">
        <f>IFERROR(__xludf.DUMMYFUNCTION("IF(REGEXMATCH(E230,""^[0-9]{8}$""),""DNI"",IF(E230&lt;&gt;"""",""OTRO"",""""))"),"DNI")</f>
        <v>DNI</v>
      </c>
      <c r="E230" s="16" t="s">
        <v>294</v>
      </c>
      <c r="F230" s="17">
        <v>3.8422375E7</v>
      </c>
      <c r="G230" s="15" t="str">
        <f>VLOOKUP(TEXT(F230,"0"),'Nacionalidades de todo por dni'!$A$2:$B$2168,2,0)</f>
        <v>Argentina</v>
      </c>
      <c r="H230" s="18" t="str">
        <f t="shared" si="1"/>
        <v>4</v>
      </c>
      <c r="I230" s="18" t="str">
        <f t="shared" si="2"/>
        <v>3</v>
      </c>
      <c r="J230" s="18" t="str">
        <f t="shared" si="3"/>
        <v>MAÑANA</v>
      </c>
      <c r="K230" s="18" t="str">
        <f>VLOOKUP(F230,'Datos por dni'!$B$10:$AM$2168,11,0)</f>
        <v>4 horas diarias, 3 veces por semana, de lunes a viernes por la MAÑANA.</v>
      </c>
      <c r="L230" s="15" t="str">
        <f>SUBSTITUTE(VLOOKUP(F230,'Datos por dni'!$B$10:$AM$325,11,0),"Prefiero no decirlo","")</f>
        <v>4 horas diarias, 3 veces por semana, de lunes a viernes por la MAÑANA.</v>
      </c>
      <c r="M230" s="15"/>
      <c r="N230" s="15" t="str">
        <f>IF(O230 &lt;&gt; "",VLOOKUP(O230,'Áreas'!$A$2:$C$14,2,),"")</f>
        <v>PAS</v>
      </c>
      <c r="O230" s="15" t="s">
        <v>295</v>
      </c>
      <c r="P230" s="15" t="str">
        <f>VLOOKUP(F230,'Datos por dni'!$B$10:$AM$325,21,0)</f>
        <v>Daniel Santos</v>
      </c>
      <c r="Q230" s="15"/>
    </row>
    <row r="231">
      <c r="A231" s="9" t="s">
        <v>55</v>
      </c>
      <c r="B231" s="13">
        <f>VLOOKUP(F231,'Datos por dni'!$B$10:$AM$325,2,0)</f>
        <v>44642.67258</v>
      </c>
      <c r="C231" s="14">
        <f>VLOOKUP(F231,'Datos por dni'!$B$10:$AM$325,5,0)</f>
        <v>32503</v>
      </c>
      <c r="D231" s="15" t="str">
        <f>IFERROR(__xludf.DUMMYFUNCTION("IF(REGEXMATCH(E231,""^[0-9]{8}$""),""DNI"",IF(E231&lt;&gt;"""",""OTRO"",""""))"),"DNI")</f>
        <v>DNI</v>
      </c>
      <c r="E231" s="16" t="s">
        <v>296</v>
      </c>
      <c r="F231" s="17">
        <v>3.4230767E7</v>
      </c>
      <c r="G231" s="15" t="str">
        <f>VLOOKUP(TEXT(F231,"0"),'Nacionalidades de todo por dni'!$A$2:$B$2168,2,0)</f>
        <v>Argentina</v>
      </c>
      <c r="H231" s="18" t="str">
        <f t="shared" si="1"/>
        <v>4</v>
      </c>
      <c r="I231" s="18" t="str">
        <f t="shared" si="2"/>
        <v>3</v>
      </c>
      <c r="J231" s="18" t="str">
        <f t="shared" si="3"/>
        <v>TARDE</v>
      </c>
      <c r="K231" s="18" t="str">
        <f>VLOOKUP(F231,'Datos por dni'!$B$10:$AM$2168,11,0)</f>
        <v>4 horas diarias, 3 veces por semana, de lunes a viernes por la TARDE.</v>
      </c>
      <c r="L231" s="15" t="str">
        <f>SUBSTITUTE(VLOOKUP(F231,'Datos por dni'!$B$10:$AM$325,11,0),"Prefiero no decirlo","")</f>
        <v>4 horas diarias, 3 veces por semana, de lunes a viernes por la TARDE.</v>
      </c>
      <c r="M231" s="15"/>
      <c r="N231" s="15" t="str">
        <f>IF(O231 &lt;&gt; "",VLOOKUP(O231,'Áreas'!$A$2:$C$14,2,),"")</f>
        <v>PAS</v>
      </c>
      <c r="O231" s="15" t="s">
        <v>295</v>
      </c>
      <c r="P231" s="15" t="str">
        <f>VLOOKUP(F231,'Datos por dni'!$B$10:$AM$325,21,0)</f>
        <v>Silvia Parrotta </v>
      </c>
      <c r="Q231" s="15"/>
    </row>
    <row r="232">
      <c r="A232" s="9" t="s">
        <v>55</v>
      </c>
      <c r="B232" s="13">
        <f>VLOOKUP(F232,'Datos por dni'!$B$10:$AM$325,2,0)</f>
        <v>44643.56898</v>
      </c>
      <c r="C232" s="14">
        <f>VLOOKUP(F232,'Datos por dni'!$B$10:$AM$325,5,0)</f>
        <v>29063</v>
      </c>
      <c r="D232" s="15" t="str">
        <f>IFERROR(__xludf.DUMMYFUNCTION("IF(REGEXMATCH(E232,""^[0-9]{8}$""),""DNI"",IF(E232&lt;&gt;"""",""OTRO"",""""))"),"DNI")</f>
        <v>DNI</v>
      </c>
      <c r="E232" s="16" t="s">
        <v>297</v>
      </c>
      <c r="F232" s="17">
        <v>2.7497806E7</v>
      </c>
      <c r="G232" s="15" t="str">
        <f>VLOOKUP(TEXT(F232,"0"),'Nacionalidades de todo por dni'!$A$2:$B$2168,2,0)</f>
        <v>Argentina</v>
      </c>
      <c r="H232" s="18" t="str">
        <f t="shared" si="1"/>
        <v>3</v>
      </c>
      <c r="I232" s="18" t="str">
        <f t="shared" si="2"/>
        <v>4</v>
      </c>
      <c r="J232" s="18" t="str">
        <f t="shared" si="3"/>
        <v>TARDE</v>
      </c>
      <c r="K232" s="18" t="str">
        <f>VLOOKUP(F232,'Datos por dni'!$B$10:$AM$2168,11,0)</f>
        <v>3 horas diarias, 4 veces por semana, de lunes a viernes por la TARDE.</v>
      </c>
      <c r="L232" s="15" t="str">
        <f>SUBSTITUTE(VLOOKUP(F232,'Datos por dni'!$B$10:$AM$325,11,0),"Prefiero no decirlo","")</f>
        <v>3 horas diarias, 4 veces por semana, de lunes a viernes por la TARDE.</v>
      </c>
      <c r="M232" s="15"/>
      <c r="N232" s="15" t="str">
        <f>IF(O232 &lt;&gt; "",VLOOKUP(O232,'Áreas'!$A$2:$C$14,2,),"")</f>
        <v>Educación Socioambiental</v>
      </c>
      <c r="O232" s="15" t="s">
        <v>158</v>
      </c>
      <c r="P232" s="15" t="str">
        <f>VLOOKUP(F232,'Datos por dni'!$B$10:$AM$325,21,0)</f>
        <v>Claudio Samassa</v>
      </c>
      <c r="Q232" s="15"/>
    </row>
    <row r="233">
      <c r="A233" s="9" t="s">
        <v>55</v>
      </c>
      <c r="B233" s="13">
        <f>VLOOKUP(F233,'Datos por dni'!$B$10:$AM$325,2,0)</f>
        <v>44645.76367</v>
      </c>
      <c r="C233" s="14">
        <f>VLOOKUP(F233,'Datos por dni'!$B$10:$AM$325,5,0)</f>
        <v>37948</v>
      </c>
      <c r="D233" s="15" t="str">
        <f>IFERROR(__xludf.DUMMYFUNCTION("IF(REGEXMATCH(E233,""^[0-9]{8}$""),""DNI"",IF(E233&lt;&gt;"""",""OTRO"",""""))"),"DNI")</f>
        <v>DNI</v>
      </c>
      <c r="E233" s="16" t="s">
        <v>298</v>
      </c>
      <c r="F233" s="17">
        <v>4.504705E7</v>
      </c>
      <c r="G233" s="15" t="str">
        <f>VLOOKUP(TEXT(F233,"0"),'Nacionalidades de todo por dni'!$A$2:$B$2168,2,0)</f>
        <v>Argentina</v>
      </c>
      <c r="H233" s="18" t="str">
        <f t="shared" si="1"/>
        <v>4</v>
      </c>
      <c r="I233" s="18" t="str">
        <f t="shared" si="2"/>
        <v>3</v>
      </c>
      <c r="J233" s="18" t="str">
        <f t="shared" si="3"/>
        <v>TARDE</v>
      </c>
      <c r="K233" s="18" t="str">
        <f>VLOOKUP(F233,'Datos por dni'!$B$10:$AM$2168,11,0)</f>
        <v>4 horas diarias, 3 veces por semana, de lunes a viernes por la TARDE.</v>
      </c>
      <c r="L233" s="15" t="str">
        <f>SUBSTITUTE(VLOOKUP(F233,'Datos por dni'!$B$10:$AM$325,11,0),"Prefiero no decirlo","")</f>
        <v>4 horas diarias, 3 veces por semana, de lunes a viernes por la TARDE.</v>
      </c>
      <c r="M233" s="15"/>
      <c r="N233" s="15" t="str">
        <f>IF(O233 &lt;&gt; "",VLOOKUP(O233,'Áreas'!$A$2:$C$14,2,),"")</f>
        <v>Relaciones Humanas &amp; Voluntariado</v>
      </c>
      <c r="O233" s="15" t="s">
        <v>172</v>
      </c>
      <c r="P233" s="15" t="str">
        <f>VLOOKUP(F233,'Datos por dni'!$B$10:$AM$325,21,0)</f>
        <v>Veronica Girotti</v>
      </c>
      <c r="Q233" s="15"/>
    </row>
    <row r="234">
      <c r="A234" s="9" t="s">
        <v>55</v>
      </c>
      <c r="B234" s="13">
        <f>VLOOKUP(F234,'Datos por dni'!$B$10:$AM$325,2,0)</f>
        <v>44645.79177</v>
      </c>
      <c r="C234" s="14">
        <f>VLOOKUP(F234,'Datos por dni'!$B$10:$AM$325,5,0)</f>
        <v>34489</v>
      </c>
      <c r="D234" s="15" t="str">
        <f>IFERROR(__xludf.DUMMYFUNCTION("IF(REGEXMATCH(E234,""^[0-9]{8}$""),""DNI"",IF(E234&lt;&gt;"""",""OTRO"",""""))"),"DNI")</f>
        <v>DNI</v>
      </c>
      <c r="E234" s="16" t="s">
        <v>299</v>
      </c>
      <c r="F234" s="17">
        <v>3.8390079E7</v>
      </c>
      <c r="G234" s="15" t="str">
        <f>VLOOKUP(TEXT(F234,"0"),'Nacionalidades de todo por dni'!$A$2:$B$2168,2,0)</f>
        <v>Argentina</v>
      </c>
      <c r="H234" s="18" t="str">
        <f t="shared" si="1"/>
        <v>4</v>
      </c>
      <c r="I234" s="18" t="str">
        <f t="shared" si="2"/>
        <v>3</v>
      </c>
      <c r="J234" s="18" t="str">
        <f t="shared" si="3"/>
        <v>TARDE</v>
      </c>
      <c r="K234" s="18" t="str">
        <f>VLOOKUP(F234,'Datos por dni'!$B$10:$AM$2168,11,0)</f>
        <v>4 horas diarias, 3 veces por semana, de lunes a viernes por la TARDE.</v>
      </c>
      <c r="L234" s="15" t="str">
        <f>SUBSTITUTE(VLOOKUP(F234,'Datos por dni'!$B$10:$AM$325,11,0),"Prefiero no decirlo","")</f>
        <v>4 horas diarias, 3 veces por semana, de lunes a viernes por la TARDE.</v>
      </c>
      <c r="M234" s="15"/>
      <c r="N234" s="15" t="str">
        <f>IF(O234 &lt;&gt; "",VLOOKUP(O234,'Áreas'!$A$2:$C$14,2,),"")</f>
        <v>Educación Socioambiental, Investigación y Política Socioambiental, Relaciones Humanas &amp; Voluntariado</v>
      </c>
      <c r="O234" s="15" t="s">
        <v>174</v>
      </c>
      <c r="P234" s="15" t="str">
        <f>VLOOKUP(F234,'Datos por dni'!$B$10:$AM$325,21,0)</f>
        <v>Maria Aycaguer</v>
      </c>
      <c r="Q234" s="15"/>
    </row>
    <row r="235">
      <c r="A235" s="9" t="s">
        <v>55</v>
      </c>
      <c r="B235" s="13">
        <f>VLOOKUP(F235,'Datos por dni'!$B$10:$AM$325,2,0)</f>
        <v>44650.54039</v>
      </c>
      <c r="C235" s="14">
        <f>VLOOKUP(F235,'Datos por dni'!$B$10:$AM$325,5,0)</f>
        <v>-693087</v>
      </c>
      <c r="D235" s="15" t="str">
        <f>IFERROR(__xludf.DUMMYFUNCTION("IF(REGEXMATCH(E235,""^[0-9]{8}$""),""DNI"",IF(E235&lt;&gt;"""",""OTRO"",""""))"),"DNI")</f>
        <v>DNI</v>
      </c>
      <c r="E235" s="16" t="s">
        <v>300</v>
      </c>
      <c r="F235" s="17">
        <v>4.4102929E7</v>
      </c>
      <c r="G235" s="15" t="str">
        <f>VLOOKUP(TEXT(F235,"0"),'Nacionalidades de todo por dni'!$A$2:$B$2168,2,0)</f>
        <v>Argentina</v>
      </c>
      <c r="H235" s="18" t="str">
        <f t="shared" si="1"/>
        <v>4</v>
      </c>
      <c r="I235" s="18" t="str">
        <f t="shared" si="2"/>
        <v>3</v>
      </c>
      <c r="J235" s="18" t="str">
        <f t="shared" si="3"/>
        <v>TARDE</v>
      </c>
      <c r="K235" s="18" t="str">
        <f>VLOOKUP(F235,'Datos por dni'!$B$10:$AM$2168,11,0)</f>
        <v>4 horas diarias, 3 veces por semana, de lunes a viernes por la TARDE.</v>
      </c>
      <c r="L235" s="15" t="str">
        <f>SUBSTITUTE(VLOOKUP(F235,'Datos por dni'!$B$10:$AM$325,11,0),"Prefiero no decirlo","")</f>
        <v>4 horas diarias, 3 veces por semana, de lunes a viernes por la TARDE.</v>
      </c>
      <c r="M235" s="15"/>
      <c r="N235" s="15" t="str">
        <f>IF(O235 &lt;&gt; "",VLOOKUP(O235,'Áreas'!$A$2:$C$14,2,),"")</f>
        <v>Relaciones Humanas &amp; Voluntariado</v>
      </c>
      <c r="O235" s="15" t="s">
        <v>172</v>
      </c>
      <c r="P235" s="15" t="str">
        <f>VLOOKUP(F235,'Datos por dni'!$B$10:$AM$325,21,0)</f>
        <v>Claudia gentile</v>
      </c>
      <c r="Q235" s="15"/>
    </row>
    <row r="236">
      <c r="A236" s="9" t="s">
        <v>55</v>
      </c>
      <c r="B236" s="13">
        <f>VLOOKUP(F236,'Datos por dni'!$B$10:$AM$325,2,0)</f>
        <v>44650.88216</v>
      </c>
      <c r="C236" s="14">
        <f>VLOOKUP(F236,'Datos por dni'!$B$10:$AM$325,5,0)</f>
        <v>34001</v>
      </c>
      <c r="D236" s="15" t="str">
        <f>IFERROR(__xludf.DUMMYFUNCTION("IF(REGEXMATCH(E236,""^[0-9]{8}$""),""DNI"",IF(E236&lt;&gt;"""",""OTRO"",""""))"),"DNI")</f>
        <v>DNI</v>
      </c>
      <c r="E236" s="16" t="s">
        <v>301</v>
      </c>
      <c r="F236" s="17">
        <v>3.7441375E7</v>
      </c>
      <c r="G236" s="15" t="str">
        <f>VLOOKUP(TEXT(F236,"0"),'Nacionalidades de todo por dni'!$A$2:$B$2168,2,0)</f>
        <v>Argentina</v>
      </c>
      <c r="H236" s="18" t="str">
        <f t="shared" si="1"/>
        <v>3</v>
      </c>
      <c r="I236" s="18" t="str">
        <f t="shared" si="2"/>
        <v>4</v>
      </c>
      <c r="J236" s="18" t="str">
        <f t="shared" si="3"/>
        <v>TARDE</v>
      </c>
      <c r="K236" s="18" t="str">
        <f>VLOOKUP(F236,'Datos por dni'!$B$10:$AM$2168,11,0)</f>
        <v>3 horas diarias, 4 veces por semana, de lunes a viernes por la TARDE.</v>
      </c>
      <c r="L236" s="15" t="str">
        <f>SUBSTITUTE(VLOOKUP(F236,'Datos por dni'!$B$10:$AM$325,11,0),"Prefiero no decirlo","")</f>
        <v>3 horas diarias, 4 veces por semana, de lunes a viernes por la TARDE.</v>
      </c>
      <c r="M236" s="15"/>
      <c r="N236" s="15" t="str">
        <f>IF(O236 &lt;&gt; "",VLOOKUP(O236,'Áreas'!$A$2:$C$14,2,),"")</f>
        <v>Educación Socioambiental, Investigación y Política Socioambiental, Relaciones Humanas &amp; Voluntariado</v>
      </c>
      <c r="O236" s="15" t="s">
        <v>174</v>
      </c>
      <c r="P236" s="15" t="str">
        <f>VLOOKUP(F236,'Datos por dni'!$B$10:$AM$325,21,0)</f>
        <v>Victoria Konic</v>
      </c>
      <c r="Q236" s="15"/>
    </row>
    <row r="237">
      <c r="A237" s="9" t="s">
        <v>55</v>
      </c>
      <c r="B237" s="13">
        <f>VLOOKUP(F237,'Datos por dni'!$B$10:$AM$325,2,0)</f>
        <v>44655.02156</v>
      </c>
      <c r="C237" s="14">
        <f>VLOOKUP(F237,'Datos por dni'!$B$10:$AM$325,5,0)</f>
        <v>35716</v>
      </c>
      <c r="D237" s="15" t="str">
        <f>IFERROR(__xludf.DUMMYFUNCTION("IF(REGEXMATCH(E237,""^[0-9]{8}$""),""DNI"",IF(E237&lt;&gt;"""",""OTRO"",""""))"),"OTRO")</f>
        <v>OTRO</v>
      </c>
      <c r="E237" s="23" t="s">
        <v>302</v>
      </c>
      <c r="F237" s="17">
        <v>4.01743793E8</v>
      </c>
      <c r="G237" s="15" t="str">
        <f>VLOOKUP(TEXT(F237,"0"),'Nacionalidades de todo por dni'!$A$2:$B$2168,2,0)</f>
        <v>Argentina</v>
      </c>
      <c r="H237" s="18" t="str">
        <f t="shared" si="1"/>
        <v>4</v>
      </c>
      <c r="I237" s="18" t="str">
        <f t="shared" si="2"/>
        <v>3</v>
      </c>
      <c r="J237" s="18" t="str">
        <f t="shared" si="3"/>
        <v>MAÑANA</v>
      </c>
      <c r="K237" s="18" t="str">
        <f>VLOOKUP(F237,'Datos por dni'!$B$10:$AM$2168,11,0)</f>
        <v>4 horas diarias, 3 veces por semana, de lunes a viernes por la MAÑANA.</v>
      </c>
      <c r="L237" s="15" t="str">
        <f>SUBSTITUTE(VLOOKUP(F237,'Datos por dni'!$B$10:$AM$325,11,0),"Prefiero no decirlo","")</f>
        <v>4 horas diarias, 3 veces por semana, de lunes a viernes por la MAÑANA.</v>
      </c>
      <c r="M237" s="15"/>
      <c r="N237" s="15" t="str">
        <f>IF(O237 &lt;&gt; "",VLOOKUP(O237,'Áreas'!$A$2:$C$14,2,),"")</f>
        <v>Investigación y Política Socioambiental</v>
      </c>
      <c r="O237" s="15" t="s">
        <v>170</v>
      </c>
      <c r="P237" s="15" t="str">
        <f>VLOOKUP(F237,'Datos por dni'!$B$10:$AM$325,21,0)</f>
        <v>Marina Villagra</v>
      </c>
      <c r="Q237" s="15"/>
    </row>
    <row r="238">
      <c r="A238" s="9" t="s">
        <v>55</v>
      </c>
      <c r="B238" s="13">
        <f>VLOOKUP(F238,'Datos por dni'!$B$10:$AM$325,2,0)</f>
        <v>44655.53439</v>
      </c>
      <c r="C238" s="14">
        <f>VLOOKUP(F238,'Datos por dni'!$B$10:$AM$325,5,0)</f>
        <v>34533</v>
      </c>
      <c r="D238" s="15" t="str">
        <f>IFERROR(__xludf.DUMMYFUNCTION("IF(REGEXMATCH(E238,""^[0-9]{8}$""),""DNI"",IF(E238&lt;&gt;"""",""OTRO"",""""))"),"OTRO")</f>
        <v>OTRO</v>
      </c>
      <c r="E238" s="16" t="s">
        <v>303</v>
      </c>
      <c r="F238" s="17" t="s">
        <v>303</v>
      </c>
      <c r="G238" s="15" t="str">
        <f>VLOOKUP(TEXT(F238,"0"),'Nacionalidades de todo por dni'!$A$2:$B$2168,2,0)</f>
        <v>México</v>
      </c>
      <c r="H238" s="18" t="str">
        <f t="shared" si="1"/>
        <v>3</v>
      </c>
      <c r="I238" s="18" t="str">
        <f t="shared" si="2"/>
        <v>4</v>
      </c>
      <c r="J238" s="18" t="str">
        <f t="shared" si="3"/>
        <v>MAÑANA</v>
      </c>
      <c r="K238" s="18" t="str">
        <f>VLOOKUP(F238,'Datos por dni'!$B$10:$AM$2168,11,0)</f>
        <v>3 horas diarias, 4 veces por semana, de lunes a viernes por la MAÑANA.</v>
      </c>
      <c r="L238" s="15" t="str">
        <f>SUBSTITUTE(VLOOKUP(F238,'Datos por dni'!$B$10:$AM$325,11,0),"Prefiero no decirlo","")</f>
        <v>3 horas diarias, 4 veces por semana, de lunes a viernes por la MAÑANA.</v>
      </c>
      <c r="M238" s="15"/>
      <c r="N238" s="15" t="str">
        <f>IF(O238 &lt;&gt; "",VLOOKUP(O238,'Áreas'!$A$2:$C$14,2,),"")</f>
        <v>Educación Socioambiental, Investigación y Política Socioambiental, Relaciones Humanas &amp; Voluntariado</v>
      </c>
      <c r="O238" s="15" t="s">
        <v>174</v>
      </c>
      <c r="P238" s="15" t="str">
        <f>VLOOKUP(F238,'Datos por dni'!$B$10:$AM$325,21,0)</f>
        <v>Mathias Sandor</v>
      </c>
      <c r="Q238" s="15"/>
    </row>
    <row r="239">
      <c r="A239" s="9" t="s">
        <v>55</v>
      </c>
      <c r="B239" s="13">
        <f>VLOOKUP(F239,'Datos por dni'!$B$10:$AM$325,2,0)</f>
        <v>44657.4494</v>
      </c>
      <c r="C239" s="14">
        <f>VLOOKUP(F239,'Datos por dni'!$B$10:$AM$325,5,0)</f>
        <v>36328</v>
      </c>
      <c r="D239" s="15" t="str">
        <f>IFERROR(__xludf.DUMMYFUNCTION("IF(REGEXMATCH(E239,""^[0-9]{8}$""),""DNI"",IF(E239&lt;&gt;"""",""OTRO"",""""))"),"OTRO")</f>
        <v>OTRO</v>
      </c>
      <c r="E239" s="16" t="s">
        <v>304</v>
      </c>
      <c r="F239" s="17" t="s">
        <v>304</v>
      </c>
      <c r="G239" s="15" t="str">
        <f>VLOOKUP(TEXT(F239,"0"),'Nacionalidades de todo por dni'!$A$2:$B$2168,2,0)</f>
        <v>Francia</v>
      </c>
      <c r="H239" s="18" t="str">
        <f t="shared" si="1"/>
        <v>4</v>
      </c>
      <c r="I239" s="18" t="str">
        <f t="shared" si="2"/>
        <v>3</v>
      </c>
      <c r="J239" s="18" t="str">
        <f t="shared" si="3"/>
        <v>MAÑANA</v>
      </c>
      <c r="K239" s="18" t="str">
        <f>VLOOKUP(F239,'Datos por dni'!$B$10:$AM$2168,11,0)</f>
        <v>4 horas diarias, 3 veces por semana, de lunes a viernes por la MAÑANA.</v>
      </c>
      <c r="L239" s="15" t="str">
        <f>SUBSTITUTE(VLOOKUP(F239,'Datos por dni'!$B$10:$AM$325,11,0),"Prefiero no decirlo","")</f>
        <v>4 horas diarias, 3 veces por semana, de lunes a viernes por la MAÑANA.</v>
      </c>
      <c r="M239" s="15"/>
      <c r="N239" s="15" t="str">
        <f>IF(O239 &lt;&gt; "",VLOOKUP(O239,'Áreas'!$A$2:$C$14,2,),"")</f>
        <v>Investigación y Política Socioambiental</v>
      </c>
      <c r="O239" s="15" t="s">
        <v>170</v>
      </c>
      <c r="P239" s="15" t="str">
        <f>VLOOKUP(F239,'Datos por dni'!$B$10:$AM$325,21,0)</f>
        <v>Clémence Retière</v>
      </c>
      <c r="Q239" s="15"/>
    </row>
    <row r="240">
      <c r="A240" s="9" t="s">
        <v>55</v>
      </c>
      <c r="B240" s="13">
        <f>VLOOKUP(F240,'Datos por dni'!$B$10:$AM$325,2,0)</f>
        <v>44659.38349</v>
      </c>
      <c r="C240" s="14">
        <f>VLOOKUP(F240,'Datos por dni'!$B$10:$AM$325,5,0)</f>
        <v>35598</v>
      </c>
      <c r="D240" s="15" t="str">
        <f>IFERROR(__xludf.DUMMYFUNCTION("IF(REGEXMATCH(E240,""^[0-9]{8}$""),""DNI"",IF(E240&lt;&gt;"""",""OTRO"",""""))"),"OTRO")</f>
        <v>OTRO</v>
      </c>
      <c r="E240" s="16" t="s">
        <v>305</v>
      </c>
      <c r="F240" s="17" t="s">
        <v>305</v>
      </c>
      <c r="G240" s="15" t="str">
        <f>VLOOKUP(TEXT(F240,"0"),'Nacionalidades de todo por dni'!$A$2:$B$2168,2,0)</f>
        <v>Alemania</v>
      </c>
      <c r="H240" s="18" t="str">
        <f t="shared" si="1"/>
        <v>3</v>
      </c>
      <c r="I240" s="18" t="str">
        <f t="shared" si="2"/>
        <v>4</v>
      </c>
      <c r="J240" s="18" t="str">
        <f t="shared" si="3"/>
        <v>MAÑANA</v>
      </c>
      <c r="K240" s="18" t="str">
        <f>VLOOKUP(F240,'Datos por dni'!$B$10:$AM$2168,11,0)</f>
        <v>3 horas diarias, 4 veces por semana, de lunes a viernes por la MAÑANA.</v>
      </c>
      <c r="L240" s="15" t="str">
        <f>SUBSTITUTE(VLOOKUP(F240,'Datos por dni'!$B$10:$AM$325,11,0),"Prefiero no decirlo","")</f>
        <v>3 horas diarias, 4 veces por semana, de lunes a viernes por la MAÑANA.</v>
      </c>
      <c r="M240" s="15"/>
      <c r="N240" s="15" t="str">
        <f>IF(O240 &lt;&gt; "",VLOOKUP(O240,'Áreas'!$A$2:$C$14,2,),"")</f>
        <v>Educación Socioambiental</v>
      </c>
      <c r="O240" s="15" t="s">
        <v>158</v>
      </c>
      <c r="P240" s="15" t="str">
        <f>VLOOKUP(F240,'Datos por dni'!$B$10:$AM$325,21,0)</f>
        <v>Jutta Dostert</v>
      </c>
      <c r="Q240" s="15"/>
    </row>
    <row r="241">
      <c r="A241" s="9" t="s">
        <v>55</v>
      </c>
      <c r="B241" s="13">
        <f>VLOOKUP(F241,'Datos por dni'!$B$10:$AM$325,2,0)</f>
        <v>44663.59923</v>
      </c>
      <c r="C241" s="14">
        <f>VLOOKUP(F241,'Datos por dni'!$B$10:$AM$325,5,0)</f>
        <v>16915</v>
      </c>
      <c r="D241" s="15" t="str">
        <f>IFERROR(__xludf.DUMMYFUNCTION("IF(REGEXMATCH(E241,""^[0-9]{8}$""),""DNI"",IF(E241&lt;&gt;"""",""OTRO"",""""))"),"OTRO")</f>
        <v>OTRO</v>
      </c>
      <c r="E241" s="23" t="s">
        <v>306</v>
      </c>
      <c r="F241" s="17">
        <v>5646776.0</v>
      </c>
      <c r="G241" s="15" t="str">
        <f>VLOOKUP(TEXT(F241,"0"),'Nacionalidades de todo por dni'!$A$2:$B$2168,2,0)</f>
        <v>Argentina</v>
      </c>
      <c r="H241" s="18" t="str">
        <f t="shared" si="1"/>
        <v>4</v>
      </c>
      <c r="I241" s="18" t="str">
        <f t="shared" si="2"/>
        <v>3</v>
      </c>
      <c r="J241" s="18" t="str">
        <f t="shared" si="3"/>
        <v>TARDE</v>
      </c>
      <c r="K241" s="18" t="str">
        <f>VLOOKUP(F241,'Datos por dni'!$B$10:$AM$2168,11,0)</f>
        <v>4 horas diarias, 3 veces por semana, de lunes a viernes por la TARDE.</v>
      </c>
      <c r="L241" s="15" t="str">
        <f>SUBSTITUTE(VLOOKUP(F241,'Datos por dni'!$B$10:$AM$325,11,0),"Prefiero no decirlo","")</f>
        <v>4 horas diarias, 3 veces por semana, de lunes a viernes por la TARDE.</v>
      </c>
      <c r="M241" s="15"/>
      <c r="N241" s="15" t="str">
        <f>IF(O241 &lt;&gt; "",VLOOKUP(O241,'Áreas'!$A$2:$C$14,2,),"")</f>
        <v>Investigación y Política Socioambiental</v>
      </c>
      <c r="O241" s="15" t="s">
        <v>170</v>
      </c>
      <c r="P241" s="15" t="str">
        <f>VLOOKUP(F241,'Datos por dni'!$B$10:$AM$325,21,0)</f>
        <v>Luciana Stampella</v>
      </c>
      <c r="Q241" s="15"/>
    </row>
    <row r="242">
      <c r="A242" s="9" t="s">
        <v>55</v>
      </c>
      <c r="B242" s="13">
        <f>VLOOKUP(F242,'Datos por dni'!$B$10:$AM$325,2,0)</f>
        <v>44684.48855</v>
      </c>
      <c r="C242" s="14">
        <f>VLOOKUP(F242,'Datos por dni'!$B$10:$AM$325,5,0)</f>
        <v>33061</v>
      </c>
      <c r="D242" s="15" t="str">
        <f>IFERROR(__xludf.DUMMYFUNCTION("IF(REGEXMATCH(E242,""^[0-9]{8}$""),""DNI"",IF(E242&lt;&gt;"""",""OTRO"",""""))"),"DNI")</f>
        <v>DNI</v>
      </c>
      <c r="E242" s="16" t="s">
        <v>307</v>
      </c>
      <c r="F242" s="26">
        <v>3.5051704E7</v>
      </c>
      <c r="G242" s="15" t="str">
        <f>VLOOKUP(TEXT(F242,"0"),'Nacionalidades de todo por dni'!$A$2:$B$2168,2,0)</f>
        <v>Argentina</v>
      </c>
      <c r="H242" s="18" t="str">
        <f t="shared" si="1"/>
        <v>3</v>
      </c>
      <c r="I242" s="18" t="str">
        <f t="shared" si="2"/>
        <v>4</v>
      </c>
      <c r="J242" s="18" t="str">
        <f t="shared" si="3"/>
        <v>MAÑANA</v>
      </c>
      <c r="K242" s="18" t="str">
        <f>VLOOKUP(F242,'Datos por dni'!$B$10:$AM$2168,11,0)</f>
        <v>3 horas diarias, 4 veces por semana, de lunes a viernes por la MAÑANA.</v>
      </c>
      <c r="L242" s="15" t="str">
        <f>SUBSTITUTE(VLOOKUP(F242,'Datos por dni'!$B$10:$AM$325,11,0),"Prefiero no decirlo","")</f>
        <v>3 horas diarias, 4 veces por semana, de lunes a viernes por la MAÑANA.</v>
      </c>
      <c r="M242" s="15"/>
      <c r="N242" s="15" t="str">
        <f>IF(O242 &lt;&gt; "",VLOOKUP(O242,'Áreas'!$A$2:$C$14,2,),"")</f>
        <v>Relaciones Humanas &amp; Voluntariado</v>
      </c>
      <c r="O242" s="15" t="s">
        <v>172</v>
      </c>
      <c r="P242" s="15" t="str">
        <f>VLOOKUP(F242,'Datos por dni'!$B$10:$AM$325,21,0)</f>
        <v>Jeje</v>
      </c>
      <c r="Q242" s="15"/>
    </row>
    <row r="243">
      <c r="A243" s="9" t="s">
        <v>55</v>
      </c>
      <c r="B243" s="13">
        <f>VLOOKUP(F243,'Datos por dni'!$B$10:$AM$325,2,0)</f>
        <v>44684.48855</v>
      </c>
      <c r="C243" s="14">
        <f>VLOOKUP(F243,'Datos por dni'!$B$10:$AM$325,5,0)</f>
        <v>33061</v>
      </c>
      <c r="D243" s="15" t="str">
        <f>IFERROR(__xludf.DUMMYFUNCTION("IF(REGEXMATCH(E243,""^[0-9]{8}$""),""DNI"",IF(E243&lt;&gt;"""",""OTRO"",""""))"),"DNI")</f>
        <v>DNI</v>
      </c>
      <c r="E243" s="16" t="s">
        <v>307</v>
      </c>
      <c r="F243" s="26">
        <v>3.5051704E7</v>
      </c>
      <c r="G243" s="15" t="str">
        <f>VLOOKUP(TEXT(F243,"0"),'Nacionalidades de todo por dni'!$A$2:$B$2168,2,0)</f>
        <v>Argentina</v>
      </c>
      <c r="H243" s="18" t="str">
        <f t="shared" si="1"/>
        <v>3</v>
      </c>
      <c r="I243" s="18" t="str">
        <f t="shared" si="2"/>
        <v>4</v>
      </c>
      <c r="J243" s="18" t="str">
        <f t="shared" si="3"/>
        <v>MAÑANA</v>
      </c>
      <c r="K243" s="18" t="str">
        <f>VLOOKUP(F243,'Datos por dni'!$B$10:$AM$2168,11,0)</f>
        <v>3 horas diarias, 4 veces por semana, de lunes a viernes por la MAÑANA.</v>
      </c>
      <c r="L243" s="15" t="str">
        <f>SUBSTITUTE(VLOOKUP(F243,'Datos por dni'!$B$10:$AM$325,11,0),"Prefiero no decirlo","")</f>
        <v>3 horas diarias, 4 veces por semana, de lunes a viernes por la MAÑANA.</v>
      </c>
      <c r="M243" s="15"/>
      <c r="N243" s="15" t="str">
        <f>IF(O243 &lt;&gt; "",VLOOKUP(O243,'Áreas'!$A$2:$C$14,2,),"")</f>
        <v>Relaciones Humanas &amp; Voluntariado</v>
      </c>
      <c r="O243" s="15" t="s">
        <v>172</v>
      </c>
      <c r="P243" s="15" t="str">
        <f>VLOOKUP(F243,'Datos por dni'!$B$10:$AM$325,21,0)</f>
        <v>Jeje</v>
      </c>
      <c r="Q243" s="15"/>
    </row>
    <row r="244">
      <c r="A244" s="9" t="s">
        <v>55</v>
      </c>
      <c r="B244" s="13">
        <f>VLOOKUP(F244,'Datos por dni'!$B$10:$AM$325,2,0)</f>
        <v>44689.9041</v>
      </c>
      <c r="C244" s="14">
        <f>VLOOKUP(F244,'Datos por dni'!$B$10:$AM$325,5,0)</f>
        <v>35172</v>
      </c>
      <c r="D244" s="15" t="str">
        <f>IFERROR(__xludf.DUMMYFUNCTION("IF(REGEXMATCH(E244,""^[0-9]{8}$""),""DNI"",IF(E244&lt;&gt;"""",""OTRO"",""""))"),"DNI")</f>
        <v>DNI</v>
      </c>
      <c r="E244" s="16" t="s">
        <v>308</v>
      </c>
      <c r="F244" s="26">
        <v>3.8947281E7</v>
      </c>
      <c r="G244" s="15" t="str">
        <f>VLOOKUP(TEXT(F244,"0"),'Nacionalidades de todo por dni'!$A$2:$B$2168,2,0)</f>
        <v>Argentina</v>
      </c>
      <c r="H244" s="18" t="str">
        <f t="shared" si="1"/>
        <v>4</v>
      </c>
      <c r="I244" s="18" t="str">
        <f t="shared" si="2"/>
        <v>3</v>
      </c>
      <c r="J244" s="18" t="str">
        <f t="shared" si="3"/>
        <v>MAÑANA</v>
      </c>
      <c r="K244" s="18" t="str">
        <f>VLOOKUP(F244,'Datos por dni'!$B$10:$AM$2168,11,0)</f>
        <v>4 horas diarias, 3 veces por semana, de lunes a viernes por la MAÑANA.</v>
      </c>
      <c r="L244" s="15" t="str">
        <f>SUBSTITUTE(VLOOKUP(F244,'Datos por dni'!$B$10:$AM$325,11,0),"Prefiero no decirlo","")</f>
        <v>4 horas diarias, 3 veces por semana, de lunes a viernes por la MAÑANA.</v>
      </c>
      <c r="M244" s="15"/>
      <c r="N244" s="15" t="str">
        <f>IF(O244 &lt;&gt; "",VLOOKUP(O244,'Áreas'!$A$2:$C$14,2,),"")</f>
        <v>Educación Socioambiental, Investigación y Política Socioambiental, Relaciones Humanas &amp; Voluntariado</v>
      </c>
      <c r="O244" s="15" t="s">
        <v>174</v>
      </c>
      <c r="P244" s="15" t="str">
        <f>VLOOKUP(F244,'Datos por dni'!$B$10:$AM$325,21,0)</f>
        <v>Raul Silva</v>
      </c>
      <c r="Q244" s="15"/>
    </row>
    <row r="245">
      <c r="A245" s="9" t="s">
        <v>55</v>
      </c>
      <c r="B245" s="13">
        <f>VLOOKUP(F245,'Datos por dni'!$B$10:$AM$325,2,0)</f>
        <v>44689.9041</v>
      </c>
      <c r="C245" s="14">
        <f>VLOOKUP(F245,'Datos por dni'!$B$10:$AM$325,5,0)</f>
        <v>35172</v>
      </c>
      <c r="D245" s="15" t="str">
        <f>IFERROR(__xludf.DUMMYFUNCTION("IF(REGEXMATCH(E245,""^[0-9]{8}$""),""DNI"",IF(E245&lt;&gt;"""",""OTRO"",""""))"),"DNI")</f>
        <v>DNI</v>
      </c>
      <c r="E245" s="16" t="s">
        <v>308</v>
      </c>
      <c r="F245" s="26">
        <v>3.8947281E7</v>
      </c>
      <c r="G245" s="15" t="str">
        <f>VLOOKUP(TEXT(F245,"0"),'Nacionalidades de todo por dni'!$A$2:$B$2168,2,0)</f>
        <v>Argentina</v>
      </c>
      <c r="H245" s="18" t="str">
        <f t="shared" si="1"/>
        <v>4</v>
      </c>
      <c r="I245" s="18" t="str">
        <f t="shared" si="2"/>
        <v>3</v>
      </c>
      <c r="J245" s="18" t="str">
        <f t="shared" si="3"/>
        <v>MAÑANA</v>
      </c>
      <c r="K245" s="18" t="str">
        <f>VLOOKUP(F245,'Datos por dni'!$B$10:$AM$2168,11,0)</f>
        <v>4 horas diarias, 3 veces por semana, de lunes a viernes por la MAÑANA.</v>
      </c>
      <c r="L245" s="15" t="str">
        <f>SUBSTITUTE(VLOOKUP(F245,'Datos por dni'!$B$10:$AM$325,11,0),"Prefiero no decirlo","")</f>
        <v>4 horas diarias, 3 veces por semana, de lunes a viernes por la MAÑANA.</v>
      </c>
      <c r="M245" s="15"/>
      <c r="N245" s="15" t="str">
        <f>IF(O245 &lt;&gt; "",VLOOKUP(O245,'Áreas'!$A$2:$C$14,2,),"")</f>
        <v>Educación Socioambiental, Investigación y Política Socioambiental, Relaciones Humanas &amp; Voluntariado</v>
      </c>
      <c r="O245" s="15" t="s">
        <v>174</v>
      </c>
      <c r="P245" s="15" t="str">
        <f>VLOOKUP(F245,'Datos por dni'!$B$10:$AM$325,21,0)</f>
        <v>Raul Silva</v>
      </c>
      <c r="Q245" s="15"/>
    </row>
    <row r="246">
      <c r="A246" s="9" t="s">
        <v>55</v>
      </c>
      <c r="B246" s="13">
        <f>VLOOKUP(F246,'Datos por dni'!$B$10:$AM$325,2,0)</f>
        <v>44691.48305</v>
      </c>
      <c r="C246" s="14">
        <f>VLOOKUP(F246,'Datos por dni'!$B$10:$AM$325,5,0)</f>
        <v>44845</v>
      </c>
      <c r="D246" s="15" t="str">
        <f>IFERROR(__xludf.DUMMYFUNCTION("IF(REGEXMATCH(E246,""^[0-9]{8}$""),""DNI"",IF(E246&lt;&gt;"""",""OTRO"",""""))"),"DNI")</f>
        <v>DNI</v>
      </c>
      <c r="E246" s="16" t="s">
        <v>309</v>
      </c>
      <c r="F246" s="26">
        <v>3.6944583E7</v>
      </c>
      <c r="G246" s="15" t="str">
        <f>VLOOKUP(TEXT(F246,"0"),'Nacionalidades de todo por dni'!$A$2:$B$2168,2,0)</f>
        <v>Argentina</v>
      </c>
      <c r="H246" s="18" t="str">
        <f t="shared" si="1"/>
        <v>4</v>
      </c>
      <c r="I246" s="18" t="str">
        <f t="shared" si="2"/>
        <v>3</v>
      </c>
      <c r="J246" s="18" t="str">
        <f t="shared" si="3"/>
        <v>TARDE</v>
      </c>
      <c r="K246" s="18" t="str">
        <f>VLOOKUP(F246,'Datos por dni'!$B$10:$AM$2168,11,0)</f>
        <v>4 horas diarias, 3 veces por semana, de lunes a viernes por la TARDE.</v>
      </c>
      <c r="L246" s="15" t="str">
        <f>SUBSTITUTE(VLOOKUP(F246,'Datos por dni'!$B$10:$AM$325,11,0),"Prefiero no decirlo","")</f>
        <v>4 horas diarias, 3 veces por semana, de lunes a viernes por la TARDE.</v>
      </c>
      <c r="M246" s="15"/>
      <c r="N246" s="15" t="str">
        <f>IF(O246 &lt;&gt; "",VLOOKUP(O246,'Áreas'!$A$2:$C$14,2,),"")</f>
        <v>Educación Socioambiental, Investigación y Política Socioambiental, Relaciones Humanas &amp; Voluntariado</v>
      </c>
      <c r="O246" s="15" t="s">
        <v>174</v>
      </c>
      <c r="P246" s="15" t="str">
        <f>VLOOKUP(F246,'Datos por dni'!$B$10:$AM$325,21,0)</f>
        <v>María Rosa Sofrás</v>
      </c>
      <c r="Q246" s="15"/>
    </row>
    <row r="247">
      <c r="A247" s="9" t="s">
        <v>55</v>
      </c>
      <c r="B247" s="13">
        <f>VLOOKUP(F247,'Datos por dni'!$B$10:$AM$325,2,0)</f>
        <v>44692.66892</v>
      </c>
      <c r="C247" s="14">
        <f>VLOOKUP(F247,'Datos por dni'!$B$10:$AM$325,5,0)</f>
        <v>26577</v>
      </c>
      <c r="D247" s="15" t="str">
        <f>IFERROR(__xludf.DUMMYFUNCTION("IF(REGEXMATCH(E247,""^[0-9]{8}$""),""DNI"",IF(E247&lt;&gt;"""",""OTRO"",""""))"),"DNI")</f>
        <v>DNI</v>
      </c>
      <c r="E247" s="16" t="s">
        <v>310</v>
      </c>
      <c r="F247" s="26">
        <v>2.2626392E7</v>
      </c>
      <c r="G247" s="15" t="str">
        <f>VLOOKUP(TEXT(F247,"0"),'Nacionalidades de todo por dni'!$A$2:$B$2168,2,0)</f>
        <v>Argentina</v>
      </c>
      <c r="H247" s="18" t="str">
        <f t="shared" si="1"/>
        <v>4</v>
      </c>
      <c r="I247" s="18" t="str">
        <f t="shared" si="2"/>
        <v>3</v>
      </c>
      <c r="J247" s="18" t="str">
        <f t="shared" si="3"/>
        <v>TARDE</v>
      </c>
      <c r="K247" s="18" t="str">
        <f>VLOOKUP(F247,'Datos por dni'!$B$10:$AM$2168,11,0)</f>
        <v>4 horas diarias, 3 veces por semana, de lunes a viernes por la TARDE.</v>
      </c>
      <c r="L247" s="15" t="str">
        <f>SUBSTITUTE(VLOOKUP(F247,'Datos por dni'!$B$10:$AM$325,11,0),"Prefiero no decirlo","")</f>
        <v>4 horas diarias, 3 veces por semana, de lunes a viernes por la TARDE.</v>
      </c>
      <c r="M247" s="15"/>
      <c r="N247" s="15" t="str">
        <f>IF(O247 &lt;&gt; "",VLOOKUP(O247,'Áreas'!$A$2:$C$14,2,),"")</f>
        <v>Educación Socioambiental</v>
      </c>
      <c r="O247" s="15" t="s">
        <v>158</v>
      </c>
      <c r="P247" s="15" t="str">
        <f>VLOOKUP(F247,'Datos por dni'!$B$10:$AM$325,21,0)</f>
        <v>Hernan Luis</v>
      </c>
      <c r="Q247" s="15"/>
    </row>
    <row r="248" hidden="1">
      <c r="A248" s="9" t="s">
        <v>55</v>
      </c>
      <c r="B248" s="13">
        <f>VLOOKUP(F248,'Datos por dni'!$B$10:$AM$325,2,0)</f>
        <v>44697.96889</v>
      </c>
      <c r="C248" s="14">
        <f>VLOOKUP(F248,'Datos por dni'!$B$10:$AM$325,5,0)</f>
        <v>36192</v>
      </c>
      <c r="D248" s="15" t="str">
        <f>IFERROR(__xludf.DUMMYFUNCTION("IF(REGEXMATCH(E248,""^[0-9]{8}$""),""DNI"",IF(E248&lt;&gt;"""",""OTRO"",""""))"),"")</f>
        <v/>
      </c>
      <c r="E248" s="16"/>
      <c r="F248" s="26" t="s">
        <v>311</v>
      </c>
      <c r="G248" s="15" t="str">
        <f>VLOOKUP(TEXT(F248,"0"),'Nacionalidades de todo por dni'!$A$2:$B$2168,2,0)</f>
        <v>México</v>
      </c>
      <c r="H248" s="18" t="str">
        <f t="shared" si="1"/>
        <v>4</v>
      </c>
      <c r="I248" s="18" t="str">
        <f t="shared" si="2"/>
        <v>3</v>
      </c>
      <c r="J248" s="18" t="str">
        <f t="shared" si="3"/>
        <v>MAÑANA</v>
      </c>
      <c r="K248" s="18" t="str">
        <f>VLOOKUP(F248,'Datos por dni'!$B$10:$AM$2168,11,0)</f>
        <v>4 horas diarias, 3 veces por semana, de lunes a viernes por la MAÑANA.</v>
      </c>
      <c r="L248" s="15" t="str">
        <f>SUBSTITUTE(VLOOKUP(F248,'Datos por dni'!$B$10:$AM$325,11,0),"Prefiero no decirlo","")</f>
        <v>4 horas diarias, 3 veces por semana, de lunes a viernes por la MAÑANA.</v>
      </c>
      <c r="M248" s="15"/>
      <c r="N248" s="15" t="str">
        <f>IF(O248 &lt;&gt; "",VLOOKUP(O248,'Áreas'!$A$2:$C$14,2,),"")</f>
        <v>Educación Socioambiental, Investigación y Política Socioambiental, Relaciones Humanas &amp; Voluntariado</v>
      </c>
      <c r="O248" s="15" t="s">
        <v>174</v>
      </c>
      <c r="P248" s="15" t="str">
        <f>VLOOKUP(F248,'Datos por dni'!$B$10:$AM$325,21,0)</f>
        <v>Lisbell Rangel</v>
      </c>
      <c r="Q248" s="15"/>
    </row>
    <row r="249">
      <c r="A249" s="9" t="s">
        <v>55</v>
      </c>
      <c r="B249" s="13">
        <f>VLOOKUP(F249,'Datos por dni'!$B$10:$AM$325,2,0)</f>
        <v>44705.4216</v>
      </c>
      <c r="C249" s="14">
        <f>VLOOKUP(F249,'Datos por dni'!$B$10:$AM$325,5,0)</f>
        <v>33483</v>
      </c>
      <c r="D249" s="15" t="str">
        <f>IFERROR(__xludf.DUMMYFUNCTION("IF(REGEXMATCH(E249,""^[0-9]{8}$""),""DNI"",IF(E249&lt;&gt;"""",""OTRO"",""""))"),"DNI")</f>
        <v>DNI</v>
      </c>
      <c r="E249" s="16" t="s">
        <v>312</v>
      </c>
      <c r="F249" s="27">
        <v>3.6527512E7</v>
      </c>
      <c r="G249" s="15" t="str">
        <f>VLOOKUP(TEXT(F249,"0"),'Nacionalidades de todo por dni'!$A$2:$B$2168,2,0)</f>
        <v>Argentina</v>
      </c>
      <c r="H249" s="18" t="str">
        <f t="shared" si="1"/>
        <v>4</v>
      </c>
      <c r="I249" s="18" t="str">
        <f t="shared" si="2"/>
        <v>3</v>
      </c>
      <c r="J249" s="18" t="str">
        <f t="shared" si="3"/>
        <v>TARDE</v>
      </c>
      <c r="K249" s="18" t="str">
        <f>VLOOKUP(F249,'Datos por dni'!$B$10:$AM$2168,11,0)</f>
        <v>4 horas diarias, 3 veces por semana, de lunes a viernes por la TARDE.</v>
      </c>
      <c r="L249" s="15" t="str">
        <f>SUBSTITUTE(VLOOKUP(F249,'Datos por dni'!$B$10:$AM$325,11,0),"Prefiero no decirlo","")</f>
        <v>4 horas diarias, 3 veces por semana, de lunes a viernes por la TARDE.</v>
      </c>
      <c r="M249" s="15"/>
      <c r="N249" s="15" t="str">
        <f>IF(O249 &lt;&gt; "",VLOOKUP(O249,'Áreas'!$A$2:$C$14,2,),"")</f>
        <v>Educación Socioambiental, Investigación y Política Socioambiental, Relaciones Humanas &amp; Voluntariado</v>
      </c>
      <c r="O249" s="15" t="s">
        <v>174</v>
      </c>
      <c r="P249" s="15" t="str">
        <f>VLOOKUP(F249,'Datos por dni'!$B$10:$AM$325,21,0)</f>
        <v>Juana Ana Maria Barata </v>
      </c>
      <c r="Q249" s="15"/>
    </row>
    <row r="250">
      <c r="A250" s="9" t="s">
        <v>55</v>
      </c>
      <c r="B250" s="13">
        <f>VLOOKUP(F250,'Datos por dni'!$B$10:$AM$325,2,0)</f>
        <v>44711.63275</v>
      </c>
      <c r="C250" s="14">
        <f>VLOOKUP(F250,'Datos por dni'!$B$10:$AM$325,5,0)</f>
        <v>36960</v>
      </c>
      <c r="D250" s="15" t="str">
        <f>IFERROR(__xludf.DUMMYFUNCTION("IF(REGEXMATCH(E250,""^[0-9]{8}$""),""DNI"",IF(E250&lt;&gt;"""",""OTRO"",""""))"),"OTRO")</f>
        <v>OTRO</v>
      </c>
      <c r="E250" s="16" t="s">
        <v>313</v>
      </c>
      <c r="F250" s="26" t="s">
        <v>313</v>
      </c>
      <c r="G250" s="15" t="str">
        <f>VLOOKUP(TEXT(F250,"0"),'Nacionalidades de todo por dni'!$A$2:$B$2168,2,0)</f>
        <v>Alemania</v>
      </c>
      <c r="H250" s="18" t="str">
        <f t="shared" si="1"/>
        <v>4</v>
      </c>
      <c r="I250" s="18" t="str">
        <f t="shared" si="2"/>
        <v>3</v>
      </c>
      <c r="J250" s="18" t="str">
        <f t="shared" si="3"/>
        <v>MAÑANA</v>
      </c>
      <c r="K250" s="18" t="str">
        <f>VLOOKUP(F250,'Datos por dni'!$B$10:$AM$2168,11,0)</f>
        <v>4 horas diarias, 3 veces por semana, de lunes a viernes por la MAÑANA.</v>
      </c>
      <c r="L250" s="15" t="str">
        <f>SUBSTITUTE(VLOOKUP(F250,'Datos por dni'!$B$10:$AM$325,11,0),"Prefiero no decirlo","")</f>
        <v>4 horas diarias, 3 veces por semana, de lunes a viernes por la MAÑANA.</v>
      </c>
      <c r="M250" s="15"/>
      <c r="N250" s="15" t="str">
        <f>IF(O250 &lt;&gt; "",VLOOKUP(O250,'Áreas'!$A$2:$C$14,2,),"")</f>
        <v>Educación Socioambiental, Investigación y Política Socioambiental, Relaciones Humanas &amp; Voluntariado</v>
      </c>
      <c r="O250" s="15" t="s">
        <v>174</v>
      </c>
      <c r="P250" s="15" t="str">
        <f>VLOOKUP(F250,'Datos por dni'!$B$10:$AM$325,21,0)</f>
        <v>Mariusz Gondek</v>
      </c>
      <c r="Q250" s="15"/>
    </row>
    <row r="251">
      <c r="A251" s="9" t="s">
        <v>55</v>
      </c>
      <c r="B251" s="13">
        <f>VLOOKUP(F251,'Datos por dni'!$B$10:$AM$325,2,0)</f>
        <v>44719.05608</v>
      </c>
      <c r="C251" s="14">
        <f>VLOOKUP(F251,'Datos por dni'!$B$10:$AM$325,5,0)</f>
        <v>36231</v>
      </c>
      <c r="D251" s="15" t="str">
        <f>IFERROR(__xludf.DUMMYFUNCTION("IF(REGEXMATCH(E251,""^[0-9]{8}$""),""DNI"",IF(E251&lt;&gt;"""",""OTRO"",""""))"),"DNI")</f>
        <v>DNI</v>
      </c>
      <c r="E251" s="16" t="s">
        <v>314</v>
      </c>
      <c r="F251" s="26">
        <v>4.1758829E7</v>
      </c>
      <c r="G251" s="15" t="str">
        <f>VLOOKUP(TEXT(F251,"0"),'Nacionalidades de todo por dni'!$A$2:$B$2168,2,0)</f>
        <v>Argentina</v>
      </c>
      <c r="H251" s="18" t="str">
        <f t="shared" si="1"/>
        <v>4</v>
      </c>
      <c r="I251" s="18" t="str">
        <f t="shared" si="2"/>
        <v>3</v>
      </c>
      <c r="J251" s="18" t="str">
        <f t="shared" si="3"/>
        <v>TARDE</v>
      </c>
      <c r="K251" s="18" t="str">
        <f>VLOOKUP(F251,'Datos por dni'!$B$10:$AM$2168,11,0)</f>
        <v>4 horas diarias, 3 veces por semana, de lunes a viernes por la TARDE.</v>
      </c>
      <c r="L251" s="15" t="str">
        <f>SUBSTITUTE(VLOOKUP(F251,'Datos por dni'!$B$10:$AM$325,11,0),"Prefiero no decirlo","")</f>
        <v>4 horas diarias, 3 veces por semana, de lunes a viernes por la TARDE.</v>
      </c>
      <c r="M251" s="15"/>
      <c r="N251" s="15" t="str">
        <f>IF(O251 &lt;&gt; "",VLOOKUP(O251,'Áreas'!$A$2:$C$14,2,),"")</f>
        <v>Investigación y Política Socioambiental</v>
      </c>
      <c r="O251" s="15" t="s">
        <v>170</v>
      </c>
      <c r="P251" s="15" t="str">
        <f>VLOOKUP(F251,'Datos por dni'!$B$10:$AM$325,21,0)</f>
        <v>Gladys Alarcón</v>
      </c>
      <c r="Q251" s="15"/>
    </row>
    <row r="252">
      <c r="A252" s="9" t="s">
        <v>55</v>
      </c>
      <c r="B252" s="13">
        <f>VLOOKUP(F252,'Datos por dni'!$B$10:$AM$325,2,0)</f>
        <v>44745.94783</v>
      </c>
      <c r="C252" s="14">
        <f>VLOOKUP(F252,'Datos por dni'!$B$10:$AM$325,5,0)</f>
        <v>37264</v>
      </c>
      <c r="D252" s="15" t="str">
        <f>IFERROR(__xludf.DUMMYFUNCTION("IF(REGEXMATCH(E252,""^[0-9]{8}$""),""DNI"",IF(E252&lt;&gt;"""",""OTRO"",""""))"),"DNI")</f>
        <v>DNI</v>
      </c>
      <c r="E252" s="16" t="s">
        <v>315</v>
      </c>
      <c r="F252" s="26">
        <v>4.426194E7</v>
      </c>
      <c r="G252" s="15" t="str">
        <f>VLOOKUP(TEXT(F252,"0"),'Nacionalidades de todo por dni'!$A$2:$B$2168,2,0)</f>
        <v>Argentina</v>
      </c>
      <c r="H252" s="18" t="str">
        <f t="shared" si="1"/>
        <v>4</v>
      </c>
      <c r="I252" s="18" t="str">
        <f t="shared" si="2"/>
        <v>3</v>
      </c>
      <c r="J252" s="18" t="str">
        <f t="shared" si="3"/>
        <v>TARDE</v>
      </c>
      <c r="K252" s="18" t="str">
        <f>VLOOKUP(F252,'Datos por dni'!$B$10:$AM$2168,11,0)</f>
        <v>4 horas diarias, 3 veces por semana, de lunes a viernes por la TARDE.</v>
      </c>
      <c r="L252" s="15" t="str">
        <f>SUBSTITUTE(VLOOKUP(F252,'Datos por dni'!$B$10:$AM$325,11,0),"Prefiero no decirlo","")</f>
        <v>4 horas diarias, 3 veces por semana, de lunes a viernes por la TARDE.</v>
      </c>
      <c r="M252" s="15"/>
      <c r="N252" s="15" t="str">
        <f>IF(O252 &lt;&gt; "",VLOOKUP(O252,'Áreas'!$A$2:$C$14,2,),"")</f>
        <v>Educación Socioambiental, Restauración Ecológica</v>
      </c>
      <c r="O252" s="15" t="s">
        <v>316</v>
      </c>
      <c r="P252" s="15" t="str">
        <f>VLOOKUP(F252,'Datos por dni'!$B$10:$AM$325,21,0)</f>
        <v>Nancy Luchente </v>
      </c>
      <c r="Q252" s="15"/>
    </row>
    <row r="253">
      <c r="A253" s="9" t="s">
        <v>55</v>
      </c>
      <c r="B253" s="13">
        <f>VLOOKUP(F253,'Datos por dni'!$B$10:$AM$325,2,0)</f>
        <v>44754.65742</v>
      </c>
      <c r="C253" s="14">
        <f>VLOOKUP(F253,'Datos por dni'!$B$10:$AM$325,5,0)</f>
        <v>36662</v>
      </c>
      <c r="D253" s="15" t="str">
        <f>IFERROR(__xludf.DUMMYFUNCTION("IF(REGEXMATCH(E253,""^[0-9]{8}$""),""DNI"",IF(E253&lt;&gt;"""",""OTRO"",""""))"),"DNI")</f>
        <v>DNI</v>
      </c>
      <c r="E253" s="16" t="s">
        <v>317</v>
      </c>
      <c r="F253" s="26">
        <v>4.2587605E7</v>
      </c>
      <c r="G253" s="15" t="str">
        <f>VLOOKUP(TEXT(F253,"0"),'Nacionalidades de todo por dni'!$A$2:$B$2168,2,0)</f>
        <v>Argentina</v>
      </c>
      <c r="H253" s="18" t="str">
        <f t="shared" si="1"/>
        <v>3</v>
      </c>
      <c r="I253" s="18" t="str">
        <f t="shared" si="2"/>
        <v>4</v>
      </c>
      <c r="J253" s="18" t="str">
        <f t="shared" si="3"/>
        <v>TARDE</v>
      </c>
      <c r="K253" s="18" t="str">
        <f>VLOOKUP(F253,'Datos por dni'!$B$10:$AM$2168,11,0)</f>
        <v>3 horas diarias, 4 veces por semana, de lunes a viernes por la TARDE.</v>
      </c>
      <c r="L253" s="15" t="str">
        <f>SUBSTITUTE(VLOOKUP(F253,'Datos por dni'!$B$10:$AM$325,11,0),"Prefiero no decirlo","")</f>
        <v>3 horas diarias, 4 veces por semana, de lunes a viernes por la TARDE.</v>
      </c>
      <c r="M253" s="15"/>
      <c r="N253" s="15" t="str">
        <f>IF(O253 &lt;&gt; "",VLOOKUP(O253,'Áreas'!$A$2:$C$14,2,),"")</f>
        <v>Educación Socioambiental, Investigación y Política Socioambiental, Relaciones Humanas &amp; Voluntariado</v>
      </c>
      <c r="O253" s="15" t="s">
        <v>174</v>
      </c>
      <c r="P253" s="15" t="str">
        <f>VLOOKUP(F253,'Datos por dni'!$B$10:$AM$325,21,0)</f>
        <v>Maria Alejandra </v>
      </c>
      <c r="Q253" s="15"/>
    </row>
    <row r="254">
      <c r="A254" s="9" t="s">
        <v>55</v>
      </c>
      <c r="B254" s="13">
        <f>VLOOKUP(F254,'Datos por dni'!$B$10:$AM$325,2,0)</f>
        <v>44768.55429</v>
      </c>
      <c r="C254" s="14">
        <f>VLOOKUP(F254,'Datos por dni'!$B$10:$AM$325,5,0)</f>
        <v>33502</v>
      </c>
      <c r="D254" s="15" t="str">
        <f>IFERROR(__xludf.DUMMYFUNCTION("IF(REGEXMATCH(E254,""^[0-9]{8}$""),""DNI"",IF(E254&lt;&gt;"""",""OTRO"",""""))"),"DNI")</f>
        <v>DNI</v>
      </c>
      <c r="E254" s="16" t="s">
        <v>318</v>
      </c>
      <c r="F254" s="26">
        <v>9.5040733E7</v>
      </c>
      <c r="G254" s="15" t="str">
        <f>VLOOKUP(TEXT(F254,"0"),'Nacionalidades de todo por dni'!$A$2:$B$2168,2,0)</f>
        <v>Colombia</v>
      </c>
      <c r="H254" s="18" t="str">
        <f t="shared" si="1"/>
        <v>3</v>
      </c>
      <c r="I254" s="18" t="str">
        <f t="shared" si="2"/>
        <v>4</v>
      </c>
      <c r="J254" s="18" t="str">
        <f t="shared" si="3"/>
        <v>MAÑANA</v>
      </c>
      <c r="K254" s="18" t="str">
        <f>VLOOKUP(F254,'Datos por dni'!$B$10:$AM$2168,11,0)</f>
        <v>3 horas diarias, 4 veces por semana, de lunes a viernes por la MAÑANA.</v>
      </c>
      <c r="L254" s="15" t="str">
        <f>SUBSTITUTE(VLOOKUP(F254,'Datos por dni'!$B$10:$AM$325,11,0),"Prefiero no decirlo","")</f>
        <v>3 horas diarias, 4 veces por semana, de lunes a viernes por la MAÑANA.</v>
      </c>
      <c r="M254" s="15"/>
      <c r="N254" s="15" t="str">
        <f>IF(O254 &lt;&gt; "",VLOOKUP(O254,'Áreas'!$A$2:$C$14,2,),"")</f>
        <v>Investigación y Política Socioambiental</v>
      </c>
      <c r="O254" s="15" t="s">
        <v>170</v>
      </c>
      <c r="P254" s="15" t="str">
        <f>VLOOKUP(F254,'Datos por dni'!$B$10:$AM$325,21,0)</f>
        <v>Liseth Mina Rosero</v>
      </c>
      <c r="Q254" s="15"/>
    </row>
    <row r="255">
      <c r="A255" s="9" t="s">
        <v>55</v>
      </c>
      <c r="B255" s="13">
        <f>VLOOKUP(F255,'Datos por dni'!$B$10:$AM$325,2,0)</f>
        <v>44780.6372</v>
      </c>
      <c r="C255" s="14">
        <f>VLOOKUP(F255,'Datos por dni'!$B$10:$AM$325,5,0)</f>
        <v>37082</v>
      </c>
      <c r="D255" s="15" t="str">
        <f>IFERROR(__xludf.DUMMYFUNCTION("IF(REGEXMATCH(E255,""^[0-9]{8}$""),""DNI"",IF(E255&lt;&gt;"""",""OTRO"",""""))"),"DNI")</f>
        <v>DNI</v>
      </c>
      <c r="E255" s="16" t="s">
        <v>319</v>
      </c>
      <c r="F255" s="26">
        <v>4.3427705E7</v>
      </c>
      <c r="G255" s="15" t="str">
        <f>VLOOKUP(TEXT(F255,"0"),'Nacionalidades de todo por dni'!$A$2:$B$2168,2,0)</f>
        <v>Argentina</v>
      </c>
      <c r="H255" s="18" t="str">
        <f t="shared" si="1"/>
        <v>4</v>
      </c>
      <c r="I255" s="18" t="str">
        <f t="shared" si="2"/>
        <v>3</v>
      </c>
      <c r="J255" s="18" t="str">
        <f t="shared" si="3"/>
        <v>TARDE</v>
      </c>
      <c r="K255" s="18" t="str">
        <f>VLOOKUP(F255,'Datos por dni'!$B$10:$AM$2168,11,0)</f>
        <v>4 horas diarias, 3 veces por semana, de lunes a viernes por la TARDE.</v>
      </c>
      <c r="L255" s="15" t="str">
        <f>SUBSTITUTE(VLOOKUP(F255,'Datos por dni'!$B$10:$AM$325,11,0),"Prefiero no decirlo","")</f>
        <v>4 horas diarias, 3 veces por semana, de lunes a viernes por la TARDE.</v>
      </c>
      <c r="M255" s="15"/>
      <c r="N255" s="15" t="str">
        <f>IF(O255 &lt;&gt; "",VLOOKUP(O255,'Áreas'!$A$2:$C$14,2,),"")</f>
        <v>Educación Socioambiental</v>
      </c>
      <c r="O255" s="15" t="s">
        <v>158</v>
      </c>
      <c r="P255" s="15" t="str">
        <f>VLOOKUP(F255,'Datos por dni'!$B$10:$AM$325,21,0)</f>
        <v>Clara Luco</v>
      </c>
      <c r="Q255" s="15"/>
    </row>
    <row r="256">
      <c r="A256" s="9" t="s">
        <v>55</v>
      </c>
      <c r="B256" s="13">
        <f>VLOOKUP(F256,'Datos por dni'!$B$10:$AM$325,2,0)</f>
        <v>44789.50522</v>
      </c>
      <c r="C256" s="14">
        <f>VLOOKUP(F256,'Datos por dni'!$B$10:$AM$325,5,0)</f>
        <v>28988</v>
      </c>
      <c r="D256" s="15" t="str">
        <f>IFERROR(__xludf.DUMMYFUNCTION("IF(REGEXMATCH(E256,""^[0-9]{8}$""),""DNI"",IF(E256&lt;&gt;"""",""OTRO"",""""))"),"DNI")</f>
        <v>DNI</v>
      </c>
      <c r="E256" s="16" t="s">
        <v>320</v>
      </c>
      <c r="F256" s="26">
        <v>9.2880042E7</v>
      </c>
      <c r="G256" s="15" t="str">
        <f>VLOOKUP(TEXT(F256,"0"),'Nacionalidades de todo por dni'!$A$2:$B$2168,2,0)</f>
        <v>Canada</v>
      </c>
      <c r="H256" s="18" t="str">
        <f t="shared" si="1"/>
        <v>4</v>
      </c>
      <c r="I256" s="18" t="str">
        <f t="shared" si="2"/>
        <v>3</v>
      </c>
      <c r="J256" s="18" t="str">
        <f t="shared" si="3"/>
        <v>MAÑANA</v>
      </c>
      <c r="K256" s="18" t="str">
        <f>VLOOKUP(F256,'Datos por dni'!$B$10:$AM$2168,11,0)</f>
        <v>4 horas diarias, 3 veces por semana, de lunes a viernes por la MAÑANA.</v>
      </c>
      <c r="L256" s="15" t="str">
        <f>SUBSTITUTE(VLOOKUP(F256,'Datos por dni'!$B$10:$AM$325,11,0),"Prefiero no decirlo","")</f>
        <v>4 horas diarias, 3 veces por semana, de lunes a viernes por la MAÑANA.</v>
      </c>
      <c r="M256" s="15"/>
      <c r="N256" s="15" t="str">
        <f>IF(O256 &lt;&gt; "",VLOOKUP(O256,'Áreas'!$A$2:$C$14,2,),"")</f>
        <v>Restauración Ecológica</v>
      </c>
      <c r="O256" s="15" t="s">
        <v>282</v>
      </c>
      <c r="P256" s="15" t="str">
        <f>VLOOKUP(F256,'Datos por dni'!$B$10:$AM$325,21,0)</f>
        <v>Jorge Vicente </v>
      </c>
      <c r="Q256" s="15"/>
    </row>
    <row r="257">
      <c r="A257" s="9" t="s">
        <v>55</v>
      </c>
      <c r="B257" s="13">
        <f>VLOOKUP(F257,'Datos por dni'!$B$10:$AM$325,2,0)</f>
        <v>44789.65765</v>
      </c>
      <c r="C257" s="14">
        <f>VLOOKUP(F257,'Datos por dni'!$B$10:$AM$325,5,0)</f>
        <v>37116</v>
      </c>
      <c r="D257" s="15" t="str">
        <f>IFERROR(__xludf.DUMMYFUNCTION("IF(REGEXMATCH(E257,""^[0-9]{8}$""),""DNI"",IF(E257&lt;&gt;"""",""OTRO"",""""))"),"DNI")</f>
        <v>DNI</v>
      </c>
      <c r="E257" s="16" t="s">
        <v>321</v>
      </c>
      <c r="F257" s="26">
        <v>4.4997599E7</v>
      </c>
      <c r="G257" s="15" t="str">
        <f>VLOOKUP(TEXT(F257,"0"),'Nacionalidades de todo por dni'!$A$2:$B$2168,2,0)</f>
        <v>Argentina</v>
      </c>
      <c r="H257" s="18" t="str">
        <f t="shared" si="1"/>
        <v>3</v>
      </c>
      <c r="I257" s="18" t="str">
        <f t="shared" si="2"/>
        <v>4</v>
      </c>
      <c r="J257" s="18" t="str">
        <f t="shared" si="3"/>
        <v>MAÑANA</v>
      </c>
      <c r="K257" s="18" t="str">
        <f>VLOOKUP(F257,'Datos por dni'!$B$10:$AM$2168,11,0)</f>
        <v>3 horas diarias, 4 veces por semana, de lunes a viernes por la MAÑANA.</v>
      </c>
      <c r="L257" s="15" t="str">
        <f>SUBSTITUTE(VLOOKUP(F257,'Datos por dni'!$B$10:$AM$325,11,0),"Prefiero no decirlo","")</f>
        <v>3 horas diarias, 4 veces por semana, de lunes a viernes por la MAÑANA.</v>
      </c>
      <c r="M257" s="15"/>
      <c r="N257" s="15" t="str">
        <f>IF(O257 &lt;&gt; "",VLOOKUP(O257,'Áreas'!$A$2:$C$14,2,),"")</f>
        <v>Restauración Ecológica</v>
      </c>
      <c r="O257" s="15" t="s">
        <v>282</v>
      </c>
      <c r="P257" s="15" t="str">
        <f>VLOOKUP(F257,'Datos por dni'!$B$10:$AM$325,21,0)</f>
        <v>Elida Silva </v>
      </c>
      <c r="Q257" s="15"/>
    </row>
    <row r="258">
      <c r="A258" s="9" t="s">
        <v>55</v>
      </c>
      <c r="B258" s="13">
        <f>VLOOKUP(F258,'Datos por dni'!$B$10:$AM$325,2,0)</f>
        <v>44796.74842</v>
      </c>
      <c r="C258" s="14">
        <f>VLOOKUP(F258,'Datos por dni'!$B$10:$AM$325,5,0)</f>
        <v>37612</v>
      </c>
      <c r="D258" s="15" t="str">
        <f>IFERROR(__xludf.DUMMYFUNCTION("IF(REGEXMATCH(E258,""^[0-9]{8}$""),""DNI"",IF(E258&lt;&gt;"""",""OTRO"",""""))"),"DNI")</f>
        <v>DNI</v>
      </c>
      <c r="E258" s="16" t="s">
        <v>322</v>
      </c>
      <c r="F258" s="26">
        <v>4.4690355E7</v>
      </c>
      <c r="G258" s="15" t="str">
        <f>VLOOKUP(TEXT(F258,"0"),'Nacionalidades de todo por dni'!$A$2:$B$2168,2,0)</f>
        <v>Argentina</v>
      </c>
      <c r="H258" s="18" t="str">
        <f t="shared" si="1"/>
        <v>4</v>
      </c>
      <c r="I258" s="18" t="str">
        <f t="shared" si="2"/>
        <v>3</v>
      </c>
      <c r="J258" s="18" t="str">
        <f t="shared" si="3"/>
        <v>MAÑANA</v>
      </c>
      <c r="K258" s="18" t="str">
        <f>VLOOKUP(F258,'Datos por dni'!$B$10:$AM$2168,11,0)</f>
        <v>4 horas diarias, 3 veces por semana, de lunes a viernes por la MAÑANA.</v>
      </c>
      <c r="L258" s="15" t="str">
        <f>SUBSTITUTE(VLOOKUP(F258,'Datos por dni'!$B$10:$AM$325,11,0),"Prefiero no decirlo","")</f>
        <v>4 horas diarias, 3 veces por semana, de lunes a viernes por la MAÑANA.</v>
      </c>
      <c r="M258" s="15"/>
      <c r="N258" s="15" t="str">
        <f>IF(O258 &lt;&gt; "",VLOOKUP(O258,'Áreas'!$A$2:$C$14,2,),"")</f>
        <v>Restauración Ecológica</v>
      </c>
      <c r="O258" s="15" t="s">
        <v>282</v>
      </c>
      <c r="P258" s="15" t="str">
        <f>VLOOKUP(F258,'Datos por dni'!$B$10:$AM$325,21,0)</f>
        <v>Amaya Molina</v>
      </c>
      <c r="Q258" s="15"/>
    </row>
    <row r="259">
      <c r="A259" s="9" t="s">
        <v>55</v>
      </c>
      <c r="B259" s="13">
        <f>VLOOKUP(F259,'Datos por dni'!$B$10:$AM$325,2,0)</f>
        <v>44797.40981</v>
      </c>
      <c r="C259" s="14">
        <f>VLOOKUP(F259,'Datos por dni'!$B$10:$AM$325,5,0)</f>
        <v>35877</v>
      </c>
      <c r="D259" s="15" t="str">
        <f>IFERROR(__xludf.DUMMYFUNCTION("IF(REGEXMATCH(E259,""^[0-9]{8}$""),""DNI"",IF(E259&lt;&gt;"""",""OTRO"",""""))"),"DNI")</f>
        <v>DNI</v>
      </c>
      <c r="E259" s="16" t="s">
        <v>323</v>
      </c>
      <c r="F259" s="27">
        <v>4.038764E7</v>
      </c>
      <c r="G259" s="15" t="str">
        <f>VLOOKUP(TEXT(F259,"0"),'Nacionalidades de todo por dni'!$A$2:$B$2168,2,0)</f>
        <v>Argentina</v>
      </c>
      <c r="H259" s="18" t="str">
        <f t="shared" si="1"/>
        <v>4</v>
      </c>
      <c r="I259" s="18" t="str">
        <f t="shared" si="2"/>
        <v>3</v>
      </c>
      <c r="J259" s="18" t="str">
        <f t="shared" si="3"/>
        <v>MAÑANA</v>
      </c>
      <c r="K259" s="18" t="str">
        <f>VLOOKUP(F259,'Datos por dni'!$B$10:$AM$2168,11,0)</f>
        <v>4 horas diarias, 3 veces por semana, de lunes a viernes por la MAÑANA.</v>
      </c>
      <c r="L259" s="15" t="str">
        <f>SUBSTITUTE(VLOOKUP(F259,'Datos por dni'!$B$10:$AM$325,11,0),"Prefiero no decirlo","")</f>
        <v>4 horas diarias, 3 veces por semana, de lunes a viernes por la MAÑANA.</v>
      </c>
      <c r="M259" s="15"/>
      <c r="N259" s="15" t="str">
        <f>IF(O259 &lt;&gt; "",VLOOKUP(O259,'Áreas'!$A$2:$C$14,2,),"")</f>
        <v>Educación Socioambiental, Investigación y Política Socioambiental, Relaciones Humanas &amp; Voluntariado</v>
      </c>
      <c r="O259" s="15" t="s">
        <v>174</v>
      </c>
      <c r="P259" s="15" t="str">
        <f>VLOOKUP(F259,'Datos por dni'!$B$10:$AM$325,21,0)</f>
        <v>Tomas Pablo Cabral</v>
      </c>
      <c r="Q259" s="15"/>
    </row>
    <row r="260">
      <c r="A260" s="9" t="s">
        <v>55</v>
      </c>
      <c r="B260" s="13">
        <f>VLOOKUP(F260,'Datos por dni'!$B$10:$AM$325,2,0)</f>
        <v>44798.6103</v>
      </c>
      <c r="C260" s="14">
        <f>VLOOKUP(F260,'Datos por dni'!$B$10:$AM$325,5,0)</f>
        <v>35506</v>
      </c>
      <c r="D260" s="15" t="str">
        <f>IFERROR(__xludf.DUMMYFUNCTION("IF(REGEXMATCH(E260,""^[0-9]{8}$""),""DNI"",IF(E260&lt;&gt;"""",""OTRO"",""""))"),"DNI")</f>
        <v>DNI</v>
      </c>
      <c r="E260" s="16" t="s">
        <v>324</v>
      </c>
      <c r="F260" s="26">
        <v>4.0020073E7</v>
      </c>
      <c r="G260" s="15" t="str">
        <f>VLOOKUP(TEXT(F260,"0"),'Nacionalidades de todo por dni'!$A$2:$B$2168,2,0)</f>
        <v>Argentina</v>
      </c>
      <c r="H260" s="18" t="str">
        <f t="shared" si="1"/>
        <v>3</v>
      </c>
      <c r="I260" s="18" t="str">
        <f t="shared" si="2"/>
        <v>4</v>
      </c>
      <c r="J260" s="18" t="str">
        <f t="shared" si="3"/>
        <v>MAÑANA</v>
      </c>
      <c r="K260" s="18" t="str">
        <f>VLOOKUP(F260,'Datos por dni'!$B$10:$AM$2168,11,0)</f>
        <v>3 horas diarias, 4 veces por semana, de lunes a viernes por la MAÑANA.</v>
      </c>
      <c r="L260" s="15" t="str">
        <f>SUBSTITUTE(VLOOKUP(F260,'Datos por dni'!$B$10:$AM$325,11,0),"Prefiero no decirlo","")</f>
        <v>3 horas diarias, 4 veces por semana, de lunes a viernes por la MAÑANA.</v>
      </c>
      <c r="M260" s="15"/>
      <c r="N260" s="15" t="str">
        <f>IF(O260 &lt;&gt; "",VLOOKUP(O260,'Áreas'!$A$2:$C$14,2,),"")</f>
        <v>Educación Socioambiental</v>
      </c>
      <c r="O260" s="15" t="s">
        <v>158</v>
      </c>
      <c r="P260" s="15" t="str">
        <f>VLOOKUP(F260,'Datos por dni'!$B$10:$AM$325,21,0)</f>
        <v>Mailen Rodriguez </v>
      </c>
      <c r="Q260" s="15"/>
    </row>
    <row r="261">
      <c r="A261" s="9" t="s">
        <v>55</v>
      </c>
      <c r="B261" s="13">
        <f>VLOOKUP(F261,'Datos por dni'!$B$10:$AM$325,2,0)</f>
        <v>44803.79566</v>
      </c>
      <c r="C261" s="14">
        <f>VLOOKUP(F261,'Datos por dni'!$B$10:$AM$325,5,0)</f>
        <v>36727</v>
      </c>
      <c r="D261" s="15" t="str">
        <f>IFERROR(__xludf.DUMMYFUNCTION("IF(REGEXMATCH(E261,""^[0-9]{8}$""),""DNI"",IF(E261&lt;&gt;"""",""OTRO"",""""))"),"DNI")</f>
        <v>DNI</v>
      </c>
      <c r="E261" s="16" t="s">
        <v>325</v>
      </c>
      <c r="F261" s="26">
        <v>4.253653E7</v>
      </c>
      <c r="G261" s="15" t="str">
        <f>VLOOKUP(TEXT(F261,"0"),'Nacionalidades de todo por dni'!$A$2:$B$2168,2,0)</f>
        <v>Argentina</v>
      </c>
      <c r="H261" s="18" t="str">
        <f t="shared" si="1"/>
        <v>4</v>
      </c>
      <c r="I261" s="18" t="str">
        <f t="shared" si="2"/>
        <v>3</v>
      </c>
      <c r="J261" s="18" t="str">
        <f t="shared" si="3"/>
        <v>MAÑANA</v>
      </c>
      <c r="K261" s="18" t="str">
        <f>VLOOKUP(F261,'Datos por dni'!$B$10:$AM$2168,11,0)</f>
        <v>4 horas diarias, 3 veces por semana, de lunes a viernes por la MAÑANA.</v>
      </c>
      <c r="L261" s="15" t="str">
        <f>SUBSTITUTE(VLOOKUP(F261,'Datos por dni'!$B$10:$AM$325,11,0),"Prefiero no decirlo","")</f>
        <v>4 horas diarias, 3 veces por semana, de lunes a viernes por la MAÑANA.</v>
      </c>
      <c r="M261" s="15"/>
      <c r="N261" s="15" t="str">
        <f>IF(O261 &lt;&gt; "",VLOOKUP(O261,'Áreas'!$A$2:$C$14,2,),"")</f>
        <v>Educación Socioambiental</v>
      </c>
      <c r="O261" s="15" t="s">
        <v>158</v>
      </c>
      <c r="P261" s="15" t="str">
        <f>VLOOKUP(F261,'Datos por dni'!$B$10:$AM$325,21,0)</f>
        <v>Marcos Aguilar</v>
      </c>
      <c r="Q261" s="15"/>
    </row>
    <row r="262">
      <c r="A262" s="9" t="s">
        <v>55</v>
      </c>
      <c r="B262" s="13">
        <f>VLOOKUP(F262,'Datos por dni'!$B$10:$AM$325,2,0)</f>
        <v>44811.61195</v>
      </c>
      <c r="C262" s="14">
        <f>VLOOKUP(F262,'Datos por dni'!$B$10:$AM$325,5,0)</f>
        <v>35046</v>
      </c>
      <c r="D262" s="15" t="str">
        <f>IFERROR(__xludf.DUMMYFUNCTION("IF(REGEXMATCH(E262,""^[0-9]{8}$""),""DNI"",IF(E262&lt;&gt;"""",""OTRO"",""""))"),"DNI")</f>
        <v>DNI</v>
      </c>
      <c r="E262" s="16" t="s">
        <v>326</v>
      </c>
      <c r="F262" s="26">
        <v>3.9416682E7</v>
      </c>
      <c r="G262" s="15" t="str">
        <f>VLOOKUP(TEXT(F262,"0"),'Nacionalidades de todo por dni'!$A$2:$B$2168,2,0)</f>
        <v>Argentina</v>
      </c>
      <c r="H262" s="18" t="str">
        <f t="shared" si="1"/>
        <v>4</v>
      </c>
      <c r="I262" s="18" t="str">
        <f t="shared" si="2"/>
        <v>3</v>
      </c>
      <c r="J262" s="18" t="str">
        <f t="shared" si="3"/>
        <v>MAÑANA</v>
      </c>
      <c r="K262" s="18" t="str">
        <f>VLOOKUP(F262,'Datos por dni'!$B$10:$AM$2168,11,0)</f>
        <v>4 horas diarias, 3 veces por semana, de lunes a viernes por la MAÑANA.</v>
      </c>
      <c r="L262" s="15" t="str">
        <f>SUBSTITUTE(VLOOKUP(F262,'Datos por dni'!$B$10:$AM$325,11,0),"Prefiero no decirlo","")</f>
        <v>4 horas diarias, 3 veces por semana, de lunes a viernes por la MAÑANA.</v>
      </c>
      <c r="M262" s="15"/>
      <c r="N262" s="15" t="str">
        <f>IF(O262 &lt;&gt; "",VLOOKUP(O262,'Áreas'!$A$2:$C$14,2,),"")</f>
        <v>Restauración Ecológica</v>
      </c>
      <c r="O262" s="15" t="s">
        <v>282</v>
      </c>
      <c r="P262" s="15" t="str">
        <f>VLOOKUP(F262,'Datos por dni'!$B$10:$AM$325,21,0)</f>
        <v>guillermo gonzalez cazon</v>
      </c>
      <c r="Q262" s="15"/>
    </row>
    <row r="263">
      <c r="A263" s="9" t="s">
        <v>55</v>
      </c>
      <c r="B263" s="13">
        <f>VLOOKUP(F263,'Datos por dni'!$B$10:$AM$325,2,0)</f>
        <v>44827.79102</v>
      </c>
      <c r="C263" s="14">
        <f>VLOOKUP(F263,'Datos por dni'!$B$10:$AM$325,5,0)</f>
        <v>34736</v>
      </c>
      <c r="D263" s="15" t="str">
        <f>IFERROR(__xludf.DUMMYFUNCTION("IF(REGEXMATCH(E263,""^[0-9]{8}$""),""DNI"",IF(E263&lt;&gt;"""",""OTRO"",""""))"),"DNI")</f>
        <v>DNI</v>
      </c>
      <c r="E263" s="16" t="s">
        <v>327</v>
      </c>
      <c r="F263" s="26">
        <v>3.8888241E7</v>
      </c>
      <c r="G263" s="15" t="str">
        <f>VLOOKUP(TEXT(F263,"0"),'Nacionalidades de todo por dni'!$A$2:$B$2168,2,0)</f>
        <v>Argentina</v>
      </c>
      <c r="H263" s="18" t="str">
        <f t="shared" si="1"/>
        <v>4</v>
      </c>
      <c r="I263" s="18" t="str">
        <f t="shared" si="2"/>
        <v>3</v>
      </c>
      <c r="J263" s="18" t="str">
        <f t="shared" si="3"/>
        <v>MAÑANA</v>
      </c>
      <c r="K263" s="18" t="str">
        <f>VLOOKUP(F263,'Datos por dni'!$B$10:$AM$2168,11,0)</f>
        <v>4 horas diarias, 3 veces por semana, de lunes a viernes por la MAÑANA.</v>
      </c>
      <c r="L263" s="15" t="str">
        <f>SUBSTITUTE(VLOOKUP(F263,'Datos por dni'!$B$10:$AM$325,11,0),"Prefiero no decirlo","")</f>
        <v>4 horas diarias, 3 veces por semana, de lunes a viernes por la MAÑANA.</v>
      </c>
      <c r="M263" s="15"/>
      <c r="N263" s="15" t="str">
        <f>IF(O263 &lt;&gt; "",VLOOKUP(O263,'Áreas'!$A$2:$C$14,2,),"")</f>
        <v>Educación Socioambiental, Investigación y Política Socioambiental, Relaciones Humanas &amp; Voluntariado</v>
      </c>
      <c r="O263" s="15" t="s">
        <v>174</v>
      </c>
      <c r="P263" s="15" t="str">
        <f>VLOOKUP(F263,'Datos por dni'!$B$10:$AM$325,21,0)</f>
        <v>Camila Niz</v>
      </c>
      <c r="Q263" s="15"/>
    </row>
    <row r="264">
      <c r="A264" s="9" t="s">
        <v>55</v>
      </c>
      <c r="B264" s="13">
        <f>VLOOKUP(F264,'Datos por dni'!$B$10:$AM$325,2,0)</f>
        <v>44834.45237</v>
      </c>
      <c r="C264" s="14">
        <f>VLOOKUP(F264,'Datos por dni'!$B$10:$AM$325,5,0)</f>
        <v>35829</v>
      </c>
      <c r="D264" s="15" t="str">
        <f>IFERROR(__xludf.DUMMYFUNCTION("IF(REGEXMATCH(E264,""^[0-9]{8}$""),""DNI"",IF(E264&lt;&gt;"""",""OTRO"",""""))"),"OTRO")</f>
        <v>OTRO</v>
      </c>
      <c r="E264" s="16" t="s">
        <v>328</v>
      </c>
      <c r="F264" s="26" t="s">
        <v>328</v>
      </c>
      <c r="G264" s="15" t="str">
        <f>VLOOKUP(TEXT(F264,"0"),'Nacionalidades de todo por dni'!$A$2:$B$2168,2,0)</f>
        <v>Francia</v>
      </c>
      <c r="H264" s="18" t="str">
        <f t="shared" si="1"/>
        <v>3</v>
      </c>
      <c r="I264" s="18" t="str">
        <f t="shared" si="2"/>
        <v>4</v>
      </c>
      <c r="J264" s="18" t="str">
        <f t="shared" si="3"/>
        <v>TARDE</v>
      </c>
      <c r="K264" s="18" t="str">
        <f>VLOOKUP(F264,'Datos por dni'!$B$10:$AM$2168,11,0)</f>
        <v>3 horas diarias, 4 veces por semana, de lunes a viernes por la TARDE.</v>
      </c>
      <c r="L264" s="15" t="str">
        <f>SUBSTITUTE(VLOOKUP(F264,'Datos por dni'!$B$10:$AM$325,11,0),"Prefiero no decirlo","")</f>
        <v>3 horas diarias, 4 veces por semana, de lunes a viernes por la TARDE.</v>
      </c>
      <c r="M264" s="15"/>
      <c r="N264" s="15" t="str">
        <f>IF(O264 &lt;&gt; "",VLOOKUP(O264,'Áreas'!$A$2:$C$14,2,),"")</f>
        <v>Educación Socioambiental, Investigación y Política Socioambiental, Relaciones Humanas &amp; Voluntariado</v>
      </c>
      <c r="O264" s="15" t="s">
        <v>174</v>
      </c>
      <c r="P264" s="15" t="str">
        <f>VLOOKUP(F264,'Datos por dni'!$B$10:$AM$325,21,0)</f>
        <v>Sebastian Guerra</v>
      </c>
      <c r="Q264" s="15"/>
    </row>
    <row r="265">
      <c r="A265" s="9" t="s">
        <v>55</v>
      </c>
      <c r="B265" s="13">
        <f>VLOOKUP(F265,'Datos por dni'!$B$10:$AM$325,2,0)</f>
        <v>44840.80296</v>
      </c>
      <c r="C265" s="14">
        <f>VLOOKUP(F265,'Datos por dni'!$B$10:$AM$325,5,0)</f>
        <v>36729</v>
      </c>
      <c r="D265" s="15" t="str">
        <f>IFERROR(__xludf.DUMMYFUNCTION("IF(REGEXMATCH(E265,""^[0-9]{8}$""),""DNI"",IF(E265&lt;&gt;"""",""OTRO"",""""))"),"DNI")</f>
        <v>DNI</v>
      </c>
      <c r="E265" s="16" t="s">
        <v>329</v>
      </c>
      <c r="F265" s="27">
        <v>4.2964867E7</v>
      </c>
      <c r="G265" s="15" t="str">
        <f>VLOOKUP(TEXT(F265,"0"),'Nacionalidades de todo por dni'!$A$2:$B$2168,2,0)</f>
        <v>Argentina</v>
      </c>
      <c r="H265" s="18" t="str">
        <f t="shared" si="1"/>
        <v>4</v>
      </c>
      <c r="I265" s="18" t="str">
        <f t="shared" si="2"/>
        <v>3</v>
      </c>
      <c r="J265" s="18" t="str">
        <f t="shared" si="3"/>
        <v>TARDE</v>
      </c>
      <c r="K265" s="18" t="str">
        <f>VLOOKUP(F265,'Datos por dni'!$B$10:$AM$2168,11,0)</f>
        <v>4 horas diarias, 3 veces por semana, de lunes a viernes por la TARDE.</v>
      </c>
      <c r="L265" s="15" t="str">
        <f>SUBSTITUTE(VLOOKUP(F265,'Datos por dni'!$B$10:$AM$325,11,0),"Prefiero no decirlo","")</f>
        <v>4 horas diarias, 3 veces por semana, de lunes a viernes por la TARDE.</v>
      </c>
      <c r="M265" s="15"/>
      <c r="N265" s="15" t="str">
        <f>IF(O265 &lt;&gt; "",VLOOKUP(O265,'Áreas'!$A$2:$C$14,2,),"")</f>
        <v>Educación Socioambiental, Investigación y Política Socioambiental, Relaciones Humanas &amp; Voluntariado</v>
      </c>
      <c r="O265" s="15" t="s">
        <v>174</v>
      </c>
      <c r="P265" s="15" t="str">
        <f>VLOOKUP(F265,'Datos por dni'!$B$10:$AM$325,21,0)</f>
        <v>Ivan Mota</v>
      </c>
      <c r="Q265" s="15"/>
    </row>
    <row r="266">
      <c r="A266" s="9" t="s">
        <v>55</v>
      </c>
      <c r="B266" s="13">
        <f>VLOOKUP(F266,'Datos por dni'!$B$10:$AM$325,2,0)</f>
        <v>44860.75713</v>
      </c>
      <c r="C266" s="14">
        <f>VLOOKUP(F266,'Datos por dni'!$B$10:$AM$325,5,0)</f>
        <v>32259</v>
      </c>
      <c r="D266" s="15" t="str">
        <f>IFERROR(__xludf.DUMMYFUNCTION("IF(REGEXMATCH(E266,""^[0-9]{8}$""),""DNI"",IF(E266&lt;&gt;"""",""OTRO"",""""))"),"DNI")</f>
        <v>DNI</v>
      </c>
      <c r="E266" s="16" t="s">
        <v>330</v>
      </c>
      <c r="F266" s="26">
        <v>3.3737978E7</v>
      </c>
      <c r="G266" s="15" t="str">
        <f>VLOOKUP(TEXT(F266,"0"),'Nacionalidades de todo por dni'!$A$2:$B$2168,2,0)</f>
        <v>Argentina</v>
      </c>
      <c r="H266" s="18" t="str">
        <f t="shared" si="1"/>
        <v>4</v>
      </c>
      <c r="I266" s="18" t="str">
        <f t="shared" si="2"/>
        <v>3</v>
      </c>
      <c r="J266" s="18" t="str">
        <f t="shared" si="3"/>
        <v>TARDE</v>
      </c>
      <c r="K266" s="18" t="str">
        <f>VLOOKUP(F266,'Datos por dni'!$B$10:$AM$2168,11,0)</f>
        <v>4 horas diarias, 3 veces por semana, de lunes a viernes por la TARDE.</v>
      </c>
      <c r="L266" s="15" t="str">
        <f>SUBSTITUTE(VLOOKUP(F266,'Datos por dni'!$B$10:$AM$325,11,0),"Prefiero no decirlo","")</f>
        <v>4 horas diarias, 3 veces por semana, de lunes a viernes por la TARDE.</v>
      </c>
      <c r="M266" s="15"/>
      <c r="N266" s="15" t="str">
        <f>IF(O266 &lt;&gt; "",VLOOKUP(O266,'Áreas'!$A$2:$C$14,2,),"")</f>
        <v>Restauración Ecológica</v>
      </c>
      <c r="O266" s="15" t="s">
        <v>331</v>
      </c>
      <c r="P266" s="15" t="str">
        <f>VLOOKUP(F266,'Datos por dni'!$B$10:$AM$325,21,0)</f>
        <v>Ana Golocovsky</v>
      </c>
      <c r="Q266" s="15"/>
    </row>
    <row r="267">
      <c r="A267" s="9" t="s">
        <v>55</v>
      </c>
      <c r="B267" s="13">
        <f>VLOOKUP(F267,'Datos por dni'!$B$10:$AM$325,2,0)</f>
        <v>44880.44371</v>
      </c>
      <c r="C267" s="14">
        <f>VLOOKUP(F267,'Datos por dni'!$B$10:$AM$325,5,0)</f>
        <v>30931</v>
      </c>
      <c r="D267" s="15" t="str">
        <f>IFERROR(__xludf.DUMMYFUNCTION("IF(REGEXMATCH(E267,""^[0-9]{8}$""),""DNI"",IF(E267&lt;&gt;"""",""OTRO"",""""))"),"DNI")</f>
        <v>DNI</v>
      </c>
      <c r="E267" s="16" t="s">
        <v>332</v>
      </c>
      <c r="F267" s="26">
        <v>3.1504206E7</v>
      </c>
      <c r="G267" s="15" t="str">
        <f>VLOOKUP(TEXT(F267,"0"),'Nacionalidades de todo por dni'!$A$2:$B$2168,2,0)</f>
        <v>Argentina</v>
      </c>
      <c r="H267" s="18" t="str">
        <f t="shared" si="1"/>
        <v>4</v>
      </c>
      <c r="I267" s="18" t="str">
        <f t="shared" si="2"/>
        <v>3</v>
      </c>
      <c r="J267" s="18" t="str">
        <f t="shared" si="3"/>
        <v>MAÑANA</v>
      </c>
      <c r="K267" s="18" t="str">
        <f>VLOOKUP(F267,'Datos por dni'!$B$10:$AM$2168,11,0)</f>
        <v>4 horas diarias, 3 veces por semana, de lunes a viernes por la MAÑANA.</v>
      </c>
      <c r="L267" s="15" t="str">
        <f>SUBSTITUTE(VLOOKUP(F267,'Datos por dni'!$B$10:$AM$325,11,0),"Prefiero no decirlo","")</f>
        <v>4 horas diarias, 3 veces por semana, de lunes a viernes por la MAÑANA.</v>
      </c>
      <c r="M267" s="15"/>
      <c r="N267" s="15" t="str">
        <f>IF(O267 &lt;&gt; "",VLOOKUP(O267,'Áreas'!$A$2:$C$14,2,),"")</f>
        <v>Educación Socioambiental, Investigación y Política Socioambiental, Relaciones Humanas &amp; Voluntariado</v>
      </c>
      <c r="O267" s="15" t="s">
        <v>174</v>
      </c>
      <c r="P267" s="15" t="str">
        <f>VLOOKUP(F267,'Datos por dni'!$B$10:$AM$325,21,0)</f>
        <v>Celeste Agostino</v>
      </c>
      <c r="Q267" s="15"/>
    </row>
    <row r="268">
      <c r="A268" s="9" t="s">
        <v>55</v>
      </c>
      <c r="B268" s="13">
        <f>VLOOKUP(F268,'Datos por dni'!$B$10:$AM$325,2,0)</f>
        <v>44887.49242</v>
      </c>
      <c r="C268" s="14">
        <f>VLOOKUP(F268,'Datos por dni'!$B$10:$AM$325,5,0)</f>
        <v>28931</v>
      </c>
      <c r="D268" s="15" t="str">
        <f>IFERROR(__xludf.DUMMYFUNCTION("IF(REGEXMATCH(E268,""^[0-9]{8}$""),""DNI"",IF(E268&lt;&gt;"""",""OTRO"",""""))"),"DNI")</f>
        <v>DNI</v>
      </c>
      <c r="E268" s="16" t="s">
        <v>333</v>
      </c>
      <c r="F268" s="17">
        <v>2.71384E7</v>
      </c>
      <c r="G268" s="15" t="str">
        <f>VLOOKUP(TEXT(F268,"0"),'Nacionalidades de todo por dni'!$A$2:$B$2168,2,0)</f>
        <v>Argentina</v>
      </c>
      <c r="H268" s="18" t="str">
        <f t="shared" si="1"/>
        <v>4</v>
      </c>
      <c r="I268" s="18" t="str">
        <f t="shared" si="2"/>
        <v>3</v>
      </c>
      <c r="J268" s="18" t="str">
        <f t="shared" si="3"/>
        <v>MAÑANA</v>
      </c>
      <c r="K268" s="18" t="str">
        <f>VLOOKUP(F268,'Datos por dni'!$B$10:$AM$2168,11,0)</f>
        <v>4 horas diarias, 3 veces por semana, de lunes a viernes por la MAÑANA.</v>
      </c>
      <c r="L268" s="15" t="str">
        <f>SUBSTITUTE(VLOOKUP(F268,'Datos por dni'!$B$10:$AM$325,11,0),"Prefiero no decirlo","")</f>
        <v>4 horas diarias, 3 veces por semana, de lunes a viernes por la MAÑANA.</v>
      </c>
      <c r="M268" s="15"/>
      <c r="N268" s="15" t="str">
        <f>IF(O268 &lt;&gt; "",VLOOKUP(O268,'Áreas'!$A$2:$C$14,2,),"")</f>
        <v>Educación Socioambiental, Investigación y Política Socioambiental, Relaciones Humanas &amp; Voluntariado</v>
      </c>
      <c r="O268" s="15" t="s">
        <v>174</v>
      </c>
      <c r="P268" s="15" t="str">
        <f>VLOOKUP(F268,'Datos por dni'!$B$10:$AM$325,21,0)</f>
        <v>Marcelina Carballo</v>
      </c>
      <c r="Q268" s="15"/>
    </row>
    <row r="269">
      <c r="A269" s="9" t="s">
        <v>55</v>
      </c>
      <c r="B269" s="13">
        <f>VLOOKUP(F269,'Datos por dni'!$B$10:$AM$325,2,0)</f>
        <v>44900.46886</v>
      </c>
      <c r="C269" s="14">
        <f>VLOOKUP(F269,'Datos por dni'!$B$10:$AM$325,5,0)</f>
        <v>26440</v>
      </c>
      <c r="D269" s="15" t="str">
        <f>IFERROR(__xludf.DUMMYFUNCTION("IF(REGEXMATCH(E269,""^[0-9]{8}$""),""DNI"",IF(E269&lt;&gt;"""",""OTRO"",""""))"),"DNI")</f>
        <v>DNI</v>
      </c>
      <c r="E269" s="16" t="s">
        <v>334</v>
      </c>
      <c r="F269" s="26">
        <v>2.2344792E7</v>
      </c>
      <c r="G269" s="15" t="str">
        <f>VLOOKUP(TEXT(F269,"0"),'Nacionalidades de todo por dni'!$A$2:$B$2168,2,0)</f>
        <v>Argentina</v>
      </c>
      <c r="H269" s="18" t="str">
        <f t="shared" si="1"/>
        <v>3</v>
      </c>
      <c r="I269" s="18" t="str">
        <f t="shared" si="2"/>
        <v>4</v>
      </c>
      <c r="J269" s="18" t="str">
        <f t="shared" si="3"/>
        <v>MAÑANA</v>
      </c>
      <c r="K269" s="18" t="str">
        <f>VLOOKUP(F269,'Datos por dni'!$B$10:$AM$2168,11,0)</f>
        <v>3 horas diarias, 4 veces por semana, de lunes a viernes por la MAÑANA.</v>
      </c>
      <c r="L269" s="15" t="str">
        <f>SUBSTITUTE(VLOOKUP(F269,'Datos por dni'!$B$10:$AM$325,11,0),"Prefiero no decirlo","")</f>
        <v>3 horas diarias, 4 veces por semana, de lunes a viernes por la MAÑANA.</v>
      </c>
      <c r="M269" s="15"/>
      <c r="N269" s="15" t="str">
        <f>IF(O269 &lt;&gt; "",VLOOKUP(O269,'Áreas'!$A$2:$C$14,2,),"")</f>
        <v>Restauración Ecológica</v>
      </c>
      <c r="O269" s="15" t="s">
        <v>331</v>
      </c>
      <c r="P269" s="15" t="str">
        <f>VLOOKUP(F269,'Datos por dni'!$B$10:$AM$325,21,0)</f>
        <v>Norberto Salvia</v>
      </c>
      <c r="Q269" s="15"/>
    </row>
    <row r="270">
      <c r="A270" s="9" t="s">
        <v>55</v>
      </c>
      <c r="B270" s="13">
        <f>VLOOKUP(F270,'Datos por dni'!$B$10:$AM$325,2,0)</f>
        <v>44924.57686</v>
      </c>
      <c r="C270" s="14">
        <f>VLOOKUP(F270,'Datos por dni'!$B$10:$AM$325,5,0)</f>
        <v>35150</v>
      </c>
      <c r="D270" s="15" t="str">
        <f>IFERROR(__xludf.DUMMYFUNCTION("IF(REGEXMATCH(E270,""^[0-9]{8}$""),""DNI"",IF(E270&lt;&gt;"""",""OTRO"",""""))"),"DNI")</f>
        <v>DNI</v>
      </c>
      <c r="E270" s="16" t="s">
        <v>335</v>
      </c>
      <c r="F270" s="26">
        <v>3.9624807E7</v>
      </c>
      <c r="G270" s="15" t="str">
        <f>VLOOKUP(TEXT(F270,"0"),'Nacionalidades de todo por dni'!$A$2:$B$2168,2,0)</f>
        <v>Argentina</v>
      </c>
      <c r="H270" s="18" t="str">
        <f t="shared" si="1"/>
        <v>4</v>
      </c>
      <c r="I270" s="18" t="str">
        <f t="shared" si="2"/>
        <v>3</v>
      </c>
      <c r="J270" s="18" t="str">
        <f t="shared" si="3"/>
        <v>TARDE</v>
      </c>
      <c r="K270" s="18" t="str">
        <f>VLOOKUP(F270,'Datos por dni'!$B$10:$AM$2168,11,0)</f>
        <v>4 horas diarias, 3 veces por semana, de lunes a viernes por la TARDE.</v>
      </c>
      <c r="L270" s="15" t="str">
        <f>SUBSTITUTE(VLOOKUP(F270,'Datos por dni'!$B$10:$AM$325,11,0),"Prefiero no decirlo","")</f>
        <v>4 horas diarias, 3 veces por semana, de lunes a viernes por la TARDE.</v>
      </c>
      <c r="M270" s="15"/>
      <c r="N270" s="15" t="str">
        <f>IF(O270 &lt;&gt; "",VLOOKUP(O270,'Áreas'!$A$2:$C$14,2,),"")</f>
        <v>Restauración Ecológica</v>
      </c>
      <c r="O270" s="15" t="s">
        <v>331</v>
      </c>
      <c r="P270" s="15" t="str">
        <f>VLOOKUP(F270,'Datos por dni'!$B$10:$AM$325,21,0)</f>
        <v>Laura Malomo</v>
      </c>
      <c r="Q270" s="15"/>
    </row>
    <row r="271">
      <c r="A271" s="9" t="s">
        <v>55</v>
      </c>
      <c r="B271" s="13">
        <f>VLOOKUP(F271,'Datos por dni'!$B$10:$AM$325,2,0)</f>
        <v>44938.9352</v>
      </c>
      <c r="C271" s="14">
        <f>VLOOKUP(F271,'Datos por dni'!$B$10:$AM$325,5,0)</f>
        <v>31015</v>
      </c>
      <c r="D271" s="15" t="str">
        <f>IFERROR(__xludf.DUMMYFUNCTION("IF(REGEXMATCH(E271,""^[0-9]{8}$""),""DNI"",IF(E271&lt;&gt;"""",""OTRO"",""""))"),"DNI")</f>
        <v>DNI</v>
      </c>
      <c r="E271" s="16" t="s">
        <v>336</v>
      </c>
      <c r="F271" s="26">
        <v>3.1827977E7</v>
      </c>
      <c r="G271" s="15" t="str">
        <f>VLOOKUP(TEXT(F271,"0"),'Nacionalidades de todo por dni'!$A$2:$B$2168,2,0)</f>
        <v>Argentina</v>
      </c>
      <c r="H271" s="18" t="str">
        <f t="shared" si="1"/>
        <v>4</v>
      </c>
      <c r="I271" s="18" t="str">
        <f t="shared" si="2"/>
        <v>3</v>
      </c>
      <c r="J271" s="18" t="str">
        <f t="shared" si="3"/>
        <v>MAÑANA</v>
      </c>
      <c r="K271" s="18" t="str">
        <f>VLOOKUP(F271,'Datos por dni'!$B$10:$AM$2168,11,0)</f>
        <v>4 horas diarias, 3 veces por semana, de lunes a viernes por la MAÑANA.</v>
      </c>
      <c r="L271" s="15" t="str">
        <f>SUBSTITUTE(VLOOKUP(F271,'Datos por dni'!$B$10:$AM$325,11,0),"Prefiero no decirlo","")</f>
        <v>4 horas diarias, 3 veces por semana, de lunes a viernes por la MAÑANA.</v>
      </c>
      <c r="M271" s="15"/>
      <c r="N271" s="15" t="str">
        <f>IF(O271 &lt;&gt; "",VLOOKUP(O271,'Áreas'!$A$2:$C$14,2,),"")</f>
        <v>Restauración Ecológica</v>
      </c>
      <c r="O271" s="15" t="s">
        <v>331</v>
      </c>
      <c r="P271" s="15" t="str">
        <f>VLOOKUP(F271,'Datos por dni'!$B$10:$AM$325,21,0)</f>
        <v>Sergio Rios</v>
      </c>
      <c r="Q271" s="15"/>
    </row>
    <row r="272">
      <c r="A272" s="9" t="s">
        <v>55</v>
      </c>
      <c r="B272" s="13">
        <f>VLOOKUP(F272,'Datos por dni'!$B$10:$AM$325,2,0)</f>
        <v>44953.73254</v>
      </c>
      <c r="C272" s="14">
        <f>VLOOKUP(F272,'Datos por dni'!$B$10:$AM$325,5,0)</f>
        <v>35746</v>
      </c>
      <c r="D272" s="15" t="str">
        <f>IFERROR(__xludf.DUMMYFUNCTION("IF(REGEXMATCH(E272,""^[0-9]{8}$""),""DNI"",IF(E272&lt;&gt;"""",""OTRO"",""""))"),"DNI")</f>
        <v>DNI</v>
      </c>
      <c r="E272" s="16" t="s">
        <v>337</v>
      </c>
      <c r="F272" s="26">
        <v>4.0747272E7</v>
      </c>
      <c r="G272" s="15" t="str">
        <f>VLOOKUP(TEXT(F272,"0"),'Nacionalidades de todo por dni'!$A$2:$B$2168,2,0)</f>
        <v>Argentina</v>
      </c>
      <c r="H272" s="18" t="str">
        <f t="shared" si="1"/>
        <v>4</v>
      </c>
      <c r="I272" s="18" t="str">
        <f t="shared" si="2"/>
        <v>3</v>
      </c>
      <c r="J272" s="18" t="str">
        <f t="shared" si="3"/>
        <v>TARDE</v>
      </c>
      <c r="K272" s="18" t="str">
        <f>VLOOKUP(F272,'Datos por dni'!$B$10:$AM$2168,11,0)</f>
        <v>4 horas diarias, 3 veces por semana, de lunes a viernes por la TARDE.</v>
      </c>
      <c r="L272" s="15" t="str">
        <f>SUBSTITUTE(VLOOKUP(F272,'Datos por dni'!$B$10:$AM$325,11,0),"Prefiero no decirlo","")</f>
        <v>4 horas diarias, 3 veces por semana, de lunes a viernes por la TARDE.</v>
      </c>
      <c r="M272" s="15"/>
      <c r="N272" s="15" t="str">
        <f>IF(O272 &lt;&gt; "",VLOOKUP(O272,'Áreas'!$A$2:$C$14,2,),"")</f>
        <v>Restauración Ecológica</v>
      </c>
      <c r="O272" s="15" t="s">
        <v>331</v>
      </c>
      <c r="P272" s="15" t="str">
        <f>VLOOKUP(F272,'Datos por dni'!$B$10:$AM$325,21,0)</f>
        <v>Margarita Perkins</v>
      </c>
      <c r="Q272" s="15"/>
    </row>
    <row r="273">
      <c r="A273" s="9" t="s">
        <v>55</v>
      </c>
      <c r="B273" s="13">
        <f>VLOOKUP(F273,'Datos por dni'!$B$10:$AM$325,2,0)</f>
        <v>44956.9364</v>
      </c>
      <c r="C273" s="14">
        <f>VLOOKUP(F273,'Datos por dni'!$B$10:$AM$325,5,0)</f>
        <v>38495</v>
      </c>
      <c r="D273" s="15" t="str">
        <f>IFERROR(__xludf.DUMMYFUNCTION("IF(REGEXMATCH(E273,""^[0-9]{8}$""),""DNI"",IF(E273&lt;&gt;"""",""OTRO"",""""))"),"DNI")</f>
        <v>DNI</v>
      </c>
      <c r="E273" s="16" t="s">
        <v>338</v>
      </c>
      <c r="F273" s="27">
        <v>4.6754374E7</v>
      </c>
      <c r="G273" s="15" t="str">
        <f>VLOOKUP(TEXT(F273,"0"),'Nacionalidades de todo por dni'!$A$2:$B$2168,2,0)</f>
        <v>Argentina</v>
      </c>
      <c r="H273" s="18" t="str">
        <f t="shared" si="1"/>
        <v>3</v>
      </c>
      <c r="I273" s="18" t="str">
        <f t="shared" si="2"/>
        <v>4</v>
      </c>
      <c r="J273" s="18" t="str">
        <f t="shared" si="3"/>
        <v>TARDE</v>
      </c>
      <c r="K273" s="18" t="str">
        <f>VLOOKUP(F273,'Datos por dni'!$B$10:$AM$2168,11,0)</f>
        <v>3 horas diarias, 4 veces por semana, de lunes a viernes por la TARDE.</v>
      </c>
      <c r="L273" s="15" t="str">
        <f>SUBSTITUTE(VLOOKUP(F273,'Datos por dni'!$B$10:$AM$325,11,0),"Prefiero no decirlo","")</f>
        <v>3 horas diarias, 4 veces por semana, de lunes a viernes por la TARDE.</v>
      </c>
      <c r="M273" s="15"/>
      <c r="N273" s="15" t="str">
        <f>IF(O273 &lt;&gt; "",VLOOKUP(O273,'Áreas'!$A$2:$C$14,2,),"")</f>
        <v>Educación Socioambiental, Investigación y Política Socioambiental, Relaciones Humanas &amp; Voluntariado</v>
      </c>
      <c r="O273" s="15" t="s">
        <v>174</v>
      </c>
      <c r="P273" s="15" t="str">
        <f>VLOOKUP(F273,'Datos por dni'!$B$10:$AM$325,21,0)</f>
        <v>Valeria Angles</v>
      </c>
      <c r="Q273" s="15"/>
    </row>
    <row r="274">
      <c r="A274" s="9" t="s">
        <v>55</v>
      </c>
      <c r="B274" s="13">
        <f>VLOOKUP(F274,'Datos por dni'!$B$10:$AM$325,2,0)</f>
        <v>44957.66728</v>
      </c>
      <c r="C274" s="14">
        <f>VLOOKUP(F274,'Datos por dni'!$B$10:$AM$325,5,0)</f>
        <v>36573</v>
      </c>
      <c r="D274" s="15" t="str">
        <f>IFERROR(__xludf.DUMMYFUNCTION("IF(REGEXMATCH(E274,""^[0-9]{8}$""),""DNI"",IF(E274&lt;&gt;"""",""OTRO"",""""))"),"DNI")</f>
        <v>DNI</v>
      </c>
      <c r="E274" s="16" t="s">
        <v>339</v>
      </c>
      <c r="F274" s="27">
        <v>4.2375381E7</v>
      </c>
      <c r="G274" s="15" t="str">
        <f>VLOOKUP(TEXT(F274,"0"),'Nacionalidades de todo por dni'!$A$2:$B$2168,2,0)</f>
        <v>Argentina</v>
      </c>
      <c r="H274" s="18" t="str">
        <f t="shared" si="1"/>
        <v>4</v>
      </c>
      <c r="I274" s="18" t="str">
        <f t="shared" si="2"/>
        <v>3</v>
      </c>
      <c r="J274" s="18" t="str">
        <f t="shared" si="3"/>
        <v>MAÑANA</v>
      </c>
      <c r="K274" s="18" t="str">
        <f>VLOOKUP(F274,'Datos por dni'!$B$10:$AM$2168,11,0)</f>
        <v>4 horas diarias, 3 veces por semana, de lunes a viernes por la MAÑANA.</v>
      </c>
      <c r="L274" s="15" t="str">
        <f>SUBSTITUTE(VLOOKUP(F274,'Datos por dni'!$B$10:$AM$325,11,0),"Prefiero no decirlo","")</f>
        <v>4 horas diarias, 3 veces por semana, de lunes a viernes por la MAÑANA.</v>
      </c>
      <c r="M274" s="15"/>
      <c r="N274" s="15" t="str">
        <f>IF(O274 &lt;&gt; "",VLOOKUP(O274,'Áreas'!$A$2:$C$14,2,),"")</f>
        <v>Relaciones Humanas &amp; Voluntariado</v>
      </c>
      <c r="O274" s="15" t="s">
        <v>172</v>
      </c>
      <c r="P274" s="15" t="str">
        <f>VLOOKUP(F274,'Datos por dni'!$B$10:$AM$325,21,0)</f>
        <v>Silvina Hulett </v>
      </c>
      <c r="Q274" s="15"/>
    </row>
    <row r="275">
      <c r="A275" s="9" t="s">
        <v>55</v>
      </c>
      <c r="B275" s="13">
        <f>VLOOKUP(F275,'Datos por dni'!$B$10:$AM$325,2,0)</f>
        <v>44958.77678</v>
      </c>
      <c r="C275" s="14">
        <f>VLOOKUP(F275,'Datos por dni'!$B$10:$AM$325,5,0)</f>
        <v>35531</v>
      </c>
      <c r="D275" s="15" t="str">
        <f>IFERROR(__xludf.DUMMYFUNCTION("IF(REGEXMATCH(E275,""^[0-9]{8}$""),""DNI"",IF(E275&lt;&gt;"""",""OTRO"",""""))"),"DNI")</f>
        <v>DNI</v>
      </c>
      <c r="E275" s="16" t="s">
        <v>340</v>
      </c>
      <c r="F275" s="28">
        <v>4.0422413E7</v>
      </c>
      <c r="G275" s="15" t="str">
        <f>VLOOKUP(TEXT(F275,"0"),'Nacionalidades de todo por dni'!$A$2:$B$2168,2,0)</f>
        <v>Argentina</v>
      </c>
      <c r="H275" s="18" t="str">
        <f t="shared" si="1"/>
        <v>4</v>
      </c>
      <c r="I275" s="18" t="str">
        <f t="shared" si="2"/>
        <v>3</v>
      </c>
      <c r="J275" s="18" t="str">
        <f t="shared" si="3"/>
        <v>MAÑANA</v>
      </c>
      <c r="K275" s="18" t="str">
        <f>VLOOKUP(F275,'Datos por dni'!$B$10:$AM$2168,11,0)</f>
        <v>4 horas diarias, 3 veces por semana, de lunes a viernes por la MAÑANA.</v>
      </c>
      <c r="L275" s="15" t="str">
        <f>SUBSTITUTE(VLOOKUP(F275,'Datos por dni'!$B$10:$AM$325,11,0),"Prefiero no decirlo","")</f>
        <v>4 horas diarias, 3 veces por semana, de lunes a viernes por la MAÑANA.</v>
      </c>
      <c r="M275" s="15"/>
      <c r="N275" s="15" t="str">
        <f>IF(O275 &lt;&gt; "",VLOOKUP(O275,'Áreas'!$A$2:$C$14,2,),"")</f>
        <v>Educación Socioambiental</v>
      </c>
      <c r="O275" s="15" t="s">
        <v>158</v>
      </c>
      <c r="P275" s="15" t="str">
        <f>VLOOKUP(F275,'Datos por dni'!$B$10:$AM$325,21,0)</f>
        <v>Gisel Galban</v>
      </c>
      <c r="Q275" s="15"/>
    </row>
    <row r="276">
      <c r="A276" s="9" t="s">
        <v>55</v>
      </c>
      <c r="B276" s="13">
        <f>VLOOKUP(F276,'Datos por dni'!$B$10:$AM$325,2,0)</f>
        <v>44959.55151</v>
      </c>
      <c r="C276" s="14">
        <f>VLOOKUP(F276,'Datos por dni'!$B$10:$AM$325,5,0)</f>
        <v>35466</v>
      </c>
      <c r="D276" s="15" t="str">
        <f>IFERROR(__xludf.DUMMYFUNCTION("IF(REGEXMATCH(E276,""^[0-9]{8}$""),""DNI"",IF(E276&lt;&gt;"""",""OTRO"",""""))"),"DNI")</f>
        <v>DNI</v>
      </c>
      <c r="E276" s="16" t="s">
        <v>341</v>
      </c>
      <c r="F276" s="26">
        <v>4.0130257E7</v>
      </c>
      <c r="G276" s="15" t="str">
        <f>VLOOKUP(TEXT(F276,"0"),'Nacionalidades de todo por dni'!$A$2:$B$2168,2,0)</f>
        <v>Argentina</v>
      </c>
      <c r="H276" s="18" t="str">
        <f t="shared" si="1"/>
        <v>4</v>
      </c>
      <c r="I276" s="18" t="str">
        <f t="shared" si="2"/>
        <v>3</v>
      </c>
      <c r="J276" s="18" t="str">
        <f t="shared" si="3"/>
        <v>TARDE</v>
      </c>
      <c r="K276" s="18" t="str">
        <f>VLOOKUP(F276,'Datos por dni'!$B$10:$AM$2168,11,0)</f>
        <v>4 horas diarias, 3 veces por semana, de lunes a viernes por la TARDE.</v>
      </c>
      <c r="L276" s="15" t="str">
        <f>SUBSTITUTE(VLOOKUP(F276,'Datos por dni'!$B$10:$AM$325,11,0),"Prefiero no decirlo","")</f>
        <v>4 horas diarias, 3 veces por semana, de lunes a viernes por la TARDE.</v>
      </c>
      <c r="M276" s="15"/>
      <c r="N276" s="15" t="str">
        <f>IF(O276 &lt;&gt; "",VLOOKUP(O276,'Áreas'!$A$2:$C$14,2,),"")</f>
        <v>Educación Socioambiental, Investigación y Política Socioambiental, Relaciones Humanas &amp; Voluntariado</v>
      </c>
      <c r="O276" s="15" t="s">
        <v>174</v>
      </c>
      <c r="P276" s="15" t="str">
        <f>VLOOKUP(F276,'Datos por dni'!$B$10:$AM$325,21,0)</f>
        <v>Claudia Allen</v>
      </c>
      <c r="Q276" s="15"/>
    </row>
    <row r="277">
      <c r="A277" s="9" t="s">
        <v>55</v>
      </c>
      <c r="B277" s="13">
        <f>VLOOKUP(F277,'Datos por dni'!$B$10:$AM$325,2,0)</f>
        <v>44961.70249</v>
      </c>
      <c r="C277" s="14">
        <f>VLOOKUP(F277,'Datos por dni'!$B$10:$AM$325,5,0)</f>
        <v>36000</v>
      </c>
      <c r="D277" s="15" t="str">
        <f>IFERROR(__xludf.DUMMYFUNCTION("IF(REGEXMATCH(E277,""^[0-9]{8}$""),""DNI"",IF(E277&lt;&gt;"""",""OTRO"",""""))"),"DNI")</f>
        <v>DNI</v>
      </c>
      <c r="E277" s="16" t="s">
        <v>342</v>
      </c>
      <c r="F277" s="26">
        <v>4.2218595E7</v>
      </c>
      <c r="G277" s="15" t="str">
        <f>VLOOKUP(TEXT(F277,"0"),'Nacionalidades de todo por dni'!$A$2:$B$2168,2,0)</f>
        <v>Argentina</v>
      </c>
      <c r="H277" s="18" t="str">
        <f t="shared" si="1"/>
        <v>3</v>
      </c>
      <c r="I277" s="18" t="str">
        <f t="shared" si="2"/>
        <v>4</v>
      </c>
      <c r="J277" s="18" t="str">
        <f t="shared" si="3"/>
        <v>TARDE</v>
      </c>
      <c r="K277" s="18" t="str">
        <f>VLOOKUP(F277,'Datos por dni'!$B$10:$AM$2168,11,0)</f>
        <v>3 horas diarias, 4 veces por semana, de lunes a viernes por la TARDE.</v>
      </c>
      <c r="L277" s="15" t="str">
        <f>SUBSTITUTE(VLOOKUP(F277,'Datos por dni'!$B$10:$AM$325,11,0),"Prefiero no decirlo","")</f>
        <v>3 horas diarias, 4 veces por semana, de lunes a viernes por la TARDE.</v>
      </c>
      <c r="M277" s="15"/>
      <c r="N277" s="15" t="str">
        <f>IF(O277 &lt;&gt; "",VLOOKUP(O277,'Áreas'!$A$2:$C$14,2,),"")</f>
        <v>Educación Socioambiental, Investigación y Política Socioambiental, Relaciones Humanas &amp; Voluntariado</v>
      </c>
      <c r="O277" s="15" t="s">
        <v>174</v>
      </c>
      <c r="P277" s="15" t="str">
        <f>VLOOKUP(F277,'Datos por dni'!$B$10:$AM$325,21,0)</f>
        <v>Ivan Mas</v>
      </c>
      <c r="Q277" s="15"/>
    </row>
    <row r="278">
      <c r="A278" s="9" t="s">
        <v>55</v>
      </c>
      <c r="B278" s="13">
        <f>VLOOKUP(F278,'Datos por dni'!$B$10:$AM$325,2,0)</f>
        <v>44966.74022</v>
      </c>
      <c r="C278" s="14">
        <f>VLOOKUP(F278,'Datos por dni'!$B$10:$AM$325,5,0)</f>
        <v>37712</v>
      </c>
      <c r="D278" s="15" t="str">
        <f>IFERROR(__xludf.DUMMYFUNCTION("IF(REGEXMATCH(E278,""^[0-9]{8}$""),""DNI"",IF(E278&lt;&gt;"""",""OTRO"",""""))"),"DNI")</f>
        <v>DNI</v>
      </c>
      <c r="E278" s="16" t="s">
        <v>343</v>
      </c>
      <c r="F278" s="26">
        <v>4.4727433E7</v>
      </c>
      <c r="G278" s="15" t="str">
        <f>VLOOKUP(TEXT(F278,"0"),'Nacionalidades de todo por dni'!$A$2:$B$2168,2,0)</f>
        <v>Argentina</v>
      </c>
      <c r="H278" s="18" t="str">
        <f t="shared" si="1"/>
        <v>4</v>
      </c>
      <c r="I278" s="18" t="str">
        <f t="shared" si="2"/>
        <v>3</v>
      </c>
      <c r="J278" s="18" t="str">
        <f t="shared" si="3"/>
        <v>TARDE</v>
      </c>
      <c r="K278" s="18" t="str">
        <f>VLOOKUP(F278,'Datos por dni'!$B$10:$AM$2168,11,0)</f>
        <v>4 horas diarias, 3 veces por semana, de lunes a viernes por la TARDE.</v>
      </c>
      <c r="L278" s="15" t="str">
        <f>SUBSTITUTE(VLOOKUP(F278,'Datos por dni'!$B$10:$AM$325,11,0),"Prefiero no decirlo","")</f>
        <v>4 horas diarias, 3 veces por semana, de lunes a viernes por la TARDE.</v>
      </c>
      <c r="M278" s="15"/>
      <c r="N278" s="15" t="str">
        <f>IF(O278 &lt;&gt; "",VLOOKUP(O278,'Áreas'!$A$2:$C$14,2,),"")</f>
        <v>Restauración Ecológica</v>
      </c>
      <c r="O278" s="15" t="s">
        <v>344</v>
      </c>
      <c r="P278" s="15" t="str">
        <f>VLOOKUP(F278,'Datos por dni'!$B$10:$AM$325,21,0)</f>
        <v>Luisa Liliana Kopf </v>
      </c>
      <c r="Q278" s="15"/>
    </row>
    <row r="279">
      <c r="A279" s="9" t="s">
        <v>55</v>
      </c>
      <c r="B279" s="13">
        <f>VLOOKUP(F279,'Datos por dni'!$B$10:$AM$325,2,0)</f>
        <v>44966.78056</v>
      </c>
      <c r="C279" s="14">
        <f>VLOOKUP(F279,'Datos por dni'!$B$10:$AM$325,5,0)</f>
        <v>36797</v>
      </c>
      <c r="D279" s="15" t="str">
        <f>IFERROR(__xludf.DUMMYFUNCTION("IF(REGEXMATCH(E279,""^[0-9]{8}$""),""DNI"",IF(E279&lt;&gt;"""",""OTRO"",""""))"),"DNI")</f>
        <v>DNI</v>
      </c>
      <c r="E279" s="16" t="s">
        <v>345</v>
      </c>
      <c r="F279" s="26">
        <v>4.2878722E7</v>
      </c>
      <c r="G279" s="15" t="str">
        <f>VLOOKUP(TEXT(F279,"0"),'Nacionalidades de todo por dni'!$A$2:$B$2168,2,0)</f>
        <v>Argentina</v>
      </c>
      <c r="H279" s="18" t="str">
        <f t="shared" si="1"/>
        <v>4</v>
      </c>
      <c r="I279" s="18" t="str">
        <f t="shared" si="2"/>
        <v>3</v>
      </c>
      <c r="J279" s="18" t="str">
        <f t="shared" si="3"/>
        <v>MAÑANA</v>
      </c>
      <c r="K279" s="18" t="str">
        <f>VLOOKUP(F279,'Datos por dni'!$B$10:$AM$2168,11,0)</f>
        <v>4 horas diarias, 3 veces por semana, de lunes a viernes por la MAÑANA.</v>
      </c>
      <c r="L279" s="15" t="str">
        <f>SUBSTITUTE(VLOOKUP(F279,'Datos por dni'!$B$10:$AM$325,11,0),"Prefiero no decirlo","")</f>
        <v>4 horas diarias, 3 veces por semana, de lunes a viernes por la MAÑANA.</v>
      </c>
      <c r="M279" s="15"/>
      <c r="N279" s="15" t="str">
        <f>IF(O279 &lt;&gt; "",VLOOKUP(O279,'Áreas'!$A$2:$C$14,2,),"")</f>
        <v>Educación Socioambiental, Investigación y Política Socioambiental</v>
      </c>
      <c r="O279" s="15" t="s">
        <v>57</v>
      </c>
      <c r="P279" s="15" t="str">
        <f>VLOOKUP(F279,'Datos por dni'!$B$10:$AM$325,21,0)</f>
        <v>Patricia Faingold</v>
      </c>
      <c r="Q279" s="15"/>
    </row>
    <row r="280">
      <c r="A280" s="9" t="s">
        <v>55</v>
      </c>
      <c r="B280" s="13">
        <f>VLOOKUP(F280,'Datos por dni'!$B$10:$AM$325,2,0)</f>
        <v>44966.79649</v>
      </c>
      <c r="C280" s="14">
        <f>VLOOKUP(F280,'Datos por dni'!$B$10:$AM$325,5,0)</f>
        <v>34664</v>
      </c>
      <c r="D280" s="15" t="str">
        <f>IFERROR(__xludf.DUMMYFUNCTION("IF(REGEXMATCH(E280,""^[0-9]{8}$""),""DNI"",IF(E280&lt;&gt;"""",""OTRO"",""""))"),"DNI")</f>
        <v>DNI</v>
      </c>
      <c r="E280" s="16" t="s">
        <v>346</v>
      </c>
      <c r="F280" s="26">
        <v>3.8714309E7</v>
      </c>
      <c r="G280" s="15" t="str">
        <f>VLOOKUP(TEXT(F280,"0"),'Nacionalidades de todo por dni'!$A$2:$B$2168,2,0)</f>
        <v>Argentina</v>
      </c>
      <c r="H280" s="18" t="str">
        <f t="shared" si="1"/>
        <v>3</v>
      </c>
      <c r="I280" s="18" t="str">
        <f t="shared" si="2"/>
        <v>4</v>
      </c>
      <c r="J280" s="18" t="str">
        <f t="shared" si="3"/>
        <v>TARDE</v>
      </c>
      <c r="K280" s="18" t="str">
        <f>VLOOKUP(F280,'Datos por dni'!$B$10:$AM$2168,11,0)</f>
        <v>3 horas diarias, 4 veces por semana, de lunes a viernes por la TARDE.</v>
      </c>
      <c r="L280" s="15" t="str">
        <f>SUBSTITUTE(VLOOKUP(F280,'Datos por dni'!$B$10:$AM$325,11,0),"Prefiero no decirlo","")</f>
        <v>3 horas diarias, 4 veces por semana, de lunes a viernes por la TARDE.</v>
      </c>
      <c r="M280" s="15"/>
      <c r="N280" s="15" t="str">
        <f>IF(O280 &lt;&gt; "",VLOOKUP(O280,'Áreas'!$A$2:$C$14,2,),"")</f>
        <v>Restauración Ecológica</v>
      </c>
      <c r="O280" s="15" t="s">
        <v>344</v>
      </c>
      <c r="P280" s="15" t="str">
        <f>VLOOKUP(F280,'Datos por dni'!$B$10:$AM$325,21,0)</f>
        <v>-</v>
      </c>
      <c r="Q280" s="15"/>
    </row>
    <row r="281">
      <c r="A281" s="9" t="s">
        <v>55</v>
      </c>
      <c r="B281" s="13">
        <f>VLOOKUP(F281,'Datos por dni'!$B$10:$AM$325,2,0)</f>
        <v>44966.84667</v>
      </c>
      <c r="C281" s="14">
        <f>VLOOKUP(F281,'Datos por dni'!$B$10:$AM$325,5,0)</f>
        <v>35035</v>
      </c>
      <c r="D281" s="15" t="str">
        <f>IFERROR(__xludf.DUMMYFUNCTION("IF(REGEXMATCH(E281,""^[0-9]{8}$""),""DNI"",IF(E281&lt;&gt;"""",""OTRO"",""""))"),"DNI")</f>
        <v>DNI</v>
      </c>
      <c r="E281" s="16" t="s">
        <v>347</v>
      </c>
      <c r="F281" s="26">
        <v>3.9211973E7</v>
      </c>
      <c r="G281" s="15" t="str">
        <f>VLOOKUP(TEXT(F281,"0"),'Nacionalidades de todo por dni'!$A$2:$B$2168,2,0)</f>
        <v>Argentina</v>
      </c>
      <c r="H281" s="18" t="str">
        <f t="shared" si="1"/>
        <v>3</v>
      </c>
      <c r="I281" s="18" t="str">
        <f t="shared" si="2"/>
        <v>4</v>
      </c>
      <c r="J281" s="18" t="str">
        <f t="shared" si="3"/>
        <v>TARDE</v>
      </c>
      <c r="K281" s="18" t="str">
        <f>VLOOKUP(F281,'Datos por dni'!$B$10:$AM$2168,11,0)</f>
        <v>3 horas diarias, 4 veces por semana, de lunes a viernes por la TARDE.</v>
      </c>
      <c r="L281" s="15" t="str">
        <f>SUBSTITUTE(VLOOKUP(F281,'Datos por dni'!$B$10:$AM$325,11,0),"Prefiero no decirlo","")</f>
        <v>3 horas diarias, 4 veces por semana, de lunes a viernes por la TARDE.</v>
      </c>
      <c r="M281" s="15"/>
      <c r="N281" s="15" t="str">
        <f>IF(O281 &lt;&gt; "",VLOOKUP(O281,'Áreas'!$A$2:$C$14,2,),"")</f>
        <v>Restauración Ecológica</v>
      </c>
      <c r="O281" s="15" t="s">
        <v>344</v>
      </c>
      <c r="P281" s="15" t="str">
        <f>VLOOKUP(F281,'Datos por dni'!$B$10:$AM$325,21,0)</f>
        <v>Andrea Duran </v>
      </c>
      <c r="Q281" s="15"/>
    </row>
    <row r="282">
      <c r="A282" s="9" t="s">
        <v>55</v>
      </c>
      <c r="B282" s="13">
        <f>VLOOKUP(F282,'Datos por dni'!$B$10:$AM$325,2,0)</f>
        <v>44967.63216</v>
      </c>
      <c r="C282" s="14">
        <f>VLOOKUP(F282,'Datos por dni'!$B$10:$AM$325,5,0)</f>
        <v>33613</v>
      </c>
      <c r="D282" s="15" t="str">
        <f>IFERROR(__xludf.DUMMYFUNCTION("IF(REGEXMATCH(E282,""^[0-9]{8}$""),""DNI"",IF(E282&lt;&gt;"""",""OTRO"",""""))"),"DNI")</f>
        <v>DNI</v>
      </c>
      <c r="E282" s="16" t="s">
        <v>348</v>
      </c>
      <c r="F282" s="26">
        <v>3.6723358E7</v>
      </c>
      <c r="G282" s="15" t="str">
        <f>VLOOKUP(TEXT(F282,"0"),'Nacionalidades de todo por dni'!$A$2:$B$2168,2,0)</f>
        <v>Argentina</v>
      </c>
      <c r="H282" s="18" t="str">
        <f t="shared" si="1"/>
        <v>4</v>
      </c>
      <c r="I282" s="18" t="str">
        <f t="shared" si="2"/>
        <v>3</v>
      </c>
      <c r="J282" s="18" t="str">
        <f t="shared" si="3"/>
        <v>MAÑANA</v>
      </c>
      <c r="K282" s="18" t="str">
        <f>VLOOKUP(F282,'Datos por dni'!$B$10:$AM$2168,11,0)</f>
        <v>4 horas diarias, 3 veces por semana, de lunes a viernes por la MAÑANA.</v>
      </c>
      <c r="L282" s="15" t="str">
        <f>SUBSTITUTE(VLOOKUP(F282,'Datos por dni'!$B$10:$AM$325,11,0),"Prefiero no decirlo","")</f>
        <v>4 horas diarias, 3 veces por semana, de lunes a viernes por la MAÑANA.</v>
      </c>
      <c r="M282" s="15"/>
      <c r="N282" s="15" t="str">
        <f>IF(O282 &lt;&gt; "",VLOOKUP(O282,'Áreas'!$A$2:$C$14,2,),"")</f>
        <v>Restauración Ecológica</v>
      </c>
      <c r="O282" s="15" t="s">
        <v>344</v>
      </c>
      <c r="P282" s="15" t="str">
        <f>VLOOKUP(F282,'Datos por dni'!$B$10:$AM$325,21,0)</f>
        <v>Ana Huari</v>
      </c>
      <c r="Q282" s="15"/>
    </row>
    <row r="283">
      <c r="A283" s="9" t="s">
        <v>55</v>
      </c>
      <c r="B283" s="13">
        <f>VLOOKUP(F283,'Datos por dni'!$B$10:$AM$325,2,0)</f>
        <v>44968.46133</v>
      </c>
      <c r="C283" s="14">
        <f>VLOOKUP(F283,'Datos por dni'!$B$10:$AM$325,5,0)</f>
        <v>37316</v>
      </c>
      <c r="D283" s="15" t="str">
        <f>IFERROR(__xludf.DUMMYFUNCTION("IF(REGEXMATCH(E283,""^[0-9]{8}$""),""DNI"",IF(E283&lt;&gt;"""",""OTRO"",""""))"),"DNI")</f>
        <v>DNI</v>
      </c>
      <c r="E283" s="16" t="s">
        <v>349</v>
      </c>
      <c r="F283" s="26">
        <v>4.4174292E7</v>
      </c>
      <c r="G283" s="15" t="str">
        <f>VLOOKUP(TEXT(F283,"0"),'Nacionalidades de todo por dni'!$A$2:$B$2168,2,0)</f>
        <v>Argentina</v>
      </c>
      <c r="H283" s="18" t="str">
        <f t="shared" si="1"/>
        <v>4</v>
      </c>
      <c r="I283" s="18" t="str">
        <f t="shared" si="2"/>
        <v>3</v>
      </c>
      <c r="J283" s="18" t="str">
        <f t="shared" si="3"/>
        <v>TARDE</v>
      </c>
      <c r="K283" s="18" t="str">
        <f>VLOOKUP(F283,'Datos por dni'!$B$10:$AM$2168,11,0)</f>
        <v>4 horas diarias, 3 veces por semana, de lunes a viernes por la TARDE.</v>
      </c>
      <c r="L283" s="15" t="str">
        <f>SUBSTITUTE(VLOOKUP(F283,'Datos por dni'!$B$10:$AM$325,11,0),"Prefiero no decirlo","")</f>
        <v>4 horas diarias, 3 veces por semana, de lunes a viernes por la TARDE.</v>
      </c>
      <c r="M283" s="15"/>
      <c r="N283" s="15" t="str">
        <f>IF(O283 &lt;&gt; "",VLOOKUP(O283,'Áreas'!$A$2:$C$14,2,),"")</f>
        <v>Restauración Ecológica</v>
      </c>
      <c r="O283" s="15" t="s">
        <v>344</v>
      </c>
      <c r="P283" s="15" t="str">
        <f>VLOOKUP(F283,'Datos por dni'!$B$10:$AM$325,21,0)</f>
        <v>Alfredo Fernandez</v>
      </c>
      <c r="Q283" s="15"/>
    </row>
    <row r="284">
      <c r="A284" s="9" t="s">
        <v>55</v>
      </c>
      <c r="B284" s="13">
        <f>VLOOKUP(F284,'Datos por dni'!$B$10:$AM$325,2,0)</f>
        <v>44972.48257</v>
      </c>
      <c r="C284" s="14">
        <f>VLOOKUP(F284,'Datos por dni'!$B$10:$AM$325,5,0)</f>
        <v>32535</v>
      </c>
      <c r="D284" s="15" t="str">
        <f>IFERROR(__xludf.DUMMYFUNCTION("IF(REGEXMATCH(E284,""^[0-9]{8}$""),""DNI"",IF(E284&lt;&gt;"""",""OTRO"",""""))"),"DNI")</f>
        <v>DNI</v>
      </c>
      <c r="E284" s="16" t="s">
        <v>350</v>
      </c>
      <c r="F284" s="26">
        <v>3.4374945E7</v>
      </c>
      <c r="G284" s="15" t="str">
        <f>VLOOKUP(TEXT(F284,"0"),'Nacionalidades de todo por dni'!$A$2:$B$2168,2,0)</f>
        <v>Argentina</v>
      </c>
      <c r="H284" s="18" t="str">
        <f t="shared" si="1"/>
        <v>4</v>
      </c>
      <c r="I284" s="18" t="str">
        <f t="shared" si="2"/>
        <v>3</v>
      </c>
      <c r="J284" s="18" t="str">
        <f t="shared" si="3"/>
        <v>TARDE</v>
      </c>
      <c r="K284" s="18" t="str">
        <f>VLOOKUP(F284,'Datos por dni'!$B$10:$AM$2168,11,0)</f>
        <v>4 horas diarias, 3 veces por semana, de lunes a viernes por la TARDE.</v>
      </c>
      <c r="L284" s="15" t="str">
        <f>SUBSTITUTE(VLOOKUP(F284,'Datos por dni'!$B$10:$AM$325,11,0),"Prefiero no decirlo","")</f>
        <v>4 horas diarias, 3 veces por semana, de lunes a viernes por la TARDE.</v>
      </c>
      <c r="M284" s="15"/>
      <c r="N284" s="15" t="str">
        <f>IF(O284 &lt;&gt; "",VLOOKUP(O284,'Áreas'!$A$2:$C$14,2,),"")</f>
        <v>Educación Socioambiental</v>
      </c>
      <c r="O284" s="15" t="s">
        <v>158</v>
      </c>
      <c r="P284" s="15" t="str">
        <f>VLOOKUP(F284,'Datos por dni'!$B$10:$AM$325,21,0)</f>
        <v>Patricia paradiso</v>
      </c>
      <c r="Q284" s="15"/>
    </row>
    <row r="285">
      <c r="A285" s="9" t="s">
        <v>55</v>
      </c>
      <c r="B285" s="13">
        <f>VLOOKUP(F285,'Datos por dni'!$B$10:$AM$325,2,0)</f>
        <v>44972.71513</v>
      </c>
      <c r="C285" s="14">
        <f>VLOOKUP(F285,'Datos por dni'!$B$10:$AM$325,5,0)</f>
        <v>34807</v>
      </c>
      <c r="D285" s="15" t="str">
        <f>IFERROR(__xludf.DUMMYFUNCTION("IF(REGEXMATCH(E285,""^[0-9]{8}$""),""DNI"",IF(E285&lt;&gt;"""",""OTRO"",""""))"),"DNI")</f>
        <v>DNI</v>
      </c>
      <c r="E285" s="16" t="s">
        <v>351</v>
      </c>
      <c r="F285" s="26">
        <v>3.8893338E7</v>
      </c>
      <c r="G285" s="15" t="str">
        <f>VLOOKUP(TEXT(F285,"0"),'Nacionalidades de todo por dni'!$A$2:$B$2168,2,0)</f>
        <v>Argentina</v>
      </c>
      <c r="H285" s="18" t="str">
        <f t="shared" si="1"/>
        <v>4</v>
      </c>
      <c r="I285" s="18" t="str">
        <f t="shared" si="2"/>
        <v>3</v>
      </c>
      <c r="J285" s="18" t="str">
        <f t="shared" si="3"/>
        <v>TARDE</v>
      </c>
      <c r="K285" s="18" t="str">
        <f>VLOOKUP(F285,'Datos por dni'!$B$10:$AM$2168,11,0)</f>
        <v>4 horas diarias, 3 veces por semana, de lunes a viernes por la TARDE.</v>
      </c>
      <c r="L285" s="15" t="str">
        <f>SUBSTITUTE(VLOOKUP(F285,'Datos por dni'!$B$10:$AM$325,11,0),"Prefiero no decirlo","")</f>
        <v>4 horas diarias, 3 veces por semana, de lunes a viernes por la TARDE.</v>
      </c>
      <c r="M285" s="15"/>
      <c r="N285" s="15" t="str">
        <f>IF(O285 &lt;&gt; "",VLOOKUP(O285,'Áreas'!$A$2:$C$14,2,),"")</f>
        <v>Restauración Ecológica</v>
      </c>
      <c r="O285" s="15" t="s">
        <v>344</v>
      </c>
      <c r="P285" s="15" t="str">
        <f>VLOOKUP(F285,'Datos por dni'!$B$10:$AM$325,21,0)</f>
        <v>Laura Simonotto</v>
      </c>
      <c r="Q285" s="15"/>
    </row>
    <row r="286">
      <c r="A286" s="9" t="s">
        <v>55</v>
      </c>
      <c r="B286" s="13">
        <f>VLOOKUP(F286,'Datos por dni'!$B$10:$AM$325,2,0)</f>
        <v>44978.47925</v>
      </c>
      <c r="C286" s="14">
        <f>VLOOKUP(F286,'Datos por dni'!$B$10:$AM$325,5,0)</f>
        <v>38729</v>
      </c>
      <c r="D286" s="15" t="str">
        <f>IFERROR(__xludf.DUMMYFUNCTION("IF(REGEXMATCH(E286,""^[0-9]{8}$""),""DNI"",IF(E286&lt;&gt;"""",""OTRO"",""""))"),"DNI")</f>
        <v>DNI</v>
      </c>
      <c r="E286" s="16" t="s">
        <v>352</v>
      </c>
      <c r="F286" s="26" t="s">
        <v>353</v>
      </c>
      <c r="G286" s="15" t="str">
        <f>VLOOKUP(TEXT(F286,"0"),'Nacionalidades de todo por dni'!$A$2:$B$2168,2,0)</f>
        <v>Argentina</v>
      </c>
      <c r="H286" s="18" t="str">
        <f t="shared" si="1"/>
        <v>3</v>
      </c>
      <c r="I286" s="18" t="str">
        <f t="shared" si="2"/>
        <v>4</v>
      </c>
      <c r="J286" s="18" t="str">
        <f t="shared" si="3"/>
        <v>MAÑANA</v>
      </c>
      <c r="K286" s="18" t="str">
        <f>VLOOKUP(F286,'Datos por dni'!$B$10:$AM$2168,11,0)</f>
        <v>3 horas diarias, 4 veces por semana, de lunes a viernes por la MAÑANA.</v>
      </c>
      <c r="L286" s="15" t="str">
        <f>SUBSTITUTE(VLOOKUP(F286,'Datos por dni'!$B$10:$AM$325,11,0),"Prefiero no decirlo","")</f>
        <v>3 horas diarias, 4 veces por semana, de lunes a viernes por la MAÑANA.</v>
      </c>
      <c r="M286" s="15"/>
      <c r="N286" s="15" t="str">
        <f>IF(O286 &lt;&gt; "",VLOOKUP(O286,'Áreas'!$A$2:$C$14,2,),"")</f>
        <v>Restauración Ecológica</v>
      </c>
      <c r="O286" s="15" t="s">
        <v>344</v>
      </c>
      <c r="P286" s="15" t="str">
        <f>VLOOKUP(F286,'Datos por dni'!$B$10:$AM$325,21,0)</f>
        <v>Mariela Rios</v>
      </c>
      <c r="Q286" s="15"/>
    </row>
    <row r="287">
      <c r="A287" s="9" t="s">
        <v>55</v>
      </c>
      <c r="B287" s="13">
        <f>VLOOKUP(F287,'Datos por dni'!$B$10:$AM$325,2,0)</f>
        <v>44979.00139</v>
      </c>
      <c r="C287" s="14">
        <f>VLOOKUP(F287,'Datos por dni'!$B$10:$AM$325,5,0)</f>
        <v>36642</v>
      </c>
      <c r="D287" s="15" t="str">
        <f>IFERROR(__xludf.DUMMYFUNCTION("IF(REGEXMATCH(E287,""^[0-9]{8}$""),""DNI"",IF(E287&lt;&gt;"""",""OTRO"",""""))"),"DNI")</f>
        <v>DNI</v>
      </c>
      <c r="E287" s="16" t="s">
        <v>354</v>
      </c>
      <c r="F287" s="26">
        <v>4.262219E7</v>
      </c>
      <c r="G287" s="15" t="str">
        <f>VLOOKUP(TEXT(F287,"0"),'Nacionalidades de todo por dni'!$A$2:$B$2168,2,0)</f>
        <v>Argentina</v>
      </c>
      <c r="H287" s="18" t="str">
        <f t="shared" si="1"/>
        <v>4</v>
      </c>
      <c r="I287" s="18" t="str">
        <f t="shared" si="2"/>
        <v>3</v>
      </c>
      <c r="J287" s="18" t="str">
        <f t="shared" si="3"/>
        <v>TARDE</v>
      </c>
      <c r="K287" s="18" t="str">
        <f>VLOOKUP(F287,'Datos por dni'!$B$10:$AM$2168,11,0)</f>
        <v>4 horas diarias, 3 veces por semana, de lunes a viernes por la TARDE.</v>
      </c>
      <c r="L287" s="15" t="str">
        <f>SUBSTITUTE(VLOOKUP(F287,'Datos por dni'!$B$10:$AM$325,11,0),"Prefiero no decirlo","")</f>
        <v>4 horas diarias, 3 veces por semana, de lunes a viernes por la TARDE.</v>
      </c>
      <c r="M287" s="15"/>
      <c r="N287" s="15" t="str">
        <f>IF(O287 &lt;&gt; "",VLOOKUP(O287,'Áreas'!$A$2:$C$14,2,),"")</f>
        <v>Educación Socioambiental, Investigación y Política Socioambiental</v>
      </c>
      <c r="O287" s="15" t="s">
        <v>57</v>
      </c>
      <c r="P287" s="15" t="str">
        <f>VLOOKUP(F287,'Datos por dni'!$B$10:$AM$325,21,0)</f>
        <v>Alejandra Volonte</v>
      </c>
      <c r="Q287" s="15"/>
    </row>
    <row r="288">
      <c r="A288" s="9" t="s">
        <v>55</v>
      </c>
      <c r="B288" s="13">
        <f>VLOOKUP(F288,'Datos por dni'!$B$10:$AM$325,2,0)</f>
        <v>44979.60789</v>
      </c>
      <c r="C288" s="14">
        <f>VLOOKUP(F288,'Datos por dni'!$B$10:$AM$325,5,0)</f>
        <v>38000</v>
      </c>
      <c r="D288" s="15" t="str">
        <f>IFERROR(__xludf.DUMMYFUNCTION("IF(REGEXMATCH(E288,""^[0-9]{8}$""),""DNI"",IF(E288&lt;&gt;"""",""OTRO"",""""))"),"DNI")</f>
        <v>DNI</v>
      </c>
      <c r="E288" s="16" t="s">
        <v>355</v>
      </c>
      <c r="F288" s="26">
        <v>4.5253282E7</v>
      </c>
      <c r="G288" s="15" t="str">
        <f>VLOOKUP(TEXT(F288,"0"),'Nacionalidades de todo por dni'!$A$2:$B$2168,2,0)</f>
        <v>Argentina</v>
      </c>
      <c r="H288" s="18" t="str">
        <f t="shared" si="1"/>
        <v>4</v>
      </c>
      <c r="I288" s="18" t="str">
        <f t="shared" si="2"/>
        <v>3</v>
      </c>
      <c r="J288" s="18" t="str">
        <f t="shared" si="3"/>
        <v>TARDE</v>
      </c>
      <c r="K288" s="18" t="str">
        <f>VLOOKUP(F288,'Datos por dni'!$B$10:$AM$2168,11,0)</f>
        <v>4 horas diarias, 3 veces por semana, de lunes a viernes por la TARDE.</v>
      </c>
      <c r="L288" s="15" t="str">
        <f>SUBSTITUTE(VLOOKUP(F288,'Datos por dni'!$B$10:$AM$325,11,0),"Prefiero no decirlo","")</f>
        <v>4 horas diarias, 3 veces por semana, de lunes a viernes por la TARDE.</v>
      </c>
      <c r="M288" s="15"/>
      <c r="N288" s="15" t="str">
        <f>IF(O288 &lt;&gt; "",VLOOKUP(O288,'Áreas'!$A$2:$C$14,2,),"")</f>
        <v>Restauración Ecológica</v>
      </c>
      <c r="O288" s="15" t="s">
        <v>344</v>
      </c>
      <c r="P288" s="15" t="str">
        <f>VLOOKUP(F288,'Datos por dni'!$B$10:$AM$325,21,0)</f>
        <v>Julieta Unco</v>
      </c>
      <c r="Q288" s="15"/>
    </row>
    <row r="289">
      <c r="A289" s="9" t="s">
        <v>55</v>
      </c>
      <c r="B289" s="13">
        <f>VLOOKUP(F289,'Datos por dni'!$B$10:$AM$325,2,0)</f>
        <v>44980.5841</v>
      </c>
      <c r="C289" s="14">
        <f>VLOOKUP(F289,'Datos por dni'!$B$10:$AM$325,5,0)</f>
        <v>34342</v>
      </c>
      <c r="D289" s="15" t="str">
        <f>IFERROR(__xludf.DUMMYFUNCTION("IF(REGEXMATCH(E289,""^[0-9]{8}$""),""DNI"",IF(E289&lt;&gt;"""",""OTRO"",""""))"),"DNI")</f>
        <v>DNI</v>
      </c>
      <c r="E289" s="16" t="s">
        <v>356</v>
      </c>
      <c r="F289" s="26">
        <v>3.7989368E7</v>
      </c>
      <c r="G289" s="15" t="str">
        <f>VLOOKUP(TEXT(F289,"0"),'Nacionalidades de todo por dni'!$A$2:$B$2168,2,0)</f>
        <v>Argentina</v>
      </c>
      <c r="H289" s="18" t="str">
        <f t="shared" si="1"/>
        <v>4</v>
      </c>
      <c r="I289" s="18" t="str">
        <f t="shared" si="2"/>
        <v>3</v>
      </c>
      <c r="J289" s="18" t="str">
        <f t="shared" si="3"/>
        <v>TARDE</v>
      </c>
      <c r="K289" s="18" t="str">
        <f>VLOOKUP(F289,'Datos por dni'!$B$10:$AM$2168,11,0)</f>
        <v>4 horas diarias, 3 veces por semana, de lunes a viernes por la TARDE.</v>
      </c>
      <c r="L289" s="15" t="str">
        <f>SUBSTITUTE(VLOOKUP(F289,'Datos por dni'!$B$10:$AM$325,11,0),"Prefiero no decirlo","")</f>
        <v>4 horas diarias, 3 veces por semana, de lunes a viernes por la TARDE.</v>
      </c>
      <c r="M289" s="15"/>
      <c r="N289" s="15" t="str">
        <f>IF(O289 &lt;&gt; "",VLOOKUP(O289,'Áreas'!$A$2:$C$14,2,),"")</f>
        <v>Educación Socioambiental, Investigación y Política Socioambiental</v>
      </c>
      <c r="O289" s="15" t="s">
        <v>57</v>
      </c>
      <c r="P289" s="15" t="str">
        <f>VLOOKUP(F289,'Datos por dni'!$B$10:$AM$325,21,0)</f>
        <v>gladys casas</v>
      </c>
      <c r="Q289" s="15"/>
    </row>
    <row r="290">
      <c r="A290" s="9" t="s">
        <v>55</v>
      </c>
      <c r="B290" s="13">
        <f>VLOOKUP(F290,'Datos por dni'!$B$10:$AM$325,2,0)</f>
        <v>44984.79593</v>
      </c>
      <c r="C290" s="14">
        <f>VLOOKUP(F290,'Datos por dni'!$B$10:$AM$325,5,0)</f>
        <v>38015</v>
      </c>
      <c r="D290" s="15" t="str">
        <f>IFERROR(__xludf.DUMMYFUNCTION("IF(REGEXMATCH(E290,""^[0-9]{8}$""),""DNI"",IF(E290&lt;&gt;"""",""OTRO"",""""))"),"DNI")</f>
        <v>DNI</v>
      </c>
      <c r="E290" s="16" t="s">
        <v>357</v>
      </c>
      <c r="F290" s="26">
        <v>4.5421802E7</v>
      </c>
      <c r="G290" s="15" t="str">
        <f>VLOOKUP(TEXT(F290,"0"),'Nacionalidades de todo por dni'!$A$2:$B$2168,2,0)</f>
        <v>Argentina</v>
      </c>
      <c r="H290" s="18" t="str">
        <f t="shared" si="1"/>
        <v>4</v>
      </c>
      <c r="I290" s="18" t="str">
        <f t="shared" si="2"/>
        <v>3</v>
      </c>
      <c r="J290" s="18" t="str">
        <f t="shared" si="3"/>
        <v>TARDE</v>
      </c>
      <c r="K290" s="18" t="str">
        <f>VLOOKUP(F290,'Datos por dni'!$B$10:$AM$2168,11,0)</f>
        <v>4 horas diarias, 3 veces por semana, de lunes a viernes por la TARDE.</v>
      </c>
      <c r="L290" s="15" t="str">
        <f>SUBSTITUTE(VLOOKUP(F290,'Datos por dni'!$B$10:$AM$325,11,0),"Prefiero no decirlo","")</f>
        <v>4 horas diarias, 3 veces por semana, de lunes a viernes por la TARDE.</v>
      </c>
      <c r="M290" s="15"/>
      <c r="N290" s="15" t="str">
        <f>IF(O290 &lt;&gt; "",VLOOKUP(O290,'Áreas'!$A$2:$C$14,2,),"")</f>
        <v>Restauración Ecológica</v>
      </c>
      <c r="O290" s="15" t="s">
        <v>344</v>
      </c>
      <c r="P290" s="15" t="str">
        <f>VLOOKUP(F290,'Datos por dni'!$B$10:$AM$325,21,0)</f>
        <v>Moira rush</v>
      </c>
      <c r="Q290" s="15"/>
    </row>
    <row r="291">
      <c r="A291" s="9" t="s">
        <v>55</v>
      </c>
      <c r="B291" s="13">
        <f>VLOOKUP(F291,'Datos por dni'!$B$10:$AM$325,2,0)</f>
        <v>44988.46454</v>
      </c>
      <c r="C291" s="14">
        <f>VLOOKUP(F291,'Datos por dni'!$B$10:$AM$325,5,0)</f>
        <v>25620</v>
      </c>
      <c r="D291" s="15" t="str">
        <f>IFERROR(__xludf.DUMMYFUNCTION("IF(REGEXMATCH(E291,""^[0-9]{8}$""),""DNI"",IF(E291&lt;&gt;"""",""OTRO"",""""))"),"DNI")</f>
        <v>DNI</v>
      </c>
      <c r="E291" s="16" t="s">
        <v>358</v>
      </c>
      <c r="F291" s="27">
        <v>2.1439945E7</v>
      </c>
      <c r="G291" s="15" t="str">
        <f>VLOOKUP(TEXT(F291,"0"),'Nacionalidades de todo por dni'!$A$2:$B$2168,2,0)</f>
        <v>Argentina</v>
      </c>
      <c r="H291" s="18" t="str">
        <f t="shared" si="1"/>
        <v>4</v>
      </c>
      <c r="I291" s="18" t="str">
        <f t="shared" si="2"/>
        <v>3</v>
      </c>
      <c r="J291" s="18" t="str">
        <f t="shared" si="3"/>
        <v>TARDE</v>
      </c>
      <c r="K291" s="18" t="str">
        <f>VLOOKUP(F291,'Datos por dni'!$B$10:$AM$2168,11,0)</f>
        <v>4 horas diarias, 3 veces por semana, de lunes a viernes por la TARDE.</v>
      </c>
      <c r="L291" s="15" t="str">
        <f>SUBSTITUTE(VLOOKUP(F291,'Datos por dni'!$B$10:$AM$325,11,0),"Prefiero no decirlo","")</f>
        <v>4 horas diarias, 3 veces por semana, de lunes a viernes por la TARDE.</v>
      </c>
      <c r="M291" s="15"/>
      <c r="N291" s="15" t="str">
        <f>IF(O291 &lt;&gt; "",VLOOKUP(O291,'Áreas'!$A$2:$C$14,2,),"")</f>
        <v>Educación Socioambiental</v>
      </c>
      <c r="O291" s="15" t="s">
        <v>158</v>
      </c>
      <c r="P291" s="15" t="str">
        <f>VLOOKUP(F291,'Datos por dni'!$B$10:$AM$325,21,0)</f>
        <v>Diego Sovanni</v>
      </c>
      <c r="Q291" s="15"/>
    </row>
    <row r="292">
      <c r="A292" s="9" t="s">
        <v>55</v>
      </c>
      <c r="B292" s="13">
        <f>VLOOKUP(F292,'Datos por dni'!$B$10:$AM$325,2,0)</f>
        <v>44990.62103</v>
      </c>
      <c r="C292" s="14">
        <f>VLOOKUP(F292,'Datos por dni'!$B$10:$AM$325,5,0)</f>
        <v>37433</v>
      </c>
      <c r="D292" s="15" t="str">
        <f>IFERROR(__xludf.DUMMYFUNCTION("IF(REGEXMATCH(E292,""^[0-9]{8}$""),""DNI"",IF(E292&lt;&gt;"""",""OTRO"",""""))"),"DNI")</f>
        <v>DNI</v>
      </c>
      <c r="E292" s="16" t="s">
        <v>359</v>
      </c>
      <c r="F292" s="29">
        <v>4.3909192E7</v>
      </c>
      <c r="G292" s="15" t="str">
        <f>VLOOKUP(TEXT(F292,"0"),'Nacionalidades de todo por dni'!$A$2:$B$2168,2,0)</f>
        <v>Argentina/Británica</v>
      </c>
      <c r="H292" s="18" t="str">
        <f t="shared" si="1"/>
        <v>4</v>
      </c>
      <c r="I292" s="18" t="str">
        <f t="shared" si="2"/>
        <v>3</v>
      </c>
      <c r="J292" s="18" t="str">
        <f t="shared" si="3"/>
        <v>MAÑANA</v>
      </c>
      <c r="K292" s="18" t="str">
        <f>VLOOKUP(F292,'Datos por dni'!$B$10:$AM$2168,11,0)</f>
        <v>4 horas diarias, 3 veces por semana, de lunes a viernes por la MAÑANA.</v>
      </c>
      <c r="L292" s="15" t="str">
        <f>SUBSTITUTE(VLOOKUP(F292,'Datos por dni'!$B$10:$AM$325,11,0),"Prefiero no decirlo","")</f>
        <v>4 horas diarias, 3 veces por semana, de lunes a viernes por la MAÑANA.</v>
      </c>
      <c r="M292" s="15"/>
      <c r="N292" s="15" t="str">
        <f>IF(O292 &lt;&gt; "",VLOOKUP(O292,'Áreas'!$A$2:$C$14,2,),"")</f>
        <v>Educación Socioambiental</v>
      </c>
      <c r="O292" s="15" t="s">
        <v>158</v>
      </c>
      <c r="P292" s="15" t="str">
        <f>VLOOKUP(F292,'Datos por dni'!$B$10:$AM$325,21,0)</f>
        <v>Alberto Gagetti</v>
      </c>
      <c r="Q292" s="15"/>
    </row>
    <row r="293">
      <c r="A293" s="9" t="s">
        <v>55</v>
      </c>
      <c r="B293" s="13">
        <f>VLOOKUP(F293,'Datos por dni'!$B$10:$AM$325,2,0)</f>
        <v>44998.95632</v>
      </c>
      <c r="C293" s="14">
        <f>VLOOKUP(F293,'Datos por dni'!$B$10:$AM$325,5,0)</f>
        <v>37339</v>
      </c>
      <c r="D293" s="15" t="str">
        <f>IFERROR(__xludf.DUMMYFUNCTION("IF(REGEXMATCH(E293,""^[0-9]{8}$""),""DNI"",IF(E293&lt;&gt;"""",""OTRO"",""""))"),"DNI")</f>
        <v>DNI</v>
      </c>
      <c r="E293" s="16" t="s">
        <v>360</v>
      </c>
      <c r="F293" s="27">
        <v>4.4110019E7</v>
      </c>
      <c r="G293" s="15" t="str">
        <f>VLOOKUP(TEXT(F293,"0"),'Nacionalidades de todo por dni'!$A$2:$B$2168,2,0)</f>
        <v>Argentina</v>
      </c>
      <c r="H293" s="18" t="str">
        <f t="shared" si="1"/>
        <v>D</v>
      </c>
      <c r="I293" s="18" t="str">
        <f t="shared" si="2"/>
        <v/>
      </c>
      <c r="J293" s="18" t="str">
        <f t="shared" si="3"/>
        <v>TARDE</v>
      </c>
      <c r="K293" s="18" t="str">
        <f>VLOOKUP(F293,'Datos por dni'!$B$10:$AM$2168,11,0)</f>
        <v>Dependiendo el día, tengo disponibilidad todo el día, otros solo por la mañana, otros solo por la tarde.</v>
      </c>
      <c r="L293" s="15" t="str">
        <f>SUBSTITUTE(VLOOKUP(F293,'Datos por dni'!$B$10:$AM$325,11,0),"Prefiero no decirlo","")</f>
        <v>Dependiendo el día, tengo disponibilidad todo el día, otros solo por la mañana, otros solo por la tarde.</v>
      </c>
      <c r="M293" s="15"/>
      <c r="N293" s="15" t="str">
        <f>IF(O293 &lt;&gt; "",VLOOKUP(O293,'Áreas'!$A$2:$C$14,2,),"")</f>
        <v>Educación Socioambiental</v>
      </c>
      <c r="O293" s="15" t="s">
        <v>158</v>
      </c>
      <c r="P293" s="15" t="str">
        <f>VLOOKUP(F293,'Datos por dni'!$B$10:$AM$325,21,0)</f>
        <v>María Elena de Iraola </v>
      </c>
      <c r="Q293" s="15"/>
    </row>
    <row r="294">
      <c r="A294" s="9" t="s">
        <v>55</v>
      </c>
      <c r="B294" s="13">
        <f>VLOOKUP(F294,'Datos por dni'!$B$10:$AM$325,2,0)</f>
        <v>44999.59824</v>
      </c>
      <c r="C294" s="14">
        <f>VLOOKUP(F294,'Datos por dni'!$B$10:$AM$325,5,0)</f>
        <v>38092</v>
      </c>
      <c r="D294" s="15" t="str">
        <f>IFERROR(__xludf.DUMMYFUNCTION("IF(REGEXMATCH(E294,""^[0-9]{8}$""),""DNI"",IF(E294&lt;&gt;"""",""OTRO"",""""))"),"DNI")</f>
        <v>DNI</v>
      </c>
      <c r="E294" s="16" t="s">
        <v>361</v>
      </c>
      <c r="F294" s="27">
        <v>4.5689874E7</v>
      </c>
      <c r="G294" s="15" t="str">
        <f>VLOOKUP(TEXT(F294,"0"),'Nacionalidades de todo por dni'!$A$2:$B$2168,2,0)</f>
        <v>Argentina</v>
      </c>
      <c r="H294" s="18" t="str">
        <f t="shared" si="1"/>
        <v>3</v>
      </c>
      <c r="I294" s="18" t="str">
        <f t="shared" si="2"/>
        <v>4</v>
      </c>
      <c r="J294" s="18" t="str">
        <f t="shared" si="3"/>
        <v>TARDE</v>
      </c>
      <c r="K294" s="18" t="str">
        <f>VLOOKUP(F294,'Datos por dni'!$B$10:$AM$2168,11,0)</f>
        <v>3 horas diarias, 4 veces por semana, de lunes a viernes por la TARDE.</v>
      </c>
      <c r="L294" s="15" t="str">
        <f>SUBSTITUTE(VLOOKUP(F294,'Datos por dni'!$B$10:$AM$325,11,0),"Prefiero no decirlo","")</f>
        <v>3 horas diarias, 4 veces por semana, de lunes a viernes por la TARDE.</v>
      </c>
      <c r="M294" s="15"/>
      <c r="N294" s="15" t="str">
        <f>IF(O294 &lt;&gt; "",VLOOKUP(O294,'Áreas'!$A$2:$C$14,2,),"")</f>
        <v>Restauración Ecológica</v>
      </c>
      <c r="O294" s="15" t="s">
        <v>344</v>
      </c>
      <c r="P294" s="15" t="str">
        <f>VLOOKUP(F294,'Datos por dni'!$B$10:$AM$325,21,0)</f>
        <v>Luana Garcia</v>
      </c>
      <c r="Q294" s="15"/>
    </row>
    <row r="295">
      <c r="A295" s="9" t="s">
        <v>55</v>
      </c>
      <c r="B295" s="13">
        <f>VLOOKUP(F295,'Datos por dni'!$B$10:$AM$325,2,0)</f>
        <v>45000.09355</v>
      </c>
      <c r="C295" s="14">
        <f>VLOOKUP(F295,'Datos por dni'!$B$10:$AM$325,5,0)</f>
        <v>36449</v>
      </c>
      <c r="D295" s="15" t="str">
        <f>IFERROR(__xludf.DUMMYFUNCTION("IF(REGEXMATCH(E295,""^[0-9]{8}$""),""DNI"",IF(E295&lt;&gt;"""",""OTRO"",""""))"),"DNI")</f>
        <v>DNI</v>
      </c>
      <c r="E295" s="16" t="s">
        <v>362</v>
      </c>
      <c r="F295" s="27">
        <v>4.2192896E7</v>
      </c>
      <c r="G295" s="15" t="str">
        <f>VLOOKUP(TEXT(F295,"0"),'Nacionalidades de todo por dni'!$A$2:$B$2168,2,0)</f>
        <v>Argentina</v>
      </c>
      <c r="H295" s="18" t="str">
        <f t="shared" si="1"/>
        <v>4</v>
      </c>
      <c r="I295" s="18" t="str">
        <f t="shared" si="2"/>
        <v>3</v>
      </c>
      <c r="J295" s="18" t="str">
        <f t="shared" si="3"/>
        <v>MAÑANA</v>
      </c>
      <c r="K295" s="18" t="str">
        <f>VLOOKUP(F295,'Datos por dni'!$B$10:$AM$2168,11,0)</f>
        <v>4 horas diarias, 3 veces por semana, de lunes a viernes por la MAÑANA.</v>
      </c>
      <c r="L295" s="15" t="str">
        <f>SUBSTITUTE(VLOOKUP(F295,'Datos por dni'!$B$10:$AM$325,11,0),"Prefiero no decirlo","")</f>
        <v>4 horas diarias, 3 veces por semana, de lunes a viernes por la MAÑANA.</v>
      </c>
      <c r="M295" s="15"/>
      <c r="N295" s="15" t="str">
        <f>IF(O295 &lt;&gt; "",VLOOKUP(O295,'Áreas'!$A$2:$C$14,2,),"")</f>
        <v>Educación Socioambiental</v>
      </c>
      <c r="O295" s="15" t="s">
        <v>158</v>
      </c>
      <c r="P295" s="15" t="str">
        <f>VLOOKUP(F295,'Datos por dni'!$B$10:$AM$325,21,0)</f>
        <v>Silvana Holgado</v>
      </c>
      <c r="Q295" s="15"/>
    </row>
    <row r="296">
      <c r="A296" s="9" t="s">
        <v>55</v>
      </c>
      <c r="B296" s="13">
        <f>VLOOKUP(F296,'Datos por dni'!$B$10:$AM$325,2,0)</f>
        <v>45001.4936</v>
      </c>
      <c r="C296" s="14">
        <f>VLOOKUP(F296,'Datos por dni'!$B$10:$AM$325,5,0)</f>
        <v>34541</v>
      </c>
      <c r="D296" s="15" t="str">
        <f>IFERROR(__xludf.DUMMYFUNCTION("IF(REGEXMATCH(E296,""^[0-9]{8}$""),""DNI"",IF(E296&lt;&gt;"""",""OTRO"",""""))"),"DNI")</f>
        <v>DNI</v>
      </c>
      <c r="E296" s="16" t="s">
        <v>363</v>
      </c>
      <c r="F296" s="27">
        <v>3.8424403E7</v>
      </c>
      <c r="G296" s="15" t="str">
        <f>VLOOKUP(TEXT(F296,"0"),'Nacionalidades de todo por dni'!$A$2:$B$2168,2,0)</f>
        <v>Argentina</v>
      </c>
      <c r="H296" s="18" t="str">
        <f t="shared" si="1"/>
        <v>3</v>
      </c>
      <c r="I296" s="18" t="str">
        <f t="shared" si="2"/>
        <v>4</v>
      </c>
      <c r="J296" s="18" t="str">
        <f t="shared" si="3"/>
        <v>MAÑANA</v>
      </c>
      <c r="K296" s="18" t="str">
        <f>VLOOKUP(F296,'Datos por dni'!$B$10:$AM$2168,11,0)</f>
        <v>3 horas diarias, 4 veces por semana, de lunes a viernes por la MAÑANA.</v>
      </c>
      <c r="L296" s="15" t="str">
        <f>SUBSTITUTE(VLOOKUP(F296,'Datos por dni'!$B$10:$AM$325,11,0),"Prefiero no decirlo","")</f>
        <v>3 horas diarias, 4 veces por semana, de lunes a viernes por la MAÑANA.</v>
      </c>
      <c r="M296" s="15"/>
      <c r="N296" s="15" t="str">
        <f>IF(O296 &lt;&gt; "",VLOOKUP(O296,'Áreas'!$A$2:$C$14,2,),"")</f>
        <v>Restauración Ecológica</v>
      </c>
      <c r="O296" s="15" t="s">
        <v>344</v>
      </c>
      <c r="P296" s="15" t="str">
        <f>VLOOKUP(F296,'Datos por dni'!$B$10:$AM$325,21,0)</f>
        <v>Guillermo Sequeira </v>
      </c>
      <c r="Q296" s="15"/>
    </row>
    <row r="297">
      <c r="A297" s="9" t="s">
        <v>55</v>
      </c>
      <c r="B297" s="13">
        <f>VLOOKUP(F297,'Datos por dni'!$B$10:$AM$325,2,0)</f>
        <v>45001.5569</v>
      </c>
      <c r="C297" s="14">
        <f>VLOOKUP(F297,'Datos por dni'!$B$10:$AM$325,5,0)</f>
        <v>38172</v>
      </c>
      <c r="D297" s="15" t="str">
        <f>IFERROR(__xludf.DUMMYFUNCTION("IF(REGEXMATCH(E297,""^[0-9]{8}$""),""DNI"",IF(E297&lt;&gt;"""",""OTRO"",""""))"),"DNI")</f>
        <v>DNI</v>
      </c>
      <c r="E297" s="16" t="s">
        <v>364</v>
      </c>
      <c r="F297" s="27">
        <v>4.552222E7</v>
      </c>
      <c r="G297" s="15" t="str">
        <f>VLOOKUP(TEXT(F297,"0"),'Nacionalidades de todo por dni'!$A$2:$B$2168,2,0)</f>
        <v>Argentina</v>
      </c>
      <c r="H297" s="18" t="str">
        <f t="shared" si="1"/>
        <v>p</v>
      </c>
      <c r="I297" s="18" t="str">
        <f t="shared" si="2"/>
        <v>o</v>
      </c>
      <c r="J297" s="18" t="str">
        <f t="shared" si="3"/>
        <v/>
      </c>
      <c r="K297" s="18" t="str">
        <f>VLOOKUP(F297,'Datos por dni'!$B$10:$AM$2168,11,0)</f>
        <v>preferiria las 3 horas diarias cuatro veces por semana pero todavia no me pasaron los horarios del cbc y no quiero comprometerme sin saber</v>
      </c>
      <c r="L297" s="15" t="str">
        <f>SUBSTITUTE(VLOOKUP(F297,'Datos por dni'!$B$10:$AM$325,11,0),"Prefiero no decirlo","")</f>
        <v>preferiria las 3 horas diarias cuatro veces por semana pero todavia no me pasaron los horarios del cbc y no quiero comprometerme sin saber</v>
      </c>
      <c r="M297" s="15"/>
      <c r="N297" s="15" t="str">
        <f>IF(O297 &lt;&gt; "",VLOOKUP(O297,'Áreas'!$A$2:$C$14,2,),"")</f>
        <v>Educación Socioambiental, Investigación y Política Socioambiental</v>
      </c>
      <c r="O297" s="15" t="s">
        <v>57</v>
      </c>
      <c r="P297" s="15" t="str">
        <f>VLOOKUP(F297,'Datos por dni'!$B$10:$AM$325,21,0)</f>
        <v>Alejandra Cuomo</v>
      </c>
      <c r="Q297" s="15"/>
    </row>
    <row r="298">
      <c r="A298" s="9" t="s">
        <v>55</v>
      </c>
      <c r="B298" s="13">
        <f>VLOOKUP(F298,'Datos por dni'!$B$10:$AM$325,2,0)</f>
        <v>45001.75162</v>
      </c>
      <c r="C298" s="14">
        <f>VLOOKUP(F298,'Datos por dni'!$B$10:$AM$325,5,0)</f>
        <v>35314</v>
      </c>
      <c r="D298" s="15" t="str">
        <f>IFERROR(__xludf.DUMMYFUNCTION("IF(REGEXMATCH(E298,""^[0-9]{8}$""),""DNI"",IF(E298&lt;&gt;"""",""OTRO"",""""))"),"DNI")</f>
        <v>DNI</v>
      </c>
      <c r="E298" s="16" t="s">
        <v>365</v>
      </c>
      <c r="F298" s="26">
        <v>3.9764479E7</v>
      </c>
      <c r="G298" s="15" t="str">
        <f>VLOOKUP(TEXT(F298,"0"),'Nacionalidades de todo por dni'!$A$2:$B$2168,2,0)</f>
        <v>Argentina</v>
      </c>
      <c r="H298" s="18" t="str">
        <f t="shared" si="1"/>
        <v>3</v>
      </c>
      <c r="I298" s="18" t="str">
        <f t="shared" si="2"/>
        <v>4</v>
      </c>
      <c r="J298" s="18" t="str">
        <f t="shared" si="3"/>
        <v>MAÑANA</v>
      </c>
      <c r="K298" s="18" t="str">
        <f>VLOOKUP(F298,'Datos por dni'!$B$10:$AM$2168,11,0)</f>
        <v>3 horas diarias, 4 veces por semana, de lunes a viernes por la MAÑANA.</v>
      </c>
      <c r="L298" s="15" t="str">
        <f>SUBSTITUTE(VLOOKUP(F298,'Datos por dni'!$B$10:$AM$325,11,0),"Prefiero no decirlo","")</f>
        <v>3 horas diarias, 4 veces por semana, de lunes a viernes por la MAÑANA.</v>
      </c>
      <c r="M298" s="15"/>
      <c r="N298" s="15" t="str">
        <f>IF(O298 &lt;&gt; "",VLOOKUP(O298,'Áreas'!$A$2:$C$14,2,),"")</f>
        <v>Educación Socioambiental, Investigación y Política Socioambiental</v>
      </c>
      <c r="O298" s="15" t="s">
        <v>57</v>
      </c>
      <c r="P298" s="15" t="str">
        <f>VLOOKUP(F298,'Datos por dni'!$B$10:$AM$325,21,0)</f>
        <v>Francisco Bruni</v>
      </c>
      <c r="Q298" s="15"/>
    </row>
    <row r="299">
      <c r="A299" s="9" t="s">
        <v>55</v>
      </c>
      <c r="B299" s="13">
        <f>VLOOKUP(F299,'Datos por dni'!$B$10:$AM$325,2,0)</f>
        <v>45002.68636</v>
      </c>
      <c r="C299" s="14">
        <f>VLOOKUP(F299,'Datos por dni'!$B$10:$AM$325,5,0)</f>
        <v>35088</v>
      </c>
      <c r="D299" s="15" t="str">
        <f>IFERROR(__xludf.DUMMYFUNCTION("IF(REGEXMATCH(E299,""^[0-9]{8}$""),""DNI"",IF(E299&lt;&gt;"""",""OTRO"",""""))"),"DNI")</f>
        <v>DNI</v>
      </c>
      <c r="E299" s="16" t="s">
        <v>366</v>
      </c>
      <c r="F299" s="27">
        <v>3.9518461E7</v>
      </c>
      <c r="G299" s="15" t="str">
        <f>VLOOKUP(TEXT(F299,"0"),'Nacionalidades de todo por dni'!$A$2:$B$2168,2,0)</f>
        <v>Argentina</v>
      </c>
      <c r="H299" s="18" t="str">
        <f t="shared" si="1"/>
        <v>4</v>
      </c>
      <c r="I299" s="18" t="str">
        <f t="shared" si="2"/>
        <v>3</v>
      </c>
      <c r="J299" s="18" t="str">
        <f t="shared" si="3"/>
        <v>TARDE</v>
      </c>
      <c r="K299" s="18" t="str">
        <f>VLOOKUP(F299,'Datos por dni'!$B$10:$AM$2168,11,0)</f>
        <v>4 horas diarias, 3 veces por semana, de lunes a viernes por la TARDE.</v>
      </c>
      <c r="L299" s="15" t="str">
        <f>SUBSTITUTE(VLOOKUP(F299,'Datos por dni'!$B$10:$AM$325,11,0),"Prefiero no decirlo","")</f>
        <v>4 horas diarias, 3 veces por semana, de lunes a viernes por la TARDE.</v>
      </c>
      <c r="M299" s="15"/>
      <c r="N299" s="15" t="str">
        <f>IF(O299 &lt;&gt; "",VLOOKUP(O299,'Áreas'!$A$2:$C$14,2,),"")</f>
        <v>Restauración Ecológica</v>
      </c>
      <c r="O299" s="15" t="s">
        <v>282</v>
      </c>
      <c r="P299" s="15" t="str">
        <f>VLOOKUP(F299,'Datos por dni'!$B$10:$AM$325,21,0)</f>
        <v>CATALINA BOVINO (MAMA)</v>
      </c>
      <c r="Q299" s="15"/>
    </row>
    <row r="300">
      <c r="A300" s="9" t="s">
        <v>55</v>
      </c>
      <c r="B300" s="13">
        <f>VLOOKUP(F300,'Datos por dni'!$B$10:$AM$325,2,0)</f>
        <v>45006.49833</v>
      </c>
      <c r="C300" s="14">
        <f>VLOOKUP(F300,'Datos por dni'!$B$10:$AM$325,5,0)</f>
        <v>34432</v>
      </c>
      <c r="D300" s="15" t="str">
        <f>IFERROR(__xludf.DUMMYFUNCTION("IF(REGEXMATCH(E300,""^[0-9]{8}$""),""DNI"",IF(E300&lt;&gt;"""",""OTRO"",""""))"),"DNI")</f>
        <v>DNI</v>
      </c>
      <c r="E300" s="16" t="s">
        <v>367</v>
      </c>
      <c r="F300" s="26">
        <v>3.8176054E7</v>
      </c>
      <c r="G300" s="15" t="str">
        <f>VLOOKUP(TEXT(F300,"0"),'Nacionalidades de todo por dni'!$A$2:$B$2168,2,0)</f>
        <v>Argentina</v>
      </c>
      <c r="H300" s="18" t="str">
        <f t="shared" si="1"/>
        <v>3</v>
      </c>
      <c r="I300" s="18" t="str">
        <f t="shared" si="2"/>
        <v>4</v>
      </c>
      <c r="J300" s="18" t="str">
        <f t="shared" si="3"/>
        <v>MAÑANA</v>
      </c>
      <c r="K300" s="18" t="str">
        <f>VLOOKUP(F300,'Datos por dni'!$B$10:$AM$2168,11,0)</f>
        <v>3 horas diarias, 4 veces por semana, de lunes a viernes por la MAÑANA.</v>
      </c>
      <c r="L300" s="15" t="str">
        <f>SUBSTITUTE(VLOOKUP(F300,'Datos por dni'!$B$10:$AM$325,11,0),"Prefiero no decirlo","")</f>
        <v>3 horas diarias, 4 veces por semana, de lunes a viernes por la MAÑANA.</v>
      </c>
      <c r="M300" s="15"/>
      <c r="N300" s="15" t="str">
        <f>IF(O300 &lt;&gt; "",VLOOKUP(O300,'Áreas'!$A$2:$C$14,2,),"")</f>
        <v>Restauración Ecológica</v>
      </c>
      <c r="O300" s="15" t="s">
        <v>344</v>
      </c>
      <c r="P300" s="15" t="str">
        <f>VLOOKUP(F300,'Datos por dni'!$B$10:$AM$325,21,0)</f>
        <v>Priscila Scanio </v>
      </c>
      <c r="Q300" s="15"/>
    </row>
    <row r="301">
      <c r="A301" s="9" t="s">
        <v>55</v>
      </c>
      <c r="B301" s="13">
        <f>VLOOKUP(F301,'Datos por dni'!$B$10:$AM$325,2,0)</f>
        <v>45026.02127</v>
      </c>
      <c r="C301" s="14">
        <f>VLOOKUP(F301,'Datos por dni'!$B$10:$AM$325,5,0)</f>
        <v>36144</v>
      </c>
      <c r="D301" s="15" t="str">
        <f>IFERROR(__xludf.DUMMYFUNCTION("IF(REGEXMATCH(E301,""^[0-9]{8}$""),""DNI"",IF(E301&lt;&gt;"""",""OTRO"",""""))"),"DNI")</f>
        <v>DNI</v>
      </c>
      <c r="E301" s="16" t="s">
        <v>368</v>
      </c>
      <c r="F301" s="27">
        <v>4.1667699E7</v>
      </c>
      <c r="G301" s="15" t="str">
        <f>VLOOKUP(TEXT(F301,"0"),'Nacionalidades de todo por dni'!$A$2:$B$2168,2,0)</f>
        <v>Argentina</v>
      </c>
      <c r="H301" s="18" t="str">
        <f t="shared" si="1"/>
        <v>4</v>
      </c>
      <c r="I301" s="18" t="str">
        <f t="shared" si="2"/>
        <v>3</v>
      </c>
      <c r="J301" s="18" t="str">
        <f t="shared" si="3"/>
        <v>MAÑANA</v>
      </c>
      <c r="K301" s="18" t="str">
        <f>VLOOKUP(F301,'Datos por dni'!$B$10:$AM$2168,11,0)</f>
        <v>4 horas diarias, 3 veces por semana, de lunes a viernes por la MAÑANA.</v>
      </c>
      <c r="L301" s="15" t="str">
        <f>SUBSTITUTE(VLOOKUP(F301,'Datos por dni'!$B$10:$AM$325,11,0),"Prefiero no decirlo","")</f>
        <v>4 horas diarias, 3 veces por semana, de lunes a viernes por la MAÑANA.</v>
      </c>
      <c r="M301" s="15"/>
      <c r="N301" s="15" t="str">
        <f>IF(O301 &lt;&gt; "",VLOOKUP(O301,'Áreas'!$A$2:$C$14,2,),"")</f>
        <v>Restauración Ecológica</v>
      </c>
      <c r="O301" s="15" t="s">
        <v>344</v>
      </c>
      <c r="P301" s="15" t="str">
        <f>VLOOKUP(F301,'Datos por dni'!$B$10:$AM$325,21,0)</f>
        <v>Estela Álvarez</v>
      </c>
      <c r="Q301" s="15"/>
    </row>
    <row r="302">
      <c r="A302" s="9" t="s">
        <v>55</v>
      </c>
      <c r="B302" s="13">
        <f>VLOOKUP(F302,'Datos por dni'!$B$10:$AM$325,2,0)</f>
        <v>45028.54345</v>
      </c>
      <c r="C302" s="14">
        <f>VLOOKUP(F302,'Datos por dni'!$B$10:$AM$325,5,0)</f>
        <v>37711</v>
      </c>
      <c r="D302" s="15" t="str">
        <f>IFERROR(__xludf.DUMMYFUNCTION("IF(REGEXMATCH(E302,""^[0-9]{8}$""),""DNI"",IF(E302&lt;&gt;"""",""OTRO"",""""))"),"DNI")</f>
        <v>DNI</v>
      </c>
      <c r="E302" s="16" t="s">
        <v>369</v>
      </c>
      <c r="F302" s="27">
        <v>4.4934149E7</v>
      </c>
      <c r="G302" s="15" t="str">
        <f>VLOOKUP(TEXT(F302,"0"),'Nacionalidades de todo por dni'!$A$2:$B$2168,2,0)</f>
        <v>Argentina</v>
      </c>
      <c r="H302" s="18" t="str">
        <f t="shared" si="1"/>
        <v>3</v>
      </c>
      <c r="I302" s="18" t="str">
        <f t="shared" si="2"/>
        <v>4</v>
      </c>
      <c r="J302" s="18" t="str">
        <f t="shared" si="3"/>
        <v>MAÑANA</v>
      </c>
      <c r="K302" s="18" t="str">
        <f>VLOOKUP(F302,'Datos por dni'!$B$10:$AM$2168,11,0)</f>
        <v>3 horas diarias, 4 veces por semana, de lunes a viernes por la MAÑANA.</v>
      </c>
      <c r="L302" s="15" t="str">
        <f>SUBSTITUTE(VLOOKUP(F302,'Datos por dni'!$B$10:$AM$325,11,0),"Prefiero no decirlo","")</f>
        <v>3 horas diarias, 4 veces por semana, de lunes a viernes por la MAÑANA.</v>
      </c>
      <c r="M302" s="15"/>
      <c r="N302" s="15" t="str">
        <f>IF(O302 &lt;&gt; "",VLOOKUP(O302,'Áreas'!$A$2:$C$14,2,),"")</f>
        <v>Restauración Ecológica</v>
      </c>
      <c r="O302" s="15" t="s">
        <v>344</v>
      </c>
      <c r="P302" s="15" t="str">
        <f>VLOOKUP(F302,'Datos por dni'!$B$10:$AM$325,21,0)</f>
        <v>Graciela Guadalupe Sosa</v>
      </c>
      <c r="Q302" s="15"/>
    </row>
    <row r="303">
      <c r="A303" s="9" t="s">
        <v>55</v>
      </c>
      <c r="B303" s="13">
        <f>VLOOKUP(F303,'Datos por dni'!$B$10:$AM$325,2,0)</f>
        <v>45033.58841</v>
      </c>
      <c r="C303" s="14">
        <f>VLOOKUP(F303,'Datos por dni'!$B$10:$AM$325,5,0)</f>
        <v>36799</v>
      </c>
      <c r="D303" s="15" t="str">
        <f>IFERROR(__xludf.DUMMYFUNCTION("IF(REGEXMATCH(E303,""^[0-9]{8}$""),""DNI"",IF(E303&lt;&gt;"""",""OTRO"",""""))"),"OTRO")</f>
        <v>OTRO</v>
      </c>
      <c r="E303" s="16" t="s">
        <v>370</v>
      </c>
      <c r="F303" s="27" t="s">
        <v>370</v>
      </c>
      <c r="G303" s="15" t="str">
        <f>VLOOKUP(TEXT(F303,"0"),'Nacionalidades de todo por dni'!$A$2:$B$2168,2,0)</f>
        <v>Colombia</v>
      </c>
      <c r="H303" s="18" t="str">
        <f t="shared" si="1"/>
        <v>3</v>
      </c>
      <c r="I303" s="18" t="str">
        <f t="shared" si="2"/>
        <v>4</v>
      </c>
      <c r="J303" s="18" t="str">
        <f t="shared" si="3"/>
        <v>TARDE</v>
      </c>
      <c r="K303" s="18" t="str">
        <f>VLOOKUP(F303,'Datos por dni'!$B$10:$AM$2168,11,0)</f>
        <v>3 horas diarias, 4 veces por semana, de lunes a viernes por la TARDE.</v>
      </c>
      <c r="L303" s="15" t="str">
        <f>SUBSTITUTE(VLOOKUP(F303,'Datos por dni'!$B$10:$AM$325,11,0),"Prefiero no decirlo","")</f>
        <v>3 horas diarias, 4 veces por semana, de lunes a viernes por la TARDE.</v>
      </c>
      <c r="M303" s="15"/>
      <c r="N303" s="15" t="str">
        <f>IF(O303 &lt;&gt; "",VLOOKUP(O303,'Áreas'!$A$2:$C$14,2,),"")</f>
        <v>Educación Socioambiental, Investigación y Política Socioambiental</v>
      </c>
      <c r="O303" s="15" t="s">
        <v>57</v>
      </c>
      <c r="P303" s="15" t="str">
        <f>VLOOKUP(F303,'Datos por dni'!$B$10:$AM$325,21,0)</f>
        <v>Jonathan León</v>
      </c>
      <c r="Q303" s="15"/>
    </row>
    <row r="304">
      <c r="A304" s="9" t="s">
        <v>55</v>
      </c>
      <c r="B304" s="13">
        <f>VLOOKUP(F304,'Datos por dni'!$B$10:$AM$325,2,0)</f>
        <v>45039.69296</v>
      </c>
      <c r="C304" s="14">
        <f>VLOOKUP(F304,'Datos por dni'!$B$10:$AM$325,5,0)</f>
        <v>36815</v>
      </c>
      <c r="D304" s="15" t="str">
        <f>IFERROR(__xludf.DUMMYFUNCTION("IF(REGEXMATCH(E304,""^[0-9]{8}$""),""DNI"",IF(E304&lt;&gt;"""",""OTRO"",""""))"),"OTRO")</f>
        <v>OTRO</v>
      </c>
      <c r="E304" s="16" t="s">
        <v>371</v>
      </c>
      <c r="F304" s="30" t="s">
        <v>371</v>
      </c>
      <c r="G304" s="15" t="str">
        <f>VLOOKUP(TEXT(F304,"0"),'Nacionalidades de todo por dni'!$A$2:$B$2168,2,0)</f>
        <v>Brasil</v>
      </c>
      <c r="H304" s="18" t="str">
        <f t="shared" si="1"/>
        <v>4</v>
      </c>
      <c r="I304" s="18" t="str">
        <f t="shared" si="2"/>
        <v>3</v>
      </c>
      <c r="J304" s="18" t="str">
        <f t="shared" si="3"/>
        <v>TARDE</v>
      </c>
      <c r="K304" s="18" t="str">
        <f>VLOOKUP(F304,'Datos por dni'!$B$10:$AM$2168,11,0)</f>
        <v>4 horas diarias, 3 veces por semana, de lunes a viernes por la TARDE.</v>
      </c>
      <c r="L304" s="15" t="str">
        <f>SUBSTITUTE(VLOOKUP(F304,'Datos por dni'!$B$10:$AM$325,11,0),"Prefiero no decirlo","")</f>
        <v>4 horas diarias, 3 veces por semana, de lunes a viernes por la TARDE.</v>
      </c>
      <c r="M304" s="15"/>
      <c r="N304" s="15" t="str">
        <f>IF(O304 &lt;&gt; "",VLOOKUP(O304,'Áreas'!$A$2:$C$14,2,),"")</f>
        <v>Educación Socioambiental, Investigación y Política Socioambiental</v>
      </c>
      <c r="O304" s="15" t="s">
        <v>57</v>
      </c>
      <c r="P304" s="15" t="str">
        <f>VLOOKUP(F304,'Datos por dni'!$B$10:$AM$325,21,0)</f>
        <v>Luca Amato</v>
      </c>
      <c r="Q304" s="15"/>
    </row>
    <row r="305">
      <c r="A305" s="9" t="s">
        <v>55</v>
      </c>
      <c r="B305" s="13">
        <f>VLOOKUP(F305,'Datos por dni'!$B$10:$AM$325,2,0)</f>
        <v>45051.3786</v>
      </c>
      <c r="C305" s="14">
        <f>VLOOKUP(F305,'Datos por dni'!$B$10:$AM$325,5,0)</f>
        <v>35599</v>
      </c>
      <c r="D305" s="15" t="str">
        <f>IFERROR(__xludf.DUMMYFUNCTION("IF(REGEXMATCH(E305,""^[0-9]{8}$""),""DNI"",IF(E305&lt;&gt;"""",""OTRO"",""""))"),"DNI")</f>
        <v>DNI</v>
      </c>
      <c r="E305" s="16" t="s">
        <v>372</v>
      </c>
      <c r="F305" s="9">
        <v>4.0459384E7</v>
      </c>
      <c r="G305" s="15" t="str">
        <f>VLOOKUP(TEXT(F305,"0"),'Nacionalidades de todo por dni'!$A$2:$B$2168,2,0)</f>
        <v>Argentina</v>
      </c>
      <c r="H305" s="18" t="str">
        <f t="shared" si="1"/>
        <v>4</v>
      </c>
      <c r="I305" s="18" t="str">
        <f t="shared" si="2"/>
        <v>3</v>
      </c>
      <c r="J305" s="18" t="str">
        <f t="shared" si="3"/>
        <v>MAÑANA</v>
      </c>
      <c r="K305" s="18" t="str">
        <f>VLOOKUP(F305,'Datos por dni'!$B$10:$AM$2168,11,0)</f>
        <v>4 horas diarias, 3 veces por semana, de lunes a viernes por la MAÑANA.</v>
      </c>
      <c r="L305" s="15" t="str">
        <f>SUBSTITUTE(VLOOKUP(F305,'Datos por dni'!$B$10:$AM$325,11,0),"Prefiero no decirlo","")</f>
        <v>4 horas diarias, 3 veces por semana, de lunes a viernes por la MAÑANA.</v>
      </c>
      <c r="M305" s="15"/>
      <c r="N305" s="15" t="str">
        <f>IF(O305 &lt;&gt; "",VLOOKUP(O305,'Áreas'!$A$2:$C$14,2,),"")</f>
        <v>Educación Socioambiental, Investigación y Política Socioambiental</v>
      </c>
      <c r="O305" s="15" t="s">
        <v>57</v>
      </c>
      <c r="P305" s="15" t="str">
        <f>VLOOKUP(F305,'Datos por dni'!$B$10:$AM$325,21,0)</f>
        <v>Joaquin Maestre</v>
      </c>
      <c r="Q305" s="15"/>
    </row>
    <row r="306">
      <c r="A306" s="9" t="s">
        <v>55</v>
      </c>
      <c r="B306" s="13">
        <f>VLOOKUP(F306,'Datos por dni'!$B$10:$AM$325,2,0)</f>
        <v>45082.49083</v>
      </c>
      <c r="C306" s="14">
        <f>VLOOKUP(F306,'Datos por dni'!$B$10:$AM$325,5,0)</f>
        <v>33065</v>
      </c>
      <c r="D306" s="15" t="str">
        <f>IFERROR(__xludf.DUMMYFUNCTION("IF(REGEXMATCH(E306,""^[0-9]{8}$""),""DNI"",IF(E306&lt;&gt;"""",""OTRO"",""""))"),"DNI")</f>
        <v>DNI</v>
      </c>
      <c r="E306" s="16" t="s">
        <v>373</v>
      </c>
      <c r="F306" s="30">
        <v>3.5308698E7</v>
      </c>
      <c r="G306" s="15" t="str">
        <f>VLOOKUP(TEXT(F306,"0"),'Nacionalidades de todo por dni'!$A$2:$B$2168,2,0)</f>
        <v>Argentina</v>
      </c>
      <c r="H306" s="18" t="str">
        <f t="shared" si="1"/>
        <v>3</v>
      </c>
      <c r="I306" s="18" t="str">
        <f t="shared" si="2"/>
        <v>4</v>
      </c>
      <c r="J306" s="18" t="str">
        <f t="shared" si="3"/>
        <v>TARDE</v>
      </c>
      <c r="K306" s="18" t="str">
        <f>VLOOKUP(F306,'Datos por dni'!$B$10:$AM$2168,11,0)</f>
        <v>3 horas diarias, 4 veces por semana, de lunes a viernes por la TARDE.</v>
      </c>
      <c r="L306" s="15" t="str">
        <f>SUBSTITUTE(VLOOKUP(F306,'Datos por dni'!$B$10:$AM$325,11,0),"Prefiero no decirlo","")</f>
        <v>3 horas diarias, 4 veces por semana, de lunes a viernes por la TARDE.</v>
      </c>
      <c r="M306" s="15"/>
      <c r="N306" s="15" t="str">
        <f>IF(O306 &lt;&gt; "",VLOOKUP(O306,'Áreas'!$A$2:$C$14,2,),"")</f>
        <v>Educación Socioambiental</v>
      </c>
      <c r="O306" s="15" t="s">
        <v>158</v>
      </c>
      <c r="P306" s="15" t="str">
        <f>VLOOKUP(F306,'Datos por dni'!$B$10:$AM$325,21,0)</f>
        <v>Erica Sola </v>
      </c>
      <c r="Q306" s="15"/>
    </row>
    <row r="307">
      <c r="A307" s="9" t="s">
        <v>55</v>
      </c>
      <c r="B307" s="13">
        <f>VLOOKUP(F307,'Datos por dni'!$B$10:$AM$325,2,0)</f>
        <v>45084.52767</v>
      </c>
      <c r="C307" s="14">
        <f>VLOOKUP(F307,'Datos por dni'!$B$10:$AM$325,5,0)</f>
        <v>37907</v>
      </c>
      <c r="D307" s="15" t="str">
        <f>IFERROR(__xludf.DUMMYFUNCTION("IF(REGEXMATCH(E307,""^[0-9]{8}$""),""DNI"",IF(E307&lt;&gt;"""",""OTRO"",""""))"),"DNI")</f>
        <v>DNI</v>
      </c>
      <c r="E307" s="16" t="s">
        <v>374</v>
      </c>
      <c r="F307" s="9">
        <v>4.5017016E7</v>
      </c>
      <c r="G307" s="15" t="str">
        <f>VLOOKUP(TEXT(F307,"0"),'Nacionalidades de todo por dni'!$A$2:$B$2168,2,0)</f>
        <v>Argentina</v>
      </c>
      <c r="H307" s="18" t="str">
        <f t="shared" si="1"/>
        <v>4</v>
      </c>
      <c r="I307" s="18" t="str">
        <f t="shared" si="2"/>
        <v>3</v>
      </c>
      <c r="J307" s="18" t="str">
        <f t="shared" si="3"/>
        <v>MAÑANA</v>
      </c>
      <c r="K307" s="18" t="str">
        <f>VLOOKUP(F307,'Datos por dni'!$B$10:$AM$2168,11,0)</f>
        <v>4 horas diarias, 3 veces por semana, de lunes a viernes por la MAÑANA.</v>
      </c>
      <c r="L307" s="15" t="str">
        <f>SUBSTITUTE(VLOOKUP(F307,'Datos por dni'!$B$10:$AM$325,11,0),"Prefiero no decirlo","")</f>
        <v>4 horas diarias, 3 veces por semana, de lunes a viernes por la MAÑANA.</v>
      </c>
      <c r="M307" s="15"/>
      <c r="N307" s="15" t="str">
        <f>IF(O307 &lt;&gt; "",VLOOKUP(O307,'Áreas'!$A$2:$C$14,2,),"")</f>
        <v>Restauración Ecológica</v>
      </c>
      <c r="O307" s="15" t="s">
        <v>344</v>
      </c>
      <c r="P307" s="15" t="str">
        <f>VLOOKUP(F307,'Datos por dni'!$B$10:$AM$325,21,0)</f>
        <v>Ivana Arsenic de Blanco</v>
      </c>
      <c r="Q307" s="15"/>
    </row>
    <row r="308">
      <c r="A308" s="9" t="s">
        <v>55</v>
      </c>
      <c r="B308" s="13">
        <f>VLOOKUP(F308,'Datos por dni'!$B$10:$AM$325,2,0)</f>
        <v>45089.65111</v>
      </c>
      <c r="C308" s="14">
        <f>VLOOKUP(F308,'Datos por dni'!$B$10:$AM$325,5,0)</f>
        <v>34050</v>
      </c>
      <c r="D308" s="15" t="str">
        <f>IFERROR(__xludf.DUMMYFUNCTION("IF(REGEXMATCH(E308,""^[0-9]{8}$""),""DNI"",IF(E308&lt;&gt;"""",""OTRO"",""""))"),"DNI")</f>
        <v>DNI</v>
      </c>
      <c r="E308" s="16" t="s">
        <v>375</v>
      </c>
      <c r="F308" s="9">
        <v>9.5970179E7</v>
      </c>
      <c r="G308" s="15" t="str">
        <f>VLOOKUP(TEXT(F308,"0"),'Nacionalidades de todo por dni'!$A$2:$B$2168,2,0)</f>
        <v>Venezuela</v>
      </c>
      <c r="H308" s="18" t="str">
        <f t="shared" si="1"/>
        <v>3</v>
      </c>
      <c r="I308" s="18" t="str">
        <f t="shared" si="2"/>
        <v>4</v>
      </c>
      <c r="J308" s="18" t="str">
        <f t="shared" si="3"/>
        <v>TARDE</v>
      </c>
      <c r="K308" s="18" t="str">
        <f>VLOOKUP(F308,'Datos por dni'!$B$10:$AM$2168,11,0)</f>
        <v>3 horas diarias, 4 veces por semana, de lunes a viernes por la TARDE.</v>
      </c>
      <c r="L308" s="15" t="str">
        <f>SUBSTITUTE(VLOOKUP(F308,'Datos por dni'!$B$10:$AM$325,11,0),"Prefiero no decirlo","")</f>
        <v>3 horas diarias, 4 veces por semana, de lunes a viernes por la TARDE.</v>
      </c>
      <c r="M308" s="15"/>
      <c r="N308" s="15" t="str">
        <f>IF(O308 &lt;&gt; "",VLOOKUP(O308,'Áreas'!$A$2:$C$14,2,),"")</f>
        <v>Educación Socioambiental, Investigación y Política Socioambiental</v>
      </c>
      <c r="O308" s="15" t="s">
        <v>57</v>
      </c>
      <c r="P308" s="15" t="str">
        <f>VLOOKUP(F308,'Datos por dni'!$B$10:$AM$325,21,0)</f>
        <v>Alexis Vivas</v>
      </c>
      <c r="Q308" s="15"/>
    </row>
    <row r="309">
      <c r="A309" s="9" t="s">
        <v>55</v>
      </c>
      <c r="B309" s="13">
        <f>VLOOKUP(F309,'Datos por dni'!$B$10:$AM$325,2,0)</f>
        <v>45090.9892</v>
      </c>
      <c r="C309" s="14">
        <f>VLOOKUP(F309,'Datos por dni'!$B$10:$AM$325,5,0)</f>
        <v>38268</v>
      </c>
      <c r="D309" s="15" t="str">
        <f>IFERROR(__xludf.DUMMYFUNCTION("IF(REGEXMATCH(E309,""^[0-9]{8}$""),""DNI"",IF(E309&lt;&gt;"""",""OTRO"",""""))"),"DNI")</f>
        <v>DNI</v>
      </c>
      <c r="E309" s="16" t="s">
        <v>376</v>
      </c>
      <c r="F309" s="9">
        <v>4.6123653E7</v>
      </c>
      <c r="G309" s="15" t="str">
        <f>VLOOKUP(TEXT(F309,"0"),'Nacionalidades de todo por dni'!$A$2:$B$2168,2,0)</f>
        <v>Argentina</v>
      </c>
      <c r="H309" s="18" t="str">
        <f t="shared" si="1"/>
        <v>4</v>
      </c>
      <c r="I309" s="18" t="str">
        <f t="shared" si="2"/>
        <v>3</v>
      </c>
      <c r="J309" s="18" t="str">
        <f t="shared" si="3"/>
        <v>TARDE</v>
      </c>
      <c r="K309" s="18" t="str">
        <f>VLOOKUP(F309,'Datos por dni'!$B$10:$AM$2168,11,0)</f>
        <v>4 horas diarias, 3 veces por semana, de lunes a viernes por la TARDE.</v>
      </c>
      <c r="L309" s="15" t="str">
        <f>SUBSTITUTE(VLOOKUP(F309,'Datos por dni'!$B$10:$AM$325,11,0),"Prefiero no decirlo","")</f>
        <v>4 horas diarias, 3 veces por semana, de lunes a viernes por la TARDE.</v>
      </c>
      <c r="M309" s="15"/>
      <c r="N309" s="15" t="str">
        <f>IF(O309 &lt;&gt; "",VLOOKUP(O309,'Áreas'!$A$2:$C$14,2,),"")</f>
        <v>Educación Socioambiental, Investigación y Política Socioambiental</v>
      </c>
      <c r="O309" s="15" t="s">
        <v>57</v>
      </c>
      <c r="P309" s="15" t="str">
        <f>VLOOKUP(F309,'Datos por dni'!$B$10:$AM$325,21,0)</f>
        <v>gabriela alfonsina sosa </v>
      </c>
      <c r="Q309" s="15"/>
    </row>
    <row r="310">
      <c r="A310" s="9" t="s">
        <v>55</v>
      </c>
      <c r="B310" s="13">
        <f>VLOOKUP(F310,'Datos por dni'!$B$10:$AM$325,2,0)</f>
        <v>45093.96224</v>
      </c>
      <c r="C310" s="14">
        <f>VLOOKUP(F310,'Datos por dni'!$B$10:$AM$325,5,0)</f>
        <v>33697</v>
      </c>
      <c r="D310" s="15" t="str">
        <f>IFERROR(__xludf.DUMMYFUNCTION("IF(REGEXMATCH(E310,""^[0-9]{8}$""),""DNI"",IF(E310&lt;&gt;"""",""OTRO"",""""))"),"OTRO")</f>
        <v>OTRO</v>
      </c>
      <c r="E310" s="16" t="s">
        <v>377</v>
      </c>
      <c r="F310" s="9" t="s">
        <v>377</v>
      </c>
      <c r="G310" s="15" t="str">
        <f>VLOOKUP(TEXT(F310,"0"),'Nacionalidades de todo por dni'!$A$2:$B$2168,2,0)</f>
        <v>Ghana</v>
      </c>
      <c r="H310" s="18" t="str">
        <f t="shared" si="1"/>
        <v>3</v>
      </c>
      <c r="I310" s="18" t="str">
        <f t="shared" si="2"/>
        <v>4</v>
      </c>
      <c r="J310" s="18" t="str">
        <f t="shared" si="3"/>
        <v>MAÑANA</v>
      </c>
      <c r="K310" s="18" t="str">
        <f>VLOOKUP(F310,'Datos por dni'!$B$10:$AM$2168,11,0)</f>
        <v>3 horas diarias, 4 veces por semana, de lunes a viernes por la MAÑANA.</v>
      </c>
      <c r="L310" s="15" t="str">
        <f>SUBSTITUTE(VLOOKUP(F310,'Datos por dni'!$B$10:$AM$325,11,0),"Prefiero no decirlo","")</f>
        <v>3 horas diarias, 4 veces por semana, de lunes a viernes por la MAÑANA.</v>
      </c>
      <c r="M310" s="15"/>
      <c r="N310" s="15" t="str">
        <f>IF(O310 &lt;&gt; "",VLOOKUP(O310,'Áreas'!$A$2:$C$14,2,),"")</f>
        <v>Educación Socioambiental, Investigación y Política Socioambiental</v>
      </c>
      <c r="O310" s="15" t="s">
        <v>57</v>
      </c>
      <c r="P310" s="15" t="str">
        <f>VLOOKUP(F310,'Datos por dni'!$B$10:$AM$325,21,0)</f>
        <v>Raymond Medegli </v>
      </c>
      <c r="Q310" s="15"/>
    </row>
    <row r="311">
      <c r="A311" s="9" t="s">
        <v>55</v>
      </c>
      <c r="B311" s="13">
        <f>VLOOKUP(F311,'Datos por dni'!$B$10:$AM$325,2,0)</f>
        <v>45131.65011</v>
      </c>
      <c r="C311" s="14">
        <f>VLOOKUP(F311,'Datos por dni'!$B$10:$AM$325,5,0)</f>
        <v>32182</v>
      </c>
      <c r="D311" s="15" t="str">
        <f>IFERROR(__xludf.DUMMYFUNCTION("IF(REGEXMATCH(E311,""^[0-9]{8}$""),""DNI"",IF(E311&lt;&gt;"""",""OTRO"",""""))"),"DNI")</f>
        <v>DNI</v>
      </c>
      <c r="E311" s="16" t="s">
        <v>378</v>
      </c>
      <c r="F311" s="9">
        <v>3.3642004E7</v>
      </c>
      <c r="G311" s="15" t="str">
        <f>VLOOKUP(TEXT(F311,"0"),'Nacionalidades de todo por dni'!$A$2:$B$2168,2,0)</f>
        <v>Argentina</v>
      </c>
      <c r="H311" s="18" t="str">
        <f t="shared" si="1"/>
        <v>4</v>
      </c>
      <c r="I311" s="18" t="str">
        <f t="shared" si="2"/>
        <v>3</v>
      </c>
      <c r="J311" s="18" t="str">
        <f t="shared" si="3"/>
        <v>MAÑANA</v>
      </c>
      <c r="K311" s="18" t="str">
        <f>VLOOKUP(F311,'Datos por dni'!$B$10:$AM$2168,11,0)</f>
        <v>4 horas diarias, 3 veces por semana, de lunes a viernes por la MAÑANA.</v>
      </c>
      <c r="L311" s="15" t="str">
        <f>SUBSTITUTE(VLOOKUP(F311,'Datos por dni'!$B$10:$AM$325,11,0),"Prefiero no decirlo","")</f>
        <v>4 horas diarias, 3 veces por semana, de lunes a viernes por la MAÑANA.</v>
      </c>
      <c r="M311" s="15"/>
      <c r="N311" s="15" t="str">
        <f>IF(O311 &lt;&gt; "",VLOOKUP(O311,'Áreas'!$A$2:$C$14,2,),"")</f>
        <v>Educación Socioambiental</v>
      </c>
      <c r="O311" s="15" t="s">
        <v>158</v>
      </c>
      <c r="P311" s="15" t="str">
        <f>VLOOKUP(F311,'Datos por dni'!$B$10:$AM$325,21,0)</f>
        <v>Diego Flores</v>
      </c>
      <c r="Q311" s="15"/>
    </row>
    <row r="312">
      <c r="A312" s="9" t="s">
        <v>55</v>
      </c>
      <c r="B312" s="13">
        <f>VLOOKUP(F312,'Datos por dni'!$B$10:$AM$325,2,0)</f>
        <v>45139.95653</v>
      </c>
      <c r="C312" s="14">
        <f>VLOOKUP(F312,'Datos por dni'!$B$10:$AM$325,5,0)</f>
        <v>37004</v>
      </c>
      <c r="D312" s="15" t="str">
        <f>IFERROR(__xludf.DUMMYFUNCTION("IF(REGEXMATCH(E312,""^[0-9]{8}$""),""DNI"",IF(E312&lt;&gt;"""",""OTRO"",""""))"),"DNI")</f>
        <v>DNI</v>
      </c>
      <c r="E312" s="16" t="s">
        <v>379</v>
      </c>
      <c r="F312" s="9">
        <v>4.2998497E7</v>
      </c>
      <c r="G312" s="15" t="str">
        <f>VLOOKUP(TEXT(F312,"0"),'Nacionalidades de todo por dni'!$A$2:$B$2168,2,0)</f>
        <v>Argentina</v>
      </c>
      <c r="H312" s="18" t="str">
        <f t="shared" si="1"/>
        <v>4</v>
      </c>
      <c r="I312" s="18" t="str">
        <f t="shared" si="2"/>
        <v>3</v>
      </c>
      <c r="J312" s="18" t="str">
        <f t="shared" si="3"/>
        <v>TARDE</v>
      </c>
      <c r="K312" s="18" t="str">
        <f>VLOOKUP(F312,'Datos por dni'!$B$10:$AM$2168,11,0)</f>
        <v>4 horas diarias, 3 veces por semana, de lunes a viernes por la TARDE.</v>
      </c>
      <c r="L312" s="15" t="str">
        <f>SUBSTITUTE(VLOOKUP(F312,'Datos por dni'!$B$10:$AM$325,11,0),"Prefiero no decirlo","")</f>
        <v>4 horas diarias, 3 veces por semana, de lunes a viernes por la TARDE.</v>
      </c>
      <c r="M312" s="15"/>
      <c r="N312" s="15" t="str">
        <f>IF(O312 &lt;&gt; "",VLOOKUP(O312,'Áreas'!$A$2:$C$14,2,),"")</f>
        <v>Educación Socioambiental, Investigación y Política Socioambiental</v>
      </c>
      <c r="O312" s="15" t="s">
        <v>57</v>
      </c>
      <c r="P312" s="15" t="str">
        <f>VLOOKUP(F312,'Datos por dni'!$B$10:$AM$325,21,0)</f>
        <v>María Fabiana Isla</v>
      </c>
      <c r="Q312" s="15"/>
    </row>
    <row r="313">
      <c r="A313" s="9" t="s">
        <v>55</v>
      </c>
      <c r="B313" s="13">
        <f>VLOOKUP(F313,'Datos por dni'!$B$10:$AM$325,2,0)</f>
        <v>45153.71639</v>
      </c>
      <c r="C313" s="14">
        <f>VLOOKUP(F313,'Datos por dni'!$B$10:$AM$325,5,0)</f>
        <v>36894</v>
      </c>
      <c r="D313" s="15" t="str">
        <f>IFERROR(__xludf.DUMMYFUNCTION("IF(REGEXMATCH(E313,""^[0-9]{8}$""),""DNI"",IF(E313&lt;&gt;"""",""OTRO"",""""))"),"DNI")</f>
        <v>DNI</v>
      </c>
      <c r="E313" s="16" t="s">
        <v>380</v>
      </c>
      <c r="F313" s="9">
        <v>4.2855987E7</v>
      </c>
      <c r="G313" s="15" t="str">
        <f>VLOOKUP(TEXT(F313,"0"),'Nacionalidades de todo por dni'!$A$2:$B$2168,2,0)</f>
        <v>Argentina</v>
      </c>
      <c r="H313" s="18" t="str">
        <f t="shared" si="1"/>
        <v> </v>
      </c>
      <c r="I313" s="31" t="str">
        <f>"2"</f>
        <v>2</v>
      </c>
      <c r="J313" s="18" t="str">
        <f t="shared" si="3"/>
        <v/>
      </c>
      <c r="K313" s="18" t="str">
        <f>VLOOKUP(F313,'Datos por dni'!$B$10:$AM$2168,11,0)</f>
        <v> 2 días por semana, entre 2 y 3 horas</v>
      </c>
      <c r="L313" s="15" t="str">
        <f>SUBSTITUTE(VLOOKUP(F313,'Datos por dni'!$B$10:$AM$325,11,0),"Prefiero no decirlo","")</f>
        <v> 2 días por semana, entre 2 y 3 horas</v>
      </c>
      <c r="M313" s="15"/>
      <c r="N313" s="15" t="str">
        <f>IF(O313 &lt;&gt; "",VLOOKUP(O313,'Áreas'!$A$2:$C$14,2,),"")</f>
        <v>Restauración Ecológica</v>
      </c>
      <c r="O313" s="15" t="s">
        <v>344</v>
      </c>
      <c r="P313" s="15" t="str">
        <f>VLOOKUP(F313,'Datos por dni'!$B$10:$AM$325,21,0)</f>
        <v>Claudia Andrea Holzbach</v>
      </c>
      <c r="Q313" s="15"/>
    </row>
    <row r="314">
      <c r="A314" s="9" t="s">
        <v>55</v>
      </c>
      <c r="B314" s="13">
        <f>VLOOKUP(F314,'Datos por dni'!$B$10:$AM$325,2,0)</f>
        <v>45161.72553</v>
      </c>
      <c r="C314" s="14">
        <f>VLOOKUP(F314,'Datos por dni'!$B$10:$AM$325,5,0)</f>
        <v>35461</v>
      </c>
      <c r="D314" s="15" t="str">
        <f>IFERROR(__xludf.DUMMYFUNCTION("IF(REGEXMATCH(E314,""^[0-9]{8}$""),""DNI"",IF(E314&lt;&gt;"""",""OTRO"",""""))"),"DNI")</f>
        <v>DNI</v>
      </c>
      <c r="E314" s="16" t="s">
        <v>381</v>
      </c>
      <c r="F314" s="9">
        <v>4.0230564E7</v>
      </c>
      <c r="G314" s="15" t="str">
        <f>VLOOKUP(TEXT(F314,"0"),'Nacionalidades de todo por dni'!$A$2:$B$2168,2,0)</f>
        <v>Argentina</v>
      </c>
      <c r="H314" s="18" t="str">
        <f t="shared" si="1"/>
        <v>4</v>
      </c>
      <c r="I314" s="18" t="str">
        <f t="shared" ref="I314:I1180" si="4">IF(ISNUMBER(SEARCH("veces",K314)),MID(K314,FIND("veces",K314)-2,1),"")</f>
        <v>3</v>
      </c>
      <c r="J314" s="18" t="str">
        <f t="shared" si="3"/>
        <v>TARDE</v>
      </c>
      <c r="K314" s="18" t="str">
        <f>VLOOKUP(F314,'Datos por dni'!$B$10:$AM$2168,11,0)</f>
        <v>4 horas diarias, 3 veces por semana, de lunes a viernes por la TARDE.</v>
      </c>
      <c r="L314" s="15" t="str">
        <f>SUBSTITUTE(VLOOKUP(F314,'Datos por dni'!$B$10:$AM$325,11,0),"Prefiero no decirlo","")</f>
        <v>4 horas diarias, 3 veces por semana, de lunes a viernes por la TARDE.</v>
      </c>
      <c r="M314" s="15"/>
      <c r="N314" s="15" t="str">
        <f>IF(O314 &lt;&gt; "",VLOOKUP(O314,'Áreas'!$A$2:$C$14,2,),"")</f>
        <v>Educación Socioambiental, Investigación y Política Socioambiental</v>
      </c>
      <c r="O314" s="15" t="s">
        <v>57</v>
      </c>
      <c r="P314" s="15" t="str">
        <f>VLOOKUP(F314,'Datos por dni'!$B$10:$AM$325,21,0)</f>
        <v>Stella Maris Acosta </v>
      </c>
      <c r="Q314" s="15"/>
    </row>
    <row r="315">
      <c r="A315" s="9" t="s">
        <v>55</v>
      </c>
      <c r="B315" s="13">
        <f>VLOOKUP(F315,'Datos por dni'!$B$10:$AM$325,2,0)</f>
        <v>45167.7564</v>
      </c>
      <c r="C315" s="14">
        <f>VLOOKUP(F315,'Datos por dni'!$B$10:$AM$325,5,0)</f>
        <v>34571</v>
      </c>
      <c r="D315" s="15" t="str">
        <f>IFERROR(__xludf.DUMMYFUNCTION("IF(REGEXMATCH(E315,""^[0-9]{8}$""),""DNI"",IF(E315&lt;&gt;"""",""OTRO"",""""))"),"DNI")</f>
        <v>DNI</v>
      </c>
      <c r="E315" s="16" t="s">
        <v>382</v>
      </c>
      <c r="F315" s="9">
        <v>3.8536334E7</v>
      </c>
      <c r="G315" s="15" t="str">
        <f>VLOOKUP(TEXT(F315,"0"),'Nacionalidades de todo por dni'!$A$2:$B$2168,2,0)</f>
        <v>Argentina</v>
      </c>
      <c r="H315" s="18" t="str">
        <f t="shared" si="1"/>
        <v>4</v>
      </c>
      <c r="I315" s="18" t="str">
        <f t="shared" si="4"/>
        <v>3</v>
      </c>
      <c r="J315" s="18" t="str">
        <f t="shared" si="3"/>
        <v>MAÑANA</v>
      </c>
      <c r="K315" s="18" t="str">
        <f>VLOOKUP(F315,'Datos por dni'!$B$10:$AM$2168,11,0)</f>
        <v>4 horas diarias, 3 veces por semana, de lunes a viernes por la MAÑANA.</v>
      </c>
      <c r="L315" s="15" t="str">
        <f>SUBSTITUTE(VLOOKUP(F315,'Datos por dni'!$B$10:$AM$325,11,0),"Prefiero no decirlo","")</f>
        <v>4 horas diarias, 3 veces por semana, de lunes a viernes por la MAÑANA.</v>
      </c>
      <c r="M315" s="15"/>
      <c r="N315" s="15" t="str">
        <f>IF(O315 &lt;&gt; "",VLOOKUP(O315,'Áreas'!$A$2:$C$14,2,),"")</f>
        <v>Restauración Ecológica</v>
      </c>
      <c r="O315" s="15" t="s">
        <v>344</v>
      </c>
      <c r="P315" s="15" t="str">
        <f>VLOOKUP(F315,'Datos por dni'!$B$10:$AM$325,21,0)</f>
        <v>Ricardo Oscar Llamas</v>
      </c>
      <c r="Q315" s="15"/>
    </row>
    <row r="316">
      <c r="A316" s="9" t="s">
        <v>55</v>
      </c>
      <c r="B316" s="13">
        <f>VLOOKUP(F316,'Datos por dni'!$B$10:$AM$325,2,0)</f>
        <v>45170.62255</v>
      </c>
      <c r="C316" s="14">
        <f>VLOOKUP(F316,'Datos por dni'!$B$10:$AM$325,5,0)</f>
        <v>38467</v>
      </c>
      <c r="D316" s="15" t="str">
        <f>IFERROR(__xludf.DUMMYFUNCTION("IF(REGEXMATCH(E316,""^[0-9]{8}$""),""DNI"",IF(E316&lt;&gt;"""",""OTRO"",""""))"),"DNI")</f>
        <v>DNI</v>
      </c>
      <c r="E316" s="16" t="s">
        <v>383</v>
      </c>
      <c r="F316" s="9">
        <v>4.6567436E7</v>
      </c>
      <c r="G316" s="15" t="str">
        <f>VLOOKUP(TEXT(F316,"0"),'Nacionalidades de todo por dni'!$A$2:$B$2168,2,0)</f>
        <v>Argentina</v>
      </c>
      <c r="H316" s="18" t="str">
        <f t="shared" si="1"/>
        <v>4</v>
      </c>
      <c r="I316" s="18" t="str">
        <f t="shared" si="4"/>
        <v>3</v>
      </c>
      <c r="J316" s="18" t="str">
        <f t="shared" si="3"/>
        <v>MAÑANA</v>
      </c>
      <c r="K316" s="18" t="str">
        <f>VLOOKUP(F316,'Datos por dni'!$B$10:$AM$2168,11,0)</f>
        <v>4 horas diarias, 3 veces por semana, de lunes a viernes por la MAÑANA.</v>
      </c>
      <c r="L316" s="15" t="str">
        <f>SUBSTITUTE(VLOOKUP(F316,'Datos por dni'!$B$10:$AM$325,11,0),"Prefiero no decirlo","")</f>
        <v>4 horas diarias, 3 veces por semana, de lunes a viernes por la MAÑANA.</v>
      </c>
      <c r="M316" s="15"/>
      <c r="N316" s="15" t="str">
        <f>IF(O316 &lt;&gt; "",VLOOKUP(O316,'Áreas'!$A$2:$C$14,2,),"")</f>
        <v>Restauración Ecológica</v>
      </c>
      <c r="O316" s="15" t="s">
        <v>344</v>
      </c>
      <c r="P316" s="15" t="str">
        <f>VLOOKUP(F316,'Datos por dni'!$B$10:$AM$325,21,0)</f>
        <v>Malena Lorenzo</v>
      </c>
      <c r="Q316" s="15"/>
    </row>
    <row r="317" hidden="1">
      <c r="A317" s="9" t="s">
        <v>55</v>
      </c>
      <c r="B317" s="13">
        <f>VLOOKUP(F317,'Datos por dni'!$B$10:$AM$325,2,0)</f>
        <v>45174.26475</v>
      </c>
      <c r="C317" s="14">
        <f>VLOOKUP(F317,'Datos por dni'!$B$10:$AM$325,5,0)</f>
        <v>36661</v>
      </c>
      <c r="D317" s="15" t="str">
        <f>IFERROR(__xludf.DUMMYFUNCTION("IF(REGEXMATCH(E317,""^[0-9]{8}$""),""DNI"",IF(E317&lt;&gt;"""",""OTRO"",""""))"),"")</f>
        <v/>
      </c>
      <c r="E317" s="16"/>
      <c r="F317" s="9" t="s">
        <v>384</v>
      </c>
      <c r="G317" s="15" t="str">
        <f>VLOOKUP(TEXT(F317,"0"),'Nacionalidades de todo por dni'!$A$2:$B$2168,2,0)</f>
        <v>Alemania</v>
      </c>
      <c r="H317" s="18" t="str">
        <f t="shared" si="1"/>
        <v>t</v>
      </c>
      <c r="I317" s="18" t="str">
        <f t="shared" si="4"/>
        <v/>
      </c>
      <c r="J317" s="18" t="str">
        <f t="shared" si="3"/>
        <v/>
      </c>
      <c r="K317" s="18" t="str">
        <f>VLOOKUP(F317,'Datos por dni'!$B$10:$AM$2168,11,0)</f>
        <v>todas las opciones y más trabajo son posibles </v>
      </c>
      <c r="L317" s="15" t="str">
        <f>SUBSTITUTE(VLOOKUP(F317,'Datos por dni'!$B$10:$AM$325,11,0),"Prefiero no decirlo","")</f>
        <v>todas las opciones y más trabajo son posibles </v>
      </c>
      <c r="M317" s="15"/>
      <c r="N317" s="15" t="str">
        <f>IF(O317 &lt;&gt; "",VLOOKUP(O317,'Áreas'!$A$2:$C$14,2,),"")</f>
        <v>Educación Socioambiental, Investigación y Política Socioambiental</v>
      </c>
      <c r="O317" s="15" t="s">
        <v>57</v>
      </c>
      <c r="P317" s="15" t="str">
        <f>VLOOKUP(F317,'Datos por dni'!$B$10:$AM$325,21,0)</f>
        <v>Carsten Wolff</v>
      </c>
      <c r="Q317" s="15"/>
    </row>
    <row r="318">
      <c r="A318" s="9" t="s">
        <v>385</v>
      </c>
      <c r="B318" s="13" t="str">
        <f>VLOOKUP(F318,'Datos por dni'!$B$332:$AM$344,2,0)</f>
        <v/>
      </c>
      <c r="C318" s="32">
        <f>VLOOKUP(F318,'Datos por dni'!$B$332:$AM$344,5,0)</f>
        <v>33978</v>
      </c>
      <c r="D318" s="15" t="str">
        <f>IFERROR(__xludf.DUMMYFUNCTION("IF(REGEXMATCH(E318,""^[0-9]{8}$""),""DNI"",IF(E318&lt;&gt;"""",""OTRO"",""""))"),"DNI")</f>
        <v>DNI</v>
      </c>
      <c r="E318" s="16" t="s">
        <v>109</v>
      </c>
      <c r="F318" s="33">
        <v>3.7204244E7</v>
      </c>
      <c r="G318" s="15" t="str">
        <f>VLOOKUP(TEXT(F318,"0"),'Nacionalidades de todo por dni'!$A$2:$B$2168,2,0)</f>
        <v>Argentina</v>
      </c>
      <c r="H318" s="18" t="str">
        <f t="shared" si="1"/>
        <v>4</v>
      </c>
      <c r="I318" s="18" t="str">
        <f t="shared" si="4"/>
        <v>3</v>
      </c>
      <c r="J318" s="18" t="str">
        <f t="shared" si="3"/>
        <v>MAÑANA</v>
      </c>
      <c r="K318" s="18" t="str">
        <f>VLOOKUP(F318,'Datos por dni'!$B$10:$AM$2168,11,0)</f>
        <v>4 horas diarias, 3 veces por semana, de lunes a viernes por la MAÑANA.</v>
      </c>
      <c r="L318" s="15" t="str">
        <f>SUBSTITUTE(VLOOKUP(F318,'Datos por dni'!$B$332:$AL$344,11,0),"Prefiero no decirlo","")</f>
        <v/>
      </c>
      <c r="M318" s="15"/>
      <c r="N318" s="15" t="str">
        <f>IF(O318 &lt;&gt; "",VLOOKUP(O318,'Áreas'!$A$2:$C$14,2,),"")</f>
        <v/>
      </c>
      <c r="O318" s="15" t="s">
        <v>386</v>
      </c>
      <c r="P318" s="15" t="str">
        <f>VLOOKUP(F318,'Datos por dni'!$B$332:$AL$344,22,0)</f>
        <v>Mamá</v>
      </c>
      <c r="Q318" s="15"/>
    </row>
    <row r="319">
      <c r="A319" s="9" t="s">
        <v>385</v>
      </c>
      <c r="B319" s="13" t="str">
        <f>VLOOKUP(F319,'Datos por dni'!$B$332:$AM$344,2,0)</f>
        <v/>
      </c>
      <c r="C319" s="34">
        <f>VLOOKUP(F319,'Datos por dni'!$B$332:$AM$344,5,0)</f>
        <v>36019</v>
      </c>
      <c r="D319" s="15" t="str">
        <f>IFERROR(__xludf.DUMMYFUNCTION("IF(REGEXMATCH(E319,""^[0-9]{8}$""),""DNI"",IF(E319&lt;&gt;"""",""OTRO"",""""))"),"DNI")</f>
        <v>DNI</v>
      </c>
      <c r="E319" s="16" t="s">
        <v>387</v>
      </c>
      <c r="F319" s="35" t="s">
        <v>387</v>
      </c>
      <c r="G319" s="15" t="str">
        <f>VLOOKUP(TEXT(F319,"0"),'Nacionalidades de todo por dni'!$A$2:$B$2168,2,0)</f>
        <v>Argentina</v>
      </c>
      <c r="H319" s="18" t="str">
        <f t="shared" si="1"/>
        <v/>
      </c>
      <c r="I319" s="18" t="str">
        <f t="shared" si="4"/>
        <v/>
      </c>
      <c r="J319" s="18" t="str">
        <f t="shared" si="3"/>
        <v/>
      </c>
      <c r="K319" s="18" t="str">
        <f>VLOOKUP(F319,'Datos por dni'!$B$10:$AM$2168,11,0)</f>
        <v/>
      </c>
      <c r="L319" s="15" t="str">
        <f>SUBSTITUTE(VLOOKUP(F319,'Datos por dni'!$B$332:$AL$344,11,0),"Prefiero no decirlo","")</f>
        <v/>
      </c>
      <c r="M319" s="15"/>
      <c r="N319" s="15" t="str">
        <f>IF(O319 &lt;&gt; "",VLOOKUP(O319,'Áreas'!$A$2:$C$14,2,),"")</f>
        <v/>
      </c>
      <c r="O319" s="15" t="s">
        <v>386</v>
      </c>
      <c r="P319" s="15" t="str">
        <f>VLOOKUP(F319,'Datos por dni'!$B$332:$AL$344,22,0)</f>
        <v>Padre</v>
      </c>
      <c r="Q319" s="15"/>
    </row>
    <row r="320">
      <c r="A320" s="9" t="s">
        <v>385</v>
      </c>
      <c r="B320" s="13" t="str">
        <f>VLOOKUP(F320,'Datos por dni'!$B$332:$AM$344,2,0)</f>
        <v/>
      </c>
      <c r="C320" s="34">
        <f>VLOOKUP(F320,'Datos por dni'!$B$332:$AM$344,5,0)</f>
        <v>36577</v>
      </c>
      <c r="D320" s="15" t="str">
        <f>IFERROR(__xludf.DUMMYFUNCTION("IF(REGEXMATCH(E320,""^[0-9]{8}$""),""DNI"",IF(E320&lt;&gt;"""",""OTRO"",""""))"),"DNI")</f>
        <v>DNI</v>
      </c>
      <c r="E320" s="16" t="s">
        <v>388</v>
      </c>
      <c r="F320" s="35">
        <v>4.2425367E7</v>
      </c>
      <c r="G320" s="15" t="str">
        <f>VLOOKUP(TEXT(F320,"0"),'Nacionalidades de todo por dni'!$A$2:$B$2168,2,0)</f>
        <v>Argentina</v>
      </c>
      <c r="H320" s="18" t="str">
        <f t="shared" si="1"/>
        <v/>
      </c>
      <c r="I320" s="18" t="str">
        <f t="shared" si="4"/>
        <v/>
      </c>
      <c r="J320" s="18" t="str">
        <f t="shared" si="3"/>
        <v/>
      </c>
      <c r="K320" s="18" t="str">
        <f>VLOOKUP(F320,'Datos por dni'!$B$10:$AM$2168,11,0)</f>
        <v/>
      </c>
      <c r="L320" s="15" t="str">
        <f>SUBSTITUTE(VLOOKUP(F320,'Datos por dni'!$B$332:$AL$344,12,0),"Prefiero no decirlo","")</f>
        <v>belenfer367@gmail.com</v>
      </c>
      <c r="M320" s="15"/>
      <c r="N320" s="15" t="str">
        <f>IF(O320 &lt;&gt; "",VLOOKUP(O320,'Áreas'!$A$2:$C$14,2,),"")</f>
        <v/>
      </c>
      <c r="O320" s="15" t="s">
        <v>386</v>
      </c>
      <c r="P320" s="15" t="str">
        <f>VLOOKUP(F320,'Datos por dni'!$B$332:$AL$344,22,0)</f>
        <v/>
      </c>
      <c r="Q320" s="15"/>
    </row>
    <row r="321">
      <c r="A321" s="9" t="s">
        <v>385</v>
      </c>
      <c r="B321" s="13">
        <f>VLOOKUP(F321,'Datos por dni'!$B$332:$AM$344,2,0)</f>
        <v>44631.04302</v>
      </c>
      <c r="C321" s="36">
        <f>VLOOKUP(F321,'Datos por dni'!$B$332:$AM$344,5,0)</f>
        <v>35192</v>
      </c>
      <c r="D321" s="15" t="str">
        <f>IFERROR(__xludf.DUMMYFUNCTION("IF(REGEXMATCH(E321,""^[0-9]{8}$""),""DNI"",IF(E321&lt;&gt;"""",""OTRO"",""""))"),"DNI")</f>
        <v>DNI</v>
      </c>
      <c r="E321" s="16" t="s">
        <v>291</v>
      </c>
      <c r="F321" s="37" t="s">
        <v>291</v>
      </c>
      <c r="G321" s="15" t="str">
        <f>VLOOKUP(TEXT(F321,"0"),'Nacionalidades de todo por dni'!$A$2:$B$2168,2,0)</f>
        <v>Argentina</v>
      </c>
      <c r="H321" s="18" t="str">
        <f t="shared" si="1"/>
        <v>4</v>
      </c>
      <c r="I321" s="18" t="str">
        <f t="shared" si="4"/>
        <v>3</v>
      </c>
      <c r="J321" s="18" t="str">
        <f t="shared" si="3"/>
        <v>MAÑANA</v>
      </c>
      <c r="K321" s="18" t="str">
        <f>VLOOKUP(F321,'Datos por dni'!$B$10:$AM$2168,11,0)</f>
        <v>4 horas diarias, 3 veces por semana, de lunes a viernes por la MAÑANA.</v>
      </c>
      <c r="L321" s="15" t="str">
        <f>SUBSTITUTE(VLOOKUP(F321,'Datos por dni'!$B$332:$AL$344,12,0),"Prefiero no decirlo","")</f>
        <v>11/3/2022 1:01:57</v>
      </c>
      <c r="M321" s="15"/>
      <c r="N321" s="15" t="str">
        <f>IF(O321 &lt;&gt; "",VLOOKUP(O321,'Áreas'!$A$2:$C$14,2,),"")</f>
        <v>Educación Socioambiental, Investigación y Política Socioambiental, Relaciones Humanas &amp; Voluntariado</v>
      </c>
      <c r="O321" s="15" t="s">
        <v>174</v>
      </c>
      <c r="P321" s="15" t="str">
        <f>VLOOKUP(F321,'Datos por dni'!$B$332:$AL$344,22,0)</f>
        <v>Amiga</v>
      </c>
      <c r="Q321" s="15"/>
    </row>
    <row r="322">
      <c r="A322" s="9" t="s">
        <v>385</v>
      </c>
      <c r="B322" s="13">
        <f>VLOOKUP(F322,'Datos por dni'!$B$332:$AM$344,2,0)</f>
        <v>44609.47916</v>
      </c>
      <c r="C322" s="36">
        <f>VLOOKUP(F322,'Datos por dni'!$B$332:$AM$344,5,0)</f>
        <v>31811</v>
      </c>
      <c r="D322" s="15" t="str">
        <f>IFERROR(__xludf.DUMMYFUNCTION("IF(REGEXMATCH(E322,""^[0-9]{8}$""),""DNI"",IF(E322&lt;&gt;"""",""OTRO"",""""))"),"DNI")</f>
        <v>DNI</v>
      </c>
      <c r="E322" s="16" t="s">
        <v>284</v>
      </c>
      <c r="F322" s="38" t="s">
        <v>284</v>
      </c>
      <c r="G322" s="15" t="str">
        <f>VLOOKUP(TEXT(F322,"0"),'Nacionalidades de todo por dni'!$A$2:$B$2168,2,0)</f>
        <v>Argentina</v>
      </c>
      <c r="H322" s="18" t="str">
        <f t="shared" si="1"/>
        <v>4</v>
      </c>
      <c r="I322" s="18" t="str">
        <f t="shared" si="4"/>
        <v>3</v>
      </c>
      <c r="J322" s="18" t="str">
        <f t="shared" si="3"/>
        <v>MAÑANA</v>
      </c>
      <c r="K322" s="18" t="str">
        <f>VLOOKUP(F322,'Datos por dni'!$B$10:$AM$2168,11,0)</f>
        <v>4 horas diarias, 3 veces por semana, de lunes a viernes por la MAÑANA.</v>
      </c>
      <c r="L322" s="15" t="str">
        <f>SUBSTITUTE(VLOOKUP(F322,'Datos por dni'!$B$332:$AL$344,12,0),"Prefiero no decirlo","")</f>
        <v>17/2/2022 11:29:59</v>
      </c>
      <c r="M322" s="15"/>
      <c r="N322" s="15" t="str">
        <f>IF(O322 &lt;&gt; "",VLOOKUP(O322,'Áreas'!$A$2:$C$14,2,),"")</f>
        <v>Educación Socioambiental, Investigación y Política Socioambiental, Relaciones Humanas &amp; Voluntariado</v>
      </c>
      <c r="O322" s="15" t="s">
        <v>174</v>
      </c>
      <c r="P322" s="15" t="str">
        <f>VLOOKUP(F322,'Datos por dni'!$B$332:$AL$344,22,0)</f>
        <v>Mamá</v>
      </c>
      <c r="Q322" s="15"/>
    </row>
    <row r="323">
      <c r="A323" s="9" t="s">
        <v>385</v>
      </c>
      <c r="B323" s="13">
        <f>VLOOKUP(F323,'Datos por dni'!$B$332:$AM$344,2,0)</f>
        <v>44966.78056</v>
      </c>
      <c r="C323" s="39">
        <f>VLOOKUP(F323,'Datos por dni'!$B$332:$AM$344,5,0)</f>
        <v>36797</v>
      </c>
      <c r="D323" s="15" t="str">
        <f>IFERROR(__xludf.DUMMYFUNCTION("IF(REGEXMATCH(E323,""^[0-9]{8}$""),""DNI"",IF(E323&lt;&gt;"""",""OTRO"",""""))"),"DNI")</f>
        <v>DNI</v>
      </c>
      <c r="E323" s="16" t="s">
        <v>345</v>
      </c>
      <c r="F323" s="26">
        <v>4.2878722E7</v>
      </c>
      <c r="G323" s="15" t="str">
        <f>VLOOKUP(TEXT(F323,"0"),'Nacionalidades de todo por dni'!$A$2:$B$2168,2,0)</f>
        <v>Argentina</v>
      </c>
      <c r="H323" s="18" t="str">
        <f t="shared" si="1"/>
        <v>4</v>
      </c>
      <c r="I323" s="18" t="str">
        <f t="shared" si="4"/>
        <v>3</v>
      </c>
      <c r="J323" s="18" t="str">
        <f t="shared" si="3"/>
        <v>MAÑANA</v>
      </c>
      <c r="K323" s="18" t="str">
        <f>VLOOKUP(F323,'Datos por dni'!$B$10:$AM$2168,11,0)</f>
        <v>4 horas diarias, 3 veces por semana, de lunes a viernes por la MAÑANA.</v>
      </c>
      <c r="L323" s="15" t="str">
        <f>SUBSTITUTE(VLOOKUP(F323,'Datos por dni'!$B$332:$AL$344,12,0),"Prefiero no decirlo","")</f>
        <v>irinagaiano28@gmail.com</v>
      </c>
      <c r="M323" s="15"/>
      <c r="N323" s="15" t="str">
        <f>IF(O323 &lt;&gt; "",VLOOKUP(O323,'Áreas'!$A$2:$C$14,2,),"")</f>
        <v>Educación Socioambiental, Investigación y Política Socioambiental</v>
      </c>
      <c r="O323" s="15" t="s">
        <v>57</v>
      </c>
      <c r="P323" s="15" t="str">
        <f>VLOOKUP(F323,'Datos por dni'!$B$332:$AL$344,22,0)</f>
        <v>Mamá</v>
      </c>
      <c r="Q323" s="15"/>
    </row>
    <row r="324">
      <c r="A324" s="9" t="s">
        <v>385</v>
      </c>
      <c r="B324" s="13">
        <f>VLOOKUP(F324,'Datos por dni'!$B$332:$AM$344,2,0)</f>
        <v>44988.46454</v>
      </c>
      <c r="C324" s="39">
        <f>VLOOKUP(F324,'Datos por dni'!$B$332:$AM$344,5,0)</f>
        <v>25620</v>
      </c>
      <c r="D324" s="15" t="str">
        <f>IFERROR(__xludf.DUMMYFUNCTION("IF(REGEXMATCH(E324,""^[0-9]{8}$""),""DNI"",IF(E324&lt;&gt;"""",""OTRO"",""""))"),"DNI")</f>
        <v>DNI</v>
      </c>
      <c r="E324" s="16" t="s">
        <v>358</v>
      </c>
      <c r="F324" s="27">
        <v>2.1439945E7</v>
      </c>
      <c r="G324" s="15" t="str">
        <f>VLOOKUP(TEXT(F324,"0"),'Nacionalidades de todo por dni'!$A$2:$B$2168,2,0)</f>
        <v>Argentina</v>
      </c>
      <c r="H324" s="18" t="str">
        <f t="shared" si="1"/>
        <v>4</v>
      </c>
      <c r="I324" s="18" t="str">
        <f t="shared" si="4"/>
        <v>3</v>
      </c>
      <c r="J324" s="18" t="str">
        <f t="shared" si="3"/>
        <v>TARDE</v>
      </c>
      <c r="K324" s="18" t="str">
        <f>VLOOKUP(F324,'Datos por dni'!$B$10:$AM$2168,11,0)</f>
        <v>4 horas diarias, 3 veces por semana, de lunes a viernes por la TARDE.</v>
      </c>
      <c r="L324" s="15" t="str">
        <f>SUBSTITUTE(VLOOKUP(F324,'Datos por dni'!$B$332:$AL$344,12,0),"Prefiero no decirlo","")</f>
        <v>marcelavillan72@gmail.com</v>
      </c>
      <c r="M324" s="15"/>
      <c r="N324" s="15" t="str">
        <f>IF(O324 &lt;&gt; "",VLOOKUP(O324,'Áreas'!$A$2:$C$14,2,),"")</f>
        <v>Educación Socioambiental</v>
      </c>
      <c r="O324" s="15" t="s">
        <v>158</v>
      </c>
      <c r="P324" s="15" t="str">
        <f>VLOOKUP(F324,'Datos por dni'!$B$332:$AL$344,22,0)</f>
        <v>esposo</v>
      </c>
      <c r="Q324" s="15"/>
    </row>
    <row r="325">
      <c r="A325" s="9" t="s">
        <v>385</v>
      </c>
      <c r="B325" s="13">
        <f>VLOOKUP(F325,'Datos por dni'!$B$332:$AM$344,2,0)</f>
        <v>44998.95632</v>
      </c>
      <c r="C325" s="39">
        <f>VLOOKUP(F325,'Datos por dni'!$B$332:$AM$344,5,0)</f>
        <v>37339</v>
      </c>
      <c r="D325" s="15" t="str">
        <f>IFERROR(__xludf.DUMMYFUNCTION("IF(REGEXMATCH(E325,""^[0-9]{8}$""),""DNI"",IF(E325&lt;&gt;"""",""OTRO"",""""))"),"DNI")</f>
        <v>DNI</v>
      </c>
      <c r="E325" s="16" t="s">
        <v>360</v>
      </c>
      <c r="F325" s="27">
        <v>4.4110019E7</v>
      </c>
      <c r="G325" s="15" t="str">
        <f>VLOOKUP(TEXT(F325,"0"),'Nacionalidades de todo por dni'!$A$2:$B$2168,2,0)</f>
        <v>Argentina</v>
      </c>
      <c r="H325" s="18"/>
      <c r="I325" s="18" t="str">
        <f t="shared" si="4"/>
        <v/>
      </c>
      <c r="J325" s="18" t="str">
        <f t="shared" si="3"/>
        <v>TARDE</v>
      </c>
      <c r="K325" s="18" t="str">
        <f>VLOOKUP(F325,'Datos por dni'!$B$10:$AM$2168,11,0)</f>
        <v>Dependiendo el día, tengo disponibilidad todo el día, otros solo por la mañana, otros solo por la tarde.</v>
      </c>
      <c r="L325" s="15" t="str">
        <f>SUBSTITUTE(VLOOKUP(F325,'Datos por dni'!$B$332:$AL$344,12,0),"Prefiero no decirlo","")</f>
        <v>13/3/2023 22:57:06</v>
      </c>
      <c r="M325" s="15"/>
      <c r="N325" s="15" t="str">
        <f>IF(O325 &lt;&gt; "",VLOOKUP(O325,'Áreas'!$A$2:$C$14,2,),"")</f>
        <v>Educación Socioambiental</v>
      </c>
      <c r="O325" s="15" t="s">
        <v>158</v>
      </c>
      <c r="P325" s="15" t="str">
        <f>VLOOKUP(F325,'Datos por dni'!$B$332:$AL$344,22,0)</f>
        <v>-</v>
      </c>
      <c r="Q325" s="15"/>
    </row>
    <row r="326">
      <c r="A326" s="9" t="s">
        <v>385</v>
      </c>
      <c r="B326" s="13">
        <f>VLOOKUP(F326,'Datos por dni'!$B$332:$AM$344,2,0)</f>
        <v>45000.09355</v>
      </c>
      <c r="C326" s="39">
        <f>VLOOKUP(F326,'Datos por dni'!$B$332:$AM$344,5,0)</f>
        <v>36449</v>
      </c>
      <c r="D326" s="15" t="str">
        <f>IFERROR(__xludf.DUMMYFUNCTION("IF(REGEXMATCH(E326,""^[0-9]{8}$""),""DNI"",IF(E326&lt;&gt;"""",""OTRO"",""""))"),"DNI")</f>
        <v>DNI</v>
      </c>
      <c r="E326" s="16" t="s">
        <v>362</v>
      </c>
      <c r="F326" s="40">
        <v>4.2192896E7</v>
      </c>
      <c r="G326" s="15" t="str">
        <f>VLOOKUP(TEXT(F326,"0"),'Nacionalidades de todo por dni'!$A$2:$B$2168,2,0)</f>
        <v>Argentina</v>
      </c>
      <c r="H326" s="18" t="str">
        <f t="shared" ref="H326:H1180" si="5">LEFT(K326,1)</f>
        <v>4</v>
      </c>
      <c r="I326" s="18" t="str">
        <f t="shared" si="4"/>
        <v>3</v>
      </c>
      <c r="J326" s="18" t="str">
        <f t="shared" si="3"/>
        <v>MAÑANA</v>
      </c>
      <c r="K326" s="18" t="str">
        <f>VLOOKUP(F326,'Datos por dni'!$B$10:$AM$2168,11,0)</f>
        <v>4 horas diarias, 3 veces por semana, de lunes a viernes por la MAÑANA.</v>
      </c>
      <c r="L326" s="15" t="str">
        <f>SUBSTITUTE(VLOOKUP(F326,'Datos por dni'!$B$332:$AL$344,12,0),"Prefiero no decirlo","")</f>
        <v>15/3/2023 2:14:43</v>
      </c>
      <c r="M326" s="15"/>
      <c r="N326" s="15" t="str">
        <f>IF(O326 &lt;&gt; "",VLOOKUP(O326,'Áreas'!$A$2:$C$14,2,),"")</f>
        <v>Educación Socioambiental</v>
      </c>
      <c r="O326" s="15" t="s">
        <v>158</v>
      </c>
      <c r="P326" s="15" t="str">
        <f>VLOOKUP(F326,'Datos por dni'!$B$332:$AL$344,22,0)</f>
        <v>Mamá</v>
      </c>
      <c r="Q326" s="15"/>
    </row>
    <row r="327">
      <c r="A327" s="9" t="s">
        <v>385</v>
      </c>
      <c r="B327" s="13">
        <f>VLOOKUP(F327,'Datos por dni'!$B$332:$AM$344,2,0)</f>
        <v>45001.75162</v>
      </c>
      <c r="C327" s="39">
        <f>VLOOKUP(F327,'Datos por dni'!$B$332:$AM$344,5,0)</f>
        <v>35314</v>
      </c>
      <c r="D327" s="15" t="str">
        <f>IFERROR(__xludf.DUMMYFUNCTION("IF(REGEXMATCH(E327,""^[0-9]{8}$""),""DNI"",IF(E327&lt;&gt;"""",""OTRO"",""""))"),"DNI")</f>
        <v>DNI</v>
      </c>
      <c r="E327" s="16" t="s">
        <v>365</v>
      </c>
      <c r="F327" s="41">
        <v>3.9764479E7</v>
      </c>
      <c r="G327" s="15" t="str">
        <f>VLOOKUP(TEXT(F327,"0"),'Nacionalidades de todo por dni'!$A$2:$B$2168,2,0)</f>
        <v>Argentina</v>
      </c>
      <c r="H327" s="18" t="str">
        <f t="shared" si="5"/>
        <v>3</v>
      </c>
      <c r="I327" s="18" t="str">
        <f t="shared" si="4"/>
        <v>4</v>
      </c>
      <c r="J327" s="18" t="str">
        <f t="shared" si="3"/>
        <v>MAÑANA</v>
      </c>
      <c r="K327" s="18" t="str">
        <f>VLOOKUP(F327,'Datos por dni'!$B$10:$AM$2168,11,0)</f>
        <v>3 horas diarias, 4 veces por semana, de lunes a viernes por la MAÑANA.</v>
      </c>
      <c r="L327" s="15" t="str">
        <f>SUBSTITUTE(VLOOKUP(F327,'Datos por dni'!$B$332:$AL$344,12,0),"Prefiero no decirlo","")</f>
        <v>16/3/2023 18:02:20</v>
      </c>
      <c r="M327" s="15"/>
      <c r="N327" s="15" t="str">
        <f>IF(O327 &lt;&gt; "",VLOOKUP(O327,'Áreas'!$A$2:$C$14,2,),"")</f>
        <v>Educación Socioambiental, Investigación y Política Socioambiental</v>
      </c>
      <c r="O327" s="15" t="s">
        <v>57</v>
      </c>
      <c r="P327" s="15" t="str">
        <f>VLOOKUP(F327,'Datos por dni'!$B$332:$AL$344,22,0)</f>
        <v>Hermano</v>
      </c>
      <c r="Q327" s="15"/>
    </row>
    <row r="328">
      <c r="A328" s="9" t="s">
        <v>385</v>
      </c>
      <c r="B328" s="13">
        <f>VLOOKUP(F328,'Datos por dni'!$B$332:$AM$344,2,0)</f>
        <v>45089.65111</v>
      </c>
      <c r="C328" s="39">
        <f>VLOOKUP(F328,'Datos por dni'!$B$332:$AM$344,5,0)</f>
        <v>34050</v>
      </c>
      <c r="D328" s="15" t="str">
        <f>IFERROR(__xludf.DUMMYFUNCTION("IF(REGEXMATCH(E328,""^[0-9]{8}$""),""DNI"",IF(E328&lt;&gt;"""",""OTRO"",""""))"),"DNI")</f>
        <v>DNI</v>
      </c>
      <c r="E328" s="16" t="s">
        <v>375</v>
      </c>
      <c r="F328" s="27">
        <v>9.5970179E7</v>
      </c>
      <c r="G328" s="15" t="str">
        <f>VLOOKUP(TEXT(F328,"0"),'Nacionalidades de todo por dni'!$A$2:$B$2168,2,0)</f>
        <v>Venezuela</v>
      </c>
      <c r="H328" s="18" t="str">
        <f t="shared" si="5"/>
        <v>3</v>
      </c>
      <c r="I328" s="18" t="str">
        <f t="shared" si="4"/>
        <v>4</v>
      </c>
      <c r="J328" s="18" t="str">
        <f t="shared" si="3"/>
        <v>TARDE</v>
      </c>
      <c r="K328" s="18" t="str">
        <f>VLOOKUP(F328,'Datos por dni'!$B$10:$AM$2168,11,0)</f>
        <v>3 horas diarias, 4 veces por semana, de lunes a viernes por la TARDE.</v>
      </c>
      <c r="L328" s="15" t="str">
        <f>SUBSTITUTE(VLOOKUP(F328,'Datos por dni'!$B$332:$AL$344,12,0),"Prefiero no decirlo","")</f>
        <v>orianasalinasnavas@gmail.com</v>
      </c>
      <c r="M328" s="15"/>
      <c r="N328" s="15" t="str">
        <f>IF(O328 &lt;&gt; "",VLOOKUP(O328,'Áreas'!$A$2:$C$14,2,),"")</f>
        <v>Educación Socioambiental, Investigación y Política Socioambiental</v>
      </c>
      <c r="O328" s="15" t="s">
        <v>57</v>
      </c>
      <c r="P328" s="15" t="str">
        <f>VLOOKUP(F328,'Datos por dni'!$B$332:$AL$344,22,0)</f>
        <v>Pareja</v>
      </c>
      <c r="Q328" s="15"/>
    </row>
    <row r="329">
      <c r="A329" s="9" t="s">
        <v>385</v>
      </c>
      <c r="B329" s="13">
        <f>VLOOKUP(F329,'Datos por dni'!$B$332:$AM$344,2,0)</f>
        <v>45153.71639</v>
      </c>
      <c r="C329" s="39">
        <f>VLOOKUP(F329,'Datos por dni'!$B$332:$AM$344,5,0)</f>
        <v>36894</v>
      </c>
      <c r="D329" s="15" t="str">
        <f>IFERROR(__xludf.DUMMYFUNCTION("IF(REGEXMATCH(E329,""^[0-9]{8}$""),""DNI"",IF(E329&lt;&gt;"""",""OTRO"",""""))"),"DNI")</f>
        <v>DNI</v>
      </c>
      <c r="E329" s="16" t="s">
        <v>380</v>
      </c>
      <c r="F329" s="27">
        <v>4.2855987E7</v>
      </c>
      <c r="G329" s="15" t="str">
        <f>VLOOKUP(TEXT(F329,"0"),'Nacionalidades de todo por dni'!$A$2:$B$2168,2,0)</f>
        <v>Argentina</v>
      </c>
      <c r="H329" s="18" t="str">
        <f t="shared" si="5"/>
        <v> </v>
      </c>
      <c r="I329" s="18" t="str">
        <f t="shared" si="4"/>
        <v/>
      </c>
      <c r="J329" s="18" t="str">
        <f t="shared" si="3"/>
        <v/>
      </c>
      <c r="K329" s="18" t="str">
        <f>VLOOKUP(F329,'Datos por dni'!$B$10:$AM$2168,11,0)</f>
        <v> 2 días por semana, entre 2 y 3 horas</v>
      </c>
      <c r="L329" s="15" t="str">
        <f>SUBSTITUTE(VLOOKUP(F329,'Datos por dni'!$B$332:$AL$344,12,0),"Prefiero no decirlo","")</f>
        <v>anahipedraza87@gmail.com</v>
      </c>
      <c r="M329" s="15"/>
      <c r="N329" s="15" t="str">
        <f>IF(O329 &lt;&gt; "",VLOOKUP(O329,'Áreas'!$A$2:$C$14,2,),"")</f>
        <v>Restauración Ecológica</v>
      </c>
      <c r="O329" s="15" t="s">
        <v>344</v>
      </c>
      <c r="P329" s="15" t="str">
        <f>VLOOKUP(F329,'Datos por dni'!$B$332:$AL$344,22,0)</f>
        <v>amiga</v>
      </c>
      <c r="Q329" s="15"/>
    </row>
    <row r="330">
      <c r="A330" s="9" t="s">
        <v>385</v>
      </c>
      <c r="B330" s="13">
        <f>VLOOKUP(F330,'Datos por dni'!$B$332:$AM$344,2,0)</f>
        <v>45139.95653</v>
      </c>
      <c r="C330" s="39">
        <f>VLOOKUP(F330,'Datos por dni'!$B$332:$AM$344,5,0)</f>
        <v>37004</v>
      </c>
      <c r="D330" s="15" t="str">
        <f>IFERROR(__xludf.DUMMYFUNCTION("IF(REGEXMATCH(E330,""^[0-9]{8}$""),""DNI"",IF(E330&lt;&gt;"""",""OTRO"",""""))"),"DNI")</f>
        <v>DNI</v>
      </c>
      <c r="E330" s="16" t="s">
        <v>379</v>
      </c>
      <c r="F330" s="27">
        <v>4.2998497E7</v>
      </c>
      <c r="G330" s="15" t="str">
        <f>VLOOKUP(TEXT(F330,"0"),'Nacionalidades de todo por dni'!$A$2:$B$2168,2,0)</f>
        <v>Argentina</v>
      </c>
      <c r="H330" s="18" t="str">
        <f t="shared" si="5"/>
        <v>4</v>
      </c>
      <c r="I330" s="18" t="str">
        <f t="shared" si="4"/>
        <v>3</v>
      </c>
      <c r="J330" s="18" t="str">
        <f t="shared" si="3"/>
        <v>TARDE</v>
      </c>
      <c r="K330" s="18" t="str">
        <f>VLOOKUP(F330,'Datos por dni'!$B$10:$AM$2168,11,0)</f>
        <v>4 horas diarias, 3 veces por semana, de lunes a viernes por la TARDE.</v>
      </c>
      <c r="L330" s="15" t="str">
        <f>SUBSTITUTE(VLOOKUP(F330,'Datos por dni'!$B$332:$AL$344,12,0),"Prefiero no decirlo","")</f>
        <v>anajlucarella@gmail.com</v>
      </c>
      <c r="M330" s="15"/>
      <c r="N330" s="15" t="str">
        <f>IF(O330 &lt;&gt; "",VLOOKUP(O330,'Áreas'!$A$2:$C$14,2,),"")</f>
        <v>Educación Socioambiental, Investigación y Política Socioambiental</v>
      </c>
      <c r="O330" s="15" t="s">
        <v>57</v>
      </c>
      <c r="P330" s="15" t="str">
        <f>VLOOKUP(F330,'Datos por dni'!$B$332:$AL$344,22,0)</f>
        <v>Mamá</v>
      </c>
      <c r="Q330" s="15"/>
    </row>
    <row r="331">
      <c r="A331" s="9" t="s">
        <v>389</v>
      </c>
      <c r="B331" s="13">
        <f>VLOOKUP(F331,'Datos por dni'!$B$351:$AN$800,2,0)</f>
        <v>44244.09057</v>
      </c>
      <c r="C331" s="14">
        <f>VLOOKUP(F331,'Datos por dni'!$B$344:$AN$800,5,0)</f>
        <v>36855</v>
      </c>
      <c r="D331" s="15" t="str">
        <f>IFERROR(__xludf.DUMMYFUNCTION("IF(REGEXMATCH(E331,""^[0-9]{8}$""),""DNI"",IF(E331&lt;&gt;"""",""OTRO"",""""))"),"DNI")</f>
        <v>DNI</v>
      </c>
      <c r="E331" s="42" t="s">
        <v>56</v>
      </c>
      <c r="F331" s="43">
        <v>4.3094417E7</v>
      </c>
      <c r="G331" s="15" t="str">
        <f>VLOOKUP(TEXT(F331,"0"),'Nacionalidades de todo por dni'!$A$2:$B$2168,2,0)</f>
        <v>Argentina</v>
      </c>
      <c r="H331" s="18" t="str">
        <f t="shared" si="5"/>
        <v>3</v>
      </c>
      <c r="I331" s="18" t="str">
        <f t="shared" si="4"/>
        <v>4</v>
      </c>
      <c r="J331" s="18" t="str">
        <f t="shared" si="3"/>
        <v>TARDE</v>
      </c>
      <c r="K331" s="18" t="str">
        <f>VLOOKUP(F331,'Datos por dni'!$B$10:$AM$2168,11,0)</f>
        <v>3 horas diarias, 4 veces por semana, de lunes a viernes por la TARDE.</v>
      </c>
      <c r="L331" s="15" t="str">
        <f>VLOOKUP(F331,'Datos por dni'!$B$344:$AN$800,12,0)</f>
        <v>Porque me interesa mucho todo lo relacionado al ambiente y tengo muchas ganas de aprender y aportar.</v>
      </c>
      <c r="M331" s="15"/>
      <c r="N331" s="15"/>
      <c r="O331" s="15"/>
      <c r="P331" s="15"/>
      <c r="Q331" s="15"/>
    </row>
    <row r="332">
      <c r="A332" s="9" t="s">
        <v>389</v>
      </c>
      <c r="B332" s="13">
        <f>VLOOKUP(F332,'Datos por dni'!$B$351:$AN$800,2,0)</f>
        <v>44245.68756</v>
      </c>
      <c r="C332" s="14">
        <f>VLOOKUP(F332,'Datos por dni'!$B$344:$AN$800,5,0)</f>
        <v>32660</v>
      </c>
      <c r="D332" s="15" t="str">
        <f>IFERROR(__xludf.DUMMYFUNCTION("IF(REGEXMATCH(E332,""^[0-9]{8}$""),""DNI"",IF(E332&lt;&gt;"""",""OTRO"",""""))"),"DNI")</f>
        <v>DNI</v>
      </c>
      <c r="E332" s="42" t="s">
        <v>58</v>
      </c>
      <c r="F332" s="44">
        <v>3.4553602E7</v>
      </c>
      <c r="G332" s="15" t="str">
        <f>VLOOKUP(TEXT(F332,"0"),'Nacionalidades de todo por dni'!$A$2:$B$2168,2,0)</f>
        <v>Argentina</v>
      </c>
      <c r="H332" s="18" t="str">
        <f t="shared" si="5"/>
        <v>4</v>
      </c>
      <c r="I332" s="18" t="str">
        <f t="shared" si="4"/>
        <v>3</v>
      </c>
      <c r="J332" s="18" t="str">
        <f t="shared" si="3"/>
        <v>TARDE</v>
      </c>
      <c r="K332" s="18" t="str">
        <f>VLOOKUP(F332,'Datos por dni'!$B$10:$AM$2168,11,0)</f>
        <v>4 horas diarias, 3 veces por semana, de lunes a viernes por la TARDE.</v>
      </c>
      <c r="L332" s="15" t="str">
        <f>VLOOKUP(F332,'Datos por dni'!$B$344:$AN$800,12,0)</f>
        <v>Poseo una gran consciencia ambiental y me parece muy importante poder trabajar en equipo para generar ideas y cambios innovadores traducidos en proyectos y políticas que empujen a tener ciudades y comunidades más sustentables. Ser voluntaria de una fundación en la que se desarrollan e implementan proyectos que tienen un impacto directo en el medio ambiente me daría mucha alegría y satisfacción. Así como también la posibilidad de conocer a otras personas con  preocupaciones e intereses similares a los míos me permitiría aprender y crecer personal y profesionalmente.  </v>
      </c>
      <c r="M332" s="15"/>
      <c r="N332" s="15"/>
      <c r="O332" s="15"/>
      <c r="P332" s="15"/>
      <c r="Q332" s="15"/>
    </row>
    <row r="333">
      <c r="A333" s="9" t="s">
        <v>389</v>
      </c>
      <c r="B333" s="13">
        <f>VLOOKUP(F333,'Datos por dni'!$B$351:$AN$800,2,0)</f>
        <v>44245.90694</v>
      </c>
      <c r="C333" s="14">
        <f>VLOOKUP(F333,'Datos por dni'!$B$344:$AN$800,5,0)</f>
        <v>32459</v>
      </c>
      <c r="D333" s="15" t="str">
        <f>IFERROR(__xludf.DUMMYFUNCTION("IF(REGEXMATCH(E333,""^[0-9]{8}$""),""DNI"",IF(E333&lt;&gt;"""",""OTRO"",""""))"),"DNI")</f>
        <v>DNI</v>
      </c>
      <c r="E333" s="42" t="s">
        <v>60</v>
      </c>
      <c r="F333" s="44">
        <v>9.4525894E7</v>
      </c>
      <c r="G333" s="15" t="str">
        <f>VLOOKUP(TEXT(F333,"0"),'Nacionalidades de todo por dni'!$A$2:$B$2168,2,0)</f>
        <v>Colombia</v>
      </c>
      <c r="H333" s="18" t="str">
        <f t="shared" si="5"/>
        <v>3</v>
      </c>
      <c r="I333" s="18" t="str">
        <f t="shared" si="4"/>
        <v>4</v>
      </c>
      <c r="J333" s="18" t="str">
        <f t="shared" si="3"/>
        <v>TARDE</v>
      </c>
      <c r="K333" s="18" t="str">
        <f>VLOOKUP(F333,'Datos por dni'!$B$10:$AM$2168,11,0)</f>
        <v>3 horas diarias, 4 veces por semana, de lunes a viernes por la TARDE.</v>
      </c>
      <c r="L333" s="15" t="str">
        <f>VLOOKUP(F333,'Datos por dni'!$B$344:$AN$800,12,0)</f>
        <v>Porque creo que la agenda medioambiental debe estar más vigente que nunca, debido a las problemáticas medioambientales y los efectos del cambio climático que  estamos viviendo.  Creo que es necesario generar conciencia y construir herramientas que ayuden a cambiar la política medioambiental que afectan al país y la región. </v>
      </c>
      <c r="M333" s="15"/>
      <c r="N333" s="15"/>
      <c r="O333" s="15"/>
      <c r="P333" s="15"/>
      <c r="Q333" s="15"/>
    </row>
    <row r="334">
      <c r="A334" s="9" t="s">
        <v>389</v>
      </c>
      <c r="B334" s="13">
        <f>VLOOKUP(F334,'Datos por dni'!$B$351:$AN$800,2,0)</f>
        <v>44247.6389</v>
      </c>
      <c r="C334" s="14">
        <f>VLOOKUP(F334,'Datos por dni'!$B$344:$AN$800,5,0)</f>
        <v>35001</v>
      </c>
      <c r="D334" s="15" t="str">
        <f>IFERROR(__xludf.DUMMYFUNCTION("IF(REGEXMATCH(E334,""^[0-9]{8}$""),""DNI"",IF(E334&lt;&gt;"""",""OTRO"",""""))"),"DNI")</f>
        <v>DNI</v>
      </c>
      <c r="E334" s="42" t="s">
        <v>61</v>
      </c>
      <c r="F334" s="44">
        <v>3.9130153E7</v>
      </c>
      <c r="G334" s="15" t="str">
        <f>VLOOKUP(TEXT(F334,"0"),'Nacionalidades de todo por dni'!$A$2:$B$2168,2,0)</f>
        <v>Argentina</v>
      </c>
      <c r="H334" s="18" t="str">
        <f t="shared" si="5"/>
        <v>4</v>
      </c>
      <c r="I334" s="18" t="str">
        <f t="shared" si="4"/>
        <v>3</v>
      </c>
      <c r="J334" s="18" t="str">
        <f t="shared" si="3"/>
        <v>TARDE</v>
      </c>
      <c r="K334" s="18" t="str">
        <f>VLOOKUP(F334,'Datos por dni'!$B$10:$AM$2168,11,0)</f>
        <v>4 horas diarias, 3 veces por semana, de lunes a viernes por la TARDE.</v>
      </c>
      <c r="L334" s="15" t="str">
        <f>VLOOKUP(F334,'Datos por dni'!$B$344:$AN$800,12,0)</f>
        <v>Quiero ser parte y ayudar en el cambio de consciencia de la sociedad. Pero en este preciso momento quiero aprender, para ser más útil en el futuro, y colaborar en lo que pueda. </v>
      </c>
      <c r="M334" s="15"/>
      <c r="N334" s="15"/>
      <c r="O334" s="15"/>
      <c r="P334" s="15"/>
      <c r="Q334" s="15"/>
    </row>
    <row r="335">
      <c r="A335" s="9" t="s">
        <v>389</v>
      </c>
      <c r="B335" s="13">
        <f>VLOOKUP(F335,'Datos por dni'!$B$351:$AN$800,2,0)</f>
        <v>44249.48386</v>
      </c>
      <c r="C335" s="14">
        <f>VLOOKUP(F335,'Datos por dni'!$B$344:$AN$800,5,0)</f>
        <v>32793</v>
      </c>
      <c r="D335" s="15" t="str">
        <f>IFERROR(__xludf.DUMMYFUNCTION("IF(REGEXMATCH(E335,""^[0-9]{8}$""),""DNI"",IF(E335&lt;&gt;"""",""OTRO"",""""))"),"DNI")</f>
        <v>DNI</v>
      </c>
      <c r="E335" s="42" t="s">
        <v>62</v>
      </c>
      <c r="F335" s="44">
        <v>3.4870468E7</v>
      </c>
      <c r="G335" s="15" t="str">
        <f>VLOOKUP(TEXT(F335,"0"),'Nacionalidades de todo por dni'!$A$2:$B$2168,2,0)</f>
        <v>Argentina</v>
      </c>
      <c r="H335" s="18" t="str">
        <f t="shared" si="5"/>
        <v>4</v>
      </c>
      <c r="I335" s="18" t="str">
        <f t="shared" si="4"/>
        <v>3</v>
      </c>
      <c r="J335" s="18" t="str">
        <f t="shared" si="3"/>
        <v>MAÑANA</v>
      </c>
      <c r="K335" s="18" t="str">
        <f>VLOOKUP(F335,'Datos por dni'!$B$10:$AM$2168,11,0)</f>
        <v>4 horas diarias, 3 veces por semana, de lunes a viernes por la MAÑANA.</v>
      </c>
      <c r="L335" s="15" t="str">
        <f>VLOOKUP(F335,'Datos por dni'!$B$344:$AN$800,12,0)</f>
        <v>Mi valor, mi esfuerzo y mi compromiso quiero que esté destinado a personas, proyectos, y empresas que admiro por tener como objetivo el bienestar de toda la comunidad; que piensen en la sustentabilidad, pero no como una utopía lejana e inalcanzable, sino como la dirección hacia donde ir, como el puente que nos ayudará a alcanzar nuestras metas. Toda la destrucción ambiental que venimos provocando los seres humanos, en parte tiene que ver con que nos consideramos por fuera del sistema, cuando en realidad somos parte del mismo. Pensarlo de esta forma me da esperanza, porque si somos parte del problema también podemos ser parte de la solución, sólo hay que tomar la decisión y comprometerse desde el lugar que nos toca.
Por otra parte, si bien la educación a los jóvenes me interesa, quiero formarme para en un futuro poder educar en empresas bajo la premisa de Responsabilidad Social Empresarial y Triple Impacto. Cada actor es importante en el entramado social, pero es de vital importancia que las empresas entiendan el rol que cumplen y la responsabilidad que tienen siendo que ellas son las que provocan estos problemas a gran escala. 
Por todas estas razones es que quiero empezar a educarme y formarme con ustedes, para que en un futuro (espero no muy lejano), pueda ayudar desde lo comunicacional y lo cultural a promover tanto en instituciones educativas como en empresas las nuevas lógicas ambientales. 
Argentina, y el mundo entero necesita una visión donde la responsabilidad socioambiental esté a la altura que la coyuntura amerita, donde los valores que se promulguen estén por delante de los fines puramente económicos y lucrativos. Si quiero un futuro mejor para mi y para todas las personas, necesito aprender de los profesionales más capacitados y de quienes lograron advertir esta situación. Rodearme de quienes demuestren tener, no sólo conciencia sino también empatía, dedicación, y que presenten el coraje y liderazgo suficiente para evidenciar que se puede hacer de otra manera, que se puede ser mejor y que debemos hacerlo por el bien de todas, todos y todes.</v>
      </c>
      <c r="M335" s="15"/>
      <c r="N335" s="15"/>
      <c r="O335" s="15"/>
      <c r="P335" s="15"/>
      <c r="Q335" s="15"/>
    </row>
    <row r="336">
      <c r="A336" s="9" t="s">
        <v>389</v>
      </c>
      <c r="B336" s="13">
        <f>VLOOKUP(F336,'Datos por dni'!$B$351:$AN$800,2,0)</f>
        <v>44252.94686</v>
      </c>
      <c r="C336" s="14">
        <f>VLOOKUP(F336,'Datos por dni'!$B$344:$AN$800,5,0)</f>
        <v>37432</v>
      </c>
      <c r="D336" s="15" t="str">
        <f>IFERROR(__xludf.DUMMYFUNCTION("IF(REGEXMATCH(E336,""^[0-9]{8}$""),""DNI"",IF(E336&lt;&gt;"""",""OTRO"",""""))"),"DNI")</f>
        <v>DNI</v>
      </c>
      <c r="E336" s="42" t="s">
        <v>66</v>
      </c>
      <c r="F336" s="44">
        <v>4.4161598E7</v>
      </c>
      <c r="G336" s="15" t="str">
        <f>VLOOKUP(TEXT(F336,"0"),'Nacionalidades de todo por dni'!$A$2:$B$2168,2,0)</f>
        <v>Argentina</v>
      </c>
      <c r="H336" s="18" t="str">
        <f t="shared" si="5"/>
        <v>4</v>
      </c>
      <c r="I336" s="18" t="str">
        <f t="shared" si="4"/>
        <v>3</v>
      </c>
      <c r="J336" s="18" t="str">
        <f t="shared" si="3"/>
        <v>TARDE</v>
      </c>
      <c r="K336" s="18" t="str">
        <f>VLOOKUP(F336,'Datos por dni'!$B$10:$AM$2168,11,0)</f>
        <v>4 horas diarias, 3 veces por semana, de lunes a viernes por la TARDE.</v>
      </c>
      <c r="L336" s="15" t="str">
        <f>VLOOKUP(F336,'Datos por dni'!$B$344:$AN$800,12,0)</f>
        <v>Me encanta la idea de hacer un voluntariado que esta relacionado con el cuidado del medio ambiente!  </v>
      </c>
      <c r="M336" s="15"/>
      <c r="N336" s="15"/>
      <c r="O336" s="15"/>
      <c r="P336" s="15"/>
      <c r="Q336" s="15"/>
    </row>
    <row r="337">
      <c r="A337" s="9" t="s">
        <v>389</v>
      </c>
      <c r="B337" s="13">
        <f>VLOOKUP(F337,'Datos por dni'!$B$351:$AN$800,2,0)</f>
        <v>44257.57292</v>
      </c>
      <c r="C337" s="14">
        <f>VLOOKUP(F337,'Datos por dni'!$B$344:$AN$800,5,0)</f>
        <v>36003</v>
      </c>
      <c r="D337" s="15" t="str">
        <f>IFERROR(__xludf.DUMMYFUNCTION("IF(REGEXMATCH(E337,""^[0-9]{8}$""),""DNI"",IF(E337&lt;&gt;"""",""OTRO"",""""))"),"DNI")</f>
        <v>DNI</v>
      </c>
      <c r="E337" s="42" t="s">
        <v>67</v>
      </c>
      <c r="F337" s="44">
        <v>4.147178E7</v>
      </c>
      <c r="G337" s="15" t="str">
        <f>VLOOKUP(TEXT(F337,"0"),'Nacionalidades de todo por dni'!$A$2:$B$2168,2,0)</f>
        <v>Argentina</v>
      </c>
      <c r="H337" s="18" t="str">
        <f t="shared" si="5"/>
        <v>3</v>
      </c>
      <c r="I337" s="18" t="str">
        <f t="shared" si="4"/>
        <v>4</v>
      </c>
      <c r="J337" s="18" t="str">
        <f t="shared" si="3"/>
        <v>MAÑANA</v>
      </c>
      <c r="K337" s="18" t="str">
        <f>VLOOKUP(F337,'Datos por dni'!$B$10:$AM$2168,11,0)</f>
        <v>3 horas diarias, 4 veces por semana, de lunes a viernes por la MAÑANA.</v>
      </c>
      <c r="L337" s="15" t="str">
        <f>VLOOKUP(F337,'Datos por dni'!$B$344:$AN$800,12,0)</f>
        <v>Porque desde hace unos años que busco la manera de poder ayudar además de aprender y compartir, y después de ver la página en instagram y leer un poco sobre el programa me interese muchisimo. </v>
      </c>
      <c r="M337" s="15"/>
      <c r="N337" s="15"/>
      <c r="O337" s="15"/>
      <c r="P337" s="15"/>
      <c r="Q337" s="15"/>
    </row>
    <row r="338">
      <c r="A338" s="9" t="s">
        <v>389</v>
      </c>
      <c r="B338" s="13">
        <f>VLOOKUP(F338,'Datos por dni'!$B$351:$AN$800,2,0)</f>
        <v>44258.94379</v>
      </c>
      <c r="C338" s="14">
        <f>VLOOKUP(F338,'Datos por dni'!$B$344:$AN$800,5,0)</f>
        <v>33370</v>
      </c>
      <c r="D338" s="15" t="str">
        <f>IFERROR(__xludf.DUMMYFUNCTION("IF(REGEXMATCH(E338,""^[0-9]{8}$""),""DNI"",IF(E338&lt;&gt;"""",""OTRO"",""""))"),"DNI")</f>
        <v>DNI</v>
      </c>
      <c r="E338" s="42" t="s">
        <v>68</v>
      </c>
      <c r="F338" s="44">
        <v>3.5972544E7</v>
      </c>
      <c r="G338" s="15" t="str">
        <f>VLOOKUP(TEXT(F338,"0"),'Nacionalidades de todo por dni'!$A$2:$B$2168,2,0)</f>
        <v>Argentina</v>
      </c>
      <c r="H338" s="18" t="str">
        <f t="shared" si="5"/>
        <v>4</v>
      </c>
      <c r="I338" s="18" t="str">
        <f t="shared" si="4"/>
        <v>3</v>
      </c>
      <c r="J338" s="18" t="str">
        <f t="shared" si="3"/>
        <v>MAÑANA</v>
      </c>
      <c r="K338" s="18" t="str">
        <f>VLOOKUP(F338,'Datos por dni'!$B$10:$AM$2168,11,0)</f>
        <v>4 horas diarias, 3 veces por semana, de lunes a viernes por la MAÑANA.</v>
      </c>
      <c r="L338" s="15" t="str">
        <f>VLOOKUP(F338,'Datos por dni'!$B$344:$AN$800,12,0)</f>
        <v>Me gustaría aportar mi tiempo y habilidades haciendo algo que me gusta, que estudié y principalmente que contribuya a construir un mundo mejor</v>
      </c>
      <c r="M338" s="15"/>
      <c r="N338" s="15"/>
      <c r="O338" s="15"/>
      <c r="P338" s="15"/>
      <c r="Q338" s="15"/>
    </row>
    <row r="339">
      <c r="A339" s="9" t="s">
        <v>389</v>
      </c>
      <c r="B339" s="13">
        <f>VLOOKUP(F339,'Datos por dni'!$B$351:$AN$800,2,0)</f>
        <v>44259.60481</v>
      </c>
      <c r="C339" s="14">
        <f>VLOOKUP(F339,'Datos por dni'!$B$344:$AN$800,5,0)</f>
        <v>35003</v>
      </c>
      <c r="D339" s="15" t="str">
        <f>IFERROR(__xludf.DUMMYFUNCTION("IF(REGEXMATCH(E339,""^[0-9]{8}$""),""DNI"",IF(E339&lt;&gt;"""",""OTRO"",""""))"),"DNI")</f>
        <v>DNI</v>
      </c>
      <c r="E339" s="42" t="s">
        <v>69</v>
      </c>
      <c r="F339" s="44">
        <v>3.9287357E7</v>
      </c>
      <c r="G339" s="15" t="str">
        <f>VLOOKUP(TEXT(F339,"0"),'Nacionalidades de todo por dni'!$A$2:$B$2168,2,0)</f>
        <v>Argentina</v>
      </c>
      <c r="H339" s="18" t="str">
        <f t="shared" si="5"/>
        <v>3</v>
      </c>
      <c r="I339" s="18" t="str">
        <f t="shared" si="4"/>
        <v>4</v>
      </c>
      <c r="J339" s="18" t="str">
        <f t="shared" si="3"/>
        <v>MAÑANA</v>
      </c>
      <c r="K339" s="18" t="str">
        <f>VLOOKUP(F339,'Datos por dni'!$B$10:$AM$2168,11,0)</f>
        <v>3 horas diarias, 4 veces por semana, de lunes a viernes por la MAÑANA.</v>
      </c>
      <c r="L339" s="15" t="str">
        <f>VLOOKUP(F339,'Datos por dni'!$B$344:$AN$800,12,0)</f>
        <v>generar nuevos vínculos que puedan convertirse en oportunidades laborales y generar experiencia de campo relacionado al cuidado del medio ambiente.</v>
      </c>
      <c r="M339" s="15"/>
      <c r="N339" s="15"/>
      <c r="O339" s="15"/>
      <c r="P339" s="15"/>
      <c r="Q339" s="15"/>
    </row>
    <row r="340">
      <c r="A340" s="9" t="s">
        <v>389</v>
      </c>
      <c r="B340" s="13">
        <f>VLOOKUP(F340,'Datos por dni'!$B$351:$AN$800,2,0)</f>
        <v>44259.62811</v>
      </c>
      <c r="C340" s="14">
        <f>VLOOKUP(F340,'Datos por dni'!$B$344:$AN$800,5,0)</f>
        <v>36304</v>
      </c>
      <c r="D340" s="15" t="str">
        <f>IFERROR(__xludf.DUMMYFUNCTION("IF(REGEXMATCH(E340,""^[0-9]{8}$""),""DNI"",IF(E340&lt;&gt;"""",""OTRO"",""""))"),"DNI")</f>
        <v>DNI</v>
      </c>
      <c r="E340" s="42" t="s">
        <v>70</v>
      </c>
      <c r="F340" s="44">
        <v>4.1130549E7</v>
      </c>
      <c r="G340" s="15" t="str">
        <f>VLOOKUP(TEXT(F340,"0"),'Nacionalidades de todo por dni'!$A$2:$B$2168,2,0)</f>
        <v>Argentina</v>
      </c>
      <c r="H340" s="18" t="str">
        <f t="shared" si="5"/>
        <v>4</v>
      </c>
      <c r="I340" s="18" t="str">
        <f t="shared" si="4"/>
        <v>3</v>
      </c>
      <c r="J340" s="18" t="str">
        <f t="shared" si="3"/>
        <v>MAÑANA</v>
      </c>
      <c r="K340" s="18" t="str">
        <f>VLOOKUP(F340,'Datos por dni'!$B$10:$AM$2168,11,0)</f>
        <v>4 horas diarias, 3 veces por semana, de lunes a viernes por la MAÑANA.</v>
      </c>
      <c r="L340" s="15" t="str">
        <f>VLOOKUP(F340,'Datos por dni'!$B$344:$AN$800,12,0)</f>
        <v>Me gustaría poder formar parte de Ecohouse para ampliar mis conocimientos sobre el ambientalismo para poder volcarlo en mi página de Instagram y poder seguir difundiendo el mensaje ecológico. También para el día de mañana que llegue a una escuela poder enseñarle a los alumnos.</v>
      </c>
      <c r="M340" s="15"/>
      <c r="N340" s="15"/>
      <c r="O340" s="15"/>
      <c r="P340" s="15"/>
      <c r="Q340" s="15"/>
    </row>
    <row r="341">
      <c r="A341" s="9" t="s">
        <v>389</v>
      </c>
      <c r="B341" s="13">
        <f>VLOOKUP(F341,'Datos por dni'!$B$351:$AN$800,2,0)</f>
        <v>44259.85255</v>
      </c>
      <c r="C341" s="14">
        <f>VLOOKUP(F341,'Datos por dni'!$B$344:$AN$800,5,0)</f>
        <v>34687</v>
      </c>
      <c r="D341" s="15" t="str">
        <f>IFERROR(__xludf.DUMMYFUNCTION("IF(REGEXMATCH(E341,""^[0-9]{8}$""),""DNI"",IF(E341&lt;&gt;"""",""OTRO"",""""))"),"DNI")</f>
        <v>DNI</v>
      </c>
      <c r="E341" s="42" t="s">
        <v>73</v>
      </c>
      <c r="F341" s="45">
        <v>3.8483368E7</v>
      </c>
      <c r="G341" s="15" t="str">
        <f>VLOOKUP(TEXT(F341,"0"),'Nacionalidades de todo por dni'!$A$2:$B$2168,2,0)</f>
        <v>Argentina</v>
      </c>
      <c r="H341" s="18" t="str">
        <f t="shared" si="5"/>
        <v>3</v>
      </c>
      <c r="I341" s="18" t="str">
        <f t="shared" si="4"/>
        <v>4</v>
      </c>
      <c r="J341" s="18" t="str">
        <f t="shared" si="3"/>
        <v>TARDE</v>
      </c>
      <c r="K341" s="18" t="str">
        <f>VLOOKUP(F341,'Datos por dni'!$B$10:$AM$2168,11,0)</f>
        <v>3 horas diarias, 4 veces por semana, de lunes a viernes por la TARDE.</v>
      </c>
      <c r="L341" s="15" t="str">
        <f>VLOOKUP(F341,'Datos por dni'!$B$344:$AN$800,12,0)</f>
        <v>Por que quiero aportar mi tiempo, capacidades y conocimientos para cooperar con el medio ambiente y ayudar a conseguir el  cambio y concientización que se necesita</v>
      </c>
      <c r="M341" s="15"/>
      <c r="N341" s="15"/>
      <c r="O341" s="15"/>
      <c r="P341" s="15"/>
      <c r="Q341" s="15"/>
    </row>
    <row r="342">
      <c r="A342" s="9" t="s">
        <v>389</v>
      </c>
      <c r="B342" s="13">
        <f>VLOOKUP(F342,'Datos por dni'!$B$351:$AN$800,2,0)</f>
        <v>44259.85876</v>
      </c>
      <c r="C342" s="14">
        <f>VLOOKUP(F342,'Datos por dni'!$B$344:$AN$800,5,0)</f>
        <v>32819</v>
      </c>
      <c r="D342" s="15" t="str">
        <f>IFERROR(__xludf.DUMMYFUNCTION("IF(REGEXMATCH(E342,""^[0-9]{8}$""),""DNI"",IF(E342&lt;&gt;"""",""OTRO"",""""))"),"DNI")</f>
        <v>DNI</v>
      </c>
      <c r="E342" s="42" t="s">
        <v>74</v>
      </c>
      <c r="F342" s="45">
        <v>3.46741E7</v>
      </c>
      <c r="G342" s="15" t="str">
        <f>VLOOKUP(TEXT(F342,"0"),'Nacionalidades de todo por dni'!$A$2:$B$2168,2,0)</f>
        <v>Argentina</v>
      </c>
      <c r="H342" s="18" t="str">
        <f t="shared" si="5"/>
        <v>3</v>
      </c>
      <c r="I342" s="18" t="str">
        <f t="shared" si="4"/>
        <v>4</v>
      </c>
      <c r="J342" s="18" t="str">
        <f t="shared" si="3"/>
        <v>TARDE</v>
      </c>
      <c r="K342" s="18" t="str">
        <f>VLOOKUP(F342,'Datos por dni'!$B$10:$AM$2168,11,0)</f>
        <v>3 horas diarias, 4 veces por semana, de lunes a viernes por la TARDE.</v>
      </c>
      <c r="L342" s="15" t="str">
        <f>VLOOKUP(F342,'Datos por dni'!$B$344:$AN$800,12,0)</f>
        <v>POR MI ESPECIALIDAD QUE ES DERECHO AMBIENTAL </v>
      </c>
      <c r="M342" s="15"/>
      <c r="N342" s="15"/>
      <c r="O342" s="15"/>
      <c r="P342" s="15"/>
      <c r="Q342" s="15"/>
    </row>
    <row r="343">
      <c r="A343" s="9" t="s">
        <v>389</v>
      </c>
      <c r="B343" s="13">
        <f>VLOOKUP(F343,'Datos por dni'!$B$351:$AN$800,2,0)</f>
        <v>44260.88104</v>
      </c>
      <c r="C343" s="14">
        <f>VLOOKUP(F343,'Datos por dni'!$B$344:$AN$800,5,0)</f>
        <v>37707</v>
      </c>
      <c r="D343" s="15" t="str">
        <f>IFERROR(__xludf.DUMMYFUNCTION("IF(REGEXMATCH(E343,""^[0-9]{8}$""),""DNI"",IF(E343&lt;&gt;"""",""OTRO"",""""))"),"DNI")</f>
        <v>DNI</v>
      </c>
      <c r="E343" s="42" t="s">
        <v>76</v>
      </c>
      <c r="F343" s="44">
        <v>4.4237395E7</v>
      </c>
      <c r="G343" s="15" t="str">
        <f>VLOOKUP(TEXT(F343,"0"),'Nacionalidades de todo por dni'!$A$2:$B$2168,2,0)</f>
        <v>Argentina</v>
      </c>
      <c r="H343" s="18" t="str">
        <f t="shared" si="5"/>
        <v>3</v>
      </c>
      <c r="I343" s="18" t="str">
        <f t="shared" si="4"/>
        <v>4</v>
      </c>
      <c r="J343" s="18" t="str">
        <f t="shared" si="3"/>
        <v>TARDE</v>
      </c>
      <c r="K343" s="18" t="str">
        <f>VLOOKUP(F343,'Datos por dni'!$B$10:$AM$2168,11,0)</f>
        <v>3 horas diarias, 4 veces por semana, de lunes a viernes por la TARDE.</v>
      </c>
      <c r="L343" s="15" t="str">
        <f>VLOOKUP(F343,'Datos por dni'!$B$344:$AN$800,12,0)</f>
        <v>Me interesa estudiar sobre el medio ambiente y colaborar para mejorarlo. </v>
      </c>
      <c r="M343" s="15"/>
      <c r="N343" s="15"/>
      <c r="O343" s="15"/>
      <c r="P343" s="15"/>
      <c r="Q343" s="15"/>
    </row>
    <row r="344">
      <c r="A344" s="9" t="s">
        <v>389</v>
      </c>
      <c r="B344" s="13">
        <f>VLOOKUP(F344,'Datos por dni'!$B$351:$AN$800,2,0)</f>
        <v>44262.88469</v>
      </c>
      <c r="C344" s="14">
        <f>VLOOKUP(F344,'Datos por dni'!$B$344:$AN$800,5,0)</f>
        <v>35005</v>
      </c>
      <c r="D344" s="15" t="str">
        <f>IFERROR(__xludf.DUMMYFUNCTION("IF(REGEXMATCH(E344,""^[0-9]{8}$""),""DNI"",IF(E344&lt;&gt;"""",""OTRO"",""""))"),"DNI")</f>
        <v>DNI</v>
      </c>
      <c r="E344" s="42" t="s">
        <v>77</v>
      </c>
      <c r="F344" s="44">
        <v>3.9352861E7</v>
      </c>
      <c r="G344" s="15" t="str">
        <f>VLOOKUP(TEXT(F344,"0"),'Nacionalidades de todo por dni'!$A$2:$B$2168,2,0)</f>
        <v>Argentina</v>
      </c>
      <c r="H344" s="18" t="str">
        <f t="shared" si="5"/>
        <v>4</v>
      </c>
      <c r="I344" s="18" t="str">
        <f t="shared" si="4"/>
        <v>3</v>
      </c>
      <c r="J344" s="18" t="str">
        <f t="shared" si="3"/>
        <v>MAÑANA</v>
      </c>
      <c r="K344" s="18" t="str">
        <f>VLOOKUP(F344,'Datos por dni'!$B$10:$AM$2168,11,0)</f>
        <v>4 horas diarias, 3 veces por semana, de lunes a viernes por la MAÑANA.</v>
      </c>
      <c r="L344" s="15" t="str">
        <f>VLOOKUP(F344,'Datos por dni'!$B$344:$AN$800,12,0)</f>
        <v>Por el interes de tematicas ambientales, ademas de la experiencia para mi crecimiento profesional y personal</v>
      </c>
      <c r="M344" s="15"/>
      <c r="N344" s="15"/>
      <c r="O344" s="15"/>
      <c r="P344" s="15"/>
      <c r="Q344" s="15"/>
    </row>
    <row r="345">
      <c r="A345" s="9" t="s">
        <v>389</v>
      </c>
      <c r="B345" s="13">
        <f>VLOOKUP(F345,'Datos por dni'!$B$351:$AN$800,2,0)</f>
        <v>44263.32355</v>
      </c>
      <c r="C345" s="14">
        <f>VLOOKUP(F345,'Datos por dni'!$B$344:$AN$800,5,0)</f>
        <v>35856</v>
      </c>
      <c r="D345" s="15" t="str">
        <f>IFERROR(__xludf.DUMMYFUNCTION("IF(REGEXMATCH(E345,""^[0-9]{8}$""),""DNI"",IF(E345&lt;&gt;"""",""OTRO"",""""))"),"DNI")</f>
        <v>DNI</v>
      </c>
      <c r="E345" s="42" t="s">
        <v>78</v>
      </c>
      <c r="F345" s="44">
        <v>4.1003013E7</v>
      </c>
      <c r="G345" s="15" t="str">
        <f>VLOOKUP(TEXT(F345,"0"),'Nacionalidades de todo por dni'!$A$2:$B$2168,2,0)</f>
        <v>Argentina</v>
      </c>
      <c r="H345" s="18" t="str">
        <f t="shared" si="5"/>
        <v>3</v>
      </c>
      <c r="I345" s="18" t="str">
        <f t="shared" si="4"/>
        <v>4</v>
      </c>
      <c r="J345" s="18" t="str">
        <f t="shared" si="3"/>
        <v>MAÑANA</v>
      </c>
      <c r="K345" s="18" t="str">
        <f>VLOOKUP(F345,'Datos por dni'!$B$10:$AM$2168,11,0)</f>
        <v>3 horas diarias, 4 veces por semana, de lunes a viernes por la MAÑANA.</v>
      </c>
      <c r="L345" s="15" t="str">
        <f>VLOOKUP(F345,'Datos por dni'!$B$344:$AN$800,12,0)</f>
        <v>Para aportar desde mi lugar a mejorar el mundo </v>
      </c>
      <c r="M345" s="15"/>
      <c r="N345" s="15"/>
      <c r="O345" s="15"/>
      <c r="P345" s="15"/>
      <c r="Q345" s="15"/>
    </row>
    <row r="346">
      <c r="A346" s="9" t="s">
        <v>389</v>
      </c>
      <c r="B346" s="13">
        <f>VLOOKUP(F346,'Datos por dni'!$B$351:$AN$800,2,0)</f>
        <v>44263.62995</v>
      </c>
      <c r="C346" s="14">
        <f>VLOOKUP(F346,'Datos por dni'!$B$344:$AN$800,5,0)</f>
        <v>31476</v>
      </c>
      <c r="D346" s="15" t="str">
        <f>IFERROR(__xludf.DUMMYFUNCTION("IF(REGEXMATCH(E346,""^[0-9]{8}$""),""DNI"",IF(E346&lt;&gt;"""",""OTRO"",""""))"),"DNI")</f>
        <v>DNI</v>
      </c>
      <c r="E346" s="42" t="s">
        <v>79</v>
      </c>
      <c r="F346" s="44">
        <v>3.2236447E7</v>
      </c>
      <c r="G346" s="15" t="str">
        <f>VLOOKUP(TEXT(F346,"0"),'Nacionalidades de todo por dni'!$A$2:$B$2168,2,0)</f>
        <v>Argentina</v>
      </c>
      <c r="H346" s="18" t="str">
        <f t="shared" si="5"/>
        <v>4</v>
      </c>
      <c r="I346" s="18" t="str">
        <f t="shared" si="4"/>
        <v>3</v>
      </c>
      <c r="J346" s="18" t="str">
        <f t="shared" si="3"/>
        <v>MAÑANA</v>
      </c>
      <c r="K346" s="18" t="str">
        <f>VLOOKUP(F346,'Datos por dni'!$B$10:$AM$2168,11,0)</f>
        <v>4 horas diarias, 3 veces por semana, de lunes a viernes por la MAÑANA.</v>
      </c>
      <c r="L346" s="15" t="str">
        <f>VLOOKUP(F346,'Datos por dni'!$B$344:$AN$800,12,0)</f>
        <v>Quiero ser parte del cambio, adquirir herramientas para concientizar, ayudar al planeta... quiero aprender </v>
      </c>
      <c r="M346" s="15"/>
      <c r="N346" s="15"/>
      <c r="O346" s="15"/>
      <c r="P346" s="15"/>
      <c r="Q346" s="15"/>
    </row>
    <row r="347">
      <c r="A347" s="9" t="s">
        <v>389</v>
      </c>
      <c r="B347" s="13">
        <f>VLOOKUP(F347,'Datos por dni'!$B$351:$AN$800,2,0)</f>
        <v>44263.7644</v>
      </c>
      <c r="C347" s="14">
        <f>VLOOKUP(F347,'Datos por dni'!$B$344:$AN$800,5,0)</f>
        <v>35040</v>
      </c>
      <c r="D347" s="15" t="str">
        <f>IFERROR(__xludf.DUMMYFUNCTION("IF(REGEXMATCH(E347,""^[0-9]{8}$""),""DNI"",IF(E347&lt;&gt;"""",""OTRO"",""""))"),"DNI")</f>
        <v>DNI</v>
      </c>
      <c r="E347" s="42" t="s">
        <v>80</v>
      </c>
      <c r="F347" s="44">
        <v>3.9339472E7</v>
      </c>
      <c r="G347" s="15" t="str">
        <f>VLOOKUP(TEXT(F347,"0"),'Nacionalidades de todo por dni'!$A$2:$B$2168,2,0)</f>
        <v>Argentina</v>
      </c>
      <c r="H347" s="18" t="str">
        <f t="shared" si="5"/>
        <v>4</v>
      </c>
      <c r="I347" s="18" t="str">
        <f t="shared" si="4"/>
        <v>3</v>
      </c>
      <c r="J347" s="18" t="str">
        <f t="shared" si="3"/>
        <v>MAÑANA</v>
      </c>
      <c r="K347" s="18" t="str">
        <f>VLOOKUP(F347,'Datos por dni'!$B$10:$AM$2168,11,0)</f>
        <v>4 horas diarias, 3 veces por semana, de lunes a viernes por la MAÑANA.</v>
      </c>
      <c r="L347" s="15" t="str">
        <f>VLOOKUP(F347,'Datos por dni'!$B$344:$AN$800,12,0)</f>
        <v>Me interesa ganar experiencia en el área de políticas publicas relacionadas al medio ambiente y este voluntariado es una gran manera de perfeccionarme en eso.
Al mismo tiempo resulta una buena manera de ayudar y generar un impacto positivo en el planeta.</v>
      </c>
      <c r="M347" s="15"/>
      <c r="N347" s="15"/>
      <c r="O347" s="15"/>
      <c r="P347" s="15"/>
      <c r="Q347" s="15"/>
    </row>
    <row r="348">
      <c r="A348" s="9" t="s">
        <v>389</v>
      </c>
      <c r="B348" s="13">
        <f>VLOOKUP(F348,'Datos por dni'!$B$351:$AN$800,2,0)</f>
        <v>44284.6111</v>
      </c>
      <c r="C348" s="14">
        <f>VLOOKUP(F348,'Datos por dni'!$B$344:$AN$800,5,0)</f>
        <v>35383</v>
      </c>
      <c r="D348" s="15" t="str">
        <f>IFERROR(__xludf.DUMMYFUNCTION("IF(REGEXMATCH(E348,""^[0-9]{8}$""),""DNI"",IF(E348&lt;&gt;"""",""OTRO"",""""))"),"DNI")</f>
        <v>DNI</v>
      </c>
      <c r="E348" s="42" t="s">
        <v>97</v>
      </c>
      <c r="F348" s="44">
        <v>3.9912739E7</v>
      </c>
      <c r="G348" s="15" t="str">
        <f>VLOOKUP(TEXT(F348,"0"),'Nacionalidades de todo por dni'!$A$2:$B$2168,2,0)</f>
        <v>Argentina</v>
      </c>
      <c r="H348" s="18" t="str">
        <f t="shared" si="5"/>
        <v>4</v>
      </c>
      <c r="I348" s="18" t="str">
        <f t="shared" si="4"/>
        <v>3</v>
      </c>
      <c r="J348" s="18" t="str">
        <f t="shared" si="3"/>
        <v>MAÑANA</v>
      </c>
      <c r="K348" s="18" t="str">
        <f>VLOOKUP(F348,'Datos por dni'!$B$10:$AM$2168,11,0)</f>
        <v>4 horas diarias, 3 veces por semana, de lunes a viernes por la MAÑANA.</v>
      </c>
      <c r="L348" s="15" t="str">
        <f>VLOOKUP(F348,'Datos por dni'!$B$344:$AN$800,12,0)</f>
        <v>Por amor a la tierra 🌎  y todo lo que en ella habita </v>
      </c>
      <c r="M348" s="15"/>
      <c r="N348" s="15"/>
      <c r="O348" s="15"/>
      <c r="P348" s="15"/>
      <c r="Q348" s="15"/>
    </row>
    <row r="349">
      <c r="A349" s="9" t="s">
        <v>389</v>
      </c>
      <c r="B349" s="13">
        <f>VLOOKUP(F349,'Datos por dni'!$B$351:$AN$800,2,0)</f>
        <v>44284.61633</v>
      </c>
      <c r="C349" s="14">
        <f>VLOOKUP(F349,'Datos por dni'!$B$344:$AN$800,5,0)</f>
        <v>36103</v>
      </c>
      <c r="D349" s="15" t="str">
        <f>IFERROR(__xludf.DUMMYFUNCTION("IF(REGEXMATCH(E349,""^[0-9]{8}$""),""DNI"",IF(E349&lt;&gt;"""",""OTRO"",""""))"),"DNI")</f>
        <v>DNI</v>
      </c>
      <c r="E349" s="42" t="s">
        <v>98</v>
      </c>
      <c r="F349" s="44">
        <v>4.1585386E7</v>
      </c>
      <c r="G349" s="15" t="str">
        <f>VLOOKUP(TEXT(F349,"0"),'Nacionalidades de todo por dni'!$A$2:$B$2168,2,0)</f>
        <v>Argentina</v>
      </c>
      <c r="H349" s="18" t="str">
        <f t="shared" si="5"/>
        <v>4</v>
      </c>
      <c r="I349" s="18" t="str">
        <f t="shared" si="4"/>
        <v>3</v>
      </c>
      <c r="J349" s="18" t="str">
        <f t="shared" si="3"/>
        <v>TARDE</v>
      </c>
      <c r="K349" s="18" t="str">
        <f>VLOOKUP(F349,'Datos por dni'!$B$10:$AM$2168,11,0)</f>
        <v>4 horas diarias, 3 veces por semana, de lunes a viernes por la TARDE.</v>
      </c>
      <c r="L349" s="15" t="str">
        <f>VLOOKUP(F349,'Datos por dni'!$B$344:$AN$800,12,0)</f>
        <v>Desde siempre me interesó la ecología y el cuidado del medio ambiente. Trato de vivir mi día a día de la manera más responsable que puedo, pero últimamente sentía que necesitaba hacer un poco más. Los descubrí a ustedes de casualidad y me copó mucho su filosofía y manera de hacer las cosas. Más que nada porque parece que realmente se ponen a hacer el trabajo y no dependen de alianzas políticas o estratégicas como muchas de las otras organizaciones del estilo.</v>
      </c>
      <c r="M349" s="15"/>
      <c r="N349" s="15"/>
      <c r="O349" s="15"/>
      <c r="P349" s="15"/>
      <c r="Q349" s="15"/>
    </row>
    <row r="350">
      <c r="A350" s="9" t="s">
        <v>389</v>
      </c>
      <c r="B350" s="13">
        <f>VLOOKUP(F350,'Datos por dni'!$B$351:$AN$800,2,0)</f>
        <v>44291.50731</v>
      </c>
      <c r="C350" s="14">
        <f>VLOOKUP(F350,'Datos por dni'!$B$344:$AN$800,5,0)</f>
        <v>34888</v>
      </c>
      <c r="D350" s="15" t="str">
        <f>IFERROR(__xludf.DUMMYFUNCTION("IF(REGEXMATCH(E350,""^[0-9]{8}$""),""DNI"",IF(E350&lt;&gt;"""",""OTRO"",""""))"),"DNI")</f>
        <v>DNI</v>
      </c>
      <c r="E350" s="42" t="s">
        <v>102</v>
      </c>
      <c r="F350" s="44">
        <v>3.9123625E7</v>
      </c>
      <c r="G350" s="15" t="str">
        <f>VLOOKUP(TEXT(F350,"0"),'Nacionalidades de todo por dni'!$A$2:$B$2168,2,0)</f>
        <v>Argentina</v>
      </c>
      <c r="H350" s="18" t="str">
        <f t="shared" si="5"/>
        <v>4</v>
      </c>
      <c r="I350" s="18" t="str">
        <f t="shared" si="4"/>
        <v>3</v>
      </c>
      <c r="J350" s="18" t="str">
        <f t="shared" si="3"/>
        <v>TARDE</v>
      </c>
      <c r="K350" s="18" t="str">
        <f>VLOOKUP(F350,'Datos por dni'!$B$10:$AM$2168,11,0)</f>
        <v>4 horas diarias, 3 veces por semana, de lunes a viernes por la TARDE.</v>
      </c>
      <c r="L350" s="15" t="str">
        <f>VLOOKUP(F350,'Datos por dni'!$B$344:$AN$800,12,0)</f>
        <v>Hola! me gustaria ser un Agente del Cambio en Eco House, porque me gusta mucho lo que trasmiten y lo que hacen por el medio ambiente, hace mucho tiempo que quiero ayudar de alguna manera a cambiar y comprometerme con el cambio hacia un mundo mejor. En mi ciudad particularmente no hay ningun grupo, y me interesa mucho ser parte de un grupo que se dedique a ayudar.</v>
      </c>
      <c r="M350" s="15"/>
      <c r="N350" s="15"/>
      <c r="O350" s="15"/>
      <c r="P350" s="15"/>
      <c r="Q350" s="15"/>
    </row>
    <row r="351">
      <c r="A351" s="9" t="s">
        <v>389</v>
      </c>
      <c r="B351" s="13">
        <f>VLOOKUP(F351,'Datos por dni'!$B$351:$AN$800,2,0)</f>
        <v>44306.48979</v>
      </c>
      <c r="C351" s="14">
        <f>VLOOKUP(F351,'Datos por dni'!$B$344:$AN$800,5,0)</f>
        <v>35354</v>
      </c>
      <c r="D351" s="15" t="str">
        <f>IFERROR(__xludf.DUMMYFUNCTION("IF(REGEXMATCH(E351,""^[0-9]{8}$""),""DNI"",IF(E351&lt;&gt;"""",""OTRO"",""""))"),"DNI")</f>
        <v>DNI</v>
      </c>
      <c r="E351" s="42" t="s">
        <v>110</v>
      </c>
      <c r="F351" s="44">
        <v>3.9909479E7</v>
      </c>
      <c r="G351" s="15" t="str">
        <f>VLOOKUP(TEXT(F351,"0"),'Nacionalidades de todo por dni'!$A$2:$B$2168,2,0)</f>
        <v>Argentina</v>
      </c>
      <c r="H351" s="18" t="str">
        <f t="shared" si="5"/>
        <v>3</v>
      </c>
      <c r="I351" s="18" t="str">
        <f t="shared" si="4"/>
        <v>4</v>
      </c>
      <c r="J351" s="18" t="str">
        <f t="shared" si="3"/>
        <v>MAÑANA</v>
      </c>
      <c r="K351" s="18" t="str">
        <f>VLOOKUP(F351,'Datos por dni'!$B$10:$AM$2168,11,0)</f>
        <v>3 horas diarias, 4 veces por semana, de lunes a viernes por la MAÑANA.</v>
      </c>
      <c r="L351" s="15" t="str">
        <f>VLOOKUP(F351,'Datos por dni'!$B$344:$AN$800,12,0)</f>
        <v>Para involucrarme en un proyecto que considero super copado y bien logrado, aportando mis capacidades y ganas de participar.</v>
      </c>
      <c r="M351" s="15"/>
      <c r="N351" s="15"/>
      <c r="O351" s="15"/>
      <c r="P351" s="15"/>
      <c r="Q351" s="15"/>
    </row>
    <row r="352">
      <c r="A352" s="9" t="s">
        <v>389</v>
      </c>
      <c r="B352" s="13">
        <f>VLOOKUP(F352,'Datos por dni'!$B$351:$AN$800,2,0)</f>
        <v>44306.72207</v>
      </c>
      <c r="C352" s="14">
        <f>VLOOKUP(F352,'Datos por dni'!$B$344:$AN$800,5,0)</f>
        <v>33541</v>
      </c>
      <c r="D352" s="15" t="str">
        <f>IFERROR(__xludf.DUMMYFUNCTION("IF(REGEXMATCH(E352,""^[0-9]{8}$""),""DNI"",IF(E352&lt;&gt;"""",""OTRO"",""""))"),"DNI")</f>
        <v>DNI</v>
      </c>
      <c r="E352" s="42" t="s">
        <v>112</v>
      </c>
      <c r="F352" s="44">
        <v>3.659373E7</v>
      </c>
      <c r="G352" s="15" t="str">
        <f>VLOOKUP(TEXT(F352,"0"),'Nacionalidades de todo por dni'!$A$2:$B$2168,2,0)</f>
        <v>Argentina</v>
      </c>
      <c r="H352" s="18" t="str">
        <f t="shared" si="5"/>
        <v>4</v>
      </c>
      <c r="I352" s="18" t="str">
        <f t="shared" si="4"/>
        <v>3</v>
      </c>
      <c r="J352" s="18" t="str">
        <f t="shared" si="3"/>
        <v>MAÑANA</v>
      </c>
      <c r="K352" s="18" t="str">
        <f>VLOOKUP(F352,'Datos por dni'!$B$10:$AM$2168,11,0)</f>
        <v>4 horas diarias, 3 veces por semana, de lunes a viernes por la MAÑANA.</v>
      </c>
      <c r="L352" s="15" t="str">
        <f>VLOOKUP(F352,'Datos por dni'!$B$344:$AN$800,12,0)</f>
        <v>Creo que no hay más tiempo para tener solo buenas intenciones, sino que tengo que estar mas comprometido y proactivo con una buena causa. Particularmente, soy amante de la naturaleza y de los viajes a lugares conectados con ella. No tengo muy claro desde que lado puedo aportar a la lucha para cuidar y proteger el ambiente, pero por algún lado hay que empezar, y es preferible a no estar haciéndolo. En tiempos donde todo parece desmoronarse, y donde el planeta arde en llamas, es momento de comprometerse y aportar.</v>
      </c>
      <c r="M352" s="15"/>
      <c r="N352" s="15"/>
      <c r="O352" s="15"/>
      <c r="P352" s="15"/>
      <c r="Q352" s="15"/>
    </row>
    <row r="353">
      <c r="A353" s="9" t="s">
        <v>389</v>
      </c>
      <c r="B353" s="13">
        <f>VLOOKUP(F353,'Datos por dni'!$B$351:$AN$800,2,0)</f>
        <v>44280.83344</v>
      </c>
      <c r="C353" s="14">
        <f>VLOOKUP(F353,'Datos por dni'!$B$344:$AN$800,5,0)</f>
        <v>35473</v>
      </c>
      <c r="D353" s="15" t="str">
        <f>IFERROR(__xludf.DUMMYFUNCTION("IF(REGEXMATCH(E353,""^[0-9]{8}$""),""DNI"",IF(E353&lt;&gt;"""",""OTRO"",""""))"),"DNI")</f>
        <v>DNI</v>
      </c>
      <c r="E353" s="42" t="s">
        <v>95</v>
      </c>
      <c r="F353" s="44">
        <v>4.0141518E7</v>
      </c>
      <c r="G353" s="15" t="str">
        <f>VLOOKUP(TEXT(F353,"0"),'Nacionalidades de todo por dni'!$A$2:$B$2168,2,0)</f>
        <v>Argentina</v>
      </c>
      <c r="H353" s="18" t="str">
        <f t="shared" si="5"/>
        <v>3</v>
      </c>
      <c r="I353" s="18" t="str">
        <f t="shared" si="4"/>
        <v>4</v>
      </c>
      <c r="J353" s="18" t="str">
        <f t="shared" si="3"/>
        <v>MAÑANA</v>
      </c>
      <c r="K353" s="18" t="str">
        <f>VLOOKUP(F353,'Datos por dni'!$B$10:$AM$2168,11,0)</f>
        <v>3 horas diarias, 4 veces por semana, de lunes a viernes por la MAÑANA.</v>
      </c>
      <c r="L353" s="15" t="str">
        <f>VLOOKUP(F353,'Datos por dni'!$B$344:$AN$800,12,0)</f>
        <v>Porque me cansé de intentar que gente se sume y participe con mi modo de pensamiento, así que yo me sumo a gente que tenga mi modo de pensar y así mi colaborar tiene más beneficios y no termino agotada en incentivar a gente y por ende no usando esa energía en realizar cambios necesarios</v>
      </c>
      <c r="M353" s="15"/>
      <c r="N353" s="15"/>
      <c r="O353" s="15"/>
      <c r="P353" s="15"/>
      <c r="Q353" s="15"/>
    </row>
    <row r="354">
      <c r="A354" s="9" t="s">
        <v>389</v>
      </c>
      <c r="B354" s="13">
        <f>VLOOKUP(F354,'Datos por dni'!$B$351:$AN$800,2,0)</f>
        <v>44276.67632</v>
      </c>
      <c r="C354" s="14">
        <f>VLOOKUP(F354,'Datos por dni'!$B$344:$AN$800,5,0)</f>
        <v>31415</v>
      </c>
      <c r="D354" s="15" t="str">
        <f>IFERROR(__xludf.DUMMYFUNCTION("IF(REGEXMATCH(E354,""^[0-9]{8}$""),""DNI"",IF(E354&lt;&gt;"""",""OTRO"",""""))"),"DNI")</f>
        <v>DNI</v>
      </c>
      <c r="E354" s="42" t="s">
        <v>91</v>
      </c>
      <c r="F354" s="44">
        <v>3.2034966E7</v>
      </c>
      <c r="G354" s="15" t="str">
        <f>VLOOKUP(TEXT(F354,"0"),'Nacionalidades de todo por dni'!$A$2:$B$2168,2,0)</f>
        <v>Argentina</v>
      </c>
      <c r="H354" s="18" t="str">
        <f t="shared" si="5"/>
        <v>4</v>
      </c>
      <c r="I354" s="18" t="str">
        <f t="shared" si="4"/>
        <v>3</v>
      </c>
      <c r="J354" s="18" t="str">
        <f t="shared" si="3"/>
        <v>TARDE</v>
      </c>
      <c r="K354" s="18" t="str">
        <f>VLOOKUP(F354,'Datos por dni'!$B$10:$AM$2168,11,0)</f>
        <v>4 horas diarias, 3 veces por semana, de lunes a viernes por la TARDE.</v>
      </c>
      <c r="L354" s="15" t="str">
        <f>VLOOKUP(F354,'Datos por dni'!$B$344:$AN$800,12,0)</f>
        <v>Porque es necesario un cambio de hábitos urgentes para nosotros y para nuestros hijos en el futuro. Y sobre todo para los animales y las plantas que padecen hoy nuestros malos hábitos. </v>
      </c>
      <c r="M354" s="15"/>
      <c r="N354" s="15"/>
      <c r="O354" s="15"/>
      <c r="P354" s="15"/>
      <c r="Q354" s="15"/>
    </row>
    <row r="355">
      <c r="A355" s="9" t="s">
        <v>389</v>
      </c>
      <c r="B355" s="13">
        <f>VLOOKUP(F355,'Datos por dni'!$B$351:$AN$800,2,0)</f>
        <v>44274.96465</v>
      </c>
      <c r="C355" s="14">
        <f>VLOOKUP(F355,'Datos por dni'!$B$344:$AN$800,5,0)</f>
        <v>34045</v>
      </c>
      <c r="D355" s="15" t="str">
        <f>IFERROR(__xludf.DUMMYFUNCTION("IF(REGEXMATCH(E355,""^[0-9]{8}$""),""DNI"",IF(E355&lt;&gt;"""",""OTRO"",""""))"),"DNI")</f>
        <v>DNI</v>
      </c>
      <c r="E355" s="42" t="s">
        <v>90</v>
      </c>
      <c r="F355" s="44">
        <v>3.6018418E7</v>
      </c>
      <c r="G355" s="15" t="str">
        <f>VLOOKUP(TEXT(F355,"0"),'Nacionalidades de todo por dni'!$A$2:$B$2168,2,0)</f>
        <v>Argentina</v>
      </c>
      <c r="H355" s="18" t="str">
        <f t="shared" si="5"/>
        <v>3</v>
      </c>
      <c r="I355" s="18" t="str">
        <f t="shared" si="4"/>
        <v>4</v>
      </c>
      <c r="J355" s="18" t="str">
        <f t="shared" si="3"/>
        <v>MAÑANA</v>
      </c>
      <c r="K355" s="18" t="str">
        <f>VLOOKUP(F355,'Datos por dni'!$B$10:$AM$2168,11,0)</f>
        <v>3 horas diarias, 4 veces por semana, de lunes a viernes por la MAÑANA.</v>
      </c>
      <c r="L355" s="15" t="str">
        <f>VLOOKUP(F355,'Datos por dni'!$B$344:$AN$800,12,0)</f>
        <v>Busco desarollarme y adquirir experiencia en gestión ambiental </v>
      </c>
      <c r="M355" s="15"/>
      <c r="N355" s="15"/>
      <c r="O355" s="15"/>
      <c r="P355" s="15"/>
      <c r="Q355" s="15"/>
    </row>
    <row r="356">
      <c r="A356" s="9" t="s">
        <v>389</v>
      </c>
      <c r="B356" s="13">
        <f>VLOOKUP(F356,'Datos por dni'!$B$351:$AN$800,2,0)</f>
        <v>44272.76355</v>
      </c>
      <c r="C356" s="14">
        <f>VLOOKUP(F356,'Datos por dni'!$B$344:$AN$800,5,0)</f>
        <v>36452</v>
      </c>
      <c r="D356" s="15" t="str">
        <f>IFERROR(__xludf.DUMMYFUNCTION("IF(REGEXMATCH(E356,""^[0-9]{8}$""),""DNI"",IF(E356&lt;&gt;"""",""OTRO"",""""))"),"DNI")</f>
        <v>DNI</v>
      </c>
      <c r="E356" s="42" t="s">
        <v>87</v>
      </c>
      <c r="F356" s="46">
        <v>4.2157657E7</v>
      </c>
      <c r="G356" s="15" t="str">
        <f>VLOOKUP(TEXT(F356,"0"),'Nacionalidades de todo por dni'!$A$2:$B$2168,2,0)</f>
        <v>Argentina</v>
      </c>
      <c r="H356" s="18" t="str">
        <f t="shared" si="5"/>
        <v>4</v>
      </c>
      <c r="I356" s="18" t="str">
        <f t="shared" si="4"/>
        <v>3</v>
      </c>
      <c r="J356" s="18" t="str">
        <f t="shared" si="3"/>
        <v>MAÑANA</v>
      </c>
      <c r="K356" s="18" t="str">
        <f>VLOOKUP(F356,'Datos por dni'!$B$10:$AM$2168,11,0)</f>
        <v>4 horas diarias, 3 veces por semana, de lunes a viernes por la MAÑANA.</v>
      </c>
      <c r="L356" s="15" t="str">
        <f>VLOOKUP(F356,'Datos por dni'!$B$344:$AN$800,12,0)</f>
        <v>Para tener experiencia en el campo profesional de lo que estudio y para aportar mis conocimientos al bien común para la sociedad y el planeta.</v>
      </c>
      <c r="M356" s="15"/>
      <c r="N356" s="15"/>
      <c r="O356" s="15"/>
      <c r="P356" s="15"/>
      <c r="Q356" s="15"/>
    </row>
    <row r="357">
      <c r="A357" s="9" t="s">
        <v>389</v>
      </c>
      <c r="B357" s="13">
        <f>VLOOKUP(F357,'Datos por dni'!$B$351:$AN$800,2,0)</f>
        <v>44284.71099</v>
      </c>
      <c r="C357" s="14">
        <f>VLOOKUP(F357,'Datos por dni'!$B$344:$AN$800,5,0)</f>
        <v>37293</v>
      </c>
      <c r="D357" s="15" t="str">
        <f>IFERROR(__xludf.DUMMYFUNCTION("IF(REGEXMATCH(E357,""^[0-9]{8}$""),""DNI"",IF(E357&lt;&gt;"""",""OTRO"",""""))"),"DNI")</f>
        <v>DNI</v>
      </c>
      <c r="E357" s="42" t="s">
        <v>99</v>
      </c>
      <c r="F357" s="44">
        <v>4.3876118E7</v>
      </c>
      <c r="G357" s="15" t="str">
        <f>VLOOKUP(TEXT(F357,"0"),'Nacionalidades de todo por dni'!$A$2:$B$2168,2,0)</f>
        <v>Argentina</v>
      </c>
      <c r="H357" s="18" t="str">
        <f t="shared" si="5"/>
        <v>4</v>
      </c>
      <c r="I357" s="18" t="str">
        <f t="shared" si="4"/>
        <v>3</v>
      </c>
      <c r="J357" s="18" t="str">
        <f t="shared" si="3"/>
        <v>MAÑANA</v>
      </c>
      <c r="K357" s="18" t="str">
        <f>VLOOKUP(F357,'Datos por dni'!$B$10:$AM$2168,11,0)</f>
        <v>4 horas diarias, 3 veces por semana, de lunes a viernes por la MAÑANA.</v>
      </c>
      <c r="L357" s="15" t="str">
        <f>VLOOKUP(F357,'Datos por dni'!$B$344:$AN$800,12,0)</f>
        <v>Me encantaría decir que mi interés en cuidar del medio ambiente es pura y exclusivamente empatía con los otros organismos con los que convive la raza humana, pero no. En los últimos 2 años cambié la manera en la que consumo, me alimento e incluso como me entretengo en mis tiempos libres porque me aterra crecer en un planeta que no da abasto y se cae a pedazos un poco más todos los días. Y aunque hacer los cambios diarios para tener menos impacto en el medioambiente sea un logro, siento que puedo dar más y ser una agente de cambio puede ser un paso en el camino correcto. </v>
      </c>
      <c r="M357" s="15"/>
      <c r="N357" s="15"/>
      <c r="O357" s="15"/>
      <c r="P357" s="15"/>
      <c r="Q357" s="15"/>
    </row>
    <row r="358">
      <c r="A358" s="9" t="s">
        <v>389</v>
      </c>
      <c r="B358" s="13">
        <f>VLOOKUP(F358,'Datos por dni'!$B$351:$AN$800,2,0)</f>
        <v>44285.72361</v>
      </c>
      <c r="C358" s="14">
        <f>VLOOKUP(F358,'Datos por dni'!$B$344:$AN$800,5,0)</f>
        <v>31316</v>
      </c>
      <c r="D358" s="15" t="str">
        <f>IFERROR(__xludf.DUMMYFUNCTION("IF(REGEXMATCH(E358,""^[0-9]{8}$""),""DNI"",IF(E358&lt;&gt;"""",""OTRO"",""""))"),"DNI")</f>
        <v>DNI</v>
      </c>
      <c r="E358" s="42" t="s">
        <v>100</v>
      </c>
      <c r="F358" s="44">
        <v>3.1861022E7</v>
      </c>
      <c r="G358" s="15" t="str">
        <f>VLOOKUP(TEXT(F358,"0"),'Nacionalidades de todo por dni'!$A$2:$B$2168,2,0)</f>
        <v>Argentina</v>
      </c>
      <c r="H358" s="18" t="str">
        <f t="shared" si="5"/>
        <v>3</v>
      </c>
      <c r="I358" s="18" t="str">
        <f t="shared" si="4"/>
        <v>4</v>
      </c>
      <c r="J358" s="18" t="str">
        <f t="shared" si="3"/>
        <v>MAÑANA</v>
      </c>
      <c r="K358" s="18" t="str">
        <f>VLOOKUP(F358,'Datos por dni'!$B$10:$AM$2168,11,0)</f>
        <v>3 horas diarias, 4 veces por semana, de lunes a viernes por la MAÑANA.</v>
      </c>
      <c r="L358" s="15" t="str">
        <f>VLOOKUP(F358,'Datos por dni'!$B$344:$AN$800,12,0)</f>
        <v>porque quiero ayudar y vivir en un mundo mejor para tods</v>
      </c>
      <c r="M358" s="15"/>
      <c r="N358" s="15"/>
      <c r="O358" s="15"/>
      <c r="P358" s="15"/>
      <c r="Q358" s="15"/>
    </row>
    <row r="359">
      <c r="A359" s="9" t="s">
        <v>389</v>
      </c>
      <c r="B359" s="13">
        <f>VLOOKUP(F359,'Datos por dni'!$B$351:$AN$800,2,0)</f>
        <v>44282.4271</v>
      </c>
      <c r="C359" s="14">
        <f>VLOOKUP(F359,'Datos por dni'!$B$344:$AN$800,5,0)</f>
        <v>32258</v>
      </c>
      <c r="D359" s="15" t="str">
        <f>IFERROR(__xludf.DUMMYFUNCTION("IF(REGEXMATCH(E359,""^[0-9]{8}$""),""DNI"",IF(E359&lt;&gt;"""",""OTRO"",""""))"),"DNI")</f>
        <v>DNI</v>
      </c>
      <c r="E359" s="42" t="s">
        <v>96</v>
      </c>
      <c r="F359" s="44">
        <v>3.3780111E7</v>
      </c>
      <c r="G359" s="15" t="str">
        <f>VLOOKUP(TEXT(F359,"0"),'Nacionalidades de todo por dni'!$A$2:$B$2168,2,0)</f>
        <v>Argentina</v>
      </c>
      <c r="H359" s="18" t="str">
        <f t="shared" si="5"/>
        <v>4</v>
      </c>
      <c r="I359" s="18" t="str">
        <f t="shared" si="4"/>
        <v>3</v>
      </c>
      <c r="J359" s="18" t="str">
        <f t="shared" si="3"/>
        <v>TARDE</v>
      </c>
      <c r="K359" s="18" t="str">
        <f>VLOOKUP(F359,'Datos por dni'!$B$10:$AM$2168,11,0)</f>
        <v>4 horas diarias, 3 veces por semana, de lunes a viernes por la TARDE.</v>
      </c>
      <c r="L359" s="15" t="str">
        <f>VLOOKUP(F359,'Datos por dni'!$B$344:$AN$800,12,0)</f>
        <v>Porque quiero descubrir, aprender de todos los temas socioambientales que EcoHouse esta participando. De esta manera a través de mi experiencia y practica voy a poder ayudar de mejor manera a ser el cambio que quiero ver en el mundo.</v>
      </c>
      <c r="M359" s="15"/>
      <c r="N359" s="15"/>
      <c r="O359" s="15"/>
      <c r="P359" s="15"/>
      <c r="Q359" s="15"/>
    </row>
    <row r="360">
      <c r="A360" s="9" t="s">
        <v>389</v>
      </c>
      <c r="B360" s="13">
        <f>VLOOKUP(F360,'Datos por dni'!$B$351:$AN$800,2,0)</f>
        <v>44355.78055</v>
      </c>
      <c r="C360" s="14">
        <f>VLOOKUP(F360,'Datos por dni'!$B$344:$AN$800,5,0)</f>
        <v>34727</v>
      </c>
      <c r="D360" s="15" t="str">
        <f>IFERROR(__xludf.DUMMYFUNCTION("IF(REGEXMATCH(E360,""^[0-9]{8}$""),""DNI"",IF(E360&lt;&gt;"""",""OTRO"",""""))"),"DNI")</f>
        <v>DNI</v>
      </c>
      <c r="E360" s="42" t="s">
        <v>149</v>
      </c>
      <c r="F360" s="44">
        <v>3.8658181E7</v>
      </c>
      <c r="G360" s="15" t="str">
        <f>VLOOKUP(TEXT(F360,"0"),'Nacionalidades de todo por dni'!$A$2:$B$2168,2,0)</f>
        <v>Argentina</v>
      </c>
      <c r="H360" s="18" t="str">
        <f t="shared" si="5"/>
        <v>4</v>
      </c>
      <c r="I360" s="18" t="str">
        <f t="shared" si="4"/>
        <v>3</v>
      </c>
      <c r="J360" s="18" t="str">
        <f t="shared" si="3"/>
        <v>TARDE</v>
      </c>
      <c r="K360" s="18" t="str">
        <f>VLOOKUP(F360,'Datos por dni'!$B$10:$AM$2168,11,0)</f>
        <v>4 horas diarias, 3 veces por semana, de lunes a viernes por la TARDE.</v>
      </c>
      <c r="L360" s="15" t="str">
        <f>VLOOKUP(F360,'Datos por dni'!$B$344:$AN$800,12,0)</f>
        <v>Porque quiero ser parte de esta hermosa comunidad!</v>
      </c>
      <c r="M360" s="15"/>
      <c r="N360" s="15"/>
      <c r="O360" s="15"/>
      <c r="P360" s="15"/>
      <c r="Q360" s="15"/>
    </row>
    <row r="361">
      <c r="A361" s="9" t="s">
        <v>389</v>
      </c>
      <c r="B361" s="13">
        <f>VLOOKUP(F361,'Datos por dni'!$B$351:$AN$800,2,0)</f>
        <v>44357.76294</v>
      </c>
      <c r="C361" s="14">
        <f>VLOOKUP(F361,'Datos por dni'!$B$344:$AN$800,5,0)</f>
        <v>36617</v>
      </c>
      <c r="D361" s="15" t="str">
        <f>IFERROR(__xludf.DUMMYFUNCTION("IF(REGEXMATCH(E361,""^[0-9]{8}$""),""DNI"",IF(E361&lt;&gt;"""",""OTRO"",""""))"),"DNI")</f>
        <v>DNI</v>
      </c>
      <c r="E361" s="42" t="s">
        <v>151</v>
      </c>
      <c r="F361" s="44">
        <v>4.2392678E7</v>
      </c>
      <c r="G361" s="15" t="str">
        <f>VLOOKUP(TEXT(F361,"0"),'Nacionalidades de todo por dni'!$A$2:$B$2168,2,0)</f>
        <v>Argentina</v>
      </c>
      <c r="H361" s="18" t="str">
        <f t="shared" si="5"/>
        <v>4</v>
      </c>
      <c r="I361" s="18" t="str">
        <f t="shared" si="4"/>
        <v>3</v>
      </c>
      <c r="J361" s="18" t="str">
        <f t="shared" si="3"/>
        <v>TARDE</v>
      </c>
      <c r="K361" s="18" t="str">
        <f>VLOOKUP(F361,'Datos por dni'!$B$10:$AM$2168,11,0)</f>
        <v>4 horas diarias, 3 veces por semana, de lunes a viernes por la TARDE.</v>
      </c>
      <c r="L361" s="15" t="str">
        <f>VLOOKUP(F361,'Datos por dni'!$B$344:$AN$800,12,0)</f>
        <v>Porque Eco House, es el mejor lugar para canalizar acciones por un planeta mejor</v>
      </c>
      <c r="M361" s="15"/>
      <c r="N361" s="15"/>
      <c r="O361" s="15"/>
      <c r="P361" s="15"/>
      <c r="Q361" s="15"/>
    </row>
    <row r="362">
      <c r="A362" s="9" t="s">
        <v>389</v>
      </c>
      <c r="B362" s="13">
        <f>VLOOKUP(F362,'Datos por dni'!$B$351:$AN$800,2,0)</f>
        <v>44349.56903</v>
      </c>
      <c r="C362" s="14">
        <f>VLOOKUP(F362,'Datos por dni'!$B$344:$AN$800,5,0)</f>
        <v>36404</v>
      </c>
      <c r="D362" s="15" t="str">
        <f>IFERROR(__xludf.DUMMYFUNCTION("IF(REGEXMATCH(E362,""^[0-9]{8}$""),""DNI"",IF(E362&lt;&gt;"""",""OTRO"",""""))"),"DNI")</f>
        <v>DNI</v>
      </c>
      <c r="E362" s="42" t="s">
        <v>139</v>
      </c>
      <c r="F362" s="44">
        <v>4.2100321E7</v>
      </c>
      <c r="G362" s="15" t="str">
        <f>VLOOKUP(TEXT(F362,"0"),'Nacionalidades de todo por dni'!$A$2:$B$2168,2,0)</f>
        <v>Argentina</v>
      </c>
      <c r="H362" s="18" t="str">
        <f t="shared" si="5"/>
        <v>3</v>
      </c>
      <c r="I362" s="18" t="str">
        <f t="shared" si="4"/>
        <v>4</v>
      </c>
      <c r="J362" s="18" t="str">
        <f t="shared" si="3"/>
        <v>TARDE</v>
      </c>
      <c r="K362" s="18" t="str">
        <f>VLOOKUP(F362,'Datos por dni'!$B$10:$AM$2168,11,0)</f>
        <v>3 horas diarias, 4 veces por semana, de lunes a viernes por la TARDE.</v>
      </c>
      <c r="L362" s="15" t="str">
        <f>VLOOKUP(F362,'Datos por dni'!$B$344:$AN$800,12,0)</f>
        <v>Desde que entre a Eco aprendo cada vez más acerca de como podemos ayudar cada uno de nuestro lugar a realizar grandes cambios. </v>
      </c>
      <c r="M362" s="15"/>
      <c r="N362" s="15"/>
      <c r="O362" s="15"/>
      <c r="P362" s="15"/>
      <c r="Q362" s="15"/>
    </row>
    <row r="363">
      <c r="A363" s="9" t="s">
        <v>389</v>
      </c>
      <c r="B363" s="13">
        <f>VLOOKUP(F363,'Datos por dni'!$B$351:$AN$800,2,0)</f>
        <v>44348.77464</v>
      </c>
      <c r="C363" s="14">
        <f>VLOOKUP(F363,'Datos por dni'!$B$344:$AN$800,5,0)</f>
        <v>34094</v>
      </c>
      <c r="D363" s="15" t="str">
        <f>IFERROR(__xludf.DUMMYFUNCTION("IF(REGEXMATCH(E363,""^[0-9]{8}$""),""DNI"",IF(E363&lt;&gt;"""",""OTRO"",""""))"),"DNI")</f>
        <v>DNI</v>
      </c>
      <c r="E363" s="42" t="s">
        <v>137</v>
      </c>
      <c r="F363" s="44">
        <v>3.7475363E7</v>
      </c>
      <c r="G363" s="15" t="str">
        <f>VLOOKUP(TEXT(F363,"0"),'Nacionalidades de todo por dni'!$A$2:$B$2168,2,0)</f>
        <v>Argentina</v>
      </c>
      <c r="H363" s="18" t="str">
        <f t="shared" si="5"/>
        <v>4</v>
      </c>
      <c r="I363" s="18" t="str">
        <f t="shared" si="4"/>
        <v>3</v>
      </c>
      <c r="J363" s="18" t="str">
        <f t="shared" si="3"/>
        <v>TARDE</v>
      </c>
      <c r="K363" s="18" t="str">
        <f>VLOOKUP(F363,'Datos por dni'!$B$10:$AM$2168,11,0)</f>
        <v>4 horas diarias, 3 veces por semana, de lunes a viernes por la TARDE.</v>
      </c>
      <c r="L363" s="15" t="str">
        <f>VLOOKUP(F363,'Datos por dni'!$B$344:$AN$800,12,0)</f>
        <v>Actualmente soy agente de cambio</v>
      </c>
      <c r="M363" s="15"/>
      <c r="N363" s="15"/>
      <c r="O363" s="15"/>
      <c r="P363" s="15"/>
      <c r="Q363" s="15"/>
    </row>
    <row r="364">
      <c r="A364" s="9" t="s">
        <v>389</v>
      </c>
      <c r="B364" s="13">
        <f>VLOOKUP(F364,'Datos por dni'!$B$351:$AN$800,2,0)</f>
        <v>44347.90295</v>
      </c>
      <c r="C364" s="14">
        <f>VLOOKUP(F364,'Datos por dni'!$B$344:$AN$800,5,0)</f>
        <v>34803</v>
      </c>
      <c r="D364" s="15" t="str">
        <f>IFERROR(__xludf.DUMMYFUNCTION("IF(REGEXMATCH(E364,""^[0-9]{8}$""),""DNI"",IF(E364&lt;&gt;"""",""OTRO"",""""))"),"DNI")</f>
        <v>DNI</v>
      </c>
      <c r="E364" s="42" t="s">
        <v>132</v>
      </c>
      <c r="F364" s="45">
        <v>3.8615955E7</v>
      </c>
      <c r="G364" s="15" t="str">
        <f>VLOOKUP(TEXT(F364,"0"),'Nacionalidades de todo por dni'!$A$2:$B$2168,2,0)</f>
        <v>Argentina</v>
      </c>
      <c r="H364" s="18" t="str">
        <f t="shared" si="5"/>
        <v>3</v>
      </c>
      <c r="I364" s="18" t="str">
        <f t="shared" si="4"/>
        <v>4</v>
      </c>
      <c r="J364" s="18" t="str">
        <f t="shared" si="3"/>
        <v>TARDE</v>
      </c>
      <c r="K364" s="18" t="str">
        <f>VLOOKUP(F364,'Datos por dni'!$B$10:$AM$2168,11,0)</f>
        <v>3 horas diarias, 4 veces por semana, de lunes a viernes por la TARDE.</v>
      </c>
      <c r="L364" s="15" t="str">
        <f>VLOOKUP(F364,'Datos por dni'!$B$344:$AN$800,12,0)</f>
        <v>Soy actual agente de jovenes informan</v>
      </c>
      <c r="M364" s="15"/>
      <c r="N364" s="15"/>
      <c r="O364" s="15"/>
      <c r="P364" s="15"/>
      <c r="Q364" s="15"/>
    </row>
    <row r="365">
      <c r="A365" s="9" t="s">
        <v>389</v>
      </c>
      <c r="B365" s="13">
        <f>VLOOKUP(F365,'Datos por dni'!$B$351:$AN$800,2,0)</f>
        <v>44348.52608</v>
      </c>
      <c r="C365" s="14">
        <f>VLOOKUP(F365,'Datos por dni'!$B$344:$AN$800,5,0)</f>
        <v>36671</v>
      </c>
      <c r="D365" s="15" t="str">
        <f>IFERROR(__xludf.DUMMYFUNCTION("IF(REGEXMATCH(E365,""^[0-9]{8}$""),""DNI"",IF(E365&lt;&gt;"""",""OTRO"",""""))"),"DNI")</f>
        <v>DNI</v>
      </c>
      <c r="E365" s="42" t="s">
        <v>135</v>
      </c>
      <c r="F365" s="45">
        <v>4.2689528E7</v>
      </c>
      <c r="G365" s="15" t="str">
        <f>VLOOKUP(TEXT(F365,"0"),'Nacionalidades de todo por dni'!$A$2:$B$2168,2,0)</f>
        <v>Argentina</v>
      </c>
      <c r="H365" s="18" t="str">
        <f t="shared" si="5"/>
        <v>3</v>
      </c>
      <c r="I365" s="18" t="str">
        <f t="shared" si="4"/>
        <v>4</v>
      </c>
      <c r="J365" s="18" t="str">
        <f t="shared" si="3"/>
        <v>MAÑANA</v>
      </c>
      <c r="K365" s="18" t="str">
        <f>VLOOKUP(F365,'Datos por dni'!$B$10:$AM$2168,11,0)</f>
        <v>3 horas diarias, 4 veces por semana, de lunes a viernes por la MAÑANA.</v>
      </c>
      <c r="L365" s="15" t="str">
        <f>VLOOKUP(F365,'Datos por dni'!$B$344:$AN$800,12,0)</f>
        <v>-</v>
      </c>
      <c r="M365" s="15"/>
      <c r="N365" s="15"/>
      <c r="O365" s="15"/>
      <c r="P365" s="15"/>
      <c r="Q365" s="15"/>
    </row>
    <row r="366">
      <c r="A366" s="9" t="s">
        <v>389</v>
      </c>
      <c r="B366" s="13">
        <f>VLOOKUP(F366,'Datos por dni'!$B$351:$AN$800,2,0)</f>
        <v>44351.7831</v>
      </c>
      <c r="C366" s="14">
        <f>VLOOKUP(F366,'Datos por dni'!$B$344:$AN$800,5,0)</f>
        <v>36390</v>
      </c>
      <c r="D366" s="15" t="str">
        <f>IFERROR(__xludf.DUMMYFUNCTION("IF(REGEXMATCH(E366,""^[0-9]{8}$""),""DNI"",IF(E366&lt;&gt;"""",""OTRO"",""""))"),"DNI")</f>
        <v>DNI</v>
      </c>
      <c r="E366" s="42" t="s">
        <v>146</v>
      </c>
      <c r="F366" s="44">
        <v>4.2103092E7</v>
      </c>
      <c r="G366" s="15" t="str">
        <f>VLOOKUP(TEXT(F366,"0"),'Nacionalidades de todo por dni'!$A$2:$B$2168,2,0)</f>
        <v>Argentina</v>
      </c>
      <c r="H366" s="18" t="str">
        <f t="shared" si="5"/>
        <v>3</v>
      </c>
      <c r="I366" s="18" t="str">
        <f t="shared" si="4"/>
        <v>4</v>
      </c>
      <c r="J366" s="18" t="str">
        <f t="shared" si="3"/>
        <v>TARDE</v>
      </c>
      <c r="K366" s="18" t="str">
        <f>VLOOKUP(F366,'Datos por dni'!$B$10:$AM$2168,11,0)</f>
        <v>3 horas diarias, 4 veces por semana, de lunes a viernes por la TARDE.</v>
      </c>
      <c r="L366" s="15" t="str">
        <f>VLOOKUP(F366,'Datos por dni'!$B$344:$AN$800,12,0)</f>
        <v>Porque me parece que es la forma de transformar la realidad.</v>
      </c>
      <c r="M366" s="15"/>
      <c r="N366" s="15"/>
      <c r="O366" s="15"/>
      <c r="P366" s="15"/>
      <c r="Q366" s="15"/>
    </row>
    <row r="367">
      <c r="A367" s="9" t="s">
        <v>389</v>
      </c>
      <c r="B367" s="13">
        <f>VLOOKUP(F367,'Datos por dni'!$B$351:$AN$800,2,0)</f>
        <v>44348.46817</v>
      </c>
      <c r="C367" s="14">
        <f>VLOOKUP(F367,'Datos por dni'!$B$344:$AN$800,5,0)</f>
        <v>36438</v>
      </c>
      <c r="D367" s="15" t="str">
        <f>IFERROR(__xludf.DUMMYFUNCTION("IF(REGEXMATCH(E367,""^[0-9]{8}$""),""DNI"",IF(E367&lt;&gt;"""",""OTRO"",""""))"),"DNI")</f>
        <v>DNI</v>
      </c>
      <c r="E367" s="42" t="s">
        <v>134</v>
      </c>
      <c r="F367" s="44">
        <v>4.2312513E7</v>
      </c>
      <c r="G367" s="15" t="str">
        <f>VLOOKUP(TEXT(F367,"0"),'Nacionalidades de todo por dni'!$A$2:$B$2168,2,0)</f>
        <v>Argentina</v>
      </c>
      <c r="H367" s="18" t="str">
        <f t="shared" si="5"/>
        <v>3</v>
      </c>
      <c r="I367" s="18" t="str">
        <f t="shared" si="4"/>
        <v>4</v>
      </c>
      <c r="J367" s="18" t="str">
        <f t="shared" si="3"/>
        <v>TARDE</v>
      </c>
      <c r="K367" s="18" t="str">
        <f>VLOOKUP(F367,'Datos por dni'!$B$10:$AM$2168,11,0)</f>
        <v>3 horas diarias, 4 veces por semana, de lunes a viernes por la TARDE.</v>
      </c>
      <c r="L367" s="15" t="str">
        <f>VLOOKUP(F367,'Datos por dni'!$B$344:$AN$800,12,0)</f>
        <v>Me gusta todo lo que hacen y me gusta ayudar en los grandes aportes que hacen hacia el ambiente.</v>
      </c>
      <c r="M367" s="15"/>
      <c r="N367" s="15"/>
      <c r="O367" s="15"/>
      <c r="P367" s="15"/>
      <c r="Q367" s="15"/>
    </row>
    <row r="368">
      <c r="A368" s="9" t="s">
        <v>389</v>
      </c>
      <c r="B368" s="13">
        <f>VLOOKUP(F368,'Datos por dni'!$B$351:$AN$800,2,0)</f>
        <v>44306.49682</v>
      </c>
      <c r="C368" s="14">
        <f>VLOOKUP(F368,'Datos por dni'!$B$344:$AN$800,5,0)</f>
        <v>34740</v>
      </c>
      <c r="D368" s="15" t="str">
        <f>IFERROR(__xludf.DUMMYFUNCTION("IF(REGEXMATCH(E368,""^[0-9]{8}$""),""DNI"",IF(E368&lt;&gt;"""",""OTRO"",""""))"),"DNI")</f>
        <v>DNI</v>
      </c>
      <c r="E368" s="42" t="s">
        <v>111</v>
      </c>
      <c r="F368" s="44">
        <v>3.8707894E7</v>
      </c>
      <c r="G368" s="15" t="str">
        <f>VLOOKUP(TEXT(F368,"0"),'Nacionalidades de todo por dni'!$A$2:$B$2168,2,0)</f>
        <v>Argentina</v>
      </c>
      <c r="H368" s="18" t="str">
        <f t="shared" si="5"/>
        <v>4</v>
      </c>
      <c r="I368" s="18" t="str">
        <f t="shared" si="4"/>
        <v>3</v>
      </c>
      <c r="J368" s="18" t="str">
        <f t="shared" si="3"/>
        <v>TARDE</v>
      </c>
      <c r="K368" s="18" t="str">
        <f>VLOOKUP(F368,'Datos por dni'!$B$10:$AM$2168,11,0)</f>
        <v>4 horas diarias, 3 veces por semana, de lunes a viernes por la TARDE.</v>
      </c>
      <c r="L368" s="15" t="str">
        <f>VLOOKUP(F368,'Datos por dni'!$B$344:$AN$800,12,0)</f>
        <v>Porque comparto los valores y la visión que tienen desde EcoHouse y busco colaborar desde mi lugar para lograr un mundo mas justo y sustentable. </v>
      </c>
      <c r="M368" s="15"/>
      <c r="N368" s="15"/>
      <c r="O368" s="15"/>
      <c r="P368" s="15"/>
      <c r="Q368" s="15"/>
    </row>
    <row r="369">
      <c r="A369" s="9" t="s">
        <v>389</v>
      </c>
      <c r="B369" s="13">
        <f>VLOOKUP(F369,'Datos por dni'!$B$351:$AN$800,2,0)</f>
        <v>44271.57836</v>
      </c>
      <c r="C369" s="14">
        <f>VLOOKUP(F369,'Datos por dni'!$B$344:$AN$800,5,0)</f>
        <v>28355</v>
      </c>
      <c r="D369" s="15" t="str">
        <f>IFERROR(__xludf.DUMMYFUNCTION("IF(REGEXMATCH(E369,""^[0-9]{8}$""),""DNI"",IF(E369&lt;&gt;"""",""OTRO"",""""))"),"OTRO")</f>
        <v>OTRO</v>
      </c>
      <c r="E369" s="42" t="s">
        <v>85</v>
      </c>
      <c r="F369" s="47" t="s">
        <v>85</v>
      </c>
      <c r="G369" s="15" t="str">
        <f>VLOOKUP(TEXT(F369,"0"),'Nacionalidades de todo por dni'!$A$2:$B$2168,2,0)</f>
        <v>#N/A</v>
      </c>
      <c r="H369" s="18" t="str">
        <f t="shared" si="5"/>
        <v>4</v>
      </c>
      <c r="I369" s="18" t="str">
        <f t="shared" si="4"/>
        <v>3</v>
      </c>
      <c r="J369" s="18" t="str">
        <f t="shared" si="3"/>
        <v>MAÑANA</v>
      </c>
      <c r="K369" s="18" t="str">
        <f>VLOOKUP(F369,'Datos por dni'!$B$10:$AM$2168,11,0)</f>
        <v>4 horas diarias, 3 veces por semana, de lunes a viernes por la MAÑANA.</v>
      </c>
      <c r="L369" s="15" t="str">
        <f>VLOOKUP(F369,'Datos por dni'!$B$344:$AN$800,12,0)</f>
        <v>Quiero ser promotor de cosas nuevas y favorables para la próximas generaciones</v>
      </c>
      <c r="M369" s="15"/>
      <c r="N369" s="15"/>
      <c r="O369" s="15"/>
      <c r="P369" s="15"/>
      <c r="Q369" s="15"/>
    </row>
    <row r="370">
      <c r="A370" s="9" t="s">
        <v>389</v>
      </c>
      <c r="B370" s="13">
        <f>VLOOKUP(F370,'Datos por dni'!$B$351:$AN$800,2,0)</f>
        <v>44307.63641</v>
      </c>
      <c r="C370" s="14">
        <f>VLOOKUP(F370,'Datos por dni'!$B$344:$AN$800,5,0)</f>
        <v>34259</v>
      </c>
      <c r="D370" s="15" t="str">
        <f>IFERROR(__xludf.DUMMYFUNCTION("IF(REGEXMATCH(E370,""^[0-9]{8}$""),""DNI"",IF(E370&lt;&gt;"""",""OTRO"",""""))"),"DNI")</f>
        <v>DNI</v>
      </c>
      <c r="E370" s="42" t="s">
        <v>113</v>
      </c>
      <c r="F370" s="44">
        <v>3.7377948E7</v>
      </c>
      <c r="G370" s="15" t="str">
        <f>VLOOKUP(TEXT(F370,"0"),'Nacionalidades de todo por dni'!$A$2:$B$2168,2,0)</f>
        <v>Argentina</v>
      </c>
      <c r="H370" s="18" t="str">
        <f t="shared" si="5"/>
        <v>3</v>
      </c>
      <c r="I370" s="18" t="str">
        <f t="shared" si="4"/>
        <v>4</v>
      </c>
      <c r="J370" s="18" t="str">
        <f t="shared" si="3"/>
        <v>MAÑANA</v>
      </c>
      <c r="K370" s="18" t="str">
        <f>VLOOKUP(F370,'Datos por dni'!$B$10:$AM$2168,11,0)</f>
        <v>3 horas diarias, 4 veces por semana, de lunes a viernes por la MAÑANA.</v>
      </c>
      <c r="L370" s="15" t="str">
        <f>VLOOKUP(F370,'Datos por dni'!$B$344:$AN$800,12,0)</f>
        <v>Porque me importa el medio ambiente y lo veo como una oportunidad para aprender muchisimo y el impacto que tiene la ong en las instituciones y al mundo.</v>
      </c>
      <c r="M370" s="15"/>
      <c r="N370" s="15"/>
      <c r="O370" s="15"/>
      <c r="P370" s="15"/>
      <c r="Q370" s="15"/>
    </row>
    <row r="371">
      <c r="A371" s="9" t="s">
        <v>389</v>
      </c>
      <c r="B371" s="48">
        <f>VLOOKUP(F371,'Datos por dni'!$B$351:$AN$800,2,0)</f>
        <v>44347.84844</v>
      </c>
      <c r="C371" s="49">
        <f>VLOOKUP(F371,'Datos por dni'!$B$344:$AN$800,5,0)</f>
        <v>36124</v>
      </c>
      <c r="D371" s="15" t="str">
        <f>IFERROR(__xludf.DUMMYFUNCTION("IF(REGEXMATCH(E371,""^[0-9]{8}$""),""DNI"",IF(E371&lt;&gt;"""",""OTRO"",""""))"),"DNI")</f>
        <v>DNI</v>
      </c>
      <c r="E371" s="42" t="s">
        <v>131</v>
      </c>
      <c r="F371" s="44">
        <v>4.1646263E7</v>
      </c>
      <c r="G371" s="15" t="str">
        <f>VLOOKUP(TEXT(F371,"0"),'Nacionalidades de todo por dni'!$A$2:$B$2168,2,0)</f>
        <v>Argentina</v>
      </c>
      <c r="H371" s="18" t="str">
        <f t="shared" si="5"/>
        <v>3</v>
      </c>
      <c r="I371" s="18" t="str">
        <f t="shared" si="4"/>
        <v>4</v>
      </c>
      <c r="J371" s="18" t="str">
        <f t="shared" si="3"/>
        <v>TARDE</v>
      </c>
      <c r="K371" s="18" t="str">
        <f>VLOOKUP(F371,'Datos por dni'!$B$10:$AM$2168,11,0)</f>
        <v>3 horas diarias, 4 veces por semana, de lunes a viernes por la TARDE.</v>
      </c>
      <c r="L371" s="15" t="str">
        <f>VLOOKUP(F371,'Datos por dni'!$B$344:$AN$800,12,0)</f>
        <v>Me gusta hacer lo posible para hacer que la tierra esté un poquito mejor para los que me rodean y para mí. </v>
      </c>
      <c r="M371" s="15"/>
      <c r="N371" s="15"/>
      <c r="O371" s="15"/>
      <c r="P371" s="15"/>
      <c r="Q371" s="15"/>
    </row>
    <row r="372">
      <c r="A372" s="9" t="s">
        <v>389</v>
      </c>
      <c r="B372" s="13">
        <f>VLOOKUP(F372,'Datos por dni'!$B$351:$AN$800,2,0)</f>
        <v>44244.09057</v>
      </c>
      <c r="C372" s="14">
        <f>VLOOKUP(F372,'Datos por dni'!$B$344:$AN$800,5,0)</f>
        <v>36855</v>
      </c>
      <c r="D372" s="15" t="str">
        <f>IFERROR(__xludf.DUMMYFUNCTION("IF(REGEXMATCH(E372,""^[0-9]{8}$""),""DNI"",IF(E372&lt;&gt;"""",""OTRO"",""""))"),"DNI")</f>
        <v>DNI</v>
      </c>
      <c r="E372" s="42" t="s">
        <v>56</v>
      </c>
      <c r="F372" s="44">
        <v>4.3094417E7</v>
      </c>
      <c r="G372" s="15" t="str">
        <f>VLOOKUP(TEXT(F372,"0"),'Nacionalidades de todo por dni'!$A$2:$B$2168,2,0)</f>
        <v>Argentina</v>
      </c>
      <c r="H372" s="18" t="str">
        <f t="shared" si="5"/>
        <v>3</v>
      </c>
      <c r="I372" s="18" t="str">
        <f t="shared" si="4"/>
        <v>4</v>
      </c>
      <c r="J372" s="18" t="str">
        <f t="shared" si="3"/>
        <v>TARDE</v>
      </c>
      <c r="K372" s="18" t="str">
        <f>VLOOKUP(F372,'Datos por dni'!$B$10:$AM$2168,11,0)</f>
        <v>3 horas diarias, 4 veces por semana, de lunes a viernes por la TARDE.</v>
      </c>
      <c r="L372" s="15" t="str">
        <f>VLOOKUP(F372,'Datos por dni'!$B$344:$AN$800,12,0)</f>
        <v>Porque me interesa mucho todo lo relacionado al ambiente y tengo muchas ganas de aprender y aportar.</v>
      </c>
      <c r="M372" s="15"/>
      <c r="N372" s="15"/>
      <c r="O372" s="15"/>
      <c r="P372" s="15"/>
      <c r="Q372" s="15"/>
    </row>
    <row r="373">
      <c r="A373" s="9" t="s">
        <v>389</v>
      </c>
      <c r="B373" s="13">
        <f>VLOOKUP(F373,'Datos por dni'!$B$351:$AN$800,2,0)</f>
        <v>44351.53402</v>
      </c>
      <c r="C373" s="14">
        <f>VLOOKUP(F373,'Datos por dni'!$B$344:$AN$800,5,0)</f>
        <v>36535</v>
      </c>
      <c r="D373" s="15" t="str">
        <f>IFERROR(__xludf.DUMMYFUNCTION("IF(REGEXMATCH(E373,""^[0-9]{8}$""),""DNI"",IF(E373&lt;&gt;"""",""OTRO"",""""))"),"DNI")</f>
        <v>DNI</v>
      </c>
      <c r="E373" s="42" t="s">
        <v>144</v>
      </c>
      <c r="F373" s="44">
        <v>4.1987964E7</v>
      </c>
      <c r="G373" s="15" t="str">
        <f>VLOOKUP(TEXT(F373,"0"),'Nacionalidades de todo por dni'!$A$2:$B$2168,2,0)</f>
        <v>Argentina</v>
      </c>
      <c r="H373" s="18" t="str">
        <f t="shared" si="5"/>
        <v>3</v>
      </c>
      <c r="I373" s="18" t="str">
        <f t="shared" si="4"/>
        <v>4</v>
      </c>
      <c r="J373" s="18" t="str">
        <f t="shared" si="3"/>
        <v>TARDE</v>
      </c>
      <c r="K373" s="18" t="str">
        <f>VLOOKUP(F373,'Datos por dni'!$B$10:$AM$2168,11,0)</f>
        <v>3 horas diarias, 4 veces por semana, de lunes a viernes por la TARDE.</v>
      </c>
      <c r="L373" s="15" t="str">
        <f>VLOOKUP(F373,'Datos por dni'!$B$344:$AN$800,12,0)</f>
        <v>Ya soy! se alargaron los tiempos y sigo aqui, me gusta porque me informo de muchas cosas que no sé y me encanta ademas de poder sumar un granito de arena. </v>
      </c>
      <c r="M373" s="15"/>
      <c r="N373" s="15"/>
      <c r="O373" s="15"/>
      <c r="P373" s="15"/>
      <c r="Q373" s="15"/>
    </row>
    <row r="374">
      <c r="A374" s="9" t="s">
        <v>389</v>
      </c>
      <c r="B374" s="13">
        <f>VLOOKUP(F374,'Datos por dni'!$B$351:$AN$800,2,0)</f>
        <v>44353.81026</v>
      </c>
      <c r="C374" s="14">
        <f>VLOOKUP(F374,'Datos por dni'!$B$344:$AN$800,5,0)</f>
        <v>32804</v>
      </c>
      <c r="D374" s="15" t="str">
        <f>IFERROR(__xludf.DUMMYFUNCTION("IF(REGEXMATCH(E374,""^[0-9]{8}$""),""DNI"",IF(E374&lt;&gt;"""",""OTRO"",""""))"),"DNI")</f>
        <v>DNI</v>
      </c>
      <c r="E374" s="42" t="s">
        <v>148</v>
      </c>
      <c r="F374" s="44">
        <v>3.4833427E7</v>
      </c>
      <c r="G374" s="15" t="str">
        <f>VLOOKUP(TEXT(F374,"0"),'Nacionalidades de todo por dni'!$A$2:$B$2168,2,0)</f>
        <v>Argentina</v>
      </c>
      <c r="H374" s="18" t="str">
        <f t="shared" si="5"/>
        <v>3</v>
      </c>
      <c r="I374" s="18" t="str">
        <f t="shared" si="4"/>
        <v>4</v>
      </c>
      <c r="J374" s="18" t="str">
        <f t="shared" si="3"/>
        <v>TARDE</v>
      </c>
      <c r="K374" s="18" t="str">
        <f>VLOOKUP(F374,'Datos por dni'!$B$10:$AM$2168,11,0)</f>
        <v>3 horas diarias, 4 veces por semana, de lunes a viernes por la TARDE.</v>
      </c>
      <c r="L374" s="15" t="str">
        <f>VLOOKUP(F374,'Datos por dni'!$B$344:$AN$800,12,0)</f>
        <v>Para intentar cambiar algo de este mundo y todo el impacto negativo que se esta generando en el ambiente</v>
      </c>
      <c r="M374" s="15"/>
      <c r="N374" s="15"/>
      <c r="O374" s="15"/>
      <c r="P374" s="15"/>
      <c r="Q374" s="15"/>
    </row>
    <row r="375">
      <c r="A375" s="9" t="s">
        <v>389</v>
      </c>
      <c r="B375" s="13">
        <f>VLOOKUP(F375,'Datos por dni'!$B$351:$AN$800,2,0)</f>
        <v>44294.09424</v>
      </c>
      <c r="C375" s="14">
        <f>VLOOKUP(F375,'Datos por dni'!$B$344:$AN$800,5,0)</f>
        <v>34271</v>
      </c>
      <c r="D375" s="15" t="str">
        <f>IFERROR(__xludf.DUMMYFUNCTION("IF(REGEXMATCH(E375,""^[0-9]{8}$""),""DNI"",IF(E375&lt;&gt;"""",""OTRO"",""""))"),"DNI")</f>
        <v>DNI</v>
      </c>
      <c r="E375" s="42" t="s">
        <v>104</v>
      </c>
      <c r="F375" s="44">
        <v>3.7936581E7</v>
      </c>
      <c r="G375" s="15" t="str">
        <f>VLOOKUP(TEXT(F375,"0"),'Nacionalidades de todo por dni'!$A$2:$B$2168,2,0)</f>
        <v>Argentina</v>
      </c>
      <c r="H375" s="18" t="str">
        <f t="shared" si="5"/>
        <v>4</v>
      </c>
      <c r="I375" s="18" t="str">
        <f t="shared" si="4"/>
        <v>3</v>
      </c>
      <c r="J375" s="18" t="str">
        <f t="shared" si="3"/>
        <v>MAÑANA</v>
      </c>
      <c r="K375" s="18" t="str">
        <f>VLOOKUP(F375,'Datos por dni'!$B$10:$AM$2168,11,0)</f>
        <v>4 horas diarias, 3 veces por semana, de lunes a viernes por la MAÑANA.</v>
      </c>
      <c r="L375" s="15" t="str">
        <f>VLOOKUP(F375,'Datos por dni'!$B$344:$AN$800,12,0)</f>
        <v>Me interesa mucho el estudio, cuidado y divulgación sobre el Medioambiente y sé (por mis estudios en curso) que el cambio climático es una crisis que debemos afrontar juntos como sociedad, que ya mismo esta pasando. Es momento que cambiemos hábitos y formas productivas urgente para no tener que lidiar en un futuro con consecuencias drásticas (y que por mas expertos que hayan, no podremos medir ni dimensionar). Por eso me parece fundamental divulgar a la sociedad información certera; educarla y así concientizarla al respecto. Debemos volver a la idea de comunidad y solidaridad con el otro.</v>
      </c>
      <c r="M375" s="15"/>
      <c r="N375" s="15"/>
      <c r="O375" s="15"/>
      <c r="P375" s="15"/>
      <c r="Q375" s="15"/>
    </row>
    <row r="376">
      <c r="A376" s="9" t="s">
        <v>389</v>
      </c>
      <c r="B376" s="13">
        <f>VLOOKUP(F376,'Datos por dni'!$B$351:$AN$800,2,0)</f>
        <v>44272.55072</v>
      </c>
      <c r="C376" s="14">
        <f>VLOOKUP(F376,'Datos por dni'!$B$344:$AN$800,5,0)</f>
        <v>35527</v>
      </c>
      <c r="D376" s="15" t="str">
        <f>IFERROR(__xludf.DUMMYFUNCTION("IF(REGEXMATCH(E376,""^[0-9]{8}$""),""DNI"",IF(E376&lt;&gt;"""",""OTRO"",""""))"),"DNI")</f>
        <v>DNI</v>
      </c>
      <c r="E376" s="42" t="s">
        <v>86</v>
      </c>
      <c r="F376" s="44">
        <v>4.0244938E7</v>
      </c>
      <c r="G376" s="15" t="str">
        <f>VLOOKUP(TEXT(F376,"0"),'Nacionalidades de todo por dni'!$A$2:$B$2168,2,0)</f>
        <v>Argentina</v>
      </c>
      <c r="H376" s="18" t="str">
        <f t="shared" si="5"/>
        <v>4</v>
      </c>
      <c r="I376" s="18" t="str">
        <f t="shared" si="4"/>
        <v>3</v>
      </c>
      <c r="J376" s="18" t="str">
        <f t="shared" si="3"/>
        <v>TARDE</v>
      </c>
      <c r="K376" s="18" t="str">
        <f>VLOOKUP(F376,'Datos por dni'!$B$10:$AM$2168,11,0)</f>
        <v>4 horas diarias, 3 veces por semana, de lunes a viernes por la TARDE.</v>
      </c>
      <c r="L376" s="15" t="str">
        <f>VLOOKUP(F376,'Datos por dni'!$B$344:$AN$800,12,0)</f>
        <v>Me estoy especializando en Derecho Internacional Público contando con varias materias ambientales. Tome conocimiento de la importancia de la Participación Ciudadana en el desarrollo de medidas y políticas ambientales. Me gustaría tener un rol mas activo en este sentido, brindar mi compromiso y conocimientos a la causa de la protección del ambiente. </v>
      </c>
      <c r="M376" s="15"/>
      <c r="N376" s="15"/>
      <c r="O376" s="15"/>
      <c r="P376" s="15"/>
      <c r="Q376" s="15"/>
    </row>
    <row r="377">
      <c r="A377" s="9" t="s">
        <v>389</v>
      </c>
      <c r="B377" s="13">
        <f>VLOOKUP(F377,'Datos por dni'!$B$351:$AN$800,2,0)</f>
        <v>44303.04641</v>
      </c>
      <c r="C377" s="14">
        <f>VLOOKUP(F377,'Datos por dni'!$B$344:$AN$800,5,0)</f>
        <v>33978</v>
      </c>
      <c r="D377" s="15" t="str">
        <f>IFERROR(__xludf.DUMMYFUNCTION("IF(REGEXMATCH(E377,""^[0-9]{8}$""),""DNI"",IF(E377&lt;&gt;"""",""OTRO"",""""))"),"DNI")</f>
        <v>DNI</v>
      </c>
      <c r="E377" s="42" t="s">
        <v>109</v>
      </c>
      <c r="F377" s="44">
        <v>3.7204244E7</v>
      </c>
      <c r="G377" s="15" t="str">
        <f>VLOOKUP(TEXT(F377,"0"),'Nacionalidades de todo por dni'!$A$2:$B$2168,2,0)</f>
        <v>Argentina</v>
      </c>
      <c r="H377" s="18" t="str">
        <f t="shared" si="5"/>
        <v>4</v>
      </c>
      <c r="I377" s="18" t="str">
        <f t="shared" si="4"/>
        <v>3</v>
      </c>
      <c r="J377" s="18" t="str">
        <f t="shared" si="3"/>
        <v>MAÑANA</v>
      </c>
      <c r="K377" s="18" t="str">
        <f>VLOOKUP(F377,'Datos por dni'!$B$10:$AM$2168,11,0)</f>
        <v>4 horas diarias, 3 veces por semana, de lunes a viernes por la MAÑANA.</v>
      </c>
      <c r="L377" s="15" t="str">
        <f>VLOOKUP(F377,'Datos por dni'!$B$344:$AN$800,12,0)</f>
        <v>Porque sigo hace un par de años todo lo que hacen y ahora cuento con el tiempo para poder sumar mi granito de arena. Gracias a ustedes abrí la cabeza en muchos aspectos y me gustaría poder colaborar para generar lo mismo en otras personas.</v>
      </c>
      <c r="M377" s="15"/>
      <c r="N377" s="15"/>
      <c r="O377" s="15"/>
      <c r="P377" s="15"/>
      <c r="Q377" s="15"/>
    </row>
    <row r="378">
      <c r="A378" s="9" t="s">
        <v>389</v>
      </c>
      <c r="B378" s="13">
        <f>VLOOKUP(F378,'Datos por dni'!$B$351:$AN$800,2,0)</f>
        <v>44349.90772</v>
      </c>
      <c r="C378" s="14">
        <f>VLOOKUP(F378,'Datos por dni'!$B$344:$AN$800,5,0)</f>
        <v>32300</v>
      </c>
      <c r="D378" s="15" t="str">
        <f>IFERROR(__xludf.DUMMYFUNCTION("IF(REGEXMATCH(E378,""^[0-9]{8}$""),""DNI"",IF(E378&lt;&gt;"""",""OTRO"",""""))"),"DNI")</f>
        <v>DNI</v>
      </c>
      <c r="E378" s="42" t="s">
        <v>141</v>
      </c>
      <c r="F378" s="44">
        <v>3.378237E7</v>
      </c>
      <c r="G378" s="15" t="str">
        <f>VLOOKUP(TEXT(F378,"0"),'Nacionalidades de todo por dni'!$A$2:$B$2168,2,0)</f>
        <v>Argentina</v>
      </c>
      <c r="H378" s="18" t="str">
        <f t="shared" si="5"/>
        <v>4</v>
      </c>
      <c r="I378" s="18" t="str">
        <f t="shared" si="4"/>
        <v>3</v>
      </c>
      <c r="J378" s="18" t="str">
        <f t="shared" si="3"/>
        <v>MAÑANA</v>
      </c>
      <c r="K378" s="18" t="str">
        <f>VLOOKUP(F378,'Datos por dni'!$B$10:$AM$2168,11,0)</f>
        <v>4 horas diarias, 3 veces por semana, de lunes a viernes por la MAÑANA.</v>
      </c>
      <c r="L378" s="15" t="str">
        <f>VLOOKUP(F378,'Datos por dni'!$B$344:$AN$800,12,0)</f>
        <v>Estoy comenzando la Lic. en Gestión Ambiental para formarme y tratar de aportar al ambiente un cambio sostenible como profesional. Me canse de mirar, quiero hacer.</v>
      </c>
      <c r="M378" s="15"/>
      <c r="N378" s="15"/>
      <c r="O378" s="15"/>
      <c r="P378" s="15"/>
      <c r="Q378" s="15"/>
    </row>
    <row r="379">
      <c r="A379" s="9" t="s">
        <v>389</v>
      </c>
      <c r="B379" s="13">
        <f>VLOOKUP(F379,'Datos por dni'!$B$351:$AN$800,2,0)</f>
        <v>44392.67985</v>
      </c>
      <c r="C379" s="14">
        <f>VLOOKUP(F379,'Datos por dni'!$B$344:$AN$800,5,0)</f>
        <v>35157</v>
      </c>
      <c r="D379" s="15" t="str">
        <f>IFERROR(__xludf.DUMMYFUNCTION("IF(REGEXMATCH(E379,""^[0-9]{8}$""),""DNI"",IF(E379&lt;&gt;"""",""OTRO"",""""))"),"DNI")</f>
        <v>DNI</v>
      </c>
      <c r="E379" s="42" t="s">
        <v>176</v>
      </c>
      <c r="F379" s="44">
        <v>3.9342851E7</v>
      </c>
      <c r="G379" s="15" t="str">
        <f>VLOOKUP(TEXT(F379,"0"),'Nacionalidades de todo por dni'!$A$2:$B$2168,2,0)</f>
        <v>Argentina</v>
      </c>
      <c r="H379" s="18" t="str">
        <f t="shared" si="5"/>
        <v>3</v>
      </c>
      <c r="I379" s="18" t="str">
        <f t="shared" si="4"/>
        <v>4</v>
      </c>
      <c r="J379" s="18" t="str">
        <f t="shared" si="3"/>
        <v>TARDE</v>
      </c>
      <c r="K379" s="18" t="str">
        <f>VLOOKUP(F379,'Datos por dni'!$B$10:$AM$2168,11,0)</f>
        <v>3 horas diarias, 4 veces por semana, de lunes a viernes por la TARDE.</v>
      </c>
      <c r="L379" s="15" t="str">
        <f>VLOOKUP(F379,'Datos por dni'!$B$344:$AN$800,12,0)</f>
        <v>Ya lo soy hace un año :):)</v>
      </c>
      <c r="M379" s="15"/>
      <c r="N379" s="15"/>
      <c r="O379" s="15"/>
      <c r="P379" s="15"/>
      <c r="Q379" s="15"/>
    </row>
    <row r="380">
      <c r="A380" s="9" t="s">
        <v>389</v>
      </c>
      <c r="B380" s="13">
        <f>VLOOKUP(F380,'Datos por dni'!$B$351:$AN$800,2,0)</f>
        <v>44397.41285</v>
      </c>
      <c r="C380" s="14">
        <f>VLOOKUP(F380,'Datos por dni'!$B$344:$AN$800,5,0)</f>
        <v>36173</v>
      </c>
      <c r="D380" s="15" t="str">
        <f>IFERROR(__xludf.DUMMYFUNCTION("IF(REGEXMATCH(E380,""^[0-9]{8}$""),""DNI"",IF(E380&lt;&gt;"""",""OTRO"",""""))"),"DNI")</f>
        <v>DNI</v>
      </c>
      <c r="E380" s="42" t="s">
        <v>180</v>
      </c>
      <c r="F380" s="44">
        <v>4.1702696E7</v>
      </c>
      <c r="G380" s="15" t="str">
        <f>VLOOKUP(TEXT(F380,"0"),'Nacionalidades de todo por dni'!$A$2:$B$2168,2,0)</f>
        <v>Argentina</v>
      </c>
      <c r="H380" s="18" t="str">
        <f t="shared" si="5"/>
        <v>3</v>
      </c>
      <c r="I380" s="18" t="str">
        <f t="shared" si="4"/>
        <v>4</v>
      </c>
      <c r="J380" s="18" t="str">
        <f t="shared" si="3"/>
        <v>TARDE</v>
      </c>
      <c r="K380" s="18" t="str">
        <f>VLOOKUP(F380,'Datos por dni'!$B$10:$AM$2168,11,0)</f>
        <v>3 horas diarias, 4 veces por semana, de lunes a viernes por la TARDE.</v>
      </c>
      <c r="L380" s="15" t="str">
        <f>VLOOKUP(F380,'Datos por dni'!$B$344:$AN$800,12,0)</f>
        <v>Para poder involucrarme aún más en la lucha por los derechos de las personas y el ambiente y aportar en una ONG que se ocupa por actuar e informar del tema.</v>
      </c>
      <c r="M380" s="15"/>
      <c r="N380" s="15"/>
      <c r="O380" s="15"/>
      <c r="P380" s="15"/>
      <c r="Q380" s="15"/>
    </row>
    <row r="381">
      <c r="A381" s="9" t="s">
        <v>389</v>
      </c>
      <c r="B381" s="13">
        <f>VLOOKUP(F381,'Datos por dni'!$B$351:$AN$800,2,0)</f>
        <v>44259.62906</v>
      </c>
      <c r="C381" s="14">
        <f>VLOOKUP(F381,'Datos por dni'!$B$344:$AN$800,5,0)</f>
        <v>35015</v>
      </c>
      <c r="D381" s="15" t="str">
        <f>IFERROR(__xludf.DUMMYFUNCTION("IF(REGEXMATCH(E381,""^[0-9]{8}$""),""DNI"",IF(E381&lt;&gt;"""",""OTRO"",""""))"),"DNI")</f>
        <v>DNI</v>
      </c>
      <c r="E381" s="42" t="s">
        <v>71</v>
      </c>
      <c r="F381" s="45">
        <v>3.851712E7</v>
      </c>
      <c r="G381" s="15" t="str">
        <f>VLOOKUP(TEXT(F381,"0"),'Nacionalidades de todo por dni'!$A$2:$B$2168,2,0)</f>
        <v>Argentina</v>
      </c>
      <c r="H381" s="18" t="str">
        <f t="shared" si="5"/>
        <v>4</v>
      </c>
      <c r="I381" s="18" t="str">
        <f t="shared" si="4"/>
        <v>3</v>
      </c>
      <c r="J381" s="18" t="str">
        <f t="shared" si="3"/>
        <v>MAÑANA</v>
      </c>
      <c r="K381" s="18" t="str">
        <f>VLOOKUP(F381,'Datos por dni'!$B$10:$AM$2168,11,0)</f>
        <v>4 horas diarias, 3 veces por semana, de lunes a viernes por la MAÑANA.</v>
      </c>
      <c r="L381" s="15" t="str">
        <f>VLOOKUP(F381,'Datos por dni'!$B$344:$AN$800,12,0)</f>
        <v>Estuve buscando un voluntario que me ofrezca la oportunidad de aprender y crecer, aportando a su vez un granito de arena en los temas que son importantes, soy una persona comprometida y aspiracional que se metió a estudiar ciencias políticas como una forma de generar herramientas para poder cambiar y ayudar a la sociedad, y al país en general. Creo que puedo aportar la pasión por el compromiso, la responsabilidad y las ganas de hacer algo bueno por el resto! Me sentiría muy agradecida de poder colaborar con ustedes.  </v>
      </c>
      <c r="M381" s="15"/>
      <c r="N381" s="15"/>
      <c r="O381" s="15"/>
      <c r="P381" s="15"/>
      <c r="Q381" s="15"/>
    </row>
    <row r="382">
      <c r="A382" s="9" t="s">
        <v>389</v>
      </c>
      <c r="B382" s="13">
        <f>VLOOKUP(F382,'Datos por dni'!$B$351:$AN$800,2,0)</f>
        <v>44259.66651</v>
      </c>
      <c r="C382" s="14">
        <f>VLOOKUP(F382,'Datos por dni'!$B$344:$AN$800,5,0)</f>
        <v>37427</v>
      </c>
      <c r="D382" s="15" t="str">
        <f>IFERROR(__xludf.DUMMYFUNCTION("IF(REGEXMATCH(E382,""^[0-9]{8}$""),""DNI"",IF(E382&lt;&gt;"""",""OTRO"",""""))"),"DNI")</f>
        <v>DNI</v>
      </c>
      <c r="E382" s="42" t="s">
        <v>72</v>
      </c>
      <c r="F382" s="45">
        <v>4.3918583E7</v>
      </c>
      <c r="G382" s="15" t="str">
        <f>VLOOKUP(TEXT(F382,"0"),'Nacionalidades de todo por dni'!$A$2:$B$2168,2,0)</f>
        <v>Argentina</v>
      </c>
      <c r="H382" s="18" t="str">
        <f t="shared" si="5"/>
        <v>4</v>
      </c>
      <c r="I382" s="18" t="str">
        <f t="shared" si="4"/>
        <v>3</v>
      </c>
      <c r="J382" s="18" t="str">
        <f t="shared" si="3"/>
        <v>TARDE</v>
      </c>
      <c r="K382" s="18" t="str">
        <f>VLOOKUP(F382,'Datos por dni'!$B$10:$AM$2168,11,0)</f>
        <v>4 horas diarias, 3 veces por semana, de lunes a viernes por la TARDE.</v>
      </c>
      <c r="L382" s="15" t="str">
        <f>VLOOKUP(F382,'Datos por dni'!$B$344:$AN$800,12,0)</f>
        <v>Para aprender e involucrarme con la tarea proteger al planeta</v>
      </c>
      <c r="M382" s="15"/>
      <c r="N382" s="15"/>
      <c r="O382" s="15"/>
      <c r="P382" s="15"/>
      <c r="Q382" s="15"/>
    </row>
    <row r="383">
      <c r="A383" s="9" t="s">
        <v>389</v>
      </c>
      <c r="B383" s="13">
        <f>VLOOKUP(F383,'Datos por dni'!$B$351:$AN$800,2,0)</f>
        <v>44266.71164</v>
      </c>
      <c r="C383" s="14">
        <f>VLOOKUP(F383,'Datos por dni'!$B$344:$AN$800,5,0)</f>
        <v>33495</v>
      </c>
      <c r="D383" s="15" t="str">
        <f>IFERROR(__xludf.DUMMYFUNCTION("IF(REGEXMATCH(E383,""^[0-9]{8}$""),""DNI"",IF(E383&lt;&gt;"""",""OTRO"",""""))"),"DNI")</f>
        <v>DNI</v>
      </c>
      <c r="E383" s="42" t="s">
        <v>81</v>
      </c>
      <c r="F383" s="45">
        <v>3.6123398E7</v>
      </c>
      <c r="G383" s="15" t="str">
        <f>VLOOKUP(TEXT(F383,"0"),'Nacionalidades de todo por dni'!$A$2:$B$2168,2,0)</f>
        <v>Argentina</v>
      </c>
      <c r="H383" s="18" t="str">
        <f t="shared" si="5"/>
        <v>3</v>
      </c>
      <c r="I383" s="18" t="str">
        <f t="shared" si="4"/>
        <v>4</v>
      </c>
      <c r="J383" s="18" t="str">
        <f t="shared" si="3"/>
        <v>TARDE</v>
      </c>
      <c r="K383" s="18" t="str">
        <f>VLOOKUP(F383,'Datos por dni'!$B$10:$AM$2168,11,0)</f>
        <v>3 horas diarias, 4 veces por semana, de lunes a viernes por la TARDE.</v>
      </c>
      <c r="L383" s="15" t="str">
        <f>VLOOKUP(F383,'Datos por dni'!$B$344:$AN$800,12,0)</f>
        <v>Quiero aportar mis conocimientos en Derecho para acompañar la causa de Eco House</v>
      </c>
      <c r="M383" s="15"/>
      <c r="N383" s="15"/>
      <c r="O383" s="15"/>
      <c r="P383" s="15"/>
      <c r="Q383" s="15"/>
    </row>
    <row r="384">
      <c r="A384" s="9" t="s">
        <v>389</v>
      </c>
      <c r="B384" s="13">
        <f>VLOOKUP(F384,'Datos por dni'!$B$351:$AN$800,2,0)</f>
        <v>44279.81272</v>
      </c>
      <c r="C384" s="14">
        <f>VLOOKUP(F384,'Datos por dni'!$B$344:$AN$800,5,0)</f>
        <v>36712</v>
      </c>
      <c r="D384" s="15" t="str">
        <f>IFERROR(__xludf.DUMMYFUNCTION("IF(REGEXMATCH(E384,""^[0-9]{8}$""),""DNI"",IF(E384&lt;&gt;"""",""OTRO"",""""))"),"DNI")</f>
        <v>DNI</v>
      </c>
      <c r="E384" s="42" t="s">
        <v>93</v>
      </c>
      <c r="F384" s="44">
        <v>4.2662663E7</v>
      </c>
      <c r="G384" s="15" t="str">
        <f>VLOOKUP(TEXT(F384,"0"),'Nacionalidades de todo por dni'!$A$2:$B$2168,2,0)</f>
        <v>Argentina</v>
      </c>
      <c r="H384" s="18" t="str">
        <f t="shared" si="5"/>
        <v>3</v>
      </c>
      <c r="I384" s="18" t="str">
        <f t="shared" si="4"/>
        <v>4</v>
      </c>
      <c r="J384" s="18" t="str">
        <f t="shared" si="3"/>
        <v>TARDE</v>
      </c>
      <c r="K384" s="18" t="str">
        <f>VLOOKUP(F384,'Datos por dni'!$B$10:$AM$2168,11,0)</f>
        <v>3 horas diarias, 4 veces por semana, de lunes a viernes por la TARDE.</v>
      </c>
      <c r="L384" s="15" t="str">
        <f>VLOOKUP(F384,'Datos por dni'!$B$344:$AN$800,12,0)</f>
        <v>Para poder hacer mas de lo que ya hago por el mundo, introducirme en ambientes sociales distintos a lo común</v>
      </c>
      <c r="M384" s="15"/>
      <c r="N384" s="15"/>
      <c r="O384" s="15"/>
      <c r="P384" s="15"/>
      <c r="Q384" s="15"/>
    </row>
    <row r="385">
      <c r="A385" s="9" t="s">
        <v>389</v>
      </c>
      <c r="B385" s="13">
        <f>VLOOKUP(F385,'Datos por dni'!$B$351:$AN$800,2,0)</f>
        <v>44333.95993</v>
      </c>
      <c r="C385" s="14">
        <f>VLOOKUP(F385,'Datos por dni'!$B$344:$AN$800,5,0)</f>
        <v>35171</v>
      </c>
      <c r="D385" s="15" t="str">
        <f>IFERROR(__xludf.DUMMYFUNCTION("IF(REGEXMATCH(E385,""^[0-9]{8}$""),""DNI"",IF(E385&lt;&gt;"""",""OTRO"",""""))"),"DNI")</f>
        <v>DNI</v>
      </c>
      <c r="E385" s="42" t="s">
        <v>122</v>
      </c>
      <c r="F385" s="44">
        <v>3.9558828E7</v>
      </c>
      <c r="G385" s="15" t="str">
        <f>VLOOKUP(TEXT(F385,"0"),'Nacionalidades de todo por dni'!$A$2:$B$2168,2,0)</f>
        <v>Argentina</v>
      </c>
      <c r="H385" s="18" t="str">
        <f t="shared" si="5"/>
        <v>4</v>
      </c>
      <c r="I385" s="18" t="str">
        <f t="shared" si="4"/>
        <v>3</v>
      </c>
      <c r="J385" s="18" t="str">
        <f t="shared" si="3"/>
        <v>MAÑANA</v>
      </c>
      <c r="K385" s="18" t="str">
        <f>VLOOKUP(F385,'Datos por dni'!$B$10:$AM$2168,11,0)</f>
        <v>4 horas diarias, 3 veces por semana, de lunes a viernes por la MAÑANA.</v>
      </c>
      <c r="L385" s="15" t="str">
        <f>VLOOKUP(F385,'Datos por dni'!$B$344:$AN$800,12,0)</f>
        <v>Porque me gustaría aportar mi ayuda a causas sustentables. Además, porque me gustaría poder aplicar los conocimientos aprendidos en mi carrera universitaria y ganar experiencia en ese campo.</v>
      </c>
      <c r="M385" s="15"/>
      <c r="N385" s="15"/>
      <c r="O385" s="15"/>
      <c r="P385" s="15"/>
      <c r="Q385" s="15"/>
    </row>
    <row r="386">
      <c r="A386" s="9" t="s">
        <v>389</v>
      </c>
      <c r="B386" s="13">
        <f>VLOOKUP(F386,'Datos por dni'!$B$351:$AN$800,2,0)</f>
        <v>44409.47188</v>
      </c>
      <c r="C386" s="14">
        <f>VLOOKUP(F386,'Datos por dni'!$B$344:$AN$800,5,0)</f>
        <v>32275</v>
      </c>
      <c r="D386" s="15" t="str">
        <f>IFERROR(__xludf.DUMMYFUNCTION("IF(REGEXMATCH(E386,""^[0-9]{8}$""),""DNI"",IF(E386&lt;&gt;"""",""OTRO"",""""))"),"DNI")</f>
        <v>DNI</v>
      </c>
      <c r="E386" s="42" t="s">
        <v>186</v>
      </c>
      <c r="F386" s="44">
        <v>3.3679194E7</v>
      </c>
      <c r="G386" s="15" t="str">
        <f>VLOOKUP(TEXT(F386,"0"),'Nacionalidades de todo por dni'!$A$2:$B$2168,2,0)</f>
        <v>Argentina</v>
      </c>
      <c r="H386" s="18" t="str">
        <f t="shared" si="5"/>
        <v>3</v>
      </c>
      <c r="I386" s="18" t="str">
        <f t="shared" si="4"/>
        <v>4</v>
      </c>
      <c r="J386" s="18" t="str">
        <f t="shared" si="3"/>
        <v>TARDE</v>
      </c>
      <c r="K386" s="18" t="str">
        <f>VLOOKUP(F386,'Datos por dni'!$B$10:$AM$2168,11,0)</f>
        <v>3 horas diarias, 4 veces por semana, de lunes a viernes por la TARDE.</v>
      </c>
      <c r="L386" s="15" t="str">
        <f>VLOOKUP(F386,'Datos por dni'!$B$344:$AN$800,12,0)</f>
        <v>Para dejar un legado</v>
      </c>
      <c r="M386" s="15"/>
      <c r="N386" s="15"/>
      <c r="O386" s="15"/>
      <c r="P386" s="15"/>
      <c r="Q386" s="15"/>
    </row>
    <row r="387">
      <c r="A387" s="9" t="s">
        <v>389</v>
      </c>
      <c r="B387" s="13">
        <f>VLOOKUP(F387,'Datos por dni'!$B$351:$AN$800,2,0)</f>
        <v>44389.82156</v>
      </c>
      <c r="C387" s="14">
        <f>VLOOKUP(F387,'Datos por dni'!$B$344:$AN$800,5,0)</f>
        <v>31864</v>
      </c>
      <c r="D387" s="15" t="str">
        <f>IFERROR(__xludf.DUMMYFUNCTION("IF(REGEXMATCH(E387,""^[0-9]{8}$""),""DNI"",IF(E387&lt;&gt;"""",""OTRO"",""""))"),"DNI")</f>
        <v>DNI</v>
      </c>
      <c r="E387" s="42" t="s">
        <v>171</v>
      </c>
      <c r="F387" s="44">
        <v>3.3248553E7</v>
      </c>
      <c r="G387" s="15" t="str">
        <f>VLOOKUP(TEXT(F387,"0"),'Nacionalidades de todo por dni'!$A$2:$B$2168,2,0)</f>
        <v>Argentina</v>
      </c>
      <c r="H387" s="18" t="str">
        <f t="shared" si="5"/>
        <v>3</v>
      </c>
      <c r="I387" s="18" t="str">
        <f t="shared" si="4"/>
        <v>4</v>
      </c>
      <c r="J387" s="18" t="str">
        <f t="shared" si="3"/>
        <v>TARDE</v>
      </c>
      <c r="K387" s="18" t="str">
        <f>VLOOKUP(F387,'Datos por dni'!$B$10:$AM$2168,11,0)</f>
        <v>3 horas diarias, 4 veces por semana, de lunes a viernes por la TARDE.</v>
      </c>
      <c r="L387" s="15" t="str">
        <f>VLOOKUP(F387,'Datos por dni'!$B$344:$AN$800,12,0)</f>
        <v>Me gustaría poder sumar mí granito de arena para el cambio.</v>
      </c>
      <c r="M387" s="15"/>
      <c r="N387" s="15"/>
      <c r="O387" s="15"/>
      <c r="P387" s="15"/>
      <c r="Q387" s="15"/>
    </row>
    <row r="388">
      <c r="A388" s="9" t="s">
        <v>389</v>
      </c>
      <c r="B388" s="13">
        <f>VLOOKUP(F388,'Datos por dni'!$B$351:$AN$800,2,0)</f>
        <v>44289.79617</v>
      </c>
      <c r="C388" s="14">
        <f>VLOOKUP(F388,'Datos por dni'!$B$344:$AN$800,5,0)</f>
        <v>35277</v>
      </c>
      <c r="D388" s="15" t="str">
        <f>IFERROR(__xludf.DUMMYFUNCTION("IF(REGEXMATCH(E388,""^[0-9]{8}$""),""DNI"",IF(E388&lt;&gt;"""",""OTRO"",""""))"),"DNI")</f>
        <v>DNI</v>
      </c>
      <c r="E388" s="42" t="s">
        <v>101</v>
      </c>
      <c r="F388" s="44">
        <v>3.9492244E7</v>
      </c>
      <c r="G388" s="15" t="str">
        <f>VLOOKUP(TEXT(F388,"0"),'Nacionalidades de todo por dni'!$A$2:$B$2168,2,0)</f>
        <v>Argentina</v>
      </c>
      <c r="H388" s="18" t="str">
        <f t="shared" si="5"/>
        <v>4</v>
      </c>
      <c r="I388" s="18" t="str">
        <f t="shared" si="4"/>
        <v>3</v>
      </c>
      <c r="J388" s="18" t="str">
        <f t="shared" si="3"/>
        <v>TARDE</v>
      </c>
      <c r="K388" s="18" t="str">
        <f>VLOOKUP(F388,'Datos por dni'!$B$10:$AM$2168,11,0)</f>
        <v>4 horas diarias, 3 veces por semana, de lunes a viernes por la TARDE.</v>
      </c>
      <c r="L388" s="15" t="str">
        <f>VLOOKUP(F388,'Datos por dni'!$B$344:$AN$800,12,0)</f>
        <v>Creo que es la forma ideal de combinar activismo con mi área de estudio, busco formar parte de un cambio activo en la realidad social actual, profundizando mi pasión por la sociología ambiental.
</v>
      </c>
      <c r="M388" s="15"/>
      <c r="N388" s="15"/>
      <c r="O388" s="15"/>
      <c r="P388" s="15"/>
      <c r="Q388" s="15"/>
    </row>
    <row r="389">
      <c r="A389" s="9" t="s">
        <v>389</v>
      </c>
      <c r="B389" s="13">
        <f>VLOOKUP(F389,'Datos por dni'!$B$351:$AN$800,2,0)</f>
        <v>44355.78191</v>
      </c>
      <c r="C389" s="14">
        <f>VLOOKUP(F389,'Datos por dni'!$B$344:$AN$800,5,0)</f>
        <v>37726</v>
      </c>
      <c r="D389" s="15" t="str">
        <f>IFERROR(__xludf.DUMMYFUNCTION("IF(REGEXMATCH(E389,""^[0-9]{8}$""),""DNI"",IF(E389&lt;&gt;"""",""OTRO"",""""))"),"DNI")</f>
        <v>DNI</v>
      </c>
      <c r="E389" s="42" t="s">
        <v>150</v>
      </c>
      <c r="F389" s="44">
        <v>4.4729997E7</v>
      </c>
      <c r="G389" s="15" t="str">
        <f>VLOOKUP(TEXT(F389,"0"),'Nacionalidades de todo por dni'!$A$2:$B$2168,2,0)</f>
        <v>Argentina</v>
      </c>
      <c r="H389" s="18" t="str">
        <f t="shared" si="5"/>
        <v>3</v>
      </c>
      <c r="I389" s="18" t="str">
        <f t="shared" si="4"/>
        <v>4</v>
      </c>
      <c r="J389" s="18" t="str">
        <f t="shared" si="3"/>
        <v>TARDE</v>
      </c>
      <c r="K389" s="18" t="str">
        <f>VLOOKUP(F389,'Datos por dni'!$B$10:$AM$2168,11,0)</f>
        <v>3 horas diarias, 4 veces por semana, de lunes a viernes por la TARDE.</v>
      </c>
      <c r="L389" s="15" t="str">
        <f>VLOOKUP(F389,'Datos por dni'!$B$344:$AN$800,12,0)</f>
        <v>La crisis socio ambiental es la mayor amenaza del presente y del futuro. Creo que tenemos la responsabilidad de accionar en pos de un mundo mejor, especialmente en el plano ambiental que es transversal a todos los demás, y casualmente es el que más dejamos de lado gran parte de la historia.</v>
      </c>
      <c r="M389" s="15"/>
      <c r="N389" s="15"/>
      <c r="O389" s="15"/>
      <c r="P389" s="15"/>
      <c r="Q389" s="15"/>
    </row>
    <row r="390">
      <c r="A390" s="9" t="s">
        <v>389</v>
      </c>
      <c r="B390" s="13">
        <f>VLOOKUP(F390,'Datos por dni'!$B$351:$AN$800,2,0)</f>
        <v>44186.82827</v>
      </c>
      <c r="C390" s="14">
        <f>VLOOKUP(F390,'Datos por dni'!$B$344:$AN$800,5,0)</f>
        <v>35466</v>
      </c>
      <c r="D390" s="15" t="str">
        <f>IFERROR(__xludf.DUMMYFUNCTION("IF(REGEXMATCH(E390,""^[0-9]{8}$""),""DNI"",IF(E390&lt;&gt;"""",""OTRO"",""""))"),"DNI")</f>
        <v>DNI</v>
      </c>
      <c r="E390" s="42" t="s">
        <v>390</v>
      </c>
      <c r="F390" s="44">
        <v>9.4850945E7</v>
      </c>
      <c r="G390" s="15" t="str">
        <f>VLOOKUP(TEXT(F390,"0"),'Nacionalidades de todo por dni'!$A$2:$B$2168,2,0)</f>
        <v>Bolivia</v>
      </c>
      <c r="H390" s="18" t="str">
        <f t="shared" si="5"/>
        <v>M</v>
      </c>
      <c r="I390" s="18" t="str">
        <f t="shared" si="4"/>
        <v/>
      </c>
      <c r="J390" s="15"/>
      <c r="K390" s="18" t="str">
        <f>VLOOKUP(F390,'Datos por dni'!$B$10:$AM$2168,11,0)</f>
        <v>Mery</v>
      </c>
      <c r="L390" s="15" t="str">
        <f>VLOOKUP(F390,'Datos por dni'!$B$344:$AN$800,12,0)</f>
        <v>de lunes a viernes desde las 7 am hasta las 5 pm</v>
      </c>
      <c r="M390" s="15"/>
      <c r="N390" s="15"/>
      <c r="O390" s="15"/>
      <c r="P390" s="15"/>
      <c r="Q390" s="15"/>
    </row>
    <row r="391">
      <c r="A391" s="9" t="s">
        <v>389</v>
      </c>
      <c r="B391" s="13">
        <f>VLOOKUP(F391,'Datos por dni'!$B$351:$AN$800,2,0)</f>
        <v>44461.05119</v>
      </c>
      <c r="C391" s="14">
        <f>VLOOKUP(F391,'Datos por dni'!$B$344:$AN$800,5,0)</f>
        <v>32244</v>
      </c>
      <c r="D391" s="15" t="str">
        <f>IFERROR(__xludf.DUMMYFUNCTION("IF(REGEXMATCH(E391,""^[0-9]{8}$""),""DNI"",IF(E391&lt;&gt;"""",""OTRO"",""""))"),"DNI")</f>
        <v>DNI</v>
      </c>
      <c r="E391" s="42" t="s">
        <v>218</v>
      </c>
      <c r="F391" s="44">
        <v>3.3601492E7</v>
      </c>
      <c r="G391" s="15" t="str">
        <f>VLOOKUP(TEXT(F391,"0"),'Nacionalidades de todo por dni'!$A$2:$B$2168,2,0)</f>
        <v>Argentina</v>
      </c>
      <c r="H391" s="18" t="str">
        <f t="shared" si="5"/>
        <v>4</v>
      </c>
      <c r="I391" s="18" t="str">
        <f t="shared" si="4"/>
        <v>3</v>
      </c>
      <c r="J391" s="18" t="str">
        <f t="shared" ref="J391:J418" si="6">IF(ISNUMBER(SEARCH("TARDE",K391)),"TARDE",IF(ISNUMBER(SEARCH("MAÑANA",K391)),"MAÑANA",""))</f>
        <v>MAÑANA</v>
      </c>
      <c r="K391" s="18" t="str">
        <f>VLOOKUP(F391,'Datos por dni'!$B$10:$AM$2168,11,0)</f>
        <v>4 horas diarias, 3 veces por semana, de lunes a viernes por la MAÑANA.</v>
      </c>
      <c r="L391" s="15" t="str">
        <f>VLOOKUP(F391,'Datos por dni'!$B$344:$AN$800,12,0)</f>
        <v>Para seguir aportando granitos de arena en el camino hacia la sostenibilidad. Para seguir aprendiendo, en este caso de la mano de Eco House, y también para aportar mis conocimientos, formación y ganas de trabajar para hacer de este un mundo mejor.</v>
      </c>
      <c r="M391" s="15"/>
      <c r="N391" s="15"/>
      <c r="O391" s="15"/>
      <c r="P391" s="15"/>
      <c r="Q391" s="15"/>
    </row>
    <row r="392">
      <c r="A392" s="9" t="s">
        <v>389</v>
      </c>
      <c r="B392" s="13">
        <f>VLOOKUP(F392,'Datos por dni'!$B$351:$AN$800,2,0)</f>
        <v>44431.84724</v>
      </c>
      <c r="C392" s="14">
        <f>VLOOKUP(F392,'Datos por dni'!$B$344:$AN$800,5,0)</f>
        <v>35265</v>
      </c>
      <c r="D392" s="15" t="str">
        <f>IFERROR(__xludf.DUMMYFUNCTION("IF(REGEXMATCH(E392,""^[0-9]{8}$""),""DNI"",IF(E392&lt;&gt;"""",""OTRO"",""""))"),"DNI")</f>
        <v>DNI</v>
      </c>
      <c r="E392" s="42" t="s">
        <v>201</v>
      </c>
      <c r="F392" s="44">
        <v>3.9769397E7</v>
      </c>
      <c r="G392" s="15" t="str">
        <f>VLOOKUP(TEXT(F392,"0"),'Nacionalidades de todo por dni'!$A$2:$B$2168,2,0)</f>
        <v>Argentina</v>
      </c>
      <c r="H392" s="18" t="str">
        <f t="shared" si="5"/>
        <v>4</v>
      </c>
      <c r="I392" s="18" t="str">
        <f t="shared" si="4"/>
        <v>3</v>
      </c>
      <c r="J392" s="18" t="str">
        <f t="shared" si="6"/>
        <v>MAÑANA</v>
      </c>
      <c r="K392" s="18" t="str">
        <f>VLOOKUP(F392,'Datos por dni'!$B$10:$AM$2168,11,0)</f>
        <v>4 horas diarias, 3 veces por semana, de lunes a viernes por la MAÑANA.</v>
      </c>
      <c r="L392" s="15" t="str">
        <f>VLOOKUP(F392,'Datos por dni'!$B$344:$AN$800,12,0)</f>
        <v>Porque me parece una oportunidad para contribuir y quiero tomarlo como experiencia para nutrirme a nivel profesional.</v>
      </c>
      <c r="M392" s="15"/>
      <c r="N392" s="15"/>
      <c r="O392" s="15"/>
      <c r="P392" s="15"/>
      <c r="Q392" s="15"/>
    </row>
    <row r="393">
      <c r="A393" s="9" t="s">
        <v>389</v>
      </c>
      <c r="B393" s="13">
        <f>VLOOKUP(F393,'Datos por dni'!$B$351:$AN$800,2,0)</f>
        <v>44412.96757</v>
      </c>
      <c r="C393" s="14">
        <f>VLOOKUP(F393,'Datos por dni'!$B$344:$AN$800,5,0)</f>
        <v>37353</v>
      </c>
      <c r="D393" s="15" t="str">
        <f>IFERROR(__xludf.DUMMYFUNCTION("IF(REGEXMATCH(E393,""^[0-9]{8}$""),""DNI"",IF(E393&lt;&gt;"""",""OTRO"",""""))"),"DNI")</f>
        <v>DNI</v>
      </c>
      <c r="E393" s="42" t="s">
        <v>194</v>
      </c>
      <c r="F393" s="44">
        <v>4.3989116E7</v>
      </c>
      <c r="G393" s="15" t="str">
        <f>VLOOKUP(TEXT(F393,"0"),'Nacionalidades de todo por dni'!$A$2:$B$2168,2,0)</f>
        <v>Argentina</v>
      </c>
      <c r="H393" s="18" t="str">
        <f t="shared" si="5"/>
        <v>4</v>
      </c>
      <c r="I393" s="18" t="str">
        <f t="shared" si="4"/>
        <v>3</v>
      </c>
      <c r="J393" s="18" t="str">
        <f t="shared" si="6"/>
        <v>MAÑANA</v>
      </c>
      <c r="K393" s="18" t="str">
        <f>VLOOKUP(F393,'Datos por dni'!$B$10:$AM$2168,11,0)</f>
        <v>4 horas diarias, 3 veces por semana, de lunes a viernes por la MAÑANA.</v>
      </c>
      <c r="L393" s="15" t="str">
        <f>VLOOKUP(F393,'Datos por dni'!$B$344:$AN$800,12,0)</f>
        <v>En primera instancia me atrajo la posibilidad de hacer un voluntariado ambiental, pero a medida de fui leyendo toda su información me gustó mucho como proponen su forma de hacer activismo y me encantaria ser parte de eco house </v>
      </c>
      <c r="M393" s="15"/>
      <c r="N393" s="15"/>
      <c r="O393" s="15"/>
      <c r="P393" s="15"/>
      <c r="Q393" s="15"/>
    </row>
    <row r="394">
      <c r="A394" s="9" t="s">
        <v>389</v>
      </c>
      <c r="B394" s="13">
        <f>VLOOKUP(F394,'Datos por dni'!$B$351:$AN$800,2,0)</f>
        <v>44410.52434</v>
      </c>
      <c r="C394" s="14">
        <f>VLOOKUP(F394,'Datos por dni'!$B$344:$AN$800,5,0)</f>
        <v>36189</v>
      </c>
      <c r="D394" s="15" t="str">
        <f>IFERROR(__xludf.DUMMYFUNCTION("IF(REGEXMATCH(E394,""^[0-9]{8}$""),""DNI"",IF(E394&lt;&gt;"""",""OTRO"",""""))"),"DNI")</f>
        <v>DNI</v>
      </c>
      <c r="E394" s="42" t="s">
        <v>188</v>
      </c>
      <c r="F394" s="44">
        <v>4.1673277E7</v>
      </c>
      <c r="G394" s="15" t="str">
        <f>VLOOKUP(TEXT(F394,"0"),'Nacionalidades de todo por dni'!$A$2:$B$2168,2,0)</f>
        <v>Argentina</v>
      </c>
      <c r="H394" s="18" t="str">
        <f t="shared" si="5"/>
        <v>4</v>
      </c>
      <c r="I394" s="18" t="str">
        <f t="shared" si="4"/>
        <v>3</v>
      </c>
      <c r="J394" s="18" t="str">
        <f t="shared" si="6"/>
        <v>MAÑANA</v>
      </c>
      <c r="K394" s="18" t="str">
        <f>VLOOKUP(F394,'Datos por dni'!$B$10:$AM$2168,11,0)</f>
        <v>4 horas diarias, 3 veces por semana, de lunes a viernes por la MAÑANA.</v>
      </c>
      <c r="L394" s="15" t="str">
        <f>VLOOKUP(F394,'Datos por dni'!$B$344:$AN$800,12,0)</f>
        <v>Porque terminando mi carrera me di cuenta que soy feliz cuando me encuentro realizando actividades que contribuyen con el cuidado del medioambiente. Desde la escuela secundaria me interesa la temática, pero hasta ahora nunca había tomado iniciativa (ya sea por presiones familiares, sociales, miedos personales, etc) Además, al ver todo lo que está causando la crisis climática, quiero hacer algo para ayudar y aportar aunque sea mi granito más chiquito de arena para generar un cambio. </v>
      </c>
      <c r="M394" s="15"/>
      <c r="N394" s="15"/>
      <c r="O394" s="15"/>
      <c r="P394" s="15"/>
      <c r="Q394" s="15"/>
    </row>
    <row r="395">
      <c r="A395" s="9" t="s">
        <v>389</v>
      </c>
      <c r="B395" s="13">
        <f>VLOOKUP(F395,'Datos por dni'!$B$351:$AN$800,2,0)</f>
        <v>44410.67802</v>
      </c>
      <c r="C395" s="14">
        <f>VLOOKUP(F395,'Datos por dni'!$B$344:$AN$800,5,0)</f>
        <v>35541</v>
      </c>
      <c r="D395" s="15" t="str">
        <f>IFERROR(__xludf.DUMMYFUNCTION("IF(REGEXMATCH(E395,""^[0-9]{8}$""),""DNI"",IF(E395&lt;&gt;"""",""OTRO"",""""))"),"DNI")</f>
        <v>DNI</v>
      </c>
      <c r="E395" s="42" t="s">
        <v>190</v>
      </c>
      <c r="F395" s="44">
        <v>4.0228672E7</v>
      </c>
      <c r="G395" s="15" t="str">
        <f>VLOOKUP(TEXT(F395,"0"),'Nacionalidades de todo por dni'!$A$2:$B$2168,2,0)</f>
        <v>Argentina</v>
      </c>
      <c r="H395" s="18" t="str">
        <f t="shared" si="5"/>
        <v>3</v>
      </c>
      <c r="I395" s="18" t="str">
        <f t="shared" si="4"/>
        <v>4</v>
      </c>
      <c r="J395" s="18" t="str">
        <f t="shared" si="6"/>
        <v>MAÑANA</v>
      </c>
      <c r="K395" s="18" t="str">
        <f>VLOOKUP(F395,'Datos por dni'!$B$10:$AM$2168,11,0)</f>
        <v>3 horas diarias, 4 veces por semana, de lunes a viernes por la MAÑANA.</v>
      </c>
      <c r="L395" s="15" t="str">
        <f>VLOOKUP(F395,'Datos por dni'!$B$344:$AN$800,12,0)</f>
        <v>Porque me gustaria poder hacer un cambio por el planeta </v>
      </c>
      <c r="M395" s="15"/>
      <c r="N395" s="15"/>
      <c r="O395" s="15"/>
      <c r="P395" s="15"/>
      <c r="Q395" s="15"/>
    </row>
    <row r="396">
      <c r="A396" s="9" t="s">
        <v>389</v>
      </c>
      <c r="B396" s="13">
        <f>VLOOKUP(F396,'Datos por dni'!$B$351:$AN$800,2,0)</f>
        <v>44415.44339</v>
      </c>
      <c r="C396" s="14">
        <f>VLOOKUP(F396,'Datos por dni'!$B$344:$AN$800,5,0)</f>
        <v>36021</v>
      </c>
      <c r="D396" s="15" t="str">
        <f>IFERROR(__xludf.DUMMYFUNCTION("IF(REGEXMATCH(E396,""^[0-9]{8}$""),""DNI"",IF(E396&lt;&gt;"""",""OTRO"",""""))"),"DNI")</f>
        <v>DNI</v>
      </c>
      <c r="E396" s="42" t="s">
        <v>195</v>
      </c>
      <c r="F396" s="44">
        <v>4.1557015E7</v>
      </c>
      <c r="G396" s="15" t="str">
        <f>VLOOKUP(TEXT(F396,"0"),'Nacionalidades de todo por dni'!$A$2:$B$2168,2,0)</f>
        <v>Argentina</v>
      </c>
      <c r="H396" s="18" t="str">
        <f t="shared" si="5"/>
        <v>4</v>
      </c>
      <c r="I396" s="18" t="str">
        <f t="shared" si="4"/>
        <v>3</v>
      </c>
      <c r="J396" s="18" t="str">
        <f t="shared" si="6"/>
        <v>MAÑANA</v>
      </c>
      <c r="K396" s="18" t="str">
        <f>VLOOKUP(F396,'Datos por dni'!$B$10:$AM$2168,11,0)</f>
        <v>4 horas diarias, 3 veces por semana, de lunes a viernes por la MAÑANA.</v>
      </c>
      <c r="L396" s="15" t="str">
        <f>VLOOKUP(F396,'Datos por dni'!$B$344:$AN$800,12,0)</f>
        <v>Porque creo que es un espacio interdisciplinario con muchísimo potencial para que todos podamos participar y explotar todas nuestras capacidades en virtud de crear un mundo mejor, que tanto lo necesita.</v>
      </c>
      <c r="M396" s="15"/>
      <c r="N396" s="15"/>
      <c r="O396" s="15"/>
      <c r="P396" s="15"/>
      <c r="Q396" s="15"/>
    </row>
    <row r="397">
      <c r="A397" s="9" t="s">
        <v>389</v>
      </c>
      <c r="B397" s="13">
        <f>VLOOKUP(F397,'Datos por dni'!$B$351:$AN$800,2,0)</f>
        <v>44416.61856</v>
      </c>
      <c r="C397" s="14">
        <f>VLOOKUP(F397,'Datos por dni'!$B$344:$AN$800,5,0)</f>
        <v>32023</v>
      </c>
      <c r="D397" s="15" t="str">
        <f>IFERROR(__xludf.DUMMYFUNCTION("IF(REGEXMATCH(E397,""^[0-9]{8}$""),""DNI"",IF(E397&lt;&gt;"""",""OTRO"",""""))"),"DNI")</f>
        <v>DNI</v>
      </c>
      <c r="E397" s="42" t="s">
        <v>196</v>
      </c>
      <c r="F397" s="44">
        <v>3.3418981E7</v>
      </c>
      <c r="G397" s="15" t="str">
        <f>VLOOKUP(TEXT(F397,"0"),'Nacionalidades de todo por dni'!$A$2:$B$2168,2,0)</f>
        <v>Argentina</v>
      </c>
      <c r="H397" s="18" t="str">
        <f t="shared" si="5"/>
        <v>4</v>
      </c>
      <c r="I397" s="18" t="str">
        <f t="shared" si="4"/>
        <v>3</v>
      </c>
      <c r="J397" s="18" t="str">
        <f t="shared" si="6"/>
        <v>TARDE</v>
      </c>
      <c r="K397" s="18" t="str">
        <f>VLOOKUP(F397,'Datos por dni'!$B$10:$AM$2168,11,0)</f>
        <v>4 horas diarias, 3 veces por semana, de lunes a viernes por la TARDE.</v>
      </c>
      <c r="L397" s="15" t="str">
        <f>VLOOKUP(F397,'Datos por dni'!$B$344:$AN$800,12,0)</f>
        <v>Más allá de ganar experiencia para poder emplearme según mí formación quiero formar parte de una organización orientada a la resolución de problemáticas ambientales y a la re-educacion de la sociedad. Vincularme con personas con mis mismos objetivos y ser parte del cambio sería muy satisfactorio para mí.</v>
      </c>
      <c r="M397" s="15"/>
      <c r="N397" s="15"/>
      <c r="O397" s="15"/>
      <c r="P397" s="15"/>
      <c r="Q397" s="15"/>
    </row>
    <row r="398">
      <c r="A398" s="9" t="s">
        <v>389</v>
      </c>
      <c r="B398" s="13">
        <f>VLOOKUP(F398,'Datos por dni'!$B$351:$AN$800,2,0)</f>
        <v>44443.94367</v>
      </c>
      <c r="C398" s="14">
        <f>VLOOKUP(F398,'Datos por dni'!$B$344:$AN$800,5,0)</f>
        <v>34568</v>
      </c>
      <c r="D398" s="15" t="str">
        <f>IFERROR(__xludf.DUMMYFUNCTION("IF(REGEXMATCH(E398,""^[0-9]{8}$""),""DNI"",IF(E398&lt;&gt;"""",""OTRO"",""""))"),"DNI")</f>
        <v>DNI</v>
      </c>
      <c r="E398" s="42" t="s">
        <v>208</v>
      </c>
      <c r="F398" s="44">
        <v>3.8528111E7</v>
      </c>
      <c r="G398" s="15" t="str">
        <f>VLOOKUP(TEXT(F398,"0"),'Nacionalidades de todo por dni'!$A$2:$B$2168,2,0)</f>
        <v>Argentina</v>
      </c>
      <c r="H398" s="18" t="str">
        <f t="shared" si="5"/>
        <v>4</v>
      </c>
      <c r="I398" s="18" t="str">
        <f t="shared" si="4"/>
        <v>3</v>
      </c>
      <c r="J398" s="18" t="str">
        <f t="shared" si="6"/>
        <v>MAÑANA</v>
      </c>
      <c r="K398" s="18" t="str">
        <f>VLOOKUP(F398,'Datos por dni'!$B$10:$AM$2168,11,0)</f>
        <v>4 horas diarias, 3 veces por semana, de lunes a viernes por la MAÑANA.</v>
      </c>
      <c r="L398" s="15" t="str">
        <f>VLOOKUP(F398,'Datos por dni'!$B$344:$AN$800,12,0)</f>
        <v>Me gustaría aprender nuevas habilidades y desarrollarme en un ambiente donde la temática ambiental es prioritaria; también me gustaría poder colaborar en las distintas actividades donde se necesite ayuda o acompañamiento. Aún no tengo experiencia laboral en este rubro y me encantaría adquirir herramientas prácticas que me permitan manejarme en el ambiente profesional en un futuro. </v>
      </c>
      <c r="M398" s="15"/>
      <c r="N398" s="15"/>
      <c r="O398" s="15"/>
      <c r="P398" s="15"/>
      <c r="Q398" s="15"/>
    </row>
    <row r="399">
      <c r="A399" s="9" t="s">
        <v>389</v>
      </c>
      <c r="B399" s="13">
        <f>VLOOKUP(F399,'Datos por dni'!$B$351:$AN$800,2,0)</f>
        <v>44441.84474</v>
      </c>
      <c r="C399" s="14">
        <f>VLOOKUP(F399,'Datos por dni'!$B$344:$AN$800,5,0)</f>
        <v>36382</v>
      </c>
      <c r="D399" s="15" t="str">
        <f>IFERROR(__xludf.DUMMYFUNCTION("IF(REGEXMATCH(E399,""^[0-9]{8}$""),""DNI"",IF(E399&lt;&gt;"""",""OTRO"",""""))"),"DNI")</f>
        <v>DNI</v>
      </c>
      <c r="E399" s="42" t="s">
        <v>206</v>
      </c>
      <c r="F399" s="44">
        <v>3.809718E7</v>
      </c>
      <c r="G399" s="15" t="str">
        <f>VLOOKUP(TEXT(F399,"0"),'Nacionalidades de todo por dni'!$A$2:$B$2168,2,0)</f>
        <v>Argentina</v>
      </c>
      <c r="H399" s="18" t="str">
        <f t="shared" si="5"/>
        <v>4</v>
      </c>
      <c r="I399" s="18" t="str">
        <f t="shared" si="4"/>
        <v>3</v>
      </c>
      <c r="J399" s="18" t="str">
        <f t="shared" si="6"/>
        <v>MAÑANA</v>
      </c>
      <c r="K399" s="18" t="str">
        <f>VLOOKUP(F399,'Datos por dni'!$B$10:$AM$2168,11,0)</f>
        <v>4 horas diarias, 3 veces por semana, de lunes a viernes por la MAÑANA.</v>
      </c>
      <c r="L399" s="15" t="str">
        <f>VLOOKUP(F399,'Datos por dni'!$B$344:$AN$800,12,0)</f>
        <v>Me estoy formando como profesional y creo que el voluntariado puede ser de gran ayuda</v>
      </c>
      <c r="M399" s="15"/>
      <c r="N399" s="15"/>
      <c r="O399" s="15"/>
      <c r="P399" s="15"/>
      <c r="Q399" s="15"/>
    </row>
    <row r="400">
      <c r="A400" s="9" t="s">
        <v>389</v>
      </c>
      <c r="B400" s="13">
        <f>VLOOKUP(F400,'Datos por dni'!$B$351:$AN$800,2,0)</f>
        <v>44438.9088</v>
      </c>
      <c r="C400" s="14">
        <f>VLOOKUP(F400,'Datos por dni'!$B$344:$AN$800,5,0)</f>
        <v>37608</v>
      </c>
      <c r="D400" s="15" t="str">
        <f>IFERROR(__xludf.DUMMYFUNCTION("IF(REGEXMATCH(E400,""^[0-9]{8}$""),""DNI"",IF(E400&lt;&gt;"""",""OTRO"",""""))"),"DNI")</f>
        <v>DNI</v>
      </c>
      <c r="E400" s="42" t="s">
        <v>205</v>
      </c>
      <c r="F400" s="44">
        <v>4.4568209E7</v>
      </c>
      <c r="G400" s="15" t="str">
        <f>VLOOKUP(TEXT(F400,"0"),'Nacionalidades de todo por dni'!$A$2:$B$2168,2,0)</f>
        <v>Argentina</v>
      </c>
      <c r="H400" s="18" t="str">
        <f t="shared" si="5"/>
        <v>3</v>
      </c>
      <c r="I400" s="18" t="str">
        <f t="shared" si="4"/>
        <v>4</v>
      </c>
      <c r="J400" s="18" t="str">
        <f t="shared" si="6"/>
        <v>TARDE</v>
      </c>
      <c r="K400" s="18" t="str">
        <f>VLOOKUP(F400,'Datos por dni'!$B$10:$AM$2168,11,0)</f>
        <v>3 horas diarias, 4 veces por semana, de lunes a viernes por la TARDE.</v>
      </c>
      <c r="L400" s="15" t="str">
        <f>VLOOKUP(F400,'Datos por dni'!$B$344:$AN$800,12,0)</f>
        <v>quiero contribuir lo más posible al medio ambiente y mucho más ahora con la situación en la que está el planeta </v>
      </c>
      <c r="M400" s="15"/>
      <c r="N400" s="15"/>
      <c r="O400" s="15"/>
      <c r="P400" s="15"/>
      <c r="Q400" s="15"/>
    </row>
    <row r="401">
      <c r="A401" s="9" t="s">
        <v>389</v>
      </c>
      <c r="B401" s="13">
        <f>VLOOKUP(F401,'Datos por dni'!$B$351:$AN$800,2,0)</f>
        <v>44425.48252</v>
      </c>
      <c r="C401" s="14">
        <f>VLOOKUP(F401,'Datos por dni'!$B$344:$AN$800,5,0)</f>
        <v>36015</v>
      </c>
      <c r="D401" s="15" t="str">
        <f>IFERROR(__xludf.DUMMYFUNCTION("IF(REGEXMATCH(E401,""^[0-9]{8}$""),""DNI"",IF(E401&lt;&gt;"""",""OTRO"",""""))"),"DNI")</f>
        <v>DNI</v>
      </c>
      <c r="E401" s="42" t="s">
        <v>199</v>
      </c>
      <c r="F401" s="44">
        <v>4.131072E7</v>
      </c>
      <c r="G401" s="15" t="str">
        <f>VLOOKUP(TEXT(F401,"0"),'Nacionalidades de todo por dni'!$A$2:$B$2168,2,0)</f>
        <v>Argentina</v>
      </c>
      <c r="H401" s="18" t="str">
        <f t="shared" si="5"/>
        <v>4</v>
      </c>
      <c r="I401" s="18" t="str">
        <f t="shared" si="4"/>
        <v>3</v>
      </c>
      <c r="J401" s="18" t="str">
        <f t="shared" si="6"/>
        <v>MAÑANA</v>
      </c>
      <c r="K401" s="18" t="str">
        <f>VLOOKUP(F401,'Datos por dni'!$B$10:$AM$2168,11,0)</f>
        <v>4 horas diarias, 3 veces por semana, de lunes a viernes por la MAÑANA.</v>
      </c>
      <c r="L401" s="15" t="str">
        <f>VLOOKUP(F401,'Datos por dni'!$B$344:$AN$800,12,0)</f>
        <v>Porque siento que mi misión es activar esa conciencia en mi para que se active en lxs demas y logremos vincularnos desde la cooperación y en comunindad</v>
      </c>
      <c r="M401" s="15"/>
      <c r="N401" s="15"/>
      <c r="O401" s="15"/>
      <c r="P401" s="15"/>
      <c r="Q401" s="15"/>
    </row>
    <row r="402">
      <c r="A402" s="9" t="s">
        <v>389</v>
      </c>
      <c r="B402" s="13">
        <f>VLOOKUP(F402,'Datos por dni'!$B$351:$AN$800,2,0)</f>
        <v>44470.46375</v>
      </c>
      <c r="C402" s="14">
        <f>VLOOKUP(F402,'Datos por dni'!$B$344:$AN$800,5,0)</f>
        <v>36833</v>
      </c>
      <c r="D402" s="15" t="str">
        <f>IFERROR(__xludf.DUMMYFUNCTION("IF(REGEXMATCH(E402,""^[0-9]{8}$""),""DNI"",IF(E402&lt;&gt;"""",""OTRO"",""""))"),"DNI")</f>
        <v>DNI</v>
      </c>
      <c r="E402" s="42" t="s">
        <v>222</v>
      </c>
      <c r="F402" s="44">
        <v>4.2850667E7</v>
      </c>
      <c r="G402" s="15" t="str">
        <f>VLOOKUP(TEXT(F402,"0"),'Nacionalidades de todo por dni'!$A$2:$B$2168,2,0)</f>
        <v>Argentina</v>
      </c>
      <c r="H402" s="18" t="str">
        <f t="shared" si="5"/>
        <v>4</v>
      </c>
      <c r="I402" s="18" t="str">
        <f t="shared" si="4"/>
        <v>3</v>
      </c>
      <c r="J402" s="18" t="str">
        <f t="shared" si="6"/>
        <v>TARDE</v>
      </c>
      <c r="K402" s="18" t="str">
        <f>VLOOKUP(F402,'Datos por dni'!$B$10:$AM$2168,11,0)</f>
        <v>4 horas diarias, 3 veces por semana, de lunes a viernes por la TARDE.</v>
      </c>
      <c r="L402" s="15" t="str">
        <f>VLOOKUP(F402,'Datos por dni'!$B$344:$AN$800,12,0)</f>
        <v>Me parece una excelente oportunidad para trasladar a la practica algunos conocimientos que me dio la carrera, aportando mi granito en la comunidad. </v>
      </c>
      <c r="M402" s="15"/>
      <c r="N402" s="15"/>
      <c r="O402" s="15"/>
      <c r="P402" s="15"/>
      <c r="Q402" s="15"/>
    </row>
    <row r="403">
      <c r="A403" s="9" t="s">
        <v>389</v>
      </c>
      <c r="B403" s="13">
        <f>VLOOKUP(F403,'Datos por dni'!$B$351:$AN$800,2,0)</f>
        <v>44407.2418</v>
      </c>
      <c r="C403" s="14">
        <f>VLOOKUP(F403,'Datos por dni'!$B$344:$AN$800,5,0)</f>
        <v>31668</v>
      </c>
      <c r="D403" s="15" t="str">
        <f>IFERROR(__xludf.DUMMYFUNCTION("IF(REGEXMATCH(E403,""^[0-9]{8}$""),""DNI"",IF(E403&lt;&gt;"""",""OTRO"",""""))"),"DNI")</f>
        <v>DNI</v>
      </c>
      <c r="E403" s="42" t="s">
        <v>183</v>
      </c>
      <c r="F403" s="44">
        <v>3.2592512E7</v>
      </c>
      <c r="G403" s="15" t="str">
        <f>VLOOKUP(TEXT(F403,"0"),'Nacionalidades de todo por dni'!$A$2:$B$2168,2,0)</f>
        <v>Argentina</v>
      </c>
      <c r="H403" s="18" t="str">
        <f t="shared" si="5"/>
        <v>3</v>
      </c>
      <c r="I403" s="18" t="str">
        <f t="shared" si="4"/>
        <v>4</v>
      </c>
      <c r="J403" s="18" t="str">
        <f t="shared" si="6"/>
        <v>MAÑANA</v>
      </c>
      <c r="K403" s="18" t="str">
        <f>VLOOKUP(F403,'Datos por dni'!$B$10:$AM$2168,11,0)</f>
        <v>3 horas diarias, 4 veces por semana, de lunes a viernes por la MAÑANA.</v>
      </c>
      <c r="L403" s="15" t="str">
        <f>VLOOKUP(F403,'Datos por dni'!$B$344:$AN$800,12,0)</f>
        <v>La misma intención de querer ayudar a preservar la naturaleza, la biodiversidad y generar empleos verdes, queriendo cambiar la realidad del cambio climático que estamos viviendo</v>
      </c>
      <c r="M403" s="15"/>
      <c r="N403" s="15"/>
      <c r="O403" s="15"/>
      <c r="P403" s="15"/>
      <c r="Q403" s="15"/>
    </row>
    <row r="404">
      <c r="A404" s="9" t="s">
        <v>389</v>
      </c>
      <c r="B404" s="13">
        <f>VLOOKUP(F404,'Datos por dni'!$B$351:$AN$800,2,0)</f>
        <v>44342.60129</v>
      </c>
      <c r="C404" s="14">
        <f>VLOOKUP(F404,'Datos por dni'!$B$344:$AN$800,5,0)</f>
        <v>36263</v>
      </c>
      <c r="D404" s="15" t="str">
        <f>IFERROR(__xludf.DUMMYFUNCTION("IF(REGEXMATCH(E404,""^[0-9]{8}$""),""DNI"",IF(E404&lt;&gt;"""",""OTRO"",""""))"),"DNI")</f>
        <v>DNI</v>
      </c>
      <c r="E404" s="42" t="s">
        <v>129</v>
      </c>
      <c r="F404" s="44">
        <v>4.1834575E7</v>
      </c>
      <c r="G404" s="15" t="str">
        <f>VLOOKUP(TEXT(F404,"0"),'Nacionalidades de todo por dni'!$A$2:$B$2168,2,0)</f>
        <v>Argentina</v>
      </c>
      <c r="H404" s="18" t="str">
        <f t="shared" si="5"/>
        <v>3</v>
      </c>
      <c r="I404" s="18" t="str">
        <f t="shared" si="4"/>
        <v>4</v>
      </c>
      <c r="J404" s="18" t="str">
        <f t="shared" si="6"/>
        <v>TARDE</v>
      </c>
      <c r="K404" s="18" t="str">
        <f>VLOOKUP(F404,'Datos por dni'!$B$10:$AM$2168,11,0)</f>
        <v>3 horas diarias, 4 veces por semana, de lunes a viernes por la TARDE.</v>
      </c>
      <c r="L404" s="15" t="str">
        <f>VLOOKUP(F404,'Datos por dni'!$B$344:$AN$800,12,0)</f>
        <v>Quiero tener las herramientas y recursos para poder transmitir desde el ejemplo la iniciativa de cuidar al medio ambiente </v>
      </c>
      <c r="M404" s="15"/>
      <c r="N404" s="15"/>
      <c r="O404" s="15"/>
      <c r="P404" s="15"/>
      <c r="Q404" s="15"/>
    </row>
    <row r="405">
      <c r="A405" s="9" t="s">
        <v>389</v>
      </c>
      <c r="B405" s="13">
        <f>VLOOKUP(F405,'Datos por dni'!$B$351:$AN$800,2,0)</f>
        <v>44350.38837</v>
      </c>
      <c r="C405" s="14">
        <f>VLOOKUP(F405,'Datos por dni'!$B$344:$AN$800,5,0)</f>
        <v>32160</v>
      </c>
      <c r="D405" s="15" t="str">
        <f>IFERROR(__xludf.DUMMYFUNCTION("IF(REGEXMATCH(E405,""^[0-9]{8}$""),""DNI"",IF(E405&lt;&gt;"""",""OTRO"",""""))"),"OTRO")</f>
        <v>OTRO</v>
      </c>
      <c r="E405" s="42" t="s">
        <v>142</v>
      </c>
      <c r="F405" s="44">
        <v>3.33367962E8</v>
      </c>
      <c r="G405" s="15" t="str">
        <f>VLOOKUP(TEXT(F405,"0"),'Nacionalidades de todo por dni'!$A$2:$B$2168,2,0)</f>
        <v>Argentina</v>
      </c>
      <c r="H405" s="18" t="str">
        <f t="shared" si="5"/>
        <v>4</v>
      </c>
      <c r="I405" s="18" t="str">
        <f t="shared" si="4"/>
        <v>3</v>
      </c>
      <c r="J405" s="18" t="str">
        <f t="shared" si="6"/>
        <v>TARDE</v>
      </c>
      <c r="K405" s="18" t="str">
        <f>VLOOKUP(F405,'Datos por dni'!$B$10:$AM$2168,11,0)</f>
        <v>4 horas diarias, 3 veces por semana, de lunes a viernes por la TARDE.</v>
      </c>
      <c r="L405" s="15" t="str">
        <f>VLOOKUP(F405,'Datos por dni'!$B$344:$AN$800,12,0)</f>
        <v>Intento desde mi pequeño lugar concientizar en la importancia de cuidar el medio ambiente,  cuan urgente es cambiar nuestros hábitos de consumo y alimenticios. Pero me gustaria hacerlo en equipo y poder aprender mucho más.</v>
      </c>
      <c r="M405" s="15"/>
      <c r="N405" s="15"/>
      <c r="O405" s="15"/>
      <c r="P405" s="15"/>
      <c r="Q405" s="15"/>
    </row>
    <row r="406">
      <c r="A406" s="9" t="s">
        <v>389</v>
      </c>
      <c r="B406" s="13">
        <f>VLOOKUP(F406,'Datos por dni'!$B$351:$AN$800,2,0)</f>
        <v>44381.92455</v>
      </c>
      <c r="C406" s="14">
        <f>VLOOKUP(F406,'Datos por dni'!$B$344:$AN$800,5,0)</f>
        <v>36456</v>
      </c>
      <c r="D406" s="15" t="str">
        <f>IFERROR(__xludf.DUMMYFUNCTION("IF(REGEXMATCH(E406,""^[0-9]{8}$""),""DNI"",IF(E406&lt;&gt;"""",""OTRO"",""""))"),"DNI")</f>
        <v>DNI</v>
      </c>
      <c r="E406" s="42" t="s">
        <v>167</v>
      </c>
      <c r="F406" s="44">
        <v>4.220179E7</v>
      </c>
      <c r="G406" s="15" t="str">
        <f>VLOOKUP(TEXT(F406,"0"),'Nacionalidades de todo por dni'!$A$2:$B$2168,2,0)</f>
        <v>Argentina</v>
      </c>
      <c r="H406" s="18" t="str">
        <f t="shared" si="5"/>
        <v>3</v>
      </c>
      <c r="I406" s="18" t="str">
        <f t="shared" si="4"/>
        <v>4</v>
      </c>
      <c r="J406" s="18" t="str">
        <f t="shared" si="6"/>
        <v>TARDE</v>
      </c>
      <c r="K406" s="18" t="str">
        <f>VLOOKUP(F406,'Datos por dni'!$B$10:$AM$2168,11,0)</f>
        <v>3 horas diarias, 4 veces por semana, de lunes a viernes por la TARDE.</v>
      </c>
      <c r="L406" s="15" t="str">
        <f>VLOOKUP(F406,'Datos por dni'!$B$344:$AN$800,12,0)</f>
        <v>Cada vez me quiero involucrar mas en el cuidado del medio ambiente y este voluntariado me parece la mejor opción. Ademas, tuve excelentes referencias de Eco House. Tengo ganas no solo de aprender sino también de aportar.</v>
      </c>
      <c r="M406" s="15"/>
      <c r="N406" s="15"/>
      <c r="O406" s="15"/>
      <c r="P406" s="15"/>
      <c r="Q406" s="15"/>
    </row>
    <row r="407">
      <c r="A407" s="9" t="s">
        <v>389</v>
      </c>
      <c r="B407" s="13">
        <f>VLOOKUP(F407,'Datos por dni'!$B$351:$AN$800,2,0)</f>
        <v>44433.488</v>
      </c>
      <c r="C407" s="14">
        <f>VLOOKUP(F407,'Datos por dni'!$B$344:$AN$800,5,0)</f>
        <v>37320</v>
      </c>
      <c r="D407" s="15" t="str">
        <f>IFERROR(__xludf.DUMMYFUNCTION("IF(REGEXMATCH(E407,""^[0-9]{8}$""),""DNI"",IF(E407&lt;&gt;"""",""OTRO"",""""))"),"DNI")</f>
        <v>DNI</v>
      </c>
      <c r="E407" s="42" t="s">
        <v>203</v>
      </c>
      <c r="F407" s="44">
        <v>9.5748726E7</v>
      </c>
      <c r="G407" s="15" t="str">
        <f>VLOOKUP(TEXT(F407,"0"),'Nacionalidades de todo por dni'!$A$2:$B$2168,2,0)</f>
        <v>Paraguay</v>
      </c>
      <c r="H407" s="18" t="str">
        <f t="shared" si="5"/>
        <v>3</v>
      </c>
      <c r="I407" s="18" t="str">
        <f t="shared" si="4"/>
        <v>4</v>
      </c>
      <c r="J407" s="18" t="str">
        <f t="shared" si="6"/>
        <v>MAÑANA</v>
      </c>
      <c r="K407" s="18" t="str">
        <f>VLOOKUP(F407,'Datos por dni'!$B$10:$AM$2168,11,0)</f>
        <v>3 horas diarias, 4 veces por semana, de lunes a viernes por la MAÑANA.</v>
      </c>
      <c r="L407" s="15" t="str">
        <f>VLOOKUP(F407,'Datos por dni'!$B$344:$AN$800,12,0)</f>
        <v>Tengo muchas ganas de aprender cosas nuevas y realizar actividades de bien común, además de expandir más mis relaciones interpersonales. He estado teniendo la necesidad de conocer a más personas que tengan algún interés que me parezca interesante, y además quería saber cómo se siente realizar un voluntariado relacionado al medioambiente. Me interesa mucho la propuesta que tiene Eco House, por tal razón sería un placer para mí formar parte de este grupo.</v>
      </c>
      <c r="M407" s="15"/>
      <c r="N407" s="15"/>
      <c r="O407" s="15"/>
      <c r="P407" s="15"/>
      <c r="Q407" s="15"/>
    </row>
    <row r="408">
      <c r="A408" s="9" t="s">
        <v>389</v>
      </c>
      <c r="B408" s="13">
        <f>VLOOKUP(F408,'Datos por dni'!$B$351:$AN$800,2,0)</f>
        <v>44376.81213</v>
      </c>
      <c r="C408" s="14">
        <f>VLOOKUP(F408,'Datos por dni'!$B$344:$AN$800,5,0)</f>
        <v>36850</v>
      </c>
      <c r="D408" s="15" t="str">
        <f>IFERROR(__xludf.DUMMYFUNCTION("IF(REGEXMATCH(E408,""^[0-9]{8}$""),""DNI"",IF(E408&lt;&gt;"""",""OTRO"",""""))"),"DNI")</f>
        <v>DNI</v>
      </c>
      <c r="E408" s="42" t="s">
        <v>164</v>
      </c>
      <c r="F408" s="44">
        <v>4.2979993E7</v>
      </c>
      <c r="G408" s="15" t="str">
        <f>VLOOKUP(TEXT(F408,"0"),'Nacionalidades de todo por dni'!$A$2:$B$2168,2,0)</f>
        <v>Argentina</v>
      </c>
      <c r="H408" s="18" t="str">
        <f t="shared" si="5"/>
        <v>4</v>
      </c>
      <c r="I408" s="18" t="str">
        <f t="shared" si="4"/>
        <v>3</v>
      </c>
      <c r="J408" s="18" t="str">
        <f t="shared" si="6"/>
        <v>MAÑANA</v>
      </c>
      <c r="K408" s="18" t="str">
        <f>VLOOKUP(F408,'Datos por dni'!$B$10:$AM$2168,11,0)</f>
        <v>4 horas diarias, 3 veces por semana, de lunes a viernes por la MAÑANA.</v>
      </c>
      <c r="L408" s="15" t="str">
        <f>VLOOKUP(F408,'Datos por dni'!$B$344:$AN$800,12,0)</f>
        <v>soy parte de una red de circuladorxs en donde militamos el activismo menstrual. Considero que la transformación viene de la mano de políticas públicas eco-feministas, y en ese sentido me gustaría adentrarme más en temas ecológicos y medioambientales.</v>
      </c>
      <c r="M408" s="15"/>
      <c r="N408" s="15"/>
      <c r="O408" s="15"/>
      <c r="P408" s="15"/>
      <c r="Q408" s="15"/>
    </row>
    <row r="409">
      <c r="A409" s="9" t="s">
        <v>389</v>
      </c>
      <c r="B409" s="13">
        <f>VLOOKUP(F409,'Datos por dni'!$B$351:$AN$800,2,0)</f>
        <v>44410.53607</v>
      </c>
      <c r="C409" s="14">
        <f>VLOOKUP(F409,'Datos por dni'!$B$344:$AN$800,5,0)</f>
        <v>37683</v>
      </c>
      <c r="D409" s="15" t="str">
        <f>IFERROR(__xludf.DUMMYFUNCTION("IF(REGEXMATCH(E409,""^[0-9]{8}$""),""DNI"",IF(E409&lt;&gt;"""",""OTRO"",""""))"),"DNI")</f>
        <v>DNI</v>
      </c>
      <c r="E409" s="42" t="s">
        <v>189</v>
      </c>
      <c r="F409" s="44">
        <v>4.4796282E7</v>
      </c>
      <c r="G409" s="15" t="str">
        <f>VLOOKUP(TEXT(F409,"0"),'Nacionalidades de todo por dni'!$A$2:$B$2168,2,0)</f>
        <v>Argentina</v>
      </c>
      <c r="H409" s="18" t="str">
        <f t="shared" si="5"/>
        <v>4</v>
      </c>
      <c r="I409" s="18" t="str">
        <f t="shared" si="4"/>
        <v>3</v>
      </c>
      <c r="J409" s="18" t="str">
        <f t="shared" si="6"/>
        <v>MAÑANA</v>
      </c>
      <c r="K409" s="18" t="str">
        <f>VLOOKUP(F409,'Datos por dni'!$B$10:$AM$2168,11,0)</f>
        <v>4 horas diarias, 3 veces por semana, de lunes a viernes por la MAÑANA.</v>
      </c>
      <c r="L409" s="15" t="str">
        <f>VLOOKUP(F409,'Datos por dni'!$B$344:$AN$800,12,0)</f>
        <v>Realmente me parece que todo lo que aborda eco house, son temas sumamente delicados, que merecen atención plena. También cabe destacar que brindan información y herramientas fundamentales para el día a día, que todo ciudadano debería de saber utilizar en sus vidas.</v>
      </c>
      <c r="M409" s="15"/>
      <c r="N409" s="15"/>
      <c r="O409" s="15"/>
      <c r="P409" s="15"/>
      <c r="Q409" s="15"/>
    </row>
    <row r="410">
      <c r="A410" s="9" t="s">
        <v>389</v>
      </c>
      <c r="B410" s="13">
        <f>VLOOKUP(F410,'Datos por dni'!$B$351:$AN$800,2,0)</f>
        <v>44476.64713</v>
      </c>
      <c r="C410" s="14">
        <f>VLOOKUP(F410,'Datos por dni'!$B$344:$AN$800,5,0)</f>
        <v>35369</v>
      </c>
      <c r="D410" s="15" t="str">
        <f>IFERROR(__xludf.DUMMYFUNCTION("IF(REGEXMATCH(E410,""^[0-9]{8}$""),""DNI"",IF(E410&lt;&gt;"""",""OTRO"",""""))"),"DNI")</f>
        <v>DNI</v>
      </c>
      <c r="E410" s="42" t="s">
        <v>224</v>
      </c>
      <c r="F410" s="44">
        <v>4.0011345E7</v>
      </c>
      <c r="G410" s="15" t="str">
        <f>VLOOKUP(TEXT(F410,"0"),'Nacionalidades de todo por dni'!$A$2:$B$2168,2,0)</f>
        <v>Argentina</v>
      </c>
      <c r="H410" s="18" t="str">
        <f t="shared" si="5"/>
        <v>3</v>
      </c>
      <c r="I410" s="18" t="str">
        <f t="shared" si="4"/>
        <v>4</v>
      </c>
      <c r="J410" s="18" t="str">
        <f t="shared" si="6"/>
        <v>TARDE</v>
      </c>
      <c r="K410" s="18" t="str">
        <f>VLOOKUP(F410,'Datos por dni'!$B$10:$AM$2168,11,0)</f>
        <v>3 horas diarias, 4 veces por semana, de lunes a viernes por la TARDE.</v>
      </c>
      <c r="L410" s="15" t="str">
        <f>VLOOKUP(F410,'Datos por dni'!$B$344:$AN$800,12,0)</f>
        <v>Me interesa adquirir experiencia en investigación sobre temáticas relacionadas al cambio climático formando parte de un equipo interdisciplinario. </v>
      </c>
      <c r="M410" s="15"/>
      <c r="N410" s="15"/>
      <c r="O410" s="15"/>
      <c r="P410" s="15"/>
      <c r="Q410" s="15"/>
    </row>
    <row r="411">
      <c r="A411" s="9" t="s">
        <v>389</v>
      </c>
      <c r="B411" s="13">
        <f>VLOOKUP(F411,'Datos por dni'!$B$351:$AN$800,2,0)</f>
        <v>44496.80199</v>
      </c>
      <c r="C411" s="14">
        <f>VLOOKUP(F411,'Datos por dni'!$B$344:$AN$800,5,0)</f>
        <v>35426</v>
      </c>
      <c r="D411" s="15" t="str">
        <f>IFERROR(__xludf.DUMMYFUNCTION("IF(REGEXMATCH(E411,""^[0-9]{8}$""),""DNI"",IF(E411&lt;&gt;"""",""OTRO"",""""))"),"DNI")</f>
        <v>DNI</v>
      </c>
      <c r="E411" s="42" t="s">
        <v>237</v>
      </c>
      <c r="F411" s="44">
        <v>4.0009293E7</v>
      </c>
      <c r="G411" s="15" t="str">
        <f>VLOOKUP(TEXT(F411,"0"),'Nacionalidades de todo por dni'!$A$2:$B$2168,2,0)</f>
        <v>Argentina</v>
      </c>
      <c r="H411" s="18" t="str">
        <f t="shared" si="5"/>
        <v>4</v>
      </c>
      <c r="I411" s="18" t="str">
        <f t="shared" si="4"/>
        <v>3</v>
      </c>
      <c r="J411" s="18" t="str">
        <f t="shared" si="6"/>
        <v>TARDE</v>
      </c>
      <c r="K411" s="18" t="str">
        <f>VLOOKUP(F411,'Datos por dni'!$B$10:$AM$2168,11,0)</f>
        <v>4 horas diarias, 3 veces por semana, de lunes a viernes por la TARDE.</v>
      </c>
      <c r="L411" s="15" t="str">
        <f>VLOOKUP(F411,'Datos por dni'!$B$344:$AN$800,12,0)</f>
        <v>Me interesa orientar mi carrera a realizar proyectos con un gran impacto social y ambiental y, creo que una gran forma de empezar a hacerlo es instruyéndome con ustedes y aportando desde mi lugar.</v>
      </c>
      <c r="M411" s="15"/>
      <c r="N411" s="15"/>
      <c r="O411" s="15"/>
      <c r="P411" s="15"/>
      <c r="Q411" s="15"/>
    </row>
    <row r="412">
      <c r="A412" s="9" t="s">
        <v>389</v>
      </c>
      <c r="B412" s="13">
        <f>VLOOKUP(F412,'Datos por dni'!$B$351:$AN$800,2,0)</f>
        <v>44643.56898</v>
      </c>
      <c r="C412" s="14">
        <f>VLOOKUP(F412,'Datos por dni'!$B$344:$AN$800,5,0)</f>
        <v>29063</v>
      </c>
      <c r="D412" s="15" t="str">
        <f>IFERROR(__xludf.DUMMYFUNCTION("IF(REGEXMATCH(E412,""^[0-9]{8}$""),""DNI"",IF(E412&lt;&gt;"""",""OTRO"",""""))"),"DNI")</f>
        <v>DNI</v>
      </c>
      <c r="E412" s="42" t="s">
        <v>297</v>
      </c>
      <c r="F412" s="44">
        <v>2.7497806E7</v>
      </c>
      <c r="G412" s="15" t="str">
        <f>VLOOKUP(TEXT(F412,"0"),'Nacionalidades de todo por dni'!$A$2:$B$2168,2,0)</f>
        <v>Argentina</v>
      </c>
      <c r="H412" s="18" t="str">
        <f t="shared" si="5"/>
        <v>3</v>
      </c>
      <c r="I412" s="18" t="str">
        <f t="shared" si="4"/>
        <v>4</v>
      </c>
      <c r="J412" s="18" t="str">
        <f t="shared" si="6"/>
        <v>TARDE</v>
      </c>
      <c r="K412" s="18" t="str">
        <f>VLOOKUP(F412,'Datos por dni'!$B$10:$AM$2168,11,0)</f>
        <v>3 horas diarias, 4 veces por semana, de lunes a viernes por la TARDE.</v>
      </c>
      <c r="L412" s="15" t="str">
        <f>VLOOKUP(F412,'Datos por dni'!$B$344:$AN$800,12,0)</f>
        <v>Quiero que mis acciones generen un mayor impacto en la preservación del ambiente, por eso quiero enfocarme en la educación de los niños, porque considero que en ellos está el verdadero cambio. </v>
      </c>
      <c r="M412" s="15"/>
      <c r="N412" s="15"/>
      <c r="O412" s="15"/>
      <c r="P412" s="15"/>
      <c r="Q412" s="15"/>
    </row>
    <row r="413">
      <c r="A413" s="9" t="s">
        <v>389</v>
      </c>
      <c r="B413" s="13">
        <f>VLOOKUP(F413,'Datos por dni'!$B$351:$AN$800,2,0)</f>
        <v>44502.48295</v>
      </c>
      <c r="C413" s="14">
        <f>VLOOKUP(F413,'Datos por dni'!$B$344:$AN$800,5,0)</f>
        <v>36406</v>
      </c>
      <c r="D413" s="15" t="str">
        <f>IFERROR(__xludf.DUMMYFUNCTION("IF(REGEXMATCH(E413,""^[0-9]{8}$""),""DNI"",IF(E413&lt;&gt;"""",""OTRO"",""""))"),"DNI")</f>
        <v>DNI</v>
      </c>
      <c r="E413" s="42" t="s">
        <v>241</v>
      </c>
      <c r="F413" s="44">
        <v>4.2149619E7</v>
      </c>
      <c r="G413" s="15" t="str">
        <f>VLOOKUP(TEXT(F413,"0"),'Nacionalidades de todo por dni'!$A$2:$B$2168,2,0)</f>
        <v>Argentina</v>
      </c>
      <c r="H413" s="18" t="str">
        <f t="shared" si="5"/>
        <v>3</v>
      </c>
      <c r="I413" s="18" t="str">
        <f t="shared" si="4"/>
        <v>4</v>
      </c>
      <c r="J413" s="18" t="str">
        <f t="shared" si="6"/>
        <v>TARDE</v>
      </c>
      <c r="K413" s="18" t="str">
        <f>VLOOKUP(F413,'Datos por dni'!$B$10:$AM$2168,11,0)</f>
        <v>3 horas diarias, 4 veces por semana, de lunes a viernes por la TARDE.</v>
      </c>
      <c r="L413" s="15" t="str">
        <f>VLOOKUP(F413,'Datos por dni'!$B$344:$AN$800,12,0)</f>
        <v>El programa de Agentes de Cambio me parece una propuesta muy valiosa e interesante para aprender sobre el cuidado ambiental desde la acción, rodeada de personas que cuenten con los mismos intereses y valores en cuanto estos temas. Sumarme a Ecohouse como Agente de cambio contribuye a generar un movimiento cada vez más grande y llegar a lograr grandes cambios que no tendrían el mismo impacto si decido instruirme sobre estas temáticas de manera aislada, por eso generar grupos y movimientos en conjunto como el voluntariado de Ecohouse me parece esencial para accionar en estas problemáticas</v>
      </c>
      <c r="M413" s="15"/>
      <c r="N413" s="15"/>
      <c r="O413" s="15"/>
      <c r="P413" s="15"/>
      <c r="Q413" s="15"/>
    </row>
    <row r="414">
      <c r="A414" s="9" t="s">
        <v>389</v>
      </c>
      <c r="B414" s="13">
        <f>VLOOKUP(F414,'Datos por dni'!$B$351:$AN$800,2,0)</f>
        <v>44497.89046</v>
      </c>
      <c r="C414" s="14">
        <f>VLOOKUP(F414,'Datos por dni'!$B$344:$AN$800,5,0)</f>
        <v>33339</v>
      </c>
      <c r="D414" s="15" t="str">
        <f>IFERROR(__xludf.DUMMYFUNCTION("IF(REGEXMATCH(E414,""^[0-9]{8}$""),""DNI"",IF(E414&lt;&gt;"""",""OTRO"",""""))"),"DNI")</f>
        <v>DNI</v>
      </c>
      <c r="E414" s="42" t="s">
        <v>239</v>
      </c>
      <c r="F414" s="44">
        <v>3.4893148E7</v>
      </c>
      <c r="G414" s="15" t="str">
        <f>VLOOKUP(TEXT(F414,"0"),'Nacionalidades de todo por dni'!$A$2:$B$2168,2,0)</f>
        <v>Argentina</v>
      </c>
      <c r="H414" s="18" t="str">
        <f t="shared" si="5"/>
        <v>3</v>
      </c>
      <c r="I414" s="18" t="str">
        <f t="shared" si="4"/>
        <v>4</v>
      </c>
      <c r="J414" s="18" t="str">
        <f t="shared" si="6"/>
        <v>TARDE</v>
      </c>
      <c r="K414" s="18" t="str">
        <f>VLOOKUP(F414,'Datos por dni'!$B$10:$AM$2168,11,0)</f>
        <v>3 horas diarias, 4 veces por semana, de lunes a viernes por la TARDE.</v>
      </c>
      <c r="L414" s="15" t="str">
        <f>VLOOKUP(F414,'Datos por dni'!$B$344:$AN$800,12,0)</f>
        <v>Porque me interesa elncuidado del medio ambiente 💚</v>
      </c>
      <c r="M414" s="15"/>
      <c r="N414" s="15"/>
      <c r="O414" s="15"/>
      <c r="P414" s="15"/>
      <c r="Q414" s="15"/>
    </row>
    <row r="415">
      <c r="A415" s="9" t="s">
        <v>389</v>
      </c>
      <c r="B415" s="13">
        <f>VLOOKUP(F415,'Datos por dni'!$B$351:$AN$800,2,0)</f>
        <v>44533.47543</v>
      </c>
      <c r="C415" s="14">
        <f>VLOOKUP(F415,'Datos por dni'!$B$344:$AN$800,5,0)</f>
        <v>31466</v>
      </c>
      <c r="D415" s="15" t="str">
        <f>IFERROR(__xludf.DUMMYFUNCTION("IF(REGEXMATCH(E415,""^[0-9]{8}$""),""DNI"",IF(E415&lt;&gt;"""",""OTRO"",""""))"),"DNI")</f>
        <v>DNI</v>
      </c>
      <c r="E415" s="42" t="s">
        <v>256</v>
      </c>
      <c r="F415" s="50">
        <v>3.2152106E7</v>
      </c>
      <c r="G415" s="15" t="str">
        <f>VLOOKUP(TEXT(F415,"0"),'Nacionalidades de todo por dni'!$A$2:$B$2168,2,0)</f>
        <v>Argentina</v>
      </c>
      <c r="H415" s="18" t="str">
        <f t="shared" si="5"/>
        <v>3</v>
      </c>
      <c r="I415" s="18" t="str">
        <f t="shared" si="4"/>
        <v>4</v>
      </c>
      <c r="J415" s="18" t="str">
        <f t="shared" si="6"/>
        <v>TARDE</v>
      </c>
      <c r="K415" s="18" t="str">
        <f>VLOOKUP(F415,'Datos por dni'!$B$10:$AM$2168,11,0)</f>
        <v>3 horas diarias, 4 veces por semana, de lunes a viernes por la TARDE.</v>
      </c>
      <c r="L415" s="15" t="str">
        <f>VLOOKUP(F415,'Datos por dni'!$B$344:$AN$800,12,0)</f>
        <v>Acumulación de experiencia en el área de estudio y la posibilidad de devolver a la comunidad ya que soy diplomado en universidad pública.</v>
      </c>
      <c r="M415" s="15"/>
      <c r="N415" s="15"/>
      <c r="O415" s="15"/>
      <c r="P415" s="15"/>
      <c r="Q415" s="15"/>
    </row>
    <row r="416">
      <c r="A416" s="9" t="s">
        <v>389</v>
      </c>
      <c r="B416" s="13">
        <f>VLOOKUP(F416,'Datos por dni'!$B$351:$AN$800,2,0)</f>
        <v>44603.69935</v>
      </c>
      <c r="C416" s="14">
        <f>VLOOKUP(F416,'Datos por dni'!$B$344:$AN$800,5,0)</f>
        <v>29336</v>
      </c>
      <c r="D416" s="15" t="str">
        <f>IFERROR(__xludf.DUMMYFUNCTION("IF(REGEXMATCH(E416,""^[0-9]{8}$""),""DNI"",IF(E416&lt;&gt;"""",""OTRO"",""""))"),"DNI")</f>
        <v>DNI</v>
      </c>
      <c r="E416" s="42" t="s">
        <v>279</v>
      </c>
      <c r="F416" s="44">
        <v>2.8169008E7</v>
      </c>
      <c r="G416" s="15" t="str">
        <f>VLOOKUP(TEXT(F416,"0"),'Nacionalidades de todo por dni'!$A$2:$B$2168,2,0)</f>
        <v>Argentina</v>
      </c>
      <c r="H416" s="18" t="str">
        <f t="shared" si="5"/>
        <v>4</v>
      </c>
      <c r="I416" s="18" t="str">
        <f t="shared" si="4"/>
        <v>3</v>
      </c>
      <c r="J416" s="18" t="str">
        <f t="shared" si="6"/>
        <v>MAÑANA</v>
      </c>
      <c r="K416" s="18" t="str">
        <f>VLOOKUP(F416,'Datos por dni'!$B$10:$AM$2168,11,0)</f>
        <v>4 horas diarias, 3 veces por semana, de lunes a viernes por la MAÑANA.</v>
      </c>
      <c r="L416" s="15" t="str">
        <f>VLOOKUP(F416,'Datos por dni'!$B$344:$AN$800,12,0)</f>
        <v>Hace un tiempo que empece a involucrarme en la gestión ambiental y a capacitarme en gestión ambiental y triple impacto y quisiera poder aplicar lo aprendido y ganar experiencia</v>
      </c>
      <c r="M416" s="15"/>
      <c r="N416" s="15"/>
      <c r="O416" s="15"/>
      <c r="P416" s="15"/>
      <c r="Q416" s="15"/>
    </row>
    <row r="417">
      <c r="A417" s="9" t="s">
        <v>389</v>
      </c>
      <c r="B417" s="15" t="str">
        <f>VLOOKUP(F417,'Datos por dni'!$B$351:$AN$800,2,0)</f>
        <v/>
      </c>
      <c r="C417" s="51">
        <f>VLOOKUP(F417,'Datos por dni'!$B$344:$AN$800,5,0)</f>
        <v>36577</v>
      </c>
      <c r="D417" s="15" t="str">
        <f>IFERROR(__xludf.DUMMYFUNCTION("IF(REGEXMATCH(E417,""^[0-9]{8}$""),""DNI"",IF(E417&lt;&gt;"""",""OTRO"",""""))"),"DNI")</f>
        <v>DNI</v>
      </c>
      <c r="E417" s="42" t="s">
        <v>388</v>
      </c>
      <c r="F417" s="52">
        <v>4.2425367E7</v>
      </c>
      <c r="G417" s="15" t="str">
        <f>VLOOKUP(TEXT(F417,"0"),'Nacionalidades de todo por dni'!$A$2:$B$2168,2,0)</f>
        <v>Argentina</v>
      </c>
      <c r="H417" s="18" t="str">
        <f t="shared" si="5"/>
        <v/>
      </c>
      <c r="I417" s="18" t="str">
        <f t="shared" si="4"/>
        <v/>
      </c>
      <c r="J417" s="18" t="str">
        <f t="shared" si="6"/>
        <v/>
      </c>
      <c r="K417" s="18" t="str">
        <f>VLOOKUP(F417,'Datos por dni'!$B$10:$AM$2168,11,0)</f>
        <v/>
      </c>
      <c r="L417" s="15" t="str">
        <f>VLOOKUP(F417,'Datos por dni'!$B$344:$AN$800,12,0)</f>
        <v/>
      </c>
      <c r="M417" s="15"/>
      <c r="N417" s="15"/>
      <c r="O417" s="15"/>
      <c r="P417" s="15"/>
      <c r="Q417" s="15"/>
    </row>
    <row r="418" hidden="1">
      <c r="A418" s="9" t="s">
        <v>389</v>
      </c>
      <c r="B418" s="13">
        <f>VLOOKUP(F418,'Datos por dni'!$B$351:$AN$800,2,0)</f>
        <v>44370.67961</v>
      </c>
      <c r="C418" s="14">
        <f>VLOOKUP(F418,'Datos por dni'!$B$344:$AN$800,5,0)</f>
        <v>31197</v>
      </c>
      <c r="D418" s="15" t="str">
        <f>IFERROR(__xludf.DUMMYFUNCTION("IF(REGEXMATCH(E418,""^[0-9]{8}$""),""DNI"",IF(E418&lt;&gt;"""",""OTRO"",""""))"),"")</f>
        <v/>
      </c>
      <c r="E418" s="42"/>
      <c r="F418" s="17" t="s">
        <v>391</v>
      </c>
      <c r="G418" s="15" t="str">
        <f>VLOOKUP(TEXT(F418,"0"),'Nacionalidades de todo por dni'!$A$2:$B$2168,2,0)</f>
        <v>CABA</v>
      </c>
      <c r="H418" s="18" t="str">
        <f t="shared" si="5"/>
        <v>H</v>
      </c>
      <c r="I418" s="18" t="str">
        <f t="shared" si="4"/>
        <v/>
      </c>
      <c r="J418" s="18" t="str">
        <f t="shared" si="6"/>
        <v/>
      </c>
      <c r="K418" s="18" t="str">
        <f>VLOOKUP(F418,'Datos por dni'!$B$10:$AM$2168,11,0)</f>
        <v>Hogares Conscientes</v>
      </c>
      <c r="M418" s="15"/>
      <c r="N418" s="15" t="str">
        <f>VLOOKUP(F418,'Datos por dni'!$B$351:$AM$800,15,0)</f>
        <v>@agustinpb</v>
      </c>
      <c r="O418" s="15"/>
      <c r="P418" s="15"/>
      <c r="Q418" s="15"/>
    </row>
    <row r="419">
      <c r="A419" s="9" t="s">
        <v>389</v>
      </c>
      <c r="B419" s="13" t="str">
        <f>VLOOKUP(F419,'Datos por dni'!$B$351:$AN$800,2,0)</f>
        <v/>
      </c>
      <c r="C419" s="51">
        <f>VLOOKUP(F419,'Datos por dni'!$B$344:$AN$800,5,0)</f>
        <v>35513</v>
      </c>
      <c r="D419" s="15" t="str">
        <f>IFERROR(__xludf.DUMMYFUNCTION("IF(REGEXMATCH(E419,""^[0-9]{8}$""),""DNI"",IF(E419&lt;&gt;"""",""OTRO"",""""))"),"DNI")</f>
        <v>DNI</v>
      </c>
      <c r="E419" s="42" t="s">
        <v>392</v>
      </c>
      <c r="F419" s="53">
        <v>4.0242256E7</v>
      </c>
      <c r="G419" s="15" t="str">
        <f>VLOOKUP(TEXT(F419,"0"),'Nacionalidades de todo por dni'!$A$2:$B$2168,2,0)</f>
        <v>Argentina</v>
      </c>
      <c r="H419" s="18" t="str">
        <f t="shared" si="5"/>
        <v>M</v>
      </c>
      <c r="I419" s="18" t="str">
        <f t="shared" si="4"/>
        <v/>
      </c>
      <c r="J419" s="15"/>
      <c r="K419" s="54" t="str">
        <f>VLOOKUP(F419,'Datos por dni'!$B$10:$AM$2168,11,0)</f>
        <v>Mechi</v>
      </c>
      <c r="L419" s="15" t="str">
        <f>VLOOKUP(F419,'Datos por dni'!$B$344:$AN$800,12,0)</f>
        <v>9 a 13 </v>
      </c>
      <c r="M419" s="15"/>
      <c r="N419" s="55" t="s">
        <v>393</v>
      </c>
      <c r="O419" s="15"/>
      <c r="P419" s="15"/>
      <c r="Q419" s="15"/>
    </row>
    <row r="420">
      <c r="A420" s="9" t="s">
        <v>389</v>
      </c>
      <c r="B420" s="15" t="str">
        <f>VLOOKUP(F420,'Datos por dni'!$B$351:$AN$800,2,0)</f>
        <v/>
      </c>
      <c r="C420" s="51">
        <f>VLOOKUP(F420,'Datos por dni'!$B$344:$AN$800,5,0)</f>
        <v>36040</v>
      </c>
      <c r="D420" s="15" t="str">
        <f>IFERROR(__xludf.DUMMYFUNCTION("IF(REGEXMATCH(E420,""^[0-9]{8}$""),""DNI"",IF(E420&lt;&gt;"""",""OTRO"",""""))"),"DNI")</f>
        <v>DNI</v>
      </c>
      <c r="E420" s="42" t="s">
        <v>394</v>
      </c>
      <c r="F420" s="56">
        <v>4.1472723E7</v>
      </c>
      <c r="G420" s="15" t="str">
        <f>VLOOKUP(TEXT(F420,"0"),'Nacionalidades de todo por dni'!$A$2:$B$2168,2,0)</f>
        <v>Argentina</v>
      </c>
      <c r="H420" s="18" t="str">
        <f t="shared" si="5"/>
        <v>A</v>
      </c>
      <c r="I420" s="18" t="str">
        <f t="shared" si="4"/>
        <v/>
      </c>
      <c r="J420" s="15"/>
      <c r="K420" s="18" t="str">
        <f>VLOOKUP(F420,'Datos por dni'!$B$10:$AM$2168,11,0)</f>
        <v>Alex</v>
      </c>
      <c r="L420" s="15" t="str">
        <f>VLOOKUP(F420,'Datos por dni'!$B$344:$AN$800,12,0)</f>
        <v>Martes y viernes 9 a 15</v>
      </c>
      <c r="M420" s="15"/>
      <c r="N420" s="57" t="s">
        <v>395</v>
      </c>
      <c r="O420" s="15"/>
      <c r="P420" s="15"/>
      <c r="Q420" s="15"/>
    </row>
    <row r="421">
      <c r="A421" s="9" t="s">
        <v>389</v>
      </c>
      <c r="B421" s="13">
        <f>VLOOKUP(F421,'Datos por dni'!$B$351:$AN$800,2,0)</f>
        <v>44222.45396</v>
      </c>
      <c r="C421" s="51">
        <f>VLOOKUP(F421,'Datos por dni'!$B$344:$AN$800,5,0)</f>
        <v>34668</v>
      </c>
      <c r="D421" s="15" t="str">
        <f>IFERROR(__xludf.DUMMYFUNCTION("IF(REGEXMATCH(E421,""^[0-9]{8}$""),""DNI"",IF(E421&lt;&gt;"""",""OTRO"",""""))"),"DNI")</f>
        <v>DNI</v>
      </c>
      <c r="E421" s="42" t="s">
        <v>396</v>
      </c>
      <c r="F421" s="56">
        <v>3.862518E7</v>
      </c>
      <c r="G421" s="15" t="str">
        <f>VLOOKUP(TEXT(F421,"0"),'Nacionalidades de todo por dni'!$A$2:$B$2168,2,0)</f>
        <v>Argentina</v>
      </c>
      <c r="H421" s="18" t="str">
        <f t="shared" si="5"/>
        <v>M</v>
      </c>
      <c r="I421" s="18" t="str">
        <f t="shared" si="4"/>
        <v/>
      </c>
      <c r="J421" s="15"/>
      <c r="K421" s="18" t="str">
        <f>VLOOKUP(F421,'Datos por dni'!$B$10:$AM$2168,11,0)</f>
        <v>Mery</v>
      </c>
      <c r="L421" s="15" t="str">
        <f>VLOOKUP(F421,'Datos por dni'!$B$344:$AN$800,12,0)</f>
        <v>8 hrs semanales</v>
      </c>
      <c r="M421" s="15"/>
      <c r="N421" s="57" t="s">
        <v>397</v>
      </c>
      <c r="O421" s="15"/>
      <c r="P421" s="15"/>
      <c r="Q421" s="15"/>
    </row>
    <row r="422">
      <c r="A422" s="9" t="s">
        <v>389</v>
      </c>
      <c r="B422" s="13">
        <f>VLOOKUP(F422,'Datos por dni'!$B$351:$AN$800,2,0)</f>
        <v>44348.4206</v>
      </c>
      <c r="C422" s="14">
        <f>VLOOKUP(F422,'Datos por dni'!$B$344:$AN$800,5,0)</f>
        <v>28615</v>
      </c>
      <c r="D422" s="15" t="str">
        <f>IFERROR(__xludf.DUMMYFUNCTION("IF(REGEXMATCH(E422,""^[0-9]{8}$""),""DNI"",IF(E422&lt;&gt;"""",""OTRO"",""""))"),"DNI")</f>
        <v>DNI</v>
      </c>
      <c r="E422" s="42" t="s">
        <v>133</v>
      </c>
      <c r="F422" s="58">
        <v>2.6588286E7</v>
      </c>
      <c r="G422" s="15" t="str">
        <f>VLOOKUP(TEXT(F422,"0"),'Nacionalidades de todo por dni'!$A$2:$B$2168,2,0)</f>
        <v>Argentina</v>
      </c>
      <c r="H422" s="18" t="str">
        <f t="shared" si="5"/>
        <v>3</v>
      </c>
      <c r="I422" s="18" t="str">
        <f t="shared" si="4"/>
        <v>4</v>
      </c>
      <c r="J422" s="18" t="str">
        <f t="shared" ref="J422:J423" si="7">IF(ISNUMBER(SEARCH("TARDE",K422)),"TARDE",IF(ISNUMBER(SEARCH("MAÑANA",K422)),"MAÑANA",""))</f>
        <v>TARDE</v>
      </c>
      <c r="K422" s="18" t="str">
        <f>VLOOKUP(F422,'Datos por dni'!$B$10:$AM$2168,11,0)</f>
        <v>3 horas diarias, 4 veces por semana, de lunes a viernes por la TARDE.</v>
      </c>
      <c r="L422" s="15" t="str">
        <f>VLOOKUP(F422,'Datos por dni'!$B$344:$AN$800,12,0)</f>
        <v>Para expandir la conciencia ambiental</v>
      </c>
      <c r="M422" s="15"/>
      <c r="N422" s="15"/>
      <c r="O422" s="15"/>
      <c r="P422" s="15"/>
      <c r="Q422" s="15"/>
    </row>
    <row r="423">
      <c r="A423" s="9" t="s">
        <v>389</v>
      </c>
      <c r="B423" s="13">
        <f>VLOOKUP(F423,'Datos por dni'!$B$351:$AN$800,2,0)</f>
        <v>44348.52608</v>
      </c>
      <c r="C423" s="14">
        <f>VLOOKUP(F423,'Datos por dni'!$B$344:$AN$800,5,0)</f>
        <v>36671</v>
      </c>
      <c r="D423" s="15" t="str">
        <f>IFERROR(__xludf.DUMMYFUNCTION("IF(REGEXMATCH(E423,""^[0-9]{8}$""),""DNI"",IF(E423&lt;&gt;"""",""OTRO"",""""))"),"DNI")</f>
        <v>DNI</v>
      </c>
      <c r="E423" s="42" t="s">
        <v>135</v>
      </c>
      <c r="F423" s="59">
        <v>4.2689528E7</v>
      </c>
      <c r="G423" s="15" t="str">
        <f>VLOOKUP(TEXT(F423,"0"),'Nacionalidades de todo por dni'!$A$2:$B$2168,2,0)</f>
        <v>Argentina</v>
      </c>
      <c r="H423" s="18" t="str">
        <f t="shared" si="5"/>
        <v>3</v>
      </c>
      <c r="I423" s="18" t="str">
        <f t="shared" si="4"/>
        <v>4</v>
      </c>
      <c r="J423" s="18" t="str">
        <f t="shared" si="7"/>
        <v>MAÑANA</v>
      </c>
      <c r="K423" s="18" t="str">
        <f>VLOOKUP(F423,'Datos por dni'!$B$10:$AM$2168,11,0)</f>
        <v>3 horas diarias, 4 veces por semana, de lunes a viernes por la MAÑANA.</v>
      </c>
      <c r="L423" s="15" t="str">
        <f>VLOOKUP(F423,'Datos por dni'!$B$344:$AN$800,12,0)</f>
        <v>-</v>
      </c>
      <c r="M423" s="15"/>
      <c r="N423" s="15"/>
      <c r="O423" s="15"/>
      <c r="P423" s="15"/>
      <c r="Q423" s="15"/>
    </row>
    <row r="424">
      <c r="A424" s="9" t="s">
        <v>389</v>
      </c>
      <c r="B424" s="13" t="str">
        <f>VLOOKUP(F424,'Datos por dni'!$B$351:$AN$800,2,0)</f>
        <v/>
      </c>
      <c r="C424" s="14">
        <f>VLOOKUP(F424,'Datos por dni'!$B$344:$AN$800,5,0)</f>
        <v>36899</v>
      </c>
      <c r="D424" s="15" t="str">
        <f>IFERROR(__xludf.DUMMYFUNCTION("IF(REGEXMATCH(E424,""^[0-9]{8}$""),""DNI"",IF(E424&lt;&gt;"""",""OTRO"",""""))"),"DNI")</f>
        <v>DNI</v>
      </c>
      <c r="E424" s="42" t="s">
        <v>398</v>
      </c>
      <c r="F424" s="58">
        <v>4.3385038E7</v>
      </c>
      <c r="G424" s="15" t="str">
        <f>VLOOKUP(TEXT(F424,"0"),'Nacionalidades de todo por dni'!$A$2:$B$2168,2,0)</f>
        <v>Argentina</v>
      </c>
      <c r="H424" s="18" t="str">
        <f t="shared" si="5"/>
        <v/>
      </c>
      <c r="I424" s="18" t="str">
        <f t="shared" si="4"/>
        <v/>
      </c>
      <c r="J424" s="15"/>
      <c r="K424" s="18" t="str">
        <f>VLOOKUP(F424,'Datos por dni'!$B$10:$AM$2168,11,0)</f>
        <v/>
      </c>
      <c r="L424" s="15" t="str">
        <f>VLOOKUP(F424,'Datos por dni'!$B$344:$AN$800,12,0)</f>
        <v/>
      </c>
      <c r="M424" s="15"/>
      <c r="N424" s="15"/>
      <c r="O424" s="15"/>
      <c r="P424" s="15"/>
      <c r="Q424" s="15"/>
    </row>
    <row r="425">
      <c r="A425" s="9" t="s">
        <v>389</v>
      </c>
      <c r="B425" s="15" t="str">
        <f>VLOOKUP(F425,'Datos por dni'!$B$351:$AN$800,2,0)</f>
        <v/>
      </c>
      <c r="C425" s="60">
        <f>VLOOKUP(F425,'Datos por dni'!$B$344:$AN$800,5,0)</f>
        <v>35744</v>
      </c>
      <c r="D425" s="15" t="str">
        <f>IFERROR(__xludf.DUMMYFUNCTION("IF(REGEXMATCH(E425,""^[0-9]{8}$""),""DNI"",IF(E425&lt;&gt;"""",""OTRO"",""""))"),"DNI")</f>
        <v>DNI</v>
      </c>
      <c r="E425" s="42" t="s">
        <v>399</v>
      </c>
      <c r="F425" s="59">
        <v>4.075975E7</v>
      </c>
      <c r="G425" s="15" t="str">
        <f>VLOOKUP(TEXT(F425,"0"),'Nacionalidades de todo por dni'!$A$2:$B$2168,2,0)</f>
        <v>Argentina</v>
      </c>
      <c r="H425" s="18" t="str">
        <f t="shared" si="5"/>
        <v/>
      </c>
      <c r="I425" s="18" t="str">
        <f t="shared" si="4"/>
        <v/>
      </c>
      <c r="J425" s="15"/>
      <c r="K425" s="18" t="str">
        <f>VLOOKUP(F425,'Datos por dni'!$B$10:$AM$2168,11,0)</f>
        <v/>
      </c>
      <c r="L425" s="15" t="str">
        <f>VLOOKUP(F425,'Datos por dni'!$B$344:$AN$800,12,0)</f>
        <v/>
      </c>
      <c r="M425" s="15"/>
      <c r="N425" s="15"/>
      <c r="O425" s="15"/>
      <c r="P425" s="15"/>
      <c r="Q425" s="15"/>
    </row>
    <row r="426">
      <c r="A426" s="9" t="s">
        <v>389</v>
      </c>
      <c r="B426" s="15" t="str">
        <f>VLOOKUP(F426,'Datos por dni'!$B$351:$AN$800,2,0)</f>
        <v/>
      </c>
      <c r="C426" s="60">
        <f>VLOOKUP(F426,'Datos por dni'!$B$344:$AN$800,5,0)</f>
        <v>33988</v>
      </c>
      <c r="D426" s="15" t="str">
        <f>IFERROR(__xludf.DUMMYFUNCTION("IF(REGEXMATCH(E426,""^[0-9]{8}$""),""DNI"",IF(E426&lt;&gt;"""",""OTRO"",""""))"),"DNI")</f>
        <v>DNI</v>
      </c>
      <c r="E426" s="42" t="s">
        <v>400</v>
      </c>
      <c r="F426" s="59">
        <v>3.7246954E7</v>
      </c>
      <c r="G426" s="15" t="str">
        <f>VLOOKUP(TEXT(F426,"0"),'Nacionalidades de todo por dni'!$A$2:$B$2168,2,0)</f>
        <v>Argentina</v>
      </c>
      <c r="H426" s="18" t="str">
        <f t="shared" si="5"/>
        <v/>
      </c>
      <c r="I426" s="18" t="str">
        <f t="shared" si="4"/>
        <v/>
      </c>
      <c r="J426" s="15"/>
      <c r="K426" s="18" t="str">
        <f>VLOOKUP(F426,'Datos por dni'!$B$10:$AM$2168,11,0)</f>
        <v/>
      </c>
      <c r="L426" s="15" t="str">
        <f>VLOOKUP(F426,'Datos por dni'!$B$344:$AN$800,12,0)</f>
        <v/>
      </c>
      <c r="M426" s="15"/>
      <c r="N426" s="15"/>
      <c r="O426" s="15"/>
      <c r="P426" s="15"/>
      <c r="Q426" s="15"/>
    </row>
    <row r="427">
      <c r="A427" s="9" t="s">
        <v>389</v>
      </c>
      <c r="B427" s="15" t="str">
        <f>VLOOKUP(F427,'Datos por dni'!$B$351:$AN$800,2,0)</f>
        <v/>
      </c>
      <c r="C427" s="60">
        <f>VLOOKUP(F427,'Datos por dni'!$B$344:$AN$800,5,0)</f>
        <v>30072</v>
      </c>
      <c r="D427" s="15" t="str">
        <f>IFERROR(__xludf.DUMMYFUNCTION("IF(REGEXMATCH(E427,""^[0-9]{8}$""),""DNI"",IF(E427&lt;&gt;"""",""OTRO"",""""))"),"DNI")</f>
        <v>DNI</v>
      </c>
      <c r="E427" s="42" t="s">
        <v>401</v>
      </c>
      <c r="F427" s="59">
        <v>2.9341634E7</v>
      </c>
      <c r="G427" s="15" t="str">
        <f>VLOOKUP(TEXT(F427,"0"),'Nacionalidades de todo por dni'!$A$2:$B$2168,2,0)</f>
        <v>Argentina</v>
      </c>
      <c r="H427" s="18" t="str">
        <f t="shared" si="5"/>
        <v/>
      </c>
      <c r="I427" s="18" t="str">
        <f t="shared" si="4"/>
        <v/>
      </c>
      <c r="J427" s="15"/>
      <c r="K427" s="18" t="str">
        <f>VLOOKUP(F427,'Datos por dni'!$B$10:$AM$2168,11,0)</f>
        <v/>
      </c>
      <c r="L427" s="15" t="str">
        <f>VLOOKUP(F427,'Datos por dni'!$B$344:$AN$800,12,0)</f>
        <v/>
      </c>
      <c r="M427" s="15"/>
      <c r="N427" s="15"/>
      <c r="O427" s="15"/>
      <c r="P427" s="15"/>
      <c r="Q427" s="15"/>
    </row>
    <row r="428">
      <c r="A428" s="9" t="s">
        <v>389</v>
      </c>
      <c r="B428" s="15" t="str">
        <f>VLOOKUP(F428,'Datos por dni'!$B$351:$AN$800,2,0)</f>
        <v/>
      </c>
      <c r="C428" s="60">
        <f>VLOOKUP(F428,'Datos por dni'!$B$344:$AN$800,5,0)</f>
        <v>36600</v>
      </c>
      <c r="D428" s="15" t="str">
        <f>IFERROR(__xludf.DUMMYFUNCTION("IF(REGEXMATCH(E428,""^[0-9]{8}$""),""DNI"",IF(E428&lt;&gt;"""",""OTRO"",""""))"),"DNI")</f>
        <v>DNI</v>
      </c>
      <c r="E428" s="42" t="s">
        <v>402</v>
      </c>
      <c r="F428" s="59">
        <v>4.2360969E7</v>
      </c>
      <c r="G428" s="15" t="str">
        <f>VLOOKUP(TEXT(F428,"0"),'Nacionalidades de todo por dni'!$A$2:$B$2168,2,0)</f>
        <v>Argentina</v>
      </c>
      <c r="H428" s="18" t="str">
        <f t="shared" si="5"/>
        <v/>
      </c>
      <c r="I428" s="18" t="str">
        <f t="shared" si="4"/>
        <v/>
      </c>
      <c r="J428" s="15"/>
      <c r="K428" s="18" t="str">
        <f>VLOOKUP(F428,'Datos por dni'!$B$10:$AM$2168,11,0)</f>
        <v/>
      </c>
      <c r="L428" s="15" t="str">
        <f>VLOOKUP(F428,'Datos por dni'!$B$344:$AN$800,12,0)</f>
        <v/>
      </c>
      <c r="M428" s="15"/>
      <c r="N428" s="15"/>
      <c r="O428" s="15"/>
      <c r="P428" s="15"/>
      <c r="Q428" s="15"/>
    </row>
    <row r="429">
      <c r="A429" s="9" t="s">
        <v>389</v>
      </c>
      <c r="B429" s="15" t="str">
        <f>VLOOKUP(F429,'Datos por dni'!$B$351:$AN$800,2,0)</f>
        <v/>
      </c>
      <c r="C429" s="60">
        <f>VLOOKUP(F429,'Datos por dni'!$B$344:$AN$800,5,0)</f>
        <v>36445</v>
      </c>
      <c r="D429" s="15" t="str">
        <f>IFERROR(__xludf.DUMMYFUNCTION("IF(REGEXMATCH(E429,""^[0-9]{8}$""),""DNI"",IF(E429&lt;&gt;"""",""OTRO"",""""))"),"DNI")</f>
        <v>DNI</v>
      </c>
      <c r="E429" s="42" t="s">
        <v>403</v>
      </c>
      <c r="F429" s="59">
        <v>4.2054255E7</v>
      </c>
      <c r="G429" s="15" t="str">
        <f>VLOOKUP(TEXT(F429,"0"),'Nacionalidades de todo por dni'!$A$2:$B$2168,2,0)</f>
        <v>Argentina</v>
      </c>
      <c r="H429" s="18" t="str">
        <f t="shared" si="5"/>
        <v/>
      </c>
      <c r="I429" s="18" t="str">
        <f t="shared" si="4"/>
        <v/>
      </c>
      <c r="J429" s="15"/>
      <c r="K429" s="18" t="str">
        <f>VLOOKUP(F429,'Datos por dni'!$B$10:$AM$2168,11,0)</f>
        <v/>
      </c>
      <c r="L429" s="15" t="str">
        <f>VLOOKUP(F429,'Datos por dni'!$B$344:$AN$800,12,0)</f>
        <v/>
      </c>
      <c r="M429" s="15"/>
      <c r="N429" s="15"/>
      <c r="O429" s="15"/>
      <c r="P429" s="15"/>
      <c r="Q429" s="15"/>
    </row>
    <row r="430">
      <c r="A430" s="9" t="s">
        <v>389</v>
      </c>
      <c r="B430" s="15" t="str">
        <f>VLOOKUP(F430,'Datos por dni'!$B$351:$AN$800,2,0)</f>
        <v/>
      </c>
      <c r="C430" s="60">
        <f>VLOOKUP(F430,'Datos por dni'!$B$344:$AN$800,5,0)</f>
        <v>36687</v>
      </c>
      <c r="D430" s="15" t="str">
        <f>IFERROR(__xludf.DUMMYFUNCTION("IF(REGEXMATCH(E430,""^[0-9]{8}$""),""DNI"",IF(E430&lt;&gt;"""",""OTRO"",""""))"),"DNI")</f>
        <v>DNI</v>
      </c>
      <c r="E430" s="42" t="s">
        <v>404</v>
      </c>
      <c r="F430" s="59">
        <v>4.2660827E7</v>
      </c>
      <c r="G430" s="15" t="str">
        <f>VLOOKUP(TEXT(F430,"0"),'Nacionalidades de todo por dni'!$A$2:$B$2168,2,0)</f>
        <v>Argentina</v>
      </c>
      <c r="H430" s="18" t="str">
        <f t="shared" si="5"/>
        <v/>
      </c>
      <c r="I430" s="18" t="str">
        <f t="shared" si="4"/>
        <v/>
      </c>
      <c r="J430" s="15"/>
      <c r="K430" s="18" t="str">
        <f>VLOOKUP(F430,'Datos por dni'!$B$10:$AM$2168,11,0)</f>
        <v/>
      </c>
      <c r="L430" s="15" t="str">
        <f>VLOOKUP(F430,'Datos por dni'!$B$344:$AN$800,12,0)</f>
        <v/>
      </c>
      <c r="M430" s="15"/>
      <c r="N430" s="15"/>
      <c r="O430" s="15"/>
      <c r="P430" s="15"/>
      <c r="Q430" s="15"/>
    </row>
    <row r="431">
      <c r="A431" s="9" t="s">
        <v>389</v>
      </c>
      <c r="B431" s="15" t="str">
        <f>VLOOKUP(F431,'Datos por dni'!$B$351:$AN$800,2,0)</f>
        <v/>
      </c>
      <c r="C431" s="60">
        <f>VLOOKUP(F431,'Datos por dni'!$B$344:$AN$800,5,0)</f>
        <v>36413</v>
      </c>
      <c r="D431" s="15" t="str">
        <f>IFERROR(__xludf.DUMMYFUNCTION("IF(REGEXMATCH(E431,""^[0-9]{8}$""),""DNI"",IF(E431&lt;&gt;"""",""OTRO"",""""))"),"DNI")</f>
        <v>DNI</v>
      </c>
      <c r="E431" s="42" t="s">
        <v>405</v>
      </c>
      <c r="F431" s="59">
        <v>4.2148689E7</v>
      </c>
      <c r="G431" s="15" t="str">
        <f>VLOOKUP(TEXT(F431,"0"),'Nacionalidades de todo por dni'!$A$2:$B$2168,2,0)</f>
        <v>Argentina</v>
      </c>
      <c r="H431" s="18" t="str">
        <f t="shared" si="5"/>
        <v/>
      </c>
      <c r="I431" s="18" t="str">
        <f t="shared" si="4"/>
        <v/>
      </c>
      <c r="J431" s="15"/>
      <c r="K431" s="18" t="str">
        <f>VLOOKUP(F431,'Datos por dni'!$B$10:$AM$2168,11,0)</f>
        <v/>
      </c>
      <c r="L431" s="15" t="str">
        <f>VLOOKUP(F431,'Datos por dni'!$B$344:$AN$800,12,0)</f>
        <v/>
      </c>
      <c r="M431" s="15"/>
      <c r="N431" s="15"/>
      <c r="O431" s="15"/>
      <c r="P431" s="15"/>
      <c r="Q431" s="15"/>
    </row>
    <row r="432">
      <c r="A432" s="9" t="s">
        <v>389</v>
      </c>
      <c r="B432" s="15" t="str">
        <f>VLOOKUP(F432,'Datos por dni'!$B$351:$AN$800,2,0)</f>
        <v/>
      </c>
      <c r="C432" s="60">
        <f>VLOOKUP(F432,'Datos por dni'!$B$344:$AN$800,5,0)</f>
        <v>36344</v>
      </c>
      <c r="D432" s="15" t="str">
        <f>IFERROR(__xludf.DUMMYFUNCTION("IF(REGEXMATCH(E432,""^[0-9]{8}$""),""DNI"",IF(E432&lt;&gt;"""",""OTRO"",""""))"),"DNI")</f>
        <v>DNI</v>
      </c>
      <c r="E432" s="42" t="s">
        <v>406</v>
      </c>
      <c r="F432" s="59">
        <v>4.2155094E7</v>
      </c>
      <c r="G432" s="15" t="str">
        <f>VLOOKUP(TEXT(F432,"0"),'Nacionalidades de todo por dni'!$A$2:$B$2168,2,0)</f>
        <v>Argentina</v>
      </c>
      <c r="H432" s="18" t="str">
        <f t="shared" si="5"/>
        <v/>
      </c>
      <c r="I432" s="18" t="str">
        <f t="shared" si="4"/>
        <v/>
      </c>
      <c r="J432" s="15"/>
      <c r="K432" s="18" t="str">
        <f>VLOOKUP(F432,'Datos por dni'!$B$10:$AM$2168,11,0)</f>
        <v/>
      </c>
      <c r="L432" s="15" t="str">
        <f>VLOOKUP(F432,'Datos por dni'!$B$344:$AN$800,12,0)</f>
        <v/>
      </c>
      <c r="M432" s="15"/>
      <c r="N432" s="15"/>
      <c r="O432" s="15"/>
      <c r="P432" s="15"/>
      <c r="Q432" s="15"/>
    </row>
    <row r="433" hidden="1">
      <c r="A433" s="9" t="s">
        <v>389</v>
      </c>
      <c r="B433" s="15" t="str">
        <f>VLOOKUP(F433,'Datos por dni'!$B$351:$AN$800,2,0)</f>
        <v>#N/A</v>
      </c>
      <c r="C433" s="15"/>
      <c r="D433" s="15" t="str">
        <f>IFERROR(__xludf.DUMMYFUNCTION("IF(REGEXMATCH(E433,""^[0-9]{8}$""),""DNI"",IF(E433&lt;&gt;"""",""OTRO"",""""))"),"")</f>
        <v/>
      </c>
      <c r="E433" s="42"/>
      <c r="F433" s="59"/>
      <c r="G433" s="15" t="str">
        <f>VLOOKUP(TEXT(F433,"0"),'Nacionalidades de todo por dni'!$A$2:$B$2168,2,0)</f>
        <v>Estadounidense</v>
      </c>
      <c r="H433" s="18" t="str">
        <f t="shared" si="5"/>
        <v>D</v>
      </c>
      <c r="I433" s="18" t="str">
        <f t="shared" si="4"/>
        <v/>
      </c>
      <c r="J433" s="15"/>
      <c r="K433" s="18" t="str">
        <f>VLOOKUP(F433,'Datos por dni'!$B$10:$AM$2168,11,0)</f>
        <v>Días de semana por la tarde</v>
      </c>
      <c r="L433" s="15" t="str">
        <f>VLOOKUP(F433,'Datos por dni'!$B$344:$AN$800,12,0)</f>
        <v>#N/A</v>
      </c>
      <c r="M433" s="15"/>
      <c r="N433" s="15"/>
      <c r="O433" s="15"/>
      <c r="P433" s="15"/>
      <c r="Q433" s="15"/>
    </row>
    <row r="434">
      <c r="A434" s="9" t="s">
        <v>389</v>
      </c>
      <c r="B434" s="15" t="str">
        <f>VLOOKUP(F434,'Datos por dni'!$B$351:$AN$800,2,0)</f>
        <v/>
      </c>
      <c r="C434" s="60">
        <f>VLOOKUP(F434,'Datos por dni'!$B$344:$AN$800,5,0)</f>
        <v>33709</v>
      </c>
      <c r="D434" s="15" t="str">
        <f>IFERROR(__xludf.DUMMYFUNCTION("IF(REGEXMATCH(E434,""^[0-9]{8}$""),""DNI"",IF(E434&lt;&gt;"""",""OTRO"",""""))"),"DNI")</f>
        <v>DNI</v>
      </c>
      <c r="E434" s="42" t="s">
        <v>407</v>
      </c>
      <c r="F434" s="59">
        <v>3.6691364E7</v>
      </c>
      <c r="G434" s="15" t="str">
        <f>VLOOKUP(TEXT(F434,"0"),'Nacionalidades de todo por dni'!$A$2:$B$2168,2,0)</f>
        <v>Argentina</v>
      </c>
      <c r="H434" s="18" t="str">
        <f t="shared" si="5"/>
        <v/>
      </c>
      <c r="I434" s="18" t="str">
        <f t="shared" si="4"/>
        <v/>
      </c>
      <c r="J434" s="15"/>
      <c r="K434" s="18" t="str">
        <f>VLOOKUP(F434,'Datos por dni'!$B$10:$AM$2168,11,0)</f>
        <v/>
      </c>
      <c r="L434" s="15" t="str">
        <f>VLOOKUP(F434,'Datos por dni'!$B$344:$AN$800,12,0)</f>
        <v/>
      </c>
      <c r="M434" s="15"/>
      <c r="N434" s="15"/>
      <c r="O434" s="15"/>
      <c r="P434" s="15"/>
      <c r="Q434" s="15"/>
    </row>
    <row r="435">
      <c r="A435" s="9" t="s">
        <v>389</v>
      </c>
      <c r="B435" s="15" t="str">
        <f>VLOOKUP(F435,'Datos por dni'!$B$351:$AN$800,2,0)</f>
        <v/>
      </c>
      <c r="C435" s="60">
        <f>VLOOKUP(F435,'Datos por dni'!$B$344:$AN$800,5,0)</f>
        <v>34196</v>
      </c>
      <c r="D435" s="15" t="str">
        <f>IFERROR(__xludf.DUMMYFUNCTION("IF(REGEXMATCH(E435,""^[0-9]{8}$""),""DNI"",IF(E435&lt;&gt;"""",""OTRO"",""""))"),"DNI")</f>
        <v>DNI</v>
      </c>
      <c r="E435" s="42" t="s">
        <v>408</v>
      </c>
      <c r="F435" s="59">
        <v>3.7805279E7</v>
      </c>
      <c r="G435" s="15" t="str">
        <f>VLOOKUP(TEXT(F435,"0"),'Nacionalidades de todo por dni'!$A$2:$B$2168,2,0)</f>
        <v>Argentina</v>
      </c>
      <c r="H435" s="18" t="str">
        <f t="shared" si="5"/>
        <v/>
      </c>
      <c r="I435" s="18" t="str">
        <f t="shared" si="4"/>
        <v/>
      </c>
      <c r="J435" s="15"/>
      <c r="K435" s="18" t="str">
        <f>VLOOKUP(F435,'Datos por dni'!$B$10:$AM$2168,11,0)</f>
        <v/>
      </c>
      <c r="L435" s="15" t="str">
        <f>VLOOKUP(F435,'Datos por dni'!$B$344:$AN$800,12,0)</f>
        <v/>
      </c>
      <c r="M435" s="15"/>
      <c r="N435" s="15"/>
      <c r="O435" s="15"/>
      <c r="P435" s="15"/>
      <c r="Q435" s="15"/>
    </row>
    <row r="436">
      <c r="A436" s="9" t="s">
        <v>389</v>
      </c>
      <c r="B436" s="15" t="str">
        <f>VLOOKUP(F436,'Datos por dni'!$B$351:$AN$800,2,0)</f>
        <v/>
      </c>
      <c r="C436" s="14">
        <f>VLOOKUP(F436,'Datos por dni'!$B$344:$AN$800,5,0)</f>
        <v>35397</v>
      </c>
      <c r="D436" s="15" t="str">
        <f>IFERROR(__xludf.DUMMYFUNCTION("IF(REGEXMATCH(E436,""^[0-9]{8}$""),""DNI"",IF(E436&lt;&gt;"""",""OTRO"",""""))"),"DNI")</f>
        <v>DNI</v>
      </c>
      <c r="E436" s="42" t="s">
        <v>409</v>
      </c>
      <c r="F436" s="61">
        <v>4.0127051E7</v>
      </c>
      <c r="G436" s="15" t="str">
        <f>VLOOKUP(TEXT(F436,"0"),'Nacionalidades de todo por dni'!$A$2:$B$2168,2,0)</f>
        <v>Argentina</v>
      </c>
      <c r="H436" s="18" t="str">
        <f t="shared" si="5"/>
        <v/>
      </c>
      <c r="I436" s="18" t="str">
        <f t="shared" si="4"/>
        <v/>
      </c>
      <c r="J436" s="15"/>
      <c r="K436" s="18" t="str">
        <f>VLOOKUP(F436,'Datos por dni'!$B$10:$AM$2168,11,0)</f>
        <v/>
      </c>
      <c r="L436" s="15" t="str">
        <f>VLOOKUP(F436,'Datos por dni'!$B$344:$AN$800,12,0)</f>
        <v/>
      </c>
      <c r="M436" s="15"/>
      <c r="N436" s="15"/>
      <c r="O436" s="15"/>
      <c r="P436" s="15"/>
      <c r="Q436" s="15"/>
    </row>
    <row r="437">
      <c r="A437" s="9" t="s">
        <v>389</v>
      </c>
      <c r="B437" s="15" t="str">
        <f>VLOOKUP(F437,'Datos por dni'!$B$351:$AN$800,2,0)</f>
        <v/>
      </c>
      <c r="C437" s="14">
        <f>VLOOKUP(F437,'Datos por dni'!$B$344:$AN$800,5,0)</f>
        <v>36811</v>
      </c>
      <c r="D437" s="15" t="str">
        <f>IFERROR(__xludf.DUMMYFUNCTION("IF(REGEXMATCH(E437,""^[0-9]{8}$""),""DNI"",IF(E437&lt;&gt;"""",""OTRO"",""""))"),"DNI")</f>
        <v>DNI</v>
      </c>
      <c r="E437" s="42" t="s">
        <v>410</v>
      </c>
      <c r="F437" s="61">
        <v>4.3021286E7</v>
      </c>
      <c r="G437" s="15" t="str">
        <f>VLOOKUP(TEXT(F437,"0"),'Nacionalidades de todo por dni'!$A$2:$B$2168,2,0)</f>
        <v>Argentina</v>
      </c>
      <c r="H437" s="18" t="str">
        <f t="shared" si="5"/>
        <v/>
      </c>
      <c r="I437" s="18" t="str">
        <f t="shared" si="4"/>
        <v/>
      </c>
      <c r="J437" s="15"/>
      <c r="K437" s="18" t="str">
        <f>VLOOKUP(F437,'Datos por dni'!$B$10:$AM$2168,11,0)</f>
        <v/>
      </c>
      <c r="L437" s="15" t="str">
        <f>VLOOKUP(F437,'Datos por dni'!$B$344:$AN$800,12,0)</f>
        <v/>
      </c>
      <c r="M437" s="15"/>
      <c r="N437" s="15"/>
      <c r="O437" s="15"/>
      <c r="P437" s="15"/>
      <c r="Q437" s="15"/>
    </row>
    <row r="438">
      <c r="A438" s="9" t="s">
        <v>389</v>
      </c>
      <c r="B438" s="15" t="str">
        <f>VLOOKUP(F438,'Datos por dni'!$B$351:$AN$800,2,0)</f>
        <v/>
      </c>
      <c r="C438" s="14">
        <f>VLOOKUP(F438,'Datos por dni'!$B$344:$AN$800,5,0)</f>
        <v>37232</v>
      </c>
      <c r="D438" s="15" t="str">
        <f>IFERROR(__xludf.DUMMYFUNCTION("IF(REGEXMATCH(E438,""^[0-9]{8}$""),""DNI"",IF(E438&lt;&gt;"""",""OTRO"",""""))"),"DNI")</f>
        <v>DNI</v>
      </c>
      <c r="E438" s="42" t="s">
        <v>411</v>
      </c>
      <c r="F438" s="61">
        <v>4.3627691E7</v>
      </c>
      <c r="G438" s="15" t="str">
        <f>VLOOKUP(TEXT(F438,"0"),'Nacionalidades de todo por dni'!$A$2:$B$2168,2,0)</f>
        <v>Argentina</v>
      </c>
      <c r="H438" s="18" t="str">
        <f t="shared" si="5"/>
        <v/>
      </c>
      <c r="I438" s="18" t="str">
        <f t="shared" si="4"/>
        <v/>
      </c>
      <c r="J438" s="15"/>
      <c r="K438" s="18" t="str">
        <f>VLOOKUP(F438,'Datos por dni'!$B$10:$AM$2168,11,0)</f>
        <v/>
      </c>
      <c r="L438" s="15" t="str">
        <f>VLOOKUP(F438,'Datos por dni'!$B$344:$AN$800,12,0)</f>
        <v/>
      </c>
      <c r="M438" s="15"/>
      <c r="N438" s="15"/>
      <c r="O438" s="15"/>
      <c r="P438" s="15"/>
      <c r="Q438" s="15"/>
    </row>
    <row r="439">
      <c r="A439" s="9" t="s">
        <v>389</v>
      </c>
      <c r="B439" s="15" t="str">
        <f>VLOOKUP(F439,'Datos por dni'!$B$351:$AN$800,2,0)</f>
        <v/>
      </c>
      <c r="C439" s="14">
        <f>VLOOKUP(F439,'Datos por dni'!$B$344:$AN$800,5,0)</f>
        <v>35633</v>
      </c>
      <c r="D439" s="15" t="str">
        <f>IFERROR(__xludf.DUMMYFUNCTION("IF(REGEXMATCH(E439,""^[0-9]{8}$""),""DNI"",IF(E439&lt;&gt;"""",""OTRO"",""""))"),"DNI")</f>
        <v>DNI</v>
      </c>
      <c r="E439" s="42" t="s">
        <v>412</v>
      </c>
      <c r="F439" s="56">
        <v>4.053733E7</v>
      </c>
      <c r="G439" s="15" t="str">
        <f>VLOOKUP(TEXT(F439,"0"),'Nacionalidades de todo por dni'!$A$2:$B$2168,2,0)</f>
        <v>Argentina</v>
      </c>
      <c r="H439" s="18" t="str">
        <f t="shared" si="5"/>
        <v/>
      </c>
      <c r="I439" s="18" t="str">
        <f t="shared" si="4"/>
        <v/>
      </c>
      <c r="J439" s="15"/>
      <c r="K439" s="18" t="str">
        <f>VLOOKUP(F439,'Datos por dni'!$B$10:$AM$2168,11,0)</f>
        <v/>
      </c>
      <c r="L439" s="15" t="str">
        <f>VLOOKUP(F439,'Datos por dni'!$B$344:$AN$800,12,0)</f>
        <v/>
      </c>
      <c r="M439" s="15"/>
      <c r="N439" s="15"/>
      <c r="O439" s="15"/>
      <c r="P439" s="15"/>
      <c r="Q439" s="15"/>
    </row>
    <row r="440">
      <c r="A440" s="9" t="s">
        <v>389</v>
      </c>
      <c r="B440" s="15" t="str">
        <f>VLOOKUP(F440,'Datos por dni'!$B$351:$AN$800,2,0)</f>
        <v/>
      </c>
      <c r="C440" s="60">
        <f>VLOOKUP(F440,'Datos por dni'!$B$344:$AN$800,5,0)</f>
        <v>35292</v>
      </c>
      <c r="D440" s="15" t="str">
        <f>IFERROR(__xludf.DUMMYFUNCTION("IF(REGEXMATCH(E440,""^[0-9]{8}$""),""DNI"",IF(E440&lt;&gt;"""",""OTRO"",""""))"),"DNI")</f>
        <v>DNI</v>
      </c>
      <c r="E440" s="42" t="s">
        <v>413</v>
      </c>
      <c r="F440" s="58">
        <v>3.982852E7</v>
      </c>
      <c r="G440" s="15" t="str">
        <f>VLOOKUP(TEXT(F440,"0"),'Nacionalidades de todo por dni'!$A$2:$B$2168,2,0)</f>
        <v>Argentina</v>
      </c>
      <c r="H440" s="18" t="str">
        <f t="shared" si="5"/>
        <v/>
      </c>
      <c r="I440" s="18" t="str">
        <f t="shared" si="4"/>
        <v/>
      </c>
      <c r="J440" s="15"/>
      <c r="K440" s="18" t="str">
        <f>VLOOKUP(F440,'Datos por dni'!$B$10:$AM$2168,11,0)</f>
        <v/>
      </c>
      <c r="L440" s="15" t="str">
        <f>VLOOKUP(F440,'Datos por dni'!$B$344:$AN$800,12,0)</f>
        <v/>
      </c>
      <c r="M440" s="15"/>
      <c r="N440" s="15"/>
      <c r="O440" s="15"/>
      <c r="P440" s="15"/>
      <c r="Q440" s="15"/>
    </row>
    <row r="441">
      <c r="A441" s="9" t="s">
        <v>389</v>
      </c>
      <c r="B441" s="15" t="str">
        <f>VLOOKUP(F441,'Datos por dni'!$B$351:$AN$800,2,0)</f>
        <v/>
      </c>
      <c r="C441" s="60">
        <f>VLOOKUP(F441,'Datos por dni'!$B$344:$AN$800,5,0)</f>
        <v>34241</v>
      </c>
      <c r="D441" s="15" t="str">
        <f>IFERROR(__xludf.DUMMYFUNCTION("IF(REGEXMATCH(E441,""^[0-9]{8}$""),""DNI"",IF(E441&lt;&gt;"""",""OTRO"",""""))"),"DNI")</f>
        <v>DNI</v>
      </c>
      <c r="E441" s="42" t="s">
        <v>414</v>
      </c>
      <c r="F441" s="58">
        <v>3.784135E7</v>
      </c>
      <c r="G441" s="15" t="str">
        <f>VLOOKUP(TEXT(F441,"0"),'Nacionalidades de todo por dni'!$A$2:$B$2168,2,0)</f>
        <v>Argentina</v>
      </c>
      <c r="H441" s="18" t="str">
        <f t="shared" si="5"/>
        <v/>
      </c>
      <c r="I441" s="18" t="str">
        <f t="shared" si="4"/>
        <v/>
      </c>
      <c r="J441" s="15"/>
      <c r="K441" s="18" t="str">
        <f>VLOOKUP(F441,'Datos por dni'!$B$10:$AM$2168,11,0)</f>
        <v/>
      </c>
      <c r="L441" s="15" t="str">
        <f>VLOOKUP(F441,'Datos por dni'!$B$344:$AN$800,12,0)</f>
        <v/>
      </c>
      <c r="M441" s="15"/>
      <c r="N441" s="15"/>
      <c r="O441" s="15"/>
      <c r="P441" s="15"/>
      <c r="Q441" s="15"/>
    </row>
    <row r="442">
      <c r="A442" s="9" t="s">
        <v>389</v>
      </c>
      <c r="B442" s="15" t="str">
        <f>VLOOKUP(F442,'Datos por dni'!$B$351:$AN$800,2,0)</f>
        <v/>
      </c>
      <c r="C442" s="14">
        <f>VLOOKUP(F442,'Datos por dni'!$B$344:$AN$800,5,0)</f>
        <v>36467</v>
      </c>
      <c r="D442" s="15" t="str">
        <f>IFERROR(__xludf.DUMMYFUNCTION("IF(REGEXMATCH(E442,""^[0-9]{8}$""),""DNI"",IF(E442&lt;&gt;"""",""OTRO"",""""))"),"DNI")</f>
        <v>DNI</v>
      </c>
      <c r="E442" s="42" t="s">
        <v>415</v>
      </c>
      <c r="F442" s="59">
        <v>4.215779E7</v>
      </c>
      <c r="G442" s="15" t="str">
        <f>VLOOKUP(TEXT(F442,"0"),'Nacionalidades de todo por dni'!$A$2:$B$2168,2,0)</f>
        <v>Argentina</v>
      </c>
      <c r="H442" s="18" t="str">
        <f t="shared" si="5"/>
        <v/>
      </c>
      <c r="I442" s="18" t="str">
        <f t="shared" si="4"/>
        <v/>
      </c>
      <c r="J442" s="15"/>
      <c r="K442" s="18" t="str">
        <f>VLOOKUP(F442,'Datos por dni'!$B$10:$AM$2168,11,0)</f>
        <v/>
      </c>
      <c r="L442" s="15" t="str">
        <f>VLOOKUP(F442,'Datos por dni'!$B$344:$AN$800,12,0)</f>
        <v/>
      </c>
      <c r="M442" s="15"/>
      <c r="N442" s="15"/>
      <c r="O442" s="15"/>
      <c r="P442" s="15"/>
      <c r="Q442" s="15"/>
    </row>
    <row r="443">
      <c r="A443" s="9" t="s">
        <v>389</v>
      </c>
      <c r="B443" s="15" t="str">
        <f>VLOOKUP(F443,'Datos por dni'!$B$351:$AN$800,2,0)</f>
        <v/>
      </c>
      <c r="C443" s="51">
        <f>VLOOKUP(F443,'Datos por dni'!$B$344:$AN$800,5,0)</f>
        <v>35771</v>
      </c>
      <c r="D443" s="15" t="str">
        <f>IFERROR(__xludf.DUMMYFUNCTION("IF(REGEXMATCH(E443,""^[0-9]{8}$""),""DNI"",IF(E443&lt;&gt;"""",""OTRO"",""""))"),"DNI")</f>
        <v>DNI</v>
      </c>
      <c r="E443" s="42" t="s">
        <v>416</v>
      </c>
      <c r="F443" s="56">
        <v>4.0829543E7</v>
      </c>
      <c r="G443" s="15" t="str">
        <f>VLOOKUP(TEXT(F443,"0"),'Nacionalidades de todo por dni'!$A$2:$B$2168,2,0)</f>
        <v>Argentina</v>
      </c>
      <c r="H443" s="18" t="str">
        <f t="shared" si="5"/>
        <v/>
      </c>
      <c r="I443" s="18" t="str">
        <f t="shared" si="4"/>
        <v/>
      </c>
      <c r="J443" s="15"/>
      <c r="K443" s="18" t="str">
        <f>VLOOKUP(F443,'Datos por dni'!$B$10:$AM$2168,11,0)</f>
        <v/>
      </c>
      <c r="L443" s="15" t="str">
        <f>VLOOKUP(F443,'Datos por dni'!$B$344:$AN$800,12,0)</f>
        <v/>
      </c>
      <c r="M443" s="15"/>
      <c r="N443" s="15"/>
      <c r="O443" s="15"/>
      <c r="P443" s="15"/>
      <c r="Q443" s="15"/>
    </row>
    <row r="444">
      <c r="A444" s="9" t="s">
        <v>389</v>
      </c>
      <c r="B444" s="15" t="str">
        <f>VLOOKUP(F444,'Datos por dni'!$B$351:$AN$800,2,0)</f>
        <v/>
      </c>
      <c r="C444" s="60">
        <f>VLOOKUP(F444,'Datos por dni'!$B$344:$AN$800,5,0)</f>
        <v>35477</v>
      </c>
      <c r="D444" s="15" t="str">
        <f>IFERROR(__xludf.DUMMYFUNCTION("IF(REGEXMATCH(E444,""^[0-9]{8}$""),""DNI"",IF(E444&lt;&gt;"""",""OTRO"",""""))"),"DNI")</f>
        <v>DNI</v>
      </c>
      <c r="E444" s="42" t="s">
        <v>417</v>
      </c>
      <c r="F444" s="59">
        <v>3.9292021E7</v>
      </c>
      <c r="G444" s="15" t="str">
        <f>VLOOKUP(TEXT(F444,"0"),'Nacionalidades de todo por dni'!$A$2:$B$2168,2,0)</f>
        <v>Argentina</v>
      </c>
      <c r="H444" s="18" t="str">
        <f t="shared" si="5"/>
        <v/>
      </c>
      <c r="I444" s="18" t="str">
        <f t="shared" si="4"/>
        <v/>
      </c>
      <c r="J444" s="15"/>
      <c r="K444" s="18" t="str">
        <f>VLOOKUP(F444,'Datos por dni'!$B$10:$AM$2168,11,0)</f>
        <v/>
      </c>
      <c r="L444" s="15" t="str">
        <f>VLOOKUP(F444,'Datos por dni'!$B$344:$AN$800,12,0)</f>
        <v/>
      </c>
      <c r="M444" s="15"/>
      <c r="N444" s="15"/>
      <c r="O444" s="15"/>
      <c r="P444" s="15"/>
      <c r="Q444" s="15"/>
    </row>
    <row r="445">
      <c r="A445" s="9" t="s">
        <v>389</v>
      </c>
      <c r="B445" s="15" t="str">
        <f>VLOOKUP(F445,'Datos por dni'!$B$351:$AN$800,2,0)</f>
        <v/>
      </c>
      <c r="C445" s="60">
        <f>VLOOKUP(F445,'Datos por dni'!$B$344:$AN$800,5,0)</f>
        <v>36950</v>
      </c>
      <c r="D445" s="15" t="str">
        <f>IFERROR(__xludf.DUMMYFUNCTION("IF(REGEXMATCH(E445,""^[0-9]{8}$""),""DNI"",IF(E445&lt;&gt;"""",""OTRO"",""""))"),"DNI")</f>
        <v>DNI</v>
      </c>
      <c r="E445" s="42" t="s">
        <v>418</v>
      </c>
      <c r="F445" s="59">
        <v>4.3262084E7</v>
      </c>
      <c r="G445" s="15" t="str">
        <f>VLOOKUP(TEXT(F445,"0"),'Nacionalidades de todo por dni'!$A$2:$B$2168,2,0)</f>
        <v>Argentina</v>
      </c>
      <c r="H445" s="18" t="str">
        <f t="shared" si="5"/>
        <v/>
      </c>
      <c r="I445" s="18" t="str">
        <f t="shared" si="4"/>
        <v/>
      </c>
      <c r="J445" s="15"/>
      <c r="K445" s="18" t="str">
        <f>VLOOKUP(F445,'Datos por dni'!$B$10:$AM$2168,11,0)</f>
        <v/>
      </c>
      <c r="L445" s="15" t="str">
        <f>VLOOKUP(F445,'Datos por dni'!$B$344:$AN$800,12,0)</f>
        <v/>
      </c>
      <c r="M445" s="15"/>
      <c r="N445" s="15"/>
      <c r="O445" s="15"/>
      <c r="P445" s="15"/>
      <c r="Q445" s="15"/>
    </row>
    <row r="446">
      <c r="A446" s="9" t="s">
        <v>389</v>
      </c>
      <c r="B446" s="15" t="str">
        <f>VLOOKUP(F446,'Datos por dni'!$B$351:$AN$800,2,0)</f>
        <v/>
      </c>
      <c r="C446" s="60">
        <f>VLOOKUP(F446,'Datos por dni'!$B$344:$AN$800,5,0)</f>
        <v>34100</v>
      </c>
      <c r="D446" s="15" t="str">
        <f>IFERROR(__xludf.DUMMYFUNCTION("IF(REGEXMATCH(E446,""^[0-9]{8}$""),""DNI"",IF(E446&lt;&gt;"""",""OTRO"",""""))"),"DNI")</f>
        <v>DNI</v>
      </c>
      <c r="E446" s="42" t="s">
        <v>419</v>
      </c>
      <c r="F446" s="59">
        <v>3.7608401E7</v>
      </c>
      <c r="G446" s="15" t="str">
        <f>VLOOKUP(TEXT(F446,"0"),'Nacionalidades de todo por dni'!$A$2:$B$2168,2,0)</f>
        <v>Argentina</v>
      </c>
      <c r="H446" s="18" t="str">
        <f t="shared" si="5"/>
        <v/>
      </c>
      <c r="I446" s="18" t="str">
        <f t="shared" si="4"/>
        <v/>
      </c>
      <c r="J446" s="15"/>
      <c r="K446" s="18" t="str">
        <f>VLOOKUP(F446,'Datos por dni'!$B$10:$AM$2168,11,0)</f>
        <v/>
      </c>
      <c r="L446" s="15" t="str">
        <f>VLOOKUP(F446,'Datos por dni'!$B$344:$AN$800,12,0)</f>
        <v/>
      </c>
      <c r="M446" s="15"/>
      <c r="N446" s="15"/>
      <c r="O446" s="15"/>
      <c r="P446" s="15"/>
      <c r="Q446" s="15"/>
    </row>
    <row r="447">
      <c r="A447" s="9" t="s">
        <v>389</v>
      </c>
      <c r="B447" s="15" t="str">
        <f>VLOOKUP(F447,'Datos por dni'!$B$351:$AN$800,2,0)</f>
        <v/>
      </c>
      <c r="C447" s="60">
        <f>VLOOKUP(F447,'Datos por dni'!$B$344:$AN$800,5,0)</f>
        <v>33822</v>
      </c>
      <c r="D447" s="15" t="str">
        <f>IFERROR(__xludf.DUMMYFUNCTION("IF(REGEXMATCH(E447,""^[0-9]{8}$""),""DNI"",IF(E447&lt;&gt;"""",""OTRO"",""""))"),"DNI")</f>
        <v>DNI</v>
      </c>
      <c r="E447" s="42" t="s">
        <v>420</v>
      </c>
      <c r="F447" s="59">
        <v>3.7035459E7</v>
      </c>
      <c r="G447" s="15" t="str">
        <f>VLOOKUP(TEXT(F447,"0"),'Nacionalidades de todo por dni'!$A$2:$B$2168,2,0)</f>
        <v>Argentina</v>
      </c>
      <c r="H447" s="18" t="str">
        <f t="shared" si="5"/>
        <v/>
      </c>
      <c r="I447" s="18" t="str">
        <f t="shared" si="4"/>
        <v/>
      </c>
      <c r="J447" s="15"/>
      <c r="K447" s="18" t="str">
        <f>VLOOKUP(F447,'Datos por dni'!$B$10:$AM$2168,11,0)</f>
        <v/>
      </c>
      <c r="L447" s="15" t="str">
        <f>VLOOKUP(F447,'Datos por dni'!$B$344:$AN$800,12,0)</f>
        <v/>
      </c>
      <c r="M447" s="15"/>
      <c r="N447" s="15"/>
      <c r="O447" s="15"/>
      <c r="P447" s="15"/>
      <c r="Q447" s="15"/>
    </row>
    <row r="448">
      <c r="A448" s="9" t="s">
        <v>389</v>
      </c>
      <c r="B448" s="15" t="str">
        <f>VLOOKUP(F448,'Datos por dni'!$B$351:$AN$800,2,0)</f>
        <v/>
      </c>
      <c r="C448" s="60">
        <f>VLOOKUP(F448,'Datos por dni'!$B$344:$AN$800,5,0)</f>
        <v>35904</v>
      </c>
      <c r="D448" s="15" t="str">
        <f>IFERROR(__xludf.DUMMYFUNCTION("IF(REGEXMATCH(E448,""^[0-9]{8}$""),""DNI"",IF(E448&lt;&gt;"""",""OTRO"",""""))"),"DNI")</f>
        <v>DNI</v>
      </c>
      <c r="E448" s="42" t="s">
        <v>421</v>
      </c>
      <c r="F448" s="59">
        <v>4.0990019E7</v>
      </c>
      <c r="G448" s="15" t="str">
        <f>VLOOKUP(TEXT(F448,"0"),'Nacionalidades de todo por dni'!$A$2:$B$2168,2,0)</f>
        <v>Argentina</v>
      </c>
      <c r="H448" s="18" t="str">
        <f t="shared" si="5"/>
        <v/>
      </c>
      <c r="I448" s="18" t="str">
        <f t="shared" si="4"/>
        <v/>
      </c>
      <c r="J448" s="15"/>
      <c r="K448" s="18" t="str">
        <f>VLOOKUP(F448,'Datos por dni'!$B$10:$AM$2168,11,0)</f>
        <v/>
      </c>
      <c r="L448" s="15" t="str">
        <f>VLOOKUP(F448,'Datos por dni'!$B$344:$AN$800,12,0)</f>
        <v/>
      </c>
      <c r="M448" s="15"/>
      <c r="N448" s="15"/>
      <c r="O448" s="15"/>
      <c r="P448" s="15"/>
      <c r="Q448" s="15"/>
    </row>
    <row r="449">
      <c r="A449" s="9" t="s">
        <v>389</v>
      </c>
      <c r="B449" s="15" t="str">
        <f>VLOOKUP(F449,'Datos por dni'!$B$351:$AN$800,2,0)</f>
        <v/>
      </c>
      <c r="C449" s="60">
        <f>VLOOKUP(F449,'Datos por dni'!$B$344:$AN$800,5,0)</f>
        <v>35667</v>
      </c>
      <c r="D449" s="15" t="str">
        <f>IFERROR(__xludf.DUMMYFUNCTION("IF(REGEXMATCH(E449,""^[0-9]{8}$""),""DNI"",IF(E449&lt;&gt;"""",""OTRO"",""""))"),"DNI")</f>
        <v>DNI</v>
      </c>
      <c r="E449" s="42" t="s">
        <v>422</v>
      </c>
      <c r="F449" s="59">
        <v>4.0598027E7</v>
      </c>
      <c r="G449" s="15" t="str">
        <f>VLOOKUP(TEXT(F449,"0"),'Nacionalidades de todo por dni'!$A$2:$B$2168,2,0)</f>
        <v>Argentina</v>
      </c>
      <c r="H449" s="18" t="str">
        <f t="shared" si="5"/>
        <v/>
      </c>
      <c r="I449" s="18" t="str">
        <f t="shared" si="4"/>
        <v/>
      </c>
      <c r="J449" s="15"/>
      <c r="K449" s="18" t="str">
        <f>VLOOKUP(F449,'Datos por dni'!$B$10:$AM$2168,11,0)</f>
        <v/>
      </c>
      <c r="L449" s="15" t="str">
        <f>VLOOKUP(F449,'Datos por dni'!$B$344:$AN$800,12,0)</f>
        <v/>
      </c>
      <c r="M449" s="15"/>
      <c r="N449" s="15"/>
      <c r="O449" s="15"/>
      <c r="P449" s="15"/>
      <c r="Q449" s="15"/>
    </row>
    <row r="450">
      <c r="A450" s="9" t="s">
        <v>389</v>
      </c>
      <c r="B450" s="15" t="str">
        <f>VLOOKUP(F450,'Datos por dni'!$B$351:$AN$800,2,0)</f>
        <v/>
      </c>
      <c r="C450" s="51">
        <f>VLOOKUP(F450,'Datos por dni'!$B$344:$AN$800,5,0)</f>
        <v>33798</v>
      </c>
      <c r="D450" s="15" t="str">
        <f>IFERROR(__xludf.DUMMYFUNCTION("IF(REGEXMATCH(E450,""^[0-9]{8}$""),""DNI"",IF(E450&lt;&gt;"""",""OTRO"",""""))"),"OTRO")</f>
        <v>OTRO</v>
      </c>
      <c r="E450" s="42" t="s">
        <v>423</v>
      </c>
      <c r="F450" s="62" t="s">
        <v>423</v>
      </c>
      <c r="G450" s="15" t="str">
        <f>VLOOKUP(TEXT(F450,"0"),'Nacionalidades de todo por dni'!$A$2:$B$2168,2,0)</f>
        <v/>
      </c>
      <c r="H450" s="18" t="str">
        <f t="shared" si="5"/>
        <v/>
      </c>
      <c r="I450" s="18" t="str">
        <f t="shared" si="4"/>
        <v/>
      </c>
      <c r="J450" s="15"/>
      <c r="K450" s="18" t="str">
        <f>VLOOKUP(F450,'Datos por dni'!$B$10:$AM$2168,11,0)</f>
        <v/>
      </c>
      <c r="L450" s="15" t="str">
        <f>VLOOKUP(F450,'Datos por dni'!$B$344:$AN$800,12,0)</f>
        <v/>
      </c>
      <c r="M450" s="15"/>
      <c r="N450" s="15"/>
      <c r="O450" s="15"/>
      <c r="P450" s="15"/>
      <c r="Q450" s="15"/>
    </row>
    <row r="451">
      <c r="A451" s="9" t="s">
        <v>389</v>
      </c>
      <c r="B451" s="15" t="str">
        <f>VLOOKUP(F451,'Datos por dni'!$B$351:$AN$800,2,0)</f>
        <v/>
      </c>
      <c r="C451" s="51">
        <f>VLOOKUP(F451,'Datos por dni'!$B$344:$AN$800,5,0)</f>
        <v>36370</v>
      </c>
      <c r="D451" s="15" t="str">
        <f>IFERROR(__xludf.DUMMYFUNCTION("IF(REGEXMATCH(E451,""^[0-9]{8}$""),""DNI"",IF(E451&lt;&gt;"""",""OTRO"",""""))"),"DNI")</f>
        <v>DNI</v>
      </c>
      <c r="E451" s="42" t="s">
        <v>424</v>
      </c>
      <c r="F451" s="56">
        <v>4.2101596E7</v>
      </c>
      <c r="G451" s="15" t="str">
        <f>VLOOKUP(TEXT(F451,"0"),'Nacionalidades de todo por dni'!$A$2:$B$2168,2,0)</f>
        <v>Argentina</v>
      </c>
      <c r="H451" s="18" t="str">
        <f t="shared" si="5"/>
        <v/>
      </c>
      <c r="I451" s="18" t="str">
        <f t="shared" si="4"/>
        <v/>
      </c>
      <c r="J451" s="15"/>
      <c r="K451" s="18" t="str">
        <f>VLOOKUP(F451,'Datos por dni'!$B$10:$AM$2168,11,0)</f>
        <v/>
      </c>
      <c r="L451" s="15" t="str">
        <f>VLOOKUP(F451,'Datos por dni'!$B$344:$AN$800,12,0)</f>
        <v/>
      </c>
      <c r="M451" s="15"/>
      <c r="N451" s="15"/>
      <c r="O451" s="15"/>
      <c r="P451" s="15"/>
      <c r="Q451" s="15"/>
    </row>
    <row r="452">
      <c r="A452" s="9" t="s">
        <v>389</v>
      </c>
      <c r="B452" s="15" t="str">
        <f>VLOOKUP(F452,'Datos por dni'!$B$351:$AN$800,2,0)</f>
        <v/>
      </c>
      <c r="C452" s="51">
        <f>VLOOKUP(F452,'Datos por dni'!$B$344:$AN$800,5,0)</f>
        <v>36166</v>
      </c>
      <c r="D452" s="15" t="str">
        <f>IFERROR(__xludf.DUMMYFUNCTION("IF(REGEXMATCH(E452,""^[0-9]{8}$""),""DNI"",IF(E452&lt;&gt;"""",""OTRO"",""""))"),"DNI")</f>
        <v>DNI</v>
      </c>
      <c r="E452" s="42" t="s">
        <v>425</v>
      </c>
      <c r="F452" s="59">
        <v>4.12537E7</v>
      </c>
      <c r="G452" s="15" t="str">
        <f>VLOOKUP(TEXT(F452,"0"),'Nacionalidades de todo por dni'!$A$2:$B$2168,2,0)</f>
        <v/>
      </c>
      <c r="H452" s="18" t="str">
        <f t="shared" si="5"/>
        <v/>
      </c>
      <c r="I452" s="18" t="str">
        <f t="shared" si="4"/>
        <v/>
      </c>
      <c r="J452" s="15"/>
      <c r="K452" s="18" t="str">
        <f>VLOOKUP(F452,'Datos por dni'!$B$10:$AM$2168,11,0)</f>
        <v/>
      </c>
      <c r="L452" s="15" t="str">
        <f>VLOOKUP(F452,'Datos por dni'!$B$344:$AN$800,12,0)</f>
        <v/>
      </c>
      <c r="M452" s="15"/>
      <c r="N452" s="15"/>
      <c r="O452" s="15"/>
      <c r="P452" s="15"/>
      <c r="Q452" s="15"/>
    </row>
    <row r="453">
      <c r="A453" s="9" t="s">
        <v>389</v>
      </c>
      <c r="B453" s="15" t="str">
        <f>VLOOKUP(F453,'Datos por dni'!$B$351:$AN$800,2,0)</f>
        <v/>
      </c>
      <c r="C453" s="51">
        <f>VLOOKUP(F453,'Datos por dni'!$B$344:$AN$800,5,0)</f>
        <v>37313</v>
      </c>
      <c r="D453" s="15" t="str">
        <f>IFERROR(__xludf.DUMMYFUNCTION("IF(REGEXMATCH(E453,""^[0-9]{8}$""),""DNI"",IF(E453&lt;&gt;"""",""OTRO"",""""))"),"DNI")</f>
        <v>DNI</v>
      </c>
      <c r="E453" s="42" t="s">
        <v>426</v>
      </c>
      <c r="F453" s="56">
        <v>4.3844114E7</v>
      </c>
      <c r="G453" s="15" t="str">
        <f>VLOOKUP(TEXT(F453,"0"),'Nacionalidades de todo por dni'!$A$2:$B$2168,2,0)</f>
        <v>Argentina</v>
      </c>
      <c r="H453" s="18" t="str">
        <f t="shared" si="5"/>
        <v/>
      </c>
      <c r="I453" s="18" t="str">
        <f t="shared" si="4"/>
        <v/>
      </c>
      <c r="J453" s="15"/>
      <c r="K453" s="18" t="str">
        <f>VLOOKUP(F453,'Datos por dni'!$B$10:$AM$2168,11,0)</f>
        <v/>
      </c>
      <c r="L453" s="15" t="str">
        <f>VLOOKUP(F453,'Datos por dni'!$B$344:$AN$800,12,0)</f>
        <v/>
      </c>
      <c r="M453" s="15"/>
      <c r="N453" s="15"/>
      <c r="O453" s="15"/>
      <c r="P453" s="15"/>
      <c r="Q453" s="15"/>
    </row>
    <row r="454">
      <c r="A454" s="9" t="s">
        <v>389</v>
      </c>
      <c r="B454" s="15" t="str">
        <f>VLOOKUP(F454,'Datos por dni'!$B$351:$AN$800,2,0)</f>
        <v/>
      </c>
      <c r="C454" s="51">
        <f>VLOOKUP(F454,'Datos por dni'!$B$344:$AN$800,5,0)</f>
        <v>32718</v>
      </c>
      <c r="D454" s="15" t="str">
        <f>IFERROR(__xludf.DUMMYFUNCTION("IF(REGEXMATCH(E454,""^[0-9]{8}$""),""DNI"",IF(E454&lt;&gt;"""",""OTRO"",""""))"),"DNI")</f>
        <v>DNI</v>
      </c>
      <c r="E454" s="42" t="s">
        <v>427</v>
      </c>
      <c r="F454" s="63">
        <v>3.4682792E7</v>
      </c>
      <c r="G454" s="15" t="str">
        <f>VLOOKUP(TEXT(F454,"0"),'Nacionalidades de todo por dni'!$A$2:$B$2168,2,0)</f>
        <v>Argentina</v>
      </c>
      <c r="H454" s="18" t="str">
        <f t="shared" si="5"/>
        <v/>
      </c>
      <c r="I454" s="18" t="str">
        <f t="shared" si="4"/>
        <v/>
      </c>
      <c r="J454" s="15"/>
      <c r="K454" s="18" t="str">
        <f>VLOOKUP(F454,'Datos por dni'!$B$10:$AM$2168,11,0)</f>
        <v/>
      </c>
      <c r="L454" s="15" t="str">
        <f>VLOOKUP(F454,'Datos por dni'!$B$344:$AN$800,12,0)</f>
        <v/>
      </c>
      <c r="M454" s="15"/>
      <c r="N454" s="15"/>
      <c r="O454" s="15"/>
      <c r="P454" s="15"/>
      <c r="Q454" s="15"/>
    </row>
    <row r="455">
      <c r="A455" s="9" t="s">
        <v>389</v>
      </c>
      <c r="B455" s="15" t="str">
        <f>VLOOKUP(F455,'Datos por dni'!$B$351:$AN$800,2,0)</f>
        <v/>
      </c>
      <c r="C455" s="51">
        <f>VLOOKUP(F455,'Datos por dni'!$B$344:$AN$800,5,0)</f>
        <v>35732</v>
      </c>
      <c r="D455" s="15" t="str">
        <f>IFERROR(__xludf.DUMMYFUNCTION("IF(REGEXMATCH(E455,""^[0-9]{8}$""),""DNI"",IF(E455&lt;&gt;"""",""OTRO"",""""))"),"DNI")</f>
        <v>DNI</v>
      </c>
      <c r="E455" s="42" t="s">
        <v>428</v>
      </c>
      <c r="F455" s="56">
        <v>4.0730045E7</v>
      </c>
      <c r="G455" s="15" t="str">
        <f>VLOOKUP(TEXT(F455,"0"),'Nacionalidades de todo por dni'!$A$2:$B$2168,2,0)</f>
        <v>Argentina</v>
      </c>
      <c r="H455" s="18" t="str">
        <f t="shared" si="5"/>
        <v/>
      </c>
      <c r="I455" s="18" t="str">
        <f t="shared" si="4"/>
        <v/>
      </c>
      <c r="J455" s="15"/>
      <c r="K455" s="18" t="str">
        <f>VLOOKUP(F455,'Datos por dni'!$B$10:$AM$2168,11,0)</f>
        <v/>
      </c>
      <c r="L455" s="15" t="str">
        <f>VLOOKUP(F455,'Datos por dni'!$B$344:$AN$800,12,0)</f>
        <v/>
      </c>
      <c r="M455" s="15"/>
      <c r="N455" s="15"/>
      <c r="O455" s="15"/>
      <c r="P455" s="15"/>
      <c r="Q455" s="15"/>
    </row>
    <row r="456">
      <c r="A456" s="9" t="s">
        <v>389</v>
      </c>
      <c r="B456" s="15" t="str">
        <f>VLOOKUP(F456,'Datos por dni'!$B$351:$AN$800,2,0)</f>
        <v/>
      </c>
      <c r="C456" s="51">
        <f>VLOOKUP(F456,'Datos por dni'!$B$344:$AN$800,5,0)</f>
        <v>35183</v>
      </c>
      <c r="D456" s="15" t="str">
        <f>IFERROR(__xludf.DUMMYFUNCTION("IF(REGEXMATCH(E456,""^[0-9]{8}$""),""DNI"",IF(E456&lt;&gt;"""",""OTRO"",""""))"),"DNI")</f>
        <v>DNI</v>
      </c>
      <c r="E456" s="42" t="s">
        <v>429</v>
      </c>
      <c r="F456" s="56">
        <v>3.9161874E7</v>
      </c>
      <c r="G456" s="15" t="str">
        <f>VLOOKUP(TEXT(F456,"0"),'Nacionalidades de todo por dni'!$A$2:$B$2168,2,0)</f>
        <v>Argentina</v>
      </c>
      <c r="H456" s="18" t="str">
        <f t="shared" si="5"/>
        <v/>
      </c>
      <c r="I456" s="18" t="str">
        <f t="shared" si="4"/>
        <v/>
      </c>
      <c r="J456" s="15"/>
      <c r="K456" s="18" t="str">
        <f>VLOOKUP(F456,'Datos por dni'!$B$10:$AM$2168,11,0)</f>
        <v/>
      </c>
      <c r="L456" s="15" t="str">
        <f>VLOOKUP(F456,'Datos por dni'!$B$344:$AN$800,12,0)</f>
        <v/>
      </c>
      <c r="M456" s="15"/>
      <c r="N456" s="15"/>
      <c r="O456" s="15"/>
      <c r="P456" s="15"/>
      <c r="Q456" s="15"/>
    </row>
    <row r="457">
      <c r="A457" s="9" t="s">
        <v>389</v>
      </c>
      <c r="B457" s="15" t="str">
        <f>VLOOKUP(F457,'Datos por dni'!$B$351:$AN$800,2,0)</f>
        <v/>
      </c>
      <c r="C457" s="51">
        <f>VLOOKUP(F457,'Datos por dni'!$B$344:$AN$800,5,0)</f>
        <v>35214</v>
      </c>
      <c r="D457" s="15" t="str">
        <f>IFERROR(__xludf.DUMMYFUNCTION("IF(REGEXMATCH(E457,""^[0-9]{8}$""),""DNI"",IF(E457&lt;&gt;"""",""OTRO"",""""))"),"DNI")</f>
        <v>DNI</v>
      </c>
      <c r="E457" s="42" t="s">
        <v>430</v>
      </c>
      <c r="F457" s="63">
        <v>3.9561562E7</v>
      </c>
      <c r="G457" s="15" t="str">
        <f>VLOOKUP(TEXT(F457,"0"),'Nacionalidades de todo por dni'!$A$2:$B$2168,2,0)</f>
        <v>Argentina</v>
      </c>
      <c r="H457" s="18" t="str">
        <f t="shared" si="5"/>
        <v/>
      </c>
      <c r="I457" s="18" t="str">
        <f t="shared" si="4"/>
        <v/>
      </c>
      <c r="J457" s="15"/>
      <c r="K457" s="18" t="str">
        <f>VLOOKUP(F457,'Datos por dni'!$B$10:$AM$2168,11,0)</f>
        <v/>
      </c>
      <c r="L457" s="15" t="str">
        <f>VLOOKUP(F457,'Datos por dni'!$B$344:$AN$800,12,0)</f>
        <v/>
      </c>
      <c r="M457" s="15"/>
      <c r="N457" s="15"/>
      <c r="O457" s="15"/>
      <c r="P457" s="15"/>
      <c r="Q457" s="15"/>
    </row>
    <row r="458">
      <c r="A458" s="9" t="s">
        <v>389</v>
      </c>
      <c r="B458" s="15" t="str">
        <f>VLOOKUP(F458,'Datos por dni'!$B$351:$AN$800,2,0)</f>
        <v/>
      </c>
      <c r="C458" s="51">
        <f>VLOOKUP(F458,'Datos por dni'!$B$344:$AN$800,5,0)</f>
        <v>34311</v>
      </c>
      <c r="D458" s="15" t="str">
        <f>IFERROR(__xludf.DUMMYFUNCTION("IF(REGEXMATCH(E458,""^[0-9]{8}$""),""DNI"",IF(E458&lt;&gt;"""",""OTRO"",""""))"),"DNI")</f>
        <v>DNI</v>
      </c>
      <c r="E458" s="42" t="s">
        <v>431</v>
      </c>
      <c r="F458" s="59">
        <v>3.7858198E7</v>
      </c>
      <c r="G458" s="15" t="str">
        <f>VLOOKUP(TEXT(F458,"0"),'Nacionalidades de todo por dni'!$A$2:$B$2168,2,0)</f>
        <v/>
      </c>
      <c r="H458" s="18" t="str">
        <f t="shared" si="5"/>
        <v/>
      </c>
      <c r="I458" s="18" t="str">
        <f t="shared" si="4"/>
        <v/>
      </c>
      <c r="J458" s="15"/>
      <c r="K458" s="18" t="str">
        <f>VLOOKUP(F458,'Datos por dni'!$B$10:$AM$2168,11,0)</f>
        <v/>
      </c>
      <c r="L458" s="15" t="str">
        <f>VLOOKUP(F458,'Datos por dni'!$B$344:$AN$800,12,0)</f>
        <v/>
      </c>
      <c r="M458" s="15"/>
      <c r="N458" s="15"/>
      <c r="O458" s="15"/>
      <c r="P458" s="15"/>
      <c r="Q458" s="15"/>
    </row>
    <row r="459" hidden="1">
      <c r="A459" s="9" t="s">
        <v>389</v>
      </c>
      <c r="B459" s="15" t="str">
        <f>VLOOKUP(F459,'Datos por dni'!$B$351:$AN$800,2,0)</f>
        <v>#N/A</v>
      </c>
      <c r="C459" s="15"/>
      <c r="D459" s="15" t="str">
        <f>IFERROR(__xludf.DUMMYFUNCTION("IF(REGEXMATCH(E459,""^[0-9]{8}$""),""DNI"",IF(E459&lt;&gt;"""",""OTRO"",""""))"),"")</f>
        <v/>
      </c>
      <c r="E459" s="42"/>
      <c r="F459" s="59"/>
      <c r="G459" s="15" t="str">
        <f>VLOOKUP(TEXT(F459,"0"),'Nacionalidades de todo por dni'!$A$2:$B$2168,2,0)</f>
        <v>Estadounidense</v>
      </c>
      <c r="H459" s="18" t="str">
        <f t="shared" si="5"/>
        <v>D</v>
      </c>
      <c r="I459" s="18" t="str">
        <f t="shared" si="4"/>
        <v/>
      </c>
      <c r="J459" s="15"/>
      <c r="K459" s="18" t="str">
        <f>VLOOKUP(F459,'Datos por dni'!$B$10:$AM$2168,11,0)</f>
        <v>Días de semana por la tarde</v>
      </c>
      <c r="L459" s="15" t="str">
        <f>VLOOKUP(F459,'Datos por dni'!$B$344:$AN$800,12,0)</f>
        <v>#N/A</v>
      </c>
      <c r="M459" s="15"/>
      <c r="N459" s="15"/>
      <c r="O459" s="15"/>
      <c r="P459" s="15"/>
      <c r="Q459" s="15"/>
    </row>
    <row r="460">
      <c r="A460" s="9" t="s">
        <v>389</v>
      </c>
      <c r="B460" s="15" t="str">
        <f>VLOOKUP(F460,'Datos por dni'!$B$351:$AN$800,2,0)</f>
        <v/>
      </c>
      <c r="C460" s="51">
        <f>VLOOKUP(F460,'Datos por dni'!$B$344:$AN$800,5,0)</f>
        <v>36665</v>
      </c>
      <c r="D460" s="15" t="str">
        <f>IFERROR(__xludf.DUMMYFUNCTION("IF(REGEXMATCH(E460,""^[0-9]{8}$""),""DNI"",IF(E460&lt;&gt;"""",""OTRO"",""""))"),"DNI")</f>
        <v>DNI</v>
      </c>
      <c r="E460" s="42" t="s">
        <v>432</v>
      </c>
      <c r="F460" s="59">
        <v>9.4616763E7</v>
      </c>
      <c r="G460" s="15" t="str">
        <f>VLOOKUP(TEXT(F460,"0"),'Nacionalidades de todo por dni'!$A$2:$B$2168,2,0)</f>
        <v>Argentina</v>
      </c>
      <c r="H460" s="18" t="str">
        <f t="shared" si="5"/>
        <v/>
      </c>
      <c r="I460" s="18" t="str">
        <f t="shared" si="4"/>
        <v/>
      </c>
      <c r="J460" s="15"/>
      <c r="K460" s="18" t="str">
        <f>VLOOKUP(F460,'Datos por dni'!$B$10:$AM$2168,11,0)</f>
        <v/>
      </c>
      <c r="L460" s="15" t="str">
        <f>VLOOKUP(F460,'Datos por dni'!$B$344:$AN$800,12,0)</f>
        <v/>
      </c>
      <c r="M460" s="15"/>
      <c r="N460" s="15"/>
      <c r="O460" s="15"/>
      <c r="P460" s="15"/>
      <c r="Q460" s="15"/>
    </row>
    <row r="461">
      <c r="A461" s="9" t="s">
        <v>389</v>
      </c>
      <c r="B461" s="15" t="str">
        <f>VLOOKUP(F461,'Datos por dni'!$B$351:$AN$800,2,0)</f>
        <v/>
      </c>
      <c r="C461" s="51">
        <f>VLOOKUP(F461,'Datos por dni'!$B$344:$AN$800,5,0)</f>
        <v>36159</v>
      </c>
      <c r="D461" s="15" t="str">
        <f>IFERROR(__xludf.DUMMYFUNCTION("IF(REGEXMATCH(E461,""^[0-9]{8}$""),""DNI"",IF(E461&lt;&gt;"""",""OTRO"",""""))"),"OTRO")</f>
        <v>OTRO</v>
      </c>
      <c r="E461" s="42" t="s">
        <v>433</v>
      </c>
      <c r="F461" s="59" t="s">
        <v>433</v>
      </c>
      <c r="G461" s="15" t="str">
        <f>VLOOKUP(TEXT(F461,"0"),'Nacionalidades de todo por dni'!$A$2:$B$2168,2,0)</f>
        <v/>
      </c>
      <c r="H461" s="18" t="str">
        <f t="shared" si="5"/>
        <v/>
      </c>
      <c r="I461" s="18" t="str">
        <f t="shared" si="4"/>
        <v/>
      </c>
      <c r="J461" s="15"/>
      <c r="K461" s="18" t="str">
        <f>VLOOKUP(F461,'Datos por dni'!$B$10:$AM$2168,11,0)</f>
        <v/>
      </c>
      <c r="L461" s="15" t="str">
        <f>VLOOKUP(F461,'Datos por dni'!$B$344:$AN$800,12,0)</f>
        <v/>
      </c>
      <c r="M461" s="15"/>
      <c r="N461" s="15"/>
      <c r="O461" s="15"/>
      <c r="P461" s="15"/>
      <c r="Q461" s="15"/>
    </row>
    <row r="462">
      <c r="A462" s="9" t="s">
        <v>389</v>
      </c>
      <c r="B462" s="15" t="str">
        <f>VLOOKUP(F462,'Datos por dni'!$B$351:$AN$800,2,0)</f>
        <v/>
      </c>
      <c r="C462" s="51" t="str">
        <f>VLOOKUP(F462,'Datos por dni'!$B$344:$AN$800,5,0)</f>
        <v/>
      </c>
      <c r="D462" s="15" t="str">
        <f>IFERROR(__xludf.DUMMYFUNCTION("IF(REGEXMATCH(E462,""^[0-9]{8}$""),""DNI"",IF(E462&lt;&gt;"""",""OTRO"",""""))"),"OTRO")</f>
        <v>OTRO</v>
      </c>
      <c r="E462" s="42" t="s">
        <v>434</v>
      </c>
      <c r="F462" s="59" t="s">
        <v>434</v>
      </c>
      <c r="G462" s="15" t="str">
        <f>VLOOKUP(TEXT(F462,"0"),'Nacionalidades de todo por dni'!$A$2:$B$2168,2,0)</f>
        <v>México</v>
      </c>
      <c r="H462" s="18" t="str">
        <f t="shared" si="5"/>
        <v/>
      </c>
      <c r="I462" s="18" t="str">
        <f t="shared" si="4"/>
        <v/>
      </c>
      <c r="J462" s="15"/>
      <c r="K462" s="18" t="str">
        <f>VLOOKUP(F462,'Datos por dni'!$B$10:$AM$2168,11,0)</f>
        <v/>
      </c>
      <c r="L462" s="15" t="str">
        <f>VLOOKUP(F462,'Datos por dni'!$B$344:$AN$800,12,0)</f>
        <v/>
      </c>
      <c r="M462" s="15"/>
      <c r="N462" s="15"/>
      <c r="O462" s="15"/>
      <c r="P462" s="15"/>
      <c r="Q462" s="15"/>
    </row>
    <row r="463">
      <c r="A463" s="9" t="s">
        <v>389</v>
      </c>
      <c r="B463" s="15" t="str">
        <f>VLOOKUP(F463,'Datos por dni'!$B$351:$AN$800,2,0)</f>
        <v/>
      </c>
      <c r="C463" s="51">
        <f>VLOOKUP(F463,'Datos por dni'!$B$344:$AN$800,5,0)</f>
        <v>35102</v>
      </c>
      <c r="D463" s="15" t="str">
        <f>IFERROR(__xludf.DUMMYFUNCTION("IF(REGEXMATCH(E463,""^[0-9]{8}$""),""DNI"",IF(E463&lt;&gt;"""",""OTRO"",""""))"),"OTRO")</f>
        <v>OTRO</v>
      </c>
      <c r="E463" s="42" t="s">
        <v>435</v>
      </c>
      <c r="F463" s="56">
        <v>763476.0</v>
      </c>
      <c r="G463" s="15" t="str">
        <f>VLOOKUP(TEXT(F463,"0"),'Nacionalidades de todo por dni'!$A$2:$B$2168,2,0)</f>
        <v>Brasil</v>
      </c>
      <c r="H463" s="18" t="str">
        <f t="shared" si="5"/>
        <v/>
      </c>
      <c r="I463" s="18" t="str">
        <f t="shared" si="4"/>
        <v/>
      </c>
      <c r="J463" s="15"/>
      <c r="K463" s="18" t="str">
        <f>VLOOKUP(F463,'Datos por dni'!$B$10:$AM$2168,11,0)</f>
        <v/>
      </c>
      <c r="L463" s="15" t="str">
        <f>VLOOKUP(F463,'Datos por dni'!$B$344:$AN$800,12,0)</f>
        <v/>
      </c>
      <c r="M463" s="15"/>
      <c r="N463" s="15"/>
      <c r="O463" s="15"/>
      <c r="P463" s="15"/>
      <c r="Q463" s="15"/>
    </row>
    <row r="464">
      <c r="A464" s="9" t="s">
        <v>389</v>
      </c>
      <c r="B464" s="15" t="str">
        <f>VLOOKUP(F464,'Datos por dni'!$B$351:$AN$800,2,0)</f>
        <v/>
      </c>
      <c r="C464" s="49">
        <f>VLOOKUP(F464,'Datos por dni'!$B$344:$AN$800,5,0)</f>
        <v>33931</v>
      </c>
      <c r="D464" s="15" t="str">
        <f>IFERROR(__xludf.DUMMYFUNCTION("IF(REGEXMATCH(E464,""^[0-9]{8}$""),""DNI"",IF(E464&lt;&gt;"""",""OTRO"",""""))"),"DNI")</f>
        <v>DNI</v>
      </c>
      <c r="E464" s="42" t="s">
        <v>436</v>
      </c>
      <c r="F464" s="63">
        <v>3.7204518E7</v>
      </c>
      <c r="G464" s="15" t="str">
        <f>VLOOKUP(TEXT(F464,"0"),'Nacionalidades de todo por dni'!$A$2:$B$2168,2,0)</f>
        <v>Argentina</v>
      </c>
      <c r="H464" s="18" t="str">
        <f t="shared" si="5"/>
        <v/>
      </c>
      <c r="I464" s="18" t="str">
        <f t="shared" si="4"/>
        <v/>
      </c>
      <c r="J464" s="15"/>
      <c r="K464" s="18" t="str">
        <f>VLOOKUP(F464,'Datos por dni'!$B$10:$AM$2168,11,0)</f>
        <v/>
      </c>
      <c r="L464" s="15" t="str">
        <f>VLOOKUP(F464,'Datos por dni'!$B$344:$AN$800,12,0)</f>
        <v/>
      </c>
      <c r="M464" s="15"/>
      <c r="N464" s="15"/>
      <c r="O464" s="15"/>
      <c r="P464" s="15"/>
      <c r="Q464" s="15"/>
    </row>
    <row r="465" hidden="1">
      <c r="A465" s="9" t="s">
        <v>389</v>
      </c>
      <c r="B465" s="15" t="str">
        <f>VLOOKUP(F465,'Datos por dni'!$B$351:$AN$800,2,0)</f>
        <v>#N/A</v>
      </c>
      <c r="C465" s="15"/>
      <c r="D465" s="15" t="str">
        <f>IFERROR(__xludf.DUMMYFUNCTION("IF(REGEXMATCH(E465,""^[0-9]{8}$""),""DNI"",IF(E465&lt;&gt;"""",""OTRO"",""""))"),"")</f>
        <v/>
      </c>
      <c r="E465" s="42"/>
      <c r="F465" s="59"/>
      <c r="G465" s="15" t="str">
        <f>VLOOKUP(TEXT(F465,"0"),'Nacionalidades de todo por dni'!$A$2:$B$2168,2,0)</f>
        <v>Estadounidense</v>
      </c>
      <c r="H465" s="18" t="str">
        <f t="shared" si="5"/>
        <v>D</v>
      </c>
      <c r="I465" s="18" t="str">
        <f t="shared" si="4"/>
        <v/>
      </c>
      <c r="J465" s="15"/>
      <c r="K465" s="18" t="str">
        <f>VLOOKUP(F465,'Datos por dni'!$B$10:$AM$2168,11,0)</f>
        <v>Días de semana por la tarde</v>
      </c>
      <c r="L465" s="15" t="str">
        <f>VLOOKUP(F465,'Datos por dni'!$B$344:$AN$800,12,0)</f>
        <v>#N/A</v>
      </c>
      <c r="M465" s="15"/>
      <c r="N465" s="15"/>
      <c r="O465" s="15"/>
      <c r="P465" s="15"/>
      <c r="Q465" s="15"/>
    </row>
    <row r="466">
      <c r="A466" s="9" t="s">
        <v>389</v>
      </c>
      <c r="B466" s="15" t="str">
        <f>VLOOKUP(F466,'Datos por dni'!$B$351:$AN$800,2,0)</f>
        <v/>
      </c>
      <c r="C466" s="51">
        <f>VLOOKUP(F466,'Datos por dni'!$B$344:$AN$800,5,0)</f>
        <v>36827</v>
      </c>
      <c r="D466" s="15" t="str">
        <f>IFERROR(__xludf.DUMMYFUNCTION("IF(REGEXMATCH(E466,""^[0-9]{8}$""),""DNI"",IF(E466&lt;&gt;"""",""OTRO"",""""))"),"DNI")</f>
        <v>DNI</v>
      </c>
      <c r="E466" s="42" t="s">
        <v>437</v>
      </c>
      <c r="F466" s="59">
        <v>9.4160218E7</v>
      </c>
      <c r="G466" s="15" t="str">
        <f>VLOOKUP(TEXT(F466,"0"),'Nacionalidades de todo por dni'!$A$2:$B$2168,2,0)</f>
        <v>Paraguay</v>
      </c>
      <c r="H466" s="18" t="str">
        <f t="shared" si="5"/>
        <v/>
      </c>
      <c r="I466" s="18" t="str">
        <f t="shared" si="4"/>
        <v/>
      </c>
      <c r="J466" s="15"/>
      <c r="K466" s="18" t="str">
        <f>VLOOKUP(F466,'Datos por dni'!$B$10:$AM$2168,11,0)</f>
        <v/>
      </c>
      <c r="L466" s="15" t="str">
        <f>VLOOKUP(F466,'Datos por dni'!$B$344:$AN$800,12,0)</f>
        <v/>
      </c>
      <c r="M466" s="15"/>
      <c r="N466" s="15"/>
      <c r="O466" s="15"/>
      <c r="P466" s="15"/>
      <c r="Q466" s="15"/>
    </row>
    <row r="467">
      <c r="A467" s="9" t="s">
        <v>389</v>
      </c>
      <c r="B467" s="15" t="str">
        <f>VLOOKUP(F467,'Datos por dni'!$B$351:$AN$800,2,0)</f>
        <v/>
      </c>
      <c r="C467" s="51">
        <f>VLOOKUP(F467,'Datos por dni'!$B$344:$AN$800,5,0)</f>
        <v>34555</v>
      </c>
      <c r="D467" s="15" t="str">
        <f>IFERROR(__xludf.DUMMYFUNCTION("IF(REGEXMATCH(E467,""^[0-9]{8}$""),""DNI"",IF(E467&lt;&gt;"""",""OTRO"",""""))"),"DNI")</f>
        <v>DNI</v>
      </c>
      <c r="E467" s="42" t="s">
        <v>438</v>
      </c>
      <c r="F467" s="59">
        <v>7.0008839E7</v>
      </c>
      <c r="G467" s="15" t="str">
        <f>VLOOKUP(TEXT(F467,"0"),'Nacionalidades de todo por dni'!$A$2:$B$2168,2,0)</f>
        <v>Peru</v>
      </c>
      <c r="H467" s="18" t="str">
        <f t="shared" si="5"/>
        <v/>
      </c>
      <c r="I467" s="18" t="str">
        <f t="shared" si="4"/>
        <v/>
      </c>
      <c r="J467" s="15"/>
      <c r="K467" s="18" t="str">
        <f>VLOOKUP(F467,'Datos por dni'!$B$10:$AM$2168,11,0)</f>
        <v/>
      </c>
      <c r="L467" s="15" t="str">
        <f>VLOOKUP(F467,'Datos por dni'!$B$344:$AN$800,12,0)</f>
        <v/>
      </c>
      <c r="M467" s="15"/>
      <c r="N467" s="15"/>
      <c r="O467" s="15"/>
      <c r="P467" s="15"/>
      <c r="Q467" s="15"/>
    </row>
    <row r="468">
      <c r="A468" s="9" t="s">
        <v>389</v>
      </c>
      <c r="B468" s="15" t="str">
        <f>VLOOKUP(F468,'Datos por dni'!$B$351:$AN$800,2,0)</f>
        <v/>
      </c>
      <c r="C468" s="51">
        <f>VLOOKUP(F468,'Datos por dni'!$B$344:$AN$800,5,0)</f>
        <v>34708</v>
      </c>
      <c r="D468" s="15" t="str">
        <f>IFERROR(__xludf.DUMMYFUNCTION("IF(REGEXMATCH(E468,""^[0-9]{8}$""),""DNI"",IF(E468&lt;&gt;"""",""OTRO"",""""))"),"OTRO")</f>
        <v>OTRO</v>
      </c>
      <c r="E468" s="42" t="s">
        <v>439</v>
      </c>
      <c r="F468" s="59" t="s">
        <v>439</v>
      </c>
      <c r="G468" s="15" t="str">
        <f>VLOOKUP(TEXT(F468,"0"),'Nacionalidades de todo por dni'!$A$2:$B$2168,2,0)</f>
        <v>México</v>
      </c>
      <c r="H468" s="18" t="str">
        <f t="shared" si="5"/>
        <v/>
      </c>
      <c r="I468" s="18" t="str">
        <f t="shared" si="4"/>
        <v/>
      </c>
      <c r="J468" s="15"/>
      <c r="K468" s="18" t="str">
        <f>VLOOKUP(F468,'Datos por dni'!$B$10:$AM$2168,11,0)</f>
        <v/>
      </c>
      <c r="L468" s="15" t="str">
        <f>VLOOKUP(F468,'Datos por dni'!$B$344:$AN$800,12,0)</f>
        <v/>
      </c>
      <c r="M468" s="15"/>
      <c r="N468" s="15"/>
      <c r="O468" s="15"/>
      <c r="P468" s="15"/>
      <c r="Q468" s="15"/>
    </row>
    <row r="469">
      <c r="A469" s="9" t="s">
        <v>389</v>
      </c>
      <c r="B469" s="15" t="str">
        <f>VLOOKUP(F469,'Datos por dni'!$B$351:$AN$800,2,0)</f>
        <v/>
      </c>
      <c r="C469" s="51">
        <f>VLOOKUP(F469,'Datos por dni'!$B$344:$AN$800,5,0)</f>
        <v>32108</v>
      </c>
      <c r="D469" s="15" t="str">
        <f>IFERROR(__xludf.DUMMYFUNCTION("IF(REGEXMATCH(E469,""^[0-9]{8}$""),""DNI"",IF(E469&lt;&gt;"""",""OTRO"",""""))"),"OTRO")</f>
        <v>OTRO</v>
      </c>
      <c r="E469" s="42" t="s">
        <v>440</v>
      </c>
      <c r="F469" s="59">
        <v>1.13360486E8</v>
      </c>
      <c r="G469" s="15" t="str">
        <f>VLOOKUP(TEXT(F469,"0"),'Nacionalidades de todo por dni'!$A$2:$B$2168,2,0)</f>
        <v>Costa Rica</v>
      </c>
      <c r="H469" s="18" t="str">
        <f t="shared" si="5"/>
        <v/>
      </c>
      <c r="I469" s="18" t="str">
        <f t="shared" si="4"/>
        <v/>
      </c>
      <c r="J469" s="15"/>
      <c r="K469" s="18" t="str">
        <f>VLOOKUP(F469,'Datos por dni'!$B$10:$AM$2168,11,0)</f>
        <v/>
      </c>
      <c r="L469" s="15" t="str">
        <f>VLOOKUP(F469,'Datos por dni'!$B$344:$AN$800,12,0)</f>
        <v/>
      </c>
      <c r="M469" s="15"/>
      <c r="N469" s="15"/>
      <c r="O469" s="15"/>
      <c r="P469" s="15"/>
      <c r="Q469" s="15"/>
    </row>
    <row r="470">
      <c r="A470" s="9" t="s">
        <v>389</v>
      </c>
      <c r="B470" s="15" t="str">
        <f>VLOOKUP(F470,'Datos por dni'!$B$351:$AN$800,2,0)</f>
        <v/>
      </c>
      <c r="C470" s="51">
        <f>VLOOKUP(F470,'Datos por dni'!$B$344:$AN$800,5,0)</f>
        <v>34413</v>
      </c>
      <c r="D470" s="15" t="str">
        <f>IFERROR(__xludf.DUMMYFUNCTION("IF(REGEXMATCH(E470,""^[0-9]{8}$""),""DNI"",IF(E470&lt;&gt;"""",""OTRO"",""""))"),"DNI")</f>
        <v>DNI</v>
      </c>
      <c r="E470" s="42" t="s">
        <v>441</v>
      </c>
      <c r="F470" s="59">
        <v>9.5361975E7</v>
      </c>
      <c r="G470" s="15" t="str">
        <f>VLOOKUP(TEXT(F470,"0"),'Nacionalidades de todo por dni'!$A$2:$B$2168,2,0)</f>
        <v>Colombia</v>
      </c>
      <c r="H470" s="18" t="str">
        <f t="shared" si="5"/>
        <v/>
      </c>
      <c r="I470" s="18" t="str">
        <f t="shared" si="4"/>
        <v/>
      </c>
      <c r="J470" s="15"/>
      <c r="K470" s="18" t="str">
        <f>VLOOKUP(F470,'Datos por dni'!$B$10:$AM$2168,11,0)</f>
        <v/>
      </c>
      <c r="L470" s="15" t="str">
        <f>VLOOKUP(F470,'Datos por dni'!$B$344:$AN$800,12,0)</f>
        <v/>
      </c>
      <c r="M470" s="15"/>
      <c r="N470" s="15"/>
      <c r="O470" s="15"/>
      <c r="P470" s="15"/>
      <c r="Q470" s="15"/>
    </row>
    <row r="471" hidden="1">
      <c r="A471" s="9" t="s">
        <v>389</v>
      </c>
      <c r="B471" s="15" t="str">
        <f>VLOOKUP(F471,'Datos por dni'!$B$351:$AN$800,2,0)</f>
        <v>#N/A</v>
      </c>
      <c r="C471" s="15"/>
      <c r="D471" s="15" t="str">
        <f>IFERROR(__xludf.DUMMYFUNCTION("IF(REGEXMATCH(E471,""^[0-9]{8}$""),""DNI"",IF(E471&lt;&gt;"""",""OTRO"",""""))"),"")</f>
        <v/>
      </c>
      <c r="E471" s="42"/>
      <c r="F471" s="59"/>
      <c r="G471" s="15" t="str">
        <f>VLOOKUP(TEXT(F471,"0"),'Nacionalidades de todo por dni'!$A$2:$B$2168,2,0)</f>
        <v>Estadounidense</v>
      </c>
      <c r="H471" s="18" t="str">
        <f t="shared" si="5"/>
        <v>D</v>
      </c>
      <c r="I471" s="18" t="str">
        <f t="shared" si="4"/>
        <v/>
      </c>
      <c r="J471" s="15"/>
      <c r="K471" s="18" t="str">
        <f>VLOOKUP(F471,'Datos por dni'!$B$10:$AM$2168,11,0)</f>
        <v>Días de semana por la tarde</v>
      </c>
      <c r="L471" s="15" t="str">
        <f>VLOOKUP(F471,'Datos por dni'!$B$344:$AN$800,12,0)</f>
        <v>#N/A</v>
      </c>
      <c r="M471" s="15"/>
      <c r="N471" s="15"/>
      <c r="O471" s="15"/>
      <c r="P471" s="15"/>
      <c r="Q471" s="15"/>
    </row>
    <row r="472">
      <c r="A472" s="9" t="s">
        <v>389</v>
      </c>
      <c r="B472" s="15" t="str">
        <f>VLOOKUP(F472,'Datos por dni'!$B$351:$AN$800,2,0)</f>
        <v/>
      </c>
      <c r="C472" s="51">
        <f>VLOOKUP(F472,'Datos por dni'!$B$344:$AN$800,5,0)</f>
        <v>36259</v>
      </c>
      <c r="D472" s="15" t="str">
        <f>IFERROR(__xludf.DUMMYFUNCTION("IF(REGEXMATCH(E472,""^[0-9]{8}$""),""DNI"",IF(E472&lt;&gt;"""",""OTRO"",""""))"),"OTRO")</f>
        <v>OTRO</v>
      </c>
      <c r="E472" s="42" t="s">
        <v>442</v>
      </c>
      <c r="F472" s="59" t="s">
        <v>442</v>
      </c>
      <c r="G472" s="15" t="str">
        <f>VLOOKUP(TEXT(F472,"0"),'Nacionalidades de todo por dni'!$A$2:$B$2168,2,0)</f>
        <v>Alemania</v>
      </c>
      <c r="H472" s="18" t="str">
        <f t="shared" si="5"/>
        <v/>
      </c>
      <c r="I472" s="18" t="str">
        <f t="shared" si="4"/>
        <v/>
      </c>
      <c r="J472" s="15"/>
      <c r="K472" s="18" t="str">
        <f>VLOOKUP(F472,'Datos por dni'!$B$10:$AM$2168,11,0)</f>
        <v/>
      </c>
      <c r="L472" s="15" t="str">
        <f>VLOOKUP(F472,'Datos por dni'!$B$344:$AN$800,12,0)</f>
        <v/>
      </c>
      <c r="M472" s="15"/>
      <c r="N472" s="15"/>
      <c r="O472" s="15"/>
      <c r="P472" s="15"/>
      <c r="Q472" s="15"/>
    </row>
    <row r="473">
      <c r="A473" s="9" t="s">
        <v>389</v>
      </c>
      <c r="B473" s="15" t="str">
        <f>VLOOKUP(F473,'Datos por dni'!$B$351:$AN$800,2,0)</f>
        <v/>
      </c>
      <c r="C473" s="51">
        <f>VLOOKUP(F473,'Datos por dni'!$B$344:$AN$800,5,0)</f>
        <v>36620</v>
      </c>
      <c r="D473" s="15" t="str">
        <f>IFERROR(__xludf.DUMMYFUNCTION("IF(REGEXMATCH(E473,""^[0-9]{8}$""),""DNI"",IF(E473&lt;&gt;"""",""OTRO"",""""))"),"DNI")</f>
        <v>DNI</v>
      </c>
      <c r="E473" s="42" t="s">
        <v>443</v>
      </c>
      <c r="F473" s="59">
        <v>4.3019849E7</v>
      </c>
      <c r="G473" s="15" t="str">
        <f>VLOOKUP(TEXT(F473,"0"),'Nacionalidades de todo por dni'!$A$2:$B$2168,2,0)</f>
        <v>Argentina</v>
      </c>
      <c r="H473" s="18" t="str">
        <f t="shared" si="5"/>
        <v/>
      </c>
      <c r="I473" s="18" t="str">
        <f t="shared" si="4"/>
        <v/>
      </c>
      <c r="J473" s="15"/>
      <c r="K473" s="18" t="str">
        <f>VLOOKUP(F473,'Datos por dni'!$B$10:$AM$2168,11,0)</f>
        <v/>
      </c>
      <c r="L473" s="15" t="str">
        <f>VLOOKUP(F473,'Datos por dni'!$B$344:$AN$800,12,0)</f>
        <v/>
      </c>
      <c r="M473" s="15"/>
      <c r="N473" s="15"/>
      <c r="O473" s="15"/>
      <c r="P473" s="15"/>
      <c r="Q473" s="15"/>
    </row>
    <row r="474" hidden="1">
      <c r="A474" s="9" t="s">
        <v>389</v>
      </c>
      <c r="B474" s="15" t="str">
        <f>VLOOKUP(F474,'Datos por dni'!$B$351:$AN$800,2,0)</f>
        <v>#N/A</v>
      </c>
      <c r="C474" s="15"/>
      <c r="D474" s="15" t="str">
        <f>IFERROR(__xludf.DUMMYFUNCTION("IF(REGEXMATCH(E474,""^[0-9]{8}$""),""DNI"",IF(E474&lt;&gt;"""",""OTRO"",""""))"),"")</f>
        <v/>
      </c>
      <c r="E474" s="42"/>
      <c r="F474" s="59"/>
      <c r="G474" s="15" t="str">
        <f>VLOOKUP(TEXT(F474,"0"),'Nacionalidades de todo por dni'!$A$2:$B$2168,2,0)</f>
        <v>Estadounidense</v>
      </c>
      <c r="H474" s="18" t="str">
        <f t="shared" si="5"/>
        <v>D</v>
      </c>
      <c r="I474" s="18" t="str">
        <f t="shared" si="4"/>
        <v/>
      </c>
      <c r="J474" s="15"/>
      <c r="K474" s="18" t="str">
        <f>VLOOKUP(F474,'Datos por dni'!$B$10:$AM$2168,11,0)</f>
        <v>Días de semana por la tarde</v>
      </c>
      <c r="L474" s="15" t="str">
        <f>VLOOKUP(F474,'Datos por dni'!$B$344:$AN$800,12,0)</f>
        <v>#N/A</v>
      </c>
      <c r="M474" s="15"/>
      <c r="N474" s="15"/>
      <c r="O474" s="15"/>
      <c r="P474" s="15"/>
      <c r="Q474" s="15"/>
    </row>
    <row r="475">
      <c r="A475" s="9" t="s">
        <v>389</v>
      </c>
      <c r="B475" s="15" t="str">
        <f>VLOOKUP(F475,'Datos por dni'!$B$351:$AN$800,2,0)</f>
        <v/>
      </c>
      <c r="C475" s="51">
        <f>VLOOKUP(F475,'Datos por dni'!$B$344:$AN$800,5,0)</f>
        <v>37025</v>
      </c>
      <c r="D475" s="15" t="str">
        <f>IFERROR(__xludf.DUMMYFUNCTION("IF(REGEXMATCH(E475,""^[0-9]{8}$""),""DNI"",IF(E475&lt;&gt;"""",""OTRO"",""""))"),"DNI")</f>
        <v>DNI</v>
      </c>
      <c r="E475" s="42" t="s">
        <v>444</v>
      </c>
      <c r="F475" s="56">
        <v>4.3403261E7</v>
      </c>
      <c r="G475" s="15" t="str">
        <f>VLOOKUP(TEXT(F475,"0"),'Nacionalidades de todo por dni'!$A$2:$B$2168,2,0)</f>
        <v>Argentina</v>
      </c>
      <c r="H475" s="18" t="str">
        <f t="shared" si="5"/>
        <v/>
      </c>
      <c r="I475" s="18" t="str">
        <f t="shared" si="4"/>
        <v/>
      </c>
      <c r="J475" s="15"/>
      <c r="K475" s="18" t="str">
        <f>VLOOKUP(F475,'Datos por dni'!$B$10:$AM$2168,11,0)</f>
        <v/>
      </c>
      <c r="L475" s="15" t="str">
        <f>VLOOKUP(F475,'Datos por dni'!$B$344:$AN$800,12,0)</f>
        <v/>
      </c>
      <c r="M475" s="15"/>
      <c r="N475" s="15"/>
      <c r="O475" s="15"/>
      <c r="P475" s="15"/>
      <c r="Q475" s="15"/>
    </row>
    <row r="476">
      <c r="A476" s="9" t="s">
        <v>389</v>
      </c>
      <c r="B476" s="15" t="str">
        <f>VLOOKUP(F476,'Datos por dni'!$B$351:$AN$800,2,0)</f>
        <v/>
      </c>
      <c r="C476" s="51">
        <f>VLOOKUP(F476,'Datos por dni'!$B$344:$AN$800,5,0)</f>
        <v>34317</v>
      </c>
      <c r="D476" s="15" t="str">
        <f>IFERROR(__xludf.DUMMYFUNCTION("IF(REGEXMATCH(E476,""^[0-9]{8}$""),""DNI"",IF(E476&lt;&gt;"""",""OTRO"",""""))"),"DNI")</f>
        <v>DNI</v>
      </c>
      <c r="E476" s="42" t="s">
        <v>445</v>
      </c>
      <c r="F476" s="56">
        <v>3.8066268E7</v>
      </c>
      <c r="G476" s="15" t="str">
        <f>VLOOKUP(TEXT(F476,"0"),'Nacionalidades de todo por dni'!$A$2:$B$2168,2,0)</f>
        <v>Argentina</v>
      </c>
      <c r="H476" s="18" t="str">
        <f t="shared" si="5"/>
        <v/>
      </c>
      <c r="I476" s="18" t="str">
        <f t="shared" si="4"/>
        <v/>
      </c>
      <c r="J476" s="15"/>
      <c r="K476" s="18" t="str">
        <f>VLOOKUP(F476,'Datos por dni'!$B$10:$AM$2168,11,0)</f>
        <v/>
      </c>
      <c r="L476" s="15" t="str">
        <f>VLOOKUP(F476,'Datos por dni'!$B$344:$AN$800,12,0)</f>
        <v/>
      </c>
      <c r="M476" s="15"/>
      <c r="N476" s="15"/>
      <c r="O476" s="15"/>
      <c r="P476" s="15"/>
      <c r="Q476" s="15"/>
    </row>
    <row r="477">
      <c r="A477" s="9" t="s">
        <v>389</v>
      </c>
      <c r="B477" s="15" t="str">
        <f>VLOOKUP(F477,'Datos por dni'!$B$351:$AN$800,2,0)</f>
        <v/>
      </c>
      <c r="C477" s="51">
        <f>VLOOKUP(F477,'Datos por dni'!$B$344:$AN$800,5,0)</f>
        <v>36577</v>
      </c>
      <c r="D477" s="15" t="str">
        <f>IFERROR(__xludf.DUMMYFUNCTION("IF(REGEXMATCH(E477,""^[0-9]{8}$""),""DNI"",IF(E477&lt;&gt;"""",""OTRO"",""""))"),"DNI")</f>
        <v>DNI</v>
      </c>
      <c r="E477" s="42" t="s">
        <v>388</v>
      </c>
      <c r="F477" s="59">
        <v>4.2425367E7</v>
      </c>
      <c r="G477" s="15" t="str">
        <f>VLOOKUP(TEXT(F477,"0"),'Nacionalidades de todo por dni'!$A$2:$B$2168,2,0)</f>
        <v>Argentina</v>
      </c>
      <c r="H477" s="18" t="str">
        <f t="shared" si="5"/>
        <v/>
      </c>
      <c r="I477" s="18" t="str">
        <f t="shared" si="4"/>
        <v/>
      </c>
      <c r="J477" s="15"/>
      <c r="K477" s="18" t="str">
        <f>VLOOKUP(F477,'Datos por dni'!$B$10:$AM$2168,11,0)</f>
        <v/>
      </c>
      <c r="L477" s="15" t="str">
        <f>VLOOKUP(F477,'Datos por dni'!$B$344:$AN$800,12,0)</f>
        <v/>
      </c>
      <c r="M477" s="15"/>
      <c r="N477" s="15"/>
      <c r="O477" s="15"/>
      <c r="P477" s="15"/>
      <c r="Q477" s="15"/>
    </row>
    <row r="478">
      <c r="A478" s="9" t="s">
        <v>389</v>
      </c>
      <c r="B478" s="13">
        <f>VLOOKUP(F478,'Datos por dni'!$B$351:$AN$800,2,0)</f>
        <v>44397.41285</v>
      </c>
      <c r="C478" s="14">
        <f>VLOOKUP(F478,'Datos por dni'!$B$344:$AN$800,5,0)</f>
        <v>36173</v>
      </c>
      <c r="D478" s="15" t="str">
        <f>IFERROR(__xludf.DUMMYFUNCTION("IF(REGEXMATCH(E478,""^[0-9]{8}$""),""DNI"",IF(E478&lt;&gt;"""",""OTRO"",""""))"),"DNI")</f>
        <v>DNI</v>
      </c>
      <c r="E478" s="42" t="s">
        <v>180</v>
      </c>
      <c r="F478" s="56">
        <v>4.1702696E7</v>
      </c>
      <c r="G478" s="15" t="str">
        <f>VLOOKUP(TEXT(F478,"0"),'Nacionalidades de todo por dni'!$A$2:$B$2168,2,0)</f>
        <v>Argentina</v>
      </c>
      <c r="H478" s="18" t="str">
        <f t="shared" si="5"/>
        <v>3</v>
      </c>
      <c r="I478" s="18" t="str">
        <f t="shared" si="4"/>
        <v>4</v>
      </c>
      <c r="J478" s="18" t="str">
        <f>IF(ISNUMBER(SEARCH("TARDE",K478)),"TARDE",IF(ISNUMBER(SEARCH("MAÑANA",K478)),"MAÑANA",""))</f>
        <v>TARDE</v>
      </c>
      <c r="K478" s="18" t="str">
        <f>VLOOKUP(F478,'Datos por dni'!$B$10:$AM$2168,11,0)</f>
        <v>3 horas diarias, 4 veces por semana, de lunes a viernes por la TARDE.</v>
      </c>
      <c r="L478" s="15" t="str">
        <f>VLOOKUP(F478,'Datos por dni'!$B$344:$AN$800,12,0)</f>
        <v>Para poder involucrarme aún más en la lucha por los derechos de las personas y el ambiente y aportar en una ONG que se ocupa por actuar e informar del tema.</v>
      </c>
      <c r="M478" s="15"/>
      <c r="N478" s="15"/>
      <c r="O478" s="15"/>
      <c r="P478" s="15"/>
      <c r="Q478" s="15"/>
    </row>
    <row r="479">
      <c r="A479" s="9" t="s">
        <v>389</v>
      </c>
      <c r="B479" s="15" t="str">
        <f>VLOOKUP(F479,'Datos por dni'!$B$351:$AN$800,2,0)</f>
        <v/>
      </c>
      <c r="C479" s="51">
        <f>VLOOKUP(F479,'Datos por dni'!$B$344:$AN$800,5,0)</f>
        <v>36651</v>
      </c>
      <c r="D479" s="15" t="str">
        <f>IFERROR(__xludf.DUMMYFUNCTION("IF(REGEXMATCH(E479,""^[0-9]{8}$""),""DNI"",IF(E479&lt;&gt;"""",""OTRO"",""""))"),"DNI")</f>
        <v>DNI</v>
      </c>
      <c r="E479" s="42" t="s">
        <v>446</v>
      </c>
      <c r="F479" s="59">
        <v>4.2659146E7</v>
      </c>
      <c r="G479" s="15" t="str">
        <f>VLOOKUP(TEXT(F479,"0"),'Nacionalidades de todo por dni'!$A$2:$B$2168,2,0)</f>
        <v>Argentina</v>
      </c>
      <c r="H479" s="18" t="str">
        <f t="shared" si="5"/>
        <v/>
      </c>
      <c r="I479" s="18" t="str">
        <f t="shared" si="4"/>
        <v/>
      </c>
      <c r="J479" s="15"/>
      <c r="K479" s="18" t="str">
        <f>VLOOKUP(F479,'Datos por dni'!$B$10:$AM$2168,11,0)</f>
        <v/>
      </c>
      <c r="L479" s="15" t="str">
        <f>VLOOKUP(F479,'Datos por dni'!$B$344:$AN$800,12,0)</f>
        <v/>
      </c>
      <c r="M479" s="15"/>
      <c r="N479" s="15"/>
      <c r="O479" s="15"/>
      <c r="P479" s="15"/>
      <c r="Q479" s="15"/>
    </row>
    <row r="480" hidden="1">
      <c r="A480" s="9" t="s">
        <v>389</v>
      </c>
      <c r="B480" s="15" t="str">
        <f>VLOOKUP(F480,'Datos por dni'!$B$351:$AN$800,2,0)</f>
        <v/>
      </c>
      <c r="C480" s="51">
        <f>VLOOKUP(F480,'Datos por dni'!$B$344:$AN$800,5,0)</f>
        <v>35435</v>
      </c>
      <c r="D480" s="15" t="str">
        <f>IFERROR(__xludf.DUMMYFUNCTION("IF(REGEXMATCH(E480,""^[0-9]{8}$""),""DNI"",IF(E480&lt;&gt;"""",""OTRO"",""""))"),"")</f>
        <v/>
      </c>
      <c r="E480" s="42"/>
      <c r="F480" s="59" t="s">
        <v>447</v>
      </c>
      <c r="G480" s="15" t="str">
        <f>VLOOKUP(TEXT(F480,"0"),'Nacionalidades de todo por dni'!$A$2:$B$2168,2,0)</f>
        <v/>
      </c>
      <c r="H480" s="18" t="str">
        <f t="shared" si="5"/>
        <v/>
      </c>
      <c r="I480" s="18" t="str">
        <f t="shared" si="4"/>
        <v/>
      </c>
      <c r="J480" s="15"/>
      <c r="K480" s="18" t="str">
        <f>VLOOKUP(F480,'Datos por dni'!$B$10:$AM$2168,11,0)</f>
        <v/>
      </c>
      <c r="L480" s="15" t="str">
        <f>VLOOKUP(F480,'Datos por dni'!$B$344:$AN$800,12,0)</f>
        <v/>
      </c>
      <c r="M480" s="15"/>
      <c r="N480" s="15"/>
      <c r="O480" s="15"/>
      <c r="P480" s="15"/>
      <c r="Q480" s="15"/>
    </row>
    <row r="481">
      <c r="A481" s="9" t="s">
        <v>389</v>
      </c>
      <c r="B481" s="15" t="str">
        <f>VLOOKUP(F481,'Datos por dni'!$B$351:$AN$800,2,0)</f>
        <v/>
      </c>
      <c r="C481" s="51">
        <f>VLOOKUP(F481,'Datos por dni'!$B$344:$AN$800,5,0)</f>
        <v>36433</v>
      </c>
      <c r="D481" s="15" t="str">
        <f>IFERROR(__xludf.DUMMYFUNCTION("IF(REGEXMATCH(E481,""^[0-9]{8}$""),""DNI"",IF(E481&lt;&gt;"""",""OTRO"",""""))"),"DNI")</f>
        <v>DNI</v>
      </c>
      <c r="E481" s="42" t="s">
        <v>448</v>
      </c>
      <c r="F481" s="59">
        <v>4.2149162E7</v>
      </c>
      <c r="G481" s="15" t="str">
        <f>VLOOKUP(TEXT(F481,"0"),'Nacionalidades de todo por dni'!$A$2:$B$2168,2,0)</f>
        <v>Argentina</v>
      </c>
      <c r="H481" s="18" t="str">
        <f t="shared" si="5"/>
        <v/>
      </c>
      <c r="I481" s="18" t="str">
        <f t="shared" si="4"/>
        <v/>
      </c>
      <c r="J481" s="15"/>
      <c r="K481" s="18" t="str">
        <f>VLOOKUP(F481,'Datos por dni'!$B$10:$AM$2168,11,0)</f>
        <v/>
      </c>
      <c r="L481" s="15" t="str">
        <f>VLOOKUP(F481,'Datos por dni'!$B$344:$AN$800,12,0)</f>
        <v/>
      </c>
      <c r="M481" s="15"/>
      <c r="N481" s="15"/>
      <c r="O481" s="15"/>
      <c r="P481" s="15"/>
      <c r="Q481" s="15"/>
    </row>
    <row r="482">
      <c r="A482" s="9" t="s">
        <v>389</v>
      </c>
      <c r="B482" s="15" t="str">
        <f>VLOOKUP(F482,'Datos por dni'!$B$351:$AN$800,2,0)</f>
        <v/>
      </c>
      <c r="C482" s="51">
        <f>VLOOKUP(F482,'Datos por dni'!$B$344:$AN$800,5,0)</f>
        <v>34402</v>
      </c>
      <c r="D482" s="15" t="str">
        <f>IFERROR(__xludf.DUMMYFUNCTION("IF(REGEXMATCH(E482,""^[0-9]{8}$""),""DNI"",IF(E482&lt;&gt;"""",""OTRO"",""""))"),"DNI")</f>
        <v>DNI</v>
      </c>
      <c r="E482" s="42" t="s">
        <v>449</v>
      </c>
      <c r="F482" s="59">
        <v>3.8069286E7</v>
      </c>
      <c r="G482" s="15" t="str">
        <f>VLOOKUP(TEXT(F482,"0"),'Nacionalidades de todo por dni'!$A$2:$B$2168,2,0)</f>
        <v>Argentina</v>
      </c>
      <c r="H482" s="18" t="str">
        <f t="shared" si="5"/>
        <v/>
      </c>
      <c r="I482" s="18" t="str">
        <f t="shared" si="4"/>
        <v/>
      </c>
      <c r="J482" s="15"/>
      <c r="K482" s="18" t="str">
        <f>VLOOKUP(F482,'Datos por dni'!$B$10:$AM$2168,11,0)</f>
        <v/>
      </c>
      <c r="L482" s="15" t="str">
        <f>VLOOKUP(F482,'Datos por dni'!$B$344:$AN$800,12,0)</f>
        <v/>
      </c>
      <c r="M482" s="15"/>
      <c r="N482" s="15"/>
      <c r="O482" s="15"/>
      <c r="P482" s="15"/>
      <c r="Q482" s="15"/>
    </row>
    <row r="483">
      <c r="A483" s="9" t="s">
        <v>389</v>
      </c>
      <c r="B483" s="15" t="str">
        <f>VLOOKUP(F483,'Datos por dni'!$B$351:$AN$800,2,0)</f>
        <v/>
      </c>
      <c r="C483" s="51">
        <f>VLOOKUP(F483,'Datos por dni'!$B$344:$AN$800,5,0)</f>
        <v>35206</v>
      </c>
      <c r="D483" s="15" t="str">
        <f>IFERROR(__xludf.DUMMYFUNCTION("IF(REGEXMATCH(E483,""^[0-9]{8}$""),""DNI"",IF(E483&lt;&gt;"""",""OTRO"",""""))"),"DNI")</f>
        <v>DNI</v>
      </c>
      <c r="E483" s="42" t="s">
        <v>450</v>
      </c>
      <c r="F483" s="59">
        <v>3.959481E7</v>
      </c>
      <c r="G483" s="15" t="str">
        <f>VLOOKUP(TEXT(F483,"0"),'Nacionalidades de todo por dni'!$A$2:$B$2168,2,0)</f>
        <v>Argentina</v>
      </c>
      <c r="H483" s="18" t="str">
        <f t="shared" si="5"/>
        <v/>
      </c>
      <c r="I483" s="18" t="str">
        <f t="shared" si="4"/>
        <v/>
      </c>
      <c r="J483" s="15"/>
      <c r="K483" s="18" t="str">
        <f>VLOOKUP(F483,'Datos por dni'!$B$10:$AM$2168,11,0)</f>
        <v/>
      </c>
      <c r="L483" s="15" t="str">
        <f>VLOOKUP(F483,'Datos por dni'!$B$344:$AN$800,12,0)</f>
        <v/>
      </c>
      <c r="M483" s="15"/>
      <c r="N483" s="15"/>
      <c r="O483" s="15"/>
      <c r="P483" s="15"/>
      <c r="Q483" s="15"/>
    </row>
    <row r="484">
      <c r="A484" s="9" t="s">
        <v>389</v>
      </c>
      <c r="B484" s="15" t="str">
        <f>VLOOKUP(F484,'Datos por dni'!$B$351:$AN$800,2,0)</f>
        <v/>
      </c>
      <c r="C484" s="51">
        <f>VLOOKUP(F484,'Datos por dni'!$B$344:$AN$800,5,0)</f>
        <v>37158</v>
      </c>
      <c r="D484" s="15" t="str">
        <f>IFERROR(__xludf.DUMMYFUNCTION("IF(REGEXMATCH(E484,""^[0-9]{8}$""),""DNI"",IF(E484&lt;&gt;"""",""OTRO"",""""))"),"DNI")</f>
        <v>DNI</v>
      </c>
      <c r="E484" s="42" t="s">
        <v>451</v>
      </c>
      <c r="F484" s="59">
        <v>4.3527702E7</v>
      </c>
      <c r="G484" s="15" t="str">
        <f>VLOOKUP(TEXT(F484,"0"),'Nacionalidades de todo por dni'!$A$2:$B$2168,2,0)</f>
        <v>Argentina</v>
      </c>
      <c r="H484" s="18" t="str">
        <f t="shared" si="5"/>
        <v/>
      </c>
      <c r="I484" s="18" t="str">
        <f t="shared" si="4"/>
        <v/>
      </c>
      <c r="J484" s="15"/>
      <c r="K484" s="18" t="str">
        <f>VLOOKUP(F484,'Datos por dni'!$B$10:$AM$2168,11,0)</f>
        <v/>
      </c>
      <c r="L484" s="15" t="str">
        <f>VLOOKUP(F484,'Datos por dni'!$B$344:$AN$800,12,0)</f>
        <v/>
      </c>
      <c r="M484" s="15"/>
      <c r="N484" s="15"/>
      <c r="O484" s="15"/>
      <c r="P484" s="15"/>
      <c r="Q484" s="15"/>
    </row>
    <row r="485">
      <c r="A485" s="9" t="s">
        <v>389</v>
      </c>
      <c r="B485" s="15" t="str">
        <f>VLOOKUP(F485,'Datos por dni'!$B$351:$AN$800,2,0)</f>
        <v/>
      </c>
      <c r="C485" s="51">
        <f>VLOOKUP(F485,'Datos por dni'!$B$344:$AN$800,5,0)</f>
        <v>34620</v>
      </c>
      <c r="D485" s="15" t="str">
        <f>IFERROR(__xludf.DUMMYFUNCTION("IF(REGEXMATCH(E485,""^[0-9]{8}$""),""DNI"",IF(E485&lt;&gt;"""",""OTRO"",""""))"),"DNI")</f>
        <v>DNI</v>
      </c>
      <c r="E485" s="42" t="s">
        <v>452</v>
      </c>
      <c r="F485" s="64">
        <v>3.8601649E7</v>
      </c>
      <c r="G485" s="15" t="str">
        <f>VLOOKUP(TEXT(F485,"0"),'Nacionalidades de todo por dni'!$A$2:$B$2168,2,0)</f>
        <v>Argentina</v>
      </c>
      <c r="H485" s="18" t="str">
        <f t="shared" si="5"/>
        <v/>
      </c>
      <c r="I485" s="18" t="str">
        <f t="shared" si="4"/>
        <v/>
      </c>
      <c r="J485" s="15"/>
      <c r="K485" s="18" t="str">
        <f>VLOOKUP(F485,'Datos por dni'!$B$10:$AM$2168,11,0)</f>
        <v/>
      </c>
      <c r="L485" s="15" t="str">
        <f>VLOOKUP(F485,'Datos por dni'!$B$344:$AN$800,12,0)</f>
        <v/>
      </c>
      <c r="M485" s="15"/>
      <c r="N485" s="15"/>
      <c r="O485" s="15"/>
      <c r="P485" s="15"/>
      <c r="Q485" s="15"/>
    </row>
    <row r="486">
      <c r="A486" s="9" t="s">
        <v>389</v>
      </c>
      <c r="B486" s="15" t="str">
        <f>VLOOKUP(F486,'Datos por dni'!$B$351:$AN$800,2,0)</f>
        <v/>
      </c>
      <c r="C486" s="51">
        <f>VLOOKUP(F486,'Datos por dni'!$B$344:$AN$800,5,0)</f>
        <v>34793</v>
      </c>
      <c r="D486" s="15" t="str">
        <f>IFERROR(__xludf.DUMMYFUNCTION("IF(REGEXMATCH(E486,""^[0-9]{8}$""),""DNI"",IF(E486&lt;&gt;"""",""OTRO"",""""))"),"DNI")</f>
        <v>DNI</v>
      </c>
      <c r="E486" s="42" t="s">
        <v>453</v>
      </c>
      <c r="F486" s="63">
        <v>3.8891349E7</v>
      </c>
      <c r="G486" s="15" t="str">
        <f>VLOOKUP(TEXT(F486,"0"),'Nacionalidades de todo por dni'!$A$2:$B$2168,2,0)</f>
        <v>Argentina</v>
      </c>
      <c r="H486" s="18" t="str">
        <f t="shared" si="5"/>
        <v/>
      </c>
      <c r="I486" s="18" t="str">
        <f t="shared" si="4"/>
        <v/>
      </c>
      <c r="J486" s="15"/>
      <c r="K486" s="18" t="str">
        <f>VLOOKUP(F486,'Datos por dni'!$B$10:$AM$2168,11,0)</f>
        <v/>
      </c>
      <c r="L486" s="15" t="str">
        <f>VLOOKUP(F486,'Datos por dni'!$B$344:$AN$800,12,0)</f>
        <v/>
      </c>
      <c r="M486" s="15"/>
      <c r="N486" s="15"/>
      <c r="O486" s="15"/>
      <c r="P486" s="15"/>
      <c r="Q486" s="15"/>
    </row>
    <row r="487">
      <c r="A487" s="9" t="s">
        <v>389</v>
      </c>
      <c r="B487" s="15" t="str">
        <f>VLOOKUP(F487,'Datos por dni'!$B$351:$AN$800,2,0)</f>
        <v/>
      </c>
      <c r="C487" s="51">
        <f>VLOOKUP(F487,'Datos por dni'!$B$344:$AN$800,5,0)</f>
        <v>35206</v>
      </c>
      <c r="D487" s="15" t="str">
        <f>IFERROR(__xludf.DUMMYFUNCTION("IF(REGEXMATCH(E487,""^[0-9]{8}$""),""DNI"",IF(E487&lt;&gt;"""",""OTRO"",""""))"),"DNI")</f>
        <v>DNI</v>
      </c>
      <c r="E487" s="42" t="s">
        <v>450</v>
      </c>
      <c r="F487" s="59">
        <v>3.959481E7</v>
      </c>
      <c r="G487" s="15" t="str">
        <f>VLOOKUP(TEXT(F487,"0"),'Nacionalidades de todo por dni'!$A$2:$B$2168,2,0)</f>
        <v>Argentina</v>
      </c>
      <c r="H487" s="18" t="str">
        <f t="shared" si="5"/>
        <v/>
      </c>
      <c r="I487" s="18" t="str">
        <f t="shared" si="4"/>
        <v/>
      </c>
      <c r="J487" s="15"/>
      <c r="K487" s="18" t="str">
        <f>VLOOKUP(F487,'Datos por dni'!$B$10:$AM$2168,11,0)</f>
        <v/>
      </c>
      <c r="L487" s="15" t="str">
        <f>VLOOKUP(F487,'Datos por dni'!$B$344:$AN$800,12,0)</f>
        <v/>
      </c>
      <c r="M487" s="15"/>
      <c r="N487" s="15"/>
      <c r="O487" s="15"/>
      <c r="P487" s="15"/>
      <c r="Q487" s="15"/>
    </row>
    <row r="488">
      <c r="A488" s="9" t="s">
        <v>389</v>
      </c>
      <c r="B488" s="15" t="str">
        <f>VLOOKUP(F488,'Datos por dni'!$B$351:$AN$800,2,0)</f>
        <v/>
      </c>
      <c r="C488" s="51">
        <f>VLOOKUP(F488,'Datos por dni'!$B$344:$AN$800,5,0)</f>
        <v>36333</v>
      </c>
      <c r="D488" s="15" t="str">
        <f>IFERROR(__xludf.DUMMYFUNCTION("IF(REGEXMATCH(E488,""^[0-9]{8}$""),""DNI"",IF(E488&lt;&gt;"""",""OTRO"",""""))"),"DNI")</f>
        <v>DNI</v>
      </c>
      <c r="E488" s="42" t="s">
        <v>454</v>
      </c>
      <c r="F488" s="56">
        <v>4.2011932E7</v>
      </c>
      <c r="G488" s="15" t="str">
        <f>VLOOKUP(TEXT(F488,"0"),'Nacionalidades de todo por dni'!$A$2:$B$2168,2,0)</f>
        <v>Argentina</v>
      </c>
      <c r="H488" s="18" t="str">
        <f t="shared" si="5"/>
        <v/>
      </c>
      <c r="I488" s="18" t="str">
        <f t="shared" si="4"/>
        <v/>
      </c>
      <c r="J488" s="15"/>
      <c r="K488" s="18" t="str">
        <f>VLOOKUP(F488,'Datos por dni'!$B$10:$AM$2168,11,0)</f>
        <v/>
      </c>
      <c r="L488" s="15" t="str">
        <f>VLOOKUP(F488,'Datos por dni'!$B$344:$AN$800,12,0)</f>
        <v/>
      </c>
      <c r="M488" s="15"/>
      <c r="N488" s="15"/>
      <c r="O488" s="15"/>
      <c r="P488" s="15"/>
      <c r="Q488" s="15"/>
    </row>
    <row r="489">
      <c r="A489" s="9" t="s">
        <v>389</v>
      </c>
      <c r="B489" s="15" t="str">
        <f>VLOOKUP(F489,'Datos por dni'!$B$351:$AN$800,2,0)</f>
        <v/>
      </c>
      <c r="C489" s="51">
        <f>VLOOKUP(F489,'Datos por dni'!$B$344:$AN$800,5,0)</f>
        <v>36196</v>
      </c>
      <c r="D489" s="15" t="str">
        <f>IFERROR(__xludf.DUMMYFUNCTION("IF(REGEXMATCH(E489,""^[0-9]{8}$""),""DNI"",IF(E489&lt;&gt;"""",""OTRO"",""""))"),"DNI")</f>
        <v>DNI</v>
      </c>
      <c r="E489" s="42" t="s">
        <v>455</v>
      </c>
      <c r="F489" s="56">
        <v>4.1780772E7</v>
      </c>
      <c r="G489" s="15" t="str">
        <f>VLOOKUP(TEXT(F489,"0"),'Nacionalidades de todo por dni'!$A$2:$B$2168,2,0)</f>
        <v>Argentina</v>
      </c>
      <c r="H489" s="18" t="str">
        <f t="shared" si="5"/>
        <v/>
      </c>
      <c r="I489" s="18" t="str">
        <f t="shared" si="4"/>
        <v/>
      </c>
      <c r="J489" s="15"/>
      <c r="K489" s="18" t="str">
        <f>VLOOKUP(F489,'Datos por dni'!$B$10:$AM$2168,11,0)</f>
        <v/>
      </c>
      <c r="L489" s="15" t="str">
        <f>VLOOKUP(F489,'Datos por dni'!$B$344:$AN$800,12,0)</f>
        <v/>
      </c>
      <c r="M489" s="15"/>
      <c r="N489" s="15"/>
      <c r="O489" s="15"/>
      <c r="P489" s="15"/>
      <c r="Q489" s="15"/>
    </row>
    <row r="490">
      <c r="A490" s="9" t="s">
        <v>389</v>
      </c>
      <c r="B490" s="15" t="str">
        <f>VLOOKUP(F490,'Datos por dni'!$B$351:$AN$800,2,0)</f>
        <v/>
      </c>
      <c r="C490" s="51">
        <f>VLOOKUP(F490,'Datos por dni'!$B$344:$AN$800,5,0)</f>
        <v>35937</v>
      </c>
      <c r="D490" s="15" t="str">
        <f>IFERROR(__xludf.DUMMYFUNCTION("IF(REGEXMATCH(E490,""^[0-9]{8}$""),""DNI"",IF(E490&lt;&gt;"""",""OTRO"",""""))"),"DNI")</f>
        <v>DNI</v>
      </c>
      <c r="E490" s="42" t="s">
        <v>456</v>
      </c>
      <c r="F490" s="59">
        <v>4.1207036E7</v>
      </c>
      <c r="G490" s="15" t="str">
        <f>VLOOKUP(TEXT(F490,"0"),'Nacionalidades de todo por dni'!$A$2:$B$2168,2,0)</f>
        <v/>
      </c>
      <c r="H490" s="18" t="str">
        <f t="shared" si="5"/>
        <v/>
      </c>
      <c r="I490" s="18" t="str">
        <f t="shared" si="4"/>
        <v/>
      </c>
      <c r="J490" s="15"/>
      <c r="K490" s="18" t="str">
        <f>VLOOKUP(F490,'Datos por dni'!$B$10:$AM$2168,11,0)</f>
        <v/>
      </c>
      <c r="L490" s="15" t="str">
        <f>VLOOKUP(F490,'Datos por dni'!$B$344:$AN$800,12,0)</f>
        <v/>
      </c>
      <c r="M490" s="15"/>
      <c r="N490" s="15"/>
      <c r="O490" s="15"/>
      <c r="P490" s="15"/>
      <c r="Q490" s="15"/>
    </row>
    <row r="491">
      <c r="A491" s="9" t="s">
        <v>389</v>
      </c>
      <c r="B491" s="15" t="str">
        <f>VLOOKUP(F491,'Datos por dni'!$B$351:$AN$800,2,0)</f>
        <v/>
      </c>
      <c r="C491" s="51">
        <f>VLOOKUP(F491,'Datos por dni'!$B$344:$AN$800,5,0)</f>
        <v>36513</v>
      </c>
      <c r="D491" s="15" t="str">
        <f>IFERROR(__xludf.DUMMYFUNCTION("IF(REGEXMATCH(E491,""^[0-9]{8}$""),""DNI"",IF(E491&lt;&gt;"""",""OTRO"",""""))"),"DNI")</f>
        <v>DNI</v>
      </c>
      <c r="E491" s="42" t="s">
        <v>457</v>
      </c>
      <c r="F491" s="56">
        <v>4.2354401E7</v>
      </c>
      <c r="G491" s="15" t="str">
        <f>VLOOKUP(TEXT(F491,"0"),'Nacionalidades de todo por dni'!$A$2:$B$2168,2,0)</f>
        <v>Argentina</v>
      </c>
      <c r="H491" s="18" t="str">
        <f t="shared" si="5"/>
        <v/>
      </c>
      <c r="I491" s="18" t="str">
        <f t="shared" si="4"/>
        <v/>
      </c>
      <c r="J491" s="15"/>
      <c r="K491" s="18" t="str">
        <f>VLOOKUP(F491,'Datos por dni'!$B$10:$AM$2168,11,0)</f>
        <v/>
      </c>
      <c r="L491" s="15" t="str">
        <f>VLOOKUP(F491,'Datos por dni'!$B$344:$AN$800,12,0)</f>
        <v/>
      </c>
      <c r="M491" s="15"/>
      <c r="N491" s="15"/>
      <c r="O491" s="15"/>
      <c r="P491" s="15"/>
      <c r="Q491" s="15"/>
    </row>
    <row r="492">
      <c r="A492" s="9" t="s">
        <v>389</v>
      </c>
      <c r="B492" s="15" t="str">
        <f>VLOOKUP(F492,'Datos por dni'!$B$351:$AN$800,2,0)</f>
        <v/>
      </c>
      <c r="C492" s="51">
        <f>VLOOKUP(F492,'Datos por dni'!$B$344:$AN$800,5,0)</f>
        <v>36640</v>
      </c>
      <c r="D492" s="15" t="str">
        <f>IFERROR(__xludf.DUMMYFUNCTION("IF(REGEXMATCH(E492,""^[0-9]{8}$""),""DNI"",IF(E492&lt;&gt;"""",""OTRO"",""""))"),"DNI")</f>
        <v>DNI</v>
      </c>
      <c r="E492" s="42" t="s">
        <v>458</v>
      </c>
      <c r="F492" s="56">
        <v>4.2681878E7</v>
      </c>
      <c r="G492" s="15" t="str">
        <f>VLOOKUP(TEXT(F492,"0"),'Nacionalidades de todo por dni'!$A$2:$B$2168,2,0)</f>
        <v>Argentina</v>
      </c>
      <c r="H492" s="18" t="str">
        <f t="shared" si="5"/>
        <v/>
      </c>
      <c r="I492" s="18" t="str">
        <f t="shared" si="4"/>
        <v/>
      </c>
      <c r="J492" s="15"/>
      <c r="K492" s="18" t="str">
        <f>VLOOKUP(F492,'Datos por dni'!$B$10:$AM$2168,11,0)</f>
        <v/>
      </c>
      <c r="L492" s="15" t="str">
        <f>VLOOKUP(F492,'Datos por dni'!$B$344:$AN$800,12,0)</f>
        <v/>
      </c>
      <c r="M492" s="15"/>
      <c r="N492" s="15"/>
      <c r="O492" s="15"/>
      <c r="P492" s="15"/>
      <c r="Q492" s="15"/>
    </row>
    <row r="493">
      <c r="A493" s="9" t="s">
        <v>389</v>
      </c>
      <c r="B493" s="15" t="str">
        <f>VLOOKUP(F493,'Datos por dni'!$B$351:$AN$800,2,0)</f>
        <v/>
      </c>
      <c r="C493" s="51">
        <f>VLOOKUP(F493,'Datos por dni'!$B$344:$AN$800,5,0)</f>
        <v>34926</v>
      </c>
      <c r="D493" s="15" t="str">
        <f>IFERROR(__xludf.DUMMYFUNCTION("IF(REGEXMATCH(E493,""^[0-9]{8}$""),""DNI"",IF(E493&lt;&gt;"""",""OTRO"",""""))"),"OTRO")</f>
        <v>OTRO</v>
      </c>
      <c r="E493" s="42" t="s">
        <v>459</v>
      </c>
      <c r="F493" s="59" t="s">
        <v>459</v>
      </c>
      <c r="G493" s="15" t="str">
        <f>VLOOKUP(TEXT(F493,"0"),'Nacionalidades de todo por dni'!$A$2:$B$2168,2,0)</f>
        <v>España</v>
      </c>
      <c r="H493" s="18" t="str">
        <f t="shared" si="5"/>
        <v/>
      </c>
      <c r="I493" s="18" t="str">
        <f t="shared" si="4"/>
        <v/>
      </c>
      <c r="J493" s="15"/>
      <c r="K493" s="18" t="str">
        <f>VLOOKUP(F493,'Datos por dni'!$B$10:$AM$2168,11,0)</f>
        <v/>
      </c>
      <c r="L493" s="15" t="str">
        <f>VLOOKUP(F493,'Datos por dni'!$B$344:$AN$800,12,0)</f>
        <v/>
      </c>
      <c r="M493" s="15"/>
      <c r="N493" s="15"/>
      <c r="O493" s="15"/>
      <c r="P493" s="15"/>
      <c r="Q493" s="15"/>
    </row>
    <row r="494" hidden="1">
      <c r="A494" s="9" t="s">
        <v>389</v>
      </c>
      <c r="B494" s="15" t="str">
        <f>VLOOKUP(F494,'Datos por dni'!$B$351:$AN$800,2,0)</f>
        <v>#N/A</v>
      </c>
      <c r="C494" s="15"/>
      <c r="D494" s="15" t="str">
        <f>IFERROR(__xludf.DUMMYFUNCTION("IF(REGEXMATCH(E494,""^[0-9]{8}$""),""DNI"",IF(E494&lt;&gt;"""",""OTRO"",""""))"),"")</f>
        <v/>
      </c>
      <c r="E494" s="42"/>
      <c r="F494" s="59"/>
      <c r="G494" s="15" t="str">
        <f>VLOOKUP(TEXT(F494,"0"),'Nacionalidades de todo por dni'!$A$2:$B$2168,2,0)</f>
        <v>Estadounidense</v>
      </c>
      <c r="H494" s="18" t="str">
        <f t="shared" si="5"/>
        <v>D</v>
      </c>
      <c r="I494" s="18" t="str">
        <f t="shared" si="4"/>
        <v/>
      </c>
      <c r="J494" s="15"/>
      <c r="K494" s="18" t="str">
        <f>VLOOKUP(F494,'Datos por dni'!$B$10:$AM$2168,11,0)</f>
        <v>Días de semana por la tarde</v>
      </c>
      <c r="L494" s="15" t="str">
        <f>VLOOKUP(F494,'Datos por dni'!$B$344:$AN$800,12,0)</f>
        <v>#N/A</v>
      </c>
      <c r="M494" s="15"/>
      <c r="N494" s="15"/>
      <c r="O494" s="15"/>
      <c r="P494" s="15"/>
      <c r="Q494" s="15"/>
    </row>
    <row r="495" hidden="1">
      <c r="A495" s="9" t="s">
        <v>389</v>
      </c>
      <c r="B495" s="15" t="str">
        <f>VLOOKUP(F495,'Datos por dni'!$B$351:$AN$800,2,0)</f>
        <v>#N/A</v>
      </c>
      <c r="C495" s="15"/>
      <c r="D495" s="15" t="str">
        <f>IFERROR(__xludf.DUMMYFUNCTION("IF(REGEXMATCH(E495,""^[0-9]{8}$""),""DNI"",IF(E495&lt;&gt;"""",""OTRO"",""""))"),"")</f>
        <v/>
      </c>
      <c r="E495" s="42"/>
      <c r="F495" s="59"/>
      <c r="G495" s="15" t="str">
        <f>VLOOKUP(TEXT(F495,"0"),'Nacionalidades de todo por dni'!$A$2:$B$2168,2,0)</f>
        <v>Estadounidense</v>
      </c>
      <c r="H495" s="18" t="str">
        <f t="shared" si="5"/>
        <v>D</v>
      </c>
      <c r="I495" s="18" t="str">
        <f t="shared" si="4"/>
        <v/>
      </c>
      <c r="J495" s="15"/>
      <c r="K495" s="18" t="str">
        <f>VLOOKUP(F495,'Datos por dni'!$B$10:$AM$2168,11,0)</f>
        <v>Días de semana por la tarde</v>
      </c>
      <c r="L495" s="15" t="str">
        <f>VLOOKUP(F495,'Datos por dni'!$B$344:$AN$800,12,0)</f>
        <v>#N/A</v>
      </c>
      <c r="M495" s="15"/>
      <c r="N495" s="15"/>
      <c r="O495" s="15"/>
      <c r="P495" s="15"/>
      <c r="Q495" s="15"/>
    </row>
    <row r="496">
      <c r="A496" s="9" t="s">
        <v>389</v>
      </c>
      <c r="B496" s="15" t="str">
        <f>VLOOKUP(F496,'Datos por dni'!$B$351:$AN$800,2,0)</f>
        <v/>
      </c>
      <c r="C496" s="49">
        <f>VLOOKUP(F496,'Datos por dni'!$B$344:$AN$800,5,0)</f>
        <v>34694</v>
      </c>
      <c r="D496" s="15" t="str">
        <f>IFERROR(__xludf.DUMMYFUNCTION("IF(REGEXMATCH(E496,""^[0-9]{8}$""),""DNI"",IF(E496&lt;&gt;"""",""OTRO"",""""))"),"DNI")</f>
        <v>DNI</v>
      </c>
      <c r="E496" s="42" t="s">
        <v>460</v>
      </c>
      <c r="F496" s="56">
        <v>3.8292772E7</v>
      </c>
      <c r="G496" s="15" t="str">
        <f>VLOOKUP(TEXT(F496,"0"),'Nacionalidades de todo por dni'!$A$2:$B$2168,2,0)</f>
        <v>Argentina</v>
      </c>
      <c r="H496" s="18" t="str">
        <f t="shared" si="5"/>
        <v/>
      </c>
      <c r="I496" s="18" t="str">
        <f t="shared" si="4"/>
        <v/>
      </c>
      <c r="J496" s="15"/>
      <c r="K496" s="18" t="str">
        <f>VLOOKUP(F496,'Datos por dni'!$B$10:$AM$2168,11,0)</f>
        <v/>
      </c>
      <c r="L496" s="15" t="str">
        <f>VLOOKUP(F496,'Datos por dni'!$B$344:$AN$800,12,0)</f>
        <v/>
      </c>
      <c r="M496" s="15"/>
      <c r="N496" s="15"/>
      <c r="O496" s="15"/>
      <c r="P496" s="15"/>
      <c r="Q496" s="15"/>
    </row>
    <row r="497">
      <c r="A497" s="9" t="s">
        <v>389</v>
      </c>
      <c r="B497" s="15" t="str">
        <f>VLOOKUP(F497,'Datos por dni'!$B$351:$AN$800,2,0)</f>
        <v/>
      </c>
      <c r="C497" s="51">
        <f>VLOOKUP(F497,'Datos por dni'!$B$344:$AN$800,5,0)</f>
        <v>35394</v>
      </c>
      <c r="D497" s="15" t="str">
        <f>IFERROR(__xludf.DUMMYFUNCTION("IF(REGEXMATCH(E497,""^[0-9]{8}$""),""DNI"",IF(E497&lt;&gt;"""",""OTRO"",""""))"),"OTRO")</f>
        <v>OTRO</v>
      </c>
      <c r="E497" s="42" t="s">
        <v>461</v>
      </c>
      <c r="F497" s="59">
        <v>5.72350156E8</v>
      </c>
      <c r="G497" s="15" t="str">
        <f>VLOOKUP(TEXT(F497,"0"),'Nacionalidades de todo por dni'!$A$2:$B$2168,2,0)</f>
        <v/>
      </c>
      <c r="H497" s="18" t="str">
        <f t="shared" si="5"/>
        <v/>
      </c>
      <c r="I497" s="18" t="str">
        <f t="shared" si="4"/>
        <v/>
      </c>
      <c r="J497" s="15"/>
      <c r="K497" s="18" t="str">
        <f>VLOOKUP(F497,'Datos por dni'!$B$10:$AM$2168,11,0)</f>
        <v/>
      </c>
      <c r="L497" s="15" t="str">
        <f>VLOOKUP(F497,'Datos por dni'!$B$344:$AN$800,12,0)</f>
        <v/>
      </c>
      <c r="M497" s="15"/>
      <c r="N497" s="15"/>
      <c r="O497" s="15"/>
      <c r="P497" s="15"/>
      <c r="Q497" s="15"/>
    </row>
    <row r="498">
      <c r="A498" s="9" t="s">
        <v>389</v>
      </c>
      <c r="B498" s="15" t="str">
        <f>VLOOKUP(F498,'Datos por dni'!$B$351:$AN$800,2,0)</f>
        <v/>
      </c>
      <c r="C498" s="49">
        <f>VLOOKUP(F498,'Datos por dni'!$B$344:$AN$800,5,0)</f>
        <v>32736</v>
      </c>
      <c r="D498" s="15" t="str">
        <f>IFERROR(__xludf.DUMMYFUNCTION("IF(REGEXMATCH(E498,""^[0-9]{8}$""),""DNI"",IF(E498&lt;&gt;"""",""OTRO"",""""))"),"DNI")</f>
        <v>DNI</v>
      </c>
      <c r="E498" s="42" t="s">
        <v>462</v>
      </c>
      <c r="F498" s="56">
        <v>3.4541253E7</v>
      </c>
      <c r="G498" s="15" t="str">
        <f>VLOOKUP(TEXT(F498,"0"),'Nacionalidades de todo por dni'!$A$2:$B$2168,2,0)</f>
        <v>Argentina</v>
      </c>
      <c r="H498" s="18" t="str">
        <f t="shared" si="5"/>
        <v/>
      </c>
      <c r="I498" s="18" t="str">
        <f t="shared" si="4"/>
        <v/>
      </c>
      <c r="J498" s="15"/>
      <c r="K498" s="18" t="str">
        <f>VLOOKUP(F498,'Datos por dni'!$B$10:$AM$2168,11,0)</f>
        <v/>
      </c>
      <c r="L498" s="15" t="str">
        <f>VLOOKUP(F498,'Datos por dni'!$B$344:$AN$800,12,0)</f>
        <v/>
      </c>
      <c r="M498" s="15"/>
      <c r="N498" s="15"/>
      <c r="O498" s="15"/>
      <c r="P498" s="15"/>
      <c r="Q498" s="15"/>
    </row>
    <row r="499">
      <c r="A499" s="9" t="s">
        <v>389</v>
      </c>
      <c r="B499" s="15" t="str">
        <f>VLOOKUP(F499,'Datos por dni'!$B$351:$AN$800,2,0)</f>
        <v/>
      </c>
      <c r="C499" s="51">
        <f>VLOOKUP(F499,'Datos por dni'!$B$344:$AN$800,5,0)</f>
        <v>35556</v>
      </c>
      <c r="D499" s="15" t="str">
        <f>IFERROR(__xludf.DUMMYFUNCTION("IF(REGEXMATCH(E499,""^[0-9]{8}$""),""DNI"",IF(E499&lt;&gt;"""",""OTRO"",""""))"),"DNI")</f>
        <v>DNI</v>
      </c>
      <c r="E499" s="42" t="s">
        <v>463</v>
      </c>
      <c r="F499" s="56">
        <v>4.3567549E7</v>
      </c>
      <c r="G499" s="15" t="str">
        <f>VLOOKUP(TEXT(F499,"0"),'Nacionalidades de todo por dni'!$A$2:$B$2168,2,0)</f>
        <v>Argentina</v>
      </c>
      <c r="H499" s="18" t="str">
        <f t="shared" si="5"/>
        <v/>
      </c>
      <c r="I499" s="18" t="str">
        <f t="shared" si="4"/>
        <v/>
      </c>
      <c r="J499" s="15"/>
      <c r="K499" s="18" t="str">
        <f>VLOOKUP(F499,'Datos por dni'!$B$10:$AM$2168,11,0)</f>
        <v/>
      </c>
      <c r="L499" s="15" t="str">
        <f>VLOOKUP(F499,'Datos por dni'!$B$344:$AN$800,12,0)</f>
        <v/>
      </c>
      <c r="M499" s="15"/>
      <c r="N499" s="15"/>
      <c r="O499" s="15"/>
      <c r="P499" s="15"/>
      <c r="Q499" s="15"/>
    </row>
    <row r="500">
      <c r="A500" s="9" t="s">
        <v>389</v>
      </c>
      <c r="B500" s="15" t="str">
        <f>VLOOKUP(F500,'Datos por dni'!$B$351:$AN$800,2,0)</f>
        <v/>
      </c>
      <c r="C500" s="51">
        <f>VLOOKUP(F500,'Datos por dni'!$B$344:$AN$800,5,0)</f>
        <v>36998</v>
      </c>
      <c r="D500" s="15" t="str">
        <f>IFERROR(__xludf.DUMMYFUNCTION("IF(REGEXMATCH(E500,""^[0-9]{8}$""),""DNI"",IF(E500&lt;&gt;"""",""OTRO"",""""))"),"DNI")</f>
        <v>DNI</v>
      </c>
      <c r="E500" s="42" t="s">
        <v>464</v>
      </c>
      <c r="F500" s="56">
        <v>4.3447958E7</v>
      </c>
      <c r="G500" s="15" t="str">
        <f>VLOOKUP(TEXT(F500,"0"),'Nacionalidades de todo por dni'!$A$2:$B$2168,2,0)</f>
        <v>Argentina</v>
      </c>
      <c r="H500" s="18" t="str">
        <f t="shared" si="5"/>
        <v/>
      </c>
      <c r="I500" s="18" t="str">
        <f t="shared" si="4"/>
        <v/>
      </c>
      <c r="J500" s="15"/>
      <c r="K500" s="18" t="str">
        <f>VLOOKUP(F500,'Datos por dni'!$B$10:$AM$2168,11,0)</f>
        <v/>
      </c>
      <c r="L500" s="15" t="str">
        <f>VLOOKUP(F500,'Datos por dni'!$B$344:$AN$800,12,0)</f>
        <v/>
      </c>
      <c r="M500" s="15"/>
      <c r="N500" s="15"/>
      <c r="O500" s="15"/>
      <c r="P500" s="15"/>
      <c r="Q500" s="15"/>
    </row>
    <row r="501">
      <c r="A501" s="9" t="s">
        <v>389</v>
      </c>
      <c r="B501" s="15" t="str">
        <f>VLOOKUP(F501,'Datos por dni'!$B$351:$AN$800,2,0)</f>
        <v/>
      </c>
      <c r="C501" s="51">
        <f>VLOOKUP(F501,'Datos por dni'!$B$344:$AN$800,5,0)</f>
        <v>34984</v>
      </c>
      <c r="D501" s="15" t="str">
        <f>IFERROR(__xludf.DUMMYFUNCTION("IF(REGEXMATCH(E501,""^[0-9]{8}$""),""DNI"",IF(E501&lt;&gt;"""",""OTRO"",""""))"),"DNI")</f>
        <v>DNI</v>
      </c>
      <c r="E501" s="42" t="s">
        <v>465</v>
      </c>
      <c r="F501" s="59">
        <v>9.554916E7</v>
      </c>
      <c r="G501" s="15" t="str">
        <f>VLOOKUP(TEXT(F501,"0"),'Nacionalidades de todo por dni'!$A$2:$B$2168,2,0)</f>
        <v/>
      </c>
      <c r="H501" s="18" t="str">
        <f t="shared" si="5"/>
        <v/>
      </c>
      <c r="I501" s="18" t="str">
        <f t="shared" si="4"/>
        <v/>
      </c>
      <c r="J501" s="15"/>
      <c r="K501" s="18" t="str">
        <f>VLOOKUP(F501,'Datos por dni'!$B$10:$AM$2168,11,0)</f>
        <v/>
      </c>
      <c r="L501" s="15" t="str">
        <f>VLOOKUP(F501,'Datos por dni'!$B$344:$AN$800,12,0)</f>
        <v/>
      </c>
      <c r="M501" s="15"/>
      <c r="N501" s="15"/>
      <c r="O501" s="15"/>
      <c r="P501" s="15"/>
      <c r="Q501" s="15"/>
    </row>
    <row r="502">
      <c r="A502" s="9" t="s">
        <v>389</v>
      </c>
      <c r="B502" s="15" t="str">
        <f>VLOOKUP(F502,'Datos por dni'!$B$351:$AN$800,2,0)</f>
        <v/>
      </c>
      <c r="C502" s="51">
        <f>VLOOKUP(F502,'Datos por dni'!$B$344:$AN$800,5,0)</f>
        <v>35884</v>
      </c>
      <c r="D502" s="15" t="str">
        <f>IFERROR(__xludf.DUMMYFUNCTION("IF(REGEXMATCH(E502,""^[0-9]{8}$""),""DNI"",IF(E502&lt;&gt;"""",""OTRO"",""""))"),"DNI")</f>
        <v>DNI</v>
      </c>
      <c r="E502" s="42" t="s">
        <v>466</v>
      </c>
      <c r="F502" s="59">
        <v>4.1127929E7</v>
      </c>
      <c r="G502" s="15" t="str">
        <f>VLOOKUP(TEXT(F502,"0"),'Nacionalidades de todo por dni'!$A$2:$B$2168,2,0)</f>
        <v/>
      </c>
      <c r="H502" s="18" t="str">
        <f t="shared" si="5"/>
        <v/>
      </c>
      <c r="I502" s="18" t="str">
        <f t="shared" si="4"/>
        <v/>
      </c>
      <c r="J502" s="15"/>
      <c r="K502" s="18" t="str">
        <f>VLOOKUP(F502,'Datos por dni'!$B$10:$AM$2168,11,0)</f>
        <v/>
      </c>
      <c r="L502" s="15" t="str">
        <f>VLOOKUP(F502,'Datos por dni'!$B$344:$AN$800,12,0)</f>
        <v/>
      </c>
      <c r="M502" s="15"/>
      <c r="N502" s="15"/>
      <c r="O502" s="15"/>
      <c r="P502" s="15"/>
      <c r="Q502" s="15"/>
    </row>
    <row r="503">
      <c r="A503" s="9" t="s">
        <v>389</v>
      </c>
      <c r="B503" s="15" t="str">
        <f>VLOOKUP(F503,'Datos por dni'!$B$351:$AN$800,2,0)</f>
        <v/>
      </c>
      <c r="C503" s="51">
        <f>VLOOKUP(F503,'Datos por dni'!$B$344:$AN$800,5,0)</f>
        <v>36753</v>
      </c>
      <c r="D503" s="15" t="str">
        <f>IFERROR(__xludf.DUMMYFUNCTION("IF(REGEXMATCH(E503,""^[0-9]{8}$""),""DNI"",IF(E503&lt;&gt;"""",""OTRO"",""""))"),"DNI")</f>
        <v>DNI</v>
      </c>
      <c r="E503" s="42" t="s">
        <v>467</v>
      </c>
      <c r="F503" s="56">
        <v>9.506484E7</v>
      </c>
      <c r="G503" s="15" t="str">
        <f>VLOOKUP(TEXT(F503,"0"),'Nacionalidades de todo por dni'!$A$2:$B$2168,2,0)</f>
        <v>Venezuela</v>
      </c>
      <c r="H503" s="18" t="str">
        <f t="shared" si="5"/>
        <v/>
      </c>
      <c r="I503" s="18" t="str">
        <f t="shared" si="4"/>
        <v/>
      </c>
      <c r="J503" s="15"/>
      <c r="K503" s="18" t="str">
        <f>VLOOKUP(F503,'Datos por dni'!$B$10:$AM$2168,11,0)</f>
        <v/>
      </c>
      <c r="L503" s="15" t="str">
        <f>VLOOKUP(F503,'Datos por dni'!$B$344:$AN$800,12,0)</f>
        <v/>
      </c>
      <c r="M503" s="15"/>
      <c r="N503" s="15"/>
      <c r="O503" s="15"/>
      <c r="P503" s="15"/>
      <c r="Q503" s="15"/>
    </row>
    <row r="504" hidden="1">
      <c r="A504" s="9" t="s">
        <v>389</v>
      </c>
      <c r="B504" s="15" t="str">
        <f>VLOOKUP(F504,'Datos por dni'!$B$351:$AN$800,2,0)</f>
        <v>#N/A</v>
      </c>
      <c r="C504" s="15"/>
      <c r="D504" s="15" t="str">
        <f>IFERROR(__xludf.DUMMYFUNCTION("IF(REGEXMATCH(E504,""^[0-9]{8}$""),""DNI"",IF(E504&lt;&gt;"""",""OTRO"",""""))"),"")</f>
        <v/>
      </c>
      <c r="E504" s="42"/>
      <c r="F504" s="59"/>
      <c r="G504" s="15" t="str">
        <f>VLOOKUP(TEXT(F504,"0"),'Nacionalidades de todo por dni'!$A$2:$B$2168,2,0)</f>
        <v>Estadounidense</v>
      </c>
      <c r="H504" s="18" t="str">
        <f t="shared" si="5"/>
        <v>D</v>
      </c>
      <c r="I504" s="18" t="str">
        <f t="shared" si="4"/>
        <v/>
      </c>
      <c r="J504" s="15"/>
      <c r="K504" s="18" t="str">
        <f>VLOOKUP(F504,'Datos por dni'!$B$10:$AM$2168,11,0)</f>
        <v>Días de semana por la tarde</v>
      </c>
      <c r="L504" s="15" t="str">
        <f>VLOOKUP(F504,'Datos por dni'!$B$344:$AN$800,12,0)</f>
        <v>#N/A</v>
      </c>
      <c r="M504" s="15"/>
      <c r="N504" s="15"/>
      <c r="O504" s="15"/>
      <c r="P504" s="15"/>
      <c r="Q504" s="15"/>
    </row>
    <row r="505">
      <c r="A505" s="9" t="s">
        <v>389</v>
      </c>
      <c r="B505" s="15" t="str">
        <f>VLOOKUP(F505,'Datos por dni'!$B$351:$AN$800,2,0)</f>
        <v/>
      </c>
      <c r="C505" s="51">
        <f>VLOOKUP(F505,'Datos por dni'!$B$344:$AN$800,5,0)</f>
        <v>36004</v>
      </c>
      <c r="D505" s="15" t="str">
        <f>IFERROR(__xludf.DUMMYFUNCTION("IF(REGEXMATCH(E505,""^[0-9]{8}$""),""DNI"",IF(E505&lt;&gt;"""",""OTRO"",""""))"),"DNI")</f>
        <v>DNI</v>
      </c>
      <c r="E505" s="42" t="s">
        <v>468</v>
      </c>
      <c r="F505" s="56">
        <v>4.1399102E7</v>
      </c>
      <c r="G505" s="15" t="str">
        <f>VLOOKUP(TEXT(F505,"0"),'Nacionalidades de todo por dni'!$A$2:$B$2168,2,0)</f>
        <v>Argentina</v>
      </c>
      <c r="H505" s="18" t="str">
        <f t="shared" si="5"/>
        <v/>
      </c>
      <c r="I505" s="18" t="str">
        <f t="shared" si="4"/>
        <v/>
      </c>
      <c r="J505" s="15"/>
      <c r="K505" s="18" t="str">
        <f>VLOOKUP(F505,'Datos por dni'!$B$10:$AM$2168,11,0)</f>
        <v/>
      </c>
      <c r="L505" s="15" t="str">
        <f>VLOOKUP(F505,'Datos por dni'!$B$344:$AN$800,12,0)</f>
        <v/>
      </c>
      <c r="M505" s="15"/>
      <c r="N505" s="15"/>
      <c r="O505" s="15"/>
      <c r="P505" s="15"/>
      <c r="Q505" s="15"/>
    </row>
    <row r="506">
      <c r="A506" s="9" t="s">
        <v>389</v>
      </c>
      <c r="B506" s="15" t="str">
        <f>VLOOKUP(F506,'Datos por dni'!$B$351:$AN$800,2,0)</f>
        <v/>
      </c>
      <c r="C506" s="51">
        <f>VLOOKUP(F506,'Datos por dni'!$B$344:$AN$800,5,0)</f>
        <v>36318</v>
      </c>
      <c r="D506" s="15" t="str">
        <f>IFERROR(__xludf.DUMMYFUNCTION("IF(REGEXMATCH(E506,""^[0-9]{8}$""),""DNI"",IF(E506&lt;&gt;"""",""OTRO"",""""))"),"OTRO")</f>
        <v>OTRO</v>
      </c>
      <c r="E506" s="42" t="s">
        <v>469</v>
      </c>
      <c r="F506" s="59">
        <v>8339741.0</v>
      </c>
      <c r="G506" s="15" t="str">
        <f>VLOOKUP(TEXT(F506,"0"),'Nacionalidades de todo por dni'!$A$2:$B$2168,2,0)</f>
        <v>Suiza</v>
      </c>
      <c r="H506" s="18" t="str">
        <f t="shared" si="5"/>
        <v/>
      </c>
      <c r="I506" s="18" t="str">
        <f t="shared" si="4"/>
        <v/>
      </c>
      <c r="J506" s="15"/>
      <c r="K506" s="18" t="str">
        <f>VLOOKUP(F506,'Datos por dni'!$B$10:$AM$2168,11,0)</f>
        <v/>
      </c>
      <c r="L506" s="15" t="str">
        <f>VLOOKUP(F506,'Datos por dni'!$B$344:$AN$800,12,0)</f>
        <v/>
      </c>
      <c r="M506" s="15"/>
      <c r="N506" s="15"/>
      <c r="O506" s="15"/>
      <c r="P506" s="15"/>
      <c r="Q506" s="15"/>
    </row>
    <row r="507">
      <c r="A507" s="9" t="s">
        <v>389</v>
      </c>
      <c r="B507" s="15" t="str">
        <f>VLOOKUP(F507,'Datos por dni'!$B$351:$AN$800,2,0)</f>
        <v/>
      </c>
      <c r="C507" s="51">
        <f>VLOOKUP(F507,'Datos por dni'!$B$344:$AN$800,5,0)</f>
        <v>36783</v>
      </c>
      <c r="D507" s="15" t="str">
        <f>IFERROR(__xludf.DUMMYFUNCTION("IF(REGEXMATCH(E507,""^[0-9]{8}$""),""DNI"",IF(E507&lt;&gt;"""",""OTRO"",""""))"),"DNI")</f>
        <v>DNI</v>
      </c>
      <c r="E507" s="42" t="s">
        <v>470</v>
      </c>
      <c r="F507" s="59">
        <v>4.282306E7</v>
      </c>
      <c r="G507" s="15" t="str">
        <f>VLOOKUP(TEXT(F507,"0"),'Nacionalidades de todo por dni'!$A$2:$B$2168,2,0)</f>
        <v>Argentina</v>
      </c>
      <c r="H507" s="18" t="str">
        <f t="shared" si="5"/>
        <v/>
      </c>
      <c r="I507" s="18" t="str">
        <f t="shared" si="4"/>
        <v/>
      </c>
      <c r="J507" s="15"/>
      <c r="K507" s="18" t="str">
        <f>VLOOKUP(F507,'Datos por dni'!$B$10:$AM$2168,11,0)</f>
        <v/>
      </c>
      <c r="L507" s="15" t="str">
        <f>VLOOKUP(F507,'Datos por dni'!$B$344:$AN$800,12,0)</f>
        <v/>
      </c>
      <c r="M507" s="15"/>
      <c r="N507" s="15"/>
      <c r="O507" s="15"/>
      <c r="P507" s="15"/>
      <c r="Q507" s="15"/>
    </row>
    <row r="508">
      <c r="A508" s="9" t="s">
        <v>389</v>
      </c>
      <c r="B508" s="15" t="str">
        <f>VLOOKUP(F508,'Datos por dni'!$B$351:$AN$800,2,0)</f>
        <v/>
      </c>
      <c r="C508" s="51">
        <f>VLOOKUP(F508,'Datos por dni'!$B$344:$AN$800,5,0)</f>
        <v>32692</v>
      </c>
      <c r="D508" s="15" t="str">
        <f>IFERROR(__xludf.DUMMYFUNCTION("IF(REGEXMATCH(E508,""^[0-9]{8}$""),""DNI"",IF(E508&lt;&gt;"""",""OTRO"",""""))"),"OTRO")</f>
        <v>OTRO</v>
      </c>
      <c r="E508" s="42" t="s">
        <v>471</v>
      </c>
      <c r="F508" s="59">
        <v>1.41189806E8</v>
      </c>
      <c r="G508" s="15" t="str">
        <f>VLOOKUP(TEXT(F508,"0"),'Nacionalidades de todo por dni'!$A$2:$B$2168,2,0)</f>
        <v/>
      </c>
      <c r="H508" s="18" t="str">
        <f t="shared" si="5"/>
        <v/>
      </c>
      <c r="I508" s="18" t="str">
        <f t="shared" si="4"/>
        <v/>
      </c>
      <c r="J508" s="15"/>
      <c r="K508" s="18" t="str">
        <f>VLOOKUP(F508,'Datos por dni'!$B$10:$AM$2168,11,0)</f>
        <v/>
      </c>
      <c r="L508" s="15" t="str">
        <f>VLOOKUP(F508,'Datos por dni'!$B$344:$AN$800,12,0)</f>
        <v/>
      </c>
      <c r="M508" s="15"/>
      <c r="N508" s="15"/>
      <c r="O508" s="15"/>
      <c r="P508" s="15"/>
      <c r="Q508" s="15"/>
    </row>
    <row r="509">
      <c r="A509" s="9" t="s">
        <v>389</v>
      </c>
      <c r="B509" s="15" t="str">
        <f>VLOOKUP(F509,'Datos por dni'!$B$351:$AN$800,2,0)</f>
        <v/>
      </c>
      <c r="C509" s="51">
        <f>VLOOKUP(F509,'Datos por dni'!$B$344:$AN$800,5,0)</f>
        <v>35870</v>
      </c>
      <c r="D509" s="15" t="str">
        <f>IFERROR(__xludf.DUMMYFUNCTION("IF(REGEXMATCH(E509,""^[0-9]{8}$""),""DNI"",IF(E509&lt;&gt;"""",""OTRO"",""""))"),"OTRO")</f>
        <v>OTRO</v>
      </c>
      <c r="E509" s="42" t="s">
        <v>472</v>
      </c>
      <c r="F509" s="59" t="s">
        <v>473</v>
      </c>
      <c r="G509" s="15" t="str">
        <f>VLOOKUP(TEXT(F509,"0"),'Nacionalidades de todo por dni'!$A$2:$B$2168,2,0)</f>
        <v>Alemania</v>
      </c>
      <c r="H509" s="18" t="str">
        <f t="shared" si="5"/>
        <v/>
      </c>
      <c r="I509" s="18" t="str">
        <f t="shared" si="4"/>
        <v/>
      </c>
      <c r="J509" s="15"/>
      <c r="K509" s="18" t="str">
        <f>VLOOKUP(F509,'Datos por dni'!$B$10:$AM$2168,11,0)</f>
        <v/>
      </c>
      <c r="L509" s="15" t="str">
        <f>VLOOKUP(F509,'Datos por dni'!$B$344:$AN$800,12,0)</f>
        <v/>
      </c>
      <c r="M509" s="15"/>
      <c r="N509" s="15"/>
      <c r="O509" s="15"/>
      <c r="P509" s="15"/>
      <c r="Q509" s="15"/>
    </row>
    <row r="510">
      <c r="A510" s="9" t="s">
        <v>389</v>
      </c>
      <c r="B510" s="15" t="str">
        <f>VLOOKUP(F510,'Datos por dni'!$B$351:$AN$800,2,0)</f>
        <v/>
      </c>
      <c r="C510" s="51">
        <f>VLOOKUP(F510,'Datos por dni'!$B$344:$AN$800,5,0)</f>
        <v>37166</v>
      </c>
      <c r="D510" s="15" t="str">
        <f>IFERROR(__xludf.DUMMYFUNCTION("IF(REGEXMATCH(E510,""^[0-9]{8}$""),""DNI"",IF(E510&lt;&gt;"""",""OTRO"",""""))"),"DNI")</f>
        <v>DNI</v>
      </c>
      <c r="E510" s="42" t="s">
        <v>474</v>
      </c>
      <c r="F510" s="59">
        <v>4.4398634E7</v>
      </c>
      <c r="G510" s="15" t="str">
        <f>VLOOKUP(TEXT(F510,"0"),'Nacionalidades de todo por dni'!$A$2:$B$2168,2,0)</f>
        <v>Argentina</v>
      </c>
      <c r="H510" s="18" t="str">
        <f t="shared" si="5"/>
        <v/>
      </c>
      <c r="I510" s="18" t="str">
        <f t="shared" si="4"/>
        <v/>
      </c>
      <c r="J510" s="15"/>
      <c r="K510" s="18" t="str">
        <f>VLOOKUP(F510,'Datos por dni'!$B$10:$AM$2168,11,0)</f>
        <v/>
      </c>
      <c r="L510" s="15" t="str">
        <f>VLOOKUP(F510,'Datos por dni'!$B$344:$AN$800,12,0)</f>
        <v/>
      </c>
      <c r="M510" s="15"/>
      <c r="N510" s="15"/>
      <c r="O510" s="15"/>
      <c r="P510" s="15"/>
      <c r="Q510" s="15"/>
    </row>
    <row r="511" hidden="1">
      <c r="A511" s="9" t="s">
        <v>389</v>
      </c>
      <c r="B511" s="15" t="str">
        <f>VLOOKUP(F511,'Datos por dni'!$B$351:$AN$800,2,0)</f>
        <v>#N/A</v>
      </c>
      <c r="C511" s="15"/>
      <c r="D511" s="15" t="str">
        <f>IFERROR(__xludf.DUMMYFUNCTION("IF(REGEXMATCH(E511,""^[0-9]{8}$""),""DNI"",IF(E511&lt;&gt;"""",""OTRO"",""""))"),"")</f>
        <v/>
      </c>
      <c r="E511" s="42"/>
      <c r="F511" s="59"/>
      <c r="G511" s="15" t="str">
        <f>VLOOKUP(TEXT(F511,"0"),'Nacionalidades de todo por dni'!$A$2:$B$2168,2,0)</f>
        <v>Estadounidense</v>
      </c>
      <c r="H511" s="18" t="str">
        <f t="shared" si="5"/>
        <v>D</v>
      </c>
      <c r="I511" s="18" t="str">
        <f t="shared" si="4"/>
        <v/>
      </c>
      <c r="J511" s="15"/>
      <c r="K511" s="18" t="str">
        <f>VLOOKUP(F511,'Datos por dni'!$B$10:$AM$2168,11,0)</f>
        <v>Días de semana por la tarde</v>
      </c>
      <c r="L511" s="15" t="str">
        <f>VLOOKUP(F511,'Datos por dni'!$B$344:$AN$800,12,0)</f>
        <v>#N/A</v>
      </c>
      <c r="M511" s="15"/>
      <c r="N511" s="15"/>
      <c r="O511" s="15"/>
      <c r="P511" s="15"/>
      <c r="Q511" s="15"/>
    </row>
    <row r="512">
      <c r="A512" s="9" t="s">
        <v>389</v>
      </c>
      <c r="B512" s="15" t="str">
        <f>VLOOKUP(F512,'Datos por dni'!$B$351:$AN$800,2,0)</f>
        <v/>
      </c>
      <c r="C512" s="51">
        <f>VLOOKUP(F512,'Datos por dni'!$B$344:$AN$800,5,0)</f>
        <v>34853</v>
      </c>
      <c r="D512" s="15" t="str">
        <f>IFERROR(__xludf.DUMMYFUNCTION("IF(REGEXMATCH(E512,""^[0-9]{8}$""),""DNI"",IF(E512&lt;&gt;"""",""OTRO"",""""))"),"OTRO")</f>
        <v>OTRO</v>
      </c>
      <c r="E512" s="42" t="s">
        <v>475</v>
      </c>
      <c r="F512" s="59" t="s">
        <v>475</v>
      </c>
      <c r="G512" s="15" t="str">
        <f>VLOOKUP(TEXT(F512,"0"),'Nacionalidades de todo por dni'!$A$2:$B$2168,2,0)</f>
        <v>México</v>
      </c>
      <c r="H512" s="18" t="str">
        <f t="shared" si="5"/>
        <v/>
      </c>
      <c r="I512" s="18" t="str">
        <f t="shared" si="4"/>
        <v/>
      </c>
      <c r="J512" s="15"/>
      <c r="K512" s="18" t="str">
        <f>VLOOKUP(F512,'Datos por dni'!$B$10:$AM$2168,11,0)</f>
        <v/>
      </c>
      <c r="L512" s="15" t="str">
        <f>VLOOKUP(F512,'Datos por dni'!$B$344:$AN$800,12,0)</f>
        <v/>
      </c>
      <c r="M512" s="15"/>
      <c r="N512" s="15"/>
      <c r="O512" s="15"/>
      <c r="P512" s="15"/>
      <c r="Q512" s="15"/>
    </row>
    <row r="513">
      <c r="A513" s="9" t="s">
        <v>389</v>
      </c>
      <c r="B513" s="15" t="str">
        <f>VLOOKUP(F513,'Datos por dni'!$B$351:$AN$800,2,0)</f>
        <v/>
      </c>
      <c r="C513" s="51">
        <f>VLOOKUP(F513,'Datos por dni'!$B$344:$AN$800,5,0)</f>
        <v>35268</v>
      </c>
      <c r="D513" s="15" t="str">
        <f>IFERROR(__xludf.DUMMYFUNCTION("IF(REGEXMATCH(E513,""^[0-9]{8}$""),""DNI"",IF(E513&lt;&gt;"""",""OTRO"",""""))"),"DNI")</f>
        <v>DNI</v>
      </c>
      <c r="E513" s="42" t="s">
        <v>476</v>
      </c>
      <c r="F513" s="59">
        <v>3.9632187E7</v>
      </c>
      <c r="G513" s="15" t="str">
        <f>VLOOKUP(TEXT(F513,"0"),'Nacionalidades de todo por dni'!$A$2:$B$2168,2,0)</f>
        <v>Argentina</v>
      </c>
      <c r="H513" s="18" t="str">
        <f t="shared" si="5"/>
        <v/>
      </c>
      <c r="I513" s="18" t="str">
        <f t="shared" si="4"/>
        <v/>
      </c>
      <c r="J513" s="15"/>
      <c r="K513" s="18" t="str">
        <f>VLOOKUP(F513,'Datos por dni'!$B$10:$AM$2168,11,0)</f>
        <v/>
      </c>
      <c r="L513" s="15" t="str">
        <f>VLOOKUP(F513,'Datos por dni'!$B$344:$AN$800,12,0)</f>
        <v/>
      </c>
      <c r="M513" s="15"/>
      <c r="N513" s="15"/>
      <c r="O513" s="15"/>
      <c r="P513" s="15"/>
      <c r="Q513" s="15"/>
    </row>
    <row r="514">
      <c r="A514" s="9" t="s">
        <v>389</v>
      </c>
      <c r="B514" s="15" t="str">
        <f>VLOOKUP(F514,'Datos por dni'!$B$351:$AN$800,2,0)</f>
        <v/>
      </c>
      <c r="C514" s="51">
        <f>VLOOKUP(F514,'Datos por dni'!$B$344:$AN$800,5,0)</f>
        <v>36864</v>
      </c>
      <c r="D514" s="15" t="str">
        <f>IFERROR(__xludf.DUMMYFUNCTION("IF(REGEXMATCH(E514,""^[0-9]{8}$""),""DNI"",IF(E514&lt;&gt;"""",""OTRO"",""""))"),"DNI")</f>
        <v>DNI</v>
      </c>
      <c r="E514" s="42" t="s">
        <v>477</v>
      </c>
      <c r="F514" s="59">
        <v>4.305795E7</v>
      </c>
      <c r="G514" s="15" t="str">
        <f>VLOOKUP(TEXT(F514,"0"),'Nacionalidades de todo por dni'!$A$2:$B$2168,2,0)</f>
        <v>Argentina</v>
      </c>
      <c r="H514" s="18" t="str">
        <f t="shared" si="5"/>
        <v/>
      </c>
      <c r="I514" s="18" t="str">
        <f t="shared" si="4"/>
        <v/>
      </c>
      <c r="J514" s="15"/>
      <c r="K514" s="18" t="str">
        <f>VLOOKUP(F514,'Datos por dni'!$B$10:$AM$2168,11,0)</f>
        <v/>
      </c>
      <c r="L514" s="15" t="str">
        <f>VLOOKUP(F514,'Datos por dni'!$B$344:$AN$800,12,0)</f>
        <v/>
      </c>
      <c r="M514" s="15"/>
      <c r="N514" s="15"/>
      <c r="O514" s="15"/>
      <c r="P514" s="15"/>
      <c r="Q514" s="15"/>
    </row>
    <row r="515">
      <c r="A515" s="9" t="s">
        <v>389</v>
      </c>
      <c r="B515" s="15" t="str">
        <f>VLOOKUP(F515,'Datos por dni'!$B$351:$AN$800,2,0)</f>
        <v/>
      </c>
      <c r="C515" s="65">
        <f>VLOOKUP(F515,'Datos por dni'!$B$344:$AN$800,5,0)</f>
        <v>36509</v>
      </c>
      <c r="D515" s="15" t="str">
        <f>IFERROR(__xludf.DUMMYFUNCTION("IF(REGEXMATCH(E515,""^[0-9]{8}$""),""DNI"",IF(E515&lt;&gt;"""",""OTRO"",""""))"),"DNI")</f>
        <v>DNI</v>
      </c>
      <c r="E515" s="42" t="s">
        <v>478</v>
      </c>
      <c r="F515" s="56">
        <v>4.2043342E7</v>
      </c>
      <c r="G515" s="15" t="str">
        <f>VLOOKUP(TEXT(F515,"0"),'Nacionalidades de todo por dni'!$A$2:$B$2168,2,0)</f>
        <v>Argentina</v>
      </c>
      <c r="H515" s="18" t="str">
        <f t="shared" si="5"/>
        <v/>
      </c>
      <c r="I515" s="18" t="str">
        <f t="shared" si="4"/>
        <v/>
      </c>
      <c r="J515" s="15"/>
      <c r="K515" s="18" t="str">
        <f>VLOOKUP(F515,'Datos por dni'!$B$10:$AM$2168,11,0)</f>
        <v/>
      </c>
      <c r="L515" s="15" t="str">
        <f>VLOOKUP(F515,'Datos por dni'!$B$344:$AN$800,12,0)</f>
        <v/>
      </c>
      <c r="M515" s="15"/>
      <c r="N515" s="15"/>
      <c r="O515" s="15"/>
      <c r="P515" s="15"/>
      <c r="Q515" s="15"/>
    </row>
    <row r="516" hidden="1">
      <c r="A516" s="9" t="s">
        <v>389</v>
      </c>
      <c r="B516" s="15" t="str">
        <f>VLOOKUP(F516,'Datos por dni'!$B$351:$AN$800,2,0)</f>
        <v>#N/A</v>
      </c>
      <c r="C516" s="15"/>
      <c r="D516" s="15" t="str">
        <f>IFERROR(__xludf.DUMMYFUNCTION("IF(REGEXMATCH(E516,""^[0-9]{8}$""),""DNI"",IF(E516&lt;&gt;"""",""OTRO"",""""))"),"")</f>
        <v/>
      </c>
      <c r="E516" s="42"/>
      <c r="F516" s="59"/>
      <c r="G516" s="15" t="str">
        <f>VLOOKUP(TEXT(F516,"0"),'Nacionalidades de todo por dni'!$A$2:$B$2168,2,0)</f>
        <v>Estadounidense</v>
      </c>
      <c r="H516" s="18" t="str">
        <f t="shared" si="5"/>
        <v>D</v>
      </c>
      <c r="I516" s="18" t="str">
        <f t="shared" si="4"/>
        <v/>
      </c>
      <c r="J516" s="15"/>
      <c r="K516" s="18" t="str">
        <f>VLOOKUP(F516,'Datos por dni'!$B$10:$AM$2168,11,0)</f>
        <v>Días de semana por la tarde</v>
      </c>
      <c r="L516" s="15" t="str">
        <f>VLOOKUP(F516,'Datos por dni'!$B$344:$AN$800,12,0)</f>
        <v>#N/A</v>
      </c>
      <c r="M516" s="15"/>
      <c r="N516" s="15"/>
      <c r="O516" s="15"/>
      <c r="P516" s="15"/>
      <c r="Q516" s="15"/>
    </row>
    <row r="517">
      <c r="A517" s="9" t="s">
        <v>389</v>
      </c>
      <c r="B517" s="15" t="str">
        <f>VLOOKUP(F517,'Datos por dni'!$B$351:$AN$800,2,0)</f>
        <v/>
      </c>
      <c r="C517" s="66">
        <f>VLOOKUP(F517,'Datos por dni'!$B$344:$AN$800,5,0)</f>
        <v>35667</v>
      </c>
      <c r="D517" s="15" t="str">
        <f>IFERROR(__xludf.DUMMYFUNCTION("IF(REGEXMATCH(E517,""^[0-9]{8}$""),""DNI"",IF(E517&lt;&gt;"""",""OTRO"",""""))"),"DNI")</f>
        <v>DNI</v>
      </c>
      <c r="E517" s="42" t="s">
        <v>479</v>
      </c>
      <c r="F517" s="56">
        <v>4.0612198E7</v>
      </c>
      <c r="G517" s="15" t="str">
        <f>VLOOKUP(TEXT(F517,"0"),'Nacionalidades de todo por dni'!$A$2:$B$2168,2,0)</f>
        <v>Argentina</v>
      </c>
      <c r="H517" s="18" t="str">
        <f t="shared" si="5"/>
        <v/>
      </c>
      <c r="I517" s="18" t="str">
        <f t="shared" si="4"/>
        <v/>
      </c>
      <c r="J517" s="15"/>
      <c r="K517" s="18" t="str">
        <f>VLOOKUP(F517,'Datos por dni'!$B$10:$AM$2168,11,0)</f>
        <v/>
      </c>
      <c r="L517" s="15" t="str">
        <f>VLOOKUP(F517,'Datos por dni'!$B$344:$AN$800,12,0)</f>
        <v/>
      </c>
      <c r="M517" s="15"/>
      <c r="N517" s="15"/>
      <c r="O517" s="15"/>
      <c r="P517" s="15"/>
      <c r="Q517" s="15"/>
    </row>
    <row r="518">
      <c r="A518" s="9" t="s">
        <v>389</v>
      </c>
      <c r="B518" s="15" t="str">
        <f>VLOOKUP(F518,'Datos por dni'!$B$351:$AN$800,2,0)</f>
        <v/>
      </c>
      <c r="C518" s="51">
        <f>VLOOKUP(F518,'Datos por dni'!$B$344:$AN$800,5,0)</f>
        <v>36978</v>
      </c>
      <c r="D518" s="15" t="str">
        <f>IFERROR(__xludf.DUMMYFUNCTION("IF(REGEXMATCH(E518,""^[0-9]{8}$""),""DNI"",IF(E518&lt;&gt;"""",""OTRO"",""""))"),"DNI")</f>
        <v>DNI</v>
      </c>
      <c r="E518" s="42" t="s">
        <v>480</v>
      </c>
      <c r="F518" s="59">
        <v>4.2934433E7</v>
      </c>
      <c r="G518" s="15" t="str">
        <f>VLOOKUP(TEXT(F518,"0"),'Nacionalidades de todo por dni'!$A$2:$B$2168,2,0)</f>
        <v>Argentina</v>
      </c>
      <c r="H518" s="18" t="str">
        <f t="shared" si="5"/>
        <v/>
      </c>
      <c r="I518" s="18" t="str">
        <f t="shared" si="4"/>
        <v/>
      </c>
      <c r="J518" s="15"/>
      <c r="K518" s="18" t="str">
        <f>VLOOKUP(F518,'Datos por dni'!$B$10:$AM$2168,11,0)</f>
        <v/>
      </c>
      <c r="L518" s="15" t="str">
        <f>VLOOKUP(F518,'Datos por dni'!$B$344:$AN$800,12,0)</f>
        <v/>
      </c>
      <c r="M518" s="15"/>
      <c r="N518" s="15"/>
      <c r="O518" s="15"/>
      <c r="P518" s="15"/>
      <c r="Q518" s="15"/>
    </row>
    <row r="519">
      <c r="A519" s="9" t="s">
        <v>389</v>
      </c>
      <c r="B519" s="15" t="str">
        <f>VLOOKUP(F519,'Datos por dni'!$B$351:$AN$800,2,0)</f>
        <v/>
      </c>
      <c r="C519" s="51">
        <f>VLOOKUP(F519,'Datos por dni'!$B$344:$AN$800,5,0)</f>
        <v>35971</v>
      </c>
      <c r="D519" s="15" t="str">
        <f>IFERROR(__xludf.DUMMYFUNCTION("IF(REGEXMATCH(E519,""^[0-9]{8}$""),""DNI"",IF(E519&lt;&gt;"""",""OTRO"",""""))"),"DNI")</f>
        <v>DNI</v>
      </c>
      <c r="E519" s="42" t="s">
        <v>481</v>
      </c>
      <c r="F519" s="56">
        <v>4.0735301E7</v>
      </c>
      <c r="G519" s="15" t="str">
        <f>VLOOKUP(TEXT(F519,"0"),'Nacionalidades de todo por dni'!$A$2:$B$2168,2,0)</f>
        <v>Argentina</v>
      </c>
      <c r="H519" s="18" t="str">
        <f t="shared" si="5"/>
        <v/>
      </c>
      <c r="I519" s="18" t="str">
        <f t="shared" si="4"/>
        <v/>
      </c>
      <c r="J519" s="15"/>
      <c r="K519" s="18" t="str">
        <f>VLOOKUP(F519,'Datos por dni'!$B$10:$AM$2168,11,0)</f>
        <v/>
      </c>
      <c r="L519" s="15" t="str">
        <f>VLOOKUP(F519,'Datos por dni'!$B$344:$AN$800,12,0)</f>
        <v/>
      </c>
      <c r="M519" s="15"/>
      <c r="N519" s="15"/>
      <c r="O519" s="15"/>
      <c r="P519" s="15"/>
      <c r="Q519" s="15"/>
    </row>
    <row r="520">
      <c r="A520" s="9" t="s">
        <v>389</v>
      </c>
      <c r="B520" s="15" t="str">
        <f>VLOOKUP(F520,'Datos por dni'!$B$351:$AN$800,2,0)</f>
        <v/>
      </c>
      <c r="C520" s="51">
        <f>VLOOKUP(F520,'Datos por dni'!$B$344:$AN$800,5,0)</f>
        <v>34380</v>
      </c>
      <c r="D520" s="15" t="str">
        <f>IFERROR(__xludf.DUMMYFUNCTION("IF(REGEXMATCH(E520,""^[0-9]{8}$""),""DNI"",IF(E520&lt;&gt;"""",""OTRO"",""""))"),"DNI")</f>
        <v>DNI</v>
      </c>
      <c r="E520" s="42" t="s">
        <v>482</v>
      </c>
      <c r="F520" s="59">
        <v>3.7886925E7</v>
      </c>
      <c r="G520" s="15" t="str">
        <f>VLOOKUP(TEXT(F520,"0"),'Nacionalidades de todo por dni'!$A$2:$B$2168,2,0)</f>
        <v>Argentina</v>
      </c>
      <c r="H520" s="18" t="str">
        <f t="shared" si="5"/>
        <v/>
      </c>
      <c r="I520" s="18" t="str">
        <f t="shared" si="4"/>
        <v/>
      </c>
      <c r="J520" s="15"/>
      <c r="K520" s="18" t="str">
        <f>VLOOKUP(F520,'Datos por dni'!$B$10:$AM$2168,11,0)</f>
        <v/>
      </c>
      <c r="L520" s="15" t="str">
        <f>VLOOKUP(F520,'Datos por dni'!$B$344:$AN$800,12,0)</f>
        <v/>
      </c>
      <c r="M520" s="15"/>
      <c r="N520" s="15"/>
      <c r="O520" s="15"/>
      <c r="P520" s="15"/>
      <c r="Q520" s="15"/>
    </row>
    <row r="521">
      <c r="A521" s="9" t="s">
        <v>389</v>
      </c>
      <c r="B521" s="15" t="str">
        <f>VLOOKUP(F521,'Datos por dni'!$B$351:$AN$800,2,0)</f>
        <v/>
      </c>
      <c r="C521" s="51">
        <f>VLOOKUP(F521,'Datos por dni'!$B$344:$AN$800,5,0)</f>
        <v>34773</v>
      </c>
      <c r="D521" s="15" t="str">
        <f>IFERROR(__xludf.DUMMYFUNCTION("IF(REGEXMATCH(E521,""^[0-9]{8}$""),""DNI"",IF(E521&lt;&gt;"""",""OTRO"",""""))"),"DNI")</f>
        <v>DNI</v>
      </c>
      <c r="E521" s="42" t="s">
        <v>483</v>
      </c>
      <c r="F521" s="56">
        <v>3.8995209E7</v>
      </c>
      <c r="G521" s="15" t="str">
        <f>VLOOKUP(TEXT(F521,"0"),'Nacionalidades de todo por dni'!$A$2:$B$2168,2,0)</f>
        <v>Argentina</v>
      </c>
      <c r="H521" s="18" t="str">
        <f t="shared" si="5"/>
        <v/>
      </c>
      <c r="I521" s="18" t="str">
        <f t="shared" si="4"/>
        <v/>
      </c>
      <c r="J521" s="15"/>
      <c r="K521" s="18" t="str">
        <f>VLOOKUP(F521,'Datos por dni'!$B$10:$AM$2168,11,0)</f>
        <v/>
      </c>
      <c r="L521" s="15" t="str">
        <f>VLOOKUP(F521,'Datos por dni'!$B$344:$AN$800,12,0)</f>
        <v/>
      </c>
      <c r="M521" s="15"/>
      <c r="N521" s="15"/>
      <c r="O521" s="15"/>
      <c r="P521" s="15"/>
      <c r="Q521" s="15"/>
    </row>
    <row r="522">
      <c r="A522" s="9" t="s">
        <v>389</v>
      </c>
      <c r="B522" s="15" t="str">
        <f>VLOOKUP(F522,'Datos por dni'!$B$351:$AN$800,2,0)</f>
        <v/>
      </c>
      <c r="C522" s="51">
        <f>VLOOKUP(F522,'Datos por dni'!$B$344:$AN$800,5,0)</f>
        <v>36292</v>
      </c>
      <c r="D522" s="15" t="str">
        <f>IFERROR(__xludf.DUMMYFUNCTION("IF(REGEXMATCH(E522,""^[0-9]{8}$""),""DNI"",IF(E522&lt;&gt;"""",""OTRO"",""""))"),"DNI")</f>
        <v>DNI</v>
      </c>
      <c r="E522" s="42" t="s">
        <v>484</v>
      </c>
      <c r="F522" s="56">
        <v>4.191539E7</v>
      </c>
      <c r="G522" s="15" t="str">
        <f>VLOOKUP(TEXT(F522,"0"),'Nacionalidades de todo por dni'!$A$2:$B$2168,2,0)</f>
        <v>Argentina</v>
      </c>
      <c r="H522" s="18" t="str">
        <f t="shared" si="5"/>
        <v/>
      </c>
      <c r="I522" s="18" t="str">
        <f t="shared" si="4"/>
        <v/>
      </c>
      <c r="J522" s="15"/>
      <c r="K522" s="18" t="str">
        <f>VLOOKUP(F522,'Datos por dni'!$B$10:$AM$2168,11,0)</f>
        <v/>
      </c>
      <c r="L522" s="15" t="str">
        <f>VLOOKUP(F522,'Datos por dni'!$B$344:$AN$800,12,0)</f>
        <v/>
      </c>
      <c r="M522" s="15"/>
      <c r="N522" s="15"/>
      <c r="O522" s="15"/>
      <c r="P522" s="15"/>
      <c r="Q522" s="15"/>
    </row>
    <row r="523">
      <c r="A523" s="9" t="s">
        <v>389</v>
      </c>
      <c r="B523" s="15" t="str">
        <f>VLOOKUP(F523,'Datos por dni'!$B$351:$AN$800,2,0)</f>
        <v/>
      </c>
      <c r="C523" s="51">
        <f>VLOOKUP(F523,'Datos por dni'!$B$344:$AN$800,5,0)</f>
        <v>35577</v>
      </c>
      <c r="D523" s="15" t="str">
        <f>IFERROR(__xludf.DUMMYFUNCTION("IF(REGEXMATCH(E523,""^[0-9]{8}$""),""DNI"",IF(E523&lt;&gt;"""",""OTRO"",""""))"),"DNI")</f>
        <v>DNI</v>
      </c>
      <c r="E523" s="42" t="s">
        <v>485</v>
      </c>
      <c r="F523" s="63">
        <v>4.03535E7</v>
      </c>
      <c r="G523" s="15" t="str">
        <f>VLOOKUP(TEXT(F523,"0"),'Nacionalidades de todo por dni'!$A$2:$B$2168,2,0)</f>
        <v>Argentina</v>
      </c>
      <c r="H523" s="18" t="str">
        <f t="shared" si="5"/>
        <v/>
      </c>
      <c r="I523" s="18" t="str">
        <f t="shared" si="4"/>
        <v/>
      </c>
      <c r="J523" s="15"/>
      <c r="K523" s="18" t="str">
        <f>VLOOKUP(F523,'Datos por dni'!$B$10:$AM$2168,11,0)</f>
        <v/>
      </c>
      <c r="L523" s="15" t="str">
        <f>VLOOKUP(F523,'Datos por dni'!$B$344:$AN$800,12,0)</f>
        <v/>
      </c>
      <c r="M523" s="15"/>
      <c r="N523" s="15"/>
      <c r="O523" s="15"/>
      <c r="P523" s="15"/>
      <c r="Q523" s="15"/>
    </row>
    <row r="524">
      <c r="A524" s="9" t="s">
        <v>389</v>
      </c>
      <c r="B524" s="15" t="str">
        <f>VLOOKUP(F524,'Datos por dni'!$B$351:$AN$800,2,0)</f>
        <v/>
      </c>
      <c r="C524" s="51">
        <f>VLOOKUP(F524,'Datos por dni'!$B$344:$AN$800,5,0)</f>
        <v>36084</v>
      </c>
      <c r="D524" s="15" t="str">
        <f>IFERROR(__xludf.DUMMYFUNCTION("IF(REGEXMATCH(E524,""^[0-9]{8}$""),""DNI"",IF(E524&lt;&gt;"""",""OTRO"",""""))"),"DNI")</f>
        <v>DNI</v>
      </c>
      <c r="E524" s="42" t="s">
        <v>486</v>
      </c>
      <c r="F524" s="59">
        <v>4.1451772E7</v>
      </c>
      <c r="G524" s="15" t="str">
        <f>VLOOKUP(TEXT(F524,"0"),'Nacionalidades de todo por dni'!$A$2:$B$2168,2,0)</f>
        <v>Argentina</v>
      </c>
      <c r="H524" s="18" t="str">
        <f t="shared" si="5"/>
        <v/>
      </c>
      <c r="I524" s="18" t="str">
        <f t="shared" si="4"/>
        <v/>
      </c>
      <c r="J524" s="15"/>
      <c r="K524" s="18" t="str">
        <f>VLOOKUP(F524,'Datos por dni'!$B$10:$AM$2168,11,0)</f>
        <v/>
      </c>
      <c r="L524" s="15" t="str">
        <f>VLOOKUP(F524,'Datos por dni'!$B$344:$AN$800,12,0)</f>
        <v/>
      </c>
      <c r="M524" s="15"/>
      <c r="N524" s="15"/>
      <c r="O524" s="15"/>
      <c r="P524" s="15"/>
      <c r="Q524" s="15"/>
    </row>
    <row r="525">
      <c r="A525" s="9" t="s">
        <v>389</v>
      </c>
      <c r="B525" s="15" t="str">
        <f>VLOOKUP(F525,'Datos por dni'!$B$351:$AN$800,2,0)</f>
        <v/>
      </c>
      <c r="C525" s="51">
        <f>VLOOKUP(F525,'Datos por dni'!$B$344:$AN$800,5,0)</f>
        <v>35451</v>
      </c>
      <c r="D525" s="15" t="str">
        <f>IFERROR(__xludf.DUMMYFUNCTION("IF(REGEXMATCH(E525,""^[0-9]{8}$""),""DNI"",IF(E525&lt;&gt;"""",""OTRO"",""""))"),"OTRO")</f>
        <v>OTRO</v>
      </c>
      <c r="E525" s="42" t="s">
        <v>487</v>
      </c>
      <c r="F525" s="56" t="s">
        <v>488</v>
      </c>
      <c r="G525" s="15" t="str">
        <f>VLOOKUP(TEXT(F525,"0"),'Nacionalidades de todo por dni'!$A$2:$B$2168,2,0)</f>
        <v>Francia</v>
      </c>
      <c r="H525" s="18" t="str">
        <f t="shared" si="5"/>
        <v/>
      </c>
      <c r="I525" s="18" t="str">
        <f t="shared" si="4"/>
        <v/>
      </c>
      <c r="J525" s="15"/>
      <c r="K525" s="18" t="str">
        <f>VLOOKUP(F525,'Datos por dni'!$B$10:$AM$2168,11,0)</f>
        <v/>
      </c>
      <c r="L525" s="15" t="str">
        <f>VLOOKUP(F525,'Datos por dni'!$B$344:$AN$800,12,0)</f>
        <v/>
      </c>
      <c r="M525" s="15"/>
      <c r="N525" s="15"/>
      <c r="O525" s="15"/>
      <c r="P525" s="15"/>
      <c r="Q525" s="15"/>
    </row>
    <row r="526">
      <c r="A526" s="9" t="s">
        <v>389</v>
      </c>
      <c r="B526" s="15" t="str">
        <f>VLOOKUP(F526,'Datos por dni'!$B$351:$AN$800,2,0)</f>
        <v/>
      </c>
      <c r="C526" s="49">
        <f>VLOOKUP(F526,'Datos por dni'!$B$344:$AN$800,5,0)</f>
        <v>33926</v>
      </c>
      <c r="D526" s="15" t="str">
        <f>IFERROR(__xludf.DUMMYFUNCTION("IF(REGEXMATCH(E526,""^[0-9]{8}$""),""DNI"",IF(E526&lt;&gt;"""",""OTRO"",""""))"),"DNI")</f>
        <v>DNI</v>
      </c>
      <c r="E526" s="42" t="s">
        <v>489</v>
      </c>
      <c r="F526" s="56">
        <v>3.6950355E7</v>
      </c>
      <c r="G526" s="15" t="str">
        <f>VLOOKUP(TEXT(F526,"0"),'Nacionalidades de todo por dni'!$A$2:$B$2168,2,0)</f>
        <v>Argentina</v>
      </c>
      <c r="H526" s="18" t="str">
        <f t="shared" si="5"/>
        <v/>
      </c>
      <c r="I526" s="18" t="str">
        <f t="shared" si="4"/>
        <v/>
      </c>
      <c r="J526" s="15"/>
      <c r="K526" s="18" t="str">
        <f>VLOOKUP(F526,'Datos por dni'!$B$10:$AM$2168,11,0)</f>
        <v/>
      </c>
      <c r="L526" s="15" t="str">
        <f>VLOOKUP(F526,'Datos por dni'!$B$344:$AN$800,12,0)</f>
        <v/>
      </c>
      <c r="M526" s="15"/>
      <c r="N526" s="15"/>
      <c r="O526" s="15"/>
      <c r="P526" s="15"/>
      <c r="Q526" s="15"/>
    </row>
    <row r="527">
      <c r="A527" s="9" t="s">
        <v>389</v>
      </c>
      <c r="B527" s="15" t="str">
        <f>VLOOKUP(F527,'Datos por dni'!$B$351:$AN$800,2,0)</f>
        <v/>
      </c>
      <c r="C527" s="51">
        <f>VLOOKUP(F527,'Datos por dni'!$B$344:$AN$800,5,0)</f>
        <v>36732</v>
      </c>
      <c r="D527" s="15" t="str">
        <f>IFERROR(__xludf.DUMMYFUNCTION("IF(REGEXMATCH(E527,""^[0-9]{8}$""),""DNI"",IF(E527&lt;&gt;"""",""OTRO"",""""))"),"DNI")</f>
        <v>DNI</v>
      </c>
      <c r="E527" s="42" t="s">
        <v>490</v>
      </c>
      <c r="F527" s="59">
        <v>9.281777E7</v>
      </c>
      <c r="G527" s="15" t="str">
        <f>VLOOKUP(TEXT(F527,"0"),'Nacionalidades de todo por dni'!$A$2:$B$2168,2,0)</f>
        <v>Argentina</v>
      </c>
      <c r="H527" s="18" t="str">
        <f t="shared" si="5"/>
        <v/>
      </c>
      <c r="I527" s="18" t="str">
        <f t="shared" si="4"/>
        <v/>
      </c>
      <c r="J527" s="15"/>
      <c r="K527" s="18" t="str">
        <f>VLOOKUP(F527,'Datos por dni'!$B$10:$AM$2168,11,0)</f>
        <v/>
      </c>
      <c r="L527" s="15" t="str">
        <f>VLOOKUP(F527,'Datos por dni'!$B$344:$AN$800,12,0)</f>
        <v/>
      </c>
      <c r="M527" s="15"/>
      <c r="N527" s="15"/>
      <c r="O527" s="15"/>
      <c r="P527" s="15"/>
      <c r="Q527" s="15"/>
    </row>
    <row r="528" hidden="1">
      <c r="A528" s="9" t="s">
        <v>389</v>
      </c>
      <c r="B528" s="15" t="str">
        <f>VLOOKUP(F528,'Datos por dni'!$B$351:$AN$800,2,0)</f>
        <v>#N/A</v>
      </c>
      <c r="C528" s="15"/>
      <c r="D528" s="15" t="str">
        <f>IFERROR(__xludf.DUMMYFUNCTION("IF(REGEXMATCH(E528,""^[0-9]{8}$""),""DNI"",IF(E528&lt;&gt;"""",""OTRO"",""""))"),"")</f>
        <v/>
      </c>
      <c r="E528" s="42"/>
      <c r="F528" s="59"/>
      <c r="G528" s="15" t="str">
        <f>VLOOKUP(TEXT(F528,"0"),'Nacionalidades de todo por dni'!$A$2:$B$2168,2,0)</f>
        <v>Estadounidense</v>
      </c>
      <c r="H528" s="18" t="str">
        <f t="shared" si="5"/>
        <v>D</v>
      </c>
      <c r="I528" s="18" t="str">
        <f t="shared" si="4"/>
        <v/>
      </c>
      <c r="J528" s="15"/>
      <c r="K528" s="18" t="str">
        <f>VLOOKUP(F528,'Datos por dni'!$B$10:$AM$2168,11,0)</f>
        <v>Días de semana por la tarde</v>
      </c>
      <c r="L528" s="15" t="str">
        <f>VLOOKUP(F528,'Datos por dni'!$B$344:$AN$800,12,0)</f>
        <v>#N/A</v>
      </c>
      <c r="M528" s="15"/>
      <c r="N528" s="15"/>
      <c r="O528" s="15"/>
      <c r="P528" s="15"/>
      <c r="Q528" s="15"/>
    </row>
    <row r="529">
      <c r="A529" s="9" t="s">
        <v>389</v>
      </c>
      <c r="B529" s="15" t="str">
        <f>VLOOKUP(F529,'Datos por dni'!$B$351:$AN$800,2,0)</f>
        <v/>
      </c>
      <c r="C529" s="51">
        <f>VLOOKUP(F529,'Datos por dni'!$B$344:$AN$800,5,0)</f>
        <v>36428</v>
      </c>
      <c r="D529" s="15" t="str">
        <f>IFERROR(__xludf.DUMMYFUNCTION("IF(REGEXMATCH(E529,""^[0-9]{8}$""),""DNI"",IF(E529&lt;&gt;"""",""OTRO"",""""))"),"DNI")</f>
        <v>DNI</v>
      </c>
      <c r="E529" s="42" t="s">
        <v>491</v>
      </c>
      <c r="F529" s="59">
        <v>4.220155E7</v>
      </c>
      <c r="G529" s="15" t="str">
        <f>VLOOKUP(TEXT(F529,"0"),'Nacionalidades de todo por dni'!$A$2:$B$2168,2,0)</f>
        <v>Argentina</v>
      </c>
      <c r="H529" s="18" t="str">
        <f t="shared" si="5"/>
        <v/>
      </c>
      <c r="I529" s="18" t="str">
        <f t="shared" si="4"/>
        <v/>
      </c>
      <c r="J529" s="15"/>
      <c r="K529" s="18" t="str">
        <f>VLOOKUP(F529,'Datos por dni'!$B$10:$AM$2168,11,0)</f>
        <v/>
      </c>
      <c r="L529" s="15" t="str">
        <f>VLOOKUP(F529,'Datos por dni'!$B$344:$AN$800,12,0)</f>
        <v/>
      </c>
      <c r="M529" s="15"/>
      <c r="N529" s="15"/>
      <c r="O529" s="15"/>
      <c r="P529" s="15"/>
      <c r="Q529" s="15"/>
    </row>
    <row r="530" hidden="1">
      <c r="A530" s="9" t="s">
        <v>389</v>
      </c>
      <c r="B530" s="15" t="str">
        <f>VLOOKUP(F530,'Datos por dni'!$B$351:$AN$800,2,0)</f>
        <v>#N/A</v>
      </c>
      <c r="C530" s="15"/>
      <c r="D530" s="15" t="str">
        <f>IFERROR(__xludf.DUMMYFUNCTION("IF(REGEXMATCH(E530,""^[0-9]{8}$""),""DNI"",IF(E530&lt;&gt;"""",""OTRO"",""""))"),"")</f>
        <v/>
      </c>
      <c r="E530" s="42"/>
      <c r="F530" s="59"/>
      <c r="G530" s="15" t="str">
        <f>VLOOKUP(TEXT(F530,"0"),'Nacionalidades de todo por dni'!$A$2:$B$2168,2,0)</f>
        <v>Estadounidense</v>
      </c>
      <c r="H530" s="18" t="str">
        <f t="shared" si="5"/>
        <v>D</v>
      </c>
      <c r="I530" s="18" t="str">
        <f t="shared" si="4"/>
        <v/>
      </c>
      <c r="J530" s="15"/>
      <c r="K530" s="18" t="str">
        <f>VLOOKUP(F530,'Datos por dni'!$B$10:$AM$2168,11,0)</f>
        <v>Días de semana por la tarde</v>
      </c>
      <c r="L530" s="15" t="str">
        <f>VLOOKUP(F530,'Datos por dni'!$B$344:$AN$800,12,0)</f>
        <v>#N/A</v>
      </c>
      <c r="M530" s="15"/>
      <c r="N530" s="15"/>
      <c r="O530" s="15"/>
      <c r="P530" s="15"/>
      <c r="Q530" s="15"/>
    </row>
    <row r="531">
      <c r="A531" s="9" t="s">
        <v>389</v>
      </c>
      <c r="B531" s="15" t="str">
        <f>VLOOKUP(F531,'Datos por dni'!$B$351:$AN$800,2,0)</f>
        <v/>
      </c>
      <c r="C531" s="51">
        <f>VLOOKUP(F531,'Datos por dni'!$B$344:$AN$800,5,0)</f>
        <v>34483</v>
      </c>
      <c r="D531" s="15" t="str">
        <f>IFERROR(__xludf.DUMMYFUNCTION("IF(REGEXMATCH(E531,""^[0-9]{8}$""),""DNI"",IF(E531&lt;&gt;"""",""OTRO"",""""))"),"DNI")</f>
        <v>DNI</v>
      </c>
      <c r="E531" s="42" t="s">
        <v>492</v>
      </c>
      <c r="F531" s="56">
        <v>3.8395341E7</v>
      </c>
      <c r="G531" s="15" t="str">
        <f>VLOOKUP(TEXT(F531,"0"),'Nacionalidades de todo por dni'!$A$2:$B$2168,2,0)</f>
        <v>Argentina</v>
      </c>
      <c r="H531" s="18" t="str">
        <f t="shared" si="5"/>
        <v/>
      </c>
      <c r="I531" s="18" t="str">
        <f t="shared" si="4"/>
        <v/>
      </c>
      <c r="J531" s="15"/>
      <c r="K531" s="18" t="str">
        <f>VLOOKUP(F531,'Datos por dni'!$B$10:$AM$2168,11,0)</f>
        <v/>
      </c>
      <c r="L531" s="15" t="str">
        <f>VLOOKUP(F531,'Datos por dni'!$B$344:$AN$800,12,0)</f>
        <v/>
      </c>
      <c r="M531" s="15"/>
      <c r="N531" s="15"/>
      <c r="O531" s="15"/>
      <c r="P531" s="15"/>
      <c r="Q531" s="15"/>
    </row>
    <row r="532" hidden="1">
      <c r="A532" s="9" t="s">
        <v>389</v>
      </c>
      <c r="B532" s="15" t="str">
        <f>VLOOKUP(F532,'Datos por dni'!$B$351:$AN$800,2,0)</f>
        <v>#N/A</v>
      </c>
      <c r="C532" s="15"/>
      <c r="D532" s="15" t="str">
        <f>IFERROR(__xludf.DUMMYFUNCTION("IF(REGEXMATCH(E532,""^[0-9]{8}$""),""DNI"",IF(E532&lt;&gt;"""",""OTRO"",""""))"),"")</f>
        <v/>
      </c>
      <c r="E532" s="42"/>
      <c r="F532" s="59"/>
      <c r="G532" s="15" t="str">
        <f>VLOOKUP(TEXT(F532,"0"),'Nacionalidades de todo por dni'!$A$2:$B$2168,2,0)</f>
        <v>Estadounidense</v>
      </c>
      <c r="H532" s="18" t="str">
        <f t="shared" si="5"/>
        <v>D</v>
      </c>
      <c r="I532" s="18" t="str">
        <f t="shared" si="4"/>
        <v/>
      </c>
      <c r="J532" s="15"/>
      <c r="K532" s="18" t="str">
        <f>VLOOKUP(F532,'Datos por dni'!$B$10:$AM$2168,11,0)</f>
        <v>Días de semana por la tarde</v>
      </c>
      <c r="L532" s="15" t="str">
        <f>VLOOKUP(F532,'Datos por dni'!$B$344:$AN$800,12,0)</f>
        <v>#N/A</v>
      </c>
      <c r="M532" s="15"/>
      <c r="N532" s="15"/>
      <c r="O532" s="15"/>
      <c r="P532" s="15"/>
      <c r="Q532" s="15"/>
    </row>
    <row r="533">
      <c r="A533" s="9" t="s">
        <v>389</v>
      </c>
      <c r="B533" s="15" t="str">
        <f>VLOOKUP(F533,'Datos por dni'!$B$351:$AN$800,2,0)</f>
        <v/>
      </c>
      <c r="C533" s="49">
        <f>VLOOKUP(F533,'Datos por dni'!$B$344:$AN$800,5,0)</f>
        <v>28041</v>
      </c>
      <c r="D533" s="15" t="str">
        <f>IFERROR(__xludf.DUMMYFUNCTION("IF(REGEXMATCH(E533,""^[0-9]{8}$""),""DNI"",IF(E533&lt;&gt;"""",""OTRO"",""""))"),"DNI")</f>
        <v>DNI</v>
      </c>
      <c r="E533" s="42" t="s">
        <v>493</v>
      </c>
      <c r="F533" s="56">
        <v>2.559819E7</v>
      </c>
      <c r="G533" s="15" t="str">
        <f>VLOOKUP(TEXT(F533,"0"),'Nacionalidades de todo por dni'!$A$2:$B$2168,2,0)</f>
        <v>Argentina</v>
      </c>
      <c r="H533" s="18" t="str">
        <f t="shared" si="5"/>
        <v/>
      </c>
      <c r="I533" s="18" t="str">
        <f t="shared" si="4"/>
        <v/>
      </c>
      <c r="J533" s="15"/>
      <c r="K533" s="18" t="str">
        <f>VLOOKUP(F533,'Datos por dni'!$B$10:$AM$2168,11,0)</f>
        <v/>
      </c>
      <c r="L533" s="15" t="str">
        <f>VLOOKUP(F533,'Datos por dni'!$B$344:$AN$800,12,0)</f>
        <v/>
      </c>
      <c r="M533" s="15"/>
      <c r="N533" s="15"/>
      <c r="O533" s="15"/>
      <c r="P533" s="15"/>
      <c r="Q533" s="15"/>
    </row>
    <row r="534">
      <c r="A534" s="9" t="s">
        <v>389</v>
      </c>
      <c r="B534" s="15" t="str">
        <f>VLOOKUP(F534,'Datos por dni'!$B$351:$AN$800,2,0)</f>
        <v/>
      </c>
      <c r="C534" s="51">
        <f>VLOOKUP(F534,'Datos por dni'!$B$344:$AN$800,5,0)</f>
        <v>32368</v>
      </c>
      <c r="D534" s="15" t="str">
        <f>IFERROR(__xludf.DUMMYFUNCTION("IF(REGEXMATCH(E534,""^[0-9]{8}$""),""DNI"",IF(E534&lt;&gt;"""",""OTRO"",""""))"),"DNI")</f>
        <v>DNI</v>
      </c>
      <c r="E534" s="42" t="s">
        <v>494</v>
      </c>
      <c r="F534" s="63">
        <v>3.3951045E7</v>
      </c>
      <c r="G534" s="15" t="str">
        <f>VLOOKUP(TEXT(F534,"0"),'Nacionalidades de todo por dni'!$A$2:$B$2168,2,0)</f>
        <v>Argentina</v>
      </c>
      <c r="H534" s="18" t="str">
        <f t="shared" si="5"/>
        <v/>
      </c>
      <c r="I534" s="18" t="str">
        <f t="shared" si="4"/>
        <v/>
      </c>
      <c r="J534" s="15"/>
      <c r="K534" s="18" t="str">
        <f>VLOOKUP(F534,'Datos por dni'!$B$10:$AM$2168,11,0)</f>
        <v/>
      </c>
      <c r="L534" s="15" t="str">
        <f>VLOOKUP(F534,'Datos por dni'!$B$344:$AN$800,12,0)</f>
        <v/>
      </c>
      <c r="M534" s="15"/>
      <c r="N534" s="15"/>
      <c r="O534" s="15"/>
      <c r="P534" s="15"/>
      <c r="Q534" s="15"/>
    </row>
    <row r="535">
      <c r="A535" s="9" t="s">
        <v>389</v>
      </c>
      <c r="B535" s="15" t="str">
        <f>VLOOKUP(F535,'Datos por dni'!$B$351:$AN$800,2,0)</f>
        <v/>
      </c>
      <c r="C535" s="51">
        <f>VLOOKUP(F535,'Datos por dni'!$B$344:$AN$800,5,0)</f>
        <v>36710</v>
      </c>
      <c r="D535" s="15" t="str">
        <f>IFERROR(__xludf.DUMMYFUNCTION("IF(REGEXMATCH(E535,""^[0-9]{8}$""),""DNI"",IF(E535&lt;&gt;"""",""OTRO"",""""))"),"DNI")</f>
        <v>DNI</v>
      </c>
      <c r="E535" s="42" t="s">
        <v>495</v>
      </c>
      <c r="F535" s="56">
        <v>4.2662638E7</v>
      </c>
      <c r="G535" s="15" t="str">
        <f>VLOOKUP(TEXT(F535,"0"),'Nacionalidades de todo por dni'!$A$2:$B$2168,2,0)</f>
        <v>Argentina</v>
      </c>
      <c r="H535" s="18" t="str">
        <f t="shared" si="5"/>
        <v/>
      </c>
      <c r="I535" s="18" t="str">
        <f t="shared" si="4"/>
        <v/>
      </c>
      <c r="J535" s="15"/>
      <c r="K535" s="18" t="str">
        <f>VLOOKUP(F535,'Datos por dni'!$B$10:$AM$2168,11,0)</f>
        <v/>
      </c>
      <c r="L535" s="15" t="str">
        <f>VLOOKUP(F535,'Datos por dni'!$B$344:$AN$800,12,0)</f>
        <v/>
      </c>
      <c r="M535" s="15"/>
      <c r="N535" s="15"/>
      <c r="O535" s="15"/>
      <c r="P535" s="15"/>
      <c r="Q535" s="15"/>
    </row>
    <row r="536">
      <c r="A536" s="9" t="s">
        <v>389</v>
      </c>
      <c r="B536" s="15" t="str">
        <f>VLOOKUP(F536,'Datos por dni'!$B$351:$AN$800,2,0)</f>
        <v/>
      </c>
      <c r="C536" s="51">
        <f>VLOOKUP(F536,'Datos por dni'!$B$344:$AN$800,5,0)</f>
        <v>35087</v>
      </c>
      <c r="D536" s="15" t="str">
        <f>IFERROR(__xludf.DUMMYFUNCTION("IF(REGEXMATCH(E536,""^[0-9]{8}$""),""DNI"",IF(E536&lt;&gt;"""",""OTRO"",""""))"),"DNI")</f>
        <v>DNI</v>
      </c>
      <c r="E536" s="42" t="s">
        <v>496</v>
      </c>
      <c r="F536" s="56">
        <v>3.9413217E7</v>
      </c>
      <c r="G536" s="15" t="str">
        <f>VLOOKUP(TEXT(F536,"0"),'Nacionalidades de todo por dni'!$A$2:$B$2168,2,0)</f>
        <v>Argentina</v>
      </c>
      <c r="H536" s="18" t="str">
        <f t="shared" si="5"/>
        <v/>
      </c>
      <c r="I536" s="18" t="str">
        <f t="shared" si="4"/>
        <v/>
      </c>
      <c r="J536" s="15"/>
      <c r="K536" s="18" t="str">
        <f>VLOOKUP(F536,'Datos por dni'!$B$10:$AM$2168,11,0)</f>
        <v/>
      </c>
      <c r="L536" s="15" t="str">
        <f>VLOOKUP(F536,'Datos por dni'!$B$344:$AN$800,12,0)</f>
        <v/>
      </c>
      <c r="M536" s="15"/>
      <c r="N536" s="15"/>
      <c r="O536" s="15"/>
      <c r="P536" s="15"/>
      <c r="Q536" s="15"/>
    </row>
    <row r="537">
      <c r="A537" s="9" t="s">
        <v>389</v>
      </c>
      <c r="B537" s="15" t="str">
        <f>VLOOKUP(F537,'Datos por dni'!$B$351:$AN$800,2,0)</f>
        <v/>
      </c>
      <c r="C537" s="51">
        <f>VLOOKUP(F537,'Datos por dni'!$B$344:$AN$800,5,0)</f>
        <v>36185</v>
      </c>
      <c r="D537" s="15" t="str">
        <f>IFERROR(__xludf.DUMMYFUNCTION("IF(REGEXMATCH(E537,""^[0-9]{8}$""),""DNI"",IF(E537&lt;&gt;"""",""OTRO"",""""))"),"DNI")</f>
        <v>DNI</v>
      </c>
      <c r="E537" s="42" t="s">
        <v>497</v>
      </c>
      <c r="F537" s="56">
        <v>4.1700386E7</v>
      </c>
      <c r="G537" s="15" t="str">
        <f>VLOOKUP(TEXT(F537,"0"),'Nacionalidades de todo por dni'!$A$2:$B$2168,2,0)</f>
        <v>Argentina</v>
      </c>
      <c r="H537" s="18" t="str">
        <f t="shared" si="5"/>
        <v/>
      </c>
      <c r="I537" s="18" t="str">
        <f t="shared" si="4"/>
        <v/>
      </c>
      <c r="J537" s="15"/>
      <c r="K537" s="18" t="str">
        <f>VLOOKUP(F537,'Datos por dni'!$B$10:$AM$2168,11,0)</f>
        <v/>
      </c>
      <c r="L537" s="15" t="str">
        <f>VLOOKUP(F537,'Datos por dni'!$B$344:$AN$800,12,0)</f>
        <v/>
      </c>
      <c r="M537" s="15"/>
      <c r="N537" s="15"/>
      <c r="O537" s="15"/>
      <c r="P537" s="15"/>
      <c r="Q537" s="15"/>
    </row>
    <row r="538">
      <c r="A538" s="9" t="s">
        <v>389</v>
      </c>
      <c r="B538" s="15" t="str">
        <f>VLOOKUP(F538,'Datos por dni'!$B$351:$AN$800,2,0)</f>
        <v/>
      </c>
      <c r="C538" s="51">
        <f>VLOOKUP(F538,'Datos por dni'!$B$344:$AN$800,5,0)</f>
        <v>37069</v>
      </c>
      <c r="D538" s="15" t="str">
        <f>IFERROR(__xludf.DUMMYFUNCTION("IF(REGEXMATCH(E538,""^[0-9]{8}$""),""DNI"",IF(E538&lt;&gt;"""",""OTRO"",""""))"),"DNI")</f>
        <v>DNI</v>
      </c>
      <c r="E538" s="42" t="s">
        <v>498</v>
      </c>
      <c r="F538" s="59">
        <v>4.3443233E7</v>
      </c>
      <c r="G538" s="15" t="str">
        <f>VLOOKUP(TEXT(F538,"0"),'Nacionalidades de todo por dni'!$A$2:$B$2168,2,0)</f>
        <v>Argentina</v>
      </c>
      <c r="H538" s="18" t="str">
        <f t="shared" si="5"/>
        <v/>
      </c>
      <c r="I538" s="18" t="str">
        <f t="shared" si="4"/>
        <v/>
      </c>
      <c r="J538" s="15"/>
      <c r="K538" s="18" t="str">
        <f>VLOOKUP(F538,'Datos por dni'!$B$10:$AM$2168,11,0)</f>
        <v/>
      </c>
      <c r="L538" s="15" t="str">
        <f>VLOOKUP(F538,'Datos por dni'!$B$344:$AN$800,12,0)</f>
        <v/>
      </c>
      <c r="M538" s="15"/>
      <c r="N538" s="15"/>
      <c r="O538" s="15"/>
      <c r="P538" s="15"/>
      <c r="Q538" s="15"/>
    </row>
    <row r="539">
      <c r="A539" s="9" t="s">
        <v>389</v>
      </c>
      <c r="B539" s="15" t="str">
        <f>VLOOKUP(F539,'Datos por dni'!$B$351:$AN$800,2,0)</f>
        <v/>
      </c>
      <c r="C539" s="51">
        <f>VLOOKUP(F539,'Datos por dni'!$B$344:$AN$800,5,0)</f>
        <v>37069</v>
      </c>
      <c r="D539" s="15" t="str">
        <f>IFERROR(__xludf.DUMMYFUNCTION("IF(REGEXMATCH(E539,""^[0-9]{8}$""),""DNI"",IF(E539&lt;&gt;"""",""OTRO"",""""))"),"DNI")</f>
        <v>DNI</v>
      </c>
      <c r="E539" s="42" t="s">
        <v>499</v>
      </c>
      <c r="F539" s="59">
        <v>4.3443333E7</v>
      </c>
      <c r="G539" s="15" t="str">
        <f>VLOOKUP(TEXT(F539,"0"),'Nacionalidades de todo por dni'!$A$2:$B$2168,2,0)</f>
        <v>Argentina</v>
      </c>
      <c r="H539" s="18" t="str">
        <f t="shared" si="5"/>
        <v/>
      </c>
      <c r="I539" s="18" t="str">
        <f t="shared" si="4"/>
        <v/>
      </c>
      <c r="J539" s="15"/>
      <c r="K539" s="18" t="str">
        <f>VLOOKUP(F539,'Datos por dni'!$B$10:$AM$2168,11,0)</f>
        <v/>
      </c>
      <c r="L539" s="15" t="str">
        <f>VLOOKUP(F539,'Datos por dni'!$B$344:$AN$800,12,0)</f>
        <v/>
      </c>
      <c r="M539" s="15"/>
      <c r="N539" s="15"/>
      <c r="O539" s="15"/>
      <c r="P539" s="15"/>
      <c r="Q539" s="15"/>
    </row>
    <row r="540">
      <c r="A540" s="9" t="s">
        <v>389</v>
      </c>
      <c r="B540" s="15" t="str">
        <f>VLOOKUP(F540,'Datos por dni'!$B$351:$AN$800,2,0)</f>
        <v/>
      </c>
      <c r="C540" s="51">
        <f>VLOOKUP(F540,'Datos por dni'!$B$344:$AN$800,5,0)</f>
        <v>32561</v>
      </c>
      <c r="D540" s="15" t="str">
        <f>IFERROR(__xludf.DUMMYFUNCTION("IF(REGEXMATCH(E540,""^[0-9]{8}$""),""DNI"",IF(E540&lt;&gt;"""",""OTRO"",""""))"),"DNI")</f>
        <v>DNI</v>
      </c>
      <c r="E540" s="42" t="s">
        <v>500</v>
      </c>
      <c r="F540" s="59">
        <v>3.4259566E7</v>
      </c>
      <c r="G540" s="15" t="str">
        <f>VLOOKUP(TEXT(F540,"0"),'Nacionalidades de todo por dni'!$A$2:$B$2168,2,0)</f>
        <v>Argentina</v>
      </c>
      <c r="H540" s="18" t="str">
        <f t="shared" si="5"/>
        <v/>
      </c>
      <c r="I540" s="18" t="str">
        <f t="shared" si="4"/>
        <v/>
      </c>
      <c r="J540" s="15"/>
      <c r="K540" s="18" t="str">
        <f>VLOOKUP(F540,'Datos por dni'!$B$10:$AM$2168,11,0)</f>
        <v/>
      </c>
      <c r="L540" s="15" t="str">
        <f>VLOOKUP(F540,'Datos por dni'!$B$344:$AN$800,12,0)</f>
        <v/>
      </c>
      <c r="M540" s="15"/>
      <c r="N540" s="15"/>
      <c r="O540" s="15"/>
      <c r="P540" s="15"/>
      <c r="Q540" s="15"/>
    </row>
    <row r="541">
      <c r="A541" s="9" t="s">
        <v>389</v>
      </c>
      <c r="B541" s="15" t="str">
        <f>VLOOKUP(F541,'Datos por dni'!$B$351:$AN$800,2,0)</f>
        <v/>
      </c>
      <c r="C541" s="51">
        <f>VLOOKUP(F541,'Datos por dni'!$B$344:$AN$800,5,0)</f>
        <v>36340</v>
      </c>
      <c r="D541" s="15" t="str">
        <f>IFERROR(__xludf.DUMMYFUNCTION("IF(REGEXMATCH(E541,""^[0-9]{8}$""),""DNI"",IF(E541&lt;&gt;"""",""OTRO"",""""))"),"OTRO")</f>
        <v>OTRO</v>
      </c>
      <c r="E541" s="42" t="s">
        <v>501</v>
      </c>
      <c r="F541" s="59">
        <v>5.61930095E8</v>
      </c>
      <c r="G541" s="15" t="str">
        <f>VLOOKUP(TEXT(F541,"0"),'Nacionalidades de todo por dni'!$A$2:$B$2168,2,0)</f>
        <v>Estadounidense</v>
      </c>
      <c r="H541" s="18" t="str">
        <f t="shared" si="5"/>
        <v/>
      </c>
      <c r="I541" s="18" t="str">
        <f t="shared" si="4"/>
        <v/>
      </c>
      <c r="J541" s="15"/>
      <c r="K541" s="18" t="str">
        <f>VLOOKUP(F541,'Datos por dni'!$B$10:$AM$2168,11,0)</f>
        <v/>
      </c>
      <c r="L541" s="15" t="str">
        <f>VLOOKUP(F541,'Datos por dni'!$B$344:$AN$800,12,0)</f>
        <v/>
      </c>
      <c r="M541" s="15"/>
      <c r="N541" s="15"/>
      <c r="O541" s="15"/>
      <c r="P541" s="15"/>
      <c r="Q541" s="15"/>
    </row>
    <row r="542">
      <c r="A542" s="9" t="s">
        <v>389</v>
      </c>
      <c r="B542" s="15" t="str">
        <f>VLOOKUP(F542,'Datos por dni'!$B$351:$AN$800,2,0)</f>
        <v/>
      </c>
      <c r="C542" s="51">
        <f>VLOOKUP(F542,'Datos por dni'!$B$344:$AN$800,5,0)</f>
        <v>36511</v>
      </c>
      <c r="D542" s="15" t="str">
        <f>IFERROR(__xludf.DUMMYFUNCTION("IF(REGEXMATCH(E542,""^[0-9]{8}$""),""DNI"",IF(E542&lt;&gt;"""",""OTRO"",""""))"),"DNI")</f>
        <v>DNI</v>
      </c>
      <c r="E542" s="42" t="s">
        <v>502</v>
      </c>
      <c r="F542" s="59">
        <v>4.2252884E7</v>
      </c>
      <c r="G542" s="15" t="str">
        <f>VLOOKUP(TEXT(F542,"0"),'Nacionalidades de todo por dni'!$A$2:$B$2168,2,0)</f>
        <v>Argentina</v>
      </c>
      <c r="H542" s="18" t="str">
        <f t="shared" si="5"/>
        <v/>
      </c>
      <c r="I542" s="18" t="str">
        <f t="shared" si="4"/>
        <v/>
      </c>
      <c r="J542" s="15"/>
      <c r="K542" s="18" t="str">
        <f>VLOOKUP(F542,'Datos por dni'!$B$10:$AM$2168,11,0)</f>
        <v/>
      </c>
      <c r="L542" s="15" t="str">
        <f>VLOOKUP(F542,'Datos por dni'!$B$344:$AN$800,12,0)</f>
        <v/>
      </c>
      <c r="M542" s="15"/>
      <c r="N542" s="15"/>
      <c r="O542" s="15"/>
      <c r="P542" s="15"/>
      <c r="Q542" s="15"/>
    </row>
    <row r="543">
      <c r="A543" s="9" t="s">
        <v>389</v>
      </c>
      <c r="B543" s="15" t="str">
        <f>VLOOKUP(F543,'Datos por dni'!$B$351:$AN$800,2,0)</f>
        <v/>
      </c>
      <c r="C543" s="51">
        <f>VLOOKUP(F543,'Datos por dni'!$B$344:$AN$800,5,0)</f>
        <v>33553</v>
      </c>
      <c r="D543" s="15" t="str">
        <f>IFERROR(__xludf.DUMMYFUNCTION("IF(REGEXMATCH(E543,""^[0-9]{8}$""),""DNI"",IF(E543&lt;&gt;"""",""OTRO"",""""))"),"DNI")</f>
        <v>DNI</v>
      </c>
      <c r="E543" s="42" t="s">
        <v>130</v>
      </c>
      <c r="F543" s="56">
        <v>3.6595307E7</v>
      </c>
      <c r="G543" s="15" t="str">
        <f>VLOOKUP(TEXT(F543,"0"),'Nacionalidades de todo por dni'!$A$2:$B$2168,2,0)</f>
        <v>Argentina</v>
      </c>
      <c r="H543" s="18" t="str">
        <f t="shared" si="5"/>
        <v>3</v>
      </c>
      <c r="I543" s="18" t="str">
        <f t="shared" si="4"/>
        <v>4</v>
      </c>
      <c r="J543" s="15"/>
      <c r="K543" s="18" t="str">
        <f>VLOOKUP(F543,'Datos por dni'!$B$10:$AM$2168,11,0)</f>
        <v>3 horas diarias, 4 veces por semana, de lunes a viernes por la TARDE.</v>
      </c>
      <c r="L543" s="15" t="str">
        <f>VLOOKUP(F543,'Datos por dni'!$B$344:$AN$800,12,0)</f>
        <v/>
      </c>
      <c r="M543" s="15"/>
      <c r="N543" s="15"/>
      <c r="O543" s="15"/>
      <c r="P543" s="15"/>
      <c r="Q543" s="15"/>
    </row>
    <row r="544" hidden="1">
      <c r="A544" s="9" t="s">
        <v>389</v>
      </c>
      <c r="B544" s="15" t="str">
        <f>VLOOKUP(F544,'Datos por dni'!$B$351:$AN$800,2,0)</f>
        <v>#N/A</v>
      </c>
      <c r="C544" s="15"/>
      <c r="D544" s="15" t="str">
        <f>IFERROR(__xludf.DUMMYFUNCTION("IF(REGEXMATCH(E544,""^[0-9]{8}$""),""DNI"",IF(E544&lt;&gt;"""",""OTRO"",""""))"),"")</f>
        <v/>
      </c>
      <c r="E544" s="42"/>
      <c r="F544" s="59"/>
      <c r="G544" s="15" t="str">
        <f>VLOOKUP(TEXT(F544,"0"),'Nacionalidades de todo por dni'!$A$2:$B$2168,2,0)</f>
        <v>Estadounidense</v>
      </c>
      <c r="H544" s="18" t="str">
        <f t="shared" si="5"/>
        <v>D</v>
      </c>
      <c r="I544" s="18" t="str">
        <f t="shared" si="4"/>
        <v/>
      </c>
      <c r="J544" s="15"/>
      <c r="K544" s="18" t="str">
        <f>VLOOKUP(F544,'Datos por dni'!$B$10:$AM$2168,11,0)</f>
        <v>Días de semana por la tarde</v>
      </c>
      <c r="L544" s="15" t="str">
        <f>VLOOKUP(F544,'Datos por dni'!$B$344:$AN$800,12,0)</f>
        <v>#N/A</v>
      </c>
      <c r="M544" s="15"/>
      <c r="N544" s="15"/>
      <c r="O544" s="15"/>
      <c r="P544" s="15"/>
      <c r="Q544" s="15"/>
    </row>
    <row r="545">
      <c r="A545" s="9" t="s">
        <v>389</v>
      </c>
      <c r="B545" s="15" t="str">
        <f>VLOOKUP(F545,'Datos por dni'!$B$351:$AN$800,2,0)</f>
        <v/>
      </c>
      <c r="C545" s="51">
        <f>VLOOKUP(F545,'Datos por dni'!$B$344:$AN$800,5,0)</f>
        <v>33756</v>
      </c>
      <c r="D545" s="15" t="str">
        <f>IFERROR(__xludf.DUMMYFUNCTION("IF(REGEXMATCH(E545,""^[0-9]{8}$""),""DNI"",IF(E545&lt;&gt;"""",""OTRO"",""""))"),"DNI")</f>
        <v>DNI</v>
      </c>
      <c r="E545" s="42" t="s">
        <v>503</v>
      </c>
      <c r="F545" s="59">
        <v>3.6769757E7</v>
      </c>
      <c r="G545" s="15" t="str">
        <f>VLOOKUP(TEXT(F545,"0"),'Nacionalidades de todo por dni'!$A$2:$B$2168,2,0)</f>
        <v>Argentina</v>
      </c>
      <c r="H545" s="18" t="str">
        <f t="shared" si="5"/>
        <v/>
      </c>
      <c r="I545" s="18" t="str">
        <f t="shared" si="4"/>
        <v/>
      </c>
      <c r="J545" s="15"/>
      <c r="K545" s="18" t="str">
        <f>VLOOKUP(F545,'Datos por dni'!$B$10:$AM$2168,11,0)</f>
        <v/>
      </c>
      <c r="L545" s="15" t="str">
        <f>VLOOKUP(F545,'Datos por dni'!$B$344:$AN$800,12,0)</f>
        <v/>
      </c>
      <c r="M545" s="15"/>
      <c r="N545" s="15"/>
      <c r="O545" s="15"/>
      <c r="P545" s="15"/>
      <c r="Q545" s="15"/>
    </row>
    <row r="546">
      <c r="A546" s="9" t="s">
        <v>389</v>
      </c>
      <c r="B546" s="15" t="str">
        <f>VLOOKUP(F546,'Datos por dni'!$B$351:$AN$800,2,0)</f>
        <v/>
      </c>
      <c r="C546" s="51">
        <f>VLOOKUP(F546,'Datos por dni'!$B$344:$AN$800,5,0)</f>
        <v>29723</v>
      </c>
      <c r="D546" s="15" t="str">
        <f>IFERROR(__xludf.DUMMYFUNCTION("IF(REGEXMATCH(E546,""^[0-9]{8}$""),""DNI"",IF(E546&lt;&gt;"""",""OTRO"",""""))"),"DNI")</f>
        <v>DNI</v>
      </c>
      <c r="E546" s="42" t="s">
        <v>504</v>
      </c>
      <c r="F546" s="56">
        <v>9.5353884E7</v>
      </c>
      <c r="G546" s="15" t="str">
        <f>VLOOKUP(TEXT(F546,"0"),'Nacionalidades de todo por dni'!$A$2:$B$2168,2,0)</f>
        <v>Venezuela</v>
      </c>
      <c r="H546" s="18" t="str">
        <f t="shared" si="5"/>
        <v/>
      </c>
      <c r="I546" s="18" t="str">
        <f t="shared" si="4"/>
        <v/>
      </c>
      <c r="J546" s="15"/>
      <c r="K546" s="18" t="str">
        <f>VLOOKUP(F546,'Datos por dni'!$B$10:$AM$2168,11,0)</f>
        <v/>
      </c>
      <c r="L546" s="15" t="str">
        <f>VLOOKUP(F546,'Datos por dni'!$B$344:$AN$800,12,0)</f>
        <v/>
      </c>
      <c r="M546" s="15"/>
      <c r="N546" s="15"/>
      <c r="O546" s="15"/>
      <c r="P546" s="15"/>
      <c r="Q546" s="15"/>
    </row>
    <row r="547">
      <c r="A547" s="9" t="s">
        <v>389</v>
      </c>
      <c r="B547" s="15" t="str">
        <f>VLOOKUP(F547,'Datos por dni'!$B$351:$AN$800,2,0)</f>
        <v/>
      </c>
      <c r="C547" s="51">
        <f>VLOOKUP(F547,'Datos por dni'!$B$344:$AN$800,5,0)</f>
        <v>34843</v>
      </c>
      <c r="D547" s="15" t="str">
        <f>IFERROR(__xludf.DUMMYFUNCTION("IF(REGEXMATCH(E547,""^[0-9]{8}$""),""DNI"",IF(E547&lt;&gt;"""",""OTRO"",""""))"),"OTRO")</f>
        <v>OTRO</v>
      </c>
      <c r="E547" s="42" t="s">
        <v>505</v>
      </c>
      <c r="F547" s="59">
        <v>1.16835279E8</v>
      </c>
      <c r="G547" s="15" t="str">
        <f>VLOOKUP(TEXT(F547,"0"),'Nacionalidades de todo por dni'!$A$2:$B$2168,2,0)</f>
        <v/>
      </c>
      <c r="H547" s="18" t="str">
        <f t="shared" si="5"/>
        <v/>
      </c>
      <c r="I547" s="18" t="str">
        <f t="shared" si="4"/>
        <v/>
      </c>
      <c r="J547" s="15"/>
      <c r="K547" s="18" t="str">
        <f>VLOOKUP(F547,'Datos por dni'!$B$10:$AM$2168,11,0)</f>
        <v/>
      </c>
      <c r="L547" s="15" t="str">
        <f>VLOOKUP(F547,'Datos por dni'!$B$344:$AN$800,12,0)</f>
        <v/>
      </c>
      <c r="M547" s="15"/>
      <c r="N547" s="15"/>
      <c r="O547" s="15"/>
      <c r="P547" s="15"/>
      <c r="Q547" s="15"/>
    </row>
    <row r="548">
      <c r="A548" s="9" t="s">
        <v>389</v>
      </c>
      <c r="B548" s="15" t="str">
        <f>VLOOKUP(F548,'Datos por dni'!$B$351:$AN$800,2,0)</f>
        <v/>
      </c>
      <c r="C548" s="51">
        <f>VLOOKUP(F548,'Datos por dni'!$B$344:$AN$800,5,0)</f>
        <v>32912</v>
      </c>
      <c r="D548" s="15" t="str">
        <f>IFERROR(__xludf.DUMMYFUNCTION("IF(REGEXMATCH(E548,""^[0-9]{8}$""),""DNI"",IF(E548&lt;&gt;"""",""OTRO"",""""))"),"OTRO")</f>
        <v>OTRO</v>
      </c>
      <c r="E548" s="42" t="s">
        <v>506</v>
      </c>
      <c r="F548" s="59" t="s">
        <v>506</v>
      </c>
      <c r="G548" s="15" t="str">
        <f>VLOOKUP(TEXT(F548,"0"),'Nacionalidades de todo por dni'!$A$2:$B$2168,2,0)</f>
        <v>Colombia</v>
      </c>
      <c r="H548" s="18" t="str">
        <f t="shared" si="5"/>
        <v/>
      </c>
      <c r="I548" s="18" t="str">
        <f t="shared" si="4"/>
        <v/>
      </c>
      <c r="J548" s="15"/>
      <c r="K548" s="18" t="str">
        <f>VLOOKUP(F548,'Datos por dni'!$B$10:$AM$2168,11,0)</f>
        <v/>
      </c>
      <c r="L548" s="15" t="str">
        <f>VLOOKUP(F548,'Datos por dni'!$B$344:$AN$800,12,0)</f>
        <v/>
      </c>
      <c r="M548" s="15"/>
      <c r="N548" s="15"/>
      <c r="O548" s="15"/>
      <c r="P548" s="15"/>
      <c r="Q548" s="15"/>
    </row>
    <row r="549" hidden="1">
      <c r="A549" s="9" t="s">
        <v>389</v>
      </c>
      <c r="B549" s="15" t="str">
        <f>VLOOKUP(F549,'Datos por dni'!$B$351:$AN$800,2,0)</f>
        <v>#N/A</v>
      </c>
      <c r="C549" s="15"/>
      <c r="D549" s="15" t="str">
        <f>IFERROR(__xludf.DUMMYFUNCTION("IF(REGEXMATCH(E549,""^[0-9]{8}$""),""DNI"",IF(E549&lt;&gt;"""",""OTRO"",""""))"),"")</f>
        <v/>
      </c>
      <c r="E549" s="42"/>
      <c r="F549" s="59"/>
      <c r="G549" s="15" t="str">
        <f>VLOOKUP(TEXT(F549,"0"),'Nacionalidades de todo por dni'!$A$2:$B$2168,2,0)</f>
        <v>Estadounidense</v>
      </c>
      <c r="H549" s="18" t="str">
        <f t="shared" si="5"/>
        <v>D</v>
      </c>
      <c r="I549" s="18" t="str">
        <f t="shared" si="4"/>
        <v/>
      </c>
      <c r="J549" s="15"/>
      <c r="K549" s="18" t="str">
        <f>VLOOKUP(F549,'Datos por dni'!$B$10:$AM$2168,11,0)</f>
        <v>Días de semana por la tarde</v>
      </c>
      <c r="L549" s="15" t="str">
        <f>VLOOKUP(F549,'Datos por dni'!$B$344:$AN$800,12,0)</f>
        <v>#N/A</v>
      </c>
      <c r="M549" s="15"/>
      <c r="N549" s="15"/>
      <c r="O549" s="15"/>
      <c r="P549" s="15"/>
      <c r="Q549" s="15"/>
    </row>
    <row r="550">
      <c r="A550" s="9" t="s">
        <v>389</v>
      </c>
      <c r="B550" s="15" t="str">
        <f>VLOOKUP(F550,'Datos por dni'!$B$351:$AN$800,2,0)</f>
        <v/>
      </c>
      <c r="C550" s="51">
        <f>VLOOKUP(F550,'Datos por dni'!$B$344:$AN$800,5,0)</f>
        <v>35808</v>
      </c>
      <c r="D550" s="15" t="str">
        <f>IFERROR(__xludf.DUMMYFUNCTION("IF(REGEXMATCH(E550,""^[0-9]{8}$""),""DNI"",IF(E550&lt;&gt;"""",""OTRO"",""""))"),"OTRO")</f>
        <v>OTRO</v>
      </c>
      <c r="E550" s="42" t="s">
        <v>507</v>
      </c>
      <c r="F550" s="56" t="s">
        <v>508</v>
      </c>
      <c r="G550" s="15" t="str">
        <f>VLOOKUP(TEXT(F550,"0"),'Nacionalidades de todo por dni'!$A$2:$B$2168,2,0)</f>
        <v>Alemania</v>
      </c>
      <c r="H550" s="18" t="str">
        <f t="shared" si="5"/>
        <v/>
      </c>
      <c r="I550" s="18" t="str">
        <f t="shared" si="4"/>
        <v/>
      </c>
      <c r="J550" s="15"/>
      <c r="K550" s="18" t="str">
        <f>VLOOKUP(F550,'Datos por dni'!$B$10:$AM$2168,11,0)</f>
        <v/>
      </c>
      <c r="L550" s="15" t="str">
        <f>VLOOKUP(F550,'Datos por dni'!$B$344:$AN$800,12,0)</f>
        <v/>
      </c>
      <c r="M550" s="15"/>
      <c r="N550" s="15"/>
      <c r="O550" s="15"/>
      <c r="P550" s="15"/>
      <c r="Q550" s="15"/>
    </row>
    <row r="551">
      <c r="A551" s="9" t="s">
        <v>389</v>
      </c>
      <c r="B551" s="15" t="str">
        <f>VLOOKUP(F551,'Datos por dni'!$B$351:$AN$800,2,0)</f>
        <v/>
      </c>
      <c r="C551" s="51">
        <f>VLOOKUP(F551,'Datos por dni'!$B$344:$AN$800,5,0)</f>
        <v>36371</v>
      </c>
      <c r="D551" s="15" t="str">
        <f>IFERROR(__xludf.DUMMYFUNCTION("IF(REGEXMATCH(E551,""^[0-9]{8}$""),""DNI"",IF(E551&lt;&gt;"""",""OTRO"",""""))"),"DNI")</f>
        <v>DNI</v>
      </c>
      <c r="E551" s="42" t="s">
        <v>509</v>
      </c>
      <c r="F551" s="56">
        <v>4.2076961E7</v>
      </c>
      <c r="G551" s="15" t="str">
        <f>VLOOKUP(TEXT(F551,"0"),'Nacionalidades de todo por dni'!$A$2:$B$2168,2,0)</f>
        <v>Argentina</v>
      </c>
      <c r="H551" s="18" t="str">
        <f t="shared" si="5"/>
        <v/>
      </c>
      <c r="I551" s="18" t="str">
        <f t="shared" si="4"/>
        <v/>
      </c>
      <c r="J551" s="15"/>
      <c r="K551" s="18" t="str">
        <f>VLOOKUP(F551,'Datos por dni'!$B$10:$AM$2168,11,0)</f>
        <v/>
      </c>
      <c r="L551" s="15" t="str">
        <f>VLOOKUP(F551,'Datos por dni'!$B$344:$AN$800,12,0)</f>
        <v/>
      </c>
      <c r="M551" s="15"/>
      <c r="N551" s="15"/>
      <c r="O551" s="15"/>
      <c r="P551" s="15"/>
      <c r="Q551" s="15"/>
    </row>
    <row r="552">
      <c r="A552" s="9" t="s">
        <v>389</v>
      </c>
      <c r="B552" s="15" t="str">
        <f>VLOOKUP(F552,'Datos por dni'!$B$351:$AN$800,2,0)</f>
        <v/>
      </c>
      <c r="C552" s="51">
        <f>VLOOKUP(F552,'Datos por dni'!$B$344:$AN$800,5,0)</f>
        <v>32887</v>
      </c>
      <c r="D552" s="15" t="str">
        <f>IFERROR(__xludf.DUMMYFUNCTION("IF(REGEXMATCH(E552,""^[0-9]{8}$""),""DNI"",IF(E552&lt;&gt;"""",""OTRO"",""""))"),"DNI")</f>
        <v>DNI</v>
      </c>
      <c r="E552" s="42" t="s">
        <v>510</v>
      </c>
      <c r="F552" s="59">
        <v>3.5094021E7</v>
      </c>
      <c r="G552" s="15" t="str">
        <f>VLOOKUP(TEXT(F552,"0"),'Nacionalidades de todo por dni'!$A$2:$B$2168,2,0)</f>
        <v>Argentina</v>
      </c>
      <c r="H552" s="18" t="str">
        <f t="shared" si="5"/>
        <v/>
      </c>
      <c r="I552" s="18" t="str">
        <f t="shared" si="4"/>
        <v/>
      </c>
      <c r="J552" s="15"/>
      <c r="K552" s="18" t="str">
        <f>VLOOKUP(F552,'Datos por dni'!$B$10:$AM$2168,11,0)</f>
        <v/>
      </c>
      <c r="L552" s="15" t="str">
        <f>VLOOKUP(F552,'Datos por dni'!$B$344:$AN$800,12,0)</f>
        <v/>
      </c>
      <c r="M552" s="15"/>
      <c r="N552" s="15"/>
      <c r="O552" s="15"/>
      <c r="P552" s="15"/>
      <c r="Q552" s="15"/>
    </row>
    <row r="553">
      <c r="A553" s="9" t="s">
        <v>389</v>
      </c>
      <c r="B553" s="15" t="str">
        <f>VLOOKUP(F553,'Datos por dni'!$B$351:$AN$800,2,0)</f>
        <v/>
      </c>
      <c r="C553" s="51">
        <f>VLOOKUP(F553,'Datos por dni'!$B$344:$AN$800,5,0)</f>
        <v>36601</v>
      </c>
      <c r="D553" s="15" t="str">
        <f>IFERROR(__xludf.DUMMYFUNCTION("IF(REGEXMATCH(E553,""^[0-9]{8}$""),""DNI"",IF(E553&lt;&gt;"""",""OTRO"",""""))"),"DNI")</f>
        <v>DNI</v>
      </c>
      <c r="E553" s="42" t="s">
        <v>511</v>
      </c>
      <c r="F553" s="59">
        <v>4.2356194E7</v>
      </c>
      <c r="G553" s="15" t="str">
        <f>VLOOKUP(TEXT(F553,"0"),'Nacionalidades de todo por dni'!$A$2:$B$2168,2,0)</f>
        <v>Argentina</v>
      </c>
      <c r="H553" s="18" t="str">
        <f t="shared" si="5"/>
        <v/>
      </c>
      <c r="I553" s="18" t="str">
        <f t="shared" si="4"/>
        <v/>
      </c>
      <c r="J553" s="15"/>
      <c r="K553" s="18" t="str">
        <f>VLOOKUP(F553,'Datos por dni'!$B$10:$AM$2168,11,0)</f>
        <v/>
      </c>
      <c r="L553" s="15" t="str">
        <f>VLOOKUP(F553,'Datos por dni'!$B$344:$AN$800,12,0)</f>
        <v/>
      </c>
      <c r="M553" s="15"/>
      <c r="N553" s="15"/>
      <c r="O553" s="15"/>
      <c r="P553" s="15"/>
      <c r="Q553" s="15"/>
    </row>
    <row r="554">
      <c r="A554" s="9" t="s">
        <v>389</v>
      </c>
      <c r="B554" s="15" t="str">
        <f>VLOOKUP(F554,'Datos por dni'!$B$351:$AN$800,2,0)</f>
        <v/>
      </c>
      <c r="C554" s="51">
        <f>VLOOKUP(F554,'Datos por dni'!$B$344:$AN$800,5,0)</f>
        <v>35314</v>
      </c>
      <c r="D554" s="15" t="str">
        <f>IFERROR(__xludf.DUMMYFUNCTION("IF(REGEXMATCH(E554,""^[0-9]{8}$""),""DNI"",IF(E554&lt;&gt;"""",""OTRO"",""""))"),"DNI")</f>
        <v>DNI</v>
      </c>
      <c r="E554" s="42" t="s">
        <v>512</v>
      </c>
      <c r="F554" s="63">
        <v>3.9463642E7</v>
      </c>
      <c r="G554" s="15" t="str">
        <f>VLOOKUP(TEXT(F554,"0"),'Nacionalidades de todo por dni'!$A$2:$B$2168,2,0)</f>
        <v>Argentina</v>
      </c>
      <c r="H554" s="18" t="str">
        <f t="shared" si="5"/>
        <v/>
      </c>
      <c r="I554" s="18" t="str">
        <f t="shared" si="4"/>
        <v/>
      </c>
      <c r="J554" s="15"/>
      <c r="K554" s="18" t="str">
        <f>VLOOKUP(F554,'Datos por dni'!$B$10:$AM$2168,11,0)</f>
        <v/>
      </c>
      <c r="L554" s="15" t="str">
        <f>VLOOKUP(F554,'Datos por dni'!$B$344:$AN$800,12,0)</f>
        <v/>
      </c>
      <c r="M554" s="15"/>
      <c r="N554" s="15"/>
      <c r="O554" s="15"/>
      <c r="P554" s="15"/>
      <c r="Q554" s="15"/>
    </row>
    <row r="555" hidden="1">
      <c r="A555" s="9" t="s">
        <v>389</v>
      </c>
      <c r="B555" s="15" t="str">
        <f>VLOOKUP(F555,'Datos por dni'!$B$351:$AN$800,2,0)</f>
        <v>#N/A</v>
      </c>
      <c r="C555" s="15"/>
      <c r="D555" s="15" t="str">
        <f>IFERROR(__xludf.DUMMYFUNCTION("IF(REGEXMATCH(E555,""^[0-9]{8}$""),""DNI"",IF(E555&lt;&gt;"""",""OTRO"",""""))"),"")</f>
        <v/>
      </c>
      <c r="E555" s="42"/>
      <c r="F555" s="59"/>
      <c r="G555" s="15" t="str">
        <f>VLOOKUP(TEXT(F555,"0"),'Nacionalidades de todo por dni'!$A$2:$B$2168,2,0)</f>
        <v>Estadounidense</v>
      </c>
      <c r="H555" s="18" t="str">
        <f t="shared" si="5"/>
        <v>D</v>
      </c>
      <c r="I555" s="18" t="str">
        <f t="shared" si="4"/>
        <v/>
      </c>
      <c r="J555" s="15"/>
      <c r="K555" s="18" t="str">
        <f>VLOOKUP(F555,'Datos por dni'!$B$10:$AM$2168,11,0)</f>
        <v>Días de semana por la tarde</v>
      </c>
      <c r="L555" s="15" t="str">
        <f>VLOOKUP(F555,'Datos por dni'!$B$344:$AN$800,12,0)</f>
        <v>#N/A</v>
      </c>
      <c r="M555" s="15"/>
      <c r="N555" s="15"/>
      <c r="O555" s="15"/>
      <c r="P555" s="15"/>
      <c r="Q555" s="15"/>
    </row>
    <row r="556">
      <c r="A556" s="9" t="s">
        <v>389</v>
      </c>
      <c r="B556" s="15" t="str">
        <f>VLOOKUP(F556,'Datos por dni'!$B$351:$AN$800,2,0)</f>
        <v/>
      </c>
      <c r="C556" s="14">
        <f>VLOOKUP(F556,'Datos por dni'!$B$344:$AN$800,5,0)</f>
        <v>32708</v>
      </c>
      <c r="D556" s="15" t="str">
        <f>IFERROR(__xludf.DUMMYFUNCTION("IF(REGEXMATCH(E556,""^[0-9]{8}$""),""DNI"",IF(E556&lt;&gt;"""",""OTRO"",""""))"),"DNI")</f>
        <v>DNI</v>
      </c>
      <c r="E556" s="42" t="s">
        <v>513</v>
      </c>
      <c r="F556" s="59">
        <v>3.4536929E7</v>
      </c>
      <c r="G556" s="15" t="str">
        <f>VLOOKUP(TEXT(F556,"0"),'Nacionalidades de todo por dni'!$A$2:$B$2168,2,0)</f>
        <v>Argentina</v>
      </c>
      <c r="H556" s="18" t="str">
        <f t="shared" si="5"/>
        <v/>
      </c>
      <c r="I556" s="18" t="str">
        <f t="shared" si="4"/>
        <v/>
      </c>
      <c r="J556" s="15"/>
      <c r="K556" s="18" t="str">
        <f>VLOOKUP(F556,'Datos por dni'!$B$10:$AM$2168,11,0)</f>
        <v/>
      </c>
      <c r="L556" s="15" t="str">
        <f>VLOOKUP(F556,'Datos por dni'!$B$344:$AN$800,12,0)</f>
        <v/>
      </c>
      <c r="M556" s="15"/>
      <c r="N556" s="15"/>
      <c r="O556" s="15"/>
      <c r="P556" s="15"/>
      <c r="Q556" s="15"/>
    </row>
    <row r="557" hidden="1">
      <c r="A557" s="9" t="s">
        <v>389</v>
      </c>
      <c r="B557" s="15" t="str">
        <f>VLOOKUP(F557,'Datos por dni'!$B$351:$AN$800,2,0)</f>
        <v>#N/A</v>
      </c>
      <c r="C557" s="15"/>
      <c r="D557" s="15" t="str">
        <f>IFERROR(__xludf.DUMMYFUNCTION("IF(REGEXMATCH(E557,""^[0-9]{8}$""),""DNI"",IF(E557&lt;&gt;"""",""OTRO"",""""))"),"")</f>
        <v/>
      </c>
      <c r="E557" s="42"/>
      <c r="F557" s="59"/>
      <c r="G557" s="15" t="str">
        <f>VLOOKUP(TEXT(F557,"0"),'Nacionalidades de todo por dni'!$A$2:$B$2168,2,0)</f>
        <v>Estadounidense</v>
      </c>
      <c r="H557" s="18" t="str">
        <f t="shared" si="5"/>
        <v>D</v>
      </c>
      <c r="I557" s="18" t="str">
        <f t="shared" si="4"/>
        <v/>
      </c>
      <c r="J557" s="15"/>
      <c r="K557" s="18" t="str">
        <f>VLOOKUP(F557,'Datos por dni'!$B$10:$AM$2168,11,0)</f>
        <v>Días de semana por la tarde</v>
      </c>
      <c r="L557" s="15" t="str">
        <f>VLOOKUP(F557,'Datos por dni'!$B$344:$AN$800,12,0)</f>
        <v>#N/A</v>
      </c>
      <c r="M557" s="15"/>
      <c r="N557" s="15"/>
      <c r="O557" s="15"/>
      <c r="P557" s="15"/>
      <c r="Q557" s="15"/>
    </row>
    <row r="558">
      <c r="A558" s="9" t="s">
        <v>389</v>
      </c>
      <c r="B558" s="15" t="str">
        <f>VLOOKUP(F558,'Datos por dni'!$B$351:$AN$800,2,0)</f>
        <v/>
      </c>
      <c r="C558" s="51">
        <f>VLOOKUP(F558,'Datos por dni'!$B$344:$AN$800,5,0)</f>
        <v>36581</v>
      </c>
      <c r="D558" s="15" t="str">
        <f>IFERROR(__xludf.DUMMYFUNCTION("IF(REGEXMATCH(E558,""^[0-9]{8}$""),""DNI"",IF(E558&lt;&gt;"""",""OTRO"",""""))"),"DNI")</f>
        <v>DNI</v>
      </c>
      <c r="E558" s="42" t="s">
        <v>514</v>
      </c>
      <c r="F558" s="56">
        <v>4.8357822E7</v>
      </c>
      <c r="G558" s="15" t="str">
        <f>VLOOKUP(TEXT(F558,"0"),'Nacionalidades de todo por dni'!$A$2:$B$2168,2,0)</f>
        <v>Argentina</v>
      </c>
      <c r="H558" s="18" t="str">
        <f t="shared" si="5"/>
        <v/>
      </c>
      <c r="I558" s="18" t="str">
        <f t="shared" si="4"/>
        <v/>
      </c>
      <c r="J558" s="15"/>
      <c r="K558" s="18" t="str">
        <f>VLOOKUP(F558,'Datos por dni'!$B$10:$AM$2168,11,0)</f>
        <v/>
      </c>
      <c r="L558" s="15" t="str">
        <f>VLOOKUP(F558,'Datos por dni'!$B$344:$AN$800,12,0)</f>
        <v/>
      </c>
      <c r="M558" s="15"/>
      <c r="N558" s="15"/>
      <c r="O558" s="15"/>
      <c r="P558" s="15"/>
      <c r="Q558" s="15"/>
    </row>
    <row r="559">
      <c r="A559" s="9" t="s">
        <v>389</v>
      </c>
      <c r="B559" s="15" t="str">
        <f>VLOOKUP(F559,'Datos por dni'!$B$351:$AN$800,2,0)</f>
        <v/>
      </c>
      <c r="C559" s="51">
        <f>VLOOKUP(F559,'Datos por dni'!$B$344:$AN$800,5,0)</f>
        <v>34944</v>
      </c>
      <c r="D559" s="15" t="str">
        <f>IFERROR(__xludf.DUMMYFUNCTION("IF(REGEXMATCH(E559,""^[0-9]{8}$""),""DNI"",IF(E559&lt;&gt;"""",""OTRO"",""""))"),"OTRO")</f>
        <v>OTRO</v>
      </c>
      <c r="E559" s="42" t="s">
        <v>515</v>
      </c>
      <c r="F559" s="59" t="s">
        <v>515</v>
      </c>
      <c r="G559" s="15" t="str">
        <f>VLOOKUP(TEXT(F559,"0"),'Nacionalidades de todo por dni'!$A$2:$B$2168,2,0)</f>
        <v>México</v>
      </c>
      <c r="H559" s="18" t="str">
        <f t="shared" si="5"/>
        <v/>
      </c>
      <c r="I559" s="18" t="str">
        <f t="shared" si="4"/>
        <v/>
      </c>
      <c r="J559" s="15"/>
      <c r="K559" s="18" t="str">
        <f>VLOOKUP(F559,'Datos por dni'!$B$10:$AM$2168,11,0)</f>
        <v/>
      </c>
      <c r="L559" s="15" t="str">
        <f>VLOOKUP(F559,'Datos por dni'!$B$344:$AN$800,12,0)</f>
        <v/>
      </c>
      <c r="M559" s="15"/>
      <c r="N559" s="15"/>
      <c r="O559" s="15"/>
      <c r="P559" s="15"/>
      <c r="Q559" s="15"/>
    </row>
    <row r="560">
      <c r="A560" s="9" t="s">
        <v>389</v>
      </c>
      <c r="B560" s="15" t="str">
        <f>VLOOKUP(F560,'Datos por dni'!$B$351:$AN$800,2,0)</f>
        <v/>
      </c>
      <c r="C560" s="51">
        <f>VLOOKUP(F560,'Datos por dni'!$B$344:$AN$800,5,0)</f>
        <v>34787</v>
      </c>
      <c r="D560" s="15" t="str">
        <f>IFERROR(__xludf.DUMMYFUNCTION("IF(REGEXMATCH(E560,""^[0-9]{8}$""),""DNI"",IF(E560&lt;&gt;"""",""OTRO"",""""))"),"DNI")</f>
        <v>DNI</v>
      </c>
      <c r="E560" s="42" t="s">
        <v>516</v>
      </c>
      <c r="F560" s="64">
        <v>9.4151052E7</v>
      </c>
      <c r="G560" s="15" t="str">
        <f>VLOOKUP(TEXT(F560,"0"),'Nacionalidades de todo por dni'!$A$2:$B$2168,2,0)</f>
        <v>Peru</v>
      </c>
      <c r="H560" s="18" t="str">
        <f t="shared" si="5"/>
        <v/>
      </c>
      <c r="I560" s="18" t="str">
        <f t="shared" si="4"/>
        <v/>
      </c>
      <c r="J560" s="15"/>
      <c r="K560" s="18" t="str">
        <f>VLOOKUP(F560,'Datos por dni'!$B$10:$AM$2168,11,0)</f>
        <v/>
      </c>
      <c r="L560" s="15" t="str">
        <f>VLOOKUP(F560,'Datos por dni'!$B$344:$AN$800,12,0)</f>
        <v/>
      </c>
      <c r="M560" s="15"/>
      <c r="N560" s="15"/>
      <c r="O560" s="15"/>
      <c r="P560" s="15"/>
      <c r="Q560" s="15"/>
    </row>
    <row r="561">
      <c r="A561" s="9" t="s">
        <v>389</v>
      </c>
      <c r="B561" s="15" t="str">
        <f>VLOOKUP(F561,'Datos por dni'!$B$351:$AN$800,2,0)</f>
        <v/>
      </c>
      <c r="C561" s="51">
        <f>VLOOKUP(F561,'Datos por dni'!$B$344:$AN$800,5,0)</f>
        <v>33461</v>
      </c>
      <c r="D561" s="15" t="str">
        <f>IFERROR(__xludf.DUMMYFUNCTION("IF(REGEXMATCH(E561,""^[0-9]{8}$""),""DNI"",IF(E561&lt;&gt;"""",""OTRO"",""""))"),"DNI")</f>
        <v>DNI</v>
      </c>
      <c r="E561" s="42" t="s">
        <v>517</v>
      </c>
      <c r="F561" s="58">
        <v>9.5742927E7</v>
      </c>
      <c r="G561" s="15" t="str">
        <f>VLOOKUP(TEXT(F561,"0"),'Nacionalidades de todo por dni'!$A$2:$B$2168,2,0)</f>
        <v>Ecuador</v>
      </c>
      <c r="H561" s="18" t="str">
        <f t="shared" si="5"/>
        <v/>
      </c>
      <c r="I561" s="18" t="str">
        <f t="shared" si="4"/>
        <v/>
      </c>
      <c r="J561" s="15"/>
      <c r="K561" s="18" t="str">
        <f>VLOOKUP(F561,'Datos por dni'!$B$10:$AM$2168,11,0)</f>
        <v/>
      </c>
      <c r="L561" s="15" t="str">
        <f>VLOOKUP(F561,'Datos por dni'!$B$344:$AN$800,12,0)</f>
        <v/>
      </c>
      <c r="M561" s="15"/>
      <c r="N561" s="15"/>
      <c r="O561" s="15"/>
      <c r="P561" s="15"/>
      <c r="Q561" s="15"/>
    </row>
    <row r="562">
      <c r="A562" s="9" t="s">
        <v>389</v>
      </c>
      <c r="B562" s="15" t="str">
        <f>VLOOKUP(F562,'Datos por dni'!$B$351:$AN$800,2,0)</f>
        <v/>
      </c>
      <c r="C562" s="51">
        <f>VLOOKUP(F562,'Datos por dni'!$B$344:$AN$800,5,0)</f>
        <v>34463</v>
      </c>
      <c r="D562" s="15" t="str">
        <f>IFERROR(__xludf.DUMMYFUNCTION("IF(REGEXMATCH(E562,""^[0-9]{8}$""),""DNI"",IF(E562&lt;&gt;"""",""OTRO"",""""))"),"DNI")</f>
        <v>DNI</v>
      </c>
      <c r="E562" s="42" t="s">
        <v>518</v>
      </c>
      <c r="F562" s="63">
        <v>3.8304074E7</v>
      </c>
      <c r="G562" s="15" t="str">
        <f>VLOOKUP(TEXT(F562,"0"),'Nacionalidades de todo por dni'!$A$2:$B$2168,2,0)</f>
        <v>Argentina</v>
      </c>
      <c r="H562" s="18" t="str">
        <f t="shared" si="5"/>
        <v/>
      </c>
      <c r="I562" s="18" t="str">
        <f t="shared" si="4"/>
        <v/>
      </c>
      <c r="J562" s="15"/>
      <c r="K562" s="18" t="str">
        <f>VLOOKUP(F562,'Datos por dni'!$B$10:$AM$2168,11,0)</f>
        <v/>
      </c>
      <c r="L562" s="15" t="str">
        <f>VLOOKUP(F562,'Datos por dni'!$B$344:$AN$800,12,0)</f>
        <v/>
      </c>
      <c r="M562" s="15"/>
      <c r="N562" s="15"/>
      <c r="O562" s="15"/>
      <c r="P562" s="15"/>
      <c r="Q562" s="15"/>
    </row>
    <row r="563">
      <c r="A563" s="9" t="s">
        <v>389</v>
      </c>
      <c r="B563" s="15" t="str">
        <f>VLOOKUP(F563,'Datos por dni'!$B$351:$AN$800,2,0)</f>
        <v/>
      </c>
      <c r="C563" s="51">
        <f>VLOOKUP(F563,'Datos por dni'!$B$344:$AN$800,5,0)</f>
        <v>31247</v>
      </c>
      <c r="D563" s="15" t="str">
        <f>IFERROR(__xludf.DUMMYFUNCTION("IF(REGEXMATCH(E563,""^[0-9]{8}$""),""DNI"",IF(E563&lt;&gt;"""",""OTRO"",""""))"),"DNI")</f>
        <v>DNI</v>
      </c>
      <c r="E563" s="42" t="s">
        <v>519</v>
      </c>
      <c r="F563" s="59">
        <v>3.172224E7</v>
      </c>
      <c r="G563" s="15" t="str">
        <f>VLOOKUP(TEXT(F563,"0"),'Nacionalidades de todo por dni'!$A$2:$B$2168,2,0)</f>
        <v>Argentina</v>
      </c>
      <c r="H563" s="18" t="str">
        <f t="shared" si="5"/>
        <v/>
      </c>
      <c r="I563" s="18" t="str">
        <f t="shared" si="4"/>
        <v/>
      </c>
      <c r="J563" s="15"/>
      <c r="K563" s="18" t="str">
        <f>VLOOKUP(F563,'Datos por dni'!$B$10:$AM$2168,11,0)</f>
        <v/>
      </c>
      <c r="L563" s="15" t="str">
        <f>VLOOKUP(F563,'Datos por dni'!$B$344:$AN$800,12,0)</f>
        <v/>
      </c>
      <c r="M563" s="15"/>
      <c r="N563" s="15"/>
      <c r="O563" s="15"/>
      <c r="P563" s="15"/>
      <c r="Q563" s="15"/>
    </row>
    <row r="564">
      <c r="A564" s="9" t="s">
        <v>389</v>
      </c>
      <c r="B564" s="15" t="str">
        <f>VLOOKUP(F564,'Datos por dni'!$B$351:$AN$800,2,0)</f>
        <v/>
      </c>
      <c r="C564" s="51">
        <f>VLOOKUP(F564,'Datos por dni'!$B$344:$AN$800,5,0)</f>
        <v>32473</v>
      </c>
      <c r="D564" s="15" t="str">
        <f>IFERROR(__xludf.DUMMYFUNCTION("IF(REGEXMATCH(E564,""^[0-9]{8}$""),""DNI"",IF(E564&lt;&gt;"""",""OTRO"",""""))"),"DNI")</f>
        <v>DNI</v>
      </c>
      <c r="E564" s="42" t="s">
        <v>520</v>
      </c>
      <c r="F564" s="63">
        <v>3.4225057E7</v>
      </c>
      <c r="G564" s="15" t="str">
        <f>VLOOKUP(TEXT(F564,"0"),'Nacionalidades de todo por dni'!$A$2:$B$2168,2,0)</f>
        <v>Argentina</v>
      </c>
      <c r="H564" s="18" t="str">
        <f t="shared" si="5"/>
        <v/>
      </c>
      <c r="I564" s="18" t="str">
        <f t="shared" si="4"/>
        <v/>
      </c>
      <c r="J564" s="15"/>
      <c r="K564" s="18" t="str">
        <f>VLOOKUP(F564,'Datos por dni'!$B$10:$AM$2168,11,0)</f>
        <v/>
      </c>
      <c r="L564" s="15" t="str">
        <f>VLOOKUP(F564,'Datos por dni'!$B$344:$AN$800,12,0)</f>
        <v/>
      </c>
      <c r="M564" s="15"/>
      <c r="N564" s="15"/>
      <c r="O564" s="15"/>
      <c r="P564" s="15"/>
      <c r="Q564" s="15"/>
    </row>
    <row r="565">
      <c r="A565" s="9" t="s">
        <v>389</v>
      </c>
      <c r="B565" s="15" t="str">
        <f>VLOOKUP(F565,'Datos por dni'!$B$351:$AN$800,2,0)</f>
        <v/>
      </c>
      <c r="C565" s="51">
        <f>VLOOKUP(F565,'Datos por dni'!$B$344:$AN$800,5,0)</f>
        <v>36964</v>
      </c>
      <c r="D565" s="15" t="str">
        <f>IFERROR(__xludf.DUMMYFUNCTION("IF(REGEXMATCH(E565,""^[0-9]{8}$""),""DNI"",IF(E565&lt;&gt;"""",""OTRO"",""""))"),"DNI")</f>
        <v>DNI</v>
      </c>
      <c r="E565" s="42" t="s">
        <v>521</v>
      </c>
      <c r="F565" s="59">
        <v>4.3243719E7</v>
      </c>
      <c r="G565" s="15" t="str">
        <f>VLOOKUP(TEXT(F565,"0"),'Nacionalidades de todo por dni'!$A$2:$B$2168,2,0)</f>
        <v>Argentina</v>
      </c>
      <c r="H565" s="18" t="str">
        <f t="shared" si="5"/>
        <v/>
      </c>
      <c r="I565" s="18" t="str">
        <f t="shared" si="4"/>
        <v/>
      </c>
      <c r="J565" s="15"/>
      <c r="K565" s="18" t="str">
        <f>VLOOKUP(F565,'Datos por dni'!$B$10:$AM$2168,11,0)</f>
        <v/>
      </c>
      <c r="L565" s="15" t="str">
        <f>VLOOKUP(F565,'Datos por dni'!$B$344:$AN$800,12,0)</f>
        <v/>
      </c>
      <c r="M565" s="15"/>
      <c r="N565" s="15"/>
      <c r="O565" s="15"/>
      <c r="P565" s="15"/>
      <c r="Q565" s="15"/>
    </row>
    <row r="566">
      <c r="A566" s="9" t="s">
        <v>389</v>
      </c>
      <c r="B566" s="15" t="str">
        <f>VLOOKUP(F566,'Datos por dni'!$B$351:$AN$800,2,0)</f>
        <v/>
      </c>
      <c r="C566" s="65">
        <f>VLOOKUP(F566,'Datos por dni'!$B$344:$AN$800,5,0)</f>
        <v>34682</v>
      </c>
      <c r="D566" s="15" t="str">
        <f>IFERROR(__xludf.DUMMYFUNCTION("IF(REGEXMATCH(E566,""^[0-9]{8}$""),""DNI"",IF(E566&lt;&gt;"""",""OTRO"",""""))"),"DNI")</f>
        <v>DNI</v>
      </c>
      <c r="E566" s="42" t="s">
        <v>522</v>
      </c>
      <c r="F566" s="56">
        <v>3.8708201E7</v>
      </c>
      <c r="G566" s="15" t="str">
        <f>VLOOKUP(TEXT(F566,"0"),'Nacionalidades de todo por dni'!$A$2:$B$2168,2,0)</f>
        <v>Argentina</v>
      </c>
      <c r="H566" s="18" t="str">
        <f t="shared" si="5"/>
        <v/>
      </c>
      <c r="I566" s="18" t="str">
        <f t="shared" si="4"/>
        <v/>
      </c>
      <c r="J566" s="15"/>
      <c r="K566" s="18" t="str">
        <f>VLOOKUP(F566,'Datos por dni'!$B$10:$AM$2168,11,0)</f>
        <v/>
      </c>
      <c r="L566" s="15" t="str">
        <f>VLOOKUP(F566,'Datos por dni'!$B$344:$AN$800,12,0)</f>
        <v/>
      </c>
      <c r="M566" s="15"/>
      <c r="N566" s="15"/>
      <c r="O566" s="15"/>
      <c r="P566" s="15"/>
      <c r="Q566" s="15"/>
    </row>
    <row r="567">
      <c r="A567" s="9" t="s">
        <v>389</v>
      </c>
      <c r="B567" s="15" t="str">
        <f>VLOOKUP(F567,'Datos por dni'!$B$351:$AN$800,2,0)</f>
        <v/>
      </c>
      <c r="C567" s="51">
        <f>VLOOKUP(F567,'Datos por dni'!$B$344:$AN$800,5,0)</f>
        <v>35395</v>
      </c>
      <c r="D567" s="15" t="str">
        <f>IFERROR(__xludf.DUMMYFUNCTION("IF(REGEXMATCH(E567,""^[0-9]{8}$""),""DNI"",IF(E567&lt;&gt;"""",""OTRO"",""""))"),"DNI")</f>
        <v>DNI</v>
      </c>
      <c r="E567" s="42" t="s">
        <v>523</v>
      </c>
      <c r="F567" s="59">
        <v>4.0010435E7</v>
      </c>
      <c r="G567" s="15" t="str">
        <f>VLOOKUP(TEXT(F567,"0"),'Nacionalidades de todo por dni'!$A$2:$B$2168,2,0)</f>
        <v>Argentina</v>
      </c>
      <c r="H567" s="18" t="str">
        <f t="shared" si="5"/>
        <v/>
      </c>
      <c r="I567" s="18" t="str">
        <f t="shared" si="4"/>
        <v/>
      </c>
      <c r="J567" s="15"/>
      <c r="K567" s="18" t="str">
        <f>VLOOKUP(F567,'Datos por dni'!$B$10:$AM$2168,11,0)</f>
        <v/>
      </c>
      <c r="L567" s="15" t="str">
        <f>VLOOKUP(F567,'Datos por dni'!$B$344:$AN$800,12,0)</f>
        <v/>
      </c>
      <c r="M567" s="15"/>
      <c r="N567" s="15"/>
      <c r="O567" s="15"/>
      <c r="P567" s="15"/>
      <c r="Q567" s="15"/>
    </row>
    <row r="568">
      <c r="A568" s="9" t="s">
        <v>389</v>
      </c>
      <c r="B568" s="15" t="str">
        <f>VLOOKUP(F568,'Datos por dni'!$B$351:$AN$800,2,0)</f>
        <v/>
      </c>
      <c r="C568" s="51">
        <f>VLOOKUP(F568,'Datos por dni'!$B$344:$AN$800,5,0)</f>
        <v>34582</v>
      </c>
      <c r="D568" s="15" t="str">
        <f>IFERROR(__xludf.DUMMYFUNCTION("IF(REGEXMATCH(E568,""^[0-9]{8}$""),""DNI"",IF(E568&lt;&gt;"""",""OTRO"",""""))"),"DNI")</f>
        <v>DNI</v>
      </c>
      <c r="E568" s="42" t="s">
        <v>524</v>
      </c>
      <c r="F568" s="56">
        <v>3.8611804E7</v>
      </c>
      <c r="G568" s="15" t="str">
        <f>VLOOKUP(TEXT(F568,"0"),'Nacionalidades de todo por dni'!$A$2:$B$2168,2,0)</f>
        <v>Argentina</v>
      </c>
      <c r="H568" s="18" t="str">
        <f t="shared" si="5"/>
        <v/>
      </c>
      <c r="I568" s="18" t="str">
        <f t="shared" si="4"/>
        <v/>
      </c>
      <c r="J568" s="15"/>
      <c r="K568" s="18" t="str">
        <f>VLOOKUP(F568,'Datos por dni'!$B$10:$AM$2168,11,0)</f>
        <v/>
      </c>
      <c r="L568" s="15" t="str">
        <f>VLOOKUP(F568,'Datos por dni'!$B$344:$AN$800,12,0)</f>
        <v/>
      </c>
      <c r="M568" s="15"/>
      <c r="N568" s="15"/>
      <c r="O568" s="15"/>
      <c r="P568" s="15"/>
      <c r="Q568" s="15"/>
    </row>
    <row r="569">
      <c r="A569" s="9" t="s">
        <v>389</v>
      </c>
      <c r="B569" s="15" t="str">
        <f>VLOOKUP(F569,'Datos por dni'!$B$351:$AN$800,2,0)</f>
        <v/>
      </c>
      <c r="C569" s="49">
        <f>VLOOKUP(F569,'Datos por dni'!$B$344:$AN$800,5,0)</f>
        <v>35421</v>
      </c>
      <c r="D569" s="15" t="str">
        <f>IFERROR(__xludf.DUMMYFUNCTION("IF(REGEXMATCH(E569,""^[0-9]{8}$""),""DNI"",IF(E569&lt;&gt;"""",""OTRO"",""""))"),"DNI")</f>
        <v>DNI</v>
      </c>
      <c r="E569" s="42" t="s">
        <v>525</v>
      </c>
      <c r="F569" s="56">
        <v>4.0126301E7</v>
      </c>
      <c r="G569" s="15" t="str">
        <f>VLOOKUP(TEXT(F569,"0"),'Nacionalidades de todo por dni'!$A$2:$B$2168,2,0)</f>
        <v>Argentina</v>
      </c>
      <c r="H569" s="18" t="str">
        <f t="shared" si="5"/>
        <v/>
      </c>
      <c r="I569" s="18" t="str">
        <f t="shared" si="4"/>
        <v/>
      </c>
      <c r="J569" s="15"/>
      <c r="K569" s="18" t="str">
        <f>VLOOKUP(F569,'Datos por dni'!$B$10:$AM$2168,11,0)</f>
        <v/>
      </c>
      <c r="L569" s="15" t="str">
        <f>VLOOKUP(F569,'Datos por dni'!$B$344:$AN$800,12,0)</f>
        <v/>
      </c>
      <c r="M569" s="15"/>
      <c r="N569" s="15"/>
      <c r="O569" s="15"/>
      <c r="P569" s="15"/>
      <c r="Q569" s="15"/>
    </row>
    <row r="570">
      <c r="A570" s="9" t="s">
        <v>389</v>
      </c>
      <c r="B570" s="15" t="str">
        <f>VLOOKUP(F570,'Datos por dni'!$B$351:$AN$800,2,0)</f>
        <v/>
      </c>
      <c r="C570" s="51">
        <f>VLOOKUP(F570,'Datos por dni'!$B$344:$AN$800,5,0)</f>
        <v>35191</v>
      </c>
      <c r="D570" s="15" t="str">
        <f>IFERROR(__xludf.DUMMYFUNCTION("IF(REGEXMATCH(E570,""^[0-9]{8}$""),""DNI"",IF(E570&lt;&gt;"""",""OTRO"",""""))"),"DNI")</f>
        <v>DNI</v>
      </c>
      <c r="E570" s="42" t="s">
        <v>526</v>
      </c>
      <c r="F570" s="56">
        <v>3.9654232E7</v>
      </c>
      <c r="G570" s="15" t="str">
        <f>VLOOKUP(TEXT(F570,"0"),'Nacionalidades de todo por dni'!$A$2:$B$2168,2,0)</f>
        <v>Argentina</v>
      </c>
      <c r="H570" s="18" t="str">
        <f t="shared" si="5"/>
        <v/>
      </c>
      <c r="I570" s="18" t="str">
        <f t="shared" si="4"/>
        <v/>
      </c>
      <c r="J570" s="15"/>
      <c r="K570" s="18" t="str">
        <f>VLOOKUP(F570,'Datos por dni'!$B$10:$AM$2168,11,0)</f>
        <v/>
      </c>
      <c r="L570" s="15" t="str">
        <f>VLOOKUP(F570,'Datos por dni'!$B$344:$AN$800,12,0)</f>
        <v/>
      </c>
      <c r="M570" s="15"/>
      <c r="N570" s="15"/>
      <c r="O570" s="15"/>
      <c r="P570" s="15"/>
      <c r="Q570" s="15"/>
    </row>
    <row r="571">
      <c r="A571" s="9" t="s">
        <v>389</v>
      </c>
      <c r="B571" s="15" t="str">
        <f>VLOOKUP(F571,'Datos por dni'!$B$351:$AN$800,2,0)</f>
        <v/>
      </c>
      <c r="C571" s="67">
        <f>VLOOKUP(F571,'Datos por dni'!$B$344:$AN$800,5,0)</f>
        <v>32949</v>
      </c>
      <c r="D571" s="15" t="str">
        <f>IFERROR(__xludf.DUMMYFUNCTION("IF(REGEXMATCH(E571,""^[0-9]{8}$""),""DNI"",IF(E571&lt;&gt;"""",""OTRO"",""""))"),"DNI")</f>
        <v>DNI</v>
      </c>
      <c r="E571" s="42" t="s">
        <v>527</v>
      </c>
      <c r="F571" s="56">
        <v>3.4930422E7</v>
      </c>
      <c r="G571" s="15" t="str">
        <f>VLOOKUP(TEXT(F571,"0"),'Nacionalidades de todo por dni'!$A$2:$B$2168,2,0)</f>
        <v>Argentina</v>
      </c>
      <c r="H571" s="18" t="str">
        <f t="shared" si="5"/>
        <v/>
      </c>
      <c r="I571" s="18" t="str">
        <f t="shared" si="4"/>
        <v/>
      </c>
      <c r="J571" s="15"/>
      <c r="K571" s="18" t="str">
        <f>VLOOKUP(F571,'Datos por dni'!$B$10:$AM$2168,11,0)</f>
        <v/>
      </c>
      <c r="L571" s="15" t="str">
        <f>VLOOKUP(F571,'Datos por dni'!$B$344:$AN$800,12,0)</f>
        <v/>
      </c>
      <c r="M571" s="15"/>
      <c r="N571" s="15"/>
      <c r="O571" s="15"/>
      <c r="P571" s="15"/>
      <c r="Q571" s="15"/>
    </row>
    <row r="572">
      <c r="A572" s="9" t="s">
        <v>389</v>
      </c>
      <c r="B572" s="15" t="str">
        <f>VLOOKUP(F572,'Datos por dni'!$B$351:$AN$800,2,0)</f>
        <v/>
      </c>
      <c r="C572" s="49">
        <f>VLOOKUP(F572,'Datos por dni'!$B$344:$AN$800,5,0)</f>
        <v>35348</v>
      </c>
      <c r="D572" s="15" t="str">
        <f>IFERROR(__xludf.DUMMYFUNCTION("IF(REGEXMATCH(E572,""^[0-9]{8}$""),""DNI"",IF(E572&lt;&gt;"""",""OTRO"",""""))"),"DNI")</f>
        <v>DNI</v>
      </c>
      <c r="E572" s="42" t="s">
        <v>528</v>
      </c>
      <c r="F572" s="56">
        <v>3.9491294E7</v>
      </c>
      <c r="G572" s="15" t="str">
        <f>VLOOKUP(TEXT(F572,"0"),'Nacionalidades de todo por dni'!$A$2:$B$2168,2,0)</f>
        <v>Argentina</v>
      </c>
      <c r="H572" s="18" t="str">
        <f t="shared" si="5"/>
        <v/>
      </c>
      <c r="I572" s="18" t="str">
        <f t="shared" si="4"/>
        <v/>
      </c>
      <c r="J572" s="15"/>
      <c r="K572" s="18" t="str">
        <f>VLOOKUP(F572,'Datos por dni'!$B$10:$AM$2168,11,0)</f>
        <v/>
      </c>
      <c r="L572" s="15" t="str">
        <f>VLOOKUP(F572,'Datos por dni'!$B$344:$AN$800,12,0)</f>
        <v/>
      </c>
      <c r="M572" s="15"/>
      <c r="N572" s="15"/>
      <c r="O572" s="15"/>
      <c r="P572" s="15"/>
      <c r="Q572" s="15"/>
    </row>
    <row r="573">
      <c r="A573" s="9" t="s">
        <v>389</v>
      </c>
      <c r="B573" s="15" t="str">
        <f>VLOOKUP(F573,'Datos por dni'!$B$351:$AN$800,2,0)</f>
        <v/>
      </c>
      <c r="C573" s="51">
        <f>VLOOKUP(F573,'Datos por dni'!$B$344:$AN$800,5,0)</f>
        <v>28833</v>
      </c>
      <c r="D573" s="15" t="str">
        <f>IFERROR(__xludf.DUMMYFUNCTION("IF(REGEXMATCH(E573,""^[0-9]{8}$""),""DNI"",IF(E573&lt;&gt;"""",""OTRO"",""""))"),"DNI")</f>
        <v>DNI</v>
      </c>
      <c r="E573" s="42" t="s">
        <v>529</v>
      </c>
      <c r="F573" s="59">
        <v>2.6864606E7</v>
      </c>
      <c r="G573" s="15" t="str">
        <f>VLOOKUP(TEXT(F573,"0"),'Nacionalidades de todo por dni'!$A$2:$B$2168,2,0)</f>
        <v>Argentina</v>
      </c>
      <c r="H573" s="18" t="str">
        <f t="shared" si="5"/>
        <v/>
      </c>
      <c r="I573" s="18" t="str">
        <f t="shared" si="4"/>
        <v/>
      </c>
      <c r="J573" s="15"/>
      <c r="K573" s="18" t="str">
        <f>VLOOKUP(F573,'Datos por dni'!$B$10:$AM$2168,11,0)</f>
        <v/>
      </c>
      <c r="L573" s="15" t="str">
        <f>VLOOKUP(F573,'Datos por dni'!$B$344:$AN$800,12,0)</f>
        <v/>
      </c>
      <c r="M573" s="15"/>
      <c r="N573" s="15"/>
      <c r="O573" s="15"/>
      <c r="P573" s="15"/>
      <c r="Q573" s="15"/>
    </row>
    <row r="574">
      <c r="A574" s="9" t="s">
        <v>389</v>
      </c>
      <c r="B574" s="15" t="str">
        <f>VLOOKUP(F574,'Datos por dni'!$B$351:$AN$800,2,0)</f>
        <v/>
      </c>
      <c r="C574" s="51">
        <f>VLOOKUP(F574,'Datos por dni'!$B$344:$AN$800,5,0)</f>
        <v>37136</v>
      </c>
      <c r="D574" s="15" t="str">
        <f>IFERROR(__xludf.DUMMYFUNCTION("IF(REGEXMATCH(E574,""^[0-9]{8}$""),""DNI"",IF(E574&lt;&gt;"""",""OTRO"",""""))"),"DNI")</f>
        <v>DNI</v>
      </c>
      <c r="E574" s="42" t="s">
        <v>530</v>
      </c>
      <c r="F574" s="59">
        <v>9.4679227E7</v>
      </c>
      <c r="G574" s="15" t="str">
        <f>VLOOKUP(TEXT(F574,"0"),'Nacionalidades de todo por dni'!$A$2:$B$2168,2,0)</f>
        <v>Peru</v>
      </c>
      <c r="H574" s="18" t="str">
        <f t="shared" si="5"/>
        <v/>
      </c>
      <c r="I574" s="18" t="str">
        <f t="shared" si="4"/>
        <v/>
      </c>
      <c r="J574" s="15"/>
      <c r="K574" s="18" t="str">
        <f>VLOOKUP(F574,'Datos por dni'!$B$10:$AM$2168,11,0)</f>
        <v/>
      </c>
      <c r="L574" s="15" t="str">
        <f>VLOOKUP(F574,'Datos por dni'!$B$344:$AN$800,12,0)</f>
        <v/>
      </c>
      <c r="M574" s="15"/>
      <c r="N574" s="15"/>
      <c r="O574" s="15"/>
      <c r="P574" s="15"/>
      <c r="Q574" s="15"/>
    </row>
    <row r="575">
      <c r="A575" s="9" t="s">
        <v>389</v>
      </c>
      <c r="B575" s="15" t="str">
        <f>VLOOKUP(F575,'Datos por dni'!$B$351:$AN$800,2,0)</f>
        <v/>
      </c>
      <c r="C575" s="51">
        <f>VLOOKUP(F575,'Datos por dni'!$B$344:$AN$800,5,0)</f>
        <v>31890</v>
      </c>
      <c r="D575" s="15" t="str">
        <f>IFERROR(__xludf.DUMMYFUNCTION("IF(REGEXMATCH(E575,""^[0-9]{8}$""),""DNI"",IF(E575&lt;&gt;"""",""OTRO"",""""))"),"DNI")</f>
        <v>DNI</v>
      </c>
      <c r="E575" s="42" t="s">
        <v>531</v>
      </c>
      <c r="F575" s="59">
        <v>3.3023057E7</v>
      </c>
      <c r="G575" s="15" t="str">
        <f>VLOOKUP(TEXT(F575,"0"),'Nacionalidades de todo por dni'!$A$2:$B$2168,2,0)</f>
        <v>Argentina</v>
      </c>
      <c r="H575" s="18" t="str">
        <f t="shared" si="5"/>
        <v/>
      </c>
      <c r="I575" s="18" t="str">
        <f t="shared" si="4"/>
        <v/>
      </c>
      <c r="J575" s="15"/>
      <c r="K575" s="18" t="str">
        <f>VLOOKUP(F575,'Datos por dni'!$B$10:$AM$2168,11,0)</f>
        <v/>
      </c>
      <c r="L575" s="15" t="str">
        <f>VLOOKUP(F575,'Datos por dni'!$B$344:$AN$800,12,0)</f>
        <v/>
      </c>
      <c r="M575" s="15"/>
      <c r="N575" s="15"/>
      <c r="O575" s="15"/>
      <c r="P575" s="15"/>
      <c r="Q575" s="15"/>
    </row>
    <row r="576">
      <c r="A576" s="9" t="s">
        <v>389</v>
      </c>
      <c r="B576" s="15" t="str">
        <f>VLOOKUP(F576,'Datos por dni'!$B$351:$AN$800,2,0)</f>
        <v/>
      </c>
      <c r="C576" s="51">
        <f>VLOOKUP(F576,'Datos por dni'!$B$344:$AN$800,5,0)</f>
        <v>36531</v>
      </c>
      <c r="D576" s="15" t="str">
        <f>IFERROR(__xludf.DUMMYFUNCTION("IF(REGEXMATCH(E576,""^[0-9]{8}$""),""DNI"",IF(E576&lt;&gt;"""",""OTRO"",""""))"),"DNI")</f>
        <v>DNI</v>
      </c>
      <c r="E576" s="42" t="s">
        <v>532</v>
      </c>
      <c r="F576" s="59">
        <v>4.2302327E7</v>
      </c>
      <c r="G576" s="15" t="str">
        <f>VLOOKUP(TEXT(F576,"0"),'Nacionalidades de todo por dni'!$A$2:$B$2168,2,0)</f>
        <v>Argentina</v>
      </c>
      <c r="H576" s="18" t="str">
        <f t="shared" si="5"/>
        <v/>
      </c>
      <c r="I576" s="18" t="str">
        <f t="shared" si="4"/>
        <v/>
      </c>
      <c r="J576" s="15"/>
      <c r="K576" s="18" t="str">
        <f>VLOOKUP(F576,'Datos por dni'!$B$10:$AM$2168,11,0)</f>
        <v/>
      </c>
      <c r="L576" s="15" t="str">
        <f>VLOOKUP(F576,'Datos por dni'!$B$344:$AN$800,12,0)</f>
        <v/>
      </c>
      <c r="M576" s="15"/>
      <c r="N576" s="15"/>
      <c r="O576" s="15"/>
      <c r="P576" s="15"/>
      <c r="Q576" s="15"/>
    </row>
    <row r="577">
      <c r="A577" s="9" t="s">
        <v>389</v>
      </c>
      <c r="B577" s="15" t="str">
        <f>VLOOKUP(F577,'Datos por dni'!$B$351:$AN$800,2,0)</f>
        <v/>
      </c>
      <c r="C577" s="51">
        <f>VLOOKUP(F577,'Datos por dni'!$B$344:$AN$800,5,0)</f>
        <v>33467</v>
      </c>
      <c r="D577" s="15" t="str">
        <f>IFERROR(__xludf.DUMMYFUNCTION("IF(REGEXMATCH(E577,""^[0-9]{8}$""),""DNI"",IF(E577&lt;&gt;"""",""OTRO"",""""))"),"DNI")</f>
        <v>DNI</v>
      </c>
      <c r="E577" s="42" t="s">
        <v>533</v>
      </c>
      <c r="F577" s="59">
        <v>9.4485286E7</v>
      </c>
      <c r="G577" s="15" t="str">
        <f>VLOOKUP(TEXT(F577,"0"),'Nacionalidades de todo por dni'!$A$2:$B$2168,2,0)</f>
        <v>Brasil</v>
      </c>
      <c r="H577" s="18" t="str">
        <f t="shared" si="5"/>
        <v/>
      </c>
      <c r="I577" s="18" t="str">
        <f t="shared" si="4"/>
        <v/>
      </c>
      <c r="J577" s="15"/>
      <c r="K577" s="18" t="str">
        <f>VLOOKUP(F577,'Datos por dni'!$B$10:$AM$2168,11,0)</f>
        <v/>
      </c>
      <c r="L577" s="15" t="str">
        <f>VLOOKUP(F577,'Datos por dni'!$B$344:$AN$800,12,0)</f>
        <v/>
      </c>
      <c r="M577" s="15"/>
      <c r="N577" s="15"/>
      <c r="O577" s="15"/>
      <c r="P577" s="15"/>
      <c r="Q577" s="15"/>
    </row>
    <row r="578">
      <c r="A578" s="9" t="s">
        <v>389</v>
      </c>
      <c r="B578" s="15" t="str">
        <f>VLOOKUP(F578,'Datos por dni'!$B$351:$AN$800,2,0)</f>
        <v/>
      </c>
      <c r="C578" s="51">
        <f>VLOOKUP(F578,'Datos por dni'!$B$344:$AN$800,5,0)</f>
        <v>32648</v>
      </c>
      <c r="D578" s="15" t="str">
        <f>IFERROR(__xludf.DUMMYFUNCTION("IF(REGEXMATCH(E578,""^[0-9]{8}$""),""DNI"",IF(E578&lt;&gt;"""",""OTRO"",""""))"),"OTRO")</f>
        <v>OTRO</v>
      </c>
      <c r="E578" s="42" t="s">
        <v>534</v>
      </c>
      <c r="F578" s="59" t="s">
        <v>535</v>
      </c>
      <c r="G578" s="15" t="str">
        <f>VLOOKUP(TEXT(F578,"0"),'Nacionalidades de todo por dni'!$A$2:$B$2168,2,0)</f>
        <v>Belgica</v>
      </c>
      <c r="H578" s="18" t="str">
        <f t="shared" si="5"/>
        <v/>
      </c>
      <c r="I578" s="18" t="str">
        <f t="shared" si="4"/>
        <v/>
      </c>
      <c r="J578" s="15"/>
      <c r="K578" s="18" t="str">
        <f>VLOOKUP(F578,'Datos por dni'!$B$10:$AM$2168,11,0)</f>
        <v/>
      </c>
      <c r="L578" s="15" t="str">
        <f>VLOOKUP(F578,'Datos por dni'!$B$344:$AN$800,12,0)</f>
        <v/>
      </c>
      <c r="M578" s="15"/>
      <c r="N578" s="15"/>
      <c r="O578" s="15"/>
      <c r="P578" s="15"/>
      <c r="Q578" s="15"/>
    </row>
    <row r="579">
      <c r="A579" s="9" t="s">
        <v>389</v>
      </c>
      <c r="B579" s="15" t="str">
        <f>VLOOKUP(F579,'Datos por dni'!$B$351:$AN$800,2,0)</f>
        <v/>
      </c>
      <c r="C579" s="51">
        <f>VLOOKUP(F579,'Datos por dni'!$B$344:$AN$800,5,0)</f>
        <v>34644</v>
      </c>
      <c r="D579" s="15" t="str">
        <f>IFERROR(__xludf.DUMMYFUNCTION("IF(REGEXMATCH(E579,""^[0-9]{8}$""),""DNI"",IF(E579&lt;&gt;"""",""OTRO"",""""))"),"OTRO")</f>
        <v>OTRO</v>
      </c>
      <c r="E579" s="42" t="s">
        <v>536</v>
      </c>
      <c r="F579" s="59" t="s">
        <v>536</v>
      </c>
      <c r="G579" s="15" t="str">
        <f>VLOOKUP(TEXT(F579,"0"),'Nacionalidades de todo por dni'!$A$2:$B$2168,2,0)</f>
        <v>Italia</v>
      </c>
      <c r="H579" s="18" t="str">
        <f t="shared" si="5"/>
        <v/>
      </c>
      <c r="I579" s="18" t="str">
        <f t="shared" si="4"/>
        <v/>
      </c>
      <c r="J579" s="15"/>
      <c r="K579" s="18" t="str">
        <f>VLOOKUP(F579,'Datos por dni'!$B$10:$AM$2168,11,0)</f>
        <v/>
      </c>
      <c r="L579" s="15" t="str">
        <f>VLOOKUP(F579,'Datos por dni'!$B$344:$AN$800,12,0)</f>
        <v/>
      </c>
      <c r="M579" s="15"/>
      <c r="N579" s="15"/>
      <c r="O579" s="15"/>
      <c r="P579" s="15"/>
      <c r="Q579" s="15"/>
    </row>
    <row r="580">
      <c r="A580" s="9" t="s">
        <v>389</v>
      </c>
      <c r="B580" s="15" t="str">
        <f>VLOOKUP(F580,'Datos por dni'!$B$351:$AN$800,2,0)</f>
        <v/>
      </c>
      <c r="C580" s="51">
        <f>VLOOKUP(F580,'Datos por dni'!$B$344:$AN$800,5,0)</f>
        <v>35650</v>
      </c>
      <c r="D580" s="15" t="str">
        <f>IFERROR(__xludf.DUMMYFUNCTION("IF(REGEXMATCH(E580,""^[0-9]{8}$""),""DNI"",IF(E580&lt;&gt;"""",""OTRO"",""""))"),"OTRO")</f>
        <v>OTRO</v>
      </c>
      <c r="E580" s="42" t="s">
        <v>537</v>
      </c>
      <c r="F580" s="59" t="s">
        <v>537</v>
      </c>
      <c r="G580" s="15" t="str">
        <f>VLOOKUP(TEXT(F580,"0"),'Nacionalidades de todo por dni'!$A$2:$B$2168,2,0)</f>
        <v/>
      </c>
      <c r="H580" s="18" t="str">
        <f t="shared" si="5"/>
        <v/>
      </c>
      <c r="I580" s="18" t="str">
        <f t="shared" si="4"/>
        <v/>
      </c>
      <c r="J580" s="15"/>
      <c r="K580" s="18" t="str">
        <f>VLOOKUP(F580,'Datos por dni'!$B$10:$AM$2168,11,0)</f>
        <v/>
      </c>
      <c r="L580" s="15" t="str">
        <f>VLOOKUP(F580,'Datos por dni'!$B$344:$AN$800,12,0)</f>
        <v/>
      </c>
      <c r="M580" s="15"/>
      <c r="N580" s="15"/>
      <c r="O580" s="15"/>
      <c r="P580" s="15"/>
      <c r="Q580" s="15"/>
    </row>
    <row r="581">
      <c r="A581" s="9" t="s">
        <v>389</v>
      </c>
      <c r="B581" s="15" t="str">
        <f>VLOOKUP(F581,'Datos por dni'!$B$351:$AN$800,2,0)</f>
        <v/>
      </c>
      <c r="C581" s="68">
        <f>VLOOKUP(F581,'Datos por dni'!$B$344:$AN$800,5,0)</f>
        <v>33731</v>
      </c>
      <c r="D581" s="15" t="str">
        <f>IFERROR(__xludf.DUMMYFUNCTION("IF(REGEXMATCH(E581,""^[0-9]{8}$""),""DNI"",IF(E581&lt;&gt;"""",""OTRO"",""""))"),"DNI")</f>
        <v>DNI</v>
      </c>
      <c r="E581" s="42" t="s">
        <v>538</v>
      </c>
      <c r="F581" s="56">
        <v>1.8884908E7</v>
      </c>
      <c r="G581" s="15" t="str">
        <f>VLOOKUP(TEXT(F581,"0"),'Nacionalidades de todo por dni'!$A$2:$B$2168,2,0)</f>
        <v>Argentina</v>
      </c>
      <c r="H581" s="18" t="str">
        <f t="shared" si="5"/>
        <v/>
      </c>
      <c r="I581" s="18" t="str">
        <f t="shared" si="4"/>
        <v/>
      </c>
      <c r="J581" s="15"/>
      <c r="K581" s="18" t="str">
        <f>VLOOKUP(F581,'Datos por dni'!$B$10:$AM$2168,11,0)</f>
        <v/>
      </c>
      <c r="L581" s="15" t="str">
        <f>VLOOKUP(F581,'Datos por dni'!$B$344:$AN$800,12,0)</f>
        <v/>
      </c>
      <c r="M581" s="15"/>
      <c r="N581" s="15"/>
      <c r="O581" s="15"/>
      <c r="P581" s="15"/>
      <c r="Q581" s="15"/>
    </row>
    <row r="582">
      <c r="A582" s="9" t="s">
        <v>389</v>
      </c>
      <c r="B582" s="15" t="str">
        <f>VLOOKUP(F582,'Datos por dni'!$B$351:$AN$800,2,0)</f>
        <v/>
      </c>
      <c r="C582" s="51">
        <f>VLOOKUP(F582,'Datos por dni'!$B$344:$AN$800,5,0)</f>
        <v>36396</v>
      </c>
      <c r="D582" s="15" t="str">
        <f>IFERROR(__xludf.DUMMYFUNCTION("IF(REGEXMATCH(E582,""^[0-9]{8}$""),""DNI"",IF(E582&lt;&gt;"""",""OTRO"",""""))"),"OTRO")</f>
        <v>OTRO</v>
      </c>
      <c r="E582" s="42" t="s">
        <v>539</v>
      </c>
      <c r="F582" s="56" t="s">
        <v>539</v>
      </c>
      <c r="G582" s="15" t="str">
        <f>VLOOKUP(TEXT(F582,"0"),'Nacionalidades de todo por dni'!$A$2:$B$2168,2,0)</f>
        <v>Colombia</v>
      </c>
      <c r="H582" s="18" t="str">
        <f t="shared" si="5"/>
        <v/>
      </c>
      <c r="I582" s="18" t="str">
        <f t="shared" si="4"/>
        <v/>
      </c>
      <c r="J582" s="15"/>
      <c r="K582" s="18" t="str">
        <f>VLOOKUP(F582,'Datos por dni'!$B$10:$AM$2168,11,0)</f>
        <v/>
      </c>
      <c r="L582" s="15" t="str">
        <f>VLOOKUP(F582,'Datos por dni'!$B$344:$AN$800,12,0)</f>
        <v/>
      </c>
      <c r="M582" s="15"/>
      <c r="N582" s="15"/>
      <c r="O582" s="15"/>
      <c r="P582" s="15"/>
      <c r="Q582" s="15"/>
    </row>
    <row r="583">
      <c r="A583" s="9" t="s">
        <v>389</v>
      </c>
      <c r="B583" s="15" t="str">
        <f>VLOOKUP(F583,'Datos por dni'!$B$351:$AN$800,2,0)</f>
        <v/>
      </c>
      <c r="C583" s="51">
        <f>VLOOKUP(F583,'Datos por dni'!$B$344:$AN$800,5,0)</f>
        <v>34766</v>
      </c>
      <c r="D583" s="15" t="str">
        <f>IFERROR(__xludf.DUMMYFUNCTION("IF(REGEXMATCH(E583,""^[0-9]{8}$""),""DNI"",IF(E583&lt;&gt;"""",""OTRO"",""""))"),"DNI")</f>
        <v>DNI</v>
      </c>
      <c r="E583" s="42" t="s">
        <v>540</v>
      </c>
      <c r="F583" s="56">
        <v>9.5996837E7</v>
      </c>
      <c r="G583" s="15" t="str">
        <f>VLOOKUP(TEXT(F583,"0"),'Nacionalidades de todo por dni'!$A$2:$B$2168,2,0)</f>
        <v>Colombia</v>
      </c>
      <c r="H583" s="18" t="str">
        <f t="shared" si="5"/>
        <v/>
      </c>
      <c r="I583" s="18" t="str">
        <f t="shared" si="4"/>
        <v/>
      </c>
      <c r="J583" s="15"/>
      <c r="K583" s="18" t="str">
        <f>VLOOKUP(F583,'Datos por dni'!$B$10:$AM$2168,11,0)</f>
        <v/>
      </c>
      <c r="L583" s="15" t="str">
        <f>VLOOKUP(F583,'Datos por dni'!$B$344:$AN$800,12,0)</f>
        <v/>
      </c>
      <c r="M583" s="15"/>
      <c r="N583" s="15"/>
      <c r="O583" s="15"/>
      <c r="P583" s="15"/>
      <c r="Q583" s="15"/>
    </row>
    <row r="584" hidden="1">
      <c r="A584" s="9" t="s">
        <v>389</v>
      </c>
      <c r="B584" s="15" t="str">
        <f>VLOOKUP(F584,'Datos por dni'!$B$351:$AN$800,2,0)</f>
        <v>#N/A</v>
      </c>
      <c r="C584" s="15"/>
      <c r="D584" s="15" t="str">
        <f>IFERROR(__xludf.DUMMYFUNCTION("IF(REGEXMATCH(E584,""^[0-9]{8}$""),""DNI"",IF(E584&lt;&gt;"""",""OTRO"",""""))"),"")</f>
        <v/>
      </c>
      <c r="E584" s="42"/>
      <c r="F584" s="59"/>
      <c r="G584" s="15" t="str">
        <f>VLOOKUP(TEXT(F584,"0"),'Nacionalidades de todo por dni'!$A$2:$B$2168,2,0)</f>
        <v>Estadounidense</v>
      </c>
      <c r="H584" s="18" t="str">
        <f t="shared" si="5"/>
        <v>D</v>
      </c>
      <c r="I584" s="18" t="str">
        <f t="shared" si="4"/>
        <v/>
      </c>
      <c r="J584" s="15"/>
      <c r="K584" s="18" t="str">
        <f>VLOOKUP(F584,'Datos por dni'!$B$10:$AM$2168,11,0)</f>
        <v>Días de semana por la tarde</v>
      </c>
      <c r="L584" s="15" t="str">
        <f>VLOOKUP(F584,'Datos por dni'!$B$344:$AN$800,12,0)</f>
        <v>#N/A</v>
      </c>
      <c r="M584" s="15"/>
      <c r="N584" s="15"/>
      <c r="O584" s="15"/>
      <c r="P584" s="15"/>
      <c r="Q584" s="15"/>
    </row>
    <row r="585">
      <c r="A585" s="9" t="s">
        <v>389</v>
      </c>
      <c r="B585" s="15" t="str">
        <f>VLOOKUP(F585,'Datos por dni'!$B$351:$AN$800,2,0)</f>
        <v/>
      </c>
      <c r="C585" s="66">
        <f>VLOOKUP(F585,'Datos por dni'!$B$344:$AN$800,5,0)</f>
        <v>33313</v>
      </c>
      <c r="D585" s="15" t="str">
        <f>IFERROR(__xludf.DUMMYFUNCTION("IF(REGEXMATCH(E585,""^[0-9]{8}$""),""DNI"",IF(E585&lt;&gt;"""",""OTRO"",""""))"),"DNI")</f>
        <v>DNI</v>
      </c>
      <c r="E585" s="42" t="s">
        <v>541</v>
      </c>
      <c r="F585" s="56">
        <v>3.5946148E7</v>
      </c>
      <c r="G585" s="15" t="str">
        <f>VLOOKUP(TEXT(F585,"0"),'Nacionalidades de todo por dni'!$A$2:$B$2168,2,0)</f>
        <v>Argentina</v>
      </c>
      <c r="H585" s="18" t="str">
        <f t="shared" si="5"/>
        <v/>
      </c>
      <c r="I585" s="18" t="str">
        <f t="shared" si="4"/>
        <v/>
      </c>
      <c r="J585" s="15"/>
      <c r="K585" s="18" t="str">
        <f>VLOOKUP(F585,'Datos por dni'!$B$10:$AM$2168,11,0)</f>
        <v/>
      </c>
      <c r="L585" s="15" t="str">
        <f>VLOOKUP(F585,'Datos por dni'!$B$344:$AN$800,12,0)</f>
        <v/>
      </c>
      <c r="M585" s="15"/>
      <c r="N585" s="15"/>
      <c r="O585" s="15"/>
      <c r="P585" s="15"/>
      <c r="Q585" s="15"/>
    </row>
    <row r="586">
      <c r="A586" s="9" t="s">
        <v>389</v>
      </c>
      <c r="B586" s="15" t="str">
        <f>VLOOKUP(F586,'Datos por dni'!$B$351:$AN$800,2,0)</f>
        <v/>
      </c>
      <c r="C586" s="51">
        <f>VLOOKUP(F586,'Datos por dni'!$B$344:$AN$800,5,0)</f>
        <v>34959</v>
      </c>
      <c r="D586" s="15" t="str">
        <f>IFERROR(__xludf.DUMMYFUNCTION("IF(REGEXMATCH(E586,""^[0-9]{8}$""),""DNI"",IF(E586&lt;&gt;"""",""OTRO"",""""))"),"DNI")</f>
        <v>DNI</v>
      </c>
      <c r="E586" s="42" t="s">
        <v>542</v>
      </c>
      <c r="F586" s="56">
        <v>3.9270208E7</v>
      </c>
      <c r="G586" s="15" t="str">
        <f>VLOOKUP(TEXT(F586,"0"),'Nacionalidades de todo por dni'!$A$2:$B$2168,2,0)</f>
        <v>Argentina</v>
      </c>
      <c r="H586" s="18" t="str">
        <f t="shared" si="5"/>
        <v/>
      </c>
      <c r="I586" s="18" t="str">
        <f t="shared" si="4"/>
        <v/>
      </c>
      <c r="J586" s="15"/>
      <c r="K586" s="18" t="str">
        <f>VLOOKUP(F586,'Datos por dni'!$B$10:$AM$2168,11,0)</f>
        <v/>
      </c>
      <c r="L586" s="15" t="str">
        <f>VLOOKUP(F586,'Datos por dni'!$B$344:$AN$800,12,0)</f>
        <v/>
      </c>
      <c r="M586" s="15"/>
      <c r="N586" s="15"/>
      <c r="O586" s="15"/>
      <c r="P586" s="15"/>
      <c r="Q586" s="15"/>
    </row>
    <row r="587">
      <c r="A587" s="9" t="s">
        <v>389</v>
      </c>
      <c r="B587" s="15" t="str">
        <f>VLOOKUP(F587,'Datos por dni'!$B$351:$AN$800,2,0)</f>
        <v/>
      </c>
      <c r="C587" s="51">
        <f>VLOOKUP(F587,'Datos por dni'!$B$344:$AN$800,5,0)</f>
        <v>34613</v>
      </c>
      <c r="D587" s="15" t="str">
        <f>IFERROR(__xludf.DUMMYFUNCTION("IF(REGEXMATCH(E587,""^[0-9]{8}$""),""DNI"",IF(E587&lt;&gt;"""",""OTRO"",""""))"),"DNI")</f>
        <v>DNI</v>
      </c>
      <c r="E587" s="42" t="s">
        <v>543</v>
      </c>
      <c r="F587" s="59">
        <v>3.8522416E7</v>
      </c>
      <c r="G587" s="15" t="str">
        <f>VLOOKUP(TEXT(F587,"0"),'Nacionalidades de todo por dni'!$A$2:$B$2168,2,0)</f>
        <v>Argentina</v>
      </c>
      <c r="H587" s="18" t="str">
        <f t="shared" si="5"/>
        <v/>
      </c>
      <c r="I587" s="18" t="str">
        <f t="shared" si="4"/>
        <v/>
      </c>
      <c r="J587" s="15"/>
      <c r="K587" s="18" t="str">
        <f>VLOOKUP(F587,'Datos por dni'!$B$10:$AM$2168,11,0)</f>
        <v/>
      </c>
      <c r="L587" s="15" t="str">
        <f>VLOOKUP(F587,'Datos por dni'!$B$344:$AN$800,12,0)</f>
        <v/>
      </c>
      <c r="M587" s="15"/>
      <c r="N587" s="15"/>
      <c r="O587" s="15"/>
      <c r="P587" s="15"/>
      <c r="Q587" s="15"/>
    </row>
    <row r="588">
      <c r="A588" s="9" t="s">
        <v>389</v>
      </c>
      <c r="B588" s="15" t="str">
        <f>VLOOKUP(F588,'Datos por dni'!$B$351:$AN$800,2,0)</f>
        <v/>
      </c>
      <c r="C588" s="51">
        <f>VLOOKUP(F588,'Datos por dni'!$B$344:$AN$800,5,0)</f>
        <v>34536</v>
      </c>
      <c r="D588" s="15" t="str">
        <f>IFERROR(__xludf.DUMMYFUNCTION("IF(REGEXMATCH(E588,""^[0-9]{8}$""),""DNI"",IF(E588&lt;&gt;"""",""OTRO"",""""))"),"DNI")</f>
        <v>DNI</v>
      </c>
      <c r="E588" s="42" t="s">
        <v>544</v>
      </c>
      <c r="F588" s="56">
        <v>3.8506153E7</v>
      </c>
      <c r="G588" s="15" t="str">
        <f>VLOOKUP(TEXT(F588,"0"),'Nacionalidades de todo por dni'!$A$2:$B$2168,2,0)</f>
        <v>Argentina</v>
      </c>
      <c r="H588" s="18" t="str">
        <f t="shared" si="5"/>
        <v/>
      </c>
      <c r="I588" s="18" t="str">
        <f t="shared" si="4"/>
        <v/>
      </c>
      <c r="J588" s="15"/>
      <c r="K588" s="18" t="str">
        <f>VLOOKUP(F588,'Datos por dni'!$B$10:$AM$2168,11,0)</f>
        <v/>
      </c>
      <c r="L588" s="15" t="str">
        <f>VLOOKUP(F588,'Datos por dni'!$B$344:$AN$800,12,0)</f>
        <v/>
      </c>
      <c r="M588" s="15"/>
      <c r="N588" s="15"/>
      <c r="O588" s="15"/>
      <c r="P588" s="15"/>
      <c r="Q588" s="15"/>
    </row>
    <row r="589">
      <c r="A589" s="9" t="s">
        <v>389</v>
      </c>
      <c r="B589" s="15" t="str">
        <f>VLOOKUP(F589,'Datos por dni'!$B$351:$AN$800,2,0)</f>
        <v/>
      </c>
      <c r="C589" s="51">
        <f>VLOOKUP(F589,'Datos por dni'!$B$344:$AN$800,5,0)</f>
        <v>35164</v>
      </c>
      <c r="D589" s="15" t="str">
        <f>IFERROR(__xludf.DUMMYFUNCTION("IF(REGEXMATCH(E589,""^[0-9]{8}$""),""DNI"",IF(E589&lt;&gt;"""",""OTRO"",""""))"),"DNI")</f>
        <v>DNI</v>
      </c>
      <c r="E589" s="42" t="s">
        <v>545</v>
      </c>
      <c r="F589" s="59">
        <v>3.8993165E7</v>
      </c>
      <c r="G589" s="15" t="str">
        <f>VLOOKUP(TEXT(F589,"0"),'Nacionalidades de todo por dni'!$A$2:$B$2168,2,0)</f>
        <v/>
      </c>
      <c r="H589" s="18" t="str">
        <f t="shared" si="5"/>
        <v/>
      </c>
      <c r="I589" s="18" t="str">
        <f t="shared" si="4"/>
        <v/>
      </c>
      <c r="J589" s="15"/>
      <c r="K589" s="18" t="str">
        <f>VLOOKUP(F589,'Datos por dni'!$B$10:$AM$2168,11,0)</f>
        <v/>
      </c>
      <c r="L589" s="15" t="str">
        <f>VLOOKUP(F589,'Datos por dni'!$B$344:$AN$800,12,0)</f>
        <v/>
      </c>
      <c r="M589" s="15"/>
      <c r="N589" s="15"/>
      <c r="O589" s="15"/>
      <c r="P589" s="15"/>
      <c r="Q589" s="15"/>
    </row>
    <row r="590">
      <c r="A590" s="9" t="s">
        <v>389</v>
      </c>
      <c r="B590" s="15" t="str">
        <f>VLOOKUP(F590,'Datos por dni'!$B$351:$AN$800,2,0)</f>
        <v/>
      </c>
      <c r="C590" s="15">
        <f>VLOOKUP(F590,'Datos por dni'!$B$344:$AN$800,5,0)</f>
        <v>35495</v>
      </c>
      <c r="D590" s="15" t="str">
        <f>IFERROR(__xludf.DUMMYFUNCTION("IF(REGEXMATCH(E590,""^[0-9]{8}$""),""DNI"",IF(E590&lt;&gt;"""",""OTRO"",""""))"),"DNI")</f>
        <v>DNI</v>
      </c>
      <c r="E590" s="42" t="s">
        <v>546</v>
      </c>
      <c r="F590" s="59">
        <v>4.023548E7</v>
      </c>
      <c r="G590" s="15" t="str">
        <f>VLOOKUP(TEXT(F590,"0"),'Nacionalidades de todo por dni'!$A$2:$B$2168,2,0)</f>
        <v>Argentina</v>
      </c>
      <c r="H590" s="18" t="str">
        <f t="shared" si="5"/>
        <v/>
      </c>
      <c r="I590" s="18" t="str">
        <f t="shared" si="4"/>
        <v/>
      </c>
      <c r="J590" s="15"/>
      <c r="K590" s="18" t="str">
        <f>VLOOKUP(F590,'Datos por dni'!$B$10:$AM$2168,11,0)</f>
        <v/>
      </c>
      <c r="L590" s="15" t="str">
        <f>VLOOKUP(F590,'Datos por dni'!$B$344:$AN$800,12,0)</f>
        <v/>
      </c>
      <c r="M590" s="15"/>
      <c r="N590" s="15"/>
      <c r="O590" s="15"/>
      <c r="P590" s="15"/>
      <c r="Q590" s="15"/>
    </row>
    <row r="591">
      <c r="A591" s="9" t="s">
        <v>389</v>
      </c>
      <c r="B591" s="15" t="str">
        <f>VLOOKUP(F591,'Datos por dni'!$B$351:$AN$800,2,0)</f>
        <v/>
      </c>
      <c r="C591" s="51">
        <f>VLOOKUP(F591,'Datos por dni'!$B$344:$AN$800,5,0)</f>
        <v>36062</v>
      </c>
      <c r="D591" s="15" t="str">
        <f>IFERROR(__xludf.DUMMYFUNCTION("IF(REGEXMATCH(E591,""^[0-9]{8}$""),""DNI"",IF(E591&lt;&gt;"""",""OTRO"",""""))"),"DNI")</f>
        <v>DNI</v>
      </c>
      <c r="E591" s="42" t="s">
        <v>547</v>
      </c>
      <c r="F591" s="56">
        <v>4.1586068E7</v>
      </c>
      <c r="G591" s="15" t="str">
        <f>VLOOKUP(TEXT(F591,"0"),'Nacionalidades de todo por dni'!$A$2:$B$2168,2,0)</f>
        <v>Argentina</v>
      </c>
      <c r="H591" s="18" t="str">
        <f t="shared" si="5"/>
        <v/>
      </c>
      <c r="I591" s="18" t="str">
        <f t="shared" si="4"/>
        <v/>
      </c>
      <c r="J591" s="15"/>
      <c r="K591" s="18" t="str">
        <f>VLOOKUP(F591,'Datos por dni'!$B$10:$AM$2168,11,0)</f>
        <v/>
      </c>
      <c r="L591" s="15" t="str">
        <f>VLOOKUP(F591,'Datos por dni'!$B$344:$AN$800,12,0)</f>
        <v/>
      </c>
      <c r="M591" s="15"/>
      <c r="N591" s="15"/>
      <c r="O591" s="15"/>
      <c r="P591" s="15"/>
      <c r="Q591" s="15"/>
    </row>
    <row r="592">
      <c r="A592" s="9" t="s">
        <v>389</v>
      </c>
      <c r="B592" s="15" t="str">
        <f>VLOOKUP(F592,'Datos por dni'!$B$351:$AN$800,2,0)</f>
        <v/>
      </c>
      <c r="C592" s="51">
        <f>VLOOKUP(F592,'Datos por dni'!$B$344:$AN$800,5,0)</f>
        <v>35880</v>
      </c>
      <c r="D592" s="15" t="str">
        <f>IFERROR(__xludf.DUMMYFUNCTION("IF(REGEXMATCH(E592,""^[0-9]{8}$""),""DNI"",IF(E592&lt;&gt;"""",""OTRO"",""""))"),"DNI")</f>
        <v>DNI</v>
      </c>
      <c r="E592" s="42" t="s">
        <v>548</v>
      </c>
      <c r="F592" s="56">
        <v>4.080038E7</v>
      </c>
      <c r="G592" s="15" t="str">
        <f>VLOOKUP(TEXT(F592,"0"),'Nacionalidades de todo por dni'!$A$2:$B$2168,2,0)</f>
        <v>Argentina</v>
      </c>
      <c r="H592" s="18" t="str">
        <f t="shared" si="5"/>
        <v/>
      </c>
      <c r="I592" s="18" t="str">
        <f t="shared" si="4"/>
        <v/>
      </c>
      <c r="J592" s="15"/>
      <c r="K592" s="18" t="str">
        <f>VLOOKUP(F592,'Datos por dni'!$B$10:$AM$2168,11,0)</f>
        <v/>
      </c>
      <c r="L592" s="15" t="str">
        <f>VLOOKUP(F592,'Datos por dni'!$B$344:$AN$800,12,0)</f>
        <v/>
      </c>
      <c r="M592" s="15"/>
      <c r="N592" s="15"/>
      <c r="O592" s="15"/>
      <c r="P592" s="15"/>
      <c r="Q592" s="15"/>
    </row>
    <row r="593" hidden="1">
      <c r="A593" s="9" t="s">
        <v>389</v>
      </c>
      <c r="B593" s="15" t="str">
        <f>VLOOKUP(F593,'Datos por dni'!$B$351:$AN$800,2,0)</f>
        <v>#N/A</v>
      </c>
      <c r="C593" s="15"/>
      <c r="D593" s="15" t="str">
        <f>IFERROR(__xludf.DUMMYFUNCTION("IF(REGEXMATCH(E593,""^[0-9]{8}$""),""DNI"",IF(E593&lt;&gt;"""",""OTRO"",""""))"),"")</f>
        <v/>
      </c>
      <c r="E593" s="42"/>
      <c r="F593" s="59"/>
      <c r="G593" s="15" t="str">
        <f>VLOOKUP(TEXT(F593,"0"),'Nacionalidades de todo por dni'!$A$2:$B$2168,2,0)</f>
        <v>Estadounidense</v>
      </c>
      <c r="H593" s="18" t="str">
        <f t="shared" si="5"/>
        <v>D</v>
      </c>
      <c r="I593" s="18" t="str">
        <f t="shared" si="4"/>
        <v/>
      </c>
      <c r="J593" s="15"/>
      <c r="K593" s="18" t="str">
        <f>VLOOKUP(F593,'Datos por dni'!$B$10:$AM$2168,11,0)</f>
        <v>Días de semana por la tarde</v>
      </c>
      <c r="L593" s="15" t="str">
        <f>VLOOKUP(F593,'Datos por dni'!$B$344:$AN$800,12,0)</f>
        <v>#N/A</v>
      </c>
      <c r="M593" s="15"/>
      <c r="N593" s="15"/>
      <c r="O593" s="15"/>
      <c r="P593" s="15"/>
      <c r="Q593" s="15"/>
    </row>
    <row r="594" hidden="1">
      <c r="A594" s="9" t="s">
        <v>389</v>
      </c>
      <c r="B594" s="15" t="str">
        <f>VLOOKUP(F594,'Datos por dni'!$B$351:$AN$800,2,0)</f>
        <v>#N/A</v>
      </c>
      <c r="C594" s="15"/>
      <c r="D594" s="15" t="str">
        <f>IFERROR(__xludf.DUMMYFUNCTION("IF(REGEXMATCH(E594,""^[0-9]{8}$""),""DNI"",IF(E594&lt;&gt;"""",""OTRO"",""""))"),"")</f>
        <v/>
      </c>
      <c r="E594" s="42"/>
      <c r="F594" s="59"/>
      <c r="G594" s="15" t="str">
        <f>VLOOKUP(TEXT(F594,"0"),'Nacionalidades de todo por dni'!$A$2:$B$2168,2,0)</f>
        <v>Estadounidense</v>
      </c>
      <c r="H594" s="18" t="str">
        <f t="shared" si="5"/>
        <v>D</v>
      </c>
      <c r="I594" s="18" t="str">
        <f t="shared" si="4"/>
        <v/>
      </c>
      <c r="J594" s="15"/>
      <c r="K594" s="18" t="str">
        <f>VLOOKUP(F594,'Datos por dni'!$B$10:$AM$2168,11,0)</f>
        <v>Días de semana por la tarde</v>
      </c>
      <c r="L594" s="15" t="str">
        <f>VLOOKUP(F594,'Datos por dni'!$B$344:$AN$800,12,0)</f>
        <v>#N/A</v>
      </c>
      <c r="M594" s="15"/>
      <c r="N594" s="15"/>
      <c r="O594" s="15"/>
      <c r="P594" s="15"/>
      <c r="Q594" s="15"/>
    </row>
    <row r="595">
      <c r="A595" s="9" t="s">
        <v>389</v>
      </c>
      <c r="B595" s="15" t="str">
        <f>VLOOKUP(F595,'Datos por dni'!$B$351:$AN$800,2,0)</f>
        <v/>
      </c>
      <c r="C595" s="51">
        <f>VLOOKUP(F595,'Datos por dni'!$B$344:$AN$800,5,0)</f>
        <v>34420</v>
      </c>
      <c r="D595" s="15" t="str">
        <f>IFERROR(__xludf.DUMMYFUNCTION("IF(REGEXMATCH(E595,""^[0-9]{8}$""),""DNI"",IF(E595&lt;&gt;"""",""OTRO"",""""))"),"DNI")</f>
        <v>DNI</v>
      </c>
      <c r="E595" s="42" t="s">
        <v>549</v>
      </c>
      <c r="F595" s="56">
        <v>3.8157869E7</v>
      </c>
      <c r="G595" s="15" t="str">
        <f>VLOOKUP(TEXT(F595,"0"),'Nacionalidades de todo por dni'!$A$2:$B$2168,2,0)</f>
        <v>Argentina</v>
      </c>
      <c r="H595" s="18" t="str">
        <f t="shared" si="5"/>
        <v/>
      </c>
      <c r="I595" s="18" t="str">
        <f t="shared" si="4"/>
        <v/>
      </c>
      <c r="J595" s="15"/>
      <c r="K595" s="18" t="str">
        <f>VLOOKUP(F595,'Datos por dni'!$B$10:$AM$2168,11,0)</f>
        <v/>
      </c>
      <c r="L595" s="15" t="str">
        <f>VLOOKUP(F595,'Datos por dni'!$B$344:$AN$800,12,0)</f>
        <v/>
      </c>
      <c r="M595" s="15"/>
      <c r="N595" s="15"/>
      <c r="O595" s="15"/>
      <c r="P595" s="15"/>
      <c r="Q595" s="15"/>
    </row>
    <row r="596">
      <c r="A596" s="9" t="s">
        <v>389</v>
      </c>
      <c r="B596" s="15" t="str">
        <f>VLOOKUP(F596,'Datos por dni'!$B$351:$AN$800,2,0)</f>
        <v/>
      </c>
      <c r="C596" s="51">
        <f>VLOOKUP(F596,'Datos por dni'!$B$344:$AN$800,5,0)</f>
        <v>35020</v>
      </c>
      <c r="D596" s="15" t="str">
        <f>IFERROR(__xludf.DUMMYFUNCTION("IF(REGEXMATCH(E596,""^[0-9]{8}$""),""DNI"",IF(E596&lt;&gt;"""",""OTRO"",""""))"),"DNI")</f>
        <v>DNI</v>
      </c>
      <c r="E596" s="42" t="s">
        <v>550</v>
      </c>
      <c r="F596" s="59">
        <v>3.9321804E7</v>
      </c>
      <c r="G596" s="15" t="str">
        <f>VLOOKUP(TEXT(F596,"0"),'Nacionalidades de todo por dni'!$A$2:$B$2168,2,0)</f>
        <v/>
      </c>
      <c r="H596" s="18" t="str">
        <f t="shared" si="5"/>
        <v/>
      </c>
      <c r="I596" s="18" t="str">
        <f t="shared" si="4"/>
        <v/>
      </c>
      <c r="J596" s="15"/>
      <c r="K596" s="18" t="str">
        <f>VLOOKUP(F596,'Datos por dni'!$B$10:$AM$2168,11,0)</f>
        <v/>
      </c>
      <c r="L596" s="15" t="str">
        <f>VLOOKUP(F596,'Datos por dni'!$B$344:$AN$800,12,0)</f>
        <v/>
      </c>
      <c r="M596" s="15"/>
      <c r="N596" s="15"/>
      <c r="O596" s="15"/>
      <c r="P596" s="15"/>
      <c r="Q596" s="15"/>
    </row>
    <row r="597">
      <c r="A597" s="9" t="s">
        <v>389</v>
      </c>
      <c r="B597" s="15" t="str">
        <f>VLOOKUP(F597,'Datos por dni'!$B$351:$AN$800,2,0)</f>
        <v/>
      </c>
      <c r="C597" s="51" t="str">
        <f>VLOOKUP(F597,'Datos por dni'!$B$344:$AN$800,5,0)</f>
        <v/>
      </c>
      <c r="D597" s="15" t="str">
        <f>IFERROR(__xludf.DUMMYFUNCTION("IF(REGEXMATCH(E597,""^[0-9]{8}$""),""DNI"",IF(E597&lt;&gt;"""",""OTRO"",""""))"),"DNI")</f>
        <v>DNI</v>
      </c>
      <c r="E597" s="42" t="s">
        <v>551</v>
      </c>
      <c r="F597" s="59">
        <v>3.5931845E7</v>
      </c>
      <c r="G597" s="15" t="str">
        <f>VLOOKUP(TEXT(F597,"0"),'Nacionalidades de todo por dni'!$A$2:$B$2168,2,0)</f>
        <v/>
      </c>
      <c r="H597" s="18" t="str">
        <f t="shared" si="5"/>
        <v/>
      </c>
      <c r="I597" s="18" t="str">
        <f t="shared" si="4"/>
        <v/>
      </c>
      <c r="J597" s="15"/>
      <c r="K597" s="18" t="str">
        <f>VLOOKUP(F597,'Datos por dni'!$B$10:$AM$2168,11,0)</f>
        <v/>
      </c>
      <c r="L597" s="15" t="str">
        <f>VLOOKUP(F597,'Datos por dni'!$B$344:$AN$800,12,0)</f>
        <v/>
      </c>
      <c r="M597" s="15"/>
      <c r="N597" s="15"/>
      <c r="O597" s="15"/>
      <c r="P597" s="15"/>
      <c r="Q597" s="15"/>
    </row>
    <row r="598">
      <c r="A598" s="9" t="s">
        <v>389</v>
      </c>
      <c r="B598" s="15" t="str">
        <f>VLOOKUP(F598,'Datos por dni'!$B$351:$AN$800,2,0)</f>
        <v/>
      </c>
      <c r="C598" s="51" t="str">
        <f>VLOOKUP(F598,'Datos por dni'!$B$344:$AN$800,5,0)</f>
        <v/>
      </c>
      <c r="D598" s="15" t="str">
        <f>IFERROR(__xludf.DUMMYFUNCTION("IF(REGEXMATCH(E598,""^[0-9]{8}$""),""DNI"",IF(E598&lt;&gt;"""",""OTRO"",""""))"),"DNI")</f>
        <v>DNI</v>
      </c>
      <c r="E598" s="42" t="s">
        <v>551</v>
      </c>
      <c r="F598" s="59">
        <v>3.5931845E7</v>
      </c>
      <c r="G598" s="15" t="str">
        <f>VLOOKUP(TEXT(F598,"0"),'Nacionalidades de todo por dni'!$A$2:$B$2168,2,0)</f>
        <v/>
      </c>
      <c r="H598" s="18" t="str">
        <f t="shared" si="5"/>
        <v/>
      </c>
      <c r="I598" s="18" t="str">
        <f t="shared" si="4"/>
        <v/>
      </c>
      <c r="J598" s="15"/>
      <c r="K598" s="18" t="str">
        <f>VLOOKUP(F598,'Datos por dni'!$B$10:$AM$2168,11,0)</f>
        <v/>
      </c>
      <c r="L598" s="15" t="str">
        <f>VLOOKUP(F598,'Datos por dni'!$B$344:$AN$800,12,0)</f>
        <v/>
      </c>
      <c r="M598" s="15"/>
      <c r="N598" s="15"/>
      <c r="O598" s="15"/>
      <c r="P598" s="15"/>
      <c r="Q598" s="15"/>
    </row>
    <row r="599">
      <c r="A599" s="9" t="s">
        <v>389</v>
      </c>
      <c r="B599" s="15" t="str">
        <f>VLOOKUP(F599,'Datos por dni'!$B$351:$AN$800,2,0)</f>
        <v/>
      </c>
      <c r="C599" s="51">
        <f>VLOOKUP(F599,'Datos por dni'!$B$344:$AN$800,5,0)</f>
        <v>29812</v>
      </c>
      <c r="D599" s="15" t="str">
        <f>IFERROR(__xludf.DUMMYFUNCTION("IF(REGEXMATCH(E599,""^[0-9]{8}$""),""DNI"",IF(E599&lt;&gt;"""",""OTRO"",""""))"),"DNI")</f>
        <v>DNI</v>
      </c>
      <c r="E599" s="42" t="s">
        <v>552</v>
      </c>
      <c r="F599" s="56">
        <v>2.8987361E7</v>
      </c>
      <c r="G599" s="15" t="str">
        <f>VLOOKUP(TEXT(F599,"0"),'Nacionalidades de todo por dni'!$A$2:$B$2168,2,0)</f>
        <v>Argentina</v>
      </c>
      <c r="H599" s="18" t="str">
        <f t="shared" si="5"/>
        <v/>
      </c>
      <c r="I599" s="18" t="str">
        <f t="shared" si="4"/>
        <v/>
      </c>
      <c r="J599" s="15"/>
      <c r="K599" s="18" t="str">
        <f>VLOOKUP(F599,'Datos por dni'!$B$10:$AM$2168,11,0)</f>
        <v/>
      </c>
      <c r="L599" s="15" t="str">
        <f>VLOOKUP(F599,'Datos por dni'!$B$344:$AN$800,12,0)</f>
        <v/>
      </c>
      <c r="M599" s="15"/>
      <c r="N599" s="15"/>
      <c r="O599" s="15"/>
      <c r="P599" s="15"/>
      <c r="Q599" s="15"/>
    </row>
    <row r="600">
      <c r="A600" s="9" t="s">
        <v>389</v>
      </c>
      <c r="B600" s="15" t="str">
        <f>VLOOKUP(F600,'Datos por dni'!$B$351:$AN$800,2,0)</f>
        <v/>
      </c>
      <c r="C600" s="51">
        <f>VLOOKUP(F600,'Datos por dni'!$B$344:$AN$800,5,0)</f>
        <v>32772</v>
      </c>
      <c r="D600" s="15" t="str">
        <f>IFERROR(__xludf.DUMMYFUNCTION("IF(REGEXMATCH(E600,""^[0-9]{8}$""),""DNI"",IF(E600&lt;&gt;"""",""OTRO"",""""))"),"DNI")</f>
        <v>DNI</v>
      </c>
      <c r="E600" s="42" t="s">
        <v>553</v>
      </c>
      <c r="F600" s="59">
        <v>3.4905732E7</v>
      </c>
      <c r="G600" s="15" t="str">
        <f>VLOOKUP(TEXT(F600,"0"),'Nacionalidades de todo por dni'!$A$2:$B$2168,2,0)</f>
        <v/>
      </c>
      <c r="H600" s="18" t="str">
        <f t="shared" si="5"/>
        <v/>
      </c>
      <c r="I600" s="18" t="str">
        <f t="shared" si="4"/>
        <v/>
      </c>
      <c r="J600" s="15"/>
      <c r="K600" s="18" t="str">
        <f>VLOOKUP(F600,'Datos por dni'!$B$10:$AM$2168,11,0)</f>
        <v/>
      </c>
      <c r="L600" s="15" t="str">
        <f>VLOOKUP(F600,'Datos por dni'!$B$344:$AN$800,12,0)</f>
        <v/>
      </c>
      <c r="M600" s="15"/>
      <c r="N600" s="15"/>
      <c r="O600" s="15"/>
      <c r="P600" s="15"/>
      <c r="Q600" s="15"/>
    </row>
    <row r="601">
      <c r="A601" s="9" t="s">
        <v>389</v>
      </c>
      <c r="B601" s="15" t="str">
        <f>VLOOKUP(F601,'Datos por dni'!$B$351:$AN$800,2,0)</f>
        <v/>
      </c>
      <c r="C601" s="15">
        <f>VLOOKUP(F601,'Datos por dni'!$B$344:$AN$800,5,0)</f>
        <v>32830</v>
      </c>
      <c r="D601" s="15" t="str">
        <f>IFERROR(__xludf.DUMMYFUNCTION("IF(REGEXMATCH(E601,""^[0-9]{8}$""),""DNI"",IF(E601&lt;&gt;"""",""OTRO"",""""))"),"DNI")</f>
        <v>DNI</v>
      </c>
      <c r="E601" s="42" t="s">
        <v>554</v>
      </c>
      <c r="F601" s="56">
        <v>3.4789177E7</v>
      </c>
      <c r="G601" s="15" t="str">
        <f>VLOOKUP(TEXT(F601,"0"),'Nacionalidades de todo por dni'!$A$2:$B$2168,2,0)</f>
        <v>Argentina</v>
      </c>
      <c r="H601" s="18" t="str">
        <f t="shared" si="5"/>
        <v/>
      </c>
      <c r="I601" s="18" t="str">
        <f t="shared" si="4"/>
        <v/>
      </c>
      <c r="J601" s="15"/>
      <c r="K601" s="18" t="str">
        <f>VLOOKUP(F601,'Datos por dni'!$B$10:$AM$2168,11,0)</f>
        <v/>
      </c>
      <c r="L601" s="15" t="str">
        <f>VLOOKUP(F601,'Datos por dni'!$B$344:$AN$800,12,0)</f>
        <v/>
      </c>
      <c r="M601" s="15"/>
      <c r="N601" s="15"/>
      <c r="O601" s="15"/>
      <c r="P601" s="15"/>
      <c r="Q601" s="15"/>
    </row>
    <row r="602">
      <c r="A602" s="9" t="s">
        <v>389</v>
      </c>
      <c r="B602" s="15" t="str">
        <f>VLOOKUP(F602,'Datos por dni'!$B$351:$AN$800,2,0)</f>
        <v/>
      </c>
      <c r="C602" s="51">
        <f>VLOOKUP(F602,'Datos por dni'!$B$344:$AN$800,5,0)</f>
        <v>28037</v>
      </c>
      <c r="D602" s="15" t="str">
        <f>IFERROR(__xludf.DUMMYFUNCTION("IF(REGEXMATCH(E602,""^[0-9]{8}$""),""DNI"",IF(E602&lt;&gt;"""",""OTRO"",""""))"),"DNI")</f>
        <v>DNI</v>
      </c>
      <c r="E602" s="42" t="s">
        <v>555</v>
      </c>
      <c r="F602" s="59">
        <v>2.5251599E7</v>
      </c>
      <c r="G602" s="15" t="str">
        <f>VLOOKUP(TEXT(F602,"0"),'Nacionalidades de todo por dni'!$A$2:$B$2168,2,0)</f>
        <v>Argentina</v>
      </c>
      <c r="H602" s="18" t="str">
        <f t="shared" si="5"/>
        <v/>
      </c>
      <c r="I602" s="18" t="str">
        <f t="shared" si="4"/>
        <v/>
      </c>
      <c r="J602" s="15"/>
      <c r="K602" s="18" t="str">
        <f>VLOOKUP(F602,'Datos por dni'!$B$10:$AM$2168,11,0)</f>
        <v/>
      </c>
      <c r="L602" s="15" t="str">
        <f>VLOOKUP(F602,'Datos por dni'!$B$344:$AN$800,12,0)</f>
        <v/>
      </c>
      <c r="M602" s="15"/>
      <c r="N602" s="15"/>
      <c r="O602" s="15"/>
      <c r="P602" s="15"/>
      <c r="Q602" s="15"/>
    </row>
    <row r="603">
      <c r="A603" s="9" t="s">
        <v>389</v>
      </c>
      <c r="B603" s="15" t="str">
        <f>VLOOKUP(F603,'Datos por dni'!$B$351:$AN$800,2,0)</f>
        <v/>
      </c>
      <c r="C603" s="51">
        <f>VLOOKUP(F603,'Datos por dni'!$B$344:$AN$800,5,0)</f>
        <v>30958</v>
      </c>
      <c r="D603" s="15" t="str">
        <f>IFERROR(__xludf.DUMMYFUNCTION("IF(REGEXMATCH(E603,""^[0-9]{8}$""),""DNI"",IF(E603&lt;&gt;"""",""OTRO"",""""))"),"DNI")</f>
        <v>DNI</v>
      </c>
      <c r="E603" s="42" t="s">
        <v>556</v>
      </c>
      <c r="F603" s="56">
        <v>3.1251334E7</v>
      </c>
      <c r="G603" s="15" t="str">
        <f>VLOOKUP(TEXT(F603,"0"),'Nacionalidades de todo por dni'!$A$2:$B$2168,2,0)</f>
        <v>Argentina</v>
      </c>
      <c r="H603" s="18" t="str">
        <f t="shared" si="5"/>
        <v/>
      </c>
      <c r="I603" s="18" t="str">
        <f t="shared" si="4"/>
        <v/>
      </c>
      <c r="J603" s="15"/>
      <c r="K603" s="18" t="str">
        <f>VLOOKUP(F603,'Datos por dni'!$B$10:$AM$2168,11,0)</f>
        <v/>
      </c>
      <c r="L603" s="15" t="str">
        <f>VLOOKUP(F603,'Datos por dni'!$B$344:$AN$800,12,0)</f>
        <v/>
      </c>
      <c r="M603" s="15"/>
      <c r="N603" s="15"/>
      <c r="O603" s="15"/>
      <c r="P603" s="15"/>
      <c r="Q603" s="15"/>
    </row>
    <row r="604">
      <c r="A604" s="9" t="s">
        <v>389</v>
      </c>
      <c r="B604" s="15" t="str">
        <f>VLOOKUP(F604,'Datos por dni'!$B$351:$AN$800,2,0)</f>
        <v/>
      </c>
      <c r="C604" s="51">
        <f>VLOOKUP(F604,'Datos por dni'!$B$344:$AN$800,5,0)</f>
        <v>35296</v>
      </c>
      <c r="D604" s="15" t="str">
        <f>IFERROR(__xludf.DUMMYFUNCTION("IF(REGEXMATCH(E604,""^[0-9]{8}$""),""DNI"",IF(E604&lt;&gt;"""",""OTRO"",""""))"),"DNI")</f>
        <v>DNI</v>
      </c>
      <c r="E604" s="42" t="s">
        <v>557</v>
      </c>
      <c r="F604" s="56">
        <v>3.9462699E7</v>
      </c>
      <c r="G604" s="15" t="str">
        <f>VLOOKUP(TEXT(F604,"0"),'Nacionalidades de todo por dni'!$A$2:$B$2168,2,0)</f>
        <v>Argentina</v>
      </c>
      <c r="H604" s="18" t="str">
        <f t="shared" si="5"/>
        <v/>
      </c>
      <c r="I604" s="18" t="str">
        <f t="shared" si="4"/>
        <v/>
      </c>
      <c r="J604" s="15"/>
      <c r="K604" s="18" t="str">
        <f>VLOOKUP(F604,'Datos por dni'!$B$10:$AM$2168,11,0)</f>
        <v/>
      </c>
      <c r="L604" s="15" t="str">
        <f>VLOOKUP(F604,'Datos por dni'!$B$344:$AN$800,12,0)</f>
        <v/>
      </c>
      <c r="M604" s="15"/>
      <c r="N604" s="15"/>
      <c r="O604" s="15"/>
      <c r="P604" s="15"/>
      <c r="Q604" s="15"/>
    </row>
    <row r="605">
      <c r="A605" s="9" t="s">
        <v>389</v>
      </c>
      <c r="B605" s="15" t="str">
        <f>VLOOKUP(F605,'Datos por dni'!$B$351:$AN$800,2,0)</f>
        <v/>
      </c>
      <c r="C605" s="51">
        <f>VLOOKUP(F605,'Datos por dni'!$B$344:$AN$800,5,0)</f>
        <v>33455</v>
      </c>
      <c r="D605" s="15" t="str">
        <f>IFERROR(__xludf.DUMMYFUNCTION("IF(REGEXMATCH(E605,""^[0-9]{8}$""),""DNI"",IF(E605&lt;&gt;"""",""OTRO"",""""))"),"DNI")</f>
        <v>DNI</v>
      </c>
      <c r="E605" s="42" t="s">
        <v>558</v>
      </c>
      <c r="F605" s="64">
        <v>3.6400283E7</v>
      </c>
      <c r="G605" s="15" t="str">
        <f>VLOOKUP(TEXT(F605,"0"),'Nacionalidades de todo por dni'!$A$2:$B$2168,2,0)</f>
        <v>Argentina</v>
      </c>
      <c r="H605" s="18" t="str">
        <f t="shared" si="5"/>
        <v/>
      </c>
      <c r="I605" s="18" t="str">
        <f t="shared" si="4"/>
        <v/>
      </c>
      <c r="J605" s="15"/>
      <c r="K605" s="18" t="str">
        <f>VLOOKUP(F605,'Datos por dni'!$B$10:$AM$2168,11,0)</f>
        <v/>
      </c>
      <c r="L605" s="15" t="str">
        <f>VLOOKUP(F605,'Datos por dni'!$B$344:$AN$800,12,0)</f>
        <v/>
      </c>
      <c r="M605" s="15"/>
      <c r="N605" s="15"/>
      <c r="O605" s="15"/>
      <c r="P605" s="15"/>
      <c r="Q605" s="15"/>
    </row>
    <row r="606">
      <c r="A606" s="9" t="s">
        <v>389</v>
      </c>
      <c r="B606" s="15" t="str">
        <f>VLOOKUP(F606,'Datos por dni'!$B$351:$AN$800,2,0)</f>
        <v/>
      </c>
      <c r="C606" s="49">
        <f>VLOOKUP(F606,'Datos por dni'!$B$344:$AN$800,5,0)</f>
        <v>34995</v>
      </c>
      <c r="D606" s="15" t="str">
        <f>IFERROR(__xludf.DUMMYFUNCTION("IF(REGEXMATCH(E606,""^[0-9]{8}$""),""DNI"",IF(E606&lt;&gt;"""",""OTRO"",""""))"),"DNI")</f>
        <v>DNI</v>
      </c>
      <c r="E606" s="42" t="s">
        <v>559</v>
      </c>
      <c r="F606" s="56">
        <v>3.935328E7</v>
      </c>
      <c r="G606" s="15" t="str">
        <f>VLOOKUP(TEXT(F606,"0"),'Nacionalidades de todo por dni'!$A$2:$B$2168,2,0)</f>
        <v>Argentina</v>
      </c>
      <c r="H606" s="18" t="str">
        <f t="shared" si="5"/>
        <v/>
      </c>
      <c r="I606" s="18" t="str">
        <f t="shared" si="4"/>
        <v/>
      </c>
      <c r="J606" s="15"/>
      <c r="K606" s="18" t="str">
        <f>VLOOKUP(F606,'Datos por dni'!$B$10:$AM$2168,11,0)</f>
        <v/>
      </c>
      <c r="L606" s="15" t="str">
        <f>VLOOKUP(F606,'Datos por dni'!$B$344:$AN$800,12,0)</f>
        <v/>
      </c>
      <c r="M606" s="15"/>
      <c r="N606" s="15"/>
      <c r="O606" s="15"/>
      <c r="P606" s="15"/>
      <c r="Q606" s="15"/>
    </row>
    <row r="607">
      <c r="A607" s="9" t="s">
        <v>389</v>
      </c>
      <c r="B607" s="15" t="str">
        <f>VLOOKUP(F607,'Datos por dni'!$B$351:$AN$800,2,0)</f>
        <v/>
      </c>
      <c r="C607" s="51">
        <f>VLOOKUP(F607,'Datos por dni'!$B$344:$AN$800,5,0)</f>
        <v>34759</v>
      </c>
      <c r="D607" s="15" t="str">
        <f>IFERROR(__xludf.DUMMYFUNCTION("IF(REGEXMATCH(E607,""^[0-9]{8}$""),""DNI"",IF(E607&lt;&gt;"""",""OTRO"",""""))"),"OTRO")</f>
        <v>OTRO</v>
      </c>
      <c r="E607" s="42" t="s">
        <v>560</v>
      </c>
      <c r="F607" s="56">
        <v>1.002695896E9</v>
      </c>
      <c r="G607" s="15" t="str">
        <f>VLOOKUP(TEXT(F607,"0"),'Nacionalidades de todo por dni'!$A$2:$B$2168,2,0)</f>
        <v>Ecuador</v>
      </c>
      <c r="H607" s="18" t="str">
        <f t="shared" si="5"/>
        <v/>
      </c>
      <c r="I607" s="18" t="str">
        <f t="shared" si="4"/>
        <v/>
      </c>
      <c r="J607" s="15"/>
      <c r="K607" s="18" t="str">
        <f>VLOOKUP(F607,'Datos por dni'!$B$10:$AM$2168,11,0)</f>
        <v/>
      </c>
      <c r="L607" s="15" t="str">
        <f>VLOOKUP(F607,'Datos por dni'!$B$344:$AN$800,12,0)</f>
        <v/>
      </c>
      <c r="M607" s="15"/>
      <c r="N607" s="15"/>
      <c r="O607" s="15"/>
      <c r="P607" s="15"/>
      <c r="Q607" s="15"/>
    </row>
    <row r="608">
      <c r="A608" s="9" t="s">
        <v>389</v>
      </c>
      <c r="B608" s="15" t="str">
        <f>VLOOKUP(F608,'Datos por dni'!$B$351:$AN$800,2,0)</f>
        <v/>
      </c>
      <c r="C608" s="51">
        <f>VLOOKUP(F608,'Datos por dni'!$B$344:$AN$800,5,0)</f>
        <v>35810</v>
      </c>
      <c r="D608" s="15" t="str">
        <f>IFERROR(__xludf.DUMMYFUNCTION("IF(REGEXMATCH(E608,""^[0-9]{8}$""),""DNI"",IF(E608&lt;&gt;"""",""OTRO"",""""))"),"DNI")</f>
        <v>DNI</v>
      </c>
      <c r="E608" s="42" t="s">
        <v>561</v>
      </c>
      <c r="F608" s="56">
        <v>4.0904276E7</v>
      </c>
      <c r="G608" s="15" t="str">
        <f>VLOOKUP(TEXT(F608,"0"),'Nacionalidades de todo por dni'!$A$2:$B$2168,2,0)</f>
        <v>Argentina</v>
      </c>
      <c r="H608" s="18" t="str">
        <f t="shared" si="5"/>
        <v/>
      </c>
      <c r="I608" s="18" t="str">
        <f t="shared" si="4"/>
        <v/>
      </c>
      <c r="J608" s="15"/>
      <c r="K608" s="18" t="str">
        <f>VLOOKUP(F608,'Datos por dni'!$B$10:$AM$2168,11,0)</f>
        <v/>
      </c>
      <c r="L608" s="15" t="str">
        <f>VLOOKUP(F608,'Datos por dni'!$B$344:$AN$800,12,0)</f>
        <v/>
      </c>
      <c r="M608" s="15"/>
      <c r="N608" s="15"/>
      <c r="O608" s="15"/>
      <c r="P608" s="15"/>
      <c r="Q608" s="15"/>
    </row>
    <row r="609">
      <c r="A609" s="9" t="s">
        <v>389</v>
      </c>
      <c r="B609" s="15" t="str">
        <f>VLOOKUP(F609,'Datos por dni'!$B$351:$AN$800,2,0)</f>
        <v/>
      </c>
      <c r="C609" s="49">
        <f>VLOOKUP(F609,'Datos por dni'!$B$344:$AN$800,5,0)</f>
        <v>30600</v>
      </c>
      <c r="D609" s="15" t="str">
        <f>IFERROR(__xludf.DUMMYFUNCTION("IF(REGEXMATCH(E609,""^[0-9]{8}$""),""DNI"",IF(E609&lt;&gt;"""",""OTRO"",""""))"),"DNI")</f>
        <v>DNI</v>
      </c>
      <c r="E609" s="42" t="s">
        <v>562</v>
      </c>
      <c r="F609" s="56">
        <v>3.049291E7</v>
      </c>
      <c r="G609" s="15" t="str">
        <f>VLOOKUP(TEXT(F609,"0"),'Nacionalidades de todo por dni'!$A$2:$B$2168,2,0)</f>
        <v>Argentina</v>
      </c>
      <c r="H609" s="18" t="str">
        <f t="shared" si="5"/>
        <v/>
      </c>
      <c r="I609" s="18" t="str">
        <f t="shared" si="4"/>
        <v/>
      </c>
      <c r="J609" s="15"/>
      <c r="K609" s="18" t="str">
        <f>VLOOKUP(F609,'Datos por dni'!$B$10:$AM$2168,11,0)</f>
        <v/>
      </c>
      <c r="L609" s="15" t="str">
        <f>VLOOKUP(F609,'Datos por dni'!$B$344:$AN$800,12,0)</f>
        <v/>
      </c>
      <c r="M609" s="15"/>
      <c r="N609" s="15"/>
      <c r="O609" s="15"/>
      <c r="P609" s="15"/>
      <c r="Q609" s="15"/>
    </row>
    <row r="610" hidden="1">
      <c r="A610" s="9" t="s">
        <v>389</v>
      </c>
      <c r="B610" s="15" t="str">
        <f>VLOOKUP(F610,'Datos por dni'!$B$351:$AN$800,2,0)</f>
        <v>#N/A</v>
      </c>
      <c r="C610" s="15"/>
      <c r="D610" s="15" t="str">
        <f>IFERROR(__xludf.DUMMYFUNCTION("IF(REGEXMATCH(E610,""^[0-9]{8}$""),""DNI"",IF(E610&lt;&gt;"""",""OTRO"",""""))"),"")</f>
        <v/>
      </c>
      <c r="E610" s="42"/>
      <c r="F610" s="59"/>
      <c r="G610" s="15" t="str">
        <f>VLOOKUP(TEXT(F610,"0"),'Nacionalidades de todo por dni'!$A$2:$B$2168,2,0)</f>
        <v>Estadounidense</v>
      </c>
      <c r="H610" s="18" t="str">
        <f t="shared" si="5"/>
        <v>D</v>
      </c>
      <c r="I610" s="18" t="str">
        <f t="shared" si="4"/>
        <v/>
      </c>
      <c r="J610" s="15"/>
      <c r="K610" s="18" t="str">
        <f>VLOOKUP(F610,'Datos por dni'!$B$10:$AM$2168,11,0)</f>
        <v>Días de semana por la tarde</v>
      </c>
      <c r="L610" s="15" t="str">
        <f>VLOOKUP(F610,'Datos por dni'!$B$344:$AN$800,12,0)</f>
        <v>#N/A</v>
      </c>
      <c r="M610" s="15"/>
      <c r="N610" s="15"/>
      <c r="O610" s="15"/>
      <c r="P610" s="15"/>
      <c r="Q610" s="15"/>
    </row>
    <row r="611">
      <c r="A611" s="9" t="s">
        <v>389</v>
      </c>
      <c r="B611" s="15" t="str">
        <f>VLOOKUP(F611,'Datos por dni'!$B$351:$AN$800,2,0)</f>
        <v/>
      </c>
      <c r="C611" s="51">
        <f>VLOOKUP(F611,'Datos por dni'!$B$344:$AN$800,5,0)</f>
        <v>34495</v>
      </c>
      <c r="D611" s="15" t="str">
        <f>IFERROR(__xludf.DUMMYFUNCTION("IF(REGEXMATCH(E611,""^[0-9]{8}$""),""DNI"",IF(E611&lt;&gt;"""",""OTRO"",""""))"),"DNI")</f>
        <v>DNI</v>
      </c>
      <c r="E611" s="42" t="s">
        <v>563</v>
      </c>
      <c r="F611" s="59">
        <v>3.8357928E7</v>
      </c>
      <c r="G611" s="15" t="str">
        <f>VLOOKUP(TEXT(F611,"0"),'Nacionalidades de todo por dni'!$A$2:$B$2168,2,0)</f>
        <v>Argentina</v>
      </c>
      <c r="H611" s="18" t="str">
        <f t="shared" si="5"/>
        <v/>
      </c>
      <c r="I611" s="18" t="str">
        <f t="shared" si="4"/>
        <v/>
      </c>
      <c r="J611" s="15"/>
      <c r="K611" s="18" t="str">
        <f>VLOOKUP(F611,'Datos por dni'!$B$10:$AM$2168,11,0)</f>
        <v/>
      </c>
      <c r="L611" s="15" t="str">
        <f>VLOOKUP(F611,'Datos por dni'!$B$344:$AN$800,12,0)</f>
        <v/>
      </c>
      <c r="M611" s="15"/>
      <c r="N611" s="15"/>
      <c r="O611" s="15"/>
      <c r="P611" s="15"/>
      <c r="Q611" s="15"/>
    </row>
    <row r="612">
      <c r="A612" s="9" t="s">
        <v>389</v>
      </c>
      <c r="B612" s="13" t="str">
        <f>VLOOKUP(F612,'Datos por dni'!$B$351:$AN$800,2,0)</f>
        <v/>
      </c>
      <c r="C612" s="14">
        <f>VLOOKUP(F612,'Datos por dni'!$B$344:$AN$800,5,0)</f>
        <v>36899</v>
      </c>
      <c r="D612" s="15" t="str">
        <f>IFERROR(__xludf.DUMMYFUNCTION("IF(REGEXMATCH(E612,""^[0-9]{8}$""),""DNI"",IF(E612&lt;&gt;"""",""OTRO"",""""))"),"DNI")</f>
        <v>DNI</v>
      </c>
      <c r="E612" s="42" t="s">
        <v>398</v>
      </c>
      <c r="F612" s="56">
        <v>4.3385038E7</v>
      </c>
      <c r="G612" s="15" t="str">
        <f>VLOOKUP(TEXT(F612,"0"),'Nacionalidades de todo por dni'!$A$2:$B$2168,2,0)</f>
        <v>Argentina</v>
      </c>
      <c r="H612" s="18" t="str">
        <f t="shared" si="5"/>
        <v/>
      </c>
      <c r="I612" s="18" t="str">
        <f t="shared" si="4"/>
        <v/>
      </c>
      <c r="J612" s="15"/>
      <c r="K612" s="18" t="str">
        <f>VLOOKUP(F612,'Datos por dni'!$B$10:$AM$2168,11,0)</f>
        <v/>
      </c>
      <c r="L612" s="15" t="str">
        <f>VLOOKUP(F612,'Datos por dni'!$B$344:$AN$800,12,0)</f>
        <v/>
      </c>
      <c r="M612" s="15"/>
      <c r="N612" s="15"/>
      <c r="O612" s="15"/>
      <c r="P612" s="15"/>
      <c r="Q612" s="15"/>
    </row>
    <row r="613">
      <c r="A613" s="9" t="s">
        <v>389</v>
      </c>
      <c r="B613" s="15" t="str">
        <f>VLOOKUP(F613,'Datos por dni'!$B$351:$AN$800,2,0)</f>
        <v/>
      </c>
      <c r="C613" s="51">
        <f>VLOOKUP(F613,'Datos por dni'!$B$344:$AN$800,5,0)</f>
        <v>36826</v>
      </c>
      <c r="D613" s="15" t="str">
        <f>IFERROR(__xludf.DUMMYFUNCTION("IF(REGEXMATCH(E613,""^[0-9]{8}$""),""DNI"",IF(E613&lt;&gt;"""",""OTRO"",""""))"),"DNI")</f>
        <v>DNI</v>
      </c>
      <c r="E613" s="42" t="s">
        <v>564</v>
      </c>
      <c r="F613" s="59">
        <v>4.2659916E7</v>
      </c>
      <c r="G613" s="15" t="str">
        <f>VLOOKUP(TEXT(F613,"0"),'Nacionalidades de todo por dni'!$A$2:$B$2168,2,0)</f>
        <v>Argentina</v>
      </c>
      <c r="H613" s="18" t="str">
        <f t="shared" si="5"/>
        <v/>
      </c>
      <c r="I613" s="18" t="str">
        <f t="shared" si="4"/>
        <v/>
      </c>
      <c r="J613" s="15"/>
      <c r="K613" s="18" t="str">
        <f>VLOOKUP(F613,'Datos por dni'!$B$10:$AM$2168,11,0)</f>
        <v/>
      </c>
      <c r="L613" s="15" t="str">
        <f>VLOOKUP(F613,'Datos por dni'!$B$344:$AN$800,12,0)</f>
        <v/>
      </c>
      <c r="M613" s="15"/>
      <c r="N613" s="15"/>
      <c r="O613" s="15"/>
      <c r="P613" s="15"/>
      <c r="Q613" s="15"/>
    </row>
    <row r="614">
      <c r="A614" s="9" t="s">
        <v>389</v>
      </c>
      <c r="B614" s="15" t="str">
        <f>VLOOKUP(F614,'Datos por dni'!$B$351:$AN$800,2,0)</f>
        <v/>
      </c>
      <c r="C614" s="14">
        <f>VLOOKUP(F614,'Datos por dni'!$B$344:$AN$800,5,0)</f>
        <v>35378</v>
      </c>
      <c r="D614" s="15" t="str">
        <f>IFERROR(__xludf.DUMMYFUNCTION("IF(REGEXMATCH(E614,""^[0-9]{8}$""),""DNI"",IF(E614&lt;&gt;"""",""OTRO"",""""))"),"DNI")</f>
        <v>DNI</v>
      </c>
      <c r="E614" s="42" t="s">
        <v>565</v>
      </c>
      <c r="F614" s="59">
        <v>4.0127529E7</v>
      </c>
      <c r="G614" s="15" t="str">
        <f>VLOOKUP(TEXT(F614,"0"),'Nacionalidades de todo por dni'!$A$2:$B$2168,2,0)</f>
        <v>Argentina</v>
      </c>
      <c r="H614" s="18" t="str">
        <f t="shared" si="5"/>
        <v/>
      </c>
      <c r="I614" s="18" t="str">
        <f t="shared" si="4"/>
        <v/>
      </c>
      <c r="J614" s="15"/>
      <c r="K614" s="18" t="str">
        <f>VLOOKUP(F614,'Datos por dni'!$B$10:$AM$2168,11,0)</f>
        <v/>
      </c>
      <c r="L614" s="15" t="str">
        <f>VLOOKUP(F614,'Datos por dni'!$B$344:$AN$800,12,0)</f>
        <v/>
      </c>
      <c r="M614" s="15"/>
      <c r="N614" s="15"/>
      <c r="O614" s="15"/>
      <c r="P614" s="15"/>
      <c r="Q614" s="15"/>
    </row>
    <row r="615">
      <c r="A615" s="9" t="s">
        <v>389</v>
      </c>
      <c r="B615" s="15" t="str">
        <f>VLOOKUP(F615,'Datos por dni'!$B$351:$AN$800,2,0)</f>
        <v/>
      </c>
      <c r="C615" s="51">
        <f>VLOOKUP(F615,'Datos por dni'!$B$344:$AN$800,5,0)</f>
        <v>36160</v>
      </c>
      <c r="D615" s="15" t="str">
        <f>IFERROR(__xludf.DUMMYFUNCTION("IF(REGEXMATCH(E615,""^[0-9]{8}$""),""DNI"",IF(E615&lt;&gt;"""",""OTRO"",""""))"),"DNI")</f>
        <v>DNI</v>
      </c>
      <c r="E615" s="42" t="s">
        <v>566</v>
      </c>
      <c r="F615" s="59">
        <v>4.1466326E7</v>
      </c>
      <c r="G615" s="15" t="str">
        <f>VLOOKUP(TEXT(F615,"0"),'Nacionalidades de todo por dni'!$A$2:$B$2168,2,0)</f>
        <v>Argentina</v>
      </c>
      <c r="H615" s="18" t="str">
        <f t="shared" si="5"/>
        <v/>
      </c>
      <c r="I615" s="18" t="str">
        <f t="shared" si="4"/>
        <v/>
      </c>
      <c r="J615" s="15"/>
      <c r="K615" s="18" t="str">
        <f>VLOOKUP(F615,'Datos por dni'!$B$10:$AM$2168,11,0)</f>
        <v/>
      </c>
      <c r="L615" s="15" t="str">
        <f>VLOOKUP(F615,'Datos por dni'!$B$344:$AN$800,12,0)</f>
        <v/>
      </c>
      <c r="M615" s="15"/>
      <c r="N615" s="15"/>
      <c r="O615" s="15"/>
      <c r="P615" s="15"/>
      <c r="Q615" s="15"/>
    </row>
    <row r="616" hidden="1">
      <c r="A616" s="9" t="s">
        <v>389</v>
      </c>
      <c r="B616" s="15" t="str">
        <f>VLOOKUP(F616,'Datos por dni'!$B$351:$AN$800,2,0)</f>
        <v>#N/A</v>
      </c>
      <c r="C616" s="15"/>
      <c r="D616" s="15" t="str">
        <f>IFERROR(__xludf.DUMMYFUNCTION("IF(REGEXMATCH(E616,""^[0-9]{8}$""),""DNI"",IF(E616&lt;&gt;"""",""OTRO"",""""))"),"")</f>
        <v/>
      </c>
      <c r="E616" s="42"/>
      <c r="F616" s="59"/>
      <c r="G616" s="15" t="str">
        <f>VLOOKUP(TEXT(F616,"0"),'Nacionalidades de todo por dni'!$A$2:$B$2168,2,0)</f>
        <v>Estadounidense</v>
      </c>
      <c r="H616" s="18" t="str">
        <f t="shared" si="5"/>
        <v>D</v>
      </c>
      <c r="I616" s="18" t="str">
        <f t="shared" si="4"/>
        <v/>
      </c>
      <c r="J616" s="15"/>
      <c r="K616" s="18" t="str">
        <f>VLOOKUP(F616,'Datos por dni'!$B$10:$AM$2168,11,0)</f>
        <v>Días de semana por la tarde</v>
      </c>
      <c r="L616" s="15" t="str">
        <f>VLOOKUP(F616,'Datos por dni'!$B$344:$AN$800,12,0)</f>
        <v>#N/A</v>
      </c>
      <c r="M616" s="15"/>
      <c r="N616" s="15"/>
      <c r="O616" s="15"/>
      <c r="P616" s="15"/>
      <c r="Q616" s="15"/>
    </row>
    <row r="617">
      <c r="A617" s="9" t="s">
        <v>389</v>
      </c>
      <c r="B617" s="15" t="str">
        <f>VLOOKUP(F617,'Datos por dni'!$B$351:$AN$800,2,0)</f>
        <v/>
      </c>
      <c r="C617" s="51">
        <f>VLOOKUP(F617,'Datos por dni'!$B$344:$AN$800,5,0)</f>
        <v>34464</v>
      </c>
      <c r="D617" s="15" t="str">
        <f>IFERROR(__xludf.DUMMYFUNCTION("IF(REGEXMATCH(E617,""^[0-9]{8}$""),""DNI"",IF(E617&lt;&gt;"""",""OTRO"",""""))"),"DNI")</f>
        <v>DNI</v>
      </c>
      <c r="E617" s="42" t="s">
        <v>567</v>
      </c>
      <c r="F617" s="59">
        <v>3.8292843E7</v>
      </c>
      <c r="G617" s="15" t="str">
        <f>VLOOKUP(TEXT(F617,"0"),'Nacionalidades de todo por dni'!$A$2:$B$2168,2,0)</f>
        <v/>
      </c>
      <c r="H617" s="18" t="str">
        <f t="shared" si="5"/>
        <v/>
      </c>
      <c r="I617" s="18" t="str">
        <f t="shared" si="4"/>
        <v/>
      </c>
      <c r="J617" s="15"/>
      <c r="K617" s="18" t="str">
        <f>VLOOKUP(F617,'Datos por dni'!$B$10:$AM$2168,11,0)</f>
        <v/>
      </c>
      <c r="L617" s="15" t="str">
        <f>VLOOKUP(F617,'Datos por dni'!$B$344:$AN$800,12,0)</f>
        <v/>
      </c>
      <c r="M617" s="15"/>
      <c r="N617" s="15"/>
      <c r="O617" s="15"/>
      <c r="P617" s="15"/>
      <c r="Q617" s="15"/>
    </row>
    <row r="618">
      <c r="A618" s="9" t="s">
        <v>389</v>
      </c>
      <c r="B618" s="15" t="str">
        <f>VLOOKUP(F618,'Datos por dni'!$B$351:$AN$800,2,0)</f>
        <v/>
      </c>
      <c r="C618" s="51">
        <f>VLOOKUP(F618,'Datos por dni'!$B$344:$AN$800,5,0)</f>
        <v>37249</v>
      </c>
      <c r="D618" s="15" t="str">
        <f>IFERROR(__xludf.DUMMYFUNCTION("IF(REGEXMATCH(E618,""^[0-9]{8}$""),""DNI"",IF(E618&lt;&gt;"""",""OTRO"",""""))"),"DNI")</f>
        <v>DNI</v>
      </c>
      <c r="E618" s="42" t="s">
        <v>568</v>
      </c>
      <c r="F618" s="59">
        <v>4.3872452E7</v>
      </c>
      <c r="G618" s="15" t="str">
        <f>VLOOKUP(TEXT(F618,"0"),'Nacionalidades de todo por dni'!$A$2:$B$2168,2,0)</f>
        <v>Argentina</v>
      </c>
      <c r="H618" s="18" t="str">
        <f t="shared" si="5"/>
        <v/>
      </c>
      <c r="I618" s="18" t="str">
        <f t="shared" si="4"/>
        <v/>
      </c>
      <c r="J618" s="15"/>
      <c r="K618" s="18" t="str">
        <f>VLOOKUP(F618,'Datos por dni'!$B$10:$AM$2168,11,0)</f>
        <v/>
      </c>
      <c r="L618" s="15" t="str">
        <f>VLOOKUP(F618,'Datos por dni'!$B$344:$AN$800,12,0)</f>
        <v/>
      </c>
      <c r="M618" s="15"/>
      <c r="N618" s="15"/>
      <c r="O618" s="15"/>
      <c r="P618" s="15"/>
      <c r="Q618" s="15"/>
    </row>
    <row r="619">
      <c r="A619" s="9" t="s">
        <v>389</v>
      </c>
      <c r="B619" s="15" t="str">
        <f>VLOOKUP(F619,'Datos por dni'!$B$351:$AN$800,2,0)</f>
        <v/>
      </c>
      <c r="C619" s="15" t="str">
        <f>VLOOKUP(F619,'Datos por dni'!$B$344:$AN$800,5,0)</f>
        <v/>
      </c>
      <c r="D619" s="15" t="str">
        <f>IFERROR(__xludf.DUMMYFUNCTION("IF(REGEXMATCH(E619,""^[0-9]{8}$""),""DNI"",IF(E619&lt;&gt;"""",""OTRO"",""""))"),"OTRO")</f>
        <v>OTRO</v>
      </c>
      <c r="E619" s="42" t="s">
        <v>569</v>
      </c>
      <c r="F619" s="56" t="s">
        <v>569</v>
      </c>
      <c r="G619" s="15" t="str">
        <f>VLOOKUP(TEXT(F619,"0"),'Nacionalidades de todo por dni'!$A$2:$B$2168,2,0)</f>
        <v>Alemania</v>
      </c>
      <c r="H619" s="18" t="str">
        <f t="shared" si="5"/>
        <v/>
      </c>
      <c r="I619" s="18" t="str">
        <f t="shared" si="4"/>
        <v/>
      </c>
      <c r="J619" s="15"/>
      <c r="K619" s="18" t="str">
        <f>VLOOKUP(F619,'Datos por dni'!$B$10:$AM$2168,11,0)</f>
        <v/>
      </c>
      <c r="L619" s="15" t="str">
        <f>VLOOKUP(F619,'Datos por dni'!$B$344:$AN$800,12,0)</f>
        <v/>
      </c>
      <c r="M619" s="15"/>
      <c r="N619" s="15"/>
      <c r="O619" s="15"/>
      <c r="P619" s="15"/>
      <c r="Q619" s="15"/>
    </row>
    <row r="620">
      <c r="A620" s="9" t="s">
        <v>389</v>
      </c>
      <c r="B620" s="15" t="str">
        <f>VLOOKUP(F620,'Datos por dni'!$B$351:$AN$800,2,0)</f>
        <v/>
      </c>
      <c r="C620" s="51">
        <f>VLOOKUP(F620,'Datos por dni'!$B$344:$AN$800,5,0)</f>
        <v>33682</v>
      </c>
      <c r="D620" s="15" t="str">
        <f>IFERROR(__xludf.DUMMYFUNCTION("IF(REGEXMATCH(E620,""^[0-9]{8}$""),""DNI"",IF(E620&lt;&gt;"""",""OTRO"",""""))"),"DNI")</f>
        <v>DNI</v>
      </c>
      <c r="E620" s="42" t="s">
        <v>570</v>
      </c>
      <c r="F620" s="56">
        <v>3.6825573E7</v>
      </c>
      <c r="G620" s="15" t="str">
        <f>VLOOKUP(TEXT(F620,"0"),'Nacionalidades de todo por dni'!$A$2:$B$2168,2,0)</f>
        <v>Argentina</v>
      </c>
      <c r="H620" s="18" t="str">
        <f t="shared" si="5"/>
        <v/>
      </c>
      <c r="I620" s="18" t="str">
        <f t="shared" si="4"/>
        <v/>
      </c>
      <c r="J620" s="15"/>
      <c r="K620" s="18" t="str">
        <f>VLOOKUP(F620,'Datos por dni'!$B$10:$AM$2168,11,0)</f>
        <v/>
      </c>
      <c r="L620" s="15" t="str">
        <f>VLOOKUP(F620,'Datos por dni'!$B$344:$AN$800,12,0)</f>
        <v/>
      </c>
      <c r="M620" s="15"/>
      <c r="N620" s="15"/>
      <c r="O620" s="15"/>
      <c r="P620" s="15"/>
      <c r="Q620" s="15"/>
    </row>
    <row r="621">
      <c r="A621" s="9" t="s">
        <v>389</v>
      </c>
      <c r="B621" s="15" t="str">
        <f>VLOOKUP(F621,'Datos por dni'!$B$351:$AN$800,2,0)</f>
        <v/>
      </c>
      <c r="C621" s="51">
        <f>VLOOKUP(F621,'Datos por dni'!$B$344:$AN$800,5,0)</f>
        <v>36248</v>
      </c>
      <c r="D621" s="15" t="str">
        <f>IFERROR(__xludf.DUMMYFUNCTION("IF(REGEXMATCH(E621,""^[0-9]{8}$""),""DNI"",IF(E621&lt;&gt;"""",""OTRO"",""""))"),"DNI")</f>
        <v>DNI</v>
      </c>
      <c r="E621" s="42" t="s">
        <v>571</v>
      </c>
      <c r="F621" s="59">
        <v>4.182486E7</v>
      </c>
      <c r="G621" s="15" t="str">
        <f>VLOOKUP(TEXT(F621,"0"),'Nacionalidades de todo por dni'!$A$2:$B$2168,2,0)</f>
        <v>Argentina</v>
      </c>
      <c r="H621" s="18" t="str">
        <f t="shared" si="5"/>
        <v/>
      </c>
      <c r="I621" s="18" t="str">
        <f t="shared" si="4"/>
        <v/>
      </c>
      <c r="J621" s="15"/>
      <c r="K621" s="18" t="str">
        <f>VLOOKUP(F621,'Datos por dni'!$B$10:$AM$2168,11,0)</f>
        <v/>
      </c>
      <c r="L621" s="15" t="str">
        <f>VLOOKUP(F621,'Datos por dni'!$B$344:$AN$800,12,0)</f>
        <v/>
      </c>
      <c r="M621" s="15"/>
      <c r="N621" s="15"/>
      <c r="O621" s="15"/>
      <c r="P621" s="15"/>
      <c r="Q621" s="15"/>
    </row>
    <row r="622">
      <c r="A622" s="9" t="s">
        <v>389</v>
      </c>
      <c r="B622" s="15" t="str">
        <f>VLOOKUP(F622,'Datos por dni'!$B$351:$AN$800,2,0)</f>
        <v/>
      </c>
      <c r="C622" s="51">
        <f>VLOOKUP(F622,'Datos por dni'!$B$344:$AN$800,5,0)</f>
        <v>37069</v>
      </c>
      <c r="D622" s="15" t="str">
        <f>IFERROR(__xludf.DUMMYFUNCTION("IF(REGEXMATCH(E622,""^[0-9]{8}$""),""DNI"",IF(E622&lt;&gt;"""",""OTRO"",""""))"),"DNI")</f>
        <v>DNI</v>
      </c>
      <c r="E622" s="42" t="s">
        <v>572</v>
      </c>
      <c r="F622" s="59">
        <v>4.3534267E7</v>
      </c>
      <c r="G622" s="15" t="str">
        <f>VLOOKUP(TEXT(F622,"0"),'Nacionalidades de todo por dni'!$A$2:$B$2168,2,0)</f>
        <v/>
      </c>
      <c r="H622" s="18" t="str">
        <f t="shared" si="5"/>
        <v/>
      </c>
      <c r="I622" s="18" t="str">
        <f t="shared" si="4"/>
        <v/>
      </c>
      <c r="J622" s="15"/>
      <c r="K622" s="18" t="str">
        <f>VLOOKUP(F622,'Datos por dni'!$B$10:$AM$2168,11,0)</f>
        <v/>
      </c>
      <c r="L622" s="15" t="str">
        <f>VLOOKUP(F622,'Datos por dni'!$B$344:$AN$800,12,0)</f>
        <v/>
      </c>
      <c r="M622" s="15"/>
      <c r="N622" s="15"/>
      <c r="O622" s="15"/>
      <c r="P622" s="15"/>
      <c r="Q622" s="15"/>
    </row>
    <row r="623">
      <c r="A623" s="9" t="s">
        <v>389</v>
      </c>
      <c r="B623" s="15" t="str">
        <f>VLOOKUP(F623,'Datos por dni'!$B$351:$AN$800,2,0)</f>
        <v/>
      </c>
      <c r="C623" s="51">
        <f>VLOOKUP(F623,'Datos por dni'!$B$344:$AN$800,5,0)</f>
        <v>36656</v>
      </c>
      <c r="D623" s="15" t="str">
        <f>IFERROR(__xludf.DUMMYFUNCTION("IF(REGEXMATCH(E623,""^[0-9]{8}$""),""DNI"",IF(E623&lt;&gt;"""",""OTRO"",""""))"),"OTRO")</f>
        <v>OTRO</v>
      </c>
      <c r="E623" s="42" t="s">
        <v>573</v>
      </c>
      <c r="F623" s="56">
        <v>5.95225338E8</v>
      </c>
      <c r="G623" s="15" t="str">
        <f>VLOOKUP(TEXT(F623,"0"),'Nacionalidades de todo por dni'!$A$2:$B$2168,2,0)</f>
        <v>Estadounidense</v>
      </c>
      <c r="H623" s="18" t="str">
        <f t="shared" si="5"/>
        <v/>
      </c>
      <c r="I623" s="18" t="str">
        <f t="shared" si="4"/>
        <v/>
      </c>
      <c r="J623" s="15"/>
      <c r="K623" s="18" t="str">
        <f>VLOOKUP(F623,'Datos por dni'!$B$10:$AM$2168,11,0)</f>
        <v/>
      </c>
      <c r="L623" s="15" t="str">
        <f>VLOOKUP(F623,'Datos por dni'!$B$344:$AN$800,12,0)</f>
        <v/>
      </c>
      <c r="M623" s="15"/>
      <c r="N623" s="15"/>
      <c r="O623" s="15"/>
      <c r="P623" s="15"/>
      <c r="Q623" s="15"/>
    </row>
    <row r="624">
      <c r="A624" s="9" t="s">
        <v>389</v>
      </c>
      <c r="B624" s="15" t="str">
        <f>VLOOKUP(F624,'Datos por dni'!$B$351:$AN$800,2,0)</f>
        <v/>
      </c>
      <c r="C624" s="66">
        <f>VLOOKUP(F624,'Datos por dni'!$B$344:$AN$800,5,0)</f>
        <v>30532</v>
      </c>
      <c r="D624" s="15" t="str">
        <f>IFERROR(__xludf.DUMMYFUNCTION("IF(REGEXMATCH(E624,""^[0-9]{8}$""),""DNI"",IF(E624&lt;&gt;"""",""OTRO"",""""))"),"DNI")</f>
        <v>DNI</v>
      </c>
      <c r="E624" s="42" t="s">
        <v>574</v>
      </c>
      <c r="F624" s="56">
        <v>3.0410422E7</v>
      </c>
      <c r="G624" s="15" t="str">
        <f>VLOOKUP(TEXT(F624,"0"),'Nacionalidades de todo por dni'!$A$2:$B$2168,2,0)</f>
        <v>Argentina</v>
      </c>
      <c r="H624" s="18" t="str">
        <f t="shared" si="5"/>
        <v/>
      </c>
      <c r="I624" s="18" t="str">
        <f t="shared" si="4"/>
        <v/>
      </c>
      <c r="J624" s="15"/>
      <c r="K624" s="18" t="str">
        <f>VLOOKUP(F624,'Datos por dni'!$B$10:$AM$2168,11,0)</f>
        <v/>
      </c>
      <c r="L624" s="15" t="str">
        <f>VLOOKUP(F624,'Datos por dni'!$B$344:$AN$800,12,0)</f>
        <v/>
      </c>
      <c r="M624" s="15"/>
      <c r="N624" s="15"/>
      <c r="O624" s="15"/>
      <c r="P624" s="15"/>
      <c r="Q624" s="15"/>
    </row>
    <row r="625">
      <c r="A625" s="9" t="s">
        <v>389</v>
      </c>
      <c r="B625" s="15" t="str">
        <f>VLOOKUP(F625,'Datos por dni'!$B$351:$AN$800,2,0)</f>
        <v/>
      </c>
      <c r="C625" s="51">
        <f>VLOOKUP(F625,'Datos por dni'!$B$344:$AN$800,5,0)</f>
        <v>36716</v>
      </c>
      <c r="D625" s="15" t="str">
        <f>IFERROR(__xludf.DUMMYFUNCTION("IF(REGEXMATCH(E625,""^[0-9]{8}$""),""DNI"",IF(E625&lt;&gt;"""",""OTRO"",""""))"),"DNI")</f>
        <v>DNI</v>
      </c>
      <c r="E625" s="42" t="s">
        <v>575</v>
      </c>
      <c r="F625" s="59">
        <v>4.2720425E7</v>
      </c>
      <c r="G625" s="15" t="str">
        <f>VLOOKUP(TEXT(F625,"0"),'Nacionalidades de todo por dni'!$A$2:$B$2168,2,0)</f>
        <v/>
      </c>
      <c r="H625" s="18" t="str">
        <f t="shared" si="5"/>
        <v/>
      </c>
      <c r="I625" s="18" t="str">
        <f t="shared" si="4"/>
        <v/>
      </c>
      <c r="J625" s="15"/>
      <c r="K625" s="18" t="str">
        <f>VLOOKUP(F625,'Datos por dni'!$B$10:$AM$2168,11,0)</f>
        <v/>
      </c>
      <c r="L625" s="15" t="str">
        <f>VLOOKUP(F625,'Datos por dni'!$B$344:$AN$800,12,0)</f>
        <v/>
      </c>
      <c r="M625" s="15"/>
      <c r="N625" s="15"/>
      <c r="O625" s="15"/>
      <c r="P625" s="15"/>
      <c r="Q625" s="15"/>
    </row>
    <row r="626">
      <c r="A626" s="9" t="s">
        <v>389</v>
      </c>
      <c r="B626" s="15" t="str">
        <f>VLOOKUP(F626,'Datos por dni'!$B$351:$AN$800,2,0)</f>
        <v/>
      </c>
      <c r="C626" s="51">
        <f>VLOOKUP(F626,'Datos por dni'!$B$344:$AN$800,5,0)</f>
        <v>31638</v>
      </c>
      <c r="D626" s="15" t="str">
        <f>IFERROR(__xludf.DUMMYFUNCTION("IF(REGEXMATCH(E626,""^[0-9]{8}$""),""DNI"",IF(E626&lt;&gt;"""",""OTRO"",""""))"),"DNI")</f>
        <v>DNI</v>
      </c>
      <c r="E626" s="42" t="s">
        <v>576</v>
      </c>
      <c r="F626" s="59">
        <v>3.2554102E7</v>
      </c>
      <c r="G626" s="15" t="str">
        <f>VLOOKUP(TEXT(F626,"0"),'Nacionalidades de todo por dni'!$A$2:$B$2168,2,0)</f>
        <v/>
      </c>
      <c r="H626" s="18" t="str">
        <f t="shared" si="5"/>
        <v/>
      </c>
      <c r="I626" s="18" t="str">
        <f t="shared" si="4"/>
        <v/>
      </c>
      <c r="J626" s="15"/>
      <c r="K626" s="18" t="str">
        <f>VLOOKUP(F626,'Datos por dni'!$B$10:$AM$2168,11,0)</f>
        <v/>
      </c>
      <c r="L626" s="15" t="str">
        <f>VLOOKUP(F626,'Datos por dni'!$B$344:$AN$800,12,0)</f>
        <v/>
      </c>
      <c r="M626" s="15"/>
      <c r="N626" s="15"/>
      <c r="O626" s="15"/>
      <c r="P626" s="15"/>
      <c r="Q626" s="15"/>
    </row>
    <row r="627">
      <c r="A627" s="9" t="s">
        <v>389</v>
      </c>
      <c r="B627" s="15" t="str">
        <f>VLOOKUP(F627,'Datos por dni'!$B$351:$AN$800,2,0)</f>
        <v/>
      </c>
      <c r="C627" s="51">
        <f>VLOOKUP(F627,'Datos por dni'!$B$344:$AN$800,5,0)</f>
        <v>35142</v>
      </c>
      <c r="D627" s="15" t="str">
        <f>IFERROR(__xludf.DUMMYFUNCTION("IF(REGEXMATCH(E627,""^[0-9]{8}$""),""DNI"",IF(E627&lt;&gt;"""",""OTRO"",""""))"),"DNI")</f>
        <v>DNI</v>
      </c>
      <c r="E627" s="42" t="s">
        <v>577</v>
      </c>
      <c r="F627" s="56">
        <v>9.5472932E7</v>
      </c>
      <c r="G627" s="15" t="str">
        <f>VLOOKUP(TEXT(F627,"0"),'Nacionalidades de todo por dni'!$A$2:$B$2168,2,0)</f>
        <v>Colombia</v>
      </c>
      <c r="H627" s="18" t="str">
        <f t="shared" si="5"/>
        <v/>
      </c>
      <c r="I627" s="18" t="str">
        <f t="shared" si="4"/>
        <v/>
      </c>
      <c r="J627" s="15"/>
      <c r="K627" s="18" t="str">
        <f>VLOOKUP(F627,'Datos por dni'!$B$10:$AM$2168,11,0)</f>
        <v/>
      </c>
      <c r="L627" s="15" t="str">
        <f>VLOOKUP(F627,'Datos por dni'!$B$344:$AN$800,12,0)</f>
        <v/>
      </c>
      <c r="M627" s="15"/>
      <c r="N627" s="15"/>
      <c r="O627" s="15"/>
      <c r="P627" s="15"/>
      <c r="Q627" s="15"/>
    </row>
    <row r="628">
      <c r="A628" s="9" t="s">
        <v>389</v>
      </c>
      <c r="B628" s="15" t="str">
        <f>VLOOKUP(F628,'Datos por dni'!$B$351:$AN$800,2,0)</f>
        <v/>
      </c>
      <c r="C628" s="51">
        <f>VLOOKUP(F628,'Datos por dni'!$B$344:$AN$800,5,0)</f>
        <v>36322</v>
      </c>
      <c r="D628" s="15" t="str">
        <f>IFERROR(__xludf.DUMMYFUNCTION("IF(REGEXMATCH(E628,""^[0-9]{8}$""),""DNI"",IF(E628&lt;&gt;"""",""OTRO"",""""))"),"OTRO")</f>
        <v>OTRO</v>
      </c>
      <c r="E628" s="42" t="s">
        <v>578</v>
      </c>
      <c r="F628" s="56" t="s">
        <v>579</v>
      </c>
      <c r="G628" s="15" t="str">
        <f>VLOOKUP(TEXT(F628,"0"),'Nacionalidades de todo por dni'!$A$2:$B$2168,2,0)</f>
        <v>Estadounidense</v>
      </c>
      <c r="H628" s="18" t="str">
        <f t="shared" si="5"/>
        <v/>
      </c>
      <c r="I628" s="18" t="str">
        <f t="shared" si="4"/>
        <v/>
      </c>
      <c r="J628" s="15"/>
      <c r="K628" s="18" t="str">
        <f>VLOOKUP(F628,'Datos por dni'!$B$10:$AM$2168,11,0)</f>
        <v/>
      </c>
      <c r="L628" s="15" t="str">
        <f>VLOOKUP(F628,'Datos por dni'!$B$344:$AN$800,12,0)</f>
        <v/>
      </c>
      <c r="M628" s="15"/>
      <c r="N628" s="15"/>
      <c r="O628" s="15"/>
      <c r="P628" s="15"/>
      <c r="Q628" s="15"/>
    </row>
    <row r="629">
      <c r="A629" s="9" t="s">
        <v>389</v>
      </c>
      <c r="B629" s="15" t="str">
        <f>VLOOKUP(F629,'Datos por dni'!$B$351:$AN$800,2,0)</f>
        <v/>
      </c>
      <c r="C629" s="51">
        <f>VLOOKUP(F629,'Datos por dni'!$B$344:$AN$800,5,0)</f>
        <v>35309</v>
      </c>
      <c r="D629" s="15" t="str">
        <f>IFERROR(__xludf.DUMMYFUNCTION("IF(REGEXMATCH(E629,""^[0-9]{8}$""),""DNI"",IF(E629&lt;&gt;"""",""OTRO"",""""))"),"DNI")</f>
        <v>DNI</v>
      </c>
      <c r="E629" s="42" t="s">
        <v>580</v>
      </c>
      <c r="F629" s="63">
        <v>3.9920092E7</v>
      </c>
      <c r="G629" s="15" t="str">
        <f>VLOOKUP(TEXT(F629,"0"),'Nacionalidades de todo por dni'!$A$2:$B$2168,2,0)</f>
        <v>Argentina</v>
      </c>
      <c r="H629" s="18" t="str">
        <f t="shared" si="5"/>
        <v/>
      </c>
      <c r="I629" s="18" t="str">
        <f t="shared" si="4"/>
        <v/>
      </c>
      <c r="J629" s="15"/>
      <c r="K629" s="18" t="str">
        <f>VLOOKUP(F629,'Datos por dni'!$B$10:$AM$2168,11,0)</f>
        <v/>
      </c>
      <c r="L629" s="15" t="str">
        <f>VLOOKUP(F629,'Datos por dni'!$B$344:$AN$800,12,0)</f>
        <v/>
      </c>
      <c r="M629" s="15"/>
      <c r="N629" s="15"/>
      <c r="O629" s="15"/>
      <c r="P629" s="15"/>
      <c r="Q629" s="15"/>
    </row>
    <row r="630">
      <c r="A630" s="9" t="s">
        <v>389</v>
      </c>
      <c r="B630" s="15" t="str">
        <f>VLOOKUP(F630,'Datos por dni'!$B$351:$AN$800,2,0)</f>
        <v/>
      </c>
      <c r="C630" s="51">
        <f>VLOOKUP(F630,'Datos por dni'!$B$344:$AN$800,5,0)</f>
        <v>34295</v>
      </c>
      <c r="D630" s="15" t="str">
        <f>IFERROR(__xludf.DUMMYFUNCTION("IF(REGEXMATCH(E630,""^[0-9]{8}$""),""DNI"",IF(E630&lt;&gt;"""",""OTRO"",""""))"),"DNI")</f>
        <v>DNI</v>
      </c>
      <c r="E630" s="42" t="s">
        <v>581</v>
      </c>
      <c r="F630" s="59">
        <v>3.8028846E7</v>
      </c>
      <c r="G630" s="15" t="str">
        <f>VLOOKUP(TEXT(F630,"0"),'Nacionalidades de todo por dni'!$A$2:$B$2168,2,0)</f>
        <v>Argentina</v>
      </c>
      <c r="H630" s="18" t="str">
        <f t="shared" si="5"/>
        <v/>
      </c>
      <c r="I630" s="18" t="str">
        <f t="shared" si="4"/>
        <v/>
      </c>
      <c r="J630" s="15"/>
      <c r="K630" s="18" t="str">
        <f>VLOOKUP(F630,'Datos por dni'!$B$10:$AM$2168,11,0)</f>
        <v/>
      </c>
      <c r="L630" s="15" t="str">
        <f>VLOOKUP(F630,'Datos por dni'!$B$344:$AN$800,12,0)</f>
        <v/>
      </c>
      <c r="M630" s="15"/>
      <c r="N630" s="15"/>
      <c r="O630" s="15"/>
      <c r="P630" s="15"/>
      <c r="Q630" s="15"/>
    </row>
    <row r="631">
      <c r="A631" s="9" t="s">
        <v>389</v>
      </c>
      <c r="B631" s="49" t="str">
        <f>VLOOKUP(F631,'Datos por dni'!$B$351:$AN$800,2,0)</f>
        <v/>
      </c>
      <c r="C631" s="51">
        <f>VLOOKUP(F631,'Datos por dni'!$B$344:$AN$800,5,0)</f>
        <v>33299</v>
      </c>
      <c r="D631" s="15" t="str">
        <f>IFERROR(__xludf.DUMMYFUNCTION("IF(REGEXMATCH(E631,""^[0-9]{8}$""),""DNI"",IF(E631&lt;&gt;"""",""OTRO"",""""))"),"DNI")</f>
        <v>DNI</v>
      </c>
      <c r="E631" s="42" t="s">
        <v>582</v>
      </c>
      <c r="F631" s="59">
        <v>3.5962254E7</v>
      </c>
      <c r="G631" s="15" t="str">
        <f>VLOOKUP(TEXT(F631,"0"),'Nacionalidades de todo por dni'!$A$2:$B$2168,2,0)</f>
        <v>Argentina</v>
      </c>
      <c r="H631" s="18" t="str">
        <f t="shared" si="5"/>
        <v/>
      </c>
      <c r="I631" s="18" t="str">
        <f t="shared" si="4"/>
        <v/>
      </c>
      <c r="J631" s="15"/>
      <c r="K631" s="18" t="str">
        <f>VLOOKUP(F631,'Datos por dni'!$B$10:$AM$2168,11,0)</f>
        <v/>
      </c>
      <c r="L631" s="15" t="str">
        <f>VLOOKUP(F631,'Datos por dni'!$B$344:$AN$800,12,0)</f>
        <v/>
      </c>
      <c r="M631" s="15"/>
      <c r="N631" s="15"/>
      <c r="O631" s="15"/>
      <c r="P631" s="15"/>
      <c r="Q631" s="15"/>
    </row>
    <row r="632">
      <c r="A632" s="9" t="s">
        <v>389</v>
      </c>
      <c r="B632" s="15" t="str">
        <f>VLOOKUP(F632,'Datos por dni'!$B$351:$AN$800,2,0)</f>
        <v/>
      </c>
      <c r="C632" s="51">
        <f>VLOOKUP(F632,'Datos por dni'!$B$344:$AN$800,5,0)</f>
        <v>35515</v>
      </c>
      <c r="D632" s="15" t="str">
        <f>IFERROR(__xludf.DUMMYFUNCTION("IF(REGEXMATCH(E632,""^[0-9]{8}$""),""DNI"",IF(E632&lt;&gt;"""",""OTRO"",""""))"),"DNI")</f>
        <v>DNI</v>
      </c>
      <c r="E632" s="42" t="s">
        <v>583</v>
      </c>
      <c r="F632" s="56">
        <v>4.0242305E7</v>
      </c>
      <c r="G632" s="15" t="str">
        <f>VLOOKUP(TEXT(F632,"0"),'Nacionalidades de todo por dni'!$A$2:$B$2168,2,0)</f>
        <v>Argentina</v>
      </c>
      <c r="H632" s="18" t="str">
        <f t="shared" si="5"/>
        <v/>
      </c>
      <c r="I632" s="18" t="str">
        <f t="shared" si="4"/>
        <v/>
      </c>
      <c r="J632" s="15"/>
      <c r="K632" s="18" t="str">
        <f>VLOOKUP(F632,'Datos por dni'!$B$10:$AM$2168,11,0)</f>
        <v/>
      </c>
      <c r="L632" s="15" t="str">
        <f>VLOOKUP(F632,'Datos por dni'!$B$344:$AN$800,12,0)</f>
        <v/>
      </c>
      <c r="M632" s="15"/>
      <c r="N632" s="15"/>
      <c r="O632" s="15"/>
      <c r="P632" s="15"/>
      <c r="Q632" s="15"/>
    </row>
    <row r="633">
      <c r="A633" s="9" t="s">
        <v>389</v>
      </c>
      <c r="B633" s="15" t="str">
        <f>VLOOKUP(F633,'Datos por dni'!$B$351:$AN$800,2,0)</f>
        <v/>
      </c>
      <c r="C633" s="51">
        <f>VLOOKUP(F633,'Datos por dni'!$B$344:$AN$800,5,0)</f>
        <v>33876</v>
      </c>
      <c r="D633" s="15" t="str">
        <f>IFERROR(__xludf.DUMMYFUNCTION("IF(REGEXMATCH(E633,""^[0-9]{8}$""),""DNI"",IF(E633&lt;&gt;"""",""OTRO"",""""))"),"DNI")</f>
        <v>DNI</v>
      </c>
      <c r="E633" s="42" t="s">
        <v>584</v>
      </c>
      <c r="F633" s="59">
        <v>3.6835512E7</v>
      </c>
      <c r="G633" s="15" t="str">
        <f>VLOOKUP(TEXT(F633,"0"),'Nacionalidades de todo por dni'!$A$2:$B$2168,2,0)</f>
        <v>Argentina</v>
      </c>
      <c r="H633" s="18" t="str">
        <f t="shared" si="5"/>
        <v/>
      </c>
      <c r="I633" s="18" t="str">
        <f t="shared" si="4"/>
        <v/>
      </c>
      <c r="J633" s="15"/>
      <c r="K633" s="18" t="str">
        <f>VLOOKUP(F633,'Datos por dni'!$B$10:$AM$2168,11,0)</f>
        <v/>
      </c>
      <c r="L633" s="15" t="str">
        <f>VLOOKUP(F633,'Datos por dni'!$B$344:$AN$800,12,0)</f>
        <v/>
      </c>
      <c r="M633" s="15"/>
      <c r="N633" s="15"/>
      <c r="O633" s="15"/>
      <c r="P633" s="15"/>
      <c r="Q633" s="15"/>
    </row>
    <row r="634" hidden="1">
      <c r="A634" s="9" t="s">
        <v>389</v>
      </c>
      <c r="B634" s="15" t="str">
        <f>VLOOKUP(F634,'Datos por dni'!$B$351:$AN$800,2,0)</f>
        <v>#N/A</v>
      </c>
      <c r="C634" s="15"/>
      <c r="D634" s="15" t="str">
        <f>IFERROR(__xludf.DUMMYFUNCTION("IF(REGEXMATCH(E634,""^[0-9]{8}$""),""DNI"",IF(E634&lt;&gt;"""",""OTRO"",""""))"),"")</f>
        <v/>
      </c>
      <c r="E634" s="42"/>
      <c r="F634" s="59"/>
      <c r="G634" s="15" t="str">
        <f>VLOOKUP(TEXT(F634,"0"),'Nacionalidades de todo por dni'!$A$2:$B$2168,2,0)</f>
        <v>Estadounidense</v>
      </c>
      <c r="H634" s="18" t="str">
        <f t="shared" si="5"/>
        <v>D</v>
      </c>
      <c r="I634" s="18" t="str">
        <f t="shared" si="4"/>
        <v/>
      </c>
      <c r="J634" s="15"/>
      <c r="K634" s="18" t="str">
        <f>VLOOKUP(F634,'Datos por dni'!$B$10:$AM$2168,11,0)</f>
        <v>Días de semana por la tarde</v>
      </c>
      <c r="L634" s="15" t="str">
        <f>VLOOKUP(F634,'Datos por dni'!$B$344:$AN$800,12,0)</f>
        <v>#N/A</v>
      </c>
      <c r="M634" s="15"/>
      <c r="N634" s="15"/>
      <c r="O634" s="15"/>
      <c r="P634" s="15"/>
      <c r="Q634" s="15"/>
    </row>
    <row r="635">
      <c r="A635" s="9" t="s">
        <v>389</v>
      </c>
      <c r="B635" s="15" t="str">
        <f>VLOOKUP(F635,'Datos por dni'!$B$351:$AN$800,2,0)</f>
        <v/>
      </c>
      <c r="C635" s="51">
        <f>VLOOKUP(F635,'Datos por dni'!$B$344:$AN$800,5,0)</f>
        <v>36668</v>
      </c>
      <c r="D635" s="15" t="str">
        <f>IFERROR(__xludf.DUMMYFUNCTION("IF(REGEXMATCH(E635,""^[0-9]{8}$""),""DNI"",IF(E635&lt;&gt;"""",""OTRO"",""""))"),"DNI")</f>
        <v>DNI</v>
      </c>
      <c r="E635" s="42" t="s">
        <v>585</v>
      </c>
      <c r="F635" s="64">
        <v>4.2647359E7</v>
      </c>
      <c r="G635" s="15" t="str">
        <f>VLOOKUP(TEXT(F635,"0"),'Nacionalidades de todo por dni'!$A$2:$B$2168,2,0)</f>
        <v>Argentina</v>
      </c>
      <c r="H635" s="18" t="str">
        <f t="shared" si="5"/>
        <v/>
      </c>
      <c r="I635" s="18" t="str">
        <f t="shared" si="4"/>
        <v/>
      </c>
      <c r="J635" s="15"/>
      <c r="K635" s="18" t="str">
        <f>VLOOKUP(F635,'Datos por dni'!$B$10:$AM$2168,11,0)</f>
        <v/>
      </c>
      <c r="L635" s="15" t="str">
        <f>VLOOKUP(F635,'Datos por dni'!$B$344:$AN$800,12,0)</f>
        <v/>
      </c>
      <c r="M635" s="15"/>
      <c r="N635" s="15"/>
      <c r="O635" s="15"/>
      <c r="P635" s="15"/>
      <c r="Q635" s="15"/>
    </row>
    <row r="636" hidden="1">
      <c r="A636" s="9" t="s">
        <v>389</v>
      </c>
      <c r="B636" s="15" t="str">
        <f>VLOOKUP(F636,'Datos por dni'!$B$351:$AN$800,2,0)</f>
        <v>#N/A</v>
      </c>
      <c r="C636" s="15"/>
      <c r="D636" s="15" t="str">
        <f>IFERROR(__xludf.DUMMYFUNCTION("IF(REGEXMATCH(E636,""^[0-9]{8}$""),""DNI"",IF(E636&lt;&gt;"""",""OTRO"",""""))"),"")</f>
        <v/>
      </c>
      <c r="E636" s="42"/>
      <c r="F636" s="59"/>
      <c r="G636" s="15" t="str">
        <f>VLOOKUP(TEXT(F636,"0"),'Nacionalidades de todo por dni'!$A$2:$B$2168,2,0)</f>
        <v>Estadounidense</v>
      </c>
      <c r="H636" s="18" t="str">
        <f t="shared" si="5"/>
        <v>D</v>
      </c>
      <c r="I636" s="18" t="str">
        <f t="shared" si="4"/>
        <v/>
      </c>
      <c r="J636" s="15"/>
      <c r="K636" s="18" t="str">
        <f>VLOOKUP(F636,'Datos por dni'!$B$10:$AM$2168,11,0)</f>
        <v>Días de semana por la tarde</v>
      </c>
      <c r="L636" s="15" t="str">
        <f>VLOOKUP(F636,'Datos por dni'!$B$344:$AN$800,12,0)</f>
        <v>#N/A</v>
      </c>
      <c r="M636" s="15"/>
      <c r="N636" s="15"/>
      <c r="O636" s="15"/>
      <c r="P636" s="15"/>
      <c r="Q636" s="15"/>
    </row>
    <row r="637">
      <c r="A637" s="9" t="s">
        <v>389</v>
      </c>
      <c r="B637" s="15" t="str">
        <f>VLOOKUP(F637,'Datos por dni'!$B$351:$AN$800,2,0)</f>
        <v/>
      </c>
      <c r="C637" s="51">
        <f>VLOOKUP(F637,'Datos por dni'!$B$344:$AN$800,5,0)</f>
        <v>33721</v>
      </c>
      <c r="D637" s="15" t="str">
        <f>IFERROR(__xludf.DUMMYFUNCTION("IF(REGEXMATCH(E637,""^[0-9]{8}$""),""DNI"",IF(E637&lt;&gt;"""",""OTRO"",""""))"),"OTRO")</f>
        <v>OTRO</v>
      </c>
      <c r="E637" s="42" t="s">
        <v>586</v>
      </c>
      <c r="F637" s="56" t="s">
        <v>586</v>
      </c>
      <c r="G637" s="15" t="str">
        <f>VLOOKUP(TEXT(F637,"0"),'Nacionalidades de todo por dni'!$A$2:$B$2168,2,0)</f>
        <v>Francia</v>
      </c>
      <c r="H637" s="18" t="str">
        <f t="shared" si="5"/>
        <v/>
      </c>
      <c r="I637" s="18" t="str">
        <f t="shared" si="4"/>
        <v/>
      </c>
      <c r="J637" s="15"/>
      <c r="K637" s="18" t="str">
        <f>VLOOKUP(F637,'Datos por dni'!$B$10:$AM$2168,11,0)</f>
        <v/>
      </c>
      <c r="L637" s="15" t="str">
        <f>VLOOKUP(F637,'Datos por dni'!$B$344:$AN$800,12,0)</f>
        <v/>
      </c>
      <c r="M637" s="15"/>
      <c r="N637" s="15"/>
      <c r="O637" s="15"/>
      <c r="P637" s="15"/>
      <c r="Q637" s="15"/>
    </row>
    <row r="638">
      <c r="A638" s="9" t="s">
        <v>389</v>
      </c>
      <c r="B638" s="15" t="str">
        <f>VLOOKUP(F638,'Datos por dni'!$B$351:$AN$800,2,0)</f>
        <v/>
      </c>
      <c r="C638" s="66">
        <f>VLOOKUP(F638,'Datos por dni'!$B$344:$AN$800,5,0)</f>
        <v>36029</v>
      </c>
      <c r="D638" s="15" t="str">
        <f>IFERROR(__xludf.DUMMYFUNCTION("IF(REGEXMATCH(E638,""^[0-9]{8}$""),""DNI"",IF(E638&lt;&gt;"""",""OTRO"",""""))"),"OTRO")</f>
        <v>OTRO</v>
      </c>
      <c r="E638" s="42" t="s">
        <v>587</v>
      </c>
      <c r="F638" s="56">
        <v>5.51780617E8</v>
      </c>
      <c r="G638" s="15" t="str">
        <f>VLOOKUP(TEXT(F638,"0"),'Nacionalidades de todo por dni'!$A$2:$B$2168,2,0)</f>
        <v>Inglaterra</v>
      </c>
      <c r="H638" s="18" t="str">
        <f t="shared" si="5"/>
        <v/>
      </c>
      <c r="I638" s="18" t="str">
        <f t="shared" si="4"/>
        <v/>
      </c>
      <c r="J638" s="15"/>
      <c r="K638" s="18" t="str">
        <f>VLOOKUP(F638,'Datos por dni'!$B$10:$AM$2168,11,0)</f>
        <v/>
      </c>
      <c r="L638" s="15" t="str">
        <f>VLOOKUP(F638,'Datos por dni'!$B$344:$AN$800,12,0)</f>
        <v/>
      </c>
      <c r="M638" s="15"/>
      <c r="N638" s="15"/>
      <c r="O638" s="15"/>
      <c r="P638" s="15"/>
      <c r="Q638" s="15"/>
    </row>
    <row r="639">
      <c r="A639" s="9" t="s">
        <v>389</v>
      </c>
      <c r="B639" s="15" t="str">
        <f>VLOOKUP(F639,'Datos por dni'!$B$351:$AN$800,2,0)</f>
        <v/>
      </c>
      <c r="C639" s="51">
        <f>VLOOKUP(F639,'Datos por dni'!$B$344:$AN$800,5,0)</f>
        <v>36291</v>
      </c>
      <c r="D639" s="15" t="str">
        <f>IFERROR(__xludf.DUMMYFUNCTION("IF(REGEXMATCH(E639,""^[0-9]{8}$""),""DNI"",IF(E639&lt;&gt;"""",""OTRO"",""""))"),"OTRO")</f>
        <v>OTRO</v>
      </c>
      <c r="E639" s="42" t="s">
        <v>588</v>
      </c>
      <c r="F639" s="56">
        <v>5.32258936E8</v>
      </c>
      <c r="G639" s="15" t="str">
        <f>VLOOKUP(TEXT(F639,"0"),'Nacionalidades de todo por dni'!$A$2:$B$2168,2,0)</f>
        <v>Inglaterra</v>
      </c>
      <c r="H639" s="18" t="str">
        <f t="shared" si="5"/>
        <v/>
      </c>
      <c r="I639" s="18" t="str">
        <f t="shared" si="4"/>
        <v/>
      </c>
      <c r="J639" s="15"/>
      <c r="K639" s="18" t="str">
        <f>VLOOKUP(F639,'Datos por dni'!$B$10:$AM$2168,11,0)</f>
        <v/>
      </c>
      <c r="L639" s="15" t="str">
        <f>VLOOKUP(F639,'Datos por dni'!$B$344:$AN$800,12,0)</f>
        <v/>
      </c>
      <c r="M639" s="15"/>
      <c r="N639" s="15"/>
      <c r="O639" s="15"/>
      <c r="P639" s="15"/>
      <c r="Q639" s="15"/>
    </row>
    <row r="640">
      <c r="A640" s="9" t="s">
        <v>389</v>
      </c>
      <c r="B640" s="15" t="str">
        <f>VLOOKUP(F640,'Datos por dni'!$B$351:$AN$800,2,0)</f>
        <v/>
      </c>
      <c r="C640" s="51">
        <f>VLOOKUP(F640,'Datos por dni'!$B$344:$AN$800,5,0)</f>
        <v>36755</v>
      </c>
      <c r="D640" s="15" t="str">
        <f>IFERROR(__xludf.DUMMYFUNCTION("IF(REGEXMATCH(E640,""^[0-9]{8}$""),""DNI"",IF(E640&lt;&gt;"""",""OTRO"",""""))"),"DNI")</f>
        <v>DNI</v>
      </c>
      <c r="E640" s="42" t="s">
        <v>589</v>
      </c>
      <c r="F640" s="59">
        <v>4.2832784E7</v>
      </c>
      <c r="G640" s="15" t="str">
        <f>VLOOKUP(TEXT(F640,"0"),'Nacionalidades de todo por dni'!$A$2:$B$2168,2,0)</f>
        <v/>
      </c>
      <c r="H640" s="18" t="str">
        <f t="shared" si="5"/>
        <v/>
      </c>
      <c r="I640" s="18" t="str">
        <f t="shared" si="4"/>
        <v/>
      </c>
      <c r="J640" s="15"/>
      <c r="K640" s="18" t="str">
        <f>VLOOKUP(F640,'Datos por dni'!$B$10:$AM$2168,11,0)</f>
        <v/>
      </c>
      <c r="L640" s="15" t="str">
        <f>VLOOKUP(F640,'Datos por dni'!$B$344:$AN$800,12,0)</f>
        <v/>
      </c>
      <c r="M640" s="15"/>
      <c r="N640" s="15"/>
      <c r="O640" s="15"/>
      <c r="P640" s="15"/>
      <c r="Q640" s="15"/>
    </row>
    <row r="641">
      <c r="A641" s="9" t="s">
        <v>389</v>
      </c>
      <c r="B641" s="15" t="str">
        <f>VLOOKUP(F641,'Datos por dni'!$B$351:$AN$800,2,0)</f>
        <v/>
      </c>
      <c r="C641" s="51">
        <f>VLOOKUP(F641,'Datos por dni'!$B$344:$AN$800,5,0)</f>
        <v>32272</v>
      </c>
      <c r="D641" s="15" t="str">
        <f>IFERROR(__xludf.DUMMYFUNCTION("IF(REGEXMATCH(E641,""^[0-9]{8}$""),""DNI"",IF(E641&lt;&gt;"""",""OTRO"",""""))"),"DNI")</f>
        <v>DNI</v>
      </c>
      <c r="E641" s="42" t="s">
        <v>590</v>
      </c>
      <c r="F641" s="56">
        <v>3.3811502E7</v>
      </c>
      <c r="G641" s="15" t="str">
        <f>VLOOKUP(TEXT(F641,"0"),'Nacionalidades de todo por dni'!$A$2:$B$2168,2,0)</f>
        <v>Argentina</v>
      </c>
      <c r="H641" s="18" t="str">
        <f t="shared" si="5"/>
        <v/>
      </c>
      <c r="I641" s="18" t="str">
        <f t="shared" si="4"/>
        <v/>
      </c>
      <c r="J641" s="15"/>
      <c r="K641" s="18" t="str">
        <f>VLOOKUP(F641,'Datos por dni'!$B$10:$AM$2168,11,0)</f>
        <v/>
      </c>
      <c r="L641" s="15" t="str">
        <f>VLOOKUP(F641,'Datos por dni'!$B$344:$AN$800,12,0)</f>
        <v/>
      </c>
      <c r="M641" s="15"/>
      <c r="N641" s="15"/>
      <c r="O641" s="15"/>
      <c r="P641" s="15"/>
      <c r="Q641" s="15"/>
    </row>
    <row r="642" hidden="1">
      <c r="A642" s="9" t="s">
        <v>389</v>
      </c>
      <c r="B642" s="15" t="str">
        <f>VLOOKUP(F642,'Datos por dni'!$B$351:$AN$800,2,0)</f>
        <v>#N/A</v>
      </c>
      <c r="C642" s="15"/>
      <c r="D642" s="15" t="str">
        <f>IFERROR(__xludf.DUMMYFUNCTION("IF(REGEXMATCH(E642,""^[0-9]{8}$""),""DNI"",IF(E642&lt;&gt;"""",""OTRO"",""""))"),"")</f>
        <v/>
      </c>
      <c r="E642" s="42"/>
      <c r="F642" s="59"/>
      <c r="G642" s="15" t="str">
        <f>VLOOKUP(TEXT(F642,"0"),'Nacionalidades de todo por dni'!$A$2:$B$2168,2,0)</f>
        <v>Estadounidense</v>
      </c>
      <c r="H642" s="18" t="str">
        <f t="shared" si="5"/>
        <v>D</v>
      </c>
      <c r="I642" s="18" t="str">
        <f t="shared" si="4"/>
        <v/>
      </c>
      <c r="J642" s="15"/>
      <c r="K642" s="18" t="str">
        <f>VLOOKUP(F642,'Datos por dni'!$B$10:$AM$2168,11,0)</f>
        <v>Días de semana por la tarde</v>
      </c>
      <c r="L642" s="15" t="str">
        <f>VLOOKUP(F642,'Datos por dni'!$B$344:$AN$800,12,0)</f>
        <v>#N/A</v>
      </c>
      <c r="M642" s="15"/>
      <c r="N642" s="15"/>
      <c r="O642" s="15"/>
      <c r="P642" s="15"/>
      <c r="Q642" s="15"/>
    </row>
    <row r="643">
      <c r="A643" s="9" t="s">
        <v>389</v>
      </c>
      <c r="B643" s="15" t="str">
        <f>VLOOKUP(F643,'Datos por dni'!$B$351:$AN$800,2,0)</f>
        <v/>
      </c>
      <c r="C643" s="51">
        <f>VLOOKUP(F643,'Datos por dni'!$B$344:$AN$800,5,0)</f>
        <v>34494</v>
      </c>
      <c r="D643" s="15" t="str">
        <f>IFERROR(__xludf.DUMMYFUNCTION("IF(REGEXMATCH(E643,""^[0-9]{8}$""),""DNI"",IF(E643&lt;&gt;"""",""OTRO"",""""))"),"DNI")</f>
        <v>DNI</v>
      </c>
      <c r="E643" s="42" t="s">
        <v>591</v>
      </c>
      <c r="F643" s="59">
        <v>3.8357937E7</v>
      </c>
      <c r="G643" s="15" t="str">
        <f>VLOOKUP(TEXT(F643,"0"),'Nacionalidades de todo por dni'!$A$2:$B$2168,2,0)</f>
        <v>Argentina</v>
      </c>
      <c r="H643" s="18" t="str">
        <f t="shared" si="5"/>
        <v/>
      </c>
      <c r="I643" s="18" t="str">
        <f t="shared" si="4"/>
        <v/>
      </c>
      <c r="J643" s="15"/>
      <c r="K643" s="18" t="str">
        <f>VLOOKUP(F643,'Datos por dni'!$B$10:$AM$2168,11,0)</f>
        <v/>
      </c>
      <c r="L643" s="15" t="str">
        <f>VLOOKUP(F643,'Datos por dni'!$B$344:$AN$800,12,0)</f>
        <v/>
      </c>
      <c r="M643" s="15"/>
      <c r="N643" s="15"/>
      <c r="O643" s="15"/>
      <c r="P643" s="15"/>
      <c r="Q643" s="15"/>
    </row>
    <row r="644">
      <c r="A644" s="9" t="s">
        <v>389</v>
      </c>
      <c r="B644" s="15" t="str">
        <f>VLOOKUP(F644,'Datos por dni'!$B$351:$AN$800,2,0)</f>
        <v/>
      </c>
      <c r="C644" s="51">
        <f>VLOOKUP(F644,'Datos por dni'!$B$344:$AN$800,5,0)</f>
        <v>36018</v>
      </c>
      <c r="D644" s="15" t="str">
        <f>IFERROR(__xludf.DUMMYFUNCTION("IF(REGEXMATCH(E644,""^[0-9]{8}$""),""DNI"",IF(E644&lt;&gt;"""",""OTRO"",""""))"),"DNI")</f>
        <v>DNI</v>
      </c>
      <c r="E644" s="42" t="s">
        <v>592</v>
      </c>
      <c r="F644" s="56">
        <v>4.147255E7</v>
      </c>
      <c r="G644" s="15" t="str">
        <f>VLOOKUP(TEXT(F644,"0"),'Nacionalidades de todo por dni'!$A$2:$B$2168,2,0)</f>
        <v>Argentina</v>
      </c>
      <c r="H644" s="18" t="str">
        <f t="shared" si="5"/>
        <v/>
      </c>
      <c r="I644" s="18" t="str">
        <f t="shared" si="4"/>
        <v/>
      </c>
      <c r="J644" s="15"/>
      <c r="K644" s="18" t="str">
        <f>VLOOKUP(F644,'Datos por dni'!$B$10:$AM$2168,11,0)</f>
        <v/>
      </c>
      <c r="L644" s="15" t="str">
        <f>VLOOKUP(F644,'Datos por dni'!$B$344:$AN$800,12,0)</f>
        <v/>
      </c>
      <c r="M644" s="15"/>
      <c r="N644" s="15"/>
      <c r="O644" s="15"/>
      <c r="P644" s="15"/>
      <c r="Q644" s="15"/>
    </row>
    <row r="645">
      <c r="A645" s="9" t="s">
        <v>389</v>
      </c>
      <c r="B645" s="15" t="str">
        <f>VLOOKUP(F645,'Datos por dni'!$B$351:$AN$800,2,0)</f>
        <v/>
      </c>
      <c r="C645" s="51">
        <f>VLOOKUP(F645,'Datos por dni'!$B$344:$AN$800,5,0)</f>
        <v>31718</v>
      </c>
      <c r="D645" s="15" t="str">
        <f>IFERROR(__xludf.DUMMYFUNCTION("IF(REGEXMATCH(E645,""^[0-9]{8}$""),""DNI"",IF(E645&lt;&gt;"""",""OTRO"",""""))"),"DNI")</f>
        <v>DNI</v>
      </c>
      <c r="E645" s="42" t="s">
        <v>593</v>
      </c>
      <c r="F645" s="56">
        <v>3.2556438E7</v>
      </c>
      <c r="G645" s="15" t="str">
        <f>VLOOKUP(TEXT(F645,"0"),'Nacionalidades de todo por dni'!$A$2:$B$2168,2,0)</f>
        <v>Argentina</v>
      </c>
      <c r="H645" s="18" t="str">
        <f t="shared" si="5"/>
        <v/>
      </c>
      <c r="I645" s="18" t="str">
        <f t="shared" si="4"/>
        <v/>
      </c>
      <c r="J645" s="15"/>
      <c r="K645" s="18" t="str">
        <f>VLOOKUP(F645,'Datos por dni'!$B$10:$AM$2168,11,0)</f>
        <v/>
      </c>
      <c r="L645" s="15" t="str">
        <f>VLOOKUP(F645,'Datos por dni'!$B$344:$AN$800,12,0)</f>
        <v/>
      </c>
      <c r="M645" s="15"/>
      <c r="N645" s="15"/>
      <c r="O645" s="15"/>
      <c r="P645" s="15"/>
      <c r="Q645" s="15"/>
    </row>
    <row r="646">
      <c r="A646" s="9" t="s">
        <v>389</v>
      </c>
      <c r="B646" s="15" t="str">
        <f>VLOOKUP(F646,'Datos por dni'!$B$351:$AN$800,2,0)</f>
        <v/>
      </c>
      <c r="C646" s="49">
        <f>VLOOKUP(F646,'Datos por dni'!$B$344:$AN$800,5,0)</f>
        <v>36087</v>
      </c>
      <c r="D646" s="15" t="str">
        <f>IFERROR(__xludf.DUMMYFUNCTION("IF(REGEXMATCH(E646,""^[0-9]{8}$""),""DNI"",IF(E646&lt;&gt;"""",""OTRO"",""""))"),"OTRO")</f>
        <v>OTRO</v>
      </c>
      <c r="E646" s="42" t="s">
        <v>594</v>
      </c>
      <c r="F646" s="64">
        <v>5.23229455E8</v>
      </c>
      <c r="G646" s="15" t="str">
        <f>VLOOKUP(TEXT(F646,"0"),'Nacionalidades de todo por dni'!$A$2:$B$2168,2,0)</f>
        <v>Estadounidense</v>
      </c>
      <c r="H646" s="18" t="str">
        <f t="shared" si="5"/>
        <v/>
      </c>
      <c r="I646" s="18" t="str">
        <f t="shared" si="4"/>
        <v/>
      </c>
      <c r="J646" s="15"/>
      <c r="K646" s="18" t="str">
        <f>VLOOKUP(F646,'Datos por dni'!$B$10:$AM$2168,11,0)</f>
        <v/>
      </c>
      <c r="L646" s="15" t="str">
        <f>VLOOKUP(F646,'Datos por dni'!$B$344:$AN$800,12,0)</f>
        <v/>
      </c>
      <c r="M646" s="15"/>
      <c r="N646" s="15"/>
      <c r="O646" s="15"/>
      <c r="P646" s="15"/>
      <c r="Q646" s="15"/>
    </row>
    <row r="647">
      <c r="A647" s="9" t="s">
        <v>389</v>
      </c>
      <c r="B647" s="15" t="str">
        <f>VLOOKUP(F647,'Datos por dni'!$B$351:$AN$800,2,0)</f>
        <v/>
      </c>
      <c r="C647" s="51">
        <f>VLOOKUP(F647,'Datos por dni'!$B$344:$AN$800,5,0)</f>
        <v>36187</v>
      </c>
      <c r="D647" s="15" t="str">
        <f>IFERROR(__xludf.DUMMYFUNCTION("IF(REGEXMATCH(E647,""^[0-9]{8}$""),""DNI"",IF(E647&lt;&gt;"""",""OTRO"",""""))"),"DNI")</f>
        <v>DNI</v>
      </c>
      <c r="E647" s="42" t="s">
        <v>595</v>
      </c>
      <c r="F647" s="59">
        <v>4.1669774E7</v>
      </c>
      <c r="G647" s="15" t="str">
        <f>VLOOKUP(TEXT(F647,"0"),'Nacionalidades de todo por dni'!$A$2:$B$2168,2,0)</f>
        <v>Argentina</v>
      </c>
      <c r="H647" s="18" t="str">
        <f t="shared" si="5"/>
        <v/>
      </c>
      <c r="I647" s="18" t="str">
        <f t="shared" si="4"/>
        <v/>
      </c>
      <c r="J647" s="15"/>
      <c r="K647" s="18" t="str">
        <f>VLOOKUP(F647,'Datos por dni'!$B$10:$AM$2168,11,0)</f>
        <v/>
      </c>
      <c r="L647" s="15" t="str">
        <f>VLOOKUP(F647,'Datos por dni'!$B$344:$AN$800,12,0)</f>
        <v/>
      </c>
      <c r="M647" s="15"/>
      <c r="N647" s="15"/>
      <c r="O647" s="15"/>
      <c r="P647" s="15"/>
      <c r="Q647" s="15"/>
    </row>
    <row r="648">
      <c r="A648" s="9" t="s">
        <v>389</v>
      </c>
      <c r="B648" s="15" t="str">
        <f>VLOOKUP(F648,'Datos por dni'!$B$351:$AN$800,2,0)</f>
        <v/>
      </c>
      <c r="C648" s="51">
        <f>VLOOKUP(F648,'Datos por dni'!$B$344:$AN$800,5,0)</f>
        <v>36300</v>
      </c>
      <c r="D648" s="15" t="str">
        <f>IFERROR(__xludf.DUMMYFUNCTION("IF(REGEXMATCH(E648,""^[0-9]{8}$""),""DNI"",IF(E648&lt;&gt;"""",""OTRO"",""""))"),"DNI")</f>
        <v>DNI</v>
      </c>
      <c r="E648" s="42" t="s">
        <v>596</v>
      </c>
      <c r="F648" s="59">
        <v>9.5677297E7</v>
      </c>
      <c r="G648" s="15" t="str">
        <f>VLOOKUP(TEXT(F648,"0"),'Nacionalidades de todo por dni'!$A$2:$B$2168,2,0)</f>
        <v>Colombia</v>
      </c>
      <c r="H648" s="18" t="str">
        <f t="shared" si="5"/>
        <v/>
      </c>
      <c r="I648" s="18" t="str">
        <f t="shared" si="4"/>
        <v/>
      </c>
      <c r="J648" s="15"/>
      <c r="K648" s="18" t="str">
        <f>VLOOKUP(F648,'Datos por dni'!$B$10:$AM$2168,11,0)</f>
        <v/>
      </c>
      <c r="L648" s="15" t="str">
        <f>VLOOKUP(F648,'Datos por dni'!$B$344:$AN$800,12,0)</f>
        <v/>
      </c>
      <c r="M648" s="15"/>
      <c r="N648" s="15"/>
      <c r="O648" s="15"/>
      <c r="P648" s="15"/>
      <c r="Q648" s="15"/>
    </row>
    <row r="649">
      <c r="A649" s="9" t="s">
        <v>389</v>
      </c>
      <c r="B649" s="15" t="str">
        <f>VLOOKUP(F649,'Datos por dni'!$B$351:$AN$800,2,0)</f>
        <v/>
      </c>
      <c r="C649" s="51">
        <f>VLOOKUP(F649,'Datos por dni'!$B$344:$AN$800,5,0)</f>
        <v>33648</v>
      </c>
      <c r="D649" s="15" t="str">
        <f>IFERROR(__xludf.DUMMYFUNCTION("IF(REGEXMATCH(E649,""^[0-9]{8}$""),""DNI"",IF(E649&lt;&gt;"""",""OTRO"",""""))"),"DNI")</f>
        <v>DNI</v>
      </c>
      <c r="E649" s="42" t="s">
        <v>597</v>
      </c>
      <c r="F649" s="59">
        <v>9.2403858E7</v>
      </c>
      <c r="G649" s="15" t="str">
        <f>VLOOKUP(TEXT(F649,"0"),'Nacionalidades de todo por dni'!$A$2:$B$2168,2,0)</f>
        <v>Suecia</v>
      </c>
      <c r="H649" s="18" t="str">
        <f t="shared" si="5"/>
        <v/>
      </c>
      <c r="I649" s="18" t="str">
        <f t="shared" si="4"/>
        <v/>
      </c>
      <c r="J649" s="15"/>
      <c r="K649" s="18" t="str">
        <f>VLOOKUP(F649,'Datos por dni'!$B$10:$AM$2168,11,0)</f>
        <v/>
      </c>
      <c r="L649" s="15" t="str">
        <f>VLOOKUP(F649,'Datos por dni'!$B$344:$AN$800,12,0)</f>
        <v/>
      </c>
      <c r="M649" s="15"/>
      <c r="N649" s="15"/>
      <c r="O649" s="15"/>
      <c r="P649" s="15"/>
      <c r="Q649" s="15"/>
    </row>
    <row r="650" hidden="1">
      <c r="A650" s="9" t="s">
        <v>389</v>
      </c>
      <c r="B650" s="15" t="str">
        <f>VLOOKUP(F650,'Datos por dni'!$B$351:$AN$800,2,0)</f>
        <v>#N/A</v>
      </c>
      <c r="C650" s="15"/>
      <c r="D650" s="15" t="str">
        <f>IFERROR(__xludf.DUMMYFUNCTION("IF(REGEXMATCH(E650,""^[0-9]{8}$""),""DNI"",IF(E650&lt;&gt;"""",""OTRO"",""""))"),"")</f>
        <v/>
      </c>
      <c r="E650" s="42"/>
      <c r="F650" s="59"/>
      <c r="G650" s="15" t="str">
        <f>VLOOKUP(TEXT(F650,"0"),'Nacionalidades de todo por dni'!$A$2:$B$2168,2,0)</f>
        <v>Estadounidense</v>
      </c>
      <c r="H650" s="18" t="str">
        <f t="shared" si="5"/>
        <v>D</v>
      </c>
      <c r="I650" s="18" t="str">
        <f t="shared" si="4"/>
        <v/>
      </c>
      <c r="J650" s="15"/>
      <c r="K650" s="18" t="str">
        <f>VLOOKUP(F650,'Datos por dni'!$B$10:$AM$2168,11,0)</f>
        <v>Días de semana por la tarde</v>
      </c>
      <c r="L650" s="15" t="str">
        <f>VLOOKUP(F650,'Datos por dni'!$B$344:$AN$800,12,0)</f>
        <v>#N/A</v>
      </c>
      <c r="M650" s="15"/>
      <c r="N650" s="15"/>
      <c r="O650" s="15"/>
      <c r="P650" s="15"/>
      <c r="Q650" s="15"/>
    </row>
    <row r="651" hidden="1">
      <c r="A651" s="9" t="s">
        <v>389</v>
      </c>
      <c r="B651" s="15" t="str">
        <f>VLOOKUP(F651,'Datos por dni'!$B$351:$AN$800,2,0)</f>
        <v/>
      </c>
      <c r="C651" s="51">
        <f>VLOOKUP(F651,'Datos por dni'!$B$344:$AN$800,5,0)</f>
        <v>35435</v>
      </c>
      <c r="D651" s="15" t="str">
        <f>IFERROR(__xludf.DUMMYFUNCTION("IF(REGEXMATCH(E651,""^[0-9]{8}$""),""DNI"",IF(E651&lt;&gt;"""",""OTRO"",""""))"),"")</f>
        <v/>
      </c>
      <c r="E651" s="42"/>
      <c r="F651" s="59" t="s">
        <v>447</v>
      </c>
      <c r="G651" s="15" t="str">
        <f>VLOOKUP(TEXT(F651,"0"),'Nacionalidades de todo por dni'!$A$2:$B$2168,2,0)</f>
        <v/>
      </c>
      <c r="H651" s="18" t="str">
        <f t="shared" si="5"/>
        <v/>
      </c>
      <c r="I651" s="18" t="str">
        <f t="shared" si="4"/>
        <v/>
      </c>
      <c r="J651" s="15"/>
      <c r="K651" s="18" t="str">
        <f>VLOOKUP(F651,'Datos por dni'!$B$10:$AM$2168,11,0)</f>
        <v/>
      </c>
      <c r="L651" s="15" t="str">
        <f>VLOOKUP(F651,'Datos por dni'!$B$344:$AN$800,12,0)</f>
        <v/>
      </c>
      <c r="M651" s="15"/>
      <c r="N651" s="15"/>
      <c r="O651" s="15"/>
      <c r="P651" s="15"/>
      <c r="Q651" s="15"/>
    </row>
    <row r="652">
      <c r="A652" s="9" t="s">
        <v>389</v>
      </c>
      <c r="B652" s="15" t="str">
        <f>VLOOKUP(F652,'Datos por dni'!$B$351:$AN$800,2,0)</f>
        <v/>
      </c>
      <c r="C652" s="51">
        <f>VLOOKUP(F652,'Datos por dni'!$B$344:$AN$800,5,0)</f>
        <v>34327</v>
      </c>
      <c r="D652" s="15" t="str">
        <f>IFERROR(__xludf.DUMMYFUNCTION("IF(REGEXMATCH(E652,""^[0-9]{8}$""),""DNI"",IF(E652&lt;&gt;"""",""OTRO"",""""))"),"OTRO")</f>
        <v>OTRO</v>
      </c>
      <c r="E652" s="42" t="s">
        <v>598</v>
      </c>
      <c r="F652" s="59" t="s">
        <v>598</v>
      </c>
      <c r="G652" s="15" t="str">
        <f>VLOOKUP(TEXT(F652,"0"),'Nacionalidades de todo por dni'!$A$2:$B$2168,2,0)</f>
        <v>Belgica</v>
      </c>
      <c r="H652" s="18" t="str">
        <f t="shared" si="5"/>
        <v/>
      </c>
      <c r="I652" s="18" t="str">
        <f t="shared" si="4"/>
        <v/>
      </c>
      <c r="J652" s="15"/>
      <c r="K652" s="18" t="str">
        <f>VLOOKUP(F652,'Datos por dni'!$B$10:$AM$2168,11,0)</f>
        <v/>
      </c>
      <c r="L652" s="15" t="str">
        <f>VLOOKUP(F652,'Datos por dni'!$B$344:$AN$800,12,0)</f>
        <v/>
      </c>
      <c r="M652" s="15"/>
      <c r="N652" s="15"/>
      <c r="O652" s="15"/>
      <c r="P652" s="15"/>
      <c r="Q652" s="15"/>
    </row>
    <row r="653">
      <c r="A653" s="9" t="s">
        <v>389</v>
      </c>
      <c r="B653" s="15" t="str">
        <f>VLOOKUP(F653,'Datos por dni'!$B$351:$AN$800,2,0)</f>
        <v/>
      </c>
      <c r="C653" s="51">
        <f>VLOOKUP(F653,'Datos por dni'!$B$344:$AN$800,5,0)</f>
        <v>36656</v>
      </c>
      <c r="D653" s="15" t="str">
        <f>IFERROR(__xludf.DUMMYFUNCTION("IF(REGEXMATCH(E653,""^[0-9]{8}$""),""DNI"",IF(E653&lt;&gt;"""",""OTRO"",""""))"),"DNI")</f>
        <v>DNI</v>
      </c>
      <c r="E653" s="42" t="s">
        <v>599</v>
      </c>
      <c r="F653" s="59">
        <v>4.2645048E7</v>
      </c>
      <c r="G653" s="15" t="str">
        <f>VLOOKUP(TEXT(F653,"0"),'Nacionalidades de todo por dni'!$A$2:$B$2168,2,0)</f>
        <v>Argentina</v>
      </c>
      <c r="H653" s="18" t="str">
        <f t="shared" si="5"/>
        <v/>
      </c>
      <c r="I653" s="18" t="str">
        <f t="shared" si="4"/>
        <v/>
      </c>
      <c r="J653" s="15"/>
      <c r="K653" s="18" t="str">
        <f>VLOOKUP(F653,'Datos por dni'!$B$10:$AM$2168,11,0)</f>
        <v/>
      </c>
      <c r="L653" s="15" t="str">
        <f>VLOOKUP(F653,'Datos por dni'!$B$344:$AN$800,12,0)</f>
        <v/>
      </c>
      <c r="M653" s="15"/>
      <c r="N653" s="15"/>
      <c r="O653" s="15"/>
      <c r="P653" s="15"/>
      <c r="Q653" s="15"/>
    </row>
    <row r="654">
      <c r="A654" s="9" t="s">
        <v>389</v>
      </c>
      <c r="B654" s="15" t="str">
        <f>VLOOKUP(F654,'Datos por dni'!$B$351:$AN$800,2,0)</f>
        <v/>
      </c>
      <c r="C654" s="51">
        <f>VLOOKUP(F654,'Datos por dni'!$B$344:$AN$800,5,0)</f>
        <v>36681</v>
      </c>
      <c r="D654" s="15" t="str">
        <f>IFERROR(__xludf.DUMMYFUNCTION("IF(REGEXMATCH(E654,""^[0-9]{8}$""),""DNI"",IF(E654&lt;&gt;"""",""OTRO"",""""))"),"DNI")</f>
        <v>DNI</v>
      </c>
      <c r="E654" s="42" t="s">
        <v>600</v>
      </c>
      <c r="F654" s="63">
        <v>4.258647E7</v>
      </c>
      <c r="G654" s="15" t="str">
        <f>VLOOKUP(TEXT(F654,"0"),'Nacionalidades de todo por dni'!$A$2:$B$2168,2,0)</f>
        <v>Argentina</v>
      </c>
      <c r="H654" s="18" t="str">
        <f t="shared" si="5"/>
        <v/>
      </c>
      <c r="I654" s="18" t="str">
        <f t="shared" si="4"/>
        <v/>
      </c>
      <c r="J654" s="15"/>
      <c r="K654" s="18" t="str">
        <f>VLOOKUP(F654,'Datos por dni'!$B$10:$AM$2168,11,0)</f>
        <v/>
      </c>
      <c r="L654" s="15" t="str">
        <f>VLOOKUP(F654,'Datos por dni'!$B$344:$AN$800,12,0)</f>
        <v/>
      </c>
      <c r="M654" s="15"/>
      <c r="N654" s="15"/>
      <c r="O654" s="15"/>
      <c r="P654" s="15"/>
      <c r="Q654" s="15"/>
    </row>
    <row r="655" hidden="1">
      <c r="A655" s="9" t="s">
        <v>389</v>
      </c>
      <c r="B655" s="15" t="str">
        <f>VLOOKUP(F655,'Datos por dni'!$B$351:$AN$800,2,0)</f>
        <v/>
      </c>
      <c r="C655" s="51" t="str">
        <f>VLOOKUP(F655,'Datos por dni'!$B$344:$AN$800,5,0)</f>
        <v/>
      </c>
      <c r="D655" s="15" t="str">
        <f>IFERROR(__xludf.DUMMYFUNCTION("IF(REGEXMATCH(E655,""^[0-9]{8}$""),""DNI"",IF(E655&lt;&gt;"""",""OTRO"",""""))"),"")</f>
        <v/>
      </c>
      <c r="E655" s="42"/>
      <c r="F655" s="59" t="s">
        <v>601</v>
      </c>
      <c r="G655" s="15" t="str">
        <f>VLOOKUP(TEXT(F655,"0"),'Nacionalidades de todo por dni'!$A$2:$B$2168,2,0)</f>
        <v>Argentina</v>
      </c>
      <c r="H655" s="18" t="str">
        <f t="shared" si="5"/>
        <v/>
      </c>
      <c r="I655" s="18" t="str">
        <f t="shared" si="4"/>
        <v/>
      </c>
      <c r="J655" s="15"/>
      <c r="K655" s="18" t="str">
        <f>VLOOKUP(F655,'Datos por dni'!$B$10:$AM$2168,11,0)</f>
        <v/>
      </c>
      <c r="L655" s="15" t="str">
        <f>VLOOKUP(F655,'Datos por dni'!$B$344:$AN$800,12,0)</f>
        <v/>
      </c>
      <c r="M655" s="15"/>
      <c r="N655" s="15"/>
      <c r="O655" s="15"/>
      <c r="P655" s="15"/>
      <c r="Q655" s="15"/>
    </row>
    <row r="656" hidden="1">
      <c r="A656" s="9" t="s">
        <v>389</v>
      </c>
      <c r="B656" s="15" t="str">
        <f>VLOOKUP(F656,'Datos por dni'!$B$351:$AN$800,2,0)</f>
        <v>#N/A</v>
      </c>
      <c r="C656" s="15"/>
      <c r="D656" s="15" t="str">
        <f>IFERROR(__xludf.DUMMYFUNCTION("IF(REGEXMATCH(E656,""^[0-9]{8}$""),""DNI"",IF(E656&lt;&gt;"""",""OTRO"",""""))"),"")</f>
        <v/>
      </c>
      <c r="E656" s="42"/>
      <c r="F656" s="59"/>
      <c r="G656" s="15" t="str">
        <f>VLOOKUP(TEXT(F656,"0"),'Nacionalidades de todo por dni'!$A$2:$B$2168,2,0)</f>
        <v>Estadounidense</v>
      </c>
      <c r="H656" s="18" t="str">
        <f t="shared" si="5"/>
        <v>D</v>
      </c>
      <c r="I656" s="18" t="str">
        <f t="shared" si="4"/>
        <v/>
      </c>
      <c r="J656" s="15"/>
      <c r="K656" s="18" t="str">
        <f>VLOOKUP(F656,'Datos por dni'!$B$10:$AM$2168,11,0)</f>
        <v>Días de semana por la tarde</v>
      </c>
      <c r="L656" s="15" t="str">
        <f>VLOOKUP(F656,'Datos por dni'!$B$344:$AN$800,12,0)</f>
        <v>#N/A</v>
      </c>
      <c r="M656" s="15"/>
      <c r="N656" s="15"/>
      <c r="O656" s="15"/>
      <c r="P656" s="15"/>
      <c r="Q656" s="15"/>
    </row>
    <row r="657">
      <c r="A657" s="9" t="s">
        <v>389</v>
      </c>
      <c r="B657" s="15" t="str">
        <f>VLOOKUP(F657,'Datos por dni'!$B$351:$AN$800,2,0)</f>
        <v/>
      </c>
      <c r="C657" s="51">
        <f>VLOOKUP(F657,'Datos por dni'!$B$344:$AN$800,5,0)</f>
        <v>36027</v>
      </c>
      <c r="D657" s="15" t="str">
        <f>IFERROR(__xludf.DUMMYFUNCTION("IF(REGEXMATCH(E657,""^[0-9]{8}$""),""DNI"",IF(E657&lt;&gt;"""",""OTRO"",""""))"),"DNI")</f>
        <v>DNI</v>
      </c>
      <c r="E657" s="42" t="s">
        <v>602</v>
      </c>
      <c r="F657" s="56">
        <v>4.1470754E7</v>
      </c>
      <c r="G657" s="15" t="str">
        <f>VLOOKUP(TEXT(F657,"0"),'Nacionalidades de todo por dni'!$A$2:$B$2168,2,0)</f>
        <v>Argentina</v>
      </c>
      <c r="H657" s="18" t="str">
        <f t="shared" si="5"/>
        <v/>
      </c>
      <c r="I657" s="18" t="str">
        <f t="shared" si="4"/>
        <v/>
      </c>
      <c r="J657" s="15"/>
      <c r="K657" s="18" t="str">
        <f>VLOOKUP(F657,'Datos por dni'!$B$10:$AM$2168,11,0)</f>
        <v/>
      </c>
      <c r="L657" s="15" t="str">
        <f>VLOOKUP(F657,'Datos por dni'!$B$344:$AN$800,12,0)</f>
        <v/>
      </c>
      <c r="M657" s="15"/>
      <c r="N657" s="15"/>
      <c r="O657" s="15"/>
      <c r="P657" s="15"/>
      <c r="Q657" s="15"/>
    </row>
    <row r="658">
      <c r="A658" s="9" t="s">
        <v>389</v>
      </c>
      <c r="B658" s="15" t="str">
        <f>VLOOKUP(F658,'Datos por dni'!$B$351:$AN$800,2,0)</f>
        <v/>
      </c>
      <c r="C658" s="51">
        <f>VLOOKUP(F658,'Datos por dni'!$B$344:$AN$800,5,0)</f>
        <v>34528</v>
      </c>
      <c r="D658" s="15" t="str">
        <f>IFERROR(__xludf.DUMMYFUNCTION("IF(REGEXMATCH(E658,""^[0-9]{8}$""),""DNI"",IF(E658&lt;&gt;"""",""OTRO"",""""))"),"DNI")</f>
        <v>DNI</v>
      </c>
      <c r="E658" s="42" t="s">
        <v>603</v>
      </c>
      <c r="F658" s="56">
        <v>3.8277356E7</v>
      </c>
      <c r="G658" s="15" t="str">
        <f>VLOOKUP(TEXT(F658,"0"),'Nacionalidades de todo por dni'!$A$2:$B$2168,2,0)</f>
        <v>Argentina</v>
      </c>
      <c r="H658" s="18" t="str">
        <f t="shared" si="5"/>
        <v/>
      </c>
      <c r="I658" s="18" t="str">
        <f t="shared" si="4"/>
        <v/>
      </c>
      <c r="J658" s="15"/>
      <c r="K658" s="18" t="str">
        <f>VLOOKUP(F658,'Datos por dni'!$B$10:$AM$2168,11,0)</f>
        <v/>
      </c>
      <c r="L658" s="15" t="str">
        <f>VLOOKUP(F658,'Datos por dni'!$B$344:$AN$800,12,0)</f>
        <v/>
      </c>
      <c r="M658" s="15"/>
      <c r="N658" s="15"/>
      <c r="O658" s="15"/>
      <c r="P658" s="15"/>
      <c r="Q658" s="15"/>
    </row>
    <row r="659">
      <c r="A659" s="9" t="s">
        <v>389</v>
      </c>
      <c r="B659" s="15" t="str">
        <f>VLOOKUP(F659,'Datos por dni'!$B$351:$AN$800,2,0)</f>
        <v/>
      </c>
      <c r="C659" s="51">
        <f>VLOOKUP(F659,'Datos por dni'!$B$344:$AN$800,5,0)</f>
        <v>35172</v>
      </c>
      <c r="D659" s="15" t="str">
        <f>IFERROR(__xludf.DUMMYFUNCTION("IF(REGEXMATCH(E659,""^[0-9]{8}$""),""DNI"",IF(E659&lt;&gt;"""",""OTRO"",""""))"),"DNI")</f>
        <v>DNI</v>
      </c>
      <c r="E659" s="42" t="s">
        <v>604</v>
      </c>
      <c r="F659" s="63">
        <v>3.8098488E7</v>
      </c>
      <c r="G659" s="15" t="str">
        <f>VLOOKUP(TEXT(F659,"0"),'Nacionalidades de todo por dni'!$A$2:$B$2168,2,0)</f>
        <v>Argentina</v>
      </c>
      <c r="H659" s="18" t="str">
        <f t="shared" si="5"/>
        <v/>
      </c>
      <c r="I659" s="18" t="str">
        <f t="shared" si="4"/>
        <v/>
      </c>
      <c r="J659" s="15"/>
      <c r="K659" s="18" t="str">
        <f>VLOOKUP(F659,'Datos por dni'!$B$10:$AM$2168,11,0)</f>
        <v/>
      </c>
      <c r="L659" s="15" t="str">
        <f>VLOOKUP(F659,'Datos por dni'!$B$344:$AN$800,12,0)</f>
        <v/>
      </c>
      <c r="M659" s="15"/>
      <c r="N659" s="15"/>
      <c r="O659" s="15"/>
      <c r="P659" s="15"/>
      <c r="Q659" s="15"/>
    </row>
    <row r="660">
      <c r="A660" s="9" t="s">
        <v>389</v>
      </c>
      <c r="B660" s="15" t="str">
        <f>VLOOKUP(F660,'Datos por dni'!$B$351:$AN$800,2,0)</f>
        <v/>
      </c>
      <c r="C660" s="51">
        <f>VLOOKUP(F660,'Datos por dni'!$B$344:$AN$800,5,0)</f>
        <v>36413</v>
      </c>
      <c r="D660" s="15" t="str">
        <f>IFERROR(__xludf.DUMMYFUNCTION("IF(REGEXMATCH(E660,""^[0-9]{8}$""),""DNI"",IF(E660&lt;&gt;"""",""OTRO"",""""))"),"DNI")</f>
        <v>DNI</v>
      </c>
      <c r="E660" s="42" t="s">
        <v>605</v>
      </c>
      <c r="F660" s="59">
        <v>4.2214381E7</v>
      </c>
      <c r="G660" s="15" t="str">
        <f>VLOOKUP(TEXT(F660,"0"),'Nacionalidades de todo por dni'!$A$2:$B$2168,2,0)</f>
        <v>Argentina</v>
      </c>
      <c r="H660" s="18" t="str">
        <f t="shared" si="5"/>
        <v/>
      </c>
      <c r="I660" s="18" t="str">
        <f t="shared" si="4"/>
        <v/>
      </c>
      <c r="J660" s="15"/>
      <c r="K660" s="18" t="str">
        <f>VLOOKUP(F660,'Datos por dni'!$B$10:$AM$2168,11,0)</f>
        <v/>
      </c>
      <c r="L660" s="15" t="str">
        <f>VLOOKUP(F660,'Datos por dni'!$B$344:$AN$800,12,0)</f>
        <v/>
      </c>
      <c r="M660" s="15"/>
      <c r="N660" s="15"/>
      <c r="O660" s="15"/>
      <c r="P660" s="15"/>
      <c r="Q660" s="15"/>
    </row>
    <row r="661">
      <c r="A661" s="9" t="s">
        <v>389</v>
      </c>
      <c r="B661" s="15" t="str">
        <f>VLOOKUP(F661,'Datos por dni'!$B$351:$AN$800,2,0)</f>
        <v/>
      </c>
      <c r="C661" s="51">
        <f>VLOOKUP(F661,'Datos por dni'!$B$344:$AN$800,5,0)</f>
        <v>36163</v>
      </c>
      <c r="D661" s="15" t="str">
        <f>IFERROR(__xludf.DUMMYFUNCTION("IF(REGEXMATCH(E661,""^[0-9]{8}$""),""DNI"",IF(E661&lt;&gt;"""",""OTRO"",""""))"),"DNI")</f>
        <v>DNI</v>
      </c>
      <c r="E661" s="42" t="s">
        <v>606</v>
      </c>
      <c r="F661" s="59">
        <v>4.1509606E7</v>
      </c>
      <c r="G661" s="15" t="str">
        <f>VLOOKUP(TEXT(F661,"0"),'Nacionalidades de todo por dni'!$A$2:$B$2168,2,0)</f>
        <v/>
      </c>
      <c r="H661" s="18" t="str">
        <f t="shared" si="5"/>
        <v/>
      </c>
      <c r="I661" s="18" t="str">
        <f t="shared" si="4"/>
        <v/>
      </c>
      <c r="J661" s="15"/>
      <c r="K661" s="18" t="str">
        <f>VLOOKUP(F661,'Datos por dni'!$B$10:$AM$2168,11,0)</f>
        <v/>
      </c>
      <c r="L661" s="15" t="str">
        <f>VLOOKUP(F661,'Datos por dni'!$B$344:$AN$800,12,0)</f>
        <v/>
      </c>
      <c r="M661" s="15"/>
      <c r="N661" s="15"/>
      <c r="O661" s="15"/>
      <c r="P661" s="15"/>
      <c r="Q661" s="15"/>
    </row>
    <row r="662">
      <c r="A662" s="9" t="s">
        <v>389</v>
      </c>
      <c r="B662" s="15" t="str">
        <f>VLOOKUP(F662,'Datos por dni'!$B$351:$AN$800,2,0)</f>
        <v/>
      </c>
      <c r="C662" s="51">
        <f>VLOOKUP(F662,'Datos por dni'!$B$344:$AN$800,5,0)</f>
        <v>33581</v>
      </c>
      <c r="D662" s="15" t="str">
        <f>IFERROR(__xludf.DUMMYFUNCTION("IF(REGEXMATCH(E662,""^[0-9]{8}$""),""DNI"",IF(E662&lt;&gt;"""",""OTRO"",""""))"),"DNI")</f>
        <v>DNI</v>
      </c>
      <c r="E662" s="42" t="s">
        <v>607</v>
      </c>
      <c r="F662" s="59">
        <v>3.672065E7</v>
      </c>
      <c r="G662" s="15" t="str">
        <f>VLOOKUP(TEXT(F662,"0"),'Nacionalidades de todo por dni'!$A$2:$B$2168,2,0)</f>
        <v>Argentina</v>
      </c>
      <c r="H662" s="18" t="str">
        <f t="shared" si="5"/>
        <v/>
      </c>
      <c r="I662" s="18" t="str">
        <f t="shared" si="4"/>
        <v/>
      </c>
      <c r="J662" s="15"/>
      <c r="K662" s="18" t="str">
        <f>VLOOKUP(F662,'Datos por dni'!$B$10:$AM$2168,11,0)</f>
        <v/>
      </c>
      <c r="L662" s="15" t="str">
        <f>VLOOKUP(F662,'Datos por dni'!$B$344:$AN$800,12,0)</f>
        <v/>
      </c>
      <c r="M662" s="15"/>
      <c r="N662" s="15"/>
      <c r="O662" s="15"/>
      <c r="P662" s="15"/>
      <c r="Q662" s="15"/>
    </row>
    <row r="663">
      <c r="A663" s="9" t="s">
        <v>389</v>
      </c>
      <c r="B663" s="15" t="str">
        <f>VLOOKUP(F663,'Datos por dni'!$B$351:$AN$800,2,0)</f>
        <v/>
      </c>
      <c r="C663" s="51">
        <f>VLOOKUP(F663,'Datos por dni'!$B$344:$AN$800,5,0)</f>
        <v>35462</v>
      </c>
      <c r="D663" s="15" t="str">
        <f>IFERROR(__xludf.DUMMYFUNCTION("IF(REGEXMATCH(E663,""^[0-9]{8}$""),""DNI"",IF(E663&lt;&gt;"""",""OTRO"",""""))"),"DNI")</f>
        <v>DNI</v>
      </c>
      <c r="E663" s="42" t="s">
        <v>608</v>
      </c>
      <c r="F663" s="63">
        <v>4.0132443E7</v>
      </c>
      <c r="G663" s="15" t="str">
        <f>VLOOKUP(TEXT(F663,"0"),'Nacionalidades de todo por dni'!$A$2:$B$2168,2,0)</f>
        <v>Argentina</v>
      </c>
      <c r="H663" s="18" t="str">
        <f t="shared" si="5"/>
        <v/>
      </c>
      <c r="I663" s="18" t="str">
        <f t="shared" si="4"/>
        <v/>
      </c>
      <c r="J663" s="15"/>
      <c r="K663" s="18" t="str">
        <f>VLOOKUP(F663,'Datos por dni'!$B$10:$AM$2168,11,0)</f>
        <v/>
      </c>
      <c r="L663" s="15" t="str">
        <f>VLOOKUP(F663,'Datos por dni'!$B$344:$AN$800,12,0)</f>
        <v/>
      </c>
      <c r="M663" s="15"/>
      <c r="N663" s="15"/>
      <c r="O663" s="15"/>
      <c r="P663" s="15"/>
      <c r="Q663" s="15"/>
    </row>
    <row r="664">
      <c r="A664" s="9" t="s">
        <v>389</v>
      </c>
      <c r="B664" s="15" t="str">
        <f>VLOOKUP(F664,'Datos por dni'!$B$351:$AN$800,2,0)</f>
        <v/>
      </c>
      <c r="C664" s="51">
        <f>VLOOKUP(F664,'Datos por dni'!$B$344:$AN$800,5,0)</f>
        <v>36157</v>
      </c>
      <c r="D664" s="15" t="str">
        <f>IFERROR(__xludf.DUMMYFUNCTION("IF(REGEXMATCH(E664,""^[0-9]{8}$""),""DNI"",IF(E664&lt;&gt;"""",""OTRO"",""""))"),"DNI")</f>
        <v>DNI</v>
      </c>
      <c r="E664" s="42" t="s">
        <v>609</v>
      </c>
      <c r="F664" s="64">
        <v>3.4405934E7</v>
      </c>
      <c r="G664" s="15" t="str">
        <f>VLOOKUP(TEXT(F664,"0"),'Nacionalidades de todo por dni'!$A$2:$B$2168,2,0)</f>
        <v/>
      </c>
      <c r="H664" s="18" t="str">
        <f t="shared" si="5"/>
        <v/>
      </c>
      <c r="I664" s="18" t="str">
        <f t="shared" si="4"/>
        <v/>
      </c>
      <c r="J664" s="15"/>
      <c r="K664" s="18" t="str">
        <f>VLOOKUP(F664,'Datos por dni'!$B$10:$AM$2168,11,0)</f>
        <v/>
      </c>
      <c r="L664" s="15" t="str">
        <f>VLOOKUP(F664,'Datos por dni'!$B$344:$AN$800,12,0)</f>
        <v/>
      </c>
      <c r="M664" s="15"/>
      <c r="N664" s="15"/>
      <c r="O664" s="15"/>
      <c r="P664" s="15"/>
      <c r="Q664" s="15"/>
    </row>
    <row r="665">
      <c r="A665" s="9" t="s">
        <v>389</v>
      </c>
      <c r="B665" s="15" t="str">
        <f>VLOOKUP(F665,'Datos por dni'!$B$351:$AN$800,2,0)</f>
        <v/>
      </c>
      <c r="C665" s="49">
        <f>VLOOKUP(F665,'Datos por dni'!$B$344:$AN$800,5,0)</f>
        <v>36124</v>
      </c>
      <c r="D665" s="15" t="str">
        <f>IFERROR(__xludf.DUMMYFUNCTION("IF(REGEXMATCH(E665,""^[0-9]{8}$""),""DNI"",IF(E665&lt;&gt;"""",""OTRO"",""""))"),"DNI")</f>
        <v>DNI</v>
      </c>
      <c r="E665" s="42" t="s">
        <v>610</v>
      </c>
      <c r="F665" s="56">
        <v>4.1638733E7</v>
      </c>
      <c r="G665" s="15" t="str">
        <f>VLOOKUP(TEXT(F665,"0"),'Nacionalidades de todo por dni'!$A$2:$B$2168,2,0)</f>
        <v>Argentina</v>
      </c>
      <c r="H665" s="18" t="str">
        <f t="shared" si="5"/>
        <v/>
      </c>
      <c r="I665" s="18" t="str">
        <f t="shared" si="4"/>
        <v/>
      </c>
      <c r="J665" s="15"/>
      <c r="K665" s="18" t="str">
        <f>VLOOKUP(F665,'Datos por dni'!$B$10:$AM$2168,11,0)</f>
        <v/>
      </c>
      <c r="L665" s="15" t="str">
        <f>VLOOKUP(F665,'Datos por dni'!$B$344:$AN$800,12,0)</f>
        <v/>
      </c>
      <c r="M665" s="15"/>
      <c r="N665" s="15"/>
      <c r="O665" s="15"/>
      <c r="P665" s="15"/>
      <c r="Q665" s="15"/>
    </row>
    <row r="666">
      <c r="A666" s="9" t="s">
        <v>389</v>
      </c>
      <c r="B666" s="15" t="str">
        <f>VLOOKUP(F666,'Datos por dni'!$B$351:$AN$800,2,0)</f>
        <v/>
      </c>
      <c r="C666" s="49">
        <f>VLOOKUP(F666,'Datos por dni'!$B$344:$AN$800,5,0)</f>
        <v>35791</v>
      </c>
      <c r="D666" s="15" t="str">
        <f>IFERROR(__xludf.DUMMYFUNCTION("IF(REGEXMATCH(E666,""^[0-9]{8}$""),""DNI"",IF(E666&lt;&gt;"""",""OTRO"",""""))"),"DNI")</f>
        <v>DNI</v>
      </c>
      <c r="E666" s="42" t="s">
        <v>611</v>
      </c>
      <c r="F666" s="56">
        <v>4.0829479E7</v>
      </c>
      <c r="G666" s="15" t="str">
        <f>VLOOKUP(TEXT(F666,"0"),'Nacionalidades de todo por dni'!$A$2:$B$2168,2,0)</f>
        <v>Argentina</v>
      </c>
      <c r="H666" s="18" t="str">
        <f t="shared" si="5"/>
        <v/>
      </c>
      <c r="I666" s="18" t="str">
        <f t="shared" si="4"/>
        <v/>
      </c>
      <c r="J666" s="15"/>
      <c r="K666" s="18" t="str">
        <f>VLOOKUP(F666,'Datos por dni'!$B$10:$AM$2168,11,0)</f>
        <v/>
      </c>
      <c r="L666" s="15" t="str">
        <f>VLOOKUP(F666,'Datos por dni'!$B$344:$AN$800,12,0)</f>
        <v/>
      </c>
      <c r="M666" s="15"/>
      <c r="N666" s="15"/>
      <c r="O666" s="15"/>
      <c r="P666" s="15"/>
      <c r="Q666" s="15"/>
    </row>
    <row r="667">
      <c r="A667" s="9" t="s">
        <v>389</v>
      </c>
      <c r="B667" s="15" t="str">
        <f>VLOOKUP(F667,'Datos por dni'!$B$351:$AN$800,2,0)</f>
        <v/>
      </c>
      <c r="C667" s="51">
        <f>VLOOKUP(F667,'Datos por dni'!$B$344:$AN$800,5,0)</f>
        <v>34809</v>
      </c>
      <c r="D667" s="15" t="str">
        <f>IFERROR(__xludf.DUMMYFUNCTION("IF(REGEXMATCH(E667,""^[0-9]{8}$""),""DNI"",IF(E667&lt;&gt;"""",""OTRO"",""""))"),"DNI")</f>
        <v>DNI</v>
      </c>
      <c r="E667" s="42" t="s">
        <v>612</v>
      </c>
      <c r="F667" s="59">
        <v>3.861285E7</v>
      </c>
      <c r="G667" s="15" t="str">
        <f>VLOOKUP(TEXT(F667,"0"),'Nacionalidades de todo por dni'!$A$2:$B$2168,2,0)</f>
        <v>Argentina</v>
      </c>
      <c r="H667" s="18" t="str">
        <f t="shared" si="5"/>
        <v/>
      </c>
      <c r="I667" s="18" t="str">
        <f t="shared" si="4"/>
        <v/>
      </c>
      <c r="J667" s="15"/>
      <c r="K667" s="18" t="str">
        <f>VLOOKUP(F667,'Datos por dni'!$B$10:$AM$2168,11,0)</f>
        <v/>
      </c>
      <c r="L667" s="15" t="str">
        <f>VLOOKUP(F667,'Datos por dni'!$B$344:$AN$800,12,0)</f>
        <v/>
      </c>
      <c r="M667" s="15"/>
      <c r="N667" s="15"/>
      <c r="O667" s="15"/>
      <c r="P667" s="15"/>
      <c r="Q667" s="15"/>
    </row>
    <row r="668">
      <c r="A668" s="9" t="s">
        <v>389</v>
      </c>
      <c r="B668" s="15" t="str">
        <f>VLOOKUP(F668,'Datos por dni'!$B$351:$AN$800,2,0)</f>
        <v/>
      </c>
      <c r="C668" s="51">
        <f>VLOOKUP(F668,'Datos por dni'!$B$344:$AN$800,5,0)</f>
        <v>35432</v>
      </c>
      <c r="D668" s="15" t="str">
        <f>IFERROR(__xludf.DUMMYFUNCTION("IF(REGEXMATCH(E668,""^[0-9]{8}$""),""DNI"",IF(E668&lt;&gt;"""",""OTRO"",""""))"),"DNI")</f>
        <v>DNI</v>
      </c>
      <c r="E668" s="42" t="s">
        <v>613</v>
      </c>
      <c r="F668" s="59">
        <v>4.0159018E7</v>
      </c>
      <c r="G668" s="15" t="str">
        <f>VLOOKUP(TEXT(F668,"0"),'Nacionalidades de todo por dni'!$A$2:$B$2168,2,0)</f>
        <v>Argentina</v>
      </c>
      <c r="H668" s="18" t="str">
        <f t="shared" si="5"/>
        <v/>
      </c>
      <c r="I668" s="18" t="str">
        <f t="shared" si="4"/>
        <v/>
      </c>
      <c r="J668" s="15"/>
      <c r="K668" s="18" t="str">
        <f>VLOOKUP(F668,'Datos por dni'!$B$10:$AM$2168,11,0)</f>
        <v/>
      </c>
      <c r="L668" s="15" t="str">
        <f>VLOOKUP(F668,'Datos por dni'!$B$344:$AN$800,12,0)</f>
        <v/>
      </c>
      <c r="M668" s="15"/>
      <c r="N668" s="15"/>
      <c r="O668" s="15"/>
      <c r="P668" s="15"/>
      <c r="Q668" s="15"/>
    </row>
    <row r="669">
      <c r="A669" s="9" t="s">
        <v>389</v>
      </c>
      <c r="B669" s="15" t="str">
        <f>VLOOKUP(F669,'Datos por dni'!$B$351:$AN$800,2,0)</f>
        <v/>
      </c>
      <c r="C669" s="51">
        <f>VLOOKUP(F669,'Datos por dni'!$B$344:$AN$800,5,0)</f>
        <v>36637</v>
      </c>
      <c r="D669" s="15" t="str">
        <f>IFERROR(__xludf.DUMMYFUNCTION("IF(REGEXMATCH(E669,""^[0-9]{8}$""),""DNI"",IF(E669&lt;&gt;"""",""OTRO"",""""))"),"DNI")</f>
        <v>DNI</v>
      </c>
      <c r="E669" s="42" t="s">
        <v>614</v>
      </c>
      <c r="F669" s="56">
        <v>4.2646501E7</v>
      </c>
      <c r="G669" s="15" t="str">
        <f>VLOOKUP(TEXT(F669,"0"),'Nacionalidades de todo por dni'!$A$2:$B$2168,2,0)</f>
        <v>Argentina</v>
      </c>
      <c r="H669" s="18" t="str">
        <f t="shared" si="5"/>
        <v/>
      </c>
      <c r="I669" s="18" t="str">
        <f t="shared" si="4"/>
        <v/>
      </c>
      <c r="J669" s="15"/>
      <c r="K669" s="18" t="str">
        <f>VLOOKUP(F669,'Datos por dni'!$B$10:$AM$2168,11,0)</f>
        <v/>
      </c>
      <c r="L669" s="15" t="str">
        <f>VLOOKUP(F669,'Datos por dni'!$B$344:$AN$800,12,0)</f>
        <v/>
      </c>
      <c r="M669" s="15"/>
      <c r="N669" s="15"/>
      <c r="O669" s="15"/>
      <c r="P669" s="15"/>
      <c r="Q669" s="15"/>
    </row>
    <row r="670">
      <c r="A670" s="9" t="s">
        <v>389</v>
      </c>
      <c r="B670" s="15" t="str">
        <f>VLOOKUP(F670,'Datos por dni'!$B$351:$AN$800,2,0)</f>
        <v/>
      </c>
      <c r="C670" s="51">
        <f>VLOOKUP(F670,'Datos por dni'!$B$344:$AN$800,5,0)</f>
        <v>35928</v>
      </c>
      <c r="D670" s="15" t="str">
        <f>IFERROR(__xludf.DUMMYFUNCTION("IF(REGEXMATCH(E670,""^[0-9]{8}$""),""DNI"",IF(E670&lt;&gt;"""",""OTRO"",""""))"),"DNI")</f>
        <v>DNI</v>
      </c>
      <c r="E670" s="42" t="s">
        <v>615</v>
      </c>
      <c r="F670" s="63">
        <v>9.5728553E7</v>
      </c>
      <c r="G670" s="15" t="str">
        <f>VLOOKUP(TEXT(F670,"0"),'Nacionalidades de todo por dni'!$A$2:$B$2168,2,0)</f>
        <v>Ecuador</v>
      </c>
      <c r="H670" s="18" t="str">
        <f t="shared" si="5"/>
        <v/>
      </c>
      <c r="I670" s="18" t="str">
        <f t="shared" si="4"/>
        <v/>
      </c>
      <c r="J670" s="15"/>
      <c r="K670" s="18" t="str">
        <f>VLOOKUP(F670,'Datos por dni'!$B$10:$AM$2168,11,0)</f>
        <v/>
      </c>
      <c r="L670" s="15" t="str">
        <f>VLOOKUP(F670,'Datos por dni'!$B$344:$AN$800,12,0)</f>
        <v/>
      </c>
      <c r="M670" s="15"/>
      <c r="N670" s="15"/>
      <c r="O670" s="15"/>
      <c r="P670" s="15"/>
      <c r="Q670" s="15"/>
    </row>
    <row r="671">
      <c r="A671" s="9" t="s">
        <v>389</v>
      </c>
      <c r="B671" s="15" t="str">
        <f>VLOOKUP(F671,'Datos por dni'!$B$351:$AN$800,2,0)</f>
        <v/>
      </c>
      <c r="C671" s="49">
        <f>VLOOKUP(F671,'Datos por dni'!$B$344:$AN$800,5,0)</f>
        <v>36511</v>
      </c>
      <c r="D671" s="15" t="str">
        <f>IFERROR(__xludf.DUMMYFUNCTION("IF(REGEXMATCH(E671,""^[0-9]{8}$""),""DNI"",IF(E671&lt;&gt;"""",""OTRO"",""""))"),"DNI")</f>
        <v>DNI</v>
      </c>
      <c r="E671" s="42" t="s">
        <v>616</v>
      </c>
      <c r="F671" s="56">
        <v>9.5924926E7</v>
      </c>
      <c r="G671" s="15" t="str">
        <f>VLOOKUP(TEXT(F671,"0"),'Nacionalidades de todo por dni'!$A$2:$B$2168,2,0)</f>
        <v>Venezuela</v>
      </c>
      <c r="H671" s="18" t="str">
        <f t="shared" si="5"/>
        <v/>
      </c>
      <c r="I671" s="18" t="str">
        <f t="shared" si="4"/>
        <v/>
      </c>
      <c r="J671" s="15"/>
      <c r="K671" s="18" t="str">
        <f>VLOOKUP(F671,'Datos por dni'!$B$10:$AM$2168,11,0)</f>
        <v/>
      </c>
      <c r="L671" s="15" t="str">
        <f>VLOOKUP(F671,'Datos por dni'!$B$344:$AN$800,12,0)</f>
        <v/>
      </c>
      <c r="M671" s="15"/>
      <c r="N671" s="15"/>
      <c r="O671" s="15"/>
      <c r="P671" s="15"/>
      <c r="Q671" s="15"/>
    </row>
    <row r="672">
      <c r="A672" s="9" t="s">
        <v>389</v>
      </c>
      <c r="B672" s="15" t="str">
        <f>VLOOKUP(F672,'Datos por dni'!$B$351:$AN$800,2,0)</f>
        <v/>
      </c>
      <c r="C672" s="49">
        <f>VLOOKUP(F672,'Datos por dni'!$B$344:$AN$800,5,0)</f>
        <v>36155</v>
      </c>
      <c r="D672" s="15" t="str">
        <f>IFERROR(__xludf.DUMMYFUNCTION("IF(REGEXMATCH(E672,""^[0-9]{8}$""),""DNI"",IF(E672&lt;&gt;"""",""OTRO"",""""))"),"DNI")</f>
        <v>DNI</v>
      </c>
      <c r="E672" s="42" t="s">
        <v>617</v>
      </c>
      <c r="F672" s="56">
        <v>4.1566196E7</v>
      </c>
      <c r="G672" s="15" t="str">
        <f>VLOOKUP(TEXT(F672,"0"),'Nacionalidades de todo por dni'!$A$2:$B$2168,2,0)</f>
        <v>Argentina</v>
      </c>
      <c r="H672" s="18" t="str">
        <f t="shared" si="5"/>
        <v/>
      </c>
      <c r="I672" s="18" t="str">
        <f t="shared" si="4"/>
        <v/>
      </c>
      <c r="J672" s="15"/>
      <c r="K672" s="18" t="str">
        <f>VLOOKUP(F672,'Datos por dni'!$B$10:$AM$2168,11,0)</f>
        <v/>
      </c>
      <c r="L672" s="15" t="str">
        <f>VLOOKUP(F672,'Datos por dni'!$B$344:$AN$800,12,0)</f>
        <v/>
      </c>
      <c r="M672" s="15"/>
      <c r="N672" s="15"/>
      <c r="O672" s="15"/>
      <c r="P672" s="15"/>
      <c r="Q672" s="15"/>
    </row>
    <row r="673">
      <c r="A673" s="9" t="s">
        <v>389</v>
      </c>
      <c r="B673" s="15" t="str">
        <f>VLOOKUP(F673,'Datos por dni'!$B$351:$AN$800,2,0)</f>
        <v/>
      </c>
      <c r="C673" s="51">
        <f>VLOOKUP(F673,'Datos por dni'!$B$344:$AN$800,5,0)</f>
        <v>35116</v>
      </c>
      <c r="D673" s="15" t="str">
        <f>IFERROR(__xludf.DUMMYFUNCTION("IF(REGEXMATCH(E673,""^[0-9]{8}$""),""DNI"",IF(E673&lt;&gt;"""",""OTRO"",""""))"),"DNI")</f>
        <v>DNI</v>
      </c>
      <c r="E673" s="42" t="s">
        <v>618</v>
      </c>
      <c r="F673" s="59">
        <v>3.9029145E7</v>
      </c>
      <c r="G673" s="15" t="str">
        <f>VLOOKUP(TEXT(F673,"0"),'Nacionalidades de todo por dni'!$A$2:$B$2168,2,0)</f>
        <v>Argentina</v>
      </c>
      <c r="H673" s="18" t="str">
        <f t="shared" si="5"/>
        <v/>
      </c>
      <c r="I673" s="18" t="str">
        <f t="shared" si="4"/>
        <v/>
      </c>
      <c r="J673" s="15"/>
      <c r="K673" s="18" t="str">
        <f>VLOOKUP(F673,'Datos por dni'!$B$10:$AM$2168,11,0)</f>
        <v/>
      </c>
      <c r="L673" s="15" t="str">
        <f>VLOOKUP(F673,'Datos por dni'!$B$344:$AN$800,12,0)</f>
        <v/>
      </c>
      <c r="M673" s="15"/>
      <c r="N673" s="15"/>
      <c r="O673" s="15"/>
      <c r="P673" s="15"/>
      <c r="Q673" s="15"/>
    </row>
    <row r="674">
      <c r="A674" s="9" t="s">
        <v>389</v>
      </c>
      <c r="B674" s="15" t="str">
        <f>VLOOKUP(F674,'Datos por dni'!$B$351:$AN$800,2,0)</f>
        <v/>
      </c>
      <c r="C674" s="51">
        <f>VLOOKUP(F674,'Datos por dni'!$B$344:$AN$800,5,0)</f>
        <v>35791</v>
      </c>
      <c r="D674" s="15" t="str">
        <f>IFERROR(__xludf.DUMMYFUNCTION("IF(REGEXMATCH(E674,""^[0-9]{8}$""),""DNI"",IF(E674&lt;&gt;"""",""OTRO"",""""))"),"OTRO")</f>
        <v>OTRO</v>
      </c>
      <c r="E674" s="42" t="s">
        <v>619</v>
      </c>
      <c r="F674" s="59" t="s">
        <v>619</v>
      </c>
      <c r="G674" s="15" t="str">
        <f>VLOOKUP(TEXT(F674,"0"),'Nacionalidades de todo por dni'!$A$2:$B$2168,2,0)</f>
        <v>Ucrania</v>
      </c>
      <c r="H674" s="18" t="str">
        <f t="shared" si="5"/>
        <v/>
      </c>
      <c r="I674" s="18" t="str">
        <f t="shared" si="4"/>
        <v/>
      </c>
      <c r="J674" s="15"/>
      <c r="K674" s="18" t="str">
        <f>VLOOKUP(F674,'Datos por dni'!$B$10:$AM$2168,11,0)</f>
        <v/>
      </c>
      <c r="L674" s="15" t="str">
        <f>VLOOKUP(F674,'Datos por dni'!$B$344:$AN$800,12,0)</f>
        <v/>
      </c>
      <c r="M674" s="15"/>
      <c r="N674" s="15"/>
      <c r="O674" s="15"/>
      <c r="P674" s="15"/>
      <c r="Q674" s="15"/>
    </row>
    <row r="675">
      <c r="A675" s="9" t="s">
        <v>389</v>
      </c>
      <c r="B675" s="15" t="str">
        <f>VLOOKUP(F675,'Datos por dni'!$B$351:$AN$800,2,0)</f>
        <v/>
      </c>
      <c r="C675" s="51">
        <f>VLOOKUP(F675,'Datos por dni'!$B$344:$AN$800,5,0)</f>
        <v>35979</v>
      </c>
      <c r="D675" s="15" t="str">
        <f>IFERROR(__xludf.DUMMYFUNCTION("IF(REGEXMATCH(E675,""^[0-9]{8}$""),""DNI"",IF(E675&lt;&gt;"""",""OTRO"",""""))"),"DNI")</f>
        <v>DNI</v>
      </c>
      <c r="E675" s="42" t="s">
        <v>202</v>
      </c>
      <c r="F675" s="59">
        <v>4.1308792E7</v>
      </c>
      <c r="G675" s="15" t="str">
        <f>VLOOKUP(TEXT(F675,"0"),'Nacionalidades de todo por dni'!$A$2:$B$2168,2,0)</f>
        <v>Argentina</v>
      </c>
      <c r="H675" s="18" t="str">
        <f t="shared" si="5"/>
        <v>3</v>
      </c>
      <c r="I675" s="18" t="str">
        <f t="shared" si="4"/>
        <v>4</v>
      </c>
      <c r="J675" s="15"/>
      <c r="K675" s="18" t="str">
        <f>VLOOKUP(F675,'Datos por dni'!$B$10:$AM$2168,11,0)</f>
        <v>3 horas diarias, 4 veces por semana, de lunes a viernes por la TARDE.</v>
      </c>
      <c r="L675" s="15" t="str">
        <f>VLOOKUP(F675,'Datos por dni'!$B$344:$AN$800,12,0)</f>
        <v/>
      </c>
      <c r="M675" s="15"/>
      <c r="N675" s="15"/>
      <c r="O675" s="15"/>
      <c r="P675" s="15"/>
      <c r="Q675" s="15"/>
    </row>
    <row r="676">
      <c r="A676" s="9" t="s">
        <v>389</v>
      </c>
      <c r="B676" s="15" t="str">
        <f>VLOOKUP(F676,'Datos por dni'!$B$351:$AN$800,2,0)</f>
        <v/>
      </c>
      <c r="C676" s="51">
        <f>VLOOKUP(F676,'Datos por dni'!$B$344:$AN$800,5,0)</f>
        <v>31611</v>
      </c>
      <c r="D676" s="15" t="str">
        <f>IFERROR(__xludf.DUMMYFUNCTION("IF(REGEXMATCH(E676,""^[0-9]{8}$""),""DNI"",IF(E676&lt;&gt;"""",""OTRO"",""""))"),"DNI")</f>
        <v>DNI</v>
      </c>
      <c r="E676" s="42" t="s">
        <v>620</v>
      </c>
      <c r="F676" s="59">
        <v>3.2255954E7</v>
      </c>
      <c r="G676" s="15" t="str">
        <f>VLOOKUP(TEXT(F676,"0"),'Nacionalidades de todo por dni'!$A$2:$B$2168,2,0)</f>
        <v>Argentina</v>
      </c>
      <c r="H676" s="18" t="str">
        <f t="shared" si="5"/>
        <v/>
      </c>
      <c r="I676" s="18" t="str">
        <f t="shared" si="4"/>
        <v/>
      </c>
      <c r="J676" s="15"/>
      <c r="K676" s="18" t="str">
        <f>VLOOKUP(F676,'Datos por dni'!$B$10:$AM$2168,11,0)</f>
        <v/>
      </c>
      <c r="L676" s="15" t="str">
        <f>VLOOKUP(F676,'Datos por dni'!$B$344:$AN$800,12,0)</f>
        <v/>
      </c>
      <c r="M676" s="15"/>
      <c r="N676" s="15"/>
      <c r="O676" s="15"/>
      <c r="P676" s="15"/>
      <c r="Q676" s="15"/>
    </row>
    <row r="677">
      <c r="A677" s="9" t="s">
        <v>389</v>
      </c>
      <c r="B677" s="15" t="str">
        <f>VLOOKUP(F677,'Datos por dni'!$B$351:$AN$800,2,0)</f>
        <v/>
      </c>
      <c r="C677" s="51">
        <f>VLOOKUP(F677,'Datos por dni'!$B$344:$AN$800,5,0)</f>
        <v>33772</v>
      </c>
      <c r="D677" s="15" t="str">
        <f>IFERROR(__xludf.DUMMYFUNCTION("IF(REGEXMATCH(E677,""^[0-9]{8}$""),""DNI"",IF(E677&lt;&gt;"""",""OTRO"",""""))"),"DNI")</f>
        <v>DNI</v>
      </c>
      <c r="E677" s="42" t="s">
        <v>621</v>
      </c>
      <c r="F677" s="59">
        <v>3.6814901E7</v>
      </c>
      <c r="G677" s="15" t="str">
        <f>VLOOKUP(TEXT(F677,"0"),'Nacionalidades de todo por dni'!$A$2:$B$2168,2,0)</f>
        <v/>
      </c>
      <c r="H677" s="18" t="str">
        <f t="shared" si="5"/>
        <v/>
      </c>
      <c r="I677" s="18" t="str">
        <f t="shared" si="4"/>
        <v/>
      </c>
      <c r="J677" s="15"/>
      <c r="K677" s="18" t="str">
        <f>VLOOKUP(F677,'Datos por dni'!$B$10:$AM$2168,11,0)</f>
        <v/>
      </c>
      <c r="L677" s="15" t="str">
        <f>VLOOKUP(F677,'Datos por dni'!$B$344:$AN$800,12,0)</f>
        <v/>
      </c>
      <c r="M677" s="15"/>
      <c r="N677" s="15"/>
      <c r="O677" s="15"/>
      <c r="P677" s="15"/>
      <c r="Q677" s="15"/>
    </row>
    <row r="678">
      <c r="A678" s="9" t="s">
        <v>389</v>
      </c>
      <c r="B678" s="15" t="str">
        <f>VLOOKUP(F678,'Datos por dni'!$B$351:$AN$800,2,0)</f>
        <v/>
      </c>
      <c r="C678" s="51">
        <f>VLOOKUP(F678,'Datos por dni'!$B$344:$AN$800,5,0)</f>
        <v>32965</v>
      </c>
      <c r="D678" s="15" t="str">
        <f>IFERROR(__xludf.DUMMYFUNCTION("IF(REGEXMATCH(E678,""^[0-9]{8}$""),""DNI"",IF(E678&lt;&gt;"""",""OTRO"",""""))"),"DNI")</f>
        <v>DNI</v>
      </c>
      <c r="E678" s="42" t="s">
        <v>622</v>
      </c>
      <c r="F678" s="59">
        <v>9.5114193E7</v>
      </c>
      <c r="G678" s="15" t="str">
        <f>VLOOKUP(TEXT(F678,"0"),'Nacionalidades de todo por dni'!$A$2:$B$2168,2,0)</f>
        <v/>
      </c>
      <c r="H678" s="18" t="str">
        <f t="shared" si="5"/>
        <v/>
      </c>
      <c r="I678" s="18" t="str">
        <f t="shared" si="4"/>
        <v/>
      </c>
      <c r="J678" s="15"/>
      <c r="K678" s="18" t="str">
        <f>VLOOKUP(F678,'Datos por dni'!$B$10:$AM$2168,11,0)</f>
        <v/>
      </c>
      <c r="L678" s="15" t="str">
        <f>VLOOKUP(F678,'Datos por dni'!$B$344:$AN$800,12,0)</f>
        <v/>
      </c>
      <c r="M678" s="15"/>
      <c r="N678" s="15"/>
      <c r="O678" s="15"/>
      <c r="P678" s="15"/>
      <c r="Q678" s="15"/>
    </row>
    <row r="679">
      <c r="A679" s="9" t="s">
        <v>389</v>
      </c>
      <c r="B679" s="15" t="str">
        <f>VLOOKUP(F679,'Datos por dni'!$B$351:$AN$800,2,0)</f>
        <v/>
      </c>
      <c r="C679" s="51">
        <f>VLOOKUP(F679,'Datos por dni'!$B$344:$AN$800,5,0)</f>
        <v>34723</v>
      </c>
      <c r="D679" s="15" t="str">
        <f>IFERROR(__xludf.DUMMYFUNCTION("IF(REGEXMATCH(E679,""^[0-9]{8}$""),""DNI"",IF(E679&lt;&gt;"""",""OTRO"",""""))"),"DNI")</f>
        <v>DNI</v>
      </c>
      <c r="E679" s="42" t="s">
        <v>623</v>
      </c>
      <c r="F679" s="59">
        <v>9.5151994E7</v>
      </c>
      <c r="G679" s="15" t="str">
        <f>VLOOKUP(TEXT(F679,"0"),'Nacionalidades de todo por dni'!$A$2:$B$2168,2,0)</f>
        <v>Peru</v>
      </c>
      <c r="H679" s="18" t="str">
        <f t="shared" si="5"/>
        <v/>
      </c>
      <c r="I679" s="18" t="str">
        <f t="shared" si="4"/>
        <v/>
      </c>
      <c r="J679" s="15"/>
      <c r="K679" s="18" t="str">
        <f>VLOOKUP(F679,'Datos por dni'!$B$10:$AM$2168,11,0)</f>
        <v/>
      </c>
      <c r="L679" s="15" t="str">
        <f>VLOOKUP(F679,'Datos por dni'!$B$344:$AN$800,12,0)</f>
        <v/>
      </c>
      <c r="M679" s="15"/>
      <c r="N679" s="15"/>
      <c r="O679" s="15"/>
      <c r="P679" s="15"/>
      <c r="Q679" s="15"/>
    </row>
    <row r="680">
      <c r="A680" s="9" t="s">
        <v>389</v>
      </c>
      <c r="B680" s="15" t="str">
        <f>VLOOKUP(F680,'Datos por dni'!$B$351:$AN$800,2,0)</f>
        <v/>
      </c>
      <c r="C680" s="51">
        <f>VLOOKUP(F680,'Datos por dni'!$B$344:$AN$800,5,0)</f>
        <v>36417</v>
      </c>
      <c r="D680" s="15" t="str">
        <f>IFERROR(__xludf.DUMMYFUNCTION("IF(REGEXMATCH(E680,""^[0-9]{8}$""),""DNI"",IF(E680&lt;&gt;"""",""OTRO"",""""))"),"DNI")</f>
        <v>DNI</v>
      </c>
      <c r="E680" s="42" t="s">
        <v>624</v>
      </c>
      <c r="F680" s="59">
        <v>4.221354E7</v>
      </c>
      <c r="G680" s="15" t="str">
        <f>VLOOKUP(TEXT(F680,"0"),'Nacionalidades de todo por dni'!$A$2:$B$2168,2,0)</f>
        <v/>
      </c>
      <c r="H680" s="18" t="str">
        <f t="shared" si="5"/>
        <v/>
      </c>
      <c r="I680" s="18" t="str">
        <f t="shared" si="4"/>
        <v/>
      </c>
      <c r="J680" s="15"/>
      <c r="K680" s="18" t="str">
        <f>VLOOKUP(F680,'Datos por dni'!$B$10:$AM$2168,11,0)</f>
        <v/>
      </c>
      <c r="L680" s="15" t="str">
        <f>VLOOKUP(F680,'Datos por dni'!$B$344:$AN$800,12,0)</f>
        <v/>
      </c>
      <c r="M680" s="15"/>
      <c r="N680" s="15"/>
      <c r="O680" s="15"/>
      <c r="P680" s="15"/>
      <c r="Q680" s="15"/>
    </row>
    <row r="681">
      <c r="A681" s="9" t="s">
        <v>389</v>
      </c>
      <c r="B681" s="15" t="str">
        <f>VLOOKUP(F681,'Datos por dni'!$B$351:$AN$800,2,0)</f>
        <v/>
      </c>
      <c r="C681" s="51">
        <f>VLOOKUP(F681,'Datos por dni'!$B$344:$AN$800,5,0)</f>
        <v>35937</v>
      </c>
      <c r="D681" s="15" t="str">
        <f>IFERROR(__xludf.DUMMYFUNCTION("IF(REGEXMATCH(E681,""^[0-9]{8}$""),""DNI"",IF(E681&lt;&gt;"""",""OTRO"",""""))"),"OTRO")</f>
        <v>OTRO</v>
      </c>
      <c r="E681" s="42" t="s">
        <v>625</v>
      </c>
      <c r="F681" s="61">
        <v>4.19391151E8</v>
      </c>
      <c r="G681" s="15" t="str">
        <f>VLOOKUP(TEXT(F681,"0"),'Nacionalidades de todo por dni'!$A$2:$B$2168,2,0)</f>
        <v>Argentina</v>
      </c>
      <c r="H681" s="18" t="str">
        <f t="shared" si="5"/>
        <v/>
      </c>
      <c r="I681" s="18" t="str">
        <f t="shared" si="4"/>
        <v/>
      </c>
      <c r="J681" s="15"/>
      <c r="K681" s="18" t="str">
        <f>VLOOKUP(F681,'Datos por dni'!$B$10:$AM$2168,11,0)</f>
        <v/>
      </c>
      <c r="L681" s="15" t="str">
        <f>VLOOKUP(F681,'Datos por dni'!$B$344:$AN$800,12,0)</f>
        <v/>
      </c>
      <c r="M681" s="15"/>
      <c r="N681" s="15"/>
      <c r="O681" s="15"/>
      <c r="P681" s="15"/>
      <c r="Q681" s="15"/>
    </row>
    <row r="682">
      <c r="A682" s="9" t="s">
        <v>389</v>
      </c>
      <c r="B682" s="15" t="str">
        <f>VLOOKUP(F682,'Datos por dni'!$B$351:$AN$800,2,0)</f>
        <v/>
      </c>
      <c r="C682" s="14">
        <f>VLOOKUP(F682,'Datos por dni'!$B$344:$AN$800,5,0)</f>
        <v>33782</v>
      </c>
      <c r="D682" s="15" t="str">
        <f>IFERROR(__xludf.DUMMYFUNCTION("IF(REGEXMATCH(E682,""^[0-9]{8}$""),""DNI"",IF(E682&lt;&gt;"""",""OTRO"",""""))"),"DNI")</f>
        <v>DNI</v>
      </c>
      <c r="E682" s="42" t="s">
        <v>626</v>
      </c>
      <c r="F682" s="58">
        <v>3.7007601E7</v>
      </c>
      <c r="G682" s="15" t="str">
        <f>VLOOKUP(TEXT(F682,"0"),'Nacionalidades de todo por dni'!$A$2:$B$2168,2,0)</f>
        <v>Argentina</v>
      </c>
      <c r="H682" s="18" t="str">
        <f t="shared" si="5"/>
        <v/>
      </c>
      <c r="I682" s="18" t="str">
        <f t="shared" si="4"/>
        <v/>
      </c>
      <c r="J682" s="15"/>
      <c r="K682" s="18" t="str">
        <f>VLOOKUP(F682,'Datos por dni'!$B$10:$AM$2168,11,0)</f>
        <v/>
      </c>
      <c r="L682" s="15" t="str">
        <f>VLOOKUP(F682,'Datos por dni'!$B$344:$AN$800,12,0)</f>
        <v/>
      </c>
      <c r="M682" s="15"/>
      <c r="N682" s="15"/>
      <c r="O682" s="15"/>
      <c r="P682" s="15"/>
      <c r="Q682" s="15"/>
    </row>
    <row r="683">
      <c r="A683" s="9" t="s">
        <v>389</v>
      </c>
      <c r="B683" s="15" t="str">
        <f>VLOOKUP(F683,'Datos por dni'!$B$351:$AN$800,2,0)</f>
        <v/>
      </c>
      <c r="C683" s="14">
        <f>VLOOKUP(F683,'Datos por dni'!$B$344:$AN$800,5,0)</f>
        <v>34237</v>
      </c>
      <c r="D683" s="15" t="str">
        <f>IFERROR(__xludf.DUMMYFUNCTION("IF(REGEXMATCH(E683,""^[0-9]{8}$""),""DNI"",IF(E683&lt;&gt;"""",""OTRO"",""""))"),"DNI")</f>
        <v>DNI</v>
      </c>
      <c r="E683" s="42" t="s">
        <v>627</v>
      </c>
      <c r="F683" s="58">
        <v>3.7948548E7</v>
      </c>
      <c r="G683" s="15" t="str">
        <f>VLOOKUP(TEXT(F683,"0"),'Nacionalidades de todo por dni'!$A$2:$B$2168,2,0)</f>
        <v>Argentina</v>
      </c>
      <c r="H683" s="18" t="str">
        <f t="shared" si="5"/>
        <v/>
      </c>
      <c r="I683" s="18" t="str">
        <f t="shared" si="4"/>
        <v/>
      </c>
      <c r="J683" s="15"/>
      <c r="K683" s="18" t="str">
        <f>VLOOKUP(F683,'Datos por dni'!$B$10:$AM$2168,11,0)</f>
        <v/>
      </c>
      <c r="L683" s="15" t="str">
        <f>VLOOKUP(F683,'Datos por dni'!$B$344:$AN$800,12,0)</f>
        <v/>
      </c>
      <c r="M683" s="15"/>
      <c r="N683" s="15"/>
      <c r="O683" s="15"/>
      <c r="P683" s="15"/>
      <c r="Q683" s="15"/>
    </row>
    <row r="684">
      <c r="A684" s="9" t="s">
        <v>389</v>
      </c>
      <c r="B684" s="15" t="str">
        <f>VLOOKUP(F684,'Datos por dni'!$B$351:$AN$800,2,0)</f>
        <v/>
      </c>
      <c r="C684" s="14">
        <f>VLOOKUP(F684,'Datos por dni'!$B$344:$AN$800,5,0)</f>
        <v>36700</v>
      </c>
      <c r="D684" s="15" t="str">
        <f>IFERROR(__xludf.DUMMYFUNCTION("IF(REGEXMATCH(E684,""^[0-9]{8}$""),""DNI"",IF(E684&lt;&gt;"""",""OTRO"",""""))"),"DNI")</f>
        <v>DNI</v>
      </c>
      <c r="E684" s="42" t="s">
        <v>628</v>
      </c>
      <c r="F684" s="59">
        <v>4.2862523E7</v>
      </c>
      <c r="G684" s="15" t="str">
        <f>VLOOKUP(TEXT(F684,"0"),'Nacionalidades de todo por dni'!$A$2:$B$2168,2,0)</f>
        <v>Argentina</v>
      </c>
      <c r="H684" s="18" t="str">
        <f t="shared" si="5"/>
        <v/>
      </c>
      <c r="I684" s="18" t="str">
        <f t="shared" si="4"/>
        <v/>
      </c>
      <c r="J684" s="15"/>
      <c r="K684" s="18" t="str">
        <f>VLOOKUP(F684,'Datos por dni'!$B$10:$AM$2168,11,0)</f>
        <v/>
      </c>
      <c r="L684" s="15" t="str">
        <f>VLOOKUP(F684,'Datos por dni'!$B$344:$AN$800,12,0)</f>
        <v/>
      </c>
      <c r="M684" s="15"/>
      <c r="N684" s="15"/>
      <c r="O684" s="15"/>
      <c r="P684" s="15"/>
      <c r="Q684" s="15"/>
    </row>
    <row r="685">
      <c r="A685" s="9" t="s">
        <v>389</v>
      </c>
      <c r="B685" s="15" t="str">
        <f>VLOOKUP(F685,'Datos por dni'!$B$351:$AN$800,2,0)</f>
        <v/>
      </c>
      <c r="C685" s="51">
        <f>VLOOKUP(F685,'Datos por dni'!$B$344:$AN$800,5,0)</f>
        <v>34361</v>
      </c>
      <c r="D685" s="15" t="str">
        <f>IFERROR(__xludf.DUMMYFUNCTION("IF(REGEXMATCH(E685,""^[0-9]{8}$""),""DNI"",IF(E685&lt;&gt;"""",""OTRO"",""""))"),"DNI")</f>
        <v>DNI</v>
      </c>
      <c r="E685" s="42" t="s">
        <v>629</v>
      </c>
      <c r="F685" s="64">
        <v>3.8226637E7</v>
      </c>
      <c r="G685" s="15" t="str">
        <f>VLOOKUP(TEXT(F685,"0"),'Nacionalidades de todo por dni'!$A$2:$B$2168,2,0)</f>
        <v>Argentina</v>
      </c>
      <c r="H685" s="18" t="str">
        <f t="shared" si="5"/>
        <v/>
      </c>
      <c r="I685" s="18" t="str">
        <f t="shared" si="4"/>
        <v/>
      </c>
      <c r="J685" s="15"/>
      <c r="K685" s="18" t="str">
        <f>VLOOKUP(F685,'Datos por dni'!$B$10:$AM$2168,11,0)</f>
        <v/>
      </c>
      <c r="L685" s="15" t="str">
        <f>VLOOKUP(F685,'Datos por dni'!$B$344:$AN$800,12,0)</f>
        <v/>
      </c>
      <c r="M685" s="15"/>
      <c r="N685" s="15"/>
      <c r="O685" s="15"/>
      <c r="P685" s="15"/>
      <c r="Q685" s="15"/>
    </row>
    <row r="686">
      <c r="A686" s="9" t="s">
        <v>389</v>
      </c>
      <c r="B686" s="15" t="str">
        <f>VLOOKUP(F686,'Datos por dni'!$B$351:$AN$800,2,0)</f>
        <v/>
      </c>
      <c r="C686" s="15">
        <f>VLOOKUP(F686,'Datos por dni'!$B$344:$AN$800,5,0)</f>
        <v>31286</v>
      </c>
      <c r="D686" s="15" t="str">
        <f>IFERROR(__xludf.DUMMYFUNCTION("IF(REGEXMATCH(E686,""^[0-9]{8}$""),""DNI"",IF(E686&lt;&gt;"""",""OTRO"",""""))"),"DNI")</f>
        <v>DNI</v>
      </c>
      <c r="E686" s="42" t="s">
        <v>630</v>
      </c>
      <c r="F686" s="59">
        <v>3.1804963E7</v>
      </c>
      <c r="G686" s="15" t="str">
        <f>VLOOKUP(TEXT(F686,"0"),'Nacionalidades de todo por dni'!$A$2:$B$2168,2,0)</f>
        <v>Argentina</v>
      </c>
      <c r="H686" s="18" t="str">
        <f t="shared" si="5"/>
        <v/>
      </c>
      <c r="I686" s="18" t="str">
        <f t="shared" si="4"/>
        <v/>
      </c>
      <c r="J686" s="15"/>
      <c r="K686" s="18" t="str">
        <f>VLOOKUP(F686,'Datos por dni'!$B$10:$AM$2168,11,0)</f>
        <v/>
      </c>
      <c r="L686" s="15" t="str">
        <f>VLOOKUP(F686,'Datos por dni'!$B$344:$AN$800,12,0)</f>
        <v/>
      </c>
      <c r="M686" s="15"/>
      <c r="N686" s="15"/>
      <c r="O686" s="15"/>
      <c r="P686" s="15"/>
      <c r="Q686" s="15"/>
    </row>
    <row r="687">
      <c r="A687" s="9" t="s">
        <v>389</v>
      </c>
      <c r="B687" s="15" t="str">
        <f>VLOOKUP(F687,'Datos por dni'!$B$351:$AN$800,2,0)</f>
        <v/>
      </c>
      <c r="C687" s="15">
        <f>VLOOKUP(F687,'Datos por dni'!$B$344:$AN$800,5,0)</f>
        <v>34935</v>
      </c>
      <c r="D687" s="15" t="str">
        <f>IFERROR(__xludf.DUMMYFUNCTION("IF(REGEXMATCH(E687,""^[0-9]{8}$""),""DNI"",IF(E687&lt;&gt;"""",""OTRO"",""""))"),"DNI")</f>
        <v>DNI</v>
      </c>
      <c r="E687" s="42" t="s">
        <v>631</v>
      </c>
      <c r="F687" s="58">
        <v>3.8992819E7</v>
      </c>
      <c r="G687" s="15" t="str">
        <f>VLOOKUP(TEXT(F687,"0"),'Nacionalidades de todo por dni'!$A$2:$B$2168,2,0)</f>
        <v>Argentina</v>
      </c>
      <c r="H687" s="18" t="str">
        <f t="shared" si="5"/>
        <v/>
      </c>
      <c r="I687" s="18" t="str">
        <f t="shared" si="4"/>
        <v/>
      </c>
      <c r="J687" s="15"/>
      <c r="K687" s="18" t="str">
        <f>VLOOKUP(F687,'Datos por dni'!$B$10:$AM$2168,11,0)</f>
        <v/>
      </c>
      <c r="L687" s="15" t="str">
        <f>VLOOKUP(F687,'Datos por dni'!$B$344:$AN$800,12,0)</f>
        <v/>
      </c>
      <c r="M687" s="15"/>
      <c r="N687" s="15"/>
      <c r="O687" s="15"/>
      <c r="P687" s="15"/>
      <c r="Q687" s="15"/>
    </row>
    <row r="688">
      <c r="A688" s="9" t="s">
        <v>389</v>
      </c>
      <c r="B688" s="15" t="str">
        <f>VLOOKUP(F688,'Datos por dni'!$B$351:$AN$800,2,0)</f>
        <v/>
      </c>
      <c r="C688" s="14">
        <f>VLOOKUP(F688,'Datos por dni'!$B$344:$AN$800,5,0)</f>
        <v>30244</v>
      </c>
      <c r="D688" s="15" t="str">
        <f>IFERROR(__xludf.DUMMYFUNCTION("IF(REGEXMATCH(E688,""^[0-9]{8}$""),""DNI"",IF(E688&lt;&gt;"""",""OTRO"",""""))"),"DNI")</f>
        <v>DNI</v>
      </c>
      <c r="E688" s="42" t="s">
        <v>632</v>
      </c>
      <c r="F688" s="69">
        <v>2.9682144E7</v>
      </c>
      <c r="G688" s="15" t="str">
        <f>VLOOKUP(TEXT(F688,"0"),'Nacionalidades de todo por dni'!$A$2:$B$2168,2,0)</f>
        <v>Argentina</v>
      </c>
      <c r="H688" s="18" t="str">
        <f t="shared" si="5"/>
        <v/>
      </c>
      <c r="I688" s="18" t="str">
        <f t="shared" si="4"/>
        <v/>
      </c>
      <c r="J688" s="15"/>
      <c r="K688" s="18" t="str">
        <f>VLOOKUP(F688,'Datos por dni'!$B$10:$AM$2168,11,0)</f>
        <v/>
      </c>
      <c r="L688" s="15" t="str">
        <f>VLOOKUP(F688,'Datos por dni'!$B$344:$AN$800,12,0)</f>
        <v/>
      </c>
      <c r="M688" s="15"/>
      <c r="N688" s="15"/>
      <c r="O688" s="15"/>
      <c r="P688" s="15"/>
      <c r="Q688" s="15"/>
    </row>
    <row r="689">
      <c r="A689" s="9" t="s">
        <v>389</v>
      </c>
      <c r="B689" s="15" t="str">
        <f>VLOOKUP(F689,'Datos por dni'!$B$351:$AN$800,2,0)</f>
        <v/>
      </c>
      <c r="C689" s="51">
        <f>VLOOKUP(F689,'Datos por dni'!$B$344:$AN$800,5,0)</f>
        <v>34695</v>
      </c>
      <c r="D689" s="15" t="str">
        <f>IFERROR(__xludf.DUMMYFUNCTION("IF(REGEXMATCH(E689,""^[0-9]{8}$""),""DNI"",IF(E689&lt;&gt;"""",""OTRO"",""""))"),"DNI")</f>
        <v>DNI</v>
      </c>
      <c r="E689" s="42" t="s">
        <v>633</v>
      </c>
      <c r="F689" s="56">
        <v>3.8787245E7</v>
      </c>
      <c r="G689" s="15" t="str">
        <f>VLOOKUP(TEXT(F689,"0"),'Nacionalidades de todo por dni'!$A$2:$B$2168,2,0)</f>
        <v>Argentina</v>
      </c>
      <c r="H689" s="18" t="str">
        <f t="shared" si="5"/>
        <v/>
      </c>
      <c r="I689" s="18" t="str">
        <f t="shared" si="4"/>
        <v/>
      </c>
      <c r="J689" s="15"/>
      <c r="K689" s="18" t="str">
        <f>VLOOKUP(F689,'Datos por dni'!$B$10:$AM$2168,11,0)</f>
        <v/>
      </c>
      <c r="L689" s="15" t="str">
        <f>VLOOKUP(F689,'Datos por dni'!$B$344:$AN$800,12,0)</f>
        <v/>
      </c>
      <c r="M689" s="15"/>
      <c r="N689" s="15"/>
      <c r="O689" s="15"/>
      <c r="P689" s="15"/>
      <c r="Q689" s="15"/>
    </row>
    <row r="690">
      <c r="A690" s="9" t="s">
        <v>389</v>
      </c>
      <c r="B690" s="15" t="str">
        <f>VLOOKUP(F690,'Datos por dni'!$B$351:$AN$800,2,0)</f>
        <v/>
      </c>
      <c r="C690" s="51">
        <f>VLOOKUP(F690,'Datos por dni'!$B$344:$AN$800,5,0)</f>
        <v>34968</v>
      </c>
      <c r="D690" s="15" t="str">
        <f>IFERROR(__xludf.DUMMYFUNCTION("IF(REGEXMATCH(E690,""^[0-9]{8}$""),""DNI"",IF(E690&lt;&gt;"""",""OTRO"",""""))"),"DNI")</f>
        <v>DNI</v>
      </c>
      <c r="E690" s="42" t="s">
        <v>634</v>
      </c>
      <c r="F690" s="61">
        <v>3.9243021E7</v>
      </c>
      <c r="G690" s="15" t="str">
        <f>VLOOKUP(TEXT(F690,"0"),'Nacionalidades de todo por dni'!$A$2:$B$2168,2,0)</f>
        <v>Argentina</v>
      </c>
      <c r="H690" s="18" t="str">
        <f t="shared" si="5"/>
        <v/>
      </c>
      <c r="I690" s="18" t="str">
        <f t="shared" si="4"/>
        <v/>
      </c>
      <c r="J690" s="15"/>
      <c r="K690" s="18" t="str">
        <f>VLOOKUP(F690,'Datos por dni'!$B$10:$AM$2168,11,0)</f>
        <v/>
      </c>
      <c r="L690" s="15" t="str">
        <f>VLOOKUP(F690,'Datos por dni'!$B$344:$AN$800,12,0)</f>
        <v/>
      </c>
      <c r="M690" s="15"/>
      <c r="N690" s="15"/>
      <c r="O690" s="15"/>
      <c r="P690" s="15"/>
      <c r="Q690" s="15"/>
    </row>
    <row r="691">
      <c r="A691" s="9" t="s">
        <v>389</v>
      </c>
      <c r="B691" s="15" t="str">
        <f>VLOOKUP(F691,'Datos por dni'!$B$351:$AN$800,2,0)</f>
        <v/>
      </c>
      <c r="C691" s="51">
        <f>VLOOKUP(F691,'Datos por dni'!$B$344:$AN$800,5,0)</f>
        <v>31090</v>
      </c>
      <c r="D691" s="15" t="str">
        <f>IFERROR(__xludf.DUMMYFUNCTION("IF(REGEXMATCH(E691,""^[0-9]{8}$""),""DNI"",IF(E691&lt;&gt;"""",""OTRO"",""""))"),"DNI")</f>
        <v>DNI</v>
      </c>
      <c r="E691" s="42" t="s">
        <v>635</v>
      </c>
      <c r="F691" s="56">
        <v>3.1235333E7</v>
      </c>
      <c r="G691" s="15" t="str">
        <f>VLOOKUP(TEXT(F691,"0"),'Nacionalidades de todo por dni'!$A$2:$B$2168,2,0)</f>
        <v>Argentina</v>
      </c>
      <c r="H691" s="18" t="str">
        <f t="shared" si="5"/>
        <v/>
      </c>
      <c r="I691" s="18" t="str">
        <f t="shared" si="4"/>
        <v/>
      </c>
      <c r="J691" s="15"/>
      <c r="K691" s="18" t="str">
        <f>VLOOKUP(F691,'Datos por dni'!$B$10:$AM$2168,11,0)</f>
        <v/>
      </c>
      <c r="L691" s="15" t="str">
        <f>VLOOKUP(F691,'Datos por dni'!$B$344:$AN$800,12,0)</f>
        <v/>
      </c>
      <c r="M691" s="15"/>
      <c r="N691" s="15"/>
      <c r="O691" s="15"/>
      <c r="P691" s="15"/>
      <c r="Q691" s="15"/>
    </row>
    <row r="692">
      <c r="A692" s="9" t="s">
        <v>389</v>
      </c>
      <c r="B692" s="15" t="str">
        <f>VLOOKUP(F692,'Datos por dni'!$B$351:$AN$800,2,0)</f>
        <v/>
      </c>
      <c r="C692" s="51">
        <f>VLOOKUP(F692,'Datos por dni'!$B$344:$AN$800,5,0)</f>
        <v>36631</v>
      </c>
      <c r="D692" s="15" t="str">
        <f>IFERROR(__xludf.DUMMYFUNCTION("IF(REGEXMATCH(E692,""^[0-9]{8}$""),""DNI"",IF(E692&lt;&gt;"""",""OTRO"",""""))"),"DNI")</f>
        <v>DNI</v>
      </c>
      <c r="E692" s="42" t="s">
        <v>636</v>
      </c>
      <c r="F692" s="61">
        <v>4.2636807E7</v>
      </c>
      <c r="G692" s="15" t="str">
        <f>VLOOKUP(TEXT(F692,"0"),'Nacionalidades de todo por dni'!$A$2:$B$2168,2,0)</f>
        <v>Argentina</v>
      </c>
      <c r="H692" s="18" t="str">
        <f t="shared" si="5"/>
        <v/>
      </c>
      <c r="I692" s="18" t="str">
        <f t="shared" si="4"/>
        <v/>
      </c>
      <c r="J692" s="15"/>
      <c r="K692" s="18" t="str">
        <f>VLOOKUP(F692,'Datos por dni'!$B$10:$AM$2168,11,0)</f>
        <v/>
      </c>
      <c r="L692" s="15" t="str">
        <f>VLOOKUP(F692,'Datos por dni'!$B$344:$AN$800,12,0)</f>
        <v/>
      </c>
      <c r="M692" s="15"/>
      <c r="N692" s="15"/>
      <c r="O692" s="15"/>
      <c r="P692" s="15"/>
      <c r="Q692" s="15"/>
    </row>
    <row r="693">
      <c r="A693" s="9" t="s">
        <v>389</v>
      </c>
      <c r="B693" s="15" t="str">
        <f>VLOOKUP(F693,'Datos por dni'!$B$351:$AN$800,2,0)</f>
        <v/>
      </c>
      <c r="C693" s="14">
        <f>VLOOKUP(F693,'Datos por dni'!$B$344:$AN$800,5,0)</f>
        <v>36368</v>
      </c>
      <c r="D693" s="15" t="str">
        <f>IFERROR(__xludf.DUMMYFUNCTION("IF(REGEXMATCH(E693,""^[0-9]{8}$""),""DNI"",IF(E693&lt;&gt;"""",""OTRO"",""""))"),"DNI")</f>
        <v>DNI</v>
      </c>
      <c r="E693" s="42" t="s">
        <v>637</v>
      </c>
      <c r="F693" s="59">
        <v>4.1928278E7</v>
      </c>
      <c r="G693" s="15" t="str">
        <f>VLOOKUP(TEXT(F693,"0"),'Nacionalidades de todo por dni'!$A$2:$B$2168,2,0)</f>
        <v>Argentina</v>
      </c>
      <c r="H693" s="18" t="str">
        <f t="shared" si="5"/>
        <v/>
      </c>
      <c r="I693" s="18" t="str">
        <f t="shared" si="4"/>
        <v/>
      </c>
      <c r="J693" s="15"/>
      <c r="K693" s="18" t="str">
        <f>VLOOKUP(F693,'Datos por dni'!$B$10:$AM$2168,11,0)</f>
        <v/>
      </c>
      <c r="L693" s="15" t="str">
        <f>VLOOKUP(F693,'Datos por dni'!$B$344:$AN$800,12,0)</f>
        <v/>
      </c>
      <c r="M693" s="15"/>
      <c r="N693" s="15"/>
      <c r="O693" s="15"/>
      <c r="P693" s="15"/>
      <c r="Q693" s="15"/>
    </row>
    <row r="694">
      <c r="A694" s="9" t="s">
        <v>389</v>
      </c>
      <c r="B694" s="15" t="str">
        <f>VLOOKUP(F694,'Datos por dni'!$B$351:$AN$800,2,0)</f>
        <v/>
      </c>
      <c r="C694" s="51">
        <f>VLOOKUP(F694,'Datos por dni'!$B$344:$AN$800,5,0)</f>
        <v>35975</v>
      </c>
      <c r="D694" s="15" t="str">
        <f>IFERROR(__xludf.DUMMYFUNCTION("IF(REGEXMATCH(E694,""^[0-9]{8}$""),""DNI"",IF(E694&lt;&gt;"""",""OTRO"",""""))"),"DNI")</f>
        <v>DNI</v>
      </c>
      <c r="E694" s="42" t="s">
        <v>638</v>
      </c>
      <c r="F694" s="61">
        <v>4.1342857E7</v>
      </c>
      <c r="G694" s="15" t="str">
        <f>VLOOKUP(TEXT(F694,"0"),'Nacionalidades de todo por dni'!$A$2:$B$2168,2,0)</f>
        <v>Argentina</v>
      </c>
      <c r="H694" s="18" t="str">
        <f t="shared" si="5"/>
        <v/>
      </c>
      <c r="I694" s="18" t="str">
        <f t="shared" si="4"/>
        <v/>
      </c>
      <c r="J694" s="15"/>
      <c r="K694" s="18" t="str">
        <f>VLOOKUP(F694,'Datos por dni'!$B$10:$AM$2168,11,0)</f>
        <v/>
      </c>
      <c r="L694" s="15" t="str">
        <f>VLOOKUP(F694,'Datos por dni'!$B$344:$AN$800,12,0)</f>
        <v/>
      </c>
      <c r="M694" s="15"/>
      <c r="N694" s="15"/>
      <c r="O694" s="15"/>
      <c r="P694" s="15"/>
      <c r="Q694" s="15"/>
    </row>
    <row r="695">
      <c r="A695" s="9" t="s">
        <v>389</v>
      </c>
      <c r="B695" s="15" t="str">
        <f>VLOOKUP(F695,'Datos por dni'!$B$351:$AN$800,2,0)</f>
        <v/>
      </c>
      <c r="C695" s="14">
        <f>VLOOKUP(F695,'Datos por dni'!$B$344:$AN$800,5,0)</f>
        <v>35837</v>
      </c>
      <c r="D695" s="15" t="str">
        <f>IFERROR(__xludf.DUMMYFUNCTION("IF(REGEXMATCH(E695,""^[0-9]{8}$""),""DNI"",IF(E695&lt;&gt;"""",""OTRO"",""""))"),"OTRO")</f>
        <v>OTRO</v>
      </c>
      <c r="E695" s="42" t="s">
        <v>639</v>
      </c>
      <c r="F695" s="61">
        <v>1.917846511E10</v>
      </c>
      <c r="G695" s="15" t="str">
        <f>VLOOKUP(TEXT(F695,"0"),'Nacionalidades de todo por dni'!$A$2:$B$2168,2,0)</f>
        <v>Estadounidense</v>
      </c>
      <c r="H695" s="18" t="str">
        <f t="shared" si="5"/>
        <v/>
      </c>
      <c r="I695" s="18" t="str">
        <f t="shared" si="4"/>
        <v/>
      </c>
      <c r="J695" s="15"/>
      <c r="K695" s="18" t="str">
        <f>VLOOKUP(F695,'Datos por dni'!$B$10:$AM$2168,11,0)</f>
        <v/>
      </c>
      <c r="L695" s="15" t="str">
        <f>VLOOKUP(F695,'Datos por dni'!$B$344:$AN$800,12,0)</f>
        <v/>
      </c>
      <c r="M695" s="15"/>
      <c r="N695" s="15"/>
      <c r="O695" s="15"/>
      <c r="P695" s="15"/>
      <c r="Q695" s="15"/>
    </row>
    <row r="696">
      <c r="A696" s="9" t="s">
        <v>389</v>
      </c>
      <c r="B696" s="15" t="str">
        <f>VLOOKUP(F696,'Datos por dni'!$B$351:$AN$800,2,0)</f>
        <v/>
      </c>
      <c r="C696" s="14">
        <f>VLOOKUP(F696,'Datos por dni'!$B$344:$AN$800,5,0)</f>
        <v>32300</v>
      </c>
      <c r="D696" s="15" t="str">
        <f>IFERROR(__xludf.DUMMYFUNCTION("IF(REGEXMATCH(E696,""^[0-9]{8}$""),""DNI"",IF(E696&lt;&gt;"""",""OTRO"",""""))"),"DNI")</f>
        <v>DNI</v>
      </c>
      <c r="E696" s="42" t="s">
        <v>640</v>
      </c>
      <c r="F696" s="58">
        <v>3.4134971E7</v>
      </c>
      <c r="G696" s="15" t="str">
        <f>VLOOKUP(TEXT(F696,"0"),'Nacionalidades de todo por dni'!$A$2:$B$2168,2,0)</f>
        <v>Argentina</v>
      </c>
      <c r="H696" s="18" t="str">
        <f t="shared" si="5"/>
        <v/>
      </c>
      <c r="I696" s="18" t="str">
        <f t="shared" si="4"/>
        <v/>
      </c>
      <c r="J696" s="15"/>
      <c r="K696" s="18" t="str">
        <f>VLOOKUP(F696,'Datos por dni'!$B$10:$AM$2168,11,0)</f>
        <v/>
      </c>
      <c r="L696" s="15" t="str">
        <f>VLOOKUP(F696,'Datos por dni'!$B$344:$AN$800,12,0)</f>
        <v/>
      </c>
      <c r="M696" s="15"/>
      <c r="N696" s="15"/>
      <c r="O696" s="15"/>
      <c r="P696" s="15"/>
      <c r="Q696" s="15"/>
    </row>
    <row r="697">
      <c r="A697" s="9" t="s">
        <v>389</v>
      </c>
      <c r="B697" s="15" t="str">
        <f>VLOOKUP(F697,'Datos por dni'!$B$351:$AN$800,2,0)</f>
        <v/>
      </c>
      <c r="C697" s="14">
        <f>VLOOKUP(F697,'Datos por dni'!$B$344:$AN$800,5,0)</f>
        <v>35082</v>
      </c>
      <c r="D697" s="15" t="str">
        <f>IFERROR(__xludf.DUMMYFUNCTION("IF(REGEXMATCH(E697,""^[0-9]{8}$""),""DNI"",IF(E697&lt;&gt;"""",""OTRO"",""""))"),"DNI")</f>
        <v>DNI</v>
      </c>
      <c r="E697" s="42" t="s">
        <v>641</v>
      </c>
      <c r="F697" s="59">
        <v>3.946642E7</v>
      </c>
      <c r="G697" s="15" t="str">
        <f>VLOOKUP(TEXT(F697,"0"),'Nacionalidades de todo por dni'!$A$2:$B$2168,2,0)</f>
        <v>Argentina</v>
      </c>
      <c r="H697" s="18" t="str">
        <f t="shared" si="5"/>
        <v/>
      </c>
      <c r="I697" s="18" t="str">
        <f t="shared" si="4"/>
        <v/>
      </c>
      <c r="J697" s="15"/>
      <c r="K697" s="18" t="str">
        <f>VLOOKUP(F697,'Datos por dni'!$B$10:$AM$2168,11,0)</f>
        <v/>
      </c>
      <c r="L697" s="15" t="str">
        <f>VLOOKUP(F697,'Datos por dni'!$B$344:$AN$800,12,0)</f>
        <v/>
      </c>
      <c r="M697" s="15"/>
      <c r="N697" s="15"/>
      <c r="O697" s="15"/>
      <c r="P697" s="15"/>
      <c r="Q697" s="15"/>
    </row>
    <row r="698">
      <c r="A698" s="9" t="s">
        <v>389</v>
      </c>
      <c r="B698" s="15" t="str">
        <f>VLOOKUP(F698,'Datos por dni'!$B$351:$AN$800,2,0)</f>
        <v/>
      </c>
      <c r="C698" s="51">
        <f>VLOOKUP(F698,'Datos por dni'!$B$344:$AN$800,5,0)</f>
        <v>35913</v>
      </c>
      <c r="D698" s="15" t="str">
        <f>IFERROR(__xludf.DUMMYFUNCTION("IF(REGEXMATCH(E698,""^[0-9]{8}$""),""DNI"",IF(E698&lt;&gt;"""",""OTRO"",""""))"),"DNI")</f>
        <v>DNI</v>
      </c>
      <c r="E698" s="42" t="s">
        <v>642</v>
      </c>
      <c r="F698" s="56">
        <v>4.1132335E7</v>
      </c>
      <c r="G698" s="15" t="str">
        <f>VLOOKUP(TEXT(F698,"0"),'Nacionalidades de todo por dni'!$A$2:$B$2168,2,0)</f>
        <v>Argentina</v>
      </c>
      <c r="H698" s="18" t="str">
        <f t="shared" si="5"/>
        <v/>
      </c>
      <c r="I698" s="18" t="str">
        <f t="shared" si="4"/>
        <v/>
      </c>
      <c r="J698" s="15"/>
      <c r="K698" s="18" t="str">
        <f>VLOOKUP(F698,'Datos por dni'!$B$10:$AM$2168,11,0)</f>
        <v/>
      </c>
      <c r="L698" s="15" t="str">
        <f>VLOOKUP(F698,'Datos por dni'!$B$344:$AN$800,12,0)</f>
        <v/>
      </c>
      <c r="M698" s="15"/>
      <c r="N698" s="15"/>
      <c r="O698" s="15"/>
      <c r="P698" s="15"/>
      <c r="Q698" s="15"/>
    </row>
    <row r="699">
      <c r="A699" s="9" t="s">
        <v>389</v>
      </c>
      <c r="B699" s="15" t="str">
        <f>VLOOKUP(F699,'Datos por dni'!$B$351:$AN$800,2,0)</f>
        <v/>
      </c>
      <c r="C699" s="49">
        <f>VLOOKUP(F699,'Datos por dni'!$B$344:$AN$800,5,0)</f>
        <v>36814</v>
      </c>
      <c r="D699" s="15" t="str">
        <f>IFERROR(__xludf.DUMMYFUNCTION("IF(REGEXMATCH(E699,""^[0-9]{8}$""),""DNI"",IF(E699&lt;&gt;"""",""OTRO"",""""))"),"DNI")</f>
        <v>DNI</v>
      </c>
      <c r="E699" s="42" t="s">
        <v>643</v>
      </c>
      <c r="F699" s="61">
        <v>4.3022721E7</v>
      </c>
      <c r="G699" s="15" t="str">
        <f>VLOOKUP(TEXT(F699,"0"),'Nacionalidades de todo por dni'!$A$2:$B$2168,2,0)</f>
        <v>Argentina</v>
      </c>
      <c r="H699" s="18" t="str">
        <f t="shared" si="5"/>
        <v/>
      </c>
      <c r="I699" s="18" t="str">
        <f t="shared" si="4"/>
        <v/>
      </c>
      <c r="J699" s="15"/>
      <c r="K699" s="18" t="str">
        <f>VLOOKUP(F699,'Datos por dni'!$B$10:$AM$2168,11,0)</f>
        <v/>
      </c>
      <c r="L699" s="15" t="str">
        <f>VLOOKUP(F699,'Datos por dni'!$B$344:$AN$800,12,0)</f>
        <v/>
      </c>
      <c r="M699" s="15"/>
      <c r="N699" s="15"/>
      <c r="O699" s="15"/>
      <c r="P699" s="15"/>
      <c r="Q699" s="15"/>
    </row>
    <row r="700">
      <c r="A700" s="9" t="s">
        <v>389</v>
      </c>
      <c r="B700" s="15" t="str">
        <f>VLOOKUP(F700,'Datos por dni'!$B$351:$AN$800,2,0)</f>
        <v/>
      </c>
      <c r="C700" s="14">
        <f>VLOOKUP(F700,'Datos por dni'!$B$344:$AN$800,5,0)</f>
        <v>35381</v>
      </c>
      <c r="D700" s="15" t="str">
        <f>IFERROR(__xludf.DUMMYFUNCTION("IF(REGEXMATCH(E700,""^[0-9]{8}$""),""DNI"",IF(E700&lt;&gt;"""",""OTRO"",""""))"),"DNI")</f>
        <v>DNI</v>
      </c>
      <c r="E700" s="42" t="s">
        <v>644</v>
      </c>
      <c r="F700" s="56">
        <v>4.0126173E7</v>
      </c>
      <c r="G700" s="15" t="str">
        <f>VLOOKUP(TEXT(F700,"0"),'Nacionalidades de todo por dni'!$A$2:$B$2168,2,0)</f>
        <v>Argentina</v>
      </c>
      <c r="H700" s="18" t="str">
        <f t="shared" si="5"/>
        <v/>
      </c>
      <c r="I700" s="18" t="str">
        <f t="shared" si="4"/>
        <v/>
      </c>
      <c r="J700" s="15"/>
      <c r="K700" s="18" t="str">
        <f>VLOOKUP(F700,'Datos por dni'!$B$10:$AM$2168,11,0)</f>
        <v/>
      </c>
      <c r="L700" s="15" t="str">
        <f>VLOOKUP(F700,'Datos por dni'!$B$344:$AN$800,12,0)</f>
        <v/>
      </c>
      <c r="M700" s="15"/>
      <c r="N700" s="15"/>
      <c r="O700" s="15"/>
      <c r="P700" s="15"/>
      <c r="Q700" s="15"/>
    </row>
    <row r="701">
      <c r="A701" s="9" t="s">
        <v>389</v>
      </c>
      <c r="B701" s="15" t="str">
        <f>VLOOKUP(F701,'Datos por dni'!$B$351:$AN$800,2,0)</f>
        <v/>
      </c>
      <c r="C701" s="51">
        <f>VLOOKUP(F701,'Datos por dni'!$B$344:$AN$800,5,0)</f>
        <v>36645</v>
      </c>
      <c r="D701" s="15" t="str">
        <f>IFERROR(__xludf.DUMMYFUNCTION("IF(REGEXMATCH(E701,""^[0-9]{8}$""),""DNI"",IF(E701&lt;&gt;"""",""OTRO"",""""))"),"DNI")</f>
        <v>DNI</v>
      </c>
      <c r="E701" s="42" t="s">
        <v>645</v>
      </c>
      <c r="F701" s="56">
        <v>4.2586885E7</v>
      </c>
      <c r="G701" s="15" t="str">
        <f>VLOOKUP(TEXT(F701,"0"),'Nacionalidades de todo por dni'!$A$2:$B$2168,2,0)</f>
        <v>Argentina</v>
      </c>
      <c r="H701" s="18" t="str">
        <f t="shared" si="5"/>
        <v/>
      </c>
      <c r="I701" s="18" t="str">
        <f t="shared" si="4"/>
        <v/>
      </c>
      <c r="J701" s="15"/>
      <c r="K701" s="18" t="str">
        <f>VLOOKUP(F701,'Datos por dni'!$B$10:$AM$2168,11,0)</f>
        <v/>
      </c>
      <c r="L701" s="15" t="str">
        <f>VLOOKUP(F701,'Datos por dni'!$B$344:$AN$800,12,0)</f>
        <v/>
      </c>
      <c r="M701" s="15"/>
      <c r="N701" s="15"/>
      <c r="O701" s="15"/>
      <c r="P701" s="15"/>
      <c r="Q701" s="15"/>
    </row>
    <row r="702">
      <c r="A702" s="9" t="s">
        <v>389</v>
      </c>
      <c r="B702" s="15" t="str">
        <f>VLOOKUP(F702,'Datos por dni'!$B$351:$AN$800,2,0)</f>
        <v/>
      </c>
      <c r="C702" s="49">
        <f>VLOOKUP(F702,'Datos por dni'!$B$344:$AN$800,5,0)</f>
        <v>33541</v>
      </c>
      <c r="D702" s="15" t="str">
        <f>IFERROR(__xludf.DUMMYFUNCTION("IF(REGEXMATCH(E702,""^[0-9]{8}$""),""DNI"",IF(E702&lt;&gt;"""",""OTRO"",""""))"),"DNI")</f>
        <v>DNI</v>
      </c>
      <c r="E702" s="42" t="s">
        <v>646</v>
      </c>
      <c r="F702" s="58">
        <v>3.6529377E7</v>
      </c>
      <c r="G702" s="15" t="str">
        <f>VLOOKUP(TEXT(F702,"0"),'Nacionalidades de todo por dni'!$A$2:$B$2168,2,0)</f>
        <v>Argentina</v>
      </c>
      <c r="H702" s="18" t="str">
        <f t="shared" si="5"/>
        <v/>
      </c>
      <c r="I702" s="18" t="str">
        <f t="shared" si="4"/>
        <v/>
      </c>
      <c r="J702" s="15"/>
      <c r="K702" s="18" t="str">
        <f>VLOOKUP(F702,'Datos por dni'!$B$10:$AM$2168,11,0)</f>
        <v/>
      </c>
      <c r="L702" s="15" t="str">
        <f>VLOOKUP(F702,'Datos por dni'!$B$344:$AN$800,12,0)</f>
        <v/>
      </c>
      <c r="M702" s="15"/>
      <c r="N702" s="15"/>
      <c r="O702" s="15"/>
      <c r="P702" s="15"/>
      <c r="Q702" s="15"/>
    </row>
    <row r="703">
      <c r="A703" s="9" t="s">
        <v>389</v>
      </c>
      <c r="B703" s="15" t="str">
        <f>VLOOKUP(F703,'Datos por dni'!$B$351:$AN$800,2,0)</f>
        <v/>
      </c>
      <c r="C703" s="14">
        <f>VLOOKUP(F703,'Datos por dni'!$B$344:$AN$800,5,0)</f>
        <v>32417</v>
      </c>
      <c r="D703" s="15" t="str">
        <f>IFERROR(__xludf.DUMMYFUNCTION("IF(REGEXMATCH(E703,""^[0-9]{8}$""),""DNI"",IF(E703&lt;&gt;"""",""OTRO"",""""))"),"DNI")</f>
        <v>DNI</v>
      </c>
      <c r="E703" s="42" t="s">
        <v>647</v>
      </c>
      <c r="F703" s="58">
        <v>3.4103167E7</v>
      </c>
      <c r="G703" s="15" t="str">
        <f>VLOOKUP(TEXT(F703,"0"),'Nacionalidades de todo por dni'!$A$2:$B$2168,2,0)</f>
        <v>Argentina</v>
      </c>
      <c r="H703" s="18" t="str">
        <f t="shared" si="5"/>
        <v/>
      </c>
      <c r="I703" s="18" t="str">
        <f t="shared" si="4"/>
        <v/>
      </c>
      <c r="J703" s="15"/>
      <c r="K703" s="18" t="str">
        <f>VLOOKUP(F703,'Datos por dni'!$B$10:$AM$2168,11,0)</f>
        <v/>
      </c>
      <c r="L703" s="15" t="str">
        <f>VLOOKUP(F703,'Datos por dni'!$B$344:$AN$800,12,0)</f>
        <v/>
      </c>
      <c r="M703" s="15"/>
      <c r="N703" s="15"/>
      <c r="O703" s="15"/>
      <c r="P703" s="15"/>
      <c r="Q703" s="15"/>
    </row>
    <row r="704">
      <c r="A704" s="9" t="s">
        <v>389</v>
      </c>
      <c r="B704" s="15" t="str">
        <f>VLOOKUP(F704,'Datos por dni'!$B$351:$AN$800,2,0)</f>
        <v/>
      </c>
      <c r="C704" s="60">
        <f>VLOOKUP(F704,'Datos por dni'!$B$344:$AN$800,5,0)</f>
        <v>35521</v>
      </c>
      <c r="D704" s="15" t="str">
        <f>IFERROR(__xludf.DUMMYFUNCTION("IF(REGEXMATCH(E704,""^[0-9]{8}$""),""DNI"",IF(E704&lt;&gt;"""",""OTRO"",""""))"),"DNI")</f>
        <v>DNI</v>
      </c>
      <c r="E704" s="42" t="s">
        <v>648</v>
      </c>
      <c r="F704" s="58">
        <v>4.054351E7</v>
      </c>
      <c r="G704" s="15" t="str">
        <f>VLOOKUP(TEXT(F704,"0"),'Nacionalidades de todo por dni'!$A$2:$B$2168,2,0)</f>
        <v>Argentina</v>
      </c>
      <c r="H704" s="18" t="str">
        <f t="shared" si="5"/>
        <v/>
      </c>
      <c r="I704" s="18" t="str">
        <f t="shared" si="4"/>
        <v/>
      </c>
      <c r="J704" s="15"/>
      <c r="K704" s="18" t="str">
        <f>VLOOKUP(F704,'Datos por dni'!$B$10:$AM$2168,11,0)</f>
        <v/>
      </c>
      <c r="L704" s="15" t="str">
        <f>VLOOKUP(F704,'Datos por dni'!$B$344:$AN$800,12,0)</f>
        <v/>
      </c>
      <c r="M704" s="15"/>
      <c r="N704" s="15"/>
      <c r="O704" s="15"/>
      <c r="P704" s="15"/>
      <c r="Q704" s="15"/>
    </row>
    <row r="705">
      <c r="A705" s="9" t="s">
        <v>389</v>
      </c>
      <c r="B705" s="15" t="str">
        <f>VLOOKUP(F705,'Datos por dni'!$B$351:$AN$800,2,0)</f>
        <v/>
      </c>
      <c r="C705" s="60">
        <f>VLOOKUP(F705,'Datos por dni'!$B$344:$AN$800,5,0)</f>
        <v>36359</v>
      </c>
      <c r="D705" s="15" t="str">
        <f>IFERROR(__xludf.DUMMYFUNCTION("IF(REGEXMATCH(E705,""^[0-9]{8}$""),""DNI"",IF(E705&lt;&gt;"""",""OTRO"",""""))"),"DNI")</f>
        <v>DNI</v>
      </c>
      <c r="E705" s="42" t="s">
        <v>649</v>
      </c>
      <c r="F705" s="58">
        <v>4.2077034E7</v>
      </c>
      <c r="G705" s="15" t="str">
        <f>VLOOKUP(TEXT(F705,"0"),'Nacionalidades de todo por dni'!$A$2:$B$2168,2,0)</f>
        <v>Argentina</v>
      </c>
      <c r="H705" s="18" t="str">
        <f t="shared" si="5"/>
        <v/>
      </c>
      <c r="I705" s="18" t="str">
        <f t="shared" si="4"/>
        <v/>
      </c>
      <c r="J705" s="15"/>
      <c r="K705" s="18" t="str">
        <f>VLOOKUP(F705,'Datos por dni'!$B$10:$AM$2168,11,0)</f>
        <v/>
      </c>
      <c r="L705" s="15" t="str">
        <f>VLOOKUP(F705,'Datos por dni'!$B$344:$AN$800,12,0)</f>
        <v/>
      </c>
      <c r="M705" s="15"/>
      <c r="N705" s="15"/>
      <c r="O705" s="15"/>
      <c r="P705" s="15"/>
      <c r="Q705" s="15"/>
    </row>
    <row r="706">
      <c r="A706" s="9" t="s">
        <v>389</v>
      </c>
      <c r="B706" s="15" t="str">
        <f>VLOOKUP(F706,'Datos por dni'!$B$351:$AN$800,2,0)</f>
        <v/>
      </c>
      <c r="C706" s="60">
        <f>VLOOKUP(F706,'Datos por dni'!$B$344:$AN$800,5,0)</f>
        <v>35349</v>
      </c>
      <c r="D706" s="15" t="str">
        <f>IFERROR(__xludf.DUMMYFUNCTION("IF(REGEXMATCH(E706,""^[0-9]{8}$""),""DNI"",IF(E706&lt;&gt;"""",""OTRO"",""""))"),"DNI")</f>
        <v>DNI</v>
      </c>
      <c r="E706" s="42" t="s">
        <v>650</v>
      </c>
      <c r="F706" s="58">
        <v>3.9888583E7</v>
      </c>
      <c r="G706" s="15" t="str">
        <f>VLOOKUP(TEXT(F706,"0"),'Nacionalidades de todo por dni'!$A$2:$B$2168,2,0)</f>
        <v>Argentina</v>
      </c>
      <c r="H706" s="18" t="str">
        <f t="shared" si="5"/>
        <v/>
      </c>
      <c r="I706" s="18" t="str">
        <f t="shared" si="4"/>
        <v/>
      </c>
      <c r="J706" s="15"/>
      <c r="K706" s="18" t="str">
        <f>VLOOKUP(F706,'Datos por dni'!$B$10:$AM$2168,11,0)</f>
        <v/>
      </c>
      <c r="L706" s="15" t="str">
        <f>VLOOKUP(F706,'Datos por dni'!$B$344:$AN$800,12,0)</f>
        <v/>
      </c>
      <c r="M706" s="15"/>
      <c r="N706" s="15"/>
      <c r="O706" s="15"/>
      <c r="P706" s="15"/>
      <c r="Q706" s="15"/>
    </row>
    <row r="707">
      <c r="A707" s="9" t="s">
        <v>389</v>
      </c>
      <c r="B707" s="15" t="str">
        <f>VLOOKUP(F707,'Datos por dni'!$B$351:$AN$800,2,0)</f>
        <v/>
      </c>
      <c r="C707" s="60">
        <f>VLOOKUP(F707,'Datos por dni'!$B$344:$AN$800,5,0)</f>
        <v>37194</v>
      </c>
      <c r="D707" s="15" t="str">
        <f>IFERROR(__xludf.DUMMYFUNCTION("IF(REGEXMATCH(E707,""^[0-9]{8}$""),""DNI"",IF(E707&lt;&gt;"""",""OTRO"",""""))"),"DNI")</f>
        <v>DNI</v>
      </c>
      <c r="E707" s="42" t="s">
        <v>651</v>
      </c>
      <c r="F707" s="59">
        <v>4.3404883E7</v>
      </c>
      <c r="G707" s="15" t="str">
        <f>VLOOKUP(TEXT(F707,"0"),'Nacionalidades de todo por dni'!$A$2:$B$2168,2,0)</f>
        <v>Argentina</v>
      </c>
      <c r="H707" s="18" t="str">
        <f t="shared" si="5"/>
        <v/>
      </c>
      <c r="I707" s="18" t="str">
        <f t="shared" si="4"/>
        <v/>
      </c>
      <c r="J707" s="15"/>
      <c r="K707" s="18" t="str">
        <f>VLOOKUP(F707,'Datos por dni'!$B$10:$AM$2168,11,0)</f>
        <v/>
      </c>
      <c r="L707" s="15" t="str">
        <f>VLOOKUP(F707,'Datos por dni'!$B$344:$AN$800,12,0)</f>
        <v/>
      </c>
      <c r="M707" s="15"/>
      <c r="N707" s="15"/>
      <c r="O707" s="15"/>
      <c r="P707" s="15"/>
      <c r="Q707" s="15"/>
    </row>
    <row r="708">
      <c r="A708" s="9" t="s">
        <v>389</v>
      </c>
      <c r="B708" s="15" t="str">
        <f>VLOOKUP(F708,'Datos por dni'!$B$351:$AN$800,2,0)</f>
        <v/>
      </c>
      <c r="C708" s="51">
        <f>VLOOKUP(F708,'Datos por dni'!$B$344:$AN$800,5,0)</f>
        <v>35173</v>
      </c>
      <c r="D708" s="15" t="str">
        <f>IFERROR(__xludf.DUMMYFUNCTION("IF(REGEXMATCH(E708,""^[0-9]{8}$""),""DNI"",IF(E708&lt;&gt;"""",""OTRO"",""""))"),"DNI")</f>
        <v>DNI</v>
      </c>
      <c r="E708" s="42" t="s">
        <v>652</v>
      </c>
      <c r="F708" s="61">
        <v>3.9523787E7</v>
      </c>
      <c r="G708" s="15" t="str">
        <f>VLOOKUP(TEXT(F708,"0"),'Nacionalidades de todo por dni'!$A$2:$B$2168,2,0)</f>
        <v>Argentina</v>
      </c>
      <c r="H708" s="18" t="str">
        <f t="shared" si="5"/>
        <v/>
      </c>
      <c r="I708" s="18" t="str">
        <f t="shared" si="4"/>
        <v/>
      </c>
      <c r="J708" s="15"/>
      <c r="K708" s="18" t="str">
        <f>VLOOKUP(F708,'Datos por dni'!$B$10:$AM$2168,11,0)</f>
        <v/>
      </c>
      <c r="L708" s="15" t="str">
        <f>VLOOKUP(F708,'Datos por dni'!$B$344:$AN$800,12,0)</f>
        <v/>
      </c>
      <c r="M708" s="15"/>
      <c r="N708" s="15"/>
      <c r="O708" s="15"/>
      <c r="P708" s="15"/>
      <c r="Q708" s="15"/>
    </row>
    <row r="709">
      <c r="A709" s="9" t="s">
        <v>389</v>
      </c>
      <c r="B709" s="15" t="str">
        <f>VLOOKUP(F709,'Datos por dni'!$B$351:$AN$800,2,0)</f>
        <v/>
      </c>
      <c r="C709" s="14">
        <f>VLOOKUP(F709,'Datos por dni'!$B$344:$AN$800,5,0)</f>
        <v>32464</v>
      </c>
      <c r="D709" s="15" t="str">
        <f>IFERROR(__xludf.DUMMYFUNCTION("IF(REGEXMATCH(E709,""^[0-9]{8}$""),""DNI"",IF(E709&lt;&gt;"""",""OTRO"",""""))"),"DNI")</f>
        <v>DNI</v>
      </c>
      <c r="E709" s="42" t="s">
        <v>653</v>
      </c>
      <c r="F709" s="58">
        <v>3.4270216E7</v>
      </c>
      <c r="G709" s="15" t="str">
        <f>VLOOKUP(TEXT(F709,"0"),'Nacionalidades de todo por dni'!$A$2:$B$2168,2,0)</f>
        <v>Argentina</v>
      </c>
      <c r="H709" s="18" t="str">
        <f t="shared" si="5"/>
        <v/>
      </c>
      <c r="I709" s="18" t="str">
        <f t="shared" si="4"/>
        <v/>
      </c>
      <c r="J709" s="15"/>
      <c r="K709" s="18" t="str">
        <f>VLOOKUP(F709,'Datos por dni'!$B$10:$AM$2168,11,0)</f>
        <v/>
      </c>
      <c r="L709" s="15" t="str">
        <f>VLOOKUP(F709,'Datos por dni'!$B$344:$AN$800,12,0)</f>
        <v/>
      </c>
      <c r="M709" s="15"/>
      <c r="N709" s="15"/>
      <c r="O709" s="15"/>
      <c r="P709" s="15"/>
      <c r="Q709" s="15"/>
    </row>
    <row r="710">
      <c r="A710" s="9" t="s">
        <v>389</v>
      </c>
      <c r="B710" s="15" t="str">
        <f>VLOOKUP(F710,'Datos por dni'!$B$351:$AN$800,2,0)</f>
        <v/>
      </c>
      <c r="C710" s="14">
        <f>VLOOKUP(F710,'Datos por dni'!$B$344:$AN$800,5,0)</f>
        <v>34723</v>
      </c>
      <c r="D710" s="15" t="str">
        <f>IFERROR(__xludf.DUMMYFUNCTION("IF(REGEXMATCH(E710,""^[0-9]{8}$""),""DNI"",IF(E710&lt;&gt;"""",""OTRO"",""""))"),"DNI")</f>
        <v>DNI</v>
      </c>
      <c r="E710" s="42" t="s">
        <v>654</v>
      </c>
      <c r="F710" s="61">
        <v>3.8888913E7</v>
      </c>
      <c r="G710" s="15" t="str">
        <f>VLOOKUP(TEXT(F710,"0"),'Nacionalidades de todo por dni'!$A$2:$B$2168,2,0)</f>
        <v>Argentina</v>
      </c>
      <c r="H710" s="18" t="str">
        <f t="shared" si="5"/>
        <v/>
      </c>
      <c r="I710" s="18" t="str">
        <f t="shared" si="4"/>
        <v/>
      </c>
      <c r="J710" s="15"/>
      <c r="K710" s="18" t="str">
        <f>VLOOKUP(F710,'Datos por dni'!$B$10:$AM$2168,11,0)</f>
        <v/>
      </c>
      <c r="L710" s="15" t="str">
        <f>VLOOKUP(F710,'Datos por dni'!$B$344:$AN$800,12,0)</f>
        <v/>
      </c>
      <c r="M710" s="15"/>
      <c r="N710" s="15"/>
      <c r="O710" s="15"/>
      <c r="P710" s="15"/>
      <c r="Q710" s="15"/>
    </row>
    <row r="711">
      <c r="A711" s="9" t="s">
        <v>389</v>
      </c>
      <c r="B711" s="15" t="str">
        <f>VLOOKUP(F711,'Datos por dni'!$B$351:$AN$800,2,0)</f>
        <v/>
      </c>
      <c r="C711" s="14">
        <f>VLOOKUP(F711,'Datos por dni'!$B$344:$AN$800,5,0)</f>
        <v>34534</v>
      </c>
      <c r="D711" s="15" t="str">
        <f>IFERROR(__xludf.DUMMYFUNCTION("IF(REGEXMATCH(E711,""^[0-9]{8}$""),""DNI"",IF(E711&lt;&gt;"""",""OTRO"",""""))"),"DNI")</f>
        <v>DNI</v>
      </c>
      <c r="E711" s="42" t="s">
        <v>655</v>
      </c>
      <c r="F711" s="61">
        <v>3.8124764E7</v>
      </c>
      <c r="G711" s="15" t="str">
        <f>VLOOKUP(TEXT(F711,"0"),'Nacionalidades de todo por dni'!$A$2:$B$2168,2,0)</f>
        <v>Argentina</v>
      </c>
      <c r="H711" s="18" t="str">
        <f t="shared" si="5"/>
        <v/>
      </c>
      <c r="I711" s="18" t="str">
        <f t="shared" si="4"/>
        <v/>
      </c>
      <c r="J711" s="15"/>
      <c r="K711" s="18" t="str">
        <f>VLOOKUP(F711,'Datos por dni'!$B$10:$AM$2168,11,0)</f>
        <v/>
      </c>
      <c r="L711" s="15" t="str">
        <f>VLOOKUP(F711,'Datos por dni'!$B$344:$AN$800,12,0)</f>
        <v/>
      </c>
      <c r="M711" s="15"/>
      <c r="N711" s="15"/>
      <c r="O711" s="15"/>
      <c r="P711" s="15"/>
      <c r="Q711" s="15"/>
    </row>
    <row r="712">
      <c r="A712" s="9" t="s">
        <v>389</v>
      </c>
      <c r="B712" s="15" t="str">
        <f>VLOOKUP(F712,'Datos por dni'!$B$351:$AN$800,2,0)</f>
        <v/>
      </c>
      <c r="C712" s="14">
        <f>VLOOKUP(F712,'Datos por dni'!$B$344:$AN$800,5,0)</f>
        <v>30787</v>
      </c>
      <c r="D712" s="15" t="str">
        <f>IFERROR(__xludf.DUMMYFUNCTION("IF(REGEXMATCH(E712,""^[0-9]{8}$""),""DNI"",IF(E712&lt;&gt;"""",""OTRO"",""""))"),"DNI")</f>
        <v>DNI</v>
      </c>
      <c r="E712" s="42" t="s">
        <v>656</v>
      </c>
      <c r="F712" s="61">
        <v>3.0708378E7</v>
      </c>
      <c r="G712" s="15" t="str">
        <f>VLOOKUP(TEXT(F712,"0"),'Nacionalidades de todo por dni'!$A$2:$B$2168,2,0)</f>
        <v>Argentina</v>
      </c>
      <c r="H712" s="18" t="str">
        <f t="shared" si="5"/>
        <v/>
      </c>
      <c r="I712" s="18" t="str">
        <f t="shared" si="4"/>
        <v/>
      </c>
      <c r="J712" s="15"/>
      <c r="K712" s="18" t="str">
        <f>VLOOKUP(F712,'Datos por dni'!$B$10:$AM$2168,11,0)</f>
        <v/>
      </c>
      <c r="L712" s="15" t="str">
        <f>VLOOKUP(F712,'Datos por dni'!$B$344:$AN$800,12,0)</f>
        <v/>
      </c>
      <c r="M712" s="15"/>
      <c r="N712" s="15"/>
      <c r="O712" s="15"/>
      <c r="P712" s="15"/>
      <c r="Q712" s="15"/>
    </row>
    <row r="713">
      <c r="A713" s="9" t="s">
        <v>389</v>
      </c>
      <c r="B713" s="15" t="str">
        <f>VLOOKUP(F713,'Datos por dni'!$B$351:$AN$800,2,0)</f>
        <v/>
      </c>
      <c r="C713" s="14">
        <f>VLOOKUP(F713,'Datos por dni'!$B$344:$AN$800,5,0)</f>
        <v>35210</v>
      </c>
      <c r="D713" s="15" t="str">
        <f>IFERROR(__xludf.DUMMYFUNCTION("IF(REGEXMATCH(E713,""^[0-9]{8}$""),""DNI"",IF(E713&lt;&gt;"""",""OTRO"",""""))"),"DNI")</f>
        <v>DNI</v>
      </c>
      <c r="E713" s="42" t="s">
        <v>657</v>
      </c>
      <c r="F713" s="61">
        <v>3.9644227E7</v>
      </c>
      <c r="G713" s="15" t="str">
        <f>VLOOKUP(TEXT(F713,"0"),'Nacionalidades de todo por dni'!$A$2:$B$2168,2,0)</f>
        <v>Argentina</v>
      </c>
      <c r="H713" s="18" t="str">
        <f t="shared" si="5"/>
        <v/>
      </c>
      <c r="I713" s="18" t="str">
        <f t="shared" si="4"/>
        <v/>
      </c>
      <c r="J713" s="15"/>
      <c r="K713" s="18" t="str">
        <f>VLOOKUP(F713,'Datos por dni'!$B$10:$AM$2168,11,0)</f>
        <v/>
      </c>
      <c r="L713" s="15" t="str">
        <f>VLOOKUP(F713,'Datos por dni'!$B$344:$AN$800,12,0)</f>
        <v/>
      </c>
      <c r="M713" s="15"/>
      <c r="N713" s="15"/>
      <c r="O713" s="15"/>
      <c r="P713" s="15"/>
      <c r="Q713" s="15"/>
    </row>
    <row r="714">
      <c r="A714" s="9" t="s">
        <v>389</v>
      </c>
      <c r="B714" s="15" t="str">
        <f>VLOOKUP(F714,'Datos por dni'!$B$351:$AN$800,2,0)</f>
        <v/>
      </c>
      <c r="C714" s="14">
        <f>VLOOKUP(F714,'Datos por dni'!$B$344:$AN$800,5,0)</f>
        <v>36426</v>
      </c>
      <c r="D714" s="15" t="str">
        <f>IFERROR(__xludf.DUMMYFUNCTION("IF(REGEXMATCH(E714,""^[0-9]{8}$""),""DNI"",IF(E714&lt;&gt;"""",""OTRO"",""""))"),"DNI")</f>
        <v>DNI</v>
      </c>
      <c r="E714" s="42" t="s">
        <v>658</v>
      </c>
      <c r="F714" s="61">
        <v>4.2119137E7</v>
      </c>
      <c r="G714" s="15" t="str">
        <f>VLOOKUP(TEXT(F714,"0"),'Nacionalidades de todo por dni'!$A$2:$B$2168,2,0)</f>
        <v>Argentina</v>
      </c>
      <c r="H714" s="18" t="str">
        <f t="shared" si="5"/>
        <v/>
      </c>
      <c r="I714" s="18" t="str">
        <f t="shared" si="4"/>
        <v/>
      </c>
      <c r="J714" s="15"/>
      <c r="K714" s="18" t="str">
        <f>VLOOKUP(F714,'Datos por dni'!$B$10:$AM$2168,11,0)</f>
        <v/>
      </c>
      <c r="L714" s="15" t="str">
        <f>VLOOKUP(F714,'Datos por dni'!$B$344:$AN$800,12,0)</f>
        <v/>
      </c>
      <c r="M714" s="15"/>
      <c r="N714" s="15"/>
      <c r="O714" s="15"/>
      <c r="P714" s="15"/>
      <c r="Q714" s="15"/>
    </row>
    <row r="715">
      <c r="A715" s="9" t="s">
        <v>389</v>
      </c>
      <c r="B715" s="15" t="str">
        <f>VLOOKUP(F715,'Datos por dni'!$B$351:$AN$800,2,0)</f>
        <v/>
      </c>
      <c r="C715" s="14">
        <f>VLOOKUP(F715,'Datos por dni'!$B$344:$AN$800,5,0)</f>
        <v>37390</v>
      </c>
      <c r="D715" s="15" t="str">
        <f>IFERROR(__xludf.DUMMYFUNCTION("IF(REGEXMATCH(E715,""^[0-9]{8}$""),""DNI"",IF(E715&lt;&gt;"""",""OTRO"",""""))"),"DNI")</f>
        <v>DNI</v>
      </c>
      <c r="E715" s="42" t="s">
        <v>659</v>
      </c>
      <c r="F715" s="61">
        <v>4.4093284E7</v>
      </c>
      <c r="G715" s="15" t="str">
        <f>VLOOKUP(TEXT(F715,"0"),'Nacionalidades de todo por dni'!$A$2:$B$2168,2,0)</f>
        <v>Argentina</v>
      </c>
      <c r="H715" s="18" t="str">
        <f t="shared" si="5"/>
        <v/>
      </c>
      <c r="I715" s="18" t="str">
        <f t="shared" si="4"/>
        <v/>
      </c>
      <c r="J715" s="15"/>
      <c r="K715" s="18" t="str">
        <f>VLOOKUP(F715,'Datos por dni'!$B$10:$AM$2168,11,0)</f>
        <v/>
      </c>
      <c r="L715" s="15" t="str">
        <f>VLOOKUP(F715,'Datos por dni'!$B$344:$AN$800,12,0)</f>
        <v/>
      </c>
      <c r="M715" s="15"/>
      <c r="N715" s="15"/>
      <c r="O715" s="15"/>
      <c r="P715" s="15"/>
      <c r="Q715" s="15"/>
    </row>
    <row r="716">
      <c r="A716" s="9" t="s">
        <v>389</v>
      </c>
      <c r="B716" s="15" t="str">
        <f>VLOOKUP(F716,'Datos por dni'!$B$351:$AN$800,2,0)</f>
        <v/>
      </c>
      <c r="C716" s="14">
        <f>VLOOKUP(F716,'Datos por dni'!$B$344:$AN$800,5,0)</f>
        <v>37367</v>
      </c>
      <c r="D716" s="15" t="str">
        <f>IFERROR(__xludf.DUMMYFUNCTION("IF(REGEXMATCH(E716,""^[0-9]{8}$""),""DNI"",IF(E716&lt;&gt;"""",""OTRO"",""""))"),"OTRO")</f>
        <v>OTRO</v>
      </c>
      <c r="E716" s="42" t="s">
        <v>660</v>
      </c>
      <c r="F716" s="61">
        <v>4.42057738E8</v>
      </c>
      <c r="G716" s="15" t="str">
        <f>VLOOKUP(TEXT(F716,"0"),'Nacionalidades de todo por dni'!$A$2:$B$2168,2,0)</f>
        <v>Argentina</v>
      </c>
      <c r="H716" s="18" t="str">
        <f t="shared" si="5"/>
        <v/>
      </c>
      <c r="I716" s="18" t="str">
        <f t="shared" si="4"/>
        <v/>
      </c>
      <c r="J716" s="15"/>
      <c r="K716" s="18" t="str">
        <f>VLOOKUP(F716,'Datos por dni'!$B$10:$AM$2168,11,0)</f>
        <v/>
      </c>
      <c r="L716" s="15" t="str">
        <f>VLOOKUP(F716,'Datos por dni'!$B$344:$AN$800,12,0)</f>
        <v/>
      </c>
      <c r="M716" s="15"/>
      <c r="N716" s="15"/>
      <c r="O716" s="15"/>
      <c r="P716" s="15"/>
      <c r="Q716" s="15"/>
    </row>
    <row r="717">
      <c r="A717" s="9" t="s">
        <v>389</v>
      </c>
      <c r="B717" s="15" t="str">
        <f>VLOOKUP(F717,'Datos por dni'!$B$351:$AN$800,2,0)</f>
        <v/>
      </c>
      <c r="C717" s="14">
        <f>VLOOKUP(F717,'Datos por dni'!$B$344:$AN$800,5,0)</f>
        <v>36368</v>
      </c>
      <c r="D717" s="15" t="str">
        <f>IFERROR(__xludf.DUMMYFUNCTION("IF(REGEXMATCH(E717,""^[0-9]{8}$""),""DNI"",IF(E717&lt;&gt;"""",""OTRO"",""""))"),"DNI")</f>
        <v>DNI</v>
      </c>
      <c r="E717" s="42" t="s">
        <v>661</v>
      </c>
      <c r="F717" s="61">
        <v>4.2099032E7</v>
      </c>
      <c r="G717" s="15" t="str">
        <f>VLOOKUP(TEXT(F717,"0"),'Nacionalidades de todo por dni'!$A$2:$B$2168,2,0)</f>
        <v>Argentina</v>
      </c>
      <c r="H717" s="18" t="str">
        <f t="shared" si="5"/>
        <v/>
      </c>
      <c r="I717" s="18" t="str">
        <f t="shared" si="4"/>
        <v/>
      </c>
      <c r="J717" s="15"/>
      <c r="K717" s="18" t="str">
        <f>VLOOKUP(F717,'Datos por dni'!$B$10:$AM$2168,11,0)</f>
        <v/>
      </c>
      <c r="L717" s="15" t="str">
        <f>VLOOKUP(F717,'Datos por dni'!$B$344:$AN$800,12,0)</f>
        <v/>
      </c>
      <c r="M717" s="15"/>
      <c r="N717" s="15"/>
      <c r="O717" s="15"/>
      <c r="P717" s="15"/>
      <c r="Q717" s="15"/>
    </row>
    <row r="718">
      <c r="A718" s="9" t="s">
        <v>389</v>
      </c>
      <c r="B718" s="15" t="str">
        <f>VLOOKUP(F718,'Datos por dni'!$B$351:$AN$800,2,0)</f>
        <v/>
      </c>
      <c r="C718" s="14">
        <f>VLOOKUP(F718,'Datos por dni'!$B$344:$AN$800,5,0)</f>
        <v>36596</v>
      </c>
      <c r="D718" s="15" t="str">
        <f>IFERROR(__xludf.DUMMYFUNCTION("IF(REGEXMATCH(E718,""^[0-9]{8}$""),""DNI"",IF(E718&lt;&gt;"""",""OTRO"",""""))"),"DNI")</f>
        <v>DNI</v>
      </c>
      <c r="E718" s="42" t="s">
        <v>662</v>
      </c>
      <c r="F718" s="61">
        <v>4.2398557E7</v>
      </c>
      <c r="G718" s="15" t="str">
        <f>VLOOKUP(TEXT(F718,"0"),'Nacionalidades de todo por dni'!$A$2:$B$2168,2,0)</f>
        <v>Argentina</v>
      </c>
      <c r="H718" s="18" t="str">
        <f t="shared" si="5"/>
        <v/>
      </c>
      <c r="I718" s="18" t="str">
        <f t="shared" si="4"/>
        <v/>
      </c>
      <c r="J718" s="15"/>
      <c r="K718" s="18" t="str">
        <f>VLOOKUP(F718,'Datos por dni'!$B$10:$AM$2168,11,0)</f>
        <v/>
      </c>
      <c r="L718" s="15" t="str">
        <f>VLOOKUP(F718,'Datos por dni'!$B$344:$AN$800,12,0)</f>
        <v/>
      </c>
      <c r="M718" s="15"/>
      <c r="N718" s="15"/>
      <c r="O718" s="15"/>
      <c r="P718" s="15"/>
      <c r="Q718" s="15"/>
    </row>
    <row r="719">
      <c r="A719" s="9" t="s">
        <v>389</v>
      </c>
      <c r="B719" s="15" t="str">
        <f>VLOOKUP(F719,'Datos por dni'!$B$351:$AN$800,2,0)</f>
        <v/>
      </c>
      <c r="C719" s="14">
        <f>VLOOKUP(F719,'Datos por dni'!$B$344:$AN$800,5,0)</f>
        <v>36206</v>
      </c>
      <c r="D719" s="15" t="str">
        <f>IFERROR(__xludf.DUMMYFUNCTION("IF(REGEXMATCH(E719,""^[0-9]{8}$""),""DNI"",IF(E719&lt;&gt;"""",""OTRO"",""""))"),"DNI")</f>
        <v>DNI</v>
      </c>
      <c r="E719" s="42" t="s">
        <v>663</v>
      </c>
      <c r="F719" s="61">
        <v>4.1780832E7</v>
      </c>
      <c r="G719" s="15" t="str">
        <f>VLOOKUP(TEXT(F719,"0"),'Nacionalidades de todo por dni'!$A$2:$B$2168,2,0)</f>
        <v>Argentina</v>
      </c>
      <c r="H719" s="18" t="str">
        <f t="shared" si="5"/>
        <v/>
      </c>
      <c r="I719" s="18" t="str">
        <f t="shared" si="4"/>
        <v/>
      </c>
      <c r="J719" s="15"/>
      <c r="K719" s="18" t="str">
        <f>VLOOKUP(F719,'Datos por dni'!$B$10:$AM$2168,11,0)</f>
        <v/>
      </c>
      <c r="L719" s="15" t="str">
        <f>VLOOKUP(F719,'Datos por dni'!$B$344:$AN$800,12,0)</f>
        <v/>
      </c>
      <c r="M719" s="15"/>
      <c r="N719" s="15"/>
      <c r="O719" s="15"/>
      <c r="P719" s="15"/>
      <c r="Q719" s="15"/>
    </row>
    <row r="720" hidden="1">
      <c r="A720" s="9" t="s">
        <v>389</v>
      </c>
      <c r="B720" s="15" t="str">
        <f>VLOOKUP(F720,'Datos por dni'!$B$351:$AN$800,2,0)</f>
        <v>#N/A</v>
      </c>
      <c r="C720" s="15"/>
      <c r="D720" s="15" t="str">
        <f>IFERROR(__xludf.DUMMYFUNCTION("IF(REGEXMATCH(E720,""^[0-9]{8}$""),""DNI"",IF(E720&lt;&gt;"""",""OTRO"",""""))"),"")</f>
        <v/>
      </c>
      <c r="E720" s="42"/>
      <c r="F720" s="70"/>
      <c r="G720" s="15" t="str">
        <f>VLOOKUP(TEXT(F720,"0"),'Nacionalidades de todo por dni'!$A$2:$B$2168,2,0)</f>
        <v>Estadounidense</v>
      </c>
      <c r="H720" s="18" t="str">
        <f t="shared" si="5"/>
        <v>D</v>
      </c>
      <c r="I720" s="18" t="str">
        <f t="shared" si="4"/>
        <v/>
      </c>
      <c r="J720" s="15"/>
      <c r="K720" s="18" t="str">
        <f>VLOOKUP(F720,'Datos por dni'!$B$10:$AM$2168,11,0)</f>
        <v>Días de semana por la tarde</v>
      </c>
      <c r="L720" s="15" t="str">
        <f>VLOOKUP(F720,'Datos por dni'!$B$344:$AN$800,12,0)</f>
        <v>#N/A</v>
      </c>
      <c r="M720" s="15"/>
      <c r="N720" s="15"/>
      <c r="O720" s="15"/>
      <c r="P720" s="15"/>
      <c r="Q720" s="15"/>
    </row>
    <row r="721">
      <c r="A721" s="9" t="s">
        <v>389</v>
      </c>
      <c r="B721" s="13">
        <f>VLOOKUP(F721,'Datos por dni'!$B$351:$AN$800,2,0)</f>
        <v>44505.50565</v>
      </c>
      <c r="C721" s="14">
        <f>VLOOKUP(F721,'Datos por dni'!$B$344:$AN$800,5,0)</f>
        <v>34950</v>
      </c>
      <c r="D721" s="15" t="str">
        <f>IFERROR(__xludf.DUMMYFUNCTION("IF(REGEXMATCH(E721,""^[0-9]{8}$""),""DNI"",IF(E721&lt;&gt;"""",""OTRO"",""""))"),"DNI")</f>
        <v>DNI</v>
      </c>
      <c r="E721" s="42" t="s">
        <v>243</v>
      </c>
      <c r="F721" s="44">
        <v>3.916394E7</v>
      </c>
      <c r="G721" s="15" t="str">
        <f>VLOOKUP(TEXT(F721,"0"),'Nacionalidades de todo por dni'!$A$2:$B$2168,2,0)</f>
        <v>Argentina</v>
      </c>
      <c r="H721" s="18" t="str">
        <f t="shared" si="5"/>
        <v>4</v>
      </c>
      <c r="I721" s="18" t="str">
        <f t="shared" si="4"/>
        <v>3</v>
      </c>
      <c r="J721" s="18" t="str">
        <f t="shared" ref="J721:J762" si="8">IF(ISNUMBER(SEARCH("TARDE",K721)),"TARDE",IF(ISNUMBER(SEARCH("MAÑANA",K721)),"MAÑANA",""))</f>
        <v>MAÑANA</v>
      </c>
      <c r="K721" s="18" t="str">
        <f>VLOOKUP(F721,'Datos por dni'!$B$10:$AM$2168,11,0)</f>
        <v>4 horas diarias, 3 veces por semana, de lunes a viernes por la MAÑANA.</v>
      </c>
      <c r="L721" s="15" t="str">
        <f>VLOOKUP(F721,'Datos por dni'!$B$344:$AN$800,12,0)</f>
        <v>Para poder ayudar y para interiorizarme más con estas temáticas. </v>
      </c>
      <c r="M721" s="15"/>
      <c r="N721" s="15"/>
      <c r="O721" s="15"/>
      <c r="P721" s="15"/>
      <c r="Q721" s="15"/>
    </row>
    <row r="722">
      <c r="A722" s="9" t="s">
        <v>389</v>
      </c>
      <c r="B722" s="13">
        <f>VLOOKUP(F722,'Datos por dni'!$B$351:$AN$800,2,0)</f>
        <v>44609.47916</v>
      </c>
      <c r="C722" s="14">
        <f>VLOOKUP(F722,'Datos por dni'!$B$344:$AN$800,5,0)</f>
        <v>31811</v>
      </c>
      <c r="D722" s="15" t="str">
        <f>IFERROR(__xludf.DUMMYFUNCTION("IF(REGEXMATCH(E722,""^[0-9]{8}$""),""DNI"",IF(E722&lt;&gt;"""",""OTRO"",""""))"),"DNI")</f>
        <v>DNI</v>
      </c>
      <c r="E722" s="42" t="s">
        <v>284</v>
      </c>
      <c r="F722" s="71">
        <v>3.2849209E7</v>
      </c>
      <c r="G722" s="15" t="str">
        <f>VLOOKUP(TEXT(F722,"0"),'Nacionalidades de todo por dni'!$A$2:$B$2168,2,0)</f>
        <v>Argentina</v>
      </c>
      <c r="H722" s="18" t="str">
        <f t="shared" si="5"/>
        <v>4</v>
      </c>
      <c r="I722" s="18" t="str">
        <f t="shared" si="4"/>
        <v>3</v>
      </c>
      <c r="J722" s="18" t="str">
        <f t="shared" si="8"/>
        <v>MAÑANA</v>
      </c>
      <c r="K722" s="18" t="str">
        <f>VLOOKUP(F722,'Datos por dni'!$B$10:$AM$2168,11,0)</f>
        <v>4 horas diarias, 3 veces por semana, de lunes a viernes por la MAÑANA.</v>
      </c>
      <c r="L722" s="15" t="str">
        <f>VLOOKUP(F722,'Datos por dni'!$B$344:$AN$800,12,0)</f>
        <v>Porque quiero participar en el cambio hacia un mundo en el que el ser humano pueda coexistir con el resto del ecosistema sin comprometer la vida en el planeta</v>
      </c>
      <c r="M722" s="15"/>
      <c r="N722" s="15"/>
      <c r="O722" s="15"/>
      <c r="P722" s="15"/>
      <c r="Q722" s="15"/>
    </row>
    <row r="723">
      <c r="A723" s="9" t="s">
        <v>389</v>
      </c>
      <c r="B723" s="13">
        <f>VLOOKUP(F723,'Datos por dni'!$B$351:$AN$800,2,0)</f>
        <v>44615.52912</v>
      </c>
      <c r="C723" s="14">
        <f>VLOOKUP(F723,'Datos por dni'!$B$344:$AN$800,5,0)</f>
        <v>34886</v>
      </c>
      <c r="D723" s="15" t="str">
        <f>IFERROR(__xludf.DUMMYFUNCTION("IF(REGEXMATCH(E723,""^[0-9]{8}$""),""DNI"",IF(E723&lt;&gt;"""",""OTRO"",""""))"),"DNI")</f>
        <v>DNI</v>
      </c>
      <c r="E723" s="42" t="s">
        <v>288</v>
      </c>
      <c r="F723" s="46">
        <v>9.3780952E7</v>
      </c>
      <c r="G723" s="15" t="str">
        <f>VLOOKUP(TEXT(F723,"0"),'Nacionalidades de todo por dni'!$A$2:$B$2168,2,0)</f>
        <v>Uruguay</v>
      </c>
      <c r="H723" s="18" t="str">
        <f t="shared" si="5"/>
        <v>4</v>
      </c>
      <c r="I723" s="18" t="str">
        <f t="shared" si="4"/>
        <v>3</v>
      </c>
      <c r="J723" s="18" t="str">
        <f t="shared" si="8"/>
        <v>MAÑANA</v>
      </c>
      <c r="K723" s="18" t="str">
        <f>VLOOKUP(F723,'Datos por dni'!$B$10:$AM$2168,11,0)</f>
        <v>4 horas diarias, 3 veces por semana, de lunes a viernes por la MAÑANA.</v>
      </c>
      <c r="L723" s="15" t="str">
        <f>VLOOKUP(F723,'Datos por dni'!$B$344:$AN$800,12,0)</f>
        <v>Porque quiero ayudar y aprender, para después enseñar y seguir aprendiendo.</v>
      </c>
      <c r="M723" s="15"/>
      <c r="N723" s="15"/>
      <c r="O723" s="15"/>
      <c r="P723" s="15"/>
      <c r="Q723" s="15"/>
    </row>
    <row r="724">
      <c r="A724" s="9" t="s">
        <v>389</v>
      </c>
      <c r="B724" s="13">
        <f>VLOOKUP(F724,'Datos por dni'!$B$351:$AN$800,2,0)</f>
        <v>44487.83649</v>
      </c>
      <c r="C724" s="14">
        <f>VLOOKUP(F724,'Datos por dni'!$B$344:$AN$800,5,0)</f>
        <v>37784</v>
      </c>
      <c r="D724" s="15" t="str">
        <f>IFERROR(__xludf.DUMMYFUNCTION("IF(REGEXMATCH(E724,""^[0-9]{8}$""),""DNI"",IF(E724&lt;&gt;"""",""OTRO"",""""))"),"DNI")</f>
        <v>DNI</v>
      </c>
      <c r="E724" s="42" t="s">
        <v>233</v>
      </c>
      <c r="F724" s="72">
        <v>4.4833846E7</v>
      </c>
      <c r="G724" s="15" t="str">
        <f>VLOOKUP(TEXT(F724,"0"),'Nacionalidades de todo por dni'!$A$2:$B$2168,2,0)</f>
        <v>Argentina</v>
      </c>
      <c r="H724" s="18" t="str">
        <f t="shared" si="5"/>
        <v>4</v>
      </c>
      <c r="I724" s="18" t="str">
        <f t="shared" si="4"/>
        <v>3</v>
      </c>
      <c r="J724" s="18" t="str">
        <f t="shared" si="8"/>
        <v>MAÑANA</v>
      </c>
      <c r="K724" s="18" t="str">
        <f>VLOOKUP(F724,'Datos por dni'!$B$10:$AM$2168,11,0)</f>
        <v>4 horas diarias, 3 veces por semana, de lunes a viernes por la MAÑANA.</v>
      </c>
      <c r="L724" s="15" t="str">
        <f>VLOOKUP(F724,'Datos por dni'!$B$344:$AN$800,12,0)</f>
        <v>Porque creo que con los privilegios que tengo conllevan responsabilidad, y me gustaría devolver lo que me dieron. Además disfruto mucho aprendiendo todo lo relacionado con el cuidado del planeta y los desafíos sociales que se pueden resolver también gracias al movimiento. Después de tanto tiempo estudiando virtualmente lo que más ansío es un lugar para aprender y aportar.</v>
      </c>
      <c r="M724" s="15"/>
      <c r="N724" s="15"/>
      <c r="O724" s="15"/>
      <c r="P724" s="15"/>
      <c r="Q724" s="15"/>
    </row>
    <row r="725">
      <c r="A725" s="9" t="s">
        <v>389</v>
      </c>
      <c r="B725" s="13">
        <f>VLOOKUP(F725,'Datos por dni'!$B$351:$AN$800,2,0)</f>
        <v>44650.54039</v>
      </c>
      <c r="C725" s="14">
        <f>VLOOKUP(F725,'Datos por dni'!$B$344:$AN$800,5,0)</f>
        <v>37398</v>
      </c>
      <c r="D725" s="15" t="str">
        <f>IFERROR(__xludf.DUMMYFUNCTION("IF(REGEXMATCH(E725,""^[0-9]{8}$""),""DNI"",IF(E725&lt;&gt;"""",""OTRO"",""""))"),"DNI")</f>
        <v>DNI</v>
      </c>
      <c r="E725" s="42" t="s">
        <v>300</v>
      </c>
      <c r="F725" s="17">
        <v>4.4102929E7</v>
      </c>
      <c r="G725" s="15" t="str">
        <f>VLOOKUP(TEXT(F725,"0"),'Nacionalidades de todo por dni'!$A$2:$B$2168,2,0)</f>
        <v>Argentina</v>
      </c>
      <c r="H725" s="18" t="str">
        <f t="shared" si="5"/>
        <v>4</v>
      </c>
      <c r="I725" s="18" t="str">
        <f t="shared" si="4"/>
        <v>3</v>
      </c>
      <c r="J725" s="18" t="str">
        <f t="shared" si="8"/>
        <v>TARDE</v>
      </c>
      <c r="K725" s="18" t="str">
        <f>VLOOKUP(F725,'Datos por dni'!$B$10:$AM$2168,11,0)</f>
        <v>4 horas diarias, 3 veces por semana, de lunes a viernes por la TARDE.</v>
      </c>
      <c r="L725" s="15" t="str">
        <f>VLOOKUP(F725,'Datos por dni'!$B$344:$AN$800,12,0)</f>
        <v>Considero interesante involucrarme en aspectos ambientales, sociales y politicos. Pero personalmente, tengo un alto interes por las problematicas ambientales. Es por ello que unirme a un voluntariado o realizar practicas que ayuden a cambiar el escenario actual y futuro, seria altamente satisfactorio para mi persona.
A su vez al terminar mi carrera (relaciones internacionales) deseo especializarme en ayuda humantaria y ciencias ambientales.</v>
      </c>
      <c r="M725" s="15"/>
      <c r="N725" s="15"/>
      <c r="O725" s="15"/>
      <c r="P725" s="15"/>
      <c r="Q725" s="15"/>
    </row>
    <row r="726">
      <c r="A726" s="9" t="s">
        <v>389</v>
      </c>
      <c r="B726" s="13">
        <f>VLOOKUP(F726,'Datos por dni'!$B$351:$AN$800,2,0)</f>
        <v>44650.88216</v>
      </c>
      <c r="C726" s="14">
        <f>VLOOKUP(F726,'Datos por dni'!$B$344:$AN$800,5,0)</f>
        <v>34001</v>
      </c>
      <c r="D726" s="15" t="str">
        <f>IFERROR(__xludf.DUMMYFUNCTION("IF(REGEXMATCH(E726,""^[0-9]{8}$""),""DNI"",IF(E726&lt;&gt;"""",""OTRO"",""""))"),"DNI")</f>
        <v>DNI</v>
      </c>
      <c r="E726" s="42" t="s">
        <v>301</v>
      </c>
      <c r="F726" s="17">
        <v>3.7441375E7</v>
      </c>
      <c r="G726" s="15" t="str">
        <f>VLOOKUP(TEXT(F726,"0"),'Nacionalidades de todo por dni'!$A$2:$B$2168,2,0)</f>
        <v>Argentina</v>
      </c>
      <c r="H726" s="18" t="str">
        <f t="shared" si="5"/>
        <v>3</v>
      </c>
      <c r="I726" s="18" t="str">
        <f t="shared" si="4"/>
        <v>4</v>
      </c>
      <c r="J726" s="18" t="str">
        <f t="shared" si="8"/>
        <v>TARDE</v>
      </c>
      <c r="K726" s="18" t="str">
        <f>VLOOKUP(F726,'Datos por dni'!$B$10:$AM$2168,11,0)</f>
        <v>3 horas diarias, 4 veces por semana, de lunes a viernes por la TARDE.</v>
      </c>
      <c r="L726" s="15" t="str">
        <f>VLOOKUP(F726,'Datos por dni'!$B$344:$AN$800,12,0)</f>
        <v>Porque hace 3 años que trabajo en una ONG de Inglaterra de manera online y mi activismo siempre estuvo más relacionado con la traducción y creación de contenido educativo sobre cc, pero quiero empezar a actuar de manera más local y hacer cosas o llevar el cambio y mi experiencia como activista en mi país.</v>
      </c>
      <c r="M726" s="15"/>
      <c r="N726" s="15"/>
      <c r="O726" s="15"/>
      <c r="P726" s="15"/>
      <c r="Q726" s="15"/>
    </row>
    <row r="727">
      <c r="A727" s="9" t="s">
        <v>389</v>
      </c>
      <c r="B727" s="13">
        <f>VLOOKUP(F727,'Datos por dni'!$B$351:$AN$800,2,0)</f>
        <v>44657.4494</v>
      </c>
      <c r="C727" s="14">
        <f>VLOOKUP(F727,'Datos por dni'!$B$344:$AN$800,5,0)</f>
        <v>36328</v>
      </c>
      <c r="D727" s="15" t="str">
        <f>IFERROR(__xludf.DUMMYFUNCTION("IF(REGEXMATCH(E727,""^[0-9]{8}$""),""DNI"",IF(E727&lt;&gt;"""",""OTRO"",""""))"),"OTRO")</f>
        <v>OTRO</v>
      </c>
      <c r="E727" s="42" t="s">
        <v>304</v>
      </c>
      <c r="F727" s="17" t="s">
        <v>304</v>
      </c>
      <c r="G727" s="15" t="str">
        <f>VLOOKUP(TEXT(F727,"0"),'Nacionalidades de todo por dni'!$A$2:$B$2168,2,0)</f>
        <v>Francia</v>
      </c>
      <c r="H727" s="18" t="str">
        <f t="shared" si="5"/>
        <v>4</v>
      </c>
      <c r="I727" s="18" t="str">
        <f t="shared" si="4"/>
        <v>3</v>
      </c>
      <c r="J727" s="18" t="str">
        <f t="shared" si="8"/>
        <v>MAÑANA</v>
      </c>
      <c r="K727" s="18" t="str">
        <f>VLOOKUP(F727,'Datos por dni'!$B$10:$AM$2168,11,0)</f>
        <v>4 horas diarias, 3 veces por semana, de lunes a viernes por la MAÑANA.</v>
      </c>
      <c r="L727" s="15" t="str">
        <f>VLOOKUP(F727,'Datos por dni'!$B$344:$AN$800,12,0)</f>
        <v>Creo que el concepto de 2coHouse es genial y me gustaría experimentar esta asociación porque creo que me puede aportar mucho</v>
      </c>
      <c r="M727" s="15"/>
      <c r="N727" s="15"/>
      <c r="O727" s="15"/>
      <c r="P727" s="15"/>
      <c r="Q727" s="15"/>
    </row>
    <row r="728">
      <c r="A728" s="9" t="s">
        <v>389</v>
      </c>
      <c r="B728" s="13">
        <f>VLOOKUP(F728,'Datos por dni'!$B$351:$AN$800,2,0)</f>
        <v>44705.4216</v>
      </c>
      <c r="C728" s="14">
        <f>VLOOKUP(F728,'Datos por dni'!$B$344:$AN$800,5,0)</f>
        <v>33483</v>
      </c>
      <c r="D728" s="15" t="str">
        <f>IFERROR(__xludf.DUMMYFUNCTION("IF(REGEXMATCH(E728,""^[0-9]{8}$""),""DNI"",IF(E728&lt;&gt;"""",""OTRO"",""""))"),"DNI")</f>
        <v>DNI</v>
      </c>
      <c r="E728" s="42" t="s">
        <v>312</v>
      </c>
      <c r="F728" s="27">
        <v>3.6527512E7</v>
      </c>
      <c r="G728" s="15" t="str">
        <f>VLOOKUP(TEXT(F728,"0"),'Nacionalidades de todo por dni'!$A$2:$B$2168,2,0)</f>
        <v>Argentina</v>
      </c>
      <c r="H728" s="18" t="str">
        <f t="shared" si="5"/>
        <v>4</v>
      </c>
      <c r="I728" s="18" t="str">
        <f t="shared" si="4"/>
        <v>3</v>
      </c>
      <c r="J728" s="18" t="str">
        <f t="shared" si="8"/>
        <v>TARDE</v>
      </c>
      <c r="K728" s="18" t="str">
        <f>VLOOKUP(F728,'Datos por dni'!$B$10:$AM$2168,11,0)</f>
        <v>4 horas diarias, 3 veces por semana, de lunes a viernes por la TARDE.</v>
      </c>
      <c r="L728" s="15" t="str">
        <f>VLOOKUP(F728,'Datos por dni'!$B$344:$AN$800,12,0)</f>
        <v>Porque me encantaria formar parte de un espacio de educación ambiental </v>
      </c>
      <c r="M728" s="15"/>
      <c r="N728" s="15"/>
      <c r="O728" s="15"/>
      <c r="P728" s="15"/>
      <c r="Q728" s="15"/>
    </row>
    <row r="729">
      <c r="A729" s="9" t="s">
        <v>389</v>
      </c>
      <c r="B729" s="13">
        <f>VLOOKUP(F729,'Datos por dni'!$B$351:$AN$800,2,0)</f>
        <v>44631.04302</v>
      </c>
      <c r="C729" s="14">
        <f>VLOOKUP(F729,'Datos por dni'!$B$344:$AN$800,5,0)</f>
        <v>35192</v>
      </c>
      <c r="D729" s="15" t="str">
        <f>IFERROR(__xludf.DUMMYFUNCTION("IF(REGEXMATCH(E729,""^[0-9]{8}$""),""DNI"",IF(E729&lt;&gt;"""",""OTRO"",""""))"),"DNI")</f>
        <v>DNI</v>
      </c>
      <c r="E729" s="42" t="s">
        <v>291</v>
      </c>
      <c r="F729" s="17">
        <v>3.9657032E7</v>
      </c>
      <c r="G729" s="15" t="str">
        <f>VLOOKUP(TEXT(F729,"0"),'Nacionalidades de todo por dni'!$A$2:$B$2168,2,0)</f>
        <v>Argentina</v>
      </c>
      <c r="H729" s="18" t="str">
        <f t="shared" si="5"/>
        <v>4</v>
      </c>
      <c r="I729" s="18" t="str">
        <f t="shared" si="4"/>
        <v>3</v>
      </c>
      <c r="J729" s="18" t="str">
        <f t="shared" si="8"/>
        <v>MAÑANA</v>
      </c>
      <c r="K729" s="18" t="str">
        <f>VLOOKUP(F729,'Datos por dni'!$B$10:$AM$2168,11,0)</f>
        <v>4 horas diarias, 3 veces por semana, de lunes a viernes por la MAÑANA.</v>
      </c>
      <c r="L729" s="15" t="str">
        <f>VLOOKUP(F729,'Datos por dni'!$B$344:$AN$800,12,0)</f>
        <v>Porque realmente me preocupa y angustia el estado actual del planeta, y quiero hacer mas de lo que ya hago </v>
      </c>
      <c r="M729" s="15"/>
      <c r="N729" s="15"/>
      <c r="O729" s="15"/>
      <c r="P729" s="15"/>
      <c r="Q729" s="15"/>
    </row>
    <row r="730">
      <c r="A730" s="9" t="s">
        <v>389</v>
      </c>
      <c r="B730" s="13">
        <f>VLOOKUP(F730,'Datos por dni'!$B$351:$AN$800,2,0)</f>
        <v>44638.56114</v>
      </c>
      <c r="C730" s="14">
        <f>VLOOKUP(F730,'Datos por dni'!$B$344:$AN$800,5,0)</f>
        <v>33614</v>
      </c>
      <c r="D730" s="15" t="str">
        <f>IFERROR(__xludf.DUMMYFUNCTION("IF(REGEXMATCH(E730,""^[0-9]{8}$""),""DNI"",IF(E730&lt;&gt;"""",""OTRO"",""""))"),"DNI")</f>
        <v>DNI</v>
      </c>
      <c r="E730" s="42" t="s">
        <v>293</v>
      </c>
      <c r="F730" s="17">
        <v>3.6688276E7</v>
      </c>
      <c r="G730" s="15" t="str">
        <f>VLOOKUP(TEXT(F730,"0"),'Nacionalidades de todo por dni'!$A$2:$B$2168,2,0)</f>
        <v>Argentina</v>
      </c>
      <c r="H730" s="18" t="str">
        <f t="shared" si="5"/>
        <v>4</v>
      </c>
      <c r="I730" s="18" t="str">
        <f t="shared" si="4"/>
        <v>3</v>
      </c>
      <c r="J730" s="18" t="str">
        <f t="shared" si="8"/>
        <v>TARDE</v>
      </c>
      <c r="K730" s="18" t="str">
        <f>VLOOKUP(F730,'Datos por dni'!$B$10:$AM$2168,11,0)</f>
        <v>4 horas diarias, 3 veces por semana, de lunes a viernes por la TARDE.</v>
      </c>
      <c r="L730" s="15" t="str">
        <f>VLOOKUP(F730,'Datos por dni'!$B$344:$AN$800,12,0)</f>
        <v>Me acabo de recibir de la carrera de ciencias ambientales y como en septiembre voy a realizar un máster en Geofísica y Meteorología en España, estoy buscando algún proyecto copado como para ofrecerme de voluntaria por el tiempo que tengo disponible este año. Por eso, les envié mi CV así lo chusmean y si les parece que podría ser parte de la comunidad EcoHouse sería muy feliz. Cómo ustedes mi objetivo es cambiar el mundo y hacer que la gente se de cuenta del hermoso planeta en el que vivimos y de los daños que le estamos haciendo. Me gusta mucho la divulgación científica, por eso tengo una pagina web en la que publico artículos relacionados al medio ambiente desde un punto de vista científico y también personal.</v>
      </c>
      <c r="M730" s="15"/>
      <c r="N730" s="15"/>
      <c r="O730" s="15"/>
      <c r="P730" s="15"/>
      <c r="Q730" s="15"/>
    </row>
    <row r="731">
      <c r="A731" s="9" t="s">
        <v>389</v>
      </c>
      <c r="B731" s="13">
        <f>VLOOKUP(F731,'Datos por dni'!$B$351:$AN$800,2,0)</f>
        <v>44530.89168</v>
      </c>
      <c r="C731" s="14">
        <f>VLOOKUP(F731,'Datos por dni'!$B$344:$AN$800,5,0)</f>
        <v>34051</v>
      </c>
      <c r="D731" s="15" t="str">
        <f>IFERROR(__xludf.DUMMYFUNCTION("IF(REGEXMATCH(E731,""^[0-9]{8}$""),""DNI"",IF(E731&lt;&gt;"""",""OTRO"",""""))"),"DNI")</f>
        <v>DNI</v>
      </c>
      <c r="E731" s="42" t="s">
        <v>253</v>
      </c>
      <c r="F731" s="17">
        <v>3.7374669E7</v>
      </c>
      <c r="G731" s="15" t="str">
        <f>VLOOKUP(TEXT(F731,"0"),'Nacionalidades de todo por dni'!$A$2:$B$2168,2,0)</f>
        <v>Argentina</v>
      </c>
      <c r="H731" s="18" t="str">
        <f t="shared" si="5"/>
        <v>4</v>
      </c>
      <c r="I731" s="18" t="str">
        <f t="shared" si="4"/>
        <v>3</v>
      </c>
      <c r="J731" s="18" t="str">
        <f t="shared" si="8"/>
        <v>TARDE</v>
      </c>
      <c r="K731" s="18" t="str">
        <f>VLOOKUP(F731,'Datos por dni'!$B$10:$AM$2168,11,0)</f>
        <v>4 horas diarias, 3 veces por semana, de lunes a viernes por la TARDE.</v>
      </c>
      <c r="L731" s="15" t="str">
        <f>VLOOKUP(F731,'Datos por dni'!$B$344:$AN$800,12,0)</f>
        <v>Me emociona la idea de incorporar conocimientos para mejorar un poco más el planeta </v>
      </c>
      <c r="M731" s="15"/>
      <c r="N731" s="15"/>
      <c r="O731" s="15"/>
      <c r="P731" s="15"/>
      <c r="Q731" s="15"/>
    </row>
    <row r="732">
      <c r="A732" s="9" t="s">
        <v>389</v>
      </c>
      <c r="B732" s="13">
        <f>VLOOKUP(F732,'Datos por dni'!$B$351:$AN$800,2,0)</f>
        <v>44634.87412</v>
      </c>
      <c r="C732" s="14">
        <f>VLOOKUP(F732,'Datos por dni'!$B$344:$AN$800,5,0)</f>
        <v>34814</v>
      </c>
      <c r="D732" s="15" t="str">
        <f>IFERROR(__xludf.DUMMYFUNCTION("IF(REGEXMATCH(E732,""^[0-9]{8}$""),""DNI"",IF(E732&lt;&gt;"""",""OTRO"",""""))"),"DNI")</f>
        <v>DNI</v>
      </c>
      <c r="E732" s="42" t="s">
        <v>292</v>
      </c>
      <c r="F732" s="17">
        <v>3.8891459E7</v>
      </c>
      <c r="G732" s="15" t="str">
        <f>VLOOKUP(TEXT(F732,"0"),'Nacionalidades de todo por dni'!$A$2:$B$2168,2,0)</f>
        <v>Argentina</v>
      </c>
      <c r="H732" s="18" t="str">
        <f t="shared" si="5"/>
        <v>3</v>
      </c>
      <c r="I732" s="18" t="str">
        <f t="shared" si="4"/>
        <v>4</v>
      </c>
      <c r="J732" s="18" t="str">
        <f t="shared" si="8"/>
        <v>TARDE</v>
      </c>
      <c r="K732" s="18" t="str">
        <f>VLOOKUP(F732,'Datos por dni'!$B$10:$AM$2168,11,0)</f>
        <v>3 horas diarias, 4 veces por semana, de lunes a viernes por la TARDE.</v>
      </c>
      <c r="L732" s="15" t="str">
        <f>VLOOKUP(F732,'Datos por dni'!$B$344:$AN$800,12,0)</f>
        <v>Me acerqué a Ecohouse por la propuesta de formación de la Facultad Socioambiental el año pasado. Me interesa participar activamente aportando desde mi lugar, compartiendo experiencias, debates y actividades que concienticen sobre la necesidad de justicia ambiental.</v>
      </c>
      <c r="M732" s="15"/>
      <c r="N732" s="15"/>
      <c r="O732" s="15"/>
      <c r="P732" s="15"/>
      <c r="Q732" s="15"/>
    </row>
    <row r="733">
      <c r="A733" s="9" t="s">
        <v>389</v>
      </c>
      <c r="B733" s="13">
        <f>VLOOKUP(F733,'Datos por dni'!$B$351:$AN$800,2,0)</f>
        <v>44689.9175</v>
      </c>
      <c r="C733" s="14">
        <f>VLOOKUP(F733,'Datos por dni'!$B$344:$AN$800,5,0)</f>
        <v>35172</v>
      </c>
      <c r="D733" s="15" t="str">
        <f>IFERROR(__xludf.DUMMYFUNCTION("IF(REGEXMATCH(E733,""^[0-9]{8}$""),""DNI"",IF(E733&lt;&gt;"""",""OTRO"",""""))"),"DNI")</f>
        <v>DNI</v>
      </c>
      <c r="E733" s="42" t="s">
        <v>308</v>
      </c>
      <c r="F733" s="26">
        <v>3.8947281E7</v>
      </c>
      <c r="G733" s="15" t="str">
        <f>VLOOKUP(TEXT(F733,"0"),'Nacionalidades de todo por dni'!$A$2:$B$2168,2,0)</f>
        <v>Argentina</v>
      </c>
      <c r="H733" s="18" t="str">
        <f t="shared" si="5"/>
        <v>4</v>
      </c>
      <c r="I733" s="18" t="str">
        <f t="shared" si="4"/>
        <v>3</v>
      </c>
      <c r="J733" s="18" t="str">
        <f t="shared" si="8"/>
        <v>MAÑANA</v>
      </c>
      <c r="K733" s="18" t="str">
        <f>VLOOKUP(F733,'Datos por dni'!$B$10:$AM$2168,11,0)</f>
        <v>4 horas diarias, 3 veces por semana, de lunes a viernes por la MAÑANA.</v>
      </c>
      <c r="L733" s="15" t="str">
        <f>VLOOKUP(F733,'Datos por dni'!$B$344:$AN$800,12,0)</f>
        <v>Me interesa formar parte de un espacio donde pueda brindar y desarrollar mis habilidades y conocimiento académico en materia ambiental, a la vez que adquiero nuevas herramientas y saberes profesionales.</v>
      </c>
      <c r="M733" s="15"/>
      <c r="N733" s="15"/>
      <c r="O733" s="15"/>
      <c r="P733" s="15"/>
      <c r="Q733" s="15"/>
    </row>
    <row r="734">
      <c r="A734" s="9" t="s">
        <v>389</v>
      </c>
      <c r="B734" s="13">
        <f>VLOOKUP(F734,'Datos por dni'!$B$351:$AN$800,2,0)</f>
        <v>44780.6372</v>
      </c>
      <c r="C734" s="14">
        <f>VLOOKUP(F734,'Datos por dni'!$B$344:$AN$800,5,0)</f>
        <v>37082</v>
      </c>
      <c r="D734" s="15" t="str">
        <f>IFERROR(__xludf.DUMMYFUNCTION("IF(REGEXMATCH(E734,""^[0-9]{8}$""),""DNI"",IF(E734&lt;&gt;"""",""OTRO"",""""))"),"DNI")</f>
        <v>DNI</v>
      </c>
      <c r="E734" s="42" t="s">
        <v>319</v>
      </c>
      <c r="F734" s="26">
        <v>4.3427705E7</v>
      </c>
      <c r="G734" s="15" t="str">
        <f>VLOOKUP(TEXT(F734,"0"),'Nacionalidades de todo por dni'!$A$2:$B$2168,2,0)</f>
        <v>Argentina</v>
      </c>
      <c r="H734" s="18" t="str">
        <f t="shared" si="5"/>
        <v>4</v>
      </c>
      <c r="I734" s="18" t="str">
        <f t="shared" si="4"/>
        <v>3</v>
      </c>
      <c r="J734" s="18" t="str">
        <f t="shared" si="8"/>
        <v>TARDE</v>
      </c>
      <c r="K734" s="18" t="str">
        <f>VLOOKUP(F734,'Datos por dni'!$B$10:$AM$2168,11,0)</f>
        <v>4 horas diarias, 3 veces por semana, de lunes a viernes por la TARDE.</v>
      </c>
      <c r="L734" s="15" t="str">
        <f>VLOOKUP(F734,'Datos por dni'!$B$344:$AN$800,12,0)</f>
        <v>Me interesa mucho la movida ambiental que comenzó a tener mayor protagonismo en el último tiempo, realmente considero que el cuidado del medioambiente es fundamental pero para ello es necesario concientizar aún más y tratar de llegar a todos los ciudadanos, independientemente de su edad, lugar de residencia, ideología, etc.</v>
      </c>
      <c r="M734" s="15"/>
      <c r="N734" s="15"/>
      <c r="O734" s="15"/>
      <c r="P734" s="15"/>
      <c r="Q734" s="15"/>
    </row>
    <row r="735">
      <c r="A735" s="9" t="s">
        <v>389</v>
      </c>
      <c r="B735" s="13">
        <f>VLOOKUP(F735,'Datos por dni'!$B$351:$AN$800,2,0)</f>
        <v>44623.79085</v>
      </c>
      <c r="C735" s="14">
        <f>VLOOKUP(F735,'Datos por dni'!$B$344:$AN$800,5,0)</f>
        <v>33699</v>
      </c>
      <c r="D735" s="15" t="str">
        <f>IFERROR(__xludf.DUMMYFUNCTION("IF(REGEXMATCH(E735,""^[0-9]{8}$""),""DNI"",IF(E735&lt;&gt;"""",""OTRO"",""""))"),"DNI")</f>
        <v>DNI</v>
      </c>
      <c r="E735" s="42" t="s">
        <v>228</v>
      </c>
      <c r="F735" s="17">
        <v>3.6806115E7</v>
      </c>
      <c r="G735" s="15" t="str">
        <f>VLOOKUP(TEXT(F735,"0"),'Nacionalidades de todo por dni'!$A$2:$B$2168,2,0)</f>
        <v>Argentina</v>
      </c>
      <c r="H735" s="18" t="str">
        <f t="shared" si="5"/>
        <v>4</v>
      </c>
      <c r="I735" s="18" t="str">
        <f t="shared" si="4"/>
        <v>3</v>
      </c>
      <c r="J735" s="18" t="str">
        <f t="shared" si="8"/>
        <v>TARDE</v>
      </c>
      <c r="K735" s="18" t="str">
        <f>VLOOKUP(F735,'Datos por dni'!$B$10:$AM$2168,11,0)</f>
        <v>4 horas diarias, 3 veces por semana, de lunes a viernes por la TARDE.</v>
      </c>
      <c r="L735" s="15" t="str">
        <f>VLOOKUP(F735,'Datos por dni'!$B$344:$AN$800,12,0)</f>
        <v>Formé parte entre 2019 y principios de 2020 y retomé a principios de 2021, siempre en Huerta y Compost, fue una experiencia muy buena para poder sumar mi granito de arena y ahora quisiera volver a formar parte desde otro departamento</v>
      </c>
      <c r="M735" s="15"/>
      <c r="N735" s="15"/>
      <c r="O735" s="15"/>
      <c r="P735" s="15"/>
      <c r="Q735" s="15"/>
    </row>
    <row r="736">
      <c r="A736" s="9" t="s">
        <v>389</v>
      </c>
      <c r="B736" s="13">
        <f>VLOOKUP(F736,'Datos por dni'!$B$351:$AN$800,2,0)</f>
        <v>44797.40981</v>
      </c>
      <c r="C736" s="14">
        <f>VLOOKUP(F736,'Datos por dni'!$B$344:$AN$800,5,0)</f>
        <v>35877</v>
      </c>
      <c r="D736" s="15" t="str">
        <f>IFERROR(__xludf.DUMMYFUNCTION("IF(REGEXMATCH(E736,""^[0-9]{8}$""),""DNI"",IF(E736&lt;&gt;"""",""OTRO"",""""))"),"DNI")</f>
        <v>DNI</v>
      </c>
      <c r="E736" s="42" t="s">
        <v>323</v>
      </c>
      <c r="F736" s="27">
        <v>4.038764E7</v>
      </c>
      <c r="G736" s="15" t="str">
        <f>VLOOKUP(TEXT(F736,"0"),'Nacionalidades de todo por dni'!$A$2:$B$2168,2,0)</f>
        <v>Argentina</v>
      </c>
      <c r="H736" s="18" t="str">
        <f t="shared" si="5"/>
        <v>4</v>
      </c>
      <c r="I736" s="18" t="str">
        <f t="shared" si="4"/>
        <v>3</v>
      </c>
      <c r="J736" s="18" t="str">
        <f t="shared" si="8"/>
        <v>MAÑANA</v>
      </c>
      <c r="K736" s="18" t="str">
        <f>VLOOKUP(F736,'Datos por dni'!$B$10:$AM$2168,11,0)</f>
        <v>4 horas diarias, 3 veces por semana, de lunes a viernes por la MAÑANA.</v>
      </c>
      <c r="L736" s="15" t="str">
        <f>VLOOKUP(F736,'Datos por dni'!$B$344:$AN$800,12,0)</f>
        <v>Me gustaria ser agente de cambio porque creo que para luchar por una causa es necesario involucrarse y comprometerse al 100%. Soy abogada recien recibida y me gustaria aportar mis conocimientos, colaborar en lo que sea necesario y llevarme una experiencia enriquecedora de este programa</v>
      </c>
      <c r="M736" s="15"/>
      <c r="N736" s="15"/>
      <c r="O736" s="15"/>
      <c r="P736" s="15"/>
      <c r="Q736" s="15"/>
    </row>
    <row r="737">
      <c r="A737" s="9" t="s">
        <v>389</v>
      </c>
      <c r="B737" s="15" t="str">
        <f>VLOOKUP(F737,'Datos por dni'!$B$351:$AN$800,2,0)</f>
        <v/>
      </c>
      <c r="C737" s="49">
        <f>VLOOKUP(F737,'Datos por dni'!$B$344:$AN$800,5,0)</f>
        <v>35421</v>
      </c>
      <c r="D737" s="15" t="str">
        <f>IFERROR(__xludf.DUMMYFUNCTION("IF(REGEXMATCH(E737,""^[0-9]{8}$""),""DNI"",IF(E737&lt;&gt;"""",""OTRO"",""""))"),"DNI")</f>
        <v>DNI</v>
      </c>
      <c r="E737" s="42" t="s">
        <v>525</v>
      </c>
      <c r="F737" s="56">
        <v>4.0126301E7</v>
      </c>
      <c r="G737" s="15" t="str">
        <f>VLOOKUP(TEXT(F737,"0"),'Nacionalidades de todo por dni'!$A$2:$B$2168,2,0)</f>
        <v>Argentina</v>
      </c>
      <c r="H737" s="18" t="str">
        <f t="shared" si="5"/>
        <v/>
      </c>
      <c r="I737" s="18" t="str">
        <f t="shared" si="4"/>
        <v/>
      </c>
      <c r="J737" s="18" t="str">
        <f t="shared" si="8"/>
        <v/>
      </c>
      <c r="K737" s="18" t="str">
        <f>VLOOKUP(F737,'Datos por dni'!$B$10:$AM$2168,11,0)</f>
        <v/>
      </c>
      <c r="L737" s="15" t="str">
        <f>VLOOKUP(F737,'Datos por dni'!$B$344:$AN$800,12,0)</f>
        <v/>
      </c>
      <c r="M737" s="15"/>
      <c r="N737" s="15"/>
      <c r="O737" s="15"/>
      <c r="P737" s="15"/>
      <c r="Q737" s="15"/>
    </row>
    <row r="738">
      <c r="A738" s="9" t="s">
        <v>389</v>
      </c>
      <c r="B738" s="13">
        <f>VLOOKUP(F738,'Datos por dni'!$B$351:$AN$800,2,0)</f>
        <v>44606.62645</v>
      </c>
      <c r="C738" s="14">
        <f>VLOOKUP(F738,'Datos por dni'!$B$344:$AN$800,5,0)</f>
        <v>29539</v>
      </c>
      <c r="D738" s="15" t="str">
        <f>IFERROR(__xludf.DUMMYFUNCTION("IF(REGEXMATCH(E738,""^[0-9]{8}$""),""DNI"",IF(E738&lt;&gt;"""",""OTRO"",""""))"),"DNI")</f>
        <v>DNI</v>
      </c>
      <c r="E738" s="42" t="s">
        <v>280</v>
      </c>
      <c r="F738" s="17">
        <v>2.8418358E7</v>
      </c>
      <c r="G738" s="15" t="str">
        <f>VLOOKUP(TEXT(F738,"0"),'Nacionalidades de todo por dni'!$A$2:$B$2168,2,0)</f>
        <v>Argentina</v>
      </c>
      <c r="H738" s="18" t="str">
        <f t="shared" si="5"/>
        <v>4</v>
      </c>
      <c r="I738" s="18" t="str">
        <f t="shared" si="4"/>
        <v>3</v>
      </c>
      <c r="J738" s="18" t="str">
        <f t="shared" si="8"/>
        <v>TARDE</v>
      </c>
      <c r="K738" s="18" t="str">
        <f>VLOOKUP(F738,'Datos por dni'!$B$10:$AM$2168,11,0)</f>
        <v>4 horas diarias, 3 veces por semana, de lunes a viernes por la TARDE.</v>
      </c>
      <c r="L738" s="15" t="str">
        <f>VLOOKUP(F738,'Datos por dni'!$B$344:$AN$800,12,0)</f>
        <v>Me gustaría ser un agente del cambio para poder ser parte de la acción colectiva de Eco House. Soy agente eventual desde el 2021 y estuve estudiando hasta el año pasado por lo que ahora que ya no tengo que ir a la facultad voy a contar con el tiempo necesario para poder hacer el programa. Además, tengo proyectos para seguir vinculada con la UFLO (donde me recibí de abogada) desde la cátedra de derecho ambiental y hacer este programa me parece clave para poder hacer un aporte adecuado desde ese lugar. </v>
      </c>
      <c r="M738" s="15"/>
      <c r="N738" s="15"/>
      <c r="O738" s="15"/>
      <c r="P738" s="15"/>
      <c r="Q738" s="15"/>
    </row>
    <row r="739">
      <c r="A739" s="9" t="s">
        <v>389</v>
      </c>
      <c r="B739" s="15" t="str">
        <f>VLOOKUP(F739,'Datos por dni'!$B$351:$AN$800,2,0)</f>
        <v/>
      </c>
      <c r="C739" s="51">
        <f>VLOOKUP(F739,'Datos por dni'!$B$344:$AN$800,5,0)</f>
        <v>36019</v>
      </c>
      <c r="D739" s="15" t="str">
        <f>IFERROR(__xludf.DUMMYFUNCTION("IF(REGEXMATCH(E739,""^[0-9]{8}$""),""DNI"",IF(E739&lt;&gt;"""",""OTRO"",""""))"),"DNI")</f>
        <v>DNI</v>
      </c>
      <c r="E739" s="42" t="s">
        <v>387</v>
      </c>
      <c r="F739" s="73" t="s">
        <v>387</v>
      </c>
      <c r="G739" s="15" t="str">
        <f>VLOOKUP(TEXT(F739,"0"),'Nacionalidades de todo por dni'!$A$2:$B$2168,2,0)</f>
        <v>Argentina</v>
      </c>
      <c r="H739" s="18" t="str">
        <f t="shared" si="5"/>
        <v/>
      </c>
      <c r="I739" s="18" t="str">
        <f t="shared" si="4"/>
        <v/>
      </c>
      <c r="J739" s="18" t="str">
        <f t="shared" si="8"/>
        <v/>
      </c>
      <c r="K739" s="18" t="str">
        <f>VLOOKUP(F739,'Datos por dni'!$B$10:$AM$2168,11,0)</f>
        <v/>
      </c>
      <c r="L739" s="15" t="str">
        <f>VLOOKUP(F739,'Datos por dni'!$B$344:$AN$800,12,0)</f>
        <v/>
      </c>
      <c r="M739" s="15"/>
      <c r="N739" s="15"/>
      <c r="O739" s="15"/>
      <c r="P739" s="15"/>
      <c r="Q739" s="15"/>
    </row>
    <row r="740">
      <c r="A740" s="9" t="s">
        <v>389</v>
      </c>
      <c r="B740" s="15" t="str">
        <f>VLOOKUP(F740,'Datos por dni'!$B$351:$AN$800,2,0)</f>
        <v/>
      </c>
      <c r="C740" s="60">
        <f>VLOOKUP(F740,'Datos por dni'!$B$344:$AN$800,5,0)</f>
        <v>36662</v>
      </c>
      <c r="D740" s="15" t="str">
        <f>IFERROR(__xludf.DUMMYFUNCTION("IF(REGEXMATCH(E740,""^[0-9]{8}$""),""DNI"",IF(E740&lt;&gt;"""",""OTRO"",""""))"),"DNI")</f>
        <v>DNI</v>
      </c>
      <c r="E740" s="42" t="s">
        <v>664</v>
      </c>
      <c r="F740" s="59">
        <v>4.2664323E7</v>
      </c>
      <c r="G740" s="15" t="str">
        <f>VLOOKUP(TEXT(F740,"0"),'Nacionalidades de todo por dni'!$A$2:$B$2168,2,0)</f>
        <v>Argentina</v>
      </c>
      <c r="H740" s="18" t="str">
        <f t="shared" si="5"/>
        <v/>
      </c>
      <c r="I740" s="18" t="str">
        <f t="shared" si="4"/>
        <v/>
      </c>
      <c r="J740" s="18" t="str">
        <f t="shared" si="8"/>
        <v/>
      </c>
      <c r="K740" s="18" t="str">
        <f>VLOOKUP(F740,'Datos por dni'!$B$10:$AM$2168,11,0)</f>
        <v/>
      </c>
      <c r="L740" s="15" t="str">
        <f>VLOOKUP(F740,'Datos por dni'!$B$344:$AN$800,12,0)</f>
        <v/>
      </c>
      <c r="M740" s="15"/>
      <c r="N740" s="15"/>
      <c r="O740" s="15"/>
      <c r="P740" s="15"/>
      <c r="Q740" s="15"/>
    </row>
    <row r="741">
      <c r="A741" s="9" t="s">
        <v>389</v>
      </c>
      <c r="B741" s="13">
        <f>VLOOKUP(F741,'Datos por dni'!$B$351:$AN$800,2,0)</f>
        <v>44789.50522</v>
      </c>
      <c r="C741" s="60">
        <f>VLOOKUP(F741,'Datos por dni'!$B$344:$AN$800,5,0)</f>
        <v>28988</v>
      </c>
      <c r="D741" s="15" t="str">
        <f>IFERROR(__xludf.DUMMYFUNCTION("IF(REGEXMATCH(E741,""^[0-9]{8}$""),""DNI"",IF(E741&lt;&gt;"""",""OTRO"",""""))"),"DNI")</f>
        <v>DNI</v>
      </c>
      <c r="E741" s="42" t="s">
        <v>320</v>
      </c>
      <c r="F741" s="73" t="s">
        <v>320</v>
      </c>
      <c r="G741" s="15" t="str">
        <f>VLOOKUP(TEXT(F741,"0"),'Nacionalidades de todo por dni'!$A$2:$B$2168,2,0)</f>
        <v>Canada</v>
      </c>
      <c r="H741" s="18" t="str">
        <f t="shared" si="5"/>
        <v>4</v>
      </c>
      <c r="I741" s="18" t="str">
        <f t="shared" si="4"/>
        <v>3</v>
      </c>
      <c r="J741" s="18" t="str">
        <f t="shared" si="8"/>
        <v>MAÑANA</v>
      </c>
      <c r="K741" s="18" t="str">
        <f>VLOOKUP(F741,'Datos por dni'!$B$10:$AM$2168,11,0)</f>
        <v>4 horas diarias, 3 veces por semana, de lunes a viernes por la MAÑANA.</v>
      </c>
      <c r="L741" s="15" t="str">
        <f>VLOOKUP(F741,'Datos por dni'!$B$344:$AN$800,12,0)</f>
        <v>Me gustaria realizar  el voluntariado aqui para poder contribuir al medio ambiente, ademas que me encanto la propuesta de reforestacion</v>
      </c>
      <c r="M741" s="15"/>
      <c r="N741" s="15"/>
      <c r="O741" s="15"/>
      <c r="P741" s="15"/>
      <c r="Q741" s="15"/>
    </row>
    <row r="742">
      <c r="A742" s="9" t="s">
        <v>389</v>
      </c>
      <c r="B742" s="13">
        <f>VLOOKUP(F742,'Datos por dni'!$B$351:$AN$800,2,0)</f>
        <v>44566.36575</v>
      </c>
      <c r="C742" s="60">
        <f>VLOOKUP(F742,'Datos por dni'!$B$344:$AN$800,5,0)</f>
        <v>32342</v>
      </c>
      <c r="D742" s="15" t="str">
        <f>IFERROR(__xludf.DUMMYFUNCTION("IF(REGEXMATCH(E742,""^[0-9]{8}$""),""DNI"",IF(E742&lt;&gt;"""",""OTRO"",""""))"),"DNI")</f>
        <v>DNI</v>
      </c>
      <c r="E742" s="42" t="s">
        <v>265</v>
      </c>
      <c r="F742" s="37" t="s">
        <v>265</v>
      </c>
      <c r="G742" s="15" t="str">
        <f>VLOOKUP(TEXT(F742,"0"),'Nacionalidades de todo por dni'!$A$2:$B$2168,2,0)</f>
        <v>Argentina</v>
      </c>
      <c r="H742" s="18" t="str">
        <f t="shared" si="5"/>
        <v>3</v>
      </c>
      <c r="I742" s="18" t="str">
        <f t="shared" si="4"/>
        <v>4</v>
      </c>
      <c r="J742" s="18" t="str">
        <f t="shared" si="8"/>
        <v>TARDE</v>
      </c>
      <c r="K742" s="18" t="str">
        <f>VLOOKUP(F742,'Datos por dni'!$B$10:$AM$2168,11,0)</f>
        <v>3 horas diarias, 4 veces por semana, de lunes a viernes por la TARDE.</v>
      </c>
      <c r="L742" s="15" t="str">
        <f>VLOOKUP(F742,'Datos por dni'!$B$344:$AN$800,12,0)</f>
        <v>Porque quiero aportar mi mirada y experiencia, a su vez aprender más de sustentabilidad </v>
      </c>
      <c r="M742" s="15"/>
      <c r="N742" s="15"/>
      <c r="O742" s="15"/>
      <c r="P742" s="15"/>
      <c r="Q742" s="15"/>
    </row>
    <row r="743">
      <c r="A743" s="9" t="s">
        <v>389</v>
      </c>
      <c r="B743" s="15" t="str">
        <f>VLOOKUP(F743,'Datos por dni'!$B$351:$AN$800,2,0)</f>
        <v/>
      </c>
      <c r="C743" s="51">
        <f>VLOOKUP(F743,'Datos por dni'!$B$344:$AN$800,5,0)</f>
        <v>36736</v>
      </c>
      <c r="D743" s="15" t="str">
        <f>IFERROR(__xludf.DUMMYFUNCTION("IF(REGEXMATCH(E743,""^[0-9]{8}$""),""DNI"",IF(E743&lt;&gt;"""",""OTRO"",""""))"),"OTRO")</f>
        <v>OTRO</v>
      </c>
      <c r="E743" s="42" t="s">
        <v>665</v>
      </c>
      <c r="F743" s="73" t="s">
        <v>665</v>
      </c>
      <c r="G743" s="15" t="str">
        <f>VLOOKUP(TEXT(F743,"0"),'Nacionalidades de todo por dni'!$A$2:$B$2168,2,0)</f>
        <v>Brasil</v>
      </c>
      <c r="H743" s="18" t="str">
        <f t="shared" si="5"/>
        <v/>
      </c>
      <c r="I743" s="18" t="str">
        <f t="shared" si="4"/>
        <v/>
      </c>
      <c r="J743" s="18" t="str">
        <f t="shared" si="8"/>
        <v/>
      </c>
      <c r="K743" s="18" t="str">
        <f>VLOOKUP(F743,'Datos por dni'!$B$10:$AM$2168,11,0)</f>
        <v/>
      </c>
      <c r="L743" s="15" t="str">
        <f>VLOOKUP(F743,'Datos por dni'!$B$344:$AN$800,12,0)</f>
        <v/>
      </c>
      <c r="M743" s="15"/>
      <c r="N743" s="15"/>
      <c r="O743" s="15"/>
      <c r="P743" s="15"/>
      <c r="Q743" s="15"/>
    </row>
    <row r="744">
      <c r="A744" s="9" t="s">
        <v>389</v>
      </c>
      <c r="B744" s="13">
        <f>VLOOKUP(F744,'Datos por dni'!$B$351:$AN$800,2,0)</f>
        <v>44602.90065</v>
      </c>
      <c r="C744" s="60">
        <f>VLOOKUP(F744,'Datos por dni'!$B$344:$AN$800,5,0)</f>
        <v>35549</v>
      </c>
      <c r="D744" s="15" t="str">
        <f>IFERROR(__xludf.DUMMYFUNCTION("IF(REGEXMATCH(E744,""^[0-9]{8}$""),""DNI"",IF(E744&lt;&gt;"""",""OTRO"",""""))"),"DNI")</f>
        <v>DNI</v>
      </c>
      <c r="E744" s="42" t="s">
        <v>278</v>
      </c>
      <c r="F744" s="37" t="s">
        <v>278</v>
      </c>
      <c r="G744" s="15" t="str">
        <f>VLOOKUP(TEXT(F744,"0"),'Nacionalidades de todo por dni'!$A$2:$B$2168,2,0)</f>
        <v>Brasil</v>
      </c>
      <c r="H744" s="18" t="str">
        <f t="shared" si="5"/>
        <v>4</v>
      </c>
      <c r="I744" s="18" t="str">
        <f t="shared" si="4"/>
        <v>3</v>
      </c>
      <c r="J744" s="18" t="str">
        <f t="shared" si="8"/>
        <v>TARDE</v>
      </c>
      <c r="K744" s="18" t="str">
        <f>VLOOKUP(F744,'Datos por dni'!$B$10:$AM$2168,11,0)</f>
        <v>4 horas diarias, 3 veces por semana, de lunes a viernes por la TARDE.</v>
      </c>
      <c r="L744" s="15" t="str">
        <f>VLOOKUP(F744,'Datos por dni'!$B$344:$AN$800,12,0)</f>
        <v>Siento un gran llamado dentro mío para colaborar en alguna causa mayor, y sospecho que Eco House puede ser la punta de flecha que me ayude a encontrarme un poco más a mi mismo, entrando en acción. </v>
      </c>
      <c r="M744" s="15"/>
      <c r="N744" s="15"/>
      <c r="O744" s="15"/>
      <c r="P744" s="15"/>
      <c r="Q744" s="15"/>
    </row>
    <row r="745">
      <c r="A745" s="9" t="s">
        <v>389</v>
      </c>
      <c r="B745" s="13">
        <f>VLOOKUP(F745,'Datos por dni'!$B$351:$AN$800,2,0)</f>
        <v>44796.74842</v>
      </c>
      <c r="C745" s="60">
        <f>VLOOKUP(F745,'Datos por dni'!$B$344:$AN$800,5,0)</f>
        <v>37612</v>
      </c>
      <c r="D745" s="15" t="str">
        <f>IFERROR(__xludf.DUMMYFUNCTION("IF(REGEXMATCH(E745,""^[0-9]{8}$""),""DNI"",IF(E745&lt;&gt;"""",""OTRO"",""""))"),"DNI")</f>
        <v>DNI</v>
      </c>
      <c r="E745" s="42" t="s">
        <v>322</v>
      </c>
      <c r="F745" s="73" t="s">
        <v>322</v>
      </c>
      <c r="G745" s="15" t="str">
        <f>VLOOKUP(TEXT(F745,"0"),'Nacionalidades de todo por dni'!$A$2:$B$2168,2,0)</f>
        <v>Argentina</v>
      </c>
      <c r="H745" s="18" t="str">
        <f t="shared" si="5"/>
        <v>4</v>
      </c>
      <c r="I745" s="18" t="str">
        <f t="shared" si="4"/>
        <v>3</v>
      </c>
      <c r="J745" s="18" t="str">
        <f t="shared" si="8"/>
        <v>MAÑANA</v>
      </c>
      <c r="K745" s="18" t="str">
        <f>VLOOKUP(F745,'Datos por dni'!$B$10:$AM$2168,11,0)</f>
        <v>4 horas diarias, 3 veces por semana, de lunes a viernes por la MAÑANA.</v>
      </c>
      <c r="L745" s="15" t="str">
        <f>VLOOKUP(F745,'Datos por dni'!$B$344:$AN$800,12,0)</f>
        <v>Quiero ampliar mi experiencia y conocimientos en lo ambiental. </v>
      </c>
      <c r="M745" s="15"/>
      <c r="N745" s="15"/>
      <c r="O745" s="15"/>
      <c r="P745" s="15"/>
      <c r="Q745" s="15"/>
    </row>
    <row r="746">
      <c r="A746" s="9" t="s">
        <v>389</v>
      </c>
      <c r="B746" s="13">
        <f>VLOOKUP(F746,'Datos por dni'!$B$351:$AN$800,2,0)</f>
        <v>44745.94783</v>
      </c>
      <c r="C746" s="60">
        <f>VLOOKUP(F746,'Datos por dni'!$B$344:$AN$800,5,0)</f>
        <v>37264</v>
      </c>
      <c r="D746" s="15" t="str">
        <f>IFERROR(__xludf.DUMMYFUNCTION("IF(REGEXMATCH(E746,""^[0-9]{8}$""),""DNI"",IF(E746&lt;&gt;"""",""OTRO"",""""))"),"DNI")</f>
        <v>DNI</v>
      </c>
      <c r="E746" s="42" t="s">
        <v>315</v>
      </c>
      <c r="F746" s="73" t="s">
        <v>315</v>
      </c>
      <c r="G746" s="15" t="str">
        <f>VLOOKUP(TEXT(F746,"0"),'Nacionalidades de todo por dni'!$A$2:$B$2168,2,0)</f>
        <v>Argentina</v>
      </c>
      <c r="H746" s="18" t="str">
        <f t="shared" si="5"/>
        <v>4</v>
      </c>
      <c r="I746" s="18" t="str">
        <f t="shared" si="4"/>
        <v>3</v>
      </c>
      <c r="J746" s="18" t="str">
        <f t="shared" si="8"/>
        <v>TARDE</v>
      </c>
      <c r="K746" s="18" t="str">
        <f>VLOOKUP(F746,'Datos por dni'!$B$10:$AM$2168,11,0)</f>
        <v>4 horas diarias, 3 veces por semana, de lunes a viernes por la TARDE.</v>
      </c>
      <c r="L746" s="15" t="str">
        <f>VLOOKUP(F746,'Datos por dni'!$B$344:$AN$800,12,0)</f>
        <v>Hace mucho tengo ganas de hacerlo. Quiero aportar mi granito de arena para hacer un cambio positivo para el planeta, contagiarme de la motivación de la gente de ecohouse y aprender💚</v>
      </c>
      <c r="M746" s="15"/>
      <c r="N746" s="15"/>
      <c r="O746" s="15"/>
      <c r="P746" s="15"/>
      <c r="Q746" s="15"/>
    </row>
    <row r="747">
      <c r="A747" s="9" t="s">
        <v>389</v>
      </c>
      <c r="B747" s="13">
        <f>VLOOKUP(F747,'Datos por dni'!$B$351:$AN$800,2,0)</f>
        <v>44526.58982</v>
      </c>
      <c r="C747" s="60">
        <f>VLOOKUP(F747,'Datos por dni'!$B$344:$AN$800,5,0)</f>
        <v>32960</v>
      </c>
      <c r="D747" s="15" t="str">
        <f>IFERROR(__xludf.DUMMYFUNCTION("IF(REGEXMATCH(E747,""^[0-9]{8}$""),""DNI"",IF(E747&lt;&gt;"""",""OTRO"",""""))"),"DNI")</f>
        <v>DNI</v>
      </c>
      <c r="E747" s="42" t="s">
        <v>250</v>
      </c>
      <c r="F747" s="37" t="s">
        <v>250</v>
      </c>
      <c r="G747" s="15" t="str">
        <f>VLOOKUP(TEXT(F747,"0"),'Nacionalidades de todo por dni'!$A$2:$B$2168,2,0)</f>
        <v>Venezuela</v>
      </c>
      <c r="H747" s="18" t="str">
        <f t="shared" si="5"/>
        <v>3</v>
      </c>
      <c r="I747" s="18" t="str">
        <f t="shared" si="4"/>
        <v>4</v>
      </c>
      <c r="J747" s="18" t="str">
        <f t="shared" si="8"/>
        <v>TARDE</v>
      </c>
      <c r="K747" s="18" t="str">
        <f>VLOOKUP(F747,'Datos por dni'!$B$10:$AM$2168,11,0)</f>
        <v>3 horas diarias, 4 veces por semana, de lunes a viernes por la TARDE.</v>
      </c>
      <c r="L747" s="15" t="str">
        <f>VLOOKUP(F747,'Datos por dni'!$B$344:$AN$800,12,0)</f>
        <v>Por que creo que es hora de cuidar nuestro planeta .</v>
      </c>
      <c r="M747" s="15"/>
      <c r="N747" s="15"/>
      <c r="O747" s="15"/>
      <c r="P747" s="15"/>
      <c r="Q747" s="15"/>
    </row>
    <row r="748">
      <c r="A748" s="9" t="s">
        <v>389</v>
      </c>
      <c r="B748" s="13">
        <f>VLOOKUP(F748,'Datos por dni'!$B$351:$AN$800,2,0)</f>
        <v>44483.89885</v>
      </c>
      <c r="C748" s="60">
        <f>VLOOKUP(F748,'Datos por dni'!$B$344:$AN$800,5,0)</f>
        <v>26325</v>
      </c>
      <c r="D748" s="15" t="str">
        <f>IFERROR(__xludf.DUMMYFUNCTION("IF(REGEXMATCH(E748,""^[0-9]{8}$""),""DNI"",IF(E748&lt;&gt;"""",""OTRO"",""""))"),"DNI")</f>
        <v>DNI</v>
      </c>
      <c r="E748" s="42" t="s">
        <v>232</v>
      </c>
      <c r="F748" s="37" t="s">
        <v>232</v>
      </c>
      <c r="G748" s="15" t="str">
        <f>VLOOKUP(TEXT(F748,"0"),'Nacionalidades de todo por dni'!$A$2:$B$2168,2,0)</f>
        <v>Argentina</v>
      </c>
      <c r="H748" s="18" t="str">
        <f t="shared" si="5"/>
        <v>4</v>
      </c>
      <c r="I748" s="18" t="str">
        <f t="shared" si="4"/>
        <v>3</v>
      </c>
      <c r="J748" s="18" t="str">
        <f t="shared" si="8"/>
        <v>MAÑANA</v>
      </c>
      <c r="K748" s="18" t="str">
        <f>VLOOKUP(F748,'Datos por dni'!$B$10:$AM$2168,11,0)</f>
        <v>4 horas diarias, 3 veces por semana, de lunes a viernes por la MAÑANA.</v>
      </c>
      <c r="L748" s="15" t="str">
        <f>VLOOKUP(F748,'Datos por dni'!$B$344:$AN$800,12,0)</f>
        <v>Me interesa sobremanera el medio ambiente, si bien estoy adentrandome en este universo me gustó mucho lo que leí acerca de uds </v>
      </c>
      <c r="M748" s="15"/>
      <c r="N748" s="15"/>
      <c r="O748" s="15"/>
      <c r="P748" s="15"/>
      <c r="Q748" s="15"/>
    </row>
    <row r="749">
      <c r="A749" s="9" t="s">
        <v>389</v>
      </c>
      <c r="B749" s="13" t="str">
        <f>VLOOKUP(F749,'Datos por dni'!$B$351:$AN$800,2,0)</f>
        <v/>
      </c>
      <c r="C749" s="60">
        <f>VLOOKUP(F749,'Datos por dni'!$B$344:$AN$800,5,0)</f>
        <v>36025</v>
      </c>
      <c r="D749" s="15" t="str">
        <f>IFERROR(__xludf.DUMMYFUNCTION("IF(REGEXMATCH(E749,""^[0-9]{8}$""),""DNI"",IF(E749&lt;&gt;"""",""OTRO"",""""))"),"DNI")</f>
        <v>DNI</v>
      </c>
      <c r="E749" s="42" t="s">
        <v>666</v>
      </c>
      <c r="F749" s="74" t="s">
        <v>666</v>
      </c>
      <c r="G749" s="15" t="str">
        <f>VLOOKUP(TEXT(F749,"0"),'Nacionalidades de todo por dni'!$A$2:$B$2168,2,0)</f>
        <v>Argentina</v>
      </c>
      <c r="H749" s="18" t="str">
        <f t="shared" si="5"/>
        <v/>
      </c>
      <c r="I749" s="18" t="str">
        <f t="shared" si="4"/>
        <v/>
      </c>
      <c r="J749" s="18" t="str">
        <f t="shared" si="8"/>
        <v/>
      </c>
      <c r="K749" s="18" t="str">
        <f>VLOOKUP(F749,'Datos por dni'!$B$10:$AM$2168,11,0)</f>
        <v/>
      </c>
      <c r="L749" s="15" t="str">
        <f>VLOOKUP(F749,'Datos por dni'!$B$344:$AN$800,12,0)</f>
        <v/>
      </c>
      <c r="M749" s="15"/>
      <c r="N749" s="15"/>
      <c r="O749" s="15"/>
      <c r="P749" s="15"/>
      <c r="Q749" s="15"/>
    </row>
    <row r="750">
      <c r="A750" s="9" t="s">
        <v>389</v>
      </c>
      <c r="B750" s="15" t="str">
        <f>VLOOKUP(F750,'Datos por dni'!$B$351:$AN$800,2,0)</f>
        <v/>
      </c>
      <c r="C750" s="51">
        <f>VLOOKUP(F750,'Datos por dni'!$B$344:$AN$800,5,0)</f>
        <v>30947</v>
      </c>
      <c r="D750" s="15" t="str">
        <f>IFERROR(__xludf.DUMMYFUNCTION("IF(REGEXMATCH(E750,""^[0-9]{8}$""),""DNI"",IF(E750&lt;&gt;"""",""OTRO"",""""))"),"DNI")</f>
        <v>DNI</v>
      </c>
      <c r="E750" s="42" t="s">
        <v>667</v>
      </c>
      <c r="F750" s="73" t="s">
        <v>667</v>
      </c>
      <c r="G750" s="15" t="str">
        <f>VLOOKUP(TEXT(F750,"0"),'Nacionalidades de todo por dni'!$A$2:$B$2168,2,0)</f>
        <v>Argentina</v>
      </c>
      <c r="H750" s="18" t="str">
        <f t="shared" si="5"/>
        <v/>
      </c>
      <c r="I750" s="18" t="str">
        <f t="shared" si="4"/>
        <v/>
      </c>
      <c r="J750" s="18" t="str">
        <f t="shared" si="8"/>
        <v/>
      </c>
      <c r="K750" s="18" t="str">
        <f>VLOOKUP(F750,'Datos por dni'!$B$10:$AM$2168,11,0)</f>
        <v/>
      </c>
      <c r="L750" s="15" t="str">
        <f>VLOOKUP(F750,'Datos por dni'!$B$344:$AN$800,12,0)</f>
        <v/>
      </c>
      <c r="M750" s="15"/>
      <c r="N750" s="15"/>
      <c r="O750" s="15"/>
      <c r="P750" s="15"/>
      <c r="Q750" s="15"/>
    </row>
    <row r="751">
      <c r="A751" s="9" t="s">
        <v>389</v>
      </c>
      <c r="B751" s="13">
        <f>VLOOKUP(F751,'Datos por dni'!$B$351:$AN$800,2,0)</f>
        <v>44754.65742</v>
      </c>
      <c r="C751" s="14">
        <f>VLOOKUP(F751,'Datos por dni'!$B$344:$AN$800,5,0)</f>
        <v>36662</v>
      </c>
      <c r="D751" s="15" t="str">
        <f>IFERROR(__xludf.DUMMYFUNCTION("IF(REGEXMATCH(E751,""^[0-9]{8}$""),""DNI"",IF(E751&lt;&gt;"""",""OTRO"",""""))"),"DNI")</f>
        <v>DNI</v>
      </c>
      <c r="E751" s="42" t="s">
        <v>317</v>
      </c>
      <c r="F751" s="26">
        <v>4.2587605E7</v>
      </c>
      <c r="G751" s="15" t="str">
        <f>VLOOKUP(TEXT(F751,"0"),'Nacionalidades de todo por dni'!$A$2:$B$2168,2,0)</f>
        <v>Argentina</v>
      </c>
      <c r="H751" s="18" t="str">
        <f t="shared" si="5"/>
        <v>3</v>
      </c>
      <c r="I751" s="18" t="str">
        <f t="shared" si="4"/>
        <v>4</v>
      </c>
      <c r="J751" s="18" t="str">
        <f t="shared" si="8"/>
        <v>TARDE</v>
      </c>
      <c r="K751" s="18" t="str">
        <f>VLOOKUP(F751,'Datos por dni'!$B$10:$AM$2168,11,0)</f>
        <v>3 horas diarias, 4 veces por semana, de lunes a viernes por la TARDE.</v>
      </c>
      <c r="L751" s="15" t="str">
        <f>VLOOKUP(F751,'Datos por dni'!$B$344:$AN$800,12,0)</f>
        <v>Me gustaría ser agente del cambio porque me parece algo imprescindible hacer algo por el planeta que lamentablemente día a día lo estamos destruyendo. Me apasiona conocer todo sobre la tierra y como los humanos pueden inferir de forma positiva en ella. </v>
      </c>
      <c r="M751" s="15"/>
      <c r="N751" s="15"/>
      <c r="O751" s="15"/>
      <c r="P751" s="15"/>
      <c r="Q751" s="15"/>
    </row>
    <row r="752">
      <c r="A752" s="9" t="s">
        <v>389</v>
      </c>
      <c r="B752" s="15" t="str">
        <f>VLOOKUP(F752,'Datos por dni'!$B$351:$AN$800,2,0)</f>
        <v/>
      </c>
      <c r="C752" s="51">
        <f>VLOOKUP(F752,'Datos por dni'!$B$344:$AN$800,5,0)</f>
        <v>36736</v>
      </c>
      <c r="D752" s="15" t="str">
        <f>IFERROR(__xludf.DUMMYFUNCTION("IF(REGEXMATCH(E752,""^[0-9]{8}$""),""DNI"",IF(E752&lt;&gt;"""",""OTRO"",""""))"),"OTRO")</f>
        <v>OTRO</v>
      </c>
      <c r="E752" s="42" t="s">
        <v>665</v>
      </c>
      <c r="F752" s="73" t="s">
        <v>665</v>
      </c>
      <c r="G752" s="15" t="str">
        <f>VLOOKUP(TEXT(F752,"0"),'Nacionalidades de todo por dni'!$A$2:$B$2168,2,0)</f>
        <v>Brasil</v>
      </c>
      <c r="H752" s="18" t="str">
        <f t="shared" si="5"/>
        <v/>
      </c>
      <c r="I752" s="18" t="str">
        <f t="shared" si="4"/>
        <v/>
      </c>
      <c r="J752" s="18" t="str">
        <f t="shared" si="8"/>
        <v/>
      </c>
      <c r="K752" s="18" t="str">
        <f>VLOOKUP(F752,'Datos por dni'!$B$10:$AM$2168,11,0)</f>
        <v/>
      </c>
      <c r="L752" s="15" t="str">
        <f>VLOOKUP(F752,'Datos por dni'!$B$344:$AN$800,12,0)</f>
        <v/>
      </c>
      <c r="M752" s="15"/>
      <c r="N752" s="15"/>
      <c r="O752" s="15"/>
      <c r="P752" s="15"/>
      <c r="Q752" s="15"/>
    </row>
    <row r="753">
      <c r="A753" s="9" t="s">
        <v>389</v>
      </c>
      <c r="B753" s="13">
        <f>VLOOKUP(F753,'Datos por dni'!$B$351:$AN$800,2,0)</f>
        <v>44602.90065</v>
      </c>
      <c r="C753" s="60">
        <f>VLOOKUP(F753,'Datos por dni'!$B$344:$AN$800,5,0)</f>
        <v>35549</v>
      </c>
      <c r="D753" s="15" t="str">
        <f>IFERROR(__xludf.DUMMYFUNCTION("IF(REGEXMATCH(E753,""^[0-9]{8}$""),""DNI"",IF(E753&lt;&gt;"""",""OTRO"",""""))"),"DNI")</f>
        <v>DNI</v>
      </c>
      <c r="E753" s="42" t="s">
        <v>278</v>
      </c>
      <c r="F753" s="37" t="s">
        <v>278</v>
      </c>
      <c r="G753" s="15" t="str">
        <f>VLOOKUP(TEXT(F753,"0"),'Nacionalidades de todo por dni'!$A$2:$B$2168,2,0)</f>
        <v>Brasil</v>
      </c>
      <c r="H753" s="18" t="str">
        <f t="shared" si="5"/>
        <v>4</v>
      </c>
      <c r="I753" s="18" t="str">
        <f t="shared" si="4"/>
        <v>3</v>
      </c>
      <c r="J753" s="18" t="str">
        <f t="shared" si="8"/>
        <v>TARDE</v>
      </c>
      <c r="K753" s="18" t="str">
        <f>VLOOKUP(F753,'Datos por dni'!$B$10:$AM$2168,11,0)</f>
        <v>4 horas diarias, 3 veces por semana, de lunes a viernes por la TARDE.</v>
      </c>
      <c r="L753" s="15" t="str">
        <f>VLOOKUP(F753,'Datos por dni'!$B$344:$AN$800,12,0)</f>
        <v>Siento un gran llamado dentro mío para colaborar en alguna causa mayor, y sospecho que Eco House puede ser la punta de flecha que me ayude a encontrarme un poco más a mi mismo, entrando en acción. </v>
      </c>
      <c r="M753" s="15"/>
      <c r="N753" s="15"/>
      <c r="O753" s="15"/>
      <c r="P753" s="15"/>
      <c r="Q753" s="15"/>
    </row>
    <row r="754">
      <c r="A754" s="9" t="s">
        <v>389</v>
      </c>
      <c r="B754" s="13">
        <f>VLOOKUP(F754,'Datos por dni'!$B$351:$AN$800,2,0)</f>
        <v>44811.61195</v>
      </c>
      <c r="C754" s="14">
        <f>VLOOKUP(F754,'Datos por dni'!$B$344:$AN$800,5,0)</f>
        <v>35046</v>
      </c>
      <c r="D754" s="15" t="str">
        <f>IFERROR(__xludf.DUMMYFUNCTION("IF(REGEXMATCH(E754,""^[0-9]{8}$""),""DNI"",IF(E754&lt;&gt;"""",""OTRO"",""""))"),"DNI")</f>
        <v>DNI</v>
      </c>
      <c r="E754" s="42" t="s">
        <v>326</v>
      </c>
      <c r="F754" s="27">
        <v>3.9416682E7</v>
      </c>
      <c r="G754" s="15" t="str">
        <f>VLOOKUP(TEXT(F754,"0"),'Nacionalidades de todo por dni'!$A$2:$B$2168,2,0)</f>
        <v>Argentina</v>
      </c>
      <c r="H754" s="18" t="str">
        <f t="shared" si="5"/>
        <v>4</v>
      </c>
      <c r="I754" s="18" t="str">
        <f t="shared" si="4"/>
        <v>3</v>
      </c>
      <c r="J754" s="18" t="str">
        <f t="shared" si="8"/>
        <v>MAÑANA</v>
      </c>
      <c r="K754" s="18" t="str">
        <f>VLOOKUP(F754,'Datos por dni'!$B$10:$AM$2168,11,0)</f>
        <v>4 horas diarias, 3 veces por semana, de lunes a viernes por la MAÑANA.</v>
      </c>
      <c r="L754" s="15" t="str">
        <f>VLOOKUP(F754,'Datos por dni'!$B$344:$AN$800,12,0)</f>
        <v>cansado de quejarme, empezar a ser parte del cambio</v>
      </c>
      <c r="M754" s="15"/>
      <c r="N754" s="15"/>
      <c r="O754" s="15"/>
      <c r="P754" s="15"/>
      <c r="Q754" s="15"/>
    </row>
    <row r="755">
      <c r="A755" s="9" t="s">
        <v>389</v>
      </c>
      <c r="B755" s="13">
        <f>VLOOKUP(F755,'Datos por dni'!$B$351:$AN$800,2,0)</f>
        <v>44827.79102</v>
      </c>
      <c r="C755" s="14">
        <f>VLOOKUP(F755,'Datos por dni'!$B$344:$AN$800,5,0)</f>
        <v>34736</v>
      </c>
      <c r="D755" s="15" t="str">
        <f>IFERROR(__xludf.DUMMYFUNCTION("IF(REGEXMATCH(E755,""^[0-9]{8}$""),""DNI"",IF(E755&lt;&gt;"""",""OTRO"",""""))"),"DNI")</f>
        <v>DNI</v>
      </c>
      <c r="E755" s="42" t="s">
        <v>327</v>
      </c>
      <c r="F755" s="27">
        <v>3.8888241E7</v>
      </c>
      <c r="G755" s="15" t="str">
        <f>VLOOKUP(TEXT(F755,"0"),'Nacionalidades de todo por dni'!$A$2:$B$2168,2,0)</f>
        <v>Argentina</v>
      </c>
      <c r="H755" s="18" t="str">
        <f t="shared" si="5"/>
        <v>4</v>
      </c>
      <c r="I755" s="18" t="str">
        <f t="shared" si="4"/>
        <v>3</v>
      </c>
      <c r="J755" s="18" t="str">
        <f t="shared" si="8"/>
        <v>MAÑANA</v>
      </c>
      <c r="K755" s="18" t="str">
        <f>VLOOKUP(F755,'Datos por dni'!$B$10:$AM$2168,11,0)</f>
        <v>4 horas diarias, 3 veces por semana, de lunes a viernes por la MAÑANA.</v>
      </c>
      <c r="L755" s="15" t="str">
        <f>VLOOKUP(F755,'Datos por dni'!$B$344:$AN$800,12,0)</f>
        <v>Me interesa y preocupa el medioambiente, me gustaría llenarme de conocimiento y experiencia para así poder difundirlo a más personas y que el impacto sea mayor. </v>
      </c>
      <c r="M755" s="15"/>
      <c r="N755" s="15"/>
      <c r="O755" s="15"/>
      <c r="P755" s="15"/>
      <c r="Q755" s="15"/>
    </row>
    <row r="756">
      <c r="A756" s="9" t="s">
        <v>389</v>
      </c>
      <c r="B756" s="13">
        <f>VLOOKUP(F756,'Datos por dni'!$B$351:$AN$800,2,0)</f>
        <v>44840.80296</v>
      </c>
      <c r="C756" s="14">
        <f>VLOOKUP(F756,'Datos por dni'!$B$344:$AN$800,5,0)</f>
        <v>36729</v>
      </c>
      <c r="D756" s="15" t="str">
        <f>IFERROR(__xludf.DUMMYFUNCTION("IF(REGEXMATCH(E756,""^[0-9]{8}$""),""DNI"",IF(E756&lt;&gt;"""",""OTRO"",""""))"),"DNI")</f>
        <v>DNI</v>
      </c>
      <c r="E756" s="42" t="s">
        <v>329</v>
      </c>
      <c r="F756" s="27">
        <v>4.2964867E7</v>
      </c>
      <c r="G756" s="15" t="str">
        <f>VLOOKUP(TEXT(F756,"0"),'Nacionalidades de todo por dni'!$A$2:$B$2168,2,0)</f>
        <v>Argentina</v>
      </c>
      <c r="H756" s="18" t="str">
        <f t="shared" si="5"/>
        <v>4</v>
      </c>
      <c r="I756" s="18" t="str">
        <f t="shared" si="4"/>
        <v>3</v>
      </c>
      <c r="J756" s="18" t="str">
        <f t="shared" si="8"/>
        <v>TARDE</v>
      </c>
      <c r="K756" s="18" t="str">
        <f>VLOOKUP(F756,'Datos por dni'!$B$10:$AM$2168,11,0)</f>
        <v>4 horas diarias, 3 veces por semana, de lunes a viernes por la TARDE.</v>
      </c>
      <c r="L756" s="15" t="str">
        <f>VLOOKUP(F756,'Datos por dni'!$B$344:$AN$800,12,0)</f>
        <v>Desde que comencé a estudiar, quiero unirme como voluntaria en Eco House, pero nunca tenia el tiempo disponible.
Mi principal motivación, es empezar a ser parte del cambio, con pequeñas o grandes acciones cotidianamente. </v>
      </c>
      <c r="M756" s="15"/>
      <c r="N756" s="15"/>
      <c r="O756" s="15"/>
      <c r="P756" s="15"/>
      <c r="Q756" s="15"/>
    </row>
    <row r="757">
      <c r="A757" s="9" t="s">
        <v>389</v>
      </c>
      <c r="B757" s="13">
        <f>VLOOKUP(F757,'Datos por dni'!$B$351:$AN$800,2,0)</f>
        <v>44803.79566</v>
      </c>
      <c r="C757" s="14">
        <f>VLOOKUP(F757,'Datos por dni'!$B$344:$AN$800,5,0)</f>
        <v>36727</v>
      </c>
      <c r="D757" s="15" t="str">
        <f>IFERROR(__xludf.DUMMYFUNCTION("IF(REGEXMATCH(E757,""^[0-9]{8}$""),""DNI"",IF(E757&lt;&gt;"""",""OTRO"",""""))"),"DNI")</f>
        <v>DNI</v>
      </c>
      <c r="E757" s="42" t="s">
        <v>325</v>
      </c>
      <c r="F757" s="27">
        <v>4.253653E7</v>
      </c>
      <c r="G757" s="15" t="str">
        <f>VLOOKUP(TEXT(F757,"0"),'Nacionalidades de todo por dni'!$A$2:$B$2168,2,0)</f>
        <v>Argentina</v>
      </c>
      <c r="H757" s="18" t="str">
        <f t="shared" si="5"/>
        <v>4</v>
      </c>
      <c r="I757" s="18" t="str">
        <f t="shared" si="4"/>
        <v>3</v>
      </c>
      <c r="J757" s="18" t="str">
        <f t="shared" si="8"/>
        <v>MAÑANA</v>
      </c>
      <c r="K757" s="18" t="str">
        <f>VLOOKUP(F757,'Datos por dni'!$B$10:$AM$2168,11,0)</f>
        <v>4 horas diarias, 3 veces por semana, de lunes a viernes por la MAÑANA.</v>
      </c>
      <c r="L757" s="15" t="str">
        <f>VLOOKUP(F757,'Datos por dni'!$B$344:$AN$800,12,0)</f>
        <v>Me parece sensacional lo que hacen. Lamentablemente se tuvo que llegar a esto. A tener que formar equipos para lograr mejorar situaciones, de cuales debería de ocuparse el Estado en realidad, y de insistir en la importancia que debería de tener para el Estado ya que éste tiene mas poder en la toma de decisiones a nivel tanto Nacional como provincial y municipal.
Soy estudiante de Licenciatura en Nutrición en la Unlam. Estoy por arrancar 3er año. Desde chica siempre tuve metas que iban mas allá de mi carrera profesional. El ayudar al otro es lo que siempre tuve presente. Poder hacerle la vida más llevadera o, si esta a mi alcance, mas fácil a las personas, sobre todo a quienes se encuentran en situación de escasez o vulnerabilidad. Se que desde mi profesión podre ayudar muchísimo. La alimentación es algo que considero, sin lugar a dudas, uno de los actos más básicos que todo ser humano debe de realizar. Pero se que la salud no solo tiene que ver con comer alimentos saludables, naturales, libre de agrotoxicos, etc, etc. Tambien tiene que ver con el entorno, con la influencia de diversos sectores, el medio ambiente, entre muchas otras cosas. Por ese motivo, tanto sus acciones como el de muchas ONG que fui descubriendo a lo largo de mi vida, me han atraído e ilusionado. Se podría decir que, es lo que siempre e querido hacer. Aunque tambien en mi cabeza tengo muchísimos sueños y metas mas. Pero esto en concreto, poder luchar por la salud de las personas, cuidar su medio ambiente es algo que a mi me encantaría hacer el día de mañana. Mi mensajito entonces es con motivo de pedirles una respuesta. Me gustaría formar parte de su equipo.
Quiero participar, ser voluntaria, aprender sobre todo este mundo que es desconocido para mi. Aprender sobre la influencia de la politica, que esto lo vi en la universidad. Es la parte que me falta pulir porque suele costarme entender esta parte. Y se que es un pilar importante si quiero meterme en este nuevo mundo de politicas publicas, ya que de estas dependo, dependo del poder del Estado, de su rol, etc para poder llevar adelante mis objetivos. Y se que salir de los libros y poder experimentar todo esto de manera personal, practica, estar ahí físicamente siendo testigo de cada lugar me hará comprender muchas mas cosas que quizá los libros no pueden hacerme sentir y entender.
Desde ya muchísimas gracias.
Saludo enorme.</v>
      </c>
      <c r="M757" s="15"/>
      <c r="N757" s="15"/>
      <c r="O757" s="15"/>
      <c r="P757" s="15"/>
      <c r="Q757" s="15"/>
    </row>
    <row r="758">
      <c r="A758" s="9" t="s">
        <v>389</v>
      </c>
      <c r="B758" s="13">
        <f>VLOOKUP(F758,'Datos por dni'!$B$351:$AN$800,2,0)</f>
        <v>44924.57686</v>
      </c>
      <c r="C758" s="14">
        <f>VLOOKUP(F758,'Datos por dni'!$B$344:$AN$800,5,0)</f>
        <v>35150</v>
      </c>
      <c r="D758" s="15" t="str">
        <f>IFERROR(__xludf.DUMMYFUNCTION("IF(REGEXMATCH(E758,""^[0-9]{8}$""),""DNI"",IF(E758&lt;&gt;"""",""OTRO"",""""))"),"DNI")</f>
        <v>DNI</v>
      </c>
      <c r="E758" s="42" t="s">
        <v>335</v>
      </c>
      <c r="F758" s="27">
        <v>3.9624807E7</v>
      </c>
      <c r="G758" s="15" t="str">
        <f>VLOOKUP(TEXT(F758,"0"),'Nacionalidades de todo por dni'!$A$2:$B$2168,2,0)</f>
        <v>Argentina</v>
      </c>
      <c r="H758" s="18" t="str">
        <f t="shared" si="5"/>
        <v>4</v>
      </c>
      <c r="I758" s="18" t="str">
        <f t="shared" si="4"/>
        <v>3</v>
      </c>
      <c r="J758" s="18" t="str">
        <f t="shared" si="8"/>
        <v>TARDE</v>
      </c>
      <c r="K758" s="18" t="str">
        <f>VLOOKUP(F758,'Datos por dni'!$B$10:$AM$2168,11,0)</f>
        <v>4 horas diarias, 3 veces por semana, de lunes a viernes por la TARDE.</v>
      </c>
      <c r="L758" s="15" t="str">
        <f>VLOOKUP(F758,'Datos por dni'!$B$344:$AN$800,12,0)</f>
        <v>Quisiera ser un agente del cambio en eco house porque quiero aprender las claves para poder mejorar el planeta ayudar a otras personas a hacerlo y hacer de esta mi futura profesión.</v>
      </c>
      <c r="M758" s="15"/>
      <c r="N758" s="15"/>
      <c r="O758" s="15"/>
      <c r="P758" s="15"/>
      <c r="Q758" s="15"/>
    </row>
    <row r="759">
      <c r="A759" s="9" t="s">
        <v>389</v>
      </c>
      <c r="B759" s="13">
        <f>VLOOKUP(F759,'Datos por dni'!$B$351:$AN$800,2,0)</f>
        <v>44938.9352</v>
      </c>
      <c r="C759" s="14">
        <f>VLOOKUP(F759,'Datos por dni'!$B$344:$AN$800,5,0)</f>
        <v>31015</v>
      </c>
      <c r="D759" s="15" t="str">
        <f>IFERROR(__xludf.DUMMYFUNCTION("IF(REGEXMATCH(E759,""^[0-9]{8}$""),""DNI"",IF(E759&lt;&gt;"""",""OTRO"",""""))"),"DNI")</f>
        <v>DNI</v>
      </c>
      <c r="E759" s="42" t="s">
        <v>336</v>
      </c>
      <c r="F759" s="26">
        <v>3.1827977E7</v>
      </c>
      <c r="G759" s="15" t="str">
        <f>VLOOKUP(TEXT(F759,"0"),'Nacionalidades de todo por dni'!$A$2:$B$2168,2,0)</f>
        <v>Argentina</v>
      </c>
      <c r="H759" s="18" t="str">
        <f t="shared" si="5"/>
        <v>4</v>
      </c>
      <c r="I759" s="18" t="str">
        <f t="shared" si="4"/>
        <v>3</v>
      </c>
      <c r="J759" s="18" t="str">
        <f t="shared" si="8"/>
        <v>MAÑANA</v>
      </c>
      <c r="K759" s="18" t="str">
        <f>VLOOKUP(F759,'Datos por dni'!$B$10:$AM$2168,11,0)</f>
        <v>4 horas diarias, 3 veces por semana, de lunes a viernes por la MAÑANA.</v>
      </c>
      <c r="L759" s="15" t="str">
        <f>VLOOKUP(F759,'Datos por dni'!$B$344:$AN$800,12,0)</f>
        <v>Para poder contribuir con mi granito de arena.</v>
      </c>
      <c r="M759" s="15"/>
      <c r="N759" s="15"/>
      <c r="O759" s="15"/>
      <c r="P759" s="15"/>
      <c r="Q759" s="15"/>
    </row>
    <row r="760">
      <c r="A760" s="9" t="s">
        <v>389</v>
      </c>
      <c r="B760" s="13">
        <f>VLOOKUP(F760,'Datos por dni'!$B$351:$AN$800,2,0)</f>
        <v>44798.6103</v>
      </c>
      <c r="C760" s="14">
        <f>VLOOKUP(F760,'Datos por dni'!$B$344:$AN$800,5,0)</f>
        <v>35506</v>
      </c>
      <c r="D760" s="15" t="str">
        <f>IFERROR(__xludf.DUMMYFUNCTION("IF(REGEXMATCH(E760,""^[0-9]{8}$""),""DNI"",IF(E760&lt;&gt;"""",""OTRO"",""""))"),"DNI")</f>
        <v>DNI</v>
      </c>
      <c r="E760" s="42" t="s">
        <v>324</v>
      </c>
      <c r="F760" s="75">
        <v>4.0020073E7</v>
      </c>
      <c r="G760" s="15" t="str">
        <f>VLOOKUP(TEXT(F760,"0"),'Nacionalidades de todo por dni'!$A$2:$B$2168,2,0)</f>
        <v>Argentina</v>
      </c>
      <c r="H760" s="18" t="str">
        <f t="shared" si="5"/>
        <v>3</v>
      </c>
      <c r="I760" s="18" t="str">
        <f t="shared" si="4"/>
        <v>4</v>
      </c>
      <c r="J760" s="18" t="str">
        <f t="shared" si="8"/>
        <v>MAÑANA</v>
      </c>
      <c r="K760" s="18" t="str">
        <f>VLOOKUP(F760,'Datos por dni'!$B$10:$AM$2168,11,0)</f>
        <v>3 horas diarias, 4 veces por semana, de lunes a viernes por la MAÑANA.</v>
      </c>
      <c r="L760" s="15" t="str">
        <f>VLOOKUP(F760,'Datos por dni'!$B$344:$AN$800,12,0)</f>
        <v>Para ayudar a que juntos cuidemos el planeta que tantos años nos lleva acogiendo y hacer de esto un deber como ciudadana y residente de esta casa común.</v>
      </c>
      <c r="M760" s="15"/>
      <c r="N760" s="15"/>
      <c r="O760" s="15"/>
      <c r="P760" s="15"/>
      <c r="Q760" s="15"/>
    </row>
    <row r="761">
      <c r="A761" s="9" t="s">
        <v>389</v>
      </c>
      <c r="B761" s="13">
        <f>VLOOKUP(F761,'Datos por dni'!$B$351:$AN$800,2,0)</f>
        <v>44972.71513</v>
      </c>
      <c r="C761" s="14">
        <f>VLOOKUP(F761,'Datos por dni'!$B$344:$AN$800,5,0)</f>
        <v>34807</v>
      </c>
      <c r="D761" s="15" t="str">
        <f>IFERROR(__xludf.DUMMYFUNCTION("IF(REGEXMATCH(E761,""^[0-9]{8}$""),""DNI"",IF(E761&lt;&gt;"""",""OTRO"",""""))"),"DNI")</f>
        <v>DNI</v>
      </c>
      <c r="E761" s="42" t="s">
        <v>351</v>
      </c>
      <c r="F761" s="26">
        <v>3.8893338E7</v>
      </c>
      <c r="G761" s="15" t="str">
        <f>VLOOKUP(TEXT(F761,"0"),'Nacionalidades de todo por dni'!$A$2:$B$2168,2,0)</f>
        <v>Argentina</v>
      </c>
      <c r="H761" s="18" t="str">
        <f t="shared" si="5"/>
        <v>4</v>
      </c>
      <c r="I761" s="18" t="str">
        <f t="shared" si="4"/>
        <v>3</v>
      </c>
      <c r="J761" s="18" t="str">
        <f t="shared" si="8"/>
        <v>TARDE</v>
      </c>
      <c r="K761" s="18" t="str">
        <f>VLOOKUP(F761,'Datos por dni'!$B$10:$AM$2168,11,0)</f>
        <v>4 horas diarias, 3 veces por semana, de lunes a viernes por la TARDE.</v>
      </c>
      <c r="L761" s="15"/>
      <c r="M761" s="15"/>
      <c r="N761" s="15" t="str">
        <f>VLOOKUP(F761,'Datos por dni'!$B$351:$AM$800,15,0)</f>
        <v>@candehelou</v>
      </c>
      <c r="O761" s="15"/>
      <c r="P761" s="15"/>
      <c r="Q761" s="15"/>
    </row>
    <row r="762">
      <c r="A762" s="9" t="s">
        <v>389</v>
      </c>
      <c r="B762" s="13">
        <f>VLOOKUP(F762,'Datos por dni'!$B$351:$AN$800,2,0)</f>
        <v>44966.79649</v>
      </c>
      <c r="C762" s="14">
        <f>VLOOKUP(F762,'Datos por dni'!$B$344:$AN$800,5,0)</f>
        <v>34664</v>
      </c>
      <c r="D762" s="15" t="str">
        <f>IFERROR(__xludf.DUMMYFUNCTION("IF(REGEXMATCH(E762,""^[0-9]{8}$""),""DNI"",IF(E762&lt;&gt;"""",""OTRO"",""""))"),"DNI")</f>
        <v>DNI</v>
      </c>
      <c r="E762" s="42" t="s">
        <v>346</v>
      </c>
      <c r="F762" s="26">
        <v>3.8714309E7</v>
      </c>
      <c r="G762" s="15" t="str">
        <f>VLOOKUP(TEXT(F762,"0"),'Nacionalidades de todo por dni'!$A$2:$B$2168,2,0)</f>
        <v>Argentina</v>
      </c>
      <c r="H762" s="18" t="str">
        <f t="shared" si="5"/>
        <v>3</v>
      </c>
      <c r="I762" s="18" t="str">
        <f t="shared" si="4"/>
        <v>4</v>
      </c>
      <c r="J762" s="18" t="str">
        <f t="shared" si="8"/>
        <v>TARDE</v>
      </c>
      <c r="K762" s="18" t="str">
        <f>VLOOKUP(F762,'Datos por dni'!$B$10:$AM$2168,11,0)</f>
        <v>3 horas diarias, 4 veces por semana, de lunes a viernes por la TARDE.</v>
      </c>
      <c r="L762" s="15" t="str">
        <f>VLOOKUP(F762,'Datos por dni'!$B$344:$AN$800,12,0)</f>
        <v>Me considero ambientalista :)</v>
      </c>
      <c r="M762" s="15"/>
      <c r="N762" s="15"/>
      <c r="O762" s="15"/>
      <c r="P762" s="15"/>
      <c r="Q762" s="15"/>
    </row>
    <row r="763">
      <c r="A763" s="9" t="s">
        <v>389</v>
      </c>
      <c r="B763" s="13">
        <f>VLOOKUP(F763,'Datos por dni'!$B$351:$AN$800,2,0)</f>
        <v>44082.92495</v>
      </c>
      <c r="C763" s="14">
        <f>VLOOKUP(F763,'Datos por dni'!$B$344:$AN$800,5,0)</f>
        <v>28486</v>
      </c>
      <c r="D763" s="15" t="str">
        <f>IFERROR(__xludf.DUMMYFUNCTION("IF(REGEXMATCH(E763,""^[0-9]{8}$""),""DNI"",IF(E763&lt;&gt;"""",""OTRO"",""""))"),"DNI")</f>
        <v>DNI</v>
      </c>
      <c r="E763" s="42" t="s">
        <v>668</v>
      </c>
      <c r="F763" s="25">
        <v>2.6222188E7</v>
      </c>
      <c r="G763" s="15" t="str">
        <f>VLOOKUP(TEXT(F763,"0"),'Nacionalidades de todo por dni'!$A$2:$B$2168,2,0)</f>
        <v>Argentina</v>
      </c>
      <c r="H763" s="18" t="str">
        <f t="shared" si="5"/>
        <v>E</v>
      </c>
      <c r="I763" s="18" t="str">
        <f t="shared" si="4"/>
        <v/>
      </c>
      <c r="J763" s="15"/>
      <c r="K763" s="18" t="str">
        <f>VLOOKUP(F763,'Datos por dni'!$B$10:$AM$2168,11,0)</f>
        <v>El bienestar de las ciudades. El orden y la prolijidad de las ciudades. </v>
      </c>
      <c r="L763" s="76" t="str">
        <f>VLOOKUP(F763,'Datos por dni'!$B$344:$AN$800,12,0)</f>
        <v>Tecnicatura en Producción Vegetal Intensiva </v>
      </c>
      <c r="M763" s="15"/>
      <c r="N763" s="15"/>
      <c r="O763" s="15"/>
      <c r="P763" s="15"/>
      <c r="Q763" s="15"/>
    </row>
    <row r="764">
      <c r="A764" s="9" t="s">
        <v>389</v>
      </c>
      <c r="B764" s="13">
        <f>VLOOKUP(F764,'Datos por dni'!$B$351:$AN$800,2,0)</f>
        <v>44984.79593</v>
      </c>
      <c r="C764" s="14">
        <f>VLOOKUP(F764,'Datos por dni'!$B$344:$AN$800,5,0)</f>
        <v>38015</v>
      </c>
      <c r="D764" s="15" t="str">
        <f>IFERROR(__xludf.DUMMYFUNCTION("IF(REGEXMATCH(E764,""^[0-9]{8}$""),""DNI"",IF(E764&lt;&gt;"""",""OTRO"",""""))"),"DNI")</f>
        <v>DNI</v>
      </c>
      <c r="E764" s="42" t="s">
        <v>357</v>
      </c>
      <c r="F764" s="26">
        <v>4.5421802E7</v>
      </c>
      <c r="G764" s="15" t="str">
        <f>VLOOKUP(TEXT(F764,"0"),'Nacionalidades de todo por dni'!$A$2:$B$2168,2,0)</f>
        <v>Argentina</v>
      </c>
      <c r="H764" s="18" t="str">
        <f t="shared" si="5"/>
        <v>4</v>
      </c>
      <c r="I764" s="18" t="str">
        <f t="shared" si="4"/>
        <v>3</v>
      </c>
      <c r="J764" s="18" t="str">
        <f t="shared" ref="J764:J779" si="9">IF(ISNUMBER(SEARCH("TARDE",K764)),"TARDE",IF(ISNUMBER(SEARCH("MAÑANA",K764)),"MAÑANA",""))</f>
        <v>TARDE</v>
      </c>
      <c r="K764" s="18" t="str">
        <f>VLOOKUP(F764,'Datos por dni'!$B$10:$AM$2168,11,0)</f>
        <v>4 horas diarias, 3 veces por semana, de lunes a viernes por la TARDE.</v>
      </c>
      <c r="L764" s="15"/>
      <c r="M764" s="15"/>
      <c r="N764" s="15"/>
      <c r="O764" s="15"/>
      <c r="P764" s="15"/>
      <c r="Q764" s="15"/>
    </row>
    <row r="765">
      <c r="A765" s="9" t="s">
        <v>389</v>
      </c>
      <c r="B765" s="13">
        <f>VLOOKUP(F765,'Datos por dni'!$B$351:$AN$800,2,0)</f>
        <v>44967.63216</v>
      </c>
      <c r="C765" s="14">
        <f>VLOOKUP(F765,'Datos por dni'!$B$344:$AN$800,5,0)</f>
        <v>33613</v>
      </c>
      <c r="D765" s="15" t="str">
        <f>IFERROR(__xludf.DUMMYFUNCTION("IF(REGEXMATCH(E765,""^[0-9]{8}$""),""DNI"",IF(E765&lt;&gt;"""",""OTRO"",""""))"),"DNI")</f>
        <v>DNI</v>
      </c>
      <c r="E765" s="42" t="s">
        <v>348</v>
      </c>
      <c r="F765" s="26">
        <v>3.6723358E7</v>
      </c>
      <c r="G765" s="15" t="str">
        <f>VLOOKUP(TEXT(F765,"0"),'Nacionalidades de todo por dni'!$A$2:$B$2168,2,0)</f>
        <v>Argentina</v>
      </c>
      <c r="H765" s="18" t="str">
        <f t="shared" si="5"/>
        <v>4</v>
      </c>
      <c r="I765" s="18" t="str">
        <f t="shared" si="4"/>
        <v>3</v>
      </c>
      <c r="J765" s="18" t="str">
        <f t="shared" si="9"/>
        <v>MAÑANA</v>
      </c>
      <c r="K765" s="18" t="str">
        <f>VLOOKUP(F765,'Datos por dni'!$B$10:$AM$2168,11,0)</f>
        <v>4 horas diarias, 3 veces por semana, de lunes a viernes por la MAÑANA.</v>
      </c>
      <c r="L765" s="15" t="str">
        <f>VLOOKUP(F765,'Datos por dni'!$B$344:$AN$800,12,0)</f>
        <v>Me gustaría compartir mi experiencia e intercambiar conocimientos con otrxs voluntarixs del área de Forestación Ecológica para la Sostenibilidad</v>
      </c>
      <c r="M765" s="15"/>
      <c r="N765" s="15"/>
      <c r="O765" s="15"/>
      <c r="P765" s="15"/>
      <c r="Q765" s="15"/>
    </row>
    <row r="766">
      <c r="A766" s="9" t="s">
        <v>389</v>
      </c>
      <c r="B766" s="13">
        <f>VLOOKUP(F766,'Datos por dni'!$B$351:$AN$800,2,0)</f>
        <v>44966.84667</v>
      </c>
      <c r="C766" s="14">
        <f>VLOOKUP(F766,'Datos por dni'!$B$344:$AN$800,5,0)</f>
        <v>35035</v>
      </c>
      <c r="D766" s="15" t="str">
        <f>IFERROR(__xludf.DUMMYFUNCTION("IF(REGEXMATCH(E766,""^[0-9]{8}$""),""DNI"",IF(E766&lt;&gt;"""",""OTRO"",""""))"),"DNI")</f>
        <v>DNI</v>
      </c>
      <c r="E766" s="42" t="s">
        <v>347</v>
      </c>
      <c r="F766" s="26">
        <v>3.9211973E7</v>
      </c>
      <c r="G766" s="15" t="str">
        <f>VLOOKUP(TEXT(F766,"0"),'Nacionalidades de todo por dni'!$A$2:$B$2168,2,0)</f>
        <v>Argentina</v>
      </c>
      <c r="H766" s="18" t="str">
        <f t="shared" si="5"/>
        <v>3</v>
      </c>
      <c r="I766" s="18" t="str">
        <f t="shared" si="4"/>
        <v>4</v>
      </c>
      <c r="J766" s="18" t="str">
        <f t="shared" si="9"/>
        <v>TARDE</v>
      </c>
      <c r="K766" s="18" t="str">
        <f>VLOOKUP(F766,'Datos por dni'!$B$10:$AM$2168,11,0)</f>
        <v>3 horas diarias, 4 veces por semana, de lunes a viernes por la TARDE.</v>
      </c>
      <c r="L766" s="15" t="str">
        <f>VLOOKUP(F766,'Datos por dni'!$B$344:$AN$800,12,0)</f>
        <v>Porque siento que quiero, puedo y debo entregar parte de mi energía y mi tiempo, que es lo más valioso que tenemos, a colaborar con todo lo relacionado al medio ambiente </v>
      </c>
      <c r="M766" s="15"/>
      <c r="N766" s="15"/>
      <c r="O766" s="15"/>
      <c r="P766" s="15"/>
      <c r="Q766" s="15"/>
    </row>
    <row r="767">
      <c r="A767" s="9" t="s">
        <v>389</v>
      </c>
      <c r="B767" s="13">
        <f>VLOOKUP(F767,'Datos por dni'!$B$351:$AN$800,2,0)</f>
        <v>44972.48257</v>
      </c>
      <c r="C767" s="14">
        <f>VLOOKUP(F767,'Datos por dni'!$B$344:$AN$800,5,0)</f>
        <v>32535</v>
      </c>
      <c r="D767" s="15" t="str">
        <f>IFERROR(__xludf.DUMMYFUNCTION("IF(REGEXMATCH(E767,""^[0-9]{8}$""),""DNI"",IF(E767&lt;&gt;"""",""OTRO"",""""))"),"DNI")</f>
        <v>DNI</v>
      </c>
      <c r="E767" s="42" t="s">
        <v>350</v>
      </c>
      <c r="F767" s="26">
        <v>3.4374945E7</v>
      </c>
      <c r="G767" s="15" t="str">
        <f>VLOOKUP(TEXT(F767,"0"),'Nacionalidades de todo por dni'!$A$2:$B$2168,2,0)</f>
        <v>Argentina</v>
      </c>
      <c r="H767" s="18" t="str">
        <f t="shared" si="5"/>
        <v>4</v>
      </c>
      <c r="I767" s="18" t="str">
        <f t="shared" si="4"/>
        <v>3</v>
      </c>
      <c r="J767" s="18" t="str">
        <f t="shared" si="9"/>
        <v>TARDE</v>
      </c>
      <c r="K767" s="18" t="str">
        <f>VLOOKUP(F767,'Datos por dni'!$B$10:$AM$2168,11,0)</f>
        <v>4 horas diarias, 3 veces por semana, de lunes a viernes por la TARDE.</v>
      </c>
      <c r="L767" s="15" t="str">
        <f>VLOOKUP(F767,'Datos por dni'!$B$344:$AN$800,12,0)</f>
        <v>Es necesario</v>
      </c>
      <c r="M767" s="15"/>
      <c r="N767" s="15"/>
      <c r="O767" s="15"/>
      <c r="P767" s="15"/>
      <c r="Q767" s="15"/>
    </row>
    <row r="768">
      <c r="A768" s="9" t="s">
        <v>389</v>
      </c>
      <c r="B768" s="13">
        <f>VLOOKUP(F768,'Datos por dni'!$B$351:$AN$800,2,0)</f>
        <v>44966.78056</v>
      </c>
      <c r="C768" s="14">
        <f>VLOOKUP(F768,'Datos por dni'!$B$344:$AN$800,5,0)</f>
        <v>36797</v>
      </c>
      <c r="D768" s="15" t="str">
        <f>IFERROR(__xludf.DUMMYFUNCTION("IF(REGEXMATCH(E768,""^[0-9]{8}$""),""DNI"",IF(E768&lt;&gt;"""",""OTRO"",""""))"),"DNI")</f>
        <v>DNI</v>
      </c>
      <c r="E768" s="42" t="s">
        <v>345</v>
      </c>
      <c r="F768" s="26">
        <v>4.2878722E7</v>
      </c>
      <c r="G768" s="15" t="str">
        <f>VLOOKUP(TEXT(F768,"0"),'Nacionalidades de todo por dni'!$A$2:$B$2168,2,0)</f>
        <v>Argentina</v>
      </c>
      <c r="H768" s="18" t="str">
        <f t="shared" si="5"/>
        <v>4</v>
      </c>
      <c r="I768" s="18" t="str">
        <f t="shared" si="4"/>
        <v>3</v>
      </c>
      <c r="J768" s="18" t="str">
        <f t="shared" si="9"/>
        <v>MAÑANA</v>
      </c>
      <c r="K768" s="18" t="str">
        <f>VLOOKUP(F768,'Datos por dni'!$B$10:$AM$2168,11,0)</f>
        <v>4 horas diarias, 3 veces por semana, de lunes a viernes por la MAÑANA.</v>
      </c>
      <c r="L768" s="15" t="str">
        <f>VLOOKUP(F768,'Datos por dni'!$B$344:$AN$800,12,0)</f>
        <v>Me encuentro interesada en aprender más sobre el ambiente, generar experiencia y al mismo tiempo poder contribuir en generar cambios positivos en el mundo. 
Debido a mi carrera me atraviesan fuertemente las cuestiones ambientales. Dentro de mi carrera me encuentro en la orientación de Ecología y Medio Ambiente, y personalmente mis intereses se centran en la biología vegetal. A su vez, me gusta mucho la educación por lo que los voluntariados disponibles actualmente me resultan muy atractivos. </v>
      </c>
      <c r="M768" s="15"/>
      <c r="N768" s="15"/>
      <c r="O768" s="15"/>
      <c r="P768" s="15"/>
      <c r="Q768" s="15"/>
    </row>
    <row r="769">
      <c r="A769" s="9" t="s">
        <v>389</v>
      </c>
      <c r="B769" s="13">
        <f>VLOOKUP(F769,'Datos por dni'!$B$351:$AN$800,2,0)</f>
        <v>44980.5841</v>
      </c>
      <c r="C769" s="14">
        <f>VLOOKUP(F769,'Datos por dni'!$B$344:$AN$800,5,0)</f>
        <v>34342</v>
      </c>
      <c r="D769" s="15" t="str">
        <f>IFERROR(__xludf.DUMMYFUNCTION("IF(REGEXMATCH(E769,""^[0-9]{8}$""),""DNI"",IF(E769&lt;&gt;"""",""OTRO"",""""))"),"DNI")</f>
        <v>DNI</v>
      </c>
      <c r="E769" s="42" t="s">
        <v>356</v>
      </c>
      <c r="F769" s="26">
        <v>3.7989368E7</v>
      </c>
      <c r="G769" s="15" t="str">
        <f>VLOOKUP(TEXT(F769,"0"),'Nacionalidades de todo por dni'!$A$2:$B$2168,2,0)</f>
        <v>Argentina</v>
      </c>
      <c r="H769" s="18" t="str">
        <f t="shared" si="5"/>
        <v>4</v>
      </c>
      <c r="I769" s="18" t="str">
        <f t="shared" si="4"/>
        <v>3</v>
      </c>
      <c r="J769" s="18" t="str">
        <f t="shared" si="9"/>
        <v>TARDE</v>
      </c>
      <c r="K769" s="18" t="str">
        <f>VLOOKUP(F769,'Datos por dni'!$B$10:$AM$2168,11,0)</f>
        <v>4 horas diarias, 3 veces por semana, de lunes a viernes por la TARDE.</v>
      </c>
      <c r="L769" s="15" t="str">
        <f>VLOOKUP(F769,'Datos por dni'!$B$344:$AN$800,12,0)</f>
        <v>Quiero aportar mi grano de arena en concientización sobre la importancia de la conservación de la naturaleza y la auto-sustentabilidad. Este año comienzo mi carrera para convertirme en biólogo y por ello busco sumergirme en este mundo para aprender más y ganar experiencia, además de que, siendo honesto, tengo la expectativa de poder en el futuro incorporarme en proyectos que puedan encaminar mi carrera en términos laborales ya que mi sueño es participar en la producción de documentales y poder dedicarme enteramente a ello.</v>
      </c>
      <c r="M769" s="15"/>
      <c r="N769" s="15"/>
      <c r="O769" s="15"/>
      <c r="P769" s="15"/>
      <c r="Q769" s="15"/>
    </row>
    <row r="770">
      <c r="A770" s="9" t="s">
        <v>389</v>
      </c>
      <c r="B770" s="13">
        <f>VLOOKUP(F770,'Datos por dni'!$B$351:$AN$800,2,0)</f>
        <v>44988.46454</v>
      </c>
      <c r="C770" s="14">
        <f>VLOOKUP(F770,'Datos por dni'!$B$344:$AN$800,5,0)</f>
        <v>25620</v>
      </c>
      <c r="D770" s="15" t="str">
        <f>IFERROR(__xludf.DUMMYFUNCTION("IF(REGEXMATCH(E770,""^[0-9]{8}$""),""DNI"",IF(E770&lt;&gt;"""",""OTRO"",""""))"),"DNI")</f>
        <v>DNI</v>
      </c>
      <c r="E770" s="42" t="s">
        <v>358</v>
      </c>
      <c r="F770" s="27">
        <v>2.1439945E7</v>
      </c>
      <c r="G770" s="15" t="str">
        <f>VLOOKUP(TEXT(F770,"0"),'Nacionalidades de todo por dni'!$A$2:$B$2168,2,0)</f>
        <v>Argentina</v>
      </c>
      <c r="H770" s="18" t="str">
        <f t="shared" si="5"/>
        <v>4</v>
      </c>
      <c r="I770" s="18" t="str">
        <f t="shared" si="4"/>
        <v>3</v>
      </c>
      <c r="J770" s="18" t="str">
        <f t="shared" si="9"/>
        <v>TARDE</v>
      </c>
      <c r="K770" s="18" t="str">
        <f>VLOOKUP(F770,'Datos por dni'!$B$10:$AM$2168,11,0)</f>
        <v>4 horas diarias, 3 veces por semana, de lunes a viernes por la TARDE.</v>
      </c>
      <c r="L770" s="15" t="str">
        <f>VLOOKUP(F770,'Datos por dni'!$B$344:$AN$800,12,0)</f>
        <v>La idea de ayudar y compartir lo que se </v>
      </c>
      <c r="M770" s="15"/>
      <c r="N770" s="15"/>
      <c r="O770" s="15"/>
      <c r="P770" s="15"/>
      <c r="Q770" s="15"/>
    </row>
    <row r="771">
      <c r="A771" s="9" t="s">
        <v>389</v>
      </c>
      <c r="B771" s="13">
        <f>VLOOKUP(F771,'Datos por dni'!$B$351:$AN$800,2,0)</f>
        <v>44961.70249</v>
      </c>
      <c r="C771" s="14">
        <f>VLOOKUP(F771,'Datos por dni'!$B$344:$AN$800,5,0)</f>
        <v>36000</v>
      </c>
      <c r="D771" s="15" t="str">
        <f>IFERROR(__xludf.DUMMYFUNCTION("IF(REGEXMATCH(E771,""^[0-9]{8}$""),""DNI"",IF(E771&lt;&gt;"""",""OTRO"",""""))"),"DNI")</f>
        <v>DNI</v>
      </c>
      <c r="E771" s="42" t="s">
        <v>342</v>
      </c>
      <c r="F771" s="26">
        <v>4.2218595E7</v>
      </c>
      <c r="G771" s="15" t="str">
        <f>VLOOKUP(TEXT(F771,"0"),'Nacionalidades de todo por dni'!$A$2:$B$2168,2,0)</f>
        <v>Argentina</v>
      </c>
      <c r="H771" s="18" t="str">
        <f t="shared" si="5"/>
        <v>3</v>
      </c>
      <c r="I771" s="18" t="str">
        <f t="shared" si="4"/>
        <v>4</v>
      </c>
      <c r="J771" s="18" t="str">
        <f t="shared" si="9"/>
        <v>TARDE</v>
      </c>
      <c r="K771" s="18" t="str">
        <f>VLOOKUP(F771,'Datos por dni'!$B$10:$AM$2168,11,0)</f>
        <v>3 horas diarias, 4 veces por semana, de lunes a viernes por la TARDE.</v>
      </c>
      <c r="L771" s="15" t="str">
        <f>VLOOKUP(F771,'Datos por dni'!$B$344:$AN$800,12,0)</f>
        <v>Argentina tiene una enorme riqueza natural y humana, que actualmente no valora lo suficiente. El país tiene potencial para ser una nación próspera y equitativa que fomente un nuevo modelo de desarrollo basado en la regeneración y la circularidad.  Quisiera ser parte y aprender de un movimiento que busca energéticamente promover este nuevo modelo y remover los obstáculos para que nuestro país libere su potencial. </v>
      </c>
      <c r="M771" s="15"/>
      <c r="N771" s="15"/>
      <c r="O771" s="15"/>
      <c r="P771" s="15"/>
      <c r="Q771" s="15"/>
    </row>
    <row r="772">
      <c r="A772" s="9" t="s">
        <v>389</v>
      </c>
      <c r="B772" s="13">
        <f>VLOOKUP(F772,'Datos por dni'!$B$351:$AN$800,2,0)</f>
        <v>44958.77678</v>
      </c>
      <c r="C772" s="14">
        <f>VLOOKUP(F772,'Datos por dni'!$B$344:$AN$800,5,0)</f>
        <v>35531</v>
      </c>
      <c r="D772" s="15" t="str">
        <f>IFERROR(__xludf.DUMMYFUNCTION("IF(REGEXMATCH(E772,""^[0-9]{8}$""),""DNI"",IF(E772&lt;&gt;"""",""OTRO"",""""))"),"DNI")</f>
        <v>DNI</v>
      </c>
      <c r="E772" s="42" t="s">
        <v>340</v>
      </c>
      <c r="F772" s="28">
        <v>4.0422413E7</v>
      </c>
      <c r="G772" s="15" t="str">
        <f>VLOOKUP(TEXT(F772,"0"),'Nacionalidades de todo por dni'!$A$2:$B$2168,2,0)</f>
        <v>Argentina</v>
      </c>
      <c r="H772" s="18" t="str">
        <f t="shared" si="5"/>
        <v>4</v>
      </c>
      <c r="I772" s="18" t="str">
        <f t="shared" si="4"/>
        <v>3</v>
      </c>
      <c r="J772" s="18" t="str">
        <f t="shared" si="9"/>
        <v>MAÑANA</v>
      </c>
      <c r="K772" s="18" t="str">
        <f>VLOOKUP(F772,'Datos por dni'!$B$10:$AM$2168,11,0)</f>
        <v>4 horas diarias, 3 veces por semana, de lunes a viernes por la MAÑANA.</v>
      </c>
      <c r="L772" s="15" t="str">
        <f>VLOOKUP(F772,'Datos por dni'!$B$344:$AN$800,12,0)</f>
        <v>Hola! Me gustaría formar parte de Eco House para ayudar, aportar mi granito de arena y seguir aprendiendo sobre lo que es el cuidado del medio ambiente 
 </v>
      </c>
      <c r="M772" s="15"/>
      <c r="N772" s="15"/>
      <c r="O772" s="15"/>
      <c r="P772" s="15"/>
      <c r="Q772" s="15"/>
    </row>
    <row r="773">
      <c r="A773" s="9" t="s">
        <v>389</v>
      </c>
      <c r="B773" s="13">
        <f>VLOOKUP(F773,'Datos por dni'!$B$351:$AN$800,2,0)</f>
        <v>44999.59824</v>
      </c>
      <c r="C773" s="14">
        <f>VLOOKUP(F773,'Datos por dni'!$B$344:$AN$800,5,0)</f>
        <v>38092</v>
      </c>
      <c r="D773" s="15" t="str">
        <f>IFERROR(__xludf.DUMMYFUNCTION("IF(REGEXMATCH(E773,""^[0-9]{8}$""),""DNI"",IF(E773&lt;&gt;"""",""OTRO"",""""))"),"DNI")</f>
        <v>DNI</v>
      </c>
      <c r="E773" s="42" t="s">
        <v>361</v>
      </c>
      <c r="F773" s="27">
        <v>4.5689874E7</v>
      </c>
      <c r="G773" s="15" t="str">
        <f>VLOOKUP(TEXT(F773,"0"),'Nacionalidades de todo por dni'!$A$2:$B$2168,2,0)</f>
        <v>Argentina</v>
      </c>
      <c r="H773" s="18" t="str">
        <f t="shared" si="5"/>
        <v>3</v>
      </c>
      <c r="I773" s="18" t="str">
        <f t="shared" si="4"/>
        <v>4</v>
      </c>
      <c r="J773" s="18" t="str">
        <f t="shared" si="9"/>
        <v>TARDE</v>
      </c>
      <c r="K773" s="18" t="str">
        <f>VLOOKUP(F773,'Datos por dni'!$B$10:$AM$2168,11,0)</f>
        <v>3 horas diarias, 4 veces por semana, de lunes a viernes por la TARDE.</v>
      </c>
      <c r="L773" s="15" t="str">
        <f>VLOOKUP(F773,'Datos por dni'!$B$344:$AN$800,12,0)</f>
        <v>ya hace un par de años soy voluntaria eventual y ahora que tengo mas disponibilidad horaria quiero sumarme a mas cosas y ayudar a hacer un cambio &lt;3</v>
      </c>
      <c r="M773" s="15"/>
      <c r="N773" s="15"/>
      <c r="O773" s="15"/>
      <c r="P773" s="15"/>
      <c r="Q773" s="15"/>
    </row>
    <row r="774">
      <c r="A774" s="9" t="s">
        <v>389</v>
      </c>
      <c r="B774" s="13">
        <f>VLOOKUP(F774,'Datos por dni'!$B$351:$AN$800,2,0)</f>
        <v>45001.4936</v>
      </c>
      <c r="C774" s="14">
        <f>VLOOKUP(F774,'Datos por dni'!$B$344:$AN$800,5,0)</f>
        <v>34541</v>
      </c>
      <c r="D774" s="15" t="str">
        <f>IFERROR(__xludf.DUMMYFUNCTION("IF(REGEXMATCH(E774,""^[0-9]{8}$""),""DNI"",IF(E774&lt;&gt;"""",""OTRO"",""""))"),"DNI")</f>
        <v>DNI</v>
      </c>
      <c r="E774" s="42" t="s">
        <v>363</v>
      </c>
      <c r="F774" s="27">
        <v>3.8424403E7</v>
      </c>
      <c r="G774" s="15" t="str">
        <f>VLOOKUP(TEXT(F774,"0"),'Nacionalidades de todo por dni'!$A$2:$B$2168,2,0)</f>
        <v>Argentina</v>
      </c>
      <c r="H774" s="18" t="str">
        <f t="shared" si="5"/>
        <v>3</v>
      </c>
      <c r="I774" s="18" t="str">
        <f t="shared" si="4"/>
        <v>4</v>
      </c>
      <c r="J774" s="18" t="str">
        <f t="shared" si="9"/>
        <v>MAÑANA</v>
      </c>
      <c r="K774" s="18" t="str">
        <f>VLOOKUP(F774,'Datos por dni'!$B$10:$AM$2168,11,0)</f>
        <v>3 horas diarias, 4 veces por semana, de lunes a viernes por la MAÑANA.</v>
      </c>
      <c r="L774" s="15" t="str">
        <f>VLOOKUP(F774,'Datos por dni'!$B$344:$AN$800,12,0)</f>
        <v>Me interesa mucho el tema de la ecología y poder aportar con algo para salvar al planeta ❤️</v>
      </c>
      <c r="M774" s="15"/>
      <c r="N774" s="15"/>
      <c r="O774" s="15"/>
      <c r="P774" s="15"/>
      <c r="Q774" s="15"/>
    </row>
    <row r="775">
      <c r="A775" s="9" t="s">
        <v>389</v>
      </c>
      <c r="B775" s="13">
        <f>VLOOKUP(F775,'Datos por dni'!$B$351:$AN$800,2,0)</f>
        <v>45002.68636</v>
      </c>
      <c r="C775" s="14">
        <f>VLOOKUP(F775,'Datos por dni'!$B$344:$AN$800,5,0)</f>
        <v>35088</v>
      </c>
      <c r="D775" s="15" t="str">
        <f>IFERROR(__xludf.DUMMYFUNCTION("IF(REGEXMATCH(E775,""^[0-9]{8}$""),""DNI"",IF(E775&lt;&gt;"""",""OTRO"",""""))"),"DNI")</f>
        <v>DNI</v>
      </c>
      <c r="E775" s="42" t="s">
        <v>366</v>
      </c>
      <c r="F775" s="27">
        <v>3.9518461E7</v>
      </c>
      <c r="G775" s="15" t="str">
        <f>VLOOKUP(TEXT(F775,"0"),'Nacionalidades de todo por dni'!$A$2:$B$2168,2,0)</f>
        <v>Argentina</v>
      </c>
      <c r="H775" s="18" t="str">
        <f t="shared" si="5"/>
        <v>4</v>
      </c>
      <c r="I775" s="18" t="str">
        <f t="shared" si="4"/>
        <v>3</v>
      </c>
      <c r="J775" s="18" t="str">
        <f t="shared" si="9"/>
        <v>TARDE</v>
      </c>
      <c r="K775" s="18" t="str">
        <f>VLOOKUP(F775,'Datos por dni'!$B$10:$AM$2168,11,0)</f>
        <v>4 horas diarias, 3 veces por semana, de lunes a viernes por la TARDE.</v>
      </c>
      <c r="L775" s="15" t="str">
        <f>VLOOKUP(F775,'Datos por dni'!$B$344:$AN$800,12,0)</f>
        <v>porque amo las plantas y el medioambiente quiero colaborar para que todos estemos mejor</v>
      </c>
      <c r="M775" s="15"/>
      <c r="N775" s="15"/>
      <c r="O775" s="15"/>
      <c r="P775" s="15"/>
      <c r="Q775" s="15"/>
    </row>
    <row r="776">
      <c r="A776" s="9" t="s">
        <v>389</v>
      </c>
      <c r="B776" s="13">
        <f>VLOOKUP(F776,'Datos por dni'!$B$351:$AN$800,2,0)</f>
        <v>45006.49833</v>
      </c>
      <c r="C776" s="14">
        <f>VLOOKUP(F776,'Datos por dni'!$B$344:$AN$800,5,0)</f>
        <v>34432</v>
      </c>
      <c r="D776" s="15" t="str">
        <f>IFERROR(__xludf.DUMMYFUNCTION("IF(REGEXMATCH(E776,""^[0-9]{8}$""),""DNI"",IF(E776&lt;&gt;"""",""OTRO"",""""))"),"DNI")</f>
        <v>DNI</v>
      </c>
      <c r="E776" s="42" t="s">
        <v>367</v>
      </c>
      <c r="F776" s="26">
        <v>3.8176054E7</v>
      </c>
      <c r="G776" s="15" t="str">
        <f>VLOOKUP(TEXT(F776,"0"),'Nacionalidades de todo por dni'!$A$2:$B$2168,2,0)</f>
        <v>Argentina</v>
      </c>
      <c r="H776" s="18" t="str">
        <f t="shared" si="5"/>
        <v>3</v>
      </c>
      <c r="I776" s="18" t="str">
        <f t="shared" si="4"/>
        <v>4</v>
      </c>
      <c r="J776" s="18" t="str">
        <f t="shared" si="9"/>
        <v>MAÑANA</v>
      </c>
      <c r="K776" s="18" t="str">
        <f>VLOOKUP(F776,'Datos por dni'!$B$10:$AM$2168,11,0)</f>
        <v>3 horas diarias, 4 veces por semana, de lunes a viernes por la MAÑANA.</v>
      </c>
      <c r="L776" s="15" t="str">
        <f>VLOOKUP(F776,'Datos por dni'!$B$344:$AN$800,12,0)</f>
        <v>Porque considero que hay mucho por hacer por la sostenibilidad y generar un impacto positivo en el planeta. Además me gusta conocer gente nueva y las actividades que se realizan. </v>
      </c>
      <c r="M776" s="15"/>
      <c r="N776" s="15"/>
      <c r="O776" s="15"/>
      <c r="P776" s="15"/>
      <c r="Q776" s="15"/>
    </row>
    <row r="777">
      <c r="A777" s="9" t="s">
        <v>389</v>
      </c>
      <c r="B777" s="13">
        <f>VLOOKUP(F777,'Datos por dni'!$B$351:$AN$800,2,0)</f>
        <v>45026.02127</v>
      </c>
      <c r="C777" s="14">
        <f>VLOOKUP(F777,'Datos por dni'!$B$344:$AN$800,5,0)</f>
        <v>36144</v>
      </c>
      <c r="D777" s="15" t="str">
        <f>IFERROR(__xludf.DUMMYFUNCTION("IF(REGEXMATCH(E777,""^[0-9]{8}$""),""DNI"",IF(E777&lt;&gt;"""",""OTRO"",""""))"),"DNI")</f>
        <v>DNI</v>
      </c>
      <c r="E777" s="42" t="s">
        <v>368</v>
      </c>
      <c r="F777" s="27">
        <v>4.1667699E7</v>
      </c>
      <c r="G777" s="15" t="str">
        <f>VLOOKUP(TEXT(F777,"0"),'Nacionalidades de todo por dni'!$A$2:$B$2168,2,0)</f>
        <v>Argentina</v>
      </c>
      <c r="H777" s="18" t="str">
        <f t="shared" si="5"/>
        <v>4</v>
      </c>
      <c r="I777" s="18" t="str">
        <f t="shared" si="4"/>
        <v>3</v>
      </c>
      <c r="J777" s="18" t="str">
        <f t="shared" si="9"/>
        <v>MAÑANA</v>
      </c>
      <c r="K777" s="18" t="str">
        <f>VLOOKUP(F777,'Datos por dni'!$B$10:$AM$2168,11,0)</f>
        <v>4 horas diarias, 3 veces por semana, de lunes a viernes por la MAÑANA.</v>
      </c>
      <c r="L777" s="15" t="str">
        <f>VLOOKUP(F777,'Datos por dni'!$B$344:$AN$800,12,0)</f>
        <v>Me gustaría ser un agente de cambio de Eco House porque me di cuenta de que la única forma de poder ver alrededor de uno un cambio, es si uno forma parte del mismo. 
La carrera que estoy estudiando me permite conocer frente a frente gran parte del impacto que tienen las industrias sobre lo que nos rodea, y con cada año que pasa, cuanto más fui aprendiendo del tema, mi enojo con la situación actual fue creciendo. Hablando con un profesor acerca de esto, me dijo que justamente nosotros, los que podemos ver el panorama general desde antes de entrar de pleno al problema, somos los únicos que tienen la opción de cambiarlo desde adentro. Todavía no puedo generar semejantes cambios, pero si me hizo pensar en qué sí puedo hacer. Y en qué quiero hacer ahora, y no en un futuro solamente. 
La situación actual por la que están pasando los ecosistemas en nuestro país y en el resto del mundo es terrible, y me parece aún peor la falta de consciencia que muestra la sociedad. Las noticias e información acerca de problemas ambientales son cada vez más frecuentes, y aún así, con toda la información que tenemos son muy pocas las personas que hacen algo para solucionarlo.
Es por eso que quiero ser un agente de cambio. Me cansé de simplemente mirar como todo sucede a mi alrededor sin hacer nada para evitarlo. No tendré estudios especializados en el área medio ambiental, pero si unos cuantos recursos y herramientas de administración y química que pueden ser útiles. Y en caso de que no lo sean, estoy dispuesta a aprender lo que sea necesario o simplemente ayudar con lo que pueda y necesiten.</v>
      </c>
      <c r="M777" s="15"/>
      <c r="N777" s="15"/>
      <c r="O777" s="15"/>
      <c r="P777" s="15"/>
      <c r="Q777" s="15"/>
    </row>
    <row r="778">
      <c r="A778" s="9" t="s">
        <v>389</v>
      </c>
      <c r="B778" s="13">
        <f>VLOOKUP(F778,'Datos por dni'!$B$351:$AN$800,2,0)</f>
        <v>45028.54345</v>
      </c>
      <c r="C778" s="14">
        <f>VLOOKUP(F778,'Datos por dni'!$B$344:$AN$800,5,0)</f>
        <v>37711</v>
      </c>
      <c r="D778" s="15" t="str">
        <f>IFERROR(__xludf.DUMMYFUNCTION("IF(REGEXMATCH(E778,""^[0-9]{8}$""),""DNI"",IF(E778&lt;&gt;"""",""OTRO"",""""))"),"DNI")</f>
        <v>DNI</v>
      </c>
      <c r="E778" s="42" t="s">
        <v>369</v>
      </c>
      <c r="F778" s="27">
        <v>4.4934149E7</v>
      </c>
      <c r="G778" s="15" t="str">
        <f>VLOOKUP(TEXT(F778,"0"),'Nacionalidades de todo por dni'!$A$2:$B$2168,2,0)</f>
        <v>Argentina</v>
      </c>
      <c r="H778" s="18" t="str">
        <f t="shared" si="5"/>
        <v>3</v>
      </c>
      <c r="I778" s="18" t="str">
        <f t="shared" si="4"/>
        <v>4</v>
      </c>
      <c r="J778" s="18" t="str">
        <f t="shared" si="9"/>
        <v>MAÑANA</v>
      </c>
      <c r="K778" s="18" t="str">
        <f>VLOOKUP(F778,'Datos por dni'!$B$10:$AM$2168,11,0)</f>
        <v>3 horas diarias, 4 veces por semana, de lunes a viernes por la MAÑANA.</v>
      </c>
      <c r="L778" s="15" t="str">
        <f>VLOOKUP(F778,'Datos por dni'!$B$344:$AN$800,12,0)</f>
        <v>Como aun me falta aprender mucho en la universidad y pasan tantas cosas actualmente con el ambiente, me gustaria aprender cosas nuevas para poder ayudar desde algun lado dando aun que sea un granito de arena</v>
      </c>
      <c r="M778" s="15"/>
      <c r="N778" s="15"/>
      <c r="O778" s="15"/>
      <c r="P778" s="15"/>
      <c r="Q778" s="15"/>
    </row>
    <row r="779">
      <c r="A779" s="9" t="s">
        <v>389</v>
      </c>
      <c r="B779" s="13">
        <f>VLOOKUP(F779,'Datos por dni'!$B$351:$AN$800,2,0)</f>
        <v>45039.69296</v>
      </c>
      <c r="C779" s="14">
        <f>VLOOKUP(F779,'Datos por dni'!$B$344:$AN$800,5,0)</f>
        <v>36815</v>
      </c>
      <c r="D779" s="15" t="str">
        <f>IFERROR(__xludf.DUMMYFUNCTION("IF(REGEXMATCH(E779,""^[0-9]{8}$""),""DNI"",IF(E779&lt;&gt;"""",""OTRO"",""""))"),"OTRO")</f>
        <v>OTRO</v>
      </c>
      <c r="E779" s="42" t="s">
        <v>371</v>
      </c>
      <c r="F779" s="30" t="s">
        <v>371</v>
      </c>
      <c r="G779" s="15" t="str">
        <f>VLOOKUP(TEXT(F779,"0"),'Nacionalidades de todo por dni'!$A$2:$B$2168,2,0)</f>
        <v>Brasil</v>
      </c>
      <c r="H779" s="18" t="str">
        <f t="shared" si="5"/>
        <v>4</v>
      </c>
      <c r="I779" s="18" t="str">
        <f t="shared" si="4"/>
        <v>3</v>
      </c>
      <c r="J779" s="18" t="str">
        <f t="shared" si="9"/>
        <v>TARDE</v>
      </c>
      <c r="K779" s="18" t="str">
        <f>VLOOKUP(F779,'Datos por dni'!$B$10:$AM$2168,11,0)</f>
        <v>4 horas diarias, 3 veces por semana, de lunes a viernes por la TARDE.</v>
      </c>
      <c r="L779" s="15" t="str">
        <f>VLOOKUP(F779,'Datos por dni'!$B$344:$AN$800,12,0)</f>
        <v>Tengo ganas de colaborar con el desarrollo de la organización y ayudar en todo lo posible y en lo que sea necesario.</v>
      </c>
      <c r="M779" s="15"/>
      <c r="N779" s="15"/>
      <c r="O779" s="15"/>
      <c r="P779" s="15"/>
      <c r="Q779" s="15"/>
    </row>
    <row r="780">
      <c r="A780" s="9" t="s">
        <v>389</v>
      </c>
      <c r="B780" s="15" t="str">
        <f>VLOOKUP(F780,'Datos por dni'!$B$351:$AN$800,2,0)</f>
        <v>-</v>
      </c>
      <c r="C780" s="49">
        <f>VLOOKUP(F780,'Datos por dni'!$B$344:$AN$800,5,0)</f>
        <v>28057</v>
      </c>
      <c r="D780" s="15" t="str">
        <f>IFERROR(__xludf.DUMMYFUNCTION("IF(REGEXMATCH(E780,""^[0-9]{8}$""),""DNI"",IF(E780&lt;&gt;"""",""OTRO"",""""))"),"DNI")</f>
        <v>DNI</v>
      </c>
      <c r="E780" s="42" t="s">
        <v>669</v>
      </c>
      <c r="F780" s="73" t="s">
        <v>669</v>
      </c>
      <c r="G780" s="15" t="str">
        <f>VLOOKUP(TEXT(F780,"0"),'Nacionalidades de todo por dni'!$A$2:$B$2168,2,0)</f>
        <v>Argentina</v>
      </c>
      <c r="H780" s="18" t="str">
        <f t="shared" si="5"/>
        <v/>
      </c>
      <c r="I780" s="18" t="str">
        <f t="shared" si="4"/>
        <v/>
      </c>
      <c r="J780" s="15"/>
      <c r="K780" s="18" t="str">
        <f>VLOOKUP(F780,'Datos por dni'!$B$10:$AM$2168,11,0)</f>
        <v/>
      </c>
      <c r="L780" s="15" t="str">
        <f>VLOOKUP(F780,'Datos por dni'!$B$344:$AN$800,12,0)</f>
        <v/>
      </c>
      <c r="M780" s="15"/>
      <c r="N780" s="15"/>
      <c r="O780" s="15"/>
      <c r="P780" s="15"/>
      <c r="Q780" s="15"/>
    </row>
    <row r="781">
      <c r="A781" s="9" t="s">
        <v>670</v>
      </c>
      <c r="B781" s="77" t="str">
        <f>VLOOKUP(F781,'Datos por dni'!$B$810:$AT$1209,2,0)</f>
        <v/>
      </c>
      <c r="C781" s="51">
        <f>VLOOKUP(F781,'Datos por dni'!$B$810:$AT$1209,5,0)</f>
        <v>33798</v>
      </c>
      <c r="D781" s="15" t="str">
        <f>IFERROR(__xludf.DUMMYFUNCTION("IF(REGEXMATCH(E781,""^[0-9]{8}$""),""DNI"",IF(E781&lt;&gt;"""",""OTRO"",""""))"),"OTRO")</f>
        <v>OTRO</v>
      </c>
      <c r="E781" s="42" t="s">
        <v>423</v>
      </c>
      <c r="F781" s="62" t="s">
        <v>423</v>
      </c>
      <c r="G781" s="15" t="str">
        <f>VLOOKUP(TEXT(F781,"0"),'Nacionalidades de todo por dni'!$A$2:$B$2168,2,0)</f>
        <v/>
      </c>
      <c r="H781" s="18" t="str">
        <f t="shared" si="5"/>
        <v/>
      </c>
      <c r="I781" s="18" t="str">
        <f t="shared" si="4"/>
        <v/>
      </c>
      <c r="J781" s="15"/>
      <c r="K781" s="18" t="str">
        <f>VLOOKUP(F781,'Datos por dni'!$B$10:$AM$2168,11,0)</f>
        <v/>
      </c>
      <c r="L781" s="15" t="str">
        <f>VLOOKUP(F781,'Datos por dni'!$B$810:$AT$1209,12,0)</f>
        <v/>
      </c>
      <c r="M781" s="15"/>
      <c r="N781" s="15"/>
      <c r="O781" s="15"/>
      <c r="P781" s="15"/>
      <c r="Q781" s="15"/>
    </row>
    <row r="782">
      <c r="A782" s="9" t="s">
        <v>670</v>
      </c>
      <c r="B782" s="77" t="str">
        <f>VLOOKUP(F782,'Datos por dni'!$B$810:$AT$1209,2,0)</f>
        <v/>
      </c>
      <c r="C782" s="51">
        <f>VLOOKUP(F782,'Datos por dni'!$B$810:$AT$1209,5,0)</f>
        <v>36370</v>
      </c>
      <c r="D782" s="15" t="str">
        <f>IFERROR(__xludf.DUMMYFUNCTION("IF(REGEXMATCH(E782,""^[0-9]{8}$""),""DNI"",IF(E782&lt;&gt;"""",""OTRO"",""""))"),"DNI")</f>
        <v>DNI</v>
      </c>
      <c r="E782" s="42" t="s">
        <v>424</v>
      </c>
      <c r="F782" s="56">
        <v>4.2101596E7</v>
      </c>
      <c r="G782" s="15" t="str">
        <f>VLOOKUP(TEXT(F782,"0"),'Nacionalidades de todo por dni'!$A$2:$B$2168,2,0)</f>
        <v>Argentina</v>
      </c>
      <c r="H782" s="18" t="str">
        <f t="shared" si="5"/>
        <v/>
      </c>
      <c r="I782" s="18" t="str">
        <f t="shared" si="4"/>
        <v/>
      </c>
      <c r="J782" s="15"/>
      <c r="K782" s="18" t="str">
        <f>VLOOKUP(F782,'Datos por dni'!$B$10:$AM$2168,11,0)</f>
        <v/>
      </c>
      <c r="L782" s="15" t="str">
        <f>VLOOKUP(F782,'Datos por dni'!$B$810:$AT$1209,12,0)</f>
        <v/>
      </c>
      <c r="M782" s="15"/>
      <c r="N782" s="15"/>
      <c r="O782" s="15"/>
      <c r="P782" s="15"/>
      <c r="Q782" s="15"/>
    </row>
    <row r="783">
      <c r="A783" s="9" t="s">
        <v>670</v>
      </c>
      <c r="B783" s="77" t="str">
        <f>VLOOKUP(F783,'Datos por dni'!$B$810:$AT$1209,2,0)</f>
        <v/>
      </c>
      <c r="C783" s="51">
        <f>VLOOKUP(F783,'Datos por dni'!$B$810:$AT$1209,5,0)</f>
        <v>36166</v>
      </c>
      <c r="D783" s="15" t="str">
        <f>IFERROR(__xludf.DUMMYFUNCTION("IF(REGEXMATCH(E783,""^[0-9]{8}$""),""DNI"",IF(E783&lt;&gt;"""",""OTRO"",""""))"),"DNI")</f>
        <v>DNI</v>
      </c>
      <c r="E783" s="42" t="s">
        <v>425</v>
      </c>
      <c r="F783" s="59">
        <v>4.12537E7</v>
      </c>
      <c r="G783" s="15" t="str">
        <f>VLOOKUP(TEXT(F783,"0"),'Nacionalidades de todo por dni'!$A$2:$B$2168,2,0)</f>
        <v/>
      </c>
      <c r="H783" s="18" t="str">
        <f t="shared" si="5"/>
        <v/>
      </c>
      <c r="I783" s="18" t="str">
        <f t="shared" si="4"/>
        <v/>
      </c>
      <c r="J783" s="15"/>
      <c r="K783" s="18" t="str">
        <f>VLOOKUP(F783,'Datos por dni'!$B$10:$AM$2168,11,0)</f>
        <v/>
      </c>
      <c r="L783" s="15" t="str">
        <f>VLOOKUP(F783,'Datos por dni'!$B$810:$AT$1209,12,0)</f>
        <v/>
      </c>
      <c r="M783" s="15"/>
      <c r="N783" s="15"/>
      <c r="O783" s="15"/>
      <c r="P783" s="15"/>
      <c r="Q783" s="15"/>
    </row>
    <row r="784">
      <c r="A784" s="9" t="s">
        <v>670</v>
      </c>
      <c r="B784" s="77" t="str">
        <f>VLOOKUP(F784,'Datos por dni'!$B$810:$AT$1209,2,0)</f>
        <v/>
      </c>
      <c r="C784" s="51">
        <f>VLOOKUP(F784,'Datos por dni'!$B$810:$AT$1209,5,0)</f>
        <v>37313</v>
      </c>
      <c r="D784" s="15" t="str">
        <f>IFERROR(__xludf.DUMMYFUNCTION("IF(REGEXMATCH(E784,""^[0-9]{8}$""),""DNI"",IF(E784&lt;&gt;"""",""OTRO"",""""))"),"DNI")</f>
        <v>DNI</v>
      </c>
      <c r="E784" s="42" t="s">
        <v>426</v>
      </c>
      <c r="F784" s="56">
        <v>4.3844114E7</v>
      </c>
      <c r="G784" s="15" t="str">
        <f>VLOOKUP(TEXT(F784,"0"),'Nacionalidades de todo por dni'!$A$2:$B$2168,2,0)</f>
        <v>Argentina</v>
      </c>
      <c r="H784" s="18" t="str">
        <f t="shared" si="5"/>
        <v/>
      </c>
      <c r="I784" s="18" t="str">
        <f t="shared" si="4"/>
        <v/>
      </c>
      <c r="J784" s="15"/>
      <c r="K784" s="18" t="str">
        <f>VLOOKUP(F784,'Datos por dni'!$B$10:$AM$2168,11,0)</f>
        <v/>
      </c>
      <c r="L784" s="15" t="str">
        <f>VLOOKUP(F784,'Datos por dni'!$B$810:$AT$1209,12,0)</f>
        <v/>
      </c>
      <c r="M784" s="15"/>
      <c r="N784" s="15"/>
      <c r="O784" s="15"/>
      <c r="P784" s="15"/>
      <c r="Q784" s="15"/>
    </row>
    <row r="785">
      <c r="A785" s="9" t="s">
        <v>670</v>
      </c>
      <c r="B785" s="77" t="str">
        <f>VLOOKUP(F785,'Datos por dni'!$B$810:$AT$1209,2,0)</f>
        <v/>
      </c>
      <c r="C785" s="51">
        <f>VLOOKUP(F785,'Datos por dni'!$B$810:$AT$1209,5,0)</f>
        <v>32718</v>
      </c>
      <c r="D785" s="15" t="str">
        <f>IFERROR(__xludf.DUMMYFUNCTION("IF(REGEXMATCH(E785,""^[0-9]{8}$""),""DNI"",IF(E785&lt;&gt;"""",""OTRO"",""""))"),"DNI")</f>
        <v>DNI</v>
      </c>
      <c r="E785" s="42" t="s">
        <v>427</v>
      </c>
      <c r="F785" s="63">
        <v>3.4682792E7</v>
      </c>
      <c r="G785" s="15" t="str">
        <f>VLOOKUP(TEXT(F785,"0"),'Nacionalidades de todo por dni'!$A$2:$B$2168,2,0)</f>
        <v>Argentina</v>
      </c>
      <c r="H785" s="18" t="str">
        <f t="shared" si="5"/>
        <v/>
      </c>
      <c r="I785" s="18" t="str">
        <f t="shared" si="4"/>
        <v/>
      </c>
      <c r="J785" s="15"/>
      <c r="K785" s="18" t="str">
        <f>VLOOKUP(F785,'Datos por dni'!$B$10:$AM$2168,11,0)</f>
        <v/>
      </c>
      <c r="L785" s="15" t="str">
        <f>VLOOKUP(F785,'Datos por dni'!$B$810:$AT$1209,12,0)</f>
        <v/>
      </c>
      <c r="M785" s="15"/>
      <c r="N785" s="15"/>
      <c r="O785" s="15"/>
      <c r="P785" s="15"/>
      <c r="Q785" s="15"/>
    </row>
    <row r="786">
      <c r="A786" s="9" t="s">
        <v>670</v>
      </c>
      <c r="B786" s="77" t="str">
        <f>VLOOKUP(F786,'Datos por dni'!$B$810:$AT$1209,2,0)</f>
        <v/>
      </c>
      <c r="C786" s="51">
        <f>VLOOKUP(F786,'Datos por dni'!$B$810:$AT$1209,5,0)</f>
        <v>35732</v>
      </c>
      <c r="D786" s="15" t="str">
        <f>IFERROR(__xludf.DUMMYFUNCTION("IF(REGEXMATCH(E786,""^[0-9]{8}$""),""DNI"",IF(E786&lt;&gt;"""",""OTRO"",""""))"),"DNI")</f>
        <v>DNI</v>
      </c>
      <c r="E786" s="42" t="s">
        <v>428</v>
      </c>
      <c r="F786" s="56">
        <v>4.0730045E7</v>
      </c>
      <c r="G786" s="15" t="str">
        <f>VLOOKUP(TEXT(F786,"0"),'Nacionalidades de todo por dni'!$A$2:$B$2168,2,0)</f>
        <v>Argentina</v>
      </c>
      <c r="H786" s="18" t="str">
        <f t="shared" si="5"/>
        <v/>
      </c>
      <c r="I786" s="18" t="str">
        <f t="shared" si="4"/>
        <v/>
      </c>
      <c r="J786" s="15"/>
      <c r="K786" s="18" t="str">
        <f>VLOOKUP(F786,'Datos por dni'!$B$10:$AM$2168,11,0)</f>
        <v/>
      </c>
      <c r="L786" s="15" t="str">
        <f>VLOOKUP(F786,'Datos por dni'!$B$810:$AT$1209,12,0)</f>
        <v/>
      </c>
      <c r="M786" s="15"/>
      <c r="N786" s="15"/>
      <c r="O786" s="15"/>
      <c r="P786" s="15"/>
      <c r="Q786" s="15"/>
    </row>
    <row r="787">
      <c r="A787" s="9" t="s">
        <v>670</v>
      </c>
      <c r="B787" s="77" t="str">
        <f>VLOOKUP(F787,'Datos por dni'!$B$810:$AT$1209,2,0)</f>
        <v/>
      </c>
      <c r="C787" s="51">
        <f>VLOOKUP(F787,'Datos por dni'!$B$810:$AT$1209,5,0)</f>
        <v>35183</v>
      </c>
      <c r="D787" s="15" t="str">
        <f>IFERROR(__xludf.DUMMYFUNCTION("IF(REGEXMATCH(E787,""^[0-9]{8}$""),""DNI"",IF(E787&lt;&gt;"""",""OTRO"",""""))"),"DNI")</f>
        <v>DNI</v>
      </c>
      <c r="E787" s="42" t="s">
        <v>429</v>
      </c>
      <c r="F787" s="56">
        <v>3.9161874E7</v>
      </c>
      <c r="G787" s="15" t="str">
        <f>VLOOKUP(TEXT(F787,"0"),'Nacionalidades de todo por dni'!$A$2:$B$2168,2,0)</f>
        <v>Argentina</v>
      </c>
      <c r="H787" s="18" t="str">
        <f t="shared" si="5"/>
        <v/>
      </c>
      <c r="I787" s="18" t="str">
        <f t="shared" si="4"/>
        <v/>
      </c>
      <c r="J787" s="15"/>
      <c r="K787" s="18" t="str">
        <f>VLOOKUP(F787,'Datos por dni'!$B$10:$AM$2168,11,0)</f>
        <v/>
      </c>
      <c r="L787" s="15" t="str">
        <f>VLOOKUP(F787,'Datos por dni'!$B$810:$AT$1209,12,0)</f>
        <v/>
      </c>
      <c r="M787" s="15"/>
      <c r="N787" s="15"/>
      <c r="O787" s="15"/>
      <c r="P787" s="15"/>
      <c r="Q787" s="15"/>
    </row>
    <row r="788">
      <c r="A788" s="9" t="s">
        <v>670</v>
      </c>
      <c r="B788" s="77" t="str">
        <f>VLOOKUP(F788,'Datos por dni'!$B$810:$AT$1209,2,0)</f>
        <v/>
      </c>
      <c r="C788" s="51">
        <f>VLOOKUP(F788,'Datos por dni'!$B$810:$AT$1209,5,0)</f>
        <v>35214</v>
      </c>
      <c r="D788" s="15" t="str">
        <f>IFERROR(__xludf.DUMMYFUNCTION("IF(REGEXMATCH(E788,""^[0-9]{8}$""),""DNI"",IF(E788&lt;&gt;"""",""OTRO"",""""))"),"DNI")</f>
        <v>DNI</v>
      </c>
      <c r="E788" s="42" t="s">
        <v>430</v>
      </c>
      <c r="F788" s="63">
        <v>3.9561562E7</v>
      </c>
      <c r="G788" s="15" t="str">
        <f>VLOOKUP(TEXT(F788,"0"),'Nacionalidades de todo por dni'!$A$2:$B$2168,2,0)</f>
        <v>Argentina</v>
      </c>
      <c r="H788" s="18" t="str">
        <f t="shared" si="5"/>
        <v/>
      </c>
      <c r="I788" s="18" t="str">
        <f t="shared" si="4"/>
        <v/>
      </c>
      <c r="J788" s="15"/>
      <c r="K788" s="18" t="str">
        <f>VLOOKUP(F788,'Datos por dni'!$B$10:$AM$2168,11,0)</f>
        <v/>
      </c>
      <c r="L788" s="15" t="str">
        <f>VLOOKUP(F788,'Datos por dni'!$B$810:$AT$1209,12,0)</f>
        <v/>
      </c>
      <c r="M788" s="15"/>
      <c r="N788" s="15"/>
      <c r="O788" s="15"/>
      <c r="P788" s="15"/>
      <c r="Q788" s="15"/>
    </row>
    <row r="789">
      <c r="A789" s="9" t="s">
        <v>670</v>
      </c>
      <c r="B789" s="77" t="str">
        <f>VLOOKUP(F789,'Datos por dni'!$B$810:$AT$1209,2,0)</f>
        <v/>
      </c>
      <c r="C789" s="51">
        <f>VLOOKUP(F789,'Datos por dni'!$B$810:$AT$1209,5,0)</f>
        <v>34311</v>
      </c>
      <c r="D789" s="15" t="str">
        <f>IFERROR(__xludf.DUMMYFUNCTION("IF(REGEXMATCH(E789,""^[0-9]{8}$""),""DNI"",IF(E789&lt;&gt;"""",""OTRO"",""""))"),"DNI")</f>
        <v>DNI</v>
      </c>
      <c r="E789" s="42" t="s">
        <v>431</v>
      </c>
      <c r="F789" s="59">
        <v>3.7858198E7</v>
      </c>
      <c r="G789" s="15" t="str">
        <f>VLOOKUP(TEXT(F789,"0"),'Nacionalidades de todo por dni'!$A$2:$B$2168,2,0)</f>
        <v/>
      </c>
      <c r="H789" s="18" t="str">
        <f t="shared" si="5"/>
        <v/>
      </c>
      <c r="I789" s="18" t="str">
        <f t="shared" si="4"/>
        <v/>
      </c>
      <c r="J789" s="15"/>
      <c r="K789" s="18" t="str">
        <f>VLOOKUP(F789,'Datos por dni'!$B$10:$AM$2168,11,0)</f>
        <v/>
      </c>
      <c r="L789" s="15" t="str">
        <f>VLOOKUP(F789,'Datos por dni'!$B$810:$AT$1209,12,0)</f>
        <v/>
      </c>
      <c r="M789" s="15"/>
      <c r="N789" s="15"/>
      <c r="O789" s="15"/>
      <c r="P789" s="15"/>
      <c r="Q789" s="15"/>
    </row>
    <row r="790" hidden="1">
      <c r="A790" s="9" t="s">
        <v>670</v>
      </c>
      <c r="B790" s="77" t="str">
        <f>VLOOKUP(F790,'Datos por dni'!$B$810:$AT$1209,2,0)</f>
        <v>#N/A</v>
      </c>
      <c r="C790" s="15"/>
      <c r="D790" s="15" t="str">
        <f>IFERROR(__xludf.DUMMYFUNCTION("IF(REGEXMATCH(E790,""^[0-9]{8}$""),""DNI"",IF(E790&lt;&gt;"""",""OTRO"",""""))"),"")</f>
        <v/>
      </c>
      <c r="E790" s="42"/>
      <c r="F790" s="59"/>
      <c r="G790" s="15" t="str">
        <f>VLOOKUP(TEXT(F790,"0"),'Nacionalidades de todo por dni'!$A$2:$B$2168,2,0)</f>
        <v>Estadounidense</v>
      </c>
      <c r="H790" s="18" t="str">
        <f t="shared" si="5"/>
        <v>D</v>
      </c>
      <c r="I790" s="18" t="str">
        <f t="shared" si="4"/>
        <v/>
      </c>
      <c r="J790" s="15"/>
      <c r="K790" s="18" t="str">
        <f>VLOOKUP(F790,'Datos por dni'!$B$10:$AM$2168,11,0)</f>
        <v>Días de semana por la tarde</v>
      </c>
      <c r="L790" s="15" t="str">
        <f>VLOOKUP(F790,'Datos por dni'!$B$810:$AT$1209,12,0)</f>
        <v>#N/A</v>
      </c>
      <c r="M790" s="15"/>
      <c r="N790" s="15"/>
      <c r="O790" s="15"/>
      <c r="P790" s="15"/>
      <c r="Q790" s="15"/>
    </row>
    <row r="791">
      <c r="A791" s="9" t="s">
        <v>670</v>
      </c>
      <c r="B791" s="77" t="str">
        <f>VLOOKUP(F791,'Datos por dni'!$B$810:$AT$1209,2,0)</f>
        <v/>
      </c>
      <c r="C791" s="51">
        <f>VLOOKUP(F791,'Datos por dni'!$B$810:$AT$1209,5,0)</f>
        <v>36665</v>
      </c>
      <c r="D791" s="15" t="str">
        <f>IFERROR(__xludf.DUMMYFUNCTION("IF(REGEXMATCH(E791,""^[0-9]{8}$""),""DNI"",IF(E791&lt;&gt;"""",""OTRO"",""""))"),"DNI")</f>
        <v>DNI</v>
      </c>
      <c r="E791" s="42" t="s">
        <v>432</v>
      </c>
      <c r="F791" s="59">
        <v>9.4616763E7</v>
      </c>
      <c r="G791" s="15" t="str">
        <f>VLOOKUP(TEXT(F791,"0"),'Nacionalidades de todo por dni'!$A$2:$B$2168,2,0)</f>
        <v>Argentina</v>
      </c>
      <c r="H791" s="18" t="str">
        <f t="shared" si="5"/>
        <v/>
      </c>
      <c r="I791" s="18" t="str">
        <f t="shared" si="4"/>
        <v/>
      </c>
      <c r="J791" s="15"/>
      <c r="K791" s="18" t="str">
        <f>VLOOKUP(F791,'Datos por dni'!$B$10:$AM$2168,11,0)</f>
        <v/>
      </c>
      <c r="L791" s="15" t="str">
        <f>VLOOKUP(F791,'Datos por dni'!$B$810:$AT$1209,12,0)</f>
        <v/>
      </c>
      <c r="M791" s="15"/>
      <c r="N791" s="15"/>
      <c r="O791" s="15"/>
      <c r="P791" s="15"/>
      <c r="Q791" s="15"/>
    </row>
    <row r="792">
      <c r="A792" s="9" t="s">
        <v>670</v>
      </c>
      <c r="B792" s="77" t="str">
        <f>VLOOKUP(F792,'Datos por dni'!$B$810:$AT$1209,2,0)</f>
        <v/>
      </c>
      <c r="C792" s="51">
        <f>VLOOKUP(F792,'Datos por dni'!$B$810:$AT$1209,5,0)</f>
        <v>36159</v>
      </c>
      <c r="D792" s="15" t="str">
        <f>IFERROR(__xludf.DUMMYFUNCTION("IF(REGEXMATCH(E792,""^[0-9]{8}$""),""DNI"",IF(E792&lt;&gt;"""",""OTRO"",""""))"),"OTRO")</f>
        <v>OTRO</v>
      </c>
      <c r="E792" s="42" t="s">
        <v>433</v>
      </c>
      <c r="F792" s="59" t="s">
        <v>433</v>
      </c>
      <c r="G792" s="15" t="str">
        <f>VLOOKUP(TEXT(F792,"0"),'Nacionalidades de todo por dni'!$A$2:$B$2168,2,0)</f>
        <v/>
      </c>
      <c r="H792" s="18" t="str">
        <f t="shared" si="5"/>
        <v/>
      </c>
      <c r="I792" s="18" t="str">
        <f t="shared" si="4"/>
        <v/>
      </c>
      <c r="J792" s="15"/>
      <c r="K792" s="18" t="str">
        <f>VLOOKUP(F792,'Datos por dni'!$B$10:$AM$2168,11,0)</f>
        <v/>
      </c>
      <c r="L792" s="15" t="str">
        <f>VLOOKUP(F792,'Datos por dni'!$B$810:$AT$1209,12,0)</f>
        <v/>
      </c>
      <c r="M792" s="15"/>
      <c r="N792" s="15"/>
      <c r="O792" s="15"/>
      <c r="P792" s="15"/>
      <c r="Q792" s="15"/>
    </row>
    <row r="793">
      <c r="A793" s="9" t="s">
        <v>670</v>
      </c>
      <c r="B793" s="77" t="str">
        <f>VLOOKUP(F793,'Datos por dni'!$B$810:$AT$1209,2,0)</f>
        <v/>
      </c>
      <c r="C793" s="51" t="str">
        <f>VLOOKUP(F793,'Datos por dni'!$B$810:$AT$1209,5,0)</f>
        <v/>
      </c>
      <c r="D793" s="15" t="str">
        <f>IFERROR(__xludf.DUMMYFUNCTION("IF(REGEXMATCH(E793,""^[0-9]{8}$""),""DNI"",IF(E793&lt;&gt;"""",""OTRO"",""""))"),"OTRO")</f>
        <v>OTRO</v>
      </c>
      <c r="E793" s="42" t="s">
        <v>434</v>
      </c>
      <c r="F793" s="59" t="s">
        <v>434</v>
      </c>
      <c r="G793" s="15" t="str">
        <f>VLOOKUP(TEXT(F793,"0"),'Nacionalidades de todo por dni'!$A$2:$B$2168,2,0)</f>
        <v>México</v>
      </c>
      <c r="H793" s="18" t="str">
        <f t="shared" si="5"/>
        <v/>
      </c>
      <c r="I793" s="18" t="str">
        <f t="shared" si="4"/>
        <v/>
      </c>
      <c r="J793" s="15"/>
      <c r="K793" s="18" t="str">
        <f>VLOOKUP(F793,'Datos por dni'!$B$10:$AM$2168,11,0)</f>
        <v/>
      </c>
      <c r="L793" s="15" t="str">
        <f>VLOOKUP(F793,'Datos por dni'!$B$810:$AT$1209,12,0)</f>
        <v/>
      </c>
      <c r="M793" s="15"/>
      <c r="N793" s="15"/>
      <c r="O793" s="15"/>
      <c r="P793" s="15"/>
      <c r="Q793" s="15"/>
    </row>
    <row r="794">
      <c r="A794" s="9" t="s">
        <v>670</v>
      </c>
      <c r="B794" s="77" t="str">
        <f>VLOOKUP(F794,'Datos por dni'!$B$810:$AT$1209,2,0)</f>
        <v/>
      </c>
      <c r="C794" s="51">
        <f>VLOOKUP(F794,'Datos por dni'!$B$810:$AT$1209,5,0)</f>
        <v>35102</v>
      </c>
      <c r="D794" s="15" t="str">
        <f>IFERROR(__xludf.DUMMYFUNCTION("IF(REGEXMATCH(E794,""^[0-9]{8}$""),""DNI"",IF(E794&lt;&gt;"""",""OTRO"",""""))"),"OTRO")</f>
        <v>OTRO</v>
      </c>
      <c r="E794" s="42" t="s">
        <v>435</v>
      </c>
      <c r="F794" s="56">
        <v>763476.0</v>
      </c>
      <c r="G794" s="15" t="str">
        <f>VLOOKUP(TEXT(F794,"0"),'Nacionalidades de todo por dni'!$A$2:$B$2168,2,0)</f>
        <v>Brasil</v>
      </c>
      <c r="H794" s="18" t="str">
        <f t="shared" si="5"/>
        <v/>
      </c>
      <c r="I794" s="18" t="str">
        <f t="shared" si="4"/>
        <v/>
      </c>
      <c r="J794" s="15"/>
      <c r="K794" s="18" t="str">
        <f>VLOOKUP(F794,'Datos por dni'!$B$10:$AM$2168,11,0)</f>
        <v/>
      </c>
      <c r="L794" s="15" t="str">
        <f>VLOOKUP(F794,'Datos por dni'!$B$810:$AT$1209,12,0)</f>
        <v/>
      </c>
      <c r="M794" s="15"/>
      <c r="N794" s="15"/>
      <c r="O794" s="15"/>
      <c r="P794" s="15"/>
      <c r="Q794" s="15"/>
    </row>
    <row r="795">
      <c r="A795" s="9" t="s">
        <v>670</v>
      </c>
      <c r="B795" s="77" t="str">
        <f>VLOOKUP(F795,'Datos por dni'!$B$810:$AT$1209,2,0)</f>
        <v/>
      </c>
      <c r="C795" s="49">
        <f>VLOOKUP(F795,'Datos por dni'!$B$810:$AT$1209,5,0)</f>
        <v>33931</v>
      </c>
      <c r="D795" s="15" t="str">
        <f>IFERROR(__xludf.DUMMYFUNCTION("IF(REGEXMATCH(E795,""^[0-9]{8}$""),""DNI"",IF(E795&lt;&gt;"""",""OTRO"",""""))"),"DNI")</f>
        <v>DNI</v>
      </c>
      <c r="E795" s="42" t="s">
        <v>436</v>
      </c>
      <c r="F795" s="63">
        <v>3.7204518E7</v>
      </c>
      <c r="G795" s="15" t="str">
        <f>VLOOKUP(TEXT(F795,"0"),'Nacionalidades de todo por dni'!$A$2:$B$2168,2,0)</f>
        <v>Argentina</v>
      </c>
      <c r="H795" s="18" t="str">
        <f t="shared" si="5"/>
        <v/>
      </c>
      <c r="I795" s="18" t="str">
        <f t="shared" si="4"/>
        <v/>
      </c>
      <c r="J795" s="15"/>
      <c r="K795" s="18" t="str">
        <f>VLOOKUP(F795,'Datos por dni'!$B$10:$AM$2168,11,0)</f>
        <v/>
      </c>
      <c r="L795" s="15" t="str">
        <f>VLOOKUP(F795,'Datos por dni'!$B$810:$AT$1209,12,0)</f>
        <v/>
      </c>
      <c r="M795" s="15"/>
      <c r="N795" s="15"/>
      <c r="O795" s="15"/>
      <c r="P795" s="15"/>
      <c r="Q795" s="15"/>
    </row>
    <row r="796" hidden="1">
      <c r="A796" s="9" t="s">
        <v>670</v>
      </c>
      <c r="B796" s="77" t="str">
        <f>VLOOKUP(F796,'Datos por dni'!$B$810:$AT$1209,2,0)</f>
        <v>#N/A</v>
      </c>
      <c r="C796" s="15"/>
      <c r="D796" s="15" t="str">
        <f>IFERROR(__xludf.DUMMYFUNCTION("IF(REGEXMATCH(E796,""^[0-9]{8}$""),""DNI"",IF(E796&lt;&gt;"""",""OTRO"",""""))"),"")</f>
        <v/>
      </c>
      <c r="E796" s="42"/>
      <c r="F796" s="59"/>
      <c r="G796" s="15" t="str">
        <f>VLOOKUP(TEXT(F796,"0"),'Nacionalidades de todo por dni'!$A$2:$B$2168,2,0)</f>
        <v>Estadounidense</v>
      </c>
      <c r="H796" s="18" t="str">
        <f t="shared" si="5"/>
        <v>D</v>
      </c>
      <c r="I796" s="18" t="str">
        <f t="shared" si="4"/>
        <v/>
      </c>
      <c r="J796" s="15"/>
      <c r="K796" s="18" t="str">
        <f>VLOOKUP(F796,'Datos por dni'!$B$10:$AM$2168,11,0)</f>
        <v>Días de semana por la tarde</v>
      </c>
      <c r="L796" s="15" t="str">
        <f>VLOOKUP(F796,'Datos por dni'!$B$810:$AT$1209,12,0)</f>
        <v>#N/A</v>
      </c>
      <c r="M796" s="15"/>
      <c r="N796" s="15"/>
      <c r="O796" s="15"/>
      <c r="P796" s="15"/>
      <c r="Q796" s="15"/>
    </row>
    <row r="797">
      <c r="A797" s="9" t="s">
        <v>670</v>
      </c>
      <c r="B797" s="77" t="str">
        <f>VLOOKUP(F797,'Datos por dni'!$B$810:$AT$1209,2,0)</f>
        <v/>
      </c>
      <c r="C797" s="51">
        <f>VLOOKUP(F797,'Datos por dni'!$B$810:$AT$1209,5,0)</f>
        <v>36827</v>
      </c>
      <c r="D797" s="15" t="str">
        <f>IFERROR(__xludf.DUMMYFUNCTION("IF(REGEXMATCH(E797,""^[0-9]{8}$""),""DNI"",IF(E797&lt;&gt;"""",""OTRO"",""""))"),"DNI")</f>
        <v>DNI</v>
      </c>
      <c r="E797" s="42" t="s">
        <v>437</v>
      </c>
      <c r="F797" s="59">
        <v>9.4160218E7</v>
      </c>
      <c r="G797" s="15" t="str">
        <f>VLOOKUP(TEXT(F797,"0"),'Nacionalidades de todo por dni'!$A$2:$B$2168,2,0)</f>
        <v>Paraguay</v>
      </c>
      <c r="H797" s="18" t="str">
        <f t="shared" si="5"/>
        <v/>
      </c>
      <c r="I797" s="18" t="str">
        <f t="shared" si="4"/>
        <v/>
      </c>
      <c r="J797" s="15"/>
      <c r="K797" s="18" t="str">
        <f>VLOOKUP(F797,'Datos por dni'!$B$10:$AM$2168,11,0)</f>
        <v/>
      </c>
      <c r="L797" s="15" t="str">
        <f>VLOOKUP(F797,'Datos por dni'!$B$810:$AT$1209,12,0)</f>
        <v/>
      </c>
      <c r="M797" s="15"/>
      <c r="N797" s="15"/>
      <c r="O797" s="15"/>
      <c r="P797" s="15"/>
      <c r="Q797" s="15"/>
    </row>
    <row r="798">
      <c r="A798" s="9" t="s">
        <v>670</v>
      </c>
      <c r="B798" s="77" t="str">
        <f>VLOOKUP(F798,'Datos por dni'!$B$810:$AT$1209,2,0)</f>
        <v/>
      </c>
      <c r="C798" s="51">
        <f>VLOOKUP(F798,'Datos por dni'!$B$810:$AT$1209,5,0)</f>
        <v>34555</v>
      </c>
      <c r="D798" s="15" t="str">
        <f>IFERROR(__xludf.DUMMYFUNCTION("IF(REGEXMATCH(E798,""^[0-9]{8}$""),""DNI"",IF(E798&lt;&gt;"""",""OTRO"",""""))"),"DNI")</f>
        <v>DNI</v>
      </c>
      <c r="E798" s="42" t="s">
        <v>438</v>
      </c>
      <c r="F798" s="59">
        <v>7.0008839E7</v>
      </c>
      <c r="G798" s="15" t="str">
        <f>VLOOKUP(TEXT(F798,"0"),'Nacionalidades de todo por dni'!$A$2:$B$2168,2,0)</f>
        <v>Peru</v>
      </c>
      <c r="H798" s="18" t="str">
        <f t="shared" si="5"/>
        <v/>
      </c>
      <c r="I798" s="18" t="str">
        <f t="shared" si="4"/>
        <v/>
      </c>
      <c r="J798" s="15"/>
      <c r="K798" s="18" t="str">
        <f>VLOOKUP(F798,'Datos por dni'!$B$10:$AM$2168,11,0)</f>
        <v/>
      </c>
      <c r="L798" s="15" t="str">
        <f>VLOOKUP(F798,'Datos por dni'!$B$810:$AT$1209,12,0)</f>
        <v/>
      </c>
      <c r="M798" s="15"/>
      <c r="N798" s="15"/>
      <c r="O798" s="15"/>
      <c r="P798" s="15"/>
      <c r="Q798" s="15"/>
    </row>
    <row r="799">
      <c r="A799" s="9" t="s">
        <v>670</v>
      </c>
      <c r="B799" s="77" t="str">
        <f>VLOOKUP(F799,'Datos por dni'!$B$810:$AT$1209,2,0)</f>
        <v/>
      </c>
      <c r="C799" s="51">
        <f>VLOOKUP(F799,'Datos por dni'!$B$810:$AT$1209,5,0)</f>
        <v>34708</v>
      </c>
      <c r="D799" s="15" t="str">
        <f>IFERROR(__xludf.DUMMYFUNCTION("IF(REGEXMATCH(E799,""^[0-9]{8}$""),""DNI"",IF(E799&lt;&gt;"""",""OTRO"",""""))"),"OTRO")</f>
        <v>OTRO</v>
      </c>
      <c r="E799" s="42" t="s">
        <v>439</v>
      </c>
      <c r="F799" s="59" t="s">
        <v>439</v>
      </c>
      <c r="G799" s="15" t="str">
        <f>VLOOKUP(TEXT(F799,"0"),'Nacionalidades de todo por dni'!$A$2:$B$2168,2,0)</f>
        <v>México</v>
      </c>
      <c r="H799" s="18" t="str">
        <f t="shared" si="5"/>
        <v/>
      </c>
      <c r="I799" s="18" t="str">
        <f t="shared" si="4"/>
        <v/>
      </c>
      <c r="J799" s="15"/>
      <c r="K799" s="18" t="str">
        <f>VLOOKUP(F799,'Datos por dni'!$B$10:$AM$2168,11,0)</f>
        <v/>
      </c>
      <c r="L799" s="15" t="str">
        <f>VLOOKUP(F799,'Datos por dni'!$B$810:$AT$1209,12,0)</f>
        <v/>
      </c>
      <c r="M799" s="15"/>
      <c r="N799" s="15"/>
      <c r="O799" s="15"/>
      <c r="P799" s="15"/>
      <c r="Q799" s="15"/>
    </row>
    <row r="800">
      <c r="A800" s="9" t="s">
        <v>670</v>
      </c>
      <c r="B800" s="77" t="str">
        <f>VLOOKUP(F800,'Datos por dni'!$B$810:$AT$1209,2,0)</f>
        <v/>
      </c>
      <c r="C800" s="51">
        <f>VLOOKUP(F800,'Datos por dni'!$B$810:$AT$1209,5,0)</f>
        <v>32108</v>
      </c>
      <c r="D800" s="15" t="str">
        <f>IFERROR(__xludf.DUMMYFUNCTION("IF(REGEXMATCH(E800,""^[0-9]{8}$""),""DNI"",IF(E800&lt;&gt;"""",""OTRO"",""""))"),"OTRO")</f>
        <v>OTRO</v>
      </c>
      <c r="E800" s="42" t="s">
        <v>440</v>
      </c>
      <c r="F800" s="59">
        <v>1.13360486E8</v>
      </c>
      <c r="G800" s="15" t="str">
        <f>VLOOKUP(TEXT(F800,"0"),'Nacionalidades de todo por dni'!$A$2:$B$2168,2,0)</f>
        <v>Costa Rica</v>
      </c>
      <c r="H800" s="18" t="str">
        <f t="shared" si="5"/>
        <v/>
      </c>
      <c r="I800" s="18" t="str">
        <f t="shared" si="4"/>
        <v/>
      </c>
      <c r="J800" s="15"/>
      <c r="K800" s="18" t="str">
        <f>VLOOKUP(F800,'Datos por dni'!$B$10:$AM$2168,11,0)</f>
        <v/>
      </c>
      <c r="L800" s="15" t="str">
        <f>VLOOKUP(F800,'Datos por dni'!$B$810:$AT$1209,12,0)</f>
        <v/>
      </c>
      <c r="M800" s="15"/>
      <c r="N800" s="15"/>
      <c r="O800" s="15"/>
      <c r="P800" s="15"/>
      <c r="Q800" s="15"/>
    </row>
    <row r="801">
      <c r="A801" s="9" t="s">
        <v>670</v>
      </c>
      <c r="B801" s="77" t="str">
        <f>VLOOKUP(F801,'Datos por dni'!$B$810:$AT$1209,2,0)</f>
        <v/>
      </c>
      <c r="C801" s="51">
        <f>VLOOKUP(F801,'Datos por dni'!$B$810:$AT$1209,5,0)</f>
        <v>34413</v>
      </c>
      <c r="D801" s="15" t="str">
        <f>IFERROR(__xludf.DUMMYFUNCTION("IF(REGEXMATCH(E801,""^[0-9]{8}$""),""DNI"",IF(E801&lt;&gt;"""",""OTRO"",""""))"),"DNI")</f>
        <v>DNI</v>
      </c>
      <c r="E801" s="42" t="s">
        <v>441</v>
      </c>
      <c r="F801" s="59">
        <v>9.5361975E7</v>
      </c>
      <c r="G801" s="15" t="str">
        <f>VLOOKUP(TEXT(F801,"0"),'Nacionalidades de todo por dni'!$A$2:$B$2168,2,0)</f>
        <v>Colombia</v>
      </c>
      <c r="H801" s="18" t="str">
        <f t="shared" si="5"/>
        <v/>
      </c>
      <c r="I801" s="18" t="str">
        <f t="shared" si="4"/>
        <v/>
      </c>
      <c r="J801" s="15"/>
      <c r="K801" s="18" t="str">
        <f>VLOOKUP(F801,'Datos por dni'!$B$10:$AM$2168,11,0)</f>
        <v/>
      </c>
      <c r="L801" s="15" t="str">
        <f>VLOOKUP(F801,'Datos por dni'!$B$810:$AT$1209,12,0)</f>
        <v/>
      </c>
      <c r="M801" s="15"/>
      <c r="N801" s="15"/>
      <c r="O801" s="15"/>
      <c r="P801" s="15"/>
      <c r="Q801" s="15"/>
    </row>
    <row r="802" hidden="1">
      <c r="A802" s="9" t="s">
        <v>670</v>
      </c>
      <c r="B802" s="77" t="str">
        <f>VLOOKUP(F802,'Datos por dni'!$B$810:$AT$1209,2,0)</f>
        <v>#N/A</v>
      </c>
      <c r="C802" s="15"/>
      <c r="D802" s="15" t="str">
        <f>IFERROR(__xludf.DUMMYFUNCTION("IF(REGEXMATCH(E802,""^[0-9]{8}$""),""DNI"",IF(E802&lt;&gt;"""",""OTRO"",""""))"),"")</f>
        <v/>
      </c>
      <c r="E802" s="42"/>
      <c r="F802" s="59"/>
      <c r="G802" s="15" t="str">
        <f>VLOOKUP(TEXT(F802,"0"),'Nacionalidades de todo por dni'!$A$2:$B$2168,2,0)</f>
        <v>Estadounidense</v>
      </c>
      <c r="H802" s="18" t="str">
        <f t="shared" si="5"/>
        <v>D</v>
      </c>
      <c r="I802" s="18" t="str">
        <f t="shared" si="4"/>
        <v/>
      </c>
      <c r="J802" s="15"/>
      <c r="K802" s="18" t="str">
        <f>VLOOKUP(F802,'Datos por dni'!$B$10:$AM$2168,11,0)</f>
        <v>Días de semana por la tarde</v>
      </c>
      <c r="L802" s="15" t="str">
        <f>VLOOKUP(F802,'Datos por dni'!$B$810:$AT$1209,12,0)</f>
        <v>#N/A</v>
      </c>
      <c r="M802" s="15"/>
      <c r="N802" s="15"/>
      <c r="O802" s="15"/>
      <c r="P802" s="15"/>
      <c r="Q802" s="15"/>
    </row>
    <row r="803">
      <c r="A803" s="9" t="s">
        <v>670</v>
      </c>
      <c r="B803" s="77" t="str">
        <f>VLOOKUP(F803,'Datos por dni'!$B$810:$AT$1209,2,0)</f>
        <v/>
      </c>
      <c r="C803" s="51">
        <f>VLOOKUP(F803,'Datos por dni'!$B$810:$AT$1209,5,0)</f>
        <v>36259</v>
      </c>
      <c r="D803" s="15" t="str">
        <f>IFERROR(__xludf.DUMMYFUNCTION("IF(REGEXMATCH(E803,""^[0-9]{8}$""),""DNI"",IF(E803&lt;&gt;"""",""OTRO"",""""))"),"OTRO")</f>
        <v>OTRO</v>
      </c>
      <c r="E803" s="42" t="s">
        <v>442</v>
      </c>
      <c r="F803" s="59" t="s">
        <v>442</v>
      </c>
      <c r="G803" s="15" t="str">
        <f>VLOOKUP(TEXT(F803,"0"),'Nacionalidades de todo por dni'!$A$2:$B$2168,2,0)</f>
        <v>Alemania</v>
      </c>
      <c r="H803" s="18" t="str">
        <f t="shared" si="5"/>
        <v/>
      </c>
      <c r="I803" s="18" t="str">
        <f t="shared" si="4"/>
        <v/>
      </c>
      <c r="J803" s="15"/>
      <c r="K803" s="18" t="str">
        <f>VLOOKUP(F803,'Datos por dni'!$B$10:$AM$2168,11,0)</f>
        <v/>
      </c>
      <c r="L803" s="15" t="str">
        <f>VLOOKUP(F803,'Datos por dni'!$B$810:$AT$1209,12,0)</f>
        <v/>
      </c>
      <c r="M803" s="15"/>
      <c r="N803" s="15"/>
      <c r="O803" s="15"/>
      <c r="P803" s="15"/>
      <c r="Q803" s="15"/>
    </row>
    <row r="804">
      <c r="A804" s="9" t="s">
        <v>670</v>
      </c>
      <c r="B804" s="77" t="str">
        <f>VLOOKUP(F804,'Datos por dni'!$B$810:$AT$1209,2,0)</f>
        <v/>
      </c>
      <c r="C804" s="51">
        <f>VLOOKUP(F804,'Datos por dni'!$B$810:$AT$1209,5,0)</f>
        <v>36620</v>
      </c>
      <c r="D804" s="15" t="str">
        <f>IFERROR(__xludf.DUMMYFUNCTION("IF(REGEXMATCH(E804,""^[0-9]{8}$""),""DNI"",IF(E804&lt;&gt;"""",""OTRO"",""""))"),"DNI")</f>
        <v>DNI</v>
      </c>
      <c r="E804" s="42" t="s">
        <v>443</v>
      </c>
      <c r="F804" s="59">
        <v>4.3019849E7</v>
      </c>
      <c r="G804" s="15" t="str">
        <f>VLOOKUP(TEXT(F804,"0"),'Nacionalidades de todo por dni'!$A$2:$B$2168,2,0)</f>
        <v>Argentina</v>
      </c>
      <c r="H804" s="18" t="str">
        <f t="shared" si="5"/>
        <v/>
      </c>
      <c r="I804" s="18" t="str">
        <f t="shared" si="4"/>
        <v/>
      </c>
      <c r="J804" s="15"/>
      <c r="K804" s="18" t="str">
        <f>VLOOKUP(F804,'Datos por dni'!$B$10:$AM$2168,11,0)</f>
        <v/>
      </c>
      <c r="L804" s="15" t="str">
        <f>VLOOKUP(F804,'Datos por dni'!$B$810:$AT$1209,12,0)</f>
        <v/>
      </c>
      <c r="M804" s="15"/>
      <c r="N804" s="15"/>
      <c r="O804" s="15"/>
      <c r="P804" s="15"/>
      <c r="Q804" s="15"/>
    </row>
    <row r="805" hidden="1">
      <c r="A805" s="9" t="s">
        <v>670</v>
      </c>
      <c r="B805" s="77" t="str">
        <f>VLOOKUP(F805,'Datos por dni'!$B$810:$AT$1209,2,0)</f>
        <v>#N/A</v>
      </c>
      <c r="C805" s="15"/>
      <c r="D805" s="15" t="str">
        <f>IFERROR(__xludf.DUMMYFUNCTION("IF(REGEXMATCH(E805,""^[0-9]{8}$""),""DNI"",IF(E805&lt;&gt;"""",""OTRO"",""""))"),"")</f>
        <v/>
      </c>
      <c r="E805" s="42"/>
      <c r="F805" s="59"/>
      <c r="G805" s="15" t="str">
        <f>VLOOKUP(TEXT(F805,"0"),'Nacionalidades de todo por dni'!$A$2:$B$2168,2,0)</f>
        <v>Estadounidense</v>
      </c>
      <c r="H805" s="18" t="str">
        <f t="shared" si="5"/>
        <v>D</v>
      </c>
      <c r="I805" s="18" t="str">
        <f t="shared" si="4"/>
        <v/>
      </c>
      <c r="J805" s="15"/>
      <c r="K805" s="18" t="str">
        <f>VLOOKUP(F805,'Datos por dni'!$B$10:$AM$2168,11,0)</f>
        <v>Días de semana por la tarde</v>
      </c>
      <c r="L805" s="15" t="str">
        <f>VLOOKUP(F805,'Datos por dni'!$B$810:$AT$1209,12,0)</f>
        <v>#N/A</v>
      </c>
      <c r="M805" s="15"/>
      <c r="N805" s="15"/>
      <c r="O805" s="15"/>
      <c r="P805" s="15"/>
      <c r="Q805" s="15"/>
    </row>
    <row r="806">
      <c r="A806" s="9" t="s">
        <v>670</v>
      </c>
      <c r="B806" s="77" t="str">
        <f>VLOOKUP(F806,'Datos por dni'!$B$810:$AT$1209,2,0)</f>
        <v/>
      </c>
      <c r="C806" s="51">
        <f>VLOOKUP(F806,'Datos por dni'!$B$810:$AT$1209,5,0)</f>
        <v>37025</v>
      </c>
      <c r="D806" s="15" t="str">
        <f>IFERROR(__xludf.DUMMYFUNCTION("IF(REGEXMATCH(E806,""^[0-9]{8}$""),""DNI"",IF(E806&lt;&gt;"""",""OTRO"",""""))"),"DNI")</f>
        <v>DNI</v>
      </c>
      <c r="E806" s="42" t="s">
        <v>444</v>
      </c>
      <c r="F806" s="56">
        <v>4.3403261E7</v>
      </c>
      <c r="G806" s="15" t="str">
        <f>VLOOKUP(TEXT(F806,"0"),'Nacionalidades de todo por dni'!$A$2:$B$2168,2,0)</f>
        <v>Argentina</v>
      </c>
      <c r="H806" s="18" t="str">
        <f t="shared" si="5"/>
        <v/>
      </c>
      <c r="I806" s="18" t="str">
        <f t="shared" si="4"/>
        <v/>
      </c>
      <c r="J806" s="15"/>
      <c r="K806" s="18" t="str">
        <f>VLOOKUP(F806,'Datos por dni'!$B$10:$AM$2168,11,0)</f>
        <v/>
      </c>
      <c r="L806" s="15" t="str">
        <f>VLOOKUP(F806,'Datos por dni'!$B$810:$AT$1209,12,0)</f>
        <v/>
      </c>
      <c r="M806" s="15"/>
      <c r="N806" s="15"/>
      <c r="O806" s="15"/>
      <c r="P806" s="15"/>
      <c r="Q806" s="15"/>
    </row>
    <row r="807">
      <c r="A807" s="9" t="s">
        <v>670</v>
      </c>
      <c r="B807" s="77" t="str">
        <f>VLOOKUP(F807,'Datos por dni'!$B$810:$AT$1209,2,0)</f>
        <v/>
      </c>
      <c r="C807" s="51">
        <f>VLOOKUP(F807,'Datos por dni'!$B$810:$AT$1209,5,0)</f>
        <v>34317</v>
      </c>
      <c r="D807" s="15" t="str">
        <f>IFERROR(__xludf.DUMMYFUNCTION("IF(REGEXMATCH(E807,""^[0-9]{8}$""),""DNI"",IF(E807&lt;&gt;"""",""OTRO"",""""))"),"DNI")</f>
        <v>DNI</v>
      </c>
      <c r="E807" s="42" t="s">
        <v>445</v>
      </c>
      <c r="F807" s="56">
        <v>3.8066268E7</v>
      </c>
      <c r="G807" s="15" t="str">
        <f>VLOOKUP(TEXT(F807,"0"),'Nacionalidades de todo por dni'!$A$2:$B$2168,2,0)</f>
        <v>Argentina</v>
      </c>
      <c r="H807" s="18" t="str">
        <f t="shared" si="5"/>
        <v/>
      </c>
      <c r="I807" s="18" t="str">
        <f t="shared" si="4"/>
        <v/>
      </c>
      <c r="J807" s="15"/>
      <c r="K807" s="18" t="str">
        <f>VLOOKUP(F807,'Datos por dni'!$B$10:$AM$2168,11,0)</f>
        <v/>
      </c>
      <c r="L807" s="15" t="str">
        <f>VLOOKUP(F807,'Datos por dni'!$B$810:$AT$1209,12,0)</f>
        <v/>
      </c>
      <c r="M807" s="15"/>
      <c r="N807" s="15"/>
      <c r="O807" s="15"/>
      <c r="P807" s="15"/>
      <c r="Q807" s="15"/>
    </row>
    <row r="808">
      <c r="A808" s="9" t="s">
        <v>670</v>
      </c>
      <c r="B808" s="77" t="str">
        <f>VLOOKUP(F808,'Datos por dni'!$B$810:$AT$1209,2,0)</f>
        <v/>
      </c>
      <c r="C808" s="51">
        <f>VLOOKUP(F808,'Datos por dni'!$B$810:$AT$1209,5,0)</f>
        <v>36577</v>
      </c>
      <c r="D808" s="15" t="str">
        <f>IFERROR(__xludf.DUMMYFUNCTION("IF(REGEXMATCH(E808,""^[0-9]{8}$""),""DNI"",IF(E808&lt;&gt;"""",""OTRO"",""""))"),"DNI")</f>
        <v>DNI</v>
      </c>
      <c r="E808" s="42" t="s">
        <v>388</v>
      </c>
      <c r="F808" s="59">
        <v>4.2425367E7</v>
      </c>
      <c r="G808" s="15" t="str">
        <f>VLOOKUP(TEXT(F808,"0"),'Nacionalidades de todo por dni'!$A$2:$B$2168,2,0)</f>
        <v>Argentina</v>
      </c>
      <c r="H808" s="18" t="str">
        <f t="shared" si="5"/>
        <v/>
      </c>
      <c r="I808" s="18" t="str">
        <f t="shared" si="4"/>
        <v/>
      </c>
      <c r="J808" s="15"/>
      <c r="K808" s="18" t="str">
        <f>VLOOKUP(F808,'Datos por dni'!$B$10:$AM$2168,11,0)</f>
        <v/>
      </c>
      <c r="L808" s="15" t="str">
        <f>VLOOKUP(F808,'Datos por dni'!$B$810:$AT$1209,12,0)</f>
        <v/>
      </c>
      <c r="M808" s="15"/>
      <c r="N808" s="15"/>
      <c r="O808" s="15"/>
      <c r="P808" s="15"/>
      <c r="Q808" s="15"/>
    </row>
    <row r="809">
      <c r="A809" s="9" t="s">
        <v>670</v>
      </c>
      <c r="B809" s="77" t="str">
        <f>VLOOKUP(F809,'Datos por dni'!$B$810:$AT$1209,2,0)</f>
        <v/>
      </c>
      <c r="C809" s="51">
        <f>VLOOKUP(F809,'Datos por dni'!$B$810:$AT$1209,5,0)</f>
        <v>36173</v>
      </c>
      <c r="D809" s="15" t="str">
        <f>IFERROR(__xludf.DUMMYFUNCTION("IF(REGEXMATCH(E809,""^[0-9]{8}$""),""DNI"",IF(E809&lt;&gt;"""",""OTRO"",""""))"),"DNI")</f>
        <v>DNI</v>
      </c>
      <c r="E809" s="42" t="s">
        <v>180</v>
      </c>
      <c r="F809" s="56">
        <v>4.1702696E7</v>
      </c>
      <c r="G809" s="15" t="str">
        <f>VLOOKUP(TEXT(F809,"0"),'Nacionalidades de todo por dni'!$A$2:$B$2168,2,0)</f>
        <v>Argentina</v>
      </c>
      <c r="H809" s="18" t="str">
        <f t="shared" si="5"/>
        <v>3</v>
      </c>
      <c r="I809" s="18" t="str">
        <f t="shared" si="4"/>
        <v>4</v>
      </c>
      <c r="J809" s="15"/>
      <c r="K809" s="18" t="str">
        <f>VLOOKUP(F809,'Datos por dni'!$B$10:$AM$2168,11,0)</f>
        <v>3 horas diarias, 4 veces por semana, de lunes a viernes por la TARDE.</v>
      </c>
      <c r="L809" s="15" t="str">
        <f>VLOOKUP(F809,'Datos por dni'!$B$810:$AT$1209,12,0)</f>
        <v/>
      </c>
      <c r="M809" s="15"/>
      <c r="N809" s="15"/>
      <c r="O809" s="15"/>
      <c r="P809" s="15"/>
      <c r="Q809" s="15"/>
    </row>
    <row r="810">
      <c r="A810" s="9" t="s">
        <v>670</v>
      </c>
      <c r="B810" s="77" t="str">
        <f>VLOOKUP(F810,'Datos por dni'!$B$810:$AT$1209,2,0)</f>
        <v/>
      </c>
      <c r="C810" s="51">
        <f>VLOOKUP(F810,'Datos por dni'!$B$810:$AT$1209,5,0)</f>
        <v>36651</v>
      </c>
      <c r="D810" s="15" t="str">
        <f>IFERROR(__xludf.DUMMYFUNCTION("IF(REGEXMATCH(E810,""^[0-9]{8}$""),""DNI"",IF(E810&lt;&gt;"""",""OTRO"",""""))"),"DNI")</f>
        <v>DNI</v>
      </c>
      <c r="E810" s="42" t="s">
        <v>446</v>
      </c>
      <c r="F810" s="59">
        <v>4.2659146E7</v>
      </c>
      <c r="G810" s="15" t="str">
        <f>VLOOKUP(TEXT(F810,"0"),'Nacionalidades de todo por dni'!$A$2:$B$2168,2,0)</f>
        <v>Argentina</v>
      </c>
      <c r="H810" s="18" t="str">
        <f t="shared" si="5"/>
        <v/>
      </c>
      <c r="I810" s="18" t="str">
        <f t="shared" si="4"/>
        <v/>
      </c>
      <c r="J810" s="15"/>
      <c r="K810" s="18" t="str">
        <f>VLOOKUP(F810,'Datos por dni'!$B$10:$AM$2168,11,0)</f>
        <v/>
      </c>
      <c r="L810" s="15" t="str">
        <f>VLOOKUP(F810,'Datos por dni'!$B$810:$AT$1209,12,0)</f>
        <v/>
      </c>
      <c r="M810" s="15"/>
      <c r="N810" s="15"/>
      <c r="O810" s="15"/>
      <c r="P810" s="15"/>
      <c r="Q810" s="15"/>
    </row>
    <row r="811" hidden="1">
      <c r="A811" s="9" t="s">
        <v>670</v>
      </c>
      <c r="B811" s="77" t="str">
        <f>VLOOKUP(F811,'Datos por dni'!$B$810:$AT$1209,2,0)</f>
        <v/>
      </c>
      <c r="C811" s="51">
        <f>VLOOKUP(F811,'Datos por dni'!$B$810:$AT$1209,5,0)</f>
        <v>35435</v>
      </c>
      <c r="D811" s="15" t="str">
        <f>IFERROR(__xludf.DUMMYFUNCTION("IF(REGEXMATCH(E811,""^[0-9]{8}$""),""DNI"",IF(E811&lt;&gt;"""",""OTRO"",""""))"),"")</f>
        <v/>
      </c>
      <c r="E811" s="42"/>
      <c r="F811" s="59" t="s">
        <v>447</v>
      </c>
      <c r="G811" s="15" t="str">
        <f>VLOOKUP(TEXT(F811,"0"),'Nacionalidades de todo por dni'!$A$2:$B$2168,2,0)</f>
        <v/>
      </c>
      <c r="H811" s="18" t="str">
        <f t="shared" si="5"/>
        <v/>
      </c>
      <c r="I811" s="18" t="str">
        <f t="shared" si="4"/>
        <v/>
      </c>
      <c r="J811" s="15"/>
      <c r="K811" s="18" t="str">
        <f>VLOOKUP(F811,'Datos por dni'!$B$10:$AM$2168,11,0)</f>
        <v/>
      </c>
      <c r="L811" s="15" t="str">
        <f>VLOOKUP(F811,'Datos por dni'!$B$810:$AT$1209,12,0)</f>
        <v/>
      </c>
      <c r="M811" s="15"/>
      <c r="N811" s="15"/>
      <c r="O811" s="15"/>
      <c r="P811" s="15"/>
      <c r="Q811" s="15"/>
    </row>
    <row r="812">
      <c r="A812" s="9" t="s">
        <v>670</v>
      </c>
      <c r="B812" s="77" t="str">
        <f>VLOOKUP(F812,'Datos por dni'!$B$810:$AT$1209,2,0)</f>
        <v/>
      </c>
      <c r="C812" s="51">
        <f>VLOOKUP(F812,'Datos por dni'!$B$810:$AT$1209,5,0)</f>
        <v>36433</v>
      </c>
      <c r="D812" s="15" t="str">
        <f>IFERROR(__xludf.DUMMYFUNCTION("IF(REGEXMATCH(E812,""^[0-9]{8}$""),""DNI"",IF(E812&lt;&gt;"""",""OTRO"",""""))"),"DNI")</f>
        <v>DNI</v>
      </c>
      <c r="E812" s="42" t="s">
        <v>448</v>
      </c>
      <c r="F812" s="59">
        <v>4.2149162E7</v>
      </c>
      <c r="G812" s="15" t="str">
        <f>VLOOKUP(TEXT(F812,"0"),'Nacionalidades de todo por dni'!$A$2:$B$2168,2,0)</f>
        <v>Argentina</v>
      </c>
      <c r="H812" s="18" t="str">
        <f t="shared" si="5"/>
        <v/>
      </c>
      <c r="I812" s="18" t="str">
        <f t="shared" si="4"/>
        <v/>
      </c>
      <c r="J812" s="15"/>
      <c r="K812" s="18" t="str">
        <f>VLOOKUP(F812,'Datos por dni'!$B$10:$AM$2168,11,0)</f>
        <v/>
      </c>
      <c r="L812" s="15" t="str">
        <f>VLOOKUP(F812,'Datos por dni'!$B$810:$AT$1209,12,0)</f>
        <v/>
      </c>
      <c r="M812" s="15"/>
      <c r="N812" s="15"/>
      <c r="O812" s="15"/>
      <c r="P812" s="15"/>
      <c r="Q812" s="15"/>
    </row>
    <row r="813">
      <c r="A813" s="9" t="s">
        <v>670</v>
      </c>
      <c r="B813" s="77" t="str">
        <f>VLOOKUP(F813,'Datos por dni'!$B$810:$AT$1209,2,0)</f>
        <v/>
      </c>
      <c r="C813" s="51">
        <f>VLOOKUP(F813,'Datos por dni'!$B$810:$AT$1209,5,0)</f>
        <v>34402</v>
      </c>
      <c r="D813" s="15" t="str">
        <f>IFERROR(__xludf.DUMMYFUNCTION("IF(REGEXMATCH(E813,""^[0-9]{8}$""),""DNI"",IF(E813&lt;&gt;"""",""OTRO"",""""))"),"DNI")</f>
        <v>DNI</v>
      </c>
      <c r="E813" s="42" t="s">
        <v>449</v>
      </c>
      <c r="F813" s="59">
        <v>3.8069286E7</v>
      </c>
      <c r="G813" s="15" t="str">
        <f>VLOOKUP(TEXT(F813,"0"),'Nacionalidades de todo por dni'!$A$2:$B$2168,2,0)</f>
        <v>Argentina</v>
      </c>
      <c r="H813" s="18" t="str">
        <f t="shared" si="5"/>
        <v/>
      </c>
      <c r="I813" s="18" t="str">
        <f t="shared" si="4"/>
        <v/>
      </c>
      <c r="J813" s="15"/>
      <c r="K813" s="18" t="str">
        <f>VLOOKUP(F813,'Datos por dni'!$B$10:$AM$2168,11,0)</f>
        <v/>
      </c>
      <c r="L813" s="15" t="str">
        <f>VLOOKUP(F813,'Datos por dni'!$B$810:$AT$1209,12,0)</f>
        <v/>
      </c>
      <c r="M813" s="15"/>
      <c r="N813" s="15"/>
      <c r="O813" s="15"/>
      <c r="P813" s="15"/>
      <c r="Q813" s="15"/>
    </row>
    <row r="814">
      <c r="A814" s="9" t="s">
        <v>670</v>
      </c>
      <c r="B814" s="77" t="str">
        <f>VLOOKUP(F814,'Datos por dni'!$B$810:$AT$1209,2,0)</f>
        <v/>
      </c>
      <c r="C814" s="51">
        <f>VLOOKUP(F814,'Datos por dni'!$B$810:$AT$1209,5,0)</f>
        <v>35206</v>
      </c>
      <c r="D814" s="15" t="str">
        <f>IFERROR(__xludf.DUMMYFUNCTION("IF(REGEXMATCH(E814,""^[0-9]{8}$""),""DNI"",IF(E814&lt;&gt;"""",""OTRO"",""""))"),"DNI")</f>
        <v>DNI</v>
      </c>
      <c r="E814" s="42" t="s">
        <v>450</v>
      </c>
      <c r="F814" s="59">
        <v>3.959481E7</v>
      </c>
      <c r="G814" s="15" t="str">
        <f>VLOOKUP(TEXT(F814,"0"),'Nacionalidades de todo por dni'!$A$2:$B$2168,2,0)</f>
        <v>Argentina</v>
      </c>
      <c r="H814" s="18" t="str">
        <f t="shared" si="5"/>
        <v/>
      </c>
      <c r="I814" s="18" t="str">
        <f t="shared" si="4"/>
        <v/>
      </c>
      <c r="J814" s="15"/>
      <c r="K814" s="18" t="str">
        <f>VLOOKUP(F814,'Datos por dni'!$B$10:$AM$2168,11,0)</f>
        <v/>
      </c>
      <c r="L814" s="15" t="str">
        <f>VLOOKUP(F814,'Datos por dni'!$B$810:$AT$1209,12,0)</f>
        <v/>
      </c>
      <c r="M814" s="15"/>
      <c r="N814" s="15"/>
      <c r="O814" s="15"/>
      <c r="P814" s="15"/>
      <c r="Q814" s="15"/>
    </row>
    <row r="815">
      <c r="A815" s="9" t="s">
        <v>670</v>
      </c>
      <c r="B815" s="77" t="str">
        <f>VLOOKUP(F815,'Datos por dni'!$B$810:$AT$1209,2,0)</f>
        <v/>
      </c>
      <c r="C815" s="51">
        <f>VLOOKUP(F815,'Datos por dni'!$B$810:$AT$1209,5,0)</f>
        <v>37158</v>
      </c>
      <c r="D815" s="15" t="str">
        <f>IFERROR(__xludf.DUMMYFUNCTION("IF(REGEXMATCH(E815,""^[0-9]{8}$""),""DNI"",IF(E815&lt;&gt;"""",""OTRO"",""""))"),"DNI")</f>
        <v>DNI</v>
      </c>
      <c r="E815" s="42" t="s">
        <v>451</v>
      </c>
      <c r="F815" s="59">
        <v>4.3527702E7</v>
      </c>
      <c r="G815" s="15" t="str">
        <f>VLOOKUP(TEXT(F815,"0"),'Nacionalidades de todo por dni'!$A$2:$B$2168,2,0)</f>
        <v>Argentina</v>
      </c>
      <c r="H815" s="18" t="str">
        <f t="shared" si="5"/>
        <v/>
      </c>
      <c r="I815" s="18" t="str">
        <f t="shared" si="4"/>
        <v/>
      </c>
      <c r="J815" s="15"/>
      <c r="K815" s="18" t="str">
        <f>VLOOKUP(F815,'Datos por dni'!$B$10:$AM$2168,11,0)</f>
        <v/>
      </c>
      <c r="L815" s="15" t="str">
        <f>VLOOKUP(F815,'Datos por dni'!$B$810:$AT$1209,12,0)</f>
        <v/>
      </c>
      <c r="M815" s="15"/>
      <c r="N815" s="15"/>
      <c r="O815" s="15"/>
      <c r="P815" s="15"/>
      <c r="Q815" s="15"/>
    </row>
    <row r="816">
      <c r="A816" s="9" t="s">
        <v>670</v>
      </c>
      <c r="B816" s="77" t="str">
        <f>VLOOKUP(F816,'Datos por dni'!$B$810:$AT$1209,2,0)</f>
        <v/>
      </c>
      <c r="C816" s="51">
        <f>VLOOKUP(F816,'Datos por dni'!$B$810:$AT$1209,5,0)</f>
        <v>34620</v>
      </c>
      <c r="D816" s="15" t="str">
        <f>IFERROR(__xludf.DUMMYFUNCTION("IF(REGEXMATCH(E816,""^[0-9]{8}$""),""DNI"",IF(E816&lt;&gt;"""",""OTRO"",""""))"),"DNI")</f>
        <v>DNI</v>
      </c>
      <c r="E816" s="42" t="s">
        <v>452</v>
      </c>
      <c r="F816" s="64">
        <v>3.8601649E7</v>
      </c>
      <c r="G816" s="15" t="str">
        <f>VLOOKUP(TEXT(F816,"0"),'Nacionalidades de todo por dni'!$A$2:$B$2168,2,0)</f>
        <v>Argentina</v>
      </c>
      <c r="H816" s="18" t="str">
        <f t="shared" si="5"/>
        <v/>
      </c>
      <c r="I816" s="18" t="str">
        <f t="shared" si="4"/>
        <v/>
      </c>
      <c r="J816" s="15"/>
      <c r="K816" s="18" t="str">
        <f>VLOOKUP(F816,'Datos por dni'!$B$10:$AM$2168,11,0)</f>
        <v/>
      </c>
      <c r="L816" s="15" t="str">
        <f>VLOOKUP(F816,'Datos por dni'!$B$810:$AT$1209,12,0)</f>
        <v/>
      </c>
      <c r="M816" s="15"/>
      <c r="N816" s="15"/>
      <c r="O816" s="15"/>
      <c r="P816" s="15"/>
      <c r="Q816" s="15"/>
    </row>
    <row r="817">
      <c r="A817" s="9" t="s">
        <v>670</v>
      </c>
      <c r="B817" s="77" t="str">
        <f>VLOOKUP(F817,'Datos por dni'!$B$810:$AT$1209,2,0)</f>
        <v/>
      </c>
      <c r="C817" s="51">
        <f>VLOOKUP(F817,'Datos por dni'!$B$810:$AT$1209,5,0)</f>
        <v>34793</v>
      </c>
      <c r="D817" s="15" t="str">
        <f>IFERROR(__xludf.DUMMYFUNCTION("IF(REGEXMATCH(E817,""^[0-9]{8}$""),""DNI"",IF(E817&lt;&gt;"""",""OTRO"",""""))"),"DNI")</f>
        <v>DNI</v>
      </c>
      <c r="E817" s="42" t="s">
        <v>453</v>
      </c>
      <c r="F817" s="63">
        <v>3.8891349E7</v>
      </c>
      <c r="G817" s="15" t="str">
        <f>VLOOKUP(TEXT(F817,"0"),'Nacionalidades de todo por dni'!$A$2:$B$2168,2,0)</f>
        <v>Argentina</v>
      </c>
      <c r="H817" s="18" t="str">
        <f t="shared" si="5"/>
        <v/>
      </c>
      <c r="I817" s="18" t="str">
        <f t="shared" si="4"/>
        <v/>
      </c>
      <c r="J817" s="15"/>
      <c r="K817" s="18" t="str">
        <f>VLOOKUP(F817,'Datos por dni'!$B$10:$AM$2168,11,0)</f>
        <v/>
      </c>
      <c r="L817" s="15" t="str">
        <f>VLOOKUP(F817,'Datos por dni'!$B$810:$AT$1209,12,0)</f>
        <v/>
      </c>
      <c r="M817" s="15"/>
      <c r="N817" s="15"/>
      <c r="O817" s="15"/>
      <c r="P817" s="15"/>
      <c r="Q817" s="15"/>
    </row>
    <row r="818">
      <c r="A818" s="9" t="s">
        <v>670</v>
      </c>
      <c r="B818" s="77" t="str">
        <f>VLOOKUP(F818,'Datos por dni'!$B$810:$AT$1209,2,0)</f>
        <v/>
      </c>
      <c r="C818" s="51">
        <f>VLOOKUP(F818,'Datos por dni'!$B$810:$AT$1209,5,0)</f>
        <v>35206</v>
      </c>
      <c r="D818" s="15" t="str">
        <f>IFERROR(__xludf.DUMMYFUNCTION("IF(REGEXMATCH(E818,""^[0-9]{8}$""),""DNI"",IF(E818&lt;&gt;"""",""OTRO"",""""))"),"DNI")</f>
        <v>DNI</v>
      </c>
      <c r="E818" s="42" t="s">
        <v>450</v>
      </c>
      <c r="F818" s="59">
        <v>3.959481E7</v>
      </c>
      <c r="G818" s="15" t="str">
        <f>VLOOKUP(TEXT(F818,"0"),'Nacionalidades de todo por dni'!$A$2:$B$2168,2,0)</f>
        <v>Argentina</v>
      </c>
      <c r="H818" s="18" t="str">
        <f t="shared" si="5"/>
        <v/>
      </c>
      <c r="I818" s="18" t="str">
        <f t="shared" si="4"/>
        <v/>
      </c>
      <c r="J818" s="15"/>
      <c r="K818" s="18" t="str">
        <f>VLOOKUP(F818,'Datos por dni'!$B$10:$AM$2168,11,0)</f>
        <v/>
      </c>
      <c r="L818" s="15" t="str">
        <f>VLOOKUP(F818,'Datos por dni'!$B$810:$AT$1209,12,0)</f>
        <v/>
      </c>
      <c r="M818" s="15"/>
      <c r="N818" s="15"/>
      <c r="O818" s="15"/>
      <c r="P818" s="15"/>
      <c r="Q818" s="15"/>
    </row>
    <row r="819">
      <c r="A819" s="9" t="s">
        <v>670</v>
      </c>
      <c r="B819" s="77" t="str">
        <f>VLOOKUP(F819,'Datos por dni'!$B$810:$AT$1209,2,0)</f>
        <v/>
      </c>
      <c r="C819" s="51">
        <f>VLOOKUP(F819,'Datos por dni'!$B$810:$AT$1209,5,0)</f>
        <v>36333</v>
      </c>
      <c r="D819" s="15" t="str">
        <f>IFERROR(__xludf.DUMMYFUNCTION("IF(REGEXMATCH(E819,""^[0-9]{8}$""),""DNI"",IF(E819&lt;&gt;"""",""OTRO"",""""))"),"DNI")</f>
        <v>DNI</v>
      </c>
      <c r="E819" s="42" t="s">
        <v>454</v>
      </c>
      <c r="F819" s="56">
        <v>4.2011932E7</v>
      </c>
      <c r="G819" s="15" t="str">
        <f>VLOOKUP(TEXT(F819,"0"),'Nacionalidades de todo por dni'!$A$2:$B$2168,2,0)</f>
        <v>Argentina</v>
      </c>
      <c r="H819" s="18" t="str">
        <f t="shared" si="5"/>
        <v/>
      </c>
      <c r="I819" s="18" t="str">
        <f t="shared" si="4"/>
        <v/>
      </c>
      <c r="J819" s="15"/>
      <c r="K819" s="18" t="str">
        <f>VLOOKUP(F819,'Datos por dni'!$B$10:$AM$2168,11,0)</f>
        <v/>
      </c>
      <c r="L819" s="15" t="str">
        <f>VLOOKUP(F819,'Datos por dni'!$B$810:$AT$1209,12,0)</f>
        <v/>
      </c>
      <c r="M819" s="15"/>
      <c r="N819" s="15"/>
      <c r="O819" s="15"/>
      <c r="P819" s="15"/>
      <c r="Q819" s="15"/>
    </row>
    <row r="820">
      <c r="A820" s="9" t="s">
        <v>670</v>
      </c>
      <c r="B820" s="77" t="str">
        <f>VLOOKUP(F820,'Datos por dni'!$B$810:$AT$1209,2,0)</f>
        <v/>
      </c>
      <c r="C820" s="51">
        <f>VLOOKUP(F820,'Datos por dni'!$B$810:$AT$1209,5,0)</f>
        <v>36196</v>
      </c>
      <c r="D820" s="15" t="str">
        <f>IFERROR(__xludf.DUMMYFUNCTION("IF(REGEXMATCH(E820,""^[0-9]{8}$""),""DNI"",IF(E820&lt;&gt;"""",""OTRO"",""""))"),"DNI")</f>
        <v>DNI</v>
      </c>
      <c r="E820" s="42" t="s">
        <v>455</v>
      </c>
      <c r="F820" s="56">
        <v>4.1780772E7</v>
      </c>
      <c r="G820" s="15" t="str">
        <f>VLOOKUP(TEXT(F820,"0"),'Nacionalidades de todo por dni'!$A$2:$B$2168,2,0)</f>
        <v>Argentina</v>
      </c>
      <c r="H820" s="18" t="str">
        <f t="shared" si="5"/>
        <v/>
      </c>
      <c r="I820" s="18" t="str">
        <f t="shared" si="4"/>
        <v/>
      </c>
      <c r="J820" s="15"/>
      <c r="K820" s="18" t="str">
        <f>VLOOKUP(F820,'Datos por dni'!$B$10:$AM$2168,11,0)</f>
        <v/>
      </c>
      <c r="L820" s="15" t="str">
        <f>VLOOKUP(F820,'Datos por dni'!$B$810:$AT$1209,12,0)</f>
        <v/>
      </c>
      <c r="M820" s="15"/>
      <c r="N820" s="15"/>
      <c r="O820" s="15"/>
      <c r="P820" s="15"/>
      <c r="Q820" s="15"/>
    </row>
    <row r="821">
      <c r="A821" s="9" t="s">
        <v>670</v>
      </c>
      <c r="B821" s="77" t="str">
        <f>VLOOKUP(F821,'Datos por dni'!$B$810:$AT$1209,2,0)</f>
        <v/>
      </c>
      <c r="C821" s="51">
        <f>VLOOKUP(F821,'Datos por dni'!$B$810:$AT$1209,5,0)</f>
        <v>35937</v>
      </c>
      <c r="D821" s="15" t="str">
        <f>IFERROR(__xludf.DUMMYFUNCTION("IF(REGEXMATCH(E821,""^[0-9]{8}$""),""DNI"",IF(E821&lt;&gt;"""",""OTRO"",""""))"),"DNI")</f>
        <v>DNI</v>
      </c>
      <c r="E821" s="42" t="s">
        <v>456</v>
      </c>
      <c r="F821" s="59">
        <v>4.1207036E7</v>
      </c>
      <c r="G821" s="15" t="str">
        <f>VLOOKUP(TEXT(F821,"0"),'Nacionalidades de todo por dni'!$A$2:$B$2168,2,0)</f>
        <v/>
      </c>
      <c r="H821" s="18" t="str">
        <f t="shared" si="5"/>
        <v/>
      </c>
      <c r="I821" s="18" t="str">
        <f t="shared" si="4"/>
        <v/>
      </c>
      <c r="J821" s="15"/>
      <c r="K821" s="18" t="str">
        <f>VLOOKUP(F821,'Datos por dni'!$B$10:$AM$2168,11,0)</f>
        <v/>
      </c>
      <c r="L821" s="15" t="str">
        <f>VLOOKUP(F821,'Datos por dni'!$B$810:$AT$1209,12,0)</f>
        <v/>
      </c>
      <c r="M821" s="15"/>
      <c r="N821" s="15"/>
      <c r="O821" s="15"/>
      <c r="P821" s="15"/>
      <c r="Q821" s="15"/>
    </row>
    <row r="822">
      <c r="A822" s="9" t="s">
        <v>670</v>
      </c>
      <c r="B822" s="77" t="str">
        <f>VLOOKUP(F822,'Datos por dni'!$B$810:$AT$1209,2,0)</f>
        <v/>
      </c>
      <c r="C822" s="51">
        <f>VLOOKUP(F822,'Datos por dni'!$B$810:$AT$1209,5,0)</f>
        <v>36513</v>
      </c>
      <c r="D822" s="15" t="str">
        <f>IFERROR(__xludf.DUMMYFUNCTION("IF(REGEXMATCH(E822,""^[0-9]{8}$""),""DNI"",IF(E822&lt;&gt;"""",""OTRO"",""""))"),"DNI")</f>
        <v>DNI</v>
      </c>
      <c r="E822" s="42" t="s">
        <v>457</v>
      </c>
      <c r="F822" s="56">
        <v>4.2354401E7</v>
      </c>
      <c r="G822" s="15" t="str">
        <f>VLOOKUP(TEXT(F822,"0"),'Nacionalidades de todo por dni'!$A$2:$B$2168,2,0)</f>
        <v>Argentina</v>
      </c>
      <c r="H822" s="18" t="str">
        <f t="shared" si="5"/>
        <v/>
      </c>
      <c r="I822" s="18" t="str">
        <f t="shared" si="4"/>
        <v/>
      </c>
      <c r="J822" s="15"/>
      <c r="K822" s="18" t="str">
        <f>VLOOKUP(F822,'Datos por dni'!$B$10:$AM$2168,11,0)</f>
        <v/>
      </c>
      <c r="L822" s="15" t="str">
        <f>VLOOKUP(F822,'Datos por dni'!$B$810:$AT$1209,12,0)</f>
        <v/>
      </c>
      <c r="M822" s="15"/>
      <c r="N822" s="15"/>
      <c r="O822" s="15"/>
      <c r="P822" s="15"/>
      <c r="Q822" s="15"/>
    </row>
    <row r="823">
      <c r="A823" s="9" t="s">
        <v>670</v>
      </c>
      <c r="B823" s="77" t="str">
        <f>VLOOKUP(F823,'Datos por dni'!$B$810:$AT$1209,2,0)</f>
        <v/>
      </c>
      <c r="C823" s="51">
        <f>VLOOKUP(F823,'Datos por dni'!$B$810:$AT$1209,5,0)</f>
        <v>36640</v>
      </c>
      <c r="D823" s="15" t="str">
        <f>IFERROR(__xludf.DUMMYFUNCTION("IF(REGEXMATCH(E823,""^[0-9]{8}$""),""DNI"",IF(E823&lt;&gt;"""",""OTRO"",""""))"),"DNI")</f>
        <v>DNI</v>
      </c>
      <c r="E823" s="42" t="s">
        <v>458</v>
      </c>
      <c r="F823" s="56">
        <v>4.2681878E7</v>
      </c>
      <c r="G823" s="15" t="str">
        <f>VLOOKUP(TEXT(F823,"0"),'Nacionalidades de todo por dni'!$A$2:$B$2168,2,0)</f>
        <v>Argentina</v>
      </c>
      <c r="H823" s="18" t="str">
        <f t="shared" si="5"/>
        <v/>
      </c>
      <c r="I823" s="18" t="str">
        <f t="shared" si="4"/>
        <v/>
      </c>
      <c r="J823" s="15"/>
      <c r="K823" s="18" t="str">
        <f>VLOOKUP(F823,'Datos por dni'!$B$10:$AM$2168,11,0)</f>
        <v/>
      </c>
      <c r="L823" s="15" t="str">
        <f>VLOOKUP(F823,'Datos por dni'!$B$810:$AT$1209,12,0)</f>
        <v/>
      </c>
      <c r="M823" s="15"/>
      <c r="N823" s="15"/>
      <c r="O823" s="15"/>
      <c r="P823" s="15"/>
      <c r="Q823" s="15"/>
    </row>
    <row r="824">
      <c r="A824" s="9" t="s">
        <v>670</v>
      </c>
      <c r="B824" s="77" t="str">
        <f>VLOOKUP(F824,'Datos por dni'!$B$810:$AT$1209,2,0)</f>
        <v/>
      </c>
      <c r="C824" s="51">
        <f>VLOOKUP(F824,'Datos por dni'!$B$810:$AT$1209,5,0)</f>
        <v>34926</v>
      </c>
      <c r="D824" s="15" t="str">
        <f>IFERROR(__xludf.DUMMYFUNCTION("IF(REGEXMATCH(E824,""^[0-9]{8}$""),""DNI"",IF(E824&lt;&gt;"""",""OTRO"",""""))"),"OTRO")</f>
        <v>OTRO</v>
      </c>
      <c r="E824" s="42" t="s">
        <v>459</v>
      </c>
      <c r="F824" s="59" t="s">
        <v>459</v>
      </c>
      <c r="G824" s="15" t="str">
        <f>VLOOKUP(TEXT(F824,"0"),'Nacionalidades de todo por dni'!$A$2:$B$2168,2,0)</f>
        <v>España</v>
      </c>
      <c r="H824" s="18" t="str">
        <f t="shared" si="5"/>
        <v/>
      </c>
      <c r="I824" s="18" t="str">
        <f t="shared" si="4"/>
        <v/>
      </c>
      <c r="J824" s="15"/>
      <c r="K824" s="18" t="str">
        <f>VLOOKUP(F824,'Datos por dni'!$B$10:$AM$2168,11,0)</f>
        <v/>
      </c>
      <c r="L824" s="15" t="str">
        <f>VLOOKUP(F824,'Datos por dni'!$B$810:$AT$1209,12,0)</f>
        <v/>
      </c>
      <c r="M824" s="15"/>
      <c r="N824" s="15"/>
      <c r="O824" s="15"/>
      <c r="P824" s="15"/>
      <c r="Q824" s="15"/>
    </row>
    <row r="825" hidden="1">
      <c r="A825" s="9" t="s">
        <v>670</v>
      </c>
      <c r="B825" s="77" t="str">
        <f>VLOOKUP(F825,'Datos por dni'!$B$810:$AT$1209,2,0)</f>
        <v>#N/A</v>
      </c>
      <c r="C825" s="15"/>
      <c r="D825" s="15" t="str">
        <f>IFERROR(__xludf.DUMMYFUNCTION("IF(REGEXMATCH(E825,""^[0-9]{8}$""),""DNI"",IF(E825&lt;&gt;"""",""OTRO"",""""))"),"")</f>
        <v/>
      </c>
      <c r="E825" s="42"/>
      <c r="F825" s="59"/>
      <c r="G825" s="15" t="str">
        <f>VLOOKUP(TEXT(F825,"0"),'Nacionalidades de todo por dni'!$A$2:$B$2168,2,0)</f>
        <v>Estadounidense</v>
      </c>
      <c r="H825" s="18" t="str">
        <f t="shared" si="5"/>
        <v>D</v>
      </c>
      <c r="I825" s="18" t="str">
        <f t="shared" si="4"/>
        <v/>
      </c>
      <c r="J825" s="15"/>
      <c r="K825" s="18" t="str">
        <f>VLOOKUP(F825,'Datos por dni'!$B$10:$AM$2168,11,0)</f>
        <v>Días de semana por la tarde</v>
      </c>
      <c r="L825" s="15" t="str">
        <f>VLOOKUP(F825,'Datos por dni'!$B$810:$AT$1209,12,0)</f>
        <v>#N/A</v>
      </c>
      <c r="M825" s="15"/>
      <c r="N825" s="15"/>
      <c r="O825" s="15"/>
      <c r="P825" s="15"/>
      <c r="Q825" s="15"/>
    </row>
    <row r="826" hidden="1">
      <c r="A826" s="9" t="s">
        <v>670</v>
      </c>
      <c r="B826" s="77" t="str">
        <f>VLOOKUP(F826,'Datos por dni'!$B$810:$AT$1209,2,0)</f>
        <v>#N/A</v>
      </c>
      <c r="C826" s="15"/>
      <c r="D826" s="15" t="str">
        <f>IFERROR(__xludf.DUMMYFUNCTION("IF(REGEXMATCH(E826,""^[0-9]{8}$""),""DNI"",IF(E826&lt;&gt;"""",""OTRO"",""""))"),"")</f>
        <v/>
      </c>
      <c r="E826" s="42"/>
      <c r="F826" s="59"/>
      <c r="G826" s="15" t="str">
        <f>VLOOKUP(TEXT(F826,"0"),'Nacionalidades de todo por dni'!$A$2:$B$2168,2,0)</f>
        <v>Estadounidense</v>
      </c>
      <c r="H826" s="18" t="str">
        <f t="shared" si="5"/>
        <v>D</v>
      </c>
      <c r="I826" s="18" t="str">
        <f t="shared" si="4"/>
        <v/>
      </c>
      <c r="J826" s="15"/>
      <c r="K826" s="18" t="str">
        <f>VLOOKUP(F826,'Datos por dni'!$B$10:$AM$2168,11,0)</f>
        <v>Días de semana por la tarde</v>
      </c>
      <c r="L826" s="15" t="str">
        <f>VLOOKUP(F826,'Datos por dni'!$B$810:$AT$1209,12,0)</f>
        <v>#N/A</v>
      </c>
      <c r="M826" s="15"/>
      <c r="N826" s="15"/>
      <c r="O826" s="15"/>
      <c r="P826" s="15"/>
      <c r="Q826" s="15"/>
    </row>
    <row r="827">
      <c r="A827" s="9" t="s">
        <v>670</v>
      </c>
      <c r="B827" s="77" t="str">
        <f>VLOOKUP(F827,'Datos por dni'!$B$810:$AT$1209,2,0)</f>
        <v/>
      </c>
      <c r="C827" s="49">
        <f>VLOOKUP(F827,'Datos por dni'!$B$810:$AT$1209,5,0)</f>
        <v>34694</v>
      </c>
      <c r="D827" s="15" t="str">
        <f>IFERROR(__xludf.DUMMYFUNCTION("IF(REGEXMATCH(E827,""^[0-9]{8}$""),""DNI"",IF(E827&lt;&gt;"""",""OTRO"",""""))"),"DNI")</f>
        <v>DNI</v>
      </c>
      <c r="E827" s="42" t="s">
        <v>460</v>
      </c>
      <c r="F827" s="56">
        <v>3.8292772E7</v>
      </c>
      <c r="G827" s="15" t="str">
        <f>VLOOKUP(TEXT(F827,"0"),'Nacionalidades de todo por dni'!$A$2:$B$2168,2,0)</f>
        <v>Argentina</v>
      </c>
      <c r="H827" s="18" t="str">
        <f t="shared" si="5"/>
        <v/>
      </c>
      <c r="I827" s="18" t="str">
        <f t="shared" si="4"/>
        <v/>
      </c>
      <c r="J827" s="15"/>
      <c r="K827" s="18" t="str">
        <f>VLOOKUP(F827,'Datos por dni'!$B$10:$AM$2168,11,0)</f>
        <v/>
      </c>
      <c r="L827" s="15" t="str">
        <f>VLOOKUP(F827,'Datos por dni'!$B$810:$AT$1209,12,0)</f>
        <v/>
      </c>
      <c r="M827" s="15"/>
      <c r="N827" s="15"/>
      <c r="O827" s="15"/>
      <c r="P827" s="15"/>
      <c r="Q827" s="15"/>
    </row>
    <row r="828">
      <c r="A828" s="9" t="s">
        <v>670</v>
      </c>
      <c r="B828" s="77" t="str">
        <f>VLOOKUP(F828,'Datos por dni'!$B$810:$AT$1209,2,0)</f>
        <v/>
      </c>
      <c r="C828" s="51">
        <f>VLOOKUP(F828,'Datos por dni'!$B$810:$AT$1209,5,0)</f>
        <v>35394</v>
      </c>
      <c r="D828" s="15" t="str">
        <f>IFERROR(__xludf.DUMMYFUNCTION("IF(REGEXMATCH(E828,""^[0-9]{8}$""),""DNI"",IF(E828&lt;&gt;"""",""OTRO"",""""))"),"OTRO")</f>
        <v>OTRO</v>
      </c>
      <c r="E828" s="42" t="s">
        <v>461</v>
      </c>
      <c r="F828" s="59">
        <v>5.72350156E8</v>
      </c>
      <c r="G828" s="15" t="str">
        <f>VLOOKUP(TEXT(F828,"0"),'Nacionalidades de todo por dni'!$A$2:$B$2168,2,0)</f>
        <v/>
      </c>
      <c r="H828" s="18" t="str">
        <f t="shared" si="5"/>
        <v/>
      </c>
      <c r="I828" s="18" t="str">
        <f t="shared" si="4"/>
        <v/>
      </c>
      <c r="J828" s="15"/>
      <c r="K828" s="18" t="str">
        <f>VLOOKUP(F828,'Datos por dni'!$B$10:$AM$2168,11,0)</f>
        <v/>
      </c>
      <c r="L828" s="15" t="str">
        <f>VLOOKUP(F828,'Datos por dni'!$B$810:$AT$1209,12,0)</f>
        <v/>
      </c>
      <c r="M828" s="15"/>
      <c r="N828" s="15"/>
      <c r="O828" s="15"/>
      <c r="P828" s="15"/>
      <c r="Q828" s="15"/>
    </row>
    <row r="829">
      <c r="A829" s="9" t="s">
        <v>670</v>
      </c>
      <c r="B829" s="77" t="str">
        <f>VLOOKUP(F829,'Datos por dni'!$B$810:$AT$1209,2,0)</f>
        <v/>
      </c>
      <c r="C829" s="49">
        <f>VLOOKUP(F829,'Datos por dni'!$B$810:$AT$1209,5,0)</f>
        <v>32736</v>
      </c>
      <c r="D829" s="15" t="str">
        <f>IFERROR(__xludf.DUMMYFUNCTION("IF(REGEXMATCH(E829,""^[0-9]{8}$""),""DNI"",IF(E829&lt;&gt;"""",""OTRO"",""""))"),"DNI")</f>
        <v>DNI</v>
      </c>
      <c r="E829" s="42" t="s">
        <v>462</v>
      </c>
      <c r="F829" s="56">
        <v>3.4541253E7</v>
      </c>
      <c r="G829" s="15" t="str">
        <f>VLOOKUP(TEXT(F829,"0"),'Nacionalidades de todo por dni'!$A$2:$B$2168,2,0)</f>
        <v>Argentina</v>
      </c>
      <c r="H829" s="18" t="str">
        <f t="shared" si="5"/>
        <v/>
      </c>
      <c r="I829" s="18" t="str">
        <f t="shared" si="4"/>
        <v/>
      </c>
      <c r="J829" s="15"/>
      <c r="K829" s="18" t="str">
        <f>VLOOKUP(F829,'Datos por dni'!$B$10:$AM$2168,11,0)</f>
        <v/>
      </c>
      <c r="L829" s="15" t="str">
        <f>VLOOKUP(F829,'Datos por dni'!$B$810:$AT$1209,12,0)</f>
        <v/>
      </c>
      <c r="M829" s="15"/>
      <c r="N829" s="15"/>
      <c r="O829" s="15"/>
      <c r="P829" s="15"/>
      <c r="Q829" s="15"/>
    </row>
    <row r="830">
      <c r="A830" s="9" t="s">
        <v>670</v>
      </c>
      <c r="B830" s="77" t="str">
        <f>VLOOKUP(F830,'Datos por dni'!$B$810:$AT$1209,2,0)</f>
        <v/>
      </c>
      <c r="C830" s="51">
        <f>VLOOKUP(F830,'Datos por dni'!$B$810:$AT$1209,5,0)</f>
        <v>35556</v>
      </c>
      <c r="D830" s="15" t="str">
        <f>IFERROR(__xludf.DUMMYFUNCTION("IF(REGEXMATCH(E830,""^[0-9]{8}$""),""DNI"",IF(E830&lt;&gt;"""",""OTRO"",""""))"),"DNI")</f>
        <v>DNI</v>
      </c>
      <c r="E830" s="42" t="s">
        <v>463</v>
      </c>
      <c r="F830" s="56">
        <v>4.3567549E7</v>
      </c>
      <c r="G830" s="15" t="str">
        <f>VLOOKUP(TEXT(F830,"0"),'Nacionalidades de todo por dni'!$A$2:$B$2168,2,0)</f>
        <v>Argentina</v>
      </c>
      <c r="H830" s="18" t="str">
        <f t="shared" si="5"/>
        <v/>
      </c>
      <c r="I830" s="18" t="str">
        <f t="shared" si="4"/>
        <v/>
      </c>
      <c r="J830" s="15"/>
      <c r="K830" s="18" t="str">
        <f>VLOOKUP(F830,'Datos por dni'!$B$10:$AM$2168,11,0)</f>
        <v/>
      </c>
      <c r="L830" s="15" t="str">
        <f>VLOOKUP(F830,'Datos por dni'!$B$810:$AT$1209,12,0)</f>
        <v/>
      </c>
      <c r="M830" s="15"/>
      <c r="N830" s="15"/>
      <c r="O830" s="15"/>
      <c r="P830" s="15"/>
      <c r="Q830" s="15"/>
    </row>
    <row r="831">
      <c r="A831" s="9" t="s">
        <v>670</v>
      </c>
      <c r="B831" s="77" t="str">
        <f>VLOOKUP(F831,'Datos por dni'!$B$810:$AT$1209,2,0)</f>
        <v/>
      </c>
      <c r="C831" s="51">
        <f>VLOOKUP(F831,'Datos por dni'!$B$810:$AT$1209,5,0)</f>
        <v>36998</v>
      </c>
      <c r="D831" s="15" t="str">
        <f>IFERROR(__xludf.DUMMYFUNCTION("IF(REGEXMATCH(E831,""^[0-9]{8}$""),""DNI"",IF(E831&lt;&gt;"""",""OTRO"",""""))"),"DNI")</f>
        <v>DNI</v>
      </c>
      <c r="E831" s="42" t="s">
        <v>464</v>
      </c>
      <c r="F831" s="56">
        <v>4.3447958E7</v>
      </c>
      <c r="G831" s="15" t="str">
        <f>VLOOKUP(TEXT(F831,"0"),'Nacionalidades de todo por dni'!$A$2:$B$2168,2,0)</f>
        <v>Argentina</v>
      </c>
      <c r="H831" s="18" t="str">
        <f t="shared" si="5"/>
        <v/>
      </c>
      <c r="I831" s="18" t="str">
        <f t="shared" si="4"/>
        <v/>
      </c>
      <c r="J831" s="15"/>
      <c r="K831" s="18" t="str">
        <f>VLOOKUP(F831,'Datos por dni'!$B$10:$AM$2168,11,0)</f>
        <v/>
      </c>
      <c r="L831" s="15" t="str">
        <f>VLOOKUP(F831,'Datos por dni'!$B$810:$AT$1209,12,0)</f>
        <v/>
      </c>
      <c r="M831" s="15"/>
      <c r="N831" s="15"/>
      <c r="O831" s="15"/>
      <c r="P831" s="15"/>
      <c r="Q831" s="15"/>
    </row>
    <row r="832">
      <c r="A832" s="9" t="s">
        <v>670</v>
      </c>
      <c r="B832" s="77" t="str">
        <f>VLOOKUP(F832,'Datos por dni'!$B$810:$AT$1209,2,0)</f>
        <v/>
      </c>
      <c r="C832" s="51">
        <f>VLOOKUP(F832,'Datos por dni'!$B$810:$AT$1209,5,0)</f>
        <v>34984</v>
      </c>
      <c r="D832" s="15" t="str">
        <f>IFERROR(__xludf.DUMMYFUNCTION("IF(REGEXMATCH(E832,""^[0-9]{8}$""),""DNI"",IF(E832&lt;&gt;"""",""OTRO"",""""))"),"DNI")</f>
        <v>DNI</v>
      </c>
      <c r="E832" s="42" t="s">
        <v>465</v>
      </c>
      <c r="F832" s="59">
        <v>9.554916E7</v>
      </c>
      <c r="G832" s="15" t="str">
        <f>VLOOKUP(TEXT(F832,"0"),'Nacionalidades de todo por dni'!$A$2:$B$2168,2,0)</f>
        <v/>
      </c>
      <c r="H832" s="18" t="str">
        <f t="shared" si="5"/>
        <v/>
      </c>
      <c r="I832" s="18" t="str">
        <f t="shared" si="4"/>
        <v/>
      </c>
      <c r="J832" s="15"/>
      <c r="K832" s="18" t="str">
        <f>VLOOKUP(F832,'Datos por dni'!$B$10:$AM$2168,11,0)</f>
        <v/>
      </c>
      <c r="L832" s="15" t="str">
        <f>VLOOKUP(F832,'Datos por dni'!$B$810:$AT$1209,12,0)</f>
        <v/>
      </c>
      <c r="M832" s="15"/>
      <c r="N832" s="15"/>
      <c r="O832" s="15"/>
      <c r="P832" s="15"/>
      <c r="Q832" s="15"/>
    </row>
    <row r="833">
      <c r="A833" s="9" t="s">
        <v>670</v>
      </c>
      <c r="B833" s="77" t="str">
        <f>VLOOKUP(F833,'Datos por dni'!$B$810:$AT$1209,2,0)</f>
        <v/>
      </c>
      <c r="C833" s="51">
        <f>VLOOKUP(F833,'Datos por dni'!$B$810:$AT$1209,5,0)</f>
        <v>35884</v>
      </c>
      <c r="D833" s="15" t="str">
        <f>IFERROR(__xludf.DUMMYFUNCTION("IF(REGEXMATCH(E833,""^[0-9]{8}$""),""DNI"",IF(E833&lt;&gt;"""",""OTRO"",""""))"),"DNI")</f>
        <v>DNI</v>
      </c>
      <c r="E833" s="42" t="s">
        <v>466</v>
      </c>
      <c r="F833" s="59">
        <v>4.1127929E7</v>
      </c>
      <c r="G833" s="15" t="str">
        <f>VLOOKUP(TEXT(F833,"0"),'Nacionalidades de todo por dni'!$A$2:$B$2168,2,0)</f>
        <v/>
      </c>
      <c r="H833" s="18" t="str">
        <f t="shared" si="5"/>
        <v/>
      </c>
      <c r="I833" s="18" t="str">
        <f t="shared" si="4"/>
        <v/>
      </c>
      <c r="J833" s="15"/>
      <c r="K833" s="18" t="str">
        <f>VLOOKUP(F833,'Datos por dni'!$B$10:$AM$2168,11,0)</f>
        <v/>
      </c>
      <c r="L833" s="15" t="str">
        <f>VLOOKUP(F833,'Datos por dni'!$B$810:$AT$1209,12,0)</f>
        <v/>
      </c>
      <c r="M833" s="15"/>
      <c r="N833" s="15"/>
      <c r="O833" s="15"/>
      <c r="P833" s="15"/>
      <c r="Q833" s="15"/>
    </row>
    <row r="834">
      <c r="A834" s="9" t="s">
        <v>670</v>
      </c>
      <c r="B834" s="77" t="str">
        <f>VLOOKUP(F834,'Datos por dni'!$B$810:$AT$1209,2,0)</f>
        <v/>
      </c>
      <c r="C834" s="51">
        <f>VLOOKUP(F834,'Datos por dni'!$B$810:$AT$1209,5,0)</f>
        <v>36753</v>
      </c>
      <c r="D834" s="15" t="str">
        <f>IFERROR(__xludf.DUMMYFUNCTION("IF(REGEXMATCH(E834,""^[0-9]{8}$""),""DNI"",IF(E834&lt;&gt;"""",""OTRO"",""""))"),"DNI")</f>
        <v>DNI</v>
      </c>
      <c r="E834" s="42" t="s">
        <v>467</v>
      </c>
      <c r="F834" s="56">
        <v>9.506484E7</v>
      </c>
      <c r="G834" s="15" t="str">
        <f>VLOOKUP(TEXT(F834,"0"),'Nacionalidades de todo por dni'!$A$2:$B$2168,2,0)</f>
        <v>Venezuela</v>
      </c>
      <c r="H834" s="18" t="str">
        <f t="shared" si="5"/>
        <v/>
      </c>
      <c r="I834" s="18" t="str">
        <f t="shared" si="4"/>
        <v/>
      </c>
      <c r="J834" s="15"/>
      <c r="K834" s="18" t="str">
        <f>VLOOKUP(F834,'Datos por dni'!$B$10:$AM$2168,11,0)</f>
        <v/>
      </c>
      <c r="L834" s="15" t="str">
        <f>VLOOKUP(F834,'Datos por dni'!$B$810:$AT$1209,12,0)</f>
        <v/>
      </c>
      <c r="M834" s="15"/>
      <c r="N834" s="15"/>
      <c r="O834" s="15"/>
      <c r="P834" s="15"/>
      <c r="Q834" s="15"/>
    </row>
    <row r="835" hidden="1">
      <c r="A835" s="9" t="s">
        <v>670</v>
      </c>
      <c r="B835" s="77" t="str">
        <f>VLOOKUP(F835,'Datos por dni'!$B$810:$AT$1209,2,0)</f>
        <v>#N/A</v>
      </c>
      <c r="C835" s="15"/>
      <c r="D835" s="15" t="str">
        <f>IFERROR(__xludf.DUMMYFUNCTION("IF(REGEXMATCH(E835,""^[0-9]{8}$""),""DNI"",IF(E835&lt;&gt;"""",""OTRO"",""""))"),"")</f>
        <v/>
      </c>
      <c r="E835" s="42"/>
      <c r="F835" s="59"/>
      <c r="G835" s="15" t="str">
        <f>VLOOKUP(TEXT(F835,"0"),'Nacionalidades de todo por dni'!$A$2:$B$2168,2,0)</f>
        <v>Estadounidense</v>
      </c>
      <c r="H835" s="18" t="str">
        <f t="shared" si="5"/>
        <v>D</v>
      </c>
      <c r="I835" s="18" t="str">
        <f t="shared" si="4"/>
        <v/>
      </c>
      <c r="J835" s="15"/>
      <c r="K835" s="18" t="str">
        <f>VLOOKUP(F835,'Datos por dni'!$B$10:$AM$2168,11,0)</f>
        <v>Días de semana por la tarde</v>
      </c>
      <c r="L835" s="15" t="str">
        <f>VLOOKUP(F835,'Datos por dni'!$B$810:$AT$1209,12,0)</f>
        <v>#N/A</v>
      </c>
      <c r="M835" s="15"/>
      <c r="N835" s="15"/>
      <c r="O835" s="15"/>
      <c r="P835" s="15"/>
      <c r="Q835" s="15"/>
    </row>
    <row r="836">
      <c r="A836" s="9" t="s">
        <v>670</v>
      </c>
      <c r="B836" s="77" t="str">
        <f>VLOOKUP(F836,'Datos por dni'!$B$810:$AT$1209,2,0)</f>
        <v/>
      </c>
      <c r="C836" s="51">
        <f>VLOOKUP(F836,'Datos por dni'!$B$810:$AT$1209,5,0)</f>
        <v>36004</v>
      </c>
      <c r="D836" s="15" t="str">
        <f>IFERROR(__xludf.DUMMYFUNCTION("IF(REGEXMATCH(E836,""^[0-9]{8}$""),""DNI"",IF(E836&lt;&gt;"""",""OTRO"",""""))"),"DNI")</f>
        <v>DNI</v>
      </c>
      <c r="E836" s="42" t="s">
        <v>468</v>
      </c>
      <c r="F836" s="56">
        <v>4.1399102E7</v>
      </c>
      <c r="G836" s="15" t="str">
        <f>VLOOKUP(TEXT(F836,"0"),'Nacionalidades de todo por dni'!$A$2:$B$2168,2,0)</f>
        <v>Argentina</v>
      </c>
      <c r="H836" s="18" t="str">
        <f t="shared" si="5"/>
        <v/>
      </c>
      <c r="I836" s="18" t="str">
        <f t="shared" si="4"/>
        <v/>
      </c>
      <c r="J836" s="15"/>
      <c r="K836" s="18" t="str">
        <f>VLOOKUP(F836,'Datos por dni'!$B$10:$AM$2168,11,0)</f>
        <v/>
      </c>
      <c r="L836" s="15" t="str">
        <f>VLOOKUP(F836,'Datos por dni'!$B$810:$AT$1209,12,0)</f>
        <v/>
      </c>
      <c r="M836" s="15"/>
      <c r="N836" s="15"/>
      <c r="O836" s="15"/>
      <c r="P836" s="15"/>
      <c r="Q836" s="15"/>
    </row>
    <row r="837">
      <c r="A837" s="9" t="s">
        <v>670</v>
      </c>
      <c r="B837" s="77" t="str">
        <f>VLOOKUP(F837,'Datos por dni'!$B$810:$AT$1209,2,0)</f>
        <v/>
      </c>
      <c r="C837" s="51">
        <f>VLOOKUP(F837,'Datos por dni'!$B$810:$AT$1209,5,0)</f>
        <v>36318</v>
      </c>
      <c r="D837" s="15" t="str">
        <f>IFERROR(__xludf.DUMMYFUNCTION("IF(REGEXMATCH(E837,""^[0-9]{8}$""),""DNI"",IF(E837&lt;&gt;"""",""OTRO"",""""))"),"OTRO")</f>
        <v>OTRO</v>
      </c>
      <c r="E837" s="42" t="s">
        <v>469</v>
      </c>
      <c r="F837" s="59">
        <v>8339741.0</v>
      </c>
      <c r="G837" s="15" t="str">
        <f>VLOOKUP(TEXT(F837,"0"),'Nacionalidades de todo por dni'!$A$2:$B$2168,2,0)</f>
        <v>Suiza</v>
      </c>
      <c r="H837" s="18" t="str">
        <f t="shared" si="5"/>
        <v/>
      </c>
      <c r="I837" s="18" t="str">
        <f t="shared" si="4"/>
        <v/>
      </c>
      <c r="J837" s="15"/>
      <c r="K837" s="18" t="str">
        <f>VLOOKUP(F837,'Datos por dni'!$B$10:$AM$2168,11,0)</f>
        <v/>
      </c>
      <c r="L837" s="15" t="str">
        <f>VLOOKUP(F837,'Datos por dni'!$B$810:$AT$1209,12,0)</f>
        <v/>
      </c>
      <c r="M837" s="15"/>
      <c r="N837" s="15"/>
      <c r="O837" s="15"/>
      <c r="P837" s="15"/>
      <c r="Q837" s="15"/>
    </row>
    <row r="838">
      <c r="A838" s="9" t="s">
        <v>670</v>
      </c>
      <c r="B838" s="77" t="str">
        <f>VLOOKUP(F838,'Datos por dni'!$B$810:$AT$1209,2,0)</f>
        <v/>
      </c>
      <c r="C838" s="51">
        <f>VLOOKUP(F838,'Datos por dni'!$B$810:$AT$1209,5,0)</f>
        <v>36783</v>
      </c>
      <c r="D838" s="15" t="str">
        <f>IFERROR(__xludf.DUMMYFUNCTION("IF(REGEXMATCH(E838,""^[0-9]{8}$""),""DNI"",IF(E838&lt;&gt;"""",""OTRO"",""""))"),"DNI")</f>
        <v>DNI</v>
      </c>
      <c r="E838" s="42" t="s">
        <v>470</v>
      </c>
      <c r="F838" s="59">
        <v>4.282306E7</v>
      </c>
      <c r="G838" s="15" t="str">
        <f>VLOOKUP(TEXT(F838,"0"),'Nacionalidades de todo por dni'!$A$2:$B$2168,2,0)</f>
        <v>Argentina</v>
      </c>
      <c r="H838" s="18" t="str">
        <f t="shared" si="5"/>
        <v/>
      </c>
      <c r="I838" s="18" t="str">
        <f t="shared" si="4"/>
        <v/>
      </c>
      <c r="J838" s="15"/>
      <c r="K838" s="18" t="str">
        <f>VLOOKUP(F838,'Datos por dni'!$B$10:$AM$2168,11,0)</f>
        <v/>
      </c>
      <c r="L838" s="15" t="str">
        <f>VLOOKUP(F838,'Datos por dni'!$B$810:$AT$1209,12,0)</f>
        <v/>
      </c>
      <c r="M838" s="15"/>
      <c r="N838" s="15"/>
      <c r="O838" s="15"/>
      <c r="P838" s="15"/>
      <c r="Q838" s="15"/>
    </row>
    <row r="839">
      <c r="A839" s="9" t="s">
        <v>670</v>
      </c>
      <c r="B839" s="77" t="str">
        <f>VLOOKUP(F839,'Datos por dni'!$B$810:$AT$1209,2,0)</f>
        <v/>
      </c>
      <c r="C839" s="51">
        <f>VLOOKUP(F839,'Datos por dni'!$B$810:$AT$1209,5,0)</f>
        <v>32692</v>
      </c>
      <c r="D839" s="15" t="str">
        <f>IFERROR(__xludf.DUMMYFUNCTION("IF(REGEXMATCH(E839,""^[0-9]{8}$""),""DNI"",IF(E839&lt;&gt;"""",""OTRO"",""""))"),"OTRO")</f>
        <v>OTRO</v>
      </c>
      <c r="E839" s="42" t="s">
        <v>471</v>
      </c>
      <c r="F839" s="59">
        <v>1.41189806E8</v>
      </c>
      <c r="G839" s="15" t="str">
        <f>VLOOKUP(TEXT(F839,"0"),'Nacionalidades de todo por dni'!$A$2:$B$2168,2,0)</f>
        <v/>
      </c>
      <c r="H839" s="18" t="str">
        <f t="shared" si="5"/>
        <v/>
      </c>
      <c r="I839" s="18" t="str">
        <f t="shared" si="4"/>
        <v/>
      </c>
      <c r="J839" s="15"/>
      <c r="K839" s="18" t="str">
        <f>VLOOKUP(F839,'Datos por dni'!$B$10:$AM$2168,11,0)</f>
        <v/>
      </c>
      <c r="L839" s="15" t="str">
        <f>VLOOKUP(F839,'Datos por dni'!$B$810:$AT$1209,12,0)</f>
        <v/>
      </c>
      <c r="M839" s="15"/>
      <c r="N839" s="15"/>
      <c r="O839" s="15"/>
      <c r="P839" s="15"/>
      <c r="Q839" s="15"/>
    </row>
    <row r="840">
      <c r="A840" s="9" t="s">
        <v>670</v>
      </c>
      <c r="B840" s="77" t="str">
        <f>VLOOKUP(F840,'Datos por dni'!$B$810:$AT$1209,2,0)</f>
        <v/>
      </c>
      <c r="C840" s="51">
        <f>VLOOKUP(F840,'Datos por dni'!$B$810:$AT$1209,5,0)</f>
        <v>35870</v>
      </c>
      <c r="D840" s="15" t="str">
        <f>IFERROR(__xludf.DUMMYFUNCTION("IF(REGEXMATCH(E840,""^[0-9]{8}$""),""DNI"",IF(E840&lt;&gt;"""",""OTRO"",""""))"),"OTRO")</f>
        <v>OTRO</v>
      </c>
      <c r="E840" s="42" t="s">
        <v>472</v>
      </c>
      <c r="F840" s="59" t="s">
        <v>473</v>
      </c>
      <c r="G840" s="15" t="str">
        <f>VLOOKUP(TEXT(F840,"0"),'Nacionalidades de todo por dni'!$A$2:$B$2168,2,0)</f>
        <v>Alemania</v>
      </c>
      <c r="H840" s="18" t="str">
        <f t="shared" si="5"/>
        <v/>
      </c>
      <c r="I840" s="18" t="str">
        <f t="shared" si="4"/>
        <v/>
      </c>
      <c r="J840" s="15"/>
      <c r="K840" s="18" t="str">
        <f>VLOOKUP(F840,'Datos por dni'!$B$10:$AM$2168,11,0)</f>
        <v/>
      </c>
      <c r="L840" s="15" t="str">
        <f>VLOOKUP(F840,'Datos por dni'!$B$810:$AT$1209,12,0)</f>
        <v/>
      </c>
      <c r="M840" s="15"/>
      <c r="N840" s="15"/>
      <c r="O840" s="15"/>
      <c r="P840" s="15"/>
      <c r="Q840" s="15"/>
    </row>
    <row r="841">
      <c r="A841" s="9" t="s">
        <v>670</v>
      </c>
      <c r="B841" s="77" t="str">
        <f>VLOOKUP(F841,'Datos por dni'!$B$810:$AT$1209,2,0)</f>
        <v/>
      </c>
      <c r="C841" s="51">
        <f>VLOOKUP(F841,'Datos por dni'!$B$810:$AT$1209,5,0)</f>
        <v>37166</v>
      </c>
      <c r="D841" s="15" t="str">
        <f>IFERROR(__xludf.DUMMYFUNCTION("IF(REGEXMATCH(E841,""^[0-9]{8}$""),""DNI"",IF(E841&lt;&gt;"""",""OTRO"",""""))"),"DNI")</f>
        <v>DNI</v>
      </c>
      <c r="E841" s="42" t="s">
        <v>474</v>
      </c>
      <c r="F841" s="59">
        <v>4.4398634E7</v>
      </c>
      <c r="G841" s="15" t="str">
        <f>VLOOKUP(TEXT(F841,"0"),'Nacionalidades de todo por dni'!$A$2:$B$2168,2,0)</f>
        <v>Argentina</v>
      </c>
      <c r="H841" s="18" t="str">
        <f t="shared" si="5"/>
        <v/>
      </c>
      <c r="I841" s="18" t="str">
        <f t="shared" si="4"/>
        <v/>
      </c>
      <c r="J841" s="15"/>
      <c r="K841" s="18" t="str">
        <f>VLOOKUP(F841,'Datos por dni'!$B$10:$AM$2168,11,0)</f>
        <v/>
      </c>
      <c r="L841" s="15" t="str">
        <f>VLOOKUP(F841,'Datos por dni'!$B$810:$AT$1209,12,0)</f>
        <v/>
      </c>
      <c r="M841" s="15"/>
      <c r="N841" s="15"/>
      <c r="O841" s="15"/>
      <c r="P841" s="15"/>
      <c r="Q841" s="15"/>
    </row>
    <row r="842" hidden="1">
      <c r="A842" s="9" t="s">
        <v>670</v>
      </c>
      <c r="B842" s="77" t="str">
        <f>VLOOKUP(F842,'Datos por dni'!$B$810:$AT$1209,2,0)</f>
        <v>#N/A</v>
      </c>
      <c r="C842" s="15"/>
      <c r="D842" s="15" t="str">
        <f>IFERROR(__xludf.DUMMYFUNCTION("IF(REGEXMATCH(E842,""^[0-9]{8}$""),""DNI"",IF(E842&lt;&gt;"""",""OTRO"",""""))"),"")</f>
        <v/>
      </c>
      <c r="E842" s="42"/>
      <c r="F842" s="59"/>
      <c r="G842" s="15" t="str">
        <f>VLOOKUP(TEXT(F842,"0"),'Nacionalidades de todo por dni'!$A$2:$B$2168,2,0)</f>
        <v>Estadounidense</v>
      </c>
      <c r="H842" s="18" t="str">
        <f t="shared" si="5"/>
        <v>D</v>
      </c>
      <c r="I842" s="18" t="str">
        <f t="shared" si="4"/>
        <v/>
      </c>
      <c r="J842" s="15"/>
      <c r="K842" s="18" t="str">
        <f>VLOOKUP(F842,'Datos por dni'!$B$10:$AM$2168,11,0)</f>
        <v>Días de semana por la tarde</v>
      </c>
      <c r="L842" s="15" t="str">
        <f>VLOOKUP(F842,'Datos por dni'!$B$810:$AT$1209,12,0)</f>
        <v>#N/A</v>
      </c>
      <c r="M842" s="15"/>
      <c r="N842" s="15"/>
      <c r="O842" s="15"/>
      <c r="P842" s="15"/>
      <c r="Q842" s="15"/>
    </row>
    <row r="843">
      <c r="A843" s="9" t="s">
        <v>670</v>
      </c>
      <c r="B843" s="77" t="str">
        <f>VLOOKUP(F843,'Datos por dni'!$B$810:$AT$1209,2,0)</f>
        <v/>
      </c>
      <c r="C843" s="51">
        <f>VLOOKUP(F843,'Datos por dni'!$B$810:$AT$1209,5,0)</f>
        <v>34853</v>
      </c>
      <c r="D843" s="15" t="str">
        <f>IFERROR(__xludf.DUMMYFUNCTION("IF(REGEXMATCH(E843,""^[0-9]{8}$""),""DNI"",IF(E843&lt;&gt;"""",""OTRO"",""""))"),"OTRO")</f>
        <v>OTRO</v>
      </c>
      <c r="E843" s="42" t="s">
        <v>475</v>
      </c>
      <c r="F843" s="59" t="s">
        <v>475</v>
      </c>
      <c r="G843" s="15" t="str">
        <f>VLOOKUP(TEXT(F843,"0"),'Nacionalidades de todo por dni'!$A$2:$B$2168,2,0)</f>
        <v>México</v>
      </c>
      <c r="H843" s="18" t="str">
        <f t="shared" si="5"/>
        <v/>
      </c>
      <c r="I843" s="18" t="str">
        <f t="shared" si="4"/>
        <v/>
      </c>
      <c r="J843" s="15"/>
      <c r="K843" s="18" t="str">
        <f>VLOOKUP(F843,'Datos por dni'!$B$10:$AM$2168,11,0)</f>
        <v/>
      </c>
      <c r="L843" s="15" t="str">
        <f>VLOOKUP(F843,'Datos por dni'!$B$810:$AT$1209,12,0)</f>
        <v/>
      </c>
      <c r="M843" s="15"/>
      <c r="N843" s="15"/>
      <c r="O843" s="15"/>
      <c r="P843" s="15"/>
      <c r="Q843" s="15"/>
    </row>
    <row r="844">
      <c r="A844" s="9" t="s">
        <v>670</v>
      </c>
      <c r="B844" s="77" t="str">
        <f>VLOOKUP(F844,'Datos por dni'!$B$810:$AT$1209,2,0)</f>
        <v/>
      </c>
      <c r="C844" s="51">
        <f>VLOOKUP(F844,'Datos por dni'!$B$810:$AT$1209,5,0)</f>
        <v>35268</v>
      </c>
      <c r="D844" s="15" t="str">
        <f>IFERROR(__xludf.DUMMYFUNCTION("IF(REGEXMATCH(E844,""^[0-9]{8}$""),""DNI"",IF(E844&lt;&gt;"""",""OTRO"",""""))"),"DNI")</f>
        <v>DNI</v>
      </c>
      <c r="E844" s="42" t="s">
        <v>476</v>
      </c>
      <c r="F844" s="59">
        <v>3.9632187E7</v>
      </c>
      <c r="G844" s="15" t="str">
        <f>VLOOKUP(TEXT(F844,"0"),'Nacionalidades de todo por dni'!$A$2:$B$2168,2,0)</f>
        <v>Argentina</v>
      </c>
      <c r="H844" s="18" t="str">
        <f t="shared" si="5"/>
        <v/>
      </c>
      <c r="I844" s="18" t="str">
        <f t="shared" si="4"/>
        <v/>
      </c>
      <c r="J844" s="15"/>
      <c r="K844" s="18" t="str">
        <f>VLOOKUP(F844,'Datos por dni'!$B$10:$AM$2168,11,0)</f>
        <v/>
      </c>
      <c r="L844" s="15" t="str">
        <f>VLOOKUP(F844,'Datos por dni'!$B$810:$AT$1209,12,0)</f>
        <v/>
      </c>
      <c r="M844" s="15"/>
      <c r="N844" s="15"/>
      <c r="O844" s="15"/>
      <c r="P844" s="15"/>
      <c r="Q844" s="15"/>
    </row>
    <row r="845">
      <c r="A845" s="9" t="s">
        <v>670</v>
      </c>
      <c r="B845" s="77" t="str">
        <f>VLOOKUP(F845,'Datos por dni'!$B$810:$AT$1209,2,0)</f>
        <v/>
      </c>
      <c r="C845" s="51">
        <f>VLOOKUP(F845,'Datos por dni'!$B$810:$AT$1209,5,0)</f>
        <v>36864</v>
      </c>
      <c r="D845" s="15" t="str">
        <f>IFERROR(__xludf.DUMMYFUNCTION("IF(REGEXMATCH(E845,""^[0-9]{8}$""),""DNI"",IF(E845&lt;&gt;"""",""OTRO"",""""))"),"DNI")</f>
        <v>DNI</v>
      </c>
      <c r="E845" s="42" t="s">
        <v>477</v>
      </c>
      <c r="F845" s="59">
        <v>4.305795E7</v>
      </c>
      <c r="G845" s="15" t="str">
        <f>VLOOKUP(TEXT(F845,"0"),'Nacionalidades de todo por dni'!$A$2:$B$2168,2,0)</f>
        <v>Argentina</v>
      </c>
      <c r="H845" s="18" t="str">
        <f t="shared" si="5"/>
        <v/>
      </c>
      <c r="I845" s="18" t="str">
        <f t="shared" si="4"/>
        <v/>
      </c>
      <c r="J845" s="15"/>
      <c r="K845" s="18" t="str">
        <f>VLOOKUP(F845,'Datos por dni'!$B$10:$AM$2168,11,0)</f>
        <v/>
      </c>
      <c r="L845" s="15" t="str">
        <f>VLOOKUP(F845,'Datos por dni'!$B$810:$AT$1209,12,0)</f>
        <v/>
      </c>
      <c r="M845" s="15"/>
      <c r="N845" s="15"/>
      <c r="O845" s="15"/>
      <c r="P845" s="15"/>
      <c r="Q845" s="15"/>
    </row>
    <row r="846">
      <c r="A846" s="9" t="s">
        <v>670</v>
      </c>
      <c r="B846" s="77" t="str">
        <f>VLOOKUP(F846,'Datos por dni'!$B$810:$AT$1209,2,0)</f>
        <v/>
      </c>
      <c r="C846" s="65">
        <f>VLOOKUP(F846,'Datos por dni'!$B$810:$AT$1209,5,0)</f>
        <v>36509</v>
      </c>
      <c r="D846" s="15" t="str">
        <f>IFERROR(__xludf.DUMMYFUNCTION("IF(REGEXMATCH(E846,""^[0-9]{8}$""),""DNI"",IF(E846&lt;&gt;"""",""OTRO"",""""))"),"DNI")</f>
        <v>DNI</v>
      </c>
      <c r="E846" s="42" t="s">
        <v>478</v>
      </c>
      <c r="F846" s="56">
        <v>4.2043342E7</v>
      </c>
      <c r="G846" s="15" t="str">
        <f>VLOOKUP(TEXT(F846,"0"),'Nacionalidades de todo por dni'!$A$2:$B$2168,2,0)</f>
        <v>Argentina</v>
      </c>
      <c r="H846" s="18" t="str">
        <f t="shared" si="5"/>
        <v/>
      </c>
      <c r="I846" s="18" t="str">
        <f t="shared" si="4"/>
        <v/>
      </c>
      <c r="J846" s="15"/>
      <c r="K846" s="18" t="str">
        <f>VLOOKUP(F846,'Datos por dni'!$B$10:$AM$2168,11,0)</f>
        <v/>
      </c>
      <c r="L846" s="15" t="str">
        <f>VLOOKUP(F846,'Datos por dni'!$B$810:$AT$1209,12,0)</f>
        <v/>
      </c>
      <c r="M846" s="15"/>
      <c r="N846" s="15"/>
      <c r="O846" s="15"/>
      <c r="P846" s="15"/>
      <c r="Q846" s="15"/>
    </row>
    <row r="847" hidden="1">
      <c r="A847" s="9" t="s">
        <v>670</v>
      </c>
      <c r="B847" s="77" t="str">
        <f>VLOOKUP(F847,'Datos por dni'!$B$810:$AT$1209,2,0)</f>
        <v>#N/A</v>
      </c>
      <c r="C847" s="15"/>
      <c r="D847" s="15" t="str">
        <f>IFERROR(__xludf.DUMMYFUNCTION("IF(REGEXMATCH(E847,""^[0-9]{8}$""),""DNI"",IF(E847&lt;&gt;"""",""OTRO"",""""))"),"")</f>
        <v/>
      </c>
      <c r="E847" s="42"/>
      <c r="F847" s="59"/>
      <c r="G847" s="15" t="str">
        <f>VLOOKUP(TEXT(F847,"0"),'Nacionalidades de todo por dni'!$A$2:$B$2168,2,0)</f>
        <v>Estadounidense</v>
      </c>
      <c r="H847" s="18" t="str">
        <f t="shared" si="5"/>
        <v>D</v>
      </c>
      <c r="I847" s="18" t="str">
        <f t="shared" si="4"/>
        <v/>
      </c>
      <c r="J847" s="15"/>
      <c r="K847" s="18" t="str">
        <f>VLOOKUP(F847,'Datos por dni'!$B$10:$AM$2168,11,0)</f>
        <v>Días de semana por la tarde</v>
      </c>
      <c r="L847" s="15" t="str">
        <f>VLOOKUP(F847,'Datos por dni'!$B$810:$AT$1209,12,0)</f>
        <v>#N/A</v>
      </c>
      <c r="M847" s="15"/>
      <c r="N847" s="15"/>
      <c r="O847" s="15"/>
      <c r="P847" s="15"/>
      <c r="Q847" s="15"/>
    </row>
    <row r="848">
      <c r="A848" s="9" t="s">
        <v>670</v>
      </c>
      <c r="B848" s="77" t="str">
        <f>VLOOKUP(F848,'Datos por dni'!$B$810:$AT$1209,2,0)</f>
        <v/>
      </c>
      <c r="C848" s="66">
        <f>VLOOKUP(F848,'Datos por dni'!$B$810:$AT$1209,5,0)</f>
        <v>35667</v>
      </c>
      <c r="D848" s="15" t="str">
        <f>IFERROR(__xludf.DUMMYFUNCTION("IF(REGEXMATCH(E848,""^[0-9]{8}$""),""DNI"",IF(E848&lt;&gt;"""",""OTRO"",""""))"),"DNI")</f>
        <v>DNI</v>
      </c>
      <c r="E848" s="42" t="s">
        <v>479</v>
      </c>
      <c r="F848" s="56">
        <v>4.0612198E7</v>
      </c>
      <c r="G848" s="15" t="str">
        <f>VLOOKUP(TEXT(F848,"0"),'Nacionalidades de todo por dni'!$A$2:$B$2168,2,0)</f>
        <v>Argentina</v>
      </c>
      <c r="H848" s="18" t="str">
        <f t="shared" si="5"/>
        <v/>
      </c>
      <c r="I848" s="18" t="str">
        <f t="shared" si="4"/>
        <v/>
      </c>
      <c r="J848" s="15"/>
      <c r="K848" s="18" t="str">
        <f>VLOOKUP(F848,'Datos por dni'!$B$10:$AM$2168,11,0)</f>
        <v/>
      </c>
      <c r="L848" s="15" t="str">
        <f>VLOOKUP(F848,'Datos por dni'!$B$810:$AT$1209,12,0)</f>
        <v/>
      </c>
      <c r="M848" s="15"/>
      <c r="N848" s="15"/>
      <c r="O848" s="15"/>
      <c r="P848" s="15"/>
      <c r="Q848" s="15"/>
    </row>
    <row r="849">
      <c r="A849" s="9" t="s">
        <v>670</v>
      </c>
      <c r="B849" s="77" t="str">
        <f>VLOOKUP(F849,'Datos por dni'!$B$810:$AT$1209,2,0)</f>
        <v/>
      </c>
      <c r="C849" s="51">
        <f>VLOOKUP(F849,'Datos por dni'!$B$810:$AT$1209,5,0)</f>
        <v>36978</v>
      </c>
      <c r="D849" s="15" t="str">
        <f>IFERROR(__xludf.DUMMYFUNCTION("IF(REGEXMATCH(E849,""^[0-9]{8}$""),""DNI"",IF(E849&lt;&gt;"""",""OTRO"",""""))"),"DNI")</f>
        <v>DNI</v>
      </c>
      <c r="E849" s="42" t="s">
        <v>480</v>
      </c>
      <c r="F849" s="59">
        <v>4.2934433E7</v>
      </c>
      <c r="G849" s="15" t="str">
        <f>VLOOKUP(TEXT(F849,"0"),'Nacionalidades de todo por dni'!$A$2:$B$2168,2,0)</f>
        <v>Argentina</v>
      </c>
      <c r="H849" s="18" t="str">
        <f t="shared" si="5"/>
        <v/>
      </c>
      <c r="I849" s="18" t="str">
        <f t="shared" si="4"/>
        <v/>
      </c>
      <c r="J849" s="15"/>
      <c r="K849" s="18" t="str">
        <f>VLOOKUP(F849,'Datos por dni'!$B$10:$AM$2168,11,0)</f>
        <v/>
      </c>
      <c r="L849" s="15" t="str">
        <f>VLOOKUP(F849,'Datos por dni'!$B$810:$AT$1209,12,0)</f>
        <v/>
      </c>
      <c r="M849" s="15"/>
      <c r="N849" s="15"/>
      <c r="O849" s="15"/>
      <c r="P849" s="15"/>
      <c r="Q849" s="15"/>
    </row>
    <row r="850">
      <c r="A850" s="9" t="s">
        <v>670</v>
      </c>
      <c r="B850" s="77" t="str">
        <f>VLOOKUP(F850,'Datos por dni'!$B$810:$AT$1209,2,0)</f>
        <v/>
      </c>
      <c r="C850" s="51">
        <f>VLOOKUP(F850,'Datos por dni'!$B$810:$AT$1209,5,0)</f>
        <v>35971</v>
      </c>
      <c r="D850" s="15" t="str">
        <f>IFERROR(__xludf.DUMMYFUNCTION("IF(REGEXMATCH(E850,""^[0-9]{8}$""),""DNI"",IF(E850&lt;&gt;"""",""OTRO"",""""))"),"DNI")</f>
        <v>DNI</v>
      </c>
      <c r="E850" s="42" t="s">
        <v>481</v>
      </c>
      <c r="F850" s="56">
        <v>4.0735301E7</v>
      </c>
      <c r="G850" s="15" t="str">
        <f>VLOOKUP(TEXT(F850,"0"),'Nacionalidades de todo por dni'!$A$2:$B$2168,2,0)</f>
        <v>Argentina</v>
      </c>
      <c r="H850" s="18" t="str">
        <f t="shared" si="5"/>
        <v/>
      </c>
      <c r="I850" s="18" t="str">
        <f t="shared" si="4"/>
        <v/>
      </c>
      <c r="J850" s="15"/>
      <c r="K850" s="18" t="str">
        <f>VLOOKUP(F850,'Datos por dni'!$B$10:$AM$2168,11,0)</f>
        <v/>
      </c>
      <c r="L850" s="15" t="str">
        <f>VLOOKUP(F850,'Datos por dni'!$B$810:$AT$1209,12,0)</f>
        <v/>
      </c>
      <c r="M850" s="15"/>
      <c r="N850" s="15"/>
      <c r="O850" s="15"/>
      <c r="P850" s="15"/>
      <c r="Q850" s="15"/>
    </row>
    <row r="851">
      <c r="A851" s="9" t="s">
        <v>670</v>
      </c>
      <c r="B851" s="77" t="str">
        <f>VLOOKUP(F851,'Datos por dni'!$B$810:$AT$1209,2,0)</f>
        <v/>
      </c>
      <c r="C851" s="51">
        <f>VLOOKUP(F851,'Datos por dni'!$B$810:$AT$1209,5,0)</f>
        <v>34380</v>
      </c>
      <c r="D851" s="15" t="str">
        <f>IFERROR(__xludf.DUMMYFUNCTION("IF(REGEXMATCH(E851,""^[0-9]{8}$""),""DNI"",IF(E851&lt;&gt;"""",""OTRO"",""""))"),"DNI")</f>
        <v>DNI</v>
      </c>
      <c r="E851" s="42" t="s">
        <v>482</v>
      </c>
      <c r="F851" s="59">
        <v>3.7886925E7</v>
      </c>
      <c r="G851" s="15" t="str">
        <f>VLOOKUP(TEXT(F851,"0"),'Nacionalidades de todo por dni'!$A$2:$B$2168,2,0)</f>
        <v>Argentina</v>
      </c>
      <c r="H851" s="18" t="str">
        <f t="shared" si="5"/>
        <v/>
      </c>
      <c r="I851" s="18" t="str">
        <f t="shared" si="4"/>
        <v/>
      </c>
      <c r="J851" s="15"/>
      <c r="K851" s="18" t="str">
        <f>VLOOKUP(F851,'Datos por dni'!$B$10:$AM$2168,11,0)</f>
        <v/>
      </c>
      <c r="L851" s="15" t="str">
        <f>VLOOKUP(F851,'Datos por dni'!$B$810:$AT$1209,12,0)</f>
        <v/>
      </c>
      <c r="M851" s="15"/>
      <c r="N851" s="15"/>
      <c r="O851" s="15"/>
      <c r="P851" s="15"/>
      <c r="Q851" s="15"/>
    </row>
    <row r="852">
      <c r="A852" s="9" t="s">
        <v>670</v>
      </c>
      <c r="B852" s="77" t="str">
        <f>VLOOKUP(F852,'Datos por dni'!$B$810:$AT$1209,2,0)</f>
        <v/>
      </c>
      <c r="C852" s="51">
        <f>VLOOKUP(F852,'Datos por dni'!$B$810:$AT$1209,5,0)</f>
        <v>34773</v>
      </c>
      <c r="D852" s="15" t="str">
        <f>IFERROR(__xludf.DUMMYFUNCTION("IF(REGEXMATCH(E852,""^[0-9]{8}$""),""DNI"",IF(E852&lt;&gt;"""",""OTRO"",""""))"),"DNI")</f>
        <v>DNI</v>
      </c>
      <c r="E852" s="42" t="s">
        <v>483</v>
      </c>
      <c r="F852" s="56">
        <v>3.8995209E7</v>
      </c>
      <c r="G852" s="15" t="str">
        <f>VLOOKUP(TEXT(F852,"0"),'Nacionalidades de todo por dni'!$A$2:$B$2168,2,0)</f>
        <v>Argentina</v>
      </c>
      <c r="H852" s="18" t="str">
        <f t="shared" si="5"/>
        <v/>
      </c>
      <c r="I852" s="18" t="str">
        <f t="shared" si="4"/>
        <v/>
      </c>
      <c r="J852" s="15"/>
      <c r="K852" s="18" t="str">
        <f>VLOOKUP(F852,'Datos por dni'!$B$10:$AM$2168,11,0)</f>
        <v/>
      </c>
      <c r="L852" s="15" t="str">
        <f>VLOOKUP(F852,'Datos por dni'!$B$810:$AT$1209,12,0)</f>
        <v/>
      </c>
      <c r="M852" s="15"/>
      <c r="N852" s="15"/>
      <c r="O852" s="15"/>
      <c r="P852" s="15"/>
      <c r="Q852" s="15"/>
    </row>
    <row r="853">
      <c r="A853" s="9" t="s">
        <v>670</v>
      </c>
      <c r="B853" s="77" t="str">
        <f>VLOOKUP(F853,'Datos por dni'!$B$810:$AT$1209,2,0)</f>
        <v/>
      </c>
      <c r="C853" s="51">
        <f>VLOOKUP(F853,'Datos por dni'!$B$810:$AT$1209,5,0)</f>
        <v>36292</v>
      </c>
      <c r="D853" s="15" t="str">
        <f>IFERROR(__xludf.DUMMYFUNCTION("IF(REGEXMATCH(E853,""^[0-9]{8}$""),""DNI"",IF(E853&lt;&gt;"""",""OTRO"",""""))"),"DNI")</f>
        <v>DNI</v>
      </c>
      <c r="E853" s="42" t="s">
        <v>484</v>
      </c>
      <c r="F853" s="56">
        <v>4.191539E7</v>
      </c>
      <c r="G853" s="15" t="str">
        <f>VLOOKUP(TEXT(F853,"0"),'Nacionalidades de todo por dni'!$A$2:$B$2168,2,0)</f>
        <v>Argentina</v>
      </c>
      <c r="H853" s="18" t="str">
        <f t="shared" si="5"/>
        <v/>
      </c>
      <c r="I853" s="18" t="str">
        <f t="shared" si="4"/>
        <v/>
      </c>
      <c r="J853" s="15"/>
      <c r="K853" s="18" t="str">
        <f>VLOOKUP(F853,'Datos por dni'!$B$10:$AM$2168,11,0)</f>
        <v/>
      </c>
      <c r="L853" s="15" t="str">
        <f>VLOOKUP(F853,'Datos por dni'!$B$810:$AT$1209,12,0)</f>
        <v/>
      </c>
      <c r="M853" s="15"/>
      <c r="N853" s="15"/>
      <c r="O853" s="15"/>
      <c r="P853" s="15"/>
      <c r="Q853" s="15"/>
    </row>
    <row r="854">
      <c r="A854" s="9" t="s">
        <v>670</v>
      </c>
      <c r="B854" s="77" t="str">
        <f>VLOOKUP(F854,'Datos por dni'!$B$810:$AT$1209,2,0)</f>
        <v/>
      </c>
      <c r="C854" s="51">
        <f>VLOOKUP(F854,'Datos por dni'!$B$810:$AT$1209,5,0)</f>
        <v>35577</v>
      </c>
      <c r="D854" s="15" t="str">
        <f>IFERROR(__xludf.DUMMYFUNCTION("IF(REGEXMATCH(E854,""^[0-9]{8}$""),""DNI"",IF(E854&lt;&gt;"""",""OTRO"",""""))"),"DNI")</f>
        <v>DNI</v>
      </c>
      <c r="E854" s="42" t="s">
        <v>485</v>
      </c>
      <c r="F854" s="63">
        <v>4.03535E7</v>
      </c>
      <c r="G854" s="15" t="str">
        <f>VLOOKUP(TEXT(F854,"0"),'Nacionalidades de todo por dni'!$A$2:$B$2168,2,0)</f>
        <v>Argentina</v>
      </c>
      <c r="H854" s="18" t="str">
        <f t="shared" si="5"/>
        <v/>
      </c>
      <c r="I854" s="18" t="str">
        <f t="shared" si="4"/>
        <v/>
      </c>
      <c r="J854" s="15"/>
      <c r="K854" s="18" t="str">
        <f>VLOOKUP(F854,'Datos por dni'!$B$10:$AM$2168,11,0)</f>
        <v/>
      </c>
      <c r="L854" s="15" t="str">
        <f>VLOOKUP(F854,'Datos por dni'!$B$810:$AT$1209,12,0)</f>
        <v/>
      </c>
      <c r="M854" s="15"/>
      <c r="N854" s="15"/>
      <c r="O854" s="15"/>
      <c r="P854" s="15"/>
      <c r="Q854" s="15"/>
    </row>
    <row r="855">
      <c r="A855" s="9" t="s">
        <v>670</v>
      </c>
      <c r="B855" s="77" t="str">
        <f>VLOOKUP(F855,'Datos por dni'!$B$810:$AT$1209,2,0)</f>
        <v/>
      </c>
      <c r="C855" s="51">
        <f>VLOOKUP(F855,'Datos por dni'!$B$810:$AT$1209,5,0)</f>
        <v>36084</v>
      </c>
      <c r="D855" s="15" t="str">
        <f>IFERROR(__xludf.DUMMYFUNCTION("IF(REGEXMATCH(E855,""^[0-9]{8}$""),""DNI"",IF(E855&lt;&gt;"""",""OTRO"",""""))"),"DNI")</f>
        <v>DNI</v>
      </c>
      <c r="E855" s="42" t="s">
        <v>486</v>
      </c>
      <c r="F855" s="59">
        <v>4.1451772E7</v>
      </c>
      <c r="G855" s="15" t="str">
        <f>VLOOKUP(TEXT(F855,"0"),'Nacionalidades de todo por dni'!$A$2:$B$2168,2,0)</f>
        <v>Argentina</v>
      </c>
      <c r="H855" s="18" t="str">
        <f t="shared" si="5"/>
        <v/>
      </c>
      <c r="I855" s="18" t="str">
        <f t="shared" si="4"/>
        <v/>
      </c>
      <c r="J855" s="15"/>
      <c r="K855" s="18" t="str">
        <f>VLOOKUP(F855,'Datos por dni'!$B$10:$AM$2168,11,0)</f>
        <v/>
      </c>
      <c r="L855" s="15" t="str">
        <f>VLOOKUP(F855,'Datos por dni'!$B$810:$AT$1209,12,0)</f>
        <v/>
      </c>
      <c r="M855" s="15"/>
      <c r="N855" s="15"/>
      <c r="O855" s="15"/>
      <c r="P855" s="15"/>
      <c r="Q855" s="15"/>
    </row>
    <row r="856">
      <c r="A856" s="9" t="s">
        <v>670</v>
      </c>
      <c r="B856" s="77" t="str">
        <f>VLOOKUP(F856,'Datos por dni'!$B$810:$AT$1209,2,0)</f>
        <v/>
      </c>
      <c r="C856" s="51">
        <f>VLOOKUP(F856,'Datos por dni'!$B$810:$AT$1209,5,0)</f>
        <v>35451</v>
      </c>
      <c r="D856" s="15" t="str">
        <f>IFERROR(__xludf.DUMMYFUNCTION("IF(REGEXMATCH(E856,""^[0-9]{8}$""),""DNI"",IF(E856&lt;&gt;"""",""OTRO"",""""))"),"OTRO")</f>
        <v>OTRO</v>
      </c>
      <c r="E856" s="42" t="s">
        <v>487</v>
      </c>
      <c r="F856" s="56" t="s">
        <v>488</v>
      </c>
      <c r="G856" s="15" t="str">
        <f>VLOOKUP(TEXT(F856,"0"),'Nacionalidades de todo por dni'!$A$2:$B$2168,2,0)</f>
        <v>Francia</v>
      </c>
      <c r="H856" s="18" t="str">
        <f t="shared" si="5"/>
        <v/>
      </c>
      <c r="I856" s="18" t="str">
        <f t="shared" si="4"/>
        <v/>
      </c>
      <c r="J856" s="15"/>
      <c r="K856" s="18" t="str">
        <f>VLOOKUP(F856,'Datos por dni'!$B$10:$AM$2168,11,0)</f>
        <v/>
      </c>
      <c r="L856" s="15" t="str">
        <f>VLOOKUP(F856,'Datos por dni'!$B$810:$AT$1209,12,0)</f>
        <v/>
      </c>
      <c r="M856" s="15"/>
      <c r="N856" s="15"/>
      <c r="O856" s="15"/>
      <c r="P856" s="15"/>
      <c r="Q856" s="15"/>
    </row>
    <row r="857">
      <c r="A857" s="9" t="s">
        <v>670</v>
      </c>
      <c r="B857" s="77" t="str">
        <f>VLOOKUP(F857,'Datos por dni'!$B$810:$AT$1209,2,0)</f>
        <v/>
      </c>
      <c r="C857" s="49">
        <f>VLOOKUP(F857,'Datos por dni'!$B$810:$AT$1209,5,0)</f>
        <v>33926</v>
      </c>
      <c r="D857" s="15" t="str">
        <f>IFERROR(__xludf.DUMMYFUNCTION("IF(REGEXMATCH(E857,""^[0-9]{8}$""),""DNI"",IF(E857&lt;&gt;"""",""OTRO"",""""))"),"DNI")</f>
        <v>DNI</v>
      </c>
      <c r="E857" s="42" t="s">
        <v>489</v>
      </c>
      <c r="F857" s="56">
        <v>3.6950355E7</v>
      </c>
      <c r="G857" s="15" t="str">
        <f>VLOOKUP(TEXT(F857,"0"),'Nacionalidades de todo por dni'!$A$2:$B$2168,2,0)</f>
        <v>Argentina</v>
      </c>
      <c r="H857" s="18" t="str">
        <f t="shared" si="5"/>
        <v/>
      </c>
      <c r="I857" s="18" t="str">
        <f t="shared" si="4"/>
        <v/>
      </c>
      <c r="J857" s="15"/>
      <c r="K857" s="18" t="str">
        <f>VLOOKUP(F857,'Datos por dni'!$B$10:$AM$2168,11,0)</f>
        <v/>
      </c>
      <c r="L857" s="15" t="str">
        <f>VLOOKUP(F857,'Datos por dni'!$B$810:$AT$1209,12,0)</f>
        <v/>
      </c>
      <c r="M857" s="15"/>
      <c r="N857" s="15"/>
      <c r="O857" s="15"/>
      <c r="P857" s="15"/>
      <c r="Q857" s="15"/>
    </row>
    <row r="858">
      <c r="A858" s="9" t="s">
        <v>670</v>
      </c>
      <c r="B858" s="77" t="str">
        <f>VLOOKUP(F858,'Datos por dni'!$B$810:$AT$1209,2,0)</f>
        <v/>
      </c>
      <c r="C858" s="51">
        <f>VLOOKUP(F858,'Datos por dni'!$B$810:$AT$1209,5,0)</f>
        <v>36732</v>
      </c>
      <c r="D858" s="15" t="str">
        <f>IFERROR(__xludf.DUMMYFUNCTION("IF(REGEXMATCH(E858,""^[0-9]{8}$""),""DNI"",IF(E858&lt;&gt;"""",""OTRO"",""""))"),"DNI")</f>
        <v>DNI</v>
      </c>
      <c r="E858" s="42" t="s">
        <v>490</v>
      </c>
      <c r="F858" s="59">
        <v>9.281777E7</v>
      </c>
      <c r="G858" s="15" t="str">
        <f>VLOOKUP(TEXT(F858,"0"),'Nacionalidades de todo por dni'!$A$2:$B$2168,2,0)</f>
        <v>Argentina</v>
      </c>
      <c r="H858" s="18" t="str">
        <f t="shared" si="5"/>
        <v/>
      </c>
      <c r="I858" s="18" t="str">
        <f t="shared" si="4"/>
        <v/>
      </c>
      <c r="J858" s="15"/>
      <c r="K858" s="18" t="str">
        <f>VLOOKUP(F858,'Datos por dni'!$B$10:$AM$2168,11,0)</f>
        <v/>
      </c>
      <c r="L858" s="15" t="str">
        <f>VLOOKUP(F858,'Datos por dni'!$B$810:$AT$1209,12,0)</f>
        <v/>
      </c>
      <c r="M858" s="15"/>
      <c r="N858" s="15"/>
      <c r="O858" s="15"/>
      <c r="P858" s="15"/>
      <c r="Q858" s="15"/>
    </row>
    <row r="859" hidden="1">
      <c r="A859" s="9" t="s">
        <v>670</v>
      </c>
      <c r="B859" s="77" t="str">
        <f>VLOOKUP(F859,'Datos por dni'!$B$810:$AT$1209,2,0)</f>
        <v>#N/A</v>
      </c>
      <c r="C859" s="15"/>
      <c r="D859" s="15" t="str">
        <f>IFERROR(__xludf.DUMMYFUNCTION("IF(REGEXMATCH(E859,""^[0-9]{8}$""),""DNI"",IF(E859&lt;&gt;"""",""OTRO"",""""))"),"")</f>
        <v/>
      </c>
      <c r="E859" s="42"/>
      <c r="F859" s="59"/>
      <c r="G859" s="15" t="str">
        <f>VLOOKUP(TEXT(F859,"0"),'Nacionalidades de todo por dni'!$A$2:$B$2168,2,0)</f>
        <v>Estadounidense</v>
      </c>
      <c r="H859" s="18" t="str">
        <f t="shared" si="5"/>
        <v>D</v>
      </c>
      <c r="I859" s="18" t="str">
        <f t="shared" si="4"/>
        <v/>
      </c>
      <c r="J859" s="15"/>
      <c r="K859" s="18" t="str">
        <f>VLOOKUP(F859,'Datos por dni'!$B$10:$AM$2168,11,0)</f>
        <v>Días de semana por la tarde</v>
      </c>
      <c r="L859" s="15" t="str">
        <f>VLOOKUP(F859,'Datos por dni'!$B$810:$AT$1209,12,0)</f>
        <v>#N/A</v>
      </c>
      <c r="M859" s="15"/>
      <c r="N859" s="15"/>
      <c r="O859" s="15"/>
      <c r="P859" s="15"/>
      <c r="Q859" s="15"/>
    </row>
    <row r="860">
      <c r="A860" s="9" t="s">
        <v>670</v>
      </c>
      <c r="B860" s="77" t="str">
        <f>VLOOKUP(F860,'Datos por dni'!$B$810:$AT$1209,2,0)</f>
        <v/>
      </c>
      <c r="C860" s="51">
        <f>VLOOKUP(F860,'Datos por dni'!$B$810:$AT$1209,5,0)</f>
        <v>36428</v>
      </c>
      <c r="D860" s="15" t="str">
        <f>IFERROR(__xludf.DUMMYFUNCTION("IF(REGEXMATCH(E860,""^[0-9]{8}$""),""DNI"",IF(E860&lt;&gt;"""",""OTRO"",""""))"),"DNI")</f>
        <v>DNI</v>
      </c>
      <c r="E860" s="42" t="s">
        <v>491</v>
      </c>
      <c r="F860" s="59">
        <v>4.220155E7</v>
      </c>
      <c r="G860" s="15" t="str">
        <f>VLOOKUP(TEXT(F860,"0"),'Nacionalidades de todo por dni'!$A$2:$B$2168,2,0)</f>
        <v>Argentina</v>
      </c>
      <c r="H860" s="18" t="str">
        <f t="shared" si="5"/>
        <v/>
      </c>
      <c r="I860" s="18" t="str">
        <f t="shared" si="4"/>
        <v/>
      </c>
      <c r="J860" s="15"/>
      <c r="K860" s="18" t="str">
        <f>VLOOKUP(F860,'Datos por dni'!$B$10:$AM$2168,11,0)</f>
        <v/>
      </c>
      <c r="L860" s="15" t="str">
        <f>VLOOKUP(F860,'Datos por dni'!$B$810:$AT$1209,12,0)</f>
        <v/>
      </c>
      <c r="M860" s="15"/>
      <c r="N860" s="15"/>
      <c r="O860" s="15"/>
      <c r="P860" s="15"/>
      <c r="Q860" s="15"/>
    </row>
    <row r="861" hidden="1">
      <c r="A861" s="9" t="s">
        <v>670</v>
      </c>
      <c r="B861" s="77" t="str">
        <f>VLOOKUP(F861,'Datos por dni'!$B$810:$AT$1209,2,0)</f>
        <v>#N/A</v>
      </c>
      <c r="C861" s="15"/>
      <c r="D861" s="15" t="str">
        <f>IFERROR(__xludf.DUMMYFUNCTION("IF(REGEXMATCH(E861,""^[0-9]{8}$""),""DNI"",IF(E861&lt;&gt;"""",""OTRO"",""""))"),"")</f>
        <v/>
      </c>
      <c r="E861" s="42"/>
      <c r="F861" s="59"/>
      <c r="G861" s="15" t="str">
        <f>VLOOKUP(TEXT(F861,"0"),'Nacionalidades de todo por dni'!$A$2:$B$2168,2,0)</f>
        <v>Estadounidense</v>
      </c>
      <c r="H861" s="18" t="str">
        <f t="shared" si="5"/>
        <v>D</v>
      </c>
      <c r="I861" s="18" t="str">
        <f t="shared" si="4"/>
        <v/>
      </c>
      <c r="J861" s="15"/>
      <c r="K861" s="18" t="str">
        <f>VLOOKUP(F861,'Datos por dni'!$B$10:$AM$2168,11,0)</f>
        <v>Días de semana por la tarde</v>
      </c>
      <c r="L861" s="15" t="str">
        <f>VLOOKUP(F861,'Datos por dni'!$B$810:$AT$1209,12,0)</f>
        <v>#N/A</v>
      </c>
      <c r="M861" s="15"/>
      <c r="N861" s="15"/>
      <c r="O861" s="15"/>
      <c r="P861" s="15"/>
      <c r="Q861" s="15"/>
    </row>
    <row r="862">
      <c r="A862" s="9" t="s">
        <v>670</v>
      </c>
      <c r="B862" s="77" t="str">
        <f>VLOOKUP(F862,'Datos por dni'!$B$810:$AT$1209,2,0)</f>
        <v/>
      </c>
      <c r="C862" s="51">
        <f>VLOOKUP(F862,'Datos por dni'!$B$810:$AT$1209,5,0)</f>
        <v>34483</v>
      </c>
      <c r="D862" s="15" t="str">
        <f>IFERROR(__xludf.DUMMYFUNCTION("IF(REGEXMATCH(E862,""^[0-9]{8}$""),""DNI"",IF(E862&lt;&gt;"""",""OTRO"",""""))"),"DNI")</f>
        <v>DNI</v>
      </c>
      <c r="E862" s="42" t="s">
        <v>492</v>
      </c>
      <c r="F862" s="56">
        <v>3.8395341E7</v>
      </c>
      <c r="G862" s="15" t="str">
        <f>VLOOKUP(TEXT(F862,"0"),'Nacionalidades de todo por dni'!$A$2:$B$2168,2,0)</f>
        <v>Argentina</v>
      </c>
      <c r="H862" s="18" t="str">
        <f t="shared" si="5"/>
        <v/>
      </c>
      <c r="I862" s="18" t="str">
        <f t="shared" si="4"/>
        <v/>
      </c>
      <c r="J862" s="15"/>
      <c r="K862" s="18" t="str">
        <f>VLOOKUP(F862,'Datos por dni'!$B$10:$AM$2168,11,0)</f>
        <v/>
      </c>
      <c r="L862" s="15" t="str">
        <f>VLOOKUP(F862,'Datos por dni'!$B$810:$AT$1209,12,0)</f>
        <v/>
      </c>
      <c r="M862" s="15"/>
      <c r="N862" s="15"/>
      <c r="O862" s="15"/>
      <c r="P862" s="15"/>
      <c r="Q862" s="15"/>
    </row>
    <row r="863" hidden="1">
      <c r="A863" s="9" t="s">
        <v>670</v>
      </c>
      <c r="B863" s="77" t="str">
        <f>VLOOKUP(F863,'Datos por dni'!$B$810:$AT$1209,2,0)</f>
        <v>#N/A</v>
      </c>
      <c r="C863" s="15"/>
      <c r="D863" s="15" t="str">
        <f>IFERROR(__xludf.DUMMYFUNCTION("IF(REGEXMATCH(E863,""^[0-9]{8}$""),""DNI"",IF(E863&lt;&gt;"""",""OTRO"",""""))"),"")</f>
        <v/>
      </c>
      <c r="E863" s="42"/>
      <c r="F863" s="59"/>
      <c r="G863" s="15" t="str">
        <f>VLOOKUP(TEXT(F863,"0"),'Nacionalidades de todo por dni'!$A$2:$B$2168,2,0)</f>
        <v>Estadounidense</v>
      </c>
      <c r="H863" s="18" t="str">
        <f t="shared" si="5"/>
        <v>D</v>
      </c>
      <c r="I863" s="18" t="str">
        <f t="shared" si="4"/>
        <v/>
      </c>
      <c r="J863" s="15"/>
      <c r="K863" s="18" t="str">
        <f>VLOOKUP(F863,'Datos por dni'!$B$10:$AM$2168,11,0)</f>
        <v>Días de semana por la tarde</v>
      </c>
      <c r="L863" s="15" t="str">
        <f>VLOOKUP(F863,'Datos por dni'!$B$810:$AT$1209,12,0)</f>
        <v>#N/A</v>
      </c>
      <c r="M863" s="15"/>
      <c r="N863" s="15"/>
      <c r="O863" s="15"/>
      <c r="P863" s="15"/>
      <c r="Q863" s="15"/>
    </row>
    <row r="864">
      <c r="A864" s="9" t="s">
        <v>670</v>
      </c>
      <c r="B864" s="77" t="str">
        <f>VLOOKUP(F864,'Datos por dni'!$B$810:$AT$1209,2,0)</f>
        <v/>
      </c>
      <c r="C864" s="49">
        <f>VLOOKUP(F864,'Datos por dni'!$B$810:$AT$1209,5,0)</f>
        <v>28041</v>
      </c>
      <c r="D864" s="15" t="str">
        <f>IFERROR(__xludf.DUMMYFUNCTION("IF(REGEXMATCH(E864,""^[0-9]{8}$""),""DNI"",IF(E864&lt;&gt;"""",""OTRO"",""""))"),"DNI")</f>
        <v>DNI</v>
      </c>
      <c r="E864" s="42" t="s">
        <v>493</v>
      </c>
      <c r="F864" s="56">
        <v>2.559819E7</v>
      </c>
      <c r="G864" s="15" t="str">
        <f>VLOOKUP(TEXT(F864,"0"),'Nacionalidades de todo por dni'!$A$2:$B$2168,2,0)</f>
        <v>Argentina</v>
      </c>
      <c r="H864" s="18" t="str">
        <f t="shared" si="5"/>
        <v/>
      </c>
      <c r="I864" s="18" t="str">
        <f t="shared" si="4"/>
        <v/>
      </c>
      <c r="J864" s="15"/>
      <c r="K864" s="18" t="str">
        <f>VLOOKUP(F864,'Datos por dni'!$B$10:$AM$2168,11,0)</f>
        <v/>
      </c>
      <c r="L864" s="15" t="str">
        <f>VLOOKUP(F864,'Datos por dni'!$B$810:$AT$1209,12,0)</f>
        <v/>
      </c>
      <c r="M864" s="15"/>
      <c r="N864" s="15"/>
      <c r="O864" s="15"/>
      <c r="P864" s="15"/>
      <c r="Q864" s="15"/>
    </row>
    <row r="865">
      <c r="A865" s="9" t="s">
        <v>670</v>
      </c>
      <c r="B865" s="77" t="str">
        <f>VLOOKUP(F865,'Datos por dni'!$B$810:$AT$1209,2,0)</f>
        <v/>
      </c>
      <c r="C865" s="51">
        <f>VLOOKUP(F865,'Datos por dni'!$B$810:$AT$1209,5,0)</f>
        <v>32368</v>
      </c>
      <c r="D865" s="15" t="str">
        <f>IFERROR(__xludf.DUMMYFUNCTION("IF(REGEXMATCH(E865,""^[0-9]{8}$""),""DNI"",IF(E865&lt;&gt;"""",""OTRO"",""""))"),"DNI")</f>
        <v>DNI</v>
      </c>
      <c r="E865" s="42" t="s">
        <v>494</v>
      </c>
      <c r="F865" s="63">
        <v>3.3951045E7</v>
      </c>
      <c r="G865" s="15" t="str">
        <f>VLOOKUP(TEXT(F865,"0"),'Nacionalidades de todo por dni'!$A$2:$B$2168,2,0)</f>
        <v>Argentina</v>
      </c>
      <c r="H865" s="18" t="str">
        <f t="shared" si="5"/>
        <v/>
      </c>
      <c r="I865" s="18" t="str">
        <f t="shared" si="4"/>
        <v/>
      </c>
      <c r="J865" s="15"/>
      <c r="K865" s="18" t="str">
        <f>VLOOKUP(F865,'Datos por dni'!$B$10:$AM$2168,11,0)</f>
        <v/>
      </c>
      <c r="L865" s="15" t="str">
        <f>VLOOKUP(F865,'Datos por dni'!$B$810:$AT$1209,12,0)</f>
        <v/>
      </c>
      <c r="M865" s="15"/>
      <c r="N865" s="15"/>
      <c r="O865" s="15"/>
      <c r="P865" s="15"/>
      <c r="Q865" s="15"/>
    </row>
    <row r="866">
      <c r="A866" s="9" t="s">
        <v>670</v>
      </c>
      <c r="B866" s="77" t="str">
        <f>VLOOKUP(F866,'Datos por dni'!$B$810:$AT$1209,2,0)</f>
        <v/>
      </c>
      <c r="C866" s="51">
        <f>VLOOKUP(F866,'Datos por dni'!$B$810:$AT$1209,5,0)</f>
        <v>36710</v>
      </c>
      <c r="D866" s="15" t="str">
        <f>IFERROR(__xludf.DUMMYFUNCTION("IF(REGEXMATCH(E866,""^[0-9]{8}$""),""DNI"",IF(E866&lt;&gt;"""",""OTRO"",""""))"),"DNI")</f>
        <v>DNI</v>
      </c>
      <c r="E866" s="42" t="s">
        <v>495</v>
      </c>
      <c r="F866" s="56">
        <v>4.2662638E7</v>
      </c>
      <c r="G866" s="15" t="str">
        <f>VLOOKUP(TEXT(F866,"0"),'Nacionalidades de todo por dni'!$A$2:$B$2168,2,0)</f>
        <v>Argentina</v>
      </c>
      <c r="H866" s="18" t="str">
        <f t="shared" si="5"/>
        <v/>
      </c>
      <c r="I866" s="18" t="str">
        <f t="shared" si="4"/>
        <v/>
      </c>
      <c r="J866" s="15"/>
      <c r="K866" s="18" t="str">
        <f>VLOOKUP(F866,'Datos por dni'!$B$10:$AM$2168,11,0)</f>
        <v/>
      </c>
      <c r="L866" s="15" t="str">
        <f>VLOOKUP(F866,'Datos por dni'!$B$810:$AT$1209,12,0)</f>
        <v/>
      </c>
      <c r="M866" s="15"/>
      <c r="N866" s="15"/>
      <c r="O866" s="15"/>
      <c r="P866" s="15"/>
      <c r="Q866" s="15"/>
    </row>
    <row r="867">
      <c r="A867" s="9" t="s">
        <v>670</v>
      </c>
      <c r="B867" s="77" t="str">
        <f>VLOOKUP(F867,'Datos por dni'!$B$810:$AT$1209,2,0)</f>
        <v/>
      </c>
      <c r="C867" s="51">
        <f>VLOOKUP(F867,'Datos por dni'!$B$810:$AT$1209,5,0)</f>
        <v>35087</v>
      </c>
      <c r="D867" s="15" t="str">
        <f>IFERROR(__xludf.DUMMYFUNCTION("IF(REGEXMATCH(E867,""^[0-9]{8}$""),""DNI"",IF(E867&lt;&gt;"""",""OTRO"",""""))"),"DNI")</f>
        <v>DNI</v>
      </c>
      <c r="E867" s="42" t="s">
        <v>496</v>
      </c>
      <c r="F867" s="56">
        <v>3.9413217E7</v>
      </c>
      <c r="G867" s="15" t="str">
        <f>VLOOKUP(TEXT(F867,"0"),'Nacionalidades de todo por dni'!$A$2:$B$2168,2,0)</f>
        <v>Argentina</v>
      </c>
      <c r="H867" s="18" t="str">
        <f t="shared" si="5"/>
        <v/>
      </c>
      <c r="I867" s="18" t="str">
        <f t="shared" si="4"/>
        <v/>
      </c>
      <c r="J867" s="15"/>
      <c r="K867" s="18" t="str">
        <f>VLOOKUP(F867,'Datos por dni'!$B$10:$AM$2168,11,0)</f>
        <v/>
      </c>
      <c r="L867" s="15" t="str">
        <f>VLOOKUP(F867,'Datos por dni'!$B$810:$AT$1209,12,0)</f>
        <v/>
      </c>
      <c r="M867" s="15"/>
      <c r="N867" s="15"/>
      <c r="O867" s="15"/>
      <c r="P867" s="15"/>
      <c r="Q867" s="15"/>
    </row>
    <row r="868">
      <c r="A868" s="9" t="s">
        <v>670</v>
      </c>
      <c r="B868" s="77" t="str">
        <f>VLOOKUP(F868,'Datos por dni'!$B$810:$AT$1209,2,0)</f>
        <v/>
      </c>
      <c r="C868" s="51">
        <f>VLOOKUP(F868,'Datos por dni'!$B$810:$AT$1209,5,0)</f>
        <v>36185</v>
      </c>
      <c r="D868" s="15" t="str">
        <f>IFERROR(__xludf.DUMMYFUNCTION("IF(REGEXMATCH(E868,""^[0-9]{8}$""),""DNI"",IF(E868&lt;&gt;"""",""OTRO"",""""))"),"DNI")</f>
        <v>DNI</v>
      </c>
      <c r="E868" s="42" t="s">
        <v>497</v>
      </c>
      <c r="F868" s="56">
        <v>4.1700386E7</v>
      </c>
      <c r="G868" s="15" t="str">
        <f>VLOOKUP(TEXT(F868,"0"),'Nacionalidades de todo por dni'!$A$2:$B$2168,2,0)</f>
        <v>Argentina</v>
      </c>
      <c r="H868" s="18" t="str">
        <f t="shared" si="5"/>
        <v/>
      </c>
      <c r="I868" s="18" t="str">
        <f t="shared" si="4"/>
        <v/>
      </c>
      <c r="J868" s="15"/>
      <c r="K868" s="18" t="str">
        <f>VLOOKUP(F868,'Datos por dni'!$B$10:$AM$2168,11,0)</f>
        <v/>
      </c>
      <c r="L868" s="15" t="str">
        <f>VLOOKUP(F868,'Datos por dni'!$B$810:$AT$1209,12,0)</f>
        <v/>
      </c>
      <c r="M868" s="15"/>
      <c r="N868" s="15"/>
      <c r="O868" s="15"/>
      <c r="P868" s="15"/>
      <c r="Q868" s="15"/>
    </row>
    <row r="869">
      <c r="A869" s="9" t="s">
        <v>670</v>
      </c>
      <c r="B869" s="77" t="str">
        <f>VLOOKUP(F869,'Datos por dni'!$B$810:$AT$1209,2,0)</f>
        <v/>
      </c>
      <c r="C869" s="51">
        <f>VLOOKUP(F869,'Datos por dni'!$B$810:$AT$1209,5,0)</f>
        <v>37069</v>
      </c>
      <c r="D869" s="15" t="str">
        <f>IFERROR(__xludf.DUMMYFUNCTION("IF(REGEXMATCH(E869,""^[0-9]{8}$""),""DNI"",IF(E869&lt;&gt;"""",""OTRO"",""""))"),"DNI")</f>
        <v>DNI</v>
      </c>
      <c r="E869" s="42" t="s">
        <v>498</v>
      </c>
      <c r="F869" s="59">
        <v>4.3443233E7</v>
      </c>
      <c r="G869" s="15" t="str">
        <f>VLOOKUP(TEXT(F869,"0"),'Nacionalidades de todo por dni'!$A$2:$B$2168,2,0)</f>
        <v>Argentina</v>
      </c>
      <c r="H869" s="18" t="str">
        <f t="shared" si="5"/>
        <v/>
      </c>
      <c r="I869" s="18" t="str">
        <f t="shared" si="4"/>
        <v/>
      </c>
      <c r="J869" s="15"/>
      <c r="K869" s="18" t="str">
        <f>VLOOKUP(F869,'Datos por dni'!$B$10:$AM$2168,11,0)</f>
        <v/>
      </c>
      <c r="L869" s="15" t="str">
        <f>VLOOKUP(F869,'Datos por dni'!$B$810:$AT$1209,12,0)</f>
        <v/>
      </c>
      <c r="M869" s="15"/>
      <c r="N869" s="15"/>
      <c r="O869" s="15"/>
      <c r="P869" s="15"/>
      <c r="Q869" s="15"/>
    </row>
    <row r="870">
      <c r="A870" s="9" t="s">
        <v>670</v>
      </c>
      <c r="B870" s="77" t="str">
        <f>VLOOKUP(F870,'Datos por dni'!$B$810:$AT$1209,2,0)</f>
        <v/>
      </c>
      <c r="C870" s="51">
        <f>VLOOKUP(F870,'Datos por dni'!$B$810:$AT$1209,5,0)</f>
        <v>37069</v>
      </c>
      <c r="D870" s="15" t="str">
        <f>IFERROR(__xludf.DUMMYFUNCTION("IF(REGEXMATCH(E870,""^[0-9]{8}$""),""DNI"",IF(E870&lt;&gt;"""",""OTRO"",""""))"),"DNI")</f>
        <v>DNI</v>
      </c>
      <c r="E870" s="42" t="s">
        <v>499</v>
      </c>
      <c r="F870" s="59">
        <v>4.3443333E7</v>
      </c>
      <c r="G870" s="15" t="str">
        <f>VLOOKUP(TEXT(F870,"0"),'Nacionalidades de todo por dni'!$A$2:$B$2168,2,0)</f>
        <v>Argentina</v>
      </c>
      <c r="H870" s="18" t="str">
        <f t="shared" si="5"/>
        <v/>
      </c>
      <c r="I870" s="18" t="str">
        <f t="shared" si="4"/>
        <v/>
      </c>
      <c r="J870" s="15"/>
      <c r="K870" s="18" t="str">
        <f>VLOOKUP(F870,'Datos por dni'!$B$10:$AM$2168,11,0)</f>
        <v/>
      </c>
      <c r="L870" s="15" t="str">
        <f>VLOOKUP(F870,'Datos por dni'!$B$810:$AT$1209,12,0)</f>
        <v/>
      </c>
      <c r="M870" s="15"/>
      <c r="N870" s="15"/>
      <c r="O870" s="15"/>
      <c r="P870" s="15"/>
      <c r="Q870" s="15"/>
    </row>
    <row r="871">
      <c r="A871" s="9" t="s">
        <v>670</v>
      </c>
      <c r="B871" s="77" t="str">
        <f>VLOOKUP(F871,'Datos por dni'!$B$810:$AT$1209,2,0)</f>
        <v/>
      </c>
      <c r="C871" s="51">
        <f>VLOOKUP(F871,'Datos por dni'!$B$810:$AT$1209,5,0)</f>
        <v>32561</v>
      </c>
      <c r="D871" s="15" t="str">
        <f>IFERROR(__xludf.DUMMYFUNCTION("IF(REGEXMATCH(E871,""^[0-9]{8}$""),""DNI"",IF(E871&lt;&gt;"""",""OTRO"",""""))"),"DNI")</f>
        <v>DNI</v>
      </c>
      <c r="E871" s="42" t="s">
        <v>500</v>
      </c>
      <c r="F871" s="59">
        <v>3.4259566E7</v>
      </c>
      <c r="G871" s="15" t="str">
        <f>VLOOKUP(TEXT(F871,"0"),'Nacionalidades de todo por dni'!$A$2:$B$2168,2,0)</f>
        <v>Argentina</v>
      </c>
      <c r="H871" s="18" t="str">
        <f t="shared" si="5"/>
        <v/>
      </c>
      <c r="I871" s="18" t="str">
        <f t="shared" si="4"/>
        <v/>
      </c>
      <c r="J871" s="15"/>
      <c r="K871" s="18" t="str">
        <f>VLOOKUP(F871,'Datos por dni'!$B$10:$AM$2168,11,0)</f>
        <v/>
      </c>
      <c r="L871" s="15" t="str">
        <f>VLOOKUP(F871,'Datos por dni'!$B$810:$AT$1209,12,0)</f>
        <v/>
      </c>
      <c r="M871" s="15"/>
      <c r="N871" s="15"/>
      <c r="O871" s="15"/>
      <c r="P871" s="15"/>
      <c r="Q871" s="15"/>
    </row>
    <row r="872">
      <c r="A872" s="9" t="s">
        <v>670</v>
      </c>
      <c r="B872" s="77" t="str">
        <f>VLOOKUP(F872,'Datos por dni'!$B$810:$AT$1209,2,0)</f>
        <v/>
      </c>
      <c r="C872" s="51">
        <f>VLOOKUP(F872,'Datos por dni'!$B$810:$AT$1209,5,0)</f>
        <v>36340</v>
      </c>
      <c r="D872" s="15" t="str">
        <f>IFERROR(__xludf.DUMMYFUNCTION("IF(REGEXMATCH(E872,""^[0-9]{8}$""),""DNI"",IF(E872&lt;&gt;"""",""OTRO"",""""))"),"OTRO")</f>
        <v>OTRO</v>
      </c>
      <c r="E872" s="42" t="s">
        <v>501</v>
      </c>
      <c r="F872" s="59">
        <v>5.61930095E8</v>
      </c>
      <c r="G872" s="15" t="str">
        <f>VLOOKUP(TEXT(F872,"0"),'Nacionalidades de todo por dni'!$A$2:$B$2168,2,0)</f>
        <v>Estadounidense</v>
      </c>
      <c r="H872" s="18" t="str">
        <f t="shared" si="5"/>
        <v/>
      </c>
      <c r="I872" s="18" t="str">
        <f t="shared" si="4"/>
        <v/>
      </c>
      <c r="J872" s="15"/>
      <c r="K872" s="18" t="str">
        <f>VLOOKUP(F872,'Datos por dni'!$B$10:$AM$2168,11,0)</f>
        <v/>
      </c>
      <c r="L872" s="15" t="str">
        <f>VLOOKUP(F872,'Datos por dni'!$B$810:$AT$1209,12,0)</f>
        <v/>
      </c>
      <c r="M872" s="15"/>
      <c r="N872" s="15"/>
      <c r="O872" s="15"/>
      <c r="P872" s="15"/>
      <c r="Q872" s="15"/>
    </row>
    <row r="873">
      <c r="A873" s="9" t="s">
        <v>670</v>
      </c>
      <c r="B873" s="77" t="str">
        <f>VLOOKUP(F873,'Datos por dni'!$B$810:$AT$1209,2,0)</f>
        <v/>
      </c>
      <c r="C873" s="51">
        <f>VLOOKUP(F873,'Datos por dni'!$B$810:$AT$1209,5,0)</f>
        <v>36511</v>
      </c>
      <c r="D873" s="15" t="str">
        <f>IFERROR(__xludf.DUMMYFUNCTION("IF(REGEXMATCH(E873,""^[0-9]{8}$""),""DNI"",IF(E873&lt;&gt;"""",""OTRO"",""""))"),"DNI")</f>
        <v>DNI</v>
      </c>
      <c r="E873" s="42" t="s">
        <v>502</v>
      </c>
      <c r="F873" s="59">
        <v>4.2252884E7</v>
      </c>
      <c r="G873" s="15" t="str">
        <f>VLOOKUP(TEXT(F873,"0"),'Nacionalidades de todo por dni'!$A$2:$B$2168,2,0)</f>
        <v>Argentina</v>
      </c>
      <c r="H873" s="18" t="str">
        <f t="shared" si="5"/>
        <v/>
      </c>
      <c r="I873" s="18" t="str">
        <f t="shared" si="4"/>
        <v/>
      </c>
      <c r="J873" s="15"/>
      <c r="K873" s="18" t="str">
        <f>VLOOKUP(F873,'Datos por dni'!$B$10:$AM$2168,11,0)</f>
        <v/>
      </c>
      <c r="L873" s="15" t="str">
        <f>VLOOKUP(F873,'Datos por dni'!$B$810:$AT$1209,12,0)</f>
        <v/>
      </c>
      <c r="M873" s="15"/>
      <c r="N873" s="15"/>
      <c r="O873" s="15"/>
      <c r="P873" s="15"/>
      <c r="Q873" s="15"/>
    </row>
    <row r="874">
      <c r="A874" s="9" t="s">
        <v>670</v>
      </c>
      <c r="B874" s="77" t="str">
        <f>VLOOKUP(F874,'Datos por dni'!$B$810:$AT$1209,2,0)</f>
        <v/>
      </c>
      <c r="C874" s="51">
        <f>VLOOKUP(F874,'Datos por dni'!$B$810:$AT$1209,5,0)</f>
        <v>33553</v>
      </c>
      <c r="D874" s="15" t="str">
        <f>IFERROR(__xludf.DUMMYFUNCTION("IF(REGEXMATCH(E874,""^[0-9]{8}$""),""DNI"",IF(E874&lt;&gt;"""",""OTRO"",""""))"),"DNI")</f>
        <v>DNI</v>
      </c>
      <c r="E874" s="42" t="s">
        <v>130</v>
      </c>
      <c r="F874" s="56">
        <v>3.6595307E7</v>
      </c>
      <c r="G874" s="15" t="str">
        <f>VLOOKUP(TEXT(F874,"0"),'Nacionalidades de todo por dni'!$A$2:$B$2168,2,0)</f>
        <v>Argentina</v>
      </c>
      <c r="H874" s="18" t="str">
        <f t="shared" si="5"/>
        <v>3</v>
      </c>
      <c r="I874" s="18" t="str">
        <f t="shared" si="4"/>
        <v>4</v>
      </c>
      <c r="J874" s="15"/>
      <c r="K874" s="18" t="str">
        <f>VLOOKUP(F874,'Datos por dni'!$B$10:$AM$2168,11,0)</f>
        <v>3 horas diarias, 4 veces por semana, de lunes a viernes por la TARDE.</v>
      </c>
      <c r="L874" s="15" t="str">
        <f>VLOOKUP(F874,'Datos por dni'!$B$810:$AT$1209,12,0)</f>
        <v/>
      </c>
      <c r="M874" s="15"/>
      <c r="N874" s="15"/>
      <c r="O874" s="15"/>
      <c r="P874" s="15"/>
      <c r="Q874" s="15"/>
    </row>
    <row r="875" hidden="1">
      <c r="A875" s="9" t="s">
        <v>670</v>
      </c>
      <c r="B875" s="77" t="str">
        <f>VLOOKUP(F875,'Datos por dni'!$B$810:$AT$1209,2,0)</f>
        <v>#N/A</v>
      </c>
      <c r="C875" s="15"/>
      <c r="D875" s="15" t="str">
        <f>IFERROR(__xludf.DUMMYFUNCTION("IF(REGEXMATCH(E875,""^[0-9]{8}$""),""DNI"",IF(E875&lt;&gt;"""",""OTRO"",""""))"),"")</f>
        <v/>
      </c>
      <c r="E875" s="42"/>
      <c r="F875" s="59"/>
      <c r="G875" s="15" t="str">
        <f>VLOOKUP(TEXT(F875,"0"),'Nacionalidades de todo por dni'!$A$2:$B$2168,2,0)</f>
        <v>Estadounidense</v>
      </c>
      <c r="H875" s="18" t="str">
        <f t="shared" si="5"/>
        <v>D</v>
      </c>
      <c r="I875" s="18" t="str">
        <f t="shared" si="4"/>
        <v/>
      </c>
      <c r="J875" s="15"/>
      <c r="K875" s="18" t="str">
        <f>VLOOKUP(F875,'Datos por dni'!$B$10:$AM$2168,11,0)</f>
        <v>Días de semana por la tarde</v>
      </c>
      <c r="L875" s="15" t="str">
        <f>VLOOKUP(F875,'Datos por dni'!$B$810:$AT$1209,12,0)</f>
        <v>#N/A</v>
      </c>
      <c r="M875" s="15"/>
      <c r="N875" s="15"/>
      <c r="O875" s="15"/>
      <c r="P875" s="15"/>
      <c r="Q875" s="15"/>
    </row>
    <row r="876">
      <c r="A876" s="9" t="s">
        <v>670</v>
      </c>
      <c r="B876" s="77" t="str">
        <f>VLOOKUP(F876,'Datos por dni'!$B$810:$AT$1209,2,0)</f>
        <v/>
      </c>
      <c r="C876" s="51">
        <f>VLOOKUP(F876,'Datos por dni'!$B$810:$AT$1209,5,0)</f>
        <v>33756</v>
      </c>
      <c r="D876" s="15" t="str">
        <f>IFERROR(__xludf.DUMMYFUNCTION("IF(REGEXMATCH(E876,""^[0-9]{8}$""),""DNI"",IF(E876&lt;&gt;"""",""OTRO"",""""))"),"DNI")</f>
        <v>DNI</v>
      </c>
      <c r="E876" s="42" t="s">
        <v>503</v>
      </c>
      <c r="F876" s="59">
        <v>3.6769757E7</v>
      </c>
      <c r="G876" s="15" t="str">
        <f>VLOOKUP(TEXT(F876,"0"),'Nacionalidades de todo por dni'!$A$2:$B$2168,2,0)</f>
        <v>Argentina</v>
      </c>
      <c r="H876" s="18" t="str">
        <f t="shared" si="5"/>
        <v/>
      </c>
      <c r="I876" s="18" t="str">
        <f t="shared" si="4"/>
        <v/>
      </c>
      <c r="J876" s="15"/>
      <c r="K876" s="18" t="str">
        <f>VLOOKUP(F876,'Datos por dni'!$B$10:$AM$2168,11,0)</f>
        <v/>
      </c>
      <c r="L876" s="15" t="str">
        <f>VLOOKUP(F876,'Datos por dni'!$B$810:$AT$1209,12,0)</f>
        <v/>
      </c>
      <c r="M876" s="15"/>
      <c r="N876" s="15"/>
      <c r="O876" s="15"/>
      <c r="P876" s="15"/>
      <c r="Q876" s="15"/>
    </row>
    <row r="877">
      <c r="A877" s="9" t="s">
        <v>670</v>
      </c>
      <c r="B877" s="77" t="str">
        <f>VLOOKUP(F877,'Datos por dni'!$B$810:$AT$1209,2,0)</f>
        <v/>
      </c>
      <c r="C877" s="51">
        <f>VLOOKUP(F877,'Datos por dni'!$B$810:$AT$1209,5,0)</f>
        <v>29723</v>
      </c>
      <c r="D877" s="15" t="str">
        <f>IFERROR(__xludf.DUMMYFUNCTION("IF(REGEXMATCH(E877,""^[0-9]{8}$""),""DNI"",IF(E877&lt;&gt;"""",""OTRO"",""""))"),"DNI")</f>
        <v>DNI</v>
      </c>
      <c r="E877" s="42" t="s">
        <v>504</v>
      </c>
      <c r="F877" s="56">
        <v>9.5353884E7</v>
      </c>
      <c r="G877" s="15" t="str">
        <f>VLOOKUP(TEXT(F877,"0"),'Nacionalidades de todo por dni'!$A$2:$B$2168,2,0)</f>
        <v>Venezuela</v>
      </c>
      <c r="H877" s="18" t="str">
        <f t="shared" si="5"/>
        <v/>
      </c>
      <c r="I877" s="18" t="str">
        <f t="shared" si="4"/>
        <v/>
      </c>
      <c r="J877" s="15"/>
      <c r="K877" s="18" t="str">
        <f>VLOOKUP(F877,'Datos por dni'!$B$10:$AM$2168,11,0)</f>
        <v/>
      </c>
      <c r="L877" s="15" t="str">
        <f>VLOOKUP(F877,'Datos por dni'!$B$810:$AT$1209,12,0)</f>
        <v/>
      </c>
      <c r="M877" s="15"/>
      <c r="N877" s="15"/>
      <c r="O877" s="15"/>
      <c r="P877" s="15"/>
      <c r="Q877" s="15"/>
    </row>
    <row r="878">
      <c r="A878" s="9" t="s">
        <v>670</v>
      </c>
      <c r="B878" s="77" t="str">
        <f>VLOOKUP(F878,'Datos por dni'!$B$810:$AT$1209,2,0)</f>
        <v/>
      </c>
      <c r="C878" s="51">
        <f>VLOOKUP(F878,'Datos por dni'!$B$810:$AT$1209,5,0)</f>
        <v>34843</v>
      </c>
      <c r="D878" s="15" t="str">
        <f>IFERROR(__xludf.DUMMYFUNCTION("IF(REGEXMATCH(E878,""^[0-9]{8}$""),""DNI"",IF(E878&lt;&gt;"""",""OTRO"",""""))"),"OTRO")</f>
        <v>OTRO</v>
      </c>
      <c r="E878" s="42" t="s">
        <v>505</v>
      </c>
      <c r="F878" s="59">
        <v>1.16835279E8</v>
      </c>
      <c r="G878" s="15" t="str">
        <f>VLOOKUP(TEXT(F878,"0"),'Nacionalidades de todo por dni'!$A$2:$B$2168,2,0)</f>
        <v/>
      </c>
      <c r="H878" s="18" t="str">
        <f t="shared" si="5"/>
        <v/>
      </c>
      <c r="I878" s="18" t="str">
        <f t="shared" si="4"/>
        <v/>
      </c>
      <c r="J878" s="15"/>
      <c r="K878" s="18" t="str">
        <f>VLOOKUP(F878,'Datos por dni'!$B$10:$AM$2168,11,0)</f>
        <v/>
      </c>
      <c r="L878" s="15" t="str">
        <f>VLOOKUP(F878,'Datos por dni'!$B$810:$AT$1209,12,0)</f>
        <v/>
      </c>
      <c r="M878" s="15"/>
      <c r="N878" s="15"/>
      <c r="O878" s="15"/>
      <c r="P878" s="15"/>
      <c r="Q878" s="15"/>
    </row>
    <row r="879">
      <c r="A879" s="9" t="s">
        <v>670</v>
      </c>
      <c r="B879" s="77" t="str">
        <f>VLOOKUP(F879,'Datos por dni'!$B$810:$AT$1209,2,0)</f>
        <v/>
      </c>
      <c r="C879" s="51">
        <f>VLOOKUP(F879,'Datos por dni'!$B$810:$AT$1209,5,0)</f>
        <v>32912</v>
      </c>
      <c r="D879" s="15" t="str">
        <f>IFERROR(__xludf.DUMMYFUNCTION("IF(REGEXMATCH(E879,""^[0-9]{8}$""),""DNI"",IF(E879&lt;&gt;"""",""OTRO"",""""))"),"OTRO")</f>
        <v>OTRO</v>
      </c>
      <c r="E879" s="42" t="s">
        <v>506</v>
      </c>
      <c r="F879" s="59" t="s">
        <v>506</v>
      </c>
      <c r="G879" s="15" t="str">
        <f>VLOOKUP(TEXT(F879,"0"),'Nacionalidades de todo por dni'!$A$2:$B$2168,2,0)</f>
        <v>Colombia</v>
      </c>
      <c r="H879" s="18" t="str">
        <f t="shared" si="5"/>
        <v/>
      </c>
      <c r="I879" s="18" t="str">
        <f t="shared" si="4"/>
        <v/>
      </c>
      <c r="J879" s="15"/>
      <c r="K879" s="18" t="str">
        <f>VLOOKUP(F879,'Datos por dni'!$B$10:$AM$2168,11,0)</f>
        <v/>
      </c>
      <c r="L879" s="15" t="str">
        <f>VLOOKUP(F879,'Datos por dni'!$B$810:$AT$1209,12,0)</f>
        <v/>
      </c>
      <c r="M879" s="15"/>
      <c r="N879" s="15"/>
      <c r="O879" s="15"/>
      <c r="P879" s="15"/>
      <c r="Q879" s="15"/>
    </row>
    <row r="880" hidden="1">
      <c r="A880" s="9" t="s">
        <v>670</v>
      </c>
      <c r="B880" s="77" t="str">
        <f>VLOOKUP(F880,'Datos por dni'!$B$810:$AT$1209,2,0)</f>
        <v>#N/A</v>
      </c>
      <c r="C880" s="15"/>
      <c r="D880" s="15" t="str">
        <f>IFERROR(__xludf.DUMMYFUNCTION("IF(REGEXMATCH(E880,""^[0-9]{8}$""),""DNI"",IF(E880&lt;&gt;"""",""OTRO"",""""))"),"")</f>
        <v/>
      </c>
      <c r="E880" s="42"/>
      <c r="F880" s="59"/>
      <c r="G880" s="15" t="str">
        <f>VLOOKUP(TEXT(F880,"0"),'Nacionalidades de todo por dni'!$A$2:$B$2168,2,0)</f>
        <v>Estadounidense</v>
      </c>
      <c r="H880" s="18" t="str">
        <f t="shared" si="5"/>
        <v>D</v>
      </c>
      <c r="I880" s="18" t="str">
        <f t="shared" si="4"/>
        <v/>
      </c>
      <c r="J880" s="15"/>
      <c r="K880" s="18" t="str">
        <f>VLOOKUP(F880,'Datos por dni'!$B$10:$AM$2168,11,0)</f>
        <v>Días de semana por la tarde</v>
      </c>
      <c r="L880" s="15" t="str">
        <f>VLOOKUP(F880,'Datos por dni'!$B$810:$AT$1209,12,0)</f>
        <v>#N/A</v>
      </c>
      <c r="M880" s="15"/>
      <c r="N880" s="15"/>
      <c r="O880" s="15"/>
      <c r="P880" s="15"/>
      <c r="Q880" s="15"/>
    </row>
    <row r="881">
      <c r="A881" s="9" t="s">
        <v>670</v>
      </c>
      <c r="B881" s="77" t="str">
        <f>VLOOKUP(F881,'Datos por dni'!$B$810:$AT$1209,2,0)</f>
        <v/>
      </c>
      <c r="C881" s="51">
        <f>VLOOKUP(F881,'Datos por dni'!$B$810:$AT$1209,5,0)</f>
        <v>35808</v>
      </c>
      <c r="D881" s="15" t="str">
        <f>IFERROR(__xludf.DUMMYFUNCTION("IF(REGEXMATCH(E881,""^[0-9]{8}$""),""DNI"",IF(E881&lt;&gt;"""",""OTRO"",""""))"),"OTRO")</f>
        <v>OTRO</v>
      </c>
      <c r="E881" s="42" t="s">
        <v>507</v>
      </c>
      <c r="F881" s="56" t="s">
        <v>508</v>
      </c>
      <c r="G881" s="15" t="str">
        <f>VLOOKUP(TEXT(F881,"0"),'Nacionalidades de todo por dni'!$A$2:$B$2168,2,0)</f>
        <v>Alemania</v>
      </c>
      <c r="H881" s="18" t="str">
        <f t="shared" si="5"/>
        <v/>
      </c>
      <c r="I881" s="18" t="str">
        <f t="shared" si="4"/>
        <v/>
      </c>
      <c r="J881" s="15"/>
      <c r="K881" s="18" t="str">
        <f>VLOOKUP(F881,'Datos por dni'!$B$10:$AM$2168,11,0)</f>
        <v/>
      </c>
      <c r="L881" s="15" t="str">
        <f>VLOOKUP(F881,'Datos por dni'!$B$810:$AT$1209,12,0)</f>
        <v/>
      </c>
      <c r="M881" s="15"/>
      <c r="N881" s="15"/>
      <c r="O881" s="15"/>
      <c r="P881" s="15"/>
      <c r="Q881" s="15"/>
    </row>
    <row r="882">
      <c r="A882" s="9" t="s">
        <v>670</v>
      </c>
      <c r="B882" s="77" t="str">
        <f>VLOOKUP(F882,'Datos por dni'!$B$810:$AT$1209,2,0)</f>
        <v/>
      </c>
      <c r="C882" s="51">
        <f>VLOOKUP(F882,'Datos por dni'!$B$810:$AT$1209,5,0)</f>
        <v>36371</v>
      </c>
      <c r="D882" s="15" t="str">
        <f>IFERROR(__xludf.DUMMYFUNCTION("IF(REGEXMATCH(E882,""^[0-9]{8}$""),""DNI"",IF(E882&lt;&gt;"""",""OTRO"",""""))"),"DNI")</f>
        <v>DNI</v>
      </c>
      <c r="E882" s="42" t="s">
        <v>509</v>
      </c>
      <c r="F882" s="56">
        <v>4.2076961E7</v>
      </c>
      <c r="G882" s="15" t="str">
        <f>VLOOKUP(TEXT(F882,"0"),'Nacionalidades de todo por dni'!$A$2:$B$2168,2,0)</f>
        <v>Argentina</v>
      </c>
      <c r="H882" s="18" t="str">
        <f t="shared" si="5"/>
        <v/>
      </c>
      <c r="I882" s="18" t="str">
        <f t="shared" si="4"/>
        <v/>
      </c>
      <c r="J882" s="15"/>
      <c r="K882" s="18" t="str">
        <f>VLOOKUP(F882,'Datos por dni'!$B$10:$AM$2168,11,0)</f>
        <v/>
      </c>
      <c r="L882" s="15" t="str">
        <f>VLOOKUP(F882,'Datos por dni'!$B$810:$AT$1209,12,0)</f>
        <v/>
      </c>
      <c r="M882" s="15"/>
      <c r="N882" s="15"/>
      <c r="O882" s="15"/>
      <c r="P882" s="15"/>
      <c r="Q882" s="15"/>
    </row>
    <row r="883">
      <c r="A883" s="9" t="s">
        <v>670</v>
      </c>
      <c r="B883" s="77" t="str">
        <f>VLOOKUP(F883,'Datos por dni'!$B$810:$AT$1209,2,0)</f>
        <v/>
      </c>
      <c r="C883" s="51">
        <f>VLOOKUP(F883,'Datos por dni'!$B$810:$AT$1209,5,0)</f>
        <v>32887</v>
      </c>
      <c r="D883" s="15" t="str">
        <f>IFERROR(__xludf.DUMMYFUNCTION("IF(REGEXMATCH(E883,""^[0-9]{8}$""),""DNI"",IF(E883&lt;&gt;"""",""OTRO"",""""))"),"DNI")</f>
        <v>DNI</v>
      </c>
      <c r="E883" s="42" t="s">
        <v>510</v>
      </c>
      <c r="F883" s="59">
        <v>3.5094021E7</v>
      </c>
      <c r="G883" s="15" t="str">
        <f>VLOOKUP(TEXT(F883,"0"),'Nacionalidades de todo por dni'!$A$2:$B$2168,2,0)</f>
        <v>Argentina</v>
      </c>
      <c r="H883" s="18" t="str">
        <f t="shared" si="5"/>
        <v/>
      </c>
      <c r="I883" s="18" t="str">
        <f t="shared" si="4"/>
        <v/>
      </c>
      <c r="J883" s="15"/>
      <c r="K883" s="18" t="str">
        <f>VLOOKUP(F883,'Datos por dni'!$B$10:$AM$2168,11,0)</f>
        <v/>
      </c>
      <c r="L883" s="15" t="str">
        <f>VLOOKUP(F883,'Datos por dni'!$B$810:$AT$1209,12,0)</f>
        <v/>
      </c>
      <c r="M883" s="15"/>
      <c r="N883" s="15"/>
      <c r="O883" s="15"/>
      <c r="P883" s="15"/>
      <c r="Q883" s="15"/>
    </row>
    <row r="884">
      <c r="A884" s="9" t="s">
        <v>670</v>
      </c>
      <c r="B884" s="77" t="str">
        <f>VLOOKUP(F884,'Datos por dni'!$B$810:$AT$1209,2,0)</f>
        <v/>
      </c>
      <c r="C884" s="51">
        <f>VLOOKUP(F884,'Datos por dni'!$B$810:$AT$1209,5,0)</f>
        <v>36601</v>
      </c>
      <c r="D884" s="15" t="str">
        <f>IFERROR(__xludf.DUMMYFUNCTION("IF(REGEXMATCH(E884,""^[0-9]{8}$""),""DNI"",IF(E884&lt;&gt;"""",""OTRO"",""""))"),"DNI")</f>
        <v>DNI</v>
      </c>
      <c r="E884" s="42" t="s">
        <v>511</v>
      </c>
      <c r="F884" s="59">
        <v>4.2356194E7</v>
      </c>
      <c r="G884" s="15" t="str">
        <f>VLOOKUP(TEXT(F884,"0"),'Nacionalidades de todo por dni'!$A$2:$B$2168,2,0)</f>
        <v>Argentina</v>
      </c>
      <c r="H884" s="18" t="str">
        <f t="shared" si="5"/>
        <v/>
      </c>
      <c r="I884" s="18" t="str">
        <f t="shared" si="4"/>
        <v/>
      </c>
      <c r="J884" s="15"/>
      <c r="K884" s="18" t="str">
        <f>VLOOKUP(F884,'Datos por dni'!$B$10:$AM$2168,11,0)</f>
        <v/>
      </c>
      <c r="L884" s="15" t="str">
        <f>VLOOKUP(F884,'Datos por dni'!$B$810:$AT$1209,12,0)</f>
        <v/>
      </c>
      <c r="M884" s="15"/>
      <c r="N884" s="15"/>
      <c r="O884" s="15"/>
      <c r="P884" s="15"/>
      <c r="Q884" s="15"/>
    </row>
    <row r="885">
      <c r="A885" s="9" t="s">
        <v>670</v>
      </c>
      <c r="B885" s="77" t="str">
        <f>VLOOKUP(F885,'Datos por dni'!$B$810:$AT$1209,2,0)</f>
        <v/>
      </c>
      <c r="C885" s="51">
        <f>VLOOKUP(F885,'Datos por dni'!$B$810:$AT$1209,5,0)</f>
        <v>35314</v>
      </c>
      <c r="D885" s="15" t="str">
        <f>IFERROR(__xludf.DUMMYFUNCTION("IF(REGEXMATCH(E885,""^[0-9]{8}$""),""DNI"",IF(E885&lt;&gt;"""",""OTRO"",""""))"),"DNI")</f>
        <v>DNI</v>
      </c>
      <c r="E885" s="42" t="s">
        <v>512</v>
      </c>
      <c r="F885" s="63">
        <v>3.9463642E7</v>
      </c>
      <c r="G885" s="15" t="str">
        <f>VLOOKUP(TEXT(F885,"0"),'Nacionalidades de todo por dni'!$A$2:$B$2168,2,0)</f>
        <v>Argentina</v>
      </c>
      <c r="H885" s="18" t="str">
        <f t="shared" si="5"/>
        <v/>
      </c>
      <c r="I885" s="18" t="str">
        <f t="shared" si="4"/>
        <v/>
      </c>
      <c r="J885" s="15"/>
      <c r="K885" s="18" t="str">
        <f>VLOOKUP(F885,'Datos por dni'!$B$10:$AM$2168,11,0)</f>
        <v/>
      </c>
      <c r="L885" s="15" t="str">
        <f>VLOOKUP(F885,'Datos por dni'!$B$810:$AT$1209,12,0)</f>
        <v/>
      </c>
      <c r="M885" s="15"/>
      <c r="N885" s="15"/>
      <c r="O885" s="15"/>
      <c r="P885" s="15"/>
      <c r="Q885" s="15"/>
    </row>
    <row r="886" hidden="1">
      <c r="A886" s="9" t="s">
        <v>670</v>
      </c>
      <c r="B886" s="77" t="str">
        <f>VLOOKUP(F886,'Datos por dni'!$B$810:$AT$1209,2,0)</f>
        <v>#N/A</v>
      </c>
      <c r="C886" s="15"/>
      <c r="D886" s="15" t="str">
        <f>IFERROR(__xludf.DUMMYFUNCTION("IF(REGEXMATCH(E886,""^[0-9]{8}$""),""DNI"",IF(E886&lt;&gt;"""",""OTRO"",""""))"),"")</f>
        <v/>
      </c>
      <c r="E886" s="42"/>
      <c r="F886" s="59"/>
      <c r="G886" s="15" t="str">
        <f>VLOOKUP(TEXT(F886,"0"),'Nacionalidades de todo por dni'!$A$2:$B$2168,2,0)</f>
        <v>Estadounidense</v>
      </c>
      <c r="H886" s="18" t="str">
        <f t="shared" si="5"/>
        <v>D</v>
      </c>
      <c r="I886" s="18" t="str">
        <f t="shared" si="4"/>
        <v/>
      </c>
      <c r="J886" s="15"/>
      <c r="K886" s="18" t="str">
        <f>VLOOKUP(F886,'Datos por dni'!$B$10:$AM$2168,11,0)</f>
        <v>Días de semana por la tarde</v>
      </c>
      <c r="L886" s="15" t="str">
        <f>VLOOKUP(F886,'Datos por dni'!$B$810:$AT$1209,12,0)</f>
        <v>#N/A</v>
      </c>
      <c r="M886" s="15"/>
      <c r="N886" s="15"/>
      <c r="O886" s="15"/>
      <c r="P886" s="15"/>
      <c r="Q886" s="15"/>
    </row>
    <row r="887">
      <c r="A887" s="9" t="s">
        <v>670</v>
      </c>
      <c r="B887" s="77" t="str">
        <f>VLOOKUP(F887,'Datos por dni'!$B$810:$AT$1209,2,0)</f>
        <v/>
      </c>
      <c r="C887" s="14">
        <f>VLOOKUP(F887,'Datos por dni'!$B$810:$AT$1209,5,0)</f>
        <v>32708</v>
      </c>
      <c r="D887" s="15" t="str">
        <f>IFERROR(__xludf.DUMMYFUNCTION("IF(REGEXMATCH(E887,""^[0-9]{8}$""),""DNI"",IF(E887&lt;&gt;"""",""OTRO"",""""))"),"DNI")</f>
        <v>DNI</v>
      </c>
      <c r="E887" s="42" t="s">
        <v>513</v>
      </c>
      <c r="F887" s="59">
        <v>3.4536929E7</v>
      </c>
      <c r="G887" s="15" t="str">
        <f>VLOOKUP(TEXT(F887,"0"),'Nacionalidades de todo por dni'!$A$2:$B$2168,2,0)</f>
        <v>Argentina</v>
      </c>
      <c r="H887" s="18" t="str">
        <f t="shared" si="5"/>
        <v/>
      </c>
      <c r="I887" s="18" t="str">
        <f t="shared" si="4"/>
        <v/>
      </c>
      <c r="J887" s="15"/>
      <c r="K887" s="18" t="str">
        <f>VLOOKUP(F887,'Datos por dni'!$B$10:$AM$2168,11,0)</f>
        <v/>
      </c>
      <c r="L887" s="15" t="str">
        <f>VLOOKUP(F887,'Datos por dni'!$B$810:$AT$1209,12,0)</f>
        <v/>
      </c>
      <c r="M887" s="15"/>
      <c r="N887" s="15"/>
      <c r="O887" s="15"/>
      <c r="P887" s="15"/>
      <c r="Q887" s="15"/>
    </row>
    <row r="888" hidden="1">
      <c r="A888" s="9" t="s">
        <v>670</v>
      </c>
      <c r="B888" s="77" t="str">
        <f>VLOOKUP(F888,'Datos por dni'!$B$810:$AT$1209,2,0)</f>
        <v>#N/A</v>
      </c>
      <c r="C888" s="15"/>
      <c r="D888" s="15" t="str">
        <f>IFERROR(__xludf.DUMMYFUNCTION("IF(REGEXMATCH(E888,""^[0-9]{8}$""),""DNI"",IF(E888&lt;&gt;"""",""OTRO"",""""))"),"")</f>
        <v/>
      </c>
      <c r="E888" s="42"/>
      <c r="F888" s="59"/>
      <c r="G888" s="15" t="str">
        <f>VLOOKUP(TEXT(F888,"0"),'Nacionalidades de todo por dni'!$A$2:$B$2168,2,0)</f>
        <v>Estadounidense</v>
      </c>
      <c r="H888" s="18" t="str">
        <f t="shared" si="5"/>
        <v>D</v>
      </c>
      <c r="I888" s="18" t="str">
        <f t="shared" si="4"/>
        <v/>
      </c>
      <c r="J888" s="15"/>
      <c r="K888" s="18" t="str">
        <f>VLOOKUP(F888,'Datos por dni'!$B$10:$AM$2168,11,0)</f>
        <v>Días de semana por la tarde</v>
      </c>
      <c r="L888" s="15" t="str">
        <f>VLOOKUP(F888,'Datos por dni'!$B$810:$AT$1209,12,0)</f>
        <v>#N/A</v>
      </c>
      <c r="M888" s="15"/>
      <c r="N888" s="15"/>
      <c r="O888" s="15"/>
      <c r="P888" s="15"/>
      <c r="Q888" s="15"/>
    </row>
    <row r="889">
      <c r="A889" s="9" t="s">
        <v>670</v>
      </c>
      <c r="B889" s="77" t="str">
        <f>VLOOKUP(F889,'Datos por dni'!$B$810:$AT$1209,2,0)</f>
        <v/>
      </c>
      <c r="C889" s="51">
        <f>VLOOKUP(F889,'Datos por dni'!$B$810:$AT$1209,5,0)</f>
        <v>36581</v>
      </c>
      <c r="D889" s="15" t="str">
        <f>IFERROR(__xludf.DUMMYFUNCTION("IF(REGEXMATCH(E889,""^[0-9]{8}$""),""DNI"",IF(E889&lt;&gt;"""",""OTRO"",""""))"),"DNI")</f>
        <v>DNI</v>
      </c>
      <c r="E889" s="42" t="s">
        <v>514</v>
      </c>
      <c r="F889" s="56">
        <v>4.8357822E7</v>
      </c>
      <c r="G889" s="15" t="str">
        <f>VLOOKUP(TEXT(F889,"0"),'Nacionalidades de todo por dni'!$A$2:$B$2168,2,0)</f>
        <v>Argentina</v>
      </c>
      <c r="H889" s="18" t="str">
        <f t="shared" si="5"/>
        <v/>
      </c>
      <c r="I889" s="18" t="str">
        <f t="shared" si="4"/>
        <v/>
      </c>
      <c r="J889" s="15"/>
      <c r="K889" s="18" t="str">
        <f>VLOOKUP(F889,'Datos por dni'!$B$10:$AM$2168,11,0)</f>
        <v/>
      </c>
      <c r="L889" s="15" t="str">
        <f>VLOOKUP(F889,'Datos por dni'!$B$810:$AT$1209,12,0)</f>
        <v/>
      </c>
      <c r="M889" s="15"/>
      <c r="N889" s="15"/>
      <c r="O889" s="15"/>
      <c r="P889" s="15"/>
      <c r="Q889" s="15"/>
    </row>
    <row r="890">
      <c r="A890" s="9" t="s">
        <v>670</v>
      </c>
      <c r="B890" s="77" t="str">
        <f>VLOOKUP(F890,'Datos por dni'!$B$810:$AT$1209,2,0)</f>
        <v/>
      </c>
      <c r="C890" s="51">
        <f>VLOOKUP(F890,'Datos por dni'!$B$810:$AT$1209,5,0)</f>
        <v>34944</v>
      </c>
      <c r="D890" s="15" t="str">
        <f>IFERROR(__xludf.DUMMYFUNCTION("IF(REGEXMATCH(E890,""^[0-9]{8}$""),""DNI"",IF(E890&lt;&gt;"""",""OTRO"",""""))"),"OTRO")</f>
        <v>OTRO</v>
      </c>
      <c r="E890" s="42" t="s">
        <v>515</v>
      </c>
      <c r="F890" s="59" t="s">
        <v>515</v>
      </c>
      <c r="G890" s="15" t="str">
        <f>VLOOKUP(TEXT(F890,"0"),'Nacionalidades de todo por dni'!$A$2:$B$2168,2,0)</f>
        <v>México</v>
      </c>
      <c r="H890" s="18" t="str">
        <f t="shared" si="5"/>
        <v/>
      </c>
      <c r="I890" s="18" t="str">
        <f t="shared" si="4"/>
        <v/>
      </c>
      <c r="J890" s="15"/>
      <c r="K890" s="18" t="str">
        <f>VLOOKUP(F890,'Datos por dni'!$B$10:$AM$2168,11,0)</f>
        <v/>
      </c>
      <c r="L890" s="15" t="str">
        <f>VLOOKUP(F890,'Datos por dni'!$B$810:$AT$1209,12,0)</f>
        <v/>
      </c>
      <c r="M890" s="15"/>
      <c r="N890" s="15"/>
      <c r="O890" s="15"/>
      <c r="P890" s="15"/>
      <c r="Q890" s="15"/>
    </row>
    <row r="891">
      <c r="A891" s="9" t="s">
        <v>670</v>
      </c>
      <c r="B891" s="77" t="str">
        <f>VLOOKUP(F891,'Datos por dni'!$B$810:$AT$1209,2,0)</f>
        <v/>
      </c>
      <c r="C891" s="51">
        <f>VLOOKUP(F891,'Datos por dni'!$B$810:$AT$1209,5,0)</f>
        <v>34787</v>
      </c>
      <c r="D891" s="15" t="str">
        <f>IFERROR(__xludf.DUMMYFUNCTION("IF(REGEXMATCH(E891,""^[0-9]{8}$""),""DNI"",IF(E891&lt;&gt;"""",""OTRO"",""""))"),"DNI")</f>
        <v>DNI</v>
      </c>
      <c r="E891" s="42" t="s">
        <v>516</v>
      </c>
      <c r="F891" s="64">
        <v>9.4151052E7</v>
      </c>
      <c r="G891" s="15" t="str">
        <f>VLOOKUP(TEXT(F891,"0"),'Nacionalidades de todo por dni'!$A$2:$B$2168,2,0)</f>
        <v>Peru</v>
      </c>
      <c r="H891" s="18" t="str">
        <f t="shared" si="5"/>
        <v/>
      </c>
      <c r="I891" s="18" t="str">
        <f t="shared" si="4"/>
        <v/>
      </c>
      <c r="J891" s="15"/>
      <c r="K891" s="18" t="str">
        <f>VLOOKUP(F891,'Datos por dni'!$B$10:$AM$2168,11,0)</f>
        <v/>
      </c>
      <c r="L891" s="15" t="str">
        <f>VLOOKUP(F891,'Datos por dni'!$B$810:$AT$1209,12,0)</f>
        <v/>
      </c>
      <c r="M891" s="15"/>
      <c r="N891" s="15"/>
      <c r="O891" s="15"/>
      <c r="P891" s="15"/>
      <c r="Q891" s="15"/>
    </row>
    <row r="892">
      <c r="A892" s="9" t="s">
        <v>670</v>
      </c>
      <c r="B892" s="77" t="str">
        <f>VLOOKUP(F892,'Datos por dni'!$B$810:$AT$1209,2,0)</f>
        <v/>
      </c>
      <c r="C892" s="51">
        <f>VLOOKUP(F892,'Datos por dni'!$B$810:$AT$1209,5,0)</f>
        <v>33461</v>
      </c>
      <c r="D892" s="15" t="str">
        <f>IFERROR(__xludf.DUMMYFUNCTION("IF(REGEXMATCH(E892,""^[0-9]{8}$""),""DNI"",IF(E892&lt;&gt;"""",""OTRO"",""""))"),"DNI")</f>
        <v>DNI</v>
      </c>
      <c r="E892" s="42" t="s">
        <v>517</v>
      </c>
      <c r="F892" s="58">
        <v>9.5742927E7</v>
      </c>
      <c r="G892" s="15" t="str">
        <f>VLOOKUP(TEXT(F892,"0"),'Nacionalidades de todo por dni'!$A$2:$B$2168,2,0)</f>
        <v>Ecuador</v>
      </c>
      <c r="H892" s="18" t="str">
        <f t="shared" si="5"/>
        <v/>
      </c>
      <c r="I892" s="18" t="str">
        <f t="shared" si="4"/>
        <v/>
      </c>
      <c r="J892" s="15"/>
      <c r="K892" s="18" t="str">
        <f>VLOOKUP(F892,'Datos por dni'!$B$10:$AM$2168,11,0)</f>
        <v/>
      </c>
      <c r="L892" s="15" t="str">
        <f>VLOOKUP(F892,'Datos por dni'!$B$810:$AT$1209,12,0)</f>
        <v/>
      </c>
      <c r="M892" s="15"/>
      <c r="N892" s="15"/>
      <c r="O892" s="15"/>
      <c r="P892" s="15"/>
      <c r="Q892" s="15"/>
    </row>
    <row r="893">
      <c r="A893" s="9" t="s">
        <v>670</v>
      </c>
      <c r="B893" s="77" t="str">
        <f>VLOOKUP(F893,'Datos por dni'!$B$810:$AT$1209,2,0)</f>
        <v/>
      </c>
      <c r="C893" s="51">
        <f>VLOOKUP(F893,'Datos por dni'!$B$810:$AT$1209,5,0)</f>
        <v>34463</v>
      </c>
      <c r="D893" s="15" t="str">
        <f>IFERROR(__xludf.DUMMYFUNCTION("IF(REGEXMATCH(E893,""^[0-9]{8}$""),""DNI"",IF(E893&lt;&gt;"""",""OTRO"",""""))"),"DNI")</f>
        <v>DNI</v>
      </c>
      <c r="E893" s="42" t="s">
        <v>518</v>
      </c>
      <c r="F893" s="63">
        <v>3.8304074E7</v>
      </c>
      <c r="G893" s="15" t="str">
        <f>VLOOKUP(TEXT(F893,"0"),'Nacionalidades de todo por dni'!$A$2:$B$2168,2,0)</f>
        <v>Argentina</v>
      </c>
      <c r="H893" s="18" t="str">
        <f t="shared" si="5"/>
        <v/>
      </c>
      <c r="I893" s="18" t="str">
        <f t="shared" si="4"/>
        <v/>
      </c>
      <c r="J893" s="15"/>
      <c r="K893" s="18" t="str">
        <f>VLOOKUP(F893,'Datos por dni'!$B$10:$AM$2168,11,0)</f>
        <v/>
      </c>
      <c r="L893" s="15" t="str">
        <f>VLOOKUP(F893,'Datos por dni'!$B$810:$AT$1209,12,0)</f>
        <v/>
      </c>
      <c r="M893" s="15"/>
      <c r="N893" s="15"/>
      <c r="O893" s="15"/>
      <c r="P893" s="15"/>
      <c r="Q893" s="15"/>
    </row>
    <row r="894">
      <c r="A894" s="9" t="s">
        <v>670</v>
      </c>
      <c r="B894" s="77" t="str">
        <f>VLOOKUP(F894,'Datos por dni'!$B$810:$AT$1209,2,0)</f>
        <v/>
      </c>
      <c r="C894" s="51">
        <f>VLOOKUP(F894,'Datos por dni'!$B$810:$AT$1209,5,0)</f>
        <v>31247</v>
      </c>
      <c r="D894" s="15" t="str">
        <f>IFERROR(__xludf.DUMMYFUNCTION("IF(REGEXMATCH(E894,""^[0-9]{8}$""),""DNI"",IF(E894&lt;&gt;"""",""OTRO"",""""))"),"DNI")</f>
        <v>DNI</v>
      </c>
      <c r="E894" s="42" t="s">
        <v>519</v>
      </c>
      <c r="F894" s="59">
        <v>3.172224E7</v>
      </c>
      <c r="G894" s="15" t="str">
        <f>VLOOKUP(TEXT(F894,"0"),'Nacionalidades de todo por dni'!$A$2:$B$2168,2,0)</f>
        <v>Argentina</v>
      </c>
      <c r="H894" s="18" t="str">
        <f t="shared" si="5"/>
        <v/>
      </c>
      <c r="I894" s="18" t="str">
        <f t="shared" si="4"/>
        <v/>
      </c>
      <c r="J894" s="15"/>
      <c r="K894" s="18" t="str">
        <f>VLOOKUP(F894,'Datos por dni'!$B$10:$AM$2168,11,0)</f>
        <v/>
      </c>
      <c r="L894" s="15" t="str">
        <f>VLOOKUP(F894,'Datos por dni'!$B$810:$AT$1209,12,0)</f>
        <v/>
      </c>
      <c r="M894" s="15"/>
      <c r="N894" s="15"/>
      <c r="O894" s="15"/>
      <c r="P894" s="15"/>
      <c r="Q894" s="15"/>
    </row>
    <row r="895">
      <c r="A895" s="9" t="s">
        <v>670</v>
      </c>
      <c r="B895" s="77" t="str">
        <f>VLOOKUP(F895,'Datos por dni'!$B$810:$AT$1209,2,0)</f>
        <v/>
      </c>
      <c r="C895" s="51">
        <f>VLOOKUP(F895,'Datos por dni'!$B$810:$AT$1209,5,0)</f>
        <v>32473</v>
      </c>
      <c r="D895" s="15" t="str">
        <f>IFERROR(__xludf.DUMMYFUNCTION("IF(REGEXMATCH(E895,""^[0-9]{8}$""),""DNI"",IF(E895&lt;&gt;"""",""OTRO"",""""))"),"DNI")</f>
        <v>DNI</v>
      </c>
      <c r="E895" s="42" t="s">
        <v>520</v>
      </c>
      <c r="F895" s="63">
        <v>3.4225057E7</v>
      </c>
      <c r="G895" s="15" t="str">
        <f>VLOOKUP(TEXT(F895,"0"),'Nacionalidades de todo por dni'!$A$2:$B$2168,2,0)</f>
        <v>Argentina</v>
      </c>
      <c r="H895" s="18" t="str">
        <f t="shared" si="5"/>
        <v/>
      </c>
      <c r="I895" s="18" t="str">
        <f t="shared" si="4"/>
        <v/>
      </c>
      <c r="J895" s="15"/>
      <c r="K895" s="18" t="str">
        <f>VLOOKUP(F895,'Datos por dni'!$B$10:$AM$2168,11,0)</f>
        <v/>
      </c>
      <c r="L895" s="15" t="str">
        <f>VLOOKUP(F895,'Datos por dni'!$B$810:$AT$1209,12,0)</f>
        <v/>
      </c>
      <c r="M895" s="15"/>
      <c r="N895" s="15"/>
      <c r="O895" s="15"/>
      <c r="P895" s="15"/>
      <c r="Q895" s="15"/>
    </row>
    <row r="896">
      <c r="A896" s="9" t="s">
        <v>670</v>
      </c>
      <c r="B896" s="77" t="str">
        <f>VLOOKUP(F896,'Datos por dni'!$B$810:$AT$1209,2,0)</f>
        <v/>
      </c>
      <c r="C896" s="51">
        <f>VLOOKUP(F896,'Datos por dni'!$B$810:$AT$1209,5,0)</f>
        <v>36964</v>
      </c>
      <c r="D896" s="15" t="str">
        <f>IFERROR(__xludf.DUMMYFUNCTION("IF(REGEXMATCH(E896,""^[0-9]{8}$""),""DNI"",IF(E896&lt;&gt;"""",""OTRO"",""""))"),"DNI")</f>
        <v>DNI</v>
      </c>
      <c r="E896" s="42" t="s">
        <v>521</v>
      </c>
      <c r="F896" s="59">
        <v>4.3243719E7</v>
      </c>
      <c r="G896" s="15" t="str">
        <f>VLOOKUP(TEXT(F896,"0"),'Nacionalidades de todo por dni'!$A$2:$B$2168,2,0)</f>
        <v>Argentina</v>
      </c>
      <c r="H896" s="18" t="str">
        <f t="shared" si="5"/>
        <v/>
      </c>
      <c r="I896" s="18" t="str">
        <f t="shared" si="4"/>
        <v/>
      </c>
      <c r="J896" s="15"/>
      <c r="K896" s="18" t="str">
        <f>VLOOKUP(F896,'Datos por dni'!$B$10:$AM$2168,11,0)</f>
        <v/>
      </c>
      <c r="L896" s="15" t="str">
        <f>VLOOKUP(F896,'Datos por dni'!$B$810:$AT$1209,12,0)</f>
        <v/>
      </c>
      <c r="M896" s="15"/>
      <c r="N896" s="15"/>
      <c r="O896" s="15"/>
      <c r="P896" s="15"/>
      <c r="Q896" s="15"/>
    </row>
    <row r="897">
      <c r="A897" s="9" t="s">
        <v>670</v>
      </c>
      <c r="B897" s="77" t="str">
        <f>VLOOKUP(F897,'Datos por dni'!$B$810:$AT$1209,2,0)</f>
        <v/>
      </c>
      <c r="C897" s="65">
        <f>VLOOKUP(F897,'Datos por dni'!$B$810:$AT$1209,5,0)</f>
        <v>34682</v>
      </c>
      <c r="D897" s="15" t="str">
        <f>IFERROR(__xludf.DUMMYFUNCTION("IF(REGEXMATCH(E897,""^[0-9]{8}$""),""DNI"",IF(E897&lt;&gt;"""",""OTRO"",""""))"),"DNI")</f>
        <v>DNI</v>
      </c>
      <c r="E897" s="42" t="s">
        <v>522</v>
      </c>
      <c r="F897" s="56">
        <v>3.8708201E7</v>
      </c>
      <c r="G897" s="15" t="str">
        <f>VLOOKUP(TEXT(F897,"0"),'Nacionalidades de todo por dni'!$A$2:$B$2168,2,0)</f>
        <v>Argentina</v>
      </c>
      <c r="H897" s="18" t="str">
        <f t="shared" si="5"/>
        <v/>
      </c>
      <c r="I897" s="18" t="str">
        <f t="shared" si="4"/>
        <v/>
      </c>
      <c r="J897" s="15"/>
      <c r="K897" s="18" t="str">
        <f>VLOOKUP(F897,'Datos por dni'!$B$10:$AM$2168,11,0)</f>
        <v/>
      </c>
      <c r="L897" s="15" t="str">
        <f>VLOOKUP(F897,'Datos por dni'!$B$810:$AT$1209,12,0)</f>
        <v/>
      </c>
      <c r="M897" s="15"/>
      <c r="N897" s="15"/>
      <c r="O897" s="15"/>
      <c r="P897" s="15"/>
      <c r="Q897" s="15"/>
    </row>
    <row r="898">
      <c r="A898" s="9" t="s">
        <v>670</v>
      </c>
      <c r="B898" s="77" t="str">
        <f>VLOOKUP(F898,'Datos por dni'!$B$810:$AT$1209,2,0)</f>
        <v/>
      </c>
      <c r="C898" s="51">
        <f>VLOOKUP(F898,'Datos por dni'!$B$810:$AT$1209,5,0)</f>
        <v>35395</v>
      </c>
      <c r="D898" s="15" t="str">
        <f>IFERROR(__xludf.DUMMYFUNCTION("IF(REGEXMATCH(E898,""^[0-9]{8}$""),""DNI"",IF(E898&lt;&gt;"""",""OTRO"",""""))"),"DNI")</f>
        <v>DNI</v>
      </c>
      <c r="E898" s="42" t="s">
        <v>523</v>
      </c>
      <c r="F898" s="59">
        <v>4.0010435E7</v>
      </c>
      <c r="G898" s="15" t="str">
        <f>VLOOKUP(TEXT(F898,"0"),'Nacionalidades de todo por dni'!$A$2:$B$2168,2,0)</f>
        <v>Argentina</v>
      </c>
      <c r="H898" s="18" t="str">
        <f t="shared" si="5"/>
        <v/>
      </c>
      <c r="I898" s="18" t="str">
        <f t="shared" si="4"/>
        <v/>
      </c>
      <c r="J898" s="15"/>
      <c r="K898" s="18" t="str">
        <f>VLOOKUP(F898,'Datos por dni'!$B$10:$AM$2168,11,0)</f>
        <v/>
      </c>
      <c r="L898" s="15" t="str">
        <f>VLOOKUP(F898,'Datos por dni'!$B$810:$AT$1209,12,0)</f>
        <v/>
      </c>
      <c r="M898" s="15"/>
      <c r="N898" s="15"/>
      <c r="O898" s="15"/>
      <c r="P898" s="15"/>
      <c r="Q898" s="15"/>
    </row>
    <row r="899">
      <c r="A899" s="9" t="s">
        <v>670</v>
      </c>
      <c r="B899" s="77" t="str">
        <f>VLOOKUP(F899,'Datos por dni'!$B$810:$AT$1209,2,0)</f>
        <v/>
      </c>
      <c r="C899" s="51">
        <f>VLOOKUP(F899,'Datos por dni'!$B$810:$AT$1209,5,0)</f>
        <v>34582</v>
      </c>
      <c r="D899" s="15" t="str">
        <f>IFERROR(__xludf.DUMMYFUNCTION("IF(REGEXMATCH(E899,""^[0-9]{8}$""),""DNI"",IF(E899&lt;&gt;"""",""OTRO"",""""))"),"DNI")</f>
        <v>DNI</v>
      </c>
      <c r="E899" s="42" t="s">
        <v>524</v>
      </c>
      <c r="F899" s="56">
        <v>3.8611804E7</v>
      </c>
      <c r="G899" s="15" t="str">
        <f>VLOOKUP(TEXT(F899,"0"),'Nacionalidades de todo por dni'!$A$2:$B$2168,2,0)</f>
        <v>Argentina</v>
      </c>
      <c r="H899" s="18" t="str">
        <f t="shared" si="5"/>
        <v/>
      </c>
      <c r="I899" s="18" t="str">
        <f t="shared" si="4"/>
        <v/>
      </c>
      <c r="J899" s="15"/>
      <c r="K899" s="18" t="str">
        <f>VLOOKUP(F899,'Datos por dni'!$B$10:$AM$2168,11,0)</f>
        <v/>
      </c>
      <c r="L899" s="15" t="str">
        <f>VLOOKUP(F899,'Datos por dni'!$B$810:$AT$1209,12,0)</f>
        <v/>
      </c>
      <c r="M899" s="15"/>
      <c r="N899" s="15"/>
      <c r="O899" s="15"/>
      <c r="P899" s="15"/>
      <c r="Q899" s="15"/>
    </row>
    <row r="900">
      <c r="A900" s="9" t="s">
        <v>670</v>
      </c>
      <c r="B900" s="77" t="str">
        <f>VLOOKUP(F900,'Datos por dni'!$B$810:$AT$1209,2,0)</f>
        <v/>
      </c>
      <c r="C900" s="49">
        <f>VLOOKUP(F900,'Datos por dni'!$B$810:$AT$1209,5,0)</f>
        <v>35421</v>
      </c>
      <c r="D900" s="15" t="str">
        <f>IFERROR(__xludf.DUMMYFUNCTION("IF(REGEXMATCH(E900,""^[0-9]{8}$""),""DNI"",IF(E900&lt;&gt;"""",""OTRO"",""""))"),"DNI")</f>
        <v>DNI</v>
      </c>
      <c r="E900" s="42" t="s">
        <v>525</v>
      </c>
      <c r="F900" s="56">
        <v>4.0126301E7</v>
      </c>
      <c r="G900" s="15" t="str">
        <f>VLOOKUP(TEXT(F900,"0"),'Nacionalidades de todo por dni'!$A$2:$B$2168,2,0)</f>
        <v>Argentina</v>
      </c>
      <c r="H900" s="18" t="str">
        <f t="shared" si="5"/>
        <v/>
      </c>
      <c r="I900" s="18" t="str">
        <f t="shared" si="4"/>
        <v/>
      </c>
      <c r="J900" s="15"/>
      <c r="K900" s="18" t="str">
        <f>VLOOKUP(F900,'Datos por dni'!$B$10:$AM$2168,11,0)</f>
        <v/>
      </c>
      <c r="L900" s="15" t="str">
        <f>VLOOKUP(F900,'Datos por dni'!$B$810:$AT$1209,12,0)</f>
        <v/>
      </c>
      <c r="M900" s="15"/>
      <c r="N900" s="15"/>
      <c r="O900" s="15"/>
      <c r="P900" s="15"/>
      <c r="Q900" s="15"/>
    </row>
    <row r="901">
      <c r="A901" s="9" t="s">
        <v>670</v>
      </c>
      <c r="B901" s="77" t="str">
        <f>VLOOKUP(F901,'Datos por dni'!$B$810:$AT$1209,2,0)</f>
        <v/>
      </c>
      <c r="C901" s="51">
        <f>VLOOKUP(F901,'Datos por dni'!$B$810:$AT$1209,5,0)</f>
        <v>35191</v>
      </c>
      <c r="D901" s="15" t="str">
        <f>IFERROR(__xludf.DUMMYFUNCTION("IF(REGEXMATCH(E901,""^[0-9]{8}$""),""DNI"",IF(E901&lt;&gt;"""",""OTRO"",""""))"),"DNI")</f>
        <v>DNI</v>
      </c>
      <c r="E901" s="42" t="s">
        <v>526</v>
      </c>
      <c r="F901" s="56">
        <v>3.9654232E7</v>
      </c>
      <c r="G901" s="15" t="str">
        <f>VLOOKUP(TEXT(F901,"0"),'Nacionalidades de todo por dni'!$A$2:$B$2168,2,0)</f>
        <v>Argentina</v>
      </c>
      <c r="H901" s="18" t="str">
        <f t="shared" si="5"/>
        <v/>
      </c>
      <c r="I901" s="18" t="str">
        <f t="shared" si="4"/>
        <v/>
      </c>
      <c r="J901" s="15"/>
      <c r="K901" s="18" t="str">
        <f>VLOOKUP(F901,'Datos por dni'!$B$10:$AM$2168,11,0)</f>
        <v/>
      </c>
      <c r="L901" s="15" t="str">
        <f>VLOOKUP(F901,'Datos por dni'!$B$810:$AT$1209,12,0)</f>
        <v/>
      </c>
      <c r="M901" s="15"/>
      <c r="N901" s="15"/>
      <c r="O901" s="15"/>
      <c r="P901" s="15"/>
      <c r="Q901" s="15"/>
    </row>
    <row r="902">
      <c r="A902" s="9" t="s">
        <v>670</v>
      </c>
      <c r="B902" s="77" t="str">
        <f>VLOOKUP(F902,'Datos por dni'!$B$810:$AT$1209,2,0)</f>
        <v/>
      </c>
      <c r="C902" s="67">
        <f>VLOOKUP(F902,'Datos por dni'!$B$810:$AT$1209,5,0)</f>
        <v>32949</v>
      </c>
      <c r="D902" s="15" t="str">
        <f>IFERROR(__xludf.DUMMYFUNCTION("IF(REGEXMATCH(E902,""^[0-9]{8}$""),""DNI"",IF(E902&lt;&gt;"""",""OTRO"",""""))"),"DNI")</f>
        <v>DNI</v>
      </c>
      <c r="E902" s="42" t="s">
        <v>527</v>
      </c>
      <c r="F902" s="56">
        <v>3.4930422E7</v>
      </c>
      <c r="G902" s="15" t="str">
        <f>VLOOKUP(TEXT(F902,"0"),'Nacionalidades de todo por dni'!$A$2:$B$2168,2,0)</f>
        <v>Argentina</v>
      </c>
      <c r="H902" s="18" t="str">
        <f t="shared" si="5"/>
        <v/>
      </c>
      <c r="I902" s="18" t="str">
        <f t="shared" si="4"/>
        <v/>
      </c>
      <c r="J902" s="15"/>
      <c r="K902" s="18" t="str">
        <f>VLOOKUP(F902,'Datos por dni'!$B$10:$AM$2168,11,0)</f>
        <v/>
      </c>
      <c r="L902" s="15" t="str">
        <f>VLOOKUP(F902,'Datos por dni'!$B$810:$AT$1209,12,0)</f>
        <v/>
      </c>
      <c r="M902" s="15"/>
      <c r="N902" s="15"/>
      <c r="O902" s="15"/>
      <c r="P902" s="15"/>
      <c r="Q902" s="15"/>
    </row>
    <row r="903">
      <c r="A903" s="9" t="s">
        <v>670</v>
      </c>
      <c r="B903" s="77" t="str">
        <f>VLOOKUP(F903,'Datos por dni'!$B$810:$AT$1209,2,0)</f>
        <v/>
      </c>
      <c r="C903" s="49">
        <f>VLOOKUP(F903,'Datos por dni'!$B$810:$AT$1209,5,0)</f>
        <v>35348</v>
      </c>
      <c r="D903" s="15" t="str">
        <f>IFERROR(__xludf.DUMMYFUNCTION("IF(REGEXMATCH(E903,""^[0-9]{8}$""),""DNI"",IF(E903&lt;&gt;"""",""OTRO"",""""))"),"DNI")</f>
        <v>DNI</v>
      </c>
      <c r="E903" s="42" t="s">
        <v>528</v>
      </c>
      <c r="F903" s="56">
        <v>3.9491294E7</v>
      </c>
      <c r="G903" s="15" t="str">
        <f>VLOOKUP(TEXT(F903,"0"),'Nacionalidades de todo por dni'!$A$2:$B$2168,2,0)</f>
        <v>Argentina</v>
      </c>
      <c r="H903" s="18" t="str">
        <f t="shared" si="5"/>
        <v/>
      </c>
      <c r="I903" s="18" t="str">
        <f t="shared" si="4"/>
        <v/>
      </c>
      <c r="J903" s="15"/>
      <c r="K903" s="18" t="str">
        <f>VLOOKUP(F903,'Datos por dni'!$B$10:$AM$2168,11,0)</f>
        <v/>
      </c>
      <c r="L903" s="15" t="str">
        <f>VLOOKUP(F903,'Datos por dni'!$B$810:$AT$1209,12,0)</f>
        <v/>
      </c>
      <c r="M903" s="15"/>
      <c r="N903" s="15"/>
      <c r="O903" s="15"/>
      <c r="P903" s="15"/>
      <c r="Q903" s="15"/>
    </row>
    <row r="904">
      <c r="A904" s="9" t="s">
        <v>670</v>
      </c>
      <c r="B904" s="77" t="str">
        <f>VLOOKUP(F904,'Datos por dni'!$B$810:$AT$1209,2,0)</f>
        <v/>
      </c>
      <c r="C904" s="51">
        <f>VLOOKUP(F904,'Datos por dni'!$B$810:$AT$1209,5,0)</f>
        <v>28833</v>
      </c>
      <c r="D904" s="15" t="str">
        <f>IFERROR(__xludf.DUMMYFUNCTION("IF(REGEXMATCH(E904,""^[0-9]{8}$""),""DNI"",IF(E904&lt;&gt;"""",""OTRO"",""""))"),"DNI")</f>
        <v>DNI</v>
      </c>
      <c r="E904" s="42" t="s">
        <v>529</v>
      </c>
      <c r="F904" s="59">
        <v>2.6864606E7</v>
      </c>
      <c r="G904" s="15" t="str">
        <f>VLOOKUP(TEXT(F904,"0"),'Nacionalidades de todo por dni'!$A$2:$B$2168,2,0)</f>
        <v>Argentina</v>
      </c>
      <c r="H904" s="18" t="str">
        <f t="shared" si="5"/>
        <v/>
      </c>
      <c r="I904" s="18" t="str">
        <f t="shared" si="4"/>
        <v/>
      </c>
      <c r="J904" s="15"/>
      <c r="K904" s="18" t="str">
        <f>VLOOKUP(F904,'Datos por dni'!$B$10:$AM$2168,11,0)</f>
        <v/>
      </c>
      <c r="L904" s="15" t="str">
        <f>VLOOKUP(F904,'Datos por dni'!$B$810:$AT$1209,12,0)</f>
        <v/>
      </c>
      <c r="M904" s="15"/>
      <c r="N904" s="15"/>
      <c r="O904" s="15"/>
      <c r="P904" s="15"/>
      <c r="Q904" s="15"/>
    </row>
    <row r="905">
      <c r="A905" s="9" t="s">
        <v>670</v>
      </c>
      <c r="B905" s="77" t="str">
        <f>VLOOKUP(F905,'Datos por dni'!$B$810:$AT$1209,2,0)</f>
        <v/>
      </c>
      <c r="C905" s="51">
        <f>VLOOKUP(F905,'Datos por dni'!$B$810:$AT$1209,5,0)</f>
        <v>37136</v>
      </c>
      <c r="D905" s="15" t="str">
        <f>IFERROR(__xludf.DUMMYFUNCTION("IF(REGEXMATCH(E905,""^[0-9]{8}$""),""DNI"",IF(E905&lt;&gt;"""",""OTRO"",""""))"),"DNI")</f>
        <v>DNI</v>
      </c>
      <c r="E905" s="42" t="s">
        <v>530</v>
      </c>
      <c r="F905" s="59">
        <v>9.4679227E7</v>
      </c>
      <c r="G905" s="15" t="str">
        <f>VLOOKUP(TEXT(F905,"0"),'Nacionalidades de todo por dni'!$A$2:$B$2168,2,0)</f>
        <v>Peru</v>
      </c>
      <c r="H905" s="18" t="str">
        <f t="shared" si="5"/>
        <v/>
      </c>
      <c r="I905" s="18" t="str">
        <f t="shared" si="4"/>
        <v/>
      </c>
      <c r="J905" s="15"/>
      <c r="K905" s="18" t="str">
        <f>VLOOKUP(F905,'Datos por dni'!$B$10:$AM$2168,11,0)</f>
        <v/>
      </c>
      <c r="L905" s="15" t="str">
        <f>VLOOKUP(F905,'Datos por dni'!$B$810:$AT$1209,12,0)</f>
        <v/>
      </c>
      <c r="M905" s="15"/>
      <c r="N905" s="15"/>
      <c r="O905" s="15"/>
      <c r="P905" s="15"/>
      <c r="Q905" s="15"/>
    </row>
    <row r="906">
      <c r="A906" s="9" t="s">
        <v>670</v>
      </c>
      <c r="B906" s="77" t="str">
        <f>VLOOKUP(F906,'Datos por dni'!$B$810:$AT$1209,2,0)</f>
        <v/>
      </c>
      <c r="C906" s="51">
        <f>VLOOKUP(F906,'Datos por dni'!$B$810:$AT$1209,5,0)</f>
        <v>31890</v>
      </c>
      <c r="D906" s="15" t="str">
        <f>IFERROR(__xludf.DUMMYFUNCTION("IF(REGEXMATCH(E906,""^[0-9]{8}$""),""DNI"",IF(E906&lt;&gt;"""",""OTRO"",""""))"),"DNI")</f>
        <v>DNI</v>
      </c>
      <c r="E906" s="42" t="s">
        <v>531</v>
      </c>
      <c r="F906" s="59">
        <v>3.3023057E7</v>
      </c>
      <c r="G906" s="15" t="str">
        <f>VLOOKUP(TEXT(F906,"0"),'Nacionalidades de todo por dni'!$A$2:$B$2168,2,0)</f>
        <v>Argentina</v>
      </c>
      <c r="H906" s="18" t="str">
        <f t="shared" si="5"/>
        <v/>
      </c>
      <c r="I906" s="18" t="str">
        <f t="shared" si="4"/>
        <v/>
      </c>
      <c r="J906" s="15"/>
      <c r="K906" s="18" t="str">
        <f>VLOOKUP(F906,'Datos por dni'!$B$10:$AM$2168,11,0)</f>
        <v/>
      </c>
      <c r="L906" s="15" t="str">
        <f>VLOOKUP(F906,'Datos por dni'!$B$810:$AT$1209,12,0)</f>
        <v/>
      </c>
      <c r="M906" s="15"/>
      <c r="N906" s="15"/>
      <c r="O906" s="15"/>
      <c r="P906" s="15"/>
      <c r="Q906" s="15"/>
    </row>
    <row r="907">
      <c r="A907" s="9" t="s">
        <v>670</v>
      </c>
      <c r="B907" s="77" t="str">
        <f>VLOOKUP(F907,'Datos por dni'!$B$810:$AT$1209,2,0)</f>
        <v/>
      </c>
      <c r="C907" s="51">
        <f>VLOOKUP(F907,'Datos por dni'!$B$810:$AT$1209,5,0)</f>
        <v>36531</v>
      </c>
      <c r="D907" s="15" t="str">
        <f>IFERROR(__xludf.DUMMYFUNCTION("IF(REGEXMATCH(E907,""^[0-9]{8}$""),""DNI"",IF(E907&lt;&gt;"""",""OTRO"",""""))"),"DNI")</f>
        <v>DNI</v>
      </c>
      <c r="E907" s="42" t="s">
        <v>532</v>
      </c>
      <c r="F907" s="59">
        <v>4.2302327E7</v>
      </c>
      <c r="G907" s="15" t="str">
        <f>VLOOKUP(TEXT(F907,"0"),'Nacionalidades de todo por dni'!$A$2:$B$2168,2,0)</f>
        <v>Argentina</v>
      </c>
      <c r="H907" s="18" t="str">
        <f t="shared" si="5"/>
        <v/>
      </c>
      <c r="I907" s="18" t="str">
        <f t="shared" si="4"/>
        <v/>
      </c>
      <c r="J907" s="15"/>
      <c r="K907" s="18" t="str">
        <f>VLOOKUP(F907,'Datos por dni'!$B$10:$AM$2168,11,0)</f>
        <v/>
      </c>
      <c r="L907" s="15" t="str">
        <f>VLOOKUP(F907,'Datos por dni'!$B$810:$AT$1209,12,0)</f>
        <v/>
      </c>
      <c r="M907" s="15"/>
      <c r="N907" s="15"/>
      <c r="O907" s="15"/>
      <c r="P907" s="15"/>
      <c r="Q907" s="15"/>
    </row>
    <row r="908">
      <c r="A908" s="9" t="s">
        <v>670</v>
      </c>
      <c r="B908" s="77" t="str">
        <f>VLOOKUP(F908,'Datos por dni'!$B$810:$AT$1209,2,0)</f>
        <v/>
      </c>
      <c r="C908" s="51">
        <f>VLOOKUP(F908,'Datos por dni'!$B$810:$AT$1209,5,0)</f>
        <v>33467</v>
      </c>
      <c r="D908" s="15" t="str">
        <f>IFERROR(__xludf.DUMMYFUNCTION("IF(REGEXMATCH(E908,""^[0-9]{8}$""),""DNI"",IF(E908&lt;&gt;"""",""OTRO"",""""))"),"DNI")</f>
        <v>DNI</v>
      </c>
      <c r="E908" s="42" t="s">
        <v>533</v>
      </c>
      <c r="F908" s="59">
        <v>9.4485286E7</v>
      </c>
      <c r="G908" s="15" t="str">
        <f>VLOOKUP(TEXT(F908,"0"),'Nacionalidades de todo por dni'!$A$2:$B$2168,2,0)</f>
        <v>Brasil</v>
      </c>
      <c r="H908" s="18" t="str">
        <f t="shared" si="5"/>
        <v/>
      </c>
      <c r="I908" s="18" t="str">
        <f t="shared" si="4"/>
        <v/>
      </c>
      <c r="J908" s="15"/>
      <c r="K908" s="18" t="str">
        <f>VLOOKUP(F908,'Datos por dni'!$B$10:$AM$2168,11,0)</f>
        <v/>
      </c>
      <c r="L908" s="15" t="str">
        <f>VLOOKUP(F908,'Datos por dni'!$B$810:$AT$1209,12,0)</f>
        <v/>
      </c>
      <c r="M908" s="15"/>
      <c r="N908" s="15"/>
      <c r="O908" s="15"/>
      <c r="P908" s="15"/>
      <c r="Q908" s="15"/>
    </row>
    <row r="909">
      <c r="A909" s="9" t="s">
        <v>670</v>
      </c>
      <c r="B909" s="77" t="str">
        <f>VLOOKUP(F909,'Datos por dni'!$B$810:$AT$1209,2,0)</f>
        <v/>
      </c>
      <c r="C909" s="51">
        <f>VLOOKUP(F909,'Datos por dni'!$B$810:$AT$1209,5,0)</f>
        <v>32648</v>
      </c>
      <c r="D909" s="15" t="str">
        <f>IFERROR(__xludf.DUMMYFUNCTION("IF(REGEXMATCH(E909,""^[0-9]{8}$""),""DNI"",IF(E909&lt;&gt;"""",""OTRO"",""""))"),"OTRO")</f>
        <v>OTRO</v>
      </c>
      <c r="E909" s="42" t="s">
        <v>534</v>
      </c>
      <c r="F909" s="59" t="s">
        <v>535</v>
      </c>
      <c r="G909" s="15" t="str">
        <f>VLOOKUP(TEXT(F909,"0"),'Nacionalidades de todo por dni'!$A$2:$B$2168,2,0)</f>
        <v>Belgica</v>
      </c>
      <c r="H909" s="18" t="str">
        <f t="shared" si="5"/>
        <v/>
      </c>
      <c r="I909" s="18" t="str">
        <f t="shared" si="4"/>
        <v/>
      </c>
      <c r="J909" s="15"/>
      <c r="K909" s="18" t="str">
        <f>VLOOKUP(F909,'Datos por dni'!$B$10:$AM$2168,11,0)</f>
        <v/>
      </c>
      <c r="L909" s="15" t="str">
        <f>VLOOKUP(F909,'Datos por dni'!$B$810:$AT$1209,12,0)</f>
        <v/>
      </c>
      <c r="M909" s="15"/>
      <c r="N909" s="15"/>
      <c r="O909" s="15"/>
      <c r="P909" s="15"/>
      <c r="Q909" s="15"/>
    </row>
    <row r="910">
      <c r="A910" s="9" t="s">
        <v>670</v>
      </c>
      <c r="B910" s="77" t="str">
        <f>VLOOKUP(F910,'Datos por dni'!$B$810:$AT$1209,2,0)</f>
        <v/>
      </c>
      <c r="C910" s="51">
        <f>VLOOKUP(F910,'Datos por dni'!$B$810:$AT$1209,5,0)</f>
        <v>34644</v>
      </c>
      <c r="D910" s="15" t="str">
        <f>IFERROR(__xludf.DUMMYFUNCTION("IF(REGEXMATCH(E910,""^[0-9]{8}$""),""DNI"",IF(E910&lt;&gt;"""",""OTRO"",""""))"),"OTRO")</f>
        <v>OTRO</v>
      </c>
      <c r="E910" s="42" t="s">
        <v>536</v>
      </c>
      <c r="F910" s="59" t="s">
        <v>536</v>
      </c>
      <c r="G910" s="15" t="str">
        <f>VLOOKUP(TEXT(F910,"0"),'Nacionalidades de todo por dni'!$A$2:$B$2168,2,0)</f>
        <v>Italia</v>
      </c>
      <c r="H910" s="18" t="str">
        <f t="shared" si="5"/>
        <v/>
      </c>
      <c r="I910" s="18" t="str">
        <f t="shared" si="4"/>
        <v/>
      </c>
      <c r="J910" s="15"/>
      <c r="K910" s="18" t="str">
        <f>VLOOKUP(F910,'Datos por dni'!$B$10:$AM$2168,11,0)</f>
        <v/>
      </c>
      <c r="L910" s="15" t="str">
        <f>VLOOKUP(F910,'Datos por dni'!$B$810:$AT$1209,12,0)</f>
        <v/>
      </c>
      <c r="M910" s="15"/>
      <c r="N910" s="15"/>
      <c r="O910" s="15"/>
      <c r="P910" s="15"/>
      <c r="Q910" s="15"/>
    </row>
    <row r="911">
      <c r="A911" s="9" t="s">
        <v>670</v>
      </c>
      <c r="B911" s="77" t="str">
        <f>VLOOKUP(F911,'Datos por dni'!$B$810:$AT$1209,2,0)</f>
        <v/>
      </c>
      <c r="C911" s="51">
        <f>VLOOKUP(F911,'Datos por dni'!$B$810:$AT$1209,5,0)</f>
        <v>35650</v>
      </c>
      <c r="D911" s="15" t="str">
        <f>IFERROR(__xludf.DUMMYFUNCTION("IF(REGEXMATCH(E911,""^[0-9]{8}$""),""DNI"",IF(E911&lt;&gt;"""",""OTRO"",""""))"),"OTRO")</f>
        <v>OTRO</v>
      </c>
      <c r="E911" s="42" t="s">
        <v>537</v>
      </c>
      <c r="F911" s="59" t="s">
        <v>537</v>
      </c>
      <c r="G911" s="15" t="str">
        <f>VLOOKUP(TEXT(F911,"0"),'Nacionalidades de todo por dni'!$A$2:$B$2168,2,0)</f>
        <v/>
      </c>
      <c r="H911" s="18" t="str">
        <f t="shared" si="5"/>
        <v/>
      </c>
      <c r="I911" s="18" t="str">
        <f t="shared" si="4"/>
        <v/>
      </c>
      <c r="J911" s="15"/>
      <c r="K911" s="18" t="str">
        <f>VLOOKUP(F911,'Datos por dni'!$B$10:$AM$2168,11,0)</f>
        <v/>
      </c>
      <c r="L911" s="15" t="str">
        <f>VLOOKUP(F911,'Datos por dni'!$B$810:$AT$1209,12,0)</f>
        <v/>
      </c>
      <c r="M911" s="15"/>
      <c r="N911" s="15"/>
      <c r="O911" s="15"/>
      <c r="P911" s="15"/>
      <c r="Q911" s="15"/>
    </row>
    <row r="912">
      <c r="A912" s="9" t="s">
        <v>670</v>
      </c>
      <c r="B912" s="77" t="str">
        <f>VLOOKUP(F912,'Datos por dni'!$B$810:$AT$1209,2,0)</f>
        <v/>
      </c>
      <c r="C912" s="68">
        <f>VLOOKUP(F912,'Datos por dni'!$B$810:$AT$1209,5,0)</f>
        <v>33731</v>
      </c>
      <c r="D912" s="15" t="str">
        <f>IFERROR(__xludf.DUMMYFUNCTION("IF(REGEXMATCH(E912,""^[0-9]{8}$""),""DNI"",IF(E912&lt;&gt;"""",""OTRO"",""""))"),"DNI")</f>
        <v>DNI</v>
      </c>
      <c r="E912" s="42" t="s">
        <v>538</v>
      </c>
      <c r="F912" s="56">
        <v>1.8884908E7</v>
      </c>
      <c r="G912" s="15" t="str">
        <f>VLOOKUP(TEXT(F912,"0"),'Nacionalidades de todo por dni'!$A$2:$B$2168,2,0)</f>
        <v>Argentina</v>
      </c>
      <c r="H912" s="18" t="str">
        <f t="shared" si="5"/>
        <v/>
      </c>
      <c r="I912" s="18" t="str">
        <f t="shared" si="4"/>
        <v/>
      </c>
      <c r="J912" s="15"/>
      <c r="K912" s="18" t="str">
        <f>VLOOKUP(F912,'Datos por dni'!$B$10:$AM$2168,11,0)</f>
        <v/>
      </c>
      <c r="L912" s="15" t="str">
        <f>VLOOKUP(F912,'Datos por dni'!$B$810:$AT$1209,12,0)</f>
        <v/>
      </c>
      <c r="M912" s="15"/>
      <c r="N912" s="15"/>
      <c r="O912" s="15"/>
      <c r="P912" s="15"/>
      <c r="Q912" s="15"/>
    </row>
    <row r="913">
      <c r="A913" s="9" t="s">
        <v>670</v>
      </c>
      <c r="B913" s="77" t="str">
        <f>VLOOKUP(F913,'Datos por dni'!$B$810:$AT$1209,2,0)</f>
        <v/>
      </c>
      <c r="C913" s="51">
        <f>VLOOKUP(F913,'Datos por dni'!$B$810:$AT$1209,5,0)</f>
        <v>36396</v>
      </c>
      <c r="D913" s="15" t="str">
        <f>IFERROR(__xludf.DUMMYFUNCTION("IF(REGEXMATCH(E913,""^[0-9]{8}$""),""DNI"",IF(E913&lt;&gt;"""",""OTRO"",""""))"),"OTRO")</f>
        <v>OTRO</v>
      </c>
      <c r="E913" s="42" t="s">
        <v>539</v>
      </c>
      <c r="F913" s="56" t="s">
        <v>539</v>
      </c>
      <c r="G913" s="15" t="str">
        <f>VLOOKUP(TEXT(F913,"0"),'Nacionalidades de todo por dni'!$A$2:$B$2168,2,0)</f>
        <v>Colombia</v>
      </c>
      <c r="H913" s="18" t="str">
        <f t="shared" si="5"/>
        <v/>
      </c>
      <c r="I913" s="18" t="str">
        <f t="shared" si="4"/>
        <v/>
      </c>
      <c r="J913" s="15"/>
      <c r="K913" s="18" t="str">
        <f>VLOOKUP(F913,'Datos por dni'!$B$10:$AM$2168,11,0)</f>
        <v/>
      </c>
      <c r="L913" s="15" t="str">
        <f>VLOOKUP(F913,'Datos por dni'!$B$810:$AT$1209,12,0)</f>
        <v/>
      </c>
      <c r="M913" s="15"/>
      <c r="N913" s="15"/>
      <c r="O913" s="15"/>
      <c r="P913" s="15"/>
      <c r="Q913" s="15"/>
    </row>
    <row r="914">
      <c r="A914" s="9" t="s">
        <v>670</v>
      </c>
      <c r="B914" s="77" t="str">
        <f>VLOOKUP(F914,'Datos por dni'!$B$810:$AT$1209,2,0)</f>
        <v/>
      </c>
      <c r="C914" s="51">
        <f>VLOOKUP(F914,'Datos por dni'!$B$810:$AT$1209,5,0)</f>
        <v>34766</v>
      </c>
      <c r="D914" s="15" t="str">
        <f>IFERROR(__xludf.DUMMYFUNCTION("IF(REGEXMATCH(E914,""^[0-9]{8}$""),""DNI"",IF(E914&lt;&gt;"""",""OTRO"",""""))"),"DNI")</f>
        <v>DNI</v>
      </c>
      <c r="E914" s="42" t="s">
        <v>540</v>
      </c>
      <c r="F914" s="56">
        <v>9.5996837E7</v>
      </c>
      <c r="G914" s="15" t="str">
        <f>VLOOKUP(TEXT(F914,"0"),'Nacionalidades de todo por dni'!$A$2:$B$2168,2,0)</f>
        <v>Colombia</v>
      </c>
      <c r="H914" s="18" t="str">
        <f t="shared" si="5"/>
        <v/>
      </c>
      <c r="I914" s="18" t="str">
        <f t="shared" si="4"/>
        <v/>
      </c>
      <c r="J914" s="15"/>
      <c r="K914" s="18" t="str">
        <f>VLOOKUP(F914,'Datos por dni'!$B$10:$AM$2168,11,0)</f>
        <v/>
      </c>
      <c r="L914" s="15" t="str">
        <f>VLOOKUP(F914,'Datos por dni'!$B$810:$AT$1209,12,0)</f>
        <v/>
      </c>
      <c r="M914" s="15"/>
      <c r="N914" s="15"/>
      <c r="O914" s="15"/>
      <c r="P914" s="15"/>
      <c r="Q914" s="15"/>
    </row>
    <row r="915" hidden="1">
      <c r="A915" s="9" t="s">
        <v>670</v>
      </c>
      <c r="B915" s="77" t="str">
        <f>VLOOKUP(F915,'Datos por dni'!$B$810:$AT$1209,2,0)</f>
        <v>#N/A</v>
      </c>
      <c r="C915" s="15"/>
      <c r="D915" s="15" t="str">
        <f>IFERROR(__xludf.DUMMYFUNCTION("IF(REGEXMATCH(E915,""^[0-9]{8}$""),""DNI"",IF(E915&lt;&gt;"""",""OTRO"",""""))"),"")</f>
        <v/>
      </c>
      <c r="E915" s="42"/>
      <c r="F915" s="59"/>
      <c r="G915" s="15" t="str">
        <f>VLOOKUP(TEXT(F915,"0"),'Nacionalidades de todo por dni'!$A$2:$B$2168,2,0)</f>
        <v>Estadounidense</v>
      </c>
      <c r="H915" s="18" t="str">
        <f t="shared" si="5"/>
        <v>D</v>
      </c>
      <c r="I915" s="18" t="str">
        <f t="shared" si="4"/>
        <v/>
      </c>
      <c r="J915" s="15"/>
      <c r="K915" s="18" t="str">
        <f>VLOOKUP(F915,'Datos por dni'!$B$10:$AM$2168,11,0)</f>
        <v>Días de semana por la tarde</v>
      </c>
      <c r="L915" s="15" t="str">
        <f>VLOOKUP(F915,'Datos por dni'!$B$810:$AT$1209,12,0)</f>
        <v>#N/A</v>
      </c>
      <c r="M915" s="15"/>
      <c r="N915" s="15"/>
      <c r="O915" s="15"/>
      <c r="P915" s="15"/>
      <c r="Q915" s="15"/>
    </row>
    <row r="916">
      <c r="A916" s="9" t="s">
        <v>670</v>
      </c>
      <c r="B916" s="77" t="str">
        <f>VLOOKUP(F916,'Datos por dni'!$B$810:$AT$1209,2,0)</f>
        <v/>
      </c>
      <c r="C916" s="66">
        <f>VLOOKUP(F916,'Datos por dni'!$B$810:$AT$1209,5,0)</f>
        <v>33313</v>
      </c>
      <c r="D916" s="15" t="str">
        <f>IFERROR(__xludf.DUMMYFUNCTION("IF(REGEXMATCH(E916,""^[0-9]{8}$""),""DNI"",IF(E916&lt;&gt;"""",""OTRO"",""""))"),"DNI")</f>
        <v>DNI</v>
      </c>
      <c r="E916" s="42" t="s">
        <v>541</v>
      </c>
      <c r="F916" s="56">
        <v>3.5946148E7</v>
      </c>
      <c r="G916" s="15" t="str">
        <f>VLOOKUP(TEXT(F916,"0"),'Nacionalidades de todo por dni'!$A$2:$B$2168,2,0)</f>
        <v>Argentina</v>
      </c>
      <c r="H916" s="18" t="str">
        <f t="shared" si="5"/>
        <v/>
      </c>
      <c r="I916" s="18" t="str">
        <f t="shared" si="4"/>
        <v/>
      </c>
      <c r="J916" s="15"/>
      <c r="K916" s="18" t="str">
        <f>VLOOKUP(F916,'Datos por dni'!$B$10:$AM$2168,11,0)</f>
        <v/>
      </c>
      <c r="L916" s="15" t="str">
        <f>VLOOKUP(F916,'Datos por dni'!$B$810:$AT$1209,12,0)</f>
        <v/>
      </c>
      <c r="M916" s="15"/>
      <c r="N916" s="15"/>
      <c r="O916" s="15"/>
      <c r="P916" s="15"/>
      <c r="Q916" s="15"/>
    </row>
    <row r="917">
      <c r="A917" s="9" t="s">
        <v>670</v>
      </c>
      <c r="B917" s="77" t="str">
        <f>VLOOKUP(F917,'Datos por dni'!$B$810:$AT$1209,2,0)</f>
        <v/>
      </c>
      <c r="C917" s="51">
        <f>VLOOKUP(F917,'Datos por dni'!$B$810:$AT$1209,5,0)</f>
        <v>34959</v>
      </c>
      <c r="D917" s="15" t="str">
        <f>IFERROR(__xludf.DUMMYFUNCTION("IF(REGEXMATCH(E917,""^[0-9]{8}$""),""DNI"",IF(E917&lt;&gt;"""",""OTRO"",""""))"),"DNI")</f>
        <v>DNI</v>
      </c>
      <c r="E917" s="42" t="s">
        <v>542</v>
      </c>
      <c r="F917" s="56">
        <v>3.9270208E7</v>
      </c>
      <c r="G917" s="15" t="str">
        <f>VLOOKUP(TEXT(F917,"0"),'Nacionalidades de todo por dni'!$A$2:$B$2168,2,0)</f>
        <v>Argentina</v>
      </c>
      <c r="H917" s="18" t="str">
        <f t="shared" si="5"/>
        <v/>
      </c>
      <c r="I917" s="18" t="str">
        <f t="shared" si="4"/>
        <v/>
      </c>
      <c r="J917" s="15"/>
      <c r="K917" s="18" t="str">
        <f>VLOOKUP(F917,'Datos por dni'!$B$10:$AM$2168,11,0)</f>
        <v/>
      </c>
      <c r="L917" s="15" t="str">
        <f>VLOOKUP(F917,'Datos por dni'!$B$810:$AT$1209,12,0)</f>
        <v/>
      </c>
      <c r="M917" s="15"/>
      <c r="N917" s="15"/>
      <c r="O917" s="15"/>
      <c r="P917" s="15"/>
      <c r="Q917" s="15"/>
    </row>
    <row r="918">
      <c r="A918" s="9" t="s">
        <v>670</v>
      </c>
      <c r="B918" s="77" t="str">
        <f>VLOOKUP(F918,'Datos por dni'!$B$810:$AT$1209,2,0)</f>
        <v/>
      </c>
      <c r="C918" s="51">
        <f>VLOOKUP(F918,'Datos por dni'!$B$810:$AT$1209,5,0)</f>
        <v>34613</v>
      </c>
      <c r="D918" s="15" t="str">
        <f>IFERROR(__xludf.DUMMYFUNCTION("IF(REGEXMATCH(E918,""^[0-9]{8}$""),""DNI"",IF(E918&lt;&gt;"""",""OTRO"",""""))"),"DNI")</f>
        <v>DNI</v>
      </c>
      <c r="E918" s="42" t="s">
        <v>543</v>
      </c>
      <c r="F918" s="59">
        <v>3.8522416E7</v>
      </c>
      <c r="G918" s="15" t="str">
        <f>VLOOKUP(TEXT(F918,"0"),'Nacionalidades de todo por dni'!$A$2:$B$2168,2,0)</f>
        <v>Argentina</v>
      </c>
      <c r="H918" s="18" t="str">
        <f t="shared" si="5"/>
        <v/>
      </c>
      <c r="I918" s="18" t="str">
        <f t="shared" si="4"/>
        <v/>
      </c>
      <c r="J918" s="15"/>
      <c r="K918" s="18" t="str">
        <f>VLOOKUP(F918,'Datos por dni'!$B$10:$AM$2168,11,0)</f>
        <v/>
      </c>
      <c r="L918" s="15" t="str">
        <f>VLOOKUP(F918,'Datos por dni'!$B$810:$AT$1209,12,0)</f>
        <v/>
      </c>
      <c r="M918" s="15"/>
      <c r="N918" s="15"/>
      <c r="O918" s="15"/>
      <c r="P918" s="15"/>
      <c r="Q918" s="15"/>
    </row>
    <row r="919">
      <c r="A919" s="9" t="s">
        <v>670</v>
      </c>
      <c r="B919" s="77" t="str">
        <f>VLOOKUP(F919,'Datos por dni'!$B$810:$AT$1209,2,0)</f>
        <v/>
      </c>
      <c r="C919" s="51">
        <f>VLOOKUP(F919,'Datos por dni'!$B$810:$AT$1209,5,0)</f>
        <v>34536</v>
      </c>
      <c r="D919" s="15" t="str">
        <f>IFERROR(__xludf.DUMMYFUNCTION("IF(REGEXMATCH(E919,""^[0-9]{8}$""),""DNI"",IF(E919&lt;&gt;"""",""OTRO"",""""))"),"DNI")</f>
        <v>DNI</v>
      </c>
      <c r="E919" s="42" t="s">
        <v>544</v>
      </c>
      <c r="F919" s="56">
        <v>3.8506153E7</v>
      </c>
      <c r="G919" s="15" t="str">
        <f>VLOOKUP(TEXT(F919,"0"),'Nacionalidades de todo por dni'!$A$2:$B$2168,2,0)</f>
        <v>Argentina</v>
      </c>
      <c r="H919" s="18" t="str">
        <f t="shared" si="5"/>
        <v/>
      </c>
      <c r="I919" s="18" t="str">
        <f t="shared" si="4"/>
        <v/>
      </c>
      <c r="J919" s="15"/>
      <c r="K919" s="18" t="str">
        <f>VLOOKUP(F919,'Datos por dni'!$B$10:$AM$2168,11,0)</f>
        <v/>
      </c>
      <c r="L919" s="15" t="str">
        <f>VLOOKUP(F919,'Datos por dni'!$B$810:$AT$1209,12,0)</f>
        <v/>
      </c>
      <c r="M919" s="15"/>
      <c r="N919" s="15"/>
      <c r="O919" s="15"/>
      <c r="P919" s="15"/>
      <c r="Q919" s="15"/>
    </row>
    <row r="920">
      <c r="A920" s="9" t="s">
        <v>670</v>
      </c>
      <c r="B920" s="77" t="str">
        <f>VLOOKUP(F920,'Datos por dni'!$B$810:$AT$1209,2,0)</f>
        <v/>
      </c>
      <c r="C920" s="51">
        <f>VLOOKUP(F920,'Datos por dni'!$B$810:$AT$1209,5,0)</f>
        <v>35164</v>
      </c>
      <c r="D920" s="15" t="str">
        <f>IFERROR(__xludf.DUMMYFUNCTION("IF(REGEXMATCH(E920,""^[0-9]{8}$""),""DNI"",IF(E920&lt;&gt;"""",""OTRO"",""""))"),"DNI")</f>
        <v>DNI</v>
      </c>
      <c r="E920" s="42" t="s">
        <v>545</v>
      </c>
      <c r="F920" s="59">
        <v>3.8993165E7</v>
      </c>
      <c r="G920" s="15" t="str">
        <f>VLOOKUP(TEXT(F920,"0"),'Nacionalidades de todo por dni'!$A$2:$B$2168,2,0)</f>
        <v/>
      </c>
      <c r="H920" s="18" t="str">
        <f t="shared" si="5"/>
        <v/>
      </c>
      <c r="I920" s="18" t="str">
        <f t="shared" si="4"/>
        <v/>
      </c>
      <c r="J920" s="15"/>
      <c r="K920" s="18" t="str">
        <f>VLOOKUP(F920,'Datos por dni'!$B$10:$AM$2168,11,0)</f>
        <v/>
      </c>
      <c r="L920" s="15" t="str">
        <f>VLOOKUP(F920,'Datos por dni'!$B$810:$AT$1209,12,0)</f>
        <v/>
      </c>
      <c r="M920" s="15"/>
      <c r="N920" s="15"/>
      <c r="O920" s="15"/>
      <c r="P920" s="15"/>
      <c r="Q920" s="15"/>
    </row>
    <row r="921">
      <c r="A921" s="9" t="s">
        <v>670</v>
      </c>
      <c r="B921" s="77" t="str">
        <f>VLOOKUP(F921,'Datos por dni'!$B$810:$AT$1209,2,0)</f>
        <v/>
      </c>
      <c r="C921" s="15">
        <f>VLOOKUP(F921,'Datos por dni'!$B$810:$AT$1209,5,0)</f>
        <v>35495</v>
      </c>
      <c r="D921" s="15" t="str">
        <f>IFERROR(__xludf.DUMMYFUNCTION("IF(REGEXMATCH(E921,""^[0-9]{8}$""),""DNI"",IF(E921&lt;&gt;"""",""OTRO"",""""))"),"DNI")</f>
        <v>DNI</v>
      </c>
      <c r="E921" s="42" t="s">
        <v>546</v>
      </c>
      <c r="F921" s="59">
        <v>4.023548E7</v>
      </c>
      <c r="G921" s="15" t="str">
        <f>VLOOKUP(TEXT(F921,"0"),'Nacionalidades de todo por dni'!$A$2:$B$2168,2,0)</f>
        <v>Argentina</v>
      </c>
      <c r="H921" s="18" t="str">
        <f t="shared" si="5"/>
        <v/>
      </c>
      <c r="I921" s="18" t="str">
        <f t="shared" si="4"/>
        <v/>
      </c>
      <c r="J921" s="15"/>
      <c r="K921" s="18" t="str">
        <f>VLOOKUP(F921,'Datos por dni'!$B$10:$AM$2168,11,0)</f>
        <v/>
      </c>
      <c r="L921" s="15" t="str">
        <f>VLOOKUP(F921,'Datos por dni'!$B$810:$AT$1209,12,0)</f>
        <v/>
      </c>
      <c r="M921" s="15"/>
      <c r="N921" s="15"/>
      <c r="O921" s="15"/>
      <c r="P921" s="15"/>
      <c r="Q921" s="15"/>
    </row>
    <row r="922">
      <c r="A922" s="9" t="s">
        <v>670</v>
      </c>
      <c r="B922" s="77" t="str">
        <f>VLOOKUP(F922,'Datos por dni'!$B$810:$AT$1209,2,0)</f>
        <v/>
      </c>
      <c r="C922" s="51">
        <f>VLOOKUP(F922,'Datos por dni'!$B$810:$AT$1209,5,0)</f>
        <v>36062</v>
      </c>
      <c r="D922" s="15" t="str">
        <f>IFERROR(__xludf.DUMMYFUNCTION("IF(REGEXMATCH(E922,""^[0-9]{8}$""),""DNI"",IF(E922&lt;&gt;"""",""OTRO"",""""))"),"DNI")</f>
        <v>DNI</v>
      </c>
      <c r="E922" s="42" t="s">
        <v>547</v>
      </c>
      <c r="F922" s="56">
        <v>4.1586068E7</v>
      </c>
      <c r="G922" s="15" t="str">
        <f>VLOOKUP(TEXT(F922,"0"),'Nacionalidades de todo por dni'!$A$2:$B$2168,2,0)</f>
        <v>Argentina</v>
      </c>
      <c r="H922" s="18" t="str">
        <f t="shared" si="5"/>
        <v/>
      </c>
      <c r="I922" s="18" t="str">
        <f t="shared" si="4"/>
        <v/>
      </c>
      <c r="J922" s="15"/>
      <c r="K922" s="18" t="str">
        <f>VLOOKUP(F922,'Datos por dni'!$B$10:$AM$2168,11,0)</f>
        <v/>
      </c>
      <c r="L922" s="15" t="str">
        <f>VLOOKUP(F922,'Datos por dni'!$B$810:$AT$1209,12,0)</f>
        <v/>
      </c>
      <c r="M922" s="15"/>
      <c r="N922" s="15"/>
      <c r="O922" s="15"/>
      <c r="P922" s="15"/>
      <c r="Q922" s="15"/>
    </row>
    <row r="923">
      <c r="A923" s="9" t="s">
        <v>670</v>
      </c>
      <c r="B923" s="77" t="str">
        <f>VLOOKUP(F923,'Datos por dni'!$B$810:$AT$1209,2,0)</f>
        <v/>
      </c>
      <c r="C923" s="51">
        <f>VLOOKUP(F923,'Datos por dni'!$B$810:$AT$1209,5,0)</f>
        <v>35880</v>
      </c>
      <c r="D923" s="15" t="str">
        <f>IFERROR(__xludf.DUMMYFUNCTION("IF(REGEXMATCH(E923,""^[0-9]{8}$""),""DNI"",IF(E923&lt;&gt;"""",""OTRO"",""""))"),"DNI")</f>
        <v>DNI</v>
      </c>
      <c r="E923" s="42" t="s">
        <v>548</v>
      </c>
      <c r="F923" s="56">
        <v>4.080038E7</v>
      </c>
      <c r="G923" s="15" t="str">
        <f>VLOOKUP(TEXT(F923,"0"),'Nacionalidades de todo por dni'!$A$2:$B$2168,2,0)</f>
        <v>Argentina</v>
      </c>
      <c r="H923" s="18" t="str">
        <f t="shared" si="5"/>
        <v/>
      </c>
      <c r="I923" s="18" t="str">
        <f t="shared" si="4"/>
        <v/>
      </c>
      <c r="J923" s="15"/>
      <c r="K923" s="18" t="str">
        <f>VLOOKUP(F923,'Datos por dni'!$B$10:$AM$2168,11,0)</f>
        <v/>
      </c>
      <c r="L923" s="15" t="str">
        <f>VLOOKUP(F923,'Datos por dni'!$B$810:$AT$1209,12,0)</f>
        <v/>
      </c>
      <c r="M923" s="15"/>
      <c r="N923" s="15"/>
      <c r="O923" s="15"/>
      <c r="P923" s="15"/>
      <c r="Q923" s="15"/>
    </row>
    <row r="924" hidden="1">
      <c r="A924" s="9" t="s">
        <v>670</v>
      </c>
      <c r="B924" s="77" t="str">
        <f>VLOOKUP(F924,'Datos por dni'!$B$810:$AT$1209,2,0)</f>
        <v>#N/A</v>
      </c>
      <c r="C924" s="15"/>
      <c r="D924" s="15" t="str">
        <f>IFERROR(__xludf.DUMMYFUNCTION("IF(REGEXMATCH(E924,""^[0-9]{8}$""),""DNI"",IF(E924&lt;&gt;"""",""OTRO"",""""))"),"")</f>
        <v/>
      </c>
      <c r="E924" s="42"/>
      <c r="F924" s="59"/>
      <c r="G924" s="15" t="str">
        <f>VLOOKUP(TEXT(F924,"0"),'Nacionalidades de todo por dni'!$A$2:$B$2168,2,0)</f>
        <v>Estadounidense</v>
      </c>
      <c r="H924" s="18" t="str">
        <f t="shared" si="5"/>
        <v>D</v>
      </c>
      <c r="I924" s="18" t="str">
        <f t="shared" si="4"/>
        <v/>
      </c>
      <c r="J924" s="15"/>
      <c r="K924" s="18" t="str">
        <f>VLOOKUP(F924,'Datos por dni'!$B$10:$AM$2168,11,0)</f>
        <v>Días de semana por la tarde</v>
      </c>
      <c r="L924" s="15" t="str">
        <f>VLOOKUP(F924,'Datos por dni'!$B$810:$AT$1209,12,0)</f>
        <v>#N/A</v>
      </c>
      <c r="M924" s="15"/>
      <c r="N924" s="15"/>
      <c r="O924" s="15"/>
      <c r="P924" s="15"/>
      <c r="Q924" s="15"/>
    </row>
    <row r="925" hidden="1">
      <c r="A925" s="9" t="s">
        <v>670</v>
      </c>
      <c r="B925" s="77" t="str">
        <f>VLOOKUP(F925,'Datos por dni'!$B$810:$AT$1209,2,0)</f>
        <v>#N/A</v>
      </c>
      <c r="C925" s="15"/>
      <c r="D925" s="15" t="str">
        <f>IFERROR(__xludf.DUMMYFUNCTION("IF(REGEXMATCH(E925,""^[0-9]{8}$""),""DNI"",IF(E925&lt;&gt;"""",""OTRO"",""""))"),"")</f>
        <v/>
      </c>
      <c r="E925" s="42"/>
      <c r="F925" s="59"/>
      <c r="G925" s="15" t="str">
        <f>VLOOKUP(TEXT(F925,"0"),'Nacionalidades de todo por dni'!$A$2:$B$2168,2,0)</f>
        <v>Estadounidense</v>
      </c>
      <c r="H925" s="18" t="str">
        <f t="shared" si="5"/>
        <v>D</v>
      </c>
      <c r="I925" s="18" t="str">
        <f t="shared" si="4"/>
        <v/>
      </c>
      <c r="J925" s="15"/>
      <c r="K925" s="18" t="str">
        <f>VLOOKUP(F925,'Datos por dni'!$B$10:$AM$2168,11,0)</f>
        <v>Días de semana por la tarde</v>
      </c>
      <c r="L925" s="15" t="str">
        <f>VLOOKUP(F925,'Datos por dni'!$B$810:$AT$1209,12,0)</f>
        <v>#N/A</v>
      </c>
      <c r="M925" s="15"/>
      <c r="N925" s="15"/>
      <c r="O925" s="15"/>
      <c r="P925" s="15"/>
      <c r="Q925" s="15"/>
    </row>
    <row r="926">
      <c r="A926" s="9" t="s">
        <v>670</v>
      </c>
      <c r="B926" s="77" t="str">
        <f>VLOOKUP(F926,'Datos por dni'!$B$810:$AT$1209,2,0)</f>
        <v/>
      </c>
      <c r="C926" s="51">
        <f>VLOOKUP(F926,'Datos por dni'!$B$810:$AT$1209,5,0)</f>
        <v>34420</v>
      </c>
      <c r="D926" s="15" t="str">
        <f>IFERROR(__xludf.DUMMYFUNCTION("IF(REGEXMATCH(E926,""^[0-9]{8}$""),""DNI"",IF(E926&lt;&gt;"""",""OTRO"",""""))"),"DNI")</f>
        <v>DNI</v>
      </c>
      <c r="E926" s="42" t="s">
        <v>549</v>
      </c>
      <c r="F926" s="56">
        <v>3.8157869E7</v>
      </c>
      <c r="G926" s="15" t="str">
        <f>VLOOKUP(TEXT(F926,"0"),'Nacionalidades de todo por dni'!$A$2:$B$2168,2,0)</f>
        <v>Argentina</v>
      </c>
      <c r="H926" s="18" t="str">
        <f t="shared" si="5"/>
        <v/>
      </c>
      <c r="I926" s="18" t="str">
        <f t="shared" si="4"/>
        <v/>
      </c>
      <c r="J926" s="15"/>
      <c r="K926" s="18" t="str">
        <f>VLOOKUP(F926,'Datos por dni'!$B$10:$AM$2168,11,0)</f>
        <v/>
      </c>
      <c r="L926" s="15" t="str">
        <f>VLOOKUP(F926,'Datos por dni'!$B$810:$AT$1209,12,0)</f>
        <v/>
      </c>
      <c r="M926" s="15"/>
      <c r="N926" s="15"/>
      <c r="O926" s="15"/>
      <c r="P926" s="15"/>
      <c r="Q926" s="15"/>
    </row>
    <row r="927">
      <c r="A927" s="9" t="s">
        <v>670</v>
      </c>
      <c r="B927" s="77" t="str">
        <f>VLOOKUP(F927,'Datos por dni'!$B$810:$AT$1209,2,0)</f>
        <v/>
      </c>
      <c r="C927" s="51">
        <f>VLOOKUP(F927,'Datos por dni'!$B$810:$AT$1209,5,0)</f>
        <v>35020</v>
      </c>
      <c r="D927" s="15" t="str">
        <f>IFERROR(__xludf.DUMMYFUNCTION("IF(REGEXMATCH(E927,""^[0-9]{8}$""),""DNI"",IF(E927&lt;&gt;"""",""OTRO"",""""))"),"DNI")</f>
        <v>DNI</v>
      </c>
      <c r="E927" s="42" t="s">
        <v>550</v>
      </c>
      <c r="F927" s="59">
        <v>3.9321804E7</v>
      </c>
      <c r="G927" s="15" t="str">
        <f>VLOOKUP(TEXT(F927,"0"),'Nacionalidades de todo por dni'!$A$2:$B$2168,2,0)</f>
        <v/>
      </c>
      <c r="H927" s="18" t="str">
        <f t="shared" si="5"/>
        <v/>
      </c>
      <c r="I927" s="18" t="str">
        <f t="shared" si="4"/>
        <v/>
      </c>
      <c r="J927" s="15"/>
      <c r="K927" s="18" t="str">
        <f>VLOOKUP(F927,'Datos por dni'!$B$10:$AM$2168,11,0)</f>
        <v/>
      </c>
      <c r="L927" s="15" t="str">
        <f>VLOOKUP(F927,'Datos por dni'!$B$810:$AT$1209,12,0)</f>
        <v/>
      </c>
      <c r="M927" s="15"/>
      <c r="N927" s="15"/>
      <c r="O927" s="15"/>
      <c r="P927" s="15"/>
      <c r="Q927" s="15"/>
    </row>
    <row r="928">
      <c r="A928" s="9" t="s">
        <v>670</v>
      </c>
      <c r="B928" s="77" t="str">
        <f>VLOOKUP(F928,'Datos por dni'!$B$810:$AT$1209,2,0)</f>
        <v/>
      </c>
      <c r="C928" s="51" t="str">
        <f>VLOOKUP(F928,'Datos por dni'!$B$810:$AT$1209,5,0)</f>
        <v/>
      </c>
      <c r="D928" s="15" t="str">
        <f>IFERROR(__xludf.DUMMYFUNCTION("IF(REGEXMATCH(E928,""^[0-9]{8}$""),""DNI"",IF(E928&lt;&gt;"""",""OTRO"",""""))"),"DNI")</f>
        <v>DNI</v>
      </c>
      <c r="E928" s="42" t="s">
        <v>551</v>
      </c>
      <c r="F928" s="59">
        <v>3.5931845E7</v>
      </c>
      <c r="G928" s="15" t="str">
        <f>VLOOKUP(TEXT(F928,"0"),'Nacionalidades de todo por dni'!$A$2:$B$2168,2,0)</f>
        <v/>
      </c>
      <c r="H928" s="18" t="str">
        <f t="shared" si="5"/>
        <v/>
      </c>
      <c r="I928" s="18" t="str">
        <f t="shared" si="4"/>
        <v/>
      </c>
      <c r="J928" s="15"/>
      <c r="K928" s="18" t="str">
        <f>VLOOKUP(F928,'Datos por dni'!$B$10:$AM$2168,11,0)</f>
        <v/>
      </c>
      <c r="L928" s="15" t="str">
        <f>VLOOKUP(F928,'Datos por dni'!$B$810:$AT$1209,12,0)</f>
        <v/>
      </c>
      <c r="M928" s="15"/>
      <c r="N928" s="15"/>
      <c r="O928" s="15"/>
      <c r="P928" s="15"/>
      <c r="Q928" s="15"/>
    </row>
    <row r="929">
      <c r="A929" s="9" t="s">
        <v>670</v>
      </c>
      <c r="B929" s="77" t="str">
        <f>VLOOKUP(F929,'Datos por dni'!$B$810:$AT$1209,2,0)</f>
        <v/>
      </c>
      <c r="C929" s="51" t="str">
        <f>VLOOKUP(F929,'Datos por dni'!$B$810:$AT$1209,5,0)</f>
        <v/>
      </c>
      <c r="D929" s="15" t="str">
        <f>IFERROR(__xludf.DUMMYFUNCTION("IF(REGEXMATCH(E929,""^[0-9]{8}$""),""DNI"",IF(E929&lt;&gt;"""",""OTRO"",""""))"),"DNI")</f>
        <v>DNI</v>
      </c>
      <c r="E929" s="42" t="s">
        <v>551</v>
      </c>
      <c r="F929" s="59">
        <v>3.5931845E7</v>
      </c>
      <c r="G929" s="15" t="str">
        <f>VLOOKUP(TEXT(F929,"0"),'Nacionalidades de todo por dni'!$A$2:$B$2168,2,0)</f>
        <v/>
      </c>
      <c r="H929" s="18" t="str">
        <f t="shared" si="5"/>
        <v/>
      </c>
      <c r="I929" s="18" t="str">
        <f t="shared" si="4"/>
        <v/>
      </c>
      <c r="J929" s="15"/>
      <c r="K929" s="18" t="str">
        <f>VLOOKUP(F929,'Datos por dni'!$B$10:$AM$2168,11,0)</f>
        <v/>
      </c>
      <c r="L929" s="15" t="str">
        <f>VLOOKUP(F929,'Datos por dni'!$B$810:$AT$1209,12,0)</f>
        <v/>
      </c>
      <c r="M929" s="15"/>
      <c r="N929" s="15"/>
      <c r="O929" s="15"/>
      <c r="P929" s="15"/>
      <c r="Q929" s="15"/>
    </row>
    <row r="930">
      <c r="A930" s="9" t="s">
        <v>670</v>
      </c>
      <c r="B930" s="77" t="str">
        <f>VLOOKUP(F930,'Datos por dni'!$B$810:$AT$1209,2,0)</f>
        <v/>
      </c>
      <c r="C930" s="51">
        <f>VLOOKUP(F930,'Datos por dni'!$B$810:$AT$1209,5,0)</f>
        <v>29812</v>
      </c>
      <c r="D930" s="15" t="str">
        <f>IFERROR(__xludf.DUMMYFUNCTION("IF(REGEXMATCH(E930,""^[0-9]{8}$""),""DNI"",IF(E930&lt;&gt;"""",""OTRO"",""""))"),"DNI")</f>
        <v>DNI</v>
      </c>
      <c r="E930" s="42" t="s">
        <v>552</v>
      </c>
      <c r="F930" s="56">
        <v>2.8987361E7</v>
      </c>
      <c r="G930" s="15" t="str">
        <f>VLOOKUP(TEXT(F930,"0"),'Nacionalidades de todo por dni'!$A$2:$B$2168,2,0)</f>
        <v>Argentina</v>
      </c>
      <c r="H930" s="18" t="str">
        <f t="shared" si="5"/>
        <v/>
      </c>
      <c r="I930" s="18" t="str">
        <f t="shared" si="4"/>
        <v/>
      </c>
      <c r="J930" s="15"/>
      <c r="K930" s="18" t="str">
        <f>VLOOKUP(F930,'Datos por dni'!$B$10:$AM$2168,11,0)</f>
        <v/>
      </c>
      <c r="L930" s="15" t="str">
        <f>VLOOKUP(F930,'Datos por dni'!$B$810:$AT$1209,12,0)</f>
        <v/>
      </c>
      <c r="M930" s="15"/>
      <c r="N930" s="15"/>
      <c r="O930" s="15"/>
      <c r="P930" s="15"/>
      <c r="Q930" s="15"/>
    </row>
    <row r="931">
      <c r="A931" s="9" t="s">
        <v>670</v>
      </c>
      <c r="B931" s="77" t="str">
        <f>VLOOKUP(F931,'Datos por dni'!$B$810:$AT$1209,2,0)</f>
        <v/>
      </c>
      <c r="C931" s="51">
        <f>VLOOKUP(F931,'Datos por dni'!$B$810:$AT$1209,5,0)</f>
        <v>32772</v>
      </c>
      <c r="D931" s="15" t="str">
        <f>IFERROR(__xludf.DUMMYFUNCTION("IF(REGEXMATCH(E931,""^[0-9]{8}$""),""DNI"",IF(E931&lt;&gt;"""",""OTRO"",""""))"),"DNI")</f>
        <v>DNI</v>
      </c>
      <c r="E931" s="42" t="s">
        <v>553</v>
      </c>
      <c r="F931" s="59">
        <v>3.4905732E7</v>
      </c>
      <c r="G931" s="15" t="str">
        <f>VLOOKUP(TEXT(F931,"0"),'Nacionalidades de todo por dni'!$A$2:$B$2168,2,0)</f>
        <v/>
      </c>
      <c r="H931" s="18" t="str">
        <f t="shared" si="5"/>
        <v/>
      </c>
      <c r="I931" s="18" t="str">
        <f t="shared" si="4"/>
        <v/>
      </c>
      <c r="J931" s="15"/>
      <c r="K931" s="18" t="str">
        <f>VLOOKUP(F931,'Datos por dni'!$B$10:$AM$2168,11,0)</f>
        <v/>
      </c>
      <c r="L931" s="15" t="str">
        <f>VLOOKUP(F931,'Datos por dni'!$B$810:$AT$1209,12,0)</f>
        <v/>
      </c>
      <c r="M931" s="15"/>
      <c r="N931" s="15"/>
      <c r="O931" s="15"/>
      <c r="P931" s="15"/>
      <c r="Q931" s="15"/>
    </row>
    <row r="932">
      <c r="A932" s="9" t="s">
        <v>670</v>
      </c>
      <c r="B932" s="77" t="str">
        <f>VLOOKUP(F932,'Datos por dni'!$B$810:$AT$1209,2,0)</f>
        <v/>
      </c>
      <c r="C932" s="15">
        <f>VLOOKUP(F932,'Datos por dni'!$B$810:$AT$1209,5,0)</f>
        <v>32830</v>
      </c>
      <c r="D932" s="15" t="str">
        <f>IFERROR(__xludf.DUMMYFUNCTION("IF(REGEXMATCH(E932,""^[0-9]{8}$""),""DNI"",IF(E932&lt;&gt;"""",""OTRO"",""""))"),"DNI")</f>
        <v>DNI</v>
      </c>
      <c r="E932" s="42" t="s">
        <v>554</v>
      </c>
      <c r="F932" s="56">
        <v>3.4789177E7</v>
      </c>
      <c r="G932" s="15" t="str">
        <f>VLOOKUP(TEXT(F932,"0"),'Nacionalidades de todo por dni'!$A$2:$B$2168,2,0)</f>
        <v>Argentina</v>
      </c>
      <c r="H932" s="18" t="str">
        <f t="shared" si="5"/>
        <v/>
      </c>
      <c r="I932" s="18" t="str">
        <f t="shared" si="4"/>
        <v/>
      </c>
      <c r="J932" s="15"/>
      <c r="K932" s="18" t="str">
        <f>VLOOKUP(F932,'Datos por dni'!$B$10:$AM$2168,11,0)</f>
        <v/>
      </c>
      <c r="L932" s="15" t="str">
        <f>VLOOKUP(F932,'Datos por dni'!$B$810:$AT$1209,12,0)</f>
        <v/>
      </c>
      <c r="M932" s="15"/>
      <c r="N932" s="15"/>
      <c r="O932" s="15"/>
      <c r="P932" s="15"/>
      <c r="Q932" s="15"/>
    </row>
    <row r="933">
      <c r="A933" s="9" t="s">
        <v>670</v>
      </c>
      <c r="B933" s="77" t="str">
        <f>VLOOKUP(F933,'Datos por dni'!$B$810:$AT$1209,2,0)</f>
        <v/>
      </c>
      <c r="C933" s="51">
        <f>VLOOKUP(F933,'Datos por dni'!$B$810:$AT$1209,5,0)</f>
        <v>28037</v>
      </c>
      <c r="D933" s="15" t="str">
        <f>IFERROR(__xludf.DUMMYFUNCTION("IF(REGEXMATCH(E933,""^[0-9]{8}$""),""DNI"",IF(E933&lt;&gt;"""",""OTRO"",""""))"),"DNI")</f>
        <v>DNI</v>
      </c>
      <c r="E933" s="42" t="s">
        <v>555</v>
      </c>
      <c r="F933" s="59">
        <v>2.5251599E7</v>
      </c>
      <c r="G933" s="15" t="str">
        <f>VLOOKUP(TEXT(F933,"0"),'Nacionalidades de todo por dni'!$A$2:$B$2168,2,0)</f>
        <v>Argentina</v>
      </c>
      <c r="H933" s="18" t="str">
        <f t="shared" si="5"/>
        <v/>
      </c>
      <c r="I933" s="18" t="str">
        <f t="shared" si="4"/>
        <v/>
      </c>
      <c r="J933" s="15"/>
      <c r="K933" s="18" t="str">
        <f>VLOOKUP(F933,'Datos por dni'!$B$10:$AM$2168,11,0)</f>
        <v/>
      </c>
      <c r="L933" s="15" t="str">
        <f>VLOOKUP(F933,'Datos por dni'!$B$810:$AT$1209,12,0)</f>
        <v/>
      </c>
      <c r="M933" s="15"/>
      <c r="N933" s="15"/>
      <c r="O933" s="15"/>
      <c r="P933" s="15"/>
      <c r="Q933" s="15"/>
    </row>
    <row r="934">
      <c r="A934" s="9" t="s">
        <v>670</v>
      </c>
      <c r="B934" s="77" t="str">
        <f>VLOOKUP(F934,'Datos por dni'!$B$810:$AT$1209,2,0)</f>
        <v/>
      </c>
      <c r="C934" s="51">
        <f>VLOOKUP(F934,'Datos por dni'!$B$810:$AT$1209,5,0)</f>
        <v>30958</v>
      </c>
      <c r="D934" s="15" t="str">
        <f>IFERROR(__xludf.DUMMYFUNCTION("IF(REGEXMATCH(E934,""^[0-9]{8}$""),""DNI"",IF(E934&lt;&gt;"""",""OTRO"",""""))"),"DNI")</f>
        <v>DNI</v>
      </c>
      <c r="E934" s="42" t="s">
        <v>556</v>
      </c>
      <c r="F934" s="56">
        <v>3.1251334E7</v>
      </c>
      <c r="G934" s="15" t="str">
        <f>VLOOKUP(TEXT(F934,"0"),'Nacionalidades de todo por dni'!$A$2:$B$2168,2,0)</f>
        <v>Argentina</v>
      </c>
      <c r="H934" s="18" t="str">
        <f t="shared" si="5"/>
        <v/>
      </c>
      <c r="I934" s="18" t="str">
        <f t="shared" si="4"/>
        <v/>
      </c>
      <c r="J934" s="15"/>
      <c r="K934" s="18" t="str">
        <f>VLOOKUP(F934,'Datos por dni'!$B$10:$AM$2168,11,0)</f>
        <v/>
      </c>
      <c r="L934" s="15" t="str">
        <f>VLOOKUP(F934,'Datos por dni'!$B$810:$AT$1209,12,0)</f>
        <v/>
      </c>
      <c r="M934" s="15"/>
      <c r="N934" s="15"/>
      <c r="O934" s="15"/>
      <c r="P934" s="15"/>
      <c r="Q934" s="15"/>
    </row>
    <row r="935">
      <c r="A935" s="9" t="s">
        <v>670</v>
      </c>
      <c r="B935" s="77" t="str">
        <f>VLOOKUP(F935,'Datos por dni'!$B$810:$AT$1209,2,0)</f>
        <v/>
      </c>
      <c r="C935" s="51">
        <f>VLOOKUP(F935,'Datos por dni'!$B$810:$AT$1209,5,0)</f>
        <v>35296</v>
      </c>
      <c r="D935" s="15" t="str">
        <f>IFERROR(__xludf.DUMMYFUNCTION("IF(REGEXMATCH(E935,""^[0-9]{8}$""),""DNI"",IF(E935&lt;&gt;"""",""OTRO"",""""))"),"DNI")</f>
        <v>DNI</v>
      </c>
      <c r="E935" s="42" t="s">
        <v>557</v>
      </c>
      <c r="F935" s="56">
        <v>3.9462699E7</v>
      </c>
      <c r="G935" s="15" t="str">
        <f>VLOOKUP(TEXT(F935,"0"),'Nacionalidades de todo por dni'!$A$2:$B$2168,2,0)</f>
        <v>Argentina</v>
      </c>
      <c r="H935" s="18" t="str">
        <f t="shared" si="5"/>
        <v/>
      </c>
      <c r="I935" s="18" t="str">
        <f t="shared" si="4"/>
        <v/>
      </c>
      <c r="J935" s="15"/>
      <c r="K935" s="18" t="str">
        <f>VLOOKUP(F935,'Datos por dni'!$B$10:$AM$2168,11,0)</f>
        <v/>
      </c>
      <c r="L935" s="15" t="str">
        <f>VLOOKUP(F935,'Datos por dni'!$B$810:$AT$1209,12,0)</f>
        <v/>
      </c>
      <c r="M935" s="15"/>
      <c r="N935" s="15"/>
      <c r="O935" s="15"/>
      <c r="P935" s="15"/>
      <c r="Q935" s="15"/>
    </row>
    <row r="936">
      <c r="A936" s="9" t="s">
        <v>670</v>
      </c>
      <c r="B936" s="77" t="str">
        <f>VLOOKUP(F936,'Datos por dni'!$B$810:$AT$1209,2,0)</f>
        <v/>
      </c>
      <c r="C936" s="51">
        <f>VLOOKUP(F936,'Datos por dni'!$B$810:$AT$1209,5,0)</f>
        <v>33455</v>
      </c>
      <c r="D936" s="15" t="str">
        <f>IFERROR(__xludf.DUMMYFUNCTION("IF(REGEXMATCH(E936,""^[0-9]{8}$""),""DNI"",IF(E936&lt;&gt;"""",""OTRO"",""""))"),"DNI")</f>
        <v>DNI</v>
      </c>
      <c r="E936" s="42" t="s">
        <v>558</v>
      </c>
      <c r="F936" s="64">
        <v>3.6400283E7</v>
      </c>
      <c r="G936" s="15" t="str">
        <f>VLOOKUP(TEXT(F936,"0"),'Nacionalidades de todo por dni'!$A$2:$B$2168,2,0)</f>
        <v>Argentina</v>
      </c>
      <c r="H936" s="18" t="str">
        <f t="shared" si="5"/>
        <v/>
      </c>
      <c r="I936" s="18" t="str">
        <f t="shared" si="4"/>
        <v/>
      </c>
      <c r="J936" s="15"/>
      <c r="K936" s="18" t="str">
        <f>VLOOKUP(F936,'Datos por dni'!$B$10:$AM$2168,11,0)</f>
        <v/>
      </c>
      <c r="L936" s="15" t="str">
        <f>VLOOKUP(F936,'Datos por dni'!$B$810:$AT$1209,12,0)</f>
        <v/>
      </c>
      <c r="M936" s="15"/>
      <c r="N936" s="15"/>
      <c r="O936" s="15"/>
      <c r="P936" s="15"/>
      <c r="Q936" s="15"/>
    </row>
    <row r="937">
      <c r="A937" s="9" t="s">
        <v>670</v>
      </c>
      <c r="B937" s="77" t="str">
        <f>VLOOKUP(F937,'Datos por dni'!$B$810:$AT$1209,2,0)</f>
        <v/>
      </c>
      <c r="C937" s="49">
        <f>VLOOKUP(F937,'Datos por dni'!$B$810:$AT$1209,5,0)</f>
        <v>34995</v>
      </c>
      <c r="D937" s="15" t="str">
        <f>IFERROR(__xludf.DUMMYFUNCTION("IF(REGEXMATCH(E937,""^[0-9]{8}$""),""DNI"",IF(E937&lt;&gt;"""",""OTRO"",""""))"),"DNI")</f>
        <v>DNI</v>
      </c>
      <c r="E937" s="42" t="s">
        <v>559</v>
      </c>
      <c r="F937" s="56">
        <v>3.935328E7</v>
      </c>
      <c r="G937" s="15" t="str">
        <f>VLOOKUP(TEXT(F937,"0"),'Nacionalidades de todo por dni'!$A$2:$B$2168,2,0)</f>
        <v>Argentina</v>
      </c>
      <c r="H937" s="18" t="str">
        <f t="shared" si="5"/>
        <v/>
      </c>
      <c r="I937" s="18" t="str">
        <f t="shared" si="4"/>
        <v/>
      </c>
      <c r="J937" s="15"/>
      <c r="K937" s="18" t="str">
        <f>VLOOKUP(F937,'Datos por dni'!$B$10:$AM$2168,11,0)</f>
        <v/>
      </c>
      <c r="L937" s="15" t="str">
        <f>VLOOKUP(F937,'Datos por dni'!$B$810:$AT$1209,12,0)</f>
        <v/>
      </c>
      <c r="M937" s="15"/>
      <c r="N937" s="15"/>
      <c r="O937" s="15"/>
      <c r="P937" s="15"/>
      <c r="Q937" s="15"/>
    </row>
    <row r="938">
      <c r="A938" s="9" t="s">
        <v>670</v>
      </c>
      <c r="B938" s="77" t="str">
        <f>VLOOKUP(F938,'Datos por dni'!$B$810:$AT$1209,2,0)</f>
        <v/>
      </c>
      <c r="C938" s="51">
        <f>VLOOKUP(F938,'Datos por dni'!$B$810:$AT$1209,5,0)</f>
        <v>34759</v>
      </c>
      <c r="D938" s="15" t="str">
        <f>IFERROR(__xludf.DUMMYFUNCTION("IF(REGEXMATCH(E938,""^[0-9]{8}$""),""DNI"",IF(E938&lt;&gt;"""",""OTRO"",""""))"),"OTRO")</f>
        <v>OTRO</v>
      </c>
      <c r="E938" s="42" t="s">
        <v>560</v>
      </c>
      <c r="F938" s="56">
        <v>1.002695896E9</v>
      </c>
      <c r="G938" s="15" t="str">
        <f>VLOOKUP(TEXT(F938,"0"),'Nacionalidades de todo por dni'!$A$2:$B$2168,2,0)</f>
        <v>Ecuador</v>
      </c>
      <c r="H938" s="18" t="str">
        <f t="shared" si="5"/>
        <v/>
      </c>
      <c r="I938" s="18" t="str">
        <f t="shared" si="4"/>
        <v/>
      </c>
      <c r="J938" s="15"/>
      <c r="K938" s="18" t="str">
        <f>VLOOKUP(F938,'Datos por dni'!$B$10:$AM$2168,11,0)</f>
        <v/>
      </c>
      <c r="L938" s="15" t="str">
        <f>VLOOKUP(F938,'Datos por dni'!$B$810:$AT$1209,12,0)</f>
        <v/>
      </c>
      <c r="M938" s="15"/>
      <c r="N938" s="15"/>
      <c r="O938" s="15"/>
      <c r="P938" s="15"/>
      <c r="Q938" s="15"/>
    </row>
    <row r="939">
      <c r="A939" s="9" t="s">
        <v>670</v>
      </c>
      <c r="B939" s="77" t="str">
        <f>VLOOKUP(F939,'Datos por dni'!$B$810:$AT$1209,2,0)</f>
        <v/>
      </c>
      <c r="C939" s="51">
        <f>VLOOKUP(F939,'Datos por dni'!$B$810:$AT$1209,5,0)</f>
        <v>35810</v>
      </c>
      <c r="D939" s="15" t="str">
        <f>IFERROR(__xludf.DUMMYFUNCTION("IF(REGEXMATCH(E939,""^[0-9]{8}$""),""DNI"",IF(E939&lt;&gt;"""",""OTRO"",""""))"),"DNI")</f>
        <v>DNI</v>
      </c>
      <c r="E939" s="42" t="s">
        <v>561</v>
      </c>
      <c r="F939" s="56">
        <v>4.0904276E7</v>
      </c>
      <c r="G939" s="15" t="str">
        <f>VLOOKUP(TEXT(F939,"0"),'Nacionalidades de todo por dni'!$A$2:$B$2168,2,0)</f>
        <v>Argentina</v>
      </c>
      <c r="H939" s="18" t="str">
        <f t="shared" si="5"/>
        <v/>
      </c>
      <c r="I939" s="18" t="str">
        <f t="shared" si="4"/>
        <v/>
      </c>
      <c r="J939" s="15"/>
      <c r="K939" s="18" t="str">
        <f>VLOOKUP(F939,'Datos por dni'!$B$10:$AM$2168,11,0)</f>
        <v/>
      </c>
      <c r="L939" s="15" t="str">
        <f>VLOOKUP(F939,'Datos por dni'!$B$810:$AT$1209,12,0)</f>
        <v/>
      </c>
      <c r="M939" s="15"/>
      <c r="N939" s="15"/>
      <c r="O939" s="15"/>
      <c r="P939" s="15"/>
      <c r="Q939" s="15"/>
    </row>
    <row r="940">
      <c r="A940" s="9" t="s">
        <v>670</v>
      </c>
      <c r="B940" s="77" t="str">
        <f>VLOOKUP(F940,'Datos por dni'!$B$810:$AT$1209,2,0)</f>
        <v/>
      </c>
      <c r="C940" s="49">
        <f>VLOOKUP(F940,'Datos por dni'!$B$810:$AT$1209,5,0)</f>
        <v>30600</v>
      </c>
      <c r="D940" s="15" t="str">
        <f>IFERROR(__xludf.DUMMYFUNCTION("IF(REGEXMATCH(E940,""^[0-9]{8}$""),""DNI"",IF(E940&lt;&gt;"""",""OTRO"",""""))"),"DNI")</f>
        <v>DNI</v>
      </c>
      <c r="E940" s="42" t="s">
        <v>562</v>
      </c>
      <c r="F940" s="56">
        <v>3.049291E7</v>
      </c>
      <c r="G940" s="15" t="str">
        <f>VLOOKUP(TEXT(F940,"0"),'Nacionalidades de todo por dni'!$A$2:$B$2168,2,0)</f>
        <v>Argentina</v>
      </c>
      <c r="H940" s="18" t="str">
        <f t="shared" si="5"/>
        <v/>
      </c>
      <c r="I940" s="18" t="str">
        <f t="shared" si="4"/>
        <v/>
      </c>
      <c r="J940" s="15"/>
      <c r="K940" s="18" t="str">
        <f>VLOOKUP(F940,'Datos por dni'!$B$10:$AM$2168,11,0)</f>
        <v/>
      </c>
      <c r="L940" s="15" t="str">
        <f>VLOOKUP(F940,'Datos por dni'!$B$810:$AT$1209,12,0)</f>
        <v/>
      </c>
      <c r="M940" s="15"/>
      <c r="N940" s="15"/>
      <c r="O940" s="15"/>
      <c r="P940" s="15"/>
      <c r="Q940" s="15"/>
    </row>
    <row r="941" hidden="1">
      <c r="A941" s="9" t="s">
        <v>670</v>
      </c>
      <c r="B941" s="77" t="str">
        <f>VLOOKUP(F941,'Datos por dni'!$B$810:$AT$1209,2,0)</f>
        <v>#N/A</v>
      </c>
      <c r="C941" s="15"/>
      <c r="D941" s="15" t="str">
        <f>IFERROR(__xludf.DUMMYFUNCTION("IF(REGEXMATCH(E941,""^[0-9]{8}$""),""DNI"",IF(E941&lt;&gt;"""",""OTRO"",""""))"),"")</f>
        <v/>
      </c>
      <c r="E941" s="42" t="s">
        <v>386</v>
      </c>
      <c r="F941" s="59"/>
      <c r="G941" s="15" t="str">
        <f>VLOOKUP(TEXT(F941,"0"),'Nacionalidades de todo por dni'!$A$2:$B$2168,2,0)</f>
        <v>Estadounidense</v>
      </c>
      <c r="H941" s="18" t="str">
        <f t="shared" si="5"/>
        <v>D</v>
      </c>
      <c r="I941" s="18" t="str">
        <f t="shared" si="4"/>
        <v/>
      </c>
      <c r="J941" s="15"/>
      <c r="K941" s="18" t="str">
        <f>VLOOKUP(F941,'Datos por dni'!$B$10:$AM$2168,11,0)</f>
        <v>Días de semana por la tarde</v>
      </c>
      <c r="L941" s="15" t="str">
        <f>VLOOKUP(F941,'Datos por dni'!$B$810:$AT$1209,12,0)</f>
        <v>#N/A</v>
      </c>
      <c r="M941" s="15"/>
      <c r="N941" s="15"/>
      <c r="O941" s="15"/>
      <c r="P941" s="15"/>
      <c r="Q941" s="15"/>
    </row>
    <row r="942">
      <c r="A942" s="9" t="s">
        <v>670</v>
      </c>
      <c r="B942" s="77" t="str">
        <f>VLOOKUP(F942,'Datos por dni'!$B$810:$AT$1209,2,0)</f>
        <v/>
      </c>
      <c r="C942" s="51">
        <f>VLOOKUP(F942,'Datos por dni'!$B$810:$AT$1209,5,0)</f>
        <v>34495</v>
      </c>
      <c r="D942" s="15" t="str">
        <f>IFERROR(__xludf.DUMMYFUNCTION("IF(REGEXMATCH(E942,""^[0-9]{8}$""),""DNI"",IF(E942&lt;&gt;"""",""OTRO"",""""))"),"DNI")</f>
        <v>DNI</v>
      </c>
      <c r="E942" s="42" t="s">
        <v>563</v>
      </c>
      <c r="F942" s="59">
        <v>3.8357928E7</v>
      </c>
      <c r="G942" s="15" t="str">
        <f>VLOOKUP(TEXT(F942,"0"),'Nacionalidades de todo por dni'!$A$2:$B$2168,2,0)</f>
        <v>Argentina</v>
      </c>
      <c r="H942" s="18" t="str">
        <f t="shared" si="5"/>
        <v/>
      </c>
      <c r="I942" s="18" t="str">
        <f t="shared" si="4"/>
        <v/>
      </c>
      <c r="J942" s="15"/>
      <c r="K942" s="18" t="str">
        <f>VLOOKUP(F942,'Datos por dni'!$B$10:$AM$2168,11,0)</f>
        <v/>
      </c>
      <c r="L942" s="15" t="str">
        <f>VLOOKUP(F942,'Datos por dni'!$B$810:$AT$1209,12,0)</f>
        <v/>
      </c>
      <c r="M942" s="15"/>
      <c r="N942" s="15"/>
      <c r="O942" s="15"/>
      <c r="P942" s="15"/>
      <c r="Q942" s="15"/>
    </row>
    <row r="943">
      <c r="A943" s="9" t="s">
        <v>670</v>
      </c>
      <c r="B943" s="77" t="str">
        <f>VLOOKUP(F943,'Datos por dni'!$B$810:$AT$1209,2,0)</f>
        <v/>
      </c>
      <c r="C943" s="51">
        <f>VLOOKUP(F943,'Datos por dni'!$B$810:$AT$1209,5,0)</f>
        <v>36899</v>
      </c>
      <c r="D943" s="15" t="str">
        <f>IFERROR(__xludf.DUMMYFUNCTION("IF(REGEXMATCH(E943,""^[0-9]{8}$""),""DNI"",IF(E943&lt;&gt;"""",""OTRO"",""""))"),"DNI")</f>
        <v>DNI</v>
      </c>
      <c r="E943" s="42" t="s">
        <v>398</v>
      </c>
      <c r="F943" s="56">
        <v>4.3385038E7</v>
      </c>
      <c r="G943" s="15" t="str">
        <f>VLOOKUP(TEXT(F943,"0"),'Nacionalidades de todo por dni'!$A$2:$B$2168,2,0)</f>
        <v>Argentina</v>
      </c>
      <c r="H943" s="18" t="str">
        <f t="shared" si="5"/>
        <v/>
      </c>
      <c r="I943" s="18" t="str">
        <f t="shared" si="4"/>
        <v/>
      </c>
      <c r="J943" s="15"/>
      <c r="K943" s="18" t="str">
        <f>VLOOKUP(F943,'Datos por dni'!$B$10:$AM$2168,11,0)</f>
        <v/>
      </c>
      <c r="L943" s="15" t="str">
        <f>VLOOKUP(F943,'Datos por dni'!$B$810:$AT$1209,12,0)</f>
        <v/>
      </c>
      <c r="M943" s="15"/>
      <c r="N943" s="15"/>
      <c r="O943" s="15"/>
      <c r="P943" s="15"/>
      <c r="Q943" s="15"/>
    </row>
    <row r="944">
      <c r="A944" s="9" t="s">
        <v>670</v>
      </c>
      <c r="B944" s="77" t="str">
        <f>VLOOKUP(F944,'Datos por dni'!$B$810:$AT$1209,2,0)</f>
        <v/>
      </c>
      <c r="C944" s="51">
        <f>VLOOKUP(F944,'Datos por dni'!$B$810:$AT$1209,5,0)</f>
        <v>36826</v>
      </c>
      <c r="D944" s="15" t="str">
        <f>IFERROR(__xludf.DUMMYFUNCTION("IF(REGEXMATCH(E944,""^[0-9]{8}$""),""DNI"",IF(E944&lt;&gt;"""",""OTRO"",""""))"),"DNI")</f>
        <v>DNI</v>
      </c>
      <c r="E944" s="42" t="s">
        <v>564</v>
      </c>
      <c r="F944" s="59">
        <v>4.2659916E7</v>
      </c>
      <c r="G944" s="15" t="str">
        <f>VLOOKUP(TEXT(F944,"0"),'Nacionalidades de todo por dni'!$A$2:$B$2168,2,0)</f>
        <v>Argentina</v>
      </c>
      <c r="H944" s="18" t="str">
        <f t="shared" si="5"/>
        <v/>
      </c>
      <c r="I944" s="18" t="str">
        <f t="shared" si="4"/>
        <v/>
      </c>
      <c r="J944" s="15"/>
      <c r="K944" s="18" t="str">
        <f>VLOOKUP(F944,'Datos por dni'!$B$10:$AM$2168,11,0)</f>
        <v/>
      </c>
      <c r="L944" s="15" t="str">
        <f>VLOOKUP(F944,'Datos por dni'!$B$810:$AT$1209,12,0)</f>
        <v/>
      </c>
      <c r="M944" s="15"/>
      <c r="N944" s="15"/>
      <c r="O944" s="15"/>
      <c r="P944" s="15"/>
      <c r="Q944" s="15"/>
    </row>
    <row r="945">
      <c r="A945" s="9" t="s">
        <v>670</v>
      </c>
      <c r="B945" s="77" t="str">
        <f>VLOOKUP(F945,'Datos por dni'!$B$810:$AT$1209,2,0)</f>
        <v/>
      </c>
      <c r="C945" s="14">
        <f>VLOOKUP(F945,'Datos por dni'!$B$810:$AT$1209,5,0)</f>
        <v>35378</v>
      </c>
      <c r="D945" s="15" t="str">
        <f>IFERROR(__xludf.DUMMYFUNCTION("IF(REGEXMATCH(E945,""^[0-9]{8}$""),""DNI"",IF(E945&lt;&gt;"""",""OTRO"",""""))"),"DNI")</f>
        <v>DNI</v>
      </c>
      <c r="E945" s="42" t="s">
        <v>565</v>
      </c>
      <c r="F945" s="59">
        <v>4.0127529E7</v>
      </c>
      <c r="G945" s="15" t="str">
        <f>VLOOKUP(TEXT(F945,"0"),'Nacionalidades de todo por dni'!$A$2:$B$2168,2,0)</f>
        <v>Argentina</v>
      </c>
      <c r="H945" s="18" t="str">
        <f t="shared" si="5"/>
        <v/>
      </c>
      <c r="I945" s="18" t="str">
        <f t="shared" si="4"/>
        <v/>
      </c>
      <c r="J945" s="15"/>
      <c r="K945" s="18" t="str">
        <f>VLOOKUP(F945,'Datos por dni'!$B$10:$AM$2168,11,0)</f>
        <v/>
      </c>
      <c r="L945" s="15" t="str">
        <f>VLOOKUP(F945,'Datos por dni'!$B$810:$AT$1209,12,0)</f>
        <v/>
      </c>
      <c r="M945" s="15"/>
      <c r="N945" s="15"/>
      <c r="O945" s="15"/>
      <c r="P945" s="15"/>
      <c r="Q945" s="15"/>
    </row>
    <row r="946">
      <c r="A946" s="9" t="s">
        <v>670</v>
      </c>
      <c r="B946" s="77" t="str">
        <f>VLOOKUP(F946,'Datos por dni'!$B$810:$AT$1209,2,0)</f>
        <v/>
      </c>
      <c r="C946" s="51">
        <f>VLOOKUP(F946,'Datos por dni'!$B$810:$AT$1209,5,0)</f>
        <v>36160</v>
      </c>
      <c r="D946" s="15" t="str">
        <f>IFERROR(__xludf.DUMMYFUNCTION("IF(REGEXMATCH(E946,""^[0-9]{8}$""),""DNI"",IF(E946&lt;&gt;"""",""OTRO"",""""))"),"DNI")</f>
        <v>DNI</v>
      </c>
      <c r="E946" s="42" t="s">
        <v>566</v>
      </c>
      <c r="F946" s="59">
        <v>4.1466326E7</v>
      </c>
      <c r="G946" s="15" t="str">
        <f>VLOOKUP(TEXT(F946,"0"),'Nacionalidades de todo por dni'!$A$2:$B$2168,2,0)</f>
        <v>Argentina</v>
      </c>
      <c r="H946" s="18" t="str">
        <f t="shared" si="5"/>
        <v/>
      </c>
      <c r="I946" s="18" t="str">
        <f t="shared" si="4"/>
        <v/>
      </c>
      <c r="J946" s="15"/>
      <c r="K946" s="18" t="str">
        <f>VLOOKUP(F946,'Datos por dni'!$B$10:$AM$2168,11,0)</f>
        <v/>
      </c>
      <c r="L946" s="15" t="str">
        <f>VLOOKUP(F946,'Datos por dni'!$B$810:$AT$1209,12,0)</f>
        <v/>
      </c>
      <c r="M946" s="15"/>
      <c r="N946" s="15"/>
      <c r="O946" s="15"/>
      <c r="P946" s="15"/>
      <c r="Q946" s="15"/>
    </row>
    <row r="947" hidden="1">
      <c r="A947" s="9" t="s">
        <v>670</v>
      </c>
      <c r="B947" s="77" t="str">
        <f>VLOOKUP(F947,'Datos por dni'!$B$810:$AT$1209,2,0)</f>
        <v>#N/A</v>
      </c>
      <c r="C947" s="15"/>
      <c r="D947" s="15" t="str">
        <f>IFERROR(__xludf.DUMMYFUNCTION("IF(REGEXMATCH(E947,""^[0-9]{8}$""),""DNI"",IF(E947&lt;&gt;"""",""OTRO"",""""))"),"")</f>
        <v/>
      </c>
      <c r="E947" s="42" t="s">
        <v>386</v>
      </c>
      <c r="F947" s="59"/>
      <c r="G947" s="15" t="str">
        <f>VLOOKUP(TEXT(F947,"0"),'Nacionalidades de todo por dni'!$A$2:$B$2168,2,0)</f>
        <v>Estadounidense</v>
      </c>
      <c r="H947" s="18" t="str">
        <f t="shared" si="5"/>
        <v>D</v>
      </c>
      <c r="I947" s="18" t="str">
        <f t="shared" si="4"/>
        <v/>
      </c>
      <c r="J947" s="15"/>
      <c r="K947" s="18" t="str">
        <f>VLOOKUP(F947,'Datos por dni'!$B$10:$AM$2168,11,0)</f>
        <v>Días de semana por la tarde</v>
      </c>
      <c r="L947" s="15" t="str">
        <f>VLOOKUP(F947,'Datos por dni'!$B$810:$AT$1209,12,0)</f>
        <v>#N/A</v>
      </c>
      <c r="M947" s="15"/>
      <c r="N947" s="15"/>
      <c r="O947" s="15"/>
      <c r="P947" s="15"/>
      <c r="Q947" s="15"/>
    </row>
    <row r="948">
      <c r="A948" s="9" t="s">
        <v>670</v>
      </c>
      <c r="B948" s="77" t="str">
        <f>VLOOKUP(F948,'Datos por dni'!$B$810:$AT$1209,2,0)</f>
        <v/>
      </c>
      <c r="C948" s="51">
        <f>VLOOKUP(F948,'Datos por dni'!$B$810:$AT$1209,5,0)</f>
        <v>34464</v>
      </c>
      <c r="D948" s="15" t="str">
        <f>IFERROR(__xludf.DUMMYFUNCTION("IF(REGEXMATCH(E948,""^[0-9]{8}$""),""DNI"",IF(E948&lt;&gt;"""",""OTRO"",""""))"),"DNI")</f>
        <v>DNI</v>
      </c>
      <c r="E948" s="42" t="s">
        <v>567</v>
      </c>
      <c r="F948" s="59">
        <v>3.8292843E7</v>
      </c>
      <c r="G948" s="15" t="str">
        <f>VLOOKUP(TEXT(F948,"0"),'Nacionalidades de todo por dni'!$A$2:$B$2168,2,0)</f>
        <v/>
      </c>
      <c r="H948" s="18" t="str">
        <f t="shared" si="5"/>
        <v/>
      </c>
      <c r="I948" s="18" t="str">
        <f t="shared" si="4"/>
        <v/>
      </c>
      <c r="J948" s="15"/>
      <c r="K948" s="18" t="str">
        <f>VLOOKUP(F948,'Datos por dni'!$B$10:$AM$2168,11,0)</f>
        <v/>
      </c>
      <c r="L948" s="15" t="str">
        <f>VLOOKUP(F948,'Datos por dni'!$B$810:$AT$1209,12,0)</f>
        <v/>
      </c>
      <c r="M948" s="15"/>
      <c r="N948" s="15"/>
      <c r="O948" s="15"/>
      <c r="P948" s="15"/>
      <c r="Q948" s="15"/>
    </row>
    <row r="949">
      <c r="A949" s="9" t="s">
        <v>670</v>
      </c>
      <c r="B949" s="77" t="str">
        <f>VLOOKUP(F949,'Datos por dni'!$B$810:$AT$1209,2,0)</f>
        <v/>
      </c>
      <c r="C949" s="51">
        <f>VLOOKUP(F949,'Datos por dni'!$B$810:$AT$1209,5,0)</f>
        <v>37249</v>
      </c>
      <c r="D949" s="15" t="str">
        <f>IFERROR(__xludf.DUMMYFUNCTION("IF(REGEXMATCH(E949,""^[0-9]{8}$""),""DNI"",IF(E949&lt;&gt;"""",""OTRO"",""""))"),"DNI")</f>
        <v>DNI</v>
      </c>
      <c r="E949" s="42" t="s">
        <v>568</v>
      </c>
      <c r="F949" s="59">
        <v>4.3872452E7</v>
      </c>
      <c r="G949" s="15" t="str">
        <f>VLOOKUP(TEXT(F949,"0"),'Nacionalidades de todo por dni'!$A$2:$B$2168,2,0)</f>
        <v>Argentina</v>
      </c>
      <c r="H949" s="18" t="str">
        <f t="shared" si="5"/>
        <v/>
      </c>
      <c r="I949" s="18" t="str">
        <f t="shared" si="4"/>
        <v/>
      </c>
      <c r="J949" s="15"/>
      <c r="K949" s="18" t="str">
        <f>VLOOKUP(F949,'Datos por dni'!$B$10:$AM$2168,11,0)</f>
        <v/>
      </c>
      <c r="L949" s="15" t="str">
        <f>VLOOKUP(F949,'Datos por dni'!$B$810:$AT$1209,12,0)</f>
        <v/>
      </c>
      <c r="M949" s="15"/>
      <c r="N949" s="15"/>
      <c r="O949" s="15"/>
      <c r="P949" s="15"/>
      <c r="Q949" s="15"/>
    </row>
    <row r="950">
      <c r="A950" s="9" t="s">
        <v>670</v>
      </c>
      <c r="B950" s="77" t="str">
        <f>VLOOKUP(F950,'Datos por dni'!$B$810:$AT$1209,2,0)</f>
        <v/>
      </c>
      <c r="C950" s="15" t="str">
        <f>VLOOKUP(F950,'Datos por dni'!$B$810:$AT$1209,5,0)</f>
        <v/>
      </c>
      <c r="D950" s="15" t="str">
        <f>IFERROR(__xludf.DUMMYFUNCTION("IF(REGEXMATCH(E950,""^[0-9]{8}$""),""DNI"",IF(E950&lt;&gt;"""",""OTRO"",""""))"),"OTRO")</f>
        <v>OTRO</v>
      </c>
      <c r="E950" s="42" t="s">
        <v>569</v>
      </c>
      <c r="F950" s="56" t="s">
        <v>569</v>
      </c>
      <c r="G950" s="15" t="str">
        <f>VLOOKUP(TEXT(F950,"0"),'Nacionalidades de todo por dni'!$A$2:$B$2168,2,0)</f>
        <v>Alemania</v>
      </c>
      <c r="H950" s="18" t="str">
        <f t="shared" si="5"/>
        <v/>
      </c>
      <c r="I950" s="18" t="str">
        <f t="shared" si="4"/>
        <v/>
      </c>
      <c r="J950" s="15"/>
      <c r="K950" s="18" t="str">
        <f>VLOOKUP(F950,'Datos por dni'!$B$10:$AM$2168,11,0)</f>
        <v/>
      </c>
      <c r="L950" s="15" t="str">
        <f>VLOOKUP(F950,'Datos por dni'!$B$810:$AT$1209,12,0)</f>
        <v/>
      </c>
      <c r="M950" s="15"/>
      <c r="N950" s="15"/>
      <c r="O950" s="15"/>
      <c r="P950" s="15"/>
      <c r="Q950" s="15"/>
    </row>
    <row r="951">
      <c r="A951" s="9" t="s">
        <v>670</v>
      </c>
      <c r="B951" s="77" t="str">
        <f>VLOOKUP(F951,'Datos por dni'!$B$810:$AT$1209,2,0)</f>
        <v/>
      </c>
      <c r="C951" s="51">
        <f>VLOOKUP(F951,'Datos por dni'!$B$810:$AT$1209,5,0)</f>
        <v>33682</v>
      </c>
      <c r="D951" s="15" t="str">
        <f>IFERROR(__xludf.DUMMYFUNCTION("IF(REGEXMATCH(E951,""^[0-9]{8}$""),""DNI"",IF(E951&lt;&gt;"""",""OTRO"",""""))"),"DNI")</f>
        <v>DNI</v>
      </c>
      <c r="E951" s="42" t="s">
        <v>570</v>
      </c>
      <c r="F951" s="56">
        <v>3.6825573E7</v>
      </c>
      <c r="G951" s="15" t="str">
        <f>VLOOKUP(TEXT(F951,"0"),'Nacionalidades de todo por dni'!$A$2:$B$2168,2,0)</f>
        <v>Argentina</v>
      </c>
      <c r="H951" s="18" t="str">
        <f t="shared" si="5"/>
        <v/>
      </c>
      <c r="I951" s="18" t="str">
        <f t="shared" si="4"/>
        <v/>
      </c>
      <c r="J951" s="15"/>
      <c r="K951" s="18" t="str">
        <f>VLOOKUP(F951,'Datos por dni'!$B$10:$AM$2168,11,0)</f>
        <v/>
      </c>
      <c r="L951" s="15" t="str">
        <f>VLOOKUP(F951,'Datos por dni'!$B$810:$AT$1209,12,0)</f>
        <v/>
      </c>
      <c r="M951" s="15"/>
      <c r="N951" s="15"/>
      <c r="O951" s="15"/>
      <c r="P951" s="15"/>
      <c r="Q951" s="15"/>
    </row>
    <row r="952">
      <c r="A952" s="9" t="s">
        <v>670</v>
      </c>
      <c r="B952" s="77" t="str">
        <f>VLOOKUP(F952,'Datos por dni'!$B$810:$AT$1209,2,0)</f>
        <v/>
      </c>
      <c r="C952" s="51">
        <f>VLOOKUP(F952,'Datos por dni'!$B$810:$AT$1209,5,0)</f>
        <v>36248</v>
      </c>
      <c r="D952" s="15" t="str">
        <f>IFERROR(__xludf.DUMMYFUNCTION("IF(REGEXMATCH(E952,""^[0-9]{8}$""),""DNI"",IF(E952&lt;&gt;"""",""OTRO"",""""))"),"DNI")</f>
        <v>DNI</v>
      </c>
      <c r="E952" s="42" t="s">
        <v>571</v>
      </c>
      <c r="F952" s="59">
        <v>4.182486E7</v>
      </c>
      <c r="G952" s="15" t="str">
        <f>VLOOKUP(TEXT(F952,"0"),'Nacionalidades de todo por dni'!$A$2:$B$2168,2,0)</f>
        <v>Argentina</v>
      </c>
      <c r="H952" s="18" t="str">
        <f t="shared" si="5"/>
        <v/>
      </c>
      <c r="I952" s="18" t="str">
        <f t="shared" si="4"/>
        <v/>
      </c>
      <c r="J952" s="15"/>
      <c r="K952" s="18" t="str">
        <f>VLOOKUP(F952,'Datos por dni'!$B$10:$AM$2168,11,0)</f>
        <v/>
      </c>
      <c r="L952" s="15" t="str">
        <f>VLOOKUP(F952,'Datos por dni'!$B$810:$AT$1209,12,0)</f>
        <v/>
      </c>
      <c r="M952" s="15"/>
      <c r="N952" s="15"/>
      <c r="O952" s="15"/>
      <c r="P952" s="15"/>
      <c r="Q952" s="15"/>
    </row>
    <row r="953">
      <c r="A953" s="9" t="s">
        <v>670</v>
      </c>
      <c r="B953" s="77" t="str">
        <f>VLOOKUP(F953,'Datos por dni'!$B$810:$AT$1209,2,0)</f>
        <v/>
      </c>
      <c r="C953" s="51">
        <f>VLOOKUP(F953,'Datos por dni'!$B$810:$AT$1209,5,0)</f>
        <v>37069</v>
      </c>
      <c r="D953" s="15" t="str">
        <f>IFERROR(__xludf.DUMMYFUNCTION("IF(REGEXMATCH(E953,""^[0-9]{8}$""),""DNI"",IF(E953&lt;&gt;"""",""OTRO"",""""))"),"DNI")</f>
        <v>DNI</v>
      </c>
      <c r="E953" s="42" t="s">
        <v>572</v>
      </c>
      <c r="F953" s="59">
        <v>4.3534267E7</v>
      </c>
      <c r="G953" s="15" t="str">
        <f>VLOOKUP(TEXT(F953,"0"),'Nacionalidades de todo por dni'!$A$2:$B$2168,2,0)</f>
        <v/>
      </c>
      <c r="H953" s="18" t="str">
        <f t="shared" si="5"/>
        <v/>
      </c>
      <c r="I953" s="18" t="str">
        <f t="shared" si="4"/>
        <v/>
      </c>
      <c r="J953" s="15"/>
      <c r="K953" s="18" t="str">
        <f>VLOOKUP(F953,'Datos por dni'!$B$10:$AM$2168,11,0)</f>
        <v/>
      </c>
      <c r="L953" s="15" t="str">
        <f>VLOOKUP(F953,'Datos por dni'!$B$810:$AT$1209,12,0)</f>
        <v/>
      </c>
      <c r="M953" s="15"/>
      <c r="N953" s="15"/>
      <c r="O953" s="15"/>
      <c r="P953" s="15"/>
      <c r="Q953" s="15"/>
    </row>
    <row r="954">
      <c r="A954" s="9" t="s">
        <v>670</v>
      </c>
      <c r="B954" s="77" t="str">
        <f>VLOOKUP(F954,'Datos por dni'!$B$810:$AT$1209,2,0)</f>
        <v/>
      </c>
      <c r="C954" s="51">
        <f>VLOOKUP(F954,'Datos por dni'!$B$810:$AT$1209,5,0)</f>
        <v>36656</v>
      </c>
      <c r="D954" s="15" t="str">
        <f>IFERROR(__xludf.DUMMYFUNCTION("IF(REGEXMATCH(E954,""^[0-9]{8}$""),""DNI"",IF(E954&lt;&gt;"""",""OTRO"",""""))"),"OTRO")</f>
        <v>OTRO</v>
      </c>
      <c r="E954" s="42" t="s">
        <v>573</v>
      </c>
      <c r="F954" s="56">
        <v>5.95225338E8</v>
      </c>
      <c r="G954" s="15" t="str">
        <f>VLOOKUP(TEXT(F954,"0"),'Nacionalidades de todo por dni'!$A$2:$B$2168,2,0)</f>
        <v>Estadounidense</v>
      </c>
      <c r="H954" s="18" t="str">
        <f t="shared" si="5"/>
        <v/>
      </c>
      <c r="I954" s="18" t="str">
        <f t="shared" si="4"/>
        <v/>
      </c>
      <c r="J954" s="15"/>
      <c r="K954" s="18" t="str">
        <f>VLOOKUP(F954,'Datos por dni'!$B$10:$AM$2168,11,0)</f>
        <v/>
      </c>
      <c r="L954" s="15" t="str">
        <f>VLOOKUP(F954,'Datos por dni'!$B$810:$AT$1209,12,0)</f>
        <v/>
      </c>
      <c r="M954" s="15"/>
      <c r="N954" s="15"/>
      <c r="O954" s="15"/>
      <c r="P954" s="15"/>
      <c r="Q954" s="15"/>
    </row>
    <row r="955">
      <c r="A955" s="9" t="s">
        <v>670</v>
      </c>
      <c r="B955" s="77" t="str">
        <f>VLOOKUP(F955,'Datos por dni'!$B$810:$AT$1209,2,0)</f>
        <v/>
      </c>
      <c r="C955" s="66">
        <f>VLOOKUP(F955,'Datos por dni'!$B$810:$AT$1209,5,0)</f>
        <v>30532</v>
      </c>
      <c r="D955" s="15" t="str">
        <f>IFERROR(__xludf.DUMMYFUNCTION("IF(REGEXMATCH(E955,""^[0-9]{8}$""),""DNI"",IF(E955&lt;&gt;"""",""OTRO"",""""))"),"DNI")</f>
        <v>DNI</v>
      </c>
      <c r="E955" s="42" t="s">
        <v>574</v>
      </c>
      <c r="F955" s="56">
        <v>3.0410422E7</v>
      </c>
      <c r="G955" s="15" t="str">
        <f>VLOOKUP(TEXT(F955,"0"),'Nacionalidades de todo por dni'!$A$2:$B$2168,2,0)</f>
        <v>Argentina</v>
      </c>
      <c r="H955" s="18" t="str">
        <f t="shared" si="5"/>
        <v/>
      </c>
      <c r="I955" s="18" t="str">
        <f t="shared" si="4"/>
        <v/>
      </c>
      <c r="J955" s="15"/>
      <c r="K955" s="18" t="str">
        <f>VLOOKUP(F955,'Datos por dni'!$B$10:$AM$2168,11,0)</f>
        <v/>
      </c>
      <c r="L955" s="15" t="str">
        <f>VLOOKUP(F955,'Datos por dni'!$B$810:$AT$1209,12,0)</f>
        <v/>
      </c>
      <c r="M955" s="15"/>
      <c r="N955" s="15"/>
      <c r="O955" s="15"/>
      <c r="P955" s="15"/>
      <c r="Q955" s="15"/>
    </row>
    <row r="956">
      <c r="A956" s="9" t="s">
        <v>670</v>
      </c>
      <c r="B956" s="77" t="str">
        <f>VLOOKUP(F956,'Datos por dni'!$B$810:$AT$1209,2,0)</f>
        <v/>
      </c>
      <c r="C956" s="51">
        <f>VLOOKUP(F956,'Datos por dni'!$B$810:$AT$1209,5,0)</f>
        <v>36716</v>
      </c>
      <c r="D956" s="15" t="str">
        <f>IFERROR(__xludf.DUMMYFUNCTION("IF(REGEXMATCH(E956,""^[0-9]{8}$""),""DNI"",IF(E956&lt;&gt;"""",""OTRO"",""""))"),"DNI")</f>
        <v>DNI</v>
      </c>
      <c r="E956" s="42" t="s">
        <v>575</v>
      </c>
      <c r="F956" s="59">
        <v>4.2720425E7</v>
      </c>
      <c r="G956" s="15" t="str">
        <f>VLOOKUP(TEXT(F956,"0"),'Nacionalidades de todo por dni'!$A$2:$B$2168,2,0)</f>
        <v/>
      </c>
      <c r="H956" s="18" t="str">
        <f t="shared" si="5"/>
        <v/>
      </c>
      <c r="I956" s="18" t="str">
        <f t="shared" si="4"/>
        <v/>
      </c>
      <c r="J956" s="15"/>
      <c r="K956" s="18" t="str">
        <f>VLOOKUP(F956,'Datos por dni'!$B$10:$AM$2168,11,0)</f>
        <v/>
      </c>
      <c r="L956" s="15" t="str">
        <f>VLOOKUP(F956,'Datos por dni'!$B$810:$AT$1209,12,0)</f>
        <v/>
      </c>
      <c r="M956" s="15"/>
      <c r="N956" s="15"/>
      <c r="O956" s="15"/>
      <c r="P956" s="15"/>
      <c r="Q956" s="15"/>
    </row>
    <row r="957">
      <c r="A957" s="9" t="s">
        <v>670</v>
      </c>
      <c r="B957" s="77" t="str">
        <f>VLOOKUP(F957,'Datos por dni'!$B$810:$AT$1209,2,0)</f>
        <v/>
      </c>
      <c r="C957" s="51">
        <f>VLOOKUP(F957,'Datos por dni'!$B$810:$AT$1209,5,0)</f>
        <v>31638</v>
      </c>
      <c r="D957" s="15" t="str">
        <f>IFERROR(__xludf.DUMMYFUNCTION("IF(REGEXMATCH(E957,""^[0-9]{8}$""),""DNI"",IF(E957&lt;&gt;"""",""OTRO"",""""))"),"DNI")</f>
        <v>DNI</v>
      </c>
      <c r="E957" s="42" t="s">
        <v>576</v>
      </c>
      <c r="F957" s="59">
        <v>3.2554102E7</v>
      </c>
      <c r="G957" s="15" t="str">
        <f>VLOOKUP(TEXT(F957,"0"),'Nacionalidades de todo por dni'!$A$2:$B$2168,2,0)</f>
        <v/>
      </c>
      <c r="H957" s="18" t="str">
        <f t="shared" si="5"/>
        <v/>
      </c>
      <c r="I957" s="18" t="str">
        <f t="shared" si="4"/>
        <v/>
      </c>
      <c r="J957" s="15"/>
      <c r="K957" s="18" t="str">
        <f>VLOOKUP(F957,'Datos por dni'!$B$10:$AM$2168,11,0)</f>
        <v/>
      </c>
      <c r="L957" s="15" t="str">
        <f>VLOOKUP(F957,'Datos por dni'!$B$810:$AT$1209,12,0)</f>
        <v/>
      </c>
      <c r="M957" s="15"/>
      <c r="N957" s="15"/>
      <c r="O957" s="15"/>
      <c r="P957" s="15"/>
      <c r="Q957" s="15"/>
    </row>
    <row r="958">
      <c r="A958" s="9" t="s">
        <v>670</v>
      </c>
      <c r="B958" s="77" t="str">
        <f>VLOOKUP(F958,'Datos por dni'!$B$810:$AT$1209,2,0)</f>
        <v/>
      </c>
      <c r="C958" s="51">
        <f>VLOOKUP(F958,'Datos por dni'!$B$810:$AT$1209,5,0)</f>
        <v>35142</v>
      </c>
      <c r="D958" s="15" t="str">
        <f>IFERROR(__xludf.DUMMYFUNCTION("IF(REGEXMATCH(E958,""^[0-9]{8}$""),""DNI"",IF(E958&lt;&gt;"""",""OTRO"",""""))"),"DNI")</f>
        <v>DNI</v>
      </c>
      <c r="E958" s="42" t="s">
        <v>577</v>
      </c>
      <c r="F958" s="56">
        <v>9.5472932E7</v>
      </c>
      <c r="G958" s="15" t="str">
        <f>VLOOKUP(TEXT(F958,"0"),'Nacionalidades de todo por dni'!$A$2:$B$2168,2,0)</f>
        <v>Colombia</v>
      </c>
      <c r="H958" s="18" t="str">
        <f t="shared" si="5"/>
        <v/>
      </c>
      <c r="I958" s="18" t="str">
        <f t="shared" si="4"/>
        <v/>
      </c>
      <c r="J958" s="15"/>
      <c r="K958" s="18" t="str">
        <f>VLOOKUP(F958,'Datos por dni'!$B$10:$AM$2168,11,0)</f>
        <v/>
      </c>
      <c r="L958" s="15" t="str">
        <f>VLOOKUP(F958,'Datos por dni'!$B$810:$AT$1209,12,0)</f>
        <v/>
      </c>
      <c r="M958" s="15"/>
      <c r="N958" s="15"/>
      <c r="O958" s="15"/>
      <c r="P958" s="15"/>
      <c r="Q958" s="15"/>
    </row>
    <row r="959">
      <c r="A959" s="9" t="s">
        <v>670</v>
      </c>
      <c r="B959" s="77" t="str">
        <f>VLOOKUP(F959,'Datos por dni'!$B$810:$AT$1209,2,0)</f>
        <v/>
      </c>
      <c r="C959" s="51">
        <f>VLOOKUP(F959,'Datos por dni'!$B$810:$AT$1209,5,0)</f>
        <v>36322</v>
      </c>
      <c r="D959" s="15" t="str">
        <f>IFERROR(__xludf.DUMMYFUNCTION("IF(REGEXMATCH(E959,""^[0-9]{8}$""),""DNI"",IF(E959&lt;&gt;"""",""OTRO"",""""))"),"OTRO")</f>
        <v>OTRO</v>
      </c>
      <c r="E959" s="78" t="s">
        <v>578</v>
      </c>
      <c r="F959" s="56" t="s">
        <v>579</v>
      </c>
      <c r="G959" s="15" t="str">
        <f>VLOOKUP(TEXT(F959,"0"),'Nacionalidades de todo por dni'!$A$2:$B$2168,2,0)</f>
        <v>Estadounidense</v>
      </c>
      <c r="H959" s="18" t="str">
        <f t="shared" si="5"/>
        <v/>
      </c>
      <c r="I959" s="18" t="str">
        <f t="shared" si="4"/>
        <v/>
      </c>
      <c r="J959" s="15"/>
      <c r="K959" s="18" t="str">
        <f>VLOOKUP(F959,'Datos por dni'!$B$10:$AM$2168,11,0)</f>
        <v/>
      </c>
      <c r="L959" s="15" t="str">
        <f>VLOOKUP(F959,'Datos por dni'!$B$810:$AT$1209,12,0)</f>
        <v/>
      </c>
      <c r="M959" s="15"/>
      <c r="N959" s="15"/>
      <c r="O959" s="15"/>
      <c r="P959" s="15"/>
      <c r="Q959" s="15"/>
    </row>
    <row r="960">
      <c r="A960" s="9" t="s">
        <v>670</v>
      </c>
      <c r="B960" s="77" t="str">
        <f>VLOOKUP(F960,'Datos por dni'!$B$810:$AT$1209,2,0)</f>
        <v/>
      </c>
      <c r="C960" s="51">
        <f>VLOOKUP(F960,'Datos por dni'!$B$810:$AT$1209,5,0)</f>
        <v>35309</v>
      </c>
      <c r="D960" s="15" t="str">
        <f>IFERROR(__xludf.DUMMYFUNCTION("IF(REGEXMATCH(E960,""^[0-9]{8}$""),""DNI"",IF(E960&lt;&gt;"""",""OTRO"",""""))"),"DNI")</f>
        <v>DNI</v>
      </c>
      <c r="E960" s="42" t="s">
        <v>580</v>
      </c>
      <c r="F960" s="63">
        <v>3.9920092E7</v>
      </c>
      <c r="G960" s="15" t="str">
        <f>VLOOKUP(TEXT(F960,"0"),'Nacionalidades de todo por dni'!$A$2:$B$2168,2,0)</f>
        <v>Argentina</v>
      </c>
      <c r="H960" s="18" t="str">
        <f t="shared" si="5"/>
        <v/>
      </c>
      <c r="I960" s="18" t="str">
        <f t="shared" si="4"/>
        <v/>
      </c>
      <c r="J960" s="15"/>
      <c r="K960" s="18" t="str">
        <f>VLOOKUP(F960,'Datos por dni'!$B$10:$AM$2168,11,0)</f>
        <v/>
      </c>
      <c r="L960" s="15" t="str">
        <f>VLOOKUP(F960,'Datos por dni'!$B$810:$AT$1209,12,0)</f>
        <v/>
      </c>
      <c r="M960" s="15"/>
      <c r="N960" s="15"/>
      <c r="O960" s="15"/>
      <c r="P960" s="15"/>
      <c r="Q960" s="15"/>
    </row>
    <row r="961">
      <c r="A961" s="9" t="s">
        <v>670</v>
      </c>
      <c r="B961" s="77" t="str">
        <f>VLOOKUP(F961,'Datos por dni'!$B$810:$AT$1209,2,0)</f>
        <v/>
      </c>
      <c r="C961" s="51">
        <f>VLOOKUP(F961,'Datos por dni'!$B$810:$AT$1209,5,0)</f>
        <v>34295</v>
      </c>
      <c r="D961" s="15" t="str">
        <f>IFERROR(__xludf.DUMMYFUNCTION("IF(REGEXMATCH(E961,""^[0-9]{8}$""),""DNI"",IF(E961&lt;&gt;"""",""OTRO"",""""))"),"DNI")</f>
        <v>DNI</v>
      </c>
      <c r="E961" s="42" t="s">
        <v>581</v>
      </c>
      <c r="F961" s="59">
        <v>3.8028846E7</v>
      </c>
      <c r="G961" s="15" t="str">
        <f>VLOOKUP(TEXT(F961,"0"),'Nacionalidades de todo por dni'!$A$2:$B$2168,2,0)</f>
        <v>Argentina</v>
      </c>
      <c r="H961" s="18" t="str">
        <f t="shared" si="5"/>
        <v/>
      </c>
      <c r="I961" s="18" t="str">
        <f t="shared" si="4"/>
        <v/>
      </c>
      <c r="J961" s="15"/>
      <c r="K961" s="18" t="str">
        <f>VLOOKUP(F961,'Datos por dni'!$B$10:$AM$2168,11,0)</f>
        <v/>
      </c>
      <c r="L961" s="15" t="str">
        <f>VLOOKUP(F961,'Datos por dni'!$B$810:$AT$1209,12,0)</f>
        <v/>
      </c>
      <c r="M961" s="15"/>
      <c r="N961" s="15"/>
      <c r="O961" s="15"/>
      <c r="P961" s="15"/>
      <c r="Q961" s="15"/>
    </row>
    <row r="962">
      <c r="A962" s="9" t="s">
        <v>670</v>
      </c>
      <c r="B962" s="79" t="str">
        <f>VLOOKUP(F962,'Datos por dni'!$B$810:$AT$1209,2,0)</f>
        <v/>
      </c>
      <c r="C962" s="51">
        <f>VLOOKUP(F962,'Datos por dni'!$B$810:$AT$1209,5,0)</f>
        <v>33299</v>
      </c>
      <c r="D962" s="15" t="str">
        <f>IFERROR(__xludf.DUMMYFUNCTION("IF(REGEXMATCH(E962,""^[0-9]{8}$""),""DNI"",IF(E962&lt;&gt;"""",""OTRO"",""""))"),"DNI")</f>
        <v>DNI</v>
      </c>
      <c r="E962" s="42" t="s">
        <v>582</v>
      </c>
      <c r="F962" s="59">
        <v>3.5962254E7</v>
      </c>
      <c r="G962" s="15" t="str">
        <f>VLOOKUP(TEXT(F962,"0"),'Nacionalidades de todo por dni'!$A$2:$B$2168,2,0)</f>
        <v>Argentina</v>
      </c>
      <c r="H962" s="18" t="str">
        <f t="shared" si="5"/>
        <v/>
      </c>
      <c r="I962" s="18" t="str">
        <f t="shared" si="4"/>
        <v/>
      </c>
      <c r="J962" s="15"/>
      <c r="K962" s="18" t="str">
        <f>VLOOKUP(F962,'Datos por dni'!$B$10:$AM$2168,11,0)</f>
        <v/>
      </c>
      <c r="L962" s="15" t="str">
        <f>VLOOKUP(F962,'Datos por dni'!$B$810:$AT$1209,12,0)</f>
        <v/>
      </c>
      <c r="M962" s="15"/>
      <c r="N962" s="15"/>
      <c r="O962" s="15"/>
      <c r="P962" s="15"/>
      <c r="Q962" s="15"/>
    </row>
    <row r="963">
      <c r="A963" s="9" t="s">
        <v>670</v>
      </c>
      <c r="B963" s="77" t="str">
        <f>VLOOKUP(F963,'Datos por dni'!$B$810:$AT$1209,2,0)</f>
        <v/>
      </c>
      <c r="C963" s="51">
        <f>VLOOKUP(F963,'Datos por dni'!$B$810:$AT$1209,5,0)</f>
        <v>35515</v>
      </c>
      <c r="D963" s="15" t="str">
        <f>IFERROR(__xludf.DUMMYFUNCTION("IF(REGEXMATCH(E963,""^[0-9]{8}$""),""DNI"",IF(E963&lt;&gt;"""",""OTRO"",""""))"),"DNI")</f>
        <v>DNI</v>
      </c>
      <c r="E963" s="42" t="s">
        <v>583</v>
      </c>
      <c r="F963" s="56">
        <v>4.0242305E7</v>
      </c>
      <c r="G963" s="15" t="str">
        <f>VLOOKUP(TEXT(F963,"0"),'Nacionalidades de todo por dni'!$A$2:$B$2168,2,0)</f>
        <v>Argentina</v>
      </c>
      <c r="H963" s="18" t="str">
        <f t="shared" si="5"/>
        <v/>
      </c>
      <c r="I963" s="18" t="str">
        <f t="shared" si="4"/>
        <v/>
      </c>
      <c r="J963" s="15"/>
      <c r="K963" s="18" t="str">
        <f>VLOOKUP(F963,'Datos por dni'!$B$10:$AM$2168,11,0)</f>
        <v/>
      </c>
      <c r="L963" s="15" t="str">
        <f>VLOOKUP(F963,'Datos por dni'!$B$810:$AT$1209,12,0)</f>
        <v/>
      </c>
      <c r="M963" s="15"/>
      <c r="N963" s="15"/>
      <c r="O963" s="15"/>
      <c r="P963" s="15"/>
      <c r="Q963" s="15"/>
    </row>
    <row r="964">
      <c r="A964" s="9" t="s">
        <v>670</v>
      </c>
      <c r="B964" s="77" t="str">
        <f>VLOOKUP(F964,'Datos por dni'!$B$810:$AT$1209,2,0)</f>
        <v/>
      </c>
      <c r="C964" s="51">
        <f>VLOOKUP(F964,'Datos por dni'!$B$810:$AT$1209,5,0)</f>
        <v>33876</v>
      </c>
      <c r="D964" s="15" t="str">
        <f>IFERROR(__xludf.DUMMYFUNCTION("IF(REGEXMATCH(E964,""^[0-9]{8}$""),""DNI"",IF(E964&lt;&gt;"""",""OTRO"",""""))"),"DNI")</f>
        <v>DNI</v>
      </c>
      <c r="E964" s="42" t="s">
        <v>584</v>
      </c>
      <c r="F964" s="59">
        <v>3.6835512E7</v>
      </c>
      <c r="G964" s="15" t="str">
        <f>VLOOKUP(TEXT(F964,"0"),'Nacionalidades de todo por dni'!$A$2:$B$2168,2,0)</f>
        <v>Argentina</v>
      </c>
      <c r="H964" s="18" t="str">
        <f t="shared" si="5"/>
        <v/>
      </c>
      <c r="I964" s="18" t="str">
        <f t="shared" si="4"/>
        <v/>
      </c>
      <c r="J964" s="15"/>
      <c r="K964" s="18" t="str">
        <f>VLOOKUP(F964,'Datos por dni'!$B$10:$AM$2168,11,0)</f>
        <v/>
      </c>
      <c r="L964" s="15" t="str">
        <f>VLOOKUP(F964,'Datos por dni'!$B$810:$AT$1209,12,0)</f>
        <v/>
      </c>
      <c r="M964" s="15"/>
      <c r="N964" s="15"/>
      <c r="O964" s="15"/>
      <c r="P964" s="15"/>
      <c r="Q964" s="15"/>
    </row>
    <row r="965" hidden="1">
      <c r="A965" s="9" t="s">
        <v>670</v>
      </c>
      <c r="B965" s="77" t="str">
        <f>VLOOKUP(F965,'Datos por dni'!$B$810:$AT$1209,2,0)</f>
        <v>#N/A</v>
      </c>
      <c r="C965" s="15"/>
      <c r="D965" s="15" t="str">
        <f>IFERROR(__xludf.DUMMYFUNCTION("IF(REGEXMATCH(E965,""^[0-9]{8}$""),""DNI"",IF(E965&lt;&gt;"""",""OTRO"",""""))"),"")</f>
        <v/>
      </c>
      <c r="E965" s="42" t="s">
        <v>386</v>
      </c>
      <c r="F965" s="59"/>
      <c r="G965" s="15" t="str">
        <f>VLOOKUP(TEXT(F965,"0"),'Nacionalidades de todo por dni'!$A$2:$B$2168,2,0)</f>
        <v>Estadounidense</v>
      </c>
      <c r="H965" s="18" t="str">
        <f t="shared" si="5"/>
        <v>D</v>
      </c>
      <c r="I965" s="18" t="str">
        <f t="shared" si="4"/>
        <v/>
      </c>
      <c r="J965" s="15"/>
      <c r="K965" s="18" t="str">
        <f>VLOOKUP(F965,'Datos por dni'!$B$10:$AM$2168,11,0)</f>
        <v>Días de semana por la tarde</v>
      </c>
      <c r="L965" s="15" t="str">
        <f>VLOOKUP(F965,'Datos por dni'!$B$810:$AT$1209,12,0)</f>
        <v>#N/A</v>
      </c>
      <c r="M965" s="15"/>
      <c r="N965" s="15"/>
      <c r="O965" s="15"/>
      <c r="P965" s="15"/>
      <c r="Q965" s="15"/>
    </row>
    <row r="966">
      <c r="A966" s="9" t="s">
        <v>670</v>
      </c>
      <c r="B966" s="77" t="str">
        <f>VLOOKUP(F966,'Datos por dni'!$B$810:$AT$1209,2,0)</f>
        <v/>
      </c>
      <c r="C966" s="51">
        <f>VLOOKUP(F966,'Datos por dni'!$B$810:$AT$1209,5,0)</f>
        <v>36668</v>
      </c>
      <c r="D966" s="15" t="str">
        <f>IFERROR(__xludf.DUMMYFUNCTION("IF(REGEXMATCH(E966,""^[0-9]{8}$""),""DNI"",IF(E966&lt;&gt;"""",""OTRO"",""""))"),"DNI")</f>
        <v>DNI</v>
      </c>
      <c r="E966" s="42" t="s">
        <v>585</v>
      </c>
      <c r="F966" s="64">
        <v>4.2647359E7</v>
      </c>
      <c r="G966" s="15" t="str">
        <f>VLOOKUP(TEXT(F966,"0"),'Nacionalidades de todo por dni'!$A$2:$B$2168,2,0)</f>
        <v>Argentina</v>
      </c>
      <c r="H966" s="18" t="str">
        <f t="shared" si="5"/>
        <v/>
      </c>
      <c r="I966" s="18" t="str">
        <f t="shared" si="4"/>
        <v/>
      </c>
      <c r="J966" s="15"/>
      <c r="K966" s="18" t="str">
        <f>VLOOKUP(F966,'Datos por dni'!$B$10:$AM$2168,11,0)</f>
        <v/>
      </c>
      <c r="L966" s="15" t="str">
        <f>VLOOKUP(F966,'Datos por dni'!$B$810:$AT$1209,12,0)</f>
        <v/>
      </c>
      <c r="M966" s="15"/>
      <c r="N966" s="15"/>
      <c r="O966" s="15"/>
      <c r="P966" s="15"/>
      <c r="Q966" s="15"/>
    </row>
    <row r="967" hidden="1">
      <c r="A967" s="9" t="s">
        <v>670</v>
      </c>
      <c r="B967" s="77" t="str">
        <f>VLOOKUP(F967,'Datos por dni'!$B$810:$AT$1209,2,0)</f>
        <v>#N/A</v>
      </c>
      <c r="C967" s="15"/>
      <c r="D967" s="15" t="str">
        <f>IFERROR(__xludf.DUMMYFUNCTION("IF(REGEXMATCH(E967,""^[0-9]{8}$""),""DNI"",IF(E967&lt;&gt;"""",""OTRO"",""""))"),"")</f>
        <v/>
      </c>
      <c r="E967" s="42" t="s">
        <v>386</v>
      </c>
      <c r="F967" s="59"/>
      <c r="G967" s="15" t="str">
        <f>VLOOKUP(TEXT(F967,"0"),'Nacionalidades de todo por dni'!$A$2:$B$2168,2,0)</f>
        <v>Estadounidense</v>
      </c>
      <c r="H967" s="18" t="str">
        <f t="shared" si="5"/>
        <v>D</v>
      </c>
      <c r="I967" s="18" t="str">
        <f t="shared" si="4"/>
        <v/>
      </c>
      <c r="J967" s="15"/>
      <c r="K967" s="18" t="str">
        <f>VLOOKUP(F967,'Datos por dni'!$B$10:$AM$2168,11,0)</f>
        <v>Días de semana por la tarde</v>
      </c>
      <c r="L967" s="15" t="str">
        <f>VLOOKUP(F967,'Datos por dni'!$B$810:$AT$1209,12,0)</f>
        <v>#N/A</v>
      </c>
      <c r="M967" s="15"/>
      <c r="N967" s="15"/>
      <c r="O967" s="15"/>
      <c r="P967" s="15"/>
      <c r="Q967" s="15"/>
    </row>
    <row r="968">
      <c r="A968" s="9" t="s">
        <v>670</v>
      </c>
      <c r="B968" s="77" t="str">
        <f>VLOOKUP(F968,'Datos por dni'!$B$810:$AT$1209,2,0)</f>
        <v/>
      </c>
      <c r="C968" s="51">
        <f>VLOOKUP(F968,'Datos por dni'!$B$810:$AT$1209,5,0)</f>
        <v>33721</v>
      </c>
      <c r="D968" s="15" t="str">
        <f>IFERROR(__xludf.DUMMYFUNCTION("IF(REGEXMATCH(E968,""^[0-9]{8}$""),""DNI"",IF(E968&lt;&gt;"""",""OTRO"",""""))"),"OTRO")</f>
        <v>OTRO</v>
      </c>
      <c r="E968" s="42" t="s">
        <v>586</v>
      </c>
      <c r="F968" s="56" t="s">
        <v>586</v>
      </c>
      <c r="G968" s="15" t="str">
        <f>VLOOKUP(TEXT(F968,"0"),'Nacionalidades de todo por dni'!$A$2:$B$2168,2,0)</f>
        <v>Francia</v>
      </c>
      <c r="H968" s="18" t="str">
        <f t="shared" si="5"/>
        <v/>
      </c>
      <c r="I968" s="18" t="str">
        <f t="shared" si="4"/>
        <v/>
      </c>
      <c r="J968" s="15"/>
      <c r="K968" s="18" t="str">
        <f>VLOOKUP(F968,'Datos por dni'!$B$10:$AM$2168,11,0)</f>
        <v/>
      </c>
      <c r="L968" s="15" t="str">
        <f>VLOOKUP(F968,'Datos por dni'!$B$810:$AT$1209,12,0)</f>
        <v/>
      </c>
      <c r="M968" s="15"/>
      <c r="N968" s="15"/>
      <c r="O968" s="15"/>
      <c r="P968" s="15"/>
      <c r="Q968" s="15"/>
    </row>
    <row r="969">
      <c r="A969" s="9" t="s">
        <v>670</v>
      </c>
      <c r="B969" s="77" t="str">
        <f>VLOOKUP(F969,'Datos por dni'!$B$810:$AT$1209,2,0)</f>
        <v/>
      </c>
      <c r="C969" s="66">
        <f>VLOOKUP(F969,'Datos por dni'!$B$810:$AT$1209,5,0)</f>
        <v>36029</v>
      </c>
      <c r="D969" s="15" t="str">
        <f>IFERROR(__xludf.DUMMYFUNCTION("IF(REGEXMATCH(E969,""^[0-9]{8}$""),""DNI"",IF(E969&lt;&gt;"""",""OTRO"",""""))"),"OTRO")</f>
        <v>OTRO</v>
      </c>
      <c r="E969" s="42" t="s">
        <v>587</v>
      </c>
      <c r="F969" s="56">
        <v>5.51780617E8</v>
      </c>
      <c r="G969" s="15" t="str">
        <f>VLOOKUP(TEXT(F969,"0"),'Nacionalidades de todo por dni'!$A$2:$B$2168,2,0)</f>
        <v>Inglaterra</v>
      </c>
      <c r="H969" s="18" t="str">
        <f t="shared" si="5"/>
        <v/>
      </c>
      <c r="I969" s="18" t="str">
        <f t="shared" si="4"/>
        <v/>
      </c>
      <c r="J969" s="15"/>
      <c r="K969" s="18" t="str">
        <f>VLOOKUP(F969,'Datos por dni'!$B$10:$AM$2168,11,0)</f>
        <v/>
      </c>
      <c r="L969" s="15" t="str">
        <f>VLOOKUP(F969,'Datos por dni'!$B$810:$AT$1209,12,0)</f>
        <v/>
      </c>
      <c r="M969" s="15"/>
      <c r="N969" s="15"/>
      <c r="O969" s="15"/>
      <c r="P969" s="15"/>
      <c r="Q969" s="15"/>
    </row>
    <row r="970">
      <c r="A970" s="9" t="s">
        <v>670</v>
      </c>
      <c r="B970" s="77" t="str">
        <f>VLOOKUP(F970,'Datos por dni'!$B$810:$AT$1209,2,0)</f>
        <v/>
      </c>
      <c r="C970" s="51">
        <f>VLOOKUP(F970,'Datos por dni'!$B$810:$AT$1209,5,0)</f>
        <v>36291</v>
      </c>
      <c r="D970" s="15" t="str">
        <f>IFERROR(__xludf.DUMMYFUNCTION("IF(REGEXMATCH(E970,""^[0-9]{8}$""),""DNI"",IF(E970&lt;&gt;"""",""OTRO"",""""))"),"OTRO")</f>
        <v>OTRO</v>
      </c>
      <c r="E970" s="42" t="s">
        <v>588</v>
      </c>
      <c r="F970" s="56">
        <v>5.32258936E8</v>
      </c>
      <c r="G970" s="15" t="str">
        <f>VLOOKUP(TEXT(F970,"0"),'Nacionalidades de todo por dni'!$A$2:$B$2168,2,0)</f>
        <v>Inglaterra</v>
      </c>
      <c r="H970" s="18" t="str">
        <f t="shared" si="5"/>
        <v/>
      </c>
      <c r="I970" s="18" t="str">
        <f t="shared" si="4"/>
        <v/>
      </c>
      <c r="J970" s="15"/>
      <c r="K970" s="18" t="str">
        <f>VLOOKUP(F970,'Datos por dni'!$B$10:$AM$2168,11,0)</f>
        <v/>
      </c>
      <c r="L970" s="15" t="str">
        <f>VLOOKUP(F970,'Datos por dni'!$B$810:$AT$1209,12,0)</f>
        <v/>
      </c>
      <c r="M970" s="15"/>
      <c r="N970" s="15"/>
      <c r="O970" s="15"/>
      <c r="P970" s="15"/>
      <c r="Q970" s="15"/>
    </row>
    <row r="971">
      <c r="A971" s="9" t="s">
        <v>670</v>
      </c>
      <c r="B971" s="77" t="str">
        <f>VLOOKUP(F971,'Datos por dni'!$B$810:$AT$1209,2,0)</f>
        <v/>
      </c>
      <c r="C971" s="51">
        <f>VLOOKUP(F971,'Datos por dni'!$B$810:$AT$1209,5,0)</f>
        <v>36755</v>
      </c>
      <c r="D971" s="15" t="str">
        <f>IFERROR(__xludf.DUMMYFUNCTION("IF(REGEXMATCH(E971,""^[0-9]{8}$""),""DNI"",IF(E971&lt;&gt;"""",""OTRO"",""""))"),"DNI")</f>
        <v>DNI</v>
      </c>
      <c r="E971" s="42" t="s">
        <v>589</v>
      </c>
      <c r="F971" s="59">
        <v>4.2832784E7</v>
      </c>
      <c r="G971" s="15" t="str">
        <f>VLOOKUP(TEXT(F971,"0"),'Nacionalidades de todo por dni'!$A$2:$B$2168,2,0)</f>
        <v/>
      </c>
      <c r="H971" s="18" t="str">
        <f t="shared" si="5"/>
        <v/>
      </c>
      <c r="I971" s="18" t="str">
        <f t="shared" si="4"/>
        <v/>
      </c>
      <c r="J971" s="15"/>
      <c r="K971" s="18" t="str">
        <f>VLOOKUP(F971,'Datos por dni'!$B$10:$AM$2168,11,0)</f>
        <v/>
      </c>
      <c r="L971" s="15" t="str">
        <f>VLOOKUP(F971,'Datos por dni'!$B$810:$AT$1209,12,0)</f>
        <v/>
      </c>
      <c r="M971" s="15"/>
      <c r="N971" s="15"/>
      <c r="O971" s="15"/>
      <c r="P971" s="15"/>
      <c r="Q971" s="15"/>
    </row>
    <row r="972">
      <c r="A972" s="9" t="s">
        <v>670</v>
      </c>
      <c r="B972" s="77" t="str">
        <f>VLOOKUP(F972,'Datos por dni'!$B$810:$AT$1209,2,0)</f>
        <v/>
      </c>
      <c r="C972" s="51">
        <f>VLOOKUP(F972,'Datos por dni'!$B$810:$AT$1209,5,0)</f>
        <v>32272</v>
      </c>
      <c r="D972" s="15" t="str">
        <f>IFERROR(__xludf.DUMMYFUNCTION("IF(REGEXMATCH(E972,""^[0-9]{8}$""),""DNI"",IF(E972&lt;&gt;"""",""OTRO"",""""))"),"DNI")</f>
        <v>DNI</v>
      </c>
      <c r="E972" s="42" t="s">
        <v>590</v>
      </c>
      <c r="F972" s="56">
        <v>3.3811502E7</v>
      </c>
      <c r="G972" s="15" t="str">
        <f>VLOOKUP(TEXT(F972,"0"),'Nacionalidades de todo por dni'!$A$2:$B$2168,2,0)</f>
        <v>Argentina</v>
      </c>
      <c r="H972" s="18" t="str">
        <f t="shared" si="5"/>
        <v/>
      </c>
      <c r="I972" s="18" t="str">
        <f t="shared" si="4"/>
        <v/>
      </c>
      <c r="J972" s="15"/>
      <c r="K972" s="18" t="str">
        <f>VLOOKUP(F972,'Datos por dni'!$B$10:$AM$2168,11,0)</f>
        <v/>
      </c>
      <c r="L972" s="15" t="str">
        <f>VLOOKUP(F972,'Datos por dni'!$B$810:$AT$1209,12,0)</f>
        <v/>
      </c>
      <c r="M972" s="15"/>
      <c r="N972" s="15"/>
      <c r="O972" s="15"/>
      <c r="P972" s="15"/>
      <c r="Q972" s="15"/>
    </row>
    <row r="973" hidden="1">
      <c r="A973" s="9" t="s">
        <v>670</v>
      </c>
      <c r="B973" s="77" t="str">
        <f>VLOOKUP(F973,'Datos por dni'!$B$810:$AT$1209,2,0)</f>
        <v>#N/A</v>
      </c>
      <c r="C973" s="15"/>
      <c r="D973" s="15" t="str">
        <f>IFERROR(__xludf.DUMMYFUNCTION("IF(REGEXMATCH(E973,""^[0-9]{8}$""),""DNI"",IF(E973&lt;&gt;"""",""OTRO"",""""))"),"")</f>
        <v/>
      </c>
      <c r="E973" s="42" t="s">
        <v>386</v>
      </c>
      <c r="F973" s="59"/>
      <c r="G973" s="15" t="str">
        <f>VLOOKUP(TEXT(F973,"0"),'Nacionalidades de todo por dni'!$A$2:$B$2168,2,0)</f>
        <v>Estadounidense</v>
      </c>
      <c r="H973" s="18" t="str">
        <f t="shared" si="5"/>
        <v>D</v>
      </c>
      <c r="I973" s="18" t="str">
        <f t="shared" si="4"/>
        <v/>
      </c>
      <c r="J973" s="15"/>
      <c r="K973" s="18" t="str">
        <f>VLOOKUP(F973,'Datos por dni'!$B$10:$AM$2168,11,0)</f>
        <v>Días de semana por la tarde</v>
      </c>
      <c r="L973" s="15" t="str">
        <f>VLOOKUP(F973,'Datos por dni'!$B$810:$AT$1209,12,0)</f>
        <v>#N/A</v>
      </c>
      <c r="M973" s="15"/>
      <c r="N973" s="15"/>
      <c r="O973" s="15"/>
      <c r="P973" s="15"/>
      <c r="Q973" s="15"/>
    </row>
    <row r="974">
      <c r="A974" s="9" t="s">
        <v>670</v>
      </c>
      <c r="B974" s="77" t="str">
        <f>VLOOKUP(F974,'Datos por dni'!$B$810:$AT$1209,2,0)</f>
        <v/>
      </c>
      <c r="C974" s="51">
        <f>VLOOKUP(F974,'Datos por dni'!$B$810:$AT$1209,5,0)</f>
        <v>34494</v>
      </c>
      <c r="D974" s="15" t="str">
        <f>IFERROR(__xludf.DUMMYFUNCTION("IF(REGEXMATCH(E974,""^[0-9]{8}$""),""DNI"",IF(E974&lt;&gt;"""",""OTRO"",""""))"),"DNI")</f>
        <v>DNI</v>
      </c>
      <c r="E974" s="42" t="s">
        <v>591</v>
      </c>
      <c r="F974" s="59">
        <v>3.8357937E7</v>
      </c>
      <c r="G974" s="15" t="str">
        <f>VLOOKUP(TEXT(F974,"0"),'Nacionalidades de todo por dni'!$A$2:$B$2168,2,0)</f>
        <v>Argentina</v>
      </c>
      <c r="H974" s="18" t="str">
        <f t="shared" si="5"/>
        <v/>
      </c>
      <c r="I974" s="18" t="str">
        <f t="shared" si="4"/>
        <v/>
      </c>
      <c r="J974" s="15"/>
      <c r="K974" s="18" t="str">
        <f>VLOOKUP(F974,'Datos por dni'!$B$10:$AM$2168,11,0)</f>
        <v/>
      </c>
      <c r="L974" s="15" t="str">
        <f>VLOOKUP(F974,'Datos por dni'!$B$810:$AT$1209,12,0)</f>
        <v/>
      </c>
      <c r="M974" s="15"/>
      <c r="N974" s="15"/>
      <c r="O974" s="15"/>
      <c r="P974" s="15"/>
      <c r="Q974" s="15"/>
    </row>
    <row r="975">
      <c r="A975" s="9" t="s">
        <v>670</v>
      </c>
      <c r="B975" s="77" t="str">
        <f>VLOOKUP(F975,'Datos por dni'!$B$810:$AT$1209,2,0)</f>
        <v/>
      </c>
      <c r="C975" s="51">
        <f>VLOOKUP(F975,'Datos por dni'!$B$810:$AT$1209,5,0)</f>
        <v>36018</v>
      </c>
      <c r="D975" s="15" t="str">
        <f>IFERROR(__xludf.DUMMYFUNCTION("IF(REGEXMATCH(E975,""^[0-9]{8}$""),""DNI"",IF(E975&lt;&gt;"""",""OTRO"",""""))"),"DNI")</f>
        <v>DNI</v>
      </c>
      <c r="E975" s="42" t="s">
        <v>592</v>
      </c>
      <c r="F975" s="56">
        <v>4.147255E7</v>
      </c>
      <c r="G975" s="15" t="str">
        <f>VLOOKUP(TEXT(F975,"0"),'Nacionalidades de todo por dni'!$A$2:$B$2168,2,0)</f>
        <v>Argentina</v>
      </c>
      <c r="H975" s="18" t="str">
        <f t="shared" si="5"/>
        <v/>
      </c>
      <c r="I975" s="18" t="str">
        <f t="shared" si="4"/>
        <v/>
      </c>
      <c r="J975" s="15"/>
      <c r="K975" s="18" t="str">
        <f>VLOOKUP(F975,'Datos por dni'!$B$10:$AM$2168,11,0)</f>
        <v/>
      </c>
      <c r="L975" s="15" t="str">
        <f>VLOOKUP(F975,'Datos por dni'!$B$810:$AT$1209,12,0)</f>
        <v/>
      </c>
      <c r="M975" s="15"/>
      <c r="N975" s="15"/>
      <c r="O975" s="15"/>
      <c r="P975" s="15"/>
      <c r="Q975" s="15"/>
    </row>
    <row r="976">
      <c r="A976" s="9" t="s">
        <v>670</v>
      </c>
      <c r="B976" s="77" t="str">
        <f>VLOOKUP(F976,'Datos por dni'!$B$810:$AT$1209,2,0)</f>
        <v/>
      </c>
      <c r="C976" s="51">
        <f>VLOOKUP(F976,'Datos por dni'!$B$810:$AT$1209,5,0)</f>
        <v>31718</v>
      </c>
      <c r="D976" s="15" t="str">
        <f>IFERROR(__xludf.DUMMYFUNCTION("IF(REGEXMATCH(E976,""^[0-9]{8}$""),""DNI"",IF(E976&lt;&gt;"""",""OTRO"",""""))"),"DNI")</f>
        <v>DNI</v>
      </c>
      <c r="E976" s="42" t="s">
        <v>593</v>
      </c>
      <c r="F976" s="56">
        <v>3.2556438E7</v>
      </c>
      <c r="G976" s="15" t="str">
        <f>VLOOKUP(TEXT(F976,"0"),'Nacionalidades de todo por dni'!$A$2:$B$2168,2,0)</f>
        <v>Argentina</v>
      </c>
      <c r="H976" s="18" t="str">
        <f t="shared" si="5"/>
        <v/>
      </c>
      <c r="I976" s="18" t="str">
        <f t="shared" si="4"/>
        <v/>
      </c>
      <c r="J976" s="15"/>
      <c r="K976" s="18" t="str">
        <f>VLOOKUP(F976,'Datos por dni'!$B$10:$AM$2168,11,0)</f>
        <v/>
      </c>
      <c r="L976" s="15" t="str">
        <f>VLOOKUP(F976,'Datos por dni'!$B$810:$AT$1209,12,0)</f>
        <v/>
      </c>
      <c r="M976" s="15"/>
      <c r="N976" s="15"/>
      <c r="O976" s="15"/>
      <c r="P976" s="15"/>
      <c r="Q976" s="15"/>
    </row>
    <row r="977">
      <c r="A977" s="9" t="s">
        <v>670</v>
      </c>
      <c r="B977" s="77" t="str">
        <f>VLOOKUP(F977,'Datos por dni'!$B$810:$AT$1209,2,0)</f>
        <v/>
      </c>
      <c r="C977" s="49">
        <f>VLOOKUP(F977,'Datos por dni'!$B$810:$AT$1209,5,0)</f>
        <v>36087</v>
      </c>
      <c r="D977" s="15" t="str">
        <f>IFERROR(__xludf.DUMMYFUNCTION("IF(REGEXMATCH(E977,""^[0-9]{8}$""),""DNI"",IF(E977&lt;&gt;"""",""OTRO"",""""))"),"OTRO")</f>
        <v>OTRO</v>
      </c>
      <c r="E977" s="42" t="s">
        <v>594</v>
      </c>
      <c r="F977" s="64">
        <v>5.23229455E8</v>
      </c>
      <c r="G977" s="15" t="str">
        <f>VLOOKUP(TEXT(F977,"0"),'Nacionalidades de todo por dni'!$A$2:$B$2168,2,0)</f>
        <v>Estadounidense</v>
      </c>
      <c r="H977" s="18" t="str">
        <f t="shared" si="5"/>
        <v/>
      </c>
      <c r="I977" s="18" t="str">
        <f t="shared" si="4"/>
        <v/>
      </c>
      <c r="J977" s="15"/>
      <c r="K977" s="18" t="str">
        <f>VLOOKUP(F977,'Datos por dni'!$B$10:$AM$2168,11,0)</f>
        <v/>
      </c>
      <c r="L977" s="15" t="str">
        <f>VLOOKUP(F977,'Datos por dni'!$B$810:$AT$1209,12,0)</f>
        <v/>
      </c>
      <c r="M977" s="15"/>
      <c r="N977" s="15"/>
      <c r="O977" s="15"/>
      <c r="P977" s="15"/>
      <c r="Q977" s="15"/>
    </row>
    <row r="978">
      <c r="A978" s="9" t="s">
        <v>670</v>
      </c>
      <c r="B978" s="77" t="str">
        <f>VLOOKUP(F978,'Datos por dni'!$B$810:$AT$1209,2,0)</f>
        <v/>
      </c>
      <c r="C978" s="51">
        <f>VLOOKUP(F978,'Datos por dni'!$B$810:$AT$1209,5,0)</f>
        <v>36187</v>
      </c>
      <c r="D978" s="15" t="str">
        <f>IFERROR(__xludf.DUMMYFUNCTION("IF(REGEXMATCH(E978,""^[0-9]{8}$""),""DNI"",IF(E978&lt;&gt;"""",""OTRO"",""""))"),"DNI")</f>
        <v>DNI</v>
      </c>
      <c r="E978" s="42" t="s">
        <v>595</v>
      </c>
      <c r="F978" s="59">
        <v>4.1669774E7</v>
      </c>
      <c r="G978" s="15" t="str">
        <f>VLOOKUP(TEXT(F978,"0"),'Nacionalidades de todo por dni'!$A$2:$B$2168,2,0)</f>
        <v>Argentina</v>
      </c>
      <c r="H978" s="18" t="str">
        <f t="shared" si="5"/>
        <v/>
      </c>
      <c r="I978" s="18" t="str">
        <f t="shared" si="4"/>
        <v/>
      </c>
      <c r="J978" s="15"/>
      <c r="K978" s="18" t="str">
        <f>VLOOKUP(F978,'Datos por dni'!$B$10:$AM$2168,11,0)</f>
        <v/>
      </c>
      <c r="L978" s="15" t="str">
        <f>VLOOKUP(F978,'Datos por dni'!$B$810:$AT$1209,12,0)</f>
        <v/>
      </c>
      <c r="M978" s="15"/>
      <c r="N978" s="15"/>
      <c r="O978" s="15"/>
      <c r="P978" s="15"/>
      <c r="Q978" s="15"/>
    </row>
    <row r="979">
      <c r="A979" s="9" t="s">
        <v>670</v>
      </c>
      <c r="B979" s="77" t="str">
        <f>VLOOKUP(F979,'Datos por dni'!$B$810:$AT$1209,2,0)</f>
        <v/>
      </c>
      <c r="C979" s="51">
        <f>VLOOKUP(F979,'Datos por dni'!$B$810:$AT$1209,5,0)</f>
        <v>36300</v>
      </c>
      <c r="D979" s="15" t="str">
        <f>IFERROR(__xludf.DUMMYFUNCTION("IF(REGEXMATCH(E979,""^[0-9]{8}$""),""DNI"",IF(E979&lt;&gt;"""",""OTRO"",""""))"),"DNI")</f>
        <v>DNI</v>
      </c>
      <c r="E979" s="42" t="s">
        <v>596</v>
      </c>
      <c r="F979" s="59">
        <v>9.5677297E7</v>
      </c>
      <c r="G979" s="15" t="str">
        <f>VLOOKUP(TEXT(F979,"0"),'Nacionalidades de todo por dni'!$A$2:$B$2168,2,0)</f>
        <v>Colombia</v>
      </c>
      <c r="H979" s="18" t="str">
        <f t="shared" si="5"/>
        <v/>
      </c>
      <c r="I979" s="18" t="str">
        <f t="shared" si="4"/>
        <v/>
      </c>
      <c r="J979" s="15"/>
      <c r="K979" s="18" t="str">
        <f>VLOOKUP(F979,'Datos por dni'!$B$10:$AM$2168,11,0)</f>
        <v/>
      </c>
      <c r="L979" s="15" t="str">
        <f>VLOOKUP(F979,'Datos por dni'!$B$810:$AT$1209,12,0)</f>
        <v/>
      </c>
      <c r="M979" s="15"/>
      <c r="N979" s="15"/>
      <c r="O979" s="15"/>
      <c r="P979" s="15"/>
      <c r="Q979" s="15"/>
    </row>
    <row r="980">
      <c r="A980" s="9" t="s">
        <v>670</v>
      </c>
      <c r="B980" s="77" t="str">
        <f>VLOOKUP(F980,'Datos por dni'!$B$810:$AT$1209,2,0)</f>
        <v/>
      </c>
      <c r="C980" s="51">
        <f>VLOOKUP(F980,'Datos por dni'!$B$810:$AT$1209,5,0)</f>
        <v>33648</v>
      </c>
      <c r="D980" s="15" t="str">
        <f>IFERROR(__xludf.DUMMYFUNCTION("IF(REGEXMATCH(E980,""^[0-9]{8}$""),""DNI"",IF(E980&lt;&gt;"""",""OTRO"",""""))"),"DNI")</f>
        <v>DNI</v>
      </c>
      <c r="E980" s="42" t="s">
        <v>597</v>
      </c>
      <c r="F980" s="59">
        <v>9.2403858E7</v>
      </c>
      <c r="G980" s="15" t="str">
        <f>VLOOKUP(TEXT(F980,"0"),'Nacionalidades de todo por dni'!$A$2:$B$2168,2,0)</f>
        <v>Suecia</v>
      </c>
      <c r="H980" s="18" t="str">
        <f t="shared" si="5"/>
        <v/>
      </c>
      <c r="I980" s="18" t="str">
        <f t="shared" si="4"/>
        <v/>
      </c>
      <c r="J980" s="15"/>
      <c r="K980" s="18" t="str">
        <f>VLOOKUP(F980,'Datos por dni'!$B$10:$AM$2168,11,0)</f>
        <v/>
      </c>
      <c r="L980" s="15" t="str">
        <f>VLOOKUP(F980,'Datos por dni'!$B$810:$AT$1209,12,0)</f>
        <v/>
      </c>
      <c r="M980" s="15"/>
      <c r="N980" s="15"/>
      <c r="O980" s="15"/>
      <c r="P980" s="15"/>
      <c r="Q980" s="15"/>
    </row>
    <row r="981" hidden="1">
      <c r="A981" s="9" t="s">
        <v>670</v>
      </c>
      <c r="B981" s="77" t="str">
        <f>VLOOKUP(F981,'Datos por dni'!$B$810:$AT$1209,2,0)</f>
        <v>#N/A</v>
      </c>
      <c r="C981" s="15"/>
      <c r="D981" s="15" t="str">
        <f>IFERROR(__xludf.DUMMYFUNCTION("IF(REGEXMATCH(E981,""^[0-9]{8}$""),""DNI"",IF(E981&lt;&gt;"""",""OTRO"",""""))"),"")</f>
        <v/>
      </c>
      <c r="E981" s="42"/>
      <c r="F981" s="59"/>
      <c r="G981" s="15" t="str">
        <f>VLOOKUP(TEXT(F981,"0"),'Nacionalidades de todo por dni'!$A$2:$B$2168,2,0)</f>
        <v>Estadounidense</v>
      </c>
      <c r="H981" s="18" t="str">
        <f t="shared" si="5"/>
        <v>D</v>
      </c>
      <c r="I981" s="18" t="str">
        <f t="shared" si="4"/>
        <v/>
      </c>
      <c r="J981" s="15"/>
      <c r="K981" s="18" t="str">
        <f>VLOOKUP(F981,'Datos por dni'!$B$10:$AM$2168,11,0)</f>
        <v>Días de semana por la tarde</v>
      </c>
      <c r="L981" s="15" t="str">
        <f>VLOOKUP(F981,'Datos por dni'!$B$810:$AT$1209,12,0)</f>
        <v>#N/A</v>
      </c>
      <c r="M981" s="15"/>
      <c r="N981" s="15"/>
      <c r="O981" s="15"/>
      <c r="P981" s="15"/>
      <c r="Q981" s="15"/>
    </row>
    <row r="982" hidden="1">
      <c r="A982" s="9" t="s">
        <v>670</v>
      </c>
      <c r="B982" s="77" t="str">
        <f>VLOOKUP(F982,'Datos por dni'!$B$810:$AT$1209,2,0)</f>
        <v/>
      </c>
      <c r="C982" s="51">
        <f>VLOOKUP(F982,'Datos por dni'!$B$810:$AT$1209,5,0)</f>
        <v>35435</v>
      </c>
      <c r="D982" s="15" t="str">
        <f>IFERROR(__xludf.DUMMYFUNCTION("IF(REGEXMATCH(E982,""^[0-9]{8}$""),""DNI"",IF(E982&lt;&gt;"""",""OTRO"",""""))"),"")</f>
        <v/>
      </c>
      <c r="E982" s="42"/>
      <c r="F982" s="59" t="s">
        <v>447</v>
      </c>
      <c r="G982" s="15" t="str">
        <f>VLOOKUP(TEXT(F982,"0"),'Nacionalidades de todo por dni'!$A$2:$B$2168,2,0)</f>
        <v/>
      </c>
      <c r="H982" s="18" t="str">
        <f t="shared" si="5"/>
        <v/>
      </c>
      <c r="I982" s="18" t="str">
        <f t="shared" si="4"/>
        <v/>
      </c>
      <c r="J982" s="15"/>
      <c r="K982" s="18" t="str">
        <f>VLOOKUP(F982,'Datos por dni'!$B$10:$AM$2168,11,0)</f>
        <v/>
      </c>
      <c r="L982" s="15" t="str">
        <f>VLOOKUP(F982,'Datos por dni'!$B$810:$AT$1209,12,0)</f>
        <v/>
      </c>
      <c r="M982" s="15"/>
      <c r="N982" s="15"/>
      <c r="O982" s="15"/>
      <c r="P982" s="15"/>
      <c r="Q982" s="15"/>
    </row>
    <row r="983">
      <c r="A983" s="9" t="s">
        <v>670</v>
      </c>
      <c r="B983" s="77" t="str">
        <f>VLOOKUP(F983,'Datos por dni'!$B$810:$AT$1209,2,0)</f>
        <v/>
      </c>
      <c r="C983" s="51">
        <f>VLOOKUP(F983,'Datos por dni'!$B$810:$AT$1209,5,0)</f>
        <v>34327</v>
      </c>
      <c r="D983" s="15" t="str">
        <f>IFERROR(__xludf.DUMMYFUNCTION("IF(REGEXMATCH(E983,""^[0-9]{8}$""),""DNI"",IF(E983&lt;&gt;"""",""OTRO"",""""))"),"OTRO")</f>
        <v>OTRO</v>
      </c>
      <c r="E983" s="42" t="s">
        <v>598</v>
      </c>
      <c r="F983" s="59" t="s">
        <v>598</v>
      </c>
      <c r="G983" s="15" t="str">
        <f>VLOOKUP(TEXT(F983,"0"),'Nacionalidades de todo por dni'!$A$2:$B$2168,2,0)</f>
        <v>Belgica</v>
      </c>
      <c r="H983" s="18" t="str">
        <f t="shared" si="5"/>
        <v/>
      </c>
      <c r="I983" s="18" t="str">
        <f t="shared" si="4"/>
        <v/>
      </c>
      <c r="J983" s="15"/>
      <c r="K983" s="18" t="str">
        <f>VLOOKUP(F983,'Datos por dni'!$B$10:$AM$2168,11,0)</f>
        <v/>
      </c>
      <c r="L983" s="15" t="str">
        <f>VLOOKUP(F983,'Datos por dni'!$B$810:$AT$1209,12,0)</f>
        <v/>
      </c>
      <c r="M983" s="15"/>
      <c r="N983" s="15"/>
      <c r="O983" s="15"/>
      <c r="P983" s="15"/>
      <c r="Q983" s="15"/>
    </row>
    <row r="984">
      <c r="A984" s="9" t="s">
        <v>670</v>
      </c>
      <c r="B984" s="77" t="str">
        <f>VLOOKUP(F984,'Datos por dni'!$B$810:$AT$1209,2,0)</f>
        <v/>
      </c>
      <c r="C984" s="51">
        <f>VLOOKUP(F984,'Datos por dni'!$B$810:$AT$1209,5,0)</f>
        <v>36656</v>
      </c>
      <c r="D984" s="15" t="str">
        <f>IFERROR(__xludf.DUMMYFUNCTION("IF(REGEXMATCH(E984,""^[0-9]{8}$""),""DNI"",IF(E984&lt;&gt;"""",""OTRO"",""""))"),"DNI")</f>
        <v>DNI</v>
      </c>
      <c r="E984" s="42" t="s">
        <v>599</v>
      </c>
      <c r="F984" s="59">
        <v>4.2645048E7</v>
      </c>
      <c r="G984" s="15" t="str">
        <f>VLOOKUP(TEXT(F984,"0"),'Nacionalidades de todo por dni'!$A$2:$B$2168,2,0)</f>
        <v>Argentina</v>
      </c>
      <c r="H984" s="18" t="str">
        <f t="shared" si="5"/>
        <v/>
      </c>
      <c r="I984" s="18" t="str">
        <f t="shared" si="4"/>
        <v/>
      </c>
      <c r="J984" s="15"/>
      <c r="K984" s="18" t="str">
        <f>VLOOKUP(F984,'Datos por dni'!$B$10:$AM$2168,11,0)</f>
        <v/>
      </c>
      <c r="L984" s="15" t="str">
        <f>VLOOKUP(F984,'Datos por dni'!$B$810:$AT$1209,12,0)</f>
        <v/>
      </c>
      <c r="M984" s="15"/>
      <c r="N984" s="15"/>
      <c r="O984" s="15"/>
      <c r="P984" s="15"/>
      <c r="Q984" s="15"/>
    </row>
    <row r="985">
      <c r="A985" s="9" t="s">
        <v>670</v>
      </c>
      <c r="B985" s="77" t="str">
        <f>VLOOKUP(F985,'Datos por dni'!$B$810:$AT$1209,2,0)</f>
        <v/>
      </c>
      <c r="C985" s="51">
        <f>VLOOKUP(F985,'Datos por dni'!$B$810:$AT$1209,5,0)</f>
        <v>36681</v>
      </c>
      <c r="D985" s="15" t="str">
        <f>IFERROR(__xludf.DUMMYFUNCTION("IF(REGEXMATCH(E985,""^[0-9]{8}$""),""DNI"",IF(E985&lt;&gt;"""",""OTRO"",""""))"),"DNI")</f>
        <v>DNI</v>
      </c>
      <c r="E985" s="42" t="s">
        <v>600</v>
      </c>
      <c r="F985" s="63">
        <v>4.258647E7</v>
      </c>
      <c r="G985" s="15" t="str">
        <f>VLOOKUP(TEXT(F985,"0"),'Nacionalidades de todo por dni'!$A$2:$B$2168,2,0)</f>
        <v>Argentina</v>
      </c>
      <c r="H985" s="18" t="str">
        <f t="shared" si="5"/>
        <v/>
      </c>
      <c r="I985" s="18" t="str">
        <f t="shared" si="4"/>
        <v/>
      </c>
      <c r="J985" s="15"/>
      <c r="K985" s="18" t="str">
        <f>VLOOKUP(F985,'Datos por dni'!$B$10:$AM$2168,11,0)</f>
        <v/>
      </c>
      <c r="L985" s="15" t="str">
        <f>VLOOKUP(F985,'Datos por dni'!$B$810:$AT$1209,12,0)</f>
        <v/>
      </c>
      <c r="M985" s="15"/>
      <c r="N985" s="15"/>
      <c r="O985" s="15"/>
      <c r="P985" s="15"/>
      <c r="Q985" s="15"/>
    </row>
    <row r="986" hidden="1">
      <c r="A986" s="9" t="s">
        <v>670</v>
      </c>
      <c r="B986" s="77" t="str">
        <f>VLOOKUP(F986,'Datos por dni'!$B$810:$AT$1209,2,0)</f>
        <v/>
      </c>
      <c r="C986" s="51" t="str">
        <f>VLOOKUP(F986,'Datos por dni'!$B$810:$AT$1209,5,0)</f>
        <v/>
      </c>
      <c r="D986" s="15" t="str">
        <f>IFERROR(__xludf.DUMMYFUNCTION("IF(REGEXMATCH(E986,""^[0-9]{8}$""),""DNI"",IF(E986&lt;&gt;"""",""OTRO"",""""))"),"")</f>
        <v/>
      </c>
      <c r="E986" s="42"/>
      <c r="F986" s="59" t="s">
        <v>601</v>
      </c>
      <c r="G986" s="15" t="str">
        <f>VLOOKUP(TEXT(F986,"0"),'Nacionalidades de todo por dni'!$A$2:$B$2168,2,0)</f>
        <v>Argentina</v>
      </c>
      <c r="H986" s="18" t="str">
        <f t="shared" si="5"/>
        <v/>
      </c>
      <c r="I986" s="18" t="str">
        <f t="shared" si="4"/>
        <v/>
      </c>
      <c r="J986" s="15"/>
      <c r="K986" s="18" t="str">
        <f>VLOOKUP(F986,'Datos por dni'!$B$10:$AM$2168,11,0)</f>
        <v/>
      </c>
      <c r="L986" s="15" t="str">
        <f>VLOOKUP(F986,'Datos por dni'!$B$810:$AT$1209,12,0)</f>
        <v/>
      </c>
      <c r="M986" s="15"/>
      <c r="N986" s="15"/>
      <c r="O986" s="15"/>
      <c r="P986" s="15"/>
      <c r="Q986" s="15"/>
    </row>
    <row r="987" hidden="1">
      <c r="A987" s="9" t="s">
        <v>670</v>
      </c>
      <c r="B987" s="77" t="str">
        <f>VLOOKUP(F987,'Datos por dni'!$B$810:$AT$1209,2,0)</f>
        <v>#N/A</v>
      </c>
      <c r="C987" s="15"/>
      <c r="D987" s="15" t="str">
        <f>IFERROR(__xludf.DUMMYFUNCTION("IF(REGEXMATCH(E987,""^[0-9]{8}$""),""DNI"",IF(E987&lt;&gt;"""",""OTRO"",""""))"),"")</f>
        <v/>
      </c>
      <c r="E987" s="42"/>
      <c r="F987" s="59"/>
      <c r="G987" s="15" t="str">
        <f>VLOOKUP(TEXT(F987,"0"),'Nacionalidades de todo por dni'!$A$2:$B$2168,2,0)</f>
        <v>Estadounidense</v>
      </c>
      <c r="H987" s="18" t="str">
        <f t="shared" si="5"/>
        <v>D</v>
      </c>
      <c r="I987" s="18" t="str">
        <f t="shared" si="4"/>
        <v/>
      </c>
      <c r="J987" s="15"/>
      <c r="K987" s="18" t="str">
        <f>VLOOKUP(F987,'Datos por dni'!$B$10:$AM$2168,11,0)</f>
        <v>Días de semana por la tarde</v>
      </c>
      <c r="L987" s="15" t="str">
        <f>VLOOKUP(F987,'Datos por dni'!$B$810:$AT$1209,12,0)</f>
        <v>#N/A</v>
      </c>
      <c r="M987" s="15"/>
      <c r="N987" s="15"/>
      <c r="O987" s="15"/>
      <c r="P987" s="15"/>
      <c r="Q987" s="15"/>
    </row>
    <row r="988">
      <c r="A988" s="9" t="s">
        <v>670</v>
      </c>
      <c r="B988" s="77" t="str">
        <f>VLOOKUP(F988,'Datos por dni'!$B$810:$AT$1209,2,0)</f>
        <v/>
      </c>
      <c r="C988" s="51">
        <f>VLOOKUP(F988,'Datos por dni'!$B$810:$AT$1209,5,0)</f>
        <v>36027</v>
      </c>
      <c r="D988" s="15" t="str">
        <f>IFERROR(__xludf.DUMMYFUNCTION("IF(REGEXMATCH(E988,""^[0-9]{8}$""),""DNI"",IF(E988&lt;&gt;"""",""OTRO"",""""))"),"DNI")</f>
        <v>DNI</v>
      </c>
      <c r="E988" s="42" t="s">
        <v>602</v>
      </c>
      <c r="F988" s="56">
        <v>4.1470754E7</v>
      </c>
      <c r="G988" s="15" t="str">
        <f>VLOOKUP(TEXT(F988,"0"),'Nacionalidades de todo por dni'!$A$2:$B$2168,2,0)</f>
        <v>Argentina</v>
      </c>
      <c r="H988" s="18" t="str">
        <f t="shared" si="5"/>
        <v/>
      </c>
      <c r="I988" s="18" t="str">
        <f t="shared" si="4"/>
        <v/>
      </c>
      <c r="J988" s="15"/>
      <c r="K988" s="18" t="str">
        <f>VLOOKUP(F988,'Datos por dni'!$B$10:$AM$2168,11,0)</f>
        <v/>
      </c>
      <c r="L988" s="15" t="str">
        <f>VLOOKUP(F988,'Datos por dni'!$B$810:$AT$1209,12,0)</f>
        <v/>
      </c>
      <c r="M988" s="15"/>
      <c r="N988" s="15"/>
      <c r="O988" s="15"/>
      <c r="P988" s="15"/>
      <c r="Q988" s="15"/>
    </row>
    <row r="989">
      <c r="A989" s="9" t="s">
        <v>670</v>
      </c>
      <c r="B989" s="77" t="str">
        <f>VLOOKUP(F989,'Datos por dni'!$B$810:$AT$1209,2,0)</f>
        <v/>
      </c>
      <c r="C989" s="51">
        <f>VLOOKUP(F989,'Datos por dni'!$B$810:$AT$1209,5,0)</f>
        <v>34528</v>
      </c>
      <c r="D989" s="15" t="str">
        <f>IFERROR(__xludf.DUMMYFUNCTION("IF(REGEXMATCH(E989,""^[0-9]{8}$""),""DNI"",IF(E989&lt;&gt;"""",""OTRO"",""""))"),"DNI")</f>
        <v>DNI</v>
      </c>
      <c r="E989" s="42" t="s">
        <v>603</v>
      </c>
      <c r="F989" s="56">
        <v>3.8277356E7</v>
      </c>
      <c r="G989" s="15" t="str">
        <f>VLOOKUP(TEXT(F989,"0"),'Nacionalidades de todo por dni'!$A$2:$B$2168,2,0)</f>
        <v>Argentina</v>
      </c>
      <c r="H989" s="18" t="str">
        <f t="shared" si="5"/>
        <v/>
      </c>
      <c r="I989" s="18" t="str">
        <f t="shared" si="4"/>
        <v/>
      </c>
      <c r="J989" s="15"/>
      <c r="K989" s="18" t="str">
        <f>VLOOKUP(F989,'Datos por dni'!$B$10:$AM$2168,11,0)</f>
        <v/>
      </c>
      <c r="L989" s="15" t="str">
        <f>VLOOKUP(F989,'Datos por dni'!$B$810:$AT$1209,12,0)</f>
        <v/>
      </c>
      <c r="M989" s="15"/>
      <c r="N989" s="15"/>
      <c r="O989" s="15"/>
      <c r="P989" s="15"/>
      <c r="Q989" s="15"/>
    </row>
    <row r="990">
      <c r="A990" s="9" t="s">
        <v>670</v>
      </c>
      <c r="B990" s="77" t="str">
        <f>VLOOKUP(F990,'Datos por dni'!$B$810:$AT$1209,2,0)</f>
        <v/>
      </c>
      <c r="C990" s="51">
        <f>VLOOKUP(F990,'Datos por dni'!$B$810:$AT$1209,5,0)</f>
        <v>35172</v>
      </c>
      <c r="D990" s="15" t="str">
        <f>IFERROR(__xludf.DUMMYFUNCTION("IF(REGEXMATCH(E990,""^[0-9]{8}$""),""DNI"",IF(E990&lt;&gt;"""",""OTRO"",""""))"),"DNI")</f>
        <v>DNI</v>
      </c>
      <c r="E990" s="42" t="s">
        <v>604</v>
      </c>
      <c r="F990" s="63">
        <v>3.8098488E7</v>
      </c>
      <c r="G990" s="15" t="str">
        <f>VLOOKUP(TEXT(F990,"0"),'Nacionalidades de todo por dni'!$A$2:$B$2168,2,0)</f>
        <v>Argentina</v>
      </c>
      <c r="H990" s="18" t="str">
        <f t="shared" si="5"/>
        <v/>
      </c>
      <c r="I990" s="18" t="str">
        <f t="shared" si="4"/>
        <v/>
      </c>
      <c r="J990" s="15"/>
      <c r="K990" s="18" t="str">
        <f>VLOOKUP(F990,'Datos por dni'!$B$10:$AM$2168,11,0)</f>
        <v/>
      </c>
      <c r="L990" s="15" t="str">
        <f>VLOOKUP(F990,'Datos por dni'!$B$810:$AT$1209,12,0)</f>
        <v/>
      </c>
      <c r="M990" s="15"/>
      <c r="N990" s="15"/>
      <c r="O990" s="15"/>
      <c r="P990" s="15"/>
      <c r="Q990" s="15"/>
    </row>
    <row r="991">
      <c r="A991" s="9" t="s">
        <v>670</v>
      </c>
      <c r="B991" s="77" t="str">
        <f>VLOOKUP(F991,'Datos por dni'!$B$810:$AT$1209,2,0)</f>
        <v/>
      </c>
      <c r="C991" s="51">
        <f>VLOOKUP(F991,'Datos por dni'!$B$810:$AT$1209,5,0)</f>
        <v>36413</v>
      </c>
      <c r="D991" s="15" t="str">
        <f>IFERROR(__xludf.DUMMYFUNCTION("IF(REGEXMATCH(E991,""^[0-9]{8}$""),""DNI"",IF(E991&lt;&gt;"""",""OTRO"",""""))"),"DNI")</f>
        <v>DNI</v>
      </c>
      <c r="E991" s="42" t="s">
        <v>605</v>
      </c>
      <c r="F991" s="59">
        <v>4.2214381E7</v>
      </c>
      <c r="G991" s="15" t="str">
        <f>VLOOKUP(TEXT(F991,"0"),'Nacionalidades de todo por dni'!$A$2:$B$2168,2,0)</f>
        <v>Argentina</v>
      </c>
      <c r="H991" s="18" t="str">
        <f t="shared" si="5"/>
        <v/>
      </c>
      <c r="I991" s="18" t="str">
        <f t="shared" si="4"/>
        <v/>
      </c>
      <c r="J991" s="15"/>
      <c r="K991" s="18" t="str">
        <f>VLOOKUP(F991,'Datos por dni'!$B$10:$AM$2168,11,0)</f>
        <v/>
      </c>
      <c r="L991" s="15" t="str">
        <f>VLOOKUP(F991,'Datos por dni'!$B$810:$AT$1209,12,0)</f>
        <v/>
      </c>
      <c r="M991" s="15"/>
      <c r="N991" s="15"/>
      <c r="O991" s="15"/>
      <c r="P991" s="15"/>
      <c r="Q991" s="15"/>
    </row>
    <row r="992">
      <c r="A992" s="9" t="s">
        <v>670</v>
      </c>
      <c r="B992" s="77" t="str">
        <f>VLOOKUP(F992,'Datos por dni'!$B$810:$AT$1209,2,0)</f>
        <v/>
      </c>
      <c r="C992" s="51">
        <f>VLOOKUP(F992,'Datos por dni'!$B$810:$AT$1209,5,0)</f>
        <v>36163</v>
      </c>
      <c r="D992" s="15" t="str">
        <f>IFERROR(__xludf.DUMMYFUNCTION("IF(REGEXMATCH(E992,""^[0-9]{8}$""),""DNI"",IF(E992&lt;&gt;"""",""OTRO"",""""))"),"DNI")</f>
        <v>DNI</v>
      </c>
      <c r="E992" s="42" t="s">
        <v>606</v>
      </c>
      <c r="F992" s="59">
        <v>4.1509606E7</v>
      </c>
      <c r="G992" s="15" t="str">
        <f>VLOOKUP(TEXT(F992,"0"),'Nacionalidades de todo por dni'!$A$2:$B$2168,2,0)</f>
        <v/>
      </c>
      <c r="H992" s="18" t="str">
        <f t="shared" si="5"/>
        <v/>
      </c>
      <c r="I992" s="18" t="str">
        <f t="shared" si="4"/>
        <v/>
      </c>
      <c r="J992" s="15"/>
      <c r="K992" s="18" t="str">
        <f>VLOOKUP(F992,'Datos por dni'!$B$10:$AM$2168,11,0)</f>
        <v/>
      </c>
      <c r="L992" s="15" t="str">
        <f>VLOOKUP(F992,'Datos por dni'!$B$810:$AT$1209,12,0)</f>
        <v/>
      </c>
      <c r="M992" s="15"/>
      <c r="N992" s="15"/>
      <c r="O992" s="15"/>
      <c r="P992" s="15"/>
      <c r="Q992" s="15"/>
    </row>
    <row r="993">
      <c r="A993" s="9" t="s">
        <v>670</v>
      </c>
      <c r="B993" s="77" t="str">
        <f>VLOOKUP(F993,'Datos por dni'!$B$810:$AT$1209,2,0)</f>
        <v/>
      </c>
      <c r="C993" s="51">
        <f>VLOOKUP(F993,'Datos por dni'!$B$810:$AT$1209,5,0)</f>
        <v>33581</v>
      </c>
      <c r="D993" s="15" t="str">
        <f>IFERROR(__xludf.DUMMYFUNCTION("IF(REGEXMATCH(E993,""^[0-9]{8}$""),""DNI"",IF(E993&lt;&gt;"""",""OTRO"",""""))"),"DNI")</f>
        <v>DNI</v>
      </c>
      <c r="E993" s="42" t="s">
        <v>607</v>
      </c>
      <c r="F993" s="59">
        <v>3.672065E7</v>
      </c>
      <c r="G993" s="15" t="str">
        <f>VLOOKUP(TEXT(F993,"0"),'Nacionalidades de todo por dni'!$A$2:$B$2168,2,0)</f>
        <v>Argentina</v>
      </c>
      <c r="H993" s="18" t="str">
        <f t="shared" si="5"/>
        <v/>
      </c>
      <c r="I993" s="18" t="str">
        <f t="shared" si="4"/>
        <v/>
      </c>
      <c r="J993" s="15"/>
      <c r="K993" s="18" t="str">
        <f>VLOOKUP(F993,'Datos por dni'!$B$10:$AM$2168,11,0)</f>
        <v/>
      </c>
      <c r="L993" s="15" t="str">
        <f>VLOOKUP(F993,'Datos por dni'!$B$810:$AT$1209,12,0)</f>
        <v/>
      </c>
      <c r="M993" s="15"/>
      <c r="N993" s="15"/>
      <c r="O993" s="15"/>
      <c r="P993" s="15"/>
      <c r="Q993" s="15"/>
    </row>
    <row r="994">
      <c r="A994" s="9" t="s">
        <v>670</v>
      </c>
      <c r="B994" s="77" t="str">
        <f>VLOOKUP(F994,'Datos por dni'!$B$810:$AT$1209,2,0)</f>
        <v/>
      </c>
      <c r="C994" s="51">
        <f>VLOOKUP(F994,'Datos por dni'!$B$810:$AT$1209,5,0)</f>
        <v>35462</v>
      </c>
      <c r="D994" s="15" t="str">
        <f>IFERROR(__xludf.DUMMYFUNCTION("IF(REGEXMATCH(E994,""^[0-9]{8}$""),""DNI"",IF(E994&lt;&gt;"""",""OTRO"",""""))"),"DNI")</f>
        <v>DNI</v>
      </c>
      <c r="E994" s="42" t="s">
        <v>608</v>
      </c>
      <c r="F994" s="63">
        <v>4.0132443E7</v>
      </c>
      <c r="G994" s="15" t="str">
        <f>VLOOKUP(TEXT(F994,"0"),'Nacionalidades de todo por dni'!$A$2:$B$2168,2,0)</f>
        <v>Argentina</v>
      </c>
      <c r="H994" s="18" t="str">
        <f t="shared" si="5"/>
        <v/>
      </c>
      <c r="I994" s="18" t="str">
        <f t="shared" si="4"/>
        <v/>
      </c>
      <c r="J994" s="15"/>
      <c r="K994" s="18" t="str">
        <f>VLOOKUP(F994,'Datos por dni'!$B$10:$AM$2168,11,0)</f>
        <v/>
      </c>
      <c r="L994" s="15" t="str">
        <f>VLOOKUP(F994,'Datos por dni'!$B$810:$AT$1209,12,0)</f>
        <v/>
      </c>
      <c r="M994" s="15"/>
      <c r="N994" s="15"/>
      <c r="O994" s="15"/>
      <c r="P994" s="15"/>
      <c r="Q994" s="15"/>
    </row>
    <row r="995">
      <c r="A995" s="9" t="s">
        <v>670</v>
      </c>
      <c r="B995" s="77" t="str">
        <f>VLOOKUP(F995,'Datos por dni'!$B$810:$AT$1209,2,0)</f>
        <v/>
      </c>
      <c r="C995" s="51">
        <f>VLOOKUP(F995,'Datos por dni'!$B$810:$AT$1209,5,0)</f>
        <v>36157</v>
      </c>
      <c r="D995" s="15" t="str">
        <f>IFERROR(__xludf.DUMMYFUNCTION("IF(REGEXMATCH(E995,""^[0-9]{8}$""),""DNI"",IF(E995&lt;&gt;"""",""OTRO"",""""))"),"DNI")</f>
        <v>DNI</v>
      </c>
      <c r="E995" s="42" t="s">
        <v>609</v>
      </c>
      <c r="F995" s="64">
        <v>3.4405934E7</v>
      </c>
      <c r="G995" s="15" t="str">
        <f>VLOOKUP(TEXT(F995,"0"),'Nacionalidades de todo por dni'!$A$2:$B$2168,2,0)</f>
        <v/>
      </c>
      <c r="H995" s="18" t="str">
        <f t="shared" si="5"/>
        <v/>
      </c>
      <c r="I995" s="18" t="str">
        <f t="shared" si="4"/>
        <v/>
      </c>
      <c r="J995" s="15"/>
      <c r="K995" s="18" t="str">
        <f>VLOOKUP(F995,'Datos por dni'!$B$10:$AM$2168,11,0)</f>
        <v/>
      </c>
      <c r="L995" s="15" t="str">
        <f>VLOOKUP(F995,'Datos por dni'!$B$810:$AT$1209,12,0)</f>
        <v/>
      </c>
      <c r="M995" s="15"/>
      <c r="N995" s="15"/>
      <c r="O995" s="15"/>
      <c r="P995" s="15"/>
      <c r="Q995" s="15"/>
    </row>
    <row r="996">
      <c r="A996" s="9" t="s">
        <v>670</v>
      </c>
      <c r="B996" s="77" t="str">
        <f>VLOOKUP(F996,'Datos por dni'!$B$810:$AT$1209,2,0)</f>
        <v/>
      </c>
      <c r="C996" s="49">
        <f>VLOOKUP(F996,'Datos por dni'!$B$810:$AT$1209,5,0)</f>
        <v>36124</v>
      </c>
      <c r="D996" s="15" t="str">
        <f>IFERROR(__xludf.DUMMYFUNCTION("IF(REGEXMATCH(E996,""^[0-9]{8}$""),""DNI"",IF(E996&lt;&gt;"""",""OTRO"",""""))"),"DNI")</f>
        <v>DNI</v>
      </c>
      <c r="E996" s="42" t="s">
        <v>610</v>
      </c>
      <c r="F996" s="56">
        <v>4.1638733E7</v>
      </c>
      <c r="G996" s="15" t="str">
        <f>VLOOKUP(TEXT(F996,"0"),'Nacionalidades de todo por dni'!$A$2:$B$2168,2,0)</f>
        <v>Argentina</v>
      </c>
      <c r="H996" s="18" t="str">
        <f t="shared" si="5"/>
        <v/>
      </c>
      <c r="I996" s="18" t="str">
        <f t="shared" si="4"/>
        <v/>
      </c>
      <c r="J996" s="15"/>
      <c r="K996" s="18" t="str">
        <f>VLOOKUP(F996,'Datos por dni'!$B$10:$AM$2168,11,0)</f>
        <v/>
      </c>
      <c r="L996" s="15" t="str">
        <f>VLOOKUP(F996,'Datos por dni'!$B$810:$AT$1209,12,0)</f>
        <v/>
      </c>
      <c r="M996" s="15"/>
      <c r="N996" s="15"/>
      <c r="O996" s="15"/>
      <c r="P996" s="15"/>
      <c r="Q996" s="15"/>
    </row>
    <row r="997">
      <c r="A997" s="9" t="s">
        <v>670</v>
      </c>
      <c r="B997" s="77" t="str">
        <f>VLOOKUP(F997,'Datos por dni'!$B$810:$AT$1209,2,0)</f>
        <v/>
      </c>
      <c r="C997" s="49">
        <f>VLOOKUP(F997,'Datos por dni'!$B$810:$AT$1209,5,0)</f>
        <v>35791</v>
      </c>
      <c r="D997" s="15" t="str">
        <f>IFERROR(__xludf.DUMMYFUNCTION("IF(REGEXMATCH(E997,""^[0-9]{8}$""),""DNI"",IF(E997&lt;&gt;"""",""OTRO"",""""))"),"DNI")</f>
        <v>DNI</v>
      </c>
      <c r="E997" s="42" t="s">
        <v>611</v>
      </c>
      <c r="F997" s="56">
        <v>4.0829479E7</v>
      </c>
      <c r="G997" s="15" t="str">
        <f>VLOOKUP(TEXT(F997,"0"),'Nacionalidades de todo por dni'!$A$2:$B$2168,2,0)</f>
        <v>Argentina</v>
      </c>
      <c r="H997" s="18" t="str">
        <f t="shared" si="5"/>
        <v/>
      </c>
      <c r="I997" s="18" t="str">
        <f t="shared" si="4"/>
        <v/>
      </c>
      <c r="J997" s="15"/>
      <c r="K997" s="18" t="str">
        <f>VLOOKUP(F997,'Datos por dni'!$B$10:$AM$2168,11,0)</f>
        <v/>
      </c>
      <c r="L997" s="15" t="str">
        <f>VLOOKUP(F997,'Datos por dni'!$B$810:$AT$1209,12,0)</f>
        <v/>
      </c>
      <c r="M997" s="15"/>
      <c r="N997" s="15"/>
      <c r="O997" s="15"/>
      <c r="P997" s="15"/>
      <c r="Q997" s="15"/>
    </row>
    <row r="998">
      <c r="A998" s="9" t="s">
        <v>670</v>
      </c>
      <c r="B998" s="77" t="str">
        <f>VLOOKUP(F998,'Datos por dni'!$B$810:$AT$1209,2,0)</f>
        <v/>
      </c>
      <c r="C998" s="51">
        <f>VLOOKUP(F998,'Datos por dni'!$B$810:$AT$1209,5,0)</f>
        <v>34809</v>
      </c>
      <c r="D998" s="15" t="str">
        <f>IFERROR(__xludf.DUMMYFUNCTION("IF(REGEXMATCH(E998,""^[0-9]{8}$""),""DNI"",IF(E998&lt;&gt;"""",""OTRO"",""""))"),"DNI")</f>
        <v>DNI</v>
      </c>
      <c r="E998" s="42" t="s">
        <v>612</v>
      </c>
      <c r="F998" s="59">
        <v>3.861285E7</v>
      </c>
      <c r="G998" s="15" t="str">
        <f>VLOOKUP(TEXT(F998,"0"),'Nacionalidades de todo por dni'!$A$2:$B$2168,2,0)</f>
        <v>Argentina</v>
      </c>
      <c r="H998" s="18" t="str">
        <f t="shared" si="5"/>
        <v/>
      </c>
      <c r="I998" s="18" t="str">
        <f t="shared" si="4"/>
        <v/>
      </c>
      <c r="J998" s="15"/>
      <c r="K998" s="18" t="str">
        <f>VLOOKUP(F998,'Datos por dni'!$B$10:$AM$2168,11,0)</f>
        <v/>
      </c>
      <c r="L998" s="15" t="str">
        <f>VLOOKUP(F998,'Datos por dni'!$B$810:$AT$1209,12,0)</f>
        <v/>
      </c>
      <c r="M998" s="15"/>
      <c r="N998" s="15"/>
      <c r="O998" s="15"/>
      <c r="P998" s="15"/>
      <c r="Q998" s="15"/>
    </row>
    <row r="999">
      <c r="A999" s="9" t="s">
        <v>670</v>
      </c>
      <c r="B999" s="77" t="str">
        <f>VLOOKUP(F999,'Datos por dni'!$B$810:$AT$1209,2,0)</f>
        <v/>
      </c>
      <c r="C999" s="51">
        <f>VLOOKUP(F999,'Datos por dni'!$B$810:$AT$1209,5,0)</f>
        <v>35432</v>
      </c>
      <c r="D999" s="15" t="str">
        <f>IFERROR(__xludf.DUMMYFUNCTION("IF(REGEXMATCH(E999,""^[0-9]{8}$""),""DNI"",IF(E999&lt;&gt;"""",""OTRO"",""""))"),"DNI")</f>
        <v>DNI</v>
      </c>
      <c r="E999" s="42" t="s">
        <v>613</v>
      </c>
      <c r="F999" s="59">
        <v>4.0159018E7</v>
      </c>
      <c r="G999" s="15" t="str">
        <f>VLOOKUP(TEXT(F999,"0"),'Nacionalidades de todo por dni'!$A$2:$B$2168,2,0)</f>
        <v>Argentina</v>
      </c>
      <c r="H999" s="18" t="str">
        <f t="shared" si="5"/>
        <v/>
      </c>
      <c r="I999" s="18" t="str">
        <f t="shared" si="4"/>
        <v/>
      </c>
      <c r="J999" s="15"/>
      <c r="K999" s="18" t="str">
        <f>VLOOKUP(F999,'Datos por dni'!$B$10:$AM$2168,11,0)</f>
        <v/>
      </c>
      <c r="L999" s="15" t="str">
        <f>VLOOKUP(F999,'Datos por dni'!$B$810:$AT$1209,12,0)</f>
        <v/>
      </c>
      <c r="M999" s="15"/>
      <c r="N999" s="15"/>
      <c r="O999" s="15"/>
      <c r="P999" s="15"/>
      <c r="Q999" s="15"/>
    </row>
    <row r="1000">
      <c r="A1000" s="9" t="s">
        <v>670</v>
      </c>
      <c r="B1000" s="77" t="str">
        <f>VLOOKUP(F1000,'Datos por dni'!$B$810:$AT$1209,2,0)</f>
        <v/>
      </c>
      <c r="C1000" s="51">
        <f>VLOOKUP(F1000,'Datos por dni'!$B$810:$AT$1209,5,0)</f>
        <v>36637</v>
      </c>
      <c r="D1000" s="15" t="str">
        <f>IFERROR(__xludf.DUMMYFUNCTION("IF(REGEXMATCH(E1000,""^[0-9]{8}$""),""DNI"",IF(E1000&lt;&gt;"""",""OTRO"",""""))"),"DNI")</f>
        <v>DNI</v>
      </c>
      <c r="E1000" s="42" t="s">
        <v>614</v>
      </c>
      <c r="F1000" s="56">
        <v>4.2646501E7</v>
      </c>
      <c r="G1000" s="15" t="str">
        <f>VLOOKUP(TEXT(F1000,"0"),'Nacionalidades de todo por dni'!$A$2:$B$2168,2,0)</f>
        <v>Argentina</v>
      </c>
      <c r="H1000" s="18" t="str">
        <f t="shared" si="5"/>
        <v/>
      </c>
      <c r="I1000" s="18" t="str">
        <f t="shared" si="4"/>
        <v/>
      </c>
      <c r="J1000" s="15"/>
      <c r="K1000" s="18" t="str">
        <f>VLOOKUP(F1000,'Datos por dni'!$B$10:$AM$2168,11,0)</f>
        <v/>
      </c>
      <c r="L1000" s="15" t="str">
        <f>VLOOKUP(F1000,'Datos por dni'!$B$810:$AT$1209,12,0)</f>
        <v/>
      </c>
      <c r="M1000" s="15"/>
      <c r="N1000" s="15"/>
      <c r="O1000" s="15"/>
      <c r="P1000" s="15"/>
      <c r="Q1000" s="15"/>
    </row>
    <row r="1001">
      <c r="A1001" s="9" t="s">
        <v>670</v>
      </c>
      <c r="B1001" s="77" t="str">
        <f>VLOOKUP(F1001,'Datos por dni'!$B$810:$AT$1209,2,0)</f>
        <v/>
      </c>
      <c r="C1001" s="51">
        <f>VLOOKUP(F1001,'Datos por dni'!$B$810:$AT$1209,5,0)</f>
        <v>35928</v>
      </c>
      <c r="D1001" s="15" t="str">
        <f>IFERROR(__xludf.DUMMYFUNCTION("IF(REGEXMATCH(E1001,""^[0-9]{8}$""),""DNI"",IF(E1001&lt;&gt;"""",""OTRO"",""""))"),"DNI")</f>
        <v>DNI</v>
      </c>
      <c r="E1001" s="42" t="s">
        <v>615</v>
      </c>
      <c r="F1001" s="63">
        <v>9.5728553E7</v>
      </c>
      <c r="G1001" s="15" t="str">
        <f>VLOOKUP(TEXT(F1001,"0"),'Nacionalidades de todo por dni'!$A$2:$B$2168,2,0)</f>
        <v>Ecuador</v>
      </c>
      <c r="H1001" s="18" t="str">
        <f t="shared" si="5"/>
        <v/>
      </c>
      <c r="I1001" s="18" t="str">
        <f t="shared" si="4"/>
        <v/>
      </c>
      <c r="J1001" s="15"/>
      <c r="K1001" s="18" t="str">
        <f>VLOOKUP(F1001,'Datos por dni'!$B$10:$AM$2168,11,0)</f>
        <v/>
      </c>
      <c r="L1001" s="15" t="str">
        <f>VLOOKUP(F1001,'Datos por dni'!$B$810:$AT$1209,12,0)</f>
        <v/>
      </c>
      <c r="M1001" s="15"/>
      <c r="N1001" s="15"/>
      <c r="O1001" s="15"/>
      <c r="P1001" s="15"/>
      <c r="Q1001" s="15"/>
    </row>
    <row r="1002">
      <c r="A1002" s="9" t="s">
        <v>670</v>
      </c>
      <c r="B1002" s="77" t="str">
        <f>VLOOKUP(F1002,'Datos por dni'!$B$810:$AT$1209,2,0)</f>
        <v/>
      </c>
      <c r="C1002" s="49">
        <f>VLOOKUP(F1002,'Datos por dni'!$B$810:$AT$1209,5,0)</f>
        <v>36511</v>
      </c>
      <c r="D1002" s="15" t="str">
        <f>IFERROR(__xludf.DUMMYFUNCTION("IF(REGEXMATCH(E1002,""^[0-9]{8}$""),""DNI"",IF(E1002&lt;&gt;"""",""OTRO"",""""))"),"DNI")</f>
        <v>DNI</v>
      </c>
      <c r="E1002" s="42" t="s">
        <v>616</v>
      </c>
      <c r="F1002" s="56">
        <v>9.5924926E7</v>
      </c>
      <c r="G1002" s="15" t="str">
        <f>VLOOKUP(TEXT(F1002,"0"),'Nacionalidades de todo por dni'!$A$2:$B$2168,2,0)</f>
        <v>Venezuela</v>
      </c>
      <c r="H1002" s="18" t="str">
        <f t="shared" si="5"/>
        <v/>
      </c>
      <c r="I1002" s="18" t="str">
        <f t="shared" si="4"/>
        <v/>
      </c>
      <c r="J1002" s="15"/>
      <c r="K1002" s="18" t="str">
        <f>VLOOKUP(F1002,'Datos por dni'!$B$10:$AM$2168,11,0)</f>
        <v/>
      </c>
      <c r="L1002" s="15" t="str">
        <f>VLOOKUP(F1002,'Datos por dni'!$B$810:$AT$1209,12,0)</f>
        <v/>
      </c>
      <c r="M1002" s="15"/>
      <c r="N1002" s="15"/>
      <c r="O1002" s="15"/>
      <c r="P1002" s="15"/>
      <c r="Q1002" s="15"/>
    </row>
    <row r="1003">
      <c r="A1003" s="9" t="s">
        <v>670</v>
      </c>
      <c r="B1003" s="77" t="str">
        <f>VLOOKUP(F1003,'Datos por dni'!$B$810:$AT$1209,2,0)</f>
        <v/>
      </c>
      <c r="C1003" s="49">
        <f>VLOOKUP(F1003,'Datos por dni'!$B$810:$AT$1209,5,0)</f>
        <v>36155</v>
      </c>
      <c r="D1003" s="15" t="str">
        <f>IFERROR(__xludf.DUMMYFUNCTION("IF(REGEXMATCH(E1003,""^[0-9]{8}$""),""DNI"",IF(E1003&lt;&gt;"""",""OTRO"",""""))"),"DNI")</f>
        <v>DNI</v>
      </c>
      <c r="E1003" s="42" t="s">
        <v>617</v>
      </c>
      <c r="F1003" s="56">
        <v>4.1566196E7</v>
      </c>
      <c r="G1003" s="15" t="str">
        <f>VLOOKUP(TEXT(F1003,"0"),'Nacionalidades de todo por dni'!$A$2:$B$2168,2,0)</f>
        <v>Argentina</v>
      </c>
      <c r="H1003" s="18" t="str">
        <f t="shared" si="5"/>
        <v/>
      </c>
      <c r="I1003" s="18" t="str">
        <f t="shared" si="4"/>
        <v/>
      </c>
      <c r="J1003" s="15"/>
      <c r="K1003" s="18" t="str">
        <f>VLOOKUP(F1003,'Datos por dni'!$B$10:$AM$2168,11,0)</f>
        <v/>
      </c>
      <c r="L1003" s="15" t="str">
        <f>VLOOKUP(F1003,'Datos por dni'!$B$810:$AT$1209,12,0)</f>
        <v/>
      </c>
      <c r="M1003" s="15"/>
      <c r="N1003" s="15"/>
      <c r="O1003" s="15"/>
      <c r="P1003" s="15"/>
      <c r="Q1003" s="15"/>
    </row>
    <row r="1004">
      <c r="A1004" s="9" t="s">
        <v>670</v>
      </c>
      <c r="B1004" s="77" t="str">
        <f>VLOOKUP(F1004,'Datos por dni'!$B$810:$AT$1209,2,0)</f>
        <v/>
      </c>
      <c r="C1004" s="51">
        <f>VLOOKUP(F1004,'Datos por dni'!$B$810:$AT$1209,5,0)</f>
        <v>35116</v>
      </c>
      <c r="D1004" s="15" t="str">
        <f>IFERROR(__xludf.DUMMYFUNCTION("IF(REGEXMATCH(E1004,""^[0-9]{8}$""),""DNI"",IF(E1004&lt;&gt;"""",""OTRO"",""""))"),"DNI")</f>
        <v>DNI</v>
      </c>
      <c r="E1004" s="42" t="s">
        <v>618</v>
      </c>
      <c r="F1004" s="59">
        <v>3.9029145E7</v>
      </c>
      <c r="G1004" s="15" t="str">
        <f>VLOOKUP(TEXT(F1004,"0"),'Nacionalidades de todo por dni'!$A$2:$B$2168,2,0)</f>
        <v>Argentina</v>
      </c>
      <c r="H1004" s="18" t="str">
        <f t="shared" si="5"/>
        <v/>
      </c>
      <c r="I1004" s="18" t="str">
        <f t="shared" si="4"/>
        <v/>
      </c>
      <c r="J1004" s="15"/>
      <c r="K1004" s="18" t="str">
        <f>VLOOKUP(F1004,'Datos por dni'!$B$10:$AM$2168,11,0)</f>
        <v/>
      </c>
      <c r="L1004" s="15" t="str">
        <f>VLOOKUP(F1004,'Datos por dni'!$B$810:$AT$1209,12,0)</f>
        <v/>
      </c>
      <c r="M1004" s="15"/>
      <c r="N1004" s="15"/>
      <c r="O1004" s="15"/>
      <c r="P1004" s="15"/>
      <c r="Q1004" s="15"/>
    </row>
    <row r="1005">
      <c r="A1005" s="9" t="s">
        <v>670</v>
      </c>
      <c r="B1005" s="77" t="str">
        <f>VLOOKUP(F1005,'Datos por dni'!$B$810:$AT$1209,2,0)</f>
        <v/>
      </c>
      <c r="C1005" s="51">
        <f>VLOOKUP(F1005,'Datos por dni'!$B$810:$AT$1209,5,0)</f>
        <v>35791</v>
      </c>
      <c r="D1005" s="15" t="str">
        <f>IFERROR(__xludf.DUMMYFUNCTION("IF(REGEXMATCH(E1005,""^[0-9]{8}$""),""DNI"",IF(E1005&lt;&gt;"""",""OTRO"",""""))"),"OTRO")</f>
        <v>OTRO</v>
      </c>
      <c r="E1005" s="42" t="s">
        <v>619</v>
      </c>
      <c r="F1005" s="59" t="s">
        <v>619</v>
      </c>
      <c r="G1005" s="15" t="str">
        <f>VLOOKUP(TEXT(F1005,"0"),'Nacionalidades de todo por dni'!$A$2:$B$2168,2,0)</f>
        <v>Ucrania</v>
      </c>
      <c r="H1005" s="18" t="str">
        <f t="shared" si="5"/>
        <v/>
      </c>
      <c r="I1005" s="18" t="str">
        <f t="shared" si="4"/>
        <v/>
      </c>
      <c r="J1005" s="15"/>
      <c r="K1005" s="18" t="str">
        <f>VLOOKUP(F1005,'Datos por dni'!$B$10:$AM$2168,11,0)</f>
        <v/>
      </c>
      <c r="L1005" s="15" t="str">
        <f>VLOOKUP(F1005,'Datos por dni'!$B$810:$AT$1209,12,0)</f>
        <v/>
      </c>
      <c r="M1005" s="15"/>
      <c r="N1005" s="15"/>
      <c r="O1005" s="15"/>
      <c r="P1005" s="15"/>
      <c r="Q1005" s="15"/>
    </row>
    <row r="1006">
      <c r="A1006" s="9" t="s">
        <v>670</v>
      </c>
      <c r="B1006" s="77" t="str">
        <f>VLOOKUP(F1006,'Datos por dni'!$B$810:$AT$1209,2,0)</f>
        <v/>
      </c>
      <c r="C1006" s="51">
        <f>VLOOKUP(F1006,'Datos por dni'!$B$810:$AT$1209,5,0)</f>
        <v>35979</v>
      </c>
      <c r="D1006" s="15" t="str">
        <f>IFERROR(__xludf.DUMMYFUNCTION("IF(REGEXMATCH(E1006,""^[0-9]{8}$""),""DNI"",IF(E1006&lt;&gt;"""",""OTRO"",""""))"),"DNI")</f>
        <v>DNI</v>
      </c>
      <c r="E1006" s="42" t="s">
        <v>202</v>
      </c>
      <c r="F1006" s="59">
        <v>4.1308792E7</v>
      </c>
      <c r="G1006" s="15" t="str">
        <f>VLOOKUP(TEXT(F1006,"0"),'Nacionalidades de todo por dni'!$A$2:$B$2168,2,0)</f>
        <v>Argentina</v>
      </c>
      <c r="H1006" s="18" t="str">
        <f t="shared" si="5"/>
        <v>3</v>
      </c>
      <c r="I1006" s="18" t="str">
        <f t="shared" si="4"/>
        <v>4</v>
      </c>
      <c r="J1006" s="15"/>
      <c r="K1006" s="18" t="str">
        <f>VLOOKUP(F1006,'Datos por dni'!$B$10:$AM$2168,11,0)</f>
        <v>3 horas diarias, 4 veces por semana, de lunes a viernes por la TARDE.</v>
      </c>
      <c r="L1006" s="15" t="str">
        <f>VLOOKUP(F1006,'Datos por dni'!$B$810:$AT$1209,12,0)</f>
        <v/>
      </c>
      <c r="M1006" s="15"/>
      <c r="N1006" s="15"/>
      <c r="O1006" s="15"/>
      <c r="P1006" s="15"/>
      <c r="Q1006" s="15"/>
    </row>
    <row r="1007">
      <c r="A1007" s="9" t="s">
        <v>670</v>
      </c>
      <c r="B1007" s="77" t="str">
        <f>VLOOKUP(F1007,'Datos por dni'!$B$810:$AT$1209,2,0)</f>
        <v/>
      </c>
      <c r="C1007" s="51">
        <f>VLOOKUP(F1007,'Datos por dni'!$B$810:$AT$1209,5,0)</f>
        <v>31611</v>
      </c>
      <c r="D1007" s="15" t="str">
        <f>IFERROR(__xludf.DUMMYFUNCTION("IF(REGEXMATCH(E1007,""^[0-9]{8}$""),""DNI"",IF(E1007&lt;&gt;"""",""OTRO"",""""))"),"DNI")</f>
        <v>DNI</v>
      </c>
      <c r="E1007" s="42" t="s">
        <v>620</v>
      </c>
      <c r="F1007" s="59">
        <v>3.2255954E7</v>
      </c>
      <c r="G1007" s="15" t="str">
        <f>VLOOKUP(TEXT(F1007,"0"),'Nacionalidades de todo por dni'!$A$2:$B$2168,2,0)</f>
        <v>Argentina</v>
      </c>
      <c r="H1007" s="18" t="str">
        <f t="shared" si="5"/>
        <v/>
      </c>
      <c r="I1007" s="18" t="str">
        <f t="shared" si="4"/>
        <v/>
      </c>
      <c r="J1007" s="15"/>
      <c r="K1007" s="18" t="str">
        <f>VLOOKUP(F1007,'Datos por dni'!$B$10:$AM$2168,11,0)</f>
        <v/>
      </c>
      <c r="L1007" s="15" t="str">
        <f>VLOOKUP(F1007,'Datos por dni'!$B$810:$AT$1209,12,0)</f>
        <v/>
      </c>
      <c r="M1007" s="15"/>
      <c r="N1007" s="15"/>
      <c r="O1007" s="15"/>
      <c r="P1007" s="15"/>
      <c r="Q1007" s="15"/>
    </row>
    <row r="1008">
      <c r="A1008" s="9" t="s">
        <v>670</v>
      </c>
      <c r="B1008" s="77" t="str">
        <f>VLOOKUP(F1008,'Datos por dni'!$B$810:$AT$1209,2,0)</f>
        <v/>
      </c>
      <c r="C1008" s="51">
        <f>VLOOKUP(F1008,'Datos por dni'!$B$810:$AT$1209,5,0)</f>
        <v>33772</v>
      </c>
      <c r="D1008" s="15" t="str">
        <f>IFERROR(__xludf.DUMMYFUNCTION("IF(REGEXMATCH(E1008,""^[0-9]{8}$""),""DNI"",IF(E1008&lt;&gt;"""",""OTRO"",""""))"),"DNI")</f>
        <v>DNI</v>
      </c>
      <c r="E1008" s="42" t="s">
        <v>621</v>
      </c>
      <c r="F1008" s="59">
        <v>3.6814901E7</v>
      </c>
      <c r="G1008" s="15" t="str">
        <f>VLOOKUP(TEXT(F1008,"0"),'Nacionalidades de todo por dni'!$A$2:$B$2168,2,0)</f>
        <v/>
      </c>
      <c r="H1008" s="18" t="str">
        <f t="shared" si="5"/>
        <v/>
      </c>
      <c r="I1008" s="18" t="str">
        <f t="shared" si="4"/>
        <v/>
      </c>
      <c r="J1008" s="15"/>
      <c r="K1008" s="18" t="str">
        <f>VLOOKUP(F1008,'Datos por dni'!$B$10:$AM$2168,11,0)</f>
        <v/>
      </c>
      <c r="L1008" s="15" t="str">
        <f>VLOOKUP(F1008,'Datos por dni'!$B$810:$AT$1209,12,0)</f>
        <v/>
      </c>
      <c r="M1008" s="15"/>
      <c r="N1008" s="15"/>
      <c r="O1008" s="15"/>
      <c r="P1008" s="15"/>
      <c r="Q1008" s="15"/>
    </row>
    <row r="1009">
      <c r="A1009" s="9" t="s">
        <v>670</v>
      </c>
      <c r="B1009" s="77" t="str">
        <f>VLOOKUP(F1009,'Datos por dni'!$B$810:$AT$1209,2,0)</f>
        <v/>
      </c>
      <c r="C1009" s="51">
        <f>VLOOKUP(F1009,'Datos por dni'!$B$810:$AT$1209,5,0)</f>
        <v>32965</v>
      </c>
      <c r="D1009" s="15" t="str">
        <f>IFERROR(__xludf.DUMMYFUNCTION("IF(REGEXMATCH(E1009,""^[0-9]{8}$""),""DNI"",IF(E1009&lt;&gt;"""",""OTRO"",""""))"),"DNI")</f>
        <v>DNI</v>
      </c>
      <c r="E1009" s="42" t="s">
        <v>622</v>
      </c>
      <c r="F1009" s="59">
        <v>9.5114193E7</v>
      </c>
      <c r="G1009" s="15" t="str">
        <f>VLOOKUP(TEXT(F1009,"0"),'Nacionalidades de todo por dni'!$A$2:$B$2168,2,0)</f>
        <v/>
      </c>
      <c r="H1009" s="18" t="str">
        <f t="shared" si="5"/>
        <v/>
      </c>
      <c r="I1009" s="18" t="str">
        <f t="shared" si="4"/>
        <v/>
      </c>
      <c r="J1009" s="15"/>
      <c r="K1009" s="18" t="str">
        <f>VLOOKUP(F1009,'Datos por dni'!$B$10:$AM$2168,11,0)</f>
        <v/>
      </c>
      <c r="L1009" s="15" t="str">
        <f>VLOOKUP(F1009,'Datos por dni'!$B$810:$AT$1209,12,0)</f>
        <v/>
      </c>
      <c r="M1009" s="15"/>
      <c r="N1009" s="15"/>
      <c r="O1009" s="15"/>
      <c r="P1009" s="15"/>
      <c r="Q1009" s="15"/>
    </row>
    <row r="1010">
      <c r="A1010" s="9" t="s">
        <v>670</v>
      </c>
      <c r="B1010" s="77" t="str">
        <f>VLOOKUP(F1010,'Datos por dni'!$B$810:$AT$1209,2,0)</f>
        <v/>
      </c>
      <c r="C1010" s="51">
        <f>VLOOKUP(F1010,'Datos por dni'!$B$810:$AT$1209,5,0)</f>
        <v>34723</v>
      </c>
      <c r="D1010" s="15" t="str">
        <f>IFERROR(__xludf.DUMMYFUNCTION("IF(REGEXMATCH(E1010,""^[0-9]{8}$""),""DNI"",IF(E1010&lt;&gt;"""",""OTRO"",""""))"),"DNI")</f>
        <v>DNI</v>
      </c>
      <c r="E1010" s="42" t="s">
        <v>623</v>
      </c>
      <c r="F1010" s="59">
        <v>9.5151994E7</v>
      </c>
      <c r="G1010" s="15" t="str">
        <f>VLOOKUP(TEXT(F1010,"0"),'Nacionalidades de todo por dni'!$A$2:$B$2168,2,0)</f>
        <v>Peru</v>
      </c>
      <c r="H1010" s="18" t="str">
        <f t="shared" si="5"/>
        <v/>
      </c>
      <c r="I1010" s="18" t="str">
        <f t="shared" si="4"/>
        <v/>
      </c>
      <c r="J1010" s="15"/>
      <c r="K1010" s="18" t="str">
        <f>VLOOKUP(F1010,'Datos por dni'!$B$10:$AM$2168,11,0)</f>
        <v/>
      </c>
      <c r="L1010" s="15" t="str">
        <f>VLOOKUP(F1010,'Datos por dni'!$B$810:$AT$1209,12,0)</f>
        <v/>
      </c>
      <c r="M1010" s="15"/>
      <c r="N1010" s="15"/>
      <c r="O1010" s="15"/>
      <c r="P1010" s="15"/>
      <c r="Q1010" s="15"/>
    </row>
    <row r="1011">
      <c r="A1011" s="9" t="s">
        <v>670</v>
      </c>
      <c r="B1011" s="77" t="str">
        <f>VLOOKUP(F1011,'Datos por dni'!$B$810:$AT$1209,2,0)</f>
        <v/>
      </c>
      <c r="C1011" s="51">
        <f>VLOOKUP(F1011,'Datos por dni'!$B$810:$AT$1209,5,0)</f>
        <v>36417</v>
      </c>
      <c r="D1011" s="15" t="str">
        <f>IFERROR(__xludf.DUMMYFUNCTION("IF(REGEXMATCH(E1011,""^[0-9]{8}$""),""DNI"",IF(E1011&lt;&gt;"""",""OTRO"",""""))"),"DNI")</f>
        <v>DNI</v>
      </c>
      <c r="E1011" s="42" t="s">
        <v>624</v>
      </c>
      <c r="F1011" s="59">
        <v>4.221354E7</v>
      </c>
      <c r="G1011" s="15" t="str">
        <f>VLOOKUP(TEXT(F1011,"0"),'Nacionalidades de todo por dni'!$A$2:$B$2168,2,0)</f>
        <v/>
      </c>
      <c r="H1011" s="18" t="str">
        <f t="shared" si="5"/>
        <v/>
      </c>
      <c r="I1011" s="18" t="str">
        <f t="shared" si="4"/>
        <v/>
      </c>
      <c r="J1011" s="15"/>
      <c r="K1011" s="18" t="str">
        <f>VLOOKUP(F1011,'Datos por dni'!$B$10:$AM$2168,11,0)</f>
        <v/>
      </c>
      <c r="L1011" s="15" t="str">
        <f>VLOOKUP(F1011,'Datos por dni'!$B$810:$AT$1209,12,0)</f>
        <v/>
      </c>
      <c r="M1011" s="15"/>
      <c r="N1011" s="15"/>
      <c r="O1011" s="15"/>
      <c r="P1011" s="15"/>
      <c r="Q1011" s="15"/>
    </row>
    <row r="1012">
      <c r="A1012" s="9" t="s">
        <v>670</v>
      </c>
      <c r="B1012" s="77" t="str">
        <f>VLOOKUP(F1012,'Datos por dni'!$B$810:$AT$1209,2,0)</f>
        <v/>
      </c>
      <c r="C1012" s="51">
        <f>VLOOKUP(F1012,'Datos por dni'!$B$810:$AT$1209,5,0)</f>
        <v>35937</v>
      </c>
      <c r="D1012" s="15" t="str">
        <f>IFERROR(__xludf.DUMMYFUNCTION("IF(REGEXMATCH(E1012,""^[0-9]{8}$""),""DNI"",IF(E1012&lt;&gt;"""",""OTRO"",""""))"),"OTRO")</f>
        <v>OTRO</v>
      </c>
      <c r="E1012" s="42" t="s">
        <v>625</v>
      </c>
      <c r="F1012" s="61">
        <v>4.19391151E8</v>
      </c>
      <c r="G1012" s="15" t="str">
        <f>VLOOKUP(TEXT(F1012,"0"),'Nacionalidades de todo por dni'!$A$2:$B$2168,2,0)</f>
        <v>Argentina</v>
      </c>
      <c r="H1012" s="18" t="str">
        <f t="shared" si="5"/>
        <v/>
      </c>
      <c r="I1012" s="18" t="str">
        <f t="shared" si="4"/>
        <v/>
      </c>
      <c r="J1012" s="15"/>
      <c r="K1012" s="18" t="str">
        <f>VLOOKUP(F1012,'Datos por dni'!$B$10:$AM$2168,11,0)</f>
        <v/>
      </c>
      <c r="L1012" s="15" t="str">
        <f>VLOOKUP(F1012,'Datos por dni'!$B$810:$AT$1209,12,0)</f>
        <v/>
      </c>
      <c r="M1012" s="15"/>
      <c r="N1012" s="15"/>
      <c r="O1012" s="15"/>
      <c r="P1012" s="15"/>
      <c r="Q1012" s="15"/>
    </row>
    <row r="1013">
      <c r="A1013" s="9" t="s">
        <v>670</v>
      </c>
      <c r="B1013" s="77" t="str">
        <f>VLOOKUP(F1013,'Datos por dni'!$B$810:$AT$1209,2,0)</f>
        <v/>
      </c>
      <c r="C1013" s="14">
        <f>VLOOKUP(F1013,'Datos por dni'!$B$810:$AT$1209,5,0)</f>
        <v>33782</v>
      </c>
      <c r="D1013" s="15" t="str">
        <f>IFERROR(__xludf.DUMMYFUNCTION("IF(REGEXMATCH(E1013,""^[0-9]{8}$""),""DNI"",IF(E1013&lt;&gt;"""",""OTRO"",""""))"),"DNI")</f>
        <v>DNI</v>
      </c>
      <c r="E1013" s="42" t="s">
        <v>626</v>
      </c>
      <c r="F1013" s="58">
        <v>3.7007601E7</v>
      </c>
      <c r="G1013" s="15" t="str">
        <f>VLOOKUP(TEXT(F1013,"0"),'Nacionalidades de todo por dni'!$A$2:$B$2168,2,0)</f>
        <v>Argentina</v>
      </c>
      <c r="H1013" s="18" t="str">
        <f t="shared" si="5"/>
        <v/>
      </c>
      <c r="I1013" s="18" t="str">
        <f t="shared" si="4"/>
        <v/>
      </c>
      <c r="J1013" s="15"/>
      <c r="K1013" s="18" t="str">
        <f>VLOOKUP(F1013,'Datos por dni'!$B$10:$AM$2168,11,0)</f>
        <v/>
      </c>
      <c r="L1013" s="15" t="str">
        <f>VLOOKUP(F1013,'Datos por dni'!$B$810:$AT$1209,12,0)</f>
        <v/>
      </c>
      <c r="M1013" s="15"/>
      <c r="N1013" s="15"/>
      <c r="O1013" s="15"/>
      <c r="P1013" s="15"/>
      <c r="Q1013" s="15"/>
    </row>
    <row r="1014">
      <c r="A1014" s="9" t="s">
        <v>670</v>
      </c>
      <c r="B1014" s="77" t="str">
        <f>VLOOKUP(F1014,'Datos por dni'!$B$810:$AT$1209,2,0)</f>
        <v/>
      </c>
      <c r="C1014" s="14">
        <f>VLOOKUP(F1014,'Datos por dni'!$B$810:$AT$1209,5,0)</f>
        <v>34237</v>
      </c>
      <c r="D1014" s="15" t="str">
        <f>IFERROR(__xludf.DUMMYFUNCTION("IF(REGEXMATCH(E1014,""^[0-9]{8}$""),""DNI"",IF(E1014&lt;&gt;"""",""OTRO"",""""))"),"DNI")</f>
        <v>DNI</v>
      </c>
      <c r="E1014" s="42" t="s">
        <v>627</v>
      </c>
      <c r="F1014" s="58">
        <v>3.7948548E7</v>
      </c>
      <c r="G1014" s="15" t="str">
        <f>VLOOKUP(TEXT(F1014,"0"),'Nacionalidades de todo por dni'!$A$2:$B$2168,2,0)</f>
        <v>Argentina</v>
      </c>
      <c r="H1014" s="18" t="str">
        <f t="shared" si="5"/>
        <v/>
      </c>
      <c r="I1014" s="18" t="str">
        <f t="shared" si="4"/>
        <v/>
      </c>
      <c r="J1014" s="15"/>
      <c r="K1014" s="18" t="str">
        <f>VLOOKUP(F1014,'Datos por dni'!$B$10:$AM$2168,11,0)</f>
        <v/>
      </c>
      <c r="L1014" s="15" t="str">
        <f>VLOOKUP(F1014,'Datos por dni'!$B$810:$AT$1209,12,0)</f>
        <v/>
      </c>
      <c r="M1014" s="15"/>
      <c r="N1014" s="15"/>
      <c r="O1014" s="15"/>
      <c r="P1014" s="15"/>
      <c r="Q1014" s="15"/>
    </row>
    <row r="1015">
      <c r="A1015" s="9" t="s">
        <v>670</v>
      </c>
      <c r="B1015" s="77" t="str">
        <f>VLOOKUP(F1015,'Datos por dni'!$B$810:$AT$1209,2,0)</f>
        <v/>
      </c>
      <c r="C1015" s="14">
        <f>VLOOKUP(F1015,'Datos por dni'!$B$810:$AT$1209,5,0)</f>
        <v>36700</v>
      </c>
      <c r="D1015" s="15" t="str">
        <f>IFERROR(__xludf.DUMMYFUNCTION("IF(REGEXMATCH(E1015,""^[0-9]{8}$""),""DNI"",IF(E1015&lt;&gt;"""",""OTRO"",""""))"),"DNI")</f>
        <v>DNI</v>
      </c>
      <c r="E1015" s="42" t="s">
        <v>628</v>
      </c>
      <c r="F1015" s="59">
        <v>4.2862523E7</v>
      </c>
      <c r="G1015" s="15" t="str">
        <f>VLOOKUP(TEXT(F1015,"0"),'Nacionalidades de todo por dni'!$A$2:$B$2168,2,0)</f>
        <v>Argentina</v>
      </c>
      <c r="H1015" s="18" t="str">
        <f t="shared" si="5"/>
        <v/>
      </c>
      <c r="I1015" s="18" t="str">
        <f t="shared" si="4"/>
        <v/>
      </c>
      <c r="J1015" s="15"/>
      <c r="K1015" s="18" t="str">
        <f>VLOOKUP(F1015,'Datos por dni'!$B$10:$AM$2168,11,0)</f>
        <v/>
      </c>
      <c r="L1015" s="15" t="str">
        <f>VLOOKUP(F1015,'Datos por dni'!$B$810:$AT$1209,12,0)</f>
        <v/>
      </c>
      <c r="M1015" s="15"/>
      <c r="N1015" s="15"/>
      <c r="O1015" s="15"/>
      <c r="P1015" s="15"/>
      <c r="Q1015" s="15"/>
    </row>
    <row r="1016">
      <c r="A1016" s="9" t="s">
        <v>670</v>
      </c>
      <c r="B1016" s="77" t="str">
        <f>VLOOKUP(F1016,'Datos por dni'!$B$810:$AT$1209,2,0)</f>
        <v/>
      </c>
      <c r="C1016" s="51">
        <f>VLOOKUP(F1016,'Datos por dni'!$B$810:$AT$1209,5,0)</f>
        <v>34361</v>
      </c>
      <c r="D1016" s="15" t="str">
        <f>IFERROR(__xludf.DUMMYFUNCTION("IF(REGEXMATCH(E1016,""^[0-9]{8}$""),""DNI"",IF(E1016&lt;&gt;"""",""OTRO"",""""))"),"DNI")</f>
        <v>DNI</v>
      </c>
      <c r="E1016" s="42" t="s">
        <v>629</v>
      </c>
      <c r="F1016" s="64">
        <v>3.8226637E7</v>
      </c>
      <c r="G1016" s="15" t="str">
        <f>VLOOKUP(TEXT(F1016,"0"),'Nacionalidades de todo por dni'!$A$2:$B$2168,2,0)</f>
        <v>Argentina</v>
      </c>
      <c r="H1016" s="18" t="str">
        <f t="shared" si="5"/>
        <v/>
      </c>
      <c r="I1016" s="18" t="str">
        <f t="shared" si="4"/>
        <v/>
      </c>
      <c r="J1016" s="15"/>
      <c r="K1016" s="18" t="str">
        <f>VLOOKUP(F1016,'Datos por dni'!$B$10:$AM$2168,11,0)</f>
        <v/>
      </c>
      <c r="L1016" s="15" t="str">
        <f>VLOOKUP(F1016,'Datos por dni'!$B$810:$AT$1209,12,0)</f>
        <v/>
      </c>
      <c r="M1016" s="15"/>
      <c r="N1016" s="15"/>
      <c r="O1016" s="15"/>
      <c r="P1016" s="15"/>
      <c r="Q1016" s="15"/>
    </row>
    <row r="1017">
      <c r="A1017" s="9" t="s">
        <v>670</v>
      </c>
      <c r="B1017" s="77" t="str">
        <f>VLOOKUP(F1017,'Datos por dni'!$B$810:$AT$1209,2,0)</f>
        <v/>
      </c>
      <c r="C1017" s="15">
        <f>VLOOKUP(F1017,'Datos por dni'!$B$810:$AT$1209,5,0)</f>
        <v>31286</v>
      </c>
      <c r="D1017" s="15" t="str">
        <f>IFERROR(__xludf.DUMMYFUNCTION("IF(REGEXMATCH(E1017,""^[0-9]{8}$""),""DNI"",IF(E1017&lt;&gt;"""",""OTRO"",""""))"),"DNI")</f>
        <v>DNI</v>
      </c>
      <c r="E1017" s="42" t="s">
        <v>630</v>
      </c>
      <c r="F1017" s="59">
        <v>3.1804963E7</v>
      </c>
      <c r="G1017" s="15" t="str">
        <f>VLOOKUP(TEXT(F1017,"0"),'Nacionalidades de todo por dni'!$A$2:$B$2168,2,0)</f>
        <v>Argentina</v>
      </c>
      <c r="H1017" s="18" t="str">
        <f t="shared" si="5"/>
        <v/>
      </c>
      <c r="I1017" s="18" t="str">
        <f t="shared" si="4"/>
        <v/>
      </c>
      <c r="J1017" s="15"/>
      <c r="K1017" s="18" t="str">
        <f>VLOOKUP(F1017,'Datos por dni'!$B$10:$AM$2168,11,0)</f>
        <v/>
      </c>
      <c r="L1017" s="15" t="str">
        <f>VLOOKUP(F1017,'Datos por dni'!$B$810:$AT$1209,12,0)</f>
        <v/>
      </c>
      <c r="M1017" s="15"/>
      <c r="N1017" s="15"/>
      <c r="O1017" s="15"/>
      <c r="P1017" s="15"/>
      <c r="Q1017" s="15"/>
    </row>
    <row r="1018">
      <c r="A1018" s="9" t="s">
        <v>670</v>
      </c>
      <c r="B1018" s="77" t="str">
        <f>VLOOKUP(F1018,'Datos por dni'!$B$810:$AT$1209,2,0)</f>
        <v/>
      </c>
      <c r="C1018" s="15">
        <f>VLOOKUP(F1018,'Datos por dni'!$B$810:$AT$1209,5,0)</f>
        <v>34935</v>
      </c>
      <c r="D1018" s="15" t="str">
        <f>IFERROR(__xludf.DUMMYFUNCTION("IF(REGEXMATCH(E1018,""^[0-9]{8}$""),""DNI"",IF(E1018&lt;&gt;"""",""OTRO"",""""))"),"DNI")</f>
        <v>DNI</v>
      </c>
      <c r="E1018" s="42" t="s">
        <v>631</v>
      </c>
      <c r="F1018" s="58">
        <v>3.8992819E7</v>
      </c>
      <c r="G1018" s="15" t="str">
        <f>VLOOKUP(TEXT(F1018,"0"),'Nacionalidades de todo por dni'!$A$2:$B$2168,2,0)</f>
        <v>Argentina</v>
      </c>
      <c r="H1018" s="18" t="str">
        <f t="shared" si="5"/>
        <v/>
      </c>
      <c r="I1018" s="18" t="str">
        <f t="shared" si="4"/>
        <v/>
      </c>
      <c r="J1018" s="15"/>
      <c r="K1018" s="18" t="str">
        <f>VLOOKUP(F1018,'Datos por dni'!$B$10:$AM$2168,11,0)</f>
        <v/>
      </c>
      <c r="L1018" s="15" t="str">
        <f>VLOOKUP(F1018,'Datos por dni'!$B$810:$AT$1209,12,0)</f>
        <v/>
      </c>
      <c r="M1018" s="15"/>
      <c r="N1018" s="15"/>
      <c r="O1018" s="15"/>
      <c r="P1018" s="15"/>
      <c r="Q1018" s="15"/>
    </row>
    <row r="1019">
      <c r="A1019" s="9" t="s">
        <v>670</v>
      </c>
      <c r="B1019" s="77" t="str">
        <f>VLOOKUP(F1019,'Datos por dni'!$B$810:$AT$1209,2,0)</f>
        <v/>
      </c>
      <c r="C1019" s="14">
        <f>VLOOKUP(F1019,'Datos por dni'!$B$810:$AT$1209,5,0)</f>
        <v>30244</v>
      </c>
      <c r="D1019" s="15" t="str">
        <f>IFERROR(__xludf.DUMMYFUNCTION("IF(REGEXMATCH(E1019,""^[0-9]{8}$""),""DNI"",IF(E1019&lt;&gt;"""",""OTRO"",""""))"),"DNI")</f>
        <v>DNI</v>
      </c>
      <c r="E1019" s="42" t="s">
        <v>632</v>
      </c>
      <c r="F1019" s="69">
        <v>2.9682144E7</v>
      </c>
      <c r="G1019" s="15" t="str">
        <f>VLOOKUP(TEXT(F1019,"0"),'Nacionalidades de todo por dni'!$A$2:$B$2168,2,0)</f>
        <v>Argentina</v>
      </c>
      <c r="H1019" s="18" t="str">
        <f t="shared" si="5"/>
        <v/>
      </c>
      <c r="I1019" s="18" t="str">
        <f t="shared" si="4"/>
        <v/>
      </c>
      <c r="J1019" s="15"/>
      <c r="K1019" s="18" t="str">
        <f>VLOOKUP(F1019,'Datos por dni'!$B$10:$AM$2168,11,0)</f>
        <v/>
      </c>
      <c r="L1019" s="15" t="str">
        <f>VLOOKUP(F1019,'Datos por dni'!$B$810:$AT$1209,12,0)</f>
        <v/>
      </c>
      <c r="M1019" s="15"/>
      <c r="N1019" s="15"/>
      <c r="O1019" s="15"/>
      <c r="P1019" s="15"/>
      <c r="Q1019" s="15"/>
    </row>
    <row r="1020">
      <c r="A1020" s="9" t="s">
        <v>670</v>
      </c>
      <c r="B1020" s="77" t="str">
        <f>VLOOKUP(F1020,'Datos por dni'!$B$810:$AT$1209,2,0)</f>
        <v/>
      </c>
      <c r="C1020" s="51">
        <f>VLOOKUP(F1020,'Datos por dni'!$B$810:$AT$1209,5,0)</f>
        <v>34695</v>
      </c>
      <c r="D1020" s="15" t="str">
        <f>IFERROR(__xludf.DUMMYFUNCTION("IF(REGEXMATCH(E1020,""^[0-9]{8}$""),""DNI"",IF(E1020&lt;&gt;"""",""OTRO"",""""))"),"DNI")</f>
        <v>DNI</v>
      </c>
      <c r="E1020" s="42" t="s">
        <v>633</v>
      </c>
      <c r="F1020" s="56">
        <v>3.8787245E7</v>
      </c>
      <c r="G1020" s="15" t="str">
        <f>VLOOKUP(TEXT(F1020,"0"),'Nacionalidades de todo por dni'!$A$2:$B$2168,2,0)</f>
        <v>Argentina</v>
      </c>
      <c r="H1020" s="18" t="str">
        <f t="shared" si="5"/>
        <v/>
      </c>
      <c r="I1020" s="18" t="str">
        <f t="shared" si="4"/>
        <v/>
      </c>
      <c r="J1020" s="15"/>
      <c r="K1020" s="18" t="str">
        <f>VLOOKUP(F1020,'Datos por dni'!$B$10:$AM$2168,11,0)</f>
        <v/>
      </c>
      <c r="L1020" s="15" t="str">
        <f>VLOOKUP(F1020,'Datos por dni'!$B$810:$AT$1209,12,0)</f>
        <v/>
      </c>
      <c r="M1020" s="15"/>
      <c r="N1020" s="15"/>
      <c r="O1020" s="15"/>
      <c r="P1020" s="15"/>
      <c r="Q1020" s="15"/>
    </row>
    <row r="1021">
      <c r="A1021" s="9" t="s">
        <v>670</v>
      </c>
      <c r="B1021" s="77" t="str">
        <f>VLOOKUP(F1021,'Datos por dni'!$B$810:$AT$1209,2,0)</f>
        <v/>
      </c>
      <c r="C1021" s="51">
        <f>VLOOKUP(F1021,'Datos por dni'!$B$810:$AT$1209,5,0)</f>
        <v>34968</v>
      </c>
      <c r="D1021" s="15" t="str">
        <f>IFERROR(__xludf.DUMMYFUNCTION("IF(REGEXMATCH(E1021,""^[0-9]{8}$""),""DNI"",IF(E1021&lt;&gt;"""",""OTRO"",""""))"),"DNI")</f>
        <v>DNI</v>
      </c>
      <c r="E1021" s="42" t="s">
        <v>634</v>
      </c>
      <c r="F1021" s="61">
        <v>3.9243021E7</v>
      </c>
      <c r="G1021" s="15" t="str">
        <f>VLOOKUP(TEXT(F1021,"0"),'Nacionalidades de todo por dni'!$A$2:$B$2168,2,0)</f>
        <v>Argentina</v>
      </c>
      <c r="H1021" s="18" t="str">
        <f t="shared" si="5"/>
        <v/>
      </c>
      <c r="I1021" s="18" t="str">
        <f t="shared" si="4"/>
        <v/>
      </c>
      <c r="J1021" s="15"/>
      <c r="K1021" s="18" t="str">
        <f>VLOOKUP(F1021,'Datos por dni'!$B$10:$AM$2168,11,0)</f>
        <v/>
      </c>
      <c r="L1021" s="15" t="str">
        <f>VLOOKUP(F1021,'Datos por dni'!$B$810:$AT$1209,12,0)</f>
        <v/>
      </c>
      <c r="M1021" s="15"/>
      <c r="N1021" s="15"/>
      <c r="O1021" s="15"/>
      <c r="P1021" s="15"/>
      <c r="Q1021" s="15"/>
    </row>
    <row r="1022">
      <c r="A1022" s="9" t="s">
        <v>670</v>
      </c>
      <c r="B1022" s="77" t="str">
        <f>VLOOKUP(F1022,'Datos por dni'!$B$810:$AT$1209,2,0)</f>
        <v/>
      </c>
      <c r="C1022" s="51">
        <f>VLOOKUP(F1022,'Datos por dni'!$B$810:$AT$1209,5,0)</f>
        <v>31090</v>
      </c>
      <c r="D1022" s="15" t="str">
        <f>IFERROR(__xludf.DUMMYFUNCTION("IF(REGEXMATCH(E1022,""^[0-9]{8}$""),""DNI"",IF(E1022&lt;&gt;"""",""OTRO"",""""))"),"DNI")</f>
        <v>DNI</v>
      </c>
      <c r="E1022" s="42" t="s">
        <v>635</v>
      </c>
      <c r="F1022" s="56">
        <v>3.1235333E7</v>
      </c>
      <c r="G1022" s="15" t="str">
        <f>VLOOKUP(TEXT(F1022,"0"),'Nacionalidades de todo por dni'!$A$2:$B$2168,2,0)</f>
        <v>Argentina</v>
      </c>
      <c r="H1022" s="18" t="str">
        <f t="shared" si="5"/>
        <v/>
      </c>
      <c r="I1022" s="18" t="str">
        <f t="shared" si="4"/>
        <v/>
      </c>
      <c r="J1022" s="15"/>
      <c r="K1022" s="18" t="str">
        <f>VLOOKUP(F1022,'Datos por dni'!$B$10:$AM$2168,11,0)</f>
        <v/>
      </c>
      <c r="L1022" s="15" t="str">
        <f>VLOOKUP(F1022,'Datos por dni'!$B$810:$AT$1209,12,0)</f>
        <v/>
      </c>
      <c r="M1022" s="15"/>
      <c r="N1022" s="15"/>
      <c r="O1022" s="15"/>
      <c r="P1022" s="15"/>
      <c r="Q1022" s="15"/>
    </row>
    <row r="1023">
      <c r="A1023" s="9" t="s">
        <v>670</v>
      </c>
      <c r="B1023" s="77" t="str">
        <f>VLOOKUP(F1023,'Datos por dni'!$B$810:$AT$1209,2,0)</f>
        <v/>
      </c>
      <c r="C1023" s="51">
        <f>VLOOKUP(F1023,'Datos por dni'!$B$810:$AT$1209,5,0)</f>
        <v>36631</v>
      </c>
      <c r="D1023" s="15" t="str">
        <f>IFERROR(__xludf.DUMMYFUNCTION("IF(REGEXMATCH(E1023,""^[0-9]{8}$""),""DNI"",IF(E1023&lt;&gt;"""",""OTRO"",""""))"),"DNI")</f>
        <v>DNI</v>
      </c>
      <c r="E1023" s="42" t="s">
        <v>636</v>
      </c>
      <c r="F1023" s="61">
        <v>4.2636807E7</v>
      </c>
      <c r="G1023" s="15" t="str">
        <f>VLOOKUP(TEXT(F1023,"0"),'Nacionalidades de todo por dni'!$A$2:$B$2168,2,0)</f>
        <v>Argentina</v>
      </c>
      <c r="H1023" s="18" t="str">
        <f t="shared" si="5"/>
        <v/>
      </c>
      <c r="I1023" s="18" t="str">
        <f t="shared" si="4"/>
        <v/>
      </c>
      <c r="J1023" s="15"/>
      <c r="K1023" s="18" t="str">
        <f>VLOOKUP(F1023,'Datos por dni'!$B$10:$AM$2168,11,0)</f>
        <v/>
      </c>
      <c r="L1023" s="15" t="str">
        <f>VLOOKUP(F1023,'Datos por dni'!$B$810:$AT$1209,12,0)</f>
        <v/>
      </c>
      <c r="M1023" s="15"/>
      <c r="N1023" s="15"/>
      <c r="O1023" s="15"/>
      <c r="P1023" s="15"/>
      <c r="Q1023" s="15"/>
    </row>
    <row r="1024">
      <c r="A1024" s="9" t="s">
        <v>670</v>
      </c>
      <c r="B1024" s="77" t="str">
        <f>VLOOKUP(F1024,'Datos por dni'!$B$810:$AT$1209,2,0)</f>
        <v/>
      </c>
      <c r="C1024" s="14">
        <f>VLOOKUP(F1024,'Datos por dni'!$B$810:$AT$1209,5,0)</f>
        <v>36368</v>
      </c>
      <c r="D1024" s="15" t="str">
        <f>IFERROR(__xludf.DUMMYFUNCTION("IF(REGEXMATCH(E1024,""^[0-9]{8}$""),""DNI"",IF(E1024&lt;&gt;"""",""OTRO"",""""))"),"DNI")</f>
        <v>DNI</v>
      </c>
      <c r="E1024" s="42" t="s">
        <v>637</v>
      </c>
      <c r="F1024" s="59">
        <v>4.1928278E7</v>
      </c>
      <c r="G1024" s="15" t="str">
        <f>VLOOKUP(TEXT(F1024,"0"),'Nacionalidades de todo por dni'!$A$2:$B$2168,2,0)</f>
        <v>Argentina</v>
      </c>
      <c r="H1024" s="18" t="str">
        <f t="shared" si="5"/>
        <v/>
      </c>
      <c r="I1024" s="18" t="str">
        <f t="shared" si="4"/>
        <v/>
      </c>
      <c r="J1024" s="15"/>
      <c r="K1024" s="18" t="str">
        <f>VLOOKUP(F1024,'Datos por dni'!$B$10:$AM$2168,11,0)</f>
        <v/>
      </c>
      <c r="L1024" s="15" t="str">
        <f>VLOOKUP(F1024,'Datos por dni'!$B$810:$AT$1209,12,0)</f>
        <v/>
      </c>
      <c r="M1024" s="15"/>
      <c r="N1024" s="15"/>
      <c r="O1024" s="15"/>
      <c r="P1024" s="15"/>
      <c r="Q1024" s="15"/>
    </row>
    <row r="1025">
      <c r="A1025" s="9" t="s">
        <v>670</v>
      </c>
      <c r="B1025" s="77" t="str">
        <f>VLOOKUP(F1025,'Datos por dni'!$B$810:$AT$1209,2,0)</f>
        <v/>
      </c>
      <c r="C1025" s="51">
        <f>VLOOKUP(F1025,'Datos por dni'!$B$810:$AT$1209,5,0)</f>
        <v>35975</v>
      </c>
      <c r="D1025" s="15" t="str">
        <f>IFERROR(__xludf.DUMMYFUNCTION("IF(REGEXMATCH(E1025,""^[0-9]{8}$""),""DNI"",IF(E1025&lt;&gt;"""",""OTRO"",""""))"),"DNI")</f>
        <v>DNI</v>
      </c>
      <c r="E1025" s="42" t="s">
        <v>638</v>
      </c>
      <c r="F1025" s="61">
        <v>4.1342857E7</v>
      </c>
      <c r="G1025" s="15" t="str">
        <f>VLOOKUP(TEXT(F1025,"0"),'Nacionalidades de todo por dni'!$A$2:$B$2168,2,0)</f>
        <v>Argentina</v>
      </c>
      <c r="H1025" s="18" t="str">
        <f t="shared" si="5"/>
        <v/>
      </c>
      <c r="I1025" s="18" t="str">
        <f t="shared" si="4"/>
        <v/>
      </c>
      <c r="J1025" s="15"/>
      <c r="K1025" s="18" t="str">
        <f>VLOOKUP(F1025,'Datos por dni'!$B$10:$AM$2168,11,0)</f>
        <v/>
      </c>
      <c r="L1025" s="15" t="str">
        <f>VLOOKUP(F1025,'Datos por dni'!$B$810:$AT$1209,12,0)</f>
        <v/>
      </c>
      <c r="M1025" s="15"/>
      <c r="N1025" s="15"/>
      <c r="O1025" s="15"/>
      <c r="P1025" s="15"/>
      <c r="Q1025" s="15"/>
    </row>
    <row r="1026">
      <c r="A1026" s="9" t="s">
        <v>670</v>
      </c>
      <c r="B1026" s="77" t="str">
        <f>VLOOKUP(F1026,'Datos por dni'!$B$810:$AT$1209,2,0)</f>
        <v/>
      </c>
      <c r="C1026" s="14">
        <f>VLOOKUP(F1026,'Datos por dni'!$B$810:$AT$1209,5,0)</f>
        <v>35837</v>
      </c>
      <c r="D1026" s="15" t="str">
        <f>IFERROR(__xludf.DUMMYFUNCTION("IF(REGEXMATCH(E1026,""^[0-9]{8}$""),""DNI"",IF(E1026&lt;&gt;"""",""OTRO"",""""))"),"OTRO")</f>
        <v>OTRO</v>
      </c>
      <c r="E1026" s="42" t="s">
        <v>639</v>
      </c>
      <c r="F1026" s="61">
        <v>1.917846511E10</v>
      </c>
      <c r="G1026" s="15" t="str">
        <f>VLOOKUP(TEXT(F1026,"0"),'Nacionalidades de todo por dni'!$A$2:$B$2168,2,0)</f>
        <v>Estadounidense</v>
      </c>
      <c r="H1026" s="18" t="str">
        <f t="shared" si="5"/>
        <v/>
      </c>
      <c r="I1026" s="18" t="str">
        <f t="shared" si="4"/>
        <v/>
      </c>
      <c r="J1026" s="15"/>
      <c r="K1026" s="18" t="str">
        <f>VLOOKUP(F1026,'Datos por dni'!$B$10:$AM$2168,11,0)</f>
        <v/>
      </c>
      <c r="L1026" s="15" t="str">
        <f>VLOOKUP(F1026,'Datos por dni'!$B$810:$AT$1209,12,0)</f>
        <v/>
      </c>
      <c r="M1026" s="15"/>
      <c r="N1026" s="15"/>
      <c r="O1026" s="15"/>
      <c r="P1026" s="15"/>
      <c r="Q1026" s="15"/>
    </row>
    <row r="1027">
      <c r="A1027" s="9" t="s">
        <v>670</v>
      </c>
      <c r="B1027" s="77" t="str">
        <f>VLOOKUP(F1027,'Datos por dni'!$B$810:$AT$1209,2,0)</f>
        <v/>
      </c>
      <c r="C1027" s="14">
        <f>VLOOKUP(F1027,'Datos por dni'!$B$810:$AT$1209,5,0)</f>
        <v>32300</v>
      </c>
      <c r="D1027" s="15" t="str">
        <f>IFERROR(__xludf.DUMMYFUNCTION("IF(REGEXMATCH(E1027,""^[0-9]{8}$""),""DNI"",IF(E1027&lt;&gt;"""",""OTRO"",""""))"),"DNI")</f>
        <v>DNI</v>
      </c>
      <c r="E1027" s="42" t="s">
        <v>640</v>
      </c>
      <c r="F1027" s="58">
        <v>3.4134971E7</v>
      </c>
      <c r="G1027" s="15" t="str">
        <f>VLOOKUP(TEXT(F1027,"0"),'Nacionalidades de todo por dni'!$A$2:$B$2168,2,0)</f>
        <v>Argentina</v>
      </c>
      <c r="H1027" s="18" t="str">
        <f t="shared" si="5"/>
        <v/>
      </c>
      <c r="I1027" s="18" t="str">
        <f t="shared" si="4"/>
        <v/>
      </c>
      <c r="J1027" s="15"/>
      <c r="K1027" s="18" t="str">
        <f>VLOOKUP(F1027,'Datos por dni'!$B$10:$AM$2168,11,0)</f>
        <v/>
      </c>
      <c r="L1027" s="15" t="str">
        <f>VLOOKUP(F1027,'Datos por dni'!$B$810:$AT$1209,12,0)</f>
        <v/>
      </c>
      <c r="M1027" s="15"/>
      <c r="N1027" s="15"/>
      <c r="O1027" s="15"/>
      <c r="P1027" s="15"/>
      <c r="Q1027" s="15"/>
    </row>
    <row r="1028">
      <c r="A1028" s="9" t="s">
        <v>670</v>
      </c>
      <c r="B1028" s="77" t="str">
        <f>VLOOKUP(F1028,'Datos por dni'!$B$810:$AT$1209,2,0)</f>
        <v/>
      </c>
      <c r="C1028" s="14">
        <f>VLOOKUP(F1028,'Datos por dni'!$B$810:$AT$1209,5,0)</f>
        <v>35082</v>
      </c>
      <c r="D1028" s="15" t="str">
        <f>IFERROR(__xludf.DUMMYFUNCTION("IF(REGEXMATCH(E1028,""^[0-9]{8}$""),""DNI"",IF(E1028&lt;&gt;"""",""OTRO"",""""))"),"DNI")</f>
        <v>DNI</v>
      </c>
      <c r="E1028" s="42" t="s">
        <v>641</v>
      </c>
      <c r="F1028" s="59">
        <v>3.946642E7</v>
      </c>
      <c r="G1028" s="15" t="str">
        <f>VLOOKUP(TEXT(F1028,"0"),'Nacionalidades de todo por dni'!$A$2:$B$2168,2,0)</f>
        <v>Argentina</v>
      </c>
      <c r="H1028" s="18" t="str">
        <f t="shared" si="5"/>
        <v/>
      </c>
      <c r="I1028" s="18" t="str">
        <f t="shared" si="4"/>
        <v/>
      </c>
      <c r="J1028" s="15"/>
      <c r="K1028" s="18" t="str">
        <f>VLOOKUP(F1028,'Datos por dni'!$B$10:$AM$2168,11,0)</f>
        <v/>
      </c>
      <c r="L1028" s="15" t="str">
        <f>VLOOKUP(F1028,'Datos por dni'!$B$810:$AT$1209,12,0)</f>
        <v/>
      </c>
      <c r="M1028" s="15"/>
      <c r="N1028" s="15"/>
      <c r="O1028" s="15"/>
      <c r="P1028" s="15"/>
      <c r="Q1028" s="15"/>
    </row>
    <row r="1029">
      <c r="A1029" s="9" t="s">
        <v>670</v>
      </c>
      <c r="B1029" s="77" t="str">
        <f>VLOOKUP(F1029,'Datos por dni'!$B$810:$AT$1209,2,0)</f>
        <v/>
      </c>
      <c r="C1029" s="51">
        <f>VLOOKUP(F1029,'Datos por dni'!$B$810:$AT$1209,5,0)</f>
        <v>35913</v>
      </c>
      <c r="D1029" s="15" t="str">
        <f>IFERROR(__xludf.DUMMYFUNCTION("IF(REGEXMATCH(E1029,""^[0-9]{8}$""),""DNI"",IF(E1029&lt;&gt;"""",""OTRO"",""""))"),"DNI")</f>
        <v>DNI</v>
      </c>
      <c r="E1029" s="42" t="s">
        <v>642</v>
      </c>
      <c r="F1029" s="56">
        <v>4.1132335E7</v>
      </c>
      <c r="G1029" s="15" t="str">
        <f>VLOOKUP(TEXT(F1029,"0"),'Nacionalidades de todo por dni'!$A$2:$B$2168,2,0)</f>
        <v>Argentina</v>
      </c>
      <c r="H1029" s="18" t="str">
        <f t="shared" si="5"/>
        <v/>
      </c>
      <c r="I1029" s="18" t="str">
        <f t="shared" si="4"/>
        <v/>
      </c>
      <c r="J1029" s="15"/>
      <c r="K1029" s="18" t="str">
        <f>VLOOKUP(F1029,'Datos por dni'!$B$10:$AM$2168,11,0)</f>
        <v/>
      </c>
      <c r="L1029" s="15" t="str">
        <f>VLOOKUP(F1029,'Datos por dni'!$B$810:$AT$1209,12,0)</f>
        <v/>
      </c>
      <c r="M1029" s="15"/>
      <c r="N1029" s="15"/>
      <c r="O1029" s="15"/>
      <c r="P1029" s="15"/>
      <c r="Q1029" s="15"/>
    </row>
    <row r="1030">
      <c r="A1030" s="9" t="s">
        <v>670</v>
      </c>
      <c r="B1030" s="77" t="str">
        <f>VLOOKUP(F1030,'Datos por dni'!$B$810:$AT$1209,2,0)</f>
        <v/>
      </c>
      <c r="C1030" s="49">
        <f>VLOOKUP(F1030,'Datos por dni'!$B$810:$AT$1209,5,0)</f>
        <v>36814</v>
      </c>
      <c r="D1030" s="15" t="str">
        <f>IFERROR(__xludf.DUMMYFUNCTION("IF(REGEXMATCH(E1030,""^[0-9]{8}$""),""DNI"",IF(E1030&lt;&gt;"""",""OTRO"",""""))"),"DNI")</f>
        <v>DNI</v>
      </c>
      <c r="E1030" s="42" t="s">
        <v>643</v>
      </c>
      <c r="F1030" s="61">
        <v>4.3022721E7</v>
      </c>
      <c r="G1030" s="15" t="str">
        <f>VLOOKUP(TEXT(F1030,"0"),'Nacionalidades de todo por dni'!$A$2:$B$2168,2,0)</f>
        <v>Argentina</v>
      </c>
      <c r="H1030" s="18" t="str">
        <f t="shared" si="5"/>
        <v/>
      </c>
      <c r="I1030" s="18" t="str">
        <f t="shared" si="4"/>
        <v/>
      </c>
      <c r="J1030" s="15"/>
      <c r="K1030" s="18" t="str">
        <f>VLOOKUP(F1030,'Datos por dni'!$B$10:$AM$2168,11,0)</f>
        <v/>
      </c>
      <c r="L1030" s="15" t="str">
        <f>VLOOKUP(F1030,'Datos por dni'!$B$810:$AT$1209,12,0)</f>
        <v/>
      </c>
      <c r="M1030" s="15"/>
      <c r="N1030" s="15"/>
      <c r="O1030" s="15"/>
      <c r="P1030" s="15"/>
      <c r="Q1030" s="15"/>
    </row>
    <row r="1031">
      <c r="A1031" s="9" t="s">
        <v>670</v>
      </c>
      <c r="B1031" s="77" t="str">
        <f>VLOOKUP(F1031,'Datos por dni'!$B$810:$AT$1209,2,0)</f>
        <v/>
      </c>
      <c r="C1031" s="14">
        <f>VLOOKUP(F1031,'Datos por dni'!$B$810:$AT$1209,5,0)</f>
        <v>35381</v>
      </c>
      <c r="D1031" s="15" t="str">
        <f>IFERROR(__xludf.DUMMYFUNCTION("IF(REGEXMATCH(E1031,""^[0-9]{8}$""),""DNI"",IF(E1031&lt;&gt;"""",""OTRO"",""""))"),"DNI")</f>
        <v>DNI</v>
      </c>
      <c r="E1031" s="42" t="s">
        <v>644</v>
      </c>
      <c r="F1031" s="56">
        <v>4.0126173E7</v>
      </c>
      <c r="G1031" s="15" t="str">
        <f>VLOOKUP(TEXT(F1031,"0"),'Nacionalidades de todo por dni'!$A$2:$B$2168,2,0)</f>
        <v>Argentina</v>
      </c>
      <c r="H1031" s="18" t="str">
        <f t="shared" si="5"/>
        <v/>
      </c>
      <c r="I1031" s="18" t="str">
        <f t="shared" si="4"/>
        <v/>
      </c>
      <c r="J1031" s="15"/>
      <c r="K1031" s="18" t="str">
        <f>VLOOKUP(F1031,'Datos por dni'!$B$10:$AM$2168,11,0)</f>
        <v/>
      </c>
      <c r="L1031" s="15" t="str">
        <f>VLOOKUP(F1031,'Datos por dni'!$B$810:$AT$1209,12,0)</f>
        <v/>
      </c>
      <c r="M1031" s="15"/>
      <c r="N1031" s="15"/>
      <c r="O1031" s="15"/>
      <c r="P1031" s="15"/>
      <c r="Q1031" s="15"/>
    </row>
    <row r="1032">
      <c r="A1032" s="9" t="s">
        <v>670</v>
      </c>
      <c r="B1032" s="77" t="str">
        <f>VLOOKUP(F1032,'Datos por dni'!$B$810:$AT$1209,2,0)</f>
        <v/>
      </c>
      <c r="C1032" s="51">
        <f>VLOOKUP(F1032,'Datos por dni'!$B$810:$AT$1209,5,0)</f>
        <v>36645</v>
      </c>
      <c r="D1032" s="15" t="str">
        <f>IFERROR(__xludf.DUMMYFUNCTION("IF(REGEXMATCH(E1032,""^[0-9]{8}$""),""DNI"",IF(E1032&lt;&gt;"""",""OTRO"",""""))"),"DNI")</f>
        <v>DNI</v>
      </c>
      <c r="E1032" s="42" t="s">
        <v>645</v>
      </c>
      <c r="F1032" s="56">
        <v>4.2586885E7</v>
      </c>
      <c r="G1032" s="15" t="str">
        <f>VLOOKUP(TEXT(F1032,"0"),'Nacionalidades de todo por dni'!$A$2:$B$2168,2,0)</f>
        <v>Argentina</v>
      </c>
      <c r="H1032" s="18" t="str">
        <f t="shared" si="5"/>
        <v/>
      </c>
      <c r="I1032" s="18" t="str">
        <f t="shared" si="4"/>
        <v/>
      </c>
      <c r="J1032" s="15"/>
      <c r="K1032" s="18" t="str">
        <f>VLOOKUP(F1032,'Datos por dni'!$B$10:$AM$2168,11,0)</f>
        <v/>
      </c>
      <c r="L1032" s="15" t="str">
        <f>VLOOKUP(F1032,'Datos por dni'!$B$810:$AT$1209,12,0)</f>
        <v/>
      </c>
      <c r="M1032" s="15"/>
      <c r="N1032" s="15"/>
      <c r="O1032" s="15"/>
      <c r="P1032" s="15"/>
      <c r="Q1032" s="15"/>
    </row>
    <row r="1033">
      <c r="A1033" s="9" t="s">
        <v>670</v>
      </c>
      <c r="B1033" s="77" t="str">
        <f>VLOOKUP(F1033,'Datos por dni'!$B$810:$AT$1209,2,0)</f>
        <v/>
      </c>
      <c r="C1033" s="49">
        <f>VLOOKUP(F1033,'Datos por dni'!$B$810:$AT$1209,5,0)</f>
        <v>33541</v>
      </c>
      <c r="D1033" s="15" t="str">
        <f>IFERROR(__xludf.DUMMYFUNCTION("IF(REGEXMATCH(E1033,""^[0-9]{8}$""),""DNI"",IF(E1033&lt;&gt;"""",""OTRO"",""""))"),"DNI")</f>
        <v>DNI</v>
      </c>
      <c r="E1033" s="42" t="s">
        <v>646</v>
      </c>
      <c r="F1033" s="58">
        <v>3.6529377E7</v>
      </c>
      <c r="G1033" s="15" t="str">
        <f>VLOOKUP(TEXT(F1033,"0"),'Nacionalidades de todo por dni'!$A$2:$B$2168,2,0)</f>
        <v>Argentina</v>
      </c>
      <c r="H1033" s="18" t="str">
        <f t="shared" si="5"/>
        <v/>
      </c>
      <c r="I1033" s="18" t="str">
        <f t="shared" si="4"/>
        <v/>
      </c>
      <c r="J1033" s="15"/>
      <c r="K1033" s="18" t="str">
        <f>VLOOKUP(F1033,'Datos por dni'!$B$10:$AM$2168,11,0)</f>
        <v/>
      </c>
      <c r="L1033" s="15" t="str">
        <f>VLOOKUP(F1033,'Datos por dni'!$B$810:$AT$1209,12,0)</f>
        <v/>
      </c>
      <c r="M1033" s="15"/>
      <c r="N1033" s="15"/>
      <c r="O1033" s="15"/>
      <c r="P1033" s="15"/>
      <c r="Q1033" s="15"/>
    </row>
    <row r="1034">
      <c r="A1034" s="9" t="s">
        <v>670</v>
      </c>
      <c r="B1034" s="77" t="str">
        <f>VLOOKUP(F1034,'Datos por dni'!$B$810:$AT$1209,2,0)</f>
        <v/>
      </c>
      <c r="C1034" s="14">
        <f>VLOOKUP(F1034,'Datos por dni'!$B$810:$AT$1209,5,0)</f>
        <v>32417</v>
      </c>
      <c r="D1034" s="15" t="str">
        <f>IFERROR(__xludf.DUMMYFUNCTION("IF(REGEXMATCH(E1034,""^[0-9]{8}$""),""DNI"",IF(E1034&lt;&gt;"""",""OTRO"",""""))"),"DNI")</f>
        <v>DNI</v>
      </c>
      <c r="E1034" s="42" t="s">
        <v>647</v>
      </c>
      <c r="F1034" s="58">
        <v>3.4103167E7</v>
      </c>
      <c r="G1034" s="15" t="str">
        <f>VLOOKUP(TEXT(F1034,"0"),'Nacionalidades de todo por dni'!$A$2:$B$2168,2,0)</f>
        <v>Argentina</v>
      </c>
      <c r="H1034" s="18" t="str">
        <f t="shared" si="5"/>
        <v/>
      </c>
      <c r="I1034" s="18" t="str">
        <f t="shared" si="4"/>
        <v/>
      </c>
      <c r="J1034" s="15"/>
      <c r="K1034" s="18" t="str">
        <f>VLOOKUP(F1034,'Datos por dni'!$B$10:$AM$2168,11,0)</f>
        <v/>
      </c>
      <c r="L1034" s="15" t="str">
        <f>VLOOKUP(F1034,'Datos por dni'!$B$810:$AT$1209,12,0)</f>
        <v/>
      </c>
      <c r="M1034" s="15"/>
      <c r="N1034" s="15"/>
      <c r="O1034" s="15"/>
      <c r="P1034" s="15"/>
      <c r="Q1034" s="15"/>
    </row>
    <row r="1035">
      <c r="A1035" s="9" t="s">
        <v>670</v>
      </c>
      <c r="B1035" s="77" t="str">
        <f>VLOOKUP(F1035,'Datos por dni'!$B$810:$AT$1209,2,0)</f>
        <v/>
      </c>
      <c r="C1035" s="60">
        <f>VLOOKUP(F1035,'Datos por dni'!$B$810:$AT$1209,5,0)</f>
        <v>35521</v>
      </c>
      <c r="D1035" s="15" t="str">
        <f>IFERROR(__xludf.DUMMYFUNCTION("IF(REGEXMATCH(E1035,""^[0-9]{8}$""),""DNI"",IF(E1035&lt;&gt;"""",""OTRO"",""""))"),"DNI")</f>
        <v>DNI</v>
      </c>
      <c r="E1035" s="42" t="s">
        <v>648</v>
      </c>
      <c r="F1035" s="58">
        <v>4.054351E7</v>
      </c>
      <c r="G1035" s="15" t="str">
        <f>VLOOKUP(TEXT(F1035,"0"),'Nacionalidades de todo por dni'!$A$2:$B$2168,2,0)</f>
        <v>Argentina</v>
      </c>
      <c r="H1035" s="18" t="str">
        <f t="shared" si="5"/>
        <v/>
      </c>
      <c r="I1035" s="18" t="str">
        <f t="shared" si="4"/>
        <v/>
      </c>
      <c r="J1035" s="15"/>
      <c r="K1035" s="18" t="str">
        <f>VLOOKUP(F1035,'Datos por dni'!$B$10:$AM$2168,11,0)</f>
        <v/>
      </c>
      <c r="L1035" s="15" t="str">
        <f>VLOOKUP(F1035,'Datos por dni'!$B$810:$AT$1209,12,0)</f>
        <v/>
      </c>
      <c r="M1035" s="15"/>
      <c r="N1035" s="15"/>
      <c r="O1035" s="15"/>
      <c r="P1035" s="15"/>
      <c r="Q1035" s="15"/>
    </row>
    <row r="1036">
      <c r="A1036" s="9" t="s">
        <v>670</v>
      </c>
      <c r="B1036" s="77" t="str">
        <f>VLOOKUP(F1036,'Datos por dni'!$B$810:$AT$1209,2,0)</f>
        <v/>
      </c>
      <c r="C1036" s="60">
        <f>VLOOKUP(F1036,'Datos por dni'!$B$810:$AT$1209,5,0)</f>
        <v>36359</v>
      </c>
      <c r="D1036" s="15" t="str">
        <f>IFERROR(__xludf.DUMMYFUNCTION("IF(REGEXMATCH(E1036,""^[0-9]{8}$""),""DNI"",IF(E1036&lt;&gt;"""",""OTRO"",""""))"),"DNI")</f>
        <v>DNI</v>
      </c>
      <c r="E1036" s="42" t="s">
        <v>649</v>
      </c>
      <c r="F1036" s="58">
        <v>4.2077034E7</v>
      </c>
      <c r="G1036" s="15" t="str">
        <f>VLOOKUP(TEXT(F1036,"0"),'Nacionalidades de todo por dni'!$A$2:$B$2168,2,0)</f>
        <v>Argentina</v>
      </c>
      <c r="H1036" s="18" t="str">
        <f t="shared" si="5"/>
        <v/>
      </c>
      <c r="I1036" s="18" t="str">
        <f t="shared" si="4"/>
        <v/>
      </c>
      <c r="J1036" s="15"/>
      <c r="K1036" s="18" t="str">
        <f>VLOOKUP(F1036,'Datos por dni'!$B$10:$AM$2168,11,0)</f>
        <v/>
      </c>
      <c r="L1036" s="15" t="str">
        <f>VLOOKUP(F1036,'Datos por dni'!$B$810:$AT$1209,12,0)</f>
        <v/>
      </c>
      <c r="M1036" s="15"/>
      <c r="N1036" s="15"/>
      <c r="O1036" s="15"/>
      <c r="P1036" s="15"/>
      <c r="Q1036" s="15"/>
    </row>
    <row r="1037">
      <c r="A1037" s="9" t="s">
        <v>670</v>
      </c>
      <c r="B1037" s="77" t="str">
        <f>VLOOKUP(F1037,'Datos por dni'!$B$810:$AT$1209,2,0)</f>
        <v/>
      </c>
      <c r="C1037" s="60">
        <f>VLOOKUP(F1037,'Datos por dni'!$B$810:$AT$1209,5,0)</f>
        <v>35349</v>
      </c>
      <c r="D1037" s="15" t="str">
        <f>IFERROR(__xludf.DUMMYFUNCTION("IF(REGEXMATCH(E1037,""^[0-9]{8}$""),""DNI"",IF(E1037&lt;&gt;"""",""OTRO"",""""))"),"DNI")</f>
        <v>DNI</v>
      </c>
      <c r="E1037" s="42" t="s">
        <v>650</v>
      </c>
      <c r="F1037" s="58">
        <v>3.9888583E7</v>
      </c>
      <c r="G1037" s="15" t="str">
        <f>VLOOKUP(TEXT(F1037,"0"),'Nacionalidades de todo por dni'!$A$2:$B$2168,2,0)</f>
        <v>Argentina</v>
      </c>
      <c r="H1037" s="18" t="str">
        <f t="shared" si="5"/>
        <v/>
      </c>
      <c r="I1037" s="18" t="str">
        <f t="shared" si="4"/>
        <v/>
      </c>
      <c r="J1037" s="15"/>
      <c r="K1037" s="18" t="str">
        <f>VLOOKUP(F1037,'Datos por dni'!$B$10:$AM$2168,11,0)</f>
        <v/>
      </c>
      <c r="L1037" s="15" t="str">
        <f>VLOOKUP(F1037,'Datos por dni'!$B$810:$AT$1209,12,0)</f>
        <v/>
      </c>
      <c r="M1037" s="15"/>
      <c r="N1037" s="15"/>
      <c r="O1037" s="15"/>
      <c r="P1037" s="15"/>
      <c r="Q1037" s="15"/>
    </row>
    <row r="1038">
      <c r="A1038" s="9" t="s">
        <v>670</v>
      </c>
      <c r="B1038" s="77" t="str">
        <f>VLOOKUP(F1038,'Datos por dni'!$B$810:$AT$1209,2,0)</f>
        <v/>
      </c>
      <c r="C1038" s="60">
        <f>VLOOKUP(F1038,'Datos por dni'!$B$810:$AT$1209,5,0)</f>
        <v>37194</v>
      </c>
      <c r="D1038" s="15" t="str">
        <f>IFERROR(__xludf.DUMMYFUNCTION("IF(REGEXMATCH(E1038,""^[0-9]{8}$""),""DNI"",IF(E1038&lt;&gt;"""",""OTRO"",""""))"),"DNI")</f>
        <v>DNI</v>
      </c>
      <c r="E1038" s="42" t="s">
        <v>651</v>
      </c>
      <c r="F1038" s="59">
        <v>4.3404883E7</v>
      </c>
      <c r="G1038" s="15" t="str">
        <f>VLOOKUP(TEXT(F1038,"0"),'Nacionalidades de todo por dni'!$A$2:$B$2168,2,0)</f>
        <v>Argentina</v>
      </c>
      <c r="H1038" s="18" t="str">
        <f t="shared" si="5"/>
        <v/>
      </c>
      <c r="I1038" s="18" t="str">
        <f t="shared" si="4"/>
        <v/>
      </c>
      <c r="J1038" s="15"/>
      <c r="K1038" s="18" t="str">
        <f>VLOOKUP(F1038,'Datos por dni'!$B$10:$AM$2168,11,0)</f>
        <v/>
      </c>
      <c r="L1038" s="15" t="str">
        <f>VLOOKUP(F1038,'Datos por dni'!$B$810:$AT$1209,12,0)</f>
        <v/>
      </c>
      <c r="M1038" s="15"/>
      <c r="N1038" s="15"/>
      <c r="O1038" s="15"/>
      <c r="P1038" s="15"/>
      <c r="Q1038" s="15"/>
    </row>
    <row r="1039">
      <c r="A1039" s="9" t="s">
        <v>670</v>
      </c>
      <c r="B1039" s="77" t="str">
        <f>VLOOKUP(F1039,'Datos por dni'!$B$810:$AT$1209,2,0)</f>
        <v/>
      </c>
      <c r="C1039" s="51">
        <f>VLOOKUP(F1039,'Datos por dni'!$B$810:$AT$1209,5,0)</f>
        <v>35173</v>
      </c>
      <c r="D1039" s="15" t="str">
        <f>IFERROR(__xludf.DUMMYFUNCTION("IF(REGEXMATCH(E1039,""^[0-9]{8}$""),""DNI"",IF(E1039&lt;&gt;"""",""OTRO"",""""))"),"DNI")</f>
        <v>DNI</v>
      </c>
      <c r="E1039" s="42" t="s">
        <v>652</v>
      </c>
      <c r="F1039" s="61">
        <v>3.9523787E7</v>
      </c>
      <c r="G1039" s="15" t="str">
        <f>VLOOKUP(TEXT(F1039,"0"),'Nacionalidades de todo por dni'!$A$2:$B$2168,2,0)</f>
        <v>Argentina</v>
      </c>
      <c r="H1039" s="18" t="str">
        <f t="shared" si="5"/>
        <v/>
      </c>
      <c r="I1039" s="18" t="str">
        <f t="shared" si="4"/>
        <v/>
      </c>
      <c r="J1039" s="15"/>
      <c r="K1039" s="18" t="str">
        <f>VLOOKUP(F1039,'Datos por dni'!$B$10:$AM$2168,11,0)</f>
        <v/>
      </c>
      <c r="L1039" s="15" t="str">
        <f>VLOOKUP(F1039,'Datos por dni'!$B$810:$AT$1209,12,0)</f>
        <v/>
      </c>
      <c r="M1039" s="15"/>
      <c r="N1039" s="15"/>
      <c r="O1039" s="15"/>
      <c r="P1039" s="15"/>
      <c r="Q1039" s="15"/>
    </row>
    <row r="1040">
      <c r="A1040" s="9" t="s">
        <v>670</v>
      </c>
      <c r="B1040" s="77" t="str">
        <f>VLOOKUP(F1040,'Datos por dni'!$B$810:$AT$1209,2,0)</f>
        <v/>
      </c>
      <c r="C1040" s="14">
        <f>VLOOKUP(F1040,'Datos por dni'!$B$810:$AT$1209,5,0)</f>
        <v>32464</v>
      </c>
      <c r="D1040" s="15" t="str">
        <f>IFERROR(__xludf.DUMMYFUNCTION("IF(REGEXMATCH(E1040,""^[0-9]{8}$""),""DNI"",IF(E1040&lt;&gt;"""",""OTRO"",""""))"),"DNI")</f>
        <v>DNI</v>
      </c>
      <c r="E1040" s="42" t="s">
        <v>653</v>
      </c>
      <c r="F1040" s="58">
        <v>3.4270216E7</v>
      </c>
      <c r="G1040" s="15" t="str">
        <f>VLOOKUP(TEXT(F1040,"0"),'Nacionalidades de todo por dni'!$A$2:$B$2168,2,0)</f>
        <v>Argentina</v>
      </c>
      <c r="H1040" s="18" t="str">
        <f t="shared" si="5"/>
        <v/>
      </c>
      <c r="I1040" s="18" t="str">
        <f t="shared" si="4"/>
        <v/>
      </c>
      <c r="J1040" s="15"/>
      <c r="K1040" s="18" t="str">
        <f>VLOOKUP(F1040,'Datos por dni'!$B$10:$AM$2168,11,0)</f>
        <v/>
      </c>
      <c r="L1040" s="15" t="str">
        <f>VLOOKUP(F1040,'Datos por dni'!$B$810:$AT$1209,12,0)</f>
        <v/>
      </c>
      <c r="M1040" s="15"/>
      <c r="N1040" s="15"/>
      <c r="O1040" s="15"/>
      <c r="P1040" s="15"/>
      <c r="Q1040" s="15"/>
    </row>
    <row r="1041">
      <c r="A1041" s="9" t="s">
        <v>670</v>
      </c>
      <c r="B1041" s="77" t="str">
        <f>VLOOKUP(F1041,'Datos por dni'!$B$810:$AT$1209,2,0)</f>
        <v/>
      </c>
      <c r="C1041" s="14">
        <f>VLOOKUP(F1041,'Datos por dni'!$B$810:$AT$1209,5,0)</f>
        <v>34723</v>
      </c>
      <c r="D1041" s="15" t="str">
        <f>IFERROR(__xludf.DUMMYFUNCTION("IF(REGEXMATCH(E1041,""^[0-9]{8}$""),""DNI"",IF(E1041&lt;&gt;"""",""OTRO"",""""))"),"DNI")</f>
        <v>DNI</v>
      </c>
      <c r="E1041" s="42" t="s">
        <v>654</v>
      </c>
      <c r="F1041" s="61">
        <v>3.8888913E7</v>
      </c>
      <c r="G1041" s="15" t="str">
        <f>VLOOKUP(TEXT(F1041,"0"),'Nacionalidades de todo por dni'!$A$2:$B$2168,2,0)</f>
        <v>Argentina</v>
      </c>
      <c r="H1041" s="18" t="str">
        <f t="shared" si="5"/>
        <v/>
      </c>
      <c r="I1041" s="18" t="str">
        <f t="shared" si="4"/>
        <v/>
      </c>
      <c r="J1041" s="15"/>
      <c r="K1041" s="18" t="str">
        <f>VLOOKUP(F1041,'Datos por dni'!$B$10:$AM$2168,11,0)</f>
        <v/>
      </c>
      <c r="L1041" s="15" t="str">
        <f>VLOOKUP(F1041,'Datos por dni'!$B$810:$AT$1209,12,0)</f>
        <v/>
      </c>
      <c r="M1041" s="15"/>
      <c r="N1041" s="15"/>
      <c r="O1041" s="15"/>
      <c r="P1041" s="15"/>
      <c r="Q1041" s="15"/>
    </row>
    <row r="1042">
      <c r="A1042" s="9" t="s">
        <v>670</v>
      </c>
      <c r="B1042" s="77" t="str">
        <f>VLOOKUP(F1042,'Datos por dni'!$B$810:$AT$1209,2,0)</f>
        <v/>
      </c>
      <c r="C1042" s="14">
        <f>VLOOKUP(F1042,'Datos por dni'!$B$810:$AT$1209,5,0)</f>
        <v>34534</v>
      </c>
      <c r="D1042" s="15" t="str">
        <f>IFERROR(__xludf.DUMMYFUNCTION("IF(REGEXMATCH(E1042,""^[0-9]{8}$""),""DNI"",IF(E1042&lt;&gt;"""",""OTRO"",""""))"),"DNI")</f>
        <v>DNI</v>
      </c>
      <c r="E1042" s="42" t="s">
        <v>655</v>
      </c>
      <c r="F1042" s="61">
        <v>3.8124764E7</v>
      </c>
      <c r="G1042" s="15" t="str">
        <f>VLOOKUP(TEXT(F1042,"0"),'Nacionalidades de todo por dni'!$A$2:$B$2168,2,0)</f>
        <v>Argentina</v>
      </c>
      <c r="H1042" s="18" t="str">
        <f t="shared" si="5"/>
        <v/>
      </c>
      <c r="I1042" s="18" t="str">
        <f t="shared" si="4"/>
        <v/>
      </c>
      <c r="J1042" s="15"/>
      <c r="K1042" s="18" t="str">
        <f>VLOOKUP(F1042,'Datos por dni'!$B$10:$AM$2168,11,0)</f>
        <v/>
      </c>
      <c r="L1042" s="15" t="str">
        <f>VLOOKUP(F1042,'Datos por dni'!$B$810:$AT$1209,12,0)</f>
        <v/>
      </c>
      <c r="M1042" s="15"/>
      <c r="N1042" s="15"/>
      <c r="O1042" s="15"/>
      <c r="P1042" s="15"/>
      <c r="Q1042" s="15"/>
    </row>
    <row r="1043">
      <c r="A1043" s="9" t="s">
        <v>670</v>
      </c>
      <c r="B1043" s="77" t="str">
        <f>VLOOKUP(F1043,'Datos por dni'!$B$810:$AT$1209,2,0)</f>
        <v/>
      </c>
      <c r="C1043" s="14">
        <f>VLOOKUP(F1043,'Datos por dni'!$B$810:$AT$1209,5,0)</f>
        <v>30787</v>
      </c>
      <c r="D1043" s="15" t="str">
        <f>IFERROR(__xludf.DUMMYFUNCTION("IF(REGEXMATCH(E1043,""^[0-9]{8}$""),""DNI"",IF(E1043&lt;&gt;"""",""OTRO"",""""))"),"DNI")</f>
        <v>DNI</v>
      </c>
      <c r="E1043" s="42" t="s">
        <v>656</v>
      </c>
      <c r="F1043" s="61">
        <v>3.0708378E7</v>
      </c>
      <c r="G1043" s="15" t="str">
        <f>VLOOKUP(TEXT(F1043,"0"),'Nacionalidades de todo por dni'!$A$2:$B$2168,2,0)</f>
        <v>Argentina</v>
      </c>
      <c r="H1043" s="18" t="str">
        <f t="shared" si="5"/>
        <v/>
      </c>
      <c r="I1043" s="18" t="str">
        <f t="shared" si="4"/>
        <v/>
      </c>
      <c r="J1043" s="15"/>
      <c r="K1043" s="18" t="str">
        <f>VLOOKUP(F1043,'Datos por dni'!$B$10:$AM$2168,11,0)</f>
        <v/>
      </c>
      <c r="L1043" s="15" t="str">
        <f>VLOOKUP(F1043,'Datos por dni'!$B$810:$AT$1209,12,0)</f>
        <v/>
      </c>
      <c r="M1043" s="15"/>
      <c r="N1043" s="15"/>
      <c r="O1043" s="15"/>
      <c r="P1043" s="15"/>
      <c r="Q1043" s="15"/>
    </row>
    <row r="1044">
      <c r="A1044" s="9" t="s">
        <v>670</v>
      </c>
      <c r="B1044" s="77" t="str">
        <f>VLOOKUP(F1044,'Datos por dni'!$B$810:$AT$1209,2,0)</f>
        <v/>
      </c>
      <c r="C1044" s="14">
        <f>VLOOKUP(F1044,'Datos por dni'!$B$810:$AT$1209,5,0)</f>
        <v>35210</v>
      </c>
      <c r="D1044" s="15" t="str">
        <f>IFERROR(__xludf.DUMMYFUNCTION("IF(REGEXMATCH(E1044,""^[0-9]{8}$""),""DNI"",IF(E1044&lt;&gt;"""",""OTRO"",""""))"),"DNI")</f>
        <v>DNI</v>
      </c>
      <c r="E1044" s="42" t="s">
        <v>657</v>
      </c>
      <c r="F1044" s="61">
        <v>3.9644227E7</v>
      </c>
      <c r="G1044" s="15" t="str">
        <f>VLOOKUP(TEXT(F1044,"0"),'Nacionalidades de todo por dni'!$A$2:$B$2168,2,0)</f>
        <v>Argentina</v>
      </c>
      <c r="H1044" s="18" t="str">
        <f t="shared" si="5"/>
        <v/>
      </c>
      <c r="I1044" s="18" t="str">
        <f t="shared" si="4"/>
        <v/>
      </c>
      <c r="J1044" s="15"/>
      <c r="K1044" s="18" t="str">
        <f>VLOOKUP(F1044,'Datos por dni'!$B$10:$AM$2168,11,0)</f>
        <v/>
      </c>
      <c r="L1044" s="15" t="str">
        <f>VLOOKUP(F1044,'Datos por dni'!$B$810:$AT$1209,12,0)</f>
        <v/>
      </c>
      <c r="M1044" s="15"/>
      <c r="N1044" s="15"/>
      <c r="O1044" s="15"/>
      <c r="P1044" s="15"/>
      <c r="Q1044" s="15"/>
    </row>
    <row r="1045">
      <c r="A1045" s="9" t="s">
        <v>670</v>
      </c>
      <c r="B1045" s="77" t="str">
        <f>VLOOKUP(F1045,'Datos por dni'!$B$810:$AT$1209,2,0)</f>
        <v/>
      </c>
      <c r="C1045" s="14">
        <f>VLOOKUP(F1045,'Datos por dni'!$B$810:$AT$1209,5,0)</f>
        <v>36426</v>
      </c>
      <c r="D1045" s="15" t="str">
        <f>IFERROR(__xludf.DUMMYFUNCTION("IF(REGEXMATCH(E1045,""^[0-9]{8}$""),""DNI"",IF(E1045&lt;&gt;"""",""OTRO"",""""))"),"DNI")</f>
        <v>DNI</v>
      </c>
      <c r="E1045" s="42" t="s">
        <v>658</v>
      </c>
      <c r="F1045" s="61">
        <v>4.2119137E7</v>
      </c>
      <c r="G1045" s="15" t="str">
        <f>VLOOKUP(TEXT(F1045,"0"),'Nacionalidades de todo por dni'!$A$2:$B$2168,2,0)</f>
        <v>Argentina</v>
      </c>
      <c r="H1045" s="18" t="str">
        <f t="shared" si="5"/>
        <v/>
      </c>
      <c r="I1045" s="18" t="str">
        <f t="shared" si="4"/>
        <v/>
      </c>
      <c r="J1045" s="15"/>
      <c r="K1045" s="18" t="str">
        <f>VLOOKUP(F1045,'Datos por dni'!$B$10:$AM$2168,11,0)</f>
        <v/>
      </c>
      <c r="L1045" s="15" t="str">
        <f>VLOOKUP(F1045,'Datos por dni'!$B$810:$AT$1209,12,0)</f>
        <v/>
      </c>
      <c r="M1045" s="15"/>
      <c r="N1045" s="15"/>
      <c r="O1045" s="15"/>
      <c r="P1045" s="15"/>
      <c r="Q1045" s="15"/>
    </row>
    <row r="1046">
      <c r="A1046" s="9" t="s">
        <v>670</v>
      </c>
      <c r="B1046" s="77" t="str">
        <f>VLOOKUP(F1046,'Datos por dni'!$B$810:$AT$1209,2,0)</f>
        <v/>
      </c>
      <c r="C1046" s="14">
        <f>VLOOKUP(F1046,'Datos por dni'!$B$810:$AT$1209,5,0)</f>
        <v>37390</v>
      </c>
      <c r="D1046" s="15" t="str">
        <f>IFERROR(__xludf.DUMMYFUNCTION("IF(REGEXMATCH(E1046,""^[0-9]{8}$""),""DNI"",IF(E1046&lt;&gt;"""",""OTRO"",""""))"),"DNI")</f>
        <v>DNI</v>
      </c>
      <c r="E1046" s="42" t="s">
        <v>659</v>
      </c>
      <c r="F1046" s="61">
        <v>4.4093284E7</v>
      </c>
      <c r="G1046" s="15" t="str">
        <f>VLOOKUP(TEXT(F1046,"0"),'Nacionalidades de todo por dni'!$A$2:$B$2168,2,0)</f>
        <v>Argentina</v>
      </c>
      <c r="H1046" s="18" t="str">
        <f t="shared" si="5"/>
        <v/>
      </c>
      <c r="I1046" s="18" t="str">
        <f t="shared" si="4"/>
        <v/>
      </c>
      <c r="J1046" s="15"/>
      <c r="K1046" s="18" t="str">
        <f>VLOOKUP(F1046,'Datos por dni'!$B$10:$AM$2168,11,0)</f>
        <v/>
      </c>
      <c r="L1046" s="15" t="str">
        <f>VLOOKUP(F1046,'Datos por dni'!$B$810:$AT$1209,12,0)</f>
        <v/>
      </c>
      <c r="M1046" s="15"/>
      <c r="N1046" s="15"/>
      <c r="O1046" s="15"/>
      <c r="P1046" s="15"/>
      <c r="Q1046" s="15"/>
    </row>
    <row r="1047">
      <c r="A1047" s="9" t="s">
        <v>670</v>
      </c>
      <c r="B1047" s="77" t="str">
        <f>VLOOKUP(F1047,'Datos por dni'!$B$810:$AT$1209,2,0)</f>
        <v/>
      </c>
      <c r="C1047" s="14">
        <f>VLOOKUP(F1047,'Datos por dni'!$B$810:$AT$1209,5,0)</f>
        <v>37367</v>
      </c>
      <c r="D1047" s="15" t="str">
        <f>IFERROR(__xludf.DUMMYFUNCTION("IF(REGEXMATCH(E1047,""^[0-9]{8}$""),""DNI"",IF(E1047&lt;&gt;"""",""OTRO"",""""))"),"OTRO")</f>
        <v>OTRO</v>
      </c>
      <c r="E1047" s="42" t="s">
        <v>660</v>
      </c>
      <c r="F1047" s="61">
        <v>4.42057738E8</v>
      </c>
      <c r="G1047" s="15" t="str">
        <f>VLOOKUP(TEXT(F1047,"0"),'Nacionalidades de todo por dni'!$A$2:$B$2168,2,0)</f>
        <v>Argentina</v>
      </c>
      <c r="H1047" s="18" t="str">
        <f t="shared" si="5"/>
        <v/>
      </c>
      <c r="I1047" s="18" t="str">
        <f t="shared" si="4"/>
        <v/>
      </c>
      <c r="J1047" s="15"/>
      <c r="K1047" s="18" t="str">
        <f>VLOOKUP(F1047,'Datos por dni'!$B$10:$AM$2168,11,0)</f>
        <v/>
      </c>
      <c r="L1047" s="15" t="str">
        <f>VLOOKUP(F1047,'Datos por dni'!$B$810:$AT$1209,12,0)</f>
        <v/>
      </c>
      <c r="M1047" s="15"/>
      <c r="N1047" s="15"/>
      <c r="O1047" s="15"/>
      <c r="P1047" s="15"/>
      <c r="Q1047" s="15"/>
    </row>
    <row r="1048">
      <c r="A1048" s="9" t="s">
        <v>670</v>
      </c>
      <c r="B1048" s="77" t="str">
        <f>VLOOKUP(F1048,'Datos por dni'!$B$810:$AT$1209,2,0)</f>
        <v/>
      </c>
      <c r="C1048" s="14">
        <f>VLOOKUP(F1048,'Datos por dni'!$B$810:$AT$1209,5,0)</f>
        <v>36368</v>
      </c>
      <c r="D1048" s="15" t="str">
        <f>IFERROR(__xludf.DUMMYFUNCTION("IF(REGEXMATCH(E1048,""^[0-9]{8}$""),""DNI"",IF(E1048&lt;&gt;"""",""OTRO"",""""))"),"DNI")</f>
        <v>DNI</v>
      </c>
      <c r="E1048" s="42" t="s">
        <v>661</v>
      </c>
      <c r="F1048" s="61">
        <v>4.2099032E7</v>
      </c>
      <c r="G1048" s="15" t="str">
        <f>VLOOKUP(TEXT(F1048,"0"),'Nacionalidades de todo por dni'!$A$2:$B$2168,2,0)</f>
        <v>Argentina</v>
      </c>
      <c r="H1048" s="18" t="str">
        <f t="shared" si="5"/>
        <v/>
      </c>
      <c r="I1048" s="18" t="str">
        <f t="shared" si="4"/>
        <v/>
      </c>
      <c r="J1048" s="15"/>
      <c r="K1048" s="18" t="str">
        <f>VLOOKUP(F1048,'Datos por dni'!$B$10:$AM$2168,11,0)</f>
        <v/>
      </c>
      <c r="L1048" s="15" t="str">
        <f>VLOOKUP(F1048,'Datos por dni'!$B$810:$AT$1209,12,0)</f>
        <v/>
      </c>
      <c r="M1048" s="15"/>
      <c r="N1048" s="15"/>
      <c r="O1048" s="15"/>
      <c r="P1048" s="15"/>
      <c r="Q1048" s="15"/>
    </row>
    <row r="1049">
      <c r="A1049" s="9" t="s">
        <v>670</v>
      </c>
      <c r="B1049" s="77" t="str">
        <f>VLOOKUP(F1049,'Datos por dni'!$B$810:$AT$1209,2,0)</f>
        <v/>
      </c>
      <c r="C1049" s="14">
        <f>VLOOKUP(F1049,'Datos por dni'!$B$810:$AT$1209,5,0)</f>
        <v>36596</v>
      </c>
      <c r="D1049" s="15" t="str">
        <f>IFERROR(__xludf.DUMMYFUNCTION("IF(REGEXMATCH(E1049,""^[0-9]{8}$""),""DNI"",IF(E1049&lt;&gt;"""",""OTRO"",""""))"),"DNI")</f>
        <v>DNI</v>
      </c>
      <c r="E1049" s="42" t="s">
        <v>662</v>
      </c>
      <c r="F1049" s="61">
        <v>4.2398557E7</v>
      </c>
      <c r="G1049" s="15" t="str">
        <f>VLOOKUP(TEXT(F1049,"0"),'Nacionalidades de todo por dni'!$A$2:$B$2168,2,0)</f>
        <v>Argentina</v>
      </c>
      <c r="H1049" s="18" t="str">
        <f t="shared" si="5"/>
        <v/>
      </c>
      <c r="I1049" s="18" t="str">
        <f t="shared" si="4"/>
        <v/>
      </c>
      <c r="J1049" s="15"/>
      <c r="K1049" s="18" t="str">
        <f>VLOOKUP(F1049,'Datos por dni'!$B$10:$AM$2168,11,0)</f>
        <v/>
      </c>
      <c r="L1049" s="15" t="str">
        <f>VLOOKUP(F1049,'Datos por dni'!$B$810:$AT$1209,12,0)</f>
        <v/>
      </c>
      <c r="M1049" s="15"/>
      <c r="N1049" s="15"/>
      <c r="O1049" s="15"/>
      <c r="P1049" s="15"/>
      <c r="Q1049" s="15"/>
    </row>
    <row r="1050">
      <c r="A1050" s="9" t="s">
        <v>670</v>
      </c>
      <c r="B1050" s="77" t="str">
        <f>VLOOKUP(F1050,'Datos por dni'!$B$810:$AT$1209,2,0)</f>
        <v/>
      </c>
      <c r="C1050" s="14">
        <f>VLOOKUP(F1050,'Datos por dni'!$B$810:$AT$1209,5,0)</f>
        <v>36206</v>
      </c>
      <c r="D1050" s="15" t="str">
        <f>IFERROR(__xludf.DUMMYFUNCTION("IF(REGEXMATCH(E1050,""^[0-9]{8}$""),""DNI"",IF(E1050&lt;&gt;"""",""OTRO"",""""))"),"DNI")</f>
        <v>DNI</v>
      </c>
      <c r="E1050" s="42" t="s">
        <v>663</v>
      </c>
      <c r="F1050" s="61">
        <v>4.1780832E7</v>
      </c>
      <c r="G1050" s="15" t="str">
        <f>VLOOKUP(TEXT(F1050,"0"),'Nacionalidades de todo por dni'!$A$2:$B$2168,2,0)</f>
        <v>Argentina</v>
      </c>
      <c r="H1050" s="18" t="str">
        <f t="shared" si="5"/>
        <v/>
      </c>
      <c r="I1050" s="18" t="str">
        <f t="shared" si="4"/>
        <v/>
      </c>
      <c r="J1050" s="15"/>
      <c r="K1050" s="18" t="str">
        <f>VLOOKUP(F1050,'Datos por dni'!$B$10:$AM$2168,11,0)</f>
        <v/>
      </c>
      <c r="L1050" s="15" t="str">
        <f>VLOOKUP(F1050,'Datos por dni'!$B$810:$AT$1209,12,0)</f>
        <v/>
      </c>
      <c r="M1050" s="15"/>
      <c r="N1050" s="15"/>
      <c r="O1050" s="15"/>
      <c r="P1050" s="15"/>
      <c r="Q1050" s="15"/>
    </row>
    <row r="1051">
      <c r="A1051" s="9" t="s">
        <v>670</v>
      </c>
      <c r="B1051" s="77" t="str">
        <f>VLOOKUP(F1051,'Datos por dni'!$B$810:$AT$1209,2,0)</f>
        <v/>
      </c>
      <c r="C1051" s="14">
        <f>VLOOKUP(F1051,'Datos por dni'!$B$810:$AT$1209,5,0)</f>
        <v>33196</v>
      </c>
      <c r="D1051" s="15" t="str">
        <f>IFERROR(__xludf.DUMMYFUNCTION("IF(REGEXMATCH(E1051,""^[0-9]{8}$""),""DNI"",IF(E1051&lt;&gt;"""",""OTRO"",""""))"),"DNI")</f>
        <v>DNI</v>
      </c>
      <c r="E1051" s="42" t="s">
        <v>671</v>
      </c>
      <c r="F1051" s="61">
        <v>3.5364784E7</v>
      </c>
      <c r="G1051" s="15" t="str">
        <f>VLOOKUP(TEXT(F1051,"0"),'Nacionalidades de todo por dni'!$A$2:$B$2168,2,0)</f>
        <v>Argentina</v>
      </c>
      <c r="H1051" s="18" t="str">
        <f t="shared" si="5"/>
        <v/>
      </c>
      <c r="I1051" s="18" t="str">
        <f t="shared" si="4"/>
        <v/>
      </c>
      <c r="J1051" s="15"/>
      <c r="K1051" s="18" t="str">
        <f>VLOOKUP(F1051,'Datos por dni'!$B$10:$AM$2168,11,0)</f>
        <v/>
      </c>
      <c r="L1051" s="15" t="str">
        <f>VLOOKUP(F1051,'Datos por dni'!$B$810:$AT$1209,12,0)</f>
        <v/>
      </c>
      <c r="M1051" s="15"/>
      <c r="N1051" s="15"/>
      <c r="O1051" s="15"/>
      <c r="P1051" s="15"/>
      <c r="Q1051" s="15"/>
    </row>
    <row r="1052">
      <c r="A1052" s="9" t="s">
        <v>670</v>
      </c>
      <c r="B1052" s="77" t="str">
        <f>VLOOKUP(F1052,'Datos por dni'!$B$810:$AT$1209,2,0)</f>
        <v/>
      </c>
      <c r="C1052" s="14">
        <f>VLOOKUP(F1052,'Datos por dni'!$B$810:$AT$1209,5,0)</f>
        <v>35397</v>
      </c>
      <c r="D1052" s="15" t="str">
        <f>IFERROR(__xludf.DUMMYFUNCTION("IF(REGEXMATCH(E1052,""^[0-9]{8}$""),""DNI"",IF(E1052&lt;&gt;"""",""OTRO"",""""))"),"DNI")</f>
        <v>DNI</v>
      </c>
      <c r="E1052" s="42" t="s">
        <v>409</v>
      </c>
      <c r="F1052" s="61">
        <v>4.0127051E7</v>
      </c>
      <c r="G1052" s="15" t="str">
        <f>VLOOKUP(TEXT(F1052,"0"),'Nacionalidades de todo por dni'!$A$2:$B$2168,2,0)</f>
        <v>Argentina</v>
      </c>
      <c r="H1052" s="18" t="str">
        <f t="shared" si="5"/>
        <v/>
      </c>
      <c r="I1052" s="18" t="str">
        <f t="shared" si="4"/>
        <v/>
      </c>
      <c r="J1052" s="15"/>
      <c r="K1052" s="18" t="str">
        <f>VLOOKUP(F1052,'Datos por dni'!$B$10:$AM$2168,11,0)</f>
        <v/>
      </c>
      <c r="L1052" s="15" t="str">
        <f>VLOOKUP(F1052,'Datos por dni'!$B$810:$AT$1209,12,0)</f>
        <v/>
      </c>
      <c r="M1052" s="15"/>
      <c r="N1052" s="15"/>
      <c r="O1052" s="15"/>
      <c r="P1052" s="15"/>
      <c r="Q1052" s="15"/>
    </row>
    <row r="1053">
      <c r="A1053" s="9" t="s">
        <v>670</v>
      </c>
      <c r="B1053" s="77" t="str">
        <f>VLOOKUP(F1053,'Datos por dni'!$B$810:$AT$1209,2,0)</f>
        <v/>
      </c>
      <c r="C1053" s="14">
        <f>VLOOKUP(F1053,'Datos por dni'!$B$810:$AT$1209,5,0)</f>
        <v>36811</v>
      </c>
      <c r="D1053" s="15" t="str">
        <f>IFERROR(__xludf.DUMMYFUNCTION("IF(REGEXMATCH(E1053,""^[0-9]{8}$""),""DNI"",IF(E1053&lt;&gt;"""",""OTRO"",""""))"),"DNI")</f>
        <v>DNI</v>
      </c>
      <c r="E1053" s="42" t="s">
        <v>410</v>
      </c>
      <c r="F1053" s="61">
        <v>4.3021286E7</v>
      </c>
      <c r="G1053" s="15" t="str">
        <f>VLOOKUP(TEXT(F1053,"0"),'Nacionalidades de todo por dni'!$A$2:$B$2168,2,0)</f>
        <v>Argentina</v>
      </c>
      <c r="H1053" s="18" t="str">
        <f t="shared" si="5"/>
        <v/>
      </c>
      <c r="I1053" s="18" t="str">
        <f t="shared" si="4"/>
        <v/>
      </c>
      <c r="J1053" s="15"/>
      <c r="K1053" s="18" t="str">
        <f>VLOOKUP(F1053,'Datos por dni'!$B$10:$AM$2168,11,0)</f>
        <v/>
      </c>
      <c r="L1053" s="15" t="str">
        <f>VLOOKUP(F1053,'Datos por dni'!$B$810:$AT$1209,12,0)</f>
        <v/>
      </c>
      <c r="M1053" s="15"/>
      <c r="N1053" s="15"/>
      <c r="O1053" s="15"/>
      <c r="P1053" s="15"/>
      <c r="Q1053" s="15"/>
    </row>
    <row r="1054">
      <c r="A1054" s="9" t="s">
        <v>670</v>
      </c>
      <c r="B1054" s="77" t="str">
        <f>VLOOKUP(F1054,'Datos por dni'!$B$810:$AT$1209,2,0)</f>
        <v/>
      </c>
      <c r="C1054" s="14">
        <f>VLOOKUP(F1054,'Datos por dni'!$B$810:$AT$1209,5,0)</f>
        <v>37232</v>
      </c>
      <c r="D1054" s="15" t="str">
        <f>IFERROR(__xludf.DUMMYFUNCTION("IF(REGEXMATCH(E1054,""^[0-9]{8}$""),""DNI"",IF(E1054&lt;&gt;"""",""OTRO"",""""))"),"DNI")</f>
        <v>DNI</v>
      </c>
      <c r="E1054" s="42" t="s">
        <v>411</v>
      </c>
      <c r="F1054" s="61">
        <v>4.3627691E7</v>
      </c>
      <c r="G1054" s="15" t="str">
        <f>VLOOKUP(TEXT(F1054,"0"),'Nacionalidades de todo por dni'!$A$2:$B$2168,2,0)</f>
        <v>Argentina</v>
      </c>
      <c r="H1054" s="18" t="str">
        <f t="shared" si="5"/>
        <v/>
      </c>
      <c r="I1054" s="18" t="str">
        <f t="shared" si="4"/>
        <v/>
      </c>
      <c r="J1054" s="15"/>
      <c r="K1054" s="18" t="str">
        <f>VLOOKUP(F1054,'Datos por dni'!$B$10:$AM$2168,11,0)</f>
        <v/>
      </c>
      <c r="L1054" s="15" t="str">
        <f>VLOOKUP(F1054,'Datos por dni'!$B$810:$AT$1209,12,0)</f>
        <v/>
      </c>
      <c r="M1054" s="15"/>
      <c r="N1054" s="15"/>
      <c r="O1054" s="15"/>
      <c r="P1054" s="15"/>
      <c r="Q1054" s="15"/>
    </row>
    <row r="1055">
      <c r="A1055" s="9" t="s">
        <v>670</v>
      </c>
      <c r="B1055" s="77" t="str">
        <f>VLOOKUP(F1055,'Datos por dni'!$B$810:$AT$1209,2,0)</f>
        <v/>
      </c>
      <c r="C1055" s="14">
        <f>VLOOKUP(F1055,'Datos por dni'!$B$810:$AT$1209,5,0)</f>
        <v>35633</v>
      </c>
      <c r="D1055" s="15" t="str">
        <f>IFERROR(__xludf.DUMMYFUNCTION("IF(REGEXMATCH(E1055,""^[0-9]{8}$""),""DNI"",IF(E1055&lt;&gt;"""",""OTRO"",""""))"),"DNI")</f>
        <v>DNI</v>
      </c>
      <c r="E1055" s="42" t="s">
        <v>412</v>
      </c>
      <c r="F1055" s="56">
        <v>4.053733E7</v>
      </c>
      <c r="G1055" s="15" t="str">
        <f>VLOOKUP(TEXT(F1055,"0"),'Nacionalidades de todo por dni'!$A$2:$B$2168,2,0)</f>
        <v>Argentina</v>
      </c>
      <c r="H1055" s="18" t="str">
        <f t="shared" si="5"/>
        <v/>
      </c>
      <c r="I1055" s="18" t="str">
        <f t="shared" si="4"/>
        <v/>
      </c>
      <c r="J1055" s="15"/>
      <c r="K1055" s="18" t="str">
        <f>VLOOKUP(F1055,'Datos por dni'!$B$10:$AM$2168,11,0)</f>
        <v/>
      </c>
      <c r="L1055" s="15" t="str">
        <f>VLOOKUP(F1055,'Datos por dni'!$B$810:$AT$1209,12,0)</f>
        <v/>
      </c>
      <c r="M1055" s="15"/>
      <c r="N1055" s="15"/>
      <c r="O1055" s="15"/>
      <c r="P1055" s="15"/>
      <c r="Q1055" s="15"/>
    </row>
    <row r="1056">
      <c r="A1056" s="9" t="s">
        <v>670</v>
      </c>
      <c r="B1056" s="77" t="str">
        <f>VLOOKUP(F1056,'Datos por dni'!$B$810:$AT$1209,2,0)</f>
        <v/>
      </c>
      <c r="C1056" s="60">
        <f>VLOOKUP(F1056,'Datos por dni'!$B$810:$AT$1209,5,0)</f>
        <v>35292</v>
      </c>
      <c r="D1056" s="15" t="str">
        <f>IFERROR(__xludf.DUMMYFUNCTION("IF(REGEXMATCH(E1056,""^[0-9]{8}$""),""DNI"",IF(E1056&lt;&gt;"""",""OTRO"",""""))"),"DNI")</f>
        <v>DNI</v>
      </c>
      <c r="E1056" s="42" t="s">
        <v>413</v>
      </c>
      <c r="F1056" s="58">
        <v>3.982852E7</v>
      </c>
      <c r="G1056" s="15" t="str">
        <f>VLOOKUP(TEXT(F1056,"0"),'Nacionalidades de todo por dni'!$A$2:$B$2168,2,0)</f>
        <v>Argentina</v>
      </c>
      <c r="H1056" s="18" t="str">
        <f t="shared" si="5"/>
        <v/>
      </c>
      <c r="I1056" s="18" t="str">
        <f t="shared" si="4"/>
        <v/>
      </c>
      <c r="J1056" s="15"/>
      <c r="K1056" s="18" t="str">
        <f>VLOOKUP(F1056,'Datos por dni'!$B$10:$AM$2168,11,0)</f>
        <v/>
      </c>
      <c r="L1056" s="15" t="str">
        <f>VLOOKUP(F1056,'Datos por dni'!$B$810:$AT$1209,12,0)</f>
        <v/>
      </c>
      <c r="M1056" s="15"/>
      <c r="N1056" s="15"/>
      <c r="O1056" s="15"/>
      <c r="P1056" s="15"/>
      <c r="Q1056" s="15"/>
    </row>
    <row r="1057">
      <c r="A1057" s="9" t="s">
        <v>670</v>
      </c>
      <c r="B1057" s="77" t="str">
        <f>VLOOKUP(F1057,'Datos por dni'!$B$810:$AT$1209,2,0)</f>
        <v/>
      </c>
      <c r="C1057" s="60">
        <f>VLOOKUP(F1057,'Datos por dni'!$B$810:$AT$1209,5,0)</f>
        <v>34241</v>
      </c>
      <c r="D1057" s="15" t="str">
        <f>IFERROR(__xludf.DUMMYFUNCTION("IF(REGEXMATCH(E1057,""^[0-9]{8}$""),""DNI"",IF(E1057&lt;&gt;"""",""OTRO"",""""))"),"DNI")</f>
        <v>DNI</v>
      </c>
      <c r="E1057" s="42" t="s">
        <v>414</v>
      </c>
      <c r="F1057" s="58">
        <v>3.784135E7</v>
      </c>
      <c r="G1057" s="15" t="str">
        <f>VLOOKUP(TEXT(F1057,"0"),'Nacionalidades de todo por dni'!$A$2:$B$2168,2,0)</f>
        <v>Argentina</v>
      </c>
      <c r="H1057" s="18" t="str">
        <f t="shared" si="5"/>
        <v/>
      </c>
      <c r="I1057" s="18" t="str">
        <f t="shared" si="4"/>
        <v/>
      </c>
      <c r="J1057" s="15"/>
      <c r="K1057" s="18" t="str">
        <f>VLOOKUP(F1057,'Datos por dni'!$B$10:$AM$2168,11,0)</f>
        <v/>
      </c>
      <c r="L1057" s="15" t="str">
        <f>VLOOKUP(F1057,'Datos por dni'!$B$810:$AT$1209,12,0)</f>
        <v/>
      </c>
      <c r="M1057" s="15"/>
      <c r="N1057" s="15"/>
      <c r="O1057" s="15"/>
      <c r="P1057" s="15"/>
      <c r="Q1057" s="15"/>
    </row>
    <row r="1058">
      <c r="A1058" s="9" t="s">
        <v>670</v>
      </c>
      <c r="B1058" s="77" t="str">
        <f>VLOOKUP(F1058,'Datos por dni'!$B$810:$AT$1209,2,0)</f>
        <v/>
      </c>
      <c r="C1058" s="14">
        <f>VLOOKUP(F1058,'Datos por dni'!$B$810:$AT$1209,5,0)</f>
        <v>36467</v>
      </c>
      <c r="D1058" s="15" t="str">
        <f>IFERROR(__xludf.DUMMYFUNCTION("IF(REGEXMATCH(E1058,""^[0-9]{8}$""),""DNI"",IF(E1058&lt;&gt;"""",""OTRO"",""""))"),"DNI")</f>
        <v>DNI</v>
      </c>
      <c r="E1058" s="42" t="s">
        <v>415</v>
      </c>
      <c r="F1058" s="59">
        <v>4.215779E7</v>
      </c>
      <c r="G1058" s="15" t="str">
        <f>VLOOKUP(TEXT(F1058,"0"),'Nacionalidades de todo por dni'!$A$2:$B$2168,2,0)</f>
        <v>Argentina</v>
      </c>
      <c r="H1058" s="18" t="str">
        <f t="shared" si="5"/>
        <v/>
      </c>
      <c r="I1058" s="18" t="str">
        <f t="shared" si="4"/>
        <v/>
      </c>
      <c r="J1058" s="15"/>
      <c r="K1058" s="18" t="str">
        <f>VLOOKUP(F1058,'Datos por dni'!$B$10:$AM$2168,11,0)</f>
        <v/>
      </c>
      <c r="L1058" s="15" t="str">
        <f>VLOOKUP(F1058,'Datos por dni'!$B$810:$AT$1209,12,0)</f>
        <v/>
      </c>
      <c r="M1058" s="15"/>
      <c r="N1058" s="15"/>
      <c r="O1058" s="15"/>
      <c r="P1058" s="15"/>
      <c r="Q1058" s="15"/>
    </row>
    <row r="1059">
      <c r="A1059" s="9" t="s">
        <v>670</v>
      </c>
      <c r="B1059" s="77" t="str">
        <f>VLOOKUP(F1059,'Datos por dni'!$B$810:$AT$1209,2,0)</f>
        <v/>
      </c>
      <c r="C1059" s="51">
        <f>VLOOKUP(F1059,'Datos por dni'!$B$810:$AT$1209,5,0)</f>
        <v>35771</v>
      </c>
      <c r="D1059" s="15" t="str">
        <f>IFERROR(__xludf.DUMMYFUNCTION("IF(REGEXMATCH(E1059,""^[0-9]{8}$""),""DNI"",IF(E1059&lt;&gt;"""",""OTRO"",""""))"),"DNI")</f>
        <v>DNI</v>
      </c>
      <c r="E1059" s="42" t="s">
        <v>416</v>
      </c>
      <c r="F1059" s="56">
        <v>4.0829543E7</v>
      </c>
      <c r="G1059" s="15" t="str">
        <f>VLOOKUP(TEXT(F1059,"0"),'Nacionalidades de todo por dni'!$A$2:$B$2168,2,0)</f>
        <v>Argentina</v>
      </c>
      <c r="H1059" s="18" t="str">
        <f t="shared" si="5"/>
        <v/>
      </c>
      <c r="I1059" s="18" t="str">
        <f t="shared" si="4"/>
        <v/>
      </c>
      <c r="J1059" s="15"/>
      <c r="K1059" s="18" t="str">
        <f>VLOOKUP(F1059,'Datos por dni'!$B$10:$AM$2168,11,0)</f>
        <v/>
      </c>
      <c r="L1059" s="15" t="str">
        <f>VLOOKUP(F1059,'Datos por dni'!$B$810:$AT$1209,12,0)</f>
        <v/>
      </c>
      <c r="M1059" s="15"/>
      <c r="N1059" s="15"/>
      <c r="O1059" s="15"/>
      <c r="P1059" s="15"/>
      <c r="Q1059" s="15"/>
    </row>
    <row r="1060">
      <c r="A1060" s="9" t="s">
        <v>670</v>
      </c>
      <c r="B1060" s="77" t="str">
        <f>VLOOKUP(F1060,'Datos por dni'!$B$810:$AT$1209,2,0)</f>
        <v/>
      </c>
      <c r="C1060" s="60">
        <f>VLOOKUP(F1060,'Datos por dni'!$B$810:$AT$1209,5,0)</f>
        <v>35477</v>
      </c>
      <c r="D1060" s="15" t="str">
        <f>IFERROR(__xludf.DUMMYFUNCTION("IF(REGEXMATCH(E1060,""^[0-9]{8}$""),""DNI"",IF(E1060&lt;&gt;"""",""OTRO"",""""))"),"DNI")</f>
        <v>DNI</v>
      </c>
      <c r="E1060" s="42" t="s">
        <v>417</v>
      </c>
      <c r="F1060" s="59">
        <v>3.9292021E7</v>
      </c>
      <c r="G1060" s="15" t="str">
        <f>VLOOKUP(TEXT(F1060,"0"),'Nacionalidades de todo por dni'!$A$2:$B$2168,2,0)</f>
        <v>Argentina</v>
      </c>
      <c r="H1060" s="18" t="str">
        <f t="shared" si="5"/>
        <v/>
      </c>
      <c r="I1060" s="18" t="str">
        <f t="shared" si="4"/>
        <v/>
      </c>
      <c r="J1060" s="15"/>
      <c r="K1060" s="18" t="str">
        <f>VLOOKUP(F1060,'Datos por dni'!$B$10:$AM$2168,11,0)</f>
        <v/>
      </c>
      <c r="L1060" s="15" t="str">
        <f>VLOOKUP(F1060,'Datos por dni'!$B$810:$AT$1209,12,0)</f>
        <v/>
      </c>
      <c r="M1060" s="15"/>
      <c r="N1060" s="15"/>
      <c r="O1060" s="15"/>
      <c r="P1060" s="15"/>
      <c r="Q1060" s="15"/>
    </row>
    <row r="1061">
      <c r="A1061" s="9" t="s">
        <v>670</v>
      </c>
      <c r="B1061" s="77" t="str">
        <f>VLOOKUP(F1061,'Datos por dni'!$B$810:$AT$1209,2,0)</f>
        <v/>
      </c>
      <c r="C1061" s="60">
        <f>VLOOKUP(F1061,'Datos por dni'!$B$810:$AT$1209,5,0)</f>
        <v>36950</v>
      </c>
      <c r="D1061" s="15" t="str">
        <f>IFERROR(__xludf.DUMMYFUNCTION("IF(REGEXMATCH(E1061,""^[0-9]{8}$""),""DNI"",IF(E1061&lt;&gt;"""",""OTRO"",""""))"),"DNI")</f>
        <v>DNI</v>
      </c>
      <c r="E1061" s="42" t="s">
        <v>418</v>
      </c>
      <c r="F1061" s="59">
        <v>4.3262084E7</v>
      </c>
      <c r="G1061" s="15" t="str">
        <f>VLOOKUP(TEXT(F1061,"0"),'Nacionalidades de todo por dni'!$A$2:$B$2168,2,0)</f>
        <v>Argentina</v>
      </c>
      <c r="H1061" s="18" t="str">
        <f t="shared" si="5"/>
        <v/>
      </c>
      <c r="I1061" s="18" t="str">
        <f t="shared" si="4"/>
        <v/>
      </c>
      <c r="J1061" s="15"/>
      <c r="K1061" s="18" t="str">
        <f>VLOOKUP(F1061,'Datos por dni'!$B$10:$AM$2168,11,0)</f>
        <v/>
      </c>
      <c r="L1061" s="15" t="str">
        <f>VLOOKUP(F1061,'Datos por dni'!$B$810:$AT$1209,12,0)</f>
        <v/>
      </c>
      <c r="M1061" s="15"/>
      <c r="N1061" s="15"/>
      <c r="O1061" s="15"/>
      <c r="P1061" s="15"/>
      <c r="Q1061" s="15"/>
    </row>
    <row r="1062">
      <c r="A1062" s="9" t="s">
        <v>670</v>
      </c>
      <c r="B1062" s="77" t="str">
        <f>VLOOKUP(F1062,'Datos por dni'!$B$810:$AT$1209,2,0)</f>
        <v/>
      </c>
      <c r="C1062" s="60">
        <f>VLOOKUP(F1062,'Datos por dni'!$B$810:$AT$1209,5,0)</f>
        <v>34100</v>
      </c>
      <c r="D1062" s="15" t="str">
        <f>IFERROR(__xludf.DUMMYFUNCTION("IF(REGEXMATCH(E1062,""^[0-9]{8}$""),""DNI"",IF(E1062&lt;&gt;"""",""OTRO"",""""))"),"DNI")</f>
        <v>DNI</v>
      </c>
      <c r="E1062" s="42" t="s">
        <v>419</v>
      </c>
      <c r="F1062" s="59">
        <v>3.7608401E7</v>
      </c>
      <c r="G1062" s="15" t="str">
        <f>VLOOKUP(TEXT(F1062,"0"),'Nacionalidades de todo por dni'!$A$2:$B$2168,2,0)</f>
        <v>Argentina</v>
      </c>
      <c r="H1062" s="18" t="str">
        <f t="shared" si="5"/>
        <v/>
      </c>
      <c r="I1062" s="18" t="str">
        <f t="shared" si="4"/>
        <v/>
      </c>
      <c r="J1062" s="15"/>
      <c r="K1062" s="18" t="str">
        <f>VLOOKUP(F1062,'Datos por dni'!$B$10:$AM$2168,11,0)</f>
        <v/>
      </c>
      <c r="L1062" s="15" t="str">
        <f>VLOOKUP(F1062,'Datos por dni'!$B$810:$AT$1209,12,0)</f>
        <v/>
      </c>
      <c r="M1062" s="15"/>
      <c r="N1062" s="15"/>
      <c r="O1062" s="15"/>
      <c r="P1062" s="15"/>
      <c r="Q1062" s="15"/>
    </row>
    <row r="1063">
      <c r="A1063" s="9" t="s">
        <v>670</v>
      </c>
      <c r="B1063" s="77" t="str">
        <f>VLOOKUP(F1063,'Datos por dni'!$B$810:$AT$1209,2,0)</f>
        <v/>
      </c>
      <c r="C1063" s="60">
        <f>VLOOKUP(F1063,'Datos por dni'!$B$810:$AT$1209,5,0)</f>
        <v>33822</v>
      </c>
      <c r="D1063" s="15" t="str">
        <f>IFERROR(__xludf.DUMMYFUNCTION("IF(REGEXMATCH(E1063,""^[0-9]{8}$""),""DNI"",IF(E1063&lt;&gt;"""",""OTRO"",""""))"),"DNI")</f>
        <v>DNI</v>
      </c>
      <c r="E1063" s="42" t="s">
        <v>420</v>
      </c>
      <c r="F1063" s="59">
        <v>3.7035459E7</v>
      </c>
      <c r="G1063" s="15" t="str">
        <f>VLOOKUP(TEXT(F1063,"0"),'Nacionalidades de todo por dni'!$A$2:$B$2168,2,0)</f>
        <v>Argentina</v>
      </c>
      <c r="H1063" s="18" t="str">
        <f t="shared" si="5"/>
        <v/>
      </c>
      <c r="I1063" s="18" t="str">
        <f t="shared" si="4"/>
        <v/>
      </c>
      <c r="J1063" s="15"/>
      <c r="K1063" s="18" t="str">
        <f>VLOOKUP(F1063,'Datos por dni'!$B$10:$AM$2168,11,0)</f>
        <v/>
      </c>
      <c r="L1063" s="15" t="str">
        <f>VLOOKUP(F1063,'Datos por dni'!$B$810:$AT$1209,12,0)</f>
        <v/>
      </c>
      <c r="M1063" s="15"/>
      <c r="N1063" s="15"/>
      <c r="O1063" s="15"/>
      <c r="P1063" s="15"/>
      <c r="Q1063" s="15"/>
    </row>
    <row r="1064">
      <c r="A1064" s="9" t="s">
        <v>670</v>
      </c>
      <c r="B1064" s="77" t="str">
        <f>VLOOKUP(F1064,'Datos por dni'!$B$810:$AT$1209,2,0)</f>
        <v/>
      </c>
      <c r="C1064" s="60">
        <f>VLOOKUP(F1064,'Datos por dni'!$B$810:$AT$1209,5,0)</f>
        <v>35904</v>
      </c>
      <c r="D1064" s="15" t="str">
        <f>IFERROR(__xludf.DUMMYFUNCTION("IF(REGEXMATCH(E1064,""^[0-9]{8}$""),""DNI"",IF(E1064&lt;&gt;"""",""OTRO"",""""))"),"DNI")</f>
        <v>DNI</v>
      </c>
      <c r="E1064" s="42" t="s">
        <v>421</v>
      </c>
      <c r="F1064" s="59">
        <v>4.0990019E7</v>
      </c>
      <c r="G1064" s="15" t="str">
        <f>VLOOKUP(TEXT(F1064,"0"),'Nacionalidades de todo por dni'!$A$2:$B$2168,2,0)</f>
        <v>Argentina</v>
      </c>
      <c r="H1064" s="18" t="str">
        <f t="shared" si="5"/>
        <v/>
      </c>
      <c r="I1064" s="18" t="str">
        <f t="shared" si="4"/>
        <v/>
      </c>
      <c r="J1064" s="15"/>
      <c r="K1064" s="18" t="str">
        <f>VLOOKUP(F1064,'Datos por dni'!$B$10:$AM$2168,11,0)</f>
        <v/>
      </c>
      <c r="L1064" s="15" t="str">
        <f>VLOOKUP(F1064,'Datos por dni'!$B$810:$AT$1209,12,0)</f>
        <v/>
      </c>
      <c r="M1064" s="15"/>
      <c r="N1064" s="15"/>
      <c r="O1064" s="15"/>
      <c r="P1064" s="15"/>
      <c r="Q1064" s="15"/>
    </row>
    <row r="1065">
      <c r="A1065" s="9" t="s">
        <v>670</v>
      </c>
      <c r="B1065" s="77" t="str">
        <f>VLOOKUP(F1065,'Datos por dni'!$B$810:$AT$1209,2,0)</f>
        <v/>
      </c>
      <c r="C1065" s="60">
        <f>VLOOKUP(F1065,'Datos por dni'!$B$810:$AT$1209,5,0)</f>
        <v>35667</v>
      </c>
      <c r="D1065" s="15" t="str">
        <f>IFERROR(__xludf.DUMMYFUNCTION("IF(REGEXMATCH(E1065,""^[0-9]{8}$""),""DNI"",IF(E1065&lt;&gt;"""",""OTRO"",""""))"),"DNI")</f>
        <v>DNI</v>
      </c>
      <c r="E1065" s="42" t="s">
        <v>422</v>
      </c>
      <c r="F1065" s="59">
        <v>4.0598027E7</v>
      </c>
      <c r="G1065" s="15" t="str">
        <f>VLOOKUP(TEXT(F1065,"0"),'Nacionalidades de todo por dni'!$A$2:$B$2168,2,0)</f>
        <v>Argentina</v>
      </c>
      <c r="H1065" s="18" t="str">
        <f t="shared" si="5"/>
        <v/>
      </c>
      <c r="I1065" s="18" t="str">
        <f t="shared" si="4"/>
        <v/>
      </c>
      <c r="J1065" s="15"/>
      <c r="K1065" s="18" t="str">
        <f>VLOOKUP(F1065,'Datos por dni'!$B$10:$AM$2168,11,0)</f>
        <v/>
      </c>
      <c r="L1065" s="15" t="str">
        <f>VLOOKUP(F1065,'Datos por dni'!$B$810:$AT$1209,12,0)</f>
        <v/>
      </c>
      <c r="M1065" s="15"/>
      <c r="N1065" s="15"/>
      <c r="O1065" s="15"/>
      <c r="P1065" s="15"/>
      <c r="Q1065" s="15"/>
    </row>
    <row r="1066">
      <c r="A1066" s="9" t="s">
        <v>670</v>
      </c>
      <c r="B1066" s="77" t="str">
        <f>VLOOKUP(F1066,'Datos por dni'!$B$810:$AT$1209,2,0)</f>
        <v/>
      </c>
      <c r="C1066" s="60">
        <f>VLOOKUP(F1066,'Datos por dni'!$B$810:$AT$1209,5,0)</f>
        <v>36662</v>
      </c>
      <c r="D1066" s="15" t="str">
        <f>IFERROR(__xludf.DUMMYFUNCTION("IF(REGEXMATCH(E1066,""^[0-9]{8}$""),""DNI"",IF(E1066&lt;&gt;"""",""OTRO"",""""))"),"DNI")</f>
        <v>DNI</v>
      </c>
      <c r="E1066" s="42" t="s">
        <v>664</v>
      </c>
      <c r="F1066" s="59">
        <v>4.2664323E7</v>
      </c>
      <c r="G1066" s="15" t="str">
        <f>VLOOKUP(TEXT(F1066,"0"),'Nacionalidades de todo por dni'!$A$2:$B$2168,2,0)</f>
        <v>Argentina</v>
      </c>
      <c r="H1066" s="18" t="str">
        <f t="shared" si="5"/>
        <v/>
      </c>
      <c r="I1066" s="18" t="str">
        <f t="shared" si="4"/>
        <v/>
      </c>
      <c r="J1066" s="15"/>
      <c r="K1066" s="18" t="str">
        <f>VLOOKUP(F1066,'Datos por dni'!$B$10:$AM$2168,11,0)</f>
        <v/>
      </c>
      <c r="L1066" s="15" t="str">
        <f>VLOOKUP(F1066,'Datos por dni'!$B$810:$AT$1209,12,0)</f>
        <v/>
      </c>
      <c r="M1066" s="15"/>
      <c r="N1066" s="15"/>
      <c r="O1066" s="15"/>
      <c r="P1066" s="15"/>
      <c r="Q1066" s="15"/>
    </row>
    <row r="1067">
      <c r="A1067" s="9" t="s">
        <v>670</v>
      </c>
      <c r="B1067" s="77" t="str">
        <f>VLOOKUP(F1067,'Datos por dni'!$B$810:$AT$1209,2,0)</f>
        <v/>
      </c>
      <c r="C1067" s="60">
        <f>VLOOKUP(F1067,'Datos por dni'!$B$810:$AT$1209,5,0)</f>
        <v>33709</v>
      </c>
      <c r="D1067" s="15" t="str">
        <f>IFERROR(__xludf.DUMMYFUNCTION("IF(REGEXMATCH(E1067,""^[0-9]{8}$""),""DNI"",IF(E1067&lt;&gt;"""",""OTRO"",""""))"),"DNI")</f>
        <v>DNI</v>
      </c>
      <c r="E1067" s="42" t="s">
        <v>407</v>
      </c>
      <c r="F1067" s="59">
        <v>3.6691364E7</v>
      </c>
      <c r="G1067" s="15" t="str">
        <f>VLOOKUP(TEXT(F1067,"0"),'Nacionalidades de todo por dni'!$A$2:$B$2168,2,0)</f>
        <v>Argentina</v>
      </c>
      <c r="H1067" s="18" t="str">
        <f t="shared" si="5"/>
        <v/>
      </c>
      <c r="I1067" s="18" t="str">
        <f t="shared" si="4"/>
        <v/>
      </c>
      <c r="J1067" s="15"/>
      <c r="K1067" s="18" t="str">
        <f>VLOOKUP(F1067,'Datos por dni'!$B$10:$AM$2168,11,0)</f>
        <v/>
      </c>
      <c r="L1067" s="15" t="str">
        <f>VLOOKUP(F1067,'Datos por dni'!$B$810:$AT$1209,12,0)</f>
        <v/>
      </c>
      <c r="M1067" s="15"/>
      <c r="N1067" s="15"/>
      <c r="O1067" s="15"/>
      <c r="P1067" s="15"/>
      <c r="Q1067" s="15"/>
    </row>
    <row r="1068">
      <c r="A1068" s="9" t="s">
        <v>670</v>
      </c>
      <c r="B1068" s="77" t="str">
        <f>VLOOKUP(F1068,'Datos por dni'!$B$810:$AT$1209,2,0)</f>
        <v/>
      </c>
      <c r="C1068" s="60">
        <f>VLOOKUP(F1068,'Datos por dni'!$B$810:$AT$1209,5,0)</f>
        <v>34196</v>
      </c>
      <c r="D1068" s="15" t="str">
        <f>IFERROR(__xludf.DUMMYFUNCTION("IF(REGEXMATCH(E1068,""^[0-9]{8}$""),""DNI"",IF(E1068&lt;&gt;"""",""OTRO"",""""))"),"DNI")</f>
        <v>DNI</v>
      </c>
      <c r="E1068" s="42" t="s">
        <v>408</v>
      </c>
      <c r="F1068" s="59">
        <v>3.7805279E7</v>
      </c>
      <c r="G1068" s="15" t="str">
        <f>VLOOKUP(TEXT(F1068,"0"),'Nacionalidades de todo por dni'!$A$2:$B$2168,2,0)</f>
        <v>Argentina</v>
      </c>
      <c r="H1068" s="18" t="str">
        <f t="shared" si="5"/>
        <v/>
      </c>
      <c r="I1068" s="18" t="str">
        <f t="shared" si="4"/>
        <v/>
      </c>
      <c r="J1068" s="15"/>
      <c r="K1068" s="18" t="str">
        <f>VLOOKUP(F1068,'Datos por dni'!$B$10:$AM$2168,11,0)</f>
        <v/>
      </c>
      <c r="L1068" s="15" t="str">
        <f>VLOOKUP(F1068,'Datos por dni'!$B$810:$AT$1209,12,0)</f>
        <v/>
      </c>
      <c r="M1068" s="15"/>
      <c r="N1068" s="15"/>
      <c r="O1068" s="15"/>
      <c r="P1068" s="15"/>
      <c r="Q1068" s="15"/>
    </row>
    <row r="1069">
      <c r="A1069" s="9" t="s">
        <v>670</v>
      </c>
      <c r="B1069" s="77" t="str">
        <f>VLOOKUP(F1069,'Datos por dni'!$B$810:$AT$1209,2,0)</f>
        <v/>
      </c>
      <c r="C1069" s="60">
        <f>VLOOKUP(F1069,'Datos por dni'!$B$810:$AT$1209,5,0)</f>
        <v>35513</v>
      </c>
      <c r="D1069" s="15" t="str">
        <f>IFERROR(__xludf.DUMMYFUNCTION("IF(REGEXMATCH(E1069,""^[0-9]{8}$""),""DNI"",IF(E1069&lt;&gt;"""",""OTRO"",""""))"),"DNI")</f>
        <v>DNI</v>
      </c>
      <c r="E1069" s="42" t="s">
        <v>392</v>
      </c>
      <c r="F1069" s="59">
        <v>4.0242256E7</v>
      </c>
      <c r="G1069" s="15" t="str">
        <f>VLOOKUP(TEXT(F1069,"0"),'Nacionalidades de todo por dni'!$A$2:$B$2168,2,0)</f>
        <v>Argentina</v>
      </c>
      <c r="H1069" s="18" t="str">
        <f t="shared" si="5"/>
        <v>M</v>
      </c>
      <c r="I1069" s="18" t="str">
        <f t="shared" si="4"/>
        <v/>
      </c>
      <c r="J1069" s="15"/>
      <c r="K1069" s="54" t="str">
        <f>VLOOKUP(F1069,'Datos por dni'!$B$10:$AM$2168,11,0)</f>
        <v>Mechi</v>
      </c>
      <c r="L1069" s="15" t="str">
        <f>VLOOKUP(F1069,'Datos por dni'!$B$810:$AT$1209,12,0)</f>
        <v/>
      </c>
      <c r="M1069" s="15"/>
      <c r="N1069" s="15"/>
      <c r="O1069" s="15"/>
      <c r="P1069" s="15"/>
      <c r="Q1069" s="15"/>
    </row>
    <row r="1070">
      <c r="A1070" s="9" t="s">
        <v>670</v>
      </c>
      <c r="B1070" s="77" t="str">
        <f>VLOOKUP(F1070,'Datos por dni'!$B$810:$AT$1209,2,0)</f>
        <v/>
      </c>
      <c r="C1070" s="60">
        <f>VLOOKUP(F1070,'Datos por dni'!$B$810:$AT$1209,5,0)</f>
        <v>36413</v>
      </c>
      <c r="D1070" s="15" t="str">
        <f>IFERROR(__xludf.DUMMYFUNCTION("IF(REGEXMATCH(E1070,""^[0-9]{8}$""),""DNI"",IF(E1070&lt;&gt;"""",""OTRO"",""""))"),"DNI")</f>
        <v>DNI</v>
      </c>
      <c r="E1070" s="42" t="s">
        <v>405</v>
      </c>
      <c r="F1070" s="59">
        <v>4.2148689E7</v>
      </c>
      <c r="G1070" s="15" t="str">
        <f>VLOOKUP(TEXT(F1070,"0"),'Nacionalidades de todo por dni'!$A$2:$B$2168,2,0)</f>
        <v>Argentina</v>
      </c>
      <c r="H1070" s="18" t="str">
        <f t="shared" si="5"/>
        <v/>
      </c>
      <c r="I1070" s="18" t="str">
        <f t="shared" si="4"/>
        <v/>
      </c>
      <c r="J1070" s="15"/>
      <c r="K1070" s="18" t="str">
        <f>VLOOKUP(F1070,'Datos por dni'!$B$10:$AM$2168,11,0)</f>
        <v/>
      </c>
      <c r="L1070" s="15" t="str">
        <f>VLOOKUP(F1070,'Datos por dni'!$B$810:$AT$1209,12,0)</f>
        <v/>
      </c>
      <c r="M1070" s="15"/>
      <c r="N1070" s="15"/>
      <c r="O1070" s="15"/>
      <c r="P1070" s="15"/>
      <c r="Q1070" s="15"/>
    </row>
    <row r="1071">
      <c r="A1071" s="9" t="s">
        <v>670</v>
      </c>
      <c r="B1071" s="77" t="str">
        <f>VLOOKUP(F1071,'Datos por dni'!$B$810:$AT$1209,2,0)</f>
        <v/>
      </c>
      <c r="C1071" s="60">
        <f>VLOOKUP(F1071,'Datos por dni'!$B$810:$AT$1209,5,0)</f>
        <v>36344</v>
      </c>
      <c r="D1071" s="15" t="str">
        <f>IFERROR(__xludf.DUMMYFUNCTION("IF(REGEXMATCH(E1071,""^[0-9]{8}$""),""DNI"",IF(E1071&lt;&gt;"""",""OTRO"",""""))"),"DNI")</f>
        <v>DNI</v>
      </c>
      <c r="E1071" s="42" t="s">
        <v>406</v>
      </c>
      <c r="F1071" s="59">
        <v>4.2155094E7</v>
      </c>
      <c r="G1071" s="15" t="str">
        <f>VLOOKUP(TEXT(F1071,"0"),'Nacionalidades de todo por dni'!$A$2:$B$2168,2,0)</f>
        <v>Argentina</v>
      </c>
      <c r="H1071" s="18" t="str">
        <f t="shared" si="5"/>
        <v/>
      </c>
      <c r="I1071" s="18" t="str">
        <f t="shared" si="4"/>
        <v/>
      </c>
      <c r="J1071" s="15"/>
      <c r="K1071" s="18" t="str">
        <f>VLOOKUP(F1071,'Datos por dni'!$B$10:$AM$2168,11,0)</f>
        <v/>
      </c>
      <c r="L1071" s="15" t="str">
        <f>VLOOKUP(F1071,'Datos por dni'!$B$810:$AT$1209,12,0)</f>
        <v/>
      </c>
      <c r="M1071" s="15"/>
      <c r="N1071" s="15"/>
      <c r="O1071" s="15"/>
      <c r="P1071" s="15"/>
      <c r="Q1071" s="15"/>
    </row>
    <row r="1072" hidden="1">
      <c r="A1072" s="9" t="s">
        <v>670</v>
      </c>
      <c r="B1072" s="77" t="str">
        <f>VLOOKUP(F1072,'Datos por dni'!$B$810:$AT$1209,2,0)</f>
        <v>#N/A</v>
      </c>
      <c r="C1072" s="15"/>
      <c r="D1072" s="15" t="str">
        <f>IFERROR(__xludf.DUMMYFUNCTION("IF(REGEXMATCH(E1072,""^[0-9]{8}$""),""DNI"",IF(E1072&lt;&gt;"""",""OTRO"",""""))"),"")</f>
        <v/>
      </c>
      <c r="E1072" s="42" t="s">
        <v>386</v>
      </c>
      <c r="F1072" s="59"/>
      <c r="G1072" s="15" t="str">
        <f>VLOOKUP(TEXT(F1072,"0"),'Nacionalidades de todo por dni'!$A$2:$B$2168,2,0)</f>
        <v>Estadounidense</v>
      </c>
      <c r="H1072" s="18" t="str">
        <f t="shared" si="5"/>
        <v>D</v>
      </c>
      <c r="I1072" s="18" t="str">
        <f t="shared" si="4"/>
        <v/>
      </c>
      <c r="J1072" s="15"/>
      <c r="K1072" s="18" t="str">
        <f>VLOOKUP(F1072,'Datos por dni'!$B$10:$AM$2168,11,0)</f>
        <v>Días de semana por la tarde</v>
      </c>
      <c r="L1072" s="15" t="str">
        <f>VLOOKUP(F1072,'Datos por dni'!$B$810:$AT$1209,12,0)</f>
        <v>#N/A</v>
      </c>
      <c r="M1072" s="15"/>
      <c r="N1072" s="15"/>
      <c r="O1072" s="15"/>
      <c r="P1072" s="15"/>
      <c r="Q1072" s="15"/>
    </row>
    <row r="1073">
      <c r="A1073" s="9" t="s">
        <v>670</v>
      </c>
      <c r="B1073" s="77" t="str">
        <f>VLOOKUP(F1073,'Datos por dni'!$B$810:$AT$1209,2,0)</f>
        <v/>
      </c>
      <c r="C1073" s="60">
        <f>VLOOKUP(F1073,'Datos por dni'!$B$810:$AT$1209,5,0)</f>
        <v>37726</v>
      </c>
      <c r="D1073" s="15" t="str">
        <f>IFERROR(__xludf.DUMMYFUNCTION("IF(REGEXMATCH(E1073,""^[0-9]{8}$""),""DNI"",IF(E1073&lt;&gt;"""",""OTRO"",""""))"),"DNI")</f>
        <v>DNI</v>
      </c>
      <c r="E1073" s="42" t="s">
        <v>150</v>
      </c>
      <c r="F1073" s="59">
        <v>4.4729997E7</v>
      </c>
      <c r="G1073" s="15" t="str">
        <f>VLOOKUP(TEXT(F1073,"0"),'Nacionalidades de todo por dni'!$A$2:$B$2168,2,0)</f>
        <v>Argentina</v>
      </c>
      <c r="H1073" s="18" t="str">
        <f t="shared" si="5"/>
        <v>3</v>
      </c>
      <c r="I1073" s="18" t="str">
        <f t="shared" si="4"/>
        <v>4</v>
      </c>
      <c r="J1073" s="15"/>
      <c r="K1073" s="18" t="str">
        <f>VLOOKUP(F1073,'Datos por dni'!$B$10:$AM$2168,11,0)</f>
        <v>3 horas diarias, 4 veces por semana, de lunes a viernes por la TARDE.</v>
      </c>
      <c r="L1073" s="15" t="str">
        <f>VLOOKUP(F1073,'Datos por dni'!$B$810:$AT$1209,12,0)</f>
        <v/>
      </c>
      <c r="M1073" s="15"/>
      <c r="N1073" s="15"/>
      <c r="O1073" s="15"/>
      <c r="P1073" s="15"/>
      <c r="Q1073" s="15"/>
    </row>
    <row r="1074">
      <c r="A1074" s="9" t="s">
        <v>670</v>
      </c>
      <c r="B1074" s="77" t="str">
        <f>VLOOKUP(F1074,'Datos por dni'!$B$810:$AT$1209,2,0)</f>
        <v/>
      </c>
      <c r="C1074" s="60">
        <f>VLOOKUP(F1074,'Datos por dni'!$B$810:$AT$1209,5,0)</f>
        <v>35744</v>
      </c>
      <c r="D1074" s="15" t="str">
        <f>IFERROR(__xludf.DUMMYFUNCTION("IF(REGEXMATCH(E1074,""^[0-9]{8}$""),""DNI"",IF(E1074&lt;&gt;"""",""OTRO"",""""))"),"DNI")</f>
        <v>DNI</v>
      </c>
      <c r="E1074" s="42" t="s">
        <v>399</v>
      </c>
      <c r="F1074" s="59">
        <v>4.075975E7</v>
      </c>
      <c r="G1074" s="15" t="str">
        <f>VLOOKUP(TEXT(F1074,"0"),'Nacionalidades de todo por dni'!$A$2:$B$2168,2,0)</f>
        <v>Argentina</v>
      </c>
      <c r="H1074" s="18" t="str">
        <f t="shared" si="5"/>
        <v/>
      </c>
      <c r="I1074" s="18" t="str">
        <f t="shared" si="4"/>
        <v/>
      </c>
      <c r="J1074" s="15"/>
      <c r="K1074" s="18" t="str">
        <f>VLOOKUP(F1074,'Datos por dni'!$B$10:$AM$2168,11,0)</f>
        <v/>
      </c>
      <c r="L1074" s="15" t="str">
        <f>VLOOKUP(F1074,'Datos por dni'!$B$810:$AT$1209,12,0)</f>
        <v/>
      </c>
      <c r="M1074" s="15"/>
      <c r="N1074" s="15"/>
      <c r="O1074" s="15"/>
      <c r="P1074" s="15"/>
      <c r="Q1074" s="15"/>
    </row>
    <row r="1075">
      <c r="A1075" s="9" t="s">
        <v>670</v>
      </c>
      <c r="B1075" s="77" t="str">
        <f>VLOOKUP(F1075,'Datos por dni'!$B$810:$AT$1209,2,0)</f>
        <v/>
      </c>
      <c r="C1075" s="60">
        <f>VLOOKUP(F1075,'Datos por dni'!$B$810:$AT$1209,5,0)</f>
        <v>33988</v>
      </c>
      <c r="D1075" s="15" t="str">
        <f>IFERROR(__xludf.DUMMYFUNCTION("IF(REGEXMATCH(E1075,""^[0-9]{8}$""),""DNI"",IF(E1075&lt;&gt;"""",""OTRO"",""""))"),"DNI")</f>
        <v>DNI</v>
      </c>
      <c r="E1075" s="42" t="s">
        <v>400</v>
      </c>
      <c r="F1075" s="59">
        <v>3.7246954E7</v>
      </c>
      <c r="G1075" s="15" t="str">
        <f>VLOOKUP(TEXT(F1075,"0"),'Nacionalidades de todo por dni'!$A$2:$B$2168,2,0)</f>
        <v>Argentina</v>
      </c>
      <c r="H1075" s="18" t="str">
        <f t="shared" si="5"/>
        <v/>
      </c>
      <c r="I1075" s="18" t="str">
        <f t="shared" si="4"/>
        <v/>
      </c>
      <c r="J1075" s="15"/>
      <c r="K1075" s="18" t="str">
        <f>VLOOKUP(F1075,'Datos por dni'!$B$10:$AM$2168,11,0)</f>
        <v/>
      </c>
      <c r="L1075" s="15" t="str">
        <f>VLOOKUP(F1075,'Datos por dni'!$B$810:$AT$1209,12,0)</f>
        <v/>
      </c>
      <c r="M1075" s="15"/>
      <c r="N1075" s="15"/>
      <c r="O1075" s="15"/>
      <c r="P1075" s="15"/>
      <c r="Q1075" s="15"/>
    </row>
    <row r="1076">
      <c r="A1076" s="9" t="s">
        <v>670</v>
      </c>
      <c r="B1076" s="77" t="str">
        <f>VLOOKUP(F1076,'Datos por dni'!$B$810:$AT$1209,2,0)</f>
        <v/>
      </c>
      <c r="C1076" s="60">
        <f>VLOOKUP(F1076,'Datos por dni'!$B$810:$AT$1209,5,0)</f>
        <v>30072</v>
      </c>
      <c r="D1076" s="15" t="str">
        <f>IFERROR(__xludf.DUMMYFUNCTION("IF(REGEXMATCH(E1076,""^[0-9]{8}$""),""DNI"",IF(E1076&lt;&gt;"""",""OTRO"",""""))"),"DNI")</f>
        <v>DNI</v>
      </c>
      <c r="E1076" s="42" t="s">
        <v>401</v>
      </c>
      <c r="F1076" s="59">
        <v>2.9341634E7</v>
      </c>
      <c r="G1076" s="15" t="str">
        <f>VLOOKUP(TEXT(F1076,"0"),'Nacionalidades de todo por dni'!$A$2:$B$2168,2,0)</f>
        <v>Argentina</v>
      </c>
      <c r="H1076" s="18" t="str">
        <f t="shared" si="5"/>
        <v/>
      </c>
      <c r="I1076" s="18" t="str">
        <f t="shared" si="4"/>
        <v/>
      </c>
      <c r="J1076" s="15"/>
      <c r="K1076" s="18" t="str">
        <f>VLOOKUP(F1076,'Datos por dni'!$B$10:$AM$2168,11,0)</f>
        <v/>
      </c>
      <c r="L1076" s="15" t="str">
        <f>VLOOKUP(F1076,'Datos por dni'!$B$810:$AT$1209,12,0)</f>
        <v/>
      </c>
      <c r="M1076" s="15"/>
      <c r="N1076" s="15"/>
      <c r="O1076" s="15"/>
      <c r="P1076" s="15"/>
      <c r="Q1076" s="15"/>
    </row>
    <row r="1077">
      <c r="A1077" s="9" t="s">
        <v>670</v>
      </c>
      <c r="B1077" s="77" t="str">
        <f>VLOOKUP(F1077,'Datos por dni'!$B$810:$AT$1209,2,0)</f>
        <v/>
      </c>
      <c r="C1077" s="60">
        <f>VLOOKUP(F1077,'Datos por dni'!$B$810:$AT$1209,5,0)</f>
        <v>36600</v>
      </c>
      <c r="D1077" s="15" t="str">
        <f>IFERROR(__xludf.DUMMYFUNCTION("IF(REGEXMATCH(E1077,""^[0-9]{8}$""),""DNI"",IF(E1077&lt;&gt;"""",""OTRO"",""""))"),"DNI")</f>
        <v>DNI</v>
      </c>
      <c r="E1077" s="42" t="s">
        <v>402</v>
      </c>
      <c r="F1077" s="59">
        <v>4.2360969E7</v>
      </c>
      <c r="G1077" s="15" t="str">
        <f>VLOOKUP(TEXT(F1077,"0"),'Nacionalidades de todo por dni'!$A$2:$B$2168,2,0)</f>
        <v>Argentina</v>
      </c>
      <c r="H1077" s="18" t="str">
        <f t="shared" si="5"/>
        <v/>
      </c>
      <c r="I1077" s="18" t="str">
        <f t="shared" si="4"/>
        <v/>
      </c>
      <c r="J1077" s="15"/>
      <c r="K1077" s="18" t="str">
        <f>VLOOKUP(F1077,'Datos por dni'!$B$10:$AM$2168,11,0)</f>
        <v/>
      </c>
      <c r="L1077" s="15" t="str">
        <f>VLOOKUP(F1077,'Datos por dni'!$B$810:$AT$1209,12,0)</f>
        <v/>
      </c>
      <c r="M1077" s="15"/>
      <c r="N1077" s="15"/>
      <c r="O1077" s="15"/>
      <c r="P1077" s="15"/>
      <c r="Q1077" s="15"/>
    </row>
    <row r="1078">
      <c r="A1078" s="9" t="s">
        <v>670</v>
      </c>
      <c r="B1078" s="77" t="str">
        <f>VLOOKUP(F1078,'Datos por dni'!$B$810:$AT$1209,2,0)</f>
        <v/>
      </c>
      <c r="C1078" s="60">
        <f>VLOOKUP(F1078,'Datos por dni'!$B$810:$AT$1209,5,0)</f>
        <v>36445</v>
      </c>
      <c r="D1078" s="15" t="str">
        <f>IFERROR(__xludf.DUMMYFUNCTION("IF(REGEXMATCH(E1078,""^[0-9]{8}$""),""DNI"",IF(E1078&lt;&gt;"""",""OTRO"",""""))"),"DNI")</f>
        <v>DNI</v>
      </c>
      <c r="E1078" s="42" t="s">
        <v>403</v>
      </c>
      <c r="F1078" s="59">
        <v>4.2054255E7</v>
      </c>
      <c r="G1078" s="15" t="str">
        <f>VLOOKUP(TEXT(F1078,"0"),'Nacionalidades de todo por dni'!$A$2:$B$2168,2,0)</f>
        <v>Argentina</v>
      </c>
      <c r="H1078" s="18" t="str">
        <f t="shared" si="5"/>
        <v/>
      </c>
      <c r="I1078" s="18" t="str">
        <f t="shared" si="4"/>
        <v/>
      </c>
      <c r="J1078" s="15"/>
      <c r="K1078" s="18" t="str">
        <f>VLOOKUP(F1078,'Datos por dni'!$B$10:$AM$2168,11,0)</f>
        <v/>
      </c>
      <c r="L1078" s="15" t="str">
        <f>VLOOKUP(F1078,'Datos por dni'!$B$810:$AT$1209,12,0)</f>
        <v/>
      </c>
      <c r="M1078" s="15"/>
      <c r="N1078" s="15"/>
      <c r="O1078" s="15"/>
      <c r="P1078" s="15"/>
      <c r="Q1078" s="15"/>
    </row>
    <row r="1079">
      <c r="A1079" s="9" t="s">
        <v>670</v>
      </c>
      <c r="B1079" s="77" t="str">
        <f>VLOOKUP(F1079,'Datos por dni'!$B$810:$AT$1209,2,0)</f>
        <v/>
      </c>
      <c r="C1079" s="60">
        <f>VLOOKUP(F1079,'Datos por dni'!$B$810:$AT$1209,5,0)</f>
        <v>36687</v>
      </c>
      <c r="D1079" s="15" t="str">
        <f>IFERROR(__xludf.DUMMYFUNCTION("IF(REGEXMATCH(E1079,""^[0-9]{8}$""),""DNI"",IF(E1079&lt;&gt;"""",""OTRO"",""""))"),"DNI")</f>
        <v>DNI</v>
      </c>
      <c r="E1079" s="42" t="s">
        <v>404</v>
      </c>
      <c r="F1079" s="59">
        <v>4.2660827E7</v>
      </c>
      <c r="G1079" s="15" t="str">
        <f>VLOOKUP(TEXT(F1079,"0"),'Nacionalidades de todo por dni'!$A$2:$B$2168,2,0)</f>
        <v>Argentina</v>
      </c>
      <c r="H1079" s="18" t="str">
        <f t="shared" si="5"/>
        <v/>
      </c>
      <c r="I1079" s="18" t="str">
        <f t="shared" si="4"/>
        <v/>
      </c>
      <c r="J1079" s="15"/>
      <c r="K1079" s="18" t="str">
        <f>VLOOKUP(F1079,'Datos por dni'!$B$10:$AM$2168,11,0)</f>
        <v/>
      </c>
      <c r="L1079" s="15" t="str">
        <f>VLOOKUP(F1079,'Datos por dni'!$B$810:$AT$1209,12,0)</f>
        <v/>
      </c>
      <c r="M1079" s="15"/>
      <c r="N1079" s="15"/>
      <c r="O1079" s="15"/>
      <c r="P1079" s="15"/>
      <c r="Q1079" s="15"/>
    </row>
    <row r="1080">
      <c r="A1080" s="9" t="s">
        <v>670</v>
      </c>
      <c r="B1080" s="77" t="str">
        <f>VLOOKUP(F1080,'Datos por dni'!$B$810:$AT$1209,2,0)</f>
        <v/>
      </c>
      <c r="C1080" s="60">
        <f>VLOOKUP(F1080,'Datos por dni'!$B$810:$AT$1209,5,0)</f>
        <v>36452</v>
      </c>
      <c r="D1080" s="15" t="str">
        <f>IFERROR(__xludf.DUMMYFUNCTION("IF(REGEXMATCH(E1080,""^[0-9]{8}$""),""DNI"",IF(E1080&lt;&gt;"""",""OTRO"",""""))"),"DNI")</f>
        <v>DNI</v>
      </c>
      <c r="E1080" s="42" t="s">
        <v>87</v>
      </c>
      <c r="F1080" s="58">
        <v>4.2157657E7</v>
      </c>
      <c r="G1080" s="15" t="str">
        <f>VLOOKUP(TEXT(F1080,"0"),'Nacionalidades de todo por dni'!$A$2:$B$2168,2,0)</f>
        <v>Argentina</v>
      </c>
      <c r="H1080" s="18" t="str">
        <f t="shared" si="5"/>
        <v>4</v>
      </c>
      <c r="I1080" s="18" t="str">
        <f t="shared" si="4"/>
        <v>3</v>
      </c>
      <c r="J1080" s="15"/>
      <c r="K1080" s="18" t="str">
        <f>VLOOKUP(F1080,'Datos por dni'!$B$10:$AM$2168,11,0)</f>
        <v>4 horas diarias, 3 veces por semana, de lunes a viernes por la MAÑANA.</v>
      </c>
      <c r="L1080" s="15" t="str">
        <f>VLOOKUP(F1080,'Datos por dni'!$B$810:$AT$1209,12,0)</f>
        <v/>
      </c>
      <c r="M1080" s="15"/>
      <c r="N1080" s="15"/>
      <c r="O1080" s="15"/>
      <c r="P1080" s="15"/>
      <c r="Q1080" s="15"/>
    </row>
    <row r="1081">
      <c r="A1081" s="9" t="s">
        <v>670</v>
      </c>
      <c r="B1081" s="80" t="str">
        <f>VLOOKUP(F1081,'Datos por dni'!$B$810:$AT$1209,2,0)</f>
        <v/>
      </c>
      <c r="C1081" s="14">
        <f>VLOOKUP(F1081,'Datos por dni'!$B$810:$AT$1209,5,0)</f>
        <v>32660</v>
      </c>
      <c r="D1081" s="15" t="str">
        <f>IFERROR(__xludf.DUMMYFUNCTION("IF(REGEXMATCH(E1081,""^[0-9]{8}$""),""DNI"",IF(E1081&lt;&gt;"""",""OTRO"",""""))"),"DNI")</f>
        <v>DNI</v>
      </c>
      <c r="E1081" s="42" t="s">
        <v>58</v>
      </c>
      <c r="F1081" s="58">
        <v>3.4553602E7</v>
      </c>
      <c r="G1081" s="15" t="str">
        <f>VLOOKUP(TEXT(F1081,"0"),'Nacionalidades de todo por dni'!$A$2:$B$2168,2,0)</f>
        <v>Argentina</v>
      </c>
      <c r="H1081" s="18" t="str">
        <f t="shared" si="5"/>
        <v>4</v>
      </c>
      <c r="I1081" s="18" t="str">
        <f t="shared" si="4"/>
        <v>3</v>
      </c>
      <c r="J1081" s="15"/>
      <c r="K1081" s="18" t="str">
        <f>VLOOKUP(F1081,'Datos por dni'!$B$10:$AM$2168,11,0)</f>
        <v>4 horas diarias, 3 veces por semana, de lunes a viernes por la TARDE.</v>
      </c>
      <c r="L1081" s="15" t="str">
        <f>VLOOKUP(F1081,'Datos por dni'!$B$810:$AT$1209,12,0)</f>
        <v/>
      </c>
      <c r="M1081" s="15"/>
      <c r="N1081" s="15"/>
      <c r="O1081" s="15"/>
      <c r="P1081" s="15"/>
      <c r="Q1081" s="15"/>
    </row>
    <row r="1082">
      <c r="A1082" s="9" t="s">
        <v>670</v>
      </c>
      <c r="B1082" s="80" t="str">
        <f>VLOOKUP(F1082,'Datos por dni'!$B$810:$AT$1209,2,0)</f>
        <v/>
      </c>
      <c r="C1082" s="14">
        <f>VLOOKUP(F1082,'Datos por dni'!$B$810:$AT$1209,5,0)</f>
        <v>32459</v>
      </c>
      <c r="D1082" s="15" t="str">
        <f>IFERROR(__xludf.DUMMYFUNCTION("IF(REGEXMATCH(E1082,""^[0-9]{8}$""),""DNI"",IF(E1082&lt;&gt;"""",""OTRO"",""""))"),"DNI")</f>
        <v>DNI</v>
      </c>
      <c r="E1082" s="42" t="s">
        <v>60</v>
      </c>
      <c r="F1082" s="58">
        <v>9.4525894E7</v>
      </c>
      <c r="G1082" s="15" t="str">
        <f>VLOOKUP(TEXT(F1082,"0"),'Nacionalidades de todo por dni'!$A$2:$B$2168,2,0)</f>
        <v>Colombia</v>
      </c>
      <c r="H1082" s="18" t="str">
        <f t="shared" si="5"/>
        <v>3</v>
      </c>
      <c r="I1082" s="18" t="str">
        <f t="shared" si="4"/>
        <v>4</v>
      </c>
      <c r="J1082" s="15"/>
      <c r="K1082" s="18" t="str">
        <f>VLOOKUP(F1082,'Datos por dni'!$B$10:$AM$2168,11,0)</f>
        <v>3 horas diarias, 4 veces por semana, de lunes a viernes por la TARDE.</v>
      </c>
      <c r="L1082" s="15" t="str">
        <f>VLOOKUP(F1082,'Datos por dni'!$B$810:$AT$1209,12,0)</f>
        <v/>
      </c>
      <c r="M1082" s="15"/>
      <c r="N1082" s="15"/>
      <c r="O1082" s="15"/>
      <c r="P1082" s="15"/>
      <c r="Q1082" s="15"/>
    </row>
    <row r="1083">
      <c r="A1083" s="9" t="s">
        <v>670</v>
      </c>
      <c r="B1083" s="80" t="str">
        <f>VLOOKUP(F1083,'Datos por dni'!$B$810:$AT$1209,2,0)</f>
        <v/>
      </c>
      <c r="C1083" s="14">
        <f>VLOOKUP(F1083,'Datos por dni'!$B$810:$AT$1209,5,0)</f>
        <v>36671</v>
      </c>
      <c r="D1083" s="15" t="str">
        <f>IFERROR(__xludf.DUMMYFUNCTION("IF(REGEXMATCH(E1083,""^[0-9]{8}$""),""DNI"",IF(E1083&lt;&gt;"""",""OTRO"",""""))"),"DNI")</f>
        <v>DNI</v>
      </c>
      <c r="E1083" s="42" t="s">
        <v>135</v>
      </c>
      <c r="F1083" s="59">
        <v>4.2689528E7</v>
      </c>
      <c r="G1083" s="15" t="str">
        <f>VLOOKUP(TEXT(F1083,"0"),'Nacionalidades de todo por dni'!$A$2:$B$2168,2,0)</f>
        <v>Argentina</v>
      </c>
      <c r="H1083" s="18" t="str">
        <f t="shared" si="5"/>
        <v>3</v>
      </c>
      <c r="I1083" s="18" t="str">
        <f t="shared" si="4"/>
        <v>4</v>
      </c>
      <c r="J1083" s="15"/>
      <c r="K1083" s="18" t="str">
        <f>VLOOKUP(F1083,'Datos por dni'!$B$10:$AM$2168,11,0)</f>
        <v>3 horas diarias, 4 veces por semana, de lunes a viernes por la MAÑANA.</v>
      </c>
      <c r="L1083" s="15" t="str">
        <f>VLOOKUP(F1083,'Datos por dni'!$B$810:$AT$1209,12,0)</f>
        <v/>
      </c>
      <c r="M1083" s="15"/>
      <c r="N1083" s="15"/>
      <c r="O1083" s="15"/>
      <c r="P1083" s="15"/>
      <c r="Q1083" s="15"/>
    </row>
    <row r="1084">
      <c r="A1084" s="9" t="s">
        <v>670</v>
      </c>
      <c r="B1084" s="77" t="str">
        <f>VLOOKUP(F1084,'Datos por dni'!$B$810:$AT$1209,2,0)</f>
        <v/>
      </c>
      <c r="C1084" s="51">
        <f>VLOOKUP(F1084,'Datos por dni'!$B$810:$AT$1209,5,0)</f>
        <v>36899</v>
      </c>
      <c r="D1084" s="15" t="str">
        <f>IFERROR(__xludf.DUMMYFUNCTION("IF(REGEXMATCH(E1084,""^[0-9]{8}$""),""DNI"",IF(E1084&lt;&gt;"""",""OTRO"",""""))"),"DNI")</f>
        <v>DNI</v>
      </c>
      <c r="E1084" s="42" t="s">
        <v>398</v>
      </c>
      <c r="F1084" s="58">
        <v>4.3385038E7</v>
      </c>
      <c r="G1084" s="15" t="str">
        <f>VLOOKUP(TEXT(F1084,"0"),'Nacionalidades de todo por dni'!$A$2:$B$2168,2,0)</f>
        <v>Argentina</v>
      </c>
      <c r="H1084" s="18" t="str">
        <f t="shared" si="5"/>
        <v/>
      </c>
      <c r="I1084" s="18" t="str">
        <f t="shared" si="4"/>
        <v/>
      </c>
      <c r="J1084" s="15"/>
      <c r="K1084" s="18" t="str">
        <f>VLOOKUP(F1084,'Datos por dni'!$B$10:$AM$2168,11,0)</f>
        <v/>
      </c>
      <c r="L1084" s="15" t="str">
        <f>VLOOKUP(F1084,'Datos por dni'!$B$810:$AT$1209,12,0)</f>
        <v/>
      </c>
      <c r="M1084" s="15"/>
      <c r="N1084" s="15"/>
      <c r="O1084" s="15"/>
      <c r="P1084" s="15"/>
      <c r="Q1084" s="15"/>
    </row>
    <row r="1085">
      <c r="A1085" s="9" t="s">
        <v>670</v>
      </c>
      <c r="B1085" s="80">
        <f>VLOOKUP(F1085,'Datos por dni'!$B$810:$AT$1209,2,0)</f>
        <v>44263.32355</v>
      </c>
      <c r="C1085" s="14">
        <f>VLOOKUP(F1085,'Datos por dni'!$B$810:$AT$1209,5,0)</f>
        <v>35856</v>
      </c>
      <c r="D1085" s="15" t="str">
        <f>IFERROR(__xludf.DUMMYFUNCTION("IF(REGEXMATCH(E1085,""^[0-9]{8}$""),""DNI"",IF(E1085&lt;&gt;"""",""OTRO"",""""))"),"DNI")</f>
        <v>DNI</v>
      </c>
      <c r="E1085" s="42" t="s">
        <v>78</v>
      </c>
      <c r="F1085" s="58">
        <v>4.1003013E7</v>
      </c>
      <c r="G1085" s="15" t="str">
        <f>VLOOKUP(TEXT(F1085,"0"),'Nacionalidades de todo por dni'!$A$2:$B$2168,2,0)</f>
        <v>Argentina</v>
      </c>
      <c r="H1085" s="18" t="str">
        <f t="shared" si="5"/>
        <v>3</v>
      </c>
      <c r="I1085" s="18" t="str">
        <f t="shared" si="4"/>
        <v>4</v>
      </c>
      <c r="J1085" s="18" t="str">
        <f t="shared" ref="J1085:J1086" si="10">IF(ISNUMBER(SEARCH("TARDE",K1085)),"TARDE",IF(ISNUMBER(SEARCH("MAÑANA",K1085)),"MAÑANA",""))</f>
        <v>MAÑANA</v>
      </c>
      <c r="K1085" s="18" t="str">
        <f>VLOOKUP(F1085,'Datos por dni'!$B$10:$AM$2168,11,0)</f>
        <v>3 horas diarias, 4 veces por semana, de lunes a viernes por la MAÑANA.</v>
      </c>
      <c r="L1085" s="15" t="str">
        <f>VLOOKUP(F1085,'Datos por dni'!$B$810:$AT$1209,12,0)</f>
        <v/>
      </c>
      <c r="M1085" s="15"/>
      <c r="N1085" s="15"/>
      <c r="O1085" s="15"/>
      <c r="P1085" s="15"/>
      <c r="Q1085" s="15"/>
    </row>
    <row r="1086">
      <c r="A1086" s="9" t="s">
        <v>670</v>
      </c>
      <c r="B1086" s="80">
        <f>VLOOKUP(F1086,'Datos por dni'!$B$810:$AT$1209,2,0)</f>
        <v>44252.94686</v>
      </c>
      <c r="C1086" s="14">
        <f>VLOOKUP(F1086,'Datos por dni'!$B$810:$AT$1209,5,0)</f>
        <v>37432</v>
      </c>
      <c r="D1086" s="15" t="str">
        <f>IFERROR(__xludf.DUMMYFUNCTION("IF(REGEXMATCH(E1086,""^[0-9]{8}$""),""DNI"",IF(E1086&lt;&gt;"""",""OTRO"",""""))"),"DNI")</f>
        <v>DNI</v>
      </c>
      <c r="E1086" s="42" t="s">
        <v>66</v>
      </c>
      <c r="F1086" s="58">
        <v>4.4161598E7</v>
      </c>
      <c r="G1086" s="15" t="str">
        <f>VLOOKUP(TEXT(F1086,"0"),'Nacionalidades de todo por dni'!$A$2:$B$2168,2,0)</f>
        <v>Argentina</v>
      </c>
      <c r="H1086" s="18" t="str">
        <f t="shared" si="5"/>
        <v>4</v>
      </c>
      <c r="I1086" s="18" t="str">
        <f t="shared" si="4"/>
        <v>3</v>
      </c>
      <c r="J1086" s="18" t="str">
        <f t="shared" si="10"/>
        <v>TARDE</v>
      </c>
      <c r="K1086" s="18" t="str">
        <f>VLOOKUP(F1086,'Datos por dni'!$B$10:$AM$2168,11,0)</f>
        <v>4 horas diarias, 3 veces por semana, de lunes a viernes por la TARDE.</v>
      </c>
      <c r="L1086" s="15" t="str">
        <f>VLOOKUP(F1086,'Datos por dni'!$B$810:$AT$1209,12,0)</f>
        <v/>
      </c>
      <c r="M1086" s="15"/>
      <c r="N1086" s="15"/>
      <c r="O1086" s="15"/>
      <c r="P1086" s="15"/>
      <c r="Q1086" s="15"/>
    </row>
    <row r="1087">
      <c r="A1087" s="9" t="s">
        <v>670</v>
      </c>
      <c r="B1087" s="80" t="str">
        <f>VLOOKUP(F1087,'Datos por dni'!$B$810:$AT$1209,2,0)</f>
        <v/>
      </c>
      <c r="C1087" s="14">
        <f>VLOOKUP(F1087,'Datos por dni'!$B$810:$AT$1209,5,0)</f>
        <v>34432</v>
      </c>
      <c r="D1087" s="15" t="str">
        <f>IFERROR(__xludf.DUMMYFUNCTION("IF(REGEXMATCH(E1087,""^[0-9]{8}$""),""DNI"",IF(E1087&lt;&gt;"""",""OTRO"",""""))"),"DNI")</f>
        <v>DNI</v>
      </c>
      <c r="E1087" s="42" t="s">
        <v>672</v>
      </c>
      <c r="F1087" s="58">
        <v>3.816574E7</v>
      </c>
      <c r="G1087" s="15" t="str">
        <f>VLOOKUP(TEXT(F1087,"0"),'Nacionalidades de todo por dni'!$A$2:$B$2168,2,0)</f>
        <v>Argentina</v>
      </c>
      <c r="H1087" s="18" t="str">
        <f t="shared" si="5"/>
        <v/>
      </c>
      <c r="I1087" s="18" t="str">
        <f t="shared" si="4"/>
        <v/>
      </c>
      <c r="J1087" s="15"/>
      <c r="K1087" s="18" t="str">
        <f>VLOOKUP(F1087,'Datos por dni'!$B$10:$AM$2168,11,0)</f>
        <v/>
      </c>
      <c r="L1087" s="15" t="str">
        <f>VLOOKUP(F1087,'Datos por dni'!$B$810:$AT$1209,12,0)</f>
        <v/>
      </c>
      <c r="M1087" s="15"/>
      <c r="N1087" s="15"/>
      <c r="O1087" s="15"/>
      <c r="P1087" s="15"/>
      <c r="Q1087" s="15"/>
    </row>
    <row r="1088">
      <c r="A1088" s="9" t="s">
        <v>670</v>
      </c>
      <c r="B1088" s="80">
        <f>VLOOKUP(F1088,'Datos por dni'!$B$810:$AT$1209,2,0)</f>
        <v>44249.48386</v>
      </c>
      <c r="C1088" s="14">
        <f>VLOOKUP(F1088,'Datos por dni'!$B$810:$AT$1209,5,0)</f>
        <v>32793</v>
      </c>
      <c r="D1088" s="15" t="str">
        <f>IFERROR(__xludf.DUMMYFUNCTION("IF(REGEXMATCH(E1088,""^[0-9]{8}$""),""DNI"",IF(E1088&lt;&gt;"""",""OTRO"",""""))"),"DNI")</f>
        <v>DNI</v>
      </c>
      <c r="E1088" s="42" t="s">
        <v>62</v>
      </c>
      <c r="F1088" s="58">
        <v>3.4870468E7</v>
      </c>
      <c r="G1088" s="15" t="str">
        <f>VLOOKUP(TEXT(F1088,"0"),'Nacionalidades de todo por dni'!$A$2:$B$2168,2,0)</f>
        <v>Argentina</v>
      </c>
      <c r="H1088" s="18" t="str">
        <f t="shared" si="5"/>
        <v>4</v>
      </c>
      <c r="I1088" s="18" t="str">
        <f t="shared" si="4"/>
        <v>3</v>
      </c>
      <c r="J1088" s="18" t="str">
        <f t="shared" ref="J1088:J1094" si="11">IF(ISNUMBER(SEARCH("TARDE",K1088)),"TARDE",IF(ISNUMBER(SEARCH("MAÑANA",K1088)),"MAÑANA",""))</f>
        <v>MAÑANA</v>
      </c>
      <c r="K1088" s="18" t="str">
        <f>VLOOKUP(F1088,'Datos por dni'!$B$10:$AM$2168,11,0)</f>
        <v>4 horas diarias, 3 veces por semana, de lunes a viernes por la MAÑANA.</v>
      </c>
      <c r="L1088" s="15" t="str">
        <f>VLOOKUP(F1088,'Datos por dni'!$B$810:$AT$1209,12,0)</f>
        <v/>
      </c>
      <c r="M1088" s="15"/>
      <c r="N1088" s="15"/>
      <c r="O1088" s="15"/>
      <c r="P1088" s="15"/>
      <c r="Q1088" s="15"/>
    </row>
    <row r="1089">
      <c r="A1089" s="9" t="s">
        <v>670</v>
      </c>
      <c r="B1089" s="80">
        <f>VLOOKUP(F1089,'Datos por dni'!$B$810:$AT$1209,2,0)</f>
        <v>44244.09057</v>
      </c>
      <c r="C1089" s="14">
        <f>VLOOKUP(F1089,'Datos por dni'!$B$810:$AT$1209,5,0)</f>
        <v>36855</v>
      </c>
      <c r="D1089" s="15" t="str">
        <f>IFERROR(__xludf.DUMMYFUNCTION("IF(REGEXMATCH(E1089,""^[0-9]{8}$""),""DNI"",IF(E1089&lt;&gt;"""",""OTRO"",""""))"),"DNI")</f>
        <v>DNI</v>
      </c>
      <c r="E1089" s="42" t="s">
        <v>56</v>
      </c>
      <c r="F1089" s="59">
        <v>4.3094417E7</v>
      </c>
      <c r="G1089" s="15" t="str">
        <f>VLOOKUP(TEXT(F1089,"0"),'Nacionalidades de todo por dni'!$A$2:$B$2168,2,0)</f>
        <v>Argentina</v>
      </c>
      <c r="H1089" s="18" t="str">
        <f t="shared" si="5"/>
        <v>3</v>
      </c>
      <c r="I1089" s="18" t="str">
        <f t="shared" si="4"/>
        <v>4</v>
      </c>
      <c r="J1089" s="18" t="str">
        <f t="shared" si="11"/>
        <v>TARDE</v>
      </c>
      <c r="K1089" s="18" t="str">
        <f>VLOOKUP(F1089,'Datos por dni'!$B$10:$AM$2168,11,0)</f>
        <v>3 horas diarias, 4 veces por semana, de lunes a viernes por la TARDE.</v>
      </c>
      <c r="L1089" s="15" t="str">
        <f>VLOOKUP(F1089,'Datos por dni'!$B$810:$AT$1209,12,0)</f>
        <v/>
      </c>
      <c r="M1089" s="15"/>
      <c r="N1089" s="15"/>
      <c r="O1089" s="15"/>
      <c r="P1089" s="15"/>
      <c r="Q1089" s="15"/>
    </row>
    <row r="1090">
      <c r="A1090" s="9" t="s">
        <v>670</v>
      </c>
      <c r="B1090" s="80">
        <f>VLOOKUP(F1090,'Datos por dni'!$B$810:$AT$1209,2,0)</f>
        <v>44247.6389</v>
      </c>
      <c r="C1090" s="14">
        <f>VLOOKUP(F1090,'Datos por dni'!$B$810:$AT$1209,5,0)</f>
        <v>35001</v>
      </c>
      <c r="D1090" s="15" t="str">
        <f>IFERROR(__xludf.DUMMYFUNCTION("IF(REGEXMATCH(E1090,""^[0-9]{8}$""),""DNI"",IF(E1090&lt;&gt;"""",""OTRO"",""""))"),"DNI")</f>
        <v>DNI</v>
      </c>
      <c r="E1090" s="42" t="s">
        <v>61</v>
      </c>
      <c r="F1090" s="59">
        <v>3.9130153E7</v>
      </c>
      <c r="G1090" s="15" t="str">
        <f>VLOOKUP(TEXT(F1090,"0"),'Nacionalidades de todo por dni'!$A$2:$B$2168,2,0)</f>
        <v>Argentina</v>
      </c>
      <c r="H1090" s="18" t="str">
        <f t="shared" si="5"/>
        <v>4</v>
      </c>
      <c r="I1090" s="18" t="str">
        <f t="shared" si="4"/>
        <v>3</v>
      </c>
      <c r="J1090" s="18" t="str">
        <f t="shared" si="11"/>
        <v>TARDE</v>
      </c>
      <c r="K1090" s="18" t="str">
        <f>VLOOKUP(F1090,'Datos por dni'!$B$10:$AM$2168,11,0)</f>
        <v>4 horas diarias, 3 veces por semana, de lunes a viernes por la TARDE.</v>
      </c>
      <c r="L1090" s="15" t="str">
        <f>VLOOKUP(F1090,'Datos por dni'!$B$810:$AT$1209,12,0)</f>
        <v/>
      </c>
      <c r="M1090" s="15"/>
      <c r="N1090" s="15"/>
      <c r="O1090" s="15"/>
      <c r="P1090" s="15"/>
      <c r="Q1090" s="15"/>
    </row>
    <row r="1091">
      <c r="A1091" s="9" t="s">
        <v>670</v>
      </c>
      <c r="B1091" s="80">
        <f>VLOOKUP(F1091,'Datos por dni'!$B$810:$AT$1209,2,0)</f>
        <v>44258.94379</v>
      </c>
      <c r="C1091" s="14">
        <f>VLOOKUP(F1091,'Datos por dni'!$B$810:$AT$1209,5,0)</f>
        <v>33370</v>
      </c>
      <c r="D1091" s="15" t="str">
        <f>IFERROR(__xludf.DUMMYFUNCTION("IF(REGEXMATCH(E1091,""^[0-9]{8}$""),""DNI"",IF(E1091&lt;&gt;"""",""OTRO"",""""))"),"DNI")</f>
        <v>DNI</v>
      </c>
      <c r="E1091" s="42" t="s">
        <v>68</v>
      </c>
      <c r="F1091" s="58">
        <v>3.5972544E7</v>
      </c>
      <c r="G1091" s="15" t="str">
        <f>VLOOKUP(TEXT(F1091,"0"),'Nacionalidades de todo por dni'!$A$2:$B$2168,2,0)</f>
        <v>Argentina</v>
      </c>
      <c r="H1091" s="18" t="str">
        <f t="shared" si="5"/>
        <v>4</v>
      </c>
      <c r="I1091" s="18" t="str">
        <f t="shared" si="4"/>
        <v>3</v>
      </c>
      <c r="J1091" s="18" t="str">
        <f t="shared" si="11"/>
        <v>MAÑANA</v>
      </c>
      <c r="K1091" s="18" t="str">
        <f>VLOOKUP(F1091,'Datos por dni'!$B$10:$AM$2168,11,0)</f>
        <v>4 horas diarias, 3 veces por semana, de lunes a viernes por la MAÑANA.</v>
      </c>
      <c r="L1091" s="15" t="str">
        <f>VLOOKUP(F1091,'Datos por dni'!$B$810:$AT$1209,12,0)</f>
        <v/>
      </c>
      <c r="M1091" s="15"/>
      <c r="N1091" s="15"/>
      <c r="O1091" s="15"/>
      <c r="P1091" s="15"/>
      <c r="Q1091" s="15"/>
    </row>
    <row r="1092">
      <c r="A1092" s="9" t="s">
        <v>670</v>
      </c>
      <c r="B1092" s="80">
        <f>VLOOKUP(F1092,'Datos por dni'!$B$810:$AT$1209,2,0)</f>
        <v>44306.48979</v>
      </c>
      <c r="C1092" s="14">
        <f>VLOOKUP(F1092,'Datos por dni'!$B$810:$AT$1209,5,0)</f>
        <v>35354</v>
      </c>
      <c r="D1092" s="15" t="str">
        <f>IFERROR(__xludf.DUMMYFUNCTION("IF(REGEXMATCH(E1092,""^[0-9]{8}$""),""DNI"",IF(E1092&lt;&gt;"""",""OTRO"",""""))"),"DNI")</f>
        <v>DNI</v>
      </c>
      <c r="E1092" s="42" t="s">
        <v>110</v>
      </c>
      <c r="F1092" s="58">
        <v>3.9909479E7</v>
      </c>
      <c r="G1092" s="15" t="str">
        <f>VLOOKUP(TEXT(F1092,"0"),'Nacionalidades de todo por dni'!$A$2:$B$2168,2,0)</f>
        <v>Argentina</v>
      </c>
      <c r="H1092" s="18" t="str">
        <f t="shared" si="5"/>
        <v>3</v>
      </c>
      <c r="I1092" s="18" t="str">
        <f t="shared" si="4"/>
        <v>4</v>
      </c>
      <c r="J1092" s="18" t="str">
        <f t="shared" si="11"/>
        <v>MAÑANA</v>
      </c>
      <c r="K1092" s="18" t="str">
        <f>VLOOKUP(F1092,'Datos por dni'!$B$10:$AM$2168,11,0)</f>
        <v>3 horas diarias, 4 veces por semana, de lunes a viernes por la MAÑANA.</v>
      </c>
      <c r="L1092" s="15" t="str">
        <f>VLOOKUP(F1092,'Datos por dni'!$B$810:$AT$1209,12,0)</f>
        <v/>
      </c>
      <c r="M1092" s="15"/>
      <c r="N1092" s="15"/>
      <c r="O1092" s="15"/>
      <c r="P1092" s="15"/>
      <c r="Q1092" s="15"/>
    </row>
    <row r="1093">
      <c r="A1093" s="9" t="s">
        <v>670</v>
      </c>
      <c r="B1093" s="80">
        <f>VLOOKUP(F1093,'Datos por dni'!$B$810:$AT$1209,2,0)</f>
        <v>44262.88469</v>
      </c>
      <c r="C1093" s="14">
        <f>VLOOKUP(F1093,'Datos por dni'!$B$810:$AT$1209,5,0)</f>
        <v>35005</v>
      </c>
      <c r="D1093" s="15" t="str">
        <f>IFERROR(__xludf.DUMMYFUNCTION("IF(REGEXMATCH(E1093,""^[0-9]{8}$""),""DNI"",IF(E1093&lt;&gt;"""",""OTRO"",""""))"),"DNI")</f>
        <v>DNI</v>
      </c>
      <c r="E1093" s="42" t="s">
        <v>77</v>
      </c>
      <c r="F1093" s="58">
        <v>3.9352861E7</v>
      </c>
      <c r="G1093" s="15" t="str">
        <f>VLOOKUP(TEXT(F1093,"0"),'Nacionalidades de todo por dni'!$A$2:$B$2168,2,0)</f>
        <v>Argentina</v>
      </c>
      <c r="H1093" s="18" t="str">
        <f t="shared" si="5"/>
        <v>4</v>
      </c>
      <c r="I1093" s="18" t="str">
        <f t="shared" si="4"/>
        <v>3</v>
      </c>
      <c r="J1093" s="18" t="str">
        <f t="shared" si="11"/>
        <v>MAÑANA</v>
      </c>
      <c r="K1093" s="18" t="str">
        <f>VLOOKUP(F1093,'Datos por dni'!$B$10:$AM$2168,11,0)</f>
        <v>4 horas diarias, 3 veces por semana, de lunes a viernes por la MAÑANA.</v>
      </c>
      <c r="L1093" s="15" t="str">
        <f>VLOOKUP(F1093,'Datos por dni'!$B$810:$AT$1209,12,0)</f>
        <v/>
      </c>
      <c r="M1093" s="15"/>
      <c r="N1093" s="15"/>
      <c r="O1093" s="15"/>
      <c r="P1093" s="15"/>
      <c r="Q1093" s="15"/>
    </row>
    <row r="1094">
      <c r="A1094" s="9" t="s">
        <v>670</v>
      </c>
      <c r="B1094" s="80">
        <f>VLOOKUP(F1094,'Datos por dni'!$B$810:$AT$1209,2,0)</f>
        <v>44348.4206</v>
      </c>
      <c r="C1094" s="14">
        <f>VLOOKUP(F1094,'Datos por dni'!$B$810:$AT$1209,5,0)</f>
        <v>28615</v>
      </c>
      <c r="D1094" s="15" t="str">
        <f>IFERROR(__xludf.DUMMYFUNCTION("IF(REGEXMATCH(E1094,""^[0-9]{8}$""),""DNI"",IF(E1094&lt;&gt;"""",""OTRO"",""""))"),"DNI")</f>
        <v>DNI</v>
      </c>
      <c r="E1094" s="42" t="s">
        <v>133</v>
      </c>
      <c r="F1094" s="58">
        <v>2.6588286E7</v>
      </c>
      <c r="G1094" s="15" t="str">
        <f>VLOOKUP(TEXT(F1094,"0"),'Nacionalidades de todo por dni'!$A$2:$B$2168,2,0)</f>
        <v>Argentina</v>
      </c>
      <c r="H1094" s="18" t="str">
        <f t="shared" si="5"/>
        <v>3</v>
      </c>
      <c r="I1094" s="18" t="str">
        <f t="shared" si="4"/>
        <v>4</v>
      </c>
      <c r="J1094" s="18" t="str">
        <f t="shared" si="11"/>
        <v>TARDE</v>
      </c>
      <c r="K1094" s="18" t="str">
        <f>VLOOKUP(F1094,'Datos por dni'!$B$10:$AM$2168,11,0)</f>
        <v>3 horas diarias, 4 veces por semana, de lunes a viernes por la TARDE.</v>
      </c>
      <c r="L1094" s="15" t="str">
        <f>VLOOKUP(F1094,'Datos por dni'!$B$810:$AT$1209,12,0)</f>
        <v/>
      </c>
      <c r="M1094" s="15"/>
      <c r="N1094" s="15"/>
      <c r="O1094" s="15"/>
      <c r="P1094" s="15"/>
      <c r="Q1094" s="15"/>
    </row>
    <row r="1095">
      <c r="A1095" s="9" t="s">
        <v>670</v>
      </c>
      <c r="B1095" s="80">
        <f>VLOOKUP(F1095,'Datos por dni'!$B$810:$AT$1209,2,0)</f>
        <v>44186.82827</v>
      </c>
      <c r="C1095" s="14">
        <f>VLOOKUP(F1095,'Datos por dni'!$B$810:$AT$1209,5,0)</f>
        <v>35466</v>
      </c>
      <c r="D1095" s="15" t="str">
        <f>IFERROR(__xludf.DUMMYFUNCTION("IF(REGEXMATCH(E1095,""^[0-9]{8}$""),""DNI"",IF(E1095&lt;&gt;"""",""OTRO"",""""))"),"DNI")</f>
        <v>DNI</v>
      </c>
      <c r="E1095" s="42" t="s">
        <v>390</v>
      </c>
      <c r="F1095" s="59">
        <v>9.4850945E7</v>
      </c>
      <c r="G1095" s="15" t="str">
        <f>VLOOKUP(TEXT(F1095,"0"),'Nacionalidades de todo por dni'!$A$2:$B$2168,2,0)</f>
        <v>Bolivia</v>
      </c>
      <c r="H1095" s="18" t="str">
        <f t="shared" si="5"/>
        <v>M</v>
      </c>
      <c r="I1095" s="18" t="str">
        <f t="shared" si="4"/>
        <v/>
      </c>
      <c r="J1095" s="15"/>
      <c r="K1095" s="18" t="str">
        <f>VLOOKUP(F1095,'Datos por dni'!$B$10:$AM$2168,11,0)</f>
        <v>Mery</v>
      </c>
      <c r="L1095" s="15" t="str">
        <f>VLOOKUP(F1095,'Datos por dni'!$B$810:$AT$1209,12,0)</f>
        <v/>
      </c>
      <c r="M1095" s="15"/>
      <c r="N1095" s="15"/>
      <c r="O1095" s="15"/>
      <c r="P1095" s="15"/>
      <c r="Q1095" s="15"/>
    </row>
    <row r="1096">
      <c r="A1096" s="9" t="s">
        <v>670</v>
      </c>
      <c r="B1096" s="77" t="str">
        <f>VLOOKUP(F1096,'Datos por dni'!$B$810:$AT$1209,2,0)</f>
        <v/>
      </c>
      <c r="C1096" s="51">
        <f>VLOOKUP(F1096,'Datos por dni'!$B$810:$AT$1209,5,0)</f>
        <v>36040</v>
      </c>
      <c r="D1096" s="15" t="str">
        <f>IFERROR(__xludf.DUMMYFUNCTION("IF(REGEXMATCH(E1096,""^[0-9]{8}$""),""DNI"",IF(E1096&lt;&gt;"""",""OTRO"",""""))"),"DNI")</f>
        <v>DNI</v>
      </c>
      <c r="E1096" s="42" t="s">
        <v>394</v>
      </c>
      <c r="F1096" s="56">
        <v>4.1472723E7</v>
      </c>
      <c r="G1096" s="15" t="str">
        <f>VLOOKUP(TEXT(F1096,"0"),'Nacionalidades de todo por dni'!$A$2:$B$2168,2,0)</f>
        <v>Argentina</v>
      </c>
      <c r="H1096" s="18" t="str">
        <f t="shared" si="5"/>
        <v>A</v>
      </c>
      <c r="I1096" s="18" t="str">
        <f t="shared" si="4"/>
        <v/>
      </c>
      <c r="J1096" s="15"/>
      <c r="K1096" s="18" t="str">
        <f>VLOOKUP(F1096,'Datos por dni'!$B$10:$AM$2168,11,0)</f>
        <v>Alex</v>
      </c>
      <c r="L1096" s="15" t="str">
        <f>VLOOKUP(F1096,'Datos por dni'!$B$810:$AT$1209,12,0)</f>
        <v/>
      </c>
      <c r="M1096" s="15"/>
      <c r="N1096" s="15"/>
      <c r="O1096" s="15"/>
      <c r="P1096" s="15"/>
      <c r="Q1096" s="15"/>
    </row>
    <row r="1097">
      <c r="A1097" s="9" t="s">
        <v>670</v>
      </c>
      <c r="B1097" s="80">
        <f>VLOOKUP(F1097,'Datos por dni'!$B$810:$AT$1209,2,0)</f>
        <v>44222.45396</v>
      </c>
      <c r="C1097" s="51">
        <f>VLOOKUP(F1097,'Datos por dni'!$B$810:$AT$1209,5,0)</f>
        <v>34668</v>
      </c>
      <c r="D1097" s="15" t="str">
        <f>IFERROR(__xludf.DUMMYFUNCTION("IF(REGEXMATCH(E1097,""^[0-9]{8}$""),""DNI"",IF(E1097&lt;&gt;"""",""OTRO"",""""))"),"DNI")</f>
        <v>DNI</v>
      </c>
      <c r="E1097" s="42" t="s">
        <v>396</v>
      </c>
      <c r="F1097" s="56">
        <v>3.862518E7</v>
      </c>
      <c r="G1097" s="15" t="str">
        <f>VLOOKUP(TEXT(F1097,"0"),'Nacionalidades de todo por dni'!$A$2:$B$2168,2,0)</f>
        <v>Argentina</v>
      </c>
      <c r="H1097" s="18" t="str">
        <f t="shared" si="5"/>
        <v>M</v>
      </c>
      <c r="I1097" s="18" t="str">
        <f t="shared" si="4"/>
        <v/>
      </c>
      <c r="J1097" s="15"/>
      <c r="K1097" s="18" t="str">
        <f>VLOOKUP(F1097,'Datos por dni'!$B$10:$AM$2168,11,0)</f>
        <v>Mery</v>
      </c>
      <c r="L1097" s="15" t="str">
        <f>VLOOKUP(F1097,'Datos por dni'!$B$810:$AT$1209,12,0)</f>
        <v/>
      </c>
      <c r="M1097" s="15"/>
      <c r="N1097" s="15"/>
      <c r="O1097" s="15"/>
      <c r="P1097" s="15"/>
      <c r="Q1097" s="15"/>
    </row>
    <row r="1098">
      <c r="A1098" s="9" t="s">
        <v>670</v>
      </c>
      <c r="B1098" s="77" t="str">
        <f>VLOOKUP(F1098,'Datos por dni'!$B$810:$AT$1209,2,0)</f>
        <v/>
      </c>
      <c r="C1098" s="60">
        <f>VLOOKUP(F1098,'Datos por dni'!$B$810:$AT$1209,5,0)</f>
        <v>35513</v>
      </c>
      <c r="D1098" s="15" t="str">
        <f>IFERROR(__xludf.DUMMYFUNCTION("IF(REGEXMATCH(E1098,""^[0-9]{8}$""),""DNI"",IF(E1098&lt;&gt;"""",""OTRO"",""""))"),"DNI")</f>
        <v>DNI</v>
      </c>
      <c r="E1098" s="42" t="s">
        <v>392</v>
      </c>
      <c r="F1098" s="61">
        <v>4.0242256E7</v>
      </c>
      <c r="G1098" s="15" t="str">
        <f>VLOOKUP(TEXT(F1098,"0"),'Nacionalidades de todo por dni'!$A$2:$B$2168,2,0)</f>
        <v>Argentina</v>
      </c>
      <c r="H1098" s="18" t="str">
        <f t="shared" si="5"/>
        <v>M</v>
      </c>
      <c r="I1098" s="18" t="str">
        <f t="shared" si="4"/>
        <v/>
      </c>
      <c r="J1098" s="15"/>
      <c r="K1098" s="54" t="str">
        <f>VLOOKUP(F1098,'Datos por dni'!$B$10:$AM$2168,11,0)</f>
        <v>Mechi</v>
      </c>
      <c r="L1098" s="15" t="str">
        <f>VLOOKUP(F1098,'Datos por dni'!$B$810:$AT$1209,12,0)</f>
        <v/>
      </c>
      <c r="M1098" s="15"/>
      <c r="N1098" s="15"/>
      <c r="O1098" s="15"/>
      <c r="P1098" s="15"/>
      <c r="Q1098" s="15"/>
    </row>
    <row r="1099">
      <c r="A1099" s="9" t="s">
        <v>670</v>
      </c>
      <c r="B1099" s="80">
        <f>VLOOKUP(F1099,'Datos por dni'!$B$810:$AT$1209,2,0)</f>
        <v>44353.81026</v>
      </c>
      <c r="C1099" s="14">
        <f>VLOOKUP(F1099,'Datos por dni'!$B$810:$AT$1209,5,0)</f>
        <v>32804</v>
      </c>
      <c r="D1099" s="15" t="str">
        <f>IFERROR(__xludf.DUMMYFUNCTION("IF(REGEXMATCH(E1099,""^[0-9]{8}$""),""DNI"",IF(E1099&lt;&gt;"""",""OTRO"",""""))"),"DNI")</f>
        <v>DNI</v>
      </c>
      <c r="E1099" s="42" t="s">
        <v>148</v>
      </c>
      <c r="F1099" s="61">
        <v>3.4833427E7</v>
      </c>
      <c r="G1099" s="15" t="str">
        <f>VLOOKUP(TEXT(F1099,"0"),'Nacionalidades de todo por dni'!$A$2:$B$2168,2,0)</f>
        <v>Argentina</v>
      </c>
      <c r="H1099" s="18" t="str">
        <f t="shared" si="5"/>
        <v>3</v>
      </c>
      <c r="I1099" s="18" t="str">
        <f t="shared" si="4"/>
        <v>4</v>
      </c>
      <c r="J1099" s="15"/>
      <c r="K1099" s="18" t="str">
        <f>VLOOKUP(F1099,'Datos por dni'!$B$10:$AM$2168,11,0)</f>
        <v>3 horas diarias, 4 veces por semana, de lunes a viernes por la TARDE.</v>
      </c>
      <c r="L1099" s="15" t="str">
        <f>VLOOKUP(F1099,'Datos por dni'!$B$810:$AT$1209,12,0)</f>
        <v/>
      </c>
      <c r="M1099" s="15"/>
      <c r="N1099" s="15"/>
      <c r="O1099" s="15"/>
      <c r="P1099" s="15"/>
      <c r="Q1099" s="15"/>
    </row>
    <row r="1100">
      <c r="A1100" s="9" t="s">
        <v>670</v>
      </c>
      <c r="B1100" s="80">
        <f>VLOOKUP(F1100,'Datos por dni'!$B$810:$AT$1209,2,0)</f>
        <v>44351.53402</v>
      </c>
      <c r="C1100" s="14">
        <f>VLOOKUP(F1100,'Datos por dni'!$B$810:$AT$1209,5,0)</f>
        <v>36535</v>
      </c>
      <c r="D1100" s="15" t="str">
        <f>IFERROR(__xludf.DUMMYFUNCTION("IF(REGEXMATCH(E1100,""^[0-9]{8}$""),""DNI"",IF(E1100&lt;&gt;"""",""OTRO"",""""))"),"DNI")</f>
        <v>DNI</v>
      </c>
      <c r="E1100" s="42" t="s">
        <v>144</v>
      </c>
      <c r="F1100" s="59">
        <v>4.1987964E7</v>
      </c>
      <c r="G1100" s="15" t="str">
        <f>VLOOKUP(TEXT(F1100,"0"),'Nacionalidades de todo por dni'!$A$2:$B$2168,2,0)</f>
        <v>Argentina</v>
      </c>
      <c r="H1100" s="18" t="str">
        <f t="shared" si="5"/>
        <v>3</v>
      </c>
      <c r="I1100" s="18" t="str">
        <f t="shared" si="4"/>
        <v>4</v>
      </c>
      <c r="J1100" s="15"/>
      <c r="K1100" s="18" t="str">
        <f>VLOOKUP(F1100,'Datos por dni'!$B$10:$AM$2168,11,0)</f>
        <v>3 horas diarias, 4 veces por semana, de lunes a viernes por la TARDE.</v>
      </c>
      <c r="L1100" s="15" t="str">
        <f>VLOOKUP(F1100,'Datos por dni'!$B$810:$AT$1209,12,0)</f>
        <v/>
      </c>
      <c r="M1100" s="15"/>
      <c r="N1100" s="15"/>
      <c r="O1100" s="15"/>
      <c r="P1100" s="15"/>
      <c r="Q1100" s="15"/>
    </row>
    <row r="1101">
      <c r="A1101" s="9" t="s">
        <v>670</v>
      </c>
      <c r="B1101" s="80">
        <f>VLOOKUP(F1101,'Datos por dni'!$B$810:$AT$1209,2,0)</f>
        <v>44315.86456</v>
      </c>
      <c r="C1101" s="14">
        <f>VLOOKUP(F1101,'Datos por dni'!$B$810:$AT$1209,5,0)</f>
        <v>32043</v>
      </c>
      <c r="D1101" s="15" t="str">
        <f>IFERROR(__xludf.DUMMYFUNCTION("IF(REGEXMATCH(E1101,""^[0-9]{8}$""),""DNI"",IF(E1101&lt;&gt;"""",""OTRO"",""""))"),"DNI")</f>
        <v>DNI</v>
      </c>
      <c r="E1101" s="42" t="s">
        <v>116</v>
      </c>
      <c r="F1101" s="69">
        <v>3.3267318E7</v>
      </c>
      <c r="G1101" s="15" t="str">
        <f>VLOOKUP(TEXT(F1101,"0"),'Nacionalidades de todo por dni'!$A$2:$B$2168,2,0)</f>
        <v>Argentina</v>
      </c>
      <c r="H1101" s="18" t="str">
        <f t="shared" si="5"/>
        <v>4</v>
      </c>
      <c r="I1101" s="18" t="str">
        <f t="shared" si="4"/>
        <v>3</v>
      </c>
      <c r="J1101" s="18" t="str">
        <f t="shared" ref="J1101:J1123" si="12">IF(ISNUMBER(SEARCH("TARDE",K1101)),"TARDE",IF(ISNUMBER(SEARCH("MAÑANA",K1101)),"MAÑANA",""))</f>
        <v>MAÑANA</v>
      </c>
      <c r="K1101" s="18" t="str">
        <f>VLOOKUP(F1101,'Datos por dni'!$B$10:$AM$2168,11,0)</f>
        <v>4 horas diarias, 3 veces por semana, de lunes a viernes por la MAÑANA.</v>
      </c>
      <c r="L1101" s="15" t="str">
        <f>VLOOKUP(F1101,'Datos por dni'!$B$810:$AT$1209,12,0)</f>
        <v/>
      </c>
      <c r="M1101" s="15"/>
      <c r="N1101" s="15"/>
      <c r="O1101" s="15"/>
      <c r="P1101" s="15"/>
      <c r="Q1101" s="15"/>
    </row>
    <row r="1102">
      <c r="A1102" s="9" t="s">
        <v>670</v>
      </c>
      <c r="B1102" s="80">
        <f>VLOOKUP(F1102,'Datos por dni'!$B$810:$AT$1209,2,0)</f>
        <v>44257.57292</v>
      </c>
      <c r="C1102" s="14">
        <f>VLOOKUP(F1102,'Datos por dni'!$B$810:$AT$1209,5,0)</f>
        <v>36003</v>
      </c>
      <c r="D1102" s="15" t="str">
        <f>IFERROR(__xludf.DUMMYFUNCTION("IF(REGEXMATCH(E1102,""^[0-9]{8}$""),""DNI"",IF(E1102&lt;&gt;"""",""OTRO"",""""))"),"DNI")</f>
        <v>DNI</v>
      </c>
      <c r="E1102" s="42" t="s">
        <v>67</v>
      </c>
      <c r="F1102" s="58">
        <v>4.147178E7</v>
      </c>
      <c r="G1102" s="15" t="str">
        <f>VLOOKUP(TEXT(F1102,"0"),'Nacionalidades de todo por dni'!$A$2:$B$2168,2,0)</f>
        <v>Argentina</v>
      </c>
      <c r="H1102" s="18" t="str">
        <f t="shared" si="5"/>
        <v>3</v>
      </c>
      <c r="I1102" s="18" t="str">
        <f t="shared" si="4"/>
        <v>4</v>
      </c>
      <c r="J1102" s="18" t="str">
        <f t="shared" si="12"/>
        <v>MAÑANA</v>
      </c>
      <c r="K1102" s="18" t="str">
        <f>VLOOKUP(F1102,'Datos por dni'!$B$10:$AM$2168,11,0)</f>
        <v>3 horas diarias, 4 veces por semana, de lunes a viernes por la MAÑANA.</v>
      </c>
      <c r="L1102" s="15" t="str">
        <f>VLOOKUP(F1102,'Datos por dni'!$B$810:$AT$1209,12,0)</f>
        <v/>
      </c>
      <c r="M1102" s="15"/>
      <c r="N1102" s="15"/>
      <c r="O1102" s="15"/>
      <c r="P1102" s="15"/>
      <c r="Q1102" s="15"/>
    </row>
    <row r="1103">
      <c r="A1103" s="9" t="s">
        <v>670</v>
      </c>
      <c r="B1103" s="80">
        <f>VLOOKUP(F1103,'Datos por dni'!$B$810:$AT$1209,2,0)</f>
        <v>44259.60481</v>
      </c>
      <c r="C1103" s="14">
        <f>VLOOKUP(F1103,'Datos por dni'!$B$810:$AT$1209,5,0)</f>
        <v>35003</v>
      </c>
      <c r="D1103" s="15" t="str">
        <f>IFERROR(__xludf.DUMMYFUNCTION("IF(REGEXMATCH(E1103,""^[0-9]{8}$""),""DNI"",IF(E1103&lt;&gt;"""",""OTRO"",""""))"),"DNI")</f>
        <v>DNI</v>
      </c>
      <c r="E1103" s="42" t="s">
        <v>69</v>
      </c>
      <c r="F1103" s="58">
        <v>3.9287357E7</v>
      </c>
      <c r="G1103" s="15" t="str">
        <f>VLOOKUP(TEXT(F1103,"0"),'Nacionalidades de todo por dni'!$A$2:$B$2168,2,0)</f>
        <v>Argentina</v>
      </c>
      <c r="H1103" s="18" t="str">
        <f t="shared" si="5"/>
        <v>3</v>
      </c>
      <c r="I1103" s="18" t="str">
        <f t="shared" si="4"/>
        <v>4</v>
      </c>
      <c r="J1103" s="18" t="str">
        <f t="shared" si="12"/>
        <v>MAÑANA</v>
      </c>
      <c r="K1103" s="18" t="str">
        <f>VLOOKUP(F1103,'Datos por dni'!$B$10:$AM$2168,11,0)</f>
        <v>3 horas diarias, 4 veces por semana, de lunes a viernes por la MAÑANA.</v>
      </c>
      <c r="L1103" s="15" t="str">
        <f>VLOOKUP(F1103,'Datos por dni'!$B$810:$AT$1209,12,0)</f>
        <v/>
      </c>
      <c r="M1103" s="15"/>
      <c r="N1103" s="15"/>
      <c r="O1103" s="15"/>
      <c r="P1103" s="15"/>
      <c r="Q1103" s="15"/>
    </row>
    <row r="1104">
      <c r="A1104" s="9" t="s">
        <v>670</v>
      </c>
      <c r="B1104" s="80">
        <f>VLOOKUP(F1104,'Datos por dni'!$B$810:$AT$1209,2,0)</f>
        <v>44259.62811</v>
      </c>
      <c r="C1104" s="14">
        <f>VLOOKUP(F1104,'Datos por dni'!$B$810:$AT$1209,5,0)</f>
        <v>36304</v>
      </c>
      <c r="D1104" s="15" t="str">
        <f>IFERROR(__xludf.DUMMYFUNCTION("IF(REGEXMATCH(E1104,""^[0-9]{8}$""),""DNI"",IF(E1104&lt;&gt;"""",""OTRO"",""""))"),"DNI")</f>
        <v>DNI</v>
      </c>
      <c r="E1104" s="42" t="s">
        <v>70</v>
      </c>
      <c r="F1104" s="81">
        <v>4.1130549E7</v>
      </c>
      <c r="G1104" s="15" t="str">
        <f>VLOOKUP(TEXT(F1104,"0"),'Nacionalidades de todo por dni'!$A$2:$B$2168,2,0)</f>
        <v>Argentina</v>
      </c>
      <c r="H1104" s="18" t="str">
        <f t="shared" si="5"/>
        <v>4</v>
      </c>
      <c r="I1104" s="18" t="str">
        <f t="shared" si="4"/>
        <v>3</v>
      </c>
      <c r="J1104" s="18" t="str">
        <f t="shared" si="12"/>
        <v>MAÑANA</v>
      </c>
      <c r="K1104" s="18" t="str">
        <f>VLOOKUP(F1104,'Datos por dni'!$B$10:$AM$2168,11,0)</f>
        <v>4 horas diarias, 3 veces por semana, de lunes a viernes por la MAÑANA.</v>
      </c>
      <c r="L1104" s="15" t="str">
        <f>VLOOKUP(F1104,'Datos por dni'!$B$810:$AT$1209,12,0)</f>
        <v/>
      </c>
      <c r="M1104" s="15"/>
      <c r="N1104" s="15"/>
      <c r="O1104" s="15"/>
      <c r="P1104" s="15"/>
      <c r="Q1104" s="15"/>
    </row>
    <row r="1105">
      <c r="A1105" s="9" t="s">
        <v>670</v>
      </c>
      <c r="B1105" s="80">
        <f>VLOOKUP(F1105,'Datos por dni'!$B$810:$AT$1209,2,0)</f>
        <v>44259.85255</v>
      </c>
      <c r="C1105" s="14">
        <f>VLOOKUP(F1105,'Datos por dni'!$B$810:$AT$1209,5,0)</f>
        <v>34687</v>
      </c>
      <c r="D1105" s="15" t="str">
        <f>IFERROR(__xludf.DUMMYFUNCTION("IF(REGEXMATCH(E1105,""^[0-9]{8}$""),""DNI"",IF(E1105&lt;&gt;"""",""OTRO"",""""))"),"DNI")</f>
        <v>DNI</v>
      </c>
      <c r="E1105" s="42" t="s">
        <v>73</v>
      </c>
      <c r="F1105" s="81">
        <v>3.8483368E7</v>
      </c>
      <c r="G1105" s="15" t="str">
        <f>VLOOKUP(TEXT(F1105,"0"),'Nacionalidades de todo por dni'!$A$2:$B$2168,2,0)</f>
        <v>Argentina</v>
      </c>
      <c r="H1105" s="18" t="str">
        <f t="shared" si="5"/>
        <v>3</v>
      </c>
      <c r="I1105" s="18" t="str">
        <f t="shared" si="4"/>
        <v>4</v>
      </c>
      <c r="J1105" s="18" t="str">
        <f t="shared" si="12"/>
        <v>TARDE</v>
      </c>
      <c r="K1105" s="18" t="str">
        <f>VLOOKUP(F1105,'Datos por dni'!$B$10:$AM$2168,11,0)</f>
        <v>3 horas diarias, 4 veces por semana, de lunes a viernes por la TARDE.</v>
      </c>
      <c r="L1105" s="15" t="str">
        <f>VLOOKUP(F1105,'Datos por dni'!$B$810:$AT$1209,12,0)</f>
        <v/>
      </c>
      <c r="M1105" s="15"/>
      <c r="N1105" s="15"/>
      <c r="O1105" s="15"/>
      <c r="P1105" s="15"/>
      <c r="Q1105" s="15"/>
    </row>
    <row r="1106">
      <c r="A1106" s="9" t="s">
        <v>670</v>
      </c>
      <c r="B1106" s="80">
        <f>VLOOKUP(F1106,'Datos por dni'!$B$810:$AT$1209,2,0)</f>
        <v>44259.85876</v>
      </c>
      <c r="C1106" s="14">
        <f>VLOOKUP(F1106,'Datos por dni'!$B$810:$AT$1209,5,0)</f>
        <v>32819</v>
      </c>
      <c r="D1106" s="15" t="str">
        <f>IFERROR(__xludf.DUMMYFUNCTION("IF(REGEXMATCH(E1106,""^[0-9]{8}$""),""DNI"",IF(E1106&lt;&gt;"""",""OTRO"",""""))"),"DNI")</f>
        <v>DNI</v>
      </c>
      <c r="E1106" s="42" t="s">
        <v>74</v>
      </c>
      <c r="F1106" s="81">
        <v>3.46741E7</v>
      </c>
      <c r="G1106" s="15" t="str">
        <f>VLOOKUP(TEXT(F1106,"0"),'Nacionalidades de todo por dni'!$A$2:$B$2168,2,0)</f>
        <v>Argentina</v>
      </c>
      <c r="H1106" s="18" t="str">
        <f t="shared" si="5"/>
        <v>3</v>
      </c>
      <c r="I1106" s="18" t="str">
        <f t="shared" si="4"/>
        <v>4</v>
      </c>
      <c r="J1106" s="18" t="str">
        <f t="shared" si="12"/>
        <v>TARDE</v>
      </c>
      <c r="K1106" s="18" t="str">
        <f>VLOOKUP(F1106,'Datos por dni'!$B$10:$AM$2168,11,0)</f>
        <v>3 horas diarias, 4 veces por semana, de lunes a viernes por la TARDE.</v>
      </c>
      <c r="L1106" s="15" t="str">
        <f>VLOOKUP(F1106,'Datos por dni'!$B$810:$AT$1209,12,0)</f>
        <v/>
      </c>
      <c r="M1106" s="15"/>
      <c r="N1106" s="15"/>
      <c r="O1106" s="15"/>
      <c r="P1106" s="15"/>
      <c r="Q1106" s="15"/>
    </row>
    <row r="1107">
      <c r="A1107" s="9" t="s">
        <v>670</v>
      </c>
      <c r="B1107" s="80">
        <f>VLOOKUP(F1107,'Datos por dni'!$B$810:$AT$1209,2,0)</f>
        <v>44260.88104</v>
      </c>
      <c r="C1107" s="14">
        <f>VLOOKUP(F1107,'Datos por dni'!$B$810:$AT$1209,5,0)</f>
        <v>37707</v>
      </c>
      <c r="D1107" s="15" t="str">
        <f>IFERROR(__xludf.DUMMYFUNCTION("IF(REGEXMATCH(E1107,""^[0-9]{8}$""),""DNI"",IF(E1107&lt;&gt;"""",""OTRO"",""""))"),"DNI")</f>
        <v>DNI</v>
      </c>
      <c r="E1107" s="42" t="s">
        <v>76</v>
      </c>
      <c r="F1107" s="58">
        <v>4.4237395E7</v>
      </c>
      <c r="G1107" s="15" t="str">
        <f>VLOOKUP(TEXT(F1107,"0"),'Nacionalidades de todo por dni'!$A$2:$B$2168,2,0)</f>
        <v>Argentina</v>
      </c>
      <c r="H1107" s="18" t="str">
        <f t="shared" si="5"/>
        <v>3</v>
      </c>
      <c r="I1107" s="18" t="str">
        <f t="shared" si="4"/>
        <v>4</v>
      </c>
      <c r="J1107" s="18" t="str">
        <f t="shared" si="12"/>
        <v>TARDE</v>
      </c>
      <c r="K1107" s="18" t="str">
        <f>VLOOKUP(F1107,'Datos por dni'!$B$10:$AM$2168,11,0)</f>
        <v>3 horas diarias, 4 veces por semana, de lunes a viernes por la TARDE.</v>
      </c>
      <c r="L1107" s="15" t="str">
        <f>VLOOKUP(F1107,'Datos por dni'!$B$810:$AT$1209,12,0)</f>
        <v/>
      </c>
      <c r="M1107" s="15"/>
      <c r="N1107" s="15"/>
      <c r="O1107" s="15"/>
      <c r="P1107" s="15"/>
      <c r="Q1107" s="15"/>
    </row>
    <row r="1108">
      <c r="A1108" s="9" t="s">
        <v>670</v>
      </c>
      <c r="B1108" s="80">
        <f>VLOOKUP(F1108,'Datos por dni'!$B$810:$AT$1209,2,0)</f>
        <v>44263.62995</v>
      </c>
      <c r="C1108" s="14">
        <f>VLOOKUP(F1108,'Datos por dni'!$B$810:$AT$1209,5,0)</f>
        <v>31476</v>
      </c>
      <c r="D1108" s="15" t="str">
        <f>IFERROR(__xludf.DUMMYFUNCTION("IF(REGEXMATCH(E1108,""^[0-9]{8}$""),""DNI"",IF(E1108&lt;&gt;"""",""OTRO"",""""))"),"DNI")</f>
        <v>DNI</v>
      </c>
      <c r="E1108" s="42" t="s">
        <v>79</v>
      </c>
      <c r="F1108" s="58">
        <v>3.2236447E7</v>
      </c>
      <c r="G1108" s="15" t="str">
        <f>VLOOKUP(TEXT(F1108,"0"),'Nacionalidades de todo por dni'!$A$2:$B$2168,2,0)</f>
        <v>Argentina</v>
      </c>
      <c r="H1108" s="18" t="str">
        <f t="shared" si="5"/>
        <v>4</v>
      </c>
      <c r="I1108" s="18" t="str">
        <f t="shared" si="4"/>
        <v>3</v>
      </c>
      <c r="J1108" s="18" t="str">
        <f t="shared" si="12"/>
        <v>MAÑANA</v>
      </c>
      <c r="K1108" s="18" t="str">
        <f>VLOOKUP(F1108,'Datos por dni'!$B$10:$AM$2168,11,0)</f>
        <v>4 horas diarias, 3 veces por semana, de lunes a viernes por la MAÑANA.</v>
      </c>
      <c r="L1108" s="15" t="str">
        <f>VLOOKUP(F1108,'Datos por dni'!$B$810:$AT$1209,12,0)</f>
        <v/>
      </c>
      <c r="M1108" s="15"/>
      <c r="N1108" s="15"/>
      <c r="O1108" s="15"/>
      <c r="P1108" s="15"/>
      <c r="Q1108" s="15"/>
    </row>
    <row r="1109">
      <c r="A1109" s="9" t="s">
        <v>670</v>
      </c>
      <c r="B1109" s="80">
        <f>VLOOKUP(F1109,'Datos por dni'!$B$810:$AT$1209,2,0)</f>
        <v>44263.7644</v>
      </c>
      <c r="C1109" s="14">
        <f>VLOOKUP(F1109,'Datos por dni'!$B$810:$AT$1209,5,0)</f>
        <v>35040</v>
      </c>
      <c r="D1109" s="15" t="str">
        <f>IFERROR(__xludf.DUMMYFUNCTION("IF(REGEXMATCH(E1109,""^[0-9]{8}$""),""DNI"",IF(E1109&lt;&gt;"""",""OTRO"",""""))"),"DNI")</f>
        <v>DNI</v>
      </c>
      <c r="E1109" s="42" t="s">
        <v>80</v>
      </c>
      <c r="F1109" s="81">
        <v>3.9339472E7</v>
      </c>
      <c r="G1109" s="15" t="str">
        <f>VLOOKUP(TEXT(F1109,"0"),'Nacionalidades de todo por dni'!$A$2:$B$2168,2,0)</f>
        <v>Argentina</v>
      </c>
      <c r="H1109" s="18" t="str">
        <f t="shared" si="5"/>
        <v>4</v>
      </c>
      <c r="I1109" s="18" t="str">
        <f t="shared" si="4"/>
        <v>3</v>
      </c>
      <c r="J1109" s="18" t="str">
        <f t="shared" si="12"/>
        <v>MAÑANA</v>
      </c>
      <c r="K1109" s="18" t="str">
        <f>VLOOKUP(F1109,'Datos por dni'!$B$10:$AM$2168,11,0)</f>
        <v>4 horas diarias, 3 veces por semana, de lunes a viernes por la MAÑANA.</v>
      </c>
      <c r="L1109" s="15" t="str">
        <f>VLOOKUP(F1109,'Datos por dni'!$B$810:$AT$1209,12,0)</f>
        <v/>
      </c>
      <c r="M1109" s="15"/>
      <c r="N1109" s="15"/>
      <c r="O1109" s="15"/>
      <c r="P1109" s="15"/>
      <c r="Q1109" s="15"/>
    </row>
    <row r="1110">
      <c r="A1110" s="9" t="s">
        <v>670</v>
      </c>
      <c r="B1110" s="80">
        <f>VLOOKUP(F1110,'Datos por dni'!$B$810:$AT$1209,2,0)</f>
        <v>44284.6111</v>
      </c>
      <c r="C1110" s="14">
        <f>VLOOKUP(F1110,'Datos por dni'!$B$810:$AT$1209,5,0)</f>
        <v>35383</v>
      </c>
      <c r="D1110" s="15" t="str">
        <f>IFERROR(__xludf.DUMMYFUNCTION("IF(REGEXMATCH(E1110,""^[0-9]{8}$""),""DNI"",IF(E1110&lt;&gt;"""",""OTRO"",""""))"),"DNI")</f>
        <v>DNI</v>
      </c>
      <c r="E1110" s="42" t="s">
        <v>97</v>
      </c>
      <c r="F1110" s="58">
        <v>3.9912739E7</v>
      </c>
      <c r="G1110" s="15" t="str">
        <f>VLOOKUP(TEXT(F1110,"0"),'Nacionalidades de todo por dni'!$A$2:$B$2168,2,0)</f>
        <v>Argentina</v>
      </c>
      <c r="H1110" s="18" t="str">
        <f t="shared" si="5"/>
        <v>4</v>
      </c>
      <c r="I1110" s="18" t="str">
        <f t="shared" si="4"/>
        <v>3</v>
      </c>
      <c r="J1110" s="18" t="str">
        <f t="shared" si="12"/>
        <v>MAÑANA</v>
      </c>
      <c r="K1110" s="18" t="str">
        <f>VLOOKUP(F1110,'Datos por dni'!$B$10:$AM$2168,11,0)</f>
        <v>4 horas diarias, 3 veces por semana, de lunes a viernes por la MAÑANA.</v>
      </c>
      <c r="L1110" s="15" t="str">
        <f>VLOOKUP(F1110,'Datos por dni'!$B$810:$AT$1209,12,0)</f>
        <v/>
      </c>
      <c r="M1110" s="15"/>
      <c r="N1110" s="15"/>
      <c r="O1110" s="15"/>
      <c r="P1110" s="15"/>
      <c r="Q1110" s="15"/>
    </row>
    <row r="1111">
      <c r="A1111" s="9" t="s">
        <v>670</v>
      </c>
      <c r="B1111" s="80">
        <f>VLOOKUP(F1111,'Datos por dni'!$B$810:$AT$1209,2,0)</f>
        <v>44284.61633</v>
      </c>
      <c r="C1111" s="14">
        <f>VLOOKUP(F1111,'Datos por dni'!$B$810:$AT$1209,5,0)</f>
        <v>36103</v>
      </c>
      <c r="D1111" s="15" t="str">
        <f>IFERROR(__xludf.DUMMYFUNCTION("IF(REGEXMATCH(E1111,""^[0-9]{8}$""),""DNI"",IF(E1111&lt;&gt;"""",""OTRO"",""""))"),"DNI")</f>
        <v>DNI</v>
      </c>
      <c r="E1111" s="42" t="s">
        <v>98</v>
      </c>
      <c r="F1111" s="58">
        <v>4.1585386E7</v>
      </c>
      <c r="G1111" s="15" t="str">
        <f>VLOOKUP(TEXT(F1111,"0"),'Nacionalidades de todo por dni'!$A$2:$B$2168,2,0)</f>
        <v>Argentina</v>
      </c>
      <c r="H1111" s="18" t="str">
        <f t="shared" si="5"/>
        <v>4</v>
      </c>
      <c r="I1111" s="18" t="str">
        <f t="shared" si="4"/>
        <v>3</v>
      </c>
      <c r="J1111" s="18" t="str">
        <f t="shared" si="12"/>
        <v>TARDE</v>
      </c>
      <c r="K1111" s="18" t="str">
        <f>VLOOKUP(F1111,'Datos por dni'!$B$10:$AM$2168,11,0)</f>
        <v>4 horas diarias, 3 veces por semana, de lunes a viernes por la TARDE.</v>
      </c>
      <c r="L1111" s="15" t="str">
        <f>VLOOKUP(F1111,'Datos por dni'!$B$810:$AT$1209,12,0)</f>
        <v/>
      </c>
      <c r="M1111" s="15"/>
      <c r="N1111" s="15"/>
      <c r="O1111" s="15"/>
      <c r="P1111" s="15"/>
      <c r="Q1111" s="15"/>
    </row>
    <row r="1112">
      <c r="A1112" s="9" t="s">
        <v>670</v>
      </c>
      <c r="B1112" s="80">
        <f>VLOOKUP(F1112,'Datos por dni'!$B$810:$AT$1209,2,0)</f>
        <v>44291.50731</v>
      </c>
      <c r="C1112" s="14">
        <f>VLOOKUP(F1112,'Datos por dni'!$B$810:$AT$1209,5,0)</f>
        <v>34888</v>
      </c>
      <c r="D1112" s="15" t="str">
        <f>IFERROR(__xludf.DUMMYFUNCTION("IF(REGEXMATCH(E1112,""^[0-9]{8}$""),""DNI"",IF(E1112&lt;&gt;"""",""OTRO"",""""))"),"DNI")</f>
        <v>DNI</v>
      </c>
      <c r="E1112" s="42" t="s">
        <v>102</v>
      </c>
      <c r="F1112" s="58">
        <v>3.9123625E7</v>
      </c>
      <c r="G1112" s="15" t="str">
        <f>VLOOKUP(TEXT(F1112,"0"),'Nacionalidades de todo por dni'!$A$2:$B$2168,2,0)</f>
        <v>Argentina</v>
      </c>
      <c r="H1112" s="18" t="str">
        <f t="shared" si="5"/>
        <v>4</v>
      </c>
      <c r="I1112" s="18" t="str">
        <f t="shared" si="4"/>
        <v>3</v>
      </c>
      <c r="J1112" s="18" t="str">
        <f t="shared" si="12"/>
        <v>TARDE</v>
      </c>
      <c r="K1112" s="18" t="str">
        <f>VLOOKUP(F1112,'Datos por dni'!$B$10:$AM$2168,11,0)</f>
        <v>4 horas diarias, 3 veces por semana, de lunes a viernes por la TARDE.</v>
      </c>
      <c r="L1112" s="15" t="str">
        <f>VLOOKUP(F1112,'Datos por dni'!$B$810:$AT$1209,12,0)</f>
        <v/>
      </c>
      <c r="M1112" s="15"/>
      <c r="N1112" s="15"/>
      <c r="O1112" s="15"/>
      <c r="P1112" s="15"/>
      <c r="Q1112" s="15"/>
    </row>
    <row r="1113">
      <c r="A1113" s="9" t="s">
        <v>670</v>
      </c>
      <c r="B1113" s="80">
        <f>VLOOKUP(F1113,'Datos por dni'!$B$810:$AT$1209,2,0)</f>
        <v>44306.72207</v>
      </c>
      <c r="C1113" s="14">
        <f>VLOOKUP(F1113,'Datos por dni'!$B$810:$AT$1209,5,0)</f>
        <v>33541</v>
      </c>
      <c r="D1113" s="15" t="str">
        <f>IFERROR(__xludf.DUMMYFUNCTION("IF(REGEXMATCH(E1113,""^[0-9]{8}$""),""DNI"",IF(E1113&lt;&gt;"""",""OTRO"",""""))"),"DNI")</f>
        <v>DNI</v>
      </c>
      <c r="E1113" s="42" t="s">
        <v>112</v>
      </c>
      <c r="F1113" s="58">
        <v>3.659373E7</v>
      </c>
      <c r="G1113" s="15" t="str">
        <f>VLOOKUP(TEXT(F1113,"0"),'Nacionalidades de todo por dni'!$A$2:$B$2168,2,0)</f>
        <v>Argentina</v>
      </c>
      <c r="H1113" s="18" t="str">
        <f t="shared" si="5"/>
        <v>4</v>
      </c>
      <c r="I1113" s="18" t="str">
        <f t="shared" si="4"/>
        <v>3</v>
      </c>
      <c r="J1113" s="18" t="str">
        <f t="shared" si="12"/>
        <v>MAÑANA</v>
      </c>
      <c r="K1113" s="18" t="str">
        <f>VLOOKUP(F1113,'Datos por dni'!$B$10:$AM$2168,11,0)</f>
        <v>4 horas diarias, 3 veces por semana, de lunes a viernes por la MAÑANA.</v>
      </c>
      <c r="L1113" s="15" t="str">
        <f>VLOOKUP(F1113,'Datos por dni'!$B$810:$AT$1209,12,0)</f>
        <v/>
      </c>
      <c r="M1113" s="15"/>
      <c r="N1113" s="15"/>
      <c r="O1113" s="15"/>
      <c r="P1113" s="15"/>
      <c r="Q1113" s="15"/>
    </row>
    <row r="1114">
      <c r="A1114" s="9" t="s">
        <v>670</v>
      </c>
      <c r="B1114" s="80">
        <f>VLOOKUP(F1114,'Datos por dni'!$B$810:$AT$1209,2,0)</f>
        <v>44276.67632</v>
      </c>
      <c r="C1114" s="14">
        <f>VLOOKUP(F1114,'Datos por dni'!$B$810:$AT$1209,5,0)</f>
        <v>31415</v>
      </c>
      <c r="D1114" s="15" t="str">
        <f>IFERROR(__xludf.DUMMYFUNCTION("IF(REGEXMATCH(E1114,""^[0-9]{8}$""),""DNI"",IF(E1114&lt;&gt;"""",""OTRO"",""""))"),"DNI")</f>
        <v>DNI</v>
      </c>
      <c r="E1114" s="42" t="s">
        <v>91</v>
      </c>
      <c r="F1114" s="58">
        <v>3.2034966E7</v>
      </c>
      <c r="G1114" s="15" t="str">
        <f>VLOOKUP(TEXT(F1114,"0"),'Nacionalidades de todo por dni'!$A$2:$B$2168,2,0)</f>
        <v>Argentina</v>
      </c>
      <c r="H1114" s="18" t="str">
        <f t="shared" si="5"/>
        <v>4</v>
      </c>
      <c r="I1114" s="18" t="str">
        <f t="shared" si="4"/>
        <v>3</v>
      </c>
      <c r="J1114" s="18" t="str">
        <f t="shared" si="12"/>
        <v>TARDE</v>
      </c>
      <c r="K1114" s="18" t="str">
        <f>VLOOKUP(F1114,'Datos por dni'!$B$10:$AM$2168,11,0)</f>
        <v>4 horas diarias, 3 veces por semana, de lunes a viernes por la TARDE.</v>
      </c>
      <c r="L1114" s="15" t="str">
        <f>VLOOKUP(F1114,'Datos por dni'!$B$810:$AT$1209,12,0)</f>
        <v/>
      </c>
      <c r="M1114" s="15"/>
      <c r="N1114" s="15"/>
      <c r="O1114" s="15"/>
      <c r="P1114" s="15"/>
      <c r="Q1114" s="15"/>
    </row>
    <row r="1115">
      <c r="A1115" s="9" t="s">
        <v>670</v>
      </c>
      <c r="B1115" s="80">
        <f>VLOOKUP(F1115,'Datos por dni'!$B$810:$AT$1209,2,0)</f>
        <v>44274.96465</v>
      </c>
      <c r="C1115" s="14">
        <f>VLOOKUP(F1115,'Datos por dni'!$B$810:$AT$1209,5,0)</f>
        <v>34045</v>
      </c>
      <c r="D1115" s="15" t="str">
        <f>IFERROR(__xludf.DUMMYFUNCTION("IF(REGEXMATCH(E1115,""^[0-9]{8}$""),""DNI"",IF(E1115&lt;&gt;"""",""OTRO"",""""))"),"DNI")</f>
        <v>DNI</v>
      </c>
      <c r="E1115" s="42" t="s">
        <v>90</v>
      </c>
      <c r="F1115" s="59">
        <v>3.6018418E7</v>
      </c>
      <c r="G1115" s="15" t="str">
        <f>VLOOKUP(TEXT(F1115,"0"),'Nacionalidades de todo por dni'!$A$2:$B$2168,2,0)</f>
        <v>Argentina</v>
      </c>
      <c r="H1115" s="18" t="str">
        <f t="shared" si="5"/>
        <v>3</v>
      </c>
      <c r="I1115" s="18" t="str">
        <f t="shared" si="4"/>
        <v>4</v>
      </c>
      <c r="J1115" s="18" t="str">
        <f t="shared" si="12"/>
        <v>MAÑANA</v>
      </c>
      <c r="K1115" s="18" t="str">
        <f>VLOOKUP(F1115,'Datos por dni'!$B$10:$AM$2168,11,0)</f>
        <v>3 horas diarias, 4 veces por semana, de lunes a viernes por la MAÑANA.</v>
      </c>
      <c r="L1115" s="15" t="str">
        <f>VLOOKUP(F1115,'Datos por dni'!$B$810:$AT$1209,12,0)</f>
        <v/>
      </c>
      <c r="M1115" s="15"/>
      <c r="N1115" s="15"/>
      <c r="O1115" s="15"/>
      <c r="P1115" s="15"/>
      <c r="Q1115" s="15"/>
    </row>
    <row r="1116">
      <c r="A1116" s="9" t="s">
        <v>670</v>
      </c>
      <c r="B1116" s="77" t="str">
        <f>VLOOKUP(F1116,'Datos por dni'!$B$810:$AT$1209,2,0)</f>
        <v/>
      </c>
      <c r="C1116" s="60">
        <f>VLOOKUP(F1116,'Datos por dni'!$B$810:$AT$1209,5,0)</f>
        <v>36452</v>
      </c>
      <c r="D1116" s="15" t="str">
        <f>IFERROR(__xludf.DUMMYFUNCTION("IF(REGEXMATCH(E1116,""^[0-9]{8}$""),""DNI"",IF(E1116&lt;&gt;"""",""OTRO"",""""))"),"DNI")</f>
        <v>DNI</v>
      </c>
      <c r="E1116" s="42" t="s">
        <v>87</v>
      </c>
      <c r="F1116" s="82">
        <v>4.2157657E7</v>
      </c>
      <c r="G1116" s="15" t="str">
        <f>VLOOKUP(TEXT(F1116,"0"),'Nacionalidades de todo por dni'!$A$2:$B$2168,2,0)</f>
        <v>Argentina</v>
      </c>
      <c r="H1116" s="18" t="str">
        <f t="shared" si="5"/>
        <v>4</v>
      </c>
      <c r="I1116" s="18" t="str">
        <f t="shared" si="4"/>
        <v>3</v>
      </c>
      <c r="J1116" s="18" t="str">
        <f t="shared" si="12"/>
        <v>MAÑANA</v>
      </c>
      <c r="K1116" s="18" t="str">
        <f>VLOOKUP(F1116,'Datos por dni'!$B$10:$AM$2168,11,0)</f>
        <v>4 horas diarias, 3 veces por semana, de lunes a viernes por la MAÑANA.</v>
      </c>
      <c r="L1116" s="15" t="str">
        <f>VLOOKUP(F1116,'Datos por dni'!$B$810:$AT$1209,12,0)</f>
        <v/>
      </c>
      <c r="M1116" s="15"/>
      <c r="N1116" s="15"/>
      <c r="O1116" s="15"/>
      <c r="P1116" s="15"/>
      <c r="Q1116" s="15"/>
    </row>
    <row r="1117">
      <c r="A1117" s="9" t="s">
        <v>670</v>
      </c>
      <c r="B1117" s="80">
        <f>VLOOKUP(F1117,'Datos por dni'!$B$810:$AT$1209,2,0)</f>
        <v>44284.71099</v>
      </c>
      <c r="C1117" s="14">
        <f>VLOOKUP(F1117,'Datos por dni'!$B$810:$AT$1209,5,0)</f>
        <v>37293</v>
      </c>
      <c r="D1117" s="15" t="str">
        <f>IFERROR(__xludf.DUMMYFUNCTION("IF(REGEXMATCH(E1117,""^[0-9]{8}$""),""DNI"",IF(E1117&lt;&gt;"""",""OTRO"",""""))"),"DNI")</f>
        <v>DNI</v>
      </c>
      <c r="E1117" s="42" t="s">
        <v>99</v>
      </c>
      <c r="F1117" s="82">
        <v>4.3876118E7</v>
      </c>
      <c r="G1117" s="15" t="str">
        <f>VLOOKUP(TEXT(F1117,"0"),'Nacionalidades de todo por dni'!$A$2:$B$2168,2,0)</f>
        <v>Argentina</v>
      </c>
      <c r="H1117" s="18" t="str">
        <f t="shared" si="5"/>
        <v>4</v>
      </c>
      <c r="I1117" s="18" t="str">
        <f t="shared" si="4"/>
        <v>3</v>
      </c>
      <c r="J1117" s="18" t="str">
        <f t="shared" si="12"/>
        <v>MAÑANA</v>
      </c>
      <c r="K1117" s="18" t="str">
        <f>VLOOKUP(F1117,'Datos por dni'!$B$10:$AM$2168,11,0)</f>
        <v>4 horas diarias, 3 veces por semana, de lunes a viernes por la MAÑANA.</v>
      </c>
      <c r="L1117" s="15" t="str">
        <f>VLOOKUP(F1117,'Datos por dni'!$B$810:$AT$1209,12,0)</f>
        <v/>
      </c>
      <c r="M1117" s="15"/>
      <c r="N1117" s="15"/>
      <c r="O1117" s="15"/>
      <c r="P1117" s="15"/>
      <c r="Q1117" s="15"/>
    </row>
    <row r="1118">
      <c r="A1118" s="9" t="s">
        <v>670</v>
      </c>
      <c r="B1118" s="80">
        <f>VLOOKUP(F1118,'Datos por dni'!$B$810:$AT$1209,2,0)</f>
        <v>44285.72361</v>
      </c>
      <c r="C1118" s="14">
        <f>VLOOKUP(F1118,'Datos por dni'!$B$810:$AT$1209,5,0)</f>
        <v>31316</v>
      </c>
      <c r="D1118" s="15" t="str">
        <f>IFERROR(__xludf.DUMMYFUNCTION("IF(REGEXMATCH(E1118,""^[0-9]{8}$""),""DNI"",IF(E1118&lt;&gt;"""",""OTRO"",""""))"),"DNI")</f>
        <v>DNI</v>
      </c>
      <c r="E1118" s="42" t="s">
        <v>100</v>
      </c>
      <c r="F1118" s="58">
        <v>3.1861022E7</v>
      </c>
      <c r="G1118" s="15" t="str">
        <f>VLOOKUP(TEXT(F1118,"0"),'Nacionalidades de todo por dni'!$A$2:$B$2168,2,0)</f>
        <v>Argentina</v>
      </c>
      <c r="H1118" s="18" t="str">
        <f t="shared" si="5"/>
        <v>3</v>
      </c>
      <c r="I1118" s="18" t="str">
        <f t="shared" si="4"/>
        <v>4</v>
      </c>
      <c r="J1118" s="18" t="str">
        <f t="shared" si="12"/>
        <v>MAÑANA</v>
      </c>
      <c r="K1118" s="18" t="str">
        <f>VLOOKUP(F1118,'Datos por dni'!$B$10:$AM$2168,11,0)</f>
        <v>3 horas diarias, 4 veces por semana, de lunes a viernes por la MAÑANA.</v>
      </c>
      <c r="L1118" s="15" t="str">
        <f>VLOOKUP(F1118,'Datos por dni'!$B$810:$AT$1209,12,0)</f>
        <v/>
      </c>
      <c r="M1118" s="15"/>
      <c r="N1118" s="15"/>
      <c r="O1118" s="15"/>
      <c r="P1118" s="15"/>
      <c r="Q1118" s="15"/>
    </row>
    <row r="1119">
      <c r="A1119" s="9" t="s">
        <v>670</v>
      </c>
      <c r="B1119" s="80">
        <f>VLOOKUP(F1119,'Datos por dni'!$B$810:$AT$1209,2,0)</f>
        <v>44355.78055</v>
      </c>
      <c r="C1119" s="14">
        <f>VLOOKUP(F1119,'Datos por dni'!$B$810:$AT$1209,5,0)</f>
        <v>34727</v>
      </c>
      <c r="D1119" s="15" t="str">
        <f>IFERROR(__xludf.DUMMYFUNCTION("IF(REGEXMATCH(E1119,""^[0-9]{8}$""),""DNI"",IF(E1119&lt;&gt;"""",""OTRO"",""""))"),"DNI")</f>
        <v>DNI</v>
      </c>
      <c r="E1119" s="42" t="s">
        <v>149</v>
      </c>
      <c r="F1119" s="58">
        <v>3.8658181E7</v>
      </c>
      <c r="G1119" s="15" t="str">
        <f>VLOOKUP(TEXT(F1119,"0"),'Nacionalidades de todo por dni'!$A$2:$B$2168,2,0)</f>
        <v>Argentina</v>
      </c>
      <c r="H1119" s="18" t="str">
        <f t="shared" si="5"/>
        <v>4</v>
      </c>
      <c r="I1119" s="18" t="str">
        <f t="shared" si="4"/>
        <v>3</v>
      </c>
      <c r="J1119" s="18" t="str">
        <f t="shared" si="12"/>
        <v>TARDE</v>
      </c>
      <c r="K1119" s="18" t="str">
        <f>VLOOKUP(F1119,'Datos por dni'!$B$10:$AM$2168,11,0)</f>
        <v>4 horas diarias, 3 veces por semana, de lunes a viernes por la TARDE.</v>
      </c>
      <c r="L1119" s="15" t="str">
        <f>VLOOKUP(F1119,'Datos por dni'!$B$810:$AT$1209,12,0)</f>
        <v/>
      </c>
      <c r="M1119" s="15"/>
      <c r="N1119" s="15"/>
      <c r="O1119" s="15"/>
      <c r="P1119" s="15"/>
      <c r="Q1119" s="15"/>
    </row>
    <row r="1120">
      <c r="A1120" s="9" t="s">
        <v>670</v>
      </c>
      <c r="B1120" s="80">
        <f>VLOOKUP(F1120,'Datos por dni'!$B$810:$AT$1209,2,0)</f>
        <v>44357.76294</v>
      </c>
      <c r="C1120" s="14">
        <f>VLOOKUP(F1120,'Datos por dni'!$B$810:$AT$1209,5,0)</f>
        <v>36617</v>
      </c>
      <c r="D1120" s="15" t="str">
        <f>IFERROR(__xludf.DUMMYFUNCTION("IF(REGEXMATCH(E1120,""^[0-9]{8}$""),""DNI"",IF(E1120&lt;&gt;"""",""OTRO"",""""))"),"DNI")</f>
        <v>DNI</v>
      </c>
      <c r="E1120" s="42" t="s">
        <v>151</v>
      </c>
      <c r="F1120" s="58">
        <v>4.2392678E7</v>
      </c>
      <c r="G1120" s="15" t="str">
        <f>VLOOKUP(TEXT(F1120,"0"),'Nacionalidades de todo por dni'!$A$2:$B$2168,2,0)</f>
        <v>Argentina</v>
      </c>
      <c r="H1120" s="18" t="str">
        <f t="shared" si="5"/>
        <v>4</v>
      </c>
      <c r="I1120" s="18" t="str">
        <f t="shared" si="4"/>
        <v>3</v>
      </c>
      <c r="J1120" s="18" t="str">
        <f t="shared" si="12"/>
        <v>TARDE</v>
      </c>
      <c r="K1120" s="18" t="str">
        <f>VLOOKUP(F1120,'Datos por dni'!$B$10:$AM$2168,11,0)</f>
        <v>4 horas diarias, 3 veces por semana, de lunes a viernes por la TARDE.</v>
      </c>
      <c r="L1120" s="15" t="str">
        <f>VLOOKUP(F1120,'Datos por dni'!$B$810:$AT$1209,12,0)</f>
        <v/>
      </c>
      <c r="M1120" s="15"/>
      <c r="N1120" s="15"/>
      <c r="O1120" s="15"/>
      <c r="P1120" s="15"/>
      <c r="Q1120" s="15"/>
    </row>
    <row r="1121">
      <c r="A1121" s="9" t="s">
        <v>670</v>
      </c>
      <c r="B1121" s="80">
        <f>VLOOKUP(F1121,'Datos por dni'!$B$810:$AT$1209,2,0)</f>
        <v>44349.56903</v>
      </c>
      <c r="C1121" s="14">
        <f>VLOOKUP(F1121,'Datos por dni'!$B$810:$AT$1209,5,0)</f>
        <v>36404</v>
      </c>
      <c r="D1121" s="15" t="str">
        <f>IFERROR(__xludf.DUMMYFUNCTION("IF(REGEXMATCH(E1121,""^[0-9]{8}$""),""DNI"",IF(E1121&lt;&gt;"""",""OTRO"",""""))"),"DNI")</f>
        <v>DNI</v>
      </c>
      <c r="E1121" s="42" t="s">
        <v>139</v>
      </c>
      <c r="F1121" s="58">
        <v>4.2100321E7</v>
      </c>
      <c r="G1121" s="15" t="str">
        <f>VLOOKUP(TEXT(F1121,"0"),'Nacionalidades de todo por dni'!$A$2:$B$2168,2,0)</f>
        <v>Argentina</v>
      </c>
      <c r="H1121" s="18" t="str">
        <f t="shared" si="5"/>
        <v>3</v>
      </c>
      <c r="I1121" s="18" t="str">
        <f t="shared" si="4"/>
        <v>4</v>
      </c>
      <c r="J1121" s="18" t="str">
        <f t="shared" si="12"/>
        <v>TARDE</v>
      </c>
      <c r="K1121" s="18" t="str">
        <f>VLOOKUP(F1121,'Datos por dni'!$B$10:$AM$2168,11,0)</f>
        <v>3 horas diarias, 4 veces por semana, de lunes a viernes por la TARDE.</v>
      </c>
      <c r="L1121" s="15" t="str">
        <f>VLOOKUP(F1121,'Datos por dni'!$B$810:$AT$1209,12,0)</f>
        <v/>
      </c>
      <c r="M1121" s="15"/>
      <c r="N1121" s="15"/>
      <c r="O1121" s="15"/>
      <c r="P1121" s="15"/>
      <c r="Q1121" s="15"/>
    </row>
    <row r="1122">
      <c r="A1122" s="9" t="s">
        <v>670</v>
      </c>
      <c r="B1122" s="80">
        <f>VLOOKUP(F1122,'Datos por dni'!$B$810:$AT$1209,2,0)</f>
        <v>44348.77464</v>
      </c>
      <c r="C1122" s="14">
        <f>VLOOKUP(F1122,'Datos por dni'!$B$810:$AT$1209,5,0)</f>
        <v>34094</v>
      </c>
      <c r="D1122" s="15" t="str">
        <f>IFERROR(__xludf.DUMMYFUNCTION("IF(REGEXMATCH(E1122,""^[0-9]{8}$""),""DNI"",IF(E1122&lt;&gt;"""",""OTRO"",""""))"),"DNI")</f>
        <v>DNI</v>
      </c>
      <c r="E1122" s="42" t="s">
        <v>137</v>
      </c>
      <c r="F1122" s="81">
        <v>3.7475363E7</v>
      </c>
      <c r="G1122" s="15" t="str">
        <f>VLOOKUP(TEXT(F1122,"0"),'Nacionalidades de todo por dni'!$A$2:$B$2168,2,0)</f>
        <v>Argentina</v>
      </c>
      <c r="H1122" s="18" t="str">
        <f t="shared" si="5"/>
        <v>4</v>
      </c>
      <c r="I1122" s="18" t="str">
        <f t="shared" si="4"/>
        <v>3</v>
      </c>
      <c r="J1122" s="18" t="str">
        <f t="shared" si="12"/>
        <v>TARDE</v>
      </c>
      <c r="K1122" s="18" t="str">
        <f>VLOOKUP(F1122,'Datos por dni'!$B$10:$AM$2168,11,0)</f>
        <v>4 horas diarias, 3 veces por semana, de lunes a viernes por la TARDE.</v>
      </c>
      <c r="L1122" s="15" t="str">
        <f>VLOOKUP(F1122,'Datos por dni'!$B$810:$AT$1209,12,0)</f>
        <v/>
      </c>
      <c r="M1122" s="15"/>
      <c r="N1122" s="15"/>
      <c r="O1122" s="15"/>
      <c r="P1122" s="15"/>
      <c r="Q1122" s="15"/>
    </row>
    <row r="1123">
      <c r="A1123" s="9" t="s">
        <v>670</v>
      </c>
      <c r="B1123" s="80">
        <f>VLOOKUP(F1123,'Datos por dni'!$B$810:$AT$1209,2,0)</f>
        <v>44347.90295</v>
      </c>
      <c r="C1123" s="14">
        <f>VLOOKUP(F1123,'Datos por dni'!$B$810:$AT$1209,5,0)</f>
        <v>34803</v>
      </c>
      <c r="D1123" s="15" t="str">
        <f>IFERROR(__xludf.DUMMYFUNCTION("IF(REGEXMATCH(E1123,""^[0-9]{8}$""),""DNI"",IF(E1123&lt;&gt;"""",""OTRO"",""""))"),"DNI")</f>
        <v>DNI</v>
      </c>
      <c r="E1123" s="42" t="s">
        <v>132</v>
      </c>
      <c r="F1123" s="81">
        <v>3.8615955E7</v>
      </c>
      <c r="G1123" s="15" t="str">
        <f>VLOOKUP(TEXT(F1123,"0"),'Nacionalidades de todo por dni'!$A$2:$B$2168,2,0)</f>
        <v>Argentina</v>
      </c>
      <c r="H1123" s="18" t="str">
        <f t="shared" si="5"/>
        <v>3</v>
      </c>
      <c r="I1123" s="18" t="str">
        <f t="shared" si="4"/>
        <v>4</v>
      </c>
      <c r="J1123" s="18" t="str">
        <f t="shared" si="12"/>
        <v>TARDE</v>
      </c>
      <c r="K1123" s="18" t="str">
        <f>VLOOKUP(F1123,'Datos por dni'!$B$10:$AM$2168,11,0)</f>
        <v>3 horas diarias, 4 veces por semana, de lunes a viernes por la TARDE.</v>
      </c>
      <c r="L1123" s="15" t="str">
        <f>VLOOKUP(F1123,'Datos por dni'!$B$810:$AT$1209,12,0)</f>
        <v/>
      </c>
      <c r="M1123" s="15"/>
      <c r="N1123" s="15"/>
      <c r="O1123" s="15"/>
      <c r="P1123" s="15"/>
      <c r="Q1123" s="15"/>
    </row>
    <row r="1124">
      <c r="A1124" s="9" t="s">
        <v>670</v>
      </c>
      <c r="B1124" s="80" t="str">
        <f>VLOOKUP(F1124,'Datos por dni'!$B$810:$AT$1209,2,0)</f>
        <v/>
      </c>
      <c r="C1124" s="14">
        <f>VLOOKUP(F1124,'Datos por dni'!$B$810:$AT$1209,5,0)</f>
        <v>36671</v>
      </c>
      <c r="D1124" s="15" t="str">
        <f>IFERROR(__xludf.DUMMYFUNCTION("IF(REGEXMATCH(E1124,""^[0-9]{8}$""),""DNI"",IF(E1124&lt;&gt;"""",""OTRO"",""""))"),"DNI")</f>
        <v>DNI</v>
      </c>
      <c r="E1124" s="42" t="s">
        <v>135</v>
      </c>
      <c r="F1124" s="81">
        <v>4.2689528E7</v>
      </c>
      <c r="G1124" s="15" t="str">
        <f>VLOOKUP(TEXT(F1124,"0"),'Nacionalidades de todo por dni'!$A$2:$B$2168,2,0)</f>
        <v>Argentina</v>
      </c>
      <c r="H1124" s="18" t="str">
        <f t="shared" si="5"/>
        <v>3</v>
      </c>
      <c r="I1124" s="18" t="str">
        <f t="shared" si="4"/>
        <v>4</v>
      </c>
      <c r="J1124" s="15"/>
      <c r="K1124" s="18" t="str">
        <f>VLOOKUP(F1124,'Datos por dni'!$B$10:$AM$2168,11,0)</f>
        <v>3 horas diarias, 4 veces por semana, de lunes a viernes por la MAÑANA.</v>
      </c>
      <c r="L1124" s="15" t="str">
        <f>VLOOKUP(F1124,'Datos por dni'!$B$810:$AT$1209,12,0)</f>
        <v/>
      </c>
      <c r="M1124" s="15"/>
      <c r="N1124" s="15"/>
      <c r="O1124" s="15"/>
      <c r="P1124" s="15"/>
      <c r="Q1124" s="15"/>
    </row>
    <row r="1125">
      <c r="A1125" s="9" t="s">
        <v>670</v>
      </c>
      <c r="B1125" s="80">
        <f>VLOOKUP(F1125,'Datos por dni'!$B$810:$AT$1209,2,0)</f>
        <v>44351.7831</v>
      </c>
      <c r="C1125" s="14">
        <f>VLOOKUP(F1125,'Datos por dni'!$B$810:$AT$1209,5,0)</f>
        <v>36390</v>
      </c>
      <c r="D1125" s="15" t="str">
        <f>IFERROR(__xludf.DUMMYFUNCTION("IF(REGEXMATCH(E1125,""^[0-9]{8}$""),""DNI"",IF(E1125&lt;&gt;"""",""OTRO"",""""))"),"DNI")</f>
        <v>DNI</v>
      </c>
      <c r="E1125" s="42" t="s">
        <v>146</v>
      </c>
      <c r="F1125" s="58">
        <v>4.2103092E7</v>
      </c>
      <c r="G1125" s="15" t="str">
        <f>VLOOKUP(TEXT(F1125,"0"),'Nacionalidades de todo por dni'!$A$2:$B$2168,2,0)</f>
        <v>Argentina</v>
      </c>
      <c r="H1125" s="18" t="str">
        <f t="shared" si="5"/>
        <v>3</v>
      </c>
      <c r="I1125" s="18" t="str">
        <f t="shared" si="4"/>
        <v>4</v>
      </c>
      <c r="J1125" s="18" t="str">
        <f t="shared" ref="J1125:J1165" si="13">IF(ISNUMBER(SEARCH("TARDE",K1125)),"TARDE",IF(ISNUMBER(SEARCH("MAÑANA",K1125)),"MAÑANA",""))</f>
        <v>TARDE</v>
      </c>
      <c r="K1125" s="18" t="str">
        <f>VLOOKUP(F1125,'Datos por dni'!$B$10:$AM$2168,11,0)</f>
        <v>3 horas diarias, 4 veces por semana, de lunes a viernes por la TARDE.</v>
      </c>
      <c r="L1125" s="15" t="str">
        <f>VLOOKUP(F1125,'Datos por dni'!$B$810:$AT$1209,12,0)</f>
        <v/>
      </c>
      <c r="M1125" s="15"/>
      <c r="N1125" s="15"/>
      <c r="O1125" s="15"/>
      <c r="P1125" s="15"/>
      <c r="Q1125" s="15"/>
    </row>
    <row r="1126">
      <c r="A1126" s="9" t="s">
        <v>670</v>
      </c>
      <c r="B1126" s="80">
        <f>VLOOKUP(F1126,'Datos por dni'!$B$810:$AT$1209,2,0)</f>
        <v>44348.46817</v>
      </c>
      <c r="C1126" s="14">
        <f>VLOOKUP(F1126,'Datos por dni'!$B$810:$AT$1209,5,0)</f>
        <v>36438</v>
      </c>
      <c r="D1126" s="15" t="str">
        <f>IFERROR(__xludf.DUMMYFUNCTION("IF(REGEXMATCH(E1126,""^[0-9]{8}$""),""DNI"",IF(E1126&lt;&gt;"""",""OTRO"",""""))"),"DNI")</f>
        <v>DNI</v>
      </c>
      <c r="E1126" s="42" t="s">
        <v>134</v>
      </c>
      <c r="F1126" s="58">
        <v>4.2312513E7</v>
      </c>
      <c r="G1126" s="15" t="str">
        <f>VLOOKUP(TEXT(F1126,"0"),'Nacionalidades de todo por dni'!$A$2:$B$2168,2,0)</f>
        <v>Argentina</v>
      </c>
      <c r="H1126" s="18" t="str">
        <f t="shared" si="5"/>
        <v>3</v>
      </c>
      <c r="I1126" s="18" t="str">
        <f t="shared" si="4"/>
        <v>4</v>
      </c>
      <c r="J1126" s="18" t="str">
        <f t="shared" si="13"/>
        <v>TARDE</v>
      </c>
      <c r="K1126" s="18" t="str">
        <f>VLOOKUP(F1126,'Datos por dni'!$B$10:$AM$2168,11,0)</f>
        <v>3 horas diarias, 4 veces por semana, de lunes a viernes por la TARDE.</v>
      </c>
      <c r="L1126" s="15" t="str">
        <f>VLOOKUP(F1126,'Datos por dni'!$B$810:$AT$1209,12,0)</f>
        <v/>
      </c>
      <c r="M1126" s="15"/>
      <c r="N1126" s="15"/>
      <c r="O1126" s="15"/>
      <c r="P1126" s="15"/>
      <c r="Q1126" s="15"/>
    </row>
    <row r="1127">
      <c r="A1127" s="9" t="s">
        <v>670</v>
      </c>
      <c r="B1127" s="80">
        <f>VLOOKUP(F1127,'Datos por dni'!$B$810:$AT$1209,2,0)</f>
        <v>44306.49682</v>
      </c>
      <c r="C1127" s="14">
        <f>VLOOKUP(F1127,'Datos por dni'!$B$810:$AT$1209,5,0)</f>
        <v>34740</v>
      </c>
      <c r="D1127" s="15" t="str">
        <f>IFERROR(__xludf.DUMMYFUNCTION("IF(REGEXMATCH(E1127,""^[0-9]{8}$""),""DNI"",IF(E1127&lt;&gt;"""",""OTRO"",""""))"),"DNI")</f>
        <v>DNI</v>
      </c>
      <c r="E1127" s="42" t="s">
        <v>111</v>
      </c>
      <c r="F1127" s="82">
        <v>3.8707894E7</v>
      </c>
      <c r="G1127" s="15" t="str">
        <f>VLOOKUP(TEXT(F1127,"0"),'Nacionalidades de todo por dni'!$A$2:$B$2168,2,0)</f>
        <v>Argentina</v>
      </c>
      <c r="H1127" s="18" t="str">
        <f t="shared" si="5"/>
        <v>4</v>
      </c>
      <c r="I1127" s="18" t="str">
        <f t="shared" si="4"/>
        <v>3</v>
      </c>
      <c r="J1127" s="18" t="str">
        <f t="shared" si="13"/>
        <v>TARDE</v>
      </c>
      <c r="K1127" s="18" t="str">
        <f>VLOOKUP(F1127,'Datos por dni'!$B$10:$AM$2168,11,0)</f>
        <v>4 horas diarias, 3 veces por semana, de lunes a viernes por la TARDE.</v>
      </c>
      <c r="L1127" s="15" t="str">
        <f>VLOOKUP(F1127,'Datos por dni'!$B$810:$AT$1209,12,0)</f>
        <v/>
      </c>
      <c r="M1127" s="15"/>
      <c r="N1127" s="15"/>
      <c r="O1127" s="15"/>
      <c r="P1127" s="15"/>
      <c r="Q1127" s="15"/>
    </row>
    <row r="1128">
      <c r="A1128" s="9" t="s">
        <v>670</v>
      </c>
      <c r="B1128" s="80">
        <f>VLOOKUP(F1128,'Datos por dni'!$B$810:$AT$1209,2,0)</f>
        <v>44307.63641</v>
      </c>
      <c r="C1128" s="14">
        <f>VLOOKUP(F1128,'Datos por dni'!$B$810:$AT$1209,5,0)</f>
        <v>34259</v>
      </c>
      <c r="D1128" s="15" t="str">
        <f>IFERROR(__xludf.DUMMYFUNCTION("IF(REGEXMATCH(E1128,""^[0-9]{8}$""),""DNI"",IF(E1128&lt;&gt;"""",""OTRO"",""""))"),"DNI")</f>
        <v>DNI</v>
      </c>
      <c r="E1128" s="42" t="s">
        <v>113</v>
      </c>
      <c r="F1128" s="82">
        <v>3.7377948E7</v>
      </c>
      <c r="G1128" s="15" t="str">
        <f>VLOOKUP(TEXT(F1128,"0"),'Nacionalidades de todo por dni'!$A$2:$B$2168,2,0)</f>
        <v>Argentina</v>
      </c>
      <c r="H1128" s="18" t="str">
        <f t="shared" si="5"/>
        <v>3</v>
      </c>
      <c r="I1128" s="18" t="str">
        <f t="shared" si="4"/>
        <v>4</v>
      </c>
      <c r="J1128" s="18" t="str">
        <f t="shared" si="13"/>
        <v>MAÑANA</v>
      </c>
      <c r="K1128" s="18" t="str">
        <f>VLOOKUP(F1128,'Datos por dni'!$B$10:$AM$2168,11,0)</f>
        <v>3 horas diarias, 4 veces por semana, de lunes a viernes por la MAÑANA.</v>
      </c>
      <c r="L1128" s="15" t="str">
        <f>VLOOKUP(F1128,'Datos por dni'!$B$810:$AT$1209,12,0)</f>
        <v/>
      </c>
      <c r="M1128" s="15"/>
      <c r="N1128" s="15"/>
      <c r="O1128" s="15"/>
      <c r="P1128" s="15"/>
      <c r="Q1128" s="15"/>
    </row>
    <row r="1129">
      <c r="A1129" s="9" t="s">
        <v>670</v>
      </c>
      <c r="B1129" s="80">
        <f>VLOOKUP(F1129,'Datos por dni'!$B$810:$AT$1209,2,0)</f>
        <v>44294.09424</v>
      </c>
      <c r="C1129" s="14">
        <f>VLOOKUP(F1129,'Datos por dni'!$B$810:$AT$1209,5,0)</f>
        <v>34271</v>
      </c>
      <c r="D1129" s="15" t="str">
        <f>IFERROR(__xludf.DUMMYFUNCTION("IF(REGEXMATCH(E1129,""^[0-9]{8}$""),""DNI"",IF(E1129&lt;&gt;"""",""OTRO"",""""))"),"DNI")</f>
        <v>DNI</v>
      </c>
      <c r="E1129" s="42" t="s">
        <v>104</v>
      </c>
      <c r="F1129" s="82">
        <v>3.7936581E7</v>
      </c>
      <c r="G1129" s="15" t="str">
        <f>VLOOKUP(TEXT(F1129,"0"),'Nacionalidades de todo por dni'!$A$2:$B$2168,2,0)</f>
        <v>Argentina</v>
      </c>
      <c r="H1129" s="18" t="str">
        <f t="shared" si="5"/>
        <v>4</v>
      </c>
      <c r="I1129" s="18" t="str">
        <f t="shared" si="4"/>
        <v>3</v>
      </c>
      <c r="J1129" s="18" t="str">
        <f t="shared" si="13"/>
        <v>MAÑANA</v>
      </c>
      <c r="K1129" s="18" t="str">
        <f>VLOOKUP(F1129,'Datos por dni'!$B$10:$AM$2168,11,0)</f>
        <v>4 horas diarias, 3 veces por semana, de lunes a viernes por la MAÑANA.</v>
      </c>
      <c r="L1129" s="15" t="str">
        <f>VLOOKUP(F1129,'Datos por dni'!$B$810:$AT$1209,12,0)</f>
        <v/>
      </c>
      <c r="M1129" s="15"/>
      <c r="N1129" s="15"/>
      <c r="O1129" s="15"/>
      <c r="P1129" s="15"/>
      <c r="Q1129" s="15"/>
    </row>
    <row r="1130">
      <c r="A1130" s="9" t="s">
        <v>670</v>
      </c>
      <c r="B1130" s="80">
        <f>VLOOKUP(F1130,'Datos por dni'!$B$810:$AT$1209,2,0)</f>
        <v>44272.55072</v>
      </c>
      <c r="C1130" s="14">
        <f>VLOOKUP(F1130,'Datos por dni'!$B$810:$AT$1209,5,0)</f>
        <v>35527</v>
      </c>
      <c r="D1130" s="15" t="str">
        <f>IFERROR(__xludf.DUMMYFUNCTION("IF(REGEXMATCH(E1130,""^[0-9]{8}$""),""DNI"",IF(E1130&lt;&gt;"""",""OTRO"",""""))"),"DNI")</f>
        <v>DNI</v>
      </c>
      <c r="E1130" s="42" t="s">
        <v>86</v>
      </c>
      <c r="F1130" s="82">
        <v>4.0244938E7</v>
      </c>
      <c r="G1130" s="15" t="str">
        <f>VLOOKUP(TEXT(F1130,"0"),'Nacionalidades de todo por dni'!$A$2:$B$2168,2,0)</f>
        <v>Argentina</v>
      </c>
      <c r="H1130" s="18" t="str">
        <f t="shared" si="5"/>
        <v>4</v>
      </c>
      <c r="I1130" s="18" t="str">
        <f t="shared" si="4"/>
        <v>3</v>
      </c>
      <c r="J1130" s="18" t="str">
        <f t="shared" si="13"/>
        <v>TARDE</v>
      </c>
      <c r="K1130" s="18" t="str">
        <f>VLOOKUP(F1130,'Datos por dni'!$B$10:$AM$2168,11,0)</f>
        <v>4 horas diarias, 3 veces por semana, de lunes a viernes por la TARDE.</v>
      </c>
      <c r="L1130" s="15" t="str">
        <f>VLOOKUP(F1130,'Datos por dni'!$B$810:$AT$1209,12,0)</f>
        <v/>
      </c>
      <c r="M1130" s="15"/>
      <c r="N1130" s="15"/>
      <c r="O1130" s="15"/>
      <c r="P1130" s="15"/>
      <c r="Q1130" s="15"/>
    </row>
    <row r="1131">
      <c r="A1131" s="9" t="s">
        <v>670</v>
      </c>
      <c r="B1131" s="80">
        <f>VLOOKUP(F1131,'Datos por dni'!$B$810:$AT$1209,2,0)</f>
        <v>44303.04641</v>
      </c>
      <c r="C1131" s="14">
        <f>VLOOKUP(F1131,'Datos por dni'!$B$810:$AT$1209,5,0)</f>
        <v>33978</v>
      </c>
      <c r="D1131" s="15" t="str">
        <f>IFERROR(__xludf.DUMMYFUNCTION("IF(REGEXMATCH(E1131,""^[0-9]{8}$""),""DNI"",IF(E1131&lt;&gt;"""",""OTRO"",""""))"),"DNI")</f>
        <v>DNI</v>
      </c>
      <c r="E1131" s="42" t="s">
        <v>109</v>
      </c>
      <c r="F1131" s="83">
        <v>3.7204244E7</v>
      </c>
      <c r="G1131" s="15" t="str">
        <f>VLOOKUP(TEXT(F1131,"0"),'Nacionalidades de todo por dni'!$A$2:$B$2168,2,0)</f>
        <v>Argentina</v>
      </c>
      <c r="H1131" s="18" t="str">
        <f t="shared" si="5"/>
        <v>4</v>
      </c>
      <c r="I1131" s="18" t="str">
        <f t="shared" si="4"/>
        <v>3</v>
      </c>
      <c r="J1131" s="18" t="str">
        <f t="shared" si="13"/>
        <v>MAÑANA</v>
      </c>
      <c r="K1131" s="18" t="str">
        <f>VLOOKUP(F1131,'Datos por dni'!$B$10:$AM$2168,11,0)</f>
        <v>4 horas diarias, 3 veces por semana, de lunes a viernes por la MAÑANA.</v>
      </c>
      <c r="L1131" s="15" t="str">
        <f>VLOOKUP(F1131,'Datos por dni'!$B$810:$AT$1209,12,0)</f>
        <v/>
      </c>
      <c r="M1131" s="15"/>
      <c r="N1131" s="15"/>
      <c r="O1131" s="15"/>
      <c r="P1131" s="15"/>
      <c r="Q1131" s="15"/>
    </row>
    <row r="1132">
      <c r="A1132" s="9" t="s">
        <v>670</v>
      </c>
      <c r="B1132" s="80">
        <f>VLOOKUP(F1132,'Datos por dni'!$B$810:$AT$1209,2,0)</f>
        <v>44349.90772</v>
      </c>
      <c r="C1132" s="14">
        <f>VLOOKUP(F1132,'Datos por dni'!$B$810:$AT$1209,5,0)</f>
        <v>32300</v>
      </c>
      <c r="D1132" s="15" t="str">
        <f>IFERROR(__xludf.DUMMYFUNCTION("IF(REGEXMATCH(E1132,""^[0-9]{8}$""),""DNI"",IF(E1132&lt;&gt;"""",""OTRO"",""""))"),"DNI")</f>
        <v>DNI</v>
      </c>
      <c r="E1132" s="42" t="s">
        <v>141</v>
      </c>
      <c r="F1132" s="58">
        <v>3.378237E7</v>
      </c>
      <c r="G1132" s="15" t="str">
        <f>VLOOKUP(TEXT(F1132,"0"),'Nacionalidades de todo por dni'!$A$2:$B$2168,2,0)</f>
        <v>Argentina</v>
      </c>
      <c r="H1132" s="18" t="str">
        <f t="shared" si="5"/>
        <v>4</v>
      </c>
      <c r="I1132" s="18" t="str">
        <f t="shared" si="4"/>
        <v>3</v>
      </c>
      <c r="J1132" s="18" t="str">
        <f t="shared" si="13"/>
        <v>MAÑANA</v>
      </c>
      <c r="K1132" s="18" t="str">
        <f>VLOOKUP(F1132,'Datos por dni'!$B$10:$AM$2168,11,0)</f>
        <v>4 horas diarias, 3 veces por semana, de lunes a viernes por la MAÑANA.</v>
      </c>
      <c r="L1132" s="15" t="str">
        <f>VLOOKUP(F1132,'Datos por dni'!$B$810:$AT$1209,12,0)</f>
        <v/>
      </c>
      <c r="M1132" s="15"/>
      <c r="N1132" s="15"/>
      <c r="O1132" s="15"/>
      <c r="P1132" s="15"/>
      <c r="Q1132" s="15"/>
    </row>
    <row r="1133">
      <c r="A1133" s="9" t="s">
        <v>670</v>
      </c>
      <c r="B1133" s="84">
        <f>VLOOKUP(F1133,'Datos por dni'!$B$810:$AT$1209,2,0)</f>
        <v>44347.84844</v>
      </c>
      <c r="C1133" s="49">
        <f>VLOOKUP(F1133,'Datos por dni'!$B$810:$AT$1209,5,0)</f>
        <v>36124</v>
      </c>
      <c r="D1133" s="15" t="str">
        <f>IFERROR(__xludf.DUMMYFUNCTION("IF(REGEXMATCH(E1133,""^[0-9]{8}$""),""DNI"",IF(E1133&lt;&gt;"""",""OTRO"",""""))"),"DNI")</f>
        <v>DNI</v>
      </c>
      <c r="E1133" s="42" t="s">
        <v>131</v>
      </c>
      <c r="F1133" s="82">
        <v>4.1646263E7</v>
      </c>
      <c r="G1133" s="15" t="str">
        <f>VLOOKUP(TEXT(F1133,"0"),'Nacionalidades de todo por dni'!$A$2:$B$2168,2,0)</f>
        <v>Argentina</v>
      </c>
      <c r="H1133" s="18" t="str">
        <f t="shared" si="5"/>
        <v>3</v>
      </c>
      <c r="I1133" s="18" t="str">
        <f t="shared" si="4"/>
        <v>4</v>
      </c>
      <c r="J1133" s="18" t="str">
        <f t="shared" si="13"/>
        <v>TARDE</v>
      </c>
      <c r="K1133" s="18" t="str">
        <f>VLOOKUP(F1133,'Datos por dni'!$B$10:$AM$2168,11,0)</f>
        <v>3 horas diarias, 4 veces por semana, de lunes a viernes por la TARDE.</v>
      </c>
      <c r="L1133" s="15" t="str">
        <f>VLOOKUP(F1133,'Datos por dni'!$B$810:$AT$1209,12,0)</f>
        <v/>
      </c>
      <c r="M1133" s="15"/>
      <c r="N1133" s="15"/>
      <c r="O1133" s="15"/>
      <c r="P1133" s="15"/>
      <c r="Q1133" s="15"/>
    </row>
    <row r="1134">
      <c r="A1134" s="9" t="s">
        <v>670</v>
      </c>
      <c r="B1134" s="80">
        <f>VLOOKUP(F1134,'Datos por dni'!$B$810:$AT$1209,2,0)</f>
        <v>44244.09057</v>
      </c>
      <c r="C1134" s="14">
        <f>VLOOKUP(F1134,'Datos por dni'!$B$810:$AT$1209,5,0)</f>
        <v>36855</v>
      </c>
      <c r="D1134" s="15" t="str">
        <f>IFERROR(__xludf.DUMMYFUNCTION("IF(REGEXMATCH(E1134,""^[0-9]{8}$""),""DNI"",IF(E1134&lt;&gt;"""",""OTRO"",""""))"),"DNI")</f>
        <v>DNI</v>
      </c>
      <c r="E1134" s="42" t="s">
        <v>56</v>
      </c>
      <c r="F1134" s="82">
        <v>4.3094417E7</v>
      </c>
      <c r="G1134" s="15" t="str">
        <f>VLOOKUP(TEXT(F1134,"0"),'Nacionalidades de todo por dni'!$A$2:$B$2168,2,0)</f>
        <v>Argentina</v>
      </c>
      <c r="H1134" s="18" t="str">
        <f t="shared" si="5"/>
        <v>3</v>
      </c>
      <c r="I1134" s="18" t="str">
        <f t="shared" si="4"/>
        <v>4</v>
      </c>
      <c r="J1134" s="18" t="str">
        <f t="shared" si="13"/>
        <v>TARDE</v>
      </c>
      <c r="K1134" s="18" t="str">
        <f>VLOOKUP(F1134,'Datos por dni'!$B$10:$AM$2168,11,0)</f>
        <v>3 horas diarias, 4 veces por semana, de lunes a viernes por la TARDE.</v>
      </c>
      <c r="L1134" s="15" t="str">
        <f>VLOOKUP(F1134,'Datos por dni'!$B$810:$AT$1209,12,0)</f>
        <v/>
      </c>
      <c r="M1134" s="15"/>
      <c r="N1134" s="15"/>
      <c r="O1134" s="15"/>
      <c r="P1134" s="15"/>
      <c r="Q1134" s="15"/>
    </row>
    <row r="1135">
      <c r="A1135" s="9" t="s">
        <v>670</v>
      </c>
      <c r="B1135" s="80">
        <f>VLOOKUP(F1135,'Datos por dni'!$B$810:$AT$1209,2,0)</f>
        <v>44392.67985</v>
      </c>
      <c r="C1135" s="14">
        <f>VLOOKUP(F1135,'Datos por dni'!$B$810:$AT$1209,5,0)</f>
        <v>35157</v>
      </c>
      <c r="D1135" s="15" t="str">
        <f>IFERROR(__xludf.DUMMYFUNCTION("IF(REGEXMATCH(E1135,""^[0-9]{8}$""),""DNI"",IF(E1135&lt;&gt;"""",""OTRO"",""""))"),"DNI")</f>
        <v>DNI</v>
      </c>
      <c r="E1135" s="42" t="s">
        <v>176</v>
      </c>
      <c r="F1135" s="58">
        <v>3.9342851E7</v>
      </c>
      <c r="G1135" s="15" t="str">
        <f>VLOOKUP(TEXT(F1135,"0"),'Nacionalidades de todo por dni'!$A$2:$B$2168,2,0)</f>
        <v>Argentina</v>
      </c>
      <c r="H1135" s="18" t="str">
        <f t="shared" si="5"/>
        <v>3</v>
      </c>
      <c r="I1135" s="18" t="str">
        <f t="shared" si="4"/>
        <v>4</v>
      </c>
      <c r="J1135" s="18" t="str">
        <f t="shared" si="13"/>
        <v>TARDE</v>
      </c>
      <c r="K1135" s="18" t="str">
        <f>VLOOKUP(F1135,'Datos por dni'!$B$10:$AM$2168,11,0)</f>
        <v>3 horas diarias, 4 veces por semana, de lunes a viernes por la TARDE.</v>
      </c>
      <c r="L1135" s="15" t="str">
        <f>VLOOKUP(F1135,'Datos por dni'!$B$810:$AT$1209,12,0)</f>
        <v/>
      </c>
      <c r="M1135" s="15"/>
      <c r="N1135" s="15"/>
      <c r="O1135" s="15"/>
      <c r="P1135" s="15"/>
      <c r="Q1135" s="15"/>
    </row>
    <row r="1136">
      <c r="A1136" s="9" t="s">
        <v>670</v>
      </c>
      <c r="B1136" s="77" t="str">
        <f>VLOOKUP(F1136,'Datos por dni'!$B$810:$AT$1209,2,0)</f>
        <v/>
      </c>
      <c r="C1136" s="51">
        <f>VLOOKUP(F1136,'Datos por dni'!$B$810:$AT$1209,5,0)</f>
        <v>36173</v>
      </c>
      <c r="D1136" s="15" t="str">
        <f>IFERROR(__xludf.DUMMYFUNCTION("IF(REGEXMATCH(E1136,""^[0-9]{8}$""),""DNI"",IF(E1136&lt;&gt;"""",""OTRO"",""""))"),"DNI")</f>
        <v>DNI</v>
      </c>
      <c r="E1136" s="42" t="s">
        <v>180</v>
      </c>
      <c r="F1136" s="83">
        <v>4.1702696E7</v>
      </c>
      <c r="G1136" s="15" t="str">
        <f>VLOOKUP(TEXT(F1136,"0"),'Nacionalidades de todo por dni'!$A$2:$B$2168,2,0)</f>
        <v>Argentina</v>
      </c>
      <c r="H1136" s="18" t="str">
        <f t="shared" si="5"/>
        <v>3</v>
      </c>
      <c r="I1136" s="18" t="str">
        <f t="shared" si="4"/>
        <v>4</v>
      </c>
      <c r="J1136" s="18" t="str">
        <f t="shared" si="13"/>
        <v>TARDE</v>
      </c>
      <c r="K1136" s="18" t="str">
        <f>VLOOKUP(F1136,'Datos por dni'!$B$10:$AM$2168,11,0)</f>
        <v>3 horas diarias, 4 veces por semana, de lunes a viernes por la TARDE.</v>
      </c>
      <c r="L1136" s="15" t="str">
        <f>VLOOKUP(F1136,'Datos por dni'!$B$810:$AT$1209,12,0)</f>
        <v/>
      </c>
      <c r="M1136" s="15"/>
      <c r="N1136" s="15"/>
      <c r="O1136" s="15"/>
      <c r="P1136" s="15"/>
      <c r="Q1136" s="15"/>
    </row>
    <row r="1137">
      <c r="A1137" s="9" t="s">
        <v>670</v>
      </c>
      <c r="B1137" s="80">
        <f>VLOOKUP(F1137,'Datos por dni'!$B$810:$AT$1209,2,0)</f>
        <v>44259.62906</v>
      </c>
      <c r="C1137" s="14">
        <f>VLOOKUP(F1137,'Datos por dni'!$B$810:$AT$1209,5,0)</f>
        <v>35015</v>
      </c>
      <c r="D1137" s="15" t="str">
        <f>IFERROR(__xludf.DUMMYFUNCTION("IF(REGEXMATCH(E1137,""^[0-9]{8}$""),""DNI"",IF(E1137&lt;&gt;"""",""OTRO"",""""))"),"DNI")</f>
        <v>DNI</v>
      </c>
      <c r="E1137" s="42" t="s">
        <v>71</v>
      </c>
      <c r="F1137" s="83">
        <v>3.851712E7</v>
      </c>
      <c r="G1137" s="15" t="str">
        <f>VLOOKUP(TEXT(F1137,"0"),'Nacionalidades de todo por dni'!$A$2:$B$2168,2,0)</f>
        <v>Argentina</v>
      </c>
      <c r="H1137" s="18" t="str">
        <f t="shared" si="5"/>
        <v>4</v>
      </c>
      <c r="I1137" s="18" t="str">
        <f t="shared" si="4"/>
        <v>3</v>
      </c>
      <c r="J1137" s="18" t="str">
        <f t="shared" si="13"/>
        <v>MAÑANA</v>
      </c>
      <c r="K1137" s="18" t="str">
        <f>VLOOKUP(F1137,'Datos por dni'!$B$10:$AM$2168,11,0)</f>
        <v>4 horas diarias, 3 veces por semana, de lunes a viernes por la MAÑANA.</v>
      </c>
      <c r="L1137" s="15" t="str">
        <f>VLOOKUP(F1137,'Datos por dni'!$B$810:$AT$1209,12,0)</f>
        <v/>
      </c>
      <c r="M1137" s="15"/>
      <c r="N1137" s="15"/>
      <c r="O1137" s="15"/>
      <c r="P1137" s="15"/>
      <c r="Q1137" s="15"/>
    </row>
    <row r="1138">
      <c r="A1138" s="9" t="s">
        <v>670</v>
      </c>
      <c r="B1138" s="80">
        <f>VLOOKUP(F1138,'Datos por dni'!$B$810:$AT$1209,2,0)</f>
        <v>44259.66651</v>
      </c>
      <c r="C1138" s="14">
        <f>VLOOKUP(F1138,'Datos por dni'!$B$810:$AT$1209,5,0)</f>
        <v>37427</v>
      </c>
      <c r="D1138" s="15" t="str">
        <f>IFERROR(__xludf.DUMMYFUNCTION("IF(REGEXMATCH(E1138,""^[0-9]{8}$""),""DNI"",IF(E1138&lt;&gt;"""",""OTRO"",""""))"),"DNI")</f>
        <v>DNI</v>
      </c>
      <c r="E1138" s="42" t="s">
        <v>72</v>
      </c>
      <c r="F1138" s="83">
        <v>4.3918583E7</v>
      </c>
      <c r="G1138" s="15" t="str">
        <f>VLOOKUP(TEXT(F1138,"0"),'Nacionalidades de todo por dni'!$A$2:$B$2168,2,0)</f>
        <v>Argentina</v>
      </c>
      <c r="H1138" s="18" t="str">
        <f t="shared" si="5"/>
        <v>4</v>
      </c>
      <c r="I1138" s="18" t="str">
        <f t="shared" si="4"/>
        <v>3</v>
      </c>
      <c r="J1138" s="18" t="str">
        <f t="shared" si="13"/>
        <v>TARDE</v>
      </c>
      <c r="K1138" s="18" t="str">
        <f>VLOOKUP(F1138,'Datos por dni'!$B$10:$AM$2168,11,0)</f>
        <v>4 horas diarias, 3 veces por semana, de lunes a viernes por la TARDE.</v>
      </c>
      <c r="L1138" s="15" t="str">
        <f>VLOOKUP(F1138,'Datos por dni'!$B$810:$AT$1209,12,0)</f>
        <v/>
      </c>
      <c r="M1138" s="15"/>
      <c r="N1138" s="15"/>
      <c r="O1138" s="15"/>
      <c r="P1138" s="15"/>
      <c r="Q1138" s="15"/>
    </row>
    <row r="1139">
      <c r="A1139" s="9" t="s">
        <v>670</v>
      </c>
      <c r="B1139" s="80">
        <f>VLOOKUP(F1139,'Datos por dni'!$B$810:$AT$1209,2,0)</f>
        <v>44266.71164</v>
      </c>
      <c r="C1139" s="14">
        <f>VLOOKUP(F1139,'Datos por dni'!$B$810:$AT$1209,5,0)</f>
        <v>33495</v>
      </c>
      <c r="D1139" s="15" t="str">
        <f>IFERROR(__xludf.DUMMYFUNCTION("IF(REGEXMATCH(E1139,""^[0-9]{8}$""),""DNI"",IF(E1139&lt;&gt;"""",""OTRO"",""""))"),"DNI")</f>
        <v>DNI</v>
      </c>
      <c r="E1139" s="42" t="s">
        <v>81</v>
      </c>
      <c r="F1139" s="83">
        <v>3.6123398E7</v>
      </c>
      <c r="G1139" s="15" t="str">
        <f>VLOOKUP(TEXT(F1139,"0"),'Nacionalidades de todo por dni'!$A$2:$B$2168,2,0)</f>
        <v>Argentina</v>
      </c>
      <c r="H1139" s="18" t="str">
        <f t="shared" si="5"/>
        <v>3</v>
      </c>
      <c r="I1139" s="18" t="str">
        <f t="shared" si="4"/>
        <v>4</v>
      </c>
      <c r="J1139" s="18" t="str">
        <f t="shared" si="13"/>
        <v>TARDE</v>
      </c>
      <c r="K1139" s="18" t="str">
        <f>VLOOKUP(F1139,'Datos por dni'!$B$10:$AM$2168,11,0)</f>
        <v>3 horas diarias, 4 veces por semana, de lunes a viernes por la TARDE.</v>
      </c>
      <c r="L1139" s="15" t="str">
        <f>VLOOKUP(F1139,'Datos por dni'!$B$810:$AT$1209,12,0)</f>
        <v/>
      </c>
      <c r="M1139" s="15"/>
      <c r="N1139" s="15"/>
      <c r="O1139" s="15"/>
      <c r="P1139" s="15"/>
      <c r="Q1139" s="15"/>
    </row>
    <row r="1140">
      <c r="A1140" s="9" t="s">
        <v>670</v>
      </c>
      <c r="B1140" s="80">
        <f>VLOOKUP(F1140,'Datos por dni'!$B$810:$AT$1209,2,0)</f>
        <v>44279.81272</v>
      </c>
      <c r="C1140" s="14">
        <f>VLOOKUP(F1140,'Datos por dni'!$B$810:$AT$1209,5,0)</f>
        <v>36712</v>
      </c>
      <c r="D1140" s="15" t="str">
        <f>IFERROR(__xludf.DUMMYFUNCTION("IF(REGEXMATCH(E1140,""^[0-9]{8}$""),""DNI"",IF(E1140&lt;&gt;"""",""OTRO"",""""))"),"DNI")</f>
        <v>DNI</v>
      </c>
      <c r="E1140" s="42" t="s">
        <v>93</v>
      </c>
      <c r="F1140" s="85">
        <v>4.2662663E7</v>
      </c>
      <c r="G1140" s="15" t="str">
        <f>VLOOKUP(TEXT(F1140,"0"),'Nacionalidades de todo por dni'!$A$2:$B$2168,2,0)</f>
        <v>Argentina</v>
      </c>
      <c r="H1140" s="18" t="str">
        <f t="shared" si="5"/>
        <v>3</v>
      </c>
      <c r="I1140" s="18" t="str">
        <f t="shared" si="4"/>
        <v>4</v>
      </c>
      <c r="J1140" s="18" t="str">
        <f t="shared" si="13"/>
        <v>TARDE</v>
      </c>
      <c r="K1140" s="18" t="str">
        <f>VLOOKUP(F1140,'Datos por dni'!$B$10:$AM$2168,11,0)</f>
        <v>3 horas diarias, 4 veces por semana, de lunes a viernes por la TARDE.</v>
      </c>
      <c r="L1140" s="15" t="str">
        <f>VLOOKUP(F1140,'Datos por dni'!$B$810:$AT$1209,12,0)</f>
        <v/>
      </c>
      <c r="M1140" s="15"/>
      <c r="N1140" s="15"/>
      <c r="O1140" s="15"/>
      <c r="P1140" s="15"/>
      <c r="Q1140" s="15"/>
    </row>
    <row r="1141">
      <c r="A1141" s="9" t="s">
        <v>670</v>
      </c>
      <c r="B1141" s="80">
        <f>VLOOKUP(F1141,'Datos por dni'!$B$810:$AT$1209,2,0)</f>
        <v>44333.95993</v>
      </c>
      <c r="C1141" s="14">
        <f>VLOOKUP(F1141,'Datos por dni'!$B$810:$AT$1209,5,0)</f>
        <v>35171</v>
      </c>
      <c r="D1141" s="15" t="str">
        <f>IFERROR(__xludf.DUMMYFUNCTION("IF(REGEXMATCH(E1141,""^[0-9]{8}$""),""DNI"",IF(E1141&lt;&gt;"""",""OTRO"",""""))"),"DNI")</f>
        <v>DNI</v>
      </c>
      <c r="E1141" s="42" t="s">
        <v>122</v>
      </c>
      <c r="F1141" s="82">
        <v>3.9558828E7</v>
      </c>
      <c r="G1141" s="15" t="str">
        <f>VLOOKUP(TEXT(F1141,"0"),'Nacionalidades de todo por dni'!$A$2:$B$2168,2,0)</f>
        <v>Argentina</v>
      </c>
      <c r="H1141" s="18" t="str">
        <f t="shared" si="5"/>
        <v>4</v>
      </c>
      <c r="I1141" s="18" t="str">
        <f t="shared" si="4"/>
        <v>3</v>
      </c>
      <c r="J1141" s="18" t="str">
        <f t="shared" si="13"/>
        <v>MAÑANA</v>
      </c>
      <c r="K1141" s="18" t="str">
        <f>VLOOKUP(F1141,'Datos por dni'!$B$10:$AM$2168,11,0)</f>
        <v>4 horas diarias, 3 veces por semana, de lunes a viernes por la MAÑANA.</v>
      </c>
      <c r="L1141" s="15" t="str">
        <f>VLOOKUP(F1141,'Datos por dni'!$B$810:$AT$1209,12,0)</f>
        <v/>
      </c>
      <c r="M1141" s="15"/>
      <c r="N1141" s="15"/>
      <c r="O1141" s="15"/>
      <c r="P1141" s="15"/>
      <c r="Q1141" s="15"/>
    </row>
    <row r="1142">
      <c r="A1142" s="9" t="s">
        <v>670</v>
      </c>
      <c r="B1142" s="80">
        <f>VLOOKUP(F1142,'Datos por dni'!$B$810:$AT$1209,2,0)</f>
        <v>44409.47188</v>
      </c>
      <c r="C1142" s="14">
        <f>VLOOKUP(F1142,'Datos por dni'!$B$810:$AT$1209,5,0)</f>
        <v>32275</v>
      </c>
      <c r="D1142" s="15" t="str">
        <f>IFERROR(__xludf.DUMMYFUNCTION("IF(REGEXMATCH(E1142,""^[0-9]{8}$""),""DNI"",IF(E1142&lt;&gt;"""",""OTRO"",""""))"),"DNI")</f>
        <v>DNI</v>
      </c>
      <c r="E1142" s="42" t="s">
        <v>186</v>
      </c>
      <c r="F1142" s="82">
        <v>3.3679194E7</v>
      </c>
      <c r="G1142" s="15" t="str">
        <f>VLOOKUP(TEXT(F1142,"0"),'Nacionalidades de todo por dni'!$A$2:$B$2168,2,0)</f>
        <v>Argentina</v>
      </c>
      <c r="H1142" s="18" t="str">
        <f t="shared" si="5"/>
        <v>3</v>
      </c>
      <c r="I1142" s="18" t="str">
        <f t="shared" si="4"/>
        <v>4</v>
      </c>
      <c r="J1142" s="18" t="str">
        <f t="shared" si="13"/>
        <v>TARDE</v>
      </c>
      <c r="K1142" s="18" t="str">
        <f>VLOOKUP(F1142,'Datos por dni'!$B$10:$AM$2168,11,0)</f>
        <v>3 horas diarias, 4 veces por semana, de lunes a viernes por la TARDE.</v>
      </c>
      <c r="L1142" s="15" t="str">
        <f>VLOOKUP(F1142,'Datos por dni'!$B$810:$AT$1209,12,0)</f>
        <v/>
      </c>
      <c r="M1142" s="15"/>
      <c r="N1142" s="15"/>
      <c r="O1142" s="15"/>
      <c r="P1142" s="15"/>
      <c r="Q1142" s="15"/>
    </row>
    <row r="1143">
      <c r="A1143" s="9" t="s">
        <v>670</v>
      </c>
      <c r="B1143" s="80">
        <f>VLOOKUP(F1143,'Datos por dni'!$B$810:$AT$1209,2,0)</f>
        <v>44389.82156</v>
      </c>
      <c r="C1143" s="14">
        <f>VLOOKUP(F1143,'Datos por dni'!$B$810:$AT$1209,5,0)</f>
        <v>31864</v>
      </c>
      <c r="D1143" s="15" t="str">
        <f>IFERROR(__xludf.DUMMYFUNCTION("IF(REGEXMATCH(E1143,""^[0-9]{8}$""),""DNI"",IF(E1143&lt;&gt;"""",""OTRO"",""""))"),"DNI")</f>
        <v>DNI</v>
      </c>
      <c r="E1143" s="42" t="s">
        <v>171</v>
      </c>
      <c r="F1143" s="82">
        <v>3.3248553E7</v>
      </c>
      <c r="G1143" s="15" t="str">
        <f>VLOOKUP(TEXT(F1143,"0"),'Nacionalidades de todo por dni'!$A$2:$B$2168,2,0)</f>
        <v>Argentina</v>
      </c>
      <c r="H1143" s="18" t="str">
        <f t="shared" si="5"/>
        <v>3</v>
      </c>
      <c r="I1143" s="18" t="str">
        <f t="shared" si="4"/>
        <v>4</v>
      </c>
      <c r="J1143" s="18" t="str">
        <f t="shared" si="13"/>
        <v>TARDE</v>
      </c>
      <c r="K1143" s="18" t="str">
        <f>VLOOKUP(F1143,'Datos por dni'!$B$10:$AM$2168,11,0)</f>
        <v>3 horas diarias, 4 veces por semana, de lunes a viernes por la TARDE.</v>
      </c>
      <c r="L1143" s="15" t="str">
        <f>VLOOKUP(F1143,'Datos por dni'!$B$810:$AT$1209,12,0)</f>
        <v/>
      </c>
      <c r="M1143" s="15"/>
      <c r="N1143" s="15"/>
      <c r="O1143" s="15"/>
      <c r="P1143" s="15"/>
      <c r="Q1143" s="15"/>
    </row>
    <row r="1144">
      <c r="A1144" s="9" t="s">
        <v>670</v>
      </c>
      <c r="B1144" s="80">
        <f>VLOOKUP(F1144,'Datos por dni'!$B$810:$AT$1209,2,0)</f>
        <v>44289.79617</v>
      </c>
      <c r="C1144" s="14">
        <f>VLOOKUP(F1144,'Datos por dni'!$B$810:$AT$1209,5,0)</f>
        <v>35277</v>
      </c>
      <c r="D1144" s="15" t="str">
        <f>IFERROR(__xludf.DUMMYFUNCTION("IF(REGEXMATCH(E1144,""^[0-9]{8}$""),""DNI"",IF(E1144&lt;&gt;"""",""OTRO"",""""))"),"DNI")</f>
        <v>DNI</v>
      </c>
      <c r="E1144" s="42" t="s">
        <v>101</v>
      </c>
      <c r="F1144" s="82">
        <v>3.9492244E7</v>
      </c>
      <c r="G1144" s="15" t="str">
        <f>VLOOKUP(TEXT(F1144,"0"),'Nacionalidades de todo por dni'!$A$2:$B$2168,2,0)</f>
        <v>Argentina</v>
      </c>
      <c r="H1144" s="18" t="str">
        <f t="shared" si="5"/>
        <v>4</v>
      </c>
      <c r="I1144" s="18" t="str">
        <f t="shared" si="4"/>
        <v>3</v>
      </c>
      <c r="J1144" s="18" t="str">
        <f t="shared" si="13"/>
        <v>TARDE</v>
      </c>
      <c r="K1144" s="18" t="str">
        <f>VLOOKUP(F1144,'Datos por dni'!$B$10:$AM$2168,11,0)</f>
        <v>4 horas diarias, 3 veces por semana, de lunes a viernes por la TARDE.</v>
      </c>
      <c r="L1144" s="15" t="str">
        <f>VLOOKUP(F1144,'Datos por dni'!$B$810:$AT$1209,12,0)</f>
        <v/>
      </c>
      <c r="M1144" s="15"/>
      <c r="N1144" s="15"/>
      <c r="O1144" s="15"/>
      <c r="P1144" s="15"/>
      <c r="Q1144" s="15"/>
    </row>
    <row r="1145">
      <c r="A1145" s="9" t="s">
        <v>670</v>
      </c>
      <c r="B1145" s="77" t="str">
        <f>VLOOKUP(F1145,'Datos por dni'!$B$810:$AT$1209,2,0)</f>
        <v/>
      </c>
      <c r="C1145" s="60">
        <f>VLOOKUP(F1145,'Datos por dni'!$B$810:$AT$1209,5,0)</f>
        <v>37726</v>
      </c>
      <c r="D1145" s="15" t="str">
        <f>IFERROR(__xludf.DUMMYFUNCTION("IF(REGEXMATCH(E1145,""^[0-9]{8}$""),""DNI"",IF(E1145&lt;&gt;"""",""OTRO"",""""))"),"DNI")</f>
        <v>DNI</v>
      </c>
      <c r="E1145" s="42" t="s">
        <v>150</v>
      </c>
      <c r="F1145" s="58">
        <v>4.4729997E7</v>
      </c>
      <c r="G1145" s="15" t="str">
        <f>VLOOKUP(TEXT(F1145,"0"),'Nacionalidades de todo por dni'!$A$2:$B$2168,2,0)</f>
        <v>Argentina</v>
      </c>
      <c r="H1145" s="18" t="str">
        <f t="shared" si="5"/>
        <v>3</v>
      </c>
      <c r="I1145" s="18" t="str">
        <f t="shared" si="4"/>
        <v>4</v>
      </c>
      <c r="J1145" s="18" t="str">
        <f t="shared" si="13"/>
        <v>TARDE</v>
      </c>
      <c r="K1145" s="18" t="str">
        <f>VLOOKUP(F1145,'Datos por dni'!$B$10:$AM$2168,11,0)</f>
        <v>3 horas diarias, 4 veces por semana, de lunes a viernes por la TARDE.</v>
      </c>
      <c r="L1145" s="15" t="str">
        <f>VLOOKUP(F1145,'Datos por dni'!$B$810:$AT$1209,12,0)</f>
        <v/>
      </c>
      <c r="M1145" s="15"/>
      <c r="N1145" s="15"/>
      <c r="O1145" s="15"/>
      <c r="P1145" s="15"/>
      <c r="Q1145" s="15"/>
    </row>
    <row r="1146">
      <c r="A1146" s="9" t="s">
        <v>670</v>
      </c>
      <c r="B1146" s="80">
        <f>VLOOKUP(F1146,'Datos por dni'!$B$810:$AT$1209,2,0)</f>
        <v>44461.05119</v>
      </c>
      <c r="C1146" s="14">
        <f>VLOOKUP(F1146,'Datos por dni'!$B$810:$AT$1209,5,0)</f>
        <v>32244</v>
      </c>
      <c r="D1146" s="15" t="str">
        <f>IFERROR(__xludf.DUMMYFUNCTION("IF(REGEXMATCH(E1146,""^[0-9]{8}$""),""DNI"",IF(E1146&lt;&gt;"""",""OTRO"",""""))"),"DNI")</f>
        <v>DNI</v>
      </c>
      <c r="E1146" s="42" t="s">
        <v>218</v>
      </c>
      <c r="F1146" s="58">
        <v>3.3601492E7</v>
      </c>
      <c r="G1146" s="15" t="str">
        <f>VLOOKUP(TEXT(F1146,"0"),'Nacionalidades de todo por dni'!$A$2:$B$2168,2,0)</f>
        <v>Argentina</v>
      </c>
      <c r="H1146" s="18" t="str">
        <f t="shared" si="5"/>
        <v>4</v>
      </c>
      <c r="I1146" s="18" t="str">
        <f t="shared" si="4"/>
        <v>3</v>
      </c>
      <c r="J1146" s="18" t="str">
        <f t="shared" si="13"/>
        <v>MAÑANA</v>
      </c>
      <c r="K1146" s="18" t="str">
        <f>VLOOKUP(F1146,'Datos por dni'!$B$10:$AM$2168,11,0)</f>
        <v>4 horas diarias, 3 veces por semana, de lunes a viernes por la MAÑANA.</v>
      </c>
      <c r="L1146" s="15" t="str">
        <f>VLOOKUP(F1146,'Datos por dni'!$B$810:$AT$1209,12,0)</f>
        <v/>
      </c>
      <c r="M1146" s="15"/>
      <c r="N1146" s="15"/>
      <c r="O1146" s="15"/>
      <c r="P1146" s="15"/>
      <c r="Q1146" s="15"/>
    </row>
    <row r="1147">
      <c r="A1147" s="9" t="s">
        <v>670</v>
      </c>
      <c r="B1147" s="80">
        <f>VLOOKUP(F1147,'Datos por dni'!$B$810:$AT$1209,2,0)</f>
        <v>44431.84724</v>
      </c>
      <c r="C1147" s="14">
        <f>VLOOKUP(F1147,'Datos por dni'!$B$810:$AT$1209,5,0)</f>
        <v>35265</v>
      </c>
      <c r="D1147" s="15" t="str">
        <f>IFERROR(__xludf.DUMMYFUNCTION("IF(REGEXMATCH(E1147,""^[0-9]{8}$""),""DNI"",IF(E1147&lt;&gt;"""",""OTRO"",""""))"),"DNI")</f>
        <v>DNI</v>
      </c>
      <c r="E1147" s="42" t="s">
        <v>201</v>
      </c>
      <c r="F1147" s="58">
        <v>3.9769397E7</v>
      </c>
      <c r="G1147" s="15" t="str">
        <f>VLOOKUP(TEXT(F1147,"0"),'Nacionalidades de todo por dni'!$A$2:$B$2168,2,0)</f>
        <v>Argentina</v>
      </c>
      <c r="H1147" s="18" t="str">
        <f t="shared" si="5"/>
        <v>4</v>
      </c>
      <c r="I1147" s="18" t="str">
        <f t="shared" si="4"/>
        <v>3</v>
      </c>
      <c r="J1147" s="18" t="str">
        <f t="shared" si="13"/>
        <v>MAÑANA</v>
      </c>
      <c r="K1147" s="18" t="str">
        <f>VLOOKUP(F1147,'Datos por dni'!$B$10:$AM$2168,11,0)</f>
        <v>4 horas diarias, 3 veces por semana, de lunes a viernes por la MAÑANA.</v>
      </c>
      <c r="L1147" s="15" t="str">
        <f>VLOOKUP(F1147,'Datos por dni'!$B$810:$AT$1209,12,0)</f>
        <v/>
      </c>
      <c r="M1147" s="15"/>
      <c r="N1147" s="15"/>
      <c r="O1147" s="15"/>
      <c r="P1147" s="15"/>
      <c r="Q1147" s="15"/>
    </row>
    <row r="1148">
      <c r="A1148" s="9" t="s">
        <v>670</v>
      </c>
      <c r="B1148" s="80">
        <f>VLOOKUP(F1148,'Datos por dni'!$B$810:$AT$1209,2,0)</f>
        <v>44412.96757</v>
      </c>
      <c r="C1148" s="14">
        <f>VLOOKUP(F1148,'Datos por dni'!$B$810:$AT$1209,5,0)</f>
        <v>37353</v>
      </c>
      <c r="D1148" s="15" t="str">
        <f>IFERROR(__xludf.DUMMYFUNCTION("IF(REGEXMATCH(E1148,""^[0-9]{8}$""),""DNI"",IF(E1148&lt;&gt;"""",""OTRO"",""""))"),"DNI")</f>
        <v>DNI</v>
      </c>
      <c r="E1148" s="42" t="s">
        <v>194</v>
      </c>
      <c r="F1148" s="81">
        <v>4.3989116E7</v>
      </c>
      <c r="G1148" s="15" t="str">
        <f>VLOOKUP(TEXT(F1148,"0"),'Nacionalidades de todo por dni'!$A$2:$B$2168,2,0)</f>
        <v>Argentina</v>
      </c>
      <c r="H1148" s="18" t="str">
        <f t="shared" si="5"/>
        <v>4</v>
      </c>
      <c r="I1148" s="18" t="str">
        <f t="shared" si="4"/>
        <v>3</v>
      </c>
      <c r="J1148" s="18" t="str">
        <f t="shared" si="13"/>
        <v>MAÑANA</v>
      </c>
      <c r="K1148" s="18" t="str">
        <f>VLOOKUP(F1148,'Datos por dni'!$B$10:$AM$2168,11,0)</f>
        <v>4 horas diarias, 3 veces por semana, de lunes a viernes por la MAÑANA.</v>
      </c>
      <c r="L1148" s="15" t="str">
        <f>VLOOKUP(F1148,'Datos por dni'!$B$810:$AT$1209,12,0)</f>
        <v/>
      </c>
      <c r="M1148" s="15"/>
      <c r="N1148" s="15"/>
      <c r="O1148" s="15"/>
      <c r="P1148" s="15"/>
      <c r="Q1148" s="15"/>
    </row>
    <row r="1149">
      <c r="A1149" s="9" t="s">
        <v>670</v>
      </c>
      <c r="B1149" s="80">
        <f>VLOOKUP(F1149,'Datos por dni'!$B$810:$AT$1209,2,0)</f>
        <v>44410.52434</v>
      </c>
      <c r="C1149" s="14">
        <f>VLOOKUP(F1149,'Datos por dni'!$B$810:$AT$1209,5,0)</f>
        <v>36189</v>
      </c>
      <c r="D1149" s="15" t="str">
        <f>IFERROR(__xludf.DUMMYFUNCTION("IF(REGEXMATCH(E1149,""^[0-9]{8}$""),""DNI"",IF(E1149&lt;&gt;"""",""OTRO"",""""))"),"DNI")</f>
        <v>DNI</v>
      </c>
      <c r="E1149" s="42" t="s">
        <v>188</v>
      </c>
      <c r="F1149" s="81">
        <v>4.1673277E7</v>
      </c>
      <c r="G1149" s="15" t="str">
        <f>VLOOKUP(TEXT(F1149,"0"),'Nacionalidades de todo por dni'!$A$2:$B$2168,2,0)</f>
        <v>Argentina</v>
      </c>
      <c r="H1149" s="18" t="str">
        <f t="shared" si="5"/>
        <v>4</v>
      </c>
      <c r="I1149" s="18" t="str">
        <f t="shared" si="4"/>
        <v>3</v>
      </c>
      <c r="J1149" s="18" t="str">
        <f t="shared" si="13"/>
        <v>MAÑANA</v>
      </c>
      <c r="K1149" s="18" t="str">
        <f>VLOOKUP(F1149,'Datos por dni'!$B$10:$AM$2168,11,0)</f>
        <v>4 horas diarias, 3 veces por semana, de lunes a viernes por la MAÑANA.</v>
      </c>
      <c r="L1149" s="15" t="str">
        <f>VLOOKUP(F1149,'Datos por dni'!$B$810:$AT$1209,12,0)</f>
        <v/>
      </c>
      <c r="M1149" s="15"/>
      <c r="N1149" s="15"/>
      <c r="O1149" s="15"/>
      <c r="P1149" s="15"/>
      <c r="Q1149" s="15"/>
    </row>
    <row r="1150">
      <c r="A1150" s="9" t="s">
        <v>670</v>
      </c>
      <c r="B1150" s="80">
        <f>VLOOKUP(F1150,'Datos por dni'!$B$810:$AT$1209,2,0)</f>
        <v>44410.67802</v>
      </c>
      <c r="C1150" s="14">
        <f>VLOOKUP(F1150,'Datos por dni'!$B$810:$AT$1209,5,0)</f>
        <v>35541</v>
      </c>
      <c r="D1150" s="15" t="str">
        <f>IFERROR(__xludf.DUMMYFUNCTION("IF(REGEXMATCH(E1150,""^[0-9]{8}$""),""DNI"",IF(E1150&lt;&gt;"""",""OTRO"",""""))"),"DNI")</f>
        <v>DNI</v>
      </c>
      <c r="E1150" s="42" t="s">
        <v>190</v>
      </c>
      <c r="F1150" s="58">
        <v>4.0228672E7</v>
      </c>
      <c r="G1150" s="15" t="str">
        <f>VLOOKUP(TEXT(F1150,"0"),'Nacionalidades de todo por dni'!$A$2:$B$2168,2,0)</f>
        <v>Argentina</v>
      </c>
      <c r="H1150" s="18" t="str">
        <f t="shared" si="5"/>
        <v>3</v>
      </c>
      <c r="I1150" s="18" t="str">
        <f t="shared" si="4"/>
        <v>4</v>
      </c>
      <c r="J1150" s="18" t="str">
        <f t="shared" si="13"/>
        <v>MAÑANA</v>
      </c>
      <c r="K1150" s="18" t="str">
        <f>VLOOKUP(F1150,'Datos por dni'!$B$10:$AM$2168,11,0)</f>
        <v>3 horas diarias, 4 veces por semana, de lunes a viernes por la MAÑANA.</v>
      </c>
      <c r="L1150" s="15" t="str">
        <f>VLOOKUP(F1150,'Datos por dni'!$B$810:$AT$1209,12,0)</f>
        <v/>
      </c>
      <c r="M1150" s="15"/>
      <c r="N1150" s="15"/>
      <c r="O1150" s="15"/>
      <c r="P1150" s="15"/>
      <c r="Q1150" s="15"/>
    </row>
    <row r="1151">
      <c r="A1151" s="9" t="s">
        <v>670</v>
      </c>
      <c r="B1151" s="80">
        <f>VLOOKUP(F1151,'Datos por dni'!$B$810:$AT$1209,2,0)</f>
        <v>44415.44339</v>
      </c>
      <c r="C1151" s="14">
        <f>VLOOKUP(F1151,'Datos por dni'!$B$810:$AT$1209,5,0)</f>
        <v>36021</v>
      </c>
      <c r="D1151" s="15" t="str">
        <f>IFERROR(__xludf.DUMMYFUNCTION("IF(REGEXMATCH(E1151,""^[0-9]{8}$""),""DNI"",IF(E1151&lt;&gt;"""",""OTRO"",""""))"),"DNI")</f>
        <v>DNI</v>
      </c>
      <c r="E1151" s="42" t="s">
        <v>195</v>
      </c>
      <c r="F1151" s="58">
        <v>4.1557015E7</v>
      </c>
      <c r="G1151" s="15" t="str">
        <f>VLOOKUP(TEXT(F1151,"0"),'Nacionalidades de todo por dni'!$A$2:$B$2168,2,0)</f>
        <v>Argentina</v>
      </c>
      <c r="H1151" s="18" t="str">
        <f t="shared" si="5"/>
        <v>4</v>
      </c>
      <c r="I1151" s="18" t="str">
        <f t="shared" si="4"/>
        <v>3</v>
      </c>
      <c r="J1151" s="18" t="str">
        <f t="shared" si="13"/>
        <v>MAÑANA</v>
      </c>
      <c r="K1151" s="18" t="str">
        <f>VLOOKUP(F1151,'Datos por dni'!$B$10:$AM$2168,11,0)</f>
        <v>4 horas diarias, 3 veces por semana, de lunes a viernes por la MAÑANA.</v>
      </c>
      <c r="L1151" s="15" t="str">
        <f>VLOOKUP(F1151,'Datos por dni'!$B$810:$AT$1209,12,0)</f>
        <v/>
      </c>
      <c r="M1151" s="15"/>
      <c r="N1151" s="15"/>
      <c r="O1151" s="15"/>
      <c r="P1151" s="15"/>
      <c r="Q1151" s="15"/>
    </row>
    <row r="1152">
      <c r="A1152" s="9" t="s">
        <v>670</v>
      </c>
      <c r="B1152" s="80">
        <f>VLOOKUP(F1152,'Datos por dni'!$B$810:$AT$1209,2,0)</f>
        <v>44443.94367</v>
      </c>
      <c r="C1152" s="14">
        <f>VLOOKUP(F1152,'Datos por dni'!$B$810:$AT$1209,5,0)</f>
        <v>34568</v>
      </c>
      <c r="D1152" s="15" t="str">
        <f>IFERROR(__xludf.DUMMYFUNCTION("IF(REGEXMATCH(E1152,""^[0-9]{8}$""),""DNI"",IF(E1152&lt;&gt;"""",""OTRO"",""""))"),"DNI")</f>
        <v>DNI</v>
      </c>
      <c r="E1152" s="42" t="s">
        <v>208</v>
      </c>
      <c r="F1152" s="58">
        <v>3.8528111E7</v>
      </c>
      <c r="G1152" s="15" t="str">
        <f>VLOOKUP(TEXT(F1152,"0"),'Nacionalidades de todo por dni'!$A$2:$B$2168,2,0)</f>
        <v>Argentina</v>
      </c>
      <c r="H1152" s="18" t="str">
        <f t="shared" si="5"/>
        <v>4</v>
      </c>
      <c r="I1152" s="18" t="str">
        <f t="shared" si="4"/>
        <v>3</v>
      </c>
      <c r="J1152" s="18" t="str">
        <f t="shared" si="13"/>
        <v>MAÑANA</v>
      </c>
      <c r="K1152" s="18" t="str">
        <f>VLOOKUP(F1152,'Datos por dni'!$B$10:$AM$2168,11,0)</f>
        <v>4 horas diarias, 3 veces por semana, de lunes a viernes por la MAÑANA.</v>
      </c>
      <c r="L1152" s="15" t="str">
        <f>VLOOKUP(F1152,'Datos por dni'!$B$810:$AT$1209,12,0)</f>
        <v/>
      </c>
      <c r="M1152" s="15"/>
      <c r="N1152" s="15"/>
      <c r="O1152" s="15"/>
      <c r="P1152" s="15"/>
      <c r="Q1152" s="15"/>
    </row>
    <row r="1153">
      <c r="A1153" s="9" t="s">
        <v>670</v>
      </c>
      <c r="B1153" s="80">
        <f>VLOOKUP(F1153,'Datos por dni'!$B$810:$AT$1209,2,0)</f>
        <v>44441.84474</v>
      </c>
      <c r="C1153" s="14">
        <f>VLOOKUP(F1153,'Datos por dni'!$B$810:$AT$1209,5,0)</f>
        <v>36382</v>
      </c>
      <c r="D1153" s="15" t="str">
        <f>IFERROR(__xludf.DUMMYFUNCTION("IF(REGEXMATCH(E1153,""^[0-9]{8}$""),""DNI"",IF(E1153&lt;&gt;"""",""OTRO"",""""))"),"DNI")</f>
        <v>DNI</v>
      </c>
      <c r="E1153" s="42" t="s">
        <v>206</v>
      </c>
      <c r="F1153" s="58">
        <v>3.809718E7</v>
      </c>
      <c r="G1153" s="15" t="str">
        <f>VLOOKUP(TEXT(F1153,"0"),'Nacionalidades de todo por dni'!$A$2:$B$2168,2,0)</f>
        <v>Argentina</v>
      </c>
      <c r="H1153" s="18" t="str">
        <f t="shared" si="5"/>
        <v>4</v>
      </c>
      <c r="I1153" s="18" t="str">
        <f t="shared" si="4"/>
        <v>3</v>
      </c>
      <c r="J1153" s="18" t="str">
        <f t="shared" si="13"/>
        <v>MAÑANA</v>
      </c>
      <c r="K1153" s="18" t="str">
        <f>VLOOKUP(F1153,'Datos por dni'!$B$10:$AM$2168,11,0)</f>
        <v>4 horas diarias, 3 veces por semana, de lunes a viernes por la MAÑANA.</v>
      </c>
      <c r="L1153" s="15" t="str">
        <f>VLOOKUP(F1153,'Datos por dni'!$B$810:$AT$1209,12,0)</f>
        <v/>
      </c>
      <c r="M1153" s="15"/>
      <c r="N1153" s="15"/>
      <c r="O1153" s="15"/>
      <c r="P1153" s="15"/>
      <c r="Q1153" s="15"/>
    </row>
    <row r="1154">
      <c r="A1154" s="9" t="s">
        <v>670</v>
      </c>
      <c r="B1154" s="80">
        <f>VLOOKUP(F1154,'Datos por dni'!$B$810:$AT$1209,2,0)</f>
        <v>44657.4494</v>
      </c>
      <c r="C1154" s="14">
        <f>VLOOKUP(F1154,'Datos por dni'!$B$810:$AT$1209,5,0)</f>
        <v>36328</v>
      </c>
      <c r="D1154" s="15" t="str">
        <f>IFERROR(__xludf.DUMMYFUNCTION("IF(REGEXMATCH(E1154,""^[0-9]{8}$""),""DNI"",IF(E1154&lt;&gt;"""",""OTRO"",""""))"),"OTRO")</f>
        <v>OTRO</v>
      </c>
      <c r="E1154" s="42" t="s">
        <v>304</v>
      </c>
      <c r="F1154" s="86" t="s">
        <v>304</v>
      </c>
      <c r="G1154" s="15" t="str">
        <f>VLOOKUP(TEXT(F1154,"0"),'Nacionalidades de todo por dni'!$A$2:$B$2168,2,0)</f>
        <v>Francia</v>
      </c>
      <c r="H1154" s="18" t="str">
        <f t="shared" si="5"/>
        <v>4</v>
      </c>
      <c r="I1154" s="18" t="str">
        <f t="shared" si="4"/>
        <v>3</v>
      </c>
      <c r="J1154" s="18" t="str">
        <f t="shared" si="13"/>
        <v>MAÑANA</v>
      </c>
      <c r="K1154" s="18" t="str">
        <f>VLOOKUP(F1154,'Datos por dni'!$B$10:$AM$2168,11,0)</f>
        <v>4 horas diarias, 3 veces por semana, de lunes a viernes por la MAÑANA.</v>
      </c>
      <c r="L1154" s="15" t="str">
        <f>VLOOKUP(F1154,'Datos por dni'!$B$810:$AT$1209,12,0)</f>
        <v/>
      </c>
      <c r="M1154" s="15"/>
      <c r="N1154" s="15"/>
      <c r="O1154" s="15"/>
      <c r="P1154" s="15"/>
      <c r="Q1154" s="15"/>
    </row>
    <row r="1155">
      <c r="A1155" s="9" t="s">
        <v>670</v>
      </c>
      <c r="B1155" s="80">
        <f>VLOOKUP(F1155,'Datos por dni'!$B$810:$AT$1209,2,0)</f>
        <v>44502.48295</v>
      </c>
      <c r="C1155" s="14">
        <f>VLOOKUP(F1155,'Datos por dni'!$B$810:$AT$1209,5,0)</f>
        <v>36406</v>
      </c>
      <c r="D1155" s="15" t="str">
        <f>IFERROR(__xludf.DUMMYFUNCTION("IF(REGEXMATCH(E1155,""^[0-9]{8}$""),""DNI"",IF(E1155&lt;&gt;"""",""OTRO"",""""))"),"DNI")</f>
        <v>DNI</v>
      </c>
      <c r="E1155" s="42" t="s">
        <v>241</v>
      </c>
      <c r="F1155" s="58">
        <v>4.2149619E7</v>
      </c>
      <c r="G1155" s="15" t="str">
        <f>VLOOKUP(TEXT(F1155,"0"),'Nacionalidades de todo por dni'!$A$2:$B$2168,2,0)</f>
        <v>Argentina</v>
      </c>
      <c r="H1155" s="18" t="str">
        <f t="shared" si="5"/>
        <v>3</v>
      </c>
      <c r="I1155" s="18" t="str">
        <f t="shared" si="4"/>
        <v>4</v>
      </c>
      <c r="J1155" s="18" t="str">
        <f t="shared" si="13"/>
        <v>TARDE</v>
      </c>
      <c r="K1155" s="18" t="str">
        <f>VLOOKUP(F1155,'Datos por dni'!$B$10:$AM$2168,11,0)</f>
        <v>3 horas diarias, 4 veces por semana, de lunes a viernes por la TARDE.</v>
      </c>
      <c r="L1155" s="15" t="str">
        <f>VLOOKUP(F1155,'Datos por dni'!$B$810:$AT$1209,12,0)</f>
        <v/>
      </c>
      <c r="M1155" s="15"/>
      <c r="N1155" s="15"/>
      <c r="O1155" s="15"/>
      <c r="P1155" s="15"/>
      <c r="Q1155" s="15"/>
    </row>
    <row r="1156">
      <c r="A1156" s="9" t="s">
        <v>670</v>
      </c>
      <c r="B1156" s="80">
        <f>VLOOKUP(F1156,'Datos por dni'!$B$810:$AT$1209,2,0)</f>
        <v>44425.48252</v>
      </c>
      <c r="C1156" s="14">
        <f>VLOOKUP(F1156,'Datos por dni'!$B$810:$AT$1209,5,0)</f>
        <v>36015</v>
      </c>
      <c r="D1156" s="15" t="str">
        <f>IFERROR(__xludf.DUMMYFUNCTION("IF(REGEXMATCH(E1156,""^[0-9]{8}$""),""DNI"",IF(E1156&lt;&gt;"""",""OTRO"",""""))"),"DNI")</f>
        <v>DNI</v>
      </c>
      <c r="E1156" s="42" t="s">
        <v>199</v>
      </c>
      <c r="F1156" s="58">
        <v>4.131072E7</v>
      </c>
      <c r="G1156" s="15" t="str">
        <f>VLOOKUP(TEXT(F1156,"0"),'Nacionalidades de todo por dni'!$A$2:$B$2168,2,0)</f>
        <v>Argentina</v>
      </c>
      <c r="H1156" s="18" t="str">
        <f t="shared" si="5"/>
        <v>4</v>
      </c>
      <c r="I1156" s="18" t="str">
        <f t="shared" si="4"/>
        <v>3</v>
      </c>
      <c r="J1156" s="18" t="str">
        <f t="shared" si="13"/>
        <v>MAÑANA</v>
      </c>
      <c r="K1156" s="18" t="str">
        <f>VLOOKUP(F1156,'Datos por dni'!$B$10:$AM$2168,11,0)</f>
        <v>4 horas diarias, 3 veces por semana, de lunes a viernes por la MAÑANA.</v>
      </c>
      <c r="L1156" s="15" t="str">
        <f>VLOOKUP(F1156,'Datos por dni'!$B$810:$AT$1209,12,0)</f>
        <v/>
      </c>
      <c r="M1156" s="15"/>
      <c r="N1156" s="15"/>
      <c r="O1156" s="15"/>
      <c r="P1156" s="15"/>
      <c r="Q1156" s="15"/>
    </row>
    <row r="1157">
      <c r="A1157" s="9" t="s">
        <v>670</v>
      </c>
      <c r="B1157" s="80">
        <f>VLOOKUP(F1157,'Datos por dni'!$B$810:$AT$1209,2,0)</f>
        <v>44376.81213</v>
      </c>
      <c r="C1157" s="14">
        <f>VLOOKUP(F1157,'Datos por dni'!$B$810:$AT$1209,5,0)</f>
        <v>36850</v>
      </c>
      <c r="D1157" s="15" t="str">
        <f>IFERROR(__xludf.DUMMYFUNCTION("IF(REGEXMATCH(E1157,""^[0-9]{8}$""),""DNI"",IF(E1157&lt;&gt;"""",""OTRO"",""""))"),"DNI")</f>
        <v>DNI</v>
      </c>
      <c r="E1157" s="42" t="s">
        <v>164</v>
      </c>
      <c r="F1157" s="82">
        <v>4.2979993E7</v>
      </c>
      <c r="G1157" s="15" t="str">
        <f>VLOOKUP(TEXT(F1157,"0"),'Nacionalidades de todo por dni'!$A$2:$B$2168,2,0)</f>
        <v>Argentina</v>
      </c>
      <c r="H1157" s="18" t="str">
        <f t="shared" si="5"/>
        <v>4</v>
      </c>
      <c r="I1157" s="18" t="str">
        <f t="shared" si="4"/>
        <v>3</v>
      </c>
      <c r="J1157" s="18" t="str">
        <f t="shared" si="13"/>
        <v>MAÑANA</v>
      </c>
      <c r="K1157" s="18" t="str">
        <f>VLOOKUP(F1157,'Datos por dni'!$B$10:$AM$2168,11,0)</f>
        <v>4 horas diarias, 3 veces por semana, de lunes a viernes por la MAÑANA.</v>
      </c>
      <c r="L1157" s="15" t="str">
        <f>VLOOKUP(F1157,'Datos por dni'!$B$810:$AT$1209,12,0)</f>
        <v/>
      </c>
      <c r="M1157" s="15"/>
      <c r="N1157" s="15"/>
      <c r="O1157" s="15"/>
      <c r="P1157" s="15"/>
      <c r="Q1157" s="15"/>
    </row>
    <row r="1158">
      <c r="A1158" s="9" t="s">
        <v>670</v>
      </c>
      <c r="B1158" s="80">
        <f>VLOOKUP(F1158,'Datos por dni'!$B$810:$AT$1209,2,0)</f>
        <v>44476.64713</v>
      </c>
      <c r="C1158" s="14">
        <f>VLOOKUP(F1158,'Datos por dni'!$B$810:$AT$1209,5,0)</f>
        <v>35369</v>
      </c>
      <c r="D1158" s="15" t="str">
        <f>IFERROR(__xludf.DUMMYFUNCTION("IF(REGEXMATCH(E1158,""^[0-9]{8}$""),""DNI"",IF(E1158&lt;&gt;"""",""OTRO"",""""))"),"DNI")</f>
        <v>DNI</v>
      </c>
      <c r="E1158" s="42" t="s">
        <v>224</v>
      </c>
      <c r="F1158" s="58">
        <v>4.0011345E7</v>
      </c>
      <c r="G1158" s="15" t="str">
        <f>VLOOKUP(TEXT(F1158,"0"),'Nacionalidades de todo por dni'!$A$2:$B$2168,2,0)</f>
        <v>Argentina</v>
      </c>
      <c r="H1158" s="18" t="str">
        <f t="shared" si="5"/>
        <v>3</v>
      </c>
      <c r="I1158" s="18" t="str">
        <f t="shared" si="4"/>
        <v>4</v>
      </c>
      <c r="J1158" s="18" t="str">
        <f t="shared" si="13"/>
        <v>TARDE</v>
      </c>
      <c r="K1158" s="18" t="str">
        <f>VLOOKUP(F1158,'Datos por dni'!$B$10:$AM$2168,11,0)</f>
        <v>3 horas diarias, 4 veces por semana, de lunes a viernes por la TARDE.</v>
      </c>
      <c r="L1158" s="15" t="str">
        <f>VLOOKUP(F1158,'Datos por dni'!$B$810:$AT$1209,12,0)</f>
        <v/>
      </c>
      <c r="M1158" s="15"/>
      <c r="N1158" s="15"/>
      <c r="O1158" s="15"/>
      <c r="P1158" s="15"/>
      <c r="Q1158" s="15"/>
    </row>
    <row r="1159">
      <c r="A1159" s="9" t="s">
        <v>670</v>
      </c>
      <c r="B1159" s="80">
        <f>VLOOKUP(F1159,'Datos por dni'!$B$810:$AT$1209,2,0)</f>
        <v>44407.2418</v>
      </c>
      <c r="C1159" s="14">
        <f>VLOOKUP(F1159,'Datos por dni'!$B$810:$AT$1209,5,0)</f>
        <v>31668</v>
      </c>
      <c r="D1159" s="15" t="str">
        <f>IFERROR(__xludf.DUMMYFUNCTION("IF(REGEXMATCH(E1159,""^[0-9]{8}$""),""DNI"",IF(E1159&lt;&gt;"""",""OTRO"",""""))"),"DNI")</f>
        <v>DNI</v>
      </c>
      <c r="E1159" s="42" t="s">
        <v>183</v>
      </c>
      <c r="F1159" s="58">
        <v>3.2592512E7</v>
      </c>
      <c r="G1159" s="15" t="str">
        <f>VLOOKUP(TEXT(F1159,"0"),'Nacionalidades de todo por dni'!$A$2:$B$2168,2,0)</f>
        <v>Argentina</v>
      </c>
      <c r="H1159" s="18" t="str">
        <f t="shared" si="5"/>
        <v>3</v>
      </c>
      <c r="I1159" s="18" t="str">
        <f t="shared" si="4"/>
        <v>4</v>
      </c>
      <c r="J1159" s="18" t="str">
        <f t="shared" si="13"/>
        <v>MAÑANA</v>
      </c>
      <c r="K1159" s="18" t="str">
        <f>VLOOKUP(F1159,'Datos por dni'!$B$10:$AM$2168,11,0)</f>
        <v>3 horas diarias, 4 veces por semana, de lunes a viernes por la MAÑANA.</v>
      </c>
      <c r="L1159" s="15" t="str">
        <f>VLOOKUP(F1159,'Datos por dni'!$B$810:$AT$1209,12,0)</f>
        <v/>
      </c>
      <c r="M1159" s="15"/>
      <c r="N1159" s="15"/>
      <c r="O1159" s="15"/>
      <c r="P1159" s="15"/>
      <c r="Q1159" s="15"/>
    </row>
    <row r="1160">
      <c r="A1160" s="9" t="s">
        <v>670</v>
      </c>
      <c r="B1160" s="80">
        <f>VLOOKUP(F1160,'Datos por dni'!$B$810:$AT$1209,2,0)</f>
        <v>44438.9088</v>
      </c>
      <c r="C1160" s="14">
        <f>VLOOKUP(F1160,'Datos por dni'!$B$810:$AT$1209,5,0)</f>
        <v>37608</v>
      </c>
      <c r="D1160" s="15" t="str">
        <f>IFERROR(__xludf.DUMMYFUNCTION("IF(REGEXMATCH(E1160,""^[0-9]{8}$""),""DNI"",IF(E1160&lt;&gt;"""",""OTRO"",""""))"),"DNI")</f>
        <v>DNI</v>
      </c>
      <c r="E1160" s="42" t="s">
        <v>205</v>
      </c>
      <c r="F1160" s="59">
        <v>4.4568209E7</v>
      </c>
      <c r="G1160" s="15" t="str">
        <f>VLOOKUP(TEXT(F1160,"0"),'Nacionalidades de todo por dni'!$A$2:$B$2168,2,0)</f>
        <v>Argentina</v>
      </c>
      <c r="H1160" s="18" t="str">
        <f t="shared" si="5"/>
        <v>3</v>
      </c>
      <c r="I1160" s="18" t="str">
        <f t="shared" si="4"/>
        <v>4</v>
      </c>
      <c r="J1160" s="18" t="str">
        <f t="shared" si="13"/>
        <v>TARDE</v>
      </c>
      <c r="K1160" s="18" t="str">
        <f>VLOOKUP(F1160,'Datos por dni'!$B$10:$AM$2168,11,0)</f>
        <v>3 horas diarias, 4 veces por semana, de lunes a viernes por la TARDE.</v>
      </c>
      <c r="L1160" s="15" t="str">
        <f>VLOOKUP(F1160,'Datos por dni'!$B$810:$AT$1209,12,0)</f>
        <v/>
      </c>
      <c r="M1160" s="15"/>
      <c r="N1160" s="15"/>
      <c r="O1160" s="15"/>
      <c r="P1160" s="15"/>
      <c r="Q1160" s="15"/>
    </row>
    <row r="1161">
      <c r="A1161" s="9" t="s">
        <v>670</v>
      </c>
      <c r="B1161" s="80">
        <f>VLOOKUP(F1161,'Datos por dni'!$B$810:$AT$1209,2,0)</f>
        <v>44433.488</v>
      </c>
      <c r="C1161" s="14">
        <f>VLOOKUP(F1161,'Datos por dni'!$B$810:$AT$1209,5,0)</f>
        <v>37320</v>
      </c>
      <c r="D1161" s="15" t="str">
        <f>IFERROR(__xludf.DUMMYFUNCTION("IF(REGEXMATCH(E1161,""^[0-9]{8}$""),""DNI"",IF(E1161&lt;&gt;"""",""OTRO"",""""))"),"DNI")</f>
        <v>DNI</v>
      </c>
      <c r="E1161" s="42" t="s">
        <v>203</v>
      </c>
      <c r="F1161" s="58">
        <v>9.5748726E7</v>
      </c>
      <c r="G1161" s="15" t="str">
        <f>VLOOKUP(TEXT(F1161,"0"),'Nacionalidades de todo por dni'!$A$2:$B$2168,2,0)</f>
        <v>Paraguay</v>
      </c>
      <c r="H1161" s="18" t="str">
        <f t="shared" si="5"/>
        <v>3</v>
      </c>
      <c r="I1161" s="18" t="str">
        <f t="shared" si="4"/>
        <v>4</v>
      </c>
      <c r="J1161" s="18" t="str">
        <f t="shared" si="13"/>
        <v>MAÑANA</v>
      </c>
      <c r="K1161" s="18" t="str">
        <f>VLOOKUP(F1161,'Datos por dni'!$B$10:$AM$2168,11,0)</f>
        <v>3 horas diarias, 4 veces por semana, de lunes a viernes por la MAÑANA.</v>
      </c>
      <c r="L1161" s="15" t="str">
        <f>VLOOKUP(F1161,'Datos por dni'!$B$810:$AT$1209,12,0)</f>
        <v/>
      </c>
      <c r="M1161" s="15"/>
      <c r="N1161" s="15"/>
      <c r="O1161" s="15"/>
      <c r="P1161" s="15"/>
      <c r="Q1161" s="15"/>
    </row>
    <row r="1162">
      <c r="A1162" s="9" t="s">
        <v>670</v>
      </c>
      <c r="B1162" s="80">
        <f>VLOOKUP(F1162,'Datos por dni'!$B$810:$AT$1209,2,0)</f>
        <v>44410.53607</v>
      </c>
      <c r="C1162" s="14">
        <f>VLOOKUP(F1162,'Datos por dni'!$B$810:$AT$1209,5,0)</f>
        <v>37683</v>
      </c>
      <c r="D1162" s="15" t="str">
        <f>IFERROR(__xludf.DUMMYFUNCTION("IF(REGEXMATCH(E1162,""^[0-9]{8}$""),""DNI"",IF(E1162&lt;&gt;"""",""OTRO"",""""))"),"DNI")</f>
        <v>DNI</v>
      </c>
      <c r="E1162" s="42" t="s">
        <v>189</v>
      </c>
      <c r="F1162" s="58">
        <v>4.4796282E7</v>
      </c>
      <c r="G1162" s="15" t="str">
        <f>VLOOKUP(TEXT(F1162,"0"),'Nacionalidades de todo por dni'!$A$2:$B$2168,2,0)</f>
        <v>Argentina</v>
      </c>
      <c r="H1162" s="18" t="str">
        <f t="shared" si="5"/>
        <v>4</v>
      </c>
      <c r="I1162" s="18" t="str">
        <f t="shared" si="4"/>
        <v>3</v>
      </c>
      <c r="J1162" s="18" t="str">
        <f t="shared" si="13"/>
        <v>MAÑANA</v>
      </c>
      <c r="K1162" s="18" t="str">
        <f>VLOOKUP(F1162,'Datos por dni'!$B$10:$AM$2168,11,0)</f>
        <v>4 horas diarias, 3 veces por semana, de lunes a viernes por la MAÑANA.</v>
      </c>
      <c r="L1162" s="15" t="str">
        <f>VLOOKUP(F1162,'Datos por dni'!$B$810:$AT$1209,12,0)</f>
        <v/>
      </c>
      <c r="M1162" s="15"/>
      <c r="N1162" s="15"/>
      <c r="O1162" s="15"/>
      <c r="P1162" s="15"/>
      <c r="Q1162" s="15"/>
    </row>
    <row r="1163">
      <c r="A1163" s="9" t="s">
        <v>670</v>
      </c>
      <c r="B1163" s="80">
        <f>VLOOKUP(F1163,'Datos por dni'!$B$810:$AT$1209,2,0)</f>
        <v>44496.80199</v>
      </c>
      <c r="C1163" s="14">
        <f>VLOOKUP(F1163,'Datos por dni'!$B$810:$AT$1209,5,0)</f>
        <v>35426</v>
      </c>
      <c r="D1163" s="15" t="str">
        <f>IFERROR(__xludf.DUMMYFUNCTION("IF(REGEXMATCH(E1163,""^[0-9]{8}$""),""DNI"",IF(E1163&lt;&gt;"""",""OTRO"",""""))"),"DNI")</f>
        <v>DNI</v>
      </c>
      <c r="E1163" s="42" t="s">
        <v>237</v>
      </c>
      <c r="F1163" s="87">
        <v>4.0009293E7</v>
      </c>
      <c r="G1163" s="15" t="str">
        <f>VLOOKUP(TEXT(F1163,"0"),'Nacionalidades de todo por dni'!$A$2:$B$2168,2,0)</f>
        <v>Argentina</v>
      </c>
      <c r="H1163" s="18" t="str">
        <f t="shared" si="5"/>
        <v>4</v>
      </c>
      <c r="I1163" s="18" t="str">
        <f t="shared" si="4"/>
        <v>3</v>
      </c>
      <c r="J1163" s="18" t="str">
        <f t="shared" si="13"/>
        <v>TARDE</v>
      </c>
      <c r="K1163" s="18" t="str">
        <f>VLOOKUP(F1163,'Datos por dni'!$B$10:$AM$2168,11,0)</f>
        <v>4 horas diarias, 3 veces por semana, de lunes a viernes por la TARDE.</v>
      </c>
      <c r="L1163" s="15" t="str">
        <f>VLOOKUP(F1163,'Datos por dni'!$B$810:$AT$1209,12,0)</f>
        <v/>
      </c>
      <c r="M1163" s="15"/>
      <c r="N1163" s="15"/>
      <c r="O1163" s="15"/>
      <c r="P1163" s="15"/>
      <c r="Q1163" s="15"/>
    </row>
    <row r="1164">
      <c r="A1164" s="9" t="s">
        <v>670</v>
      </c>
      <c r="B1164" s="80">
        <f>VLOOKUP(F1164,'Datos por dni'!$B$810:$AT$1209,2,0)</f>
        <v>44650.88216</v>
      </c>
      <c r="C1164" s="60">
        <f>VLOOKUP(F1164,'Datos por dni'!$B$810:$AT$1209,5,0)</f>
        <v>34001</v>
      </c>
      <c r="D1164" s="15" t="str">
        <f>IFERROR(__xludf.DUMMYFUNCTION("IF(REGEXMATCH(E1164,""^[0-9]{8}$""),""DNI"",IF(E1164&lt;&gt;"""",""OTRO"",""""))"),"DNI")</f>
        <v>DNI</v>
      </c>
      <c r="E1164" s="42" t="s">
        <v>301</v>
      </c>
      <c r="F1164" s="37" t="s">
        <v>301</v>
      </c>
      <c r="G1164" s="15" t="str">
        <f>VLOOKUP(TEXT(F1164,"0"),'Nacionalidades de todo por dni'!$A$2:$B$2168,2,0)</f>
        <v>Argentina</v>
      </c>
      <c r="H1164" s="18" t="str">
        <f t="shared" si="5"/>
        <v>3</v>
      </c>
      <c r="I1164" s="18" t="str">
        <f t="shared" si="4"/>
        <v>4</v>
      </c>
      <c r="J1164" s="18" t="str">
        <f t="shared" si="13"/>
        <v>TARDE</v>
      </c>
      <c r="K1164" s="18" t="str">
        <f>VLOOKUP(F1164,'Datos por dni'!$B$10:$AM$2168,11,0)</f>
        <v>3 horas diarias, 4 veces por semana, de lunes a viernes por la TARDE.</v>
      </c>
      <c r="L1164" s="15" t="str">
        <f>VLOOKUP(F1164,'Datos por dni'!$B$810:$AT$1209,12,0)</f>
        <v/>
      </c>
      <c r="M1164" s="15"/>
      <c r="N1164" s="15"/>
      <c r="O1164" s="15"/>
      <c r="P1164" s="15"/>
      <c r="Q1164" s="15"/>
    </row>
    <row r="1165">
      <c r="A1165" s="9" t="s">
        <v>670</v>
      </c>
      <c r="B1165" s="80">
        <f>VLOOKUP(F1165,'Datos por dni'!$B$810:$AT$1209,2,0)</f>
        <v>44342.60129</v>
      </c>
      <c r="C1165" s="60">
        <f>VLOOKUP(F1165,'Datos por dni'!$B$810:$AT$1209,5,0)</f>
        <v>36263</v>
      </c>
      <c r="D1165" s="15" t="str">
        <f>IFERROR(__xludf.DUMMYFUNCTION("IF(REGEXMATCH(E1165,""^[0-9]{8}$""),""DNI"",IF(E1165&lt;&gt;"""",""OTRO"",""""))"),"DNI")</f>
        <v>DNI</v>
      </c>
      <c r="E1165" s="42" t="s">
        <v>129</v>
      </c>
      <c r="F1165" s="38" t="s">
        <v>129</v>
      </c>
      <c r="G1165" s="15" t="str">
        <f>VLOOKUP(TEXT(F1165,"0"),'Nacionalidades de todo por dni'!$A$2:$B$2168,2,0)</f>
        <v>Argentina</v>
      </c>
      <c r="H1165" s="18" t="str">
        <f t="shared" si="5"/>
        <v>3</v>
      </c>
      <c r="I1165" s="18" t="str">
        <f t="shared" si="4"/>
        <v>4</v>
      </c>
      <c r="J1165" s="18" t="str">
        <f t="shared" si="13"/>
        <v>TARDE</v>
      </c>
      <c r="K1165" s="18" t="str">
        <f>VLOOKUP(F1165,'Datos por dni'!$B$10:$AM$2168,11,0)</f>
        <v>3 horas diarias, 4 veces por semana, de lunes a viernes por la TARDE.</v>
      </c>
      <c r="L1165" s="15" t="str">
        <f>VLOOKUP(F1165,'Datos por dni'!$B$810:$AT$1209,12,0)</f>
        <v/>
      </c>
      <c r="M1165" s="15"/>
      <c r="N1165" s="15"/>
      <c r="O1165" s="15"/>
      <c r="P1165" s="15"/>
      <c r="Q1165" s="15"/>
    </row>
    <row r="1166" hidden="1">
      <c r="A1166" s="9" t="s">
        <v>670</v>
      </c>
      <c r="B1166" s="77" t="str">
        <f>VLOOKUP(F1166,'Datos por dni'!$B$810:$AT$1209,2,0)</f>
        <v>#N/A</v>
      </c>
      <c r="C1166" s="15"/>
      <c r="D1166" s="15" t="str">
        <f>IFERROR(__xludf.DUMMYFUNCTION("IF(REGEXMATCH(E1166,""^[0-9]{8}$""),""DNI"",IF(E1166&lt;&gt;"""",""OTRO"",""""))"),"")</f>
        <v/>
      </c>
      <c r="E1166" s="42"/>
      <c r="F1166" s="88"/>
      <c r="G1166" s="15" t="str">
        <f>VLOOKUP(TEXT(F1166,"0"),'Nacionalidades de todo por dni'!$A$2:$B$2168,2,0)</f>
        <v>Estadounidense</v>
      </c>
      <c r="H1166" s="18" t="str">
        <f t="shared" si="5"/>
        <v>D</v>
      </c>
      <c r="I1166" s="18" t="str">
        <f t="shared" si="4"/>
        <v/>
      </c>
      <c r="J1166" s="15"/>
      <c r="K1166" s="18" t="str">
        <f>VLOOKUP(F1166,'Datos por dni'!$B$10:$AM$2168,11,0)</f>
        <v>Días de semana por la tarde</v>
      </c>
      <c r="L1166" s="15" t="str">
        <f>VLOOKUP(F1166,'Datos por dni'!$B$810:$AT$1209,12,0)</f>
        <v>#N/A</v>
      </c>
      <c r="M1166" s="15"/>
      <c r="N1166" s="15"/>
      <c r="O1166" s="15"/>
      <c r="P1166" s="15"/>
      <c r="Q1166" s="15"/>
    </row>
    <row r="1167">
      <c r="A1167" s="9" t="s">
        <v>670</v>
      </c>
      <c r="B1167" s="80">
        <f>VLOOKUP(F1167,'Datos por dni'!$B$810:$AT$1209,2,0)</f>
        <v>44745.94783</v>
      </c>
      <c r="C1167" s="60">
        <f>VLOOKUP(F1167,'Datos por dni'!$B$810:$AT$1209,5,0)</f>
        <v>37264</v>
      </c>
      <c r="D1167" s="15" t="str">
        <f>IFERROR(__xludf.DUMMYFUNCTION("IF(REGEXMATCH(E1167,""^[0-9]{8}$""),""DNI"",IF(E1167&lt;&gt;"""",""OTRO"",""""))"),"DNI")</f>
        <v>DNI</v>
      </c>
      <c r="E1167" s="42" t="s">
        <v>315</v>
      </c>
      <c r="F1167" s="73" t="s">
        <v>315</v>
      </c>
      <c r="G1167" s="15" t="str">
        <f>VLOOKUP(TEXT(F1167,"0"),'Nacionalidades de todo por dni'!$A$2:$B$2168,2,0)</f>
        <v>Argentina</v>
      </c>
      <c r="H1167" s="18" t="str">
        <f t="shared" si="5"/>
        <v>4</v>
      </c>
      <c r="I1167" s="18" t="str">
        <f t="shared" si="4"/>
        <v>3</v>
      </c>
      <c r="J1167" s="18" t="str">
        <f t="shared" ref="J1167:J1176" si="14">IF(ISNUMBER(SEARCH("TARDE",K1167)),"TARDE",IF(ISNUMBER(SEARCH("MAÑANA",K1167)),"MAÑANA",""))</f>
        <v>TARDE</v>
      </c>
      <c r="K1167" s="18" t="str">
        <f>VLOOKUP(F1167,'Datos por dni'!$B$10:$AM$2168,11,0)</f>
        <v>4 horas diarias, 3 veces por semana, de lunes a viernes por la TARDE.</v>
      </c>
      <c r="L1167" s="15" t="str">
        <f>VLOOKUP(F1167,'Datos por dni'!$B$810:$AT$1209,12,0)</f>
        <v/>
      </c>
      <c r="M1167" s="15"/>
      <c r="N1167" s="15"/>
      <c r="O1167" s="15"/>
      <c r="P1167" s="15"/>
      <c r="Q1167" s="15"/>
    </row>
    <row r="1168">
      <c r="A1168" s="9" t="s">
        <v>670</v>
      </c>
      <c r="B1168" s="80">
        <f>VLOOKUP(F1168,'Datos por dni'!$B$810:$AT$1209,2,0)</f>
        <v>44460.65051</v>
      </c>
      <c r="C1168" s="14">
        <f>VLOOKUP(F1168,'Datos por dni'!$B$810:$AT$1209,5,0)</f>
        <v>35181</v>
      </c>
      <c r="D1168" s="15" t="str">
        <f>IFERROR(__xludf.DUMMYFUNCTION("IF(REGEXMATCH(E1168,""^[0-9]{8}$""),""DNI"",IF(E1168&lt;&gt;"""",""OTRO"",""""))"),"DNI")</f>
        <v>DNI</v>
      </c>
      <c r="E1168" s="42" t="s">
        <v>217</v>
      </c>
      <c r="F1168" s="89">
        <v>3.9464728E7</v>
      </c>
      <c r="G1168" s="15" t="str">
        <f>VLOOKUP(TEXT(F1168,"0"),'Nacionalidades de todo por dni'!$A$2:$B$2168,2,0)</f>
        <v>Argentina</v>
      </c>
      <c r="H1168" s="18" t="str">
        <f t="shared" si="5"/>
        <v>3</v>
      </c>
      <c r="I1168" s="18" t="str">
        <f t="shared" si="4"/>
        <v>4</v>
      </c>
      <c r="J1168" s="18" t="str">
        <f t="shared" si="14"/>
        <v>TARDE</v>
      </c>
      <c r="K1168" s="18" t="str">
        <f>VLOOKUP(F1168,'Datos por dni'!$B$10:$AM$2168,11,0)</f>
        <v>3 horas diarias, 4 veces por semana, de lunes a viernes por la TARDE.</v>
      </c>
      <c r="L1168" s="15" t="str">
        <f>VLOOKUP(F1168,'Datos por dni'!$B$810:$AT$1209,12,0)</f>
        <v/>
      </c>
      <c r="M1168" s="15"/>
      <c r="N1168" s="15"/>
      <c r="O1168" s="15"/>
      <c r="P1168" s="15"/>
      <c r="Q1168" s="15"/>
    </row>
    <row r="1169">
      <c r="A1169" s="9" t="s">
        <v>670</v>
      </c>
      <c r="B1169" s="80">
        <f>VLOOKUP(F1169,'Datos por dni'!$B$810:$AT$1209,2,0)</f>
        <v>44606.62645</v>
      </c>
      <c r="C1169" s="14">
        <f>VLOOKUP(F1169,'Datos por dni'!$B$810:$AT$1209,5,0)</f>
        <v>29539</v>
      </c>
      <c r="D1169" s="15" t="str">
        <f>IFERROR(__xludf.DUMMYFUNCTION("IF(REGEXMATCH(E1169,""^[0-9]{8}$""),""DNI"",IF(E1169&lt;&gt;"""",""OTRO"",""""))"),"DNI")</f>
        <v>DNI</v>
      </c>
      <c r="E1169" s="42" t="s">
        <v>280</v>
      </c>
      <c r="F1169" s="90">
        <v>2.8418358E7</v>
      </c>
      <c r="G1169" s="15" t="str">
        <f>VLOOKUP(TEXT(F1169,"0"),'Nacionalidades de todo por dni'!$A$2:$B$2168,2,0)</f>
        <v>Argentina</v>
      </c>
      <c r="H1169" s="18" t="str">
        <f t="shared" si="5"/>
        <v>4</v>
      </c>
      <c r="I1169" s="18" t="str">
        <f t="shared" si="4"/>
        <v>3</v>
      </c>
      <c r="J1169" s="18" t="str">
        <f t="shared" si="14"/>
        <v>TARDE</v>
      </c>
      <c r="K1169" s="18" t="str">
        <f>VLOOKUP(F1169,'Datos por dni'!$B$10:$AM$2168,11,0)</f>
        <v>4 horas diarias, 3 veces por semana, de lunes a viernes por la TARDE.</v>
      </c>
      <c r="L1169" s="15" t="str">
        <f>VLOOKUP(F1169,'Datos por dni'!$B$810:$AT$1209,12,0)</f>
        <v/>
      </c>
      <c r="M1169" s="15"/>
      <c r="N1169" s="15"/>
      <c r="O1169" s="15"/>
      <c r="P1169" s="15"/>
      <c r="Q1169" s="15"/>
    </row>
    <row r="1170">
      <c r="A1170" s="9" t="s">
        <v>670</v>
      </c>
      <c r="B1170" s="80">
        <f>VLOOKUP(F1170,'Datos por dni'!$B$810:$AT$1209,2,0)</f>
        <v>44505.50565</v>
      </c>
      <c r="C1170" s="60">
        <f>VLOOKUP(F1170,'Datos por dni'!$B$810:$AT$1209,5,0)</f>
        <v>34950</v>
      </c>
      <c r="D1170" s="15" t="str">
        <f>IFERROR(__xludf.DUMMYFUNCTION("IF(REGEXMATCH(E1170,""^[0-9]{8}$""),""DNI"",IF(E1170&lt;&gt;"""",""OTRO"",""""))"),"DNI")</f>
        <v>DNI</v>
      </c>
      <c r="E1170" s="42" t="s">
        <v>243</v>
      </c>
      <c r="F1170" s="38" t="s">
        <v>243</v>
      </c>
      <c r="G1170" s="15" t="str">
        <f>VLOOKUP(TEXT(F1170,"0"),'Nacionalidades de todo por dni'!$A$2:$B$2168,2,0)</f>
        <v>Argentina</v>
      </c>
      <c r="H1170" s="18" t="str">
        <f t="shared" si="5"/>
        <v>4</v>
      </c>
      <c r="I1170" s="18" t="str">
        <f t="shared" si="4"/>
        <v>3</v>
      </c>
      <c r="J1170" s="18" t="str">
        <f t="shared" si="14"/>
        <v>MAÑANA</v>
      </c>
      <c r="K1170" s="18" t="str">
        <f>VLOOKUP(F1170,'Datos por dni'!$B$10:$AM$2168,11,0)</f>
        <v>4 horas diarias, 3 veces por semana, de lunes a viernes por la MAÑANA.</v>
      </c>
      <c r="L1170" s="15" t="str">
        <f>VLOOKUP(F1170,'Datos por dni'!$B$810:$AT$1209,12,0)</f>
        <v/>
      </c>
      <c r="M1170" s="15"/>
      <c r="N1170" s="15"/>
      <c r="O1170" s="15"/>
      <c r="P1170" s="15"/>
      <c r="Q1170" s="15"/>
    </row>
    <row r="1171">
      <c r="A1171" s="9" t="s">
        <v>670</v>
      </c>
      <c r="B1171" s="80">
        <f>VLOOKUP(F1171,'Datos por dni'!$B$810:$AT$1209,2,0)</f>
        <v>44643.56898</v>
      </c>
      <c r="C1171" s="60">
        <f>VLOOKUP(F1171,'Datos por dni'!$B$810:$AT$1209,5,0)</f>
        <v>29063</v>
      </c>
      <c r="D1171" s="15" t="str">
        <f>IFERROR(__xludf.DUMMYFUNCTION("IF(REGEXMATCH(E1171,""^[0-9]{8}$""),""DNI"",IF(E1171&lt;&gt;"""",""OTRO"",""""))"),"DNI")</f>
        <v>DNI</v>
      </c>
      <c r="E1171" s="42" t="s">
        <v>297</v>
      </c>
      <c r="F1171" s="38" t="s">
        <v>297</v>
      </c>
      <c r="G1171" s="15" t="str">
        <f>VLOOKUP(TEXT(F1171,"0"),'Nacionalidades de todo por dni'!$A$2:$B$2168,2,0)</f>
        <v>Argentina</v>
      </c>
      <c r="H1171" s="18" t="str">
        <f t="shared" si="5"/>
        <v>3</v>
      </c>
      <c r="I1171" s="18" t="str">
        <f t="shared" si="4"/>
        <v>4</v>
      </c>
      <c r="J1171" s="18" t="str">
        <f t="shared" si="14"/>
        <v>TARDE</v>
      </c>
      <c r="K1171" s="18" t="str">
        <f>VLOOKUP(F1171,'Datos por dni'!$B$10:$AM$2168,11,0)</f>
        <v>3 horas diarias, 4 veces por semana, de lunes a viernes por la TARDE.</v>
      </c>
      <c r="L1171" s="15" t="str">
        <f>VLOOKUP(F1171,'Datos por dni'!$B$810:$AT$1209,12,0)</f>
        <v/>
      </c>
      <c r="M1171" s="15"/>
      <c r="N1171" s="15"/>
      <c r="O1171" s="15"/>
      <c r="P1171" s="15"/>
      <c r="Q1171" s="15"/>
    </row>
    <row r="1172">
      <c r="A1172" s="9" t="s">
        <v>670</v>
      </c>
      <c r="B1172" s="80">
        <f>VLOOKUP(F1172,'Datos por dni'!$B$810:$AT$1209,2,0)</f>
        <v>44615.52912</v>
      </c>
      <c r="C1172" s="60">
        <f>VLOOKUP(F1172,'Datos por dni'!$B$810:$AT$1209,5,0)</f>
        <v>34886</v>
      </c>
      <c r="D1172" s="15" t="str">
        <f>IFERROR(__xludf.DUMMYFUNCTION("IF(REGEXMATCH(E1172,""^[0-9]{8}$""),""DNI"",IF(E1172&lt;&gt;"""",""OTRO"",""""))"),"DNI")</f>
        <v>DNI</v>
      </c>
      <c r="E1172" s="42" t="s">
        <v>288</v>
      </c>
      <c r="F1172" s="38" t="s">
        <v>288</v>
      </c>
      <c r="G1172" s="15" t="str">
        <f>VLOOKUP(TEXT(F1172,"0"),'Nacionalidades de todo por dni'!$A$2:$B$2168,2,0)</f>
        <v>Uruguay</v>
      </c>
      <c r="H1172" s="18" t="str">
        <f t="shared" si="5"/>
        <v>4</v>
      </c>
      <c r="I1172" s="18" t="str">
        <f t="shared" si="4"/>
        <v>3</v>
      </c>
      <c r="J1172" s="18" t="str">
        <f t="shared" si="14"/>
        <v>MAÑANA</v>
      </c>
      <c r="K1172" s="18" t="str">
        <f>VLOOKUP(F1172,'Datos por dni'!$B$10:$AM$2168,11,0)</f>
        <v>4 horas diarias, 3 veces por semana, de lunes a viernes por la MAÑANA.</v>
      </c>
      <c r="L1172" s="15" t="str">
        <f>VLOOKUP(F1172,'Datos por dni'!$B$810:$AT$1209,12,0)</f>
        <v/>
      </c>
      <c r="M1172" s="15"/>
      <c r="N1172" s="15"/>
      <c r="O1172" s="15"/>
      <c r="P1172" s="15"/>
      <c r="Q1172" s="15"/>
    </row>
    <row r="1173">
      <c r="A1173" s="9" t="s">
        <v>670</v>
      </c>
      <c r="B1173" s="80">
        <f>VLOOKUP(F1173,'Datos por dni'!$B$810:$AT$1209,2,0)</f>
        <v>44623.79085</v>
      </c>
      <c r="C1173" s="60">
        <f>VLOOKUP(F1173,'Datos por dni'!$B$810:$AT$1209,5,0)</f>
        <v>33699</v>
      </c>
      <c r="D1173" s="15" t="str">
        <f>IFERROR(__xludf.DUMMYFUNCTION("IF(REGEXMATCH(E1173,""^[0-9]{8}$""),""DNI"",IF(E1173&lt;&gt;"""",""OTRO"",""""))"),"DNI")</f>
        <v>DNI</v>
      </c>
      <c r="E1173" s="42" t="s">
        <v>228</v>
      </c>
      <c r="F1173" s="37" t="s">
        <v>228</v>
      </c>
      <c r="G1173" s="15" t="str">
        <f>VLOOKUP(TEXT(F1173,"0"),'Nacionalidades de todo por dni'!$A$2:$B$2168,2,0)</f>
        <v>Argentina</v>
      </c>
      <c r="H1173" s="18" t="str">
        <f t="shared" si="5"/>
        <v>4</v>
      </c>
      <c r="I1173" s="18" t="str">
        <f t="shared" si="4"/>
        <v>3</v>
      </c>
      <c r="J1173" s="18" t="str">
        <f t="shared" si="14"/>
        <v>TARDE</v>
      </c>
      <c r="K1173" s="18" t="str">
        <f>VLOOKUP(F1173,'Datos por dni'!$B$10:$AM$2168,11,0)</f>
        <v>4 horas diarias, 3 veces por semana, de lunes a viernes por la TARDE.</v>
      </c>
      <c r="L1173" s="15" t="str">
        <f>VLOOKUP(F1173,'Datos por dni'!$B$810:$AT$1209,12,0)</f>
        <v/>
      </c>
      <c r="M1173" s="15"/>
      <c r="N1173" s="15"/>
      <c r="O1173" s="15"/>
      <c r="P1173" s="15"/>
      <c r="Q1173" s="15"/>
    </row>
    <row r="1174">
      <c r="A1174" s="9" t="s">
        <v>670</v>
      </c>
      <c r="B1174" s="80">
        <f>VLOOKUP(F1174,'Datos por dni'!$B$810:$AT$1209,2,0)</f>
        <v>44924.57686</v>
      </c>
      <c r="C1174" s="14">
        <f>VLOOKUP(F1174,'Datos por dni'!$B$810:$AT$1209,5,0)</f>
        <v>35150</v>
      </c>
      <c r="D1174" s="15" t="str">
        <f>IFERROR(__xludf.DUMMYFUNCTION("IF(REGEXMATCH(E1174,""^[0-9]{8}$""),""DNI"",IF(E1174&lt;&gt;"""",""OTRO"",""""))"),"DNI")</f>
        <v>DNI</v>
      </c>
      <c r="E1174" s="42" t="s">
        <v>335</v>
      </c>
      <c r="F1174" s="27">
        <v>3.9624807E7</v>
      </c>
      <c r="G1174" s="15" t="str">
        <f>VLOOKUP(TEXT(F1174,"0"),'Nacionalidades de todo por dni'!$A$2:$B$2168,2,0)</f>
        <v>Argentina</v>
      </c>
      <c r="H1174" s="18" t="str">
        <f t="shared" si="5"/>
        <v>4</v>
      </c>
      <c r="I1174" s="18" t="str">
        <f t="shared" si="4"/>
        <v>3</v>
      </c>
      <c r="J1174" s="18" t="str">
        <f t="shared" si="14"/>
        <v>TARDE</v>
      </c>
      <c r="K1174" s="18" t="str">
        <f>VLOOKUP(F1174,'Datos por dni'!$B$10:$AM$2168,11,0)</f>
        <v>4 horas diarias, 3 veces por semana, de lunes a viernes por la TARDE.</v>
      </c>
      <c r="L1174" s="15" t="str">
        <f>VLOOKUP(F1174,'Datos por dni'!$B$810:$AT$1209,12,0)</f>
        <v/>
      </c>
      <c r="M1174" s="15"/>
      <c r="N1174" s="15"/>
      <c r="O1174" s="15"/>
      <c r="P1174" s="15"/>
      <c r="Q1174" s="15"/>
    </row>
    <row r="1175">
      <c r="A1175" s="9" t="s">
        <v>670</v>
      </c>
      <c r="B1175" s="80">
        <f>VLOOKUP(F1175,'Datos por dni'!$B$810:$AT$1209,2,0)</f>
        <v>44705.4216</v>
      </c>
      <c r="C1175" s="60">
        <f>VLOOKUP(F1175,'Datos por dni'!$B$810:$AT$1209,5,0)</f>
        <v>33483</v>
      </c>
      <c r="D1175" s="15" t="str">
        <f>IFERROR(__xludf.DUMMYFUNCTION("IF(REGEXMATCH(E1175,""^[0-9]{8}$""),""DNI"",IF(E1175&lt;&gt;"""",""OTRO"",""""))"),"DNI")</f>
        <v>DNI</v>
      </c>
      <c r="E1175" s="42" t="s">
        <v>312</v>
      </c>
      <c r="F1175" s="73" t="s">
        <v>312</v>
      </c>
      <c r="G1175" s="15" t="str">
        <f>VLOOKUP(TEXT(F1175,"0"),'Nacionalidades de todo por dni'!$A$2:$B$2168,2,0)</f>
        <v>Argentina</v>
      </c>
      <c r="H1175" s="18" t="str">
        <f t="shared" si="5"/>
        <v>4</v>
      </c>
      <c r="I1175" s="18" t="str">
        <f t="shared" si="4"/>
        <v>3</v>
      </c>
      <c r="J1175" s="18" t="str">
        <f t="shared" si="14"/>
        <v>TARDE</v>
      </c>
      <c r="K1175" s="18" t="str">
        <f>VLOOKUP(F1175,'Datos por dni'!$B$10:$AM$2168,11,0)</f>
        <v>4 horas diarias, 3 veces por semana, de lunes a viernes por la TARDE.</v>
      </c>
      <c r="L1175" s="15" t="str">
        <f>VLOOKUP(F1175,'Datos por dni'!$B$810:$AT$1209,12,0)</f>
        <v/>
      </c>
      <c r="M1175" s="15"/>
      <c r="N1175" s="15"/>
      <c r="O1175" s="15"/>
      <c r="P1175" s="15"/>
      <c r="Q1175" s="15"/>
    </row>
    <row r="1176">
      <c r="A1176" s="9" t="s">
        <v>670</v>
      </c>
      <c r="B1176" s="80">
        <f>VLOOKUP(F1176,'Datos por dni'!$B$810:$AT$1209,2,0)</f>
        <v>44530.89168</v>
      </c>
      <c r="C1176" s="60">
        <f>VLOOKUP(F1176,'Datos por dni'!$B$810:$AT$1209,5,0)</f>
        <v>34051</v>
      </c>
      <c r="D1176" s="15" t="str">
        <f>IFERROR(__xludf.DUMMYFUNCTION("IF(REGEXMATCH(E1176,""^[0-9]{8}$""),""DNI"",IF(E1176&lt;&gt;"""",""OTRO"",""""))"),"DNI")</f>
        <v>DNI</v>
      </c>
      <c r="E1176" s="42" t="s">
        <v>253</v>
      </c>
      <c r="F1176" s="40" t="s">
        <v>253</v>
      </c>
      <c r="G1176" s="15" t="str">
        <f>VLOOKUP(TEXT(F1176,"0"),'Nacionalidades de todo por dni'!$A$2:$B$2168,2,0)</f>
        <v>Argentina</v>
      </c>
      <c r="H1176" s="18" t="str">
        <f t="shared" si="5"/>
        <v>4</v>
      </c>
      <c r="I1176" s="18" t="str">
        <f t="shared" si="4"/>
        <v>3</v>
      </c>
      <c r="J1176" s="18" t="str">
        <f t="shared" si="14"/>
        <v>TARDE</v>
      </c>
      <c r="K1176" s="18" t="str">
        <f>VLOOKUP(F1176,'Datos por dni'!$B$10:$AM$2168,11,0)</f>
        <v>4 horas diarias, 3 veces por semana, de lunes a viernes por la TARDE.</v>
      </c>
      <c r="L1176" s="15" t="str">
        <f>VLOOKUP(F1176,'Datos por dni'!$B$810:$AT$1209,12,0)</f>
        <v/>
      </c>
      <c r="M1176" s="15"/>
      <c r="N1176" s="15"/>
      <c r="O1176" s="15"/>
      <c r="P1176" s="15"/>
      <c r="Q1176" s="15"/>
    </row>
    <row r="1177">
      <c r="A1177" s="9" t="s">
        <v>670</v>
      </c>
      <c r="B1177" s="77" t="str">
        <f>VLOOKUP(F1177,'Datos por dni'!$B$810:$AT$1209,2,0)</f>
        <v/>
      </c>
      <c r="C1177" s="49">
        <f>VLOOKUP(F1177,'Datos por dni'!$B$810:$AT$1209,5,0)</f>
        <v>35421</v>
      </c>
      <c r="D1177" s="15" t="str">
        <f>IFERROR(__xludf.DUMMYFUNCTION("IF(REGEXMATCH(E1177,""^[0-9]{8}$""),""DNI"",IF(E1177&lt;&gt;"""",""OTRO"",""""))"),"DNI")</f>
        <v>DNI</v>
      </c>
      <c r="E1177" s="42" t="s">
        <v>525</v>
      </c>
      <c r="F1177" s="91">
        <v>4.0126301E7</v>
      </c>
      <c r="G1177" s="15" t="str">
        <f>VLOOKUP(TEXT(F1177,"0"),'Nacionalidades de todo por dni'!$A$2:$B$2168,2,0)</f>
        <v>Argentina</v>
      </c>
      <c r="H1177" s="18" t="str">
        <f t="shared" si="5"/>
        <v/>
      </c>
      <c r="I1177" s="18" t="str">
        <f t="shared" si="4"/>
        <v/>
      </c>
      <c r="J1177" s="15"/>
      <c r="K1177" s="18" t="str">
        <f>VLOOKUP(F1177,'Datos por dni'!$B$10:$AM$2168,11,0)</f>
        <v/>
      </c>
      <c r="L1177" s="15" t="str">
        <f>VLOOKUP(F1177,'Datos por dni'!$B$810:$AT$1209,12,0)</f>
        <v/>
      </c>
      <c r="M1177" s="15"/>
      <c r="N1177" s="15"/>
      <c r="O1177" s="15"/>
      <c r="P1177" s="15"/>
      <c r="Q1177" s="15"/>
    </row>
    <row r="1178">
      <c r="A1178" s="9" t="s">
        <v>670</v>
      </c>
      <c r="B1178" s="80">
        <f>VLOOKUP(F1178,'Datos por dni'!$B$810:$AT$1209,2,0)</f>
        <v>44533.47543</v>
      </c>
      <c r="C1178" s="60">
        <f>VLOOKUP(F1178,'Datos por dni'!$B$810:$AT$1209,5,0)</f>
        <v>31466</v>
      </c>
      <c r="D1178" s="15" t="str">
        <f>IFERROR(__xludf.DUMMYFUNCTION("IF(REGEXMATCH(E1178,""^[0-9]{8}$""),""DNI"",IF(E1178&lt;&gt;"""",""OTRO"",""""))"),"DNI")</f>
        <v>DNI</v>
      </c>
      <c r="E1178" s="42" t="s">
        <v>256</v>
      </c>
      <c r="F1178" s="73" t="s">
        <v>256</v>
      </c>
      <c r="G1178" s="15" t="str">
        <f>VLOOKUP(TEXT(F1178,"0"),'Nacionalidades de todo por dni'!$A$2:$B$2168,2,0)</f>
        <v>Argentina</v>
      </c>
      <c r="H1178" s="18" t="str">
        <f t="shared" si="5"/>
        <v>3</v>
      </c>
      <c r="I1178" s="18" t="str">
        <f t="shared" si="4"/>
        <v>4</v>
      </c>
      <c r="J1178" s="18" t="str">
        <f t="shared" ref="J1178:J1180" si="15">IF(ISNUMBER(SEARCH("TARDE",K1178)),"TARDE",IF(ISNUMBER(SEARCH("MAÑANA",K1178)),"MAÑANA",""))</f>
        <v>TARDE</v>
      </c>
      <c r="K1178" s="18" t="str">
        <f>VLOOKUP(F1178,'Datos por dni'!$B$10:$AM$2168,11,0)</f>
        <v>3 horas diarias, 4 veces por semana, de lunes a viernes por la TARDE.</v>
      </c>
      <c r="L1178" s="15" t="str">
        <f>VLOOKUP(F1178,'Datos por dni'!$B$810:$AT$1209,12,0)</f>
        <v/>
      </c>
      <c r="M1178" s="15"/>
      <c r="N1178" s="15"/>
      <c r="O1178" s="15"/>
      <c r="P1178" s="15"/>
      <c r="Q1178" s="15"/>
    </row>
    <row r="1179">
      <c r="A1179" s="9" t="s">
        <v>670</v>
      </c>
      <c r="B1179" s="80">
        <f>VLOOKUP(F1179,'Datos por dni'!$B$810:$AT$1209,2,0)</f>
        <v>44961.70249</v>
      </c>
      <c r="C1179" s="14">
        <f>VLOOKUP(F1179,'Datos por dni'!$B$810:$AT$1209,5,0)</f>
        <v>36000</v>
      </c>
      <c r="D1179" s="15" t="str">
        <f>IFERROR(__xludf.DUMMYFUNCTION("IF(REGEXMATCH(E1179,""^[0-9]{8}$""),""DNI"",IF(E1179&lt;&gt;"""",""OTRO"",""""))"),"DNI")</f>
        <v>DNI</v>
      </c>
      <c r="E1179" s="42" t="s">
        <v>342</v>
      </c>
      <c r="F1179" s="92">
        <v>4.2218595E7</v>
      </c>
      <c r="G1179" s="15" t="str">
        <f>VLOOKUP(TEXT(F1179,"0"),'Nacionalidades de todo por dni'!$A$2:$B$2168,2,0)</f>
        <v>Argentina</v>
      </c>
      <c r="H1179" s="18" t="str">
        <f t="shared" si="5"/>
        <v>3</v>
      </c>
      <c r="I1179" s="18" t="str">
        <f t="shared" si="4"/>
        <v>4</v>
      </c>
      <c r="J1179" s="18" t="str">
        <f t="shared" si="15"/>
        <v>TARDE</v>
      </c>
      <c r="K1179" s="18" t="str">
        <f>VLOOKUP(F1179,'Datos por dni'!$B$10:$AM$2168,11,0)</f>
        <v>3 horas diarias, 4 veces por semana, de lunes a viernes por la TARDE.</v>
      </c>
      <c r="L1179" s="15" t="str">
        <f>VLOOKUP(F1179,'Datos por dni'!$B$810:$AT$1209,12,0)</f>
        <v/>
      </c>
      <c r="M1179" s="15"/>
      <c r="N1179" s="15"/>
      <c r="O1179" s="15"/>
      <c r="P1179" s="15"/>
      <c r="Q1179" s="15"/>
    </row>
    <row r="1180">
      <c r="A1180" s="9" t="s">
        <v>670</v>
      </c>
      <c r="B1180" s="80">
        <f>VLOOKUP(F1180,'Datos por dni'!$B$810:$AT$1209,2,0)</f>
        <v>44350.38837</v>
      </c>
      <c r="C1180" s="60">
        <f>VLOOKUP(F1180,'Datos por dni'!$B$810:$AT$1209,5,0)</f>
        <v>32160</v>
      </c>
      <c r="D1180" s="15" t="str">
        <f>IFERROR(__xludf.DUMMYFUNCTION("IF(REGEXMATCH(E1180,""^[0-9]{8}$""),""DNI"",IF(E1180&lt;&gt;"""",""OTRO"",""""))"),"OTRO")</f>
        <v>OTRO</v>
      </c>
      <c r="E1180" s="42" t="s">
        <v>142</v>
      </c>
      <c r="F1180" s="93" t="s">
        <v>142</v>
      </c>
      <c r="G1180" s="15" t="str">
        <f>VLOOKUP(TEXT(F1180,"0"),'Nacionalidades de todo por dni'!$A$2:$B$2168,2,0)</f>
        <v>Argentina</v>
      </c>
      <c r="H1180" s="18" t="str">
        <f t="shared" si="5"/>
        <v>4</v>
      </c>
      <c r="I1180" s="18" t="str">
        <f t="shared" si="4"/>
        <v>3</v>
      </c>
      <c r="J1180" s="18" t="str">
        <f t="shared" si="15"/>
        <v>TARDE</v>
      </c>
      <c r="K1180" s="18" t="str">
        <f>VLOOKUP(F1180,'Datos por dni'!$B$10:$AM$2168,11,0)</f>
        <v>4 horas diarias, 3 veces por semana, de lunes a viernes por la TARDE.</v>
      </c>
      <c r="L1180" s="15" t="str">
        <f>VLOOKUP(F1180,'Datos por dni'!$B$810:$AT$1209,12,0)</f>
        <v/>
      </c>
      <c r="M1180" s="15"/>
      <c r="N1180" s="15"/>
      <c r="O1180" s="15"/>
      <c r="P1180" s="15"/>
      <c r="Q1180" s="15"/>
    </row>
    <row r="1181" hidden="1">
      <c r="A1181" s="94" t="s">
        <v>673</v>
      </c>
      <c r="B1181" s="95">
        <f>VLOOKUP(F1181,'Datos por dni'!$B$1217:$AT$2185,2,0)</f>
        <v>43913</v>
      </c>
      <c r="C1181" s="96"/>
      <c r="D1181" s="96" t="str">
        <f>IFERROR(__xludf.DUMMYFUNCTION("IF(REGEXMATCH(E1181,""^[0-9]{8}$""),""DNI"",IF(E1181&lt;&gt;"""",""OTRO"",""""))"),"")</f>
        <v/>
      </c>
      <c r="E1181" s="97"/>
      <c r="F1181" s="98" t="s">
        <v>674</v>
      </c>
      <c r="G1181" s="96" t="str">
        <f>VLOOKUP(TEXT(F1181,"0"),'Nacionalidades de todo por dni'!$A$2:$B$2168,2,0)</f>
        <v>CABA</v>
      </c>
      <c r="H1181" s="18"/>
      <c r="I1181" s="96"/>
      <c r="J1181" s="96"/>
      <c r="K1181" s="18" t="str">
        <f>VLOOKUP(F1181,'Datos por dni'!$B$10:$AM$2168,11,0)</f>
        <v>Hogares Conscientes</v>
      </c>
      <c r="L1181" s="94"/>
      <c r="M1181" s="96"/>
      <c r="N1181" s="96"/>
      <c r="O1181" s="96"/>
      <c r="P1181" s="96"/>
      <c r="Q1181" s="96"/>
      <c r="R1181" s="99"/>
      <c r="S1181" s="99"/>
    </row>
    <row r="1182">
      <c r="A1182" s="9" t="s">
        <v>673</v>
      </c>
      <c r="B1182" s="100">
        <f>VLOOKUP(F1182,'Datos por dni'!$B$1217:$AT$2185,2,0)</f>
        <v>44287</v>
      </c>
      <c r="C1182" s="15" t="str">
        <f>VLOOKUP(F1182,'Datos por dni'!$B$1217:$V$2185,9,0)</f>
        <v/>
      </c>
      <c r="D1182" s="15" t="str">
        <f>IFERROR(__xludf.DUMMYFUNCTION("IF(REGEXMATCH(E1182,""^[0-9]{8}$""),""DNI"",IF(E1182&lt;&gt;"""",""OTRO"",""""))"),"DNI")</f>
        <v>DNI</v>
      </c>
      <c r="E1182" s="42" t="s">
        <v>339</v>
      </c>
      <c r="F1182" s="27">
        <v>4.2375381E7</v>
      </c>
      <c r="G1182" s="15" t="str">
        <f>VLOOKUP(TEXT(F1182,"0"),'Nacionalidades de todo por dni'!$A$2:$B$2168,2,0)</f>
        <v>Argentina</v>
      </c>
      <c r="H1182" s="18" t="str">
        <f>LEFT(K1182,1)</f>
        <v>4</v>
      </c>
      <c r="I1182" s="18" t="str">
        <f>IF(ISNUMBER(SEARCH("veces",K1182)),MID(K1182,FIND("veces",K1182)-2,1),"")</f>
        <v>3</v>
      </c>
      <c r="J1182" s="18" t="str">
        <f>IF(ISNUMBER(SEARCH("TARDE",K1182)),"TARDE",IF(ISNUMBER(SEARCH("MAÑANA",K1182)),"MAÑANA",""))</f>
        <v>MAÑANA</v>
      </c>
      <c r="K1182" s="18" t="str">
        <f>VLOOKUP(F1182,'Datos por dni'!$B$10:$AM$2168,11,0)</f>
        <v>4 horas diarias, 3 veces por semana, de lunes a viernes por la MAÑANA.</v>
      </c>
      <c r="L1182" s="15"/>
      <c r="M1182" s="15"/>
      <c r="N1182" s="15"/>
      <c r="O1182" s="15"/>
      <c r="P1182" s="15"/>
      <c r="Q1182" s="15"/>
    </row>
    <row r="1183">
      <c r="A1183" s="9" t="s">
        <v>673</v>
      </c>
      <c r="B1183" s="80">
        <f>VLOOKUP(F1183,'Datos por dni'!$B$1217:$AT$2185,2,0)</f>
        <v>44069.51023</v>
      </c>
      <c r="C1183" s="15" t="str">
        <f>VLOOKUP(F1183,'Datos por dni'!$B$1217:$V$2185,9,0)</f>
        <v/>
      </c>
      <c r="D1183" s="15" t="str">
        <f>IFERROR(__xludf.DUMMYFUNCTION("IF(REGEXMATCH(E1183,""^[0-9]{8}$""),""DNI"",IF(E1183&lt;&gt;"""",""OTRO"",""""))"),"DNI")</f>
        <v>DNI</v>
      </c>
      <c r="E1183" s="42" t="s">
        <v>675</v>
      </c>
      <c r="F1183" s="101">
        <v>3.8211393E7</v>
      </c>
      <c r="G1183" s="15" t="str">
        <f>VLOOKUP(TEXT(F1183,"0"),'Nacionalidades de todo por dni'!$A$2:$B$2168,2,0)</f>
        <v>Argentina</v>
      </c>
      <c r="H1183" s="18"/>
      <c r="I1183" s="15"/>
      <c r="J1183" s="15"/>
      <c r="K1183" s="18" t="str">
        <f>VLOOKUP(F1183,'Datos por dni'!$B$10:$AM$2168,11,0)</f>
        <v>Fines de semana y feriados</v>
      </c>
      <c r="L1183" s="15"/>
      <c r="M1183" s="15"/>
      <c r="N1183" s="15"/>
      <c r="O1183" s="15"/>
      <c r="P1183" s="15"/>
      <c r="Q1183" s="15"/>
    </row>
    <row r="1184">
      <c r="A1184" s="9" t="s">
        <v>673</v>
      </c>
      <c r="B1184" s="80">
        <f>VLOOKUP(F1184,'Datos por dni'!$B$1217:$AT$2185,2,0)</f>
        <v>44063.50498</v>
      </c>
      <c r="C1184" s="15" t="str">
        <f>VLOOKUP(F1184,'Datos por dni'!$B$1217:$V$2185,9,0)</f>
        <v/>
      </c>
      <c r="D1184" s="15" t="str">
        <f>IFERROR(__xludf.DUMMYFUNCTION("IF(REGEXMATCH(E1184,""^[0-9]{8}$""),""DNI"",IF(E1184&lt;&gt;"""",""OTRO"",""""))"),"DNI")</f>
        <v>DNI</v>
      </c>
      <c r="E1184" s="42" t="s">
        <v>676</v>
      </c>
      <c r="F1184" s="101">
        <v>4.6152267E7</v>
      </c>
      <c r="G1184" s="15" t="str">
        <f>VLOOKUP(TEXT(F1184,"0"),'Nacionalidades de todo por dni'!$A$2:$B$2168,2,0)</f>
        <v>Argentina</v>
      </c>
      <c r="H1184" s="18"/>
      <c r="I1184" s="15"/>
      <c r="J1184" s="15"/>
      <c r="K1184" s="18" t="str">
        <f>VLOOKUP(F1184,'Datos por dni'!$B$10:$AM$2168,11,0)</f>
        <v>Días de semana por la mañana</v>
      </c>
      <c r="L1184" s="15"/>
      <c r="M1184" s="15"/>
      <c r="N1184" s="15"/>
      <c r="O1184" s="15"/>
      <c r="P1184" s="15"/>
      <c r="Q1184" s="15"/>
    </row>
    <row r="1185">
      <c r="A1185" s="9" t="s">
        <v>673</v>
      </c>
      <c r="B1185" s="80">
        <f>VLOOKUP(F1185,'Datos por dni'!$B$1217:$AT$2185,2,0)</f>
        <v>44112.53937</v>
      </c>
      <c r="C1185" s="15" t="str">
        <f>VLOOKUP(F1185,'Datos por dni'!$B$1217:$V$2185,9,0)</f>
        <v/>
      </c>
      <c r="D1185" s="15" t="str">
        <f>IFERROR(__xludf.DUMMYFUNCTION("IF(REGEXMATCH(E1185,""^[0-9]{8}$""),""DNI"",IF(E1185&lt;&gt;"""",""OTRO"",""""))"),"OTRO")</f>
        <v>OTRO</v>
      </c>
      <c r="E1185" s="42" t="s">
        <v>677</v>
      </c>
      <c r="F1185" s="102">
        <v>1.20631429E8</v>
      </c>
      <c r="G1185" s="15" t="str">
        <f>VLOOKUP(TEXT(F1185,"0"),'Nacionalidades de todo por dni'!$A$2:$B$2168,2,0)</f>
        <v>Venezuela</v>
      </c>
      <c r="H1185" s="18"/>
      <c r="I1185" s="15"/>
      <c r="J1185" s="15"/>
      <c r="K1185" s="18" t="str">
        <f>VLOOKUP(F1185,'Datos por dni'!$B$10:$AM$2168,11,0)</f>
        <v>Días de semana por la tarde</v>
      </c>
      <c r="L1185" s="15"/>
      <c r="M1185" s="15"/>
      <c r="N1185" s="15"/>
      <c r="O1185" s="15"/>
      <c r="P1185" s="15"/>
      <c r="Q1185" s="15"/>
    </row>
    <row r="1186">
      <c r="A1186" s="9" t="s">
        <v>673</v>
      </c>
      <c r="B1186" s="80">
        <f>VLOOKUP(F1186,'Datos por dni'!$B$1217:$AT$2185,2,0)</f>
        <v>44085.80881</v>
      </c>
      <c r="C1186" s="15" t="str">
        <f>VLOOKUP(F1186,'Datos por dni'!$B$1217:$V$2185,9,0)</f>
        <v/>
      </c>
      <c r="D1186" s="15" t="str">
        <f>IFERROR(__xludf.DUMMYFUNCTION("IF(REGEXMATCH(E1186,""^[0-9]{8}$""),""DNI"",IF(E1186&lt;&gt;"""",""OTRO"",""""))"),"DNI")</f>
        <v>DNI</v>
      </c>
      <c r="E1186" s="42" t="s">
        <v>678</v>
      </c>
      <c r="F1186" s="102">
        <v>3.5231081E7</v>
      </c>
      <c r="G1186" s="15" t="str">
        <f>VLOOKUP(TEXT(F1186,"0"),'Nacionalidades de todo por dni'!$A$2:$B$2168,2,0)</f>
        <v>Argentina</v>
      </c>
      <c r="H1186" s="18"/>
      <c r="I1186" s="15"/>
      <c r="J1186" s="15"/>
      <c r="K1186" s="18" t="str">
        <f>VLOOKUP(F1186,'Datos por dni'!$B$10:$AM$2168,11,0)</f>
        <v>Podría por la mañana y tarde. Dependiendo los días .  Tambien fines de semana </v>
      </c>
      <c r="L1186" s="15"/>
      <c r="M1186" s="15"/>
      <c r="N1186" s="15"/>
      <c r="O1186" s="15"/>
      <c r="P1186" s="15"/>
      <c r="Q1186" s="15"/>
    </row>
    <row r="1187">
      <c r="A1187" s="9" t="s">
        <v>673</v>
      </c>
      <c r="B1187" s="80">
        <f>VLOOKUP(F1187,'Datos por dni'!$B$1217:$AT$2185,2,0)</f>
        <v>44148.45893</v>
      </c>
      <c r="C1187" s="15" t="str">
        <f>VLOOKUP(F1187,'Datos por dni'!$B$1217:$V$2185,9,0)</f>
        <v/>
      </c>
      <c r="D1187" s="15" t="str">
        <f>IFERROR(__xludf.DUMMYFUNCTION("IF(REGEXMATCH(E1187,""^[0-9]{8}$""),""DNI"",IF(E1187&lt;&gt;"""",""OTRO"",""""))"),"DNI")</f>
        <v>DNI</v>
      </c>
      <c r="E1187" s="42" t="s">
        <v>159</v>
      </c>
      <c r="F1187" s="101">
        <v>3.1659757E7</v>
      </c>
      <c r="G1187" s="15" t="str">
        <f>VLOOKUP(TEXT(F1187,"0"),'Nacionalidades de todo por dni'!$A$2:$B$2168,2,0)</f>
        <v>Argentina</v>
      </c>
      <c r="H1187" s="18" t="str">
        <f>LEFT(K1187,1)</f>
        <v>4</v>
      </c>
      <c r="I1187" s="18" t="str">
        <f>IF(ISNUMBER(SEARCH("veces",K1187)),MID(K1187,FIND("veces",K1187)-2,1),"")</f>
        <v>3</v>
      </c>
      <c r="J1187" s="18" t="str">
        <f>IF(ISNUMBER(SEARCH("TARDE",K1187)),"TARDE",IF(ISNUMBER(SEARCH("MAÑANA",K1187)),"MAÑANA",""))</f>
        <v>MAÑANA</v>
      </c>
      <c r="K1187" s="18" t="str">
        <f>VLOOKUP(F1187,'Datos por dni'!$B$10:$AM$2168,11,0)</f>
        <v>4 horas diarias, 3 veces por semana, de lunes a viernes por la MAÑANA.</v>
      </c>
      <c r="L1187" s="15"/>
      <c r="M1187" s="15"/>
      <c r="N1187" s="15"/>
      <c r="O1187" s="15"/>
      <c r="P1187" s="15"/>
      <c r="Q1187" s="15"/>
    </row>
    <row r="1188">
      <c r="A1188" s="9" t="s">
        <v>673</v>
      </c>
      <c r="B1188" s="80">
        <f>VLOOKUP(F1188,'Datos por dni'!$B$1217:$AT$2185,2,0)</f>
        <v>44067.4891</v>
      </c>
      <c r="C1188" s="15" t="str">
        <f>VLOOKUP(F1188,'Datos por dni'!$B$1217:$V$2185,9,0)</f>
        <v/>
      </c>
      <c r="D1188" s="15" t="str">
        <f>IFERROR(__xludf.DUMMYFUNCTION("IF(REGEXMATCH(E1188,""^[0-9]{8}$""),""DNI"",IF(E1188&lt;&gt;"""",""OTRO"",""""))"),"DNI")</f>
        <v>DNI</v>
      </c>
      <c r="E1188" s="42" t="s">
        <v>679</v>
      </c>
      <c r="F1188" s="102">
        <v>4.1199732E7</v>
      </c>
      <c r="G1188" s="15" t="str">
        <f>VLOOKUP(TEXT(F1188,"0"),'Nacionalidades de todo por dni'!$A$2:$B$2168,2,0)</f>
        <v>Argentina</v>
      </c>
      <c r="H1188" s="18"/>
      <c r="I1188" s="15"/>
      <c r="J1188" s="15"/>
      <c r="K1188" s="18" t="str">
        <f>VLOOKUP(F1188,'Datos por dni'!$B$10:$AM$2168,11,0)</f>
        <v/>
      </c>
      <c r="L1188" s="15"/>
      <c r="M1188" s="15"/>
      <c r="N1188" s="15"/>
      <c r="O1188" s="15"/>
      <c r="P1188" s="15"/>
      <c r="Q1188" s="15"/>
    </row>
    <row r="1189">
      <c r="A1189" s="9" t="s">
        <v>673</v>
      </c>
      <c r="B1189" s="80">
        <f>VLOOKUP(F1189,'Datos por dni'!$B$1217:$AT$2185,2,0)</f>
        <v>44062.54775</v>
      </c>
      <c r="C1189" s="15" t="str">
        <f>VLOOKUP(F1189,'Datos por dni'!$B$1217:$V$2185,9,0)</f>
        <v/>
      </c>
      <c r="D1189" s="15" t="str">
        <f>IFERROR(__xludf.DUMMYFUNCTION("IF(REGEXMATCH(E1189,""^[0-9]{8}$""),""DNI"",IF(E1189&lt;&gt;"""",""OTRO"",""""))"),"DNI")</f>
        <v>DNI</v>
      </c>
      <c r="E1189" s="42" t="s">
        <v>680</v>
      </c>
      <c r="F1189" s="102">
        <v>4.2850541E7</v>
      </c>
      <c r="G1189" s="15" t="str">
        <f>VLOOKUP(TEXT(F1189,"0"),'Nacionalidades de todo por dni'!$A$2:$B$2168,2,0)</f>
        <v>Argentina</v>
      </c>
      <c r="H1189" s="18"/>
      <c r="I1189" s="15"/>
      <c r="J1189" s="15"/>
      <c r="K1189" s="18" t="str">
        <f>VLOOKUP(F1189,'Datos por dni'!$B$10:$AM$2168,11,0)</f>
        <v>Días de semana por la tarde</v>
      </c>
      <c r="L1189" s="15"/>
      <c r="M1189" s="15"/>
      <c r="N1189" s="15"/>
      <c r="O1189" s="15"/>
      <c r="P1189" s="15"/>
      <c r="Q1189" s="15"/>
    </row>
    <row r="1190">
      <c r="A1190" s="9" t="s">
        <v>673</v>
      </c>
      <c r="B1190" s="80">
        <f>VLOOKUP(F1190,'Datos por dni'!$B$1217:$AT$2185,2,0)</f>
        <v>44104.39481</v>
      </c>
      <c r="C1190" s="15" t="str">
        <f>VLOOKUP(F1190,'Datos por dni'!$B$1217:$V$2185,9,0)</f>
        <v/>
      </c>
      <c r="D1190" s="15" t="str">
        <f>IFERROR(__xludf.DUMMYFUNCTION("IF(REGEXMATCH(E1190,""^[0-9]{8}$""),""DNI"",IF(E1190&lt;&gt;"""",""OTRO"",""""))"),"DNI")</f>
        <v>DNI</v>
      </c>
      <c r="E1190" s="42" t="s">
        <v>681</v>
      </c>
      <c r="F1190" s="102">
        <v>3.1915925E7</v>
      </c>
      <c r="G1190" s="15" t="str">
        <f>VLOOKUP(TEXT(F1190,"0"),'Nacionalidades de todo por dni'!$A$2:$B$2168,2,0)</f>
        <v>Argentina</v>
      </c>
      <c r="H1190" s="18"/>
      <c r="I1190" s="15"/>
      <c r="J1190" s="15"/>
      <c r="K1190" s="18" t="str">
        <f>VLOOKUP(F1190,'Datos por dni'!$B$10:$AM$2168,11,0)</f>
        <v>Fines de semana y feriados</v>
      </c>
      <c r="L1190" s="15"/>
      <c r="M1190" s="15"/>
      <c r="N1190" s="15"/>
      <c r="O1190" s="15"/>
      <c r="P1190" s="15"/>
      <c r="Q1190" s="15"/>
    </row>
    <row r="1191">
      <c r="A1191" s="9" t="s">
        <v>673</v>
      </c>
      <c r="B1191" s="80">
        <f>VLOOKUP(F1191,'Datos por dni'!$B$1217:$AT$2185,2,0)</f>
        <v>44067.62219</v>
      </c>
      <c r="C1191" s="15" t="str">
        <f>VLOOKUP(F1191,'Datos por dni'!$B$1217:$V$2185,9,0)</f>
        <v/>
      </c>
      <c r="D1191" s="15" t="str">
        <f>IFERROR(__xludf.DUMMYFUNCTION("IF(REGEXMATCH(E1191,""^[0-9]{8}$""),""DNI"",IF(E1191&lt;&gt;"""",""OTRO"",""""))"),"DNI")</f>
        <v>DNI</v>
      </c>
      <c r="E1191" s="42" t="s">
        <v>682</v>
      </c>
      <c r="F1191" s="101">
        <v>4.1558912E7</v>
      </c>
      <c r="G1191" s="15" t="str">
        <f>VLOOKUP(TEXT(F1191,"0"),'Nacionalidades de todo por dni'!$A$2:$B$2168,2,0)</f>
        <v>Argentina</v>
      </c>
      <c r="H1191" s="18"/>
      <c r="I1191" s="15"/>
      <c r="J1191" s="15"/>
      <c r="K1191" s="18" t="str">
        <f>VLOOKUP(F1191,'Datos por dni'!$B$10:$AM$2168,11,0)</f>
        <v>Fines de semana y feriados</v>
      </c>
      <c r="L1191" s="15"/>
      <c r="M1191" s="15"/>
      <c r="N1191" s="15"/>
      <c r="O1191" s="15"/>
      <c r="P1191" s="15"/>
      <c r="Q1191" s="15"/>
    </row>
    <row r="1192">
      <c r="A1192" s="9" t="s">
        <v>673</v>
      </c>
      <c r="B1192" s="80">
        <f>VLOOKUP(F1192,'Datos por dni'!$B$1217:$AT$2185,2,0)</f>
        <v>44068.67148</v>
      </c>
      <c r="C1192" s="15" t="str">
        <f>VLOOKUP(F1192,'Datos por dni'!$B$1217:$V$2185,9,0)</f>
        <v/>
      </c>
      <c r="D1192" s="15" t="str">
        <f>IFERROR(__xludf.DUMMYFUNCTION("IF(REGEXMATCH(E1192,""^[0-9]{8}$""),""DNI"",IF(E1192&lt;&gt;"""",""OTRO"",""""))"),"DNI")</f>
        <v>DNI</v>
      </c>
      <c r="E1192" s="42" t="s">
        <v>683</v>
      </c>
      <c r="F1192" s="101">
        <v>3.7988507E7</v>
      </c>
      <c r="G1192" s="15" t="str">
        <f>VLOOKUP(TEXT(F1192,"0"),'Nacionalidades de todo por dni'!$A$2:$B$2168,2,0)</f>
        <v>Argentina</v>
      </c>
      <c r="H1192" s="18"/>
      <c r="I1192" s="15"/>
      <c r="J1192" s="15"/>
      <c r="K1192" s="18" t="str">
        <f>VLOOKUP(F1192,'Datos por dni'!$B$10:$AM$2168,11,0)</f>
        <v>Fines de semana y feriados</v>
      </c>
      <c r="L1192" s="15"/>
      <c r="M1192" s="15"/>
      <c r="N1192" s="15"/>
      <c r="O1192" s="15"/>
      <c r="P1192" s="15"/>
      <c r="Q1192" s="15"/>
    </row>
    <row r="1193">
      <c r="A1193" s="9" t="s">
        <v>673</v>
      </c>
      <c r="B1193" s="80">
        <f>VLOOKUP(F1193,'Datos por dni'!$B$1217:$AT$2185,2,0)</f>
        <v>44069.50174</v>
      </c>
      <c r="C1193" s="15" t="str">
        <f>VLOOKUP(F1193,'Datos por dni'!$B$1217:$V$2185,9,0)</f>
        <v/>
      </c>
      <c r="D1193" s="15" t="str">
        <f>IFERROR(__xludf.DUMMYFUNCTION("IF(REGEXMATCH(E1193,""^[0-9]{8}$""),""DNI"",IF(E1193&lt;&gt;"""",""OTRO"",""""))"),"DNI")</f>
        <v>DNI</v>
      </c>
      <c r="E1193" s="42" t="s">
        <v>684</v>
      </c>
      <c r="F1193" s="101">
        <v>3.5189613E7</v>
      </c>
      <c r="G1193" s="15" t="str">
        <f>VLOOKUP(TEXT(F1193,"0"),'Nacionalidades de todo por dni'!$A$2:$B$2168,2,0)</f>
        <v>Argentina</v>
      </c>
      <c r="H1193" s="18"/>
      <c r="I1193" s="15"/>
      <c r="J1193" s="15"/>
      <c r="K1193" s="18" t="str">
        <f>VLOOKUP(F1193,'Datos por dni'!$B$10:$AM$2168,11,0)</f>
        <v>Fines de semana y feriados</v>
      </c>
      <c r="L1193" s="15"/>
      <c r="M1193" s="15"/>
      <c r="N1193" s="15"/>
      <c r="O1193" s="15"/>
      <c r="P1193" s="15"/>
      <c r="Q1193" s="15"/>
    </row>
    <row r="1194">
      <c r="A1194" s="9" t="s">
        <v>673</v>
      </c>
      <c r="B1194" s="80">
        <f>VLOOKUP(F1194,'Datos por dni'!$B$1217:$AT$2185,2,0)</f>
        <v>44097.41672</v>
      </c>
      <c r="C1194" s="15" t="str">
        <f>VLOOKUP(F1194,'Datos por dni'!$B$1217:$V$2185,9,0)</f>
        <v/>
      </c>
      <c r="D1194" s="15" t="str">
        <f>IFERROR(__xludf.DUMMYFUNCTION("IF(REGEXMATCH(E1194,""^[0-9]{8}$""),""DNI"",IF(E1194&lt;&gt;"""",""OTRO"",""""))"),"DNI")</f>
        <v>DNI</v>
      </c>
      <c r="E1194" s="42" t="s">
        <v>685</v>
      </c>
      <c r="F1194" s="102">
        <v>3.9100143E7</v>
      </c>
      <c r="G1194" s="15" t="str">
        <f>VLOOKUP(TEXT(F1194,"0"),'Nacionalidades de todo por dni'!$A$2:$B$2168,2,0)</f>
        <v>Argentina</v>
      </c>
      <c r="H1194" s="18"/>
      <c r="I1194" s="15"/>
      <c r="J1194" s="15"/>
      <c r="K1194" s="18" t="str">
        <f>VLOOKUP(F1194,'Datos por dni'!$B$10:$AM$2168,11,0)</f>
        <v>Días de semana por la tarde</v>
      </c>
      <c r="L1194" s="15"/>
      <c r="M1194" s="15"/>
      <c r="N1194" s="15"/>
      <c r="O1194" s="15"/>
      <c r="P1194" s="15"/>
      <c r="Q1194" s="15"/>
    </row>
    <row r="1195">
      <c r="A1195" s="9" t="s">
        <v>673</v>
      </c>
      <c r="B1195" s="80">
        <f>VLOOKUP(F1195,'Datos por dni'!$B$1217:$AT$2185,2,0)</f>
        <v>44063.48881</v>
      </c>
      <c r="C1195" s="15" t="str">
        <f>VLOOKUP(F1195,'Datos por dni'!$B$1217:$V$2185,9,0)</f>
        <v/>
      </c>
      <c r="D1195" s="15" t="str">
        <f>IFERROR(__xludf.DUMMYFUNCTION("IF(REGEXMATCH(E1195,""^[0-9]{8}$""),""DNI"",IF(E1195&lt;&gt;"""",""OTRO"",""""))"),"DNI")</f>
        <v>DNI</v>
      </c>
      <c r="E1195" s="42" t="s">
        <v>686</v>
      </c>
      <c r="F1195" s="101">
        <v>4.2517113E7</v>
      </c>
      <c r="G1195" s="15" t="str">
        <f>VLOOKUP(TEXT(F1195,"0"),'Nacionalidades de todo por dni'!$A$2:$B$2168,2,0)</f>
        <v>Argentina</v>
      </c>
      <c r="H1195" s="18"/>
      <c r="I1195" s="15"/>
      <c r="J1195" s="15"/>
      <c r="K1195" s="18" t="str">
        <f>VLOOKUP(F1195,'Datos por dni'!$B$10:$AM$2168,11,0)</f>
        <v>No estoy pasando la cuarentena en mi domicilio CABA, por lo que por el momento no podría asistir</v>
      </c>
      <c r="L1195" s="15"/>
      <c r="M1195" s="15"/>
      <c r="N1195" s="15"/>
      <c r="O1195" s="15"/>
      <c r="P1195" s="15"/>
      <c r="Q1195" s="15"/>
    </row>
    <row r="1196">
      <c r="A1196" s="9" t="s">
        <v>673</v>
      </c>
      <c r="B1196" s="80">
        <f>VLOOKUP(F1196,'Datos por dni'!$B$1217:$AT$2185,2,0)</f>
        <v>44067.58806</v>
      </c>
      <c r="C1196" s="15" t="str">
        <f>VLOOKUP(F1196,'Datos por dni'!$B$1217:$V$2185,9,0)</f>
        <v/>
      </c>
      <c r="D1196" s="15" t="str">
        <f>IFERROR(__xludf.DUMMYFUNCTION("IF(REGEXMATCH(E1196,""^[0-9]{8}$""),""DNI"",IF(E1196&lt;&gt;"""",""OTRO"",""""))"),"OTRO")</f>
        <v>OTRO</v>
      </c>
      <c r="E1196" s="42" t="s">
        <v>687</v>
      </c>
      <c r="F1196" s="25">
        <v>3.88200957E8</v>
      </c>
      <c r="G1196" s="15" t="str">
        <f>VLOOKUP(TEXT(F1196,"0"),'Nacionalidades de todo por dni'!$A$2:$B$2168,2,0)</f>
        <v>Argentina</v>
      </c>
      <c r="H1196" s="18"/>
      <c r="I1196" s="15"/>
      <c r="J1196" s="15"/>
      <c r="K1196" s="18" t="str">
        <f>VLOOKUP(F1196,'Datos por dni'!$B$10:$AM$2168,11,0)</f>
        <v>Días de semana por la tarde</v>
      </c>
      <c r="L1196" s="15"/>
      <c r="M1196" s="15"/>
      <c r="N1196" s="15"/>
      <c r="O1196" s="15"/>
      <c r="P1196" s="15"/>
      <c r="Q1196" s="15"/>
    </row>
    <row r="1197">
      <c r="A1197" s="9" t="s">
        <v>673</v>
      </c>
      <c r="B1197" s="80">
        <f>VLOOKUP(F1197,'Datos por dni'!$B$1217:$AT$2185,2,0)</f>
        <v>44062.60687</v>
      </c>
      <c r="C1197" s="15" t="str">
        <f>VLOOKUP(F1197,'Datos por dni'!$B$1217:$V$2185,9,0)</f>
        <v/>
      </c>
      <c r="D1197" s="15" t="str">
        <f>IFERROR(__xludf.DUMMYFUNCTION("IF(REGEXMATCH(E1197,""^[0-9]{8}$""),""DNI"",IF(E1197&lt;&gt;"""",""OTRO"",""""))"),"DNI")</f>
        <v>DNI</v>
      </c>
      <c r="E1197" s="42" t="s">
        <v>688</v>
      </c>
      <c r="F1197" s="25">
        <v>9.5153481E7</v>
      </c>
      <c r="G1197" s="15" t="str">
        <f>VLOOKUP(TEXT(F1197,"0"),'Nacionalidades de todo por dni'!$A$2:$B$2168,2,0)</f>
        <v>Colombia</v>
      </c>
      <c r="H1197" s="18"/>
      <c r="I1197" s="15"/>
      <c r="J1197" s="15"/>
      <c r="K1197" s="18" t="str">
        <f>VLOOKUP(F1197,'Datos por dni'!$B$10:$AM$2168,11,0)</f>
        <v>Fines de semana y feriados</v>
      </c>
      <c r="L1197" s="15"/>
      <c r="M1197" s="15"/>
      <c r="N1197" s="15"/>
      <c r="O1197" s="15"/>
      <c r="P1197" s="15"/>
      <c r="Q1197" s="15"/>
    </row>
    <row r="1198">
      <c r="A1198" s="9" t="s">
        <v>673</v>
      </c>
      <c r="B1198" s="80">
        <f>VLOOKUP(F1198,'Datos por dni'!$B$1217:$AT$2185,2,0)</f>
        <v>44063.85412</v>
      </c>
      <c r="C1198" s="15" t="str">
        <f>VLOOKUP(F1198,'Datos por dni'!$B$1217:$V$2185,9,0)</f>
        <v/>
      </c>
      <c r="D1198" s="15" t="str">
        <f>IFERROR(__xludf.DUMMYFUNCTION("IF(REGEXMATCH(E1198,""^[0-9]{8}$""),""DNI"",IF(E1198&lt;&gt;"""",""OTRO"",""""))"),"OTRO")</f>
        <v>OTRO</v>
      </c>
      <c r="E1198" s="42" t="s">
        <v>689</v>
      </c>
      <c r="F1198" s="25">
        <v>487329.0</v>
      </c>
      <c r="G1198" s="15" t="str">
        <f>VLOOKUP(TEXT(F1198,"0"),'Nacionalidades de todo por dni'!$A$2:$B$2168,2,0)</f>
        <v>Colombia</v>
      </c>
      <c r="H1198" s="18"/>
      <c r="I1198" s="15"/>
      <c r="J1198" s="15"/>
      <c r="K1198" s="18" t="str">
        <f>VLOOKUP(F1198,'Datos por dni'!$B$10:$AM$2168,11,0)</f>
        <v>Fines de semana y feriados</v>
      </c>
      <c r="L1198" s="15"/>
      <c r="M1198" s="15"/>
      <c r="N1198" s="15"/>
      <c r="O1198" s="15"/>
      <c r="P1198" s="15"/>
      <c r="Q1198" s="15"/>
    </row>
    <row r="1199">
      <c r="A1199" s="9" t="s">
        <v>673</v>
      </c>
      <c r="B1199" s="80" t="str">
        <f>VLOOKUP(F1199,'Datos por dni'!$B$1217:$AT$2185,2,0)</f>
        <v/>
      </c>
      <c r="C1199" s="15" t="str">
        <f>VLOOKUP(F1199,'Datos por dni'!$B$1217:$V$2185,9,0)</f>
        <v/>
      </c>
      <c r="D1199" s="15" t="str">
        <f>IFERROR(__xludf.DUMMYFUNCTION("IF(REGEXMATCH(E1199,""^[0-9]{8}$""),""DNI"",IF(E1199&lt;&gt;"""",""OTRO"",""""))"),"DNI")</f>
        <v>DNI</v>
      </c>
      <c r="E1199" s="42" t="s">
        <v>690</v>
      </c>
      <c r="F1199" s="103">
        <v>3.0744911E7</v>
      </c>
      <c r="G1199" s="15" t="str">
        <f>VLOOKUP(TEXT(F1199,"0"),'Nacionalidades de todo por dni'!$A$2:$B$2168,2,0)</f>
        <v>Argentina</v>
      </c>
      <c r="H1199" s="18"/>
      <c r="I1199" s="15"/>
      <c r="J1199" s="15"/>
      <c r="K1199" s="18" t="str">
        <f>VLOOKUP(F1199,'Datos por dni'!$B$10:$AM$2168,11,0)</f>
        <v/>
      </c>
      <c r="L1199" s="15"/>
      <c r="M1199" s="15"/>
      <c r="N1199" s="15"/>
      <c r="O1199" s="15"/>
      <c r="P1199" s="15"/>
      <c r="Q1199" s="15"/>
    </row>
    <row r="1200">
      <c r="A1200" s="9" t="s">
        <v>673</v>
      </c>
      <c r="B1200" s="80">
        <f>VLOOKUP(F1200,'Datos por dni'!$B$1217:$AT$2185,2,0)</f>
        <v>44063.75038</v>
      </c>
      <c r="C1200" s="15" t="str">
        <f>VLOOKUP(F1200,'Datos por dni'!$B$1217:$V$2185,9,0)</f>
        <v/>
      </c>
      <c r="D1200" s="15" t="str">
        <f>IFERROR(__xludf.DUMMYFUNCTION("IF(REGEXMATCH(E1200,""^[0-9]{8}$""),""DNI"",IF(E1200&lt;&gt;"""",""OTRO"",""""))"),"DNI")</f>
        <v>DNI</v>
      </c>
      <c r="E1200" s="42" t="s">
        <v>691</v>
      </c>
      <c r="F1200" s="25">
        <v>4.4318008E7</v>
      </c>
      <c r="G1200" s="15" t="str">
        <f>VLOOKUP(TEXT(F1200,"0"),'Nacionalidades de todo por dni'!$A$2:$B$2168,2,0)</f>
        <v>Argentina</v>
      </c>
      <c r="H1200" s="18"/>
      <c r="I1200" s="15"/>
      <c r="J1200" s="15"/>
      <c r="K1200" s="18" t="str">
        <f>VLOOKUP(F1200,'Datos por dni'!$B$10:$AM$2168,11,0)</f>
        <v>Fines de semana y feriados</v>
      </c>
      <c r="L1200" s="15"/>
      <c r="M1200" s="15"/>
      <c r="N1200" s="15"/>
      <c r="O1200" s="15"/>
      <c r="P1200" s="15"/>
      <c r="Q1200" s="15"/>
    </row>
    <row r="1201">
      <c r="A1201" s="9" t="s">
        <v>673</v>
      </c>
      <c r="B1201" s="80">
        <f>VLOOKUP(F1201,'Datos por dni'!$B$1217:$AT$2185,2,0)</f>
        <v>44068.65245</v>
      </c>
      <c r="C1201" s="15" t="str">
        <f>VLOOKUP(F1201,'Datos por dni'!$B$1217:$V$2185,9,0)</f>
        <v/>
      </c>
      <c r="D1201" s="15" t="str">
        <f>IFERROR(__xludf.DUMMYFUNCTION("IF(REGEXMATCH(E1201,""^[0-9]{8}$""),""DNI"",IF(E1201&lt;&gt;"""",""OTRO"",""""))"),"DNI")</f>
        <v>DNI</v>
      </c>
      <c r="E1201" s="42" t="s">
        <v>692</v>
      </c>
      <c r="F1201" s="25">
        <v>2.0620175E7</v>
      </c>
      <c r="G1201" s="15" t="str">
        <f>VLOOKUP(TEXT(F1201,"0"),'Nacionalidades de todo por dni'!$A$2:$B$2168,2,0)</f>
        <v>Argentina</v>
      </c>
      <c r="H1201" s="18"/>
      <c r="I1201" s="15"/>
      <c r="J1201" s="15"/>
      <c r="K1201" s="18" t="str">
        <f>VLOOKUP(F1201,'Datos por dni'!$B$10:$AM$2168,11,0)</f>
        <v>Flexible</v>
      </c>
      <c r="L1201" s="15"/>
      <c r="M1201" s="15"/>
      <c r="N1201" s="15"/>
      <c r="O1201" s="15"/>
      <c r="P1201" s="15"/>
      <c r="Q1201" s="15"/>
    </row>
    <row r="1202">
      <c r="A1202" s="9" t="s">
        <v>673</v>
      </c>
      <c r="B1202" s="80">
        <f>VLOOKUP(F1202,'Datos por dni'!$B$1217:$AT$2185,2,0)</f>
        <v>44063.49967</v>
      </c>
      <c r="C1202" s="15" t="str">
        <f>VLOOKUP(F1202,'Datos por dni'!$B$1217:$V$2185,9,0)</f>
        <v/>
      </c>
      <c r="D1202" s="15" t="str">
        <f>IFERROR(__xludf.DUMMYFUNCTION("IF(REGEXMATCH(E1202,""^[0-9]{8}$""),""DNI"",IF(E1202&lt;&gt;"""",""OTRO"",""""))"),"DNI")</f>
        <v>DNI</v>
      </c>
      <c r="E1202" s="42" t="s">
        <v>380</v>
      </c>
      <c r="F1202" s="25">
        <v>4.2855987E7</v>
      </c>
      <c r="G1202" s="15" t="str">
        <f>VLOOKUP(TEXT(F1202,"0"),'Nacionalidades de todo por dni'!$A$2:$B$2168,2,0)</f>
        <v>Argentina</v>
      </c>
      <c r="H1202" s="31">
        <v>2.0</v>
      </c>
      <c r="I1202" s="31">
        <v>2.0</v>
      </c>
      <c r="J1202" s="15"/>
      <c r="K1202" s="18" t="str">
        <f>VLOOKUP(F1202,'Datos por dni'!$B$10:$AM$2168,11,0)</f>
        <v> 2 días por semana, entre 2 y 3 horas</v>
      </c>
      <c r="L1202" s="15"/>
      <c r="M1202" s="15"/>
      <c r="N1202" s="15"/>
      <c r="O1202" s="15"/>
      <c r="P1202" s="15"/>
      <c r="Q1202" s="15"/>
    </row>
    <row r="1203">
      <c r="A1203" s="9" t="s">
        <v>673</v>
      </c>
      <c r="B1203" s="80">
        <f>VLOOKUP(F1203,'Datos por dni'!$B$1217:$AT$2185,2,0)</f>
        <v>44070.36127</v>
      </c>
      <c r="C1203" s="15" t="str">
        <f>VLOOKUP(F1203,'Datos por dni'!$B$1217:$V$2185,9,0)</f>
        <v/>
      </c>
      <c r="D1203" s="15" t="str">
        <f>IFERROR(__xludf.DUMMYFUNCTION("IF(REGEXMATCH(E1203,""^[0-9]{8}$""),""DNI"",IF(E1203&lt;&gt;"""",""OTRO"",""""))"),"DNI")</f>
        <v>DNI</v>
      </c>
      <c r="E1203" s="42" t="s">
        <v>693</v>
      </c>
      <c r="F1203" s="25">
        <v>3.3902401E7</v>
      </c>
      <c r="G1203" s="15" t="str">
        <f>VLOOKUP(TEXT(F1203,"0"),'Nacionalidades de todo por dni'!$A$2:$B$2168,2,0)</f>
        <v>Argentina</v>
      </c>
      <c r="H1203" s="18"/>
      <c r="I1203" s="15"/>
      <c r="J1203" s="15"/>
      <c r="K1203" s="18" t="str">
        <f>VLOOKUP(F1203,'Datos por dni'!$B$10:$AM$2168,11,0)</f>
        <v>Un fin de semana al mes</v>
      </c>
      <c r="L1203" s="15"/>
      <c r="M1203" s="15"/>
      <c r="N1203" s="15"/>
      <c r="O1203" s="15"/>
      <c r="P1203" s="15"/>
      <c r="Q1203" s="15"/>
    </row>
    <row r="1204">
      <c r="A1204" s="9" t="s">
        <v>673</v>
      </c>
      <c r="B1204" s="80">
        <f>VLOOKUP(F1204,'Datos por dni'!$B$1217:$AT$2185,2,0)</f>
        <v>44063.48257</v>
      </c>
      <c r="C1204" s="15" t="str">
        <f>VLOOKUP(F1204,'Datos por dni'!$B$1217:$V$2185,9,0)</f>
        <v/>
      </c>
      <c r="D1204" s="15" t="str">
        <f>IFERROR(__xludf.DUMMYFUNCTION("IF(REGEXMATCH(E1204,""^[0-9]{8}$""),""DNI"",IF(E1204&lt;&gt;"""",""OTRO"",""""))"),"DNI")</f>
        <v>DNI</v>
      </c>
      <c r="E1204" s="42" t="s">
        <v>694</v>
      </c>
      <c r="F1204" s="25">
        <v>3.9244185E7</v>
      </c>
      <c r="G1204" s="15" t="str">
        <f>VLOOKUP(TEXT(F1204,"0"),'Nacionalidades de todo por dni'!$A$2:$B$2168,2,0)</f>
        <v>Argentina</v>
      </c>
      <c r="H1204" s="18"/>
      <c r="I1204" s="15"/>
      <c r="J1204" s="15"/>
      <c r="K1204" s="18" t="str">
        <f>VLOOKUP(F1204,'Datos por dni'!$B$10:$AM$2168,11,0)</f>
        <v>Fines de semana y feriados</v>
      </c>
      <c r="L1204" s="15"/>
      <c r="M1204" s="15"/>
      <c r="N1204" s="15"/>
      <c r="O1204" s="15"/>
      <c r="P1204" s="15"/>
      <c r="Q1204" s="15"/>
    </row>
    <row r="1205">
      <c r="A1205" s="9" t="s">
        <v>673</v>
      </c>
      <c r="B1205" s="80">
        <f>VLOOKUP(F1205,'Datos por dni'!$B$1217:$AT$2185,2,0)</f>
        <v>44067.84498</v>
      </c>
      <c r="C1205" s="15" t="str">
        <f>VLOOKUP(F1205,'Datos por dni'!$B$1217:$V$2185,9,0)</f>
        <v/>
      </c>
      <c r="D1205" s="15" t="str">
        <f>IFERROR(__xludf.DUMMYFUNCTION("IF(REGEXMATCH(E1205,""^[0-9]{8}$""),""DNI"",IF(E1205&lt;&gt;"""",""OTRO"",""""))"),"DNI")</f>
        <v>DNI</v>
      </c>
      <c r="E1205" s="42" t="s">
        <v>695</v>
      </c>
      <c r="F1205" s="25">
        <v>4.2827746E7</v>
      </c>
      <c r="G1205" s="15" t="str">
        <f>VLOOKUP(TEXT(F1205,"0"),'Nacionalidades de todo por dni'!$A$2:$B$2168,2,0)</f>
        <v>Argentina</v>
      </c>
      <c r="H1205" s="18"/>
      <c r="I1205" s="15"/>
      <c r="J1205" s="15"/>
      <c r="K1205" s="18" t="str">
        <f>VLOOKUP(F1205,'Datos por dni'!$B$10:$AM$2168,11,0)</f>
        <v>Fines de semana y feriados</v>
      </c>
      <c r="L1205" s="15"/>
      <c r="M1205" s="15"/>
      <c r="N1205" s="15"/>
      <c r="O1205" s="15"/>
      <c r="P1205" s="15"/>
      <c r="Q1205" s="15"/>
    </row>
    <row r="1206">
      <c r="A1206" s="9" t="s">
        <v>673</v>
      </c>
      <c r="B1206" s="80">
        <f>VLOOKUP(F1206,'Datos por dni'!$B$1217:$AT$2185,2,0)</f>
        <v>44066.03557</v>
      </c>
      <c r="C1206" s="15" t="str">
        <f>VLOOKUP(F1206,'Datos por dni'!$B$1217:$V$2185,9,0)</f>
        <v/>
      </c>
      <c r="D1206" s="15" t="str">
        <f>IFERROR(__xludf.DUMMYFUNCTION("IF(REGEXMATCH(E1206,""^[0-9]{8}$""),""DNI"",IF(E1206&lt;&gt;"""",""OTRO"",""""))"),"DNI")</f>
        <v>DNI</v>
      </c>
      <c r="E1206" s="42" t="s">
        <v>696</v>
      </c>
      <c r="F1206" s="25">
        <v>4.2298648E7</v>
      </c>
      <c r="G1206" s="15" t="str">
        <f>VLOOKUP(TEXT(F1206,"0"),'Nacionalidades de todo por dni'!$A$2:$B$2168,2,0)</f>
        <v>Argentina</v>
      </c>
      <c r="H1206" s="18"/>
      <c r="I1206" s="15"/>
      <c r="J1206" s="15"/>
      <c r="K1206" s="18" t="str">
        <f>VLOOKUP(F1206,'Datos por dni'!$B$10:$AM$2168,11,0)</f>
        <v>Fines de semana y feriados</v>
      </c>
      <c r="L1206" s="15"/>
      <c r="M1206" s="15"/>
      <c r="N1206" s="15"/>
      <c r="O1206" s="15"/>
      <c r="P1206" s="15"/>
      <c r="Q1206" s="15"/>
    </row>
    <row r="1207">
      <c r="A1207" s="9" t="s">
        <v>673</v>
      </c>
      <c r="B1207" s="80">
        <f>VLOOKUP(F1207,'Datos por dni'!$B$1217:$AT$2185,2,0)</f>
        <v>44071.7339</v>
      </c>
      <c r="C1207" s="15" t="str">
        <f>VLOOKUP(F1207,'Datos por dni'!$B$1217:$V$2185,9,0)</f>
        <v/>
      </c>
      <c r="D1207" s="15" t="str">
        <f>IFERROR(__xludf.DUMMYFUNCTION("IF(REGEXMATCH(E1207,""^[0-9]{8}$""),""DNI"",IF(E1207&lt;&gt;"""",""OTRO"",""""))"),"DNI")</f>
        <v>DNI</v>
      </c>
      <c r="E1207" s="42" t="s">
        <v>697</v>
      </c>
      <c r="F1207" s="25">
        <v>9.5955315E7</v>
      </c>
      <c r="G1207" s="15" t="str">
        <f>VLOOKUP(TEXT(F1207,"0"),'Nacionalidades de todo por dni'!$A$2:$B$2168,2,0)</f>
        <v>Venezuela</v>
      </c>
      <c r="H1207" s="18"/>
      <c r="I1207" s="15"/>
      <c r="J1207" s="15"/>
      <c r="K1207" s="18" t="str">
        <f>VLOOKUP(F1207,'Datos por dni'!$B$10:$AM$2168,11,0)</f>
        <v>Días de semana por la tarde</v>
      </c>
      <c r="L1207" s="15"/>
      <c r="M1207" s="15"/>
      <c r="N1207" s="15"/>
      <c r="O1207" s="15"/>
      <c r="P1207" s="15"/>
      <c r="Q1207" s="15"/>
    </row>
    <row r="1208">
      <c r="A1208" s="9" t="s">
        <v>673</v>
      </c>
      <c r="B1208" s="80">
        <f>VLOOKUP(F1208,'Datos por dni'!$B$1217:$AT$2185,2,0)</f>
        <v>44068.42984</v>
      </c>
      <c r="C1208" s="15" t="str">
        <f>VLOOKUP(F1208,'Datos por dni'!$B$1217:$V$2185,9,0)</f>
        <v/>
      </c>
      <c r="D1208" s="15" t="str">
        <f>IFERROR(__xludf.DUMMYFUNCTION("IF(REGEXMATCH(E1208,""^[0-9]{8}$""),""DNI"",IF(E1208&lt;&gt;"""",""OTRO"",""""))"),"OTRO")</f>
        <v>OTRO</v>
      </c>
      <c r="E1208" s="42" t="s">
        <v>698</v>
      </c>
      <c r="F1208" s="25">
        <v>1.441944E8</v>
      </c>
      <c r="G1208" s="15" t="str">
        <f>VLOOKUP(TEXT(F1208,"0"),'Nacionalidades de todo por dni'!$A$2:$B$2168,2,0)</f>
        <v>Argentina</v>
      </c>
      <c r="H1208" s="18"/>
      <c r="I1208" s="15"/>
      <c r="J1208" s="15"/>
      <c r="K1208" s="18" t="str">
        <f>VLOOKUP(F1208,'Datos por dni'!$B$10:$AM$2168,11,0)</f>
        <v>Algunos dias . </v>
      </c>
      <c r="L1208" s="15"/>
      <c r="M1208" s="15"/>
      <c r="N1208" s="15"/>
      <c r="O1208" s="15"/>
      <c r="P1208" s="15"/>
      <c r="Q1208" s="15"/>
    </row>
    <row r="1209">
      <c r="A1209" s="9" t="s">
        <v>673</v>
      </c>
      <c r="B1209" s="80">
        <f>VLOOKUP(F1209,'Datos por dni'!$B$1217:$AT$2185,2,0)</f>
        <v>44063.47309</v>
      </c>
      <c r="C1209" s="15" t="str">
        <f>VLOOKUP(F1209,'Datos por dni'!$B$1217:$V$2185,9,0)</f>
        <v/>
      </c>
      <c r="D1209" s="15" t="str">
        <f>IFERROR(__xludf.DUMMYFUNCTION("IF(REGEXMATCH(E1209,""^[0-9]{8}$""),""DNI"",IF(E1209&lt;&gt;"""",""OTRO"",""""))"),"OTRO")</f>
        <v>OTRO</v>
      </c>
      <c r="E1209" s="42" t="s">
        <v>699</v>
      </c>
      <c r="F1209" s="25">
        <v>3670883.0</v>
      </c>
      <c r="G1209" s="15" t="str">
        <f>VLOOKUP(TEXT(F1209,"0"),'Nacionalidades de todo por dni'!$A$2:$B$2168,2,0)</f>
        <v>Argentina</v>
      </c>
      <c r="H1209" s="18"/>
      <c r="I1209" s="15"/>
      <c r="J1209" s="15"/>
      <c r="K1209" s="18" t="str">
        <f>VLOOKUP(F1209,'Datos por dni'!$B$10:$AM$2168,11,0)</f>
        <v>Fines de semana y feriados</v>
      </c>
      <c r="L1209" s="15"/>
      <c r="M1209" s="15"/>
      <c r="N1209" s="15"/>
      <c r="O1209" s="15"/>
      <c r="P1209" s="15"/>
      <c r="Q1209" s="15"/>
    </row>
    <row r="1210">
      <c r="A1210" s="9" t="s">
        <v>673</v>
      </c>
      <c r="B1210" s="80">
        <f>VLOOKUP(F1210,'Datos por dni'!$B$1217:$AT$2185,2,0)</f>
        <v>44127.80448</v>
      </c>
      <c r="C1210" s="15" t="str">
        <f>VLOOKUP(F1210,'Datos por dni'!$B$1217:$V$2185,9,0)</f>
        <v/>
      </c>
      <c r="D1210" s="15" t="str">
        <f>IFERROR(__xludf.DUMMYFUNCTION("IF(REGEXMATCH(E1210,""^[0-9]{8}$""),""DNI"",IF(E1210&lt;&gt;"""",""OTRO"",""""))"),"DNI")</f>
        <v>DNI</v>
      </c>
      <c r="E1210" s="42" t="s">
        <v>700</v>
      </c>
      <c r="F1210" s="25">
        <v>2.3722234E7</v>
      </c>
      <c r="G1210" s="15" t="str">
        <f>VLOOKUP(TEXT(F1210,"0"),'Nacionalidades de todo por dni'!$A$2:$B$2168,2,0)</f>
        <v>Argentina</v>
      </c>
      <c r="H1210" s="18"/>
      <c r="I1210" s="15"/>
      <c r="J1210" s="15"/>
      <c r="K1210" s="18" t="str">
        <f>VLOOKUP(F1210,'Datos por dni'!$B$10:$AM$2168,11,0)</f>
        <v>Días de semana por la mañana</v>
      </c>
      <c r="L1210" s="15"/>
      <c r="M1210" s="15"/>
      <c r="N1210" s="15"/>
      <c r="O1210" s="15"/>
      <c r="P1210" s="15"/>
      <c r="Q1210" s="15"/>
    </row>
    <row r="1211">
      <c r="A1211" s="9" t="s">
        <v>673</v>
      </c>
      <c r="B1211" s="80">
        <f>VLOOKUP(F1211,'Datos por dni'!$B$1217:$AT$2185,2,0)</f>
        <v>44067.68318</v>
      </c>
      <c r="C1211" s="15" t="str">
        <f>VLOOKUP(F1211,'Datos por dni'!$B$1217:$V$2185,9,0)</f>
        <v/>
      </c>
      <c r="D1211" s="15" t="str">
        <f>IFERROR(__xludf.DUMMYFUNCTION("IF(REGEXMATCH(E1211,""^[0-9]{8}$""),""DNI"",IF(E1211&lt;&gt;"""",""OTRO"",""""))"),"DNI")</f>
        <v>DNI</v>
      </c>
      <c r="E1211" s="42" t="s">
        <v>701</v>
      </c>
      <c r="F1211" s="25">
        <v>1.1790761E7</v>
      </c>
      <c r="G1211" s="15" t="str">
        <f>VLOOKUP(TEXT(F1211,"0"),'Nacionalidades de todo por dni'!$A$2:$B$2168,2,0)</f>
        <v>Argentina</v>
      </c>
      <c r="H1211" s="18"/>
      <c r="I1211" s="15"/>
      <c r="J1211" s="15"/>
      <c r="K1211" s="18" t="str">
        <f>VLOOKUP(F1211,'Datos por dni'!$B$10:$AM$2168,11,0)</f>
        <v>Días de semana por la tarde</v>
      </c>
      <c r="L1211" s="15"/>
      <c r="M1211" s="15"/>
      <c r="N1211" s="15"/>
      <c r="O1211" s="15"/>
      <c r="P1211" s="15"/>
      <c r="Q1211" s="15"/>
    </row>
    <row r="1212">
      <c r="A1212" s="9" t="s">
        <v>673</v>
      </c>
      <c r="B1212" s="80">
        <f>VLOOKUP(F1212,'Datos por dni'!$B$1217:$AT$2185,2,0)</f>
        <v>44063.46328</v>
      </c>
      <c r="C1212" s="15" t="str">
        <f>VLOOKUP(F1212,'Datos por dni'!$B$1217:$V$2185,9,0)</f>
        <v/>
      </c>
      <c r="D1212" s="15" t="str">
        <f>IFERROR(__xludf.DUMMYFUNCTION("IF(REGEXMATCH(E1212,""^[0-9]{8}$""),""DNI"",IF(E1212&lt;&gt;"""",""OTRO"",""""))"),"DNI")</f>
        <v>DNI</v>
      </c>
      <c r="E1212" s="42" t="s">
        <v>132</v>
      </c>
      <c r="F1212" s="25">
        <v>3.8615955E7</v>
      </c>
      <c r="G1212" s="15" t="str">
        <f>VLOOKUP(TEXT(F1212,"0"),'Nacionalidades de todo por dni'!$A$2:$B$2168,2,0)</f>
        <v>Argentina</v>
      </c>
      <c r="H1212" s="18" t="str">
        <f>LEFT(K1212,1)</f>
        <v>3</v>
      </c>
      <c r="I1212" s="18" t="str">
        <f>IF(ISNUMBER(SEARCH("veces",K1212)),MID(K1212,FIND("veces",K1212)-2,1),"")</f>
        <v>4</v>
      </c>
      <c r="J1212" s="15"/>
      <c r="K1212" s="18" t="str">
        <f>VLOOKUP(F1212,'Datos por dni'!$B$10:$AM$2168,11,0)</f>
        <v>3 horas diarias, 4 veces por semana, de lunes a viernes por la TARDE.</v>
      </c>
      <c r="L1212" s="15"/>
      <c r="M1212" s="15"/>
      <c r="N1212" s="15"/>
      <c r="O1212" s="15"/>
      <c r="P1212" s="15"/>
      <c r="Q1212" s="15"/>
    </row>
    <row r="1213">
      <c r="A1213" s="9" t="s">
        <v>673</v>
      </c>
      <c r="B1213" s="80">
        <f>VLOOKUP(F1213,'Datos por dni'!$B$1217:$AT$2185,2,0)</f>
        <v>44069.76224</v>
      </c>
      <c r="C1213" s="15" t="str">
        <f>VLOOKUP(F1213,'Datos por dni'!$B$1217:$V$2185,9,0)</f>
        <v/>
      </c>
      <c r="D1213" s="15" t="str">
        <f>IFERROR(__xludf.DUMMYFUNCTION("IF(REGEXMATCH(E1213,""^[0-9]{8}$""),""DNI"",IF(E1213&lt;&gt;"""",""OTRO"",""""))"),"DNI")</f>
        <v>DNI</v>
      </c>
      <c r="E1213" s="42" t="s">
        <v>702</v>
      </c>
      <c r="F1213" s="25">
        <v>3.6719087E7</v>
      </c>
      <c r="G1213" s="15" t="str">
        <f>VLOOKUP(TEXT(F1213,"0"),'Nacionalidades de todo por dni'!$A$2:$B$2168,2,0)</f>
        <v>Argentina</v>
      </c>
      <c r="H1213" s="18"/>
      <c r="I1213" s="15"/>
      <c r="J1213" s="15"/>
      <c r="K1213" s="18" t="str">
        <f>VLOOKUP(F1213,'Datos por dni'!$B$10:$AM$2168,11,0)</f>
        <v>Fines de semana y feriados</v>
      </c>
      <c r="L1213" s="15"/>
      <c r="M1213" s="15"/>
      <c r="N1213" s="15"/>
      <c r="O1213" s="15"/>
      <c r="P1213" s="15"/>
      <c r="Q1213" s="15"/>
    </row>
    <row r="1214">
      <c r="A1214" s="9" t="s">
        <v>673</v>
      </c>
      <c r="B1214" s="80">
        <f>VLOOKUP(F1214,'Datos por dni'!$B$1217:$AT$2185,2,0)</f>
        <v>44063.48232</v>
      </c>
      <c r="C1214" s="15" t="str">
        <f>VLOOKUP(F1214,'Datos por dni'!$B$1217:$V$2185,9,0)</f>
        <v/>
      </c>
      <c r="D1214" s="15" t="str">
        <f>IFERROR(__xludf.DUMMYFUNCTION("IF(REGEXMATCH(E1214,""^[0-9]{8}$""),""DNI"",IF(E1214&lt;&gt;"""",""OTRO"",""""))"),"DNI")</f>
        <v>DNI</v>
      </c>
      <c r="E1214" s="42" t="s">
        <v>703</v>
      </c>
      <c r="F1214" s="25">
        <v>9.5763031E7</v>
      </c>
      <c r="G1214" s="15" t="str">
        <f>VLOOKUP(TEXT(F1214,"0"),'Nacionalidades de todo por dni'!$A$2:$B$2168,2,0)</f>
        <v>Colombia</v>
      </c>
      <c r="H1214" s="18"/>
      <c r="I1214" s="15"/>
      <c r="J1214" s="15"/>
      <c r="K1214" s="18" t="str">
        <f>VLOOKUP(F1214,'Datos por dni'!$B$10:$AM$2168,11,0)</f>
        <v>Días de semana por la tarde</v>
      </c>
      <c r="L1214" s="15"/>
      <c r="M1214" s="15"/>
      <c r="N1214" s="15"/>
      <c r="O1214" s="15"/>
      <c r="P1214" s="15"/>
      <c r="Q1214" s="15"/>
    </row>
    <row r="1215">
      <c r="A1215" s="9" t="s">
        <v>673</v>
      </c>
      <c r="B1215" s="80">
        <f>VLOOKUP(F1215,'Datos por dni'!$B$1217:$AT$2185,2,0)</f>
        <v>44071.7339</v>
      </c>
      <c r="C1215" s="15" t="str">
        <f>VLOOKUP(F1215,'Datos por dni'!$B$1217:$V$2185,9,0)</f>
        <v/>
      </c>
      <c r="D1215" s="15" t="str">
        <f>IFERROR(__xludf.DUMMYFUNCTION("IF(REGEXMATCH(E1215,""^[0-9]{8}$""),""DNI"",IF(E1215&lt;&gt;"""",""OTRO"",""""))"),"DNI")</f>
        <v>DNI</v>
      </c>
      <c r="E1215" s="42" t="s">
        <v>697</v>
      </c>
      <c r="F1215" s="25">
        <v>9.5955315E7</v>
      </c>
      <c r="G1215" s="15" t="str">
        <f>VLOOKUP(TEXT(F1215,"0"),'Nacionalidades de todo por dni'!$A$2:$B$2168,2,0)</f>
        <v>Venezuela</v>
      </c>
      <c r="H1215" s="18"/>
      <c r="I1215" s="15"/>
      <c r="J1215" s="15"/>
      <c r="K1215" s="18" t="str">
        <f>VLOOKUP(F1215,'Datos por dni'!$B$10:$AM$2168,11,0)</f>
        <v>Días de semana por la tarde</v>
      </c>
      <c r="L1215" s="15"/>
      <c r="M1215" s="15"/>
      <c r="N1215" s="15"/>
      <c r="O1215" s="15"/>
      <c r="P1215" s="15"/>
      <c r="Q1215" s="15"/>
    </row>
    <row r="1216">
      <c r="A1216" s="9" t="s">
        <v>673</v>
      </c>
      <c r="B1216" s="80">
        <f>VLOOKUP(F1216,'Datos por dni'!$B$1217:$AT$2185,2,0)</f>
        <v>44076.01401</v>
      </c>
      <c r="C1216" s="15" t="str">
        <f>VLOOKUP(F1216,'Datos por dni'!$B$1217:$V$2185,9,0)</f>
        <v/>
      </c>
      <c r="D1216" s="15" t="str">
        <f>IFERROR(__xludf.DUMMYFUNCTION("IF(REGEXMATCH(E1216,""^[0-9]{8}$""),""DNI"",IF(E1216&lt;&gt;"""",""OTRO"",""""))"),"DNI")</f>
        <v>DNI</v>
      </c>
      <c r="E1216" s="42" t="s">
        <v>704</v>
      </c>
      <c r="F1216" s="25">
        <v>4.472729E7</v>
      </c>
      <c r="G1216" s="15" t="str">
        <f>VLOOKUP(TEXT(F1216,"0"),'Nacionalidades de todo por dni'!$A$2:$B$2168,2,0)</f>
        <v>Argentina</v>
      </c>
      <c r="H1216" s="18"/>
      <c r="I1216" s="15"/>
      <c r="J1216" s="15"/>
      <c r="K1216" s="18" t="str">
        <f>VLOOKUP(F1216,'Datos por dni'!$B$10:$AM$2168,11,0)</f>
        <v>Fines de semana y feriados</v>
      </c>
      <c r="L1216" s="15"/>
      <c r="M1216" s="15"/>
      <c r="N1216" s="15"/>
      <c r="O1216" s="15"/>
      <c r="P1216" s="15"/>
      <c r="Q1216" s="15"/>
    </row>
    <row r="1217">
      <c r="A1217" s="9" t="s">
        <v>673</v>
      </c>
      <c r="B1217" s="80">
        <f>VLOOKUP(F1217,'Datos por dni'!$B$1217:$AT$2185,2,0)</f>
        <v>44067.60328</v>
      </c>
      <c r="C1217" s="15" t="str">
        <f>VLOOKUP(F1217,'Datos por dni'!$B$1217:$V$2185,9,0)</f>
        <v/>
      </c>
      <c r="D1217" s="15" t="str">
        <f>IFERROR(__xludf.DUMMYFUNCTION("IF(REGEXMATCH(E1217,""^[0-9]{8}$""),""DNI"",IF(E1217&lt;&gt;"""",""OTRO"",""""))"),"DNI")</f>
        <v>DNI</v>
      </c>
      <c r="E1217" s="42" t="s">
        <v>705</v>
      </c>
      <c r="F1217" s="25">
        <v>3.9773439E7</v>
      </c>
      <c r="G1217" s="15" t="str">
        <f>VLOOKUP(TEXT(F1217,"0"),'Nacionalidades de todo por dni'!$A$2:$B$2168,2,0)</f>
        <v>Argentina</v>
      </c>
      <c r="H1217" s="18"/>
      <c r="I1217" s="15"/>
      <c r="J1217" s="15"/>
      <c r="K1217" s="18" t="str">
        <f>VLOOKUP(F1217,'Datos por dni'!$B$10:$AM$2168,11,0)</f>
        <v>Eventual</v>
      </c>
      <c r="L1217" s="15"/>
      <c r="M1217" s="15"/>
      <c r="N1217" s="15"/>
      <c r="O1217" s="15"/>
      <c r="P1217" s="15"/>
      <c r="Q1217" s="15"/>
    </row>
    <row r="1218">
      <c r="A1218" s="9" t="s">
        <v>673</v>
      </c>
      <c r="B1218" s="80">
        <f>VLOOKUP(F1218,'Datos por dni'!$B$1217:$AT$2185,2,0)</f>
        <v>44067.6892</v>
      </c>
      <c r="C1218" s="15" t="str">
        <f>VLOOKUP(F1218,'Datos por dni'!$B$1217:$V$2185,9,0)</f>
        <v/>
      </c>
      <c r="D1218" s="15" t="str">
        <f>IFERROR(__xludf.DUMMYFUNCTION("IF(REGEXMATCH(E1218,""^[0-9]{8}$""),""DNI"",IF(E1218&lt;&gt;"""",""OTRO"",""""))"),"DNI")</f>
        <v>DNI</v>
      </c>
      <c r="E1218" s="42" t="s">
        <v>706</v>
      </c>
      <c r="F1218" s="25">
        <v>4.1195168E7</v>
      </c>
      <c r="G1218" s="15" t="str">
        <f>VLOOKUP(TEXT(F1218,"0"),'Nacionalidades de todo por dni'!$A$2:$B$2168,2,0)</f>
        <v>Argentina</v>
      </c>
      <c r="H1218" s="18"/>
      <c r="I1218" s="15"/>
      <c r="J1218" s="15"/>
      <c r="K1218" s="18" t="str">
        <f>VLOOKUP(F1218,'Datos por dni'!$B$10:$AM$2168,11,0)</f>
        <v>Días de semana por la mañana</v>
      </c>
      <c r="L1218" s="15"/>
      <c r="M1218" s="15"/>
      <c r="N1218" s="15"/>
      <c r="O1218" s="15"/>
      <c r="P1218" s="15"/>
      <c r="Q1218" s="15"/>
    </row>
    <row r="1219">
      <c r="A1219" s="9" t="s">
        <v>673</v>
      </c>
      <c r="B1219" s="80">
        <f>VLOOKUP(F1219,'Datos por dni'!$B$1217:$AT$2185,2,0)</f>
        <v>44063.86832</v>
      </c>
      <c r="C1219" s="15" t="str">
        <f>VLOOKUP(F1219,'Datos por dni'!$B$1217:$V$2185,9,0)</f>
        <v/>
      </c>
      <c r="D1219" s="15" t="str">
        <f>IFERROR(__xludf.DUMMYFUNCTION("IF(REGEXMATCH(E1219,""^[0-9]{8}$""),""DNI"",IF(E1219&lt;&gt;"""",""OTRO"",""""))"),"DNI")</f>
        <v>DNI</v>
      </c>
      <c r="E1219" s="42" t="s">
        <v>707</v>
      </c>
      <c r="F1219" s="25">
        <v>4.3600542E7</v>
      </c>
      <c r="G1219" s="15" t="str">
        <f>VLOOKUP(TEXT(F1219,"0"),'Nacionalidades de todo por dni'!$A$2:$B$2168,2,0)</f>
        <v>Capital Federal</v>
      </c>
      <c r="H1219" s="18"/>
      <c r="I1219" s="15"/>
      <c r="J1219" s="15"/>
      <c r="K1219" s="18" t="str">
        <f>VLOOKUP(F1219,'Datos por dni'!$B$10:$AM$2168,11,0)</f>
        <v>Fines de semana y feriados</v>
      </c>
      <c r="L1219" s="15"/>
      <c r="M1219" s="15"/>
      <c r="N1219" s="15"/>
      <c r="O1219" s="15"/>
      <c r="P1219" s="15"/>
      <c r="Q1219" s="15"/>
    </row>
    <row r="1220">
      <c r="A1220" s="9" t="s">
        <v>673</v>
      </c>
      <c r="B1220" s="80">
        <f>VLOOKUP(F1220,'Datos por dni'!$B$1217:$AT$2185,2,0)</f>
        <v>44065.90587</v>
      </c>
      <c r="C1220" s="15" t="str">
        <f>VLOOKUP(F1220,'Datos por dni'!$B$1217:$V$2185,9,0)</f>
        <v/>
      </c>
      <c r="D1220" s="15" t="str">
        <f>IFERROR(__xludf.DUMMYFUNCTION("IF(REGEXMATCH(E1220,""^[0-9]{8}$""),""DNI"",IF(E1220&lt;&gt;"""",""OTRO"",""""))"),"DNI")</f>
        <v>DNI</v>
      </c>
      <c r="E1220" s="42" t="s">
        <v>708</v>
      </c>
      <c r="F1220" s="25">
        <v>9.6020208E7</v>
      </c>
      <c r="G1220" s="15" t="str">
        <f>VLOOKUP(TEXT(F1220,"0"),'Nacionalidades de todo por dni'!$A$2:$B$2168,2,0)</f>
        <v>Venezuela</v>
      </c>
      <c r="H1220" s="18"/>
      <c r="I1220" s="15"/>
      <c r="J1220" s="15"/>
      <c r="K1220" s="18" t="str">
        <f>VLOOKUP(F1220,'Datos por dni'!$B$10:$AM$2168,11,0)</f>
        <v>Días de semana por la tarde</v>
      </c>
      <c r="L1220" s="15"/>
      <c r="M1220" s="15"/>
      <c r="N1220" s="15"/>
      <c r="O1220" s="15"/>
      <c r="P1220" s="15"/>
      <c r="Q1220" s="15"/>
    </row>
    <row r="1221">
      <c r="A1221" s="9" t="s">
        <v>673</v>
      </c>
      <c r="B1221" s="80">
        <f>VLOOKUP(F1221,'Datos por dni'!$B$1217:$AT$2185,2,0)</f>
        <v>44106.50955</v>
      </c>
      <c r="C1221" s="15" t="str">
        <f>VLOOKUP(F1221,'Datos por dni'!$B$1217:$V$2185,9,0)</f>
        <v/>
      </c>
      <c r="D1221" s="15" t="str">
        <f>IFERROR(__xludf.DUMMYFUNCTION("IF(REGEXMATCH(E1221,""^[0-9]{8}$""),""DNI"",IF(E1221&lt;&gt;"""",""OTRO"",""""))"),"DNI")</f>
        <v>DNI</v>
      </c>
      <c r="E1221" s="42" t="s">
        <v>709</v>
      </c>
      <c r="F1221" s="25">
        <v>3.5385973E7</v>
      </c>
      <c r="G1221" s="15" t="str">
        <f>VLOOKUP(TEXT(F1221,"0"),'Nacionalidades de todo por dni'!$A$2:$B$2168,2,0)</f>
        <v>Argentina</v>
      </c>
      <c r="H1221" s="18"/>
      <c r="I1221" s="15"/>
      <c r="J1221" s="15"/>
      <c r="K1221" s="18" t="str">
        <f>VLOOKUP(F1221,'Datos por dni'!$B$10:$AM$2168,11,0)</f>
        <v>Días de semana por la tarde</v>
      </c>
      <c r="L1221" s="15"/>
      <c r="M1221" s="15"/>
      <c r="N1221" s="15"/>
      <c r="O1221" s="15"/>
      <c r="P1221" s="15"/>
      <c r="Q1221" s="15"/>
    </row>
    <row r="1222">
      <c r="A1222" s="9" t="s">
        <v>673</v>
      </c>
      <c r="B1222" s="77" t="str">
        <f>VLOOKUP(F1222,'Datos por dni'!$B$1217:$AT$2185,2,0)</f>
        <v/>
      </c>
      <c r="C1222" s="15" t="str">
        <f>VLOOKUP(F1222,'Datos por dni'!$B$1217:$V$2185,9,0)</f>
        <v/>
      </c>
      <c r="D1222" s="15" t="str">
        <f>IFERROR(__xludf.DUMMYFUNCTION("IF(REGEXMATCH(E1222,""^[0-9]{8}$""),""DNI"",IF(E1222&lt;&gt;"""",""OTRO"",""""))"),"DNI")</f>
        <v>DNI</v>
      </c>
      <c r="E1222" s="42" t="s">
        <v>710</v>
      </c>
      <c r="F1222" s="25">
        <v>3.8072163E7</v>
      </c>
      <c r="G1222" s="15" t="str">
        <f>VLOOKUP(TEXT(F1222,"0"),'Nacionalidades de todo por dni'!$A$2:$B$2168,2,0)</f>
        <v>Argentina</v>
      </c>
      <c r="H1222" s="18"/>
      <c r="I1222" s="15"/>
      <c r="J1222" s="15"/>
      <c r="K1222" s="18" t="str">
        <f>VLOOKUP(F1222,'Datos por dni'!$B$10:$AM$2168,11,0)</f>
        <v/>
      </c>
      <c r="L1222" s="15"/>
      <c r="M1222" s="15"/>
      <c r="N1222" s="15"/>
      <c r="O1222" s="15"/>
      <c r="P1222" s="15"/>
      <c r="Q1222" s="15"/>
    </row>
    <row r="1223">
      <c r="A1223" s="9" t="s">
        <v>673</v>
      </c>
      <c r="B1223" s="80">
        <f>VLOOKUP(F1223,'Datos por dni'!$B$1217:$AT$2185,2,0)</f>
        <v>44062.56872</v>
      </c>
      <c r="C1223" s="15" t="str">
        <f>VLOOKUP(F1223,'Datos por dni'!$B$1217:$V$2185,9,0)</f>
        <v/>
      </c>
      <c r="D1223" s="15" t="str">
        <f>IFERROR(__xludf.DUMMYFUNCTION("IF(REGEXMATCH(E1223,""^[0-9]{8}$""),""DNI"",IF(E1223&lt;&gt;"""",""OTRO"",""""))"),"DNI")</f>
        <v>DNI</v>
      </c>
      <c r="E1223" s="42" t="s">
        <v>711</v>
      </c>
      <c r="F1223" s="25">
        <v>3.7688312E7</v>
      </c>
      <c r="G1223" s="15" t="str">
        <f>VLOOKUP(TEXT(F1223,"0"),'Nacionalidades de todo por dni'!$A$2:$B$2168,2,0)</f>
        <v>Argentina</v>
      </c>
      <c r="H1223" s="18"/>
      <c r="I1223" s="15"/>
      <c r="J1223" s="15"/>
      <c r="K1223" s="18" t="str">
        <f>VLOOKUP(F1223,'Datos por dni'!$B$10:$AM$2168,11,0)</f>
        <v>Fines de semana y feriados</v>
      </c>
      <c r="L1223" s="15"/>
      <c r="M1223" s="15"/>
      <c r="N1223" s="15"/>
      <c r="O1223" s="15"/>
      <c r="P1223" s="15"/>
      <c r="Q1223" s="15"/>
    </row>
    <row r="1224">
      <c r="A1224" s="9" t="s">
        <v>673</v>
      </c>
      <c r="B1224" s="80">
        <f>VLOOKUP(F1224,'Datos por dni'!$B$1217:$AT$2185,2,0)</f>
        <v>44065.97782</v>
      </c>
      <c r="C1224" s="15" t="str">
        <f>VLOOKUP(F1224,'Datos por dni'!$B$1217:$V$2185,9,0)</f>
        <v/>
      </c>
      <c r="D1224" s="15" t="str">
        <f>IFERROR(__xludf.DUMMYFUNCTION("IF(REGEXMATCH(E1224,""^[0-9]{8}$""),""DNI"",IF(E1224&lt;&gt;"""",""OTRO"",""""))"),"DNI")</f>
        <v>DNI</v>
      </c>
      <c r="E1224" s="42" t="s">
        <v>712</v>
      </c>
      <c r="F1224" s="25">
        <v>3.6807196E7</v>
      </c>
      <c r="G1224" s="15" t="str">
        <f>VLOOKUP(TEXT(F1224,"0"),'Nacionalidades de todo por dni'!$A$2:$B$2168,2,0)</f>
        <v>Argentina</v>
      </c>
      <c r="H1224" s="18"/>
      <c r="I1224" s="15"/>
      <c r="J1224" s="15"/>
      <c r="K1224" s="18" t="str">
        <f>VLOOKUP(F1224,'Datos por dni'!$B$10:$AM$2168,11,0)</f>
        <v>Fines de semana y feriados</v>
      </c>
      <c r="L1224" s="15"/>
      <c r="M1224" s="15"/>
      <c r="N1224" s="15"/>
      <c r="O1224" s="15"/>
      <c r="P1224" s="15"/>
      <c r="Q1224" s="15"/>
    </row>
    <row r="1225">
      <c r="A1225" s="9" t="s">
        <v>673</v>
      </c>
      <c r="B1225" s="80">
        <f>VLOOKUP(F1225,'Datos por dni'!$B$1217:$AT$2185,2,0)</f>
        <v>44067.69033</v>
      </c>
      <c r="C1225" s="15" t="str">
        <f>VLOOKUP(F1225,'Datos por dni'!$B$1217:$V$2185,9,0)</f>
        <v/>
      </c>
      <c r="D1225" s="15" t="str">
        <f>IFERROR(__xludf.DUMMYFUNCTION("IF(REGEXMATCH(E1225,""^[0-9]{8}$""),""DNI"",IF(E1225&lt;&gt;"""",""OTRO"",""""))"),"OTRO")</f>
        <v>OTRO</v>
      </c>
      <c r="E1225" s="42" t="s">
        <v>713</v>
      </c>
      <c r="F1225" s="25">
        <v>1963757.0</v>
      </c>
      <c r="G1225" s="15" t="str">
        <f>VLOOKUP(TEXT(F1225,"0"),'Nacionalidades de todo por dni'!$A$2:$B$2168,2,0)</f>
        <v>Chile</v>
      </c>
      <c r="H1225" s="18"/>
      <c r="I1225" s="15"/>
      <c r="J1225" s="15"/>
      <c r="K1225" s="18" t="str">
        <f>VLOOKUP(F1225,'Datos por dni'!$B$10:$AM$2168,11,0)</f>
        <v>Resido en Chile</v>
      </c>
      <c r="L1225" s="15"/>
      <c r="M1225" s="15"/>
      <c r="N1225" s="15"/>
      <c r="O1225" s="15"/>
      <c r="P1225" s="15"/>
      <c r="Q1225" s="15"/>
    </row>
    <row r="1226">
      <c r="A1226" s="9" t="s">
        <v>673</v>
      </c>
      <c r="B1226" s="80">
        <f>VLOOKUP(F1226,'Datos por dni'!$B$1217:$AT$2185,2,0)</f>
        <v>44072.69627</v>
      </c>
      <c r="C1226" s="15" t="str">
        <f>VLOOKUP(F1226,'Datos por dni'!$B$1217:$V$2185,9,0)</f>
        <v/>
      </c>
      <c r="D1226" s="15" t="str">
        <f>IFERROR(__xludf.DUMMYFUNCTION("IF(REGEXMATCH(E1226,""^[0-9]{8}$""),""DNI"",IF(E1226&lt;&gt;"""",""OTRO"",""""))"),"DNI")</f>
        <v>DNI</v>
      </c>
      <c r="E1226" s="42" t="s">
        <v>714</v>
      </c>
      <c r="F1226" s="25">
        <v>3.8066579E7</v>
      </c>
      <c r="G1226" s="15" t="str">
        <f>VLOOKUP(TEXT(F1226,"0"),'Nacionalidades de todo por dni'!$A$2:$B$2168,2,0)</f>
        <v>Argentina</v>
      </c>
      <c r="H1226" s="18"/>
      <c r="I1226" s="15"/>
      <c r="J1226" s="15"/>
      <c r="K1226" s="18" t="str">
        <f>VLOOKUP(F1226,'Datos por dni'!$B$10:$AM$2168,11,0)</f>
        <v>Días de semana por la mañana</v>
      </c>
      <c r="L1226" s="15"/>
      <c r="M1226" s="15"/>
      <c r="N1226" s="15"/>
      <c r="O1226" s="15"/>
      <c r="P1226" s="15"/>
      <c r="Q1226" s="15"/>
    </row>
    <row r="1227">
      <c r="A1227" s="9" t="s">
        <v>673</v>
      </c>
      <c r="B1227" s="77" t="str">
        <f>VLOOKUP(F1227,'Datos por dni'!$B$1217:$AT$2185,2,0)</f>
        <v/>
      </c>
      <c r="C1227" s="15" t="str">
        <f>VLOOKUP(F1227,'Datos por dni'!$B$1217:$V$2185,9,0)</f>
        <v/>
      </c>
      <c r="D1227" s="15" t="str">
        <f>IFERROR(__xludf.DUMMYFUNCTION("IF(REGEXMATCH(E1227,""^[0-9]{8}$""),""DNI"",IF(E1227&lt;&gt;"""",""OTRO"",""""))"),"DNI")</f>
        <v>DNI</v>
      </c>
      <c r="E1227" s="42" t="s">
        <v>715</v>
      </c>
      <c r="F1227" s="25">
        <v>4.095897E7</v>
      </c>
      <c r="G1227" s="15" t="str">
        <f>VLOOKUP(TEXT(F1227,"0"),'Nacionalidades de todo por dni'!$A$2:$B$2168,2,0)</f>
        <v>Argentina</v>
      </c>
      <c r="H1227" s="18"/>
      <c r="I1227" s="15"/>
      <c r="J1227" s="15"/>
      <c r="K1227" s="18" t="str">
        <f>VLOOKUP(F1227,'Datos por dni'!$B$10:$AM$2168,11,0)</f>
        <v/>
      </c>
      <c r="L1227" s="15"/>
      <c r="M1227" s="15"/>
      <c r="N1227" s="15"/>
      <c r="O1227" s="15"/>
      <c r="P1227" s="15"/>
      <c r="Q1227" s="15"/>
    </row>
    <row r="1228">
      <c r="A1228" s="9" t="s">
        <v>673</v>
      </c>
      <c r="B1228" s="80">
        <f>VLOOKUP(F1228,'Datos por dni'!$B$1217:$AT$2185,2,0)</f>
        <v>44069.73214</v>
      </c>
      <c r="C1228" s="15" t="str">
        <f>VLOOKUP(F1228,'Datos por dni'!$B$1217:$V$2185,9,0)</f>
        <v/>
      </c>
      <c r="D1228" s="15" t="str">
        <f>IFERROR(__xludf.DUMMYFUNCTION("IF(REGEXMATCH(E1228,""^[0-9]{8}$""),""DNI"",IF(E1228&lt;&gt;"""",""OTRO"",""""))"),"DNI")</f>
        <v>DNI</v>
      </c>
      <c r="E1228" s="42" t="s">
        <v>716</v>
      </c>
      <c r="F1228" s="25">
        <v>3.6914955E7</v>
      </c>
      <c r="G1228" s="15" t="str">
        <f>VLOOKUP(TEXT(F1228,"0"),'Nacionalidades de todo por dni'!$A$2:$B$2168,2,0)</f>
        <v>Argentina</v>
      </c>
      <c r="H1228" s="18"/>
      <c r="I1228" s="15"/>
      <c r="J1228" s="15"/>
      <c r="K1228" s="18" t="str">
        <f>VLOOKUP(F1228,'Datos por dni'!$B$10:$AM$2168,11,0)</f>
        <v>Fines de semana y feriados</v>
      </c>
      <c r="L1228" s="15"/>
      <c r="M1228" s="15"/>
      <c r="N1228" s="15"/>
      <c r="O1228" s="15"/>
      <c r="P1228" s="15"/>
      <c r="Q1228" s="15"/>
    </row>
    <row r="1229">
      <c r="A1229" s="9" t="s">
        <v>673</v>
      </c>
      <c r="B1229" s="80">
        <f>VLOOKUP(F1229,'Datos por dni'!$B$1217:$AT$2185,2,0)</f>
        <v>44067.6475</v>
      </c>
      <c r="C1229" s="15" t="str">
        <f>VLOOKUP(F1229,'Datos por dni'!$B$1217:$V$2185,9,0)</f>
        <v/>
      </c>
      <c r="D1229" s="15" t="str">
        <f>IFERROR(__xludf.DUMMYFUNCTION("IF(REGEXMATCH(E1229,""^[0-9]{8}$""),""DNI"",IF(E1229&lt;&gt;"""",""OTRO"",""""))"),"DNI")</f>
        <v>DNI</v>
      </c>
      <c r="E1229" s="42" t="s">
        <v>717</v>
      </c>
      <c r="F1229" s="25">
        <v>3.640559E7</v>
      </c>
      <c r="G1229" s="15" t="str">
        <f>VLOOKUP(TEXT(F1229,"0"),'Nacionalidades de todo por dni'!$A$2:$B$2168,2,0)</f>
        <v>Argentina</v>
      </c>
      <c r="H1229" s="18"/>
      <c r="I1229" s="15"/>
      <c r="J1229" s="15"/>
      <c r="K1229" s="18" t="str">
        <f>VLOOKUP(F1229,'Datos por dni'!$B$10:$AM$2168,11,0)</f>
        <v>Días de semana por la tarde</v>
      </c>
      <c r="L1229" s="15"/>
      <c r="M1229" s="15"/>
      <c r="N1229" s="15"/>
      <c r="O1229" s="15"/>
      <c r="P1229" s="15"/>
      <c r="Q1229" s="15"/>
    </row>
    <row r="1230">
      <c r="A1230" s="9" t="s">
        <v>673</v>
      </c>
      <c r="B1230" s="80">
        <f>VLOOKUP(F1230,'Datos por dni'!$B$1217:$AT$2185,2,0)</f>
        <v>44063.54555</v>
      </c>
      <c r="C1230" s="15" t="str">
        <f>VLOOKUP(F1230,'Datos por dni'!$B$1217:$V$2185,9,0)</f>
        <v/>
      </c>
      <c r="D1230" s="15" t="str">
        <f>IFERROR(__xludf.DUMMYFUNCTION("IF(REGEXMATCH(E1230,""^[0-9]{8}$""),""DNI"",IF(E1230&lt;&gt;"""",""OTRO"",""""))"),"DNI")</f>
        <v>DNI</v>
      </c>
      <c r="E1230" s="42" t="s">
        <v>718</v>
      </c>
      <c r="F1230" s="25">
        <v>3.6834051E7</v>
      </c>
      <c r="G1230" s="15" t="str">
        <f>VLOOKUP(TEXT(F1230,"0"),'Nacionalidades de todo por dni'!$A$2:$B$2168,2,0)</f>
        <v>Argentina</v>
      </c>
      <c r="H1230" s="18"/>
      <c r="I1230" s="15"/>
      <c r="J1230" s="15"/>
      <c r="K1230" s="18" t="str">
        <f>VLOOKUP(F1230,'Datos por dni'!$B$10:$AM$2168,11,0)</f>
        <v>Fines de semana y feriados</v>
      </c>
      <c r="L1230" s="15"/>
      <c r="M1230" s="15"/>
      <c r="N1230" s="15"/>
      <c r="O1230" s="15"/>
      <c r="P1230" s="15"/>
      <c r="Q1230" s="15"/>
    </row>
    <row r="1231">
      <c r="A1231" s="9" t="s">
        <v>673</v>
      </c>
      <c r="B1231" s="77" t="str">
        <f>VLOOKUP(F1231,'Datos por dni'!$B$1217:$AT$2185,2,0)</f>
        <v/>
      </c>
      <c r="C1231" s="15" t="str">
        <f>VLOOKUP(F1231,'Datos por dni'!$B$1217:$V$2185,9,0)</f>
        <v/>
      </c>
      <c r="D1231" s="15" t="str">
        <f>IFERROR(__xludf.DUMMYFUNCTION("IF(REGEXMATCH(E1231,""^[0-9]{8}$""),""DNI"",IF(E1231&lt;&gt;"""",""OTRO"",""""))"),"DNI")</f>
        <v>DNI</v>
      </c>
      <c r="E1231" s="42" t="s">
        <v>719</v>
      </c>
      <c r="F1231" s="104">
        <v>3.8157181E7</v>
      </c>
      <c r="G1231" s="15" t="str">
        <f>VLOOKUP(TEXT(F1231,"0"),'Nacionalidades de todo por dni'!$A$2:$B$2168,2,0)</f>
        <v>Argentina</v>
      </c>
      <c r="H1231" s="18"/>
      <c r="I1231" s="15"/>
      <c r="J1231" s="15"/>
      <c r="K1231" s="18" t="str">
        <f>VLOOKUP(F1231,'Datos por dni'!$B$10:$AM$2168,11,0)</f>
        <v/>
      </c>
      <c r="L1231" s="15"/>
      <c r="M1231" s="15"/>
      <c r="N1231" s="15"/>
      <c r="O1231" s="15"/>
      <c r="P1231" s="15"/>
      <c r="Q1231" s="15"/>
    </row>
    <row r="1232">
      <c r="A1232" s="9" t="s">
        <v>673</v>
      </c>
      <c r="B1232" s="80">
        <f>VLOOKUP(F1232,'Datos por dni'!$B$1217:$AT$2185,2,0)</f>
        <v>44131.60134</v>
      </c>
      <c r="C1232" s="15" t="str">
        <f>VLOOKUP(F1232,'Datos por dni'!$B$1217:$V$2185,9,0)</f>
        <v/>
      </c>
      <c r="D1232" s="15" t="str">
        <f>IFERROR(__xludf.DUMMYFUNCTION("IF(REGEXMATCH(E1232,""^[0-9]{8}$""),""DNI"",IF(E1232&lt;&gt;"""",""OTRO"",""""))"),"DNI")</f>
        <v>DNI</v>
      </c>
      <c r="E1232" s="42" t="s">
        <v>720</v>
      </c>
      <c r="F1232" s="25">
        <v>4.3713966E7</v>
      </c>
      <c r="G1232" s="15" t="str">
        <f>VLOOKUP(TEXT(F1232,"0"),'Nacionalidades de todo por dni'!$A$2:$B$2168,2,0)</f>
        <v>Argentina</v>
      </c>
      <c r="H1232" s="18"/>
      <c r="I1232" s="15"/>
      <c r="J1232" s="15"/>
      <c r="K1232" s="18" t="str">
        <f>VLOOKUP(F1232,'Datos por dni'!$B$10:$AM$2168,11,0)</f>
        <v>Fines de semana y feriados</v>
      </c>
      <c r="L1232" s="15"/>
      <c r="M1232" s="15"/>
      <c r="N1232" s="15"/>
      <c r="O1232" s="15"/>
      <c r="P1232" s="15"/>
      <c r="Q1232" s="15"/>
    </row>
    <row r="1233">
      <c r="A1233" s="9" t="s">
        <v>673</v>
      </c>
      <c r="B1233" s="80">
        <f>VLOOKUP(F1233,'Datos por dni'!$B$1217:$AT$2185,2,0)</f>
        <v>44062.81617</v>
      </c>
      <c r="C1233" s="15" t="str">
        <f>VLOOKUP(F1233,'Datos por dni'!$B$1217:$V$2185,9,0)</f>
        <v/>
      </c>
      <c r="D1233" s="15" t="str">
        <f>IFERROR(__xludf.DUMMYFUNCTION("IF(REGEXMATCH(E1233,""^[0-9]{8}$""),""DNI"",IF(E1233&lt;&gt;"""",""OTRO"",""""))"),"DNI")</f>
        <v>DNI</v>
      </c>
      <c r="E1233" s="42" t="s">
        <v>721</v>
      </c>
      <c r="F1233" s="25">
        <v>3.2523207E7</v>
      </c>
      <c r="G1233" s="15" t="str">
        <f>VLOOKUP(TEXT(F1233,"0"),'Nacionalidades de todo por dni'!$A$2:$B$2168,2,0)</f>
        <v>Argentina</v>
      </c>
      <c r="H1233" s="18"/>
      <c r="I1233" s="15"/>
      <c r="J1233" s="15"/>
      <c r="K1233" s="18" t="str">
        <f>VLOOKUP(F1233,'Datos por dni'!$B$10:$AM$2168,11,0)</f>
        <v>Fines de semana y feriados</v>
      </c>
      <c r="L1233" s="15"/>
      <c r="M1233" s="15"/>
      <c r="N1233" s="15"/>
      <c r="O1233" s="15"/>
      <c r="P1233" s="15"/>
      <c r="Q1233" s="15"/>
    </row>
    <row r="1234">
      <c r="A1234" s="9" t="s">
        <v>673</v>
      </c>
      <c r="B1234" s="77" t="str">
        <f>VLOOKUP(F1234,'Datos por dni'!$B$1217:$AT$2185,2,0)</f>
        <v/>
      </c>
      <c r="C1234" s="15" t="str">
        <f>VLOOKUP(F1234,'Datos por dni'!$B$1217:$V$2185,9,0)</f>
        <v/>
      </c>
      <c r="D1234" s="15" t="str">
        <f>IFERROR(__xludf.DUMMYFUNCTION("IF(REGEXMATCH(E1234,""^[0-9]{8}$""),""DNI"",IF(E1234&lt;&gt;"""",""OTRO"",""""))"),"DNI")</f>
        <v>DNI</v>
      </c>
      <c r="E1234" s="42" t="s">
        <v>146</v>
      </c>
      <c r="F1234" s="105">
        <v>4.2103092E7</v>
      </c>
      <c r="G1234" s="15" t="str">
        <f>VLOOKUP(TEXT(F1234,"0"),'Nacionalidades de todo por dni'!$A$2:$B$2168,2,0)</f>
        <v>Argentina</v>
      </c>
      <c r="H1234" s="18" t="str">
        <f t="shared" ref="H1234:H1236" si="16">LEFT(K1234,1)</f>
        <v>3</v>
      </c>
      <c r="I1234" s="18" t="str">
        <f>IF(ISNUMBER(SEARCH("veces",K1234)),MID(K1234,FIND("veces",K1234)-2,1),"")</f>
        <v>4</v>
      </c>
      <c r="J1234" s="15"/>
      <c r="K1234" s="18" t="str">
        <f>VLOOKUP(F1234,'Datos por dni'!$B$10:$AM$2168,11,0)</f>
        <v>3 horas diarias, 4 veces por semana, de lunes a viernes por la TARDE.</v>
      </c>
      <c r="L1234" s="15"/>
      <c r="M1234" s="15"/>
      <c r="N1234" s="15"/>
      <c r="O1234" s="15"/>
      <c r="P1234" s="15"/>
      <c r="Q1234" s="15"/>
    </row>
    <row r="1235">
      <c r="A1235" s="9" t="s">
        <v>673</v>
      </c>
      <c r="B1235" s="80" t="str">
        <f>VLOOKUP(F1235,'Datos por dni'!$B$1217:$AT$2185,2,0)</f>
        <v/>
      </c>
      <c r="C1235" s="15" t="str">
        <f>VLOOKUP(F1235,'Datos por dni'!$B$1217:$V$2185,9,0)</f>
        <v/>
      </c>
      <c r="D1235" s="15" t="str">
        <f>IFERROR(__xludf.DUMMYFUNCTION("IF(REGEXMATCH(E1235,""^[0-9]{8}$""),""DNI"",IF(E1235&lt;&gt;"""",""OTRO"",""""))"),"DNI")</f>
        <v>DNI</v>
      </c>
      <c r="E1235" s="42" t="s">
        <v>722</v>
      </c>
      <c r="F1235" s="25">
        <v>4.0968585E7</v>
      </c>
      <c r="G1235" s="15" t="str">
        <f>VLOOKUP(TEXT(F1235,"0"),'Nacionalidades de todo por dni'!$A$2:$B$2168,2,0)</f>
        <v>Argentina</v>
      </c>
      <c r="H1235" s="18" t="str">
        <f t="shared" si="16"/>
        <v/>
      </c>
      <c r="I1235" s="15"/>
      <c r="J1235" s="15"/>
      <c r="K1235" s="18" t="str">
        <f>VLOOKUP(F1235,'Datos por dni'!$B$10:$AM$2168,11,0)</f>
        <v/>
      </c>
      <c r="L1235" s="15"/>
      <c r="M1235" s="15"/>
      <c r="N1235" s="15"/>
      <c r="O1235" s="15"/>
      <c r="P1235" s="15"/>
      <c r="Q1235" s="15"/>
    </row>
    <row r="1236">
      <c r="A1236" s="9" t="s">
        <v>673</v>
      </c>
      <c r="B1236" s="80" t="str">
        <f>VLOOKUP(F1236,'Datos por dni'!$B$1217:$AT$2185,2,0)</f>
        <v/>
      </c>
      <c r="C1236" s="15" t="str">
        <f>VLOOKUP(F1236,'Datos por dni'!$B$1217:$V$2185,9,0)</f>
        <v/>
      </c>
      <c r="D1236" s="15" t="str">
        <f>IFERROR(__xludf.DUMMYFUNCTION("IF(REGEXMATCH(E1236,""^[0-9]{8}$""),""DNI"",IF(E1236&lt;&gt;"""",""OTRO"",""""))"),"DNI")</f>
        <v>DNI</v>
      </c>
      <c r="E1236" s="42" t="s">
        <v>722</v>
      </c>
      <c r="F1236" s="25">
        <v>4.0968585E7</v>
      </c>
      <c r="G1236" s="15" t="str">
        <f>VLOOKUP(TEXT(F1236,"0"),'Nacionalidades de todo por dni'!$A$2:$B$2168,2,0)</f>
        <v>Argentina</v>
      </c>
      <c r="H1236" s="18" t="str">
        <f t="shared" si="16"/>
        <v/>
      </c>
      <c r="I1236" s="15"/>
      <c r="J1236" s="15"/>
      <c r="K1236" s="18" t="str">
        <f>VLOOKUP(F1236,'Datos por dni'!$B$10:$AM$2168,11,0)</f>
        <v/>
      </c>
      <c r="L1236" s="15"/>
      <c r="M1236" s="15"/>
      <c r="N1236" s="15"/>
      <c r="O1236" s="15"/>
      <c r="P1236" s="15"/>
      <c r="Q1236" s="15"/>
    </row>
    <row r="1237">
      <c r="A1237" s="9" t="s">
        <v>673</v>
      </c>
      <c r="B1237" s="80">
        <f>VLOOKUP(F1237,'Datos por dni'!$B$1217:$AT$2185,2,0)</f>
        <v>44062.81617</v>
      </c>
      <c r="C1237" s="15" t="str">
        <f>VLOOKUP(F1237,'Datos por dni'!$B$1217:$V$2185,9,0)</f>
        <v/>
      </c>
      <c r="D1237" s="15" t="str">
        <f>IFERROR(__xludf.DUMMYFUNCTION("IF(REGEXMATCH(E1237,""^[0-9]{8}$""),""DNI"",IF(E1237&lt;&gt;"""",""OTRO"",""""))"),"DNI")</f>
        <v>DNI</v>
      </c>
      <c r="E1237" s="42" t="s">
        <v>721</v>
      </c>
      <c r="F1237" s="25">
        <v>3.2523207E7</v>
      </c>
      <c r="G1237" s="15" t="str">
        <f>VLOOKUP(TEXT(F1237,"0"),'Nacionalidades de todo por dni'!$A$2:$B$2168,2,0)</f>
        <v>Argentina</v>
      </c>
      <c r="H1237" s="18"/>
      <c r="I1237" s="15"/>
      <c r="J1237" s="15"/>
      <c r="K1237" s="18" t="str">
        <f>VLOOKUP(F1237,'Datos por dni'!$B$10:$AM$2168,11,0)</f>
        <v>Fines de semana y feriados</v>
      </c>
      <c r="L1237" s="15"/>
      <c r="M1237" s="15"/>
      <c r="N1237" s="15"/>
      <c r="O1237" s="15"/>
      <c r="P1237" s="15"/>
      <c r="Q1237" s="15"/>
    </row>
    <row r="1238">
      <c r="A1238" s="9" t="s">
        <v>673</v>
      </c>
      <c r="B1238" s="80">
        <f>VLOOKUP(F1238,'Datos por dni'!$B$1217:$AT$2185,2,0)</f>
        <v>44069.64054</v>
      </c>
      <c r="C1238" s="15" t="str">
        <f>VLOOKUP(F1238,'Datos por dni'!$B$1217:$V$2185,9,0)</f>
        <v/>
      </c>
      <c r="D1238" s="15" t="str">
        <f>IFERROR(__xludf.DUMMYFUNCTION("IF(REGEXMATCH(E1238,""^[0-9]{8}$""),""DNI"",IF(E1238&lt;&gt;"""",""OTRO"",""""))"),"DNI")</f>
        <v>DNI</v>
      </c>
      <c r="E1238" s="42" t="s">
        <v>723</v>
      </c>
      <c r="F1238" s="25">
        <v>4.2225664E7</v>
      </c>
      <c r="G1238" s="15" t="str">
        <f>VLOOKUP(TEXT(F1238,"0"),'Nacionalidades de todo por dni'!$A$2:$B$2168,2,0)</f>
        <v>Argentina</v>
      </c>
      <c r="H1238" s="18"/>
      <c r="I1238" s="15"/>
      <c r="J1238" s="15"/>
      <c r="K1238" s="18" t="str">
        <f>VLOOKUP(F1238,'Datos por dni'!$B$10:$AM$2168,11,0)</f>
        <v>Fines de semana y feriados</v>
      </c>
      <c r="L1238" s="15"/>
      <c r="M1238" s="15"/>
      <c r="N1238" s="15"/>
      <c r="O1238" s="15"/>
      <c r="P1238" s="15"/>
      <c r="Q1238" s="15"/>
    </row>
    <row r="1239">
      <c r="A1239" s="9" t="s">
        <v>673</v>
      </c>
      <c r="B1239" s="80">
        <f>VLOOKUP(F1239,'Datos por dni'!$B$1217:$AT$2185,2,0)</f>
        <v>44063.45765</v>
      </c>
      <c r="C1239" s="15" t="str">
        <f>VLOOKUP(F1239,'Datos por dni'!$B$1217:$V$2185,9,0)</f>
        <v/>
      </c>
      <c r="D1239" s="15" t="str">
        <f>IFERROR(__xludf.DUMMYFUNCTION("IF(REGEXMATCH(E1239,""^[0-9]{8}$""),""DNI"",IF(E1239&lt;&gt;"""",""OTRO"",""""))"),"DNI")</f>
        <v>DNI</v>
      </c>
      <c r="E1239" s="42" t="s">
        <v>724</v>
      </c>
      <c r="F1239" s="25">
        <v>9.5101863E7</v>
      </c>
      <c r="G1239" s="15" t="str">
        <f>VLOOKUP(TEXT(F1239,"0"),'Nacionalidades de todo por dni'!$A$2:$B$2168,2,0)</f>
        <v>Peru</v>
      </c>
      <c r="H1239" s="18"/>
      <c r="I1239" s="15"/>
      <c r="J1239" s="15"/>
      <c r="K1239" s="18" t="str">
        <f>VLOOKUP(F1239,'Datos por dni'!$B$10:$AM$2168,11,0)</f>
        <v>Fines de semana y feriados</v>
      </c>
      <c r="L1239" s="15"/>
      <c r="M1239" s="15"/>
      <c r="N1239" s="15"/>
      <c r="O1239" s="15"/>
      <c r="P1239" s="15"/>
      <c r="Q1239" s="15"/>
    </row>
    <row r="1240">
      <c r="A1240" s="9" t="s">
        <v>673</v>
      </c>
      <c r="B1240" s="80">
        <f>VLOOKUP(F1240,'Datos por dni'!$B$1217:$AT$2185,2,0)</f>
        <v>44063.72938</v>
      </c>
      <c r="C1240" s="15" t="str">
        <f>VLOOKUP(F1240,'Datos por dni'!$B$1217:$V$2185,9,0)</f>
        <v/>
      </c>
      <c r="D1240" s="15" t="str">
        <f>IFERROR(__xludf.DUMMYFUNCTION("IF(REGEXMATCH(E1240,""^[0-9]{8}$""),""DNI"",IF(E1240&lt;&gt;"""",""OTRO"",""""))"),"DNI")</f>
        <v>DNI</v>
      </c>
      <c r="E1240" s="42" t="s">
        <v>725</v>
      </c>
      <c r="F1240" s="25">
        <v>2.5165817E7</v>
      </c>
      <c r="G1240" s="15" t="str">
        <f>VLOOKUP(TEXT(F1240,"0"),'Nacionalidades de todo por dni'!$A$2:$B$2168,2,0)</f>
        <v>Argentina</v>
      </c>
      <c r="H1240" s="18"/>
      <c r="I1240" s="15"/>
      <c r="J1240" s="15"/>
      <c r="K1240" s="18" t="str">
        <f>VLOOKUP(F1240,'Datos por dni'!$B$10:$AM$2168,11,0)</f>
        <v>Fines de semana y feriados</v>
      </c>
      <c r="L1240" s="15"/>
      <c r="M1240" s="15"/>
      <c r="N1240" s="15"/>
      <c r="O1240" s="15"/>
      <c r="P1240" s="15"/>
      <c r="Q1240" s="15"/>
    </row>
    <row r="1241">
      <c r="A1241" s="9" t="s">
        <v>673</v>
      </c>
      <c r="B1241" s="80">
        <f>VLOOKUP(F1241,'Datos por dni'!$B$1217:$AT$2185,2,0)</f>
        <v>44064.76875</v>
      </c>
      <c r="C1241" s="15" t="str">
        <f>VLOOKUP(F1241,'Datos por dni'!$B$1217:$V$2185,9,0)</f>
        <v/>
      </c>
      <c r="D1241" s="15" t="str">
        <f>IFERROR(__xludf.DUMMYFUNCTION("IF(REGEXMATCH(E1241,""^[0-9]{8}$""),""DNI"",IF(E1241&lt;&gt;"""",""OTRO"",""""))"),"DNI")</f>
        <v>DNI</v>
      </c>
      <c r="E1241" s="42" t="s">
        <v>726</v>
      </c>
      <c r="F1241" s="25">
        <v>4.3021252E7</v>
      </c>
      <c r="G1241" s="15" t="str">
        <f>VLOOKUP(TEXT(F1241,"0"),'Nacionalidades de todo por dni'!$A$2:$B$2168,2,0)</f>
        <v>Argentina</v>
      </c>
      <c r="H1241" s="18"/>
      <c r="I1241" s="15"/>
      <c r="J1241" s="15"/>
      <c r="K1241" s="18" t="str">
        <f>VLOOKUP(F1241,'Datos por dni'!$B$10:$AM$2168,11,0)</f>
        <v>Fines de semana y feriados</v>
      </c>
      <c r="L1241" s="15"/>
      <c r="M1241" s="15"/>
      <c r="N1241" s="15"/>
      <c r="O1241" s="15"/>
      <c r="P1241" s="15"/>
      <c r="Q1241" s="15"/>
    </row>
    <row r="1242">
      <c r="A1242" s="9" t="s">
        <v>673</v>
      </c>
      <c r="B1242" s="80">
        <f>VLOOKUP(F1242,'Datos por dni'!$B$1217:$AT$2185,2,0)</f>
        <v>44063.45723</v>
      </c>
      <c r="C1242" s="15" t="str">
        <f>VLOOKUP(F1242,'Datos por dni'!$B$1217:$V$2185,9,0)</f>
        <v/>
      </c>
      <c r="D1242" s="15" t="str">
        <f>IFERROR(__xludf.DUMMYFUNCTION("IF(REGEXMATCH(E1242,""^[0-9]{8}$""),""DNI"",IF(E1242&lt;&gt;"""",""OTRO"",""""))"),"DNI")</f>
        <v>DNI</v>
      </c>
      <c r="E1242" s="42" t="s">
        <v>727</v>
      </c>
      <c r="F1242" s="25">
        <v>4.4531945E7</v>
      </c>
      <c r="G1242" s="15" t="str">
        <f>VLOOKUP(TEXT(F1242,"0"),'Nacionalidades de todo por dni'!$A$2:$B$2168,2,0)</f>
        <v>Argentina</v>
      </c>
      <c r="H1242" s="18"/>
      <c r="I1242" s="15"/>
      <c r="J1242" s="15"/>
      <c r="K1242" s="18" t="str">
        <f>VLOOKUP(F1242,'Datos por dni'!$B$10:$AM$2168,11,0)</f>
        <v>Días de semana por la tarde</v>
      </c>
      <c r="L1242" s="15"/>
      <c r="M1242" s="15"/>
      <c r="N1242" s="15"/>
      <c r="O1242" s="15"/>
      <c r="P1242" s="15"/>
      <c r="Q1242" s="15"/>
    </row>
    <row r="1243">
      <c r="A1243" s="9" t="s">
        <v>673</v>
      </c>
      <c r="B1243" s="80">
        <f>VLOOKUP(F1243,'Datos por dni'!$B$1217:$AT$2185,2,0)</f>
        <v>44066.96874</v>
      </c>
      <c r="C1243" s="15" t="str">
        <f>VLOOKUP(F1243,'Datos por dni'!$B$1217:$V$2185,9,0)</f>
        <v/>
      </c>
      <c r="D1243" s="15" t="str">
        <f>IFERROR(__xludf.DUMMYFUNCTION("IF(REGEXMATCH(E1243,""^[0-9]{8}$""),""DNI"",IF(E1243&lt;&gt;"""",""OTRO"",""""))"),"DNI")</f>
        <v>DNI</v>
      </c>
      <c r="E1243" s="42" t="s">
        <v>728</v>
      </c>
      <c r="F1243" s="25">
        <v>3.1143805E7</v>
      </c>
      <c r="G1243" s="15" t="str">
        <f>VLOOKUP(TEXT(F1243,"0"),'Nacionalidades de todo por dni'!$A$2:$B$2168,2,0)</f>
        <v>Argentina</v>
      </c>
      <c r="H1243" s="18"/>
      <c r="I1243" s="15"/>
      <c r="J1243" s="15"/>
      <c r="K1243" s="18" t="str">
        <f>VLOOKUP(F1243,'Datos por dni'!$B$10:$AM$2168,11,0)</f>
        <v>Fines de semana y feriados</v>
      </c>
      <c r="L1243" s="15"/>
      <c r="M1243" s="15"/>
      <c r="N1243" s="15"/>
      <c r="O1243" s="15"/>
      <c r="P1243" s="15"/>
      <c r="Q1243" s="15"/>
    </row>
    <row r="1244">
      <c r="A1244" s="9" t="s">
        <v>673</v>
      </c>
      <c r="B1244" s="80">
        <f>VLOOKUP(F1244,'Datos por dni'!$B$1217:$AT$2185,2,0)</f>
        <v>44068.42498</v>
      </c>
      <c r="C1244" s="15" t="str">
        <f>VLOOKUP(F1244,'Datos por dni'!$B$1217:$V$2185,9,0)</f>
        <v/>
      </c>
      <c r="D1244" s="15" t="str">
        <f>IFERROR(__xludf.DUMMYFUNCTION("IF(REGEXMATCH(E1244,""^[0-9]{8}$""),""DNI"",IF(E1244&lt;&gt;"""",""OTRO"",""""))"),"DNI")</f>
        <v>DNI</v>
      </c>
      <c r="E1244" s="42" t="s">
        <v>729</v>
      </c>
      <c r="F1244" s="25">
        <v>2.716043E7</v>
      </c>
      <c r="G1244" s="15" t="str">
        <f>VLOOKUP(TEXT(F1244,"0"),'Nacionalidades de todo por dni'!$A$2:$B$2168,2,0)</f>
        <v>Argentina</v>
      </c>
      <c r="H1244" s="18"/>
      <c r="I1244" s="15"/>
      <c r="J1244" s="15"/>
      <c r="K1244" s="18" t="str">
        <f>VLOOKUP(F1244,'Datos por dni'!$B$10:$AM$2168,11,0)</f>
        <v>tambien podria en la semana por la tarde. </v>
      </c>
      <c r="L1244" s="15"/>
      <c r="M1244" s="15"/>
      <c r="N1244" s="15"/>
      <c r="O1244" s="15"/>
      <c r="P1244" s="15"/>
      <c r="Q1244" s="15"/>
    </row>
    <row r="1245">
      <c r="A1245" s="9" t="s">
        <v>673</v>
      </c>
      <c r="B1245" s="77" t="str">
        <f>VLOOKUP(F1245,'Datos por dni'!$B$1217:$AT$2185,2,0)</f>
        <v/>
      </c>
      <c r="C1245" s="15" t="str">
        <f>VLOOKUP(F1245,'Datos por dni'!$B$1217:$V$2185,9,0)</f>
        <v/>
      </c>
      <c r="D1245" s="15" t="str">
        <f>IFERROR(__xludf.DUMMYFUNCTION("IF(REGEXMATCH(E1245,""^[0-9]{8}$""),""DNI"",IF(E1245&lt;&gt;"""",""OTRO"",""""))"),"DNI")</f>
        <v>DNI</v>
      </c>
      <c r="E1245" s="42" t="s">
        <v>730</v>
      </c>
      <c r="F1245" s="103">
        <v>3.8705296E7</v>
      </c>
      <c r="G1245" s="15" t="str">
        <f>VLOOKUP(TEXT(F1245,"0"),'Nacionalidades de todo por dni'!$A$2:$B$2168,2,0)</f>
        <v>Argentina</v>
      </c>
      <c r="H1245" s="18"/>
      <c r="I1245" s="15"/>
      <c r="J1245" s="15"/>
      <c r="K1245" s="18" t="str">
        <f>VLOOKUP(F1245,'Datos por dni'!$B$10:$AM$2168,11,0)</f>
        <v/>
      </c>
      <c r="L1245" s="15"/>
      <c r="M1245" s="15"/>
      <c r="N1245" s="15"/>
      <c r="O1245" s="15"/>
      <c r="P1245" s="15"/>
      <c r="Q1245" s="15"/>
    </row>
    <row r="1246">
      <c r="A1246" s="9" t="s">
        <v>673</v>
      </c>
      <c r="B1246" s="80">
        <f>VLOOKUP(F1246,'Datos por dni'!$B$1217:$AT$2185,2,0)</f>
        <v>44063.65878</v>
      </c>
      <c r="C1246" s="15" t="str">
        <f>VLOOKUP(F1246,'Datos por dni'!$B$1217:$V$2185,9,0)</f>
        <v/>
      </c>
      <c r="D1246" s="15" t="str">
        <f>IFERROR(__xludf.DUMMYFUNCTION("IF(REGEXMATCH(E1246,""^[0-9]{8}$""),""DNI"",IF(E1246&lt;&gt;"""",""OTRO"",""""))"),"DNI")</f>
        <v>DNI</v>
      </c>
      <c r="E1246" s="42" t="s">
        <v>731</v>
      </c>
      <c r="F1246" s="25">
        <v>3.572797E7</v>
      </c>
      <c r="G1246" s="15" t="str">
        <f>VLOOKUP(TEXT(F1246,"0"),'Nacionalidades de todo por dni'!$A$2:$B$2168,2,0)</f>
        <v>Argentina</v>
      </c>
      <c r="H1246" s="18"/>
      <c r="I1246" s="15"/>
      <c r="J1246" s="15"/>
      <c r="K1246" s="18" t="str">
        <f>VLOOKUP(F1246,'Datos por dni'!$B$10:$AM$2168,11,0)</f>
        <v>Fines de semana y feriados</v>
      </c>
      <c r="L1246" s="15"/>
      <c r="M1246" s="15"/>
      <c r="N1246" s="15"/>
      <c r="O1246" s="15"/>
      <c r="P1246" s="15"/>
      <c r="Q1246" s="15"/>
    </row>
    <row r="1247">
      <c r="A1247" s="9" t="s">
        <v>673</v>
      </c>
      <c r="B1247" s="80">
        <f>VLOOKUP(F1247,'Datos por dni'!$B$1217:$AT$2185,2,0)</f>
        <v>44063.48781</v>
      </c>
      <c r="C1247" s="15" t="str">
        <f>VLOOKUP(F1247,'Datos por dni'!$B$1217:$V$2185,9,0)</f>
        <v/>
      </c>
      <c r="D1247" s="15" t="str">
        <f>IFERROR(__xludf.DUMMYFUNCTION("IF(REGEXMATCH(E1247,""^[0-9]{8}$""),""DNI"",IF(E1247&lt;&gt;"""",""OTRO"",""""))"),"DNI")</f>
        <v>DNI</v>
      </c>
      <c r="E1247" s="42" t="s">
        <v>732</v>
      </c>
      <c r="F1247" s="25">
        <v>3.1187005E7</v>
      </c>
      <c r="G1247" s="15" t="str">
        <f>VLOOKUP(TEXT(F1247,"0"),'Nacionalidades de todo por dni'!$A$2:$B$2168,2,0)</f>
        <v>Argentina</v>
      </c>
      <c r="H1247" s="18"/>
      <c r="I1247" s="15"/>
      <c r="J1247" s="15"/>
      <c r="K1247" s="18" t="str">
        <f>VLOOKUP(F1247,'Datos por dni'!$B$10:$AM$2168,11,0)</f>
        <v>Fines de semana y feriados</v>
      </c>
      <c r="L1247" s="15"/>
      <c r="M1247" s="15"/>
      <c r="N1247" s="15"/>
      <c r="O1247" s="15"/>
      <c r="P1247" s="15"/>
      <c r="Q1247" s="15"/>
    </row>
    <row r="1248">
      <c r="A1248" s="9" t="s">
        <v>673</v>
      </c>
      <c r="B1248" s="80">
        <f>VLOOKUP(F1248,'Datos por dni'!$B$1217:$AT$2185,2,0)</f>
        <v>44063.50193</v>
      </c>
      <c r="C1248" s="15" t="str">
        <f>VLOOKUP(F1248,'Datos por dni'!$B$1217:$V$2185,9,0)</f>
        <v/>
      </c>
      <c r="D1248" s="15" t="str">
        <f>IFERROR(__xludf.DUMMYFUNCTION("IF(REGEXMATCH(E1248,""^[0-9]{8}$""),""DNI"",IF(E1248&lt;&gt;"""",""OTRO"",""""))"),"DNI")</f>
        <v>DNI</v>
      </c>
      <c r="E1248" s="42" t="s">
        <v>733</v>
      </c>
      <c r="F1248" s="25">
        <v>3.8322988E7</v>
      </c>
      <c r="G1248" s="15" t="str">
        <f>VLOOKUP(TEXT(F1248,"0"),'Nacionalidades de todo por dni'!$A$2:$B$2168,2,0)</f>
        <v>Argentina</v>
      </c>
      <c r="H1248" s="18"/>
      <c r="I1248" s="15"/>
      <c r="J1248" s="15"/>
      <c r="K1248" s="18" t="str">
        <f>VLOOKUP(F1248,'Datos por dni'!$B$10:$AM$2168,11,0)</f>
        <v>Días de semana por la mañana</v>
      </c>
      <c r="L1248" s="15"/>
      <c r="M1248" s="15"/>
      <c r="N1248" s="15"/>
      <c r="O1248" s="15"/>
      <c r="P1248" s="15"/>
      <c r="Q1248" s="15"/>
    </row>
    <row r="1249">
      <c r="A1249" s="9" t="s">
        <v>673</v>
      </c>
      <c r="B1249" s="80">
        <f>VLOOKUP(F1249,'Datos por dni'!$B$1217:$AT$2185,2,0)</f>
        <v>44062.55871</v>
      </c>
      <c r="C1249" s="15" t="str">
        <f>VLOOKUP(F1249,'Datos por dni'!$B$1217:$V$2185,9,0)</f>
        <v/>
      </c>
      <c r="D1249" s="15" t="str">
        <f>IFERROR(__xludf.DUMMYFUNCTION("IF(REGEXMATCH(E1249,""^[0-9]{8}$""),""DNI"",IF(E1249&lt;&gt;"""",""OTRO"",""""))"),"DNI")</f>
        <v>DNI</v>
      </c>
      <c r="E1249" s="42" t="s">
        <v>734</v>
      </c>
      <c r="F1249" s="25">
        <v>4.3990858E7</v>
      </c>
      <c r="G1249" s="15" t="str">
        <f>VLOOKUP(TEXT(F1249,"0"),'Nacionalidades de todo por dni'!$A$2:$B$2168,2,0)</f>
        <v>Argentina</v>
      </c>
      <c r="H1249" s="18"/>
      <c r="I1249" s="15"/>
      <c r="J1249" s="15"/>
      <c r="K1249" s="18" t="str">
        <f>VLOOKUP(F1249,'Datos por dni'!$B$10:$AM$2168,11,0)</f>
        <v>Fines de semana y feriados</v>
      </c>
      <c r="L1249" s="15"/>
      <c r="M1249" s="15"/>
      <c r="N1249" s="15"/>
      <c r="O1249" s="15"/>
      <c r="P1249" s="15"/>
      <c r="Q1249" s="15"/>
    </row>
    <row r="1250">
      <c r="A1250" s="9" t="s">
        <v>673</v>
      </c>
      <c r="B1250" s="80">
        <f>VLOOKUP(F1250,'Datos por dni'!$B$1217:$AT$2185,2,0)</f>
        <v>44063.5084</v>
      </c>
      <c r="C1250" s="15" t="str">
        <f>VLOOKUP(F1250,'Datos por dni'!$B$1217:$V$2185,9,0)</f>
        <v/>
      </c>
      <c r="D1250" s="15" t="str">
        <f>IFERROR(__xludf.DUMMYFUNCTION("IF(REGEXMATCH(E1250,""^[0-9]{8}$""),""DNI"",IF(E1250&lt;&gt;"""",""OTRO"",""""))"),"DNI")</f>
        <v>DNI</v>
      </c>
      <c r="E1250" s="42" t="s">
        <v>735</v>
      </c>
      <c r="F1250" s="25">
        <v>4.3977275E7</v>
      </c>
      <c r="G1250" s="15" t="str">
        <f>VLOOKUP(TEXT(F1250,"0"),'Nacionalidades de todo por dni'!$A$2:$B$2168,2,0)</f>
        <v>Argentina</v>
      </c>
      <c r="H1250" s="18"/>
      <c r="I1250" s="15"/>
      <c r="J1250" s="15"/>
      <c r="K1250" s="18" t="str">
        <f>VLOOKUP(F1250,'Datos por dni'!$B$10:$AM$2168,11,0)</f>
        <v>Días de semana por la tarde</v>
      </c>
      <c r="L1250" s="15"/>
      <c r="M1250" s="15"/>
      <c r="N1250" s="15"/>
      <c r="O1250" s="15"/>
      <c r="P1250" s="15"/>
      <c r="Q1250" s="15"/>
    </row>
    <row r="1251">
      <c r="A1251" s="9" t="s">
        <v>673</v>
      </c>
      <c r="B1251" s="80">
        <f>VLOOKUP(F1251,'Datos por dni'!$B$1217:$AT$2185,2,0)</f>
        <v>44065.62647</v>
      </c>
      <c r="C1251" s="15" t="str">
        <f>VLOOKUP(F1251,'Datos por dni'!$B$1217:$V$2185,9,0)</f>
        <v/>
      </c>
      <c r="D1251" s="15" t="str">
        <f>IFERROR(__xludf.DUMMYFUNCTION("IF(REGEXMATCH(E1251,""^[0-9]{8}$""),""DNI"",IF(E1251&lt;&gt;"""",""OTRO"",""""))"),"DNI")</f>
        <v>DNI</v>
      </c>
      <c r="E1251" s="42" t="s">
        <v>736</v>
      </c>
      <c r="F1251" s="25">
        <v>4.2026757E7</v>
      </c>
      <c r="G1251" s="15" t="str">
        <f>VLOOKUP(TEXT(F1251,"0"),'Nacionalidades de todo por dni'!$A$2:$B$2168,2,0)</f>
        <v>Argentina</v>
      </c>
      <c r="H1251" s="18"/>
      <c r="I1251" s="15"/>
      <c r="J1251" s="15"/>
      <c r="K1251" s="18" t="str">
        <f>VLOOKUP(F1251,'Datos por dni'!$B$10:$AM$2168,11,0)</f>
        <v>Fines de semana y feriados</v>
      </c>
      <c r="L1251" s="15"/>
      <c r="M1251" s="15"/>
      <c r="N1251" s="15"/>
      <c r="O1251" s="15"/>
      <c r="P1251" s="15"/>
      <c r="Q1251" s="15"/>
    </row>
    <row r="1252">
      <c r="A1252" s="9" t="s">
        <v>673</v>
      </c>
      <c r="B1252" s="80" t="str">
        <f>VLOOKUP(F1252,'Datos por dni'!$B$1217:$AT$2185,2,0)</f>
        <v/>
      </c>
      <c r="C1252" s="15" t="str">
        <f>VLOOKUP(F1252,'Datos por dni'!$B$1217:$V$2185,9,0)</f>
        <v/>
      </c>
      <c r="D1252" s="15" t="str">
        <f>IFERROR(__xludf.DUMMYFUNCTION("IF(REGEXMATCH(E1252,""^[0-9]{8}$""),""DNI"",IF(E1252&lt;&gt;"""",""OTRO"",""""))"),"DNI")</f>
        <v>DNI</v>
      </c>
      <c r="E1252" s="42" t="s">
        <v>737</v>
      </c>
      <c r="F1252" s="25">
        <v>3.740559E7</v>
      </c>
      <c r="G1252" s="15" t="str">
        <f>VLOOKUP(TEXT(F1252,"0"),'Nacionalidades de todo por dni'!$A$2:$B$2168,2,0)</f>
        <v>Argentina</v>
      </c>
      <c r="H1252" s="18"/>
      <c r="I1252" s="15"/>
      <c r="J1252" s="15"/>
      <c r="K1252" s="106" t="str">
        <f>VLOOKUP(F1252,'Datos por dni'!$B$10:$AM$2168,11,0)</f>
        <v/>
      </c>
      <c r="L1252" s="15"/>
      <c r="M1252" s="15"/>
      <c r="N1252" s="15"/>
      <c r="O1252" s="15"/>
      <c r="P1252" s="15"/>
      <c r="Q1252" s="15"/>
    </row>
    <row r="1253">
      <c r="A1253" s="9" t="s">
        <v>673</v>
      </c>
      <c r="B1253" s="80" t="str">
        <f>VLOOKUP(F1253,'Datos por dni'!$B$1217:$AT$2185,2,0)</f>
        <v/>
      </c>
      <c r="C1253" s="15" t="str">
        <f>VLOOKUP(F1253,'Datos por dni'!$B$1217:$V$2185,9,0)</f>
        <v/>
      </c>
      <c r="D1253" s="15" t="str">
        <f>IFERROR(__xludf.DUMMYFUNCTION("IF(REGEXMATCH(E1253,""^[0-9]{8}$""),""DNI"",IF(E1253&lt;&gt;"""",""OTRO"",""""))"),"DNI")</f>
        <v>DNI</v>
      </c>
      <c r="E1253" s="42" t="s">
        <v>737</v>
      </c>
      <c r="F1253" s="25">
        <v>3.740559E7</v>
      </c>
      <c r="G1253" s="15" t="str">
        <f>VLOOKUP(TEXT(F1253,"0"),'Nacionalidades de todo por dni'!$A$2:$B$2168,2,0)</f>
        <v>Argentina</v>
      </c>
      <c r="H1253" s="18"/>
      <c r="I1253" s="15"/>
      <c r="J1253" s="15"/>
      <c r="K1253" s="106" t="str">
        <f>VLOOKUP(F1253,'Datos por dni'!$B$10:$AM$2168,11,0)</f>
        <v/>
      </c>
      <c r="L1253" s="15"/>
      <c r="M1253" s="15"/>
      <c r="N1253" s="15"/>
      <c r="O1253" s="15"/>
      <c r="P1253" s="15"/>
      <c r="Q1253" s="15"/>
    </row>
    <row r="1254">
      <c r="A1254" s="9" t="s">
        <v>673</v>
      </c>
      <c r="B1254" s="80">
        <f>VLOOKUP(F1254,'Datos por dni'!$B$1217:$AT$2185,2,0)</f>
        <v>44067.55077</v>
      </c>
      <c r="C1254" s="15" t="str">
        <f>VLOOKUP(F1254,'Datos por dni'!$B$1217:$V$2185,9,0)</f>
        <v/>
      </c>
      <c r="D1254" s="15" t="str">
        <f>IFERROR(__xludf.DUMMYFUNCTION("IF(REGEXMATCH(E1254,""^[0-9]{8}$""),""DNI"",IF(E1254&lt;&gt;"""",""OTRO"",""""))"),"DNI")</f>
        <v>DNI</v>
      </c>
      <c r="E1254" s="42" t="s">
        <v>738</v>
      </c>
      <c r="F1254" s="25">
        <v>3.9338349E7</v>
      </c>
      <c r="G1254" s="15" t="str">
        <f>VLOOKUP(TEXT(F1254,"0"),'Nacionalidades de todo por dni'!$A$2:$B$2168,2,0)</f>
        <v>Argentina</v>
      </c>
      <c r="H1254" s="18"/>
      <c r="I1254" s="15"/>
      <c r="J1254" s="15"/>
      <c r="K1254" s="18" t="str">
        <f>VLOOKUP(F1254,'Datos por dni'!$B$10:$AM$2168,11,0)</f>
        <v>Días de semana por la mañana</v>
      </c>
      <c r="L1254" s="15"/>
      <c r="M1254" s="15"/>
      <c r="N1254" s="15"/>
      <c r="O1254" s="15"/>
      <c r="P1254" s="15"/>
      <c r="Q1254" s="15"/>
    </row>
    <row r="1255">
      <c r="A1255" s="9" t="s">
        <v>673</v>
      </c>
      <c r="B1255" s="80">
        <f>VLOOKUP(F1255,'Datos por dni'!$B$1217:$AT$2185,2,0)</f>
        <v>44065.77707</v>
      </c>
      <c r="C1255" s="15" t="str">
        <f>VLOOKUP(F1255,'Datos por dni'!$B$1217:$V$2185,9,0)</f>
        <v/>
      </c>
      <c r="D1255" s="15" t="str">
        <f>IFERROR(__xludf.DUMMYFUNCTION("IF(REGEXMATCH(E1255,""^[0-9]{8}$""),""DNI"",IF(E1255&lt;&gt;"""",""OTRO"",""""))"),"DNI")</f>
        <v>DNI</v>
      </c>
      <c r="E1255" s="42" t="s">
        <v>739</v>
      </c>
      <c r="F1255" s="25">
        <v>3.5560514E7</v>
      </c>
      <c r="G1255" s="15" t="str">
        <f>VLOOKUP(TEXT(F1255,"0"),'Nacionalidades de todo por dni'!$A$2:$B$2168,2,0)</f>
        <v>Argentina</v>
      </c>
      <c r="H1255" s="18"/>
      <c r="I1255" s="15"/>
      <c r="J1255" s="15"/>
      <c r="K1255" s="18" t="str">
        <f>VLOOKUP(F1255,'Datos por dni'!$B$10:$AM$2168,11,0)</f>
        <v>Fines de semana y feriados</v>
      </c>
      <c r="L1255" s="15"/>
      <c r="M1255" s="15"/>
      <c r="N1255" s="15"/>
      <c r="O1255" s="15"/>
      <c r="P1255" s="15"/>
      <c r="Q1255" s="15"/>
    </row>
    <row r="1256">
      <c r="A1256" s="9" t="s">
        <v>673</v>
      </c>
      <c r="B1256" s="80">
        <f>VLOOKUP(F1256,'Datos por dni'!$B$1217:$AT$2185,2,0)</f>
        <v>44069.00918</v>
      </c>
      <c r="C1256" s="15" t="str">
        <f>VLOOKUP(F1256,'Datos por dni'!$B$1217:$V$2185,9,0)</f>
        <v/>
      </c>
      <c r="D1256" s="15" t="str">
        <f>IFERROR(__xludf.DUMMYFUNCTION("IF(REGEXMATCH(E1256,""^[0-9]{8}$""),""DNI"",IF(E1256&lt;&gt;"""",""OTRO"",""""))"),"DNI")</f>
        <v>DNI</v>
      </c>
      <c r="E1256" s="42" t="s">
        <v>740</v>
      </c>
      <c r="F1256" s="25">
        <v>4.1716332E7</v>
      </c>
      <c r="G1256" s="15" t="str">
        <f>VLOOKUP(TEXT(F1256,"0"),'Nacionalidades de todo por dni'!$A$2:$B$2168,2,0)</f>
        <v>Argentina</v>
      </c>
      <c r="H1256" s="18"/>
      <c r="I1256" s="15"/>
      <c r="J1256" s="15"/>
      <c r="K1256" s="18" t="str">
        <f>VLOOKUP(F1256,'Datos por dni'!$B$10:$AM$2168,11,0)</f>
        <v/>
      </c>
      <c r="L1256" s="15"/>
      <c r="M1256" s="15"/>
      <c r="N1256" s="15"/>
      <c r="O1256" s="15"/>
      <c r="P1256" s="15"/>
      <c r="Q1256" s="15"/>
    </row>
    <row r="1257">
      <c r="A1257" s="9" t="s">
        <v>673</v>
      </c>
      <c r="B1257" s="80">
        <f>VLOOKUP(F1257,'Datos por dni'!$B$1217:$AT$2185,2,0)</f>
        <v>44063.49682</v>
      </c>
      <c r="C1257" s="15" t="str">
        <f>VLOOKUP(F1257,'Datos por dni'!$B$1217:$V$2185,9,0)</f>
        <v/>
      </c>
      <c r="D1257" s="15" t="str">
        <f>IFERROR(__xludf.DUMMYFUNCTION("IF(REGEXMATCH(E1257,""^[0-9]{8}$""),""DNI"",IF(E1257&lt;&gt;"""",""OTRO"",""""))"),"DNI")</f>
        <v>DNI</v>
      </c>
      <c r="E1257" s="42" t="s">
        <v>741</v>
      </c>
      <c r="F1257" s="25">
        <v>3.5201146E7</v>
      </c>
      <c r="G1257" s="15" t="str">
        <f>VLOOKUP(TEXT(F1257,"0"),'Nacionalidades de todo por dni'!$A$2:$B$2168,2,0)</f>
        <v>Argentina</v>
      </c>
      <c r="H1257" s="18"/>
      <c r="I1257" s="15"/>
      <c r="J1257" s="15"/>
      <c r="K1257" s="18" t="str">
        <f>VLOOKUP(F1257,'Datos por dni'!$B$10:$AM$2168,11,0)</f>
        <v>Fines de semana y feriados</v>
      </c>
      <c r="L1257" s="15"/>
      <c r="M1257" s="15"/>
      <c r="N1257" s="15"/>
      <c r="O1257" s="15"/>
      <c r="P1257" s="15"/>
      <c r="Q1257" s="15"/>
    </row>
    <row r="1258">
      <c r="A1258" s="9" t="s">
        <v>673</v>
      </c>
      <c r="B1258" s="80">
        <f>VLOOKUP(F1258,'Datos por dni'!$B$1217:$AT$2185,2,0)</f>
        <v>44069.00918</v>
      </c>
      <c r="C1258" s="15" t="str">
        <f>VLOOKUP(F1258,'Datos por dni'!$B$1217:$V$2185,9,0)</f>
        <v/>
      </c>
      <c r="D1258" s="15" t="str">
        <f>IFERROR(__xludf.DUMMYFUNCTION("IF(REGEXMATCH(E1258,""^[0-9]{8}$""),""DNI"",IF(E1258&lt;&gt;"""",""OTRO"",""""))"),"DNI")</f>
        <v>DNI</v>
      </c>
      <c r="E1258" s="42" t="s">
        <v>740</v>
      </c>
      <c r="F1258" s="25">
        <v>4.1716332E7</v>
      </c>
      <c r="G1258" s="15" t="str">
        <f>VLOOKUP(TEXT(F1258,"0"),'Nacionalidades de todo por dni'!$A$2:$B$2168,2,0)</f>
        <v>Argentina</v>
      </c>
      <c r="H1258" s="18"/>
      <c r="I1258" s="15"/>
      <c r="J1258" s="15"/>
      <c r="K1258" s="18" t="str">
        <f>VLOOKUP(F1258,'Datos por dni'!$B$10:$AM$2168,11,0)</f>
        <v/>
      </c>
      <c r="L1258" s="15"/>
      <c r="M1258" s="15"/>
      <c r="N1258" s="15"/>
      <c r="O1258" s="15"/>
      <c r="P1258" s="15"/>
      <c r="Q1258" s="15"/>
    </row>
    <row r="1259">
      <c r="A1259" s="9" t="s">
        <v>673</v>
      </c>
      <c r="B1259" s="80">
        <f>VLOOKUP(F1259,'Datos por dni'!$B$1217:$AT$2185,2,0)</f>
        <v>44068.41833</v>
      </c>
      <c r="C1259" s="15" t="str">
        <f>VLOOKUP(F1259,'Datos por dni'!$B$1217:$V$2185,9,0)</f>
        <v/>
      </c>
      <c r="D1259" s="15" t="str">
        <f>IFERROR(__xludf.DUMMYFUNCTION("IF(REGEXMATCH(E1259,""^[0-9]{8}$""),""DNI"",IF(E1259&lt;&gt;"""",""OTRO"",""""))"),"DNI")</f>
        <v>DNI</v>
      </c>
      <c r="E1259" s="42" t="s">
        <v>742</v>
      </c>
      <c r="F1259" s="25">
        <v>3.3116549E7</v>
      </c>
      <c r="G1259" s="15" t="str">
        <f>VLOOKUP(TEXT(F1259,"0"),'Nacionalidades de todo por dni'!$A$2:$B$2168,2,0)</f>
        <v>Argentina</v>
      </c>
      <c r="H1259" s="18"/>
      <c r="I1259" s="15"/>
      <c r="J1259" s="15"/>
      <c r="K1259" s="18" t="str">
        <f>VLOOKUP(F1259,'Datos por dni'!$B$10:$AM$2168,11,0)</f>
        <v>por el momenro mis horarios estan complicados por cuestiones laborales</v>
      </c>
      <c r="L1259" s="15"/>
      <c r="M1259" s="15"/>
      <c r="N1259" s="15"/>
      <c r="O1259" s="15"/>
      <c r="P1259" s="15"/>
      <c r="Q1259" s="15"/>
    </row>
    <row r="1260">
      <c r="A1260" s="9" t="s">
        <v>673</v>
      </c>
      <c r="B1260" s="80">
        <f>VLOOKUP(F1260,'Datos por dni'!$B$1217:$AT$2185,2,0)</f>
        <v>44063.51026</v>
      </c>
      <c r="C1260" s="15" t="str">
        <f>VLOOKUP(F1260,'Datos por dni'!$B$1217:$V$2185,9,0)</f>
        <v/>
      </c>
      <c r="D1260" s="15" t="str">
        <f>IFERROR(__xludf.DUMMYFUNCTION("IF(REGEXMATCH(E1260,""^[0-9]{8}$""),""DNI"",IF(E1260&lt;&gt;"""",""OTRO"",""""))"),"DNI")</f>
        <v>DNI</v>
      </c>
      <c r="E1260" s="42" t="s">
        <v>743</v>
      </c>
      <c r="F1260" s="25">
        <v>4.2356912E7</v>
      </c>
      <c r="G1260" s="15" t="str">
        <f>VLOOKUP(TEXT(F1260,"0"),'Nacionalidades de todo por dni'!$A$2:$B$2168,2,0)</f>
        <v>Argentina</v>
      </c>
      <c r="H1260" s="18"/>
      <c r="I1260" s="15"/>
      <c r="J1260" s="15"/>
      <c r="K1260" s="18" t="str">
        <f>VLOOKUP(F1260,'Datos por dni'!$B$10:$AM$2168,11,0)</f>
        <v>Días de semana por la mañana</v>
      </c>
      <c r="L1260" s="15"/>
      <c r="M1260" s="15"/>
      <c r="N1260" s="15"/>
      <c r="O1260" s="15"/>
      <c r="P1260" s="15"/>
      <c r="Q1260" s="15"/>
    </row>
    <row r="1261">
      <c r="A1261" s="9" t="s">
        <v>673</v>
      </c>
      <c r="B1261" s="80">
        <f>VLOOKUP(F1261,'Datos por dni'!$B$1217:$AT$2185,2,0)</f>
        <v>44110.76807</v>
      </c>
      <c r="C1261" s="15" t="str">
        <f>VLOOKUP(F1261,'Datos por dni'!$B$1217:$V$2185,9,0)</f>
        <v/>
      </c>
      <c r="D1261" s="15" t="str">
        <f>IFERROR(__xludf.DUMMYFUNCTION("IF(REGEXMATCH(E1261,""^[0-9]{8}$""),""DNI"",IF(E1261&lt;&gt;"""",""OTRO"",""""))"),"DNI")</f>
        <v>DNI</v>
      </c>
      <c r="E1261" s="42" t="s">
        <v>744</v>
      </c>
      <c r="F1261" s="25">
        <v>4.0558157E7</v>
      </c>
      <c r="G1261" s="15" t="str">
        <f>VLOOKUP(TEXT(F1261,"0"),'Nacionalidades de todo por dni'!$A$2:$B$2168,2,0)</f>
        <v>Argentina</v>
      </c>
      <c r="H1261" s="18"/>
      <c r="I1261" s="15"/>
      <c r="J1261" s="15"/>
      <c r="K1261" s="18" t="str">
        <f>VLOOKUP(F1261,'Datos por dni'!$B$10:$AM$2168,11,0)</f>
        <v>Días de semana por la tarde</v>
      </c>
      <c r="L1261" s="15"/>
      <c r="M1261" s="15"/>
      <c r="N1261" s="15"/>
      <c r="O1261" s="15"/>
      <c r="P1261" s="15"/>
      <c r="Q1261" s="15"/>
    </row>
    <row r="1262">
      <c r="A1262" s="9" t="s">
        <v>673</v>
      </c>
      <c r="B1262" s="80">
        <f>VLOOKUP(F1262,'Datos por dni'!$B$1217:$AT$2185,2,0)</f>
        <v>44067.58637</v>
      </c>
      <c r="C1262" s="15" t="str">
        <f>VLOOKUP(F1262,'Datos por dni'!$B$1217:$V$2185,9,0)</f>
        <v/>
      </c>
      <c r="D1262" s="15" t="str">
        <f>IFERROR(__xludf.DUMMYFUNCTION("IF(REGEXMATCH(E1262,""^[0-9]{8}$""),""DNI"",IF(E1262&lt;&gt;"""",""OTRO"",""""))"),"DNI")</f>
        <v>DNI</v>
      </c>
      <c r="E1262" s="42" t="s">
        <v>745</v>
      </c>
      <c r="F1262" s="25">
        <v>4.2933434E7</v>
      </c>
      <c r="G1262" s="15" t="str">
        <f>VLOOKUP(TEXT(F1262,"0"),'Nacionalidades de todo por dni'!$A$2:$B$2168,2,0)</f>
        <v>Argentina</v>
      </c>
      <c r="H1262" s="18"/>
      <c r="I1262" s="15"/>
      <c r="J1262" s="15"/>
      <c r="K1262" s="18" t="str">
        <f>VLOOKUP(F1262,'Datos por dni'!$B$10:$AM$2168,11,0)</f>
        <v>Fines de semana y feriados</v>
      </c>
      <c r="L1262" s="15"/>
      <c r="M1262" s="15"/>
      <c r="N1262" s="15"/>
      <c r="O1262" s="15"/>
      <c r="P1262" s="15"/>
      <c r="Q1262" s="15"/>
    </row>
    <row r="1263">
      <c r="A1263" s="9" t="s">
        <v>673</v>
      </c>
      <c r="B1263" s="80">
        <f>VLOOKUP(F1263,'Datos por dni'!$B$1217:$AT$2185,2,0)</f>
        <v>44067.6484</v>
      </c>
      <c r="C1263" s="15" t="str">
        <f>VLOOKUP(F1263,'Datos por dni'!$B$1217:$V$2185,9,0)</f>
        <v/>
      </c>
      <c r="D1263" s="15" t="str">
        <f>IFERROR(__xludf.DUMMYFUNCTION("IF(REGEXMATCH(E1263,""^[0-9]{8}$""),""DNI"",IF(E1263&lt;&gt;"""",""OTRO"",""""))"),"DNI")</f>
        <v>DNI</v>
      </c>
      <c r="E1263" s="42" t="s">
        <v>746</v>
      </c>
      <c r="F1263" s="25">
        <v>1.8904757E7</v>
      </c>
      <c r="G1263" s="15" t="str">
        <f>VLOOKUP(TEXT(F1263,"0"),'Nacionalidades de todo por dni'!$A$2:$B$2168,2,0)</f>
        <v>Argentina</v>
      </c>
      <c r="H1263" s="18"/>
      <c r="I1263" s="15"/>
      <c r="J1263" s="15"/>
      <c r="K1263" s="18" t="str">
        <f>VLOOKUP(F1263,'Datos por dni'!$B$10:$AM$2168,11,0)</f>
        <v>Fines de semana y feriados</v>
      </c>
      <c r="L1263" s="15"/>
      <c r="M1263" s="15"/>
      <c r="N1263" s="15"/>
      <c r="O1263" s="15"/>
      <c r="P1263" s="15"/>
      <c r="Q1263" s="15"/>
    </row>
    <row r="1264">
      <c r="A1264" s="9" t="s">
        <v>673</v>
      </c>
      <c r="B1264" s="80">
        <f>VLOOKUP(F1264,'Datos por dni'!$B$1217:$AT$2185,2,0)</f>
        <v>44070.57572</v>
      </c>
      <c r="C1264" s="15" t="str">
        <f>VLOOKUP(F1264,'Datos por dni'!$B$1217:$V$2185,9,0)</f>
        <v/>
      </c>
      <c r="D1264" s="15" t="str">
        <f>IFERROR(__xludf.DUMMYFUNCTION("IF(REGEXMATCH(E1264,""^[0-9]{8}$""),""DNI"",IF(E1264&lt;&gt;"""",""OTRO"",""""))"),"DNI")</f>
        <v>DNI</v>
      </c>
      <c r="E1264" s="42" t="s">
        <v>747</v>
      </c>
      <c r="F1264" s="25">
        <v>3.4399772E7</v>
      </c>
      <c r="G1264" s="15" t="str">
        <f>VLOOKUP(TEXT(F1264,"0"),'Nacionalidades de todo por dni'!$A$2:$B$2168,2,0)</f>
        <v>Argentina</v>
      </c>
      <c r="H1264" s="18"/>
      <c r="I1264" s="15"/>
      <c r="J1264" s="15"/>
      <c r="K1264" s="18" t="str">
        <f>VLOOKUP(F1264,'Datos por dni'!$B$10:$AM$2168,11,0)</f>
        <v>Días de semana por la tarde</v>
      </c>
      <c r="L1264" s="15"/>
      <c r="M1264" s="15"/>
      <c r="N1264" s="15"/>
      <c r="O1264" s="15"/>
      <c r="P1264" s="15"/>
      <c r="Q1264" s="15"/>
    </row>
    <row r="1265">
      <c r="A1265" s="9" t="s">
        <v>673</v>
      </c>
      <c r="B1265" s="80">
        <f>VLOOKUP(F1265,'Datos por dni'!$B$1217:$AT$2185,2,0)</f>
        <v>44112.51931</v>
      </c>
      <c r="C1265" s="15" t="str">
        <f>VLOOKUP(F1265,'Datos por dni'!$B$1217:$V$2185,9,0)</f>
        <v/>
      </c>
      <c r="D1265" s="15" t="str">
        <f>IFERROR(__xludf.DUMMYFUNCTION("IF(REGEXMATCH(E1265,""^[0-9]{8}$""),""DNI"",IF(E1265&lt;&gt;"""",""OTRO"",""""))"),"DNI")</f>
        <v>DNI</v>
      </c>
      <c r="E1265" s="42" t="s">
        <v>748</v>
      </c>
      <c r="F1265" s="25">
        <v>4.1263002E7</v>
      </c>
      <c r="G1265" s="15" t="str">
        <f>VLOOKUP(TEXT(F1265,"0"),'Nacionalidades de todo por dni'!$A$2:$B$2168,2,0)</f>
        <v>Argentina</v>
      </c>
      <c r="H1265" s="18"/>
      <c r="I1265" s="15"/>
      <c r="J1265" s="15"/>
      <c r="K1265" s="18" t="str">
        <f>VLOOKUP(F1265,'Datos por dni'!$B$10:$AM$2168,11,0)</f>
        <v>Mis horarios son muy variados ya que tengo turnos rotativos en el trabajo. Los lunes, viernes y sábados son los que tengo más disponibilidad</v>
      </c>
      <c r="L1265" s="15"/>
      <c r="M1265" s="15"/>
      <c r="N1265" s="15"/>
      <c r="O1265" s="15"/>
      <c r="P1265" s="15"/>
      <c r="Q1265" s="15"/>
    </row>
    <row r="1266">
      <c r="A1266" s="9" t="s">
        <v>673</v>
      </c>
      <c r="B1266" s="80">
        <f>VLOOKUP(F1266,'Datos por dni'!$B$1217:$AT$2185,2,0)</f>
        <v>44092.44176</v>
      </c>
      <c r="C1266" s="15" t="str">
        <f>VLOOKUP(F1266,'Datos por dni'!$B$1217:$V$2185,9,0)</f>
        <v/>
      </c>
      <c r="D1266" s="15" t="str">
        <f>IFERROR(__xludf.DUMMYFUNCTION("IF(REGEXMATCH(E1266,""^[0-9]{8}$""),""DNI"",IF(E1266&lt;&gt;"""",""OTRO"",""""))"),"DNI")</f>
        <v>DNI</v>
      </c>
      <c r="E1266" s="42" t="s">
        <v>749</v>
      </c>
      <c r="F1266" s="25">
        <v>3.4629423E7</v>
      </c>
      <c r="G1266" s="15" t="str">
        <f>VLOOKUP(TEXT(F1266,"0"),'Nacionalidades de todo por dni'!$A$2:$B$2168,2,0)</f>
        <v>Argentina</v>
      </c>
      <c r="H1266" s="18"/>
      <c r="I1266" s="15"/>
      <c r="J1266" s="15"/>
      <c r="K1266" s="18" t="str">
        <f>VLOOKUP(F1266,'Datos por dni'!$B$10:$AM$2168,11,0)</f>
        <v>Días de semana por la mañana</v>
      </c>
      <c r="L1266" s="15"/>
      <c r="M1266" s="15"/>
      <c r="N1266" s="15"/>
      <c r="O1266" s="15"/>
      <c r="P1266" s="15"/>
      <c r="Q1266" s="15"/>
    </row>
    <row r="1267">
      <c r="A1267" s="9" t="s">
        <v>673</v>
      </c>
      <c r="B1267" s="80">
        <f>VLOOKUP(F1267,'Datos por dni'!$B$1217:$AT$2185,2,0)</f>
        <v>44064.46746</v>
      </c>
      <c r="C1267" s="15" t="str">
        <f>VLOOKUP(F1267,'Datos por dni'!$B$1217:$V$2185,9,0)</f>
        <v/>
      </c>
      <c r="D1267" s="15" t="str">
        <f>IFERROR(__xludf.DUMMYFUNCTION("IF(REGEXMATCH(E1267,""^[0-9]{8}$""),""DNI"",IF(E1267&lt;&gt;"""",""OTRO"",""""))"),"DNI")</f>
        <v>DNI</v>
      </c>
      <c r="E1267" s="42" t="s">
        <v>750</v>
      </c>
      <c r="F1267" s="25">
        <v>3.8425622E7</v>
      </c>
      <c r="G1267" s="15" t="str">
        <f>VLOOKUP(TEXT(F1267,"0"),'Nacionalidades de todo por dni'!$A$2:$B$2168,2,0)</f>
        <v>Argentina</v>
      </c>
      <c r="H1267" s="18"/>
      <c r="I1267" s="15"/>
      <c r="J1267" s="15"/>
      <c r="K1267" s="18" t="str">
        <f>VLOOKUP(F1267,'Datos por dni'!$B$10:$AM$2168,11,0)</f>
        <v>Fines de semana y feriados</v>
      </c>
      <c r="L1267" s="15"/>
      <c r="M1267" s="15"/>
      <c r="N1267" s="15"/>
      <c r="O1267" s="15"/>
      <c r="P1267" s="15"/>
      <c r="Q1267" s="15"/>
    </row>
    <row r="1268">
      <c r="A1268" s="9" t="s">
        <v>673</v>
      </c>
      <c r="B1268" s="80">
        <f>VLOOKUP(F1268,'Datos por dni'!$B$1217:$AT$2185,2,0)</f>
        <v>44063.49189</v>
      </c>
      <c r="C1268" s="15" t="str">
        <f>VLOOKUP(F1268,'Datos por dni'!$B$1217:$V$2185,9,0)</f>
        <v/>
      </c>
      <c r="D1268" s="15" t="str">
        <f>IFERROR(__xludf.DUMMYFUNCTION("IF(REGEXMATCH(E1268,""^[0-9]{8}$""),""DNI"",IF(E1268&lt;&gt;"""",""OTRO"",""""))"),"DNI")</f>
        <v>DNI</v>
      </c>
      <c r="E1268" s="42" t="s">
        <v>751</v>
      </c>
      <c r="F1268" s="25">
        <v>4.1953498E7</v>
      </c>
      <c r="G1268" s="15" t="str">
        <f>VLOOKUP(TEXT(F1268,"0"),'Nacionalidades de todo por dni'!$A$2:$B$2168,2,0)</f>
        <v>Argentina</v>
      </c>
      <c r="H1268" s="18"/>
      <c r="I1268" s="15"/>
      <c r="J1268" s="15"/>
      <c r="K1268" s="18" t="str">
        <f>VLOOKUP(F1268,'Datos por dni'!$B$10:$AM$2168,11,0)</f>
        <v>Fines de semana y feriados</v>
      </c>
      <c r="L1268" s="15"/>
      <c r="M1268" s="15"/>
      <c r="N1268" s="15"/>
      <c r="O1268" s="15"/>
      <c r="P1268" s="15"/>
      <c r="Q1268" s="15"/>
    </row>
    <row r="1269">
      <c r="A1269" s="9" t="s">
        <v>673</v>
      </c>
      <c r="B1269" s="80">
        <f>VLOOKUP(F1269,'Datos por dni'!$B$1217:$AT$2185,2,0)</f>
        <v>44078.51897</v>
      </c>
      <c r="C1269" s="15" t="str">
        <f>VLOOKUP(F1269,'Datos por dni'!$B$1217:$V$2185,9,0)</f>
        <v/>
      </c>
      <c r="D1269" s="15" t="str">
        <f>IFERROR(__xludf.DUMMYFUNCTION("IF(REGEXMATCH(E1269,""^[0-9]{8}$""),""DNI"",IF(E1269&lt;&gt;"""",""OTRO"",""""))"),"DNI")</f>
        <v>DNI</v>
      </c>
      <c r="E1269" s="42" t="s">
        <v>752</v>
      </c>
      <c r="F1269" s="25">
        <v>4.1781216E7</v>
      </c>
      <c r="G1269" s="15" t="str">
        <f>VLOOKUP(TEXT(F1269,"0"),'Nacionalidades de todo por dni'!$A$2:$B$2168,2,0)</f>
        <v>Argentina</v>
      </c>
      <c r="H1269" s="18"/>
      <c r="I1269" s="15"/>
      <c r="J1269" s="15"/>
      <c r="K1269" s="18" t="str">
        <f>VLOOKUP(F1269,'Datos por dni'!$B$10:$AM$2168,11,0)</f>
        <v>Días de semana por la tarde</v>
      </c>
      <c r="L1269" s="15"/>
      <c r="M1269" s="15"/>
      <c r="N1269" s="15"/>
      <c r="O1269" s="15"/>
      <c r="P1269" s="15"/>
      <c r="Q1269" s="15"/>
    </row>
    <row r="1270">
      <c r="A1270" s="9" t="s">
        <v>673</v>
      </c>
      <c r="B1270" s="80">
        <f>VLOOKUP(F1270,'Datos por dni'!$B$1217:$AT$2185,2,0)</f>
        <v>44067.68754</v>
      </c>
      <c r="C1270" s="15" t="str">
        <f>VLOOKUP(F1270,'Datos por dni'!$B$1217:$V$2185,9,0)</f>
        <v/>
      </c>
      <c r="D1270" s="15" t="str">
        <f>IFERROR(__xludf.DUMMYFUNCTION("IF(REGEXMATCH(E1270,""^[0-9]{8}$""),""DNI"",IF(E1270&lt;&gt;"""",""OTRO"",""""))"),"DNI")</f>
        <v>DNI</v>
      </c>
      <c r="E1270" s="42" t="s">
        <v>753</v>
      </c>
      <c r="F1270" s="25">
        <v>4.158669E7</v>
      </c>
      <c r="G1270" s="15" t="str">
        <f>VLOOKUP(TEXT(F1270,"0"),'Nacionalidades de todo por dni'!$A$2:$B$2168,2,0)</f>
        <v>Argentina</v>
      </c>
      <c r="H1270" s="18"/>
      <c r="I1270" s="15"/>
      <c r="J1270" s="15"/>
      <c r="K1270" s="18" t="str">
        <f>VLOOKUP(F1270,'Datos por dni'!$B$10:$AM$2168,11,0)</f>
        <v>Fines de semana y feriados</v>
      </c>
      <c r="L1270" s="15"/>
      <c r="M1270" s="15"/>
      <c r="N1270" s="15"/>
      <c r="O1270" s="15"/>
      <c r="P1270" s="15"/>
      <c r="Q1270" s="15"/>
    </row>
    <row r="1271">
      <c r="A1271" s="9" t="s">
        <v>673</v>
      </c>
      <c r="B1271" s="80">
        <f>VLOOKUP(F1271,'Datos por dni'!$B$1217:$AT$2185,2,0)</f>
        <v>44078.51897</v>
      </c>
      <c r="C1271" s="15" t="str">
        <f>VLOOKUP(F1271,'Datos por dni'!$B$1217:$V$2185,9,0)</f>
        <v/>
      </c>
      <c r="D1271" s="15" t="str">
        <f>IFERROR(__xludf.DUMMYFUNCTION("IF(REGEXMATCH(E1271,""^[0-9]{8}$""),""DNI"",IF(E1271&lt;&gt;"""",""OTRO"",""""))"),"DNI")</f>
        <v>DNI</v>
      </c>
      <c r="E1271" s="42" t="s">
        <v>752</v>
      </c>
      <c r="F1271" s="25">
        <v>4.1781216E7</v>
      </c>
      <c r="G1271" s="15" t="str">
        <f>VLOOKUP(TEXT(F1271,"0"),'Nacionalidades de todo por dni'!$A$2:$B$2168,2,0)</f>
        <v>Argentina</v>
      </c>
      <c r="H1271" s="18"/>
      <c r="I1271" s="15"/>
      <c r="J1271" s="15"/>
      <c r="K1271" s="18" t="str">
        <f>VLOOKUP(F1271,'Datos por dni'!$B$10:$AM$2168,11,0)</f>
        <v>Días de semana por la tarde</v>
      </c>
      <c r="L1271" s="15"/>
      <c r="M1271" s="15"/>
      <c r="N1271" s="15"/>
      <c r="O1271" s="15"/>
      <c r="P1271" s="15"/>
      <c r="Q1271" s="15"/>
    </row>
    <row r="1272">
      <c r="A1272" s="9" t="s">
        <v>673</v>
      </c>
      <c r="B1272" s="80">
        <f>VLOOKUP(F1272,'Datos por dni'!$B$1217:$AT$2185,2,0)</f>
        <v>44062.82357</v>
      </c>
      <c r="C1272" s="15" t="str">
        <f>VLOOKUP(F1272,'Datos por dni'!$B$1217:$V$2185,9,0)</f>
        <v/>
      </c>
      <c r="D1272" s="15" t="str">
        <f>IFERROR(__xludf.DUMMYFUNCTION("IF(REGEXMATCH(E1272,""^[0-9]{8}$""),""DNI"",IF(E1272&lt;&gt;"""",""OTRO"",""""))"),"DNI")</f>
        <v>DNI</v>
      </c>
      <c r="E1272" s="42" t="s">
        <v>754</v>
      </c>
      <c r="F1272" s="25">
        <v>9.5879751E7</v>
      </c>
      <c r="G1272" s="15" t="str">
        <f>VLOOKUP(TEXT(F1272,"0"),'Nacionalidades de todo por dni'!$A$2:$B$2168,2,0)</f>
        <v>Venezuela</v>
      </c>
      <c r="H1272" s="18"/>
      <c r="I1272" s="15"/>
      <c r="J1272" s="15"/>
      <c r="K1272" s="18" t="str">
        <f>VLOOKUP(F1272,'Datos por dni'!$B$10:$AM$2168,11,0)</f>
        <v>Fines de semana y feriados</v>
      </c>
      <c r="L1272" s="15"/>
      <c r="M1272" s="15"/>
      <c r="N1272" s="15"/>
      <c r="O1272" s="15"/>
      <c r="P1272" s="15"/>
      <c r="Q1272" s="15"/>
    </row>
    <row r="1273">
      <c r="A1273" s="9" t="s">
        <v>673</v>
      </c>
      <c r="B1273" s="80">
        <f>VLOOKUP(F1273,'Datos por dni'!$B$1217:$AT$2185,2,0)</f>
        <v>44062.71652</v>
      </c>
      <c r="C1273" s="15" t="str">
        <f>VLOOKUP(F1273,'Datos por dni'!$B$1217:$V$2185,9,0)</f>
        <v/>
      </c>
      <c r="D1273" s="15" t="str">
        <f>IFERROR(__xludf.DUMMYFUNCTION("IF(REGEXMATCH(E1273,""^[0-9]{8}$""),""DNI"",IF(E1273&lt;&gt;"""",""OTRO"",""""))"),"DNI")</f>
        <v>DNI</v>
      </c>
      <c r="E1273" s="42" t="s">
        <v>755</v>
      </c>
      <c r="F1273" s="25">
        <v>3.4770876E7</v>
      </c>
      <c r="G1273" s="15" t="str">
        <f>VLOOKUP(TEXT(F1273,"0"),'Nacionalidades de todo por dni'!$A$2:$B$2168,2,0)</f>
        <v>Argentina</v>
      </c>
      <c r="H1273" s="18"/>
      <c r="I1273" s="15"/>
      <c r="J1273" s="15"/>
      <c r="K1273" s="18" t="str">
        <f>VLOOKUP(F1273,'Datos por dni'!$B$10:$AM$2168,11,0)</f>
        <v>La mañana y los domingos.</v>
      </c>
      <c r="L1273" s="15"/>
      <c r="M1273" s="15"/>
      <c r="N1273" s="15"/>
      <c r="O1273" s="15"/>
      <c r="P1273" s="15"/>
      <c r="Q1273" s="15"/>
    </row>
    <row r="1274">
      <c r="A1274" s="9" t="s">
        <v>673</v>
      </c>
      <c r="B1274" s="80" t="str">
        <f>VLOOKUP(F1274,'Datos por dni'!$B$1217:$AT$2185,2,0)</f>
        <v/>
      </c>
      <c r="C1274" s="15" t="str">
        <f>VLOOKUP(F1274,'Datos por dni'!$B$1217:$V$2185,9,0)</f>
        <v/>
      </c>
      <c r="D1274" s="15" t="str">
        <f>IFERROR(__xludf.DUMMYFUNCTION("IF(REGEXMATCH(E1274,""^[0-9]{8}$""),""DNI"",IF(E1274&lt;&gt;"""",""OTRO"",""""))"),"DNI")</f>
        <v>DNI</v>
      </c>
      <c r="E1274" s="42" t="s">
        <v>756</v>
      </c>
      <c r="F1274" s="25">
        <v>3.9244257E7</v>
      </c>
      <c r="G1274" s="15" t="str">
        <f>VLOOKUP(TEXT(F1274,"0"),'Nacionalidades de todo por dni'!$A$2:$B$2168,2,0)</f>
        <v>Argentina</v>
      </c>
      <c r="H1274" s="18"/>
      <c r="I1274" s="15"/>
      <c r="J1274" s="15"/>
      <c r="K1274" s="18" t="str">
        <f>VLOOKUP(F1274,'Datos por dni'!$B$10:$AM$2168,11,0)</f>
        <v/>
      </c>
      <c r="L1274" s="15"/>
      <c r="M1274" s="15"/>
      <c r="N1274" s="15"/>
      <c r="O1274" s="15"/>
      <c r="P1274" s="15"/>
      <c r="Q1274" s="15"/>
    </row>
    <row r="1275">
      <c r="A1275" s="9" t="s">
        <v>673</v>
      </c>
      <c r="B1275" s="80">
        <f>VLOOKUP(F1275,'Datos por dni'!$B$1217:$AT$2185,2,0)</f>
        <v>44068.41831</v>
      </c>
      <c r="C1275" s="15" t="str">
        <f>VLOOKUP(F1275,'Datos por dni'!$B$1217:$V$2185,9,0)</f>
        <v/>
      </c>
      <c r="D1275" s="15" t="str">
        <f>IFERROR(__xludf.DUMMYFUNCTION("IF(REGEXMATCH(E1275,""^[0-9]{8}$""),""DNI"",IF(E1275&lt;&gt;"""",""OTRO"",""""))"),"DNI")</f>
        <v>DNI</v>
      </c>
      <c r="E1275" s="42" t="s">
        <v>757</v>
      </c>
      <c r="F1275" s="25">
        <v>3.7752968E7</v>
      </c>
      <c r="G1275" s="15" t="str">
        <f>VLOOKUP(TEXT(F1275,"0"),'Nacionalidades de todo por dni'!$A$2:$B$2168,2,0)</f>
        <v>Argentina</v>
      </c>
      <c r="H1275" s="18"/>
      <c r="I1275" s="15"/>
      <c r="J1275" s="15"/>
      <c r="K1275" s="18" t="str">
        <f>VLOOKUP(F1275,'Datos por dni'!$B$10:$AM$2168,11,0)</f>
        <v>Tengo cierta flexibilidad dependiendo del día.</v>
      </c>
      <c r="L1275" s="15"/>
      <c r="M1275" s="15"/>
      <c r="N1275" s="15"/>
      <c r="O1275" s="15"/>
      <c r="P1275" s="15"/>
      <c r="Q1275" s="15"/>
    </row>
    <row r="1276">
      <c r="A1276" s="9" t="s">
        <v>673</v>
      </c>
      <c r="B1276" s="80">
        <f>VLOOKUP(F1276,'Datos por dni'!$B$1217:$AT$2185,2,0)</f>
        <v>44062.54709</v>
      </c>
      <c r="C1276" s="15" t="str">
        <f>VLOOKUP(F1276,'Datos por dni'!$B$1217:$V$2185,9,0)</f>
        <v/>
      </c>
      <c r="D1276" s="15" t="str">
        <f>IFERROR(__xludf.DUMMYFUNCTION("IF(REGEXMATCH(E1276,""^[0-9]{8}$""),""DNI"",IF(E1276&lt;&gt;"""",""OTRO"",""""))"),"DNI")</f>
        <v>DNI</v>
      </c>
      <c r="E1276" s="42" t="s">
        <v>758</v>
      </c>
      <c r="F1276" s="25">
        <v>3.9171649E7</v>
      </c>
      <c r="G1276" s="15" t="str">
        <f>VLOOKUP(TEXT(F1276,"0"),'Nacionalidades de todo por dni'!$A$2:$B$2168,2,0)</f>
        <v>Argentina</v>
      </c>
      <c r="H1276" s="18"/>
      <c r="I1276" s="15"/>
      <c r="J1276" s="15"/>
      <c r="K1276" s="18" t="str">
        <f>VLOOKUP(F1276,'Datos por dni'!$B$10:$AM$2168,11,0)</f>
        <v>Fines de semana y feriados</v>
      </c>
      <c r="L1276" s="15"/>
      <c r="M1276" s="15"/>
      <c r="N1276" s="15"/>
      <c r="O1276" s="15"/>
      <c r="P1276" s="15"/>
      <c r="Q1276" s="15"/>
    </row>
    <row r="1277">
      <c r="A1277" s="9" t="s">
        <v>673</v>
      </c>
      <c r="B1277" s="80">
        <f>VLOOKUP(F1277,'Datos por dni'!$B$1217:$AT$2185,2,0)</f>
        <v>44067.54924</v>
      </c>
      <c r="C1277" s="15" t="str">
        <f>VLOOKUP(F1277,'Datos por dni'!$B$1217:$V$2185,9,0)</f>
        <v/>
      </c>
      <c r="D1277" s="15" t="str">
        <f>IFERROR(__xludf.DUMMYFUNCTION("IF(REGEXMATCH(E1277,""^[0-9]{8}$""),""DNI"",IF(E1277&lt;&gt;"""",""OTRO"",""""))"),"DNI")</f>
        <v>DNI</v>
      </c>
      <c r="E1277" s="42" t="s">
        <v>759</v>
      </c>
      <c r="F1277" s="25">
        <v>3.8995513E7</v>
      </c>
      <c r="G1277" s="15" t="str">
        <f>VLOOKUP(TEXT(F1277,"0"),'Nacionalidades de todo por dni'!$A$2:$B$2168,2,0)</f>
        <v>Argentina</v>
      </c>
      <c r="H1277" s="18"/>
      <c r="I1277" s="15"/>
      <c r="J1277" s="15"/>
      <c r="K1277" s="18" t="str">
        <f>VLOOKUP(F1277,'Datos por dni'!$B$10:$AM$2168,11,0)</f>
        <v>Dias de semana despues de las 17 y fines de semana.</v>
      </c>
      <c r="L1277" s="15"/>
      <c r="M1277" s="15"/>
      <c r="N1277" s="15"/>
      <c r="O1277" s="15"/>
      <c r="P1277" s="15"/>
      <c r="Q1277" s="15"/>
    </row>
    <row r="1278">
      <c r="A1278" s="9" t="s">
        <v>673</v>
      </c>
      <c r="B1278" s="80">
        <f>VLOOKUP(F1278,'Datos por dni'!$B$1217:$AT$2185,2,0)</f>
        <v>44070.81182</v>
      </c>
      <c r="C1278" s="15" t="str">
        <f>VLOOKUP(F1278,'Datos por dni'!$B$1217:$V$2185,9,0)</f>
        <v/>
      </c>
      <c r="D1278" s="15" t="str">
        <f>IFERROR(__xludf.DUMMYFUNCTION("IF(REGEXMATCH(E1278,""^[0-9]{8}$""),""DNI"",IF(E1278&lt;&gt;"""",""OTRO"",""""))"),"DNI")</f>
        <v>DNI</v>
      </c>
      <c r="E1278" s="42" t="s">
        <v>760</v>
      </c>
      <c r="F1278" s="25">
        <v>3.6538238E7</v>
      </c>
      <c r="G1278" s="15" t="str">
        <f>VLOOKUP(TEXT(F1278,"0"),'Nacionalidades de todo por dni'!$A$2:$B$2168,2,0)</f>
        <v>Argentina</v>
      </c>
      <c r="H1278" s="18"/>
      <c r="I1278" s="15"/>
      <c r="J1278" s="15"/>
      <c r="K1278" s="18" t="str">
        <f>VLOOKUP(F1278,'Datos por dni'!$B$10:$AM$2168,11,0)</f>
        <v>Ahora no estoy trabajando por cuarentena pero sino trabajo ROTATIVO.</v>
      </c>
      <c r="L1278" s="15"/>
      <c r="M1278" s="15"/>
      <c r="N1278" s="15"/>
      <c r="O1278" s="15"/>
      <c r="P1278" s="15"/>
      <c r="Q1278" s="15"/>
    </row>
    <row r="1279">
      <c r="A1279" s="9" t="s">
        <v>673</v>
      </c>
      <c r="B1279" s="80">
        <f>VLOOKUP(F1279,'Datos por dni'!$B$1217:$AT$2185,2,0)</f>
        <v>44068.74426</v>
      </c>
      <c r="C1279" s="15" t="str">
        <f>VLOOKUP(F1279,'Datos por dni'!$B$1217:$V$2185,9,0)</f>
        <v/>
      </c>
      <c r="D1279" s="15" t="str">
        <f>IFERROR(__xludf.DUMMYFUNCTION("IF(REGEXMATCH(E1279,""^[0-9]{8}$""),""DNI"",IF(E1279&lt;&gt;"""",""OTRO"",""""))"),"DNI")</f>
        <v>DNI</v>
      </c>
      <c r="E1279" s="42" t="s">
        <v>761</v>
      </c>
      <c r="F1279" s="25">
        <v>3.3773183E7</v>
      </c>
      <c r="G1279" s="15" t="str">
        <f>VLOOKUP(TEXT(F1279,"0"),'Nacionalidades de todo por dni'!$A$2:$B$2168,2,0)</f>
        <v>Argentina</v>
      </c>
      <c r="H1279" s="18"/>
      <c r="I1279" s="15"/>
      <c r="J1279" s="15"/>
      <c r="K1279" s="18" t="str">
        <f>VLOOKUP(F1279,'Datos por dni'!$B$10:$AM$2168,11,0)</f>
        <v>Vivo en otra provincia </v>
      </c>
      <c r="L1279" s="15"/>
      <c r="M1279" s="15"/>
      <c r="N1279" s="15"/>
      <c r="O1279" s="15"/>
      <c r="P1279" s="15"/>
      <c r="Q1279" s="15"/>
    </row>
    <row r="1280">
      <c r="A1280" s="9" t="s">
        <v>673</v>
      </c>
      <c r="B1280" s="80">
        <f>VLOOKUP(F1280,'Datos por dni'!$B$1217:$AT$2185,2,0)</f>
        <v>44063.47943</v>
      </c>
      <c r="C1280" s="15" t="str">
        <f>VLOOKUP(F1280,'Datos por dni'!$B$1217:$V$2185,9,0)</f>
        <v/>
      </c>
      <c r="D1280" s="15" t="str">
        <f>IFERROR(__xludf.DUMMYFUNCTION("IF(REGEXMATCH(E1280,""^[0-9]{8}$""),""DNI"",IF(E1280&lt;&gt;"""",""OTRO"",""""))"),"DNI")</f>
        <v>DNI</v>
      </c>
      <c r="E1280" s="42" t="s">
        <v>762</v>
      </c>
      <c r="F1280" s="25">
        <v>3.6160254E7</v>
      </c>
      <c r="G1280" s="15" t="str">
        <f>VLOOKUP(TEXT(F1280,"0"),'Nacionalidades de todo por dni'!$A$2:$B$2168,2,0)</f>
        <v>Argentina</v>
      </c>
      <c r="H1280" s="18"/>
      <c r="I1280" s="15"/>
      <c r="J1280" s="15"/>
      <c r="K1280" s="18" t="str">
        <f>VLOOKUP(F1280,'Datos por dni'!$B$10:$AM$2168,11,0)</f>
        <v>Fines de semana y feriados</v>
      </c>
      <c r="L1280" s="15"/>
      <c r="M1280" s="15"/>
      <c r="N1280" s="15"/>
      <c r="O1280" s="15"/>
      <c r="P1280" s="15"/>
      <c r="Q1280" s="15"/>
    </row>
    <row r="1281">
      <c r="A1281" s="9" t="s">
        <v>673</v>
      </c>
      <c r="B1281" s="80">
        <f>VLOOKUP(F1281,'Datos por dni'!$B$1217:$AT$2185,2,0)</f>
        <v>44062.64632</v>
      </c>
      <c r="C1281" s="15" t="str">
        <f>VLOOKUP(F1281,'Datos por dni'!$B$1217:$V$2185,9,0)</f>
        <v/>
      </c>
      <c r="D1281" s="15" t="str">
        <f>IFERROR(__xludf.DUMMYFUNCTION("IF(REGEXMATCH(E1281,""^[0-9]{8}$""),""DNI"",IF(E1281&lt;&gt;"""",""OTRO"",""""))"),"DNI")</f>
        <v>DNI</v>
      </c>
      <c r="E1281" s="42" t="s">
        <v>763</v>
      </c>
      <c r="F1281" s="25">
        <v>3.331027E7</v>
      </c>
      <c r="G1281" s="15" t="str">
        <f>VLOOKUP(TEXT(F1281,"0"),'Nacionalidades de todo por dni'!$A$2:$B$2168,2,0)</f>
        <v>Argentina</v>
      </c>
      <c r="H1281" s="18"/>
      <c r="I1281" s="15"/>
      <c r="J1281" s="15"/>
      <c r="K1281" s="18" t="str">
        <f>VLOOKUP(F1281,'Datos por dni'!$B$10:$AM$2168,11,0)</f>
        <v>Mañ martes y jueves , viernes mañana y tarde </v>
      </c>
      <c r="L1281" s="15"/>
      <c r="M1281" s="15"/>
      <c r="N1281" s="15"/>
      <c r="O1281" s="15"/>
      <c r="P1281" s="15"/>
      <c r="Q1281" s="15"/>
    </row>
    <row r="1282">
      <c r="A1282" s="9" t="s">
        <v>673</v>
      </c>
      <c r="B1282" s="80">
        <f>VLOOKUP(F1282,'Datos por dni'!$B$1217:$AT$2185,2,0)</f>
        <v>44063.48536</v>
      </c>
      <c r="C1282" s="15" t="str">
        <f>VLOOKUP(F1282,'Datos por dni'!$B$1217:$V$2185,9,0)</f>
        <v/>
      </c>
      <c r="D1282" s="15" t="str">
        <f>IFERROR(__xludf.DUMMYFUNCTION("IF(REGEXMATCH(E1282,""^[0-9]{8}$""),""DNI"",IF(E1282&lt;&gt;"""",""OTRO"",""""))"),"DNI")</f>
        <v>DNI</v>
      </c>
      <c r="E1282" s="42" t="s">
        <v>764</v>
      </c>
      <c r="F1282" s="25">
        <v>9.3585638E7</v>
      </c>
      <c r="G1282" s="15" t="str">
        <f>VLOOKUP(TEXT(F1282,"0"),'Nacionalidades de todo por dni'!$A$2:$B$2168,2,0)</f>
        <v>Italia</v>
      </c>
      <c r="H1282" s="18"/>
      <c r="I1282" s="15"/>
      <c r="J1282" s="15"/>
      <c r="K1282" s="18" t="str">
        <f>VLOOKUP(F1282,'Datos por dni'!$B$10:$AM$2168,11,0)</f>
        <v>Fines de semana y feriados</v>
      </c>
      <c r="L1282" s="15"/>
      <c r="M1282" s="15"/>
      <c r="N1282" s="15"/>
      <c r="O1282" s="15"/>
      <c r="P1282" s="15"/>
      <c r="Q1282" s="15"/>
    </row>
    <row r="1283">
      <c r="A1283" s="9" t="s">
        <v>673</v>
      </c>
      <c r="B1283" s="80">
        <f>VLOOKUP(F1283,'Datos por dni'!$B$1217:$AT$2185,2,0)</f>
        <v>44067.67173</v>
      </c>
      <c r="C1283" s="15" t="str">
        <f>VLOOKUP(F1283,'Datos por dni'!$B$1217:$V$2185,9,0)</f>
        <v/>
      </c>
      <c r="D1283" s="15" t="str">
        <f>IFERROR(__xludf.DUMMYFUNCTION("IF(REGEXMATCH(E1283,""^[0-9]{8}$""),""DNI"",IF(E1283&lt;&gt;"""",""OTRO"",""""))"),"DNI")</f>
        <v>DNI</v>
      </c>
      <c r="E1283" s="42" t="s">
        <v>765</v>
      </c>
      <c r="F1283" s="25">
        <v>4.344838E7</v>
      </c>
      <c r="G1283" s="15" t="str">
        <f>VLOOKUP(TEXT(F1283,"0"),'Nacionalidades de todo por dni'!$A$2:$B$2168,2,0)</f>
        <v>Argentina</v>
      </c>
      <c r="H1283" s="18"/>
      <c r="I1283" s="15"/>
      <c r="J1283" s="15"/>
      <c r="K1283" s="18" t="str">
        <f>VLOOKUP(F1283,'Datos por dni'!$B$10:$AM$2168,11,0)</f>
        <v>Fines de semana y feriados</v>
      </c>
      <c r="L1283" s="15"/>
      <c r="M1283" s="15"/>
      <c r="N1283" s="15"/>
      <c r="O1283" s="15"/>
      <c r="P1283" s="15"/>
      <c r="Q1283" s="15"/>
    </row>
    <row r="1284">
      <c r="A1284" s="9" t="s">
        <v>673</v>
      </c>
      <c r="B1284" s="80">
        <f>VLOOKUP(F1284,'Datos por dni'!$B$1217:$AT$2185,2,0)</f>
        <v>44071.73798</v>
      </c>
      <c r="C1284" s="15" t="str">
        <f>VLOOKUP(F1284,'Datos por dni'!$B$1217:$V$2185,9,0)</f>
        <v/>
      </c>
      <c r="D1284" s="15" t="str">
        <f>IFERROR(__xludf.DUMMYFUNCTION("IF(REGEXMATCH(E1284,""^[0-9]{8}$""),""DNI"",IF(E1284&lt;&gt;"""",""OTRO"",""""))"),"DNI")</f>
        <v>DNI</v>
      </c>
      <c r="E1284" s="42" t="s">
        <v>766</v>
      </c>
      <c r="F1284" s="25">
        <v>3.5725168E7</v>
      </c>
      <c r="G1284" s="15" t="str">
        <f>VLOOKUP(TEXT(F1284,"0"),'Nacionalidades de todo por dni'!$A$2:$B$2168,2,0)</f>
        <v>Argentina</v>
      </c>
      <c r="H1284" s="18"/>
      <c r="I1284" s="15"/>
      <c r="J1284" s="15"/>
      <c r="K1284" s="18" t="str">
        <f>VLOOKUP(F1284,'Datos por dni'!$B$10:$AM$2168,11,0)</f>
        <v>Fines de semana y feriados</v>
      </c>
      <c r="L1284" s="15"/>
      <c r="M1284" s="15"/>
      <c r="N1284" s="15"/>
      <c r="O1284" s="15"/>
      <c r="P1284" s="15"/>
      <c r="Q1284" s="15"/>
    </row>
    <row r="1285">
      <c r="A1285" s="9" t="s">
        <v>673</v>
      </c>
      <c r="B1285" s="80">
        <f>VLOOKUP(F1285,'Datos por dni'!$B$1217:$AT$2185,2,0)</f>
        <v>44063.48814</v>
      </c>
      <c r="C1285" s="15" t="str">
        <f>VLOOKUP(F1285,'Datos por dni'!$B$1217:$V$2185,9,0)</f>
        <v/>
      </c>
      <c r="D1285" s="15" t="str">
        <f>IFERROR(__xludf.DUMMYFUNCTION("IF(REGEXMATCH(E1285,""^[0-9]{8}$""),""DNI"",IF(E1285&lt;&gt;"""",""OTRO"",""""))"),"DNI")</f>
        <v>DNI</v>
      </c>
      <c r="E1285" s="42" t="s">
        <v>767</v>
      </c>
      <c r="F1285" s="25">
        <v>3.8952141E7</v>
      </c>
      <c r="G1285" s="15" t="str">
        <f>VLOOKUP(TEXT(F1285,"0"),'Nacionalidades de todo por dni'!$A$2:$B$2168,2,0)</f>
        <v>Argentina</v>
      </c>
      <c r="H1285" s="18"/>
      <c r="I1285" s="15"/>
      <c r="J1285" s="15"/>
      <c r="K1285" s="18" t="str">
        <f>VLOOKUP(F1285,'Datos por dni'!$B$10:$AM$2168,11,0)</f>
        <v/>
      </c>
      <c r="L1285" s="15"/>
      <c r="M1285" s="15"/>
      <c r="N1285" s="15"/>
      <c r="O1285" s="15"/>
      <c r="P1285" s="15"/>
      <c r="Q1285" s="15"/>
    </row>
    <row r="1286">
      <c r="A1286" s="9" t="s">
        <v>673</v>
      </c>
      <c r="B1286" s="80">
        <f>VLOOKUP(F1286,'Datos por dni'!$B$1217:$AT$2185,2,0)</f>
        <v>44083.87124</v>
      </c>
      <c r="C1286" s="15" t="str">
        <f>VLOOKUP(F1286,'Datos por dni'!$B$1217:$V$2185,9,0)</f>
        <v/>
      </c>
      <c r="D1286" s="15" t="str">
        <f>IFERROR(__xludf.DUMMYFUNCTION("IF(REGEXMATCH(E1286,""^[0-9]{8}$""),""DNI"",IF(E1286&lt;&gt;"""",""OTRO"",""""))"),"DNI")</f>
        <v>DNI</v>
      </c>
      <c r="E1286" s="42" t="s">
        <v>768</v>
      </c>
      <c r="F1286" s="25">
        <v>2.9950052E7</v>
      </c>
      <c r="G1286" s="15" t="str">
        <f>VLOOKUP(TEXT(F1286,"0"),'Nacionalidades de todo por dni'!$A$2:$B$2168,2,0)</f>
        <v>Argentina</v>
      </c>
      <c r="H1286" s="18"/>
      <c r="I1286" s="15"/>
      <c r="J1286" s="15"/>
      <c r="K1286" s="18" t="str">
        <f>VLOOKUP(F1286,'Datos por dni'!$B$10:$AM$2168,11,0)</f>
        <v>No tengo disponibilidad fija ya que vivo lejos y depende del día de la semana. Fines de semana depende el caso.</v>
      </c>
      <c r="L1286" s="15"/>
      <c r="M1286" s="15"/>
      <c r="N1286" s="15"/>
      <c r="O1286" s="15"/>
      <c r="P1286" s="15"/>
      <c r="Q1286" s="15"/>
    </row>
    <row r="1287">
      <c r="A1287" s="9" t="s">
        <v>673</v>
      </c>
      <c r="B1287" s="80">
        <f>VLOOKUP(F1287,'Datos por dni'!$B$1217:$AT$2185,2,0)</f>
        <v>44069.50681</v>
      </c>
      <c r="C1287" s="15" t="str">
        <f>VLOOKUP(F1287,'Datos por dni'!$B$1217:$V$2185,9,0)</f>
        <v/>
      </c>
      <c r="D1287" s="15" t="str">
        <f>IFERROR(__xludf.DUMMYFUNCTION("IF(REGEXMATCH(E1287,""^[0-9]{8}$""),""DNI"",IF(E1287&lt;&gt;"""",""OTRO"",""""))"),"DNI")</f>
        <v>DNI</v>
      </c>
      <c r="E1287" s="42" t="s">
        <v>769</v>
      </c>
      <c r="F1287" s="25">
        <v>3.4454872E7</v>
      </c>
      <c r="G1287" s="15" t="str">
        <f>VLOOKUP(TEXT(F1287,"0"),'Nacionalidades de todo por dni'!$A$2:$B$2168,2,0)</f>
        <v>Argentina</v>
      </c>
      <c r="H1287" s="18"/>
      <c r="I1287" s="15"/>
      <c r="J1287" s="15"/>
      <c r="K1287" s="18" t="str">
        <f>VLOOKUP(F1287,'Datos por dni'!$B$10:$AM$2168,11,0)</f>
        <v>Fines de semana y feriados</v>
      </c>
      <c r="L1287" s="15"/>
      <c r="M1287" s="15"/>
      <c r="N1287" s="15"/>
      <c r="O1287" s="15"/>
      <c r="P1287" s="15"/>
      <c r="Q1287" s="15"/>
    </row>
    <row r="1288">
      <c r="A1288" s="9" t="s">
        <v>673</v>
      </c>
      <c r="B1288" s="80">
        <f>VLOOKUP(F1288,'Datos por dni'!$B$1217:$AT$2185,2,0)</f>
        <v>44103.76256</v>
      </c>
      <c r="C1288" s="15" t="str">
        <f>VLOOKUP(F1288,'Datos por dni'!$B$1217:$V$2185,9,0)</f>
        <v/>
      </c>
      <c r="D1288" s="15" t="str">
        <f>IFERROR(__xludf.DUMMYFUNCTION("IF(REGEXMATCH(E1288,""^[0-9]{8}$""),""DNI"",IF(E1288&lt;&gt;"""",""OTRO"",""""))"),"DNI")</f>
        <v>DNI</v>
      </c>
      <c r="E1288" s="42" t="s">
        <v>770</v>
      </c>
      <c r="F1288" s="25">
        <v>9.6010846E7</v>
      </c>
      <c r="G1288" s="15" t="str">
        <f>VLOOKUP(TEXT(F1288,"0"),'Nacionalidades de todo por dni'!$A$2:$B$2168,2,0)</f>
        <v>Alemania</v>
      </c>
      <c r="H1288" s="18"/>
      <c r="I1288" s="15"/>
      <c r="J1288" s="15"/>
      <c r="K1288" s="18" t="str">
        <f>VLOOKUP(F1288,'Datos por dni'!$B$10:$AM$2168,11,0)</f>
        <v>Fines de semana y feriados</v>
      </c>
      <c r="L1288" s="15"/>
      <c r="M1288" s="15"/>
      <c r="N1288" s="15"/>
      <c r="O1288" s="15"/>
      <c r="P1288" s="15"/>
      <c r="Q1288" s="15"/>
    </row>
    <row r="1289">
      <c r="A1289" s="9" t="s">
        <v>673</v>
      </c>
      <c r="B1289" s="80">
        <f>VLOOKUP(F1289,'Datos por dni'!$B$1217:$AT$2185,2,0)</f>
        <v>44062.57927</v>
      </c>
      <c r="C1289" s="15" t="str">
        <f>VLOOKUP(F1289,'Datos por dni'!$B$1217:$V$2185,9,0)</f>
        <v/>
      </c>
      <c r="D1289" s="15" t="str">
        <f>IFERROR(__xludf.DUMMYFUNCTION("IF(REGEXMATCH(E1289,""^[0-9]{8}$""),""DNI"",IF(E1289&lt;&gt;"""",""OTRO"",""""))"),"DNI")</f>
        <v>DNI</v>
      </c>
      <c r="E1289" s="42" t="s">
        <v>771</v>
      </c>
      <c r="F1289" s="25">
        <v>3.3785649E7</v>
      </c>
      <c r="G1289" s="15" t="str">
        <f>VLOOKUP(TEXT(F1289,"0"),'Nacionalidades de todo por dni'!$A$2:$B$2168,2,0)</f>
        <v>Argentina</v>
      </c>
      <c r="H1289" s="18"/>
      <c r="I1289" s="15"/>
      <c r="J1289" s="15"/>
      <c r="K1289" s="18" t="str">
        <f>VLOOKUP(F1289,'Datos por dni'!$B$10:$AM$2168,11,0)</f>
        <v>Amplia disponibilidad pero desordenada. Disponible en cualquier franja horaria </v>
      </c>
      <c r="L1289" s="15"/>
      <c r="M1289" s="15"/>
      <c r="N1289" s="15"/>
      <c r="O1289" s="15"/>
      <c r="P1289" s="15"/>
      <c r="Q1289" s="15"/>
    </row>
    <row r="1290">
      <c r="A1290" s="9" t="s">
        <v>673</v>
      </c>
      <c r="B1290" s="80">
        <f>VLOOKUP(F1290,'Datos por dni'!$B$1217:$AT$2185,2,0)</f>
        <v>44062.54377</v>
      </c>
      <c r="C1290" s="15" t="str">
        <f>VLOOKUP(F1290,'Datos por dni'!$B$1217:$V$2185,9,0)</f>
        <v/>
      </c>
      <c r="D1290" s="15" t="str">
        <f>IFERROR(__xludf.DUMMYFUNCTION("IF(REGEXMATCH(E1290,""^[0-9]{8}$""),""DNI"",IF(E1290&lt;&gt;"""",""OTRO"",""""))"),"DNI")</f>
        <v>DNI</v>
      </c>
      <c r="E1290" s="42" t="s">
        <v>772</v>
      </c>
      <c r="F1290" s="25">
        <v>3.2056614E7</v>
      </c>
      <c r="G1290" s="15" t="str">
        <f>VLOOKUP(TEXT(F1290,"0"),'Nacionalidades de todo por dni'!$A$2:$B$2168,2,0)</f>
        <v>Argentina</v>
      </c>
      <c r="H1290" s="18"/>
      <c r="I1290" s="15"/>
      <c r="J1290" s="15"/>
      <c r="K1290" s="18" t="str">
        <f>VLOOKUP(F1290,'Datos por dni'!$B$10:$AM$2168,11,0)</f>
        <v>Fines de semana y feriados</v>
      </c>
      <c r="L1290" s="15"/>
      <c r="M1290" s="15"/>
      <c r="N1290" s="15"/>
      <c r="O1290" s="15"/>
      <c r="P1290" s="15"/>
      <c r="Q1290" s="15"/>
    </row>
    <row r="1291">
      <c r="A1291" s="9" t="s">
        <v>673</v>
      </c>
      <c r="B1291" s="80">
        <f>VLOOKUP(F1291,'Datos por dni'!$B$1217:$AT$2185,2,0)</f>
        <v>44062.57498</v>
      </c>
      <c r="C1291" s="15" t="str">
        <f>VLOOKUP(F1291,'Datos por dni'!$B$1217:$V$2185,9,0)</f>
        <v/>
      </c>
      <c r="D1291" s="15" t="str">
        <f>IFERROR(__xludf.DUMMYFUNCTION("IF(REGEXMATCH(E1291,""^[0-9]{8}$""),""DNI"",IF(E1291&lt;&gt;"""",""OTRO"",""""))"),"DNI")</f>
        <v>DNI</v>
      </c>
      <c r="E1291" s="42" t="s">
        <v>773</v>
      </c>
      <c r="F1291" s="25">
        <v>4.0746873E7</v>
      </c>
      <c r="G1291" s="15" t="str">
        <f>VLOOKUP(TEXT(F1291,"0"),'Nacionalidades de todo por dni'!$A$2:$B$2168,2,0)</f>
        <v>Argentina</v>
      </c>
      <c r="H1291" s="18"/>
      <c r="I1291" s="15"/>
      <c r="J1291" s="15"/>
      <c r="K1291" s="18" t="str">
        <f>VLOOKUP(F1291,'Datos por dni'!$B$10:$AM$2168,11,0)</f>
        <v>fines de semana, feriados y algunos días de semana por la mañana </v>
      </c>
      <c r="L1291" s="15"/>
      <c r="M1291" s="15"/>
      <c r="N1291" s="15"/>
      <c r="O1291" s="15"/>
      <c r="P1291" s="15"/>
      <c r="Q1291" s="15"/>
    </row>
    <row r="1292">
      <c r="A1292" s="9" t="s">
        <v>673</v>
      </c>
      <c r="B1292" s="80">
        <f>VLOOKUP(F1292,'Datos por dni'!$B$1217:$AT$2185,2,0)</f>
        <v>44063.45844</v>
      </c>
      <c r="C1292" s="15" t="str">
        <f>VLOOKUP(F1292,'Datos por dni'!$B$1217:$V$2185,9,0)</f>
        <v/>
      </c>
      <c r="D1292" s="15" t="str">
        <f>IFERROR(__xludf.DUMMYFUNCTION("IF(REGEXMATCH(E1292,""^[0-9]{8}$""),""DNI"",IF(E1292&lt;&gt;"""",""OTRO"",""""))"),"DNI")</f>
        <v>DNI</v>
      </c>
      <c r="E1292" s="42" t="s">
        <v>774</v>
      </c>
      <c r="F1292" s="25">
        <v>4.455486E7</v>
      </c>
      <c r="G1292" s="15" t="str">
        <f>VLOOKUP(TEXT(F1292,"0"),'Nacionalidades de todo por dni'!$A$2:$B$2168,2,0)</f>
        <v>Argentina</v>
      </c>
      <c r="H1292" s="18"/>
      <c r="I1292" s="15"/>
      <c r="J1292" s="15"/>
      <c r="K1292" s="18" t="str">
        <f>VLOOKUP(F1292,'Datos por dni'!$B$10:$AM$2168,11,0)</f>
        <v>Fines de semana y feriados</v>
      </c>
      <c r="L1292" s="15"/>
      <c r="M1292" s="15"/>
      <c r="N1292" s="15"/>
      <c r="O1292" s="15"/>
      <c r="P1292" s="15"/>
      <c r="Q1292" s="15"/>
    </row>
    <row r="1293">
      <c r="A1293" s="9" t="s">
        <v>673</v>
      </c>
      <c r="B1293" s="80">
        <f>VLOOKUP(F1293,'Datos por dni'!$B$1217:$AT$2185,2,0)</f>
        <v>44062.57587</v>
      </c>
      <c r="C1293" s="15" t="str">
        <f>VLOOKUP(F1293,'Datos por dni'!$B$1217:$V$2185,9,0)</f>
        <v/>
      </c>
      <c r="D1293" s="15" t="str">
        <f>IFERROR(__xludf.DUMMYFUNCTION("IF(REGEXMATCH(E1293,""^[0-9]{8}$""),""DNI"",IF(E1293&lt;&gt;"""",""OTRO"",""""))"),"DNI")</f>
        <v>DNI</v>
      </c>
      <c r="E1293" s="42" t="s">
        <v>775</v>
      </c>
      <c r="F1293" s="25">
        <v>3.9855791E7</v>
      </c>
      <c r="G1293" s="15" t="str">
        <f>VLOOKUP(TEXT(F1293,"0"),'Nacionalidades de todo por dni'!$A$2:$B$2168,2,0)</f>
        <v>Argentina</v>
      </c>
      <c r="H1293" s="18"/>
      <c r="I1293" s="15"/>
      <c r="J1293" s="15"/>
      <c r="K1293" s="18" t="str">
        <f>VLOOKUP(F1293,'Datos por dni'!$B$10:$AM$2168,11,0)</f>
        <v>Fines de semana y feriados</v>
      </c>
      <c r="L1293" s="15"/>
      <c r="M1293" s="15"/>
      <c r="N1293" s="15"/>
      <c r="O1293" s="15"/>
      <c r="P1293" s="15"/>
      <c r="Q1293" s="15"/>
    </row>
    <row r="1294">
      <c r="A1294" s="9" t="s">
        <v>673</v>
      </c>
      <c r="B1294" s="80">
        <f>VLOOKUP(F1294,'Datos por dni'!$B$1217:$AT$2185,2,0)</f>
        <v>44067.64162</v>
      </c>
      <c r="C1294" s="15" t="str">
        <f>VLOOKUP(F1294,'Datos por dni'!$B$1217:$V$2185,9,0)</f>
        <v/>
      </c>
      <c r="D1294" s="15" t="str">
        <f>IFERROR(__xludf.DUMMYFUNCTION("IF(REGEXMATCH(E1294,""^[0-9]{8}$""),""DNI"",IF(E1294&lt;&gt;"""",""OTRO"",""""))"),"DNI")</f>
        <v>DNI</v>
      </c>
      <c r="E1294" s="42" t="s">
        <v>776</v>
      </c>
      <c r="F1294" s="25">
        <v>2.6474423E7</v>
      </c>
      <c r="G1294" s="15" t="str">
        <f>VLOOKUP(TEXT(F1294,"0"),'Nacionalidades de todo por dni'!$A$2:$B$2168,2,0)</f>
        <v>Argentina</v>
      </c>
      <c r="H1294" s="18"/>
      <c r="I1294" s="15"/>
      <c r="J1294" s="15"/>
      <c r="K1294" s="18" t="str">
        <f>VLOOKUP(F1294,'Datos por dni'!$B$10:$AM$2168,11,0)</f>
        <v>Fines de semana y feriados</v>
      </c>
      <c r="L1294" s="15"/>
      <c r="M1294" s="15"/>
      <c r="N1294" s="15"/>
      <c r="O1294" s="15"/>
      <c r="P1294" s="15"/>
      <c r="Q1294" s="15"/>
    </row>
    <row r="1295">
      <c r="A1295" s="9" t="s">
        <v>673</v>
      </c>
      <c r="B1295" s="80">
        <f>VLOOKUP(F1295,'Datos por dni'!$B$1217:$AT$2185,2,0)</f>
        <v>44068.66709</v>
      </c>
      <c r="C1295" s="15" t="str">
        <f>VLOOKUP(F1295,'Datos por dni'!$B$1217:$V$2185,9,0)</f>
        <v/>
      </c>
      <c r="D1295" s="15" t="str">
        <f>IFERROR(__xludf.DUMMYFUNCTION("IF(REGEXMATCH(E1295,""^[0-9]{8}$""),""DNI"",IF(E1295&lt;&gt;"""",""OTRO"",""""))"),"DNI")</f>
        <v>DNI</v>
      </c>
      <c r="E1295" s="42" t="s">
        <v>70</v>
      </c>
      <c r="F1295" s="25">
        <v>4.1130549E7</v>
      </c>
      <c r="G1295" s="15" t="str">
        <f>VLOOKUP(TEXT(F1295,"0"),'Nacionalidades de todo por dni'!$A$2:$B$2168,2,0)</f>
        <v>Argentina</v>
      </c>
      <c r="H1295" s="18" t="str">
        <f>LEFT(K1295,1)</f>
        <v>4</v>
      </c>
      <c r="I1295" s="18" t="str">
        <f>IF(ISNUMBER(SEARCH("veces",K1295)),MID(K1295,FIND("veces",K1295)-2,1),"")</f>
        <v>3</v>
      </c>
      <c r="J1295" s="15"/>
      <c r="K1295" s="18" t="str">
        <f>VLOOKUP(F1295,'Datos por dni'!$B$10:$AM$2168,11,0)</f>
        <v>4 horas diarias, 3 veces por semana, de lunes a viernes por la MAÑANA.</v>
      </c>
      <c r="L1295" s="15"/>
      <c r="M1295" s="15"/>
      <c r="N1295" s="15"/>
      <c r="O1295" s="15"/>
      <c r="P1295" s="15"/>
      <c r="Q1295" s="15"/>
    </row>
    <row r="1296">
      <c r="A1296" s="9" t="s">
        <v>673</v>
      </c>
      <c r="B1296" s="80">
        <f>VLOOKUP(F1296,'Datos por dni'!$B$1217:$AT$2185,2,0)</f>
        <v>44063.63527</v>
      </c>
      <c r="C1296" s="15" t="str">
        <f>VLOOKUP(F1296,'Datos por dni'!$B$1217:$V$2185,9,0)</f>
        <v/>
      </c>
      <c r="D1296" s="15" t="str">
        <f>IFERROR(__xludf.DUMMYFUNCTION("IF(REGEXMATCH(E1296,""^[0-9]{8}$""),""DNI"",IF(E1296&lt;&gt;"""",""OTRO"",""""))"),"DNI")</f>
        <v>DNI</v>
      </c>
      <c r="E1296" s="42" t="s">
        <v>777</v>
      </c>
      <c r="F1296" s="25">
        <v>3.1685228E7</v>
      </c>
      <c r="G1296" s="15" t="str">
        <f>VLOOKUP(TEXT(F1296,"0"),'Nacionalidades de todo por dni'!$A$2:$B$2168,2,0)</f>
        <v>Argentina</v>
      </c>
      <c r="H1296" s="18"/>
      <c r="I1296" s="15"/>
      <c r="J1296" s="15"/>
      <c r="K1296" s="18" t="str">
        <f>VLOOKUP(F1296,'Datos por dni'!$B$10:$AM$2168,11,0)</f>
        <v>Suelo trabajar hasta las 17/18hs, pero trabajo freelance con horarios flexibles, por lo que podría organizarme espacios libres en distinto momentos. Los findes y feriados es cuando más tiempo libre tengo, pero en la semana también podría colaborar.</v>
      </c>
      <c r="L1296" s="15"/>
      <c r="M1296" s="15"/>
      <c r="N1296" s="15"/>
      <c r="O1296" s="15"/>
      <c r="P1296" s="15"/>
      <c r="Q1296" s="15"/>
    </row>
    <row r="1297">
      <c r="A1297" s="9" t="s">
        <v>673</v>
      </c>
      <c r="B1297" s="80">
        <f>VLOOKUP(F1297,'Datos por dni'!$B$1217:$AT$2185,2,0)</f>
        <v>44078.59282</v>
      </c>
      <c r="C1297" s="15" t="str">
        <f>VLOOKUP(F1297,'Datos por dni'!$B$1217:$V$2185,9,0)</f>
        <v/>
      </c>
      <c r="D1297" s="15" t="str">
        <f>IFERROR(__xludf.DUMMYFUNCTION("IF(REGEXMATCH(E1297,""^[0-9]{8}$""),""DNI"",IF(E1297&lt;&gt;"""",""OTRO"",""""))"),"DNI")</f>
        <v>DNI</v>
      </c>
      <c r="E1297" s="42" t="s">
        <v>778</v>
      </c>
      <c r="F1297" s="25">
        <v>9.5705597E7</v>
      </c>
      <c r="G1297" s="15" t="str">
        <f>VLOOKUP(TEXT(F1297,"0"),'Nacionalidades de todo por dni'!$A$2:$B$2168,2,0)</f>
        <v>Venezuela</v>
      </c>
      <c r="H1297" s="18"/>
      <c r="I1297" s="15"/>
      <c r="J1297" s="15"/>
      <c r="K1297" s="18" t="str">
        <f>VLOOKUP(F1297,'Datos por dni'!$B$10:$AM$2168,11,0)</f>
        <v>Fines de semana y feriados</v>
      </c>
      <c r="L1297" s="15"/>
      <c r="M1297" s="15"/>
      <c r="N1297" s="15"/>
      <c r="O1297" s="15"/>
      <c r="P1297" s="15"/>
      <c r="Q1297" s="15"/>
    </row>
    <row r="1298">
      <c r="A1298" s="9" t="s">
        <v>673</v>
      </c>
      <c r="B1298" s="80">
        <f>VLOOKUP(F1298,'Datos por dni'!$B$1217:$AT$2185,2,0)</f>
        <v>44063.498</v>
      </c>
      <c r="C1298" s="15" t="str">
        <f>VLOOKUP(F1298,'Datos por dni'!$B$1217:$V$2185,9,0)</f>
        <v/>
      </c>
      <c r="D1298" s="15" t="str">
        <f>IFERROR(__xludf.DUMMYFUNCTION("IF(REGEXMATCH(E1298,""^[0-9]{8}$""),""DNI"",IF(E1298&lt;&gt;"""",""OTRO"",""""))"),"DNI")</f>
        <v>DNI</v>
      </c>
      <c r="E1298" s="42" t="s">
        <v>779</v>
      </c>
      <c r="F1298" s="25">
        <v>4.0130409E7</v>
      </c>
      <c r="G1298" s="15" t="str">
        <f>VLOOKUP(TEXT(F1298,"0"),'Nacionalidades de todo por dni'!$A$2:$B$2168,2,0)</f>
        <v>Argentina</v>
      </c>
      <c r="H1298" s="18"/>
      <c r="I1298" s="15"/>
      <c r="J1298" s="15"/>
      <c r="K1298" s="18" t="str">
        <f>VLOOKUP(F1298,'Datos por dni'!$B$10:$AM$2168,11,0)</f>
        <v>Fines de semana y Días de la semana por la tarde/noche</v>
      </c>
      <c r="L1298" s="15"/>
      <c r="M1298" s="15"/>
      <c r="N1298" s="15"/>
      <c r="O1298" s="15"/>
      <c r="P1298" s="15"/>
      <c r="Q1298" s="15"/>
    </row>
    <row r="1299">
      <c r="A1299" s="9" t="s">
        <v>673</v>
      </c>
      <c r="B1299" s="80">
        <f>VLOOKUP(F1299,'Datos por dni'!$B$1217:$AT$2185,2,0)</f>
        <v>44069.5373</v>
      </c>
      <c r="C1299" s="15" t="str">
        <f>VLOOKUP(F1299,'Datos por dni'!$B$1217:$V$2185,9,0)</f>
        <v/>
      </c>
      <c r="D1299" s="15" t="str">
        <f>IFERROR(__xludf.DUMMYFUNCTION("IF(REGEXMATCH(E1299,""^[0-9]{8}$""),""DNI"",IF(E1299&lt;&gt;"""",""OTRO"",""""))"),"DNI")</f>
        <v>DNI</v>
      </c>
      <c r="E1299" s="42" t="s">
        <v>780</v>
      </c>
      <c r="F1299" s="25">
        <v>3.6755263E7</v>
      </c>
      <c r="G1299" s="15" t="str">
        <f>VLOOKUP(TEXT(F1299,"0"),'Nacionalidades de todo por dni'!$A$2:$B$2168,2,0)</f>
        <v>Argentina</v>
      </c>
      <c r="H1299" s="18"/>
      <c r="I1299" s="15"/>
      <c r="J1299" s="15"/>
      <c r="K1299" s="18" t="str">
        <f>VLOOKUP(F1299,'Datos por dni'!$B$10:$AM$2168,11,0)</f>
        <v>Fines de semana y feriados</v>
      </c>
      <c r="L1299" s="15"/>
      <c r="M1299" s="15"/>
      <c r="N1299" s="15"/>
      <c r="O1299" s="15"/>
      <c r="P1299" s="15"/>
      <c r="Q1299" s="15"/>
    </row>
    <row r="1300">
      <c r="A1300" s="9" t="s">
        <v>673</v>
      </c>
      <c r="B1300" s="80">
        <f>VLOOKUP(F1300,'Datos por dni'!$B$1217:$AT$2185,2,0)</f>
        <v>44068.62898</v>
      </c>
      <c r="C1300" s="15" t="str">
        <f>VLOOKUP(F1300,'Datos por dni'!$B$1217:$V$2185,9,0)</f>
        <v/>
      </c>
      <c r="D1300" s="15" t="str">
        <f>IFERROR(__xludf.DUMMYFUNCTION("IF(REGEXMATCH(E1300,""^[0-9]{8}$""),""DNI"",IF(E1300&lt;&gt;"""",""OTRO"",""""))"),"DNI")</f>
        <v>DNI</v>
      </c>
      <c r="E1300" s="42" t="s">
        <v>781</v>
      </c>
      <c r="F1300" s="25">
        <v>3.0373691E7</v>
      </c>
      <c r="G1300" s="15" t="str">
        <f>VLOOKUP(TEXT(F1300,"0"),'Nacionalidades de todo por dni'!$A$2:$B$2168,2,0)</f>
        <v>Argentina</v>
      </c>
      <c r="H1300" s="18"/>
      <c r="I1300" s="15"/>
      <c r="J1300" s="15"/>
      <c r="K1300" s="18" t="str">
        <f>VLOOKUP(F1300,'Datos por dni'!$B$10:$AM$2168,11,0)</f>
        <v>Fines de semana y feriados</v>
      </c>
      <c r="L1300" s="15"/>
      <c r="M1300" s="15"/>
      <c r="N1300" s="15"/>
      <c r="O1300" s="15"/>
      <c r="P1300" s="15"/>
      <c r="Q1300" s="15"/>
    </row>
    <row r="1301">
      <c r="A1301" s="9" t="s">
        <v>673</v>
      </c>
      <c r="B1301" s="80">
        <f>VLOOKUP(F1301,'Datos por dni'!$B$1217:$AT$2185,2,0)</f>
        <v>44063.52747</v>
      </c>
      <c r="C1301" s="15" t="str">
        <f>VLOOKUP(F1301,'Datos por dni'!$B$1217:$V$2185,9,0)</f>
        <v/>
      </c>
      <c r="D1301" s="15" t="str">
        <f>IFERROR(__xludf.DUMMYFUNCTION("IF(REGEXMATCH(E1301,""^[0-9]{8}$""),""DNI"",IF(E1301&lt;&gt;"""",""OTRO"",""""))"),"DNI")</f>
        <v>DNI</v>
      </c>
      <c r="E1301" s="42" t="s">
        <v>782</v>
      </c>
      <c r="F1301" s="25">
        <v>3.6720988E7</v>
      </c>
      <c r="G1301" s="15" t="str">
        <f>VLOOKUP(TEXT(F1301,"0"),'Nacionalidades de todo por dni'!$A$2:$B$2168,2,0)</f>
        <v>Argentina</v>
      </c>
      <c r="H1301" s="18"/>
      <c r="I1301" s="15"/>
      <c r="J1301" s="15"/>
      <c r="K1301" s="18" t="str">
        <f>VLOOKUP(F1301,'Datos por dni'!$B$10:$AM$2168,11,0)</f>
        <v>Cuando tenga tiempo libre de laburo y estudio</v>
      </c>
      <c r="L1301" s="15"/>
      <c r="M1301" s="15"/>
      <c r="N1301" s="15"/>
      <c r="O1301" s="15"/>
      <c r="P1301" s="15"/>
      <c r="Q1301" s="15"/>
    </row>
    <row r="1302">
      <c r="A1302" s="9" t="s">
        <v>673</v>
      </c>
      <c r="B1302" s="80">
        <f>VLOOKUP(F1302,'Datos por dni'!$B$1217:$AT$2185,2,0)</f>
        <v>44071.00952</v>
      </c>
      <c r="C1302" s="15" t="str">
        <f>VLOOKUP(F1302,'Datos por dni'!$B$1217:$V$2185,9,0)</f>
        <v/>
      </c>
      <c r="D1302" s="15" t="str">
        <f>IFERROR(__xludf.DUMMYFUNCTION("IF(REGEXMATCH(E1302,""^[0-9]{8}$""),""DNI"",IF(E1302&lt;&gt;"""",""OTRO"",""""))"),"DNI")</f>
        <v>DNI</v>
      </c>
      <c r="E1302" s="42" t="s">
        <v>783</v>
      </c>
      <c r="F1302" s="25">
        <v>1.2472283E7</v>
      </c>
      <c r="G1302" s="15" t="str">
        <f>VLOOKUP(TEXT(F1302,"0"),'Nacionalidades de todo por dni'!$A$2:$B$2168,2,0)</f>
        <v>Argentina</v>
      </c>
      <c r="H1302" s="18"/>
      <c r="I1302" s="15"/>
      <c r="J1302" s="15"/>
      <c r="K1302" s="18" t="str">
        <f>VLOOKUP(F1302,'Datos por dni'!$B$10:$AM$2168,11,0)</f>
        <v>Vivo medio en Mendoza y medio en Caba. On line, disponibilidad amplia</v>
      </c>
      <c r="L1302" s="15"/>
      <c r="M1302" s="15"/>
      <c r="N1302" s="15"/>
      <c r="O1302" s="15"/>
      <c r="P1302" s="15"/>
      <c r="Q1302" s="15"/>
    </row>
    <row r="1303">
      <c r="A1303" s="9" t="s">
        <v>673</v>
      </c>
      <c r="B1303" s="80">
        <f>VLOOKUP(F1303,'Datos por dni'!$B$1217:$AT$2185,2,0)</f>
        <v>44063.70876</v>
      </c>
      <c r="C1303" s="15" t="str">
        <f>VLOOKUP(F1303,'Datos por dni'!$B$1217:$V$2185,9,0)</f>
        <v/>
      </c>
      <c r="D1303" s="15" t="str">
        <f>IFERROR(__xludf.DUMMYFUNCTION("IF(REGEXMATCH(E1303,""^[0-9]{8}$""),""DNI"",IF(E1303&lt;&gt;"""",""OTRO"",""""))"),"DNI")</f>
        <v>DNI</v>
      </c>
      <c r="E1303" s="42" t="s">
        <v>784</v>
      </c>
      <c r="F1303" s="25">
        <v>3.7476982E7</v>
      </c>
      <c r="G1303" s="15" t="str">
        <f>VLOOKUP(TEXT(F1303,"0"),'Nacionalidades de todo por dni'!$A$2:$B$2168,2,0)</f>
        <v>Argentina</v>
      </c>
      <c r="H1303" s="18"/>
      <c r="I1303" s="15"/>
      <c r="J1303" s="15"/>
      <c r="K1303" s="18" t="str">
        <f>VLOOKUP(F1303,'Datos por dni'!$B$10:$AM$2168,11,0)</f>
        <v>tengo viernes por la tarde, jueves de 16 a 18, lunes y martes de 15 a 18 y 30  </v>
      </c>
      <c r="L1303" s="15"/>
      <c r="M1303" s="15"/>
      <c r="N1303" s="15"/>
      <c r="O1303" s="15"/>
      <c r="P1303" s="15"/>
      <c r="Q1303" s="15"/>
    </row>
    <row r="1304">
      <c r="A1304" s="9" t="s">
        <v>673</v>
      </c>
      <c r="B1304" s="80">
        <f>VLOOKUP(F1304,'Datos por dni'!$B$1217:$AT$2185,2,0)</f>
        <v>44063.46101</v>
      </c>
      <c r="C1304" s="15" t="str">
        <f>VLOOKUP(F1304,'Datos por dni'!$B$1217:$V$2185,9,0)</f>
        <v/>
      </c>
      <c r="D1304" s="15" t="str">
        <f>IFERROR(__xludf.DUMMYFUNCTION("IF(REGEXMATCH(E1304,""^[0-9]{8}$""),""DNI"",IF(E1304&lt;&gt;"""",""OTRO"",""""))"),"DNI")</f>
        <v>DNI</v>
      </c>
      <c r="E1304" s="42" t="s">
        <v>785</v>
      </c>
      <c r="F1304" s="25">
        <v>3.5741588E7</v>
      </c>
      <c r="G1304" s="15" t="str">
        <f>VLOOKUP(TEXT(F1304,"0"),'Nacionalidades de todo por dni'!$A$2:$B$2168,2,0)</f>
        <v>Argentina</v>
      </c>
      <c r="H1304" s="18"/>
      <c r="I1304" s="15"/>
      <c r="J1304" s="15"/>
      <c r="K1304" s="18" t="str">
        <f>VLOOKUP(F1304,'Datos por dni'!$B$10:$AM$2168,11,0)</f>
        <v>Fines de semana y feriados</v>
      </c>
      <c r="L1304" s="15"/>
      <c r="M1304" s="15"/>
      <c r="N1304" s="15"/>
      <c r="O1304" s="15"/>
      <c r="P1304" s="15"/>
      <c r="Q1304" s="15"/>
    </row>
    <row r="1305">
      <c r="A1305" s="9" t="s">
        <v>673</v>
      </c>
      <c r="B1305" s="80">
        <f>VLOOKUP(F1305,'Datos por dni'!$B$1217:$AT$2185,2,0)</f>
        <v>44076.55469</v>
      </c>
      <c r="C1305" s="15" t="str">
        <f>VLOOKUP(F1305,'Datos por dni'!$B$1217:$V$2185,9,0)</f>
        <v/>
      </c>
      <c r="D1305" s="15" t="str">
        <f>IFERROR(__xludf.DUMMYFUNCTION("IF(REGEXMATCH(E1305,""^[0-9]{8}$""),""DNI"",IF(E1305&lt;&gt;"""",""OTRO"",""""))"),"DNI")</f>
        <v>DNI</v>
      </c>
      <c r="E1305" s="42" t="s">
        <v>786</v>
      </c>
      <c r="F1305" s="25">
        <v>3.2850693E7</v>
      </c>
      <c r="G1305" s="15" t="str">
        <f>VLOOKUP(TEXT(F1305,"0"),'Nacionalidades de todo por dni'!$A$2:$B$2168,2,0)</f>
        <v>Argentina</v>
      </c>
      <c r="H1305" s="18"/>
      <c r="I1305" s="15"/>
      <c r="J1305" s="15"/>
      <c r="K1305" s="18" t="str">
        <f>VLOOKUP(F1305,'Datos por dni'!$B$10:$AM$2168,11,0)</f>
        <v>Fines de semana y feriados</v>
      </c>
      <c r="L1305" s="15"/>
      <c r="M1305" s="15"/>
      <c r="N1305" s="15"/>
      <c r="O1305" s="15"/>
      <c r="P1305" s="15"/>
      <c r="Q1305" s="15"/>
    </row>
    <row r="1306">
      <c r="A1306" s="9" t="s">
        <v>673</v>
      </c>
      <c r="B1306" s="80">
        <f>VLOOKUP(F1306,'Datos por dni'!$B$1217:$AT$2185,2,0)</f>
        <v>44069.50817</v>
      </c>
      <c r="C1306" s="15" t="str">
        <f>VLOOKUP(F1306,'Datos por dni'!$B$1217:$V$2185,9,0)</f>
        <v/>
      </c>
      <c r="D1306" s="15" t="str">
        <f>IFERROR(__xludf.DUMMYFUNCTION("IF(REGEXMATCH(E1306,""^[0-9]{8}$""),""DNI"",IF(E1306&lt;&gt;"""",""OTRO"",""""))"),"DNI")</f>
        <v>DNI</v>
      </c>
      <c r="E1306" s="42" t="s">
        <v>787</v>
      </c>
      <c r="F1306" s="25">
        <v>4.3051788E7</v>
      </c>
      <c r="G1306" s="15" t="str">
        <f>VLOOKUP(TEXT(F1306,"0"),'Nacionalidades de todo por dni'!$A$2:$B$2168,2,0)</f>
        <v>Argentina</v>
      </c>
      <c r="H1306" s="18"/>
      <c r="I1306" s="15"/>
      <c r="J1306" s="15"/>
      <c r="K1306" s="18" t="str">
        <f>VLOOKUP(F1306,'Datos por dni'!$B$10:$AM$2168,11,0)</f>
        <v>Días de semana por la mañana</v>
      </c>
      <c r="L1306" s="15"/>
      <c r="M1306" s="15"/>
      <c r="N1306" s="15"/>
      <c r="O1306" s="15"/>
      <c r="P1306" s="15"/>
      <c r="Q1306" s="15"/>
    </row>
    <row r="1307">
      <c r="A1307" s="9" t="s">
        <v>673</v>
      </c>
      <c r="B1307" s="80">
        <f>VLOOKUP(F1307,'Datos por dni'!$B$1217:$AT$2185,2,0)</f>
        <v>44063.49559</v>
      </c>
      <c r="C1307" s="15" t="str">
        <f>VLOOKUP(F1307,'Datos por dni'!$B$1217:$V$2185,9,0)</f>
        <v/>
      </c>
      <c r="D1307" s="15" t="str">
        <f>IFERROR(__xludf.DUMMYFUNCTION("IF(REGEXMATCH(E1307,""^[0-9]{8}$""),""DNI"",IF(E1307&lt;&gt;"""",""OTRO"",""""))"),"DNI")</f>
        <v>DNI</v>
      </c>
      <c r="E1307" s="42" t="s">
        <v>310</v>
      </c>
      <c r="F1307" s="25">
        <v>2.2626392E7</v>
      </c>
      <c r="G1307" s="15" t="str">
        <f>VLOOKUP(TEXT(F1307,"0"),'Nacionalidades de todo por dni'!$A$2:$B$2168,2,0)</f>
        <v>Argentina</v>
      </c>
      <c r="H1307" s="18" t="str">
        <f>LEFT(K1307,1)</f>
        <v>4</v>
      </c>
      <c r="I1307" s="18" t="str">
        <f>IF(ISNUMBER(SEARCH("veces",K1307)),MID(K1307,FIND("veces",K1307)-2,1),"")</f>
        <v>3</v>
      </c>
      <c r="J1307" s="15"/>
      <c r="K1307" s="18" t="str">
        <f>VLOOKUP(F1307,'Datos por dni'!$B$10:$AM$2168,11,0)</f>
        <v>4 horas diarias, 3 veces por semana, de lunes a viernes por la TARDE.</v>
      </c>
      <c r="L1307" s="15"/>
      <c r="M1307" s="15"/>
      <c r="N1307" s="15"/>
      <c r="O1307" s="15"/>
      <c r="P1307" s="15"/>
      <c r="Q1307" s="15"/>
    </row>
    <row r="1308">
      <c r="A1308" s="9" t="s">
        <v>673</v>
      </c>
      <c r="B1308" s="80">
        <f>VLOOKUP(F1308,'Datos por dni'!$B$1217:$AT$2185,2,0)</f>
        <v>44063.50848</v>
      </c>
      <c r="C1308" s="15" t="str">
        <f>VLOOKUP(F1308,'Datos por dni'!$B$1217:$V$2185,9,0)</f>
        <v/>
      </c>
      <c r="D1308" s="15" t="str">
        <f>IFERROR(__xludf.DUMMYFUNCTION("IF(REGEXMATCH(E1308,""^[0-9]{8}$""),""DNI"",IF(E1308&lt;&gt;"""",""OTRO"",""""))"),"DNI")</f>
        <v>DNI</v>
      </c>
      <c r="E1308" s="42" t="s">
        <v>788</v>
      </c>
      <c r="F1308" s="25">
        <v>3.1337897E7</v>
      </c>
      <c r="G1308" s="15" t="str">
        <f>VLOOKUP(TEXT(F1308,"0"),'Nacionalidades de todo por dni'!$A$2:$B$2168,2,0)</f>
        <v>Argentina</v>
      </c>
      <c r="H1308" s="18"/>
      <c r="I1308" s="15"/>
      <c r="J1308" s="15"/>
      <c r="K1308" s="18" t="str">
        <f>VLOOKUP(F1308,'Datos por dni'!$B$10:$AM$2168,11,0)</f>
        <v>Días de semana por la tarde</v>
      </c>
      <c r="L1308" s="15"/>
      <c r="M1308" s="15"/>
      <c r="N1308" s="15"/>
      <c r="O1308" s="15"/>
      <c r="P1308" s="15"/>
      <c r="Q1308" s="15"/>
    </row>
    <row r="1309">
      <c r="A1309" s="9" t="s">
        <v>673</v>
      </c>
      <c r="B1309" s="80">
        <f>VLOOKUP(F1309,'Datos por dni'!$B$1217:$AT$2185,2,0)</f>
        <v>44063.48122</v>
      </c>
      <c r="C1309" s="15" t="str">
        <f>VLOOKUP(F1309,'Datos por dni'!$B$1217:$V$2185,9,0)</f>
        <v/>
      </c>
      <c r="D1309" s="15" t="str">
        <f>IFERROR(__xludf.DUMMYFUNCTION("IF(REGEXMATCH(E1309,""^[0-9]{8}$""),""DNI"",IF(E1309&lt;&gt;"""",""OTRO"",""""))"),"DNI")</f>
        <v>DNI</v>
      </c>
      <c r="E1309" s="42" t="s">
        <v>789</v>
      </c>
      <c r="F1309" s="25">
        <v>4.5689863E7</v>
      </c>
      <c r="G1309" s="15" t="str">
        <f>VLOOKUP(TEXT(F1309,"0"),'Nacionalidades de todo por dni'!$A$2:$B$2168,2,0)</f>
        <v>Argentina</v>
      </c>
      <c r="H1309" s="18"/>
      <c r="I1309" s="15"/>
      <c r="J1309" s="15"/>
      <c r="K1309" s="18" t="str">
        <f>VLOOKUP(F1309,'Datos por dni'!$B$10:$AM$2168,11,0)</f>
        <v>días de semana por la mañana y fines de semana y feriados</v>
      </c>
      <c r="L1309" s="15"/>
      <c r="M1309" s="15"/>
      <c r="N1309" s="15"/>
      <c r="O1309" s="15"/>
      <c r="P1309" s="15"/>
      <c r="Q1309" s="15"/>
    </row>
    <row r="1310">
      <c r="A1310" s="9" t="s">
        <v>673</v>
      </c>
      <c r="B1310" s="80">
        <f>VLOOKUP(F1310,'Datos por dni'!$B$1217:$AT$2185,2,0)</f>
        <v>44063.45969</v>
      </c>
      <c r="C1310" s="15" t="str">
        <f>VLOOKUP(F1310,'Datos por dni'!$B$1217:$V$2185,9,0)</f>
        <v/>
      </c>
      <c r="D1310" s="15" t="str">
        <f>IFERROR(__xludf.DUMMYFUNCTION("IF(REGEXMATCH(E1310,""^[0-9]{8}$""),""DNI"",IF(E1310&lt;&gt;"""",""OTRO"",""""))"),"DNI")</f>
        <v>DNI</v>
      </c>
      <c r="E1310" s="42" t="s">
        <v>790</v>
      </c>
      <c r="F1310" s="25">
        <v>4.3993018E7</v>
      </c>
      <c r="G1310" s="15" t="str">
        <f>VLOOKUP(TEXT(F1310,"0"),'Nacionalidades de todo por dni'!$A$2:$B$2168,2,0)</f>
        <v>Argentina</v>
      </c>
      <c r="H1310" s="18"/>
      <c r="I1310" s="15"/>
      <c r="J1310" s="15"/>
      <c r="K1310" s="18" t="str">
        <f>VLOOKUP(F1310,'Datos por dni'!$B$10:$AM$2168,11,0)</f>
        <v>Todos los anteriores </v>
      </c>
      <c r="L1310" s="15"/>
      <c r="M1310" s="15"/>
      <c r="N1310" s="15"/>
      <c r="O1310" s="15"/>
      <c r="P1310" s="15"/>
      <c r="Q1310" s="15"/>
    </row>
    <row r="1311">
      <c r="A1311" s="9" t="s">
        <v>673</v>
      </c>
      <c r="B1311" s="80">
        <f>VLOOKUP(F1311,'Datos por dni'!$B$1217:$AT$2185,2,0)</f>
        <v>44063.45311</v>
      </c>
      <c r="C1311" s="15" t="str">
        <f>VLOOKUP(F1311,'Datos por dni'!$B$1217:$V$2185,9,0)</f>
        <v/>
      </c>
      <c r="D1311" s="15" t="str">
        <f>IFERROR(__xludf.DUMMYFUNCTION("IF(REGEXMATCH(E1311,""^[0-9]{8}$""),""DNI"",IF(E1311&lt;&gt;"""",""OTRO"",""""))"),"DNI")</f>
        <v>DNI</v>
      </c>
      <c r="E1311" s="42" t="s">
        <v>791</v>
      </c>
      <c r="F1311" s="25">
        <v>3.7782267E7</v>
      </c>
      <c r="G1311" s="15" t="str">
        <f>VLOOKUP(TEXT(F1311,"0"),'Nacionalidades de todo por dni'!$A$2:$B$2168,2,0)</f>
        <v>Argentina</v>
      </c>
      <c r="H1311" s="18"/>
      <c r="I1311" s="15"/>
      <c r="J1311" s="15"/>
      <c r="K1311" s="18" t="str">
        <f>VLOOKUP(F1311,'Datos por dni'!$B$10:$AM$2168,11,0)</f>
        <v>Fines de semana y feriados</v>
      </c>
      <c r="L1311" s="15"/>
      <c r="M1311" s="15"/>
      <c r="N1311" s="15"/>
      <c r="O1311" s="15"/>
      <c r="P1311" s="15"/>
      <c r="Q1311" s="15"/>
    </row>
    <row r="1312">
      <c r="A1312" s="9" t="s">
        <v>673</v>
      </c>
      <c r="B1312" s="80">
        <f>VLOOKUP(F1312,'Datos por dni'!$B$1217:$AT$2185,2,0)</f>
        <v>44062.65236</v>
      </c>
      <c r="C1312" s="15" t="str">
        <f>VLOOKUP(F1312,'Datos por dni'!$B$1217:$V$2185,9,0)</f>
        <v/>
      </c>
      <c r="D1312" s="15" t="str">
        <f>IFERROR(__xludf.DUMMYFUNCTION("IF(REGEXMATCH(E1312,""^[0-9]{8}$""),""DNI"",IF(E1312&lt;&gt;"""",""OTRO"",""""))"),"DNI")</f>
        <v>DNI</v>
      </c>
      <c r="E1312" s="42" t="s">
        <v>792</v>
      </c>
      <c r="F1312" s="25">
        <v>4.1638937E7</v>
      </c>
      <c r="G1312" s="15" t="str">
        <f>VLOOKUP(TEXT(F1312,"0"),'Nacionalidades de todo por dni'!$A$2:$B$2168,2,0)</f>
        <v>Argentina</v>
      </c>
      <c r="H1312" s="18"/>
      <c r="I1312" s="15"/>
      <c r="J1312" s="15"/>
      <c r="K1312" s="18" t="str">
        <f>VLOOKUP(F1312,'Datos por dni'!$B$10:$AM$2168,11,0)</f>
        <v>Actualmente sin disponibilidad </v>
      </c>
      <c r="L1312" s="15"/>
      <c r="M1312" s="15"/>
      <c r="N1312" s="15"/>
      <c r="O1312" s="15"/>
      <c r="P1312" s="15"/>
      <c r="Q1312" s="15"/>
    </row>
    <row r="1313">
      <c r="A1313" s="9" t="s">
        <v>673</v>
      </c>
      <c r="B1313" s="80">
        <f>VLOOKUP(F1313,'Datos por dni'!$B$1217:$AT$2185,2,0)</f>
        <v>44068.42132</v>
      </c>
      <c r="C1313" s="15" t="str">
        <f>VLOOKUP(F1313,'Datos por dni'!$B$1217:$V$2185,9,0)</f>
        <v/>
      </c>
      <c r="D1313" s="15" t="str">
        <f>IFERROR(__xludf.DUMMYFUNCTION("IF(REGEXMATCH(E1313,""^[0-9]{8}$""),""DNI"",IF(E1313&lt;&gt;"""",""OTRO"",""""))"),"DNI")</f>
        <v>DNI</v>
      </c>
      <c r="E1313" s="42" t="s">
        <v>793</v>
      </c>
      <c r="F1313" s="25">
        <v>2.0256779E7</v>
      </c>
      <c r="G1313" s="15" t="str">
        <f>VLOOKUP(TEXT(F1313,"0"),'Nacionalidades de todo por dni'!$A$2:$B$2168,2,0)</f>
        <v>Argentina</v>
      </c>
      <c r="H1313" s="18"/>
      <c r="I1313" s="15"/>
      <c r="J1313" s="15"/>
      <c r="K1313" s="18" t="str">
        <f>VLOOKUP(F1313,'Datos por dni'!$B$10:$AM$2168,11,0)</f>
        <v>Fines de semana y feriados</v>
      </c>
      <c r="L1313" s="15"/>
      <c r="M1313" s="15"/>
      <c r="N1313" s="15"/>
      <c r="O1313" s="15"/>
      <c r="P1313" s="15"/>
      <c r="Q1313" s="15"/>
    </row>
    <row r="1314">
      <c r="A1314" s="9" t="s">
        <v>673</v>
      </c>
      <c r="B1314" s="80">
        <f>VLOOKUP(F1314,'Datos por dni'!$B$1217:$AT$2185,2,0)</f>
        <v>44068.1334</v>
      </c>
      <c r="C1314" s="15" t="str">
        <f>VLOOKUP(F1314,'Datos por dni'!$B$1217:$V$2185,9,0)</f>
        <v/>
      </c>
      <c r="D1314" s="15" t="str">
        <f>IFERROR(__xludf.DUMMYFUNCTION("IF(REGEXMATCH(E1314,""^[0-9]{8}$""),""DNI"",IF(E1314&lt;&gt;"""",""OTRO"",""""))"),"DNI")</f>
        <v>DNI</v>
      </c>
      <c r="E1314" s="42" t="s">
        <v>794</v>
      </c>
      <c r="F1314" s="25">
        <v>9.5792744E7</v>
      </c>
      <c r="G1314" s="15" t="str">
        <f>VLOOKUP(TEXT(F1314,"0"),'Nacionalidades de todo por dni'!$A$2:$B$2168,2,0)</f>
        <v>Venezuela</v>
      </c>
      <c r="H1314" s="18"/>
      <c r="I1314" s="15"/>
      <c r="J1314" s="15"/>
      <c r="K1314" s="18" t="str">
        <f>VLOOKUP(F1314,'Datos por dni'!$B$10:$AM$2168,11,0)</f>
        <v>Fines de semana y feriados</v>
      </c>
      <c r="L1314" s="15"/>
      <c r="M1314" s="15"/>
      <c r="N1314" s="15"/>
      <c r="O1314" s="15"/>
      <c r="P1314" s="15"/>
      <c r="Q1314" s="15"/>
    </row>
    <row r="1315">
      <c r="A1315" s="9" t="s">
        <v>673</v>
      </c>
      <c r="B1315" s="80">
        <f>VLOOKUP(F1315,'Datos por dni'!$B$1217:$AT$2185,2,0)</f>
        <v>44062.58787</v>
      </c>
      <c r="C1315" s="15" t="str">
        <f>VLOOKUP(F1315,'Datos por dni'!$B$1217:$V$2185,9,0)</f>
        <v/>
      </c>
      <c r="D1315" s="15" t="str">
        <f>IFERROR(__xludf.DUMMYFUNCTION("IF(REGEXMATCH(E1315,""^[0-9]{8}$""),""DNI"",IF(E1315&lt;&gt;"""",""OTRO"",""""))"),"DNI")</f>
        <v>DNI</v>
      </c>
      <c r="E1315" s="42" t="s">
        <v>150</v>
      </c>
      <c r="F1315" s="25">
        <v>4.4729997E7</v>
      </c>
      <c r="G1315" s="15" t="str">
        <f>VLOOKUP(TEXT(F1315,"0"),'Nacionalidades de todo por dni'!$A$2:$B$2168,2,0)</f>
        <v>Argentina</v>
      </c>
      <c r="H1315" s="18" t="str">
        <f t="shared" ref="H1315:H1317" si="17">LEFT(K1315,1)</f>
        <v>3</v>
      </c>
      <c r="I1315" s="18" t="str">
        <f t="shared" ref="I1315:I1316" si="18">IF(ISNUMBER(SEARCH("veces",K1315)),MID(K1315,FIND("veces",K1315)-2,1),"")</f>
        <v>4</v>
      </c>
      <c r="J1315" s="15"/>
      <c r="K1315" s="18" t="str">
        <f>VLOOKUP(F1315,'Datos por dni'!$B$10:$AM$2168,11,0)</f>
        <v>3 horas diarias, 4 veces por semana, de lunes a viernes por la TARDE.</v>
      </c>
      <c r="L1315" s="15"/>
      <c r="M1315" s="15"/>
      <c r="N1315" s="15"/>
      <c r="O1315" s="15"/>
      <c r="P1315" s="15"/>
      <c r="Q1315" s="15"/>
    </row>
    <row r="1316">
      <c r="A1316" s="9" t="s">
        <v>673</v>
      </c>
      <c r="B1316" s="80">
        <f>VLOOKUP(F1316,'Datos por dni'!$B$1217:$AT$2185,2,0)</f>
        <v>44067.64318</v>
      </c>
      <c r="C1316" s="15" t="str">
        <f>VLOOKUP(F1316,'Datos por dni'!$B$1217:$V$2185,9,0)</f>
        <v/>
      </c>
      <c r="D1316" s="15" t="str">
        <f>IFERROR(__xludf.DUMMYFUNCTION("IF(REGEXMATCH(E1316,""^[0-9]{8}$""),""DNI"",IF(E1316&lt;&gt;"""",""OTRO"",""""))"),"DNI")</f>
        <v>DNI</v>
      </c>
      <c r="E1316" s="42" t="s">
        <v>82</v>
      </c>
      <c r="F1316" s="25">
        <v>3.5267218E7</v>
      </c>
      <c r="G1316" s="15" t="str">
        <f>VLOOKUP(TEXT(F1316,"0"),'Nacionalidades de todo por dni'!$A$2:$B$2168,2,0)</f>
        <v>Argentina</v>
      </c>
      <c r="H1316" s="18" t="str">
        <f t="shared" si="17"/>
        <v>3</v>
      </c>
      <c r="I1316" s="18" t="str">
        <f t="shared" si="18"/>
        <v>4</v>
      </c>
      <c r="J1316" s="15"/>
      <c r="K1316" s="18" t="str">
        <f>VLOOKUP(F1316,'Datos por dni'!$B$10:$AM$2168,11,0)</f>
        <v>3 horas diarias, 4 veces por semana, de lunes a viernes por la TARDE.</v>
      </c>
      <c r="L1316" s="15"/>
      <c r="M1316" s="15"/>
      <c r="N1316" s="15"/>
      <c r="O1316" s="15"/>
      <c r="P1316" s="15"/>
      <c r="Q1316" s="15"/>
    </row>
    <row r="1317">
      <c r="A1317" s="9" t="s">
        <v>673</v>
      </c>
      <c r="B1317" s="80">
        <f>VLOOKUP(F1317,'Datos por dni'!$B$1217:$AT$2185,2,0)</f>
        <v>44063.6749</v>
      </c>
      <c r="C1317" s="15" t="str">
        <f>VLOOKUP(F1317,'Datos por dni'!$B$1217:$V$2185,9,0)</f>
        <v/>
      </c>
      <c r="D1317" s="15" t="str">
        <f>IFERROR(__xludf.DUMMYFUNCTION("IF(REGEXMATCH(E1317,""^[0-9]{8}$""),""DNI"",IF(E1317&lt;&gt;"""",""OTRO"",""""))"),"DNI")</f>
        <v>DNI</v>
      </c>
      <c r="E1317" s="42" t="s">
        <v>659</v>
      </c>
      <c r="F1317" s="25">
        <v>4.4093284E7</v>
      </c>
      <c r="G1317" s="15" t="str">
        <f>VLOOKUP(TEXT(F1317,"0"),'Nacionalidades de todo por dni'!$A$2:$B$2168,2,0)</f>
        <v>Argentina</v>
      </c>
      <c r="H1317" s="18" t="str">
        <f t="shared" si="17"/>
        <v/>
      </c>
      <c r="I1317" s="15"/>
      <c r="J1317" s="15"/>
      <c r="K1317" s="18" t="str">
        <f>VLOOKUP(F1317,'Datos por dni'!$B$10:$AM$2168,11,0)</f>
        <v/>
      </c>
      <c r="L1317" s="15"/>
      <c r="M1317" s="15"/>
      <c r="N1317" s="15"/>
      <c r="O1317" s="15"/>
      <c r="P1317" s="15"/>
      <c r="Q1317" s="15"/>
    </row>
    <row r="1318">
      <c r="A1318" s="9" t="s">
        <v>673</v>
      </c>
      <c r="B1318" s="80">
        <f>VLOOKUP(F1318,'Datos por dni'!$B$1217:$AT$2185,2,0)</f>
        <v>44063.55188</v>
      </c>
      <c r="C1318" s="15" t="str">
        <f>VLOOKUP(F1318,'Datos por dni'!$B$1217:$V$2185,9,0)</f>
        <v/>
      </c>
      <c r="D1318" s="15" t="str">
        <f>IFERROR(__xludf.DUMMYFUNCTION("IF(REGEXMATCH(E1318,""^[0-9]{8}$""),""DNI"",IF(E1318&lt;&gt;"""",""OTRO"",""""))"),"DNI")</f>
        <v>DNI</v>
      </c>
      <c r="E1318" s="42" t="s">
        <v>795</v>
      </c>
      <c r="F1318" s="25">
        <v>4.0124167E7</v>
      </c>
      <c r="G1318" s="15" t="str">
        <f>VLOOKUP(TEXT(F1318,"0"),'Nacionalidades de todo por dni'!$A$2:$B$2168,2,0)</f>
        <v>Argentina</v>
      </c>
      <c r="H1318" s="18"/>
      <c r="I1318" s="15"/>
      <c r="J1318" s="15"/>
      <c r="K1318" s="18" t="str">
        <f>VLOOKUP(F1318,'Datos por dni'!$B$10:$AM$2168,11,0)</f>
        <v>Días de semana por la tarde</v>
      </c>
      <c r="L1318" s="15"/>
      <c r="M1318" s="15"/>
      <c r="N1318" s="15"/>
      <c r="O1318" s="15"/>
      <c r="P1318" s="15"/>
      <c r="Q1318" s="15"/>
    </row>
    <row r="1319">
      <c r="A1319" s="9" t="s">
        <v>673</v>
      </c>
      <c r="B1319" s="80">
        <f>VLOOKUP(F1319,'Datos por dni'!$B$1217:$AT$2185,2,0)</f>
        <v>44091.64948</v>
      </c>
      <c r="C1319" s="15" t="str">
        <f>VLOOKUP(F1319,'Datos por dni'!$B$1217:$V$2185,9,0)</f>
        <v/>
      </c>
      <c r="D1319" s="15" t="str">
        <f>IFERROR(__xludf.DUMMYFUNCTION("IF(REGEXMATCH(E1319,""^[0-9]{8}$""),""DNI"",IF(E1319&lt;&gt;"""",""OTRO"",""""))"),"DNI")</f>
        <v>DNI</v>
      </c>
      <c r="E1319" s="42" t="s">
        <v>796</v>
      </c>
      <c r="F1319" s="25">
        <v>4.4451312E7</v>
      </c>
      <c r="G1319" s="15" t="str">
        <f>VLOOKUP(TEXT(F1319,"0"),'Nacionalidades de todo por dni'!$A$2:$B$2168,2,0)</f>
        <v>Argentina</v>
      </c>
      <c r="H1319" s="18"/>
      <c r="I1319" s="15"/>
      <c r="J1319" s="15"/>
      <c r="K1319" s="18" t="str">
        <f>VLOOKUP(F1319,'Datos por dni'!$B$10:$AM$2168,11,0)</f>
        <v>Días de semana por la tarde</v>
      </c>
      <c r="L1319" s="15"/>
      <c r="M1319" s="15"/>
      <c r="N1319" s="15"/>
      <c r="O1319" s="15"/>
      <c r="P1319" s="15"/>
      <c r="Q1319" s="15"/>
    </row>
    <row r="1320">
      <c r="A1320" s="9" t="s">
        <v>673</v>
      </c>
      <c r="B1320" s="80">
        <f>VLOOKUP(F1320,'Datos por dni'!$B$1217:$AT$2185,2,0)</f>
        <v>44063.44737</v>
      </c>
      <c r="C1320" s="15" t="str">
        <f>VLOOKUP(F1320,'Datos por dni'!$B$1217:$V$2185,9,0)</f>
        <v/>
      </c>
      <c r="D1320" s="15" t="str">
        <f>IFERROR(__xludf.DUMMYFUNCTION("IF(REGEXMATCH(E1320,""^[0-9]{8}$""),""DNI"",IF(E1320&lt;&gt;"""",""OTRO"",""""))"),"DNI")</f>
        <v>DNI</v>
      </c>
      <c r="E1320" s="42" t="s">
        <v>797</v>
      </c>
      <c r="F1320" s="25">
        <v>4.0514372E7</v>
      </c>
      <c r="G1320" s="15" t="str">
        <f>VLOOKUP(TEXT(F1320,"0"),'Nacionalidades de todo por dni'!$A$2:$B$2168,2,0)</f>
        <v>Argentina</v>
      </c>
      <c r="H1320" s="18"/>
      <c r="I1320" s="15"/>
      <c r="J1320" s="15"/>
      <c r="K1320" s="18" t="str">
        <f>VLOOKUP(F1320,'Datos por dni'!$B$10:$AM$2168,11,0)</f>
        <v>Días de semana por la tarde</v>
      </c>
      <c r="L1320" s="15"/>
      <c r="M1320" s="15"/>
      <c r="N1320" s="15"/>
      <c r="O1320" s="15"/>
      <c r="P1320" s="15"/>
      <c r="Q1320" s="15"/>
    </row>
    <row r="1321">
      <c r="A1321" s="9" t="s">
        <v>673</v>
      </c>
      <c r="B1321" s="80">
        <f>VLOOKUP(F1321,'Datos por dni'!$B$1217:$AT$2185,2,0)</f>
        <v>44062.84925</v>
      </c>
      <c r="C1321" s="15" t="str">
        <f>VLOOKUP(F1321,'Datos por dni'!$B$1217:$V$2185,9,0)</f>
        <v/>
      </c>
      <c r="D1321" s="15" t="str">
        <f>IFERROR(__xludf.DUMMYFUNCTION("IF(REGEXMATCH(E1321,""^[0-9]{8}$""),""DNI"",IF(E1321&lt;&gt;"""",""OTRO"",""""))"),"DNI")</f>
        <v>DNI</v>
      </c>
      <c r="E1321" s="42" t="s">
        <v>798</v>
      </c>
      <c r="F1321" s="25">
        <v>3.906937E7</v>
      </c>
      <c r="G1321" s="15" t="str">
        <f>VLOOKUP(TEXT(F1321,"0"),'Nacionalidades de todo por dni'!$A$2:$B$2168,2,0)</f>
        <v>Argentina</v>
      </c>
      <c r="H1321" s="18"/>
      <c r="I1321" s="15"/>
      <c r="J1321" s="15"/>
      <c r="K1321" s="18" t="str">
        <f>VLOOKUP(F1321,'Datos por dni'!$B$10:$AM$2168,11,0)</f>
        <v>Fines de semana y feriados</v>
      </c>
      <c r="L1321" s="15"/>
      <c r="M1321" s="15"/>
      <c r="N1321" s="15"/>
      <c r="O1321" s="15"/>
      <c r="P1321" s="15"/>
      <c r="Q1321" s="15"/>
    </row>
    <row r="1322">
      <c r="A1322" s="9" t="s">
        <v>673</v>
      </c>
      <c r="B1322" s="80">
        <f>VLOOKUP(F1322,'Datos por dni'!$B$1217:$AT$2185,2,0)</f>
        <v>44089.74749</v>
      </c>
      <c r="C1322" s="15" t="str">
        <f>VLOOKUP(F1322,'Datos por dni'!$B$1217:$V$2185,9,0)</f>
        <v/>
      </c>
      <c r="D1322" s="15" t="str">
        <f>IFERROR(__xludf.DUMMYFUNCTION("IF(REGEXMATCH(E1322,""^[0-9]{8}$""),""DNI"",IF(E1322&lt;&gt;"""",""OTRO"",""""))"),"DNI")</f>
        <v>DNI</v>
      </c>
      <c r="E1322" s="42" t="s">
        <v>799</v>
      </c>
      <c r="F1322" s="25">
        <v>4.1402573E7</v>
      </c>
      <c r="G1322" s="15" t="str">
        <f>VLOOKUP(TEXT(F1322,"0"),'Nacionalidades de todo por dni'!$A$2:$B$2168,2,0)</f>
        <v>Argentina</v>
      </c>
      <c r="H1322" s="18"/>
      <c r="I1322" s="15"/>
      <c r="J1322" s="15"/>
      <c r="K1322" s="18" t="str">
        <f>VLOOKUP(F1322,'Datos por dni'!$B$10:$AM$2168,11,0)</f>
        <v>Fines de semana y feriados</v>
      </c>
      <c r="L1322" s="15"/>
      <c r="M1322" s="15"/>
      <c r="N1322" s="15"/>
      <c r="O1322" s="15"/>
      <c r="P1322" s="15"/>
      <c r="Q1322" s="15"/>
    </row>
    <row r="1323">
      <c r="A1323" s="9" t="s">
        <v>673</v>
      </c>
      <c r="B1323" s="80">
        <f>VLOOKUP(F1323,'Datos por dni'!$B$1217:$AT$2185,2,0)</f>
        <v>44063.55593</v>
      </c>
      <c r="C1323" s="15" t="str">
        <f>VLOOKUP(F1323,'Datos por dni'!$B$1217:$V$2185,9,0)</f>
        <v/>
      </c>
      <c r="D1323" s="15" t="str">
        <f>IFERROR(__xludf.DUMMYFUNCTION("IF(REGEXMATCH(E1323,""^[0-9]{8}$""),""DNI"",IF(E1323&lt;&gt;"""",""OTRO"",""""))"),"DNI")</f>
        <v>DNI</v>
      </c>
      <c r="E1323" s="42" t="s">
        <v>800</v>
      </c>
      <c r="F1323" s="25">
        <v>3.5040751E7</v>
      </c>
      <c r="G1323" s="15" t="str">
        <f>VLOOKUP(TEXT(F1323,"0"),'Nacionalidades de todo por dni'!$A$2:$B$2168,2,0)</f>
        <v>Argentina</v>
      </c>
      <c r="H1323" s="18"/>
      <c r="I1323" s="15"/>
      <c r="J1323" s="15"/>
      <c r="K1323" s="18" t="str">
        <f>VLOOKUP(F1323,'Datos por dni'!$B$10:$AM$2168,11,0)</f>
        <v>Fines de semana y feriados</v>
      </c>
      <c r="L1323" s="15"/>
      <c r="M1323" s="15"/>
      <c r="N1323" s="15"/>
      <c r="O1323" s="15"/>
      <c r="P1323" s="15"/>
      <c r="Q1323" s="15"/>
    </row>
    <row r="1324">
      <c r="A1324" s="9" t="s">
        <v>673</v>
      </c>
      <c r="B1324" s="80">
        <f>VLOOKUP(F1324,'Datos por dni'!$B$1217:$AT$2185,2,0)</f>
        <v>44057.40378</v>
      </c>
      <c r="C1324" s="15" t="str">
        <f>VLOOKUP(F1324,'Datos por dni'!$B$1217:$V$2185,9,0)</f>
        <v/>
      </c>
      <c r="D1324" s="15" t="str">
        <f>IFERROR(__xludf.DUMMYFUNCTION("IF(REGEXMATCH(E1324,""^[0-9]{8}$""),""DNI"",IF(E1324&lt;&gt;"""",""OTRO"",""""))"),"DNI")</f>
        <v>DNI</v>
      </c>
      <c r="E1324" s="42" t="s">
        <v>801</v>
      </c>
      <c r="F1324" s="25">
        <v>3.4842221E7</v>
      </c>
      <c r="G1324" s="15" t="str">
        <f>VLOOKUP(TEXT(F1324,"0"),'Nacionalidades de todo por dni'!$A$2:$B$2168,2,0)</f>
        <v>Argentina</v>
      </c>
      <c r="H1324" s="18"/>
      <c r="I1324" s="15"/>
      <c r="J1324" s="15"/>
      <c r="K1324" s="18" t="str">
        <f>VLOOKUP(F1324,'Datos por dni'!$B$10:$AM$2168,11,0)</f>
        <v/>
      </c>
      <c r="L1324" s="15"/>
      <c r="M1324" s="15"/>
      <c r="N1324" s="15"/>
      <c r="O1324" s="15"/>
      <c r="P1324" s="15"/>
      <c r="Q1324" s="15"/>
    </row>
    <row r="1325">
      <c r="A1325" s="9" t="s">
        <v>673</v>
      </c>
      <c r="B1325" s="80">
        <f>VLOOKUP(F1325,'Datos por dni'!$B$1217:$AT$2185,2,0)</f>
        <v>44071.45693</v>
      </c>
      <c r="C1325" s="15" t="str">
        <f>VLOOKUP(F1325,'Datos por dni'!$B$1217:$V$2185,9,0)</f>
        <v/>
      </c>
      <c r="D1325" s="15" t="str">
        <f>IFERROR(__xludf.DUMMYFUNCTION("IF(REGEXMATCH(E1325,""^[0-9]{8}$""),""DNI"",IF(E1325&lt;&gt;"""",""OTRO"",""""))"),"DNI")</f>
        <v>DNI</v>
      </c>
      <c r="E1325" s="42" t="s">
        <v>802</v>
      </c>
      <c r="F1325" s="25">
        <v>1.3793307E7</v>
      </c>
      <c r="G1325" s="15" t="str">
        <f>VLOOKUP(TEXT(F1325,"0"),'Nacionalidades de todo por dni'!$A$2:$B$2168,2,0)</f>
        <v>Portugal</v>
      </c>
      <c r="H1325" s="18"/>
      <c r="I1325" s="15"/>
      <c r="J1325" s="15"/>
      <c r="K1325" s="18" t="str">
        <f>VLOOKUP(F1325,'Datos por dni'!$B$10:$AM$2168,11,0)</f>
        <v>Fines de semana y feriados</v>
      </c>
      <c r="L1325" s="15"/>
      <c r="M1325" s="15"/>
      <c r="N1325" s="15"/>
      <c r="O1325" s="15"/>
      <c r="P1325" s="15"/>
      <c r="Q1325" s="15"/>
    </row>
    <row r="1326">
      <c r="A1326" s="9" t="s">
        <v>673</v>
      </c>
      <c r="B1326" s="80">
        <f>VLOOKUP(F1326,'Datos por dni'!$B$1217:$AT$2185,2,0)</f>
        <v>44112.53008</v>
      </c>
      <c r="C1326" s="15" t="str">
        <f>VLOOKUP(F1326,'Datos por dni'!$B$1217:$V$2185,9,0)</f>
        <v/>
      </c>
      <c r="D1326" s="15" t="str">
        <f>IFERROR(__xludf.DUMMYFUNCTION("IF(REGEXMATCH(E1326,""^[0-9]{8}$""),""DNI"",IF(E1326&lt;&gt;"""",""OTRO"",""""))"),"DNI")</f>
        <v>DNI</v>
      </c>
      <c r="E1326" s="42" t="s">
        <v>803</v>
      </c>
      <c r="F1326" s="25">
        <v>4.4675684E7</v>
      </c>
      <c r="G1326" s="15" t="str">
        <f>VLOOKUP(TEXT(F1326,"0"),'Nacionalidades de todo por dni'!$A$2:$B$2168,2,0)</f>
        <v>Argentina</v>
      </c>
      <c r="H1326" s="18"/>
      <c r="I1326" s="15"/>
      <c r="J1326" s="15"/>
      <c r="K1326" s="18" t="str">
        <f>VLOOKUP(F1326,'Datos por dni'!$B$10:$AM$2168,11,0)</f>
        <v>Días de semana por la tarde</v>
      </c>
      <c r="L1326" s="15"/>
      <c r="M1326" s="15"/>
      <c r="N1326" s="15"/>
      <c r="O1326" s="15"/>
      <c r="P1326" s="15"/>
      <c r="Q1326" s="15"/>
    </row>
    <row r="1327">
      <c r="A1327" s="9" t="s">
        <v>673</v>
      </c>
      <c r="B1327" s="80">
        <f>VLOOKUP(F1327,'Datos por dni'!$B$1217:$AT$2185,2,0)</f>
        <v>44119.56896</v>
      </c>
      <c r="C1327" s="15" t="str">
        <f>VLOOKUP(F1327,'Datos por dni'!$B$1217:$V$2185,9,0)</f>
        <v/>
      </c>
      <c r="D1327" s="15" t="str">
        <f>IFERROR(__xludf.DUMMYFUNCTION("IF(REGEXMATCH(E1327,""^[0-9]{8}$""),""DNI"",IF(E1327&lt;&gt;"""",""OTRO"",""""))"),"DNI")</f>
        <v>DNI</v>
      </c>
      <c r="E1327" s="42" t="s">
        <v>804</v>
      </c>
      <c r="F1327" s="25">
        <v>3.8992745E7</v>
      </c>
      <c r="G1327" s="15" t="str">
        <f>VLOOKUP(TEXT(F1327,"0"),'Nacionalidades de todo por dni'!$A$2:$B$2168,2,0)</f>
        <v>Argentina</v>
      </c>
      <c r="H1327" s="18"/>
      <c r="I1327" s="15"/>
      <c r="J1327" s="15"/>
      <c r="K1327" s="18" t="str">
        <f>VLOOKUP(F1327,'Datos por dni'!$B$10:$AM$2168,11,0)</f>
        <v>Días de semana por la mañana</v>
      </c>
      <c r="L1327" s="15"/>
      <c r="M1327" s="15"/>
      <c r="N1327" s="15"/>
      <c r="O1327" s="15"/>
      <c r="P1327" s="15"/>
      <c r="Q1327" s="15"/>
    </row>
    <row r="1328">
      <c r="A1328" s="9" t="s">
        <v>673</v>
      </c>
      <c r="B1328" s="80">
        <f>VLOOKUP(F1328,'Datos por dni'!$B$1217:$AT$2185,2,0)</f>
        <v>44063.50277</v>
      </c>
      <c r="C1328" s="15" t="str">
        <f>VLOOKUP(F1328,'Datos por dni'!$B$1217:$V$2185,9,0)</f>
        <v/>
      </c>
      <c r="D1328" s="15" t="str">
        <f>IFERROR(__xludf.DUMMYFUNCTION("IF(REGEXMATCH(E1328,""^[0-9]{8}$""),""DNI"",IF(E1328&lt;&gt;"""",""OTRO"",""""))"),"DNI")</f>
        <v>DNI</v>
      </c>
      <c r="E1328" s="42" t="s">
        <v>93</v>
      </c>
      <c r="F1328" s="25">
        <v>4.2662663E7</v>
      </c>
      <c r="G1328" s="15" t="str">
        <f>VLOOKUP(TEXT(F1328,"0"),'Nacionalidades de todo por dni'!$A$2:$B$2168,2,0)</f>
        <v>Argentina</v>
      </c>
      <c r="H1328" s="18" t="str">
        <f>LEFT(K1328,1)</f>
        <v>3</v>
      </c>
      <c r="I1328" s="18" t="str">
        <f>IF(ISNUMBER(SEARCH("veces",K1328)),MID(K1328,FIND("veces",K1328)-2,1),"")</f>
        <v>4</v>
      </c>
      <c r="J1328" s="15"/>
      <c r="K1328" s="18" t="str">
        <f>VLOOKUP(F1328,'Datos por dni'!$B$10:$AM$2168,11,0)</f>
        <v>3 horas diarias, 4 veces por semana, de lunes a viernes por la TARDE.</v>
      </c>
      <c r="L1328" s="15"/>
      <c r="M1328" s="15"/>
      <c r="N1328" s="15"/>
      <c r="O1328" s="15"/>
      <c r="P1328" s="15"/>
      <c r="Q1328" s="15"/>
    </row>
    <row r="1329">
      <c r="A1329" s="9" t="s">
        <v>673</v>
      </c>
      <c r="B1329" s="80">
        <f>VLOOKUP(F1329,'Datos por dni'!$B$1217:$AT$2185,2,0)</f>
        <v>44071.73798</v>
      </c>
      <c r="C1329" s="15" t="str">
        <f>VLOOKUP(F1329,'Datos por dni'!$B$1217:$V$2185,9,0)</f>
        <v/>
      </c>
      <c r="D1329" s="15" t="str">
        <f>IFERROR(__xludf.DUMMYFUNCTION("IF(REGEXMATCH(E1329,""^[0-9]{8}$""),""DNI"",IF(E1329&lt;&gt;"""",""OTRO"",""""))"),"DNI")</f>
        <v>DNI</v>
      </c>
      <c r="E1329" s="42" t="s">
        <v>766</v>
      </c>
      <c r="F1329" s="25">
        <v>3.5725168E7</v>
      </c>
      <c r="G1329" s="15" t="str">
        <f>VLOOKUP(TEXT(F1329,"0"),'Nacionalidades de todo por dni'!$A$2:$B$2168,2,0)</f>
        <v>Argentina</v>
      </c>
      <c r="H1329" s="18"/>
      <c r="I1329" s="15"/>
      <c r="J1329" s="15"/>
      <c r="K1329" s="18" t="str">
        <f>VLOOKUP(F1329,'Datos por dni'!$B$10:$AM$2168,11,0)</f>
        <v>Fines de semana y feriados</v>
      </c>
      <c r="L1329" s="15"/>
      <c r="M1329" s="15"/>
      <c r="N1329" s="15"/>
      <c r="O1329" s="15"/>
      <c r="P1329" s="15"/>
      <c r="Q1329" s="15"/>
    </row>
    <row r="1330">
      <c r="A1330" s="9" t="s">
        <v>673</v>
      </c>
      <c r="B1330" s="80">
        <f>VLOOKUP(F1330,'Datos por dni'!$B$1217:$AT$2185,2,0)</f>
        <v>44064.47423</v>
      </c>
      <c r="C1330" s="15" t="str">
        <f>VLOOKUP(F1330,'Datos por dni'!$B$1217:$V$2185,9,0)</f>
        <v/>
      </c>
      <c r="D1330" s="15" t="str">
        <f>IFERROR(__xludf.DUMMYFUNCTION("IF(REGEXMATCH(E1330,""^[0-9]{8}$""),""DNI"",IF(E1330&lt;&gt;"""",""OTRO"",""""))"),"DNI")</f>
        <v>DNI</v>
      </c>
      <c r="E1330" s="42" t="s">
        <v>805</v>
      </c>
      <c r="F1330" s="25">
        <v>3.5127188E7</v>
      </c>
      <c r="G1330" s="15" t="str">
        <f>VLOOKUP(TEXT(F1330,"0"),'Nacionalidades de todo por dni'!$A$2:$B$2168,2,0)</f>
        <v>Argentina</v>
      </c>
      <c r="H1330" s="18"/>
      <c r="I1330" s="15"/>
      <c r="J1330" s="15"/>
      <c r="K1330" s="18" t="str">
        <f>VLOOKUP(F1330,'Datos por dni'!$B$10:$AM$2168,11,0)</f>
        <v>Días de semana por la mañana</v>
      </c>
      <c r="L1330" s="15"/>
      <c r="M1330" s="15"/>
      <c r="N1330" s="15"/>
      <c r="O1330" s="15"/>
      <c r="P1330" s="15"/>
      <c r="Q1330" s="15"/>
    </row>
    <row r="1331">
      <c r="A1331" s="9" t="s">
        <v>673</v>
      </c>
      <c r="B1331" s="80">
        <f>VLOOKUP(F1331,'Datos por dni'!$B$1217:$AT$2185,2,0)</f>
        <v>44069.50066</v>
      </c>
      <c r="C1331" s="15" t="str">
        <f>VLOOKUP(F1331,'Datos por dni'!$B$1217:$V$2185,9,0)</f>
        <v/>
      </c>
      <c r="D1331" s="15" t="str">
        <f>IFERROR(__xludf.DUMMYFUNCTION("IF(REGEXMATCH(E1331,""^[0-9]{8}$""),""DNI"",IF(E1331&lt;&gt;"""",""OTRO"",""""))"),"DNI")</f>
        <v>DNI</v>
      </c>
      <c r="E1331" s="42" t="s">
        <v>806</v>
      </c>
      <c r="F1331" s="25">
        <v>3.8393415E7</v>
      </c>
      <c r="G1331" s="15" t="str">
        <f>VLOOKUP(TEXT(F1331,"0"),'Nacionalidades de todo por dni'!$A$2:$B$2168,2,0)</f>
        <v>Argentina</v>
      </c>
      <c r="H1331" s="18"/>
      <c r="I1331" s="15"/>
      <c r="J1331" s="15"/>
      <c r="K1331" s="18" t="str">
        <f>VLOOKUP(F1331,'Datos por dni'!$B$10:$AM$2168,11,0)</f>
        <v>Fines de semana y feriados</v>
      </c>
      <c r="L1331" s="15"/>
      <c r="M1331" s="15"/>
      <c r="N1331" s="15"/>
      <c r="O1331" s="15"/>
      <c r="P1331" s="15"/>
      <c r="Q1331" s="15"/>
    </row>
    <row r="1332">
      <c r="A1332" s="9" t="s">
        <v>673</v>
      </c>
      <c r="B1332" s="80">
        <f>VLOOKUP(F1332,'Datos por dni'!$B$1217:$AT$2185,2,0)</f>
        <v>44063.50121</v>
      </c>
      <c r="C1332" s="15" t="str">
        <f>VLOOKUP(F1332,'Datos por dni'!$B$1217:$V$2185,9,0)</f>
        <v/>
      </c>
      <c r="D1332" s="15" t="str">
        <f>IFERROR(__xludf.DUMMYFUNCTION("IF(REGEXMATCH(E1332,""^[0-9]{8}$""),""DNI"",IF(E1332&lt;&gt;"""",""OTRO"",""""))"),"DNI")</f>
        <v>DNI</v>
      </c>
      <c r="E1332" s="42" t="s">
        <v>807</v>
      </c>
      <c r="F1332" s="25">
        <v>3.9654138E7</v>
      </c>
      <c r="G1332" s="15" t="str">
        <f>VLOOKUP(TEXT(F1332,"0"),'Nacionalidades de todo por dni'!$A$2:$B$2168,2,0)</f>
        <v>Argentina</v>
      </c>
      <c r="H1332" s="18"/>
      <c r="I1332" s="15"/>
      <c r="J1332" s="15"/>
      <c r="K1332" s="18" t="str">
        <f>VLOOKUP(F1332,'Datos por dni'!$B$10:$AM$2168,11,0)</f>
        <v>Fines de semana y feriados</v>
      </c>
      <c r="L1332" s="15"/>
      <c r="M1332" s="15"/>
      <c r="N1332" s="15"/>
      <c r="O1332" s="15"/>
      <c r="P1332" s="15"/>
      <c r="Q1332" s="15"/>
    </row>
    <row r="1333">
      <c r="A1333" s="9" t="s">
        <v>673</v>
      </c>
      <c r="B1333" s="80">
        <f>VLOOKUP(F1333,'Datos por dni'!$B$1217:$AT$2185,2,0)</f>
        <v>44067.65722</v>
      </c>
      <c r="C1333" s="15" t="str">
        <f>VLOOKUP(F1333,'Datos por dni'!$B$1217:$V$2185,9,0)</f>
        <v/>
      </c>
      <c r="D1333" s="15" t="str">
        <f>IFERROR(__xludf.DUMMYFUNCTION("IF(REGEXMATCH(E1333,""^[0-9]{8}$""),""DNI"",IF(E1333&lt;&gt;"""",""OTRO"",""""))"),"DNI")</f>
        <v>DNI</v>
      </c>
      <c r="E1333" s="42" t="s">
        <v>808</v>
      </c>
      <c r="F1333" s="25">
        <v>3.8299801E7</v>
      </c>
      <c r="G1333" s="15" t="str">
        <f>VLOOKUP(TEXT(F1333,"0"),'Nacionalidades de todo por dni'!$A$2:$B$2168,2,0)</f>
        <v>Argentina</v>
      </c>
      <c r="H1333" s="18"/>
      <c r="I1333" s="15"/>
      <c r="J1333" s="15"/>
      <c r="K1333" s="18" t="str">
        <f>VLOOKUP(F1333,'Datos por dni'!$B$10:$AM$2168,11,0)</f>
        <v>Fines de semana y feriados</v>
      </c>
      <c r="L1333" s="15"/>
      <c r="M1333" s="15"/>
      <c r="N1333" s="15"/>
      <c r="O1333" s="15"/>
      <c r="P1333" s="15"/>
      <c r="Q1333" s="15"/>
    </row>
    <row r="1334">
      <c r="A1334" s="9" t="s">
        <v>673</v>
      </c>
      <c r="B1334" s="80">
        <f>VLOOKUP(F1334,'Datos por dni'!$B$1217:$AT$2185,2,0)</f>
        <v>44062.55644</v>
      </c>
      <c r="C1334" s="15" t="str">
        <f>VLOOKUP(F1334,'Datos por dni'!$B$1217:$V$2185,9,0)</f>
        <v/>
      </c>
      <c r="D1334" s="15" t="str">
        <f>IFERROR(__xludf.DUMMYFUNCTION("IF(REGEXMATCH(E1334,""^[0-9]{8}$""),""DNI"",IF(E1334&lt;&gt;"""",""OTRO"",""""))"),"DNI")</f>
        <v>DNI</v>
      </c>
      <c r="E1334" s="42" t="s">
        <v>809</v>
      </c>
      <c r="F1334" s="25">
        <v>4.472709E7</v>
      </c>
      <c r="G1334" s="15" t="str">
        <f>VLOOKUP(TEXT(F1334,"0"),'Nacionalidades de todo por dni'!$A$2:$B$2168,2,0)</f>
        <v>Argentina</v>
      </c>
      <c r="H1334" s="18"/>
      <c r="I1334" s="15"/>
      <c r="J1334" s="15"/>
      <c r="K1334" s="18" t="str">
        <f>VLOOKUP(F1334,'Datos por dni'!$B$10:$AM$2168,11,0)</f>
        <v>Días de semana por la tarde y fines de semana también por la tarde</v>
      </c>
      <c r="L1334" s="15"/>
      <c r="M1334" s="15"/>
      <c r="N1334" s="15"/>
      <c r="O1334" s="15"/>
      <c r="P1334" s="15"/>
      <c r="Q1334" s="15"/>
    </row>
    <row r="1335">
      <c r="A1335" s="9" t="s">
        <v>673</v>
      </c>
      <c r="B1335" s="80">
        <f>VLOOKUP(F1335,'Datos por dni'!$B$1217:$AT$2185,2,0)</f>
        <v>44062.57702</v>
      </c>
      <c r="C1335" s="15" t="str">
        <f>VLOOKUP(F1335,'Datos por dni'!$B$1217:$V$2185,9,0)</f>
        <v/>
      </c>
      <c r="D1335" s="15" t="str">
        <f>IFERROR(__xludf.DUMMYFUNCTION("IF(REGEXMATCH(E1335,""^[0-9]{8}$""),""DNI"",IF(E1335&lt;&gt;"""",""OTRO"",""""))"),"DNI")</f>
        <v>DNI</v>
      </c>
      <c r="E1335" s="42" t="s">
        <v>810</v>
      </c>
      <c r="F1335" s="25">
        <v>4.7030554E7</v>
      </c>
      <c r="G1335" s="15" t="str">
        <f>VLOOKUP(TEXT(F1335,"0"),'Nacionalidades de todo por dni'!$A$2:$B$2168,2,0)</f>
        <v>Argentina</v>
      </c>
      <c r="H1335" s="18"/>
      <c r="I1335" s="15"/>
      <c r="J1335" s="15"/>
      <c r="K1335" s="18" t="str">
        <f>VLOOKUP(F1335,'Datos por dni'!$B$10:$AM$2168,11,0)</f>
        <v>Días de semana por la tarde</v>
      </c>
      <c r="L1335" s="15"/>
      <c r="M1335" s="15"/>
      <c r="N1335" s="15"/>
      <c r="O1335" s="15"/>
      <c r="P1335" s="15"/>
      <c r="Q1335" s="15"/>
    </row>
    <row r="1336">
      <c r="A1336" s="9" t="s">
        <v>673</v>
      </c>
      <c r="B1336" s="80">
        <f>VLOOKUP(F1336,'Datos por dni'!$B$1217:$AT$2185,2,0)</f>
        <v>44068.03903</v>
      </c>
      <c r="C1336" s="15" t="str">
        <f>VLOOKUP(F1336,'Datos por dni'!$B$1217:$V$2185,9,0)</f>
        <v/>
      </c>
      <c r="D1336" s="15" t="str">
        <f>IFERROR(__xludf.DUMMYFUNCTION("IF(REGEXMATCH(E1336,""^[0-9]{8}$""),""DNI"",IF(E1336&lt;&gt;"""",""OTRO"",""""))"),"DNI")</f>
        <v>DNI</v>
      </c>
      <c r="E1336" s="42" t="s">
        <v>811</v>
      </c>
      <c r="F1336" s="25">
        <v>4.2934798E7</v>
      </c>
      <c r="G1336" s="15" t="str">
        <f>VLOOKUP(TEXT(F1336,"0"),'Nacionalidades de todo por dni'!$A$2:$B$2168,2,0)</f>
        <v>Argentina</v>
      </c>
      <c r="H1336" s="18"/>
      <c r="I1336" s="15"/>
      <c r="J1336" s="15"/>
      <c r="K1336" s="18" t="str">
        <f>VLOOKUP(F1336,'Datos por dni'!$B$10:$AM$2168,11,0)</f>
        <v>Días de semana por la tarde</v>
      </c>
      <c r="L1336" s="15"/>
      <c r="M1336" s="15"/>
      <c r="N1336" s="15"/>
      <c r="O1336" s="15"/>
      <c r="P1336" s="15"/>
      <c r="Q1336" s="15"/>
    </row>
    <row r="1337">
      <c r="A1337" s="9" t="s">
        <v>673</v>
      </c>
      <c r="B1337" s="80">
        <f>VLOOKUP(F1337,'Datos por dni'!$B$1217:$AT$2185,2,0)</f>
        <v>44068.03903</v>
      </c>
      <c r="C1337" s="15" t="str">
        <f>VLOOKUP(F1337,'Datos por dni'!$B$1217:$V$2185,9,0)</f>
        <v/>
      </c>
      <c r="D1337" s="15" t="str">
        <f>IFERROR(__xludf.DUMMYFUNCTION("IF(REGEXMATCH(E1337,""^[0-9]{8}$""),""DNI"",IF(E1337&lt;&gt;"""",""OTRO"",""""))"),"DNI")</f>
        <v>DNI</v>
      </c>
      <c r="E1337" s="42" t="s">
        <v>811</v>
      </c>
      <c r="F1337" s="25">
        <v>4.2934798E7</v>
      </c>
      <c r="G1337" s="15" t="str">
        <f>VLOOKUP(TEXT(F1337,"0"),'Nacionalidades de todo por dni'!$A$2:$B$2168,2,0)</f>
        <v>Argentina</v>
      </c>
      <c r="H1337" s="18"/>
      <c r="I1337" s="15"/>
      <c r="J1337" s="15"/>
      <c r="K1337" s="18" t="str">
        <f>VLOOKUP(F1337,'Datos por dni'!$B$10:$AM$2168,11,0)</f>
        <v>Días de semana por la tarde</v>
      </c>
      <c r="L1337" s="15"/>
      <c r="M1337" s="15"/>
      <c r="N1337" s="15"/>
      <c r="O1337" s="15"/>
      <c r="P1337" s="15"/>
      <c r="Q1337" s="15"/>
    </row>
    <row r="1338">
      <c r="A1338" s="9" t="s">
        <v>673</v>
      </c>
      <c r="B1338" s="80">
        <f>VLOOKUP(F1338,'Datos por dni'!$B$1217:$AT$2185,2,0)</f>
        <v>44063.71942</v>
      </c>
      <c r="C1338" s="15" t="str">
        <f>VLOOKUP(F1338,'Datos por dni'!$B$1217:$V$2185,9,0)</f>
        <v/>
      </c>
      <c r="D1338" s="15" t="str">
        <f>IFERROR(__xludf.DUMMYFUNCTION("IF(REGEXMATCH(E1338,""^[0-9]{8}$""),""DNI"",IF(E1338&lt;&gt;"""",""OTRO"",""""))"),"DNI")</f>
        <v>DNI</v>
      </c>
      <c r="E1338" s="42" t="s">
        <v>812</v>
      </c>
      <c r="F1338" s="25">
        <v>9.414256E7</v>
      </c>
      <c r="G1338" s="15" t="str">
        <f>VLOOKUP(TEXT(F1338,"0"),'Nacionalidades de todo por dni'!$A$2:$B$2168,2,0)</f>
        <v>Chile</v>
      </c>
      <c r="H1338" s="18"/>
      <c r="I1338" s="15"/>
      <c r="J1338" s="15"/>
      <c r="K1338" s="18" t="str">
        <f>VLOOKUP(F1338,'Datos por dni'!$B$10:$AM$2168,11,0)</f>
        <v>Días de semana por la tarde</v>
      </c>
      <c r="L1338" s="15"/>
      <c r="M1338" s="15"/>
      <c r="N1338" s="15"/>
      <c r="O1338" s="15"/>
      <c r="P1338" s="15"/>
      <c r="Q1338" s="15"/>
    </row>
    <row r="1339">
      <c r="A1339" s="9" t="s">
        <v>673</v>
      </c>
      <c r="B1339" s="80">
        <f>VLOOKUP(F1339,'Datos por dni'!$B$1217:$AT$2185,2,0)</f>
        <v>44063.48097</v>
      </c>
      <c r="C1339" s="15" t="str">
        <f>VLOOKUP(F1339,'Datos por dni'!$B$1217:$V$2185,9,0)</f>
        <v/>
      </c>
      <c r="D1339" s="15" t="str">
        <f>IFERROR(__xludf.DUMMYFUNCTION("IF(REGEXMATCH(E1339,""^[0-9]{8}$""),""DNI"",IF(E1339&lt;&gt;"""",""OTRO"",""""))"),"DNI")</f>
        <v>DNI</v>
      </c>
      <c r="E1339" s="42" t="s">
        <v>813</v>
      </c>
      <c r="F1339" s="25">
        <v>9.5395853E7</v>
      </c>
      <c r="G1339" s="15" t="str">
        <f>VLOOKUP(TEXT(F1339,"0"),'Nacionalidades de todo por dni'!$A$2:$B$2168,2,0)</f>
        <v>Colombia</v>
      </c>
      <c r="H1339" s="18"/>
      <c r="I1339" s="15"/>
      <c r="J1339" s="15"/>
      <c r="K1339" s="18" t="str">
        <f>VLOOKUP(F1339,'Datos por dni'!$B$10:$AM$2168,11,0)</f>
        <v>Días de semana por la tarde</v>
      </c>
      <c r="L1339" s="15"/>
      <c r="M1339" s="15"/>
      <c r="N1339" s="15"/>
      <c r="O1339" s="15"/>
      <c r="P1339" s="15"/>
      <c r="Q1339" s="15"/>
    </row>
    <row r="1340">
      <c r="A1340" s="9" t="s">
        <v>673</v>
      </c>
      <c r="B1340" s="80">
        <f>VLOOKUP(F1340,'Datos por dni'!$B$1217:$AT$2185,2,0)</f>
        <v>44064.44481</v>
      </c>
      <c r="C1340" s="15" t="str">
        <f>VLOOKUP(F1340,'Datos por dni'!$B$1217:$V$2185,9,0)</f>
        <v/>
      </c>
      <c r="D1340" s="15" t="str">
        <f>IFERROR(__xludf.DUMMYFUNCTION("IF(REGEXMATCH(E1340,""^[0-9]{8}$""),""DNI"",IF(E1340&lt;&gt;"""",""OTRO"",""""))"),"DNI")</f>
        <v>DNI</v>
      </c>
      <c r="E1340" s="42" t="s">
        <v>814</v>
      </c>
      <c r="F1340" s="25">
        <v>3.8996104E7</v>
      </c>
      <c r="G1340" s="15" t="str">
        <f>VLOOKUP(TEXT(F1340,"0"),'Nacionalidades de todo por dni'!$A$2:$B$2168,2,0)</f>
        <v>Argentina</v>
      </c>
      <c r="H1340" s="18"/>
      <c r="I1340" s="15"/>
      <c r="J1340" s="15"/>
      <c r="K1340" s="18" t="str">
        <f>VLOOKUP(F1340,'Datos por dni'!$B$10:$AM$2168,11,0)</f>
        <v>Cualquier horario a distancia</v>
      </c>
      <c r="L1340" s="15"/>
      <c r="M1340" s="15"/>
      <c r="N1340" s="15"/>
      <c r="O1340" s="15"/>
      <c r="P1340" s="15"/>
      <c r="Q1340" s="15"/>
    </row>
    <row r="1341">
      <c r="A1341" s="9" t="s">
        <v>673</v>
      </c>
      <c r="B1341" s="80">
        <f>VLOOKUP(F1341,'Datos por dni'!$B$1217:$AT$2185,2,0)</f>
        <v>44140.79972</v>
      </c>
      <c r="C1341" s="15" t="str">
        <f>VLOOKUP(F1341,'Datos por dni'!$B$1217:$V$2185,9,0)</f>
        <v/>
      </c>
      <c r="D1341" s="15" t="str">
        <f>IFERROR(__xludf.DUMMYFUNCTION("IF(REGEXMATCH(E1341,""^[0-9]{8}$""),""DNI"",IF(E1341&lt;&gt;"""",""OTRO"",""""))"),"DNI")</f>
        <v>DNI</v>
      </c>
      <c r="E1341" s="42" t="s">
        <v>815</v>
      </c>
      <c r="F1341" s="25">
        <v>4.000899E7</v>
      </c>
      <c r="G1341" s="15" t="str">
        <f>VLOOKUP(TEXT(F1341,"0"),'Nacionalidades de todo por dni'!$A$2:$B$2168,2,0)</f>
        <v>Argentina</v>
      </c>
      <c r="H1341" s="18"/>
      <c r="I1341" s="15"/>
      <c r="J1341" s="15"/>
      <c r="K1341" s="18" t="str">
        <f>VLOOKUP(F1341,'Datos por dni'!$B$10:$AM$2168,11,0)</f>
        <v>No tengo fijo</v>
      </c>
      <c r="L1341" s="15"/>
      <c r="M1341" s="15"/>
      <c r="N1341" s="15"/>
      <c r="O1341" s="15"/>
      <c r="P1341" s="15"/>
      <c r="Q1341" s="15"/>
    </row>
    <row r="1342">
      <c r="A1342" s="9" t="s">
        <v>673</v>
      </c>
      <c r="B1342" s="80">
        <f>VLOOKUP(F1342,'Datos por dni'!$B$1217:$AT$2185,2,0)</f>
        <v>44148.735</v>
      </c>
      <c r="C1342" s="15" t="str">
        <f>VLOOKUP(F1342,'Datos por dni'!$B$1217:$V$2185,9,0)</f>
        <v/>
      </c>
      <c r="D1342" s="15" t="str">
        <f>IFERROR(__xludf.DUMMYFUNCTION("IF(REGEXMATCH(E1342,""^[0-9]{8}$""),""DNI"",IF(E1342&lt;&gt;"""",""OTRO"",""""))"),"DNI")</f>
        <v>DNI</v>
      </c>
      <c r="E1342" s="42" t="s">
        <v>816</v>
      </c>
      <c r="F1342" s="25">
        <v>3.830742E7</v>
      </c>
      <c r="G1342" s="15" t="str">
        <f>VLOOKUP(TEXT(F1342,"0"),'Nacionalidades de todo por dni'!$A$2:$B$2168,2,0)</f>
        <v>Argentina</v>
      </c>
      <c r="H1342" s="18"/>
      <c r="I1342" s="15"/>
      <c r="J1342" s="15"/>
      <c r="K1342" s="18" t="str">
        <f>VLOOKUP(F1342,'Datos por dni'!$B$10:$AM$2168,11,0)</f>
        <v>Fines de semana y feriados</v>
      </c>
      <c r="L1342" s="15"/>
      <c r="M1342" s="15"/>
      <c r="N1342" s="15"/>
      <c r="O1342" s="15"/>
      <c r="P1342" s="15"/>
      <c r="Q1342" s="15"/>
    </row>
    <row r="1343">
      <c r="A1343" s="9" t="s">
        <v>673</v>
      </c>
      <c r="B1343" s="80">
        <f>VLOOKUP(F1343,'Datos por dni'!$B$1217:$AT$2185,2,0)</f>
        <v>44068.04141</v>
      </c>
      <c r="C1343" s="15" t="str">
        <f>VLOOKUP(F1343,'Datos por dni'!$B$1217:$V$2185,9,0)</f>
        <v/>
      </c>
      <c r="D1343" s="15" t="str">
        <f>IFERROR(__xludf.DUMMYFUNCTION("IF(REGEXMATCH(E1343,""^[0-9]{8}$""),""DNI"",IF(E1343&lt;&gt;"""",""OTRO"",""""))"),"DNI")</f>
        <v>DNI</v>
      </c>
      <c r="E1343" s="42" t="s">
        <v>817</v>
      </c>
      <c r="F1343" s="25">
        <v>3.4870852E7</v>
      </c>
      <c r="G1343" s="15" t="str">
        <f>VLOOKUP(TEXT(F1343,"0"),'Nacionalidades de todo por dni'!$A$2:$B$2168,2,0)</f>
        <v>Argentina</v>
      </c>
      <c r="H1343" s="18"/>
      <c r="I1343" s="15"/>
      <c r="J1343" s="15"/>
      <c r="K1343" s="18" t="str">
        <f>VLOOKUP(F1343,'Datos por dni'!$B$10:$AM$2168,11,0)</f>
        <v>Fines de semana y feriados</v>
      </c>
      <c r="L1343" s="15"/>
      <c r="M1343" s="15"/>
      <c r="N1343" s="15"/>
      <c r="O1343" s="15"/>
      <c r="P1343" s="15"/>
      <c r="Q1343" s="15"/>
    </row>
    <row r="1344">
      <c r="A1344" s="9" t="s">
        <v>673</v>
      </c>
      <c r="B1344" s="80">
        <f>VLOOKUP(F1344,'Datos por dni'!$B$1217:$AT$2185,2,0)</f>
        <v>44063.47413</v>
      </c>
      <c r="C1344" s="15" t="str">
        <f>VLOOKUP(F1344,'Datos por dni'!$B$1217:$V$2185,9,0)</f>
        <v/>
      </c>
      <c r="D1344" s="15" t="str">
        <f>IFERROR(__xludf.DUMMYFUNCTION("IF(REGEXMATCH(E1344,""^[0-9]{8}$""),""DNI"",IF(E1344&lt;&gt;"""",""OTRO"",""""))"),"DNI")</f>
        <v>DNI</v>
      </c>
      <c r="E1344" s="42" t="s">
        <v>818</v>
      </c>
      <c r="F1344" s="25">
        <v>4.11079E7</v>
      </c>
      <c r="G1344" s="15" t="str">
        <f>VLOOKUP(TEXT(F1344,"0"),'Nacionalidades de todo por dni'!$A$2:$B$2168,2,0)</f>
        <v>Argentina</v>
      </c>
      <c r="H1344" s="31">
        <v>3.0</v>
      </c>
      <c r="I1344" s="15"/>
      <c r="J1344" s="15"/>
      <c r="K1344" s="18" t="str">
        <f>VLOOKUP(F1344,'Datos por dni'!$B$10:$AM$2168,11,0)</f>
        <v>A veces por la tarde, de 2 a 5, y fines de semana y feriados!</v>
      </c>
      <c r="L1344" s="15"/>
      <c r="M1344" s="15"/>
      <c r="N1344" s="15"/>
      <c r="O1344" s="15"/>
      <c r="P1344" s="15"/>
      <c r="Q1344" s="15"/>
    </row>
    <row r="1345">
      <c r="A1345" s="9" t="s">
        <v>673</v>
      </c>
      <c r="B1345" s="80">
        <f>VLOOKUP(F1345,'Datos por dni'!$B$1217:$AT$2185,2,0)</f>
        <v>44063.49806</v>
      </c>
      <c r="C1345" s="15" t="str">
        <f>VLOOKUP(F1345,'Datos por dni'!$B$1217:$V$2185,9,0)</f>
        <v/>
      </c>
      <c r="D1345" s="15" t="str">
        <f>IFERROR(__xludf.DUMMYFUNCTION("IF(REGEXMATCH(E1345,""^[0-9]{8}$""),""DNI"",IF(E1345&lt;&gt;"""",""OTRO"",""""))"),"DNI")</f>
        <v>DNI</v>
      </c>
      <c r="E1345" s="42" t="s">
        <v>819</v>
      </c>
      <c r="F1345" s="25">
        <v>3.8648066E7</v>
      </c>
      <c r="G1345" s="15" t="str">
        <f>VLOOKUP(TEXT(F1345,"0"),'Nacionalidades de todo por dni'!$A$2:$B$2168,2,0)</f>
        <v>Argentina</v>
      </c>
      <c r="H1345" s="18"/>
      <c r="I1345" s="15"/>
      <c r="J1345" s="15"/>
      <c r="K1345" s="18" t="str">
        <f>VLOOKUP(F1345,'Datos por dni'!$B$10:$AM$2168,11,0)</f>
        <v>Fines de semana y feriados</v>
      </c>
      <c r="L1345" s="15"/>
      <c r="M1345" s="15"/>
      <c r="N1345" s="15"/>
      <c r="O1345" s="15"/>
      <c r="P1345" s="15"/>
      <c r="Q1345" s="15"/>
    </row>
    <row r="1346">
      <c r="A1346" s="9" t="s">
        <v>673</v>
      </c>
      <c r="B1346" s="80">
        <f>VLOOKUP(F1346,'Datos por dni'!$B$1217:$AT$2185,2,0)</f>
        <v>44074.52343</v>
      </c>
      <c r="C1346" s="15" t="str">
        <f>VLOOKUP(F1346,'Datos por dni'!$B$1217:$V$2185,9,0)</f>
        <v/>
      </c>
      <c r="D1346" s="15" t="str">
        <f>IFERROR(__xludf.DUMMYFUNCTION("IF(REGEXMATCH(E1346,""^[0-9]{8}$""),""DNI"",IF(E1346&lt;&gt;"""",""OTRO"",""""))"),"DNI")</f>
        <v>DNI</v>
      </c>
      <c r="E1346" s="42" t="s">
        <v>820</v>
      </c>
      <c r="F1346" s="25">
        <v>3.782301E7</v>
      </c>
      <c r="G1346" s="15" t="str">
        <f>VLOOKUP(TEXT(F1346,"0"),'Nacionalidades de todo por dni'!$A$2:$B$2168,2,0)</f>
        <v>Argentina</v>
      </c>
      <c r="H1346" s="18"/>
      <c r="I1346" s="15"/>
      <c r="J1346" s="15"/>
      <c r="K1346" s="18" t="str">
        <f>VLOOKUP(F1346,'Datos por dni'!$B$10:$AM$2168,11,0)</f>
        <v>Días de semana por la mañana</v>
      </c>
      <c r="L1346" s="15"/>
      <c r="M1346" s="15"/>
      <c r="N1346" s="15"/>
      <c r="O1346" s="15"/>
      <c r="P1346" s="15"/>
      <c r="Q1346" s="15"/>
    </row>
    <row r="1347">
      <c r="A1347" s="9" t="s">
        <v>673</v>
      </c>
      <c r="B1347" s="80">
        <f>VLOOKUP(F1347,'Datos por dni'!$B$1217:$AT$2185,2,0)</f>
        <v>44063.56296</v>
      </c>
      <c r="C1347" s="15" t="str">
        <f>VLOOKUP(F1347,'Datos por dni'!$B$1217:$V$2185,9,0)</f>
        <v/>
      </c>
      <c r="D1347" s="15" t="str">
        <f>IFERROR(__xludf.DUMMYFUNCTION("IF(REGEXMATCH(E1347,""^[0-9]{8}$""),""DNI"",IF(E1347&lt;&gt;"""",""OTRO"",""""))"),"DNI")</f>
        <v>DNI</v>
      </c>
      <c r="E1347" s="42" t="s">
        <v>821</v>
      </c>
      <c r="F1347" s="25">
        <v>4.1396802E7</v>
      </c>
      <c r="G1347" s="15" t="str">
        <f>VLOOKUP(TEXT(F1347,"0"),'Nacionalidades de todo por dni'!$A$2:$B$2168,2,0)</f>
        <v>Argentina</v>
      </c>
      <c r="H1347" s="18"/>
      <c r="I1347" s="15"/>
      <c r="J1347" s="15"/>
      <c r="K1347" s="18" t="str">
        <f>VLOOKUP(F1347,'Datos por dni'!$B$10:$AM$2168,11,0)</f>
        <v>Fines de semana y feriados</v>
      </c>
      <c r="L1347" s="15"/>
      <c r="M1347" s="15"/>
      <c r="N1347" s="15"/>
      <c r="O1347" s="15"/>
      <c r="P1347" s="15"/>
      <c r="Q1347" s="15"/>
    </row>
    <row r="1348">
      <c r="A1348" s="9" t="s">
        <v>673</v>
      </c>
      <c r="B1348" s="80">
        <f>VLOOKUP(F1348,'Datos por dni'!$B$1217:$AT$2185,2,0)</f>
        <v>44062.5575</v>
      </c>
      <c r="C1348" s="15" t="str">
        <f>VLOOKUP(F1348,'Datos por dni'!$B$1217:$V$2185,9,0)</f>
        <v/>
      </c>
      <c r="D1348" s="15" t="str">
        <f>IFERROR(__xludf.DUMMYFUNCTION("IF(REGEXMATCH(E1348,""^[0-9]{8}$""),""DNI"",IF(E1348&lt;&gt;"""",""OTRO"",""""))"),"DNI")</f>
        <v>DNI</v>
      </c>
      <c r="E1348" s="42" t="s">
        <v>822</v>
      </c>
      <c r="F1348" s="25">
        <v>3.8068209E7</v>
      </c>
      <c r="G1348" s="15" t="str">
        <f>VLOOKUP(TEXT(F1348,"0"),'Nacionalidades de todo por dni'!$A$2:$B$2168,2,0)</f>
        <v>Argentina</v>
      </c>
      <c r="H1348" s="18"/>
      <c r="I1348" s="15"/>
      <c r="J1348" s="15"/>
      <c r="K1348" s="18" t="str">
        <f>VLOOKUP(F1348,'Datos por dni'!$B$10:$AM$2168,11,0)</f>
        <v>Días de semana por la mañana</v>
      </c>
      <c r="L1348" s="15"/>
      <c r="M1348" s="15"/>
      <c r="N1348" s="15"/>
      <c r="O1348" s="15"/>
      <c r="P1348" s="15"/>
      <c r="Q1348" s="15"/>
    </row>
    <row r="1349">
      <c r="A1349" s="9" t="s">
        <v>673</v>
      </c>
      <c r="B1349" s="80">
        <f>VLOOKUP(F1349,'Datos por dni'!$B$1217:$AT$2185,2,0)</f>
        <v>44063.55637</v>
      </c>
      <c r="C1349" s="15" t="str">
        <f>VLOOKUP(F1349,'Datos por dni'!$B$1217:$V$2185,9,0)</f>
        <v/>
      </c>
      <c r="D1349" s="15" t="str">
        <f>IFERROR(__xludf.DUMMYFUNCTION("IF(REGEXMATCH(E1349,""^[0-9]{8}$""),""DNI"",IF(E1349&lt;&gt;"""",""OTRO"",""""))"),"DNI")</f>
        <v>DNI</v>
      </c>
      <c r="E1349" s="42" t="s">
        <v>823</v>
      </c>
      <c r="F1349" s="25">
        <v>3.8322795E7</v>
      </c>
      <c r="G1349" s="15" t="str">
        <f>VLOOKUP(TEXT(F1349,"0"),'Nacionalidades de todo por dni'!$A$2:$B$2168,2,0)</f>
        <v>Argentina</v>
      </c>
      <c r="H1349" s="18"/>
      <c r="I1349" s="15"/>
      <c r="J1349" s="15"/>
      <c r="K1349" s="18" t="str">
        <f>VLOOKUP(F1349,'Datos por dni'!$B$10:$AM$2168,11,0)</f>
        <v>Días de semana por la tarde</v>
      </c>
      <c r="L1349" s="15"/>
      <c r="M1349" s="15"/>
      <c r="N1349" s="15"/>
      <c r="O1349" s="15"/>
      <c r="P1349" s="15"/>
      <c r="Q1349" s="15"/>
    </row>
    <row r="1350">
      <c r="A1350" s="9" t="s">
        <v>673</v>
      </c>
      <c r="B1350" s="80">
        <f>VLOOKUP(F1350,'Datos por dni'!$B$1217:$AT$2185,2,0)</f>
        <v>44067.7232</v>
      </c>
      <c r="C1350" s="15" t="str">
        <f>VLOOKUP(F1350,'Datos por dni'!$B$1217:$V$2185,9,0)</f>
        <v/>
      </c>
      <c r="D1350" s="15" t="str">
        <f>IFERROR(__xludf.DUMMYFUNCTION("IF(REGEXMATCH(E1350,""^[0-9]{8}$""),""DNI"",IF(E1350&lt;&gt;"""",""OTRO"",""""))"),"DNI")</f>
        <v>DNI</v>
      </c>
      <c r="E1350" s="42" t="s">
        <v>824</v>
      </c>
      <c r="F1350" s="25">
        <v>4.1917561E7</v>
      </c>
      <c r="G1350" s="15" t="str">
        <f>VLOOKUP(TEXT(F1350,"0"),'Nacionalidades de todo por dni'!$A$2:$B$2168,2,0)</f>
        <v>Argentina</v>
      </c>
      <c r="H1350" s="18"/>
      <c r="I1350" s="15"/>
      <c r="J1350" s="15"/>
      <c r="K1350" s="18" t="str">
        <f>VLOOKUP(F1350,'Datos por dni'!$B$10:$AM$2168,11,0)</f>
        <v>Días de semana por la mañana</v>
      </c>
      <c r="L1350" s="15"/>
      <c r="M1350" s="15"/>
      <c r="N1350" s="15"/>
      <c r="O1350" s="15"/>
      <c r="P1350" s="15"/>
      <c r="Q1350" s="15"/>
    </row>
    <row r="1351">
      <c r="A1351" s="9" t="s">
        <v>673</v>
      </c>
      <c r="B1351" s="80">
        <f>VLOOKUP(F1351,'Datos por dni'!$B$1217:$AT$2185,2,0)</f>
        <v>44073.85364</v>
      </c>
      <c r="C1351" s="15" t="str">
        <f>VLOOKUP(F1351,'Datos por dni'!$B$1217:$V$2185,9,0)</f>
        <v/>
      </c>
      <c r="D1351" s="15" t="str">
        <f>IFERROR(__xludf.DUMMYFUNCTION("IF(REGEXMATCH(E1351,""^[0-9]{8}$""),""DNI"",IF(E1351&lt;&gt;"""",""OTRO"",""""))"),"DNI")</f>
        <v>DNI</v>
      </c>
      <c r="E1351" s="42" t="s">
        <v>825</v>
      </c>
      <c r="F1351" s="25">
        <v>9.5315603E7</v>
      </c>
      <c r="G1351" s="15" t="str">
        <f>VLOOKUP(TEXT(F1351,"0"),'Nacionalidades de todo por dni'!$A$2:$B$2168,2,0)</f>
        <v>Peru</v>
      </c>
      <c r="H1351" s="18"/>
      <c r="I1351" s="15"/>
      <c r="J1351" s="15"/>
      <c r="K1351" s="18" t="str">
        <f>VLOOKUP(F1351,'Datos por dni'!$B$10:$AM$2168,11,0)</f>
        <v>Fines de semana y feriados</v>
      </c>
      <c r="L1351" s="15"/>
      <c r="M1351" s="15"/>
      <c r="N1351" s="15"/>
      <c r="O1351" s="15"/>
      <c r="P1351" s="15"/>
      <c r="Q1351" s="15"/>
    </row>
    <row r="1352">
      <c r="A1352" s="9" t="s">
        <v>673</v>
      </c>
      <c r="B1352" s="80">
        <f>VLOOKUP(F1352,'Datos por dni'!$B$1217:$AT$2185,2,0)</f>
        <v>44063.66881</v>
      </c>
      <c r="C1352" s="15" t="str">
        <f>VLOOKUP(F1352,'Datos por dni'!$B$1217:$V$2185,9,0)</f>
        <v/>
      </c>
      <c r="D1352" s="15" t="str">
        <f>IFERROR(__xludf.DUMMYFUNCTION("IF(REGEXMATCH(E1352,""^[0-9]{8}$""),""DNI"",IF(E1352&lt;&gt;"""",""OTRO"",""""))"),"DNI")</f>
        <v>DNI</v>
      </c>
      <c r="E1352" s="42" t="s">
        <v>826</v>
      </c>
      <c r="F1352" s="25">
        <v>9.5785411E7</v>
      </c>
      <c r="G1352" s="15" t="str">
        <f>VLOOKUP(TEXT(F1352,"0"),'Nacionalidades de todo por dni'!$A$2:$B$2168,2,0)</f>
        <v>Venezuela</v>
      </c>
      <c r="H1352" s="18"/>
      <c r="I1352" s="15"/>
      <c r="J1352" s="15"/>
      <c r="K1352" s="18" t="str">
        <f>VLOOKUP(F1352,'Datos por dni'!$B$10:$AM$2168,11,0)</f>
        <v>Días de semana por la tarde</v>
      </c>
      <c r="L1352" s="15"/>
      <c r="M1352" s="15"/>
      <c r="N1352" s="15"/>
      <c r="O1352" s="15"/>
      <c r="P1352" s="15"/>
      <c r="Q1352" s="15"/>
    </row>
    <row r="1353">
      <c r="A1353" s="9" t="s">
        <v>673</v>
      </c>
      <c r="B1353" s="80">
        <f>VLOOKUP(F1353,'Datos por dni'!$B$1217:$AT$2185,2,0)</f>
        <v>44063.84568</v>
      </c>
      <c r="C1353" s="15" t="str">
        <f>VLOOKUP(F1353,'Datos por dni'!$B$1217:$V$2185,9,0)</f>
        <v/>
      </c>
      <c r="D1353" s="15" t="str">
        <f>IFERROR(__xludf.DUMMYFUNCTION("IF(REGEXMATCH(E1353,""^[0-9]{8}$""),""DNI"",IF(E1353&lt;&gt;"""",""OTRO"",""""))"),"OTRO")</f>
        <v>OTRO</v>
      </c>
      <c r="E1353" s="42" t="s">
        <v>827</v>
      </c>
      <c r="F1353" s="25">
        <v>689718.0</v>
      </c>
      <c r="G1353" s="15" t="str">
        <f>VLOOKUP(TEXT(F1353,"0"),'Nacionalidades de todo por dni'!$A$2:$B$2168,2,0)</f>
        <v>Colombia</v>
      </c>
      <c r="H1353" s="18"/>
      <c r="I1353" s="15"/>
      <c r="J1353" s="15"/>
      <c r="K1353" s="18" t="str">
        <f>VLOOKUP(F1353,'Datos por dni'!$B$10:$AM$2168,11,0)</f>
        <v>Fines de semana y feriados</v>
      </c>
      <c r="L1353" s="15"/>
      <c r="M1353" s="15"/>
      <c r="N1353" s="15"/>
      <c r="O1353" s="15"/>
      <c r="P1353" s="15"/>
      <c r="Q1353" s="15"/>
    </row>
    <row r="1354">
      <c r="A1354" s="9" t="s">
        <v>673</v>
      </c>
      <c r="B1354" s="80">
        <f>VLOOKUP(F1354,'Datos por dni'!$B$1217:$AT$2185,2,0)</f>
        <v>44067.7875</v>
      </c>
      <c r="C1354" s="15" t="str">
        <f>VLOOKUP(F1354,'Datos por dni'!$B$1217:$V$2185,9,0)</f>
        <v/>
      </c>
      <c r="D1354" s="15" t="str">
        <f>IFERROR(__xludf.DUMMYFUNCTION("IF(REGEXMATCH(E1354,""^[0-9]{8}$""),""DNI"",IF(E1354&lt;&gt;"""",""OTRO"",""""))"),"DNI")</f>
        <v>DNI</v>
      </c>
      <c r="E1354" s="42" t="s">
        <v>828</v>
      </c>
      <c r="F1354" s="25">
        <v>3.5639527E7</v>
      </c>
      <c r="G1354" s="15" t="str">
        <f>VLOOKUP(TEXT(F1354,"0"),'Nacionalidades de todo por dni'!$A$2:$B$2168,2,0)</f>
        <v>Argentina</v>
      </c>
      <c r="H1354" s="18"/>
      <c r="I1354" s="15"/>
      <c r="J1354" s="15"/>
      <c r="K1354" s="18" t="str">
        <f>VLOOKUP(F1354,'Datos por dni'!$B$10:$AM$2168,11,0)</f>
        <v>Fines de semana y feriados</v>
      </c>
      <c r="L1354" s="15"/>
      <c r="M1354" s="15"/>
      <c r="N1354" s="15"/>
      <c r="O1354" s="15"/>
      <c r="P1354" s="15"/>
      <c r="Q1354" s="15"/>
    </row>
    <row r="1355">
      <c r="A1355" s="9" t="s">
        <v>673</v>
      </c>
      <c r="B1355" s="80">
        <f>VLOOKUP(F1355,'Datos por dni'!$B$1217:$AT$2185,2,0)</f>
        <v>44064.62596</v>
      </c>
      <c r="C1355" s="15" t="str">
        <f>VLOOKUP(F1355,'Datos por dni'!$B$1217:$V$2185,9,0)</f>
        <v/>
      </c>
      <c r="D1355" s="15" t="str">
        <f>IFERROR(__xludf.DUMMYFUNCTION("IF(REGEXMATCH(E1355,""^[0-9]{8}$""),""DNI"",IF(E1355&lt;&gt;"""",""OTRO"",""""))"),"DNI")</f>
        <v>DNI</v>
      </c>
      <c r="E1355" s="42" t="s">
        <v>829</v>
      </c>
      <c r="F1355" s="25">
        <v>4.1395126E7</v>
      </c>
      <c r="G1355" s="15" t="str">
        <f>VLOOKUP(TEXT(F1355,"0"),'Nacionalidades de todo por dni'!$A$2:$B$2168,2,0)</f>
        <v>Argentina</v>
      </c>
      <c r="H1355" s="18"/>
      <c r="I1355" s="15"/>
      <c r="J1355" s="15"/>
      <c r="K1355" s="18" t="str">
        <f>VLOOKUP(F1355,'Datos por dni'!$B$10:$AM$2168,11,0)</f>
        <v>Fines de semana y feriados</v>
      </c>
      <c r="L1355" s="15"/>
      <c r="M1355" s="15"/>
      <c r="N1355" s="15"/>
      <c r="O1355" s="15"/>
      <c r="P1355" s="15"/>
      <c r="Q1355" s="15"/>
    </row>
    <row r="1356">
      <c r="A1356" s="9" t="s">
        <v>673</v>
      </c>
      <c r="B1356" s="80">
        <f>VLOOKUP(F1356,'Datos por dni'!$B$1217:$AT$2185,2,0)</f>
        <v>44063.44445</v>
      </c>
      <c r="C1356" s="15" t="str">
        <f>VLOOKUP(F1356,'Datos por dni'!$B$1217:$V$2185,9,0)</f>
        <v/>
      </c>
      <c r="D1356" s="15" t="str">
        <f>IFERROR(__xludf.DUMMYFUNCTION("IF(REGEXMATCH(E1356,""^[0-9]{8}$""),""DNI"",IF(E1356&lt;&gt;"""",""OTRO"",""""))"),"DNI")</f>
        <v>DNI</v>
      </c>
      <c r="E1356" s="42" t="s">
        <v>830</v>
      </c>
      <c r="F1356" s="25">
        <v>3.8994937E7</v>
      </c>
      <c r="G1356" s="15" t="str">
        <f>VLOOKUP(TEXT(F1356,"0"),'Nacionalidades de todo por dni'!$A$2:$B$2168,2,0)</f>
        <v>Argentina</v>
      </c>
      <c r="H1356" s="18"/>
      <c r="I1356" s="15"/>
      <c r="J1356" s="15"/>
      <c r="K1356" s="18" t="str">
        <f>VLOOKUP(F1356,'Datos por dni'!$B$10:$AM$2168,11,0)</f>
        <v>Fines de semana y feriados</v>
      </c>
      <c r="L1356" s="15"/>
      <c r="M1356" s="15"/>
      <c r="N1356" s="15"/>
      <c r="O1356" s="15"/>
      <c r="P1356" s="15"/>
      <c r="Q1356" s="15"/>
    </row>
    <row r="1357">
      <c r="A1357" s="9" t="s">
        <v>673</v>
      </c>
      <c r="B1357" s="80">
        <f>VLOOKUP(F1357,'Datos por dni'!$B$1217:$AT$2185,2,0)</f>
        <v>44062.57765</v>
      </c>
      <c r="C1357" s="15" t="str">
        <f>VLOOKUP(F1357,'Datos por dni'!$B$1217:$V$2185,9,0)</f>
        <v/>
      </c>
      <c r="D1357" s="15" t="str">
        <f>IFERROR(__xludf.DUMMYFUNCTION("IF(REGEXMATCH(E1357,""^[0-9]{8}$""),""DNI"",IF(E1357&lt;&gt;"""",""OTRO"",""""))"),"DNI")</f>
        <v>DNI</v>
      </c>
      <c r="E1357" s="42" t="s">
        <v>831</v>
      </c>
      <c r="F1357" s="25">
        <v>4.0469265E7</v>
      </c>
      <c r="G1357" s="15" t="str">
        <f>VLOOKUP(TEXT(F1357,"0"),'Nacionalidades de todo por dni'!$A$2:$B$2168,2,0)</f>
        <v>Argentina</v>
      </c>
      <c r="H1357" s="18"/>
      <c r="I1357" s="15"/>
      <c r="J1357" s="15"/>
      <c r="K1357" s="18" t="str">
        <f>VLOOKUP(F1357,'Datos por dni'!$B$10:$AM$2168,11,0)</f>
        <v>Semana por la tarde </v>
      </c>
      <c r="L1357" s="15"/>
      <c r="M1357" s="15"/>
      <c r="N1357" s="15"/>
      <c r="O1357" s="15"/>
      <c r="P1357" s="15"/>
      <c r="Q1357" s="15"/>
    </row>
    <row r="1358">
      <c r="A1358" s="9" t="s">
        <v>673</v>
      </c>
      <c r="B1358" s="80">
        <f>VLOOKUP(F1358,'Datos por dni'!$B$1217:$AT$2185,2,0)</f>
        <v>44063.86852</v>
      </c>
      <c r="C1358" s="15" t="str">
        <f>VLOOKUP(F1358,'Datos por dni'!$B$1217:$V$2185,9,0)</f>
        <v/>
      </c>
      <c r="D1358" s="15" t="str">
        <f>IFERROR(__xludf.DUMMYFUNCTION("IF(REGEXMATCH(E1358,""^[0-9]{8}$""),""DNI"",IF(E1358&lt;&gt;"""",""OTRO"",""""))"),"DNI")</f>
        <v>DNI</v>
      </c>
      <c r="E1358" s="42" t="s">
        <v>832</v>
      </c>
      <c r="F1358" s="25">
        <v>4.1222959E7</v>
      </c>
      <c r="G1358" s="15" t="str">
        <f>VLOOKUP(TEXT(F1358,"0"),'Nacionalidades de todo por dni'!$A$2:$B$2168,2,0)</f>
        <v>Argentina</v>
      </c>
      <c r="H1358" s="18"/>
      <c r="I1358" s="15"/>
      <c r="J1358" s="15"/>
      <c r="K1358" s="18" t="str">
        <f>VLOOKUP(F1358,'Datos por dni'!$B$10:$AM$2168,11,0)</f>
        <v>Fines de semana y feriados</v>
      </c>
      <c r="L1358" s="15"/>
      <c r="M1358" s="15"/>
      <c r="N1358" s="15"/>
      <c r="O1358" s="15"/>
      <c r="P1358" s="15"/>
      <c r="Q1358" s="15"/>
    </row>
    <row r="1359">
      <c r="A1359" s="9" t="s">
        <v>673</v>
      </c>
      <c r="B1359" s="80">
        <f>VLOOKUP(F1359,'Datos por dni'!$B$1217:$AT$2185,2,0)</f>
        <v>44063.49509</v>
      </c>
      <c r="C1359" s="15" t="str">
        <f>VLOOKUP(F1359,'Datos por dni'!$B$1217:$V$2185,9,0)</f>
        <v/>
      </c>
      <c r="D1359" s="15" t="str">
        <f>IFERROR(__xludf.DUMMYFUNCTION("IF(REGEXMATCH(E1359,""^[0-9]{8}$""),""DNI"",IF(E1359&lt;&gt;"""",""OTRO"",""""))"),"DNI")</f>
        <v>DNI</v>
      </c>
      <c r="E1359" s="42" t="s">
        <v>833</v>
      </c>
      <c r="F1359" s="25">
        <v>3.9131042E7</v>
      </c>
      <c r="G1359" s="15" t="str">
        <f>VLOOKUP(TEXT(F1359,"0"),'Nacionalidades de todo por dni'!$A$2:$B$2168,2,0)</f>
        <v>Argentina</v>
      </c>
      <c r="H1359" s="18"/>
      <c r="I1359" s="15"/>
      <c r="J1359" s="15"/>
      <c r="K1359" s="18" t="str">
        <f>VLOOKUP(F1359,'Datos por dni'!$B$10:$AM$2168,11,0)</f>
        <v>Fines de semana y feriados</v>
      </c>
      <c r="L1359" s="15"/>
      <c r="M1359" s="15"/>
      <c r="N1359" s="15"/>
      <c r="O1359" s="15"/>
      <c r="P1359" s="15"/>
      <c r="Q1359" s="15"/>
    </row>
    <row r="1360">
      <c r="A1360" s="9" t="s">
        <v>673</v>
      </c>
      <c r="B1360" s="80">
        <f>VLOOKUP(F1360,'Datos por dni'!$B$1217:$AT$2185,2,0)</f>
        <v>44062.58548</v>
      </c>
      <c r="C1360" s="15" t="str">
        <f>VLOOKUP(F1360,'Datos por dni'!$B$1217:$V$2185,9,0)</f>
        <v/>
      </c>
      <c r="D1360" s="15" t="str">
        <f>IFERROR(__xludf.DUMMYFUNCTION("IF(REGEXMATCH(E1360,""^[0-9]{8}$""),""DNI"",IF(E1360&lt;&gt;"""",""OTRO"",""""))"),"DNI")</f>
        <v>DNI</v>
      </c>
      <c r="E1360" s="42" t="s">
        <v>628</v>
      </c>
      <c r="F1360" s="25">
        <v>4.2862523E7</v>
      </c>
      <c r="G1360" s="15" t="str">
        <f>VLOOKUP(TEXT(F1360,"0"),'Nacionalidades de todo por dni'!$A$2:$B$2168,2,0)</f>
        <v>Argentina</v>
      </c>
      <c r="H1360" s="18"/>
      <c r="I1360" s="15"/>
      <c r="J1360" s="15"/>
      <c r="K1360" s="18" t="str">
        <f>VLOOKUP(F1360,'Datos por dni'!$B$10:$AM$2168,11,0)</f>
        <v/>
      </c>
      <c r="L1360" s="15"/>
      <c r="M1360" s="15"/>
      <c r="N1360" s="15"/>
      <c r="O1360" s="15"/>
      <c r="P1360" s="15"/>
      <c r="Q1360" s="15"/>
    </row>
    <row r="1361">
      <c r="A1361" s="9" t="s">
        <v>673</v>
      </c>
      <c r="B1361" s="80">
        <f>VLOOKUP(F1361,'Datos por dni'!$B$1217:$AT$2185,2,0)</f>
        <v>44062.55955</v>
      </c>
      <c r="C1361" s="15" t="str">
        <f>VLOOKUP(F1361,'Datos por dni'!$B$1217:$V$2185,9,0)</f>
        <v/>
      </c>
      <c r="D1361" s="15" t="str">
        <f>IFERROR(__xludf.DUMMYFUNCTION("IF(REGEXMATCH(E1361,""^[0-9]{8}$""),""DNI"",IF(E1361&lt;&gt;"""",""OTRO"",""""))"),"DNI")</f>
        <v>DNI</v>
      </c>
      <c r="E1361" s="42" t="s">
        <v>834</v>
      </c>
      <c r="F1361" s="25">
        <v>4.3519269E7</v>
      </c>
      <c r="G1361" s="15" t="str">
        <f>VLOOKUP(TEXT(F1361,"0"),'Nacionalidades de todo por dni'!$A$2:$B$2168,2,0)</f>
        <v>Argentina</v>
      </c>
      <c r="H1361" s="18"/>
      <c r="I1361" s="15"/>
      <c r="J1361" s="15"/>
      <c r="K1361" s="18" t="str">
        <f>VLOOKUP(F1361,'Datos por dni'!$B$10:$AM$2168,11,0)</f>
        <v>Dias de semana por la tarde y fines de semana y feriados</v>
      </c>
      <c r="L1361" s="15"/>
      <c r="M1361" s="15"/>
      <c r="N1361" s="15"/>
      <c r="O1361" s="15"/>
      <c r="P1361" s="15"/>
      <c r="Q1361" s="15"/>
    </row>
    <row r="1362">
      <c r="A1362" s="9" t="s">
        <v>673</v>
      </c>
      <c r="B1362" s="80">
        <f>VLOOKUP(F1362,'Datos por dni'!$B$1217:$AT$2185,2,0)</f>
        <v>44067.73497</v>
      </c>
      <c r="C1362" s="15" t="str">
        <f>VLOOKUP(F1362,'Datos por dni'!$B$1217:$V$2185,9,0)</f>
        <v/>
      </c>
      <c r="D1362" s="15" t="str">
        <f>IFERROR(__xludf.DUMMYFUNCTION("IF(REGEXMATCH(E1362,""^[0-9]{8}$""),""DNI"",IF(E1362&lt;&gt;"""",""OTRO"",""""))"),"DNI")</f>
        <v>DNI</v>
      </c>
      <c r="E1362" s="42" t="s">
        <v>835</v>
      </c>
      <c r="F1362" s="25">
        <v>4.1684087E7</v>
      </c>
      <c r="G1362" s="15" t="str">
        <f>VLOOKUP(TEXT(F1362,"0"),'Nacionalidades de todo por dni'!$A$2:$B$2168,2,0)</f>
        <v>Argentina</v>
      </c>
      <c r="H1362" s="18"/>
      <c r="I1362" s="15"/>
      <c r="J1362" s="15"/>
      <c r="K1362" s="18" t="str">
        <f>VLOOKUP(F1362,'Datos por dni'!$B$10:$AM$2168,11,0)</f>
        <v>Fines de semana y feriados</v>
      </c>
      <c r="L1362" s="15"/>
      <c r="M1362" s="15"/>
      <c r="N1362" s="15"/>
      <c r="O1362" s="15"/>
      <c r="P1362" s="15"/>
      <c r="Q1362" s="15"/>
    </row>
    <row r="1363">
      <c r="A1363" s="9" t="s">
        <v>673</v>
      </c>
      <c r="B1363" s="80">
        <f>VLOOKUP(F1363,'Datos por dni'!$B$1217:$AT$2185,2,0)</f>
        <v>44069.8771</v>
      </c>
      <c r="C1363" s="15" t="str">
        <f>VLOOKUP(F1363,'Datos por dni'!$B$1217:$V$2185,9,0)</f>
        <v/>
      </c>
      <c r="D1363" s="15" t="str">
        <f>IFERROR(__xludf.DUMMYFUNCTION("IF(REGEXMATCH(E1363,""^[0-9]{8}$""),""DNI"",IF(E1363&lt;&gt;"""",""OTRO"",""""))"),"DNI")</f>
        <v>DNI</v>
      </c>
      <c r="E1363" s="42" t="s">
        <v>836</v>
      </c>
      <c r="F1363" s="25">
        <v>4.4484316E7</v>
      </c>
      <c r="G1363" s="15" t="str">
        <f>VLOOKUP(TEXT(F1363,"0"),'Nacionalidades de todo por dni'!$A$2:$B$2168,2,0)</f>
        <v>Argentina</v>
      </c>
      <c r="H1363" s="18"/>
      <c r="I1363" s="15"/>
      <c r="J1363" s="15"/>
      <c r="K1363" s="18" t="str">
        <f>VLOOKUP(F1363,'Datos por dni'!$B$10:$AM$2168,11,0)</f>
        <v>Y debería ver... porque actualmente mis horarios varian! Pero quiero saber de todas las propuestas!!!</v>
      </c>
      <c r="L1363" s="15"/>
      <c r="M1363" s="15"/>
      <c r="N1363" s="15"/>
      <c r="O1363" s="15"/>
      <c r="P1363" s="15"/>
      <c r="Q1363" s="15"/>
    </row>
    <row r="1364">
      <c r="A1364" s="9" t="s">
        <v>673</v>
      </c>
      <c r="B1364" s="80" t="str">
        <f>VLOOKUP(F1364,'Datos por dni'!$B$1217:$AT$2185,2,0)</f>
        <v/>
      </c>
      <c r="C1364" s="15" t="str">
        <f>VLOOKUP(F1364,'Datos por dni'!$B$1217:$V$2185,9,0)</f>
        <v/>
      </c>
      <c r="D1364" s="15" t="str">
        <f>IFERROR(__xludf.DUMMYFUNCTION("IF(REGEXMATCH(E1364,""^[0-9]{8}$""),""DNI"",IF(E1364&lt;&gt;"""",""OTRO"",""""))"),"DNI")</f>
        <v>DNI</v>
      </c>
      <c r="E1364" s="42" t="s">
        <v>837</v>
      </c>
      <c r="F1364" s="25">
        <v>3.7677298E7</v>
      </c>
      <c r="G1364" s="15" t="str">
        <f>VLOOKUP(TEXT(F1364,"0"),'Nacionalidades de todo por dni'!$A$2:$B$2168,2,0)</f>
        <v>Argentina</v>
      </c>
      <c r="H1364" s="18"/>
      <c r="I1364" s="15"/>
      <c r="J1364" s="15"/>
      <c r="K1364" s="18" t="str">
        <f>VLOOKUP(F1364,'Datos por dni'!$B$10:$AM$2168,11,0)</f>
        <v/>
      </c>
      <c r="L1364" s="15"/>
      <c r="M1364" s="15"/>
      <c r="N1364" s="15"/>
      <c r="O1364" s="15"/>
      <c r="P1364" s="15"/>
      <c r="Q1364" s="15"/>
    </row>
    <row r="1365">
      <c r="A1365" s="9" t="s">
        <v>673</v>
      </c>
      <c r="B1365" s="80">
        <f>VLOOKUP(F1365,'Datos por dni'!$B$1217:$AT$2185,2,0)</f>
        <v>44082.92495</v>
      </c>
      <c r="C1365" s="15" t="str">
        <f>VLOOKUP(F1365,'Datos por dni'!$B$1217:$V$2185,9,0)</f>
        <v/>
      </c>
      <c r="D1365" s="15" t="str">
        <f>IFERROR(__xludf.DUMMYFUNCTION("IF(REGEXMATCH(E1365,""^[0-9]{8}$""),""DNI"",IF(E1365&lt;&gt;"""",""OTRO"",""""))"),"DNI")</f>
        <v>DNI</v>
      </c>
      <c r="E1365" s="42" t="s">
        <v>668</v>
      </c>
      <c r="F1365" s="25">
        <v>2.6222188E7</v>
      </c>
      <c r="G1365" s="15" t="str">
        <f>VLOOKUP(TEXT(F1365,"0"),'Nacionalidades de todo por dni'!$A$2:$B$2168,2,0)</f>
        <v>Argentina</v>
      </c>
      <c r="H1365" s="18"/>
      <c r="I1365" s="15"/>
      <c r="J1365" s="15"/>
      <c r="K1365" s="18" t="str">
        <f>VLOOKUP(F1365,'Datos por dni'!$B$10:$AM$2168,11,0)</f>
        <v>El bienestar de las ciudades. El orden y la prolijidad de las ciudades. </v>
      </c>
      <c r="L1365" s="15"/>
      <c r="M1365" s="15"/>
      <c r="N1365" s="15"/>
      <c r="O1365" s="15"/>
      <c r="P1365" s="15"/>
      <c r="Q1365" s="15"/>
    </row>
    <row r="1366">
      <c r="A1366" s="9" t="s">
        <v>673</v>
      </c>
      <c r="B1366" s="80">
        <f>VLOOKUP(F1366,'Datos por dni'!$B$1217:$AT$2185,2,0)</f>
        <v>44068.52638</v>
      </c>
      <c r="C1366" s="15" t="str">
        <f>VLOOKUP(F1366,'Datos por dni'!$B$1217:$V$2185,9,0)</f>
        <v/>
      </c>
      <c r="D1366" s="15" t="str">
        <f>IFERROR(__xludf.DUMMYFUNCTION("IF(REGEXMATCH(E1366,""^[0-9]{8}$""),""DNI"",IF(E1366&lt;&gt;"""",""OTRO"",""""))"),"DNI")</f>
        <v>DNI</v>
      </c>
      <c r="E1366" s="42" t="s">
        <v>838</v>
      </c>
      <c r="F1366" s="25">
        <v>2.6844504E7</v>
      </c>
      <c r="G1366" s="15" t="str">
        <f>VLOOKUP(TEXT(F1366,"0"),'Nacionalidades de todo por dni'!$A$2:$B$2168,2,0)</f>
        <v>Argentina</v>
      </c>
      <c r="H1366" s="18"/>
      <c r="I1366" s="15"/>
      <c r="J1366" s="15"/>
      <c r="K1366" s="18" t="str">
        <f>VLOOKUP(F1366,'Datos por dni'!$B$10:$AM$2168,11,0)</f>
        <v>Depende de la fecha</v>
      </c>
      <c r="L1366" s="15"/>
      <c r="M1366" s="15"/>
      <c r="N1366" s="15"/>
      <c r="O1366" s="15"/>
      <c r="P1366" s="15"/>
      <c r="Q1366" s="15"/>
    </row>
    <row r="1367">
      <c r="A1367" s="9" t="s">
        <v>673</v>
      </c>
      <c r="B1367" s="80">
        <f>VLOOKUP(F1367,'Datos por dni'!$B$1217:$AT$2185,2,0)</f>
        <v>44062.58451</v>
      </c>
      <c r="C1367" s="15" t="str">
        <f>VLOOKUP(F1367,'Datos por dni'!$B$1217:$V$2185,9,0)</f>
        <v/>
      </c>
      <c r="D1367" s="15" t="str">
        <f>IFERROR(__xludf.DUMMYFUNCTION("IF(REGEXMATCH(E1367,""^[0-9]{8}$""),""DNI"",IF(E1367&lt;&gt;"""",""OTRO"",""""))"),"DNI")</f>
        <v>DNI</v>
      </c>
      <c r="E1367" s="42" t="s">
        <v>839</v>
      </c>
      <c r="F1367" s="25">
        <v>2.990339E7</v>
      </c>
      <c r="G1367" s="15" t="str">
        <f>VLOOKUP(TEXT(F1367,"0"),'Nacionalidades de todo por dni'!$A$2:$B$2168,2,0)</f>
        <v>Argentina</v>
      </c>
      <c r="H1367" s="18"/>
      <c r="I1367" s="15"/>
      <c r="J1367" s="15"/>
      <c r="K1367" s="18" t="str">
        <f>VLOOKUP(F1367,'Datos por dni'!$B$10:$AM$2168,11,0)</f>
        <v>Días de semana por la mañana</v>
      </c>
      <c r="L1367" s="15"/>
      <c r="M1367" s="15"/>
      <c r="N1367" s="15"/>
      <c r="O1367" s="15"/>
      <c r="P1367" s="15"/>
      <c r="Q1367" s="15"/>
    </row>
    <row r="1368">
      <c r="A1368" s="9" t="s">
        <v>673</v>
      </c>
      <c r="B1368" s="80">
        <f>VLOOKUP(F1368,'Datos por dni'!$B$1217:$AT$2185,2,0)</f>
        <v>44063.47815</v>
      </c>
      <c r="C1368" s="15" t="str">
        <f>VLOOKUP(F1368,'Datos por dni'!$B$1217:$V$2185,9,0)</f>
        <v/>
      </c>
      <c r="D1368" s="15" t="str">
        <f>IFERROR(__xludf.DUMMYFUNCTION("IF(REGEXMATCH(E1368,""^[0-9]{8}$""),""DNI"",IF(E1368&lt;&gt;"""",""OTRO"",""""))"),"DNI")</f>
        <v>DNI</v>
      </c>
      <c r="E1368" s="42" t="s">
        <v>840</v>
      </c>
      <c r="F1368" s="25">
        <v>4.382073E7</v>
      </c>
      <c r="G1368" s="15" t="str">
        <f>VLOOKUP(TEXT(F1368,"0"),'Nacionalidades de todo por dni'!$A$2:$B$2168,2,0)</f>
        <v>Argentina</v>
      </c>
      <c r="H1368" s="18"/>
      <c r="I1368" s="15"/>
      <c r="J1368" s="15"/>
      <c r="K1368" s="18" t="str">
        <f>VLOOKUP(F1368,'Datos por dni'!$B$10:$AM$2168,11,0)</f>
        <v>Fines de semana y feriados</v>
      </c>
      <c r="L1368" s="15"/>
      <c r="M1368" s="15"/>
      <c r="N1368" s="15"/>
      <c r="O1368" s="15"/>
      <c r="P1368" s="15"/>
      <c r="Q1368" s="15"/>
    </row>
    <row r="1369">
      <c r="A1369" s="9" t="s">
        <v>673</v>
      </c>
      <c r="B1369" s="80">
        <f>VLOOKUP(F1369,'Datos por dni'!$B$1217:$AT$2185,2,0)</f>
        <v>44067.61036</v>
      </c>
      <c r="C1369" s="15" t="str">
        <f>VLOOKUP(F1369,'Datos por dni'!$B$1217:$V$2185,9,0)</f>
        <v/>
      </c>
      <c r="D1369" s="15" t="str">
        <f>IFERROR(__xludf.DUMMYFUNCTION("IF(REGEXMATCH(E1369,""^[0-9]{8}$""),""DNI"",IF(E1369&lt;&gt;"""",""OTRO"",""""))"),"DNI")</f>
        <v>DNI</v>
      </c>
      <c r="E1369" s="42" t="s">
        <v>841</v>
      </c>
      <c r="F1369" s="25">
        <v>4.3628615E7</v>
      </c>
      <c r="G1369" s="15" t="str">
        <f>VLOOKUP(TEXT(F1369,"0"),'Nacionalidades de todo por dni'!$A$2:$B$2168,2,0)</f>
        <v>Argentina</v>
      </c>
      <c r="H1369" s="18"/>
      <c r="I1369" s="15"/>
      <c r="J1369" s="15"/>
      <c r="K1369" s="18" t="str">
        <f>VLOOKUP(F1369,'Datos por dni'!$B$10:$AM$2168,11,0)</f>
        <v>Fines de semana y feriados</v>
      </c>
      <c r="L1369" s="15"/>
      <c r="M1369" s="15"/>
      <c r="N1369" s="15"/>
      <c r="O1369" s="15"/>
      <c r="P1369" s="15"/>
      <c r="Q1369" s="15"/>
    </row>
    <row r="1370">
      <c r="A1370" s="9" t="s">
        <v>673</v>
      </c>
      <c r="B1370" s="80">
        <f>VLOOKUP(F1370,'Datos por dni'!$B$1217:$AT$2185,2,0)</f>
        <v>44134.54368</v>
      </c>
      <c r="C1370" s="15" t="str">
        <f>VLOOKUP(F1370,'Datos por dni'!$B$1217:$V$2185,9,0)</f>
        <v/>
      </c>
      <c r="D1370" s="15" t="str">
        <f>IFERROR(__xludf.DUMMYFUNCTION("IF(REGEXMATCH(E1370,""^[0-9]{8}$""),""DNI"",IF(E1370&lt;&gt;"""",""OTRO"",""""))"),"DNI")</f>
        <v>DNI</v>
      </c>
      <c r="E1370" s="42" t="s">
        <v>842</v>
      </c>
      <c r="F1370" s="25">
        <v>4.4504469E7</v>
      </c>
      <c r="G1370" s="15" t="str">
        <f>VLOOKUP(TEXT(F1370,"0"),'Nacionalidades de todo por dni'!$A$2:$B$2168,2,0)</f>
        <v>Argentina</v>
      </c>
      <c r="H1370" s="18"/>
      <c r="I1370" s="15"/>
      <c r="J1370" s="15"/>
      <c r="K1370" s="18" t="str">
        <f>VLOOKUP(F1370,'Datos por dni'!$B$10:$AM$2168,11,0)</f>
        <v>Días de semana por la tarde y Fines de semana y feriados</v>
      </c>
      <c r="L1370" s="15"/>
      <c r="M1370" s="15"/>
      <c r="N1370" s="15"/>
      <c r="O1370" s="15"/>
      <c r="P1370" s="15"/>
      <c r="Q1370" s="15"/>
    </row>
    <row r="1371">
      <c r="A1371" s="9" t="s">
        <v>673</v>
      </c>
      <c r="B1371" s="80">
        <f>VLOOKUP(F1371,'Datos por dni'!$B$1217:$AT$2185,2,0)</f>
        <v>44112.49332</v>
      </c>
      <c r="C1371" s="15" t="str">
        <f>VLOOKUP(F1371,'Datos por dni'!$B$1217:$V$2185,9,0)</f>
        <v/>
      </c>
      <c r="D1371" s="15" t="str">
        <f>IFERROR(__xludf.DUMMYFUNCTION("IF(REGEXMATCH(E1371,""^[0-9]{8}$""),""DNI"",IF(E1371&lt;&gt;"""",""OTRO"",""""))"),"DNI")</f>
        <v>DNI</v>
      </c>
      <c r="E1371" s="42" t="s">
        <v>843</v>
      </c>
      <c r="F1371" s="25">
        <v>3.8806457E7</v>
      </c>
      <c r="G1371" s="15" t="str">
        <f>VLOOKUP(TEXT(F1371,"0"),'Nacionalidades de todo por dni'!$A$2:$B$2168,2,0)</f>
        <v>Argentina</v>
      </c>
      <c r="H1371" s="18"/>
      <c r="I1371" s="15"/>
      <c r="J1371" s="15"/>
      <c r="K1371" s="18" t="str">
        <f>VLOOKUP(F1371,'Datos por dni'!$B$10:$AM$2168,11,0)</f>
        <v>Pueden ser Dias de semana por la mañana y fines de semana</v>
      </c>
      <c r="L1371" s="15"/>
      <c r="M1371" s="15"/>
      <c r="N1371" s="15"/>
      <c r="O1371" s="15"/>
      <c r="P1371" s="15"/>
      <c r="Q1371" s="15"/>
    </row>
    <row r="1372">
      <c r="A1372" s="9" t="s">
        <v>673</v>
      </c>
      <c r="B1372" s="80">
        <f>VLOOKUP(F1372,'Datos por dni'!$B$1217:$AT$2185,2,0)</f>
        <v>44063.49559</v>
      </c>
      <c r="C1372" s="15" t="str">
        <f>VLOOKUP(F1372,'Datos por dni'!$B$1217:$V$2185,9,0)</f>
        <v/>
      </c>
      <c r="D1372" s="15" t="str">
        <f>IFERROR(__xludf.DUMMYFUNCTION("IF(REGEXMATCH(E1372,""^[0-9]{8}$""),""DNI"",IF(E1372&lt;&gt;"""",""OTRO"",""""))"),"DNI")</f>
        <v>DNI</v>
      </c>
      <c r="E1372" s="42" t="s">
        <v>310</v>
      </c>
      <c r="F1372" s="25">
        <v>2.2626392E7</v>
      </c>
      <c r="G1372" s="15" t="str">
        <f>VLOOKUP(TEXT(F1372,"0"),'Nacionalidades de todo por dni'!$A$2:$B$2168,2,0)</f>
        <v>Argentina</v>
      </c>
      <c r="H1372" s="18" t="str">
        <f>LEFT(K1372,1)</f>
        <v>4</v>
      </c>
      <c r="I1372" s="18" t="str">
        <f>IF(ISNUMBER(SEARCH("veces",K1372)),MID(K1372,FIND("veces",K1372)-2,1),"")</f>
        <v>3</v>
      </c>
      <c r="J1372" s="15"/>
      <c r="K1372" s="18" t="str">
        <f>VLOOKUP(F1372,'Datos por dni'!$B$10:$AM$2168,11,0)</f>
        <v>4 horas diarias, 3 veces por semana, de lunes a viernes por la TARDE.</v>
      </c>
      <c r="L1372" s="15"/>
      <c r="M1372" s="15"/>
      <c r="N1372" s="15"/>
      <c r="O1372" s="15"/>
      <c r="P1372" s="15"/>
      <c r="Q1372" s="15"/>
    </row>
    <row r="1373">
      <c r="A1373" s="9" t="s">
        <v>673</v>
      </c>
      <c r="B1373" s="80">
        <f>VLOOKUP(F1373,'Datos por dni'!$B$1217:$AT$2185,2,0)</f>
        <v>44069.50827</v>
      </c>
      <c r="C1373" s="15" t="str">
        <f>VLOOKUP(F1373,'Datos por dni'!$B$1217:$V$2185,9,0)</f>
        <v/>
      </c>
      <c r="D1373" s="15" t="str">
        <f>IFERROR(__xludf.DUMMYFUNCTION("IF(REGEXMATCH(E1373,""^[0-9]{8}$""),""DNI"",IF(E1373&lt;&gt;"""",""OTRO"",""""))"),"DNI")</f>
        <v>DNI</v>
      </c>
      <c r="E1373" s="42" t="s">
        <v>844</v>
      </c>
      <c r="F1373" s="25">
        <v>4.1589023E7</v>
      </c>
      <c r="G1373" s="15" t="str">
        <f>VLOOKUP(TEXT(F1373,"0"),'Nacionalidades de todo por dni'!$A$2:$B$2168,2,0)</f>
        <v>Argentina</v>
      </c>
      <c r="H1373" s="18"/>
      <c r="I1373" s="15"/>
      <c r="J1373" s="15"/>
      <c r="K1373" s="18" t="str">
        <f>VLOOKUP(F1373,'Datos por dni'!$B$10:$AM$2168,11,0)</f>
        <v>Fines de semana y feriados</v>
      </c>
      <c r="L1373" s="15"/>
      <c r="M1373" s="15"/>
      <c r="N1373" s="15"/>
      <c r="O1373" s="15"/>
      <c r="P1373" s="15"/>
      <c r="Q1373" s="15"/>
    </row>
    <row r="1374">
      <c r="A1374" s="9" t="s">
        <v>673</v>
      </c>
      <c r="B1374" s="80">
        <f>VLOOKUP(F1374,'Datos por dni'!$B$1217:$AT$2185,2,0)</f>
        <v>44062.55279</v>
      </c>
      <c r="C1374" s="15" t="str">
        <f>VLOOKUP(F1374,'Datos por dni'!$B$1217:$V$2185,9,0)</f>
        <v/>
      </c>
      <c r="D1374" s="15" t="str">
        <f>IFERROR(__xludf.DUMMYFUNCTION("IF(REGEXMATCH(E1374,""^[0-9]{8}$""),""DNI"",IF(E1374&lt;&gt;"""",""OTRO"",""""))"),"DNI")</f>
        <v>DNI</v>
      </c>
      <c r="E1374" s="42" t="s">
        <v>248</v>
      </c>
      <c r="F1374" s="25">
        <v>3.9430795E7</v>
      </c>
      <c r="G1374" s="15" t="str">
        <f>VLOOKUP(TEXT(F1374,"0"),'Nacionalidades de todo por dni'!$A$2:$B$2168,2,0)</f>
        <v>Argentina</v>
      </c>
      <c r="H1374" s="18" t="str">
        <f t="shared" ref="H1374:H1375" si="19">LEFT(K1374,1)</f>
        <v>4</v>
      </c>
      <c r="I1374" s="18" t="str">
        <f>IF(ISNUMBER(SEARCH("veces",K1374)),MID(K1374,FIND("veces",K1374)-2,1),"")</f>
        <v>3</v>
      </c>
      <c r="J1374" s="15"/>
      <c r="K1374" s="18" t="str">
        <f>VLOOKUP(F1374,'Datos por dni'!$B$10:$AM$2168,11,0)</f>
        <v>4 horas diarias, 3 veces por semana, de lunes a viernes por la MAÑANA.</v>
      </c>
      <c r="L1374" s="15"/>
      <c r="M1374" s="15"/>
      <c r="N1374" s="15"/>
      <c r="O1374" s="15"/>
      <c r="P1374" s="15"/>
      <c r="Q1374" s="15"/>
    </row>
    <row r="1375">
      <c r="A1375" s="9" t="s">
        <v>673</v>
      </c>
      <c r="B1375" s="77" t="str">
        <f>VLOOKUP(F1375,'Datos por dni'!$B$1217:$AT$2185,2,0)</f>
        <v/>
      </c>
      <c r="C1375" s="15" t="str">
        <f>VLOOKUP(F1375,'Datos por dni'!$B$1217:$V$2185,9,0)</f>
        <v/>
      </c>
      <c r="D1375" s="15" t="str">
        <f>IFERROR(__xludf.DUMMYFUNCTION("IF(REGEXMATCH(E1375,""^[0-9]{8}$""),""DNI"",IF(E1375&lt;&gt;"""",""OTRO"",""""))"),"DNI")</f>
        <v>DNI</v>
      </c>
      <c r="E1375" s="42" t="s">
        <v>845</v>
      </c>
      <c r="F1375" s="105">
        <v>3.7826813E7</v>
      </c>
      <c r="G1375" s="15" t="str">
        <f>VLOOKUP(TEXT(F1375,"0"),'Nacionalidades de todo por dni'!$A$2:$B$2168,2,0)</f>
        <v>Argentina</v>
      </c>
      <c r="H1375" s="18" t="str">
        <f t="shared" si="19"/>
        <v/>
      </c>
      <c r="I1375" s="15"/>
      <c r="J1375" s="15"/>
      <c r="K1375" s="18" t="str">
        <f>VLOOKUP(F1375,'Datos por dni'!$B$10:$AM$2168,11,0)</f>
        <v/>
      </c>
      <c r="L1375" s="15"/>
      <c r="M1375" s="15"/>
      <c r="N1375" s="15"/>
      <c r="O1375" s="15"/>
      <c r="P1375" s="15"/>
      <c r="Q1375" s="15"/>
    </row>
    <row r="1376">
      <c r="A1376" s="9" t="s">
        <v>673</v>
      </c>
      <c r="B1376" s="80">
        <f>VLOOKUP(F1376,'Datos por dni'!$B$1217:$AT$2185,2,0)</f>
        <v>44068.28046</v>
      </c>
      <c r="C1376" s="15" t="str">
        <f>VLOOKUP(F1376,'Datos por dni'!$B$1217:$V$2185,9,0)</f>
        <v/>
      </c>
      <c r="D1376" s="15" t="str">
        <f>IFERROR(__xludf.DUMMYFUNCTION("IF(REGEXMATCH(E1376,""^[0-9]{8}$""),""DNI"",IF(E1376&lt;&gt;"""",""OTRO"",""""))"),"DNI")</f>
        <v>DNI</v>
      </c>
      <c r="E1376" s="42" t="s">
        <v>846</v>
      </c>
      <c r="F1376" s="25">
        <v>2.9192352E7</v>
      </c>
      <c r="G1376" s="15" t="str">
        <f>VLOOKUP(TEXT(F1376,"0"),'Nacionalidades de todo por dni'!$A$2:$B$2168,2,0)</f>
        <v>Argentina</v>
      </c>
      <c r="H1376" s="18"/>
      <c r="I1376" s="15"/>
      <c r="J1376" s="15"/>
      <c r="K1376" s="18" t="str">
        <f>VLOOKUP(F1376,'Datos por dni'!$B$10:$AM$2168,11,0)</f>
        <v>Fines de semana y feriados</v>
      </c>
      <c r="L1376" s="15"/>
      <c r="M1376" s="15"/>
      <c r="N1376" s="15"/>
      <c r="O1376" s="15"/>
      <c r="P1376" s="15"/>
      <c r="Q1376" s="15"/>
    </row>
    <row r="1377">
      <c r="A1377" s="9" t="s">
        <v>673</v>
      </c>
      <c r="B1377" s="80">
        <f>VLOOKUP(F1377,'Datos por dni'!$B$1217:$AT$2185,2,0)</f>
        <v>44062.94566</v>
      </c>
      <c r="C1377" s="15" t="str">
        <f>VLOOKUP(F1377,'Datos por dni'!$B$1217:$V$2185,9,0)</f>
        <v/>
      </c>
      <c r="D1377" s="15" t="str">
        <f>IFERROR(__xludf.DUMMYFUNCTION("IF(REGEXMATCH(E1377,""^[0-9]{8}$""),""DNI"",IF(E1377&lt;&gt;"""",""OTRO"",""""))"),"DNI")</f>
        <v>DNI</v>
      </c>
      <c r="E1377" s="42" t="s">
        <v>847</v>
      </c>
      <c r="F1377" s="25">
        <v>4.5295717E7</v>
      </c>
      <c r="G1377" s="15" t="str">
        <f>VLOOKUP(TEXT(F1377,"0"),'Nacionalidades de todo por dni'!$A$2:$B$2168,2,0)</f>
        <v>Argentina</v>
      </c>
      <c r="H1377" s="18"/>
      <c r="I1377" s="15"/>
      <c r="J1377" s="15"/>
      <c r="K1377" s="18" t="str">
        <f>VLOOKUP(F1377,'Datos por dni'!$B$10:$AM$2168,11,0)</f>
        <v>Días de semana por la tarde</v>
      </c>
      <c r="L1377" s="15"/>
      <c r="M1377" s="15"/>
      <c r="N1377" s="15"/>
      <c r="O1377" s="15"/>
      <c r="P1377" s="15"/>
      <c r="Q1377" s="15"/>
    </row>
    <row r="1378">
      <c r="A1378" s="9" t="s">
        <v>673</v>
      </c>
      <c r="B1378" s="80">
        <f>VLOOKUP(F1378,'Datos por dni'!$B$1217:$AT$2185,2,0)</f>
        <v>44110.98344</v>
      </c>
      <c r="C1378" s="15" t="str">
        <f>VLOOKUP(F1378,'Datos por dni'!$B$1217:$V$2185,9,0)</f>
        <v/>
      </c>
      <c r="D1378" s="15" t="str">
        <f>IFERROR(__xludf.DUMMYFUNCTION("IF(REGEXMATCH(E1378,""^[0-9]{8}$""),""DNI"",IF(E1378&lt;&gt;"""",""OTRO"",""""))"),"DNI")</f>
        <v>DNI</v>
      </c>
      <c r="E1378" s="42" t="s">
        <v>848</v>
      </c>
      <c r="F1378" s="25">
        <v>4.5298486E7</v>
      </c>
      <c r="G1378" s="15" t="str">
        <f>VLOOKUP(TEXT(F1378,"0"),'Nacionalidades de todo por dni'!$A$2:$B$2168,2,0)</f>
        <v>Argentina</v>
      </c>
      <c r="H1378" s="18"/>
      <c r="I1378" s="15"/>
      <c r="J1378" s="15"/>
      <c r="K1378" s="18" t="str">
        <f>VLOOKUP(F1378,'Datos por dni'!$B$10:$AM$2168,11,0)</f>
        <v>Días de semana por la tarde</v>
      </c>
      <c r="L1378" s="15"/>
      <c r="M1378" s="15"/>
      <c r="N1378" s="15"/>
      <c r="O1378" s="15"/>
      <c r="P1378" s="15"/>
      <c r="Q1378" s="15"/>
    </row>
    <row r="1379">
      <c r="A1379" s="9" t="s">
        <v>673</v>
      </c>
      <c r="B1379" s="80">
        <f>VLOOKUP(F1379,'Datos por dni'!$B$1217:$AT$2185,2,0)</f>
        <v>44063.51321</v>
      </c>
      <c r="C1379" s="15" t="str">
        <f>VLOOKUP(F1379,'Datos por dni'!$B$1217:$V$2185,9,0)</f>
        <v/>
      </c>
      <c r="D1379" s="15" t="str">
        <f>IFERROR(__xludf.DUMMYFUNCTION("IF(REGEXMATCH(E1379,""^[0-9]{8}$""),""DNI"",IF(E1379&lt;&gt;"""",""OTRO"",""""))"),"DNI")</f>
        <v>DNI</v>
      </c>
      <c r="E1379" s="42" t="s">
        <v>849</v>
      </c>
      <c r="F1379" s="25">
        <v>4.0641441E7</v>
      </c>
      <c r="G1379" s="15" t="str">
        <f>VLOOKUP(TEXT(F1379,"0"),'Nacionalidades de todo por dni'!$A$2:$B$2168,2,0)</f>
        <v>Argentina</v>
      </c>
      <c r="H1379" s="18"/>
      <c r="I1379" s="15"/>
      <c r="J1379" s="15"/>
      <c r="K1379" s="18" t="str">
        <f>VLOOKUP(F1379,'Datos por dni'!$B$10:$AM$2168,11,0)</f>
        <v>Días de semana por la mañana</v>
      </c>
      <c r="L1379" s="15"/>
      <c r="M1379" s="15"/>
      <c r="N1379" s="15"/>
      <c r="O1379" s="15"/>
      <c r="P1379" s="15"/>
      <c r="Q1379" s="15"/>
    </row>
    <row r="1380">
      <c r="A1380" s="9" t="s">
        <v>673</v>
      </c>
      <c r="B1380" s="80">
        <f>VLOOKUP(F1380,'Datos por dni'!$B$1217:$AT$2185,2,0)</f>
        <v>44062.57795</v>
      </c>
      <c r="C1380" s="15" t="str">
        <f>VLOOKUP(F1380,'Datos por dni'!$B$1217:$V$2185,9,0)</f>
        <v/>
      </c>
      <c r="D1380" s="15" t="str">
        <f>IFERROR(__xludf.DUMMYFUNCTION("IF(REGEXMATCH(E1380,""^[0-9]{8}$""),""DNI"",IF(E1380&lt;&gt;"""",""OTRO"",""""))"),"DNI")</f>
        <v>DNI</v>
      </c>
      <c r="E1380" s="42" t="s">
        <v>850</v>
      </c>
      <c r="F1380" s="25">
        <v>3.9644648E7</v>
      </c>
      <c r="G1380" s="15" t="str">
        <f>VLOOKUP(TEXT(F1380,"0"),'Nacionalidades de todo por dni'!$A$2:$B$2168,2,0)</f>
        <v>Argentina</v>
      </c>
      <c r="H1380" s="18"/>
      <c r="I1380" s="15"/>
      <c r="J1380" s="15"/>
      <c r="K1380" s="18" t="str">
        <f>VLOOKUP(F1380,'Datos por dni'!$B$10:$AM$2168,11,0)</f>
        <v>Fines de semana y feriados</v>
      </c>
      <c r="L1380" s="15"/>
      <c r="M1380" s="15"/>
      <c r="N1380" s="15"/>
      <c r="O1380" s="15"/>
      <c r="P1380" s="15"/>
      <c r="Q1380" s="15"/>
    </row>
    <row r="1381">
      <c r="A1381" s="9" t="s">
        <v>673</v>
      </c>
      <c r="B1381" s="80">
        <f>VLOOKUP(F1381,'Datos por dni'!$B$1217:$AT$2185,2,0)</f>
        <v>44068.08209</v>
      </c>
      <c r="C1381" s="15" t="str">
        <f>VLOOKUP(F1381,'Datos por dni'!$B$1217:$V$2185,9,0)</f>
        <v/>
      </c>
      <c r="D1381" s="15" t="str">
        <f>IFERROR(__xludf.DUMMYFUNCTION("IF(REGEXMATCH(E1381,""^[0-9]{8}$""),""DNI"",IF(E1381&lt;&gt;"""",""OTRO"",""""))"),"DNI")</f>
        <v>DNI</v>
      </c>
      <c r="E1381" s="42" t="s">
        <v>851</v>
      </c>
      <c r="F1381" s="25">
        <v>4.3035069E7</v>
      </c>
      <c r="G1381" s="15" t="str">
        <f>VLOOKUP(TEXT(F1381,"0"),'Nacionalidades de todo por dni'!$A$2:$B$2168,2,0)</f>
        <v>Argentina</v>
      </c>
      <c r="H1381" s="18"/>
      <c r="I1381" s="15"/>
      <c r="J1381" s="15"/>
      <c r="K1381" s="18" t="str">
        <f>VLOOKUP(F1381,'Datos por dni'!$B$10:$AM$2168,11,0)</f>
        <v>Fines de semana y feriados</v>
      </c>
      <c r="L1381" s="15"/>
      <c r="M1381" s="15"/>
      <c r="N1381" s="15"/>
      <c r="O1381" s="15"/>
      <c r="P1381" s="15"/>
      <c r="Q1381" s="15"/>
    </row>
    <row r="1382">
      <c r="A1382" s="9" t="s">
        <v>673</v>
      </c>
      <c r="B1382" s="80">
        <f>VLOOKUP(F1382,'Datos por dni'!$B$1217:$AT$2185,2,0)</f>
        <v>44146.79455</v>
      </c>
      <c r="C1382" s="15" t="str">
        <f>VLOOKUP(F1382,'Datos por dni'!$B$1217:$V$2185,9,0)</f>
        <v/>
      </c>
      <c r="D1382" s="15" t="str">
        <f>IFERROR(__xludf.DUMMYFUNCTION("IF(REGEXMATCH(E1382,""^[0-9]{8}$""),""DNI"",IF(E1382&lt;&gt;"""",""OTRO"",""""))"),"DNI")</f>
        <v>DNI</v>
      </c>
      <c r="E1382" s="42" t="s">
        <v>852</v>
      </c>
      <c r="F1382" s="25">
        <v>3.5454878E7</v>
      </c>
      <c r="G1382" s="15" t="str">
        <f>VLOOKUP(TEXT(F1382,"0"),'Nacionalidades de todo por dni'!$A$2:$B$2168,2,0)</f>
        <v>Argentina</v>
      </c>
      <c r="H1382" s="18"/>
      <c r="I1382" s="15"/>
      <c r="J1382" s="15"/>
      <c r="K1382" s="18" t="str">
        <f>VLOOKUP(F1382,'Datos por dni'!$B$10:$AM$2168,11,0)</f>
        <v>Domingo por la tarde</v>
      </c>
      <c r="L1382" s="15"/>
      <c r="M1382" s="15"/>
      <c r="N1382" s="15"/>
      <c r="O1382" s="15"/>
      <c r="P1382" s="15"/>
      <c r="Q1382" s="15"/>
    </row>
    <row r="1383">
      <c r="A1383" s="9" t="s">
        <v>673</v>
      </c>
      <c r="B1383" s="80">
        <f>VLOOKUP(F1383,'Datos por dni'!$B$1217:$AT$2185,2,0)</f>
        <v>44069.4444</v>
      </c>
      <c r="C1383" s="15" t="str">
        <f>VLOOKUP(F1383,'Datos por dni'!$B$1217:$V$2185,9,0)</f>
        <v/>
      </c>
      <c r="D1383" s="15" t="str">
        <f>IFERROR(__xludf.DUMMYFUNCTION("IF(REGEXMATCH(E1383,""^[0-9]{8}$""),""DNI"",IF(E1383&lt;&gt;"""",""OTRO"",""""))"),"DNI")</f>
        <v>DNI</v>
      </c>
      <c r="E1383" s="42" t="s">
        <v>853</v>
      </c>
      <c r="F1383" s="25">
        <v>3.5761047E7</v>
      </c>
      <c r="G1383" s="15" t="str">
        <f>VLOOKUP(TEXT(F1383,"0"),'Nacionalidades de todo por dni'!$A$2:$B$2168,2,0)</f>
        <v>Argentina</v>
      </c>
      <c r="H1383" s="18"/>
      <c r="I1383" s="15"/>
      <c r="J1383" s="15"/>
      <c r="K1383" s="18" t="str">
        <f>VLOOKUP(F1383,'Datos por dni'!$B$10:$AM$2168,11,0)</f>
        <v>tengo horarios laborales rotativos</v>
      </c>
      <c r="L1383" s="15"/>
      <c r="M1383" s="15"/>
      <c r="N1383" s="15"/>
      <c r="O1383" s="15"/>
      <c r="P1383" s="15"/>
      <c r="Q1383" s="15"/>
    </row>
    <row r="1384">
      <c r="A1384" s="9" t="s">
        <v>673</v>
      </c>
      <c r="B1384" s="80">
        <f>VLOOKUP(F1384,'Datos por dni'!$B$1217:$AT$2185,2,0)</f>
        <v>44062.56348</v>
      </c>
      <c r="C1384" s="15" t="str">
        <f>VLOOKUP(F1384,'Datos por dni'!$B$1217:$V$2185,9,0)</f>
        <v/>
      </c>
      <c r="D1384" s="15" t="str">
        <f>IFERROR(__xludf.DUMMYFUNCTION("IF(REGEXMATCH(E1384,""^[0-9]{8}$""),""DNI"",IF(E1384&lt;&gt;"""",""OTRO"",""""))"),"DNI")</f>
        <v>DNI</v>
      </c>
      <c r="E1384" s="42" t="s">
        <v>854</v>
      </c>
      <c r="F1384" s="25">
        <v>3.2438852E7</v>
      </c>
      <c r="G1384" s="15" t="str">
        <f>VLOOKUP(TEXT(F1384,"0"),'Nacionalidades de todo por dni'!$A$2:$B$2168,2,0)</f>
        <v>Argentina</v>
      </c>
      <c r="H1384" s="18"/>
      <c r="I1384" s="15"/>
      <c r="J1384" s="15"/>
      <c r="K1384" s="18" t="str">
        <f>VLOOKUP(F1384,'Datos por dni'!$B$10:$AM$2168,11,0)</f>
        <v>Días de semana por la mañana</v>
      </c>
      <c r="L1384" s="15"/>
      <c r="M1384" s="15"/>
      <c r="N1384" s="15"/>
      <c r="O1384" s="15"/>
      <c r="P1384" s="15"/>
      <c r="Q1384" s="15"/>
    </row>
    <row r="1385">
      <c r="A1385" s="9" t="s">
        <v>673</v>
      </c>
      <c r="B1385" s="80">
        <f>VLOOKUP(F1385,'Datos por dni'!$B$1217:$AT$2185,2,0)</f>
        <v>44118.57054</v>
      </c>
      <c r="C1385" s="15" t="str">
        <f>VLOOKUP(F1385,'Datos por dni'!$B$1217:$V$2185,9,0)</f>
        <v/>
      </c>
      <c r="D1385" s="15" t="str">
        <f>IFERROR(__xludf.DUMMYFUNCTION("IF(REGEXMATCH(E1385,""^[0-9]{8}$""),""DNI"",IF(E1385&lt;&gt;"""",""OTRO"",""""))"),"DNI")</f>
        <v>DNI</v>
      </c>
      <c r="E1385" s="42" t="s">
        <v>855</v>
      </c>
      <c r="F1385" s="25">
        <v>4.3663322E7</v>
      </c>
      <c r="G1385" s="15" t="str">
        <f>VLOOKUP(TEXT(F1385,"0"),'Nacionalidades de todo por dni'!$A$2:$B$2168,2,0)</f>
        <v>Argentina</v>
      </c>
      <c r="H1385" s="18"/>
      <c r="I1385" s="15"/>
      <c r="J1385" s="15"/>
      <c r="K1385" s="18" t="str">
        <f>VLOOKUP(F1385,'Datos por dni'!$B$10:$AM$2168,11,0)</f>
        <v>Días de semana por la mañana</v>
      </c>
      <c r="L1385" s="15"/>
      <c r="M1385" s="15"/>
      <c r="N1385" s="15"/>
      <c r="O1385" s="15"/>
      <c r="P1385" s="15"/>
      <c r="Q1385" s="15"/>
    </row>
    <row r="1386">
      <c r="A1386" s="9" t="s">
        <v>673</v>
      </c>
      <c r="B1386" s="80">
        <f>VLOOKUP(F1386,'Datos por dni'!$B$1217:$AT$2185,2,0)</f>
        <v>44148.694</v>
      </c>
      <c r="C1386" s="15" t="str">
        <f>VLOOKUP(F1386,'Datos por dni'!$B$1217:$V$2185,9,0)</f>
        <v/>
      </c>
      <c r="D1386" s="15" t="str">
        <f>IFERROR(__xludf.DUMMYFUNCTION("IF(REGEXMATCH(E1386,""^[0-9]{8}$""),""DNI"",IF(E1386&lt;&gt;"""",""OTRO"",""""))"),"DNI")</f>
        <v>DNI</v>
      </c>
      <c r="E1386" s="42" t="s">
        <v>856</v>
      </c>
      <c r="F1386" s="25">
        <v>3.3025831E7</v>
      </c>
      <c r="G1386" s="15" t="str">
        <f>VLOOKUP(TEXT(F1386,"0"),'Nacionalidades de todo por dni'!$A$2:$B$2168,2,0)</f>
        <v>Argentina</v>
      </c>
      <c r="H1386" s="18"/>
      <c r="I1386" s="15"/>
      <c r="J1386" s="15"/>
      <c r="K1386" s="18" t="str">
        <f>VLOOKUP(F1386,'Datos por dni'!$B$10:$AM$2168,11,0)</f>
        <v>Días de semana por la mañana</v>
      </c>
      <c r="L1386" s="15"/>
      <c r="M1386" s="15"/>
      <c r="N1386" s="15"/>
      <c r="O1386" s="15"/>
      <c r="P1386" s="15"/>
      <c r="Q1386" s="15"/>
    </row>
    <row r="1387">
      <c r="A1387" s="9" t="s">
        <v>673</v>
      </c>
      <c r="B1387" s="80">
        <f>VLOOKUP(F1387,'Datos por dni'!$B$1217:$AT$2185,2,0)</f>
        <v>44097.70009</v>
      </c>
      <c r="C1387" s="15" t="str">
        <f>VLOOKUP(F1387,'Datos por dni'!$B$1217:$V$2185,9,0)</f>
        <v/>
      </c>
      <c r="D1387" s="15" t="str">
        <f>IFERROR(__xludf.DUMMYFUNCTION("IF(REGEXMATCH(E1387,""^[0-9]{8}$""),""DNI"",IF(E1387&lt;&gt;"""",""OTRO"",""""))"),"DNI")</f>
        <v>DNI</v>
      </c>
      <c r="E1387" s="42" t="s">
        <v>857</v>
      </c>
      <c r="F1387" s="25">
        <v>3.0449126E7</v>
      </c>
      <c r="G1387" s="15" t="str">
        <f>VLOOKUP(TEXT(F1387,"0"),'Nacionalidades de todo por dni'!$A$2:$B$2168,2,0)</f>
        <v>Argentina</v>
      </c>
      <c r="H1387" s="18"/>
      <c r="I1387" s="15"/>
      <c r="J1387" s="15"/>
      <c r="K1387" s="18" t="str">
        <f>VLOOKUP(F1387,'Datos por dni'!$B$10:$AM$2168,11,0)</f>
        <v>full time</v>
      </c>
      <c r="L1387" s="15"/>
      <c r="M1387" s="15"/>
      <c r="N1387" s="15"/>
      <c r="O1387" s="15"/>
      <c r="P1387" s="15"/>
      <c r="Q1387" s="15"/>
    </row>
    <row r="1388">
      <c r="A1388" s="9" t="s">
        <v>673</v>
      </c>
      <c r="B1388" s="80">
        <f>VLOOKUP(F1388,'Datos por dni'!$B$1217:$AT$2185,2,0)</f>
        <v>44067.54027</v>
      </c>
      <c r="C1388" s="15" t="str">
        <f>VLOOKUP(F1388,'Datos por dni'!$B$1217:$V$2185,9,0)</f>
        <v/>
      </c>
      <c r="D1388" s="15" t="str">
        <f>IFERROR(__xludf.DUMMYFUNCTION("IF(REGEXMATCH(E1388,""^[0-9]{8}$""),""DNI"",IF(E1388&lt;&gt;"""",""OTRO"",""""))"),"DNI")</f>
        <v>DNI</v>
      </c>
      <c r="E1388" s="42" t="s">
        <v>858</v>
      </c>
      <c r="F1388" s="25">
        <v>3.5045087E7</v>
      </c>
      <c r="G1388" s="15" t="str">
        <f>VLOOKUP(TEXT(F1388,"0"),'Nacionalidades de todo por dni'!$A$2:$B$2168,2,0)</f>
        <v>Argentina</v>
      </c>
      <c r="H1388" s="18"/>
      <c r="I1388" s="15"/>
      <c r="J1388" s="15"/>
      <c r="K1388" s="18" t="str">
        <f>VLOOKUP(F1388,'Datos por dni'!$B$10:$AM$2168,11,0)</f>
        <v>Fines de semana y feriados</v>
      </c>
      <c r="L1388" s="15"/>
      <c r="M1388" s="15"/>
      <c r="N1388" s="15"/>
      <c r="O1388" s="15"/>
      <c r="P1388" s="15"/>
      <c r="Q1388" s="15"/>
    </row>
    <row r="1389">
      <c r="A1389" s="9" t="s">
        <v>673</v>
      </c>
      <c r="B1389" s="80">
        <f>VLOOKUP(F1389,'Datos por dni'!$B$1217:$AT$2185,2,0)</f>
        <v>44127.91949</v>
      </c>
      <c r="C1389" s="15" t="str">
        <f>VLOOKUP(F1389,'Datos por dni'!$B$1217:$V$2185,9,0)</f>
        <v/>
      </c>
      <c r="D1389" s="15" t="str">
        <f>IFERROR(__xludf.DUMMYFUNCTION("IF(REGEXMATCH(E1389,""^[0-9]{8}$""),""DNI"",IF(E1389&lt;&gt;"""",""OTRO"",""""))"),"DNI")</f>
        <v>DNI</v>
      </c>
      <c r="E1389" s="42" t="s">
        <v>859</v>
      </c>
      <c r="F1389" s="25">
        <v>3.5426827E7</v>
      </c>
      <c r="G1389" s="15" t="str">
        <f>VLOOKUP(TEXT(F1389,"0"),'Nacionalidades de todo por dni'!$A$2:$B$2168,2,0)</f>
        <v>Argentina</v>
      </c>
      <c r="H1389" s="18"/>
      <c r="I1389" s="15"/>
      <c r="J1389" s="15"/>
      <c r="K1389" s="18" t="str">
        <f>VLOOKUP(F1389,'Datos por dni'!$B$10:$AM$2168,11,0)</f>
        <v>Días de semana por la tarde, fines de semana y feriados</v>
      </c>
      <c r="L1389" s="15"/>
      <c r="M1389" s="15"/>
      <c r="N1389" s="15"/>
      <c r="O1389" s="15"/>
      <c r="P1389" s="15"/>
      <c r="Q1389" s="15"/>
    </row>
    <row r="1390">
      <c r="A1390" s="9" t="s">
        <v>673</v>
      </c>
      <c r="B1390" s="80">
        <f>VLOOKUP(F1390,'Datos por dni'!$B$1217:$AT$2185,2,0)</f>
        <v>44081.52749</v>
      </c>
      <c r="C1390" s="15" t="str">
        <f>VLOOKUP(F1390,'Datos por dni'!$B$1217:$V$2185,9,0)</f>
        <v/>
      </c>
      <c r="D1390" s="15" t="str">
        <f>IFERROR(__xludf.DUMMYFUNCTION("IF(REGEXMATCH(E1390,""^[0-9]{8}$""),""DNI"",IF(E1390&lt;&gt;"""",""OTRO"",""""))"),"DNI")</f>
        <v>DNI</v>
      </c>
      <c r="E1390" s="42" t="s">
        <v>860</v>
      </c>
      <c r="F1390" s="25">
        <v>3.5270342E7</v>
      </c>
      <c r="G1390" s="15" t="str">
        <f>VLOOKUP(TEXT(F1390,"0"),'Nacionalidades de todo por dni'!$A$2:$B$2168,2,0)</f>
        <v>Argentina</v>
      </c>
      <c r="H1390" s="18"/>
      <c r="I1390" s="15"/>
      <c r="J1390" s="15"/>
      <c r="K1390" s="18" t="str">
        <f>VLOOKUP(F1390,'Datos por dni'!$B$10:$AM$2168,11,0)</f>
        <v>Días de semana por la tarde</v>
      </c>
      <c r="L1390" s="15"/>
      <c r="M1390" s="15"/>
      <c r="N1390" s="15"/>
      <c r="O1390" s="15"/>
      <c r="P1390" s="15"/>
      <c r="Q1390" s="15"/>
    </row>
    <row r="1391">
      <c r="A1391" s="9" t="s">
        <v>673</v>
      </c>
      <c r="B1391" s="80">
        <f>VLOOKUP(F1391,'Datos por dni'!$B$1217:$AT$2185,2,0)</f>
        <v>44064.53536</v>
      </c>
      <c r="C1391" s="15" t="str">
        <f>VLOOKUP(F1391,'Datos por dni'!$B$1217:$V$2185,9,0)</f>
        <v/>
      </c>
      <c r="D1391" s="15" t="str">
        <f>IFERROR(__xludf.DUMMYFUNCTION("IF(REGEXMATCH(E1391,""^[0-9]{8}$""),""DNI"",IF(E1391&lt;&gt;"""",""OTRO"",""""))"),"DNI")</f>
        <v>DNI</v>
      </c>
      <c r="E1391" s="42" t="s">
        <v>861</v>
      </c>
      <c r="F1391" s="25">
        <v>4.6127599E7</v>
      </c>
      <c r="G1391" s="15" t="str">
        <f>VLOOKUP(TEXT(F1391,"0"),'Nacionalidades de todo por dni'!$A$2:$B$2168,2,0)</f>
        <v>Argentina</v>
      </c>
      <c r="H1391" s="18"/>
      <c r="I1391" s="15"/>
      <c r="J1391" s="15"/>
      <c r="K1391" s="18" t="str">
        <f>VLOOKUP(F1391,'Datos por dni'!$B$10:$AM$2168,11,0)</f>
        <v>Días de semana por la tarde</v>
      </c>
      <c r="L1391" s="15"/>
      <c r="M1391" s="15"/>
      <c r="N1391" s="15"/>
      <c r="O1391" s="15"/>
      <c r="P1391" s="15"/>
      <c r="Q1391" s="15"/>
    </row>
    <row r="1392">
      <c r="A1392" s="9" t="s">
        <v>673</v>
      </c>
      <c r="B1392" s="80">
        <f>VLOOKUP(F1392,'Datos por dni'!$B$1217:$AT$2185,2,0)</f>
        <v>44064.8457</v>
      </c>
      <c r="C1392" s="15" t="str">
        <f>VLOOKUP(F1392,'Datos por dni'!$B$1217:$V$2185,9,0)</f>
        <v/>
      </c>
      <c r="D1392" s="15" t="str">
        <f>IFERROR(__xludf.DUMMYFUNCTION("IF(REGEXMATCH(E1392,""^[0-9]{8}$""),""DNI"",IF(E1392&lt;&gt;"""",""OTRO"",""""))"),"DNI")</f>
        <v>DNI</v>
      </c>
      <c r="E1392" s="42" t="s">
        <v>862</v>
      </c>
      <c r="F1392" s="25">
        <v>3.4529535E7</v>
      </c>
      <c r="G1392" s="15" t="str">
        <f>VLOOKUP(TEXT(F1392,"0"),'Nacionalidades de todo por dni'!$A$2:$B$2168,2,0)</f>
        <v>Argentina</v>
      </c>
      <c r="H1392" s="18"/>
      <c r="I1392" s="15"/>
      <c r="J1392" s="15"/>
      <c r="K1392" s="18" t="str">
        <f>VLOOKUP(F1392,'Datos por dni'!$B$10:$AM$2168,11,0)</f>
        <v>Tarde sería después de las 17hs. Tmb puedo los fines de semana y feriados</v>
      </c>
      <c r="L1392" s="15"/>
      <c r="M1392" s="15"/>
      <c r="N1392" s="15"/>
      <c r="O1392" s="15"/>
      <c r="P1392" s="15"/>
      <c r="Q1392" s="15"/>
    </row>
    <row r="1393">
      <c r="A1393" s="9" t="s">
        <v>673</v>
      </c>
      <c r="B1393" s="80">
        <f>VLOOKUP(F1393,'Datos por dni'!$B$1217:$AT$2185,2,0)</f>
        <v>44068.01617</v>
      </c>
      <c r="C1393" s="15" t="str">
        <f>VLOOKUP(F1393,'Datos por dni'!$B$1217:$V$2185,9,0)</f>
        <v/>
      </c>
      <c r="D1393" s="15" t="str">
        <f>IFERROR(__xludf.DUMMYFUNCTION("IF(REGEXMATCH(E1393,""^[0-9]{8}$""),""DNI"",IF(E1393&lt;&gt;"""",""OTRO"",""""))"),"DNI")</f>
        <v>DNI</v>
      </c>
      <c r="E1393" s="42" t="s">
        <v>863</v>
      </c>
      <c r="F1393" s="25">
        <v>3.344619E7</v>
      </c>
      <c r="G1393" s="15" t="str">
        <f>VLOOKUP(TEXT(F1393,"0"),'Nacionalidades de todo por dni'!$A$2:$B$2168,2,0)</f>
        <v>Argentina</v>
      </c>
      <c r="H1393" s="18"/>
      <c r="I1393" s="15"/>
      <c r="J1393" s="15"/>
      <c r="K1393" s="18" t="str">
        <f>VLOOKUP(F1393,'Datos por dni'!$B$10:$AM$2168,11,0)</f>
        <v>Fines de semana y feriados</v>
      </c>
      <c r="L1393" s="15"/>
      <c r="M1393" s="15"/>
      <c r="N1393" s="15"/>
      <c r="O1393" s="15"/>
      <c r="P1393" s="15"/>
      <c r="Q1393" s="15"/>
    </row>
    <row r="1394">
      <c r="A1394" s="9" t="s">
        <v>673</v>
      </c>
      <c r="B1394" s="80">
        <f>VLOOKUP(F1394,'Datos por dni'!$B$1217:$AT$2185,2,0)</f>
        <v>44063.55004</v>
      </c>
      <c r="C1394" s="15" t="str">
        <f>VLOOKUP(F1394,'Datos por dni'!$B$1217:$V$2185,9,0)</f>
        <v/>
      </c>
      <c r="D1394" s="15" t="str">
        <f>IFERROR(__xludf.DUMMYFUNCTION("IF(REGEXMATCH(E1394,""^[0-9]{8}$""),""DNI"",IF(E1394&lt;&gt;"""",""OTRO"",""""))"),"DNI")</f>
        <v>DNI</v>
      </c>
      <c r="E1394" s="42" t="s">
        <v>864</v>
      </c>
      <c r="F1394" s="25">
        <v>9.546333E7</v>
      </c>
      <c r="G1394" s="15" t="str">
        <f>VLOOKUP(TEXT(F1394,"0"),'Nacionalidades de todo por dni'!$A$2:$B$2168,2,0)</f>
        <v>Venezuela</v>
      </c>
      <c r="H1394" s="18"/>
      <c r="I1394" s="15"/>
      <c r="J1394" s="15"/>
      <c r="K1394" s="18" t="str">
        <f>VLOOKUP(F1394,'Datos por dni'!$B$10:$AM$2168,11,0)</f>
        <v>Fines de semana y feriados</v>
      </c>
      <c r="L1394" s="15"/>
      <c r="M1394" s="15"/>
      <c r="N1394" s="15"/>
      <c r="O1394" s="15"/>
      <c r="P1394" s="15"/>
      <c r="Q1394" s="15"/>
    </row>
    <row r="1395">
      <c r="A1395" s="9" t="s">
        <v>673</v>
      </c>
      <c r="B1395" s="80">
        <f>VLOOKUP(F1395,'Datos por dni'!$B$1217:$AT$2185,2,0)</f>
        <v>44063.44167</v>
      </c>
      <c r="C1395" s="15" t="str">
        <f>VLOOKUP(F1395,'Datos por dni'!$B$1217:$V$2185,9,0)</f>
        <v/>
      </c>
      <c r="D1395" s="15" t="str">
        <f>IFERROR(__xludf.DUMMYFUNCTION("IF(REGEXMATCH(E1395,""^[0-9]{8}$""),""DNI"",IF(E1395&lt;&gt;"""",""OTRO"",""""))"),"DNI")</f>
        <v>DNI</v>
      </c>
      <c r="E1395" s="42" t="s">
        <v>865</v>
      </c>
      <c r="F1395" s="25">
        <v>3.8665744E7</v>
      </c>
      <c r="G1395" s="15" t="str">
        <f>VLOOKUP(TEXT(F1395,"0"),'Nacionalidades de todo por dni'!$A$2:$B$2168,2,0)</f>
        <v>Argentina</v>
      </c>
      <c r="H1395" s="18"/>
      <c r="I1395" s="15"/>
      <c r="J1395" s="15"/>
      <c r="K1395" s="18" t="str">
        <f>VLOOKUP(F1395,'Datos por dni'!$B$10:$AM$2168,11,0)</f>
        <v>No presencial </v>
      </c>
      <c r="L1395" s="15"/>
      <c r="M1395" s="15"/>
      <c r="N1395" s="15"/>
      <c r="O1395" s="15"/>
      <c r="P1395" s="15"/>
      <c r="Q1395" s="15"/>
    </row>
    <row r="1396">
      <c r="A1396" s="9" t="s">
        <v>673</v>
      </c>
      <c r="B1396" s="80">
        <f>VLOOKUP(F1396,'Datos por dni'!$B$1217:$AT$2185,2,0)</f>
        <v>44062.95893</v>
      </c>
      <c r="C1396" s="15" t="str">
        <f>VLOOKUP(F1396,'Datos por dni'!$B$1217:$V$2185,9,0)</f>
        <v/>
      </c>
      <c r="D1396" s="15" t="str">
        <f>IFERROR(__xludf.DUMMYFUNCTION("IF(REGEXMATCH(E1396,""^[0-9]{8}$""),""DNI"",IF(E1396&lt;&gt;"""",""OTRO"",""""))"),"DNI")</f>
        <v>DNI</v>
      </c>
      <c r="E1396" s="42" t="s">
        <v>866</v>
      </c>
      <c r="F1396" s="25">
        <v>3.8702383E7</v>
      </c>
      <c r="G1396" s="15" t="str">
        <f>VLOOKUP(TEXT(F1396,"0"),'Nacionalidades de todo por dni'!$A$2:$B$2168,2,0)</f>
        <v>Argentina</v>
      </c>
      <c r="H1396" s="18"/>
      <c r="I1396" s="15"/>
      <c r="J1396" s="15"/>
      <c r="K1396" s="18" t="str">
        <f>VLOOKUP(F1396,'Datos por dni'!$B$10:$AM$2168,11,0)</f>
        <v>Fines de semana y feriados</v>
      </c>
      <c r="L1396" s="15"/>
      <c r="M1396" s="15"/>
      <c r="N1396" s="15"/>
      <c r="O1396" s="15"/>
      <c r="P1396" s="15"/>
      <c r="Q1396" s="15"/>
    </row>
    <row r="1397">
      <c r="A1397" s="9" t="s">
        <v>673</v>
      </c>
      <c r="B1397" s="80">
        <f>VLOOKUP(F1397,'Datos por dni'!$B$1217:$AT$2185,2,0)</f>
        <v>44063.54894</v>
      </c>
      <c r="C1397" s="15" t="str">
        <f>VLOOKUP(F1397,'Datos por dni'!$B$1217:$V$2185,9,0)</f>
        <v/>
      </c>
      <c r="D1397" s="15" t="str">
        <f>IFERROR(__xludf.DUMMYFUNCTION("IF(REGEXMATCH(E1397,""^[0-9]{8}$""),""DNI"",IF(E1397&lt;&gt;"""",""OTRO"",""""))"),"DNI")</f>
        <v>DNI</v>
      </c>
      <c r="E1397" s="42" t="s">
        <v>867</v>
      </c>
      <c r="F1397" s="25">
        <v>4.1531534E7</v>
      </c>
      <c r="G1397" s="15" t="str">
        <f>VLOOKUP(TEXT(F1397,"0"),'Nacionalidades de todo por dni'!$A$2:$B$2168,2,0)</f>
        <v>Argentina</v>
      </c>
      <c r="H1397" s="18"/>
      <c r="I1397" s="15"/>
      <c r="J1397" s="15"/>
      <c r="K1397" s="18" t="str">
        <f>VLOOKUP(F1397,'Datos por dni'!$B$10:$AM$2168,11,0)</f>
        <v>Días de semana por la tarde</v>
      </c>
      <c r="L1397" s="15"/>
      <c r="M1397" s="15"/>
      <c r="N1397" s="15"/>
      <c r="O1397" s="15"/>
      <c r="P1397" s="15"/>
      <c r="Q1397" s="15"/>
    </row>
    <row r="1398">
      <c r="A1398" s="9" t="s">
        <v>673</v>
      </c>
      <c r="B1398" s="80">
        <f>VLOOKUP(F1398,'Datos por dni'!$B$1217:$AT$2185,2,0)</f>
        <v>44076.57932</v>
      </c>
      <c r="C1398" s="15" t="str">
        <f>VLOOKUP(F1398,'Datos por dni'!$B$1217:$V$2185,9,0)</f>
        <v/>
      </c>
      <c r="D1398" s="15" t="str">
        <f>IFERROR(__xludf.DUMMYFUNCTION("IF(REGEXMATCH(E1398,""^[0-9]{8}$""),""DNI"",IF(E1398&lt;&gt;"""",""OTRO"",""""))"),"DNI")</f>
        <v>DNI</v>
      </c>
      <c r="E1398" s="42" t="s">
        <v>868</v>
      </c>
      <c r="F1398" s="25">
        <v>4.3448209E7</v>
      </c>
      <c r="G1398" s="15" t="str">
        <f>VLOOKUP(TEXT(F1398,"0"),'Nacionalidades de todo por dni'!$A$2:$B$2168,2,0)</f>
        <v>Argentina</v>
      </c>
      <c r="H1398" s="18"/>
      <c r="I1398" s="15"/>
      <c r="J1398" s="15"/>
      <c r="K1398" s="18" t="str">
        <f>VLOOKUP(F1398,'Datos por dni'!$B$10:$AM$2168,11,0)</f>
        <v>Fines de semana y feriados</v>
      </c>
      <c r="L1398" s="15"/>
      <c r="M1398" s="15"/>
      <c r="N1398" s="15"/>
      <c r="O1398" s="15"/>
      <c r="P1398" s="15"/>
      <c r="Q1398" s="15"/>
    </row>
    <row r="1399">
      <c r="A1399" s="9" t="s">
        <v>673</v>
      </c>
      <c r="B1399" s="80">
        <f>VLOOKUP(F1399,'Datos por dni'!$B$1217:$AT$2185,2,0)</f>
        <v>44063.48587</v>
      </c>
      <c r="C1399" s="15" t="str">
        <f>VLOOKUP(F1399,'Datos por dni'!$B$1217:$V$2185,9,0)</f>
        <v/>
      </c>
      <c r="D1399" s="15" t="str">
        <f>IFERROR(__xludf.DUMMYFUNCTION("IF(REGEXMATCH(E1399,""^[0-9]{8}$""),""DNI"",IF(E1399&lt;&gt;"""",""OTRO"",""""))"),"DNI")</f>
        <v>DNI</v>
      </c>
      <c r="E1399" s="42" t="s">
        <v>869</v>
      </c>
      <c r="F1399" s="25">
        <v>4.3248254E7</v>
      </c>
      <c r="G1399" s="15" t="str">
        <f>VLOOKUP(TEXT(F1399,"0"),'Nacionalidades de todo por dni'!$A$2:$B$2168,2,0)</f>
        <v>Argentina</v>
      </c>
      <c r="H1399" s="18"/>
      <c r="I1399" s="15"/>
      <c r="J1399" s="15"/>
      <c r="K1399" s="18" t="str">
        <f>VLOOKUP(F1399,'Datos por dni'!$B$10:$AM$2168,11,0)</f>
        <v>Días de semana por la mañana</v>
      </c>
      <c r="L1399" s="15"/>
      <c r="M1399" s="15"/>
      <c r="N1399" s="15"/>
      <c r="O1399" s="15"/>
      <c r="P1399" s="15"/>
      <c r="Q1399" s="15"/>
    </row>
    <row r="1400">
      <c r="A1400" s="9" t="s">
        <v>673</v>
      </c>
      <c r="B1400" s="80">
        <f>VLOOKUP(F1400,'Datos por dni'!$B$1217:$AT$2185,2,0)</f>
        <v>44091.95703</v>
      </c>
      <c r="C1400" s="15" t="str">
        <f>VLOOKUP(F1400,'Datos por dni'!$B$1217:$V$2185,9,0)</f>
        <v/>
      </c>
      <c r="D1400" s="15" t="str">
        <f>IFERROR(__xludf.DUMMYFUNCTION("IF(REGEXMATCH(E1400,""^[0-9]{8}$""),""DNI"",IF(E1400&lt;&gt;"""",""OTRO"",""""))"),"DNI")</f>
        <v>DNI</v>
      </c>
      <c r="E1400" s="42" t="s">
        <v>870</v>
      </c>
      <c r="F1400" s="25">
        <v>3.8794974E7</v>
      </c>
      <c r="G1400" s="15" t="str">
        <f>VLOOKUP(TEXT(F1400,"0"),'Nacionalidades de todo por dni'!$A$2:$B$2168,2,0)</f>
        <v>Argentina</v>
      </c>
      <c r="H1400" s="18"/>
      <c r="I1400" s="15"/>
      <c r="J1400" s="15"/>
      <c r="K1400" s="18" t="str">
        <f>VLOOKUP(F1400,'Datos por dni'!$B$10:$AM$2168,11,0)</f>
        <v>Fines de semana y días hábiles después de 5 pm</v>
      </c>
      <c r="L1400" s="15"/>
      <c r="M1400" s="15"/>
      <c r="N1400" s="15"/>
      <c r="O1400" s="15"/>
      <c r="P1400" s="15"/>
      <c r="Q1400" s="15"/>
    </row>
    <row r="1401">
      <c r="A1401" s="9" t="s">
        <v>673</v>
      </c>
      <c r="B1401" s="80">
        <f>VLOOKUP(F1401,'Datos por dni'!$B$1217:$AT$2185,2,0)</f>
        <v>44125.73501</v>
      </c>
      <c r="C1401" s="15" t="str">
        <f>VLOOKUP(F1401,'Datos por dni'!$B$1217:$V$2185,9,0)</f>
        <v/>
      </c>
      <c r="D1401" s="15" t="str">
        <f>IFERROR(__xludf.DUMMYFUNCTION("IF(REGEXMATCH(E1401,""^[0-9]{8}$""),""DNI"",IF(E1401&lt;&gt;"""",""OTRO"",""""))"),"DNI")</f>
        <v>DNI</v>
      </c>
      <c r="E1401" s="42" t="s">
        <v>871</v>
      </c>
      <c r="F1401" s="25">
        <v>3.359743E7</v>
      </c>
      <c r="G1401" s="15" t="str">
        <f>VLOOKUP(TEXT(F1401,"0"),'Nacionalidades de todo por dni'!$A$2:$B$2168,2,0)</f>
        <v>Argentina</v>
      </c>
      <c r="H1401" s="18"/>
      <c r="I1401" s="15"/>
      <c r="J1401" s="15"/>
      <c r="K1401" s="18" t="str">
        <f>VLOOKUP(F1401,'Datos por dni'!$B$10:$AM$2168,11,0)</f>
        <v>Días de semana por la tarde</v>
      </c>
      <c r="L1401" s="15"/>
      <c r="M1401" s="15"/>
      <c r="N1401" s="15"/>
      <c r="O1401" s="15"/>
      <c r="P1401" s="15"/>
      <c r="Q1401" s="15"/>
    </row>
    <row r="1402">
      <c r="A1402" s="9" t="s">
        <v>673</v>
      </c>
      <c r="B1402" s="80">
        <f>VLOOKUP(F1402,'Datos por dni'!$B$1217:$AT$2185,2,0)</f>
        <v>44081.76844</v>
      </c>
      <c r="C1402" s="15" t="str">
        <f>VLOOKUP(F1402,'Datos por dni'!$B$1217:$V$2185,9,0)</f>
        <v/>
      </c>
      <c r="D1402" s="15" t="str">
        <f>IFERROR(__xludf.DUMMYFUNCTION("IF(REGEXMATCH(E1402,""^[0-9]{8}$""),""DNI"",IF(E1402&lt;&gt;"""",""OTRO"",""""))"),"DNI")</f>
        <v>DNI</v>
      </c>
      <c r="E1402" s="42" t="s">
        <v>872</v>
      </c>
      <c r="F1402" s="25">
        <v>2.6261233E7</v>
      </c>
      <c r="G1402" s="15" t="str">
        <f>VLOOKUP(TEXT(F1402,"0"),'Nacionalidades de todo por dni'!$A$2:$B$2168,2,0)</f>
        <v>Argentina</v>
      </c>
      <c r="H1402" s="18"/>
      <c r="I1402" s="15"/>
      <c r="J1402" s="15"/>
      <c r="K1402" s="18" t="str">
        <f>VLOOKUP(F1402,'Datos por dni'!$B$10:$AM$2168,11,0)</f>
        <v>Días de semana por la mañana</v>
      </c>
      <c r="L1402" s="15"/>
      <c r="M1402" s="15"/>
      <c r="N1402" s="15"/>
      <c r="O1402" s="15"/>
      <c r="P1402" s="15"/>
      <c r="Q1402" s="15"/>
    </row>
    <row r="1403">
      <c r="A1403" s="9" t="s">
        <v>673</v>
      </c>
      <c r="B1403" s="80">
        <f>VLOOKUP(F1403,'Datos por dni'!$B$1217:$AT$2185,2,0)</f>
        <v>44068.71241</v>
      </c>
      <c r="C1403" s="15" t="str">
        <f>VLOOKUP(F1403,'Datos por dni'!$B$1217:$V$2185,9,0)</f>
        <v/>
      </c>
      <c r="D1403" s="15" t="str">
        <f>IFERROR(__xludf.DUMMYFUNCTION("IF(REGEXMATCH(E1403,""^[0-9]{8}$""),""DNI"",IF(E1403&lt;&gt;"""",""OTRO"",""""))"),"DNI")</f>
        <v>DNI</v>
      </c>
      <c r="E1403" s="42" t="s">
        <v>873</v>
      </c>
      <c r="F1403" s="25">
        <v>2.3330464E7</v>
      </c>
      <c r="G1403" s="15" t="str">
        <f>VLOOKUP(TEXT(F1403,"0"),'Nacionalidades de todo por dni'!$A$2:$B$2168,2,0)</f>
        <v>Argentina</v>
      </c>
      <c r="H1403" s="18"/>
      <c r="I1403" s="15"/>
      <c r="J1403" s="15"/>
      <c r="K1403" s="18" t="str">
        <f>VLOOKUP(F1403,'Datos por dni'!$B$10:$AM$2168,11,0)</f>
        <v>Es variable</v>
      </c>
      <c r="L1403" s="15"/>
      <c r="M1403" s="15"/>
      <c r="N1403" s="15"/>
      <c r="O1403" s="15"/>
      <c r="P1403" s="15"/>
      <c r="Q1403" s="15"/>
    </row>
    <row r="1404">
      <c r="A1404" s="9" t="s">
        <v>673</v>
      </c>
      <c r="B1404" s="80">
        <f>VLOOKUP(F1404,'Datos por dni'!$B$1217:$AT$2185,2,0)</f>
        <v>44068.63968</v>
      </c>
      <c r="C1404" s="15" t="str">
        <f>VLOOKUP(F1404,'Datos por dni'!$B$1217:$V$2185,9,0)</f>
        <v/>
      </c>
      <c r="D1404" s="15" t="str">
        <f>IFERROR(__xludf.DUMMYFUNCTION("IF(REGEXMATCH(E1404,""^[0-9]{8}$""),""DNI"",IF(E1404&lt;&gt;"""",""OTRO"",""""))"),"DNI")</f>
        <v>DNI</v>
      </c>
      <c r="E1404" s="42" t="s">
        <v>874</v>
      </c>
      <c r="F1404" s="25">
        <v>9.3710826E7</v>
      </c>
      <c r="G1404" s="15" t="str">
        <f>VLOOKUP(TEXT(F1404,"0"),'Nacionalidades de todo por dni'!$A$2:$B$2168,2,0)</f>
        <v>Austria</v>
      </c>
      <c r="H1404" s="18"/>
      <c r="I1404" s="15"/>
      <c r="J1404" s="15"/>
      <c r="K1404" s="18" t="str">
        <f>VLOOKUP(F1404,'Datos por dni'!$B$10:$AM$2168,11,0)</f>
        <v>Fines de semana y feriados</v>
      </c>
      <c r="L1404" s="15"/>
      <c r="M1404" s="15"/>
      <c r="N1404" s="15"/>
      <c r="O1404" s="15"/>
      <c r="P1404" s="15"/>
      <c r="Q1404" s="15"/>
    </row>
    <row r="1405">
      <c r="A1405" s="9" t="s">
        <v>673</v>
      </c>
      <c r="B1405" s="80">
        <f>VLOOKUP(F1405,'Datos por dni'!$B$1217:$AT$2185,2,0)</f>
        <v>44102.77526</v>
      </c>
      <c r="C1405" s="15" t="str">
        <f>VLOOKUP(F1405,'Datos por dni'!$B$1217:$V$2185,9,0)</f>
        <v/>
      </c>
      <c r="D1405" s="15" t="str">
        <f>IFERROR(__xludf.DUMMYFUNCTION("IF(REGEXMATCH(E1405,""^[0-9]{8}$""),""DNI"",IF(E1405&lt;&gt;"""",""OTRO"",""""))"),"DNI")</f>
        <v>DNI</v>
      </c>
      <c r="E1405" s="42" t="s">
        <v>875</v>
      </c>
      <c r="F1405" s="25">
        <v>3.9959239E7</v>
      </c>
      <c r="G1405" s="15" t="str">
        <f>VLOOKUP(TEXT(F1405,"0"),'Nacionalidades de todo por dni'!$A$2:$B$2168,2,0)</f>
        <v>Argentina</v>
      </c>
      <c r="H1405" s="18"/>
      <c r="I1405" s="15"/>
      <c r="J1405" s="15"/>
      <c r="K1405" s="18" t="str">
        <f>VLOOKUP(F1405,'Datos por dni'!$B$10:$AM$2168,11,0)</f>
        <v>Días de semana por la tarde</v>
      </c>
      <c r="L1405" s="15"/>
      <c r="M1405" s="15"/>
      <c r="N1405" s="15"/>
      <c r="O1405" s="15"/>
      <c r="P1405" s="15"/>
      <c r="Q1405" s="15"/>
    </row>
    <row r="1406">
      <c r="A1406" s="9" t="s">
        <v>673</v>
      </c>
      <c r="B1406" s="80">
        <f>VLOOKUP(F1406,'Datos por dni'!$B$1217:$AT$2185,2,0)</f>
        <v>44134.80081</v>
      </c>
      <c r="C1406" s="15" t="str">
        <f>VLOOKUP(F1406,'Datos por dni'!$B$1217:$V$2185,9,0)</f>
        <v/>
      </c>
      <c r="D1406" s="15" t="str">
        <f>IFERROR(__xludf.DUMMYFUNCTION("IF(REGEXMATCH(E1406,""^[0-9]{8}$""),""DNI"",IF(E1406&lt;&gt;"""",""OTRO"",""""))"),"DNI")</f>
        <v>DNI</v>
      </c>
      <c r="E1406" s="42" t="s">
        <v>876</v>
      </c>
      <c r="F1406" s="25">
        <v>4.0127173E7</v>
      </c>
      <c r="G1406" s="15" t="str">
        <f>VLOOKUP(TEXT(F1406,"0"),'Nacionalidades de todo por dni'!$A$2:$B$2168,2,0)</f>
        <v>Argentina</v>
      </c>
      <c r="H1406" s="18"/>
      <c r="I1406" s="15"/>
      <c r="J1406" s="15"/>
      <c r="K1406" s="18" t="str">
        <f>VLOOKUP(F1406,'Datos por dni'!$B$10:$AM$2168,11,0)</f>
        <v>Días de semana por la tarde</v>
      </c>
      <c r="L1406" s="15"/>
      <c r="M1406" s="15"/>
      <c r="N1406" s="15"/>
      <c r="O1406" s="15"/>
      <c r="P1406" s="15"/>
      <c r="Q1406" s="15"/>
    </row>
    <row r="1407">
      <c r="A1407" s="9" t="s">
        <v>673</v>
      </c>
      <c r="B1407" s="80">
        <f>VLOOKUP(F1407,'Datos por dni'!$B$1217:$AT$2185,2,0)</f>
        <v>44067.64467</v>
      </c>
      <c r="C1407" s="15" t="str">
        <f>VLOOKUP(F1407,'Datos por dni'!$B$1217:$V$2185,9,0)</f>
        <v/>
      </c>
      <c r="D1407" s="15" t="str">
        <f>IFERROR(__xludf.DUMMYFUNCTION("IF(REGEXMATCH(E1407,""^[0-9]{8}$""),""DNI"",IF(E1407&lt;&gt;"""",""OTRO"",""""))"),"DNI")</f>
        <v>DNI</v>
      </c>
      <c r="E1407" s="42" t="s">
        <v>877</v>
      </c>
      <c r="F1407" s="25">
        <v>9.4486129E7</v>
      </c>
      <c r="G1407" s="15" t="str">
        <f>VLOOKUP(TEXT(F1407,"0"),'Nacionalidades de todo por dni'!$A$2:$B$2168,2,0)</f>
        <v>Colombia</v>
      </c>
      <c r="H1407" s="18"/>
      <c r="I1407" s="15"/>
      <c r="J1407" s="15"/>
      <c r="K1407" s="18" t="str">
        <f>VLOOKUP(F1407,'Datos por dni'!$B$10:$AM$2168,11,0)</f>
        <v>Fines de semana y feriados</v>
      </c>
      <c r="L1407" s="15"/>
      <c r="M1407" s="15"/>
      <c r="N1407" s="15"/>
      <c r="O1407" s="15"/>
      <c r="P1407" s="15"/>
      <c r="Q1407" s="15"/>
    </row>
    <row r="1408">
      <c r="A1408" s="9" t="s">
        <v>673</v>
      </c>
      <c r="B1408" s="80">
        <f>VLOOKUP(F1408,'Datos por dni'!$B$1217:$AT$2185,2,0)</f>
        <v>44112.78604</v>
      </c>
      <c r="C1408" s="15" t="str">
        <f>VLOOKUP(F1408,'Datos por dni'!$B$1217:$V$2185,9,0)</f>
        <v/>
      </c>
      <c r="D1408" s="15" t="str">
        <f>IFERROR(__xludf.DUMMYFUNCTION("IF(REGEXMATCH(E1408,""^[0-9]{8}$""),""DNI"",IF(E1408&lt;&gt;"""",""OTRO"",""""))"),"DNI")</f>
        <v>DNI</v>
      </c>
      <c r="E1408" s="42" t="s">
        <v>878</v>
      </c>
      <c r="F1408" s="25">
        <v>3.5149123E7</v>
      </c>
      <c r="G1408" s="15" t="str">
        <f>VLOOKUP(TEXT(F1408,"0"),'Nacionalidades de todo por dni'!$A$2:$B$2168,2,0)</f>
        <v>Argentina</v>
      </c>
      <c r="H1408" s="18"/>
      <c r="I1408" s="15"/>
      <c r="J1408" s="15"/>
      <c r="K1408" s="18" t="str">
        <f>VLOOKUP(F1408,'Datos por dni'!$B$10:$AM$2168,11,0)</f>
        <v>Todos</v>
      </c>
      <c r="L1408" s="15"/>
      <c r="M1408" s="15"/>
      <c r="N1408" s="15"/>
      <c r="O1408" s="15"/>
      <c r="P1408" s="15"/>
      <c r="Q1408" s="15"/>
    </row>
    <row r="1409">
      <c r="A1409" s="9" t="s">
        <v>673</v>
      </c>
      <c r="B1409" s="80">
        <f>VLOOKUP(F1409,'Datos por dni'!$B$1217:$AT$2185,2,0)</f>
        <v>44103.78453</v>
      </c>
      <c r="C1409" s="15" t="str">
        <f>VLOOKUP(F1409,'Datos por dni'!$B$1217:$V$2185,9,0)</f>
        <v/>
      </c>
      <c r="D1409" s="15" t="str">
        <f>IFERROR(__xludf.DUMMYFUNCTION("IF(REGEXMATCH(E1409,""^[0-9]{8}$""),""DNI"",IF(E1409&lt;&gt;"""",""OTRO"",""""))"),"DNI")</f>
        <v>DNI</v>
      </c>
      <c r="E1409" s="42" t="s">
        <v>879</v>
      </c>
      <c r="F1409" s="25">
        <v>3.9511896E7</v>
      </c>
      <c r="G1409" s="15" t="str">
        <f>VLOOKUP(TEXT(F1409,"0"),'Nacionalidades de todo por dni'!$A$2:$B$2168,2,0)</f>
        <v>Argentina</v>
      </c>
      <c r="H1409" s="18"/>
      <c r="I1409" s="15"/>
      <c r="J1409" s="15"/>
      <c r="K1409" s="18" t="str">
        <f>VLOOKUP(F1409,'Datos por dni'!$B$10:$AM$2168,11,0)</f>
        <v>Fines de semana y feriados</v>
      </c>
      <c r="L1409" s="15"/>
      <c r="M1409" s="15"/>
      <c r="N1409" s="15"/>
      <c r="O1409" s="15"/>
      <c r="P1409" s="15"/>
      <c r="Q1409" s="15"/>
    </row>
    <row r="1410">
      <c r="A1410" s="9" t="s">
        <v>673</v>
      </c>
      <c r="B1410" s="80">
        <f>VLOOKUP(F1410,'Datos por dni'!$B$1217:$AT$2185,2,0)</f>
        <v>44062.57704</v>
      </c>
      <c r="C1410" s="15" t="str">
        <f>VLOOKUP(F1410,'Datos por dni'!$B$1217:$V$2185,9,0)</f>
        <v/>
      </c>
      <c r="D1410" s="15" t="str">
        <f>IFERROR(__xludf.DUMMYFUNCTION("IF(REGEXMATCH(E1410,""^[0-9]{8}$""),""DNI"",IF(E1410&lt;&gt;"""",""OTRO"",""""))"),"DNI")</f>
        <v>DNI</v>
      </c>
      <c r="E1410" s="42" t="s">
        <v>880</v>
      </c>
      <c r="F1410" s="25">
        <v>3.7277402E7</v>
      </c>
      <c r="G1410" s="15" t="str">
        <f>VLOOKUP(TEXT(F1410,"0"),'Nacionalidades de todo por dni'!$A$2:$B$2168,2,0)</f>
        <v>Argentina</v>
      </c>
      <c r="H1410" s="18"/>
      <c r="I1410" s="15"/>
      <c r="J1410" s="15"/>
      <c r="K1410" s="18" t="str">
        <f>VLOOKUP(F1410,'Datos por dni'!$B$10:$AM$2168,11,0)</f>
        <v>Fines de semana y feriados</v>
      </c>
      <c r="L1410" s="15"/>
      <c r="M1410" s="15"/>
      <c r="N1410" s="15"/>
      <c r="O1410" s="15"/>
      <c r="P1410" s="15"/>
      <c r="Q1410" s="15"/>
    </row>
    <row r="1411">
      <c r="A1411" s="9" t="s">
        <v>673</v>
      </c>
      <c r="B1411" s="80">
        <f>VLOOKUP(F1411,'Datos por dni'!$B$1217:$AT$2185,2,0)</f>
        <v>44063.48248</v>
      </c>
      <c r="C1411" s="15" t="str">
        <f>VLOOKUP(F1411,'Datos por dni'!$B$1217:$V$2185,9,0)</f>
        <v/>
      </c>
      <c r="D1411" s="15" t="str">
        <f>IFERROR(__xludf.DUMMYFUNCTION("IF(REGEXMATCH(E1411,""^[0-9]{8}$""),""DNI"",IF(E1411&lt;&gt;"""",""OTRO"",""""))"),"DNI")</f>
        <v>DNI</v>
      </c>
      <c r="E1411" s="42" t="s">
        <v>881</v>
      </c>
      <c r="F1411" s="25">
        <v>3.505979E7</v>
      </c>
      <c r="G1411" s="15" t="str">
        <f>VLOOKUP(TEXT(F1411,"0"),'Nacionalidades de todo por dni'!$A$2:$B$2168,2,0)</f>
        <v>Argentina</v>
      </c>
      <c r="H1411" s="18"/>
      <c r="I1411" s="15"/>
      <c r="J1411" s="15"/>
      <c r="K1411" s="18" t="str">
        <f>VLOOKUP(F1411,'Datos por dni'!$B$10:$AM$2168,11,0)</f>
        <v>Días de semana por la tarde</v>
      </c>
      <c r="L1411" s="15"/>
      <c r="M1411" s="15"/>
      <c r="N1411" s="15"/>
      <c r="O1411" s="15"/>
      <c r="P1411" s="15"/>
      <c r="Q1411" s="15"/>
    </row>
    <row r="1412">
      <c r="A1412" s="9" t="s">
        <v>673</v>
      </c>
      <c r="B1412" s="77" t="str">
        <f>VLOOKUP(F1412,'Datos por dni'!$B$1217:$AT$2185,2,0)</f>
        <v/>
      </c>
      <c r="C1412" s="15" t="str">
        <f>VLOOKUP(F1412,'Datos por dni'!$B$1217:$V$2185,9,0)</f>
        <v/>
      </c>
      <c r="D1412" s="15" t="str">
        <f>IFERROR(__xludf.DUMMYFUNCTION("IF(REGEXMATCH(E1412,""^[0-9]{8}$""),""DNI"",IF(E1412&lt;&gt;"""",""OTRO"",""""))"),"DNI")</f>
        <v>DNI</v>
      </c>
      <c r="E1412" s="42" t="s">
        <v>882</v>
      </c>
      <c r="F1412" s="103">
        <v>3.9977234E7</v>
      </c>
      <c r="G1412" s="15" t="str">
        <f>VLOOKUP(TEXT(F1412,"0"),'Nacionalidades de todo por dni'!$A$2:$B$2168,2,0)</f>
        <v>Argentina</v>
      </c>
      <c r="H1412" s="18"/>
      <c r="I1412" s="15"/>
      <c r="J1412" s="15"/>
      <c r="K1412" s="18" t="str">
        <f>VLOOKUP(F1412,'Datos por dni'!$B$10:$AM$2168,11,0)</f>
        <v/>
      </c>
      <c r="L1412" s="15"/>
      <c r="M1412" s="15"/>
      <c r="N1412" s="15"/>
      <c r="O1412" s="15"/>
      <c r="P1412" s="15"/>
      <c r="Q1412" s="15"/>
    </row>
    <row r="1413">
      <c r="A1413" s="9" t="s">
        <v>673</v>
      </c>
      <c r="B1413" s="80">
        <f>VLOOKUP(F1413,'Datos por dni'!$B$1217:$AT$2185,2,0)</f>
        <v>44067.66425</v>
      </c>
      <c r="C1413" s="15" t="str">
        <f>VLOOKUP(F1413,'Datos por dni'!$B$1217:$V$2185,9,0)</f>
        <v/>
      </c>
      <c r="D1413" s="15" t="str">
        <f>IFERROR(__xludf.DUMMYFUNCTION("IF(REGEXMATCH(E1413,""^[0-9]{8}$""),""DNI"",IF(E1413&lt;&gt;"""",""OTRO"",""""))"),"DNI")</f>
        <v>DNI</v>
      </c>
      <c r="E1413" s="42" t="s">
        <v>883</v>
      </c>
      <c r="F1413" s="25">
        <v>2.9800813E7</v>
      </c>
      <c r="G1413" s="15" t="str">
        <f>VLOOKUP(TEXT(F1413,"0"),'Nacionalidades de todo por dni'!$A$2:$B$2168,2,0)</f>
        <v>Argentina</v>
      </c>
      <c r="H1413" s="18"/>
      <c r="I1413" s="15"/>
      <c r="J1413" s="15"/>
      <c r="K1413" s="18" t="str">
        <f>VLOOKUP(F1413,'Datos por dni'!$B$10:$AM$2168,11,0)</f>
        <v>Días de semana por la mañana</v>
      </c>
      <c r="L1413" s="15"/>
      <c r="M1413" s="15"/>
      <c r="N1413" s="15"/>
      <c r="O1413" s="15"/>
      <c r="P1413" s="15"/>
      <c r="Q1413" s="15"/>
    </row>
    <row r="1414">
      <c r="A1414" s="9" t="s">
        <v>673</v>
      </c>
      <c r="B1414" s="80">
        <f>VLOOKUP(F1414,'Datos por dni'!$B$1217:$AT$2185,2,0)</f>
        <v>44072.69627</v>
      </c>
      <c r="C1414" s="15" t="str">
        <f>VLOOKUP(F1414,'Datos por dni'!$B$1217:$V$2185,9,0)</f>
        <v/>
      </c>
      <c r="D1414" s="15" t="str">
        <f>IFERROR(__xludf.DUMMYFUNCTION("IF(REGEXMATCH(E1414,""^[0-9]{8}$""),""DNI"",IF(E1414&lt;&gt;"""",""OTRO"",""""))"),"DNI")</f>
        <v>DNI</v>
      </c>
      <c r="E1414" s="42" t="s">
        <v>714</v>
      </c>
      <c r="F1414" s="25">
        <v>3.8066579E7</v>
      </c>
      <c r="G1414" s="15" t="str">
        <f>VLOOKUP(TEXT(F1414,"0"),'Nacionalidades de todo por dni'!$A$2:$B$2168,2,0)</f>
        <v>Argentina</v>
      </c>
      <c r="H1414" s="18"/>
      <c r="I1414" s="15"/>
      <c r="J1414" s="15"/>
      <c r="K1414" s="18" t="str">
        <f>VLOOKUP(F1414,'Datos por dni'!$B$10:$AM$2168,11,0)</f>
        <v>Días de semana por la mañana</v>
      </c>
      <c r="L1414" s="15"/>
      <c r="M1414" s="15"/>
      <c r="N1414" s="15"/>
      <c r="O1414" s="15"/>
      <c r="P1414" s="15"/>
      <c r="Q1414" s="15"/>
    </row>
    <row r="1415">
      <c r="A1415" s="9" t="s">
        <v>673</v>
      </c>
      <c r="B1415" s="80">
        <f>VLOOKUP(F1415,'Datos por dni'!$B$1217:$AT$2185,2,0)</f>
        <v>44063.51032</v>
      </c>
      <c r="C1415" s="15" t="str">
        <f>VLOOKUP(F1415,'Datos por dni'!$B$1217:$V$2185,9,0)</f>
        <v/>
      </c>
      <c r="D1415" s="15" t="str">
        <f>IFERROR(__xludf.DUMMYFUNCTION("IF(REGEXMATCH(E1415,""^[0-9]{8}$""),""DNI"",IF(E1415&lt;&gt;"""",""OTRO"",""""))"),"DNI")</f>
        <v>DNI</v>
      </c>
      <c r="E1415" s="42" t="s">
        <v>884</v>
      </c>
      <c r="F1415" s="25">
        <v>4.0073345E7</v>
      </c>
      <c r="G1415" s="15" t="str">
        <f>VLOOKUP(TEXT(F1415,"0"),'Nacionalidades de todo por dni'!$A$2:$B$2168,2,0)</f>
        <v>Argentina</v>
      </c>
      <c r="H1415" s="18"/>
      <c r="I1415" s="15"/>
      <c r="J1415" s="15"/>
      <c r="K1415" s="18" t="str">
        <f>VLOOKUP(F1415,'Datos por dni'!$B$10:$AM$2168,11,0)</f>
        <v>Fines de semana y algunos días por la tarde</v>
      </c>
      <c r="L1415" s="15"/>
      <c r="M1415" s="15"/>
      <c r="N1415" s="15"/>
      <c r="O1415" s="15"/>
      <c r="P1415" s="15"/>
      <c r="Q1415" s="15"/>
    </row>
    <row r="1416">
      <c r="A1416" s="9" t="s">
        <v>673</v>
      </c>
      <c r="B1416" s="80">
        <f>VLOOKUP(F1416,'Datos por dni'!$B$1217:$AT$2185,2,0)</f>
        <v>44063.49841</v>
      </c>
      <c r="C1416" s="15" t="str">
        <f>VLOOKUP(F1416,'Datos por dni'!$B$1217:$V$2185,9,0)</f>
        <v/>
      </c>
      <c r="D1416" s="15" t="str">
        <f>IFERROR(__xludf.DUMMYFUNCTION("IF(REGEXMATCH(E1416,""^[0-9]{8}$""),""DNI"",IF(E1416&lt;&gt;"""",""OTRO"",""""))"),"DNI")</f>
        <v>DNI</v>
      </c>
      <c r="E1416" s="42" t="s">
        <v>885</v>
      </c>
      <c r="F1416" s="25">
        <v>3.8338122E7</v>
      </c>
      <c r="G1416" s="15" t="str">
        <f>VLOOKUP(TEXT(F1416,"0"),'Nacionalidades de todo por dni'!$A$2:$B$2168,2,0)</f>
        <v>Argentina</v>
      </c>
      <c r="H1416" s="18"/>
      <c r="I1416" s="15"/>
      <c r="J1416" s="15"/>
      <c r="K1416" s="18" t="str">
        <f>VLOOKUP(F1416,'Datos por dni'!$B$10:$AM$2168,11,0)</f>
        <v>Días de semana por la tarde</v>
      </c>
      <c r="L1416" s="15"/>
      <c r="M1416" s="15"/>
      <c r="N1416" s="15"/>
      <c r="O1416" s="15"/>
      <c r="P1416" s="15"/>
      <c r="Q1416" s="15"/>
    </row>
    <row r="1417">
      <c r="A1417" s="9" t="s">
        <v>673</v>
      </c>
      <c r="B1417" s="80">
        <f>VLOOKUP(F1417,'Datos por dni'!$B$1217:$AT$2185,2,0)</f>
        <v>44063.94347</v>
      </c>
      <c r="C1417" s="15" t="str">
        <f>VLOOKUP(F1417,'Datos por dni'!$B$1217:$V$2185,9,0)</f>
        <v/>
      </c>
      <c r="D1417" s="15" t="str">
        <f>IFERROR(__xludf.DUMMYFUNCTION("IF(REGEXMATCH(E1417,""^[0-9]{8}$""),""DNI"",IF(E1417&lt;&gt;"""",""OTRO"",""""))"),"DNI")</f>
        <v>DNI</v>
      </c>
      <c r="E1417" s="42" t="s">
        <v>886</v>
      </c>
      <c r="F1417" s="25">
        <v>9.5641412E7</v>
      </c>
      <c r="G1417" s="15" t="str">
        <f>VLOOKUP(TEXT(F1417,"0"),'Nacionalidades de todo por dni'!$A$2:$B$2168,2,0)</f>
        <v>Venezuela</v>
      </c>
      <c r="H1417" s="18"/>
      <c r="I1417" s="15"/>
      <c r="J1417" s="15"/>
      <c r="K1417" s="18" t="str">
        <f>VLOOKUP(F1417,'Datos por dni'!$B$10:$AM$2168,11,0)</f>
        <v>Fines de semana y feriados</v>
      </c>
      <c r="L1417" s="15"/>
      <c r="M1417" s="15"/>
      <c r="N1417" s="15"/>
      <c r="O1417" s="15"/>
      <c r="P1417" s="15"/>
      <c r="Q1417" s="15"/>
    </row>
    <row r="1418">
      <c r="A1418" s="9" t="s">
        <v>673</v>
      </c>
      <c r="B1418" s="80">
        <f>VLOOKUP(F1418,'Datos por dni'!$B$1217:$AT$2185,2,0)</f>
        <v>44079.77869</v>
      </c>
      <c r="C1418" s="15" t="str">
        <f>VLOOKUP(F1418,'Datos por dni'!$B$1217:$V$2185,9,0)</f>
        <v/>
      </c>
      <c r="D1418" s="15" t="str">
        <f>IFERROR(__xludf.DUMMYFUNCTION("IF(REGEXMATCH(E1418,""^[0-9]{8}$""),""DNI"",IF(E1418&lt;&gt;"""",""OTRO"",""""))"),"DNI")</f>
        <v>DNI</v>
      </c>
      <c r="E1418" s="42" t="s">
        <v>887</v>
      </c>
      <c r="F1418" s="25">
        <v>4.6777932E7</v>
      </c>
      <c r="G1418" s="15" t="str">
        <f>VLOOKUP(TEXT(F1418,"0"),'Nacionalidades de todo por dni'!$A$2:$B$2168,2,0)</f>
        <v>Argentina</v>
      </c>
      <c r="H1418" s="18"/>
      <c r="I1418" s="15"/>
      <c r="J1418" s="15"/>
      <c r="K1418" s="18" t="str">
        <f>VLOOKUP(F1418,'Datos por dni'!$B$10:$AM$2168,11,0)</f>
        <v>Fines de semana</v>
      </c>
      <c r="L1418" s="15"/>
      <c r="M1418" s="15"/>
      <c r="N1418" s="15"/>
      <c r="O1418" s="15"/>
      <c r="P1418" s="15"/>
      <c r="Q1418" s="15"/>
    </row>
    <row r="1419">
      <c r="A1419" s="9" t="s">
        <v>673</v>
      </c>
      <c r="B1419" s="80">
        <f>VLOOKUP(F1419,'Datos por dni'!$B$1217:$AT$2185,2,0)</f>
        <v>44063.83579</v>
      </c>
      <c r="C1419" s="15" t="str">
        <f>VLOOKUP(F1419,'Datos por dni'!$B$1217:$V$2185,9,0)</f>
        <v/>
      </c>
      <c r="D1419" s="15" t="str">
        <f>IFERROR(__xludf.DUMMYFUNCTION("IF(REGEXMATCH(E1419,""^[0-9]{8}$""),""DNI"",IF(E1419&lt;&gt;"""",""OTRO"",""""))"),"DNI")</f>
        <v>DNI</v>
      </c>
      <c r="E1419" s="42" t="s">
        <v>888</v>
      </c>
      <c r="F1419" s="25">
        <v>3.5269643E7</v>
      </c>
      <c r="G1419" s="15" t="str">
        <f>VLOOKUP(TEXT(F1419,"0"),'Nacionalidades de todo por dni'!$A$2:$B$2168,2,0)</f>
        <v>Argentina</v>
      </c>
      <c r="H1419" s="18"/>
      <c r="I1419" s="15"/>
      <c r="J1419" s="15"/>
      <c r="K1419" s="18" t="str">
        <f>VLOOKUP(F1419,'Datos por dni'!$B$10:$AM$2168,11,0)</f>
        <v>Depende para qué cualquier momento</v>
      </c>
      <c r="L1419" s="15"/>
      <c r="M1419" s="15"/>
      <c r="N1419" s="15"/>
      <c r="O1419" s="15"/>
      <c r="P1419" s="15"/>
      <c r="Q1419" s="15"/>
    </row>
    <row r="1420">
      <c r="A1420" s="9" t="s">
        <v>673</v>
      </c>
      <c r="B1420" s="80">
        <f>VLOOKUP(F1420,'Datos por dni'!$B$1217:$AT$2185,2,0)</f>
        <v>44063.53338</v>
      </c>
      <c r="C1420" s="15" t="str">
        <f>VLOOKUP(F1420,'Datos por dni'!$B$1217:$V$2185,9,0)</f>
        <v/>
      </c>
      <c r="D1420" s="15" t="str">
        <f>IFERROR(__xludf.DUMMYFUNCTION("IF(REGEXMATCH(E1420,""^[0-9]{8}$""),""DNI"",IF(E1420&lt;&gt;"""",""OTRO"",""""))"),"DNI")</f>
        <v>DNI</v>
      </c>
      <c r="E1420" s="42" t="s">
        <v>889</v>
      </c>
      <c r="F1420" s="25">
        <v>3.6066867E7</v>
      </c>
      <c r="G1420" s="15" t="str">
        <f>VLOOKUP(TEXT(F1420,"0"),'Nacionalidades de todo por dni'!$A$2:$B$2168,2,0)</f>
        <v>Argentina</v>
      </c>
      <c r="H1420" s="18"/>
      <c r="I1420" s="15"/>
      <c r="J1420" s="15"/>
      <c r="K1420" s="18" t="str">
        <f>VLOOKUP(F1420,'Datos por dni'!$B$10:$AM$2168,11,0)</f>
        <v>Fines de semana y feriados</v>
      </c>
      <c r="L1420" s="15"/>
      <c r="M1420" s="15"/>
      <c r="N1420" s="15"/>
      <c r="O1420" s="15"/>
      <c r="P1420" s="15"/>
      <c r="Q1420" s="15"/>
    </row>
    <row r="1421">
      <c r="A1421" s="9" t="s">
        <v>673</v>
      </c>
      <c r="B1421" s="80">
        <f>VLOOKUP(F1421,'Datos por dni'!$B$1217:$AT$2185,2,0)</f>
        <v>44063.4646</v>
      </c>
      <c r="C1421" s="15" t="str">
        <f>VLOOKUP(F1421,'Datos por dni'!$B$1217:$V$2185,9,0)</f>
        <v/>
      </c>
      <c r="D1421" s="15" t="str">
        <f>IFERROR(__xludf.DUMMYFUNCTION("IF(REGEXMATCH(E1421,""^[0-9]{8}$""),""DNI"",IF(E1421&lt;&gt;"""",""OTRO"",""""))"),"DNI")</f>
        <v>DNI</v>
      </c>
      <c r="E1421" s="42" t="s">
        <v>890</v>
      </c>
      <c r="F1421" s="25">
        <v>2.9986804E7</v>
      </c>
      <c r="G1421" s="15" t="str">
        <f>VLOOKUP(TEXT(F1421,"0"),'Nacionalidades de todo por dni'!$A$2:$B$2168,2,0)</f>
        <v>Argentina</v>
      </c>
      <c r="H1421" s="18"/>
      <c r="I1421" s="15"/>
      <c r="J1421" s="15"/>
      <c r="K1421" s="18" t="str">
        <f>VLOOKUP(F1421,'Datos por dni'!$B$10:$AM$2168,11,0)</f>
        <v>Fines de semana y feriados</v>
      </c>
      <c r="L1421" s="15"/>
      <c r="M1421" s="15"/>
      <c r="N1421" s="15"/>
      <c r="O1421" s="15"/>
      <c r="P1421" s="15"/>
      <c r="Q1421" s="15"/>
    </row>
    <row r="1422">
      <c r="A1422" s="9" t="s">
        <v>673</v>
      </c>
      <c r="B1422" s="80">
        <f>VLOOKUP(F1422,'Datos por dni'!$B$1217:$AT$2185,2,0)</f>
        <v>44071.5469</v>
      </c>
      <c r="C1422" s="15" t="str">
        <f>VLOOKUP(F1422,'Datos por dni'!$B$1217:$V$2185,9,0)</f>
        <v/>
      </c>
      <c r="D1422" s="15" t="str">
        <f>IFERROR(__xludf.DUMMYFUNCTION("IF(REGEXMATCH(E1422,""^[0-9]{8}$""),""DNI"",IF(E1422&lt;&gt;"""",""OTRO"",""""))"),"DNI")</f>
        <v>DNI</v>
      </c>
      <c r="E1422" s="42" t="s">
        <v>891</v>
      </c>
      <c r="F1422" s="25">
        <v>4.1028109E7</v>
      </c>
      <c r="G1422" s="15" t="str">
        <f>VLOOKUP(TEXT(F1422,"0"),'Nacionalidades de todo por dni'!$A$2:$B$2168,2,0)</f>
        <v>Argentina</v>
      </c>
      <c r="H1422" s="18"/>
      <c r="I1422" s="15"/>
      <c r="J1422" s="15"/>
      <c r="K1422" s="18" t="str">
        <f>VLOOKUP(F1422,'Datos por dni'!$B$10:$AM$2168,11,0)</f>
        <v>Fines de semana y feriados</v>
      </c>
      <c r="L1422" s="15"/>
      <c r="M1422" s="15"/>
      <c r="N1422" s="15"/>
      <c r="O1422" s="15"/>
      <c r="P1422" s="15"/>
      <c r="Q1422" s="15"/>
    </row>
    <row r="1423">
      <c r="A1423" s="9" t="s">
        <v>673</v>
      </c>
      <c r="B1423" s="80">
        <f>VLOOKUP(F1423,'Datos por dni'!$B$1217:$AT$2185,2,0)</f>
        <v>44132.48027</v>
      </c>
      <c r="C1423" s="15" t="str">
        <f>VLOOKUP(F1423,'Datos por dni'!$B$1217:$V$2185,9,0)</f>
        <v/>
      </c>
      <c r="D1423" s="15" t="str">
        <f>IFERROR(__xludf.DUMMYFUNCTION("IF(REGEXMATCH(E1423,""^[0-9]{8}$""),""DNI"",IF(E1423&lt;&gt;"""",""OTRO"",""""))"),"DNI")</f>
        <v>DNI</v>
      </c>
      <c r="E1423" s="42" t="s">
        <v>892</v>
      </c>
      <c r="F1423" s="25">
        <v>3.8951141E7</v>
      </c>
      <c r="G1423" s="15" t="str">
        <f>VLOOKUP(TEXT(F1423,"0"),'Nacionalidades de todo por dni'!$A$2:$B$2168,2,0)</f>
        <v>Argentina</v>
      </c>
      <c r="H1423" s="18"/>
      <c r="I1423" s="15"/>
      <c r="J1423" s="15"/>
      <c r="K1423" s="18" t="str">
        <f>VLOOKUP(F1423,'Datos por dni'!$B$10:$AM$2168,11,0)</f>
        <v>Fines de semana y feriados</v>
      </c>
      <c r="L1423" s="15"/>
      <c r="M1423" s="15"/>
      <c r="N1423" s="15"/>
      <c r="O1423" s="15"/>
      <c r="P1423" s="15"/>
      <c r="Q1423" s="15"/>
    </row>
    <row r="1424">
      <c r="A1424" s="9" t="s">
        <v>673</v>
      </c>
      <c r="B1424" s="80">
        <f>VLOOKUP(F1424,'Datos por dni'!$B$1217:$AT$2185,2,0)</f>
        <v>44066.66201</v>
      </c>
      <c r="C1424" s="15" t="str">
        <f>VLOOKUP(F1424,'Datos por dni'!$B$1217:$V$2185,9,0)</f>
        <v/>
      </c>
      <c r="D1424" s="15" t="str">
        <f>IFERROR(__xludf.DUMMYFUNCTION("IF(REGEXMATCH(E1424,""^[0-9]{8}$""),""DNI"",IF(E1424&lt;&gt;"""",""OTRO"",""""))"),"DNI")</f>
        <v>DNI</v>
      </c>
      <c r="E1424" s="42" t="s">
        <v>893</v>
      </c>
      <c r="F1424" s="25">
        <v>3.8151105E7</v>
      </c>
      <c r="G1424" s="15" t="str">
        <f>VLOOKUP(TEXT(F1424,"0"),'Nacionalidades de todo por dni'!$A$2:$B$2168,2,0)</f>
        <v>Argentina</v>
      </c>
      <c r="H1424" s="18"/>
      <c r="I1424" s="15"/>
      <c r="J1424" s="15"/>
      <c r="K1424" s="18" t="str">
        <f>VLOOKUP(F1424,'Datos por dni'!$B$10:$AM$2168,11,0)</f>
        <v>Fines de semana y feriados</v>
      </c>
      <c r="L1424" s="15"/>
      <c r="M1424" s="15"/>
      <c r="N1424" s="15"/>
      <c r="O1424" s="15"/>
      <c r="P1424" s="15"/>
      <c r="Q1424" s="15"/>
    </row>
    <row r="1425">
      <c r="A1425" s="9" t="s">
        <v>673</v>
      </c>
      <c r="B1425" s="80">
        <f>VLOOKUP(F1425,'Datos por dni'!$B$1217:$AT$2185,2,0)</f>
        <v>44067.64953</v>
      </c>
      <c r="C1425" s="15" t="str">
        <f>VLOOKUP(F1425,'Datos por dni'!$B$1217:$V$2185,9,0)</f>
        <v/>
      </c>
      <c r="D1425" s="15" t="str">
        <f>IFERROR(__xludf.DUMMYFUNCTION("IF(REGEXMATCH(E1425,""^[0-9]{8}$""),""DNI"",IF(E1425&lt;&gt;"""",""OTRO"",""""))"),"DNI")</f>
        <v>DNI</v>
      </c>
      <c r="E1425" s="42" t="s">
        <v>894</v>
      </c>
      <c r="F1425" s="25">
        <v>2.7606122E7</v>
      </c>
      <c r="G1425" s="15" t="str">
        <f>VLOOKUP(TEXT(F1425,"0"),'Nacionalidades de todo por dni'!$A$2:$B$2168,2,0)</f>
        <v>Argentina</v>
      </c>
      <c r="H1425" s="18"/>
      <c r="I1425" s="15"/>
      <c r="J1425" s="15"/>
      <c r="K1425" s="18" t="str">
        <f>VLOOKUP(F1425,'Datos por dni'!$B$10:$AM$2168,11,0)</f>
        <v>Fines de semana y feriados</v>
      </c>
      <c r="L1425" s="15"/>
      <c r="M1425" s="15"/>
      <c r="N1425" s="15"/>
      <c r="O1425" s="15"/>
      <c r="P1425" s="15"/>
      <c r="Q1425" s="15"/>
    </row>
    <row r="1426">
      <c r="A1426" s="9" t="s">
        <v>673</v>
      </c>
      <c r="B1426" s="80">
        <f>VLOOKUP(F1426,'Datos por dni'!$B$1217:$AT$2185,2,0)</f>
        <v>44063.50967</v>
      </c>
      <c r="C1426" s="15" t="str">
        <f>VLOOKUP(F1426,'Datos por dni'!$B$1217:$V$2185,9,0)</f>
        <v/>
      </c>
      <c r="D1426" s="15" t="str">
        <f>IFERROR(__xludf.DUMMYFUNCTION("IF(REGEXMATCH(E1426,""^[0-9]{8}$""),""DNI"",IF(E1426&lt;&gt;"""",""OTRO"",""""))"),"DNI")</f>
        <v>DNI</v>
      </c>
      <c r="E1426" s="42" t="s">
        <v>895</v>
      </c>
      <c r="F1426" s="25">
        <v>3.4296874E7</v>
      </c>
      <c r="G1426" s="15" t="str">
        <f>VLOOKUP(TEXT(F1426,"0"),'Nacionalidades de todo por dni'!$A$2:$B$2168,2,0)</f>
        <v>Argentina</v>
      </c>
      <c r="H1426" s="18"/>
      <c r="I1426" s="15"/>
      <c r="J1426" s="15"/>
      <c r="K1426" s="18" t="str">
        <f>VLOOKUP(F1426,'Datos por dni'!$B$10:$AM$2168,11,0)</f>
        <v>Fines de semana y feriados</v>
      </c>
      <c r="L1426" s="15"/>
      <c r="M1426" s="15"/>
      <c r="N1426" s="15"/>
      <c r="O1426" s="15"/>
      <c r="P1426" s="15"/>
      <c r="Q1426" s="15"/>
    </row>
    <row r="1427">
      <c r="A1427" s="9" t="s">
        <v>673</v>
      </c>
      <c r="B1427" s="80">
        <f>VLOOKUP(F1427,'Datos por dni'!$B$1217:$AT$2185,2,0)</f>
        <v>44068.489</v>
      </c>
      <c r="C1427" s="15" t="str">
        <f>VLOOKUP(F1427,'Datos por dni'!$B$1217:$V$2185,9,0)</f>
        <v/>
      </c>
      <c r="D1427" s="15" t="str">
        <f>IFERROR(__xludf.DUMMYFUNCTION("IF(REGEXMATCH(E1427,""^[0-9]{8}$""),""DNI"",IF(E1427&lt;&gt;"""",""OTRO"",""""))"),"DNI")</f>
        <v>DNI</v>
      </c>
      <c r="E1427" s="42" t="s">
        <v>896</v>
      </c>
      <c r="F1427" s="25">
        <v>3.8995892E7</v>
      </c>
      <c r="G1427" s="15" t="str">
        <f>VLOOKUP(TEXT(F1427,"0"),'Nacionalidades de todo por dni'!$A$2:$B$2168,2,0)</f>
        <v>Argentina</v>
      </c>
      <c r="H1427" s="18"/>
      <c r="I1427" s="15"/>
      <c r="J1427" s="15"/>
      <c r="K1427" s="18" t="str">
        <f>VLOOKUP(F1427,'Datos por dni'!$B$10:$AM$2168,11,0)</f>
        <v>Miercoles y Jueves por la tarde y fines de semana.</v>
      </c>
      <c r="L1427" s="15"/>
      <c r="M1427" s="15"/>
      <c r="N1427" s="15"/>
      <c r="O1427" s="15"/>
      <c r="P1427" s="15"/>
      <c r="Q1427" s="15"/>
    </row>
    <row r="1428">
      <c r="A1428" s="9" t="s">
        <v>673</v>
      </c>
      <c r="B1428" s="80">
        <f>VLOOKUP(F1428,'Datos por dni'!$B$1217:$AT$2185,2,0)</f>
        <v>44063.4893</v>
      </c>
      <c r="C1428" s="15" t="str">
        <f>VLOOKUP(F1428,'Datos por dni'!$B$1217:$V$2185,9,0)</f>
        <v/>
      </c>
      <c r="D1428" s="15" t="str">
        <f>IFERROR(__xludf.DUMMYFUNCTION("IF(REGEXMATCH(E1428,""^[0-9]{8}$""),""DNI"",IF(E1428&lt;&gt;"""",""OTRO"",""""))"),"DNI")</f>
        <v>DNI</v>
      </c>
      <c r="E1428" s="42" t="s">
        <v>897</v>
      </c>
      <c r="F1428" s="25">
        <v>4.6214234E7</v>
      </c>
      <c r="G1428" s="15" t="str">
        <f>VLOOKUP(TEXT(F1428,"0"),'Nacionalidades de todo por dni'!$A$2:$B$2168,2,0)</f>
        <v>Argentina</v>
      </c>
      <c r="H1428" s="18"/>
      <c r="I1428" s="15"/>
      <c r="J1428" s="15"/>
      <c r="K1428" s="18" t="str">
        <f>VLOOKUP(F1428,'Datos por dni'!$B$10:$AM$2168,11,0)</f>
        <v>Es muy variado</v>
      </c>
      <c r="L1428" s="15"/>
      <c r="M1428" s="15"/>
      <c r="N1428" s="15"/>
      <c r="O1428" s="15"/>
      <c r="P1428" s="15"/>
      <c r="Q1428" s="15"/>
    </row>
    <row r="1429">
      <c r="A1429" s="9" t="s">
        <v>673</v>
      </c>
      <c r="B1429" s="80">
        <f>VLOOKUP(F1429,'Datos por dni'!$B$1217:$AT$2185,2,0)</f>
        <v>44063.85211</v>
      </c>
      <c r="C1429" s="15" t="str">
        <f>VLOOKUP(F1429,'Datos por dni'!$B$1217:$V$2185,9,0)</f>
        <v/>
      </c>
      <c r="D1429" s="15" t="str">
        <f>IFERROR(__xludf.DUMMYFUNCTION("IF(REGEXMATCH(E1429,""^[0-9]{8}$""),""DNI"",IF(E1429&lt;&gt;"""",""OTRO"",""""))"),"DNI")</f>
        <v>DNI</v>
      </c>
      <c r="E1429" s="42" t="s">
        <v>898</v>
      </c>
      <c r="F1429" s="25">
        <v>3.3318539E7</v>
      </c>
      <c r="G1429" s="15" t="str">
        <f>VLOOKUP(TEXT(F1429,"0"),'Nacionalidades de todo por dni'!$A$2:$B$2168,2,0)</f>
        <v>Argentina</v>
      </c>
      <c r="H1429" s="18"/>
      <c r="I1429" s="15"/>
      <c r="J1429" s="15"/>
      <c r="K1429" s="18" t="str">
        <f>VLOOKUP(F1429,'Datos por dni'!$B$10:$AM$2168,11,0)</f>
        <v>Fines de semana y feriados</v>
      </c>
      <c r="L1429" s="15"/>
      <c r="M1429" s="15"/>
      <c r="N1429" s="15"/>
      <c r="O1429" s="15"/>
      <c r="P1429" s="15"/>
      <c r="Q1429" s="15"/>
    </row>
    <row r="1430">
      <c r="A1430" s="9" t="s">
        <v>673</v>
      </c>
      <c r="B1430" s="80">
        <f>VLOOKUP(F1430,'Datos por dni'!$B$1217:$AT$2185,2,0)</f>
        <v>44106.53557</v>
      </c>
      <c r="C1430" s="15" t="str">
        <f>VLOOKUP(F1430,'Datos por dni'!$B$1217:$V$2185,9,0)</f>
        <v/>
      </c>
      <c r="D1430" s="15" t="str">
        <f>IFERROR(__xludf.DUMMYFUNCTION("IF(REGEXMATCH(E1430,""^[0-9]{8}$""),""DNI"",IF(E1430&lt;&gt;"""",""OTRO"",""""))"),"DNI")</f>
        <v>DNI</v>
      </c>
      <c r="E1430" s="42" t="s">
        <v>899</v>
      </c>
      <c r="F1430" s="25">
        <v>4.0189778E7</v>
      </c>
      <c r="G1430" s="15" t="str">
        <f>VLOOKUP(TEXT(F1430,"0"),'Nacionalidades de todo por dni'!$A$2:$B$2168,2,0)</f>
        <v>Argentina</v>
      </c>
      <c r="H1430" s="18"/>
      <c r="I1430" s="15"/>
      <c r="J1430" s="15"/>
      <c r="K1430" s="18" t="str">
        <f>VLOOKUP(F1430,'Datos por dni'!$B$10:$AM$2168,11,0)</f>
        <v>Días de semana por la tarde</v>
      </c>
      <c r="L1430" s="15"/>
      <c r="M1430" s="15"/>
      <c r="N1430" s="15"/>
      <c r="O1430" s="15"/>
      <c r="P1430" s="15"/>
      <c r="Q1430" s="15"/>
    </row>
    <row r="1431">
      <c r="A1431" s="9" t="s">
        <v>673</v>
      </c>
      <c r="B1431" s="80">
        <f>VLOOKUP(F1431,'Datos por dni'!$B$1217:$AT$2185,2,0)</f>
        <v>44062.70625</v>
      </c>
      <c r="C1431" s="15" t="str">
        <f>VLOOKUP(F1431,'Datos por dni'!$B$1217:$V$2185,9,0)</f>
        <v/>
      </c>
      <c r="D1431" s="15" t="str">
        <f>IFERROR(__xludf.DUMMYFUNCTION("IF(REGEXMATCH(E1431,""^[0-9]{8}$""),""DNI"",IF(E1431&lt;&gt;"""",""OTRO"",""""))"),"DNI")</f>
        <v>DNI</v>
      </c>
      <c r="E1431" s="42" t="s">
        <v>900</v>
      </c>
      <c r="F1431" s="25">
        <v>4.2788124E7</v>
      </c>
      <c r="G1431" s="15" t="str">
        <f>VLOOKUP(TEXT(F1431,"0"),'Nacionalidades de todo por dni'!$A$2:$B$2168,2,0)</f>
        <v>Argentina</v>
      </c>
      <c r="H1431" s="18"/>
      <c r="I1431" s="15"/>
      <c r="J1431" s="15"/>
      <c r="K1431" s="18" t="str">
        <f>VLOOKUP(F1431,'Datos por dni'!$B$10:$AM$2168,11,0)</f>
        <v>Fines de semana y feriados</v>
      </c>
      <c r="L1431" s="15"/>
      <c r="M1431" s="15"/>
      <c r="N1431" s="15"/>
      <c r="O1431" s="15"/>
      <c r="P1431" s="15"/>
      <c r="Q1431" s="15"/>
    </row>
    <row r="1432">
      <c r="A1432" s="9" t="s">
        <v>673</v>
      </c>
      <c r="B1432" s="80">
        <f>VLOOKUP(F1432,'Datos por dni'!$B$1217:$AT$2185,2,0)</f>
        <v>44067.61532</v>
      </c>
      <c r="C1432" s="15" t="str">
        <f>VLOOKUP(F1432,'Datos por dni'!$B$1217:$V$2185,9,0)</f>
        <v/>
      </c>
      <c r="D1432" s="15" t="str">
        <f>IFERROR(__xludf.DUMMYFUNCTION("IF(REGEXMATCH(E1432,""^[0-9]{8}$""),""DNI"",IF(E1432&lt;&gt;"""",""OTRO"",""""))"),"DNI")</f>
        <v>DNI</v>
      </c>
      <c r="E1432" s="42" t="s">
        <v>901</v>
      </c>
      <c r="F1432" s="25">
        <v>4.3648235E7</v>
      </c>
      <c r="G1432" s="15" t="str">
        <f>VLOOKUP(TEXT(F1432,"0"),'Nacionalidades de todo por dni'!$A$2:$B$2168,2,0)</f>
        <v>Argentina</v>
      </c>
      <c r="H1432" s="18"/>
      <c r="I1432" s="15"/>
      <c r="J1432" s="15"/>
      <c r="K1432" s="18" t="str">
        <f>VLOOKUP(F1432,'Datos por dni'!$B$10:$AM$2168,11,0)</f>
        <v>Días de semana por la mañana</v>
      </c>
      <c r="L1432" s="15"/>
      <c r="M1432" s="15"/>
      <c r="N1432" s="15"/>
      <c r="O1432" s="15"/>
      <c r="P1432" s="15"/>
      <c r="Q1432" s="15"/>
    </row>
    <row r="1433">
      <c r="A1433" s="9" t="s">
        <v>673</v>
      </c>
      <c r="B1433" s="80">
        <f>VLOOKUP(F1433,'Datos por dni'!$B$1217:$AT$2185,2,0)</f>
        <v>44063.54335</v>
      </c>
      <c r="C1433" s="15" t="str">
        <f>VLOOKUP(F1433,'Datos por dni'!$B$1217:$V$2185,9,0)</f>
        <v/>
      </c>
      <c r="D1433" s="15" t="str">
        <f>IFERROR(__xludf.DUMMYFUNCTION("IF(REGEXMATCH(E1433,""^[0-9]{8}$""),""DNI"",IF(E1433&lt;&gt;"""",""OTRO"",""""))"),"DNI")</f>
        <v>DNI</v>
      </c>
      <c r="E1433" s="42" t="s">
        <v>902</v>
      </c>
      <c r="F1433" s="25">
        <v>4.2302193E7</v>
      </c>
      <c r="G1433" s="15" t="str">
        <f>VLOOKUP(TEXT(F1433,"0"),'Nacionalidades de todo por dni'!$A$2:$B$2168,2,0)</f>
        <v>Argentina</v>
      </c>
      <c r="H1433" s="18"/>
      <c r="I1433" s="15"/>
      <c r="J1433" s="15"/>
      <c r="K1433" s="18" t="str">
        <f>VLOOKUP(F1433,'Datos por dni'!$B$10:$AM$2168,11,0)</f>
        <v>Fines de semana y feriados</v>
      </c>
      <c r="L1433" s="15"/>
      <c r="M1433" s="15"/>
      <c r="N1433" s="15"/>
      <c r="O1433" s="15"/>
      <c r="P1433" s="15"/>
      <c r="Q1433" s="15"/>
    </row>
    <row r="1434">
      <c r="A1434" s="9" t="s">
        <v>673</v>
      </c>
      <c r="B1434" s="80">
        <f>VLOOKUP(F1434,'Datos por dni'!$B$1217:$AT$2185,2,0)</f>
        <v>44067.46964</v>
      </c>
      <c r="C1434" s="15" t="str">
        <f>VLOOKUP(F1434,'Datos por dni'!$B$1217:$V$2185,9,0)</f>
        <v/>
      </c>
      <c r="D1434" s="15" t="str">
        <f>IFERROR(__xludf.DUMMYFUNCTION("IF(REGEXMATCH(E1434,""^[0-9]{8}$""),""DNI"",IF(E1434&lt;&gt;"""",""OTRO"",""""))"),"DNI")</f>
        <v>DNI</v>
      </c>
      <c r="E1434" s="42" t="s">
        <v>903</v>
      </c>
      <c r="F1434" s="25">
        <v>4.0228923E7</v>
      </c>
      <c r="G1434" s="15" t="str">
        <f>VLOOKUP(TEXT(F1434,"0"),'Nacionalidades de todo por dni'!$A$2:$B$2168,2,0)</f>
        <v>Argentina</v>
      </c>
      <c r="H1434" s="18"/>
      <c r="I1434" s="15"/>
      <c r="J1434" s="15"/>
      <c r="K1434" s="18" t="str">
        <f>VLOOKUP(F1434,'Datos por dni'!$B$10:$AM$2168,11,0)</f>
        <v>Días de semana por la mañana</v>
      </c>
      <c r="L1434" s="15"/>
      <c r="M1434" s="15"/>
      <c r="N1434" s="15"/>
      <c r="O1434" s="15"/>
      <c r="P1434" s="15"/>
      <c r="Q1434" s="15"/>
    </row>
    <row r="1435">
      <c r="A1435" s="9" t="s">
        <v>673</v>
      </c>
      <c r="B1435" s="100">
        <f>VLOOKUP(F1435,'Datos por dni'!$B$1217:$AT$2185,2,0)</f>
        <v>44287</v>
      </c>
      <c r="C1435" s="15" t="str">
        <f>VLOOKUP(F1435,'Datos por dni'!$B$1217:$V$2185,9,0)</f>
        <v/>
      </c>
      <c r="D1435" s="15" t="str">
        <f>IFERROR(__xludf.DUMMYFUNCTION("IF(REGEXMATCH(E1435,""^[0-9]{8}$""),""DNI"",IF(E1435&lt;&gt;"""",""OTRO"",""""))"),"DNI")</f>
        <v>DNI</v>
      </c>
      <c r="E1435" s="42" t="s">
        <v>339</v>
      </c>
      <c r="F1435" s="25">
        <v>4.2375381E7</v>
      </c>
      <c r="G1435" s="15" t="str">
        <f>VLOOKUP(TEXT(F1435,"0"),'Nacionalidades de todo por dni'!$A$2:$B$2168,2,0)</f>
        <v>Argentina</v>
      </c>
      <c r="H1435" s="18" t="str">
        <f>LEFT(K1435,1)</f>
        <v>4</v>
      </c>
      <c r="I1435" s="18" t="str">
        <f>IF(ISNUMBER(SEARCH("veces",K1435)),MID(K1435,FIND("veces",K1435)-2,1),"")</f>
        <v>3</v>
      </c>
      <c r="J1435" s="15"/>
      <c r="K1435" s="18" t="str">
        <f>VLOOKUP(F1435,'Datos por dni'!$B$10:$AM$2168,11,0)</f>
        <v>4 horas diarias, 3 veces por semana, de lunes a viernes por la MAÑANA.</v>
      </c>
      <c r="L1435" s="15"/>
      <c r="M1435" s="15"/>
      <c r="N1435" s="15"/>
      <c r="O1435" s="15"/>
      <c r="P1435" s="15"/>
      <c r="Q1435" s="15"/>
    </row>
    <row r="1436">
      <c r="A1436" s="9" t="s">
        <v>673</v>
      </c>
      <c r="B1436" s="80">
        <f>VLOOKUP(F1436,'Datos por dni'!$B$1217:$AT$2185,2,0)</f>
        <v>44062.54429</v>
      </c>
      <c r="C1436" s="15" t="str">
        <f>VLOOKUP(F1436,'Datos por dni'!$B$1217:$V$2185,9,0)</f>
        <v/>
      </c>
      <c r="D1436" s="15" t="str">
        <f>IFERROR(__xludf.DUMMYFUNCTION("IF(REGEXMATCH(E1436,""^[0-9]{8}$""),""DNI"",IF(E1436&lt;&gt;"""",""OTRO"",""""))"),"DNI")</f>
        <v>DNI</v>
      </c>
      <c r="E1436" s="42" t="s">
        <v>904</v>
      </c>
      <c r="F1436" s="25">
        <v>3.6599399E7</v>
      </c>
      <c r="G1436" s="15" t="str">
        <f>VLOOKUP(TEXT(F1436,"0"),'Nacionalidades de todo por dni'!$A$2:$B$2168,2,0)</f>
        <v>Argentina</v>
      </c>
      <c r="H1436" s="18"/>
      <c r="I1436" s="15"/>
      <c r="J1436" s="15"/>
      <c r="K1436" s="18" t="str">
        <f>VLOOKUP(F1436,'Datos por dni'!$B$10:$AM$2168,11,0)</f>
        <v>Fines de semana y feriados</v>
      </c>
      <c r="L1436" s="15"/>
      <c r="M1436" s="15"/>
      <c r="N1436" s="15"/>
      <c r="O1436" s="15"/>
      <c r="P1436" s="15"/>
      <c r="Q1436" s="15"/>
    </row>
    <row r="1437">
      <c r="A1437" s="9" t="s">
        <v>673</v>
      </c>
      <c r="B1437" s="80">
        <f>VLOOKUP(F1437,'Datos por dni'!$B$1217:$AT$2185,2,0)</f>
        <v>44111.96588</v>
      </c>
      <c r="C1437" s="15" t="str">
        <f>VLOOKUP(F1437,'Datos por dni'!$B$1217:$V$2185,9,0)</f>
        <v/>
      </c>
      <c r="D1437" s="15" t="str">
        <f>IFERROR(__xludf.DUMMYFUNCTION("IF(REGEXMATCH(E1437,""^[0-9]{8}$""),""DNI"",IF(E1437&lt;&gt;"""",""OTRO"",""""))"),"DNI")</f>
        <v>DNI</v>
      </c>
      <c r="E1437" s="42" t="s">
        <v>905</v>
      </c>
      <c r="F1437" s="25">
        <v>3.9327797E7</v>
      </c>
      <c r="G1437" s="15" t="str">
        <f>VLOOKUP(TEXT(F1437,"0"),'Nacionalidades de todo por dni'!$A$2:$B$2168,2,0)</f>
        <v>Argentina</v>
      </c>
      <c r="H1437" s="18"/>
      <c r="I1437" s="15"/>
      <c r="J1437" s="15"/>
      <c r="K1437" s="18" t="str">
        <f>VLOOKUP(F1437,'Datos por dni'!$B$10:$AM$2168,11,0)</f>
        <v>Días de semana por la mañana</v>
      </c>
      <c r="L1437" s="15"/>
      <c r="M1437" s="15"/>
      <c r="N1437" s="15"/>
      <c r="O1437" s="15"/>
      <c r="P1437" s="15"/>
      <c r="Q1437" s="15"/>
    </row>
    <row r="1438">
      <c r="A1438" s="9" t="s">
        <v>673</v>
      </c>
      <c r="B1438" s="80">
        <f>VLOOKUP(F1438,'Datos por dni'!$B$1217:$AT$2185,2,0)</f>
        <v>44091.6891</v>
      </c>
      <c r="C1438" s="15" t="str">
        <f>VLOOKUP(F1438,'Datos por dni'!$B$1217:$V$2185,9,0)</f>
        <v/>
      </c>
      <c r="D1438" s="15" t="str">
        <f>IFERROR(__xludf.DUMMYFUNCTION("IF(REGEXMATCH(E1438,""^[0-9]{8}$""),""DNI"",IF(E1438&lt;&gt;"""",""OTRO"",""""))"),"DNI")</f>
        <v>DNI</v>
      </c>
      <c r="E1438" s="42" t="s">
        <v>906</v>
      </c>
      <c r="F1438" s="25">
        <v>4.4392252E7</v>
      </c>
      <c r="G1438" s="15" t="str">
        <f>VLOOKUP(TEXT(F1438,"0"),'Nacionalidades de todo por dni'!$A$2:$B$2168,2,0)</f>
        <v>Argentina</v>
      </c>
      <c r="H1438" s="18"/>
      <c r="I1438" s="15"/>
      <c r="J1438" s="15"/>
      <c r="K1438" s="18" t="str">
        <f>VLOOKUP(F1438,'Datos por dni'!$B$10:$AM$2168,11,0)</f>
        <v>Fines de semana y feriados</v>
      </c>
      <c r="L1438" s="15"/>
      <c r="M1438" s="15"/>
      <c r="N1438" s="15"/>
      <c r="O1438" s="15"/>
      <c r="P1438" s="15"/>
      <c r="Q1438" s="15"/>
    </row>
    <row r="1439">
      <c r="A1439" s="9" t="s">
        <v>673</v>
      </c>
      <c r="B1439" s="80">
        <f>VLOOKUP(F1439,'Datos por dni'!$B$1217:$AT$2185,2,0)</f>
        <v>44103.7564</v>
      </c>
      <c r="C1439" s="15" t="str">
        <f>VLOOKUP(F1439,'Datos por dni'!$B$1217:$V$2185,9,0)</f>
        <v/>
      </c>
      <c r="D1439" s="15" t="str">
        <f>IFERROR(__xludf.DUMMYFUNCTION("IF(REGEXMATCH(E1439,""^[0-9]{8}$""),""DNI"",IF(E1439&lt;&gt;"""",""OTRO"",""""))"),"DNI")</f>
        <v>DNI</v>
      </c>
      <c r="E1439" s="42" t="s">
        <v>907</v>
      </c>
      <c r="F1439" s="107" t="s">
        <v>907</v>
      </c>
      <c r="G1439" s="15" t="str">
        <f>VLOOKUP(TEXT(F1439,"0"),'Nacionalidades de todo por dni'!$A$2:$B$2168,2,0)</f>
        <v>Estadounidense</v>
      </c>
      <c r="H1439" s="18"/>
      <c r="I1439" s="15"/>
      <c r="J1439" s="15"/>
      <c r="K1439" s="18" t="str">
        <f>VLOOKUP(F1439,'Datos por dni'!$B$10:$AM$2168,11,0)</f>
        <v>Fines de semana y feriados</v>
      </c>
      <c r="L1439" s="15"/>
      <c r="M1439" s="15"/>
      <c r="N1439" s="15"/>
      <c r="O1439" s="15"/>
      <c r="P1439" s="15"/>
      <c r="Q1439" s="15"/>
    </row>
    <row r="1440">
      <c r="A1440" s="9" t="s">
        <v>673</v>
      </c>
      <c r="B1440" s="80">
        <f>VLOOKUP(F1440,'Datos por dni'!$B$1217:$AT$2185,2,0)</f>
        <v>44103.82225</v>
      </c>
      <c r="C1440" s="15" t="str">
        <f>VLOOKUP(F1440,'Datos por dni'!$B$1217:$V$2185,9,0)</f>
        <v/>
      </c>
      <c r="D1440" s="15" t="str">
        <f>IFERROR(__xludf.DUMMYFUNCTION("IF(REGEXMATCH(E1440,""^[0-9]{8}$""),""DNI"",IF(E1440&lt;&gt;"""",""OTRO"",""""))"),"DNI")</f>
        <v>DNI</v>
      </c>
      <c r="E1440" s="42" t="s">
        <v>908</v>
      </c>
      <c r="F1440" s="25">
        <v>3.5836612E7</v>
      </c>
      <c r="G1440" s="15" t="str">
        <f>VLOOKUP(TEXT(F1440,"0"),'Nacionalidades de todo por dni'!$A$2:$B$2168,2,0)</f>
        <v>Argentina</v>
      </c>
      <c r="H1440" s="18"/>
      <c r="I1440" s="15"/>
      <c r="J1440" s="15"/>
      <c r="K1440" s="18" t="str">
        <f>VLOOKUP(F1440,'Datos por dni'!$B$10:$AM$2168,11,0)</f>
        <v>Fines de semana y feriados</v>
      </c>
      <c r="L1440" s="15"/>
      <c r="M1440" s="15"/>
      <c r="N1440" s="15"/>
      <c r="O1440" s="15"/>
      <c r="P1440" s="15"/>
      <c r="Q1440" s="15"/>
    </row>
    <row r="1441">
      <c r="A1441" s="9" t="s">
        <v>673</v>
      </c>
      <c r="B1441" s="80">
        <f>VLOOKUP(F1441,'Datos por dni'!$B$1217:$AT$2185,2,0)</f>
        <v>44146.80047</v>
      </c>
      <c r="C1441" s="15" t="str">
        <f>VLOOKUP(F1441,'Datos por dni'!$B$1217:$V$2185,9,0)</f>
        <v/>
      </c>
      <c r="D1441" s="15" t="str">
        <f>IFERROR(__xludf.DUMMYFUNCTION("IF(REGEXMATCH(E1441,""^[0-9]{8}$""),""DNI"",IF(E1441&lt;&gt;"""",""OTRO"",""""))"),"DNI")</f>
        <v>DNI</v>
      </c>
      <c r="E1441" s="42" t="s">
        <v>909</v>
      </c>
      <c r="F1441" s="25">
        <v>4.2660608E7</v>
      </c>
      <c r="G1441" s="15" t="str">
        <f>VLOOKUP(TEXT(F1441,"0"),'Nacionalidades de todo por dni'!$A$2:$B$2168,2,0)</f>
        <v>Argentina</v>
      </c>
      <c r="H1441" s="18"/>
      <c r="I1441" s="15"/>
      <c r="J1441" s="15"/>
      <c r="K1441" s="18" t="str">
        <f>VLOOKUP(F1441,'Datos por dni'!$B$10:$AM$2168,11,0)</f>
        <v>Días de semana por la tarde</v>
      </c>
      <c r="L1441" s="15"/>
      <c r="M1441" s="15"/>
      <c r="N1441" s="15"/>
      <c r="O1441" s="15"/>
      <c r="P1441" s="15"/>
      <c r="Q1441" s="15"/>
    </row>
    <row r="1442">
      <c r="A1442" s="9" t="s">
        <v>673</v>
      </c>
      <c r="B1442" s="80">
        <f>VLOOKUP(F1442,'Datos por dni'!$B$1217:$AT$2185,2,0)</f>
        <v>44067.56131</v>
      </c>
      <c r="C1442" s="15" t="str">
        <f>VLOOKUP(F1442,'Datos por dni'!$B$1217:$V$2185,9,0)</f>
        <v/>
      </c>
      <c r="D1442" s="15" t="str">
        <f>IFERROR(__xludf.DUMMYFUNCTION("IF(REGEXMATCH(E1442,""^[0-9]{8}$""),""DNI"",IF(E1442&lt;&gt;"""",""OTRO"",""""))"),"DNI")</f>
        <v>DNI</v>
      </c>
      <c r="E1442" s="42" t="s">
        <v>910</v>
      </c>
      <c r="F1442" s="25">
        <v>3.1181107E7</v>
      </c>
      <c r="G1442" s="15" t="str">
        <f>VLOOKUP(TEXT(F1442,"0"),'Nacionalidades de todo por dni'!$A$2:$B$2168,2,0)</f>
        <v>Argentina</v>
      </c>
      <c r="H1442" s="18"/>
      <c r="I1442" s="15"/>
      <c r="J1442" s="15"/>
      <c r="K1442" s="18" t="str">
        <f>VLOOKUP(F1442,'Datos por dni'!$B$10:$AM$2168,11,0)</f>
        <v>Fines de semana y feriados</v>
      </c>
      <c r="L1442" s="15"/>
      <c r="M1442" s="15"/>
      <c r="N1442" s="15"/>
      <c r="O1442" s="15"/>
      <c r="P1442" s="15"/>
      <c r="Q1442" s="15"/>
    </row>
    <row r="1443">
      <c r="A1443" s="9" t="s">
        <v>673</v>
      </c>
      <c r="B1443" s="80">
        <f>VLOOKUP(F1443,'Datos por dni'!$B$1217:$AT$2185,2,0)</f>
        <v>44062.66428</v>
      </c>
      <c r="C1443" s="15" t="str">
        <f>VLOOKUP(F1443,'Datos por dni'!$B$1217:$V$2185,9,0)</f>
        <v/>
      </c>
      <c r="D1443" s="15" t="str">
        <f>IFERROR(__xludf.DUMMYFUNCTION("IF(REGEXMATCH(E1443,""^[0-9]{8}$""),""DNI"",IF(E1443&lt;&gt;"""",""OTRO"",""""))"),"DNI")</f>
        <v>DNI</v>
      </c>
      <c r="E1443" s="42" t="s">
        <v>911</v>
      </c>
      <c r="F1443" s="25">
        <v>3.2848809E7</v>
      </c>
      <c r="G1443" s="15" t="str">
        <f>VLOOKUP(TEXT(F1443,"0"),'Nacionalidades de todo por dni'!$A$2:$B$2168,2,0)</f>
        <v>Argentina</v>
      </c>
      <c r="H1443" s="18"/>
      <c r="I1443" s="15"/>
      <c r="J1443" s="15"/>
      <c r="K1443" s="18" t="str">
        <f>VLOOKUP(F1443,'Datos por dni'!$B$10:$AM$2168,11,0)</f>
        <v>Días de semana por la tarde</v>
      </c>
      <c r="L1443" s="15"/>
      <c r="M1443" s="15"/>
      <c r="N1443" s="15"/>
      <c r="O1443" s="15"/>
      <c r="P1443" s="15"/>
      <c r="Q1443" s="15"/>
    </row>
    <row r="1444">
      <c r="A1444" s="9" t="s">
        <v>673</v>
      </c>
      <c r="B1444" s="80">
        <f>VLOOKUP(F1444,'Datos por dni'!$B$1217:$AT$2185,2,0)</f>
        <v>44127.81744</v>
      </c>
      <c r="C1444" s="15" t="str">
        <f>VLOOKUP(F1444,'Datos por dni'!$B$1217:$V$2185,9,0)</f>
        <v/>
      </c>
      <c r="D1444" s="15" t="str">
        <f>IFERROR(__xludf.DUMMYFUNCTION("IF(REGEXMATCH(E1444,""^[0-9]{8}$""),""DNI"",IF(E1444&lt;&gt;"""",""OTRO"",""""))"),"DNI")</f>
        <v>DNI</v>
      </c>
      <c r="E1444" s="42" t="s">
        <v>912</v>
      </c>
      <c r="F1444" s="25">
        <v>4.4130264E7</v>
      </c>
      <c r="G1444" s="15" t="str">
        <f>VLOOKUP(TEXT(F1444,"0"),'Nacionalidades de todo por dni'!$A$2:$B$2168,2,0)</f>
        <v>Argentina</v>
      </c>
      <c r="H1444" s="18"/>
      <c r="I1444" s="15"/>
      <c r="J1444" s="15"/>
      <c r="K1444" s="18" t="str">
        <f>VLOOKUP(F1444,'Datos por dni'!$B$10:$AM$2168,11,0)</f>
        <v>Fines de semana y feriados</v>
      </c>
      <c r="L1444" s="15"/>
      <c r="M1444" s="15"/>
      <c r="N1444" s="15"/>
      <c r="O1444" s="15"/>
      <c r="P1444" s="15"/>
      <c r="Q1444" s="15"/>
    </row>
    <row r="1445">
      <c r="A1445" s="9" t="s">
        <v>673</v>
      </c>
      <c r="B1445" s="80">
        <f>VLOOKUP(F1445,'Datos por dni'!$B$1217:$AT$2185,2,0)</f>
        <v>44071.44401</v>
      </c>
      <c r="C1445" s="15" t="str">
        <f>VLOOKUP(F1445,'Datos por dni'!$B$1217:$V$2185,9,0)</f>
        <v/>
      </c>
      <c r="D1445" s="15" t="str">
        <f>IFERROR(__xludf.DUMMYFUNCTION("IF(REGEXMATCH(E1445,""^[0-9]{8}$""),""DNI"",IF(E1445&lt;&gt;"""",""OTRO"",""""))"),"DNI")</f>
        <v>DNI</v>
      </c>
      <c r="E1445" s="42" t="s">
        <v>913</v>
      </c>
      <c r="F1445" s="25">
        <v>2.2589681E7</v>
      </c>
      <c r="G1445" s="15" t="str">
        <f>VLOOKUP(TEXT(F1445,"0"),'Nacionalidades de todo por dni'!$A$2:$B$2168,2,0)</f>
        <v>Argentina</v>
      </c>
      <c r="H1445" s="18"/>
      <c r="I1445" s="15"/>
      <c r="J1445" s="15"/>
      <c r="K1445" s="18" t="str">
        <f>VLOOKUP(F1445,'Datos por dni'!$B$10:$AM$2168,11,0)</f>
        <v>Todos los días </v>
      </c>
      <c r="L1445" s="15"/>
      <c r="M1445" s="15"/>
      <c r="N1445" s="15"/>
      <c r="O1445" s="15"/>
      <c r="P1445" s="15"/>
      <c r="Q1445" s="15"/>
    </row>
    <row r="1446">
      <c r="A1446" s="9" t="s">
        <v>673</v>
      </c>
      <c r="B1446" s="80">
        <f>VLOOKUP(F1446,'Datos por dni'!$B$1217:$AT$2185,2,0)</f>
        <v>44063.89363</v>
      </c>
      <c r="C1446" s="15" t="str">
        <f>VLOOKUP(F1446,'Datos por dni'!$B$1217:$V$2185,9,0)</f>
        <v/>
      </c>
      <c r="D1446" s="15" t="str">
        <f>IFERROR(__xludf.DUMMYFUNCTION("IF(REGEXMATCH(E1446,""^[0-9]{8}$""),""DNI"",IF(E1446&lt;&gt;"""",""OTRO"",""""))"),"DNI")</f>
        <v>DNI</v>
      </c>
      <c r="E1446" s="42" t="s">
        <v>914</v>
      </c>
      <c r="F1446" s="25">
        <v>2.1961155E7</v>
      </c>
      <c r="G1446" s="15" t="str">
        <f>VLOOKUP(TEXT(F1446,"0"),'Nacionalidades de todo por dni'!$A$2:$B$2168,2,0)</f>
        <v>Argentina</v>
      </c>
      <c r="H1446" s="18"/>
      <c r="I1446" s="15"/>
      <c r="J1446" s="15"/>
      <c r="K1446" s="18" t="str">
        <f>VLOOKUP(F1446,'Datos por dni'!$B$10:$AM$2168,11,0)</f>
        <v>Días de semana por la tarde</v>
      </c>
      <c r="L1446" s="15"/>
      <c r="M1446" s="15"/>
      <c r="N1446" s="15"/>
      <c r="O1446" s="15"/>
      <c r="P1446" s="15"/>
      <c r="Q1446" s="15"/>
    </row>
    <row r="1447">
      <c r="A1447" s="9" t="s">
        <v>673</v>
      </c>
      <c r="B1447" s="80">
        <f>VLOOKUP(F1447,'Datos por dni'!$B$1217:$AT$2185,2,0)</f>
        <v>44091.6495</v>
      </c>
      <c r="C1447" s="15" t="str">
        <f>VLOOKUP(F1447,'Datos por dni'!$B$1217:$V$2185,9,0)</f>
        <v/>
      </c>
      <c r="D1447" s="15" t="str">
        <f>IFERROR(__xludf.DUMMYFUNCTION("IF(REGEXMATCH(E1447,""^[0-9]{8}$""),""DNI"",IF(E1447&lt;&gt;"""",""OTRO"",""""))"),"DNI")</f>
        <v>DNI</v>
      </c>
      <c r="E1447" s="42" t="s">
        <v>915</v>
      </c>
      <c r="F1447" s="25">
        <v>4.1134622E7</v>
      </c>
      <c r="G1447" s="15" t="str">
        <f>VLOOKUP(TEXT(F1447,"0"),'Nacionalidades de todo por dni'!$A$2:$B$2168,2,0)</f>
        <v>Argentina</v>
      </c>
      <c r="H1447" s="18"/>
      <c r="I1447" s="15"/>
      <c r="J1447" s="15"/>
      <c r="K1447" s="18" t="str">
        <f>VLOOKUP(F1447,'Datos por dni'!$B$10:$AM$2168,11,0)</f>
        <v>Indefinido</v>
      </c>
      <c r="L1447" s="15"/>
      <c r="M1447" s="15"/>
      <c r="N1447" s="15"/>
      <c r="O1447" s="15"/>
      <c r="P1447" s="15"/>
      <c r="Q1447" s="15"/>
    </row>
    <row r="1448">
      <c r="A1448" s="9" t="s">
        <v>673</v>
      </c>
      <c r="B1448" s="80">
        <f>VLOOKUP(F1448,'Datos por dni'!$B$1217:$AT$2185,2,0)</f>
        <v>44071.66769</v>
      </c>
      <c r="C1448" s="15" t="str">
        <f>VLOOKUP(F1448,'Datos por dni'!$B$1217:$V$2185,9,0)</f>
        <v/>
      </c>
      <c r="D1448" s="15" t="str">
        <f>IFERROR(__xludf.DUMMYFUNCTION("IF(REGEXMATCH(E1448,""^[0-9]{8}$""),""DNI"",IF(E1448&lt;&gt;"""",""OTRO"",""""))"),"DNI")</f>
        <v>DNI</v>
      </c>
      <c r="E1448" s="42" t="s">
        <v>275</v>
      </c>
      <c r="F1448" s="25">
        <v>4.5137776E7</v>
      </c>
      <c r="G1448" s="15" t="str">
        <f>VLOOKUP(TEXT(F1448,"0"),'Nacionalidades de todo por dni'!$A$2:$B$2168,2,0)</f>
        <v>Argentina</v>
      </c>
      <c r="H1448" s="18" t="str">
        <f>LEFT(K1448,1)</f>
        <v>4</v>
      </c>
      <c r="I1448" s="18" t="str">
        <f>IF(ISNUMBER(SEARCH("veces",K1448)),MID(K1448,FIND("veces",K1448)-2,1),"")</f>
        <v>3</v>
      </c>
      <c r="J1448" s="15"/>
      <c r="K1448" s="18" t="str">
        <f>VLOOKUP(F1448,'Datos por dni'!$B$10:$AM$2168,11,0)</f>
        <v>4 horas diarias, 3 veces por semana, de lunes a viernes por la MAÑANA.</v>
      </c>
      <c r="L1448" s="15"/>
      <c r="M1448" s="15"/>
      <c r="N1448" s="15"/>
      <c r="O1448" s="15"/>
      <c r="P1448" s="15"/>
      <c r="Q1448" s="15"/>
    </row>
    <row r="1449">
      <c r="A1449" s="9" t="s">
        <v>673</v>
      </c>
      <c r="B1449" s="80">
        <f>VLOOKUP(F1449,'Datos por dni'!$B$1217:$AT$2185,2,0)</f>
        <v>44063.88907</v>
      </c>
      <c r="C1449" s="15" t="str">
        <f>VLOOKUP(F1449,'Datos por dni'!$B$1217:$V$2185,9,0)</f>
        <v/>
      </c>
      <c r="D1449" s="15" t="str">
        <f>IFERROR(__xludf.DUMMYFUNCTION("IF(REGEXMATCH(E1449,""^[0-9]{8}$""),""DNI"",IF(E1449&lt;&gt;"""",""OTRO"",""""))"),"DNI")</f>
        <v>DNI</v>
      </c>
      <c r="E1449" s="42" t="s">
        <v>916</v>
      </c>
      <c r="F1449" s="25">
        <v>4.1710155E7</v>
      </c>
      <c r="G1449" s="15" t="str">
        <f>VLOOKUP(TEXT(F1449,"0"),'Nacionalidades de todo por dni'!$A$2:$B$2168,2,0)</f>
        <v>Argentina</v>
      </c>
      <c r="H1449" s="18"/>
      <c r="I1449" s="15"/>
      <c r="J1449" s="15"/>
      <c r="K1449" s="18" t="str">
        <f>VLOOKUP(F1449,'Datos por dni'!$B$10:$AM$2168,11,0)</f>
        <v>Fines de semana y feriados</v>
      </c>
      <c r="L1449" s="15"/>
      <c r="M1449" s="15"/>
      <c r="N1449" s="15"/>
      <c r="O1449" s="15"/>
      <c r="P1449" s="15"/>
      <c r="Q1449" s="15"/>
    </row>
    <row r="1450">
      <c r="A1450" s="9" t="s">
        <v>673</v>
      </c>
      <c r="B1450" s="80">
        <f>VLOOKUP(F1450,'Datos por dni'!$B$1217:$AT$2185,2,0)</f>
        <v>44112.52434</v>
      </c>
      <c r="C1450" s="15" t="str">
        <f>VLOOKUP(F1450,'Datos por dni'!$B$1217:$V$2185,9,0)</f>
        <v/>
      </c>
      <c r="D1450" s="15" t="str">
        <f>IFERROR(__xludf.DUMMYFUNCTION("IF(REGEXMATCH(E1450,""^[0-9]{8}$""),""DNI"",IF(E1450&lt;&gt;"""",""OTRO"",""""))"),"DNI")</f>
        <v>DNI</v>
      </c>
      <c r="E1450" s="42" t="s">
        <v>917</v>
      </c>
      <c r="F1450" s="25">
        <v>4.3404193E7</v>
      </c>
      <c r="G1450" s="15" t="str">
        <f>VLOOKUP(TEXT(F1450,"0"),'Nacionalidades de todo por dni'!$A$2:$B$2168,2,0)</f>
        <v>Argentina</v>
      </c>
      <c r="H1450" s="18"/>
      <c r="I1450" s="15"/>
      <c r="J1450" s="15"/>
      <c r="K1450" s="18" t="str">
        <f>VLOOKUP(F1450,'Datos por dni'!$B$10:$AM$2168,11,0)</f>
        <v>todos</v>
      </c>
      <c r="L1450" s="15"/>
      <c r="M1450" s="15"/>
      <c r="N1450" s="15"/>
      <c r="O1450" s="15"/>
      <c r="P1450" s="15"/>
      <c r="Q1450" s="15"/>
    </row>
    <row r="1451">
      <c r="A1451" s="9" t="s">
        <v>673</v>
      </c>
      <c r="B1451" s="36">
        <f>VLOOKUP(F1451,'Datos por dni'!$B$1217:$AT$2185,2,0)</f>
        <v>44110.76188</v>
      </c>
      <c r="C1451" s="15" t="str">
        <f>VLOOKUP(F1451,'Datos por dni'!$B$1217:$V$2185,9,0)</f>
        <v/>
      </c>
      <c r="D1451" s="15" t="str">
        <f>IFERROR(__xludf.DUMMYFUNCTION("IF(REGEXMATCH(E1451,""^[0-9]{8}$""),""DNI"",IF(E1451&lt;&gt;"""",""OTRO"",""""))"),"DNI")</f>
        <v>DNI</v>
      </c>
      <c r="E1451" s="42" t="s">
        <v>918</v>
      </c>
      <c r="F1451" s="104">
        <v>4.3916175E7</v>
      </c>
      <c r="G1451" s="15" t="str">
        <f>VLOOKUP(TEXT(F1451,"0"),'Nacionalidades de todo por dni'!$A$2:$B$2168,2,0)</f>
        <v>Argentina</v>
      </c>
      <c r="H1451" s="18"/>
      <c r="I1451" s="15"/>
      <c r="J1451" s="15"/>
      <c r="K1451" s="18" t="str">
        <f>VLOOKUP(F1451,'Datos por dni'!$B$10:$AM$2168,11,0)</f>
        <v>cualquier horario esta bien preferiblemente a la mañana </v>
      </c>
      <c r="L1451" s="15"/>
      <c r="M1451" s="15"/>
      <c r="N1451" s="15"/>
      <c r="O1451" s="15"/>
      <c r="P1451" s="15"/>
      <c r="Q1451" s="15"/>
    </row>
    <row r="1452">
      <c r="A1452" s="9" t="s">
        <v>673</v>
      </c>
      <c r="B1452" s="77" t="str">
        <f>VLOOKUP(F1452,'Datos por dni'!$B$1217:$AT$2185,2,0)</f>
        <v/>
      </c>
      <c r="C1452" s="15" t="str">
        <f>VLOOKUP(F1452,'Datos por dni'!$B$1217:$V$2185,9,0)</f>
        <v/>
      </c>
      <c r="D1452" s="15" t="str">
        <f>IFERROR(__xludf.DUMMYFUNCTION("IF(REGEXMATCH(E1452,""^[0-9]{8}$""),""DNI"",IF(E1452&lt;&gt;"""",""OTRO"",""""))"),"OTRO")</f>
        <v>OTRO</v>
      </c>
      <c r="E1452" s="42" t="s">
        <v>919</v>
      </c>
      <c r="F1452" s="103">
        <v>3522437.0</v>
      </c>
      <c r="G1452" s="15" t="str">
        <f>VLOOKUP(TEXT(F1452,"0"),'Nacionalidades de todo por dni'!$A$2:$B$2168,2,0)</f>
        <v>Argentina</v>
      </c>
      <c r="H1452" s="18"/>
      <c r="I1452" s="15"/>
      <c r="J1452" s="15"/>
      <c r="K1452" s="18" t="str">
        <f>VLOOKUP(F1452,'Datos por dni'!$B$10:$AM$2168,11,0)</f>
        <v/>
      </c>
      <c r="L1452" s="15"/>
      <c r="M1452" s="15"/>
      <c r="N1452" s="15"/>
      <c r="O1452" s="15"/>
      <c r="P1452" s="15"/>
      <c r="Q1452" s="15"/>
    </row>
    <row r="1453">
      <c r="A1453" s="9" t="s">
        <v>673</v>
      </c>
      <c r="B1453" s="77" t="str">
        <f>VLOOKUP(F1453,'Datos por dni'!$B$1217:$AT$2185,2,0)</f>
        <v/>
      </c>
      <c r="C1453" s="15" t="str">
        <f>VLOOKUP(F1453,'Datos por dni'!$B$1217:$V$2185,9,0)</f>
        <v/>
      </c>
      <c r="D1453" s="15" t="str">
        <f>IFERROR(__xludf.DUMMYFUNCTION("IF(REGEXMATCH(E1453,""^[0-9]{8}$""),""DNI"",IF(E1453&lt;&gt;"""",""OTRO"",""""))"),"DNI")</f>
        <v>DNI</v>
      </c>
      <c r="E1453" s="42" t="s">
        <v>920</v>
      </c>
      <c r="F1453" s="25">
        <v>4.0946524E7</v>
      </c>
      <c r="G1453" s="15" t="str">
        <f>VLOOKUP(TEXT(F1453,"0"),'Nacionalidades de todo por dni'!$A$2:$B$2168,2,0)</f>
        <v>Argentina</v>
      </c>
      <c r="H1453" s="18"/>
      <c r="I1453" s="15"/>
      <c r="J1453" s="15"/>
      <c r="K1453" s="18" t="str">
        <f>VLOOKUP(F1453,'Datos por dni'!$B$10:$AM$2168,11,0)</f>
        <v/>
      </c>
      <c r="L1453" s="15"/>
      <c r="M1453" s="15"/>
      <c r="N1453" s="15"/>
      <c r="O1453" s="15"/>
      <c r="P1453" s="15"/>
      <c r="Q1453" s="15"/>
    </row>
    <row r="1454">
      <c r="A1454" s="9" t="s">
        <v>673</v>
      </c>
      <c r="B1454" s="77" t="str">
        <f>VLOOKUP(F1454,'Datos por dni'!$B$1217:$AT$2185,2,0)</f>
        <v/>
      </c>
      <c r="C1454" s="15" t="str">
        <f>VLOOKUP(F1454,'Datos por dni'!$B$1217:$V$2185,9,0)</f>
        <v/>
      </c>
      <c r="D1454" s="15" t="str">
        <f>IFERROR(__xludf.DUMMYFUNCTION("IF(REGEXMATCH(E1454,""^[0-9]{8}$""),""DNI"",IF(E1454&lt;&gt;"""",""OTRO"",""""))"),"DNI")</f>
        <v>DNI</v>
      </c>
      <c r="E1454" s="42" t="s">
        <v>921</v>
      </c>
      <c r="F1454" s="25">
        <v>3.5361942E7</v>
      </c>
      <c r="G1454" s="15" t="str">
        <f>VLOOKUP(TEXT(F1454,"0"),'Nacionalidades de todo por dni'!$A$2:$B$2168,2,0)</f>
        <v>Argentina</v>
      </c>
      <c r="H1454" s="18"/>
      <c r="I1454" s="15"/>
      <c r="J1454" s="15"/>
      <c r="K1454" s="18" t="str">
        <f>VLOOKUP(F1454,'Datos por dni'!$B$10:$AM$2168,11,0)</f>
        <v/>
      </c>
      <c r="L1454" s="15"/>
      <c r="M1454" s="15"/>
      <c r="N1454" s="15"/>
      <c r="O1454" s="15"/>
      <c r="P1454" s="15"/>
      <c r="Q1454" s="15"/>
    </row>
    <row r="1455">
      <c r="A1455" s="9" t="s">
        <v>673</v>
      </c>
      <c r="B1455" s="77" t="str">
        <f>VLOOKUP(F1455,'Datos por dni'!$B$1217:$AT$2185,2,0)</f>
        <v/>
      </c>
      <c r="C1455" s="15" t="str">
        <f>VLOOKUP(F1455,'Datos por dni'!$B$1217:$V$2185,9,0)</f>
        <v/>
      </c>
      <c r="D1455" s="15" t="str">
        <f>IFERROR(__xludf.DUMMYFUNCTION("IF(REGEXMATCH(E1455,""^[0-9]{8}$""),""DNI"",IF(E1455&lt;&gt;"""",""OTRO"",""""))"),"DNI")</f>
        <v>DNI</v>
      </c>
      <c r="E1455" s="42" t="s">
        <v>922</v>
      </c>
      <c r="F1455" s="25">
        <v>3.238697E7</v>
      </c>
      <c r="G1455" s="15" t="str">
        <f>VLOOKUP(TEXT(F1455,"0"),'Nacionalidades de todo por dni'!$A$2:$B$2168,2,0)</f>
        <v>Argentina</v>
      </c>
      <c r="H1455" s="18"/>
      <c r="I1455" s="15"/>
      <c r="J1455" s="15"/>
      <c r="K1455" s="18" t="str">
        <f>VLOOKUP(F1455,'Datos por dni'!$B$10:$AM$2168,11,0)</f>
        <v/>
      </c>
      <c r="L1455" s="15"/>
      <c r="M1455" s="15"/>
      <c r="N1455" s="15"/>
      <c r="O1455" s="15"/>
      <c r="P1455" s="15"/>
      <c r="Q1455" s="15"/>
    </row>
    <row r="1456">
      <c r="A1456" s="9" t="s">
        <v>673</v>
      </c>
      <c r="B1456" s="77" t="str">
        <f>VLOOKUP(F1456,'Datos por dni'!$B$1217:$AT$2185,2,0)</f>
        <v/>
      </c>
      <c r="C1456" s="15" t="str">
        <f>VLOOKUP(F1456,'Datos por dni'!$B$1217:$V$2185,9,0)</f>
        <v/>
      </c>
      <c r="D1456" s="15" t="str">
        <f>IFERROR(__xludf.DUMMYFUNCTION("IF(REGEXMATCH(E1456,""^[0-9]{8}$""),""DNI"",IF(E1456&lt;&gt;"""",""OTRO"",""""))"),"DNI")</f>
        <v>DNI</v>
      </c>
      <c r="E1456" s="42" t="s">
        <v>923</v>
      </c>
      <c r="F1456" s="25">
        <v>4.0376355E7</v>
      </c>
      <c r="G1456" s="15" t="str">
        <f>VLOOKUP(TEXT(F1456,"0"),'Nacionalidades de todo por dni'!$A$2:$B$2168,2,0)</f>
        <v>Argentina</v>
      </c>
      <c r="H1456" s="18"/>
      <c r="I1456" s="15"/>
      <c r="J1456" s="15"/>
      <c r="K1456" s="18" t="str">
        <f>VLOOKUP(F1456,'Datos por dni'!$B$10:$AM$2168,11,0)</f>
        <v/>
      </c>
      <c r="L1456" s="15"/>
      <c r="M1456" s="15"/>
      <c r="N1456" s="15"/>
      <c r="O1456" s="15"/>
      <c r="P1456" s="15"/>
      <c r="Q1456" s="15"/>
    </row>
    <row r="1457">
      <c r="A1457" s="9" t="s">
        <v>673</v>
      </c>
      <c r="B1457" s="77" t="str">
        <f>VLOOKUP(F1457,'Datos por dni'!$B$1217:$AT$2185,2,0)</f>
        <v/>
      </c>
      <c r="C1457" s="15" t="str">
        <f>VLOOKUP(F1457,'Datos por dni'!$B$1217:$V$2185,9,0)</f>
        <v/>
      </c>
      <c r="D1457" s="15" t="str">
        <f>IFERROR(__xludf.DUMMYFUNCTION("IF(REGEXMATCH(E1457,""^[0-9]{8}$""),""DNI"",IF(E1457&lt;&gt;"""",""OTRO"",""""))"),"DNI")</f>
        <v>DNI</v>
      </c>
      <c r="E1457" s="42" t="s">
        <v>924</v>
      </c>
      <c r="F1457" s="25">
        <v>4.4596178E7</v>
      </c>
      <c r="G1457" s="15" t="str">
        <f>VLOOKUP(TEXT(F1457,"0"),'Nacionalidades de todo por dni'!$A$2:$B$2168,2,0)</f>
        <v>Argentina</v>
      </c>
      <c r="H1457" s="18"/>
      <c r="I1457" s="15"/>
      <c r="J1457" s="15"/>
      <c r="K1457" s="18" t="str">
        <f>VLOOKUP(F1457,'Datos por dni'!$B$10:$AM$2168,11,0)</f>
        <v/>
      </c>
      <c r="L1457" s="15"/>
      <c r="M1457" s="15"/>
      <c r="N1457" s="15"/>
      <c r="O1457" s="15"/>
      <c r="P1457" s="15"/>
      <c r="Q1457" s="15"/>
    </row>
    <row r="1458">
      <c r="A1458" s="9" t="s">
        <v>673</v>
      </c>
      <c r="B1458" s="80" t="str">
        <f>VLOOKUP(F1458,'Datos por dni'!$B$1217:$AT$2185,2,0)</f>
        <v/>
      </c>
      <c r="C1458" s="15" t="str">
        <f>VLOOKUP(F1458,'Datos por dni'!$B$1217:$V$2185,9,0)</f>
        <v/>
      </c>
      <c r="D1458" s="15" t="str">
        <f>IFERROR(__xludf.DUMMYFUNCTION("IF(REGEXMATCH(E1458,""^[0-9]{8}$""),""DNI"",IF(E1458&lt;&gt;"""",""OTRO"",""""))"),"DNI")</f>
        <v>DNI</v>
      </c>
      <c r="E1458" s="42" t="s">
        <v>925</v>
      </c>
      <c r="F1458" s="104">
        <v>4.3037641E7</v>
      </c>
      <c r="G1458" s="15" t="str">
        <f>VLOOKUP(TEXT(F1458,"0"),'Nacionalidades de todo por dni'!$A$2:$B$2168,2,0)</f>
        <v>Argentina</v>
      </c>
      <c r="H1458" s="18"/>
      <c r="I1458" s="15"/>
      <c r="J1458" s="15"/>
      <c r="K1458" s="18" t="str">
        <f>VLOOKUP(F1458,'Datos por dni'!$B$10:$AM$2168,11,0)</f>
        <v/>
      </c>
      <c r="L1458" s="15"/>
      <c r="M1458" s="15"/>
      <c r="N1458" s="15"/>
      <c r="O1458" s="15"/>
      <c r="P1458" s="15"/>
      <c r="Q1458" s="15"/>
    </row>
    <row r="1459">
      <c r="A1459" s="9" t="s">
        <v>673</v>
      </c>
      <c r="B1459" s="80">
        <f>VLOOKUP(F1459,'Datos por dni'!$B$1217:$AT$2185,2,0)</f>
        <v>44154.4677</v>
      </c>
      <c r="C1459" s="15" t="str">
        <f>VLOOKUP(F1459,'Datos por dni'!$B$1217:$V$2185,9,0)</f>
        <v/>
      </c>
      <c r="D1459" s="15" t="str">
        <f>IFERROR(__xludf.DUMMYFUNCTION("IF(REGEXMATCH(E1459,""^[0-9]{8}$""),""DNI"",IF(E1459&lt;&gt;"""",""OTRO"",""""))"),"DNI")</f>
        <v>DNI</v>
      </c>
      <c r="E1459" s="42" t="s">
        <v>926</v>
      </c>
      <c r="F1459" s="25">
        <v>4.3325037E7</v>
      </c>
      <c r="G1459" s="15" t="str">
        <f>VLOOKUP(TEXT(F1459,"0"),'Nacionalidades de todo por dni'!$A$2:$B$2168,2,0)</f>
        <v>Argentina</v>
      </c>
      <c r="H1459" s="18"/>
      <c r="I1459" s="15"/>
      <c r="J1459" s="15"/>
      <c r="K1459" s="18" t="str">
        <f>VLOOKUP(F1459,'Datos por dni'!$B$10:$AM$2168,11,0)</f>
        <v>Varia cada dia, depende las materias que este cursando, pero fines de semana seguro que si</v>
      </c>
      <c r="L1459" s="15"/>
      <c r="M1459" s="15"/>
      <c r="N1459" s="15"/>
      <c r="O1459" s="15"/>
      <c r="P1459" s="15"/>
      <c r="Q1459" s="15"/>
    </row>
    <row r="1460">
      <c r="A1460" s="9" t="s">
        <v>673</v>
      </c>
      <c r="B1460" s="80">
        <f>VLOOKUP(F1460,'Datos por dni'!$B$1217:$AT$2185,2,0)</f>
        <v>44154.5034</v>
      </c>
      <c r="C1460" s="15" t="str">
        <f>VLOOKUP(F1460,'Datos por dni'!$B$1217:$V$2185,9,0)</f>
        <v/>
      </c>
      <c r="D1460" s="15" t="str">
        <f>IFERROR(__xludf.DUMMYFUNCTION("IF(REGEXMATCH(E1460,""^[0-9]{8}$""),""DNI"",IF(E1460&lt;&gt;"""",""OTRO"",""""))"),"DNI")</f>
        <v>DNI</v>
      </c>
      <c r="E1460" s="42" t="s">
        <v>927</v>
      </c>
      <c r="F1460" s="25">
        <v>3.9557481E7</v>
      </c>
      <c r="G1460" s="15" t="str">
        <f>VLOOKUP(TEXT(F1460,"0"),'Nacionalidades de todo por dni'!$A$2:$B$2168,2,0)</f>
        <v>Argentina</v>
      </c>
      <c r="H1460" s="18"/>
      <c r="I1460" s="15"/>
      <c r="J1460" s="15"/>
      <c r="K1460" s="18" t="str">
        <f>VLOOKUP(F1460,'Datos por dni'!$B$10:$AM$2168,11,0)</f>
        <v>Días de semana por la tarde</v>
      </c>
      <c r="L1460" s="15"/>
      <c r="M1460" s="15"/>
      <c r="N1460" s="15"/>
      <c r="O1460" s="15"/>
      <c r="P1460" s="15"/>
      <c r="Q1460" s="15"/>
    </row>
    <row r="1461">
      <c r="A1461" s="9" t="s">
        <v>673</v>
      </c>
      <c r="B1461" s="80">
        <f>VLOOKUP(F1461,'Datos por dni'!$B$1217:$AT$2185,2,0)</f>
        <v>44158.10928</v>
      </c>
      <c r="C1461" s="15" t="str">
        <f>VLOOKUP(F1461,'Datos por dni'!$B$1217:$V$2185,9,0)</f>
        <v/>
      </c>
      <c r="D1461" s="15" t="str">
        <f>IFERROR(__xludf.DUMMYFUNCTION("IF(REGEXMATCH(E1461,""^[0-9]{8}$""),""DNI"",IF(E1461&lt;&gt;"""",""OTRO"",""""))"),"DNI")</f>
        <v>DNI</v>
      </c>
      <c r="E1461" s="42" t="s">
        <v>928</v>
      </c>
      <c r="F1461" s="25">
        <v>3.7729185E7</v>
      </c>
      <c r="G1461" s="15" t="str">
        <f>VLOOKUP(TEXT(F1461,"0"),'Nacionalidades de todo por dni'!$A$2:$B$2168,2,0)</f>
        <v>Argentina</v>
      </c>
      <c r="H1461" s="18"/>
      <c r="I1461" s="15"/>
      <c r="J1461" s="15"/>
      <c r="K1461" s="18" t="str">
        <f>VLOOKUP(F1461,'Datos por dni'!$B$10:$AM$2168,11,0)</f>
        <v>Por ahora puedo todos los días, a cualquier hora. </v>
      </c>
      <c r="L1461" s="15"/>
      <c r="M1461" s="15"/>
      <c r="N1461" s="15"/>
      <c r="O1461" s="15"/>
      <c r="P1461" s="15"/>
      <c r="Q1461" s="15"/>
    </row>
    <row r="1462">
      <c r="A1462" s="9" t="s">
        <v>673</v>
      </c>
      <c r="B1462" s="80">
        <f>VLOOKUP(F1462,'Datos por dni'!$B$1217:$AT$2185,2,0)</f>
        <v>44160.83261</v>
      </c>
      <c r="C1462" s="15" t="str">
        <f>VLOOKUP(F1462,'Datos por dni'!$B$1217:$V$2185,9,0)</f>
        <v/>
      </c>
      <c r="D1462" s="15" t="str">
        <f>IFERROR(__xludf.DUMMYFUNCTION("IF(REGEXMATCH(E1462,""^[0-9]{8}$""),""DNI"",IF(E1462&lt;&gt;"""",""OTRO"",""""))"),"DNI")</f>
        <v>DNI</v>
      </c>
      <c r="E1462" s="42" t="s">
        <v>234</v>
      </c>
      <c r="F1462" s="25">
        <v>4.2575737E7</v>
      </c>
      <c r="G1462" s="15" t="str">
        <f>VLOOKUP(TEXT(F1462,"0"),'Nacionalidades de todo por dni'!$A$2:$B$2168,2,0)</f>
        <v>Argentina</v>
      </c>
      <c r="H1462" s="18" t="str">
        <f>LEFT(K1462,1)</f>
        <v>3</v>
      </c>
      <c r="I1462" s="18" t="str">
        <f>IF(ISNUMBER(SEARCH("veces",K1462)),MID(K1462,FIND("veces",K1462)-2,1),"")</f>
        <v>4</v>
      </c>
      <c r="J1462" s="15"/>
      <c r="K1462" s="18" t="str">
        <f>VLOOKUP(F1462,'Datos por dni'!$B$10:$AM$2168,11,0)</f>
        <v>3 horas diarias, 4 veces por semana, de lunes a viernes por la MAÑANA.</v>
      </c>
      <c r="L1462" s="15"/>
      <c r="M1462" s="15"/>
      <c r="N1462" s="15"/>
      <c r="O1462" s="15"/>
      <c r="P1462" s="15"/>
      <c r="Q1462" s="15"/>
    </row>
    <row r="1463">
      <c r="A1463" s="9" t="s">
        <v>673</v>
      </c>
      <c r="B1463" s="80">
        <f>VLOOKUP(F1463,'Datos por dni'!$B$1217:$AT$2185,2,0)</f>
        <v>44164.91414</v>
      </c>
      <c r="C1463" s="15" t="str">
        <f>VLOOKUP(F1463,'Datos por dni'!$B$1217:$V$2185,9,0)</f>
        <v/>
      </c>
      <c r="D1463" s="15" t="str">
        <f>IFERROR(__xludf.DUMMYFUNCTION("IF(REGEXMATCH(E1463,""^[0-9]{8}$""),""DNI"",IF(E1463&lt;&gt;"""",""OTRO"",""""))"),"DNI")</f>
        <v>DNI</v>
      </c>
      <c r="E1463" s="42" t="s">
        <v>929</v>
      </c>
      <c r="F1463" s="25">
        <v>4.0006293E7</v>
      </c>
      <c r="G1463" s="15" t="str">
        <f>VLOOKUP(TEXT(F1463,"0"),'Nacionalidades de todo por dni'!$A$2:$B$2168,2,0)</f>
        <v>Argentina</v>
      </c>
      <c r="H1463" s="18"/>
      <c r="I1463" s="15"/>
      <c r="J1463" s="15"/>
      <c r="K1463" s="18" t="str">
        <f>VLOOKUP(F1463,'Datos por dni'!$B$10:$AM$2168,11,0)</f>
        <v>Fines de semana y feriados</v>
      </c>
      <c r="L1463" s="15"/>
      <c r="M1463" s="15"/>
      <c r="N1463" s="15"/>
      <c r="O1463" s="15"/>
      <c r="P1463" s="15"/>
      <c r="Q1463" s="15"/>
    </row>
    <row r="1464">
      <c r="A1464" s="9" t="s">
        <v>673</v>
      </c>
      <c r="B1464" s="80">
        <f>VLOOKUP(F1464,'Datos por dni'!$B$1217:$AT$2185,2,0)</f>
        <v>44165.80224</v>
      </c>
      <c r="C1464" s="15" t="str">
        <f>VLOOKUP(F1464,'Datos por dni'!$B$1217:$V$2185,9,0)</f>
        <v/>
      </c>
      <c r="D1464" s="15" t="str">
        <f>IFERROR(__xludf.DUMMYFUNCTION("IF(REGEXMATCH(E1464,""^[0-9]{8}$""),""DNI"",IF(E1464&lt;&gt;"""",""OTRO"",""""))"),"DNI")</f>
        <v>DNI</v>
      </c>
      <c r="E1464" s="42" t="s">
        <v>930</v>
      </c>
      <c r="F1464" s="25">
        <v>3.4358982E7</v>
      </c>
      <c r="G1464" s="15" t="str">
        <f>VLOOKUP(TEXT(F1464,"0"),'Nacionalidades de todo por dni'!$A$2:$B$2168,2,0)</f>
        <v>Argentina</v>
      </c>
      <c r="H1464" s="18"/>
      <c r="I1464" s="15"/>
      <c r="J1464" s="15"/>
      <c r="K1464" s="18" t="str">
        <f>VLOOKUP(F1464,'Datos por dni'!$B$10:$AM$2168,11,0)</f>
        <v>Fines de semana y feriados</v>
      </c>
      <c r="L1464" s="15"/>
      <c r="M1464" s="15"/>
      <c r="N1464" s="15"/>
      <c r="O1464" s="15"/>
      <c r="P1464" s="15"/>
      <c r="Q1464" s="15"/>
    </row>
    <row r="1465">
      <c r="A1465" s="9" t="s">
        <v>673</v>
      </c>
      <c r="B1465" s="100">
        <f>VLOOKUP(F1465,'Datos por dni'!$B$1217:$AT$2185,2,0)</f>
        <v>44287</v>
      </c>
      <c r="C1465" s="15" t="str">
        <f>VLOOKUP(F1465,'Datos por dni'!$B$1217:$V$2185,9,0)</f>
        <v/>
      </c>
      <c r="D1465" s="15" t="str">
        <f>IFERROR(__xludf.DUMMYFUNCTION("IF(REGEXMATCH(E1465,""^[0-9]{8}$""),""DNI"",IF(E1465&lt;&gt;"""",""OTRO"",""""))"),"DNI")</f>
        <v>DNI</v>
      </c>
      <c r="E1465" s="42" t="s">
        <v>339</v>
      </c>
      <c r="F1465" s="25">
        <v>4.2375381E7</v>
      </c>
      <c r="G1465" s="15" t="str">
        <f>VLOOKUP(TEXT(F1465,"0"),'Nacionalidades de todo por dni'!$A$2:$B$2168,2,0)</f>
        <v>Argentina</v>
      </c>
      <c r="H1465" s="18" t="str">
        <f>LEFT(K1465,1)</f>
        <v>4</v>
      </c>
      <c r="I1465" s="18" t="str">
        <f>IF(ISNUMBER(SEARCH("veces",K1465)),MID(K1465,FIND("veces",K1465)-2,1),"")</f>
        <v>3</v>
      </c>
      <c r="J1465" s="15"/>
      <c r="K1465" s="18" t="str">
        <f>VLOOKUP(F1465,'Datos por dni'!$B$10:$AM$2168,11,0)</f>
        <v>4 horas diarias, 3 veces por semana, de lunes a viernes por la MAÑANA.</v>
      </c>
      <c r="L1465" s="15"/>
      <c r="M1465" s="15"/>
      <c r="N1465" s="15"/>
      <c r="O1465" s="15"/>
      <c r="P1465" s="15"/>
      <c r="Q1465" s="15"/>
    </row>
    <row r="1466">
      <c r="A1466" s="9" t="s">
        <v>673</v>
      </c>
      <c r="B1466" s="80">
        <f>VLOOKUP(F1466,'Datos por dni'!$B$1217:$AT$2185,2,0)</f>
        <v>44169.53926</v>
      </c>
      <c r="C1466" s="15" t="str">
        <f>VLOOKUP(F1466,'Datos por dni'!$B$1217:$V$2185,9,0)</f>
        <v/>
      </c>
      <c r="D1466" s="15" t="str">
        <f>IFERROR(__xludf.DUMMYFUNCTION("IF(REGEXMATCH(E1466,""^[0-9]{8}$""),""DNI"",IF(E1466&lt;&gt;"""",""OTRO"",""""))"),"DNI")</f>
        <v>DNI</v>
      </c>
      <c r="E1466" s="42" t="s">
        <v>931</v>
      </c>
      <c r="F1466" s="25">
        <v>4.0642722E7</v>
      </c>
      <c r="G1466" s="15" t="str">
        <f>VLOOKUP(TEXT(F1466,"0"),'Nacionalidades de todo por dni'!$A$2:$B$2168,2,0)</f>
        <v>Argentina</v>
      </c>
      <c r="H1466" s="18"/>
      <c r="I1466" s="15"/>
      <c r="J1466" s="15"/>
      <c r="K1466" s="18" t="str">
        <f>VLOOKUP(F1466,'Datos por dni'!$B$10:$AM$2168,11,0)</f>
        <v>Días de semana por la mañana</v>
      </c>
      <c r="L1466" s="15"/>
      <c r="M1466" s="15"/>
      <c r="N1466" s="15"/>
      <c r="O1466" s="15"/>
      <c r="P1466" s="15"/>
      <c r="Q1466" s="15"/>
    </row>
    <row r="1467">
      <c r="A1467" s="9" t="s">
        <v>673</v>
      </c>
      <c r="B1467" s="80">
        <f>VLOOKUP(F1467,'Datos por dni'!$B$1217:$AT$2185,2,0)</f>
        <v>44169.85302</v>
      </c>
      <c r="C1467" s="15" t="str">
        <f>VLOOKUP(F1467,'Datos por dni'!$B$1217:$V$2185,9,0)</f>
        <v/>
      </c>
      <c r="D1467" s="15" t="str">
        <f>IFERROR(__xludf.DUMMYFUNCTION("IF(REGEXMATCH(E1467,""^[0-9]{8}$""),""DNI"",IF(E1467&lt;&gt;"""",""OTRO"",""""))"),"DNI")</f>
        <v>DNI</v>
      </c>
      <c r="E1467" s="42" t="s">
        <v>932</v>
      </c>
      <c r="F1467" s="25">
        <v>3.7869436E7</v>
      </c>
      <c r="G1467" s="15" t="str">
        <f>VLOOKUP(TEXT(F1467,"0"),'Nacionalidades de todo por dni'!$A$2:$B$2168,2,0)</f>
        <v>Argentina</v>
      </c>
      <c r="H1467" s="18"/>
      <c r="I1467" s="15"/>
      <c r="J1467" s="15"/>
      <c r="K1467" s="18" t="str">
        <f>VLOOKUP(F1467,'Datos por dni'!$B$10:$AM$2168,11,0)</f>
        <v>Fines de semana y feriados</v>
      </c>
      <c r="L1467" s="15"/>
      <c r="M1467" s="15"/>
      <c r="N1467" s="15"/>
      <c r="O1467" s="15"/>
      <c r="P1467" s="15"/>
      <c r="Q1467" s="15"/>
    </row>
    <row r="1468">
      <c r="A1468" s="9" t="s">
        <v>673</v>
      </c>
      <c r="B1468" s="80">
        <f>VLOOKUP(F1468,'Datos por dni'!$B$1217:$AT$2185,2,0)</f>
        <v>44170.84934</v>
      </c>
      <c r="C1468" s="15" t="str">
        <f>VLOOKUP(F1468,'Datos por dni'!$B$1217:$V$2185,9,0)</f>
        <v/>
      </c>
      <c r="D1468" s="15" t="str">
        <f>IFERROR(__xludf.DUMMYFUNCTION("IF(REGEXMATCH(E1468,""^[0-9]{8}$""),""DNI"",IF(E1468&lt;&gt;"""",""OTRO"",""""))"),"DNI")</f>
        <v>DNI</v>
      </c>
      <c r="E1468" s="42" t="s">
        <v>933</v>
      </c>
      <c r="F1468" s="25">
        <v>3.4217445E7</v>
      </c>
      <c r="G1468" s="15" t="str">
        <f>VLOOKUP(TEXT(F1468,"0"),'Nacionalidades de todo por dni'!$A$2:$B$2168,2,0)</f>
        <v>Argentina</v>
      </c>
      <c r="H1468" s="18"/>
      <c r="I1468" s="15"/>
      <c r="J1468" s="15"/>
      <c r="K1468" s="18" t="str">
        <f>VLOOKUP(F1468,'Datos por dni'!$B$10:$AM$2168,11,0)</f>
        <v>Días de semana por la mañana</v>
      </c>
      <c r="L1468" s="15"/>
      <c r="M1468" s="15"/>
      <c r="N1468" s="15"/>
      <c r="O1468" s="15"/>
      <c r="P1468" s="15"/>
      <c r="Q1468" s="15"/>
    </row>
    <row r="1469">
      <c r="A1469" s="9" t="s">
        <v>673</v>
      </c>
      <c r="B1469" s="80">
        <f>VLOOKUP(F1469,'Datos por dni'!$B$1217:$AT$2185,2,0)</f>
        <v>44170.84934</v>
      </c>
      <c r="C1469" s="15" t="str">
        <f>VLOOKUP(F1469,'Datos por dni'!$B$1217:$V$2185,9,0)</f>
        <v/>
      </c>
      <c r="D1469" s="15" t="str">
        <f>IFERROR(__xludf.DUMMYFUNCTION("IF(REGEXMATCH(E1469,""^[0-9]{8}$""),""DNI"",IF(E1469&lt;&gt;"""",""OTRO"",""""))"),"DNI")</f>
        <v>DNI</v>
      </c>
      <c r="E1469" s="42" t="s">
        <v>933</v>
      </c>
      <c r="F1469" s="25">
        <v>3.4217445E7</v>
      </c>
      <c r="G1469" s="15" t="str">
        <f>VLOOKUP(TEXT(F1469,"0"),'Nacionalidades de todo por dni'!$A$2:$B$2168,2,0)</f>
        <v>Argentina</v>
      </c>
      <c r="H1469" s="18"/>
      <c r="I1469" s="15"/>
      <c r="J1469" s="15"/>
      <c r="K1469" s="18" t="str">
        <f>VLOOKUP(F1469,'Datos por dni'!$B$10:$AM$2168,11,0)</f>
        <v>Días de semana por la mañana</v>
      </c>
      <c r="L1469" s="15"/>
      <c r="M1469" s="15"/>
      <c r="N1469" s="15"/>
      <c r="O1469" s="15"/>
      <c r="P1469" s="15"/>
      <c r="Q1469" s="15"/>
    </row>
    <row r="1470">
      <c r="A1470" s="9" t="s">
        <v>673</v>
      </c>
      <c r="B1470" s="80">
        <f>VLOOKUP(F1470,'Datos por dni'!$B$1217:$AT$2185,2,0)</f>
        <v>44171.72642</v>
      </c>
      <c r="C1470" s="15" t="str">
        <f>VLOOKUP(F1470,'Datos por dni'!$B$1217:$V$2185,9,0)</f>
        <v/>
      </c>
      <c r="D1470" s="15" t="str">
        <f>IFERROR(__xludf.DUMMYFUNCTION("IF(REGEXMATCH(E1470,""^[0-9]{8}$""),""DNI"",IF(E1470&lt;&gt;"""",""OTRO"",""""))"),"DNI")</f>
        <v>DNI</v>
      </c>
      <c r="E1470" s="42" t="s">
        <v>934</v>
      </c>
      <c r="F1470" s="25">
        <v>3.6442684E7</v>
      </c>
      <c r="G1470" s="15" t="str">
        <f>VLOOKUP(TEXT(F1470,"0"),'Nacionalidades de todo por dni'!$A$2:$B$2168,2,0)</f>
        <v>Argentina</v>
      </c>
      <c r="H1470" s="18"/>
      <c r="I1470" s="15"/>
      <c r="J1470" s="15"/>
      <c r="K1470" s="18" t="str">
        <f>VLOOKUP(F1470,'Datos por dni'!$B$10:$AM$2168,11,0)</f>
        <v>Fines de semana y feriados</v>
      </c>
      <c r="L1470" s="15"/>
      <c r="M1470" s="15"/>
      <c r="N1470" s="15"/>
      <c r="O1470" s="15"/>
      <c r="P1470" s="15"/>
      <c r="Q1470" s="15"/>
    </row>
    <row r="1471">
      <c r="A1471" s="9" t="s">
        <v>673</v>
      </c>
      <c r="B1471" s="80">
        <f>VLOOKUP(F1471,'Datos por dni'!$B$1217:$AT$2185,2,0)</f>
        <v>44186.82512</v>
      </c>
      <c r="C1471" s="15" t="str">
        <f>VLOOKUP(F1471,'Datos por dni'!$B$1217:$V$2185,9,0)</f>
        <v/>
      </c>
      <c r="D1471" s="15" t="str">
        <f>IFERROR(__xludf.DUMMYFUNCTION("IF(REGEXMATCH(E1471,""^[0-9]{8}$""),""DNI"",IF(E1471&lt;&gt;"""",""OTRO"",""""))"),"DNI")</f>
        <v>DNI</v>
      </c>
      <c r="E1471" s="42" t="s">
        <v>935</v>
      </c>
      <c r="F1471" s="25">
        <v>3.882298E7</v>
      </c>
      <c r="G1471" s="15" t="str">
        <f>VLOOKUP(TEXT(F1471,"0"),'Nacionalidades de todo por dni'!$A$2:$B$2168,2,0)</f>
        <v>Argentina</v>
      </c>
      <c r="H1471" s="18"/>
      <c r="I1471" s="15"/>
      <c r="J1471" s="15"/>
      <c r="K1471" s="18" t="str">
        <f>VLOOKUP(F1471,'Datos por dni'!$B$10:$AM$2168,11,0)</f>
        <v>Días de semana por la tarde</v>
      </c>
      <c r="L1471" s="15"/>
      <c r="M1471" s="15"/>
      <c r="N1471" s="15"/>
      <c r="O1471" s="15"/>
      <c r="P1471" s="15"/>
      <c r="Q1471" s="15"/>
    </row>
    <row r="1472">
      <c r="A1472" s="9" t="s">
        <v>673</v>
      </c>
      <c r="B1472" s="80">
        <f>VLOOKUP(F1472,'Datos por dni'!$B$1217:$AT$2185,2,0)</f>
        <v>44187.61387</v>
      </c>
      <c r="C1472" s="15" t="str">
        <f>VLOOKUP(F1472,'Datos por dni'!$B$1217:$V$2185,9,0)</f>
        <v/>
      </c>
      <c r="D1472" s="15" t="str">
        <f>IFERROR(__xludf.DUMMYFUNCTION("IF(REGEXMATCH(E1472,""^[0-9]{8}$""),""DNI"",IF(E1472&lt;&gt;"""",""OTRO"",""""))"),"DNI")</f>
        <v>DNI</v>
      </c>
      <c r="E1472" s="42" t="s">
        <v>936</v>
      </c>
      <c r="F1472" s="25">
        <v>3.8353829E7</v>
      </c>
      <c r="G1472" s="15" t="str">
        <f>VLOOKUP(TEXT(F1472,"0"),'Nacionalidades de todo por dni'!$A$2:$B$2168,2,0)</f>
        <v>Argentina</v>
      </c>
      <c r="H1472" s="18"/>
      <c r="I1472" s="15"/>
      <c r="J1472" s="15"/>
      <c r="K1472" s="18" t="str">
        <f>VLOOKUP(F1472,'Datos por dni'!$B$10:$AM$2168,11,0)</f>
        <v>Días de semana por la mañana</v>
      </c>
      <c r="L1472" s="15"/>
      <c r="M1472" s="15"/>
      <c r="N1472" s="15"/>
      <c r="O1472" s="15"/>
      <c r="P1472" s="15"/>
      <c r="Q1472" s="15"/>
    </row>
    <row r="1473">
      <c r="A1473" s="9" t="s">
        <v>673</v>
      </c>
      <c r="B1473" s="80">
        <f>VLOOKUP(F1473,'Datos por dni'!$B$1217:$AT$2185,2,0)</f>
        <v>44188.38883</v>
      </c>
      <c r="C1473" s="15" t="str">
        <f>VLOOKUP(F1473,'Datos por dni'!$B$1217:$V$2185,9,0)</f>
        <v/>
      </c>
      <c r="D1473" s="15" t="str">
        <f>IFERROR(__xludf.DUMMYFUNCTION("IF(REGEXMATCH(E1473,""^[0-9]{8}$""),""DNI"",IF(E1473&lt;&gt;"""",""OTRO"",""""))"),"DNI")</f>
        <v>DNI</v>
      </c>
      <c r="E1473" s="42" t="s">
        <v>937</v>
      </c>
      <c r="F1473" s="25">
        <v>3.5097483E7</v>
      </c>
      <c r="G1473" s="15" t="str">
        <f>VLOOKUP(TEXT(F1473,"0"),'Nacionalidades de todo por dni'!$A$2:$B$2168,2,0)</f>
        <v>Argentina</v>
      </c>
      <c r="H1473" s="18"/>
      <c r="I1473" s="15"/>
      <c r="J1473" s="15"/>
      <c r="K1473" s="18" t="str">
        <f>VLOOKUP(F1473,'Datos por dni'!$B$10:$AM$2168,11,0)</f>
        <v>Fines de semana y feriados</v>
      </c>
      <c r="L1473" s="15"/>
      <c r="M1473" s="15"/>
      <c r="N1473" s="15"/>
      <c r="O1473" s="15"/>
      <c r="P1473" s="15"/>
      <c r="Q1473" s="15"/>
    </row>
    <row r="1474">
      <c r="A1474" s="9" t="s">
        <v>673</v>
      </c>
      <c r="B1474" s="80">
        <f>VLOOKUP(F1474,'Datos por dni'!$B$1217:$AT$2185,2,0)</f>
        <v>44195.49992</v>
      </c>
      <c r="C1474" s="15" t="str">
        <f>VLOOKUP(F1474,'Datos por dni'!$B$1217:$V$2185,9,0)</f>
        <v/>
      </c>
      <c r="D1474" s="15" t="str">
        <f>IFERROR(__xludf.DUMMYFUNCTION("IF(REGEXMATCH(E1474,""^[0-9]{8}$""),""DNI"",IF(E1474&lt;&gt;"""",""OTRO"",""""))"),"DNI")</f>
        <v>DNI</v>
      </c>
      <c r="E1474" s="42" t="s">
        <v>938</v>
      </c>
      <c r="F1474" s="25">
        <v>3.8067782E7</v>
      </c>
      <c r="G1474" s="15" t="str">
        <f>VLOOKUP(TEXT(F1474,"0"),'Nacionalidades de todo por dni'!$A$2:$B$2168,2,0)</f>
        <v>Argentina</v>
      </c>
      <c r="H1474" s="18"/>
      <c r="I1474" s="15"/>
      <c r="J1474" s="15"/>
      <c r="K1474" s="18" t="str">
        <f>VLOOKUP(F1474,'Datos por dni'!$B$10:$AM$2168,11,0)</f>
        <v>Días de semana por la tarde</v>
      </c>
      <c r="L1474" s="15"/>
      <c r="M1474" s="15"/>
      <c r="N1474" s="15"/>
      <c r="O1474" s="15"/>
      <c r="P1474" s="15"/>
      <c r="Q1474" s="15"/>
    </row>
    <row r="1475">
      <c r="A1475" s="9" t="s">
        <v>673</v>
      </c>
      <c r="B1475" s="80">
        <f>VLOOKUP(F1475,'Datos por dni'!$B$1217:$AT$2185,2,0)</f>
        <v>44160.83261</v>
      </c>
      <c r="C1475" s="15" t="str">
        <f>VLOOKUP(F1475,'Datos por dni'!$B$1217:$V$2185,9,0)</f>
        <v/>
      </c>
      <c r="D1475" s="15" t="str">
        <f>IFERROR(__xludf.DUMMYFUNCTION("IF(REGEXMATCH(E1475,""^[0-9]{8}$""),""DNI"",IF(E1475&lt;&gt;"""",""OTRO"",""""))"),"DNI")</f>
        <v>DNI</v>
      </c>
      <c r="E1475" s="42" t="s">
        <v>234</v>
      </c>
      <c r="F1475" s="25">
        <v>4.2575737E7</v>
      </c>
      <c r="G1475" s="15" t="str">
        <f>VLOOKUP(TEXT(F1475,"0"),'Nacionalidades de todo por dni'!$A$2:$B$2168,2,0)</f>
        <v>Argentina</v>
      </c>
      <c r="H1475" s="18" t="str">
        <f>LEFT(K1475,1)</f>
        <v>3</v>
      </c>
      <c r="I1475" s="18" t="str">
        <f>IF(ISNUMBER(SEARCH("veces",K1475)),MID(K1475,FIND("veces",K1475)-2,1),"")</f>
        <v>4</v>
      </c>
      <c r="J1475" s="15"/>
      <c r="K1475" s="18" t="str">
        <f>VLOOKUP(F1475,'Datos por dni'!$B$10:$AM$2168,11,0)</f>
        <v>3 horas diarias, 4 veces por semana, de lunes a viernes por la MAÑANA.</v>
      </c>
      <c r="L1475" s="15"/>
      <c r="M1475" s="15"/>
      <c r="N1475" s="15"/>
      <c r="O1475" s="15"/>
      <c r="P1475" s="15"/>
      <c r="Q1475" s="15"/>
    </row>
    <row r="1476">
      <c r="A1476" s="9" t="s">
        <v>673</v>
      </c>
      <c r="B1476" s="80">
        <f>VLOOKUP(F1476,'Datos por dni'!$B$1217:$AT$2185,2,0)</f>
        <v>44200.83782</v>
      </c>
      <c r="C1476" s="15" t="str">
        <f>VLOOKUP(F1476,'Datos por dni'!$B$1217:$V$2185,9,0)</f>
        <v/>
      </c>
      <c r="D1476" s="15" t="str">
        <f>IFERROR(__xludf.DUMMYFUNCTION("IF(REGEXMATCH(E1476,""^[0-9]{8}$""),""DNI"",IF(E1476&lt;&gt;"""",""OTRO"",""""))"),"DNI")</f>
        <v>DNI</v>
      </c>
      <c r="E1476" s="42" t="s">
        <v>939</v>
      </c>
      <c r="F1476" s="25">
        <v>4.4960603E7</v>
      </c>
      <c r="G1476" s="15" t="str">
        <f>VLOOKUP(TEXT(F1476,"0"),'Nacionalidades de todo por dni'!$A$2:$B$2168,2,0)</f>
        <v>Argentina</v>
      </c>
      <c r="H1476" s="18"/>
      <c r="I1476" s="15"/>
      <c r="J1476" s="15"/>
      <c r="K1476" s="18" t="str">
        <f>VLOOKUP(F1476,'Datos por dni'!$B$10:$AM$2168,11,0)</f>
        <v>Días de semana por la mañana</v>
      </c>
      <c r="L1476" s="15"/>
      <c r="M1476" s="15"/>
      <c r="N1476" s="15"/>
      <c r="O1476" s="15"/>
      <c r="P1476" s="15"/>
      <c r="Q1476" s="15"/>
    </row>
    <row r="1477">
      <c r="A1477" s="9" t="s">
        <v>673</v>
      </c>
      <c r="B1477" s="80">
        <f>VLOOKUP(F1477,'Datos por dni'!$B$1217:$AT$2185,2,0)</f>
        <v>44201.73047</v>
      </c>
      <c r="C1477" s="15" t="str">
        <f>VLOOKUP(F1477,'Datos por dni'!$B$1217:$V$2185,9,0)</f>
        <v/>
      </c>
      <c r="D1477" s="15" t="str">
        <f>IFERROR(__xludf.DUMMYFUNCTION("IF(REGEXMATCH(E1477,""^[0-9]{8}$""),""DNI"",IF(E1477&lt;&gt;"""",""OTRO"",""""))"),"DNI")</f>
        <v>DNI</v>
      </c>
      <c r="E1477" s="42" t="s">
        <v>940</v>
      </c>
      <c r="F1477" s="25">
        <v>2.6846767E7</v>
      </c>
      <c r="G1477" s="15" t="str">
        <f>VLOOKUP(TEXT(F1477,"0"),'Nacionalidades de todo por dni'!$A$2:$B$2168,2,0)</f>
        <v>Argentina</v>
      </c>
      <c r="H1477" s="18"/>
      <c r="I1477" s="15"/>
      <c r="J1477" s="15"/>
      <c r="K1477" s="18" t="str">
        <f>VLOOKUP(F1477,'Datos por dni'!$B$10:$AM$2168,11,0)</f>
        <v>Fines de semana y feriados</v>
      </c>
      <c r="L1477" s="15"/>
      <c r="M1477" s="15"/>
      <c r="N1477" s="15"/>
      <c r="O1477" s="15"/>
      <c r="P1477" s="15"/>
      <c r="Q1477" s="15"/>
    </row>
    <row r="1478">
      <c r="A1478" s="9" t="s">
        <v>673</v>
      </c>
      <c r="B1478" s="77" t="str">
        <f>VLOOKUP(F1478,'Datos por dni'!$B$1217:$AT$2185,2,0)</f>
        <v/>
      </c>
      <c r="C1478" s="15" t="str">
        <f>VLOOKUP(F1478,'Datos por dni'!$B$1217:$V$2185,9,0)</f>
        <v/>
      </c>
      <c r="D1478" s="15" t="str">
        <f>IFERROR(__xludf.DUMMYFUNCTION("IF(REGEXMATCH(E1478,""^[0-9]{8}$""),""DNI"",IF(E1478&lt;&gt;"""",""OTRO"",""""))"),"DNI")</f>
        <v>DNI</v>
      </c>
      <c r="E1478" s="42" t="s">
        <v>924</v>
      </c>
      <c r="F1478" s="25">
        <v>4.4596178E7</v>
      </c>
      <c r="G1478" s="15" t="str">
        <f>VLOOKUP(TEXT(F1478,"0"),'Nacionalidades de todo por dni'!$A$2:$B$2168,2,0)</f>
        <v>Argentina</v>
      </c>
      <c r="H1478" s="18" t="str">
        <f t="shared" ref="H1478:H1479" si="20">LEFT(K1478,1)</f>
        <v/>
      </c>
      <c r="I1478" s="15"/>
      <c r="J1478" s="15"/>
      <c r="K1478" s="18" t="str">
        <f>VLOOKUP(F1478,'Datos por dni'!$B$10:$AM$2168,11,0)</f>
        <v/>
      </c>
      <c r="L1478" s="15"/>
      <c r="M1478" s="15"/>
      <c r="N1478" s="15"/>
      <c r="O1478" s="15"/>
      <c r="P1478" s="15"/>
      <c r="Q1478" s="15"/>
    </row>
    <row r="1479">
      <c r="A1479" s="9" t="s">
        <v>673</v>
      </c>
      <c r="B1479" s="80">
        <f>VLOOKUP(F1479,'Datos por dni'!$B$1217:$AT$2185,2,0)</f>
        <v>44207.57849</v>
      </c>
      <c r="C1479" s="15" t="str">
        <f>VLOOKUP(F1479,'Datos por dni'!$B$1217:$V$2185,9,0)</f>
        <v/>
      </c>
      <c r="D1479" s="15" t="str">
        <f>IFERROR(__xludf.DUMMYFUNCTION("IF(REGEXMATCH(E1479,""^[0-9]{8}$""),""DNI"",IF(E1479&lt;&gt;"""",""OTRO"",""""))"),"DNI")</f>
        <v>DNI</v>
      </c>
      <c r="E1479" s="42" t="s">
        <v>205</v>
      </c>
      <c r="F1479" s="25">
        <v>4.4568209E7</v>
      </c>
      <c r="G1479" s="15" t="str">
        <f>VLOOKUP(TEXT(F1479,"0"),'Nacionalidades de todo por dni'!$A$2:$B$2168,2,0)</f>
        <v>Argentina</v>
      </c>
      <c r="H1479" s="18" t="str">
        <f t="shared" si="20"/>
        <v>3</v>
      </c>
      <c r="I1479" s="18" t="str">
        <f>IF(ISNUMBER(SEARCH("veces",K1479)),MID(K1479,FIND("veces",K1479)-2,1),"")</f>
        <v>4</v>
      </c>
      <c r="J1479" s="15"/>
      <c r="K1479" s="18" t="str">
        <f>VLOOKUP(F1479,'Datos por dni'!$B$10:$AM$2168,11,0)</f>
        <v>3 horas diarias, 4 veces por semana, de lunes a viernes por la TARDE.</v>
      </c>
      <c r="L1479" s="15"/>
      <c r="M1479" s="15"/>
      <c r="N1479" s="15"/>
      <c r="O1479" s="15"/>
      <c r="P1479" s="15"/>
      <c r="Q1479" s="15"/>
    </row>
    <row r="1480">
      <c r="A1480" s="9" t="s">
        <v>673</v>
      </c>
      <c r="B1480" s="80">
        <f>VLOOKUP(F1480,'Datos por dni'!$B$1217:$AT$2185,2,0)</f>
        <v>44215.61336</v>
      </c>
      <c r="C1480" s="15" t="str">
        <f>VLOOKUP(F1480,'Datos por dni'!$B$1217:$V$2185,9,0)</f>
        <v/>
      </c>
      <c r="D1480" s="15" t="str">
        <f>IFERROR(__xludf.DUMMYFUNCTION("IF(REGEXMATCH(E1480,""^[0-9]{8}$""),""DNI"",IF(E1480&lt;&gt;"""",""OTRO"",""""))"),"DNI")</f>
        <v>DNI</v>
      </c>
      <c r="E1480" s="42" t="s">
        <v>941</v>
      </c>
      <c r="F1480" s="25">
        <v>4.0638197E7</v>
      </c>
      <c r="G1480" s="15" t="str">
        <f>VLOOKUP(TEXT(F1480,"0"),'Nacionalidades de todo por dni'!$A$2:$B$2168,2,0)</f>
        <v>Argentina</v>
      </c>
      <c r="H1480" s="18"/>
      <c r="I1480" s="15"/>
      <c r="J1480" s="15"/>
      <c r="K1480" s="18" t="str">
        <f>VLOOKUP(F1480,'Datos por dni'!$B$10:$AM$2168,11,0)</f>
        <v>Fines de semana y feriados</v>
      </c>
      <c r="L1480" s="15"/>
      <c r="M1480" s="15"/>
      <c r="N1480" s="15"/>
      <c r="O1480" s="15"/>
      <c r="P1480" s="15"/>
      <c r="Q1480" s="15"/>
    </row>
    <row r="1481">
      <c r="A1481" s="9" t="s">
        <v>673</v>
      </c>
      <c r="B1481" s="80">
        <f>VLOOKUP(F1481,'Datos por dni'!$B$1217:$AT$2185,2,0)</f>
        <v>44215.61336</v>
      </c>
      <c r="C1481" s="15" t="str">
        <f>VLOOKUP(F1481,'Datos por dni'!$B$1217:$V$2185,9,0)</f>
        <v/>
      </c>
      <c r="D1481" s="15" t="str">
        <f>IFERROR(__xludf.DUMMYFUNCTION("IF(REGEXMATCH(E1481,""^[0-9]{8}$""),""DNI"",IF(E1481&lt;&gt;"""",""OTRO"",""""))"),"DNI")</f>
        <v>DNI</v>
      </c>
      <c r="E1481" s="42" t="s">
        <v>941</v>
      </c>
      <c r="F1481" s="25">
        <v>4.0638197E7</v>
      </c>
      <c r="G1481" s="15" t="str">
        <f>VLOOKUP(TEXT(F1481,"0"),'Nacionalidades de todo por dni'!$A$2:$B$2168,2,0)</f>
        <v>Argentina</v>
      </c>
      <c r="H1481" s="18"/>
      <c r="I1481" s="15"/>
      <c r="J1481" s="15"/>
      <c r="K1481" s="18" t="str">
        <f>VLOOKUP(F1481,'Datos por dni'!$B$10:$AM$2168,11,0)</f>
        <v>Fines de semana y feriados</v>
      </c>
      <c r="L1481" s="15"/>
      <c r="M1481" s="15"/>
      <c r="N1481" s="15"/>
      <c r="O1481" s="15"/>
      <c r="P1481" s="15"/>
      <c r="Q1481" s="15"/>
    </row>
    <row r="1482">
      <c r="A1482" s="9" t="s">
        <v>673</v>
      </c>
      <c r="B1482" s="80">
        <f>VLOOKUP(F1482,'Datos por dni'!$B$1217:$AT$2185,2,0)</f>
        <v>44218.40573</v>
      </c>
      <c r="C1482" s="15" t="str">
        <f>VLOOKUP(F1482,'Datos por dni'!$B$1217:$V$2185,9,0)</f>
        <v/>
      </c>
      <c r="D1482" s="15" t="str">
        <f>IFERROR(__xludf.DUMMYFUNCTION("IF(REGEXMATCH(E1482,""^[0-9]{8}$""),""DNI"",IF(E1482&lt;&gt;"""",""OTRO"",""""))"),"DNI")</f>
        <v>DNI</v>
      </c>
      <c r="E1482" s="42" t="s">
        <v>942</v>
      </c>
      <c r="F1482" s="25">
        <v>3.6900443E7</v>
      </c>
      <c r="G1482" s="15" t="str">
        <f>VLOOKUP(TEXT(F1482,"0"),'Nacionalidades de todo por dni'!$A$2:$B$2168,2,0)</f>
        <v>Argentina</v>
      </c>
      <c r="H1482" s="18"/>
      <c r="I1482" s="15"/>
      <c r="J1482" s="15"/>
      <c r="K1482" s="18" t="str">
        <f>VLOOKUP(F1482,'Datos por dni'!$B$10:$AM$2168,11,0)</f>
        <v>Días de semana por la tarde</v>
      </c>
      <c r="L1482" s="15"/>
      <c r="M1482" s="15"/>
      <c r="N1482" s="15"/>
      <c r="O1482" s="15"/>
      <c r="P1482" s="15"/>
      <c r="Q1482" s="15"/>
    </row>
    <row r="1483">
      <c r="A1483" s="9" t="s">
        <v>673</v>
      </c>
      <c r="B1483" s="80">
        <f>VLOOKUP(F1483,'Datos por dni'!$B$1217:$AT$2185,2,0)</f>
        <v>44218.63687</v>
      </c>
      <c r="C1483" s="15" t="str">
        <f>VLOOKUP(F1483,'Datos por dni'!$B$1217:$V$2185,9,0)</f>
        <v/>
      </c>
      <c r="D1483" s="15" t="str">
        <f>IFERROR(__xludf.DUMMYFUNCTION("IF(REGEXMATCH(E1483,""^[0-9]{8}$""),""DNI"",IF(E1483&lt;&gt;"""",""OTRO"",""""))"),"DNI")</f>
        <v>DNI</v>
      </c>
      <c r="E1483" s="42" t="s">
        <v>943</v>
      </c>
      <c r="F1483" s="25">
        <v>3.4532425E7</v>
      </c>
      <c r="G1483" s="15" t="str">
        <f>VLOOKUP(TEXT(F1483,"0"),'Nacionalidades de todo por dni'!$A$2:$B$2168,2,0)</f>
        <v>Argentina</v>
      </c>
      <c r="H1483" s="18"/>
      <c r="I1483" s="15"/>
      <c r="J1483" s="15"/>
      <c r="K1483" s="18" t="str">
        <f>VLOOKUP(F1483,'Datos por dni'!$B$10:$AM$2168,11,0)</f>
        <v>Fines de semana y feriados</v>
      </c>
      <c r="L1483" s="15"/>
      <c r="M1483" s="15"/>
      <c r="N1483" s="15"/>
      <c r="O1483" s="15"/>
      <c r="P1483" s="15"/>
      <c r="Q1483" s="15"/>
    </row>
    <row r="1484">
      <c r="A1484" s="9" t="s">
        <v>673</v>
      </c>
      <c r="B1484" s="80">
        <f>VLOOKUP(F1484,'Datos por dni'!$B$1217:$AT$2185,2,0)</f>
        <v>44218.72594</v>
      </c>
      <c r="C1484" s="15" t="str">
        <f>VLOOKUP(F1484,'Datos por dni'!$B$1217:$V$2185,9,0)</f>
        <v/>
      </c>
      <c r="D1484" s="15" t="str">
        <f>IFERROR(__xludf.DUMMYFUNCTION("IF(REGEXMATCH(E1484,""^[0-9]{8}$""),""DNI"",IF(E1484&lt;&gt;"""",""OTRO"",""""))"),"DNI")</f>
        <v>DNI</v>
      </c>
      <c r="E1484" s="42" t="s">
        <v>944</v>
      </c>
      <c r="F1484" s="25">
        <v>4.5004649E7</v>
      </c>
      <c r="G1484" s="15" t="str">
        <f>VLOOKUP(TEXT(F1484,"0"),'Nacionalidades de todo por dni'!$A$2:$B$2168,2,0)</f>
        <v>Argentina</v>
      </c>
      <c r="H1484" s="18"/>
      <c r="I1484" s="15"/>
      <c r="J1484" s="15"/>
      <c r="K1484" s="18" t="str">
        <f>VLOOKUP(F1484,'Datos por dni'!$B$10:$AM$2168,11,0)</f>
        <v>Días de semana por la mañana</v>
      </c>
      <c r="L1484" s="15"/>
      <c r="M1484" s="15"/>
      <c r="N1484" s="15"/>
      <c r="O1484" s="15"/>
      <c r="P1484" s="15"/>
      <c r="Q1484" s="15"/>
    </row>
    <row r="1485">
      <c r="A1485" s="9" t="s">
        <v>673</v>
      </c>
      <c r="B1485" s="80">
        <f>VLOOKUP(F1485,'Datos por dni'!$B$1217:$AT$2185,2,0)</f>
        <v>44221.92304</v>
      </c>
      <c r="C1485" s="15" t="str">
        <f>VLOOKUP(F1485,'Datos por dni'!$B$1217:$V$2185,9,0)</f>
        <v/>
      </c>
      <c r="D1485" s="15" t="str">
        <f>IFERROR(__xludf.DUMMYFUNCTION("IF(REGEXMATCH(E1485,""^[0-9]{8}$""),""DNI"",IF(E1485&lt;&gt;"""",""OTRO"",""""))"),"DNI")</f>
        <v>DNI</v>
      </c>
      <c r="E1485" s="42" t="s">
        <v>945</v>
      </c>
      <c r="F1485" s="25">
        <v>3.8488237E7</v>
      </c>
      <c r="G1485" s="15" t="str">
        <f>VLOOKUP(TEXT(F1485,"0"),'Nacionalidades de todo por dni'!$A$2:$B$2168,2,0)</f>
        <v>Argentina</v>
      </c>
      <c r="H1485" s="18"/>
      <c r="I1485" s="15"/>
      <c r="J1485" s="15"/>
      <c r="K1485" s="18" t="str">
        <f>VLOOKUP(F1485,'Datos por dni'!$B$10:$AM$2168,11,0)</f>
        <v>Días de semana por la mañana</v>
      </c>
      <c r="L1485" s="15"/>
      <c r="M1485" s="15"/>
      <c r="N1485" s="15"/>
      <c r="O1485" s="15"/>
      <c r="P1485" s="15"/>
      <c r="Q1485" s="15"/>
    </row>
    <row r="1486">
      <c r="A1486" s="9" t="s">
        <v>673</v>
      </c>
      <c r="B1486" s="80">
        <f>VLOOKUP(F1486,'Datos por dni'!$B$1217:$AT$2185,2,0)</f>
        <v>44222.611</v>
      </c>
      <c r="C1486" s="15" t="str">
        <f>VLOOKUP(F1486,'Datos por dni'!$B$1217:$V$2185,9,0)</f>
        <v/>
      </c>
      <c r="D1486" s="15" t="str">
        <f>IFERROR(__xludf.DUMMYFUNCTION("IF(REGEXMATCH(E1486,""^[0-9]{8}$""),""DNI"",IF(E1486&lt;&gt;"""",""OTRO"",""""))"),"DNI")</f>
        <v>DNI</v>
      </c>
      <c r="E1486" s="42" t="s">
        <v>280</v>
      </c>
      <c r="F1486" s="25">
        <v>2.8418358E7</v>
      </c>
      <c r="G1486" s="15" t="str">
        <f>VLOOKUP(TEXT(F1486,"0"),'Nacionalidades de todo por dni'!$A$2:$B$2168,2,0)</f>
        <v>Argentina</v>
      </c>
      <c r="H1486" s="18" t="str">
        <f>LEFT(K1486,1)</f>
        <v>4</v>
      </c>
      <c r="I1486" s="18" t="str">
        <f>IF(ISNUMBER(SEARCH("veces",K1486)),MID(K1486,FIND("veces",K1486)-2,1),"")</f>
        <v>3</v>
      </c>
      <c r="J1486" s="15"/>
      <c r="K1486" s="18" t="str">
        <f>VLOOKUP(F1486,'Datos por dni'!$B$10:$AM$2168,11,0)</f>
        <v>4 horas diarias, 3 veces por semana, de lunes a viernes por la TARDE.</v>
      </c>
      <c r="L1486" s="15"/>
      <c r="M1486" s="15"/>
      <c r="N1486" s="15"/>
      <c r="O1486" s="15"/>
      <c r="P1486" s="15"/>
      <c r="Q1486" s="15"/>
    </row>
    <row r="1487">
      <c r="A1487" s="9" t="s">
        <v>673</v>
      </c>
      <c r="B1487" s="80">
        <f>VLOOKUP(F1487,'Datos por dni'!$B$1217:$AT$2185,2,0)</f>
        <v>44223.45393</v>
      </c>
      <c r="C1487" s="15" t="str">
        <f>VLOOKUP(F1487,'Datos por dni'!$B$1217:$V$2185,9,0)</f>
        <v/>
      </c>
      <c r="D1487" s="15" t="str">
        <f>IFERROR(__xludf.DUMMYFUNCTION("IF(REGEXMATCH(E1487,""^[0-9]{8}$""),""DNI"",IF(E1487&lt;&gt;"""",""OTRO"",""""))"),"DNI")</f>
        <v>DNI</v>
      </c>
      <c r="E1487" s="42" t="s">
        <v>946</v>
      </c>
      <c r="F1487" s="25">
        <v>3.879511E7</v>
      </c>
      <c r="G1487" s="15" t="str">
        <f>VLOOKUP(TEXT(F1487,"0"),'Nacionalidades de todo por dni'!$A$2:$B$2168,2,0)</f>
        <v>Argentina</v>
      </c>
      <c r="H1487" s="18"/>
      <c r="I1487" s="15"/>
      <c r="J1487" s="15"/>
      <c r="K1487" s="18" t="str">
        <f>VLOOKUP(F1487,'Datos por dni'!$B$10:$AM$2168,11,0)</f>
        <v>Días de semana</v>
      </c>
      <c r="L1487" s="15"/>
      <c r="M1487" s="15"/>
      <c r="N1487" s="15"/>
      <c r="O1487" s="15"/>
      <c r="P1487" s="15"/>
      <c r="Q1487" s="15"/>
    </row>
    <row r="1488">
      <c r="A1488" s="9" t="s">
        <v>673</v>
      </c>
      <c r="B1488" s="80">
        <f>VLOOKUP(F1488,'Datos por dni'!$B$1217:$AT$2185,2,0)</f>
        <v>44223.48789</v>
      </c>
      <c r="C1488" s="15" t="str">
        <f>VLOOKUP(F1488,'Datos por dni'!$B$1217:$V$2185,9,0)</f>
        <v/>
      </c>
      <c r="D1488" s="15" t="str">
        <f>IFERROR(__xludf.DUMMYFUNCTION("IF(REGEXMATCH(E1488,""^[0-9]{8}$""),""DNI"",IF(E1488&lt;&gt;"""",""OTRO"",""""))"),"DNI")</f>
        <v>DNI</v>
      </c>
      <c r="E1488" s="42" t="s">
        <v>947</v>
      </c>
      <c r="F1488" s="25">
        <v>4.3699799E7</v>
      </c>
      <c r="G1488" s="15" t="str">
        <f>VLOOKUP(TEXT(F1488,"0"),'Nacionalidades de todo por dni'!$A$2:$B$2168,2,0)</f>
        <v>Argentina</v>
      </c>
      <c r="H1488" s="18"/>
      <c r="I1488" s="15"/>
      <c r="J1488" s="15"/>
      <c r="K1488" s="18" t="str">
        <f>VLOOKUP(F1488,'Datos por dni'!$B$10:$AM$2168,11,0)</f>
        <v>Días de semana por la tarde</v>
      </c>
      <c r="L1488" s="15"/>
      <c r="M1488" s="15"/>
      <c r="N1488" s="15"/>
      <c r="O1488" s="15"/>
      <c r="P1488" s="15"/>
      <c r="Q1488" s="15"/>
    </row>
    <row r="1489">
      <c r="A1489" s="9" t="s">
        <v>673</v>
      </c>
      <c r="B1489" s="80">
        <f>VLOOKUP(F1489,'Datos por dni'!$B$1217:$AT$2185,2,0)</f>
        <v>44223.57207</v>
      </c>
      <c r="C1489" s="15" t="str">
        <f>VLOOKUP(F1489,'Datos por dni'!$B$1217:$V$2185,9,0)</f>
        <v/>
      </c>
      <c r="D1489" s="15" t="str">
        <f>IFERROR(__xludf.DUMMYFUNCTION("IF(REGEXMATCH(E1489,""^[0-9]{8}$""),""DNI"",IF(E1489&lt;&gt;"""",""OTRO"",""""))"),"DNI")</f>
        <v>DNI</v>
      </c>
      <c r="E1489" s="42" t="s">
        <v>948</v>
      </c>
      <c r="F1489" s="25">
        <v>3.6400219E7</v>
      </c>
      <c r="G1489" s="15" t="str">
        <f>VLOOKUP(TEXT(F1489,"0"),'Nacionalidades de todo por dni'!$A$2:$B$2168,2,0)</f>
        <v>Argentina</v>
      </c>
      <c r="H1489" s="18"/>
      <c r="I1489" s="15"/>
      <c r="J1489" s="15"/>
      <c r="K1489" s="18" t="str">
        <f>VLOOKUP(F1489,'Datos por dni'!$B$10:$AM$2168,11,0)</f>
        <v>Fines de semana y feriados</v>
      </c>
      <c r="L1489" s="15"/>
      <c r="M1489" s="15"/>
      <c r="N1489" s="15"/>
      <c r="O1489" s="15"/>
      <c r="P1489" s="15"/>
      <c r="Q1489" s="15"/>
    </row>
    <row r="1490">
      <c r="A1490" s="9" t="s">
        <v>673</v>
      </c>
      <c r="B1490" s="80">
        <f>VLOOKUP(F1490,'Datos por dni'!$B$1217:$AT$2185,2,0)</f>
        <v>44223.6347</v>
      </c>
      <c r="C1490" s="15" t="str">
        <f>VLOOKUP(F1490,'Datos por dni'!$B$1217:$V$2185,9,0)</f>
        <v/>
      </c>
      <c r="D1490" s="15" t="str">
        <f>IFERROR(__xludf.DUMMYFUNCTION("IF(REGEXMATCH(E1490,""^[0-9]{8}$""),""DNI"",IF(E1490&lt;&gt;"""",""OTRO"",""""))"),"DNI")</f>
        <v>DNI</v>
      </c>
      <c r="E1490" s="42" t="s">
        <v>949</v>
      </c>
      <c r="F1490" s="25">
        <v>4.1063331E7</v>
      </c>
      <c r="G1490" s="15" t="str">
        <f>VLOOKUP(TEXT(F1490,"0"),'Nacionalidades de todo por dni'!$A$2:$B$2168,2,0)</f>
        <v>Argentina</v>
      </c>
      <c r="H1490" s="18"/>
      <c r="I1490" s="15"/>
      <c r="J1490" s="15"/>
      <c r="K1490" s="18" t="str">
        <f>VLOOKUP(F1490,'Datos por dni'!$B$10:$AM$2168,11,0)</f>
        <v>Días de semana por la tarde</v>
      </c>
      <c r="L1490" s="15"/>
      <c r="M1490" s="15"/>
      <c r="N1490" s="15"/>
      <c r="O1490" s="15"/>
      <c r="P1490" s="15"/>
      <c r="Q1490" s="15"/>
    </row>
    <row r="1491">
      <c r="A1491" s="9" t="s">
        <v>673</v>
      </c>
      <c r="B1491" s="80">
        <f>VLOOKUP(F1491,'Datos por dni'!$B$1217:$AT$2185,2,0)</f>
        <v>44223.71791</v>
      </c>
      <c r="C1491" s="15" t="str">
        <f>VLOOKUP(F1491,'Datos por dni'!$B$1217:$V$2185,9,0)</f>
        <v/>
      </c>
      <c r="D1491" s="15" t="str">
        <f>IFERROR(__xludf.DUMMYFUNCTION("IF(REGEXMATCH(E1491,""^[0-9]{8}$""),""DNI"",IF(E1491&lt;&gt;"""",""OTRO"",""""))"),"DNI")</f>
        <v>DNI</v>
      </c>
      <c r="E1491" s="42" t="s">
        <v>950</v>
      </c>
      <c r="F1491" s="25">
        <v>3.3356447E7</v>
      </c>
      <c r="G1491" s="15" t="str">
        <f>VLOOKUP(TEXT(F1491,"0"),'Nacionalidades de todo por dni'!$A$2:$B$2168,2,0)</f>
        <v>Argentina</v>
      </c>
      <c r="H1491" s="18"/>
      <c r="I1491" s="15"/>
      <c r="J1491" s="15"/>
      <c r="K1491" s="18" t="str">
        <f>VLOOKUP(F1491,'Datos por dni'!$B$10:$AM$2168,11,0)</f>
        <v>Fines de semana y feriados</v>
      </c>
      <c r="L1491" s="15"/>
      <c r="M1491" s="15"/>
      <c r="N1491" s="15"/>
      <c r="O1491" s="15"/>
      <c r="P1491" s="15"/>
      <c r="Q1491" s="15"/>
    </row>
    <row r="1492">
      <c r="A1492" s="9" t="s">
        <v>673</v>
      </c>
      <c r="B1492" s="80">
        <f>VLOOKUP(F1492,'Datos por dni'!$B$1217:$AT$2185,2,0)</f>
        <v>44225.46934</v>
      </c>
      <c r="C1492" s="15" t="str">
        <f>VLOOKUP(F1492,'Datos por dni'!$B$1217:$V$2185,9,0)</f>
        <v/>
      </c>
      <c r="D1492" s="15" t="str">
        <f>IFERROR(__xludf.DUMMYFUNCTION("IF(REGEXMATCH(E1492,""^[0-9]{8}$""),""DNI"",IF(E1492&lt;&gt;"""",""OTRO"",""""))"),"DNI")</f>
        <v>DNI</v>
      </c>
      <c r="E1492" s="42" t="s">
        <v>951</v>
      </c>
      <c r="F1492" s="25">
        <v>3.9553124E7</v>
      </c>
      <c r="G1492" s="15" t="str">
        <f>VLOOKUP(TEXT(F1492,"0"),'Nacionalidades de todo por dni'!$A$2:$B$2168,2,0)</f>
        <v>Argentina</v>
      </c>
      <c r="H1492" s="18"/>
      <c r="I1492" s="15"/>
      <c r="J1492" s="15"/>
      <c r="K1492" s="18" t="str">
        <f>VLOOKUP(F1492,'Datos por dni'!$B$10:$AM$2168,11,0)</f>
        <v>Fines de semana y feriados</v>
      </c>
      <c r="L1492" s="15"/>
      <c r="M1492" s="15"/>
      <c r="N1492" s="15"/>
      <c r="O1492" s="15"/>
      <c r="P1492" s="15"/>
      <c r="Q1492" s="15"/>
    </row>
    <row r="1493">
      <c r="A1493" s="9" t="s">
        <v>673</v>
      </c>
      <c r="B1493" s="80">
        <f>VLOOKUP(F1493,'Datos por dni'!$B$1217:$AT$2185,2,0)</f>
        <v>44225.76021</v>
      </c>
      <c r="C1493" s="15" t="str">
        <f>VLOOKUP(F1493,'Datos por dni'!$B$1217:$V$2185,9,0)</f>
        <v/>
      </c>
      <c r="D1493" s="15" t="str">
        <f>IFERROR(__xludf.DUMMYFUNCTION("IF(REGEXMATCH(E1493,""^[0-9]{8}$""),""DNI"",IF(E1493&lt;&gt;"""",""OTRO"",""""))"),"DNI")</f>
        <v>DNI</v>
      </c>
      <c r="E1493" s="42" t="s">
        <v>952</v>
      </c>
      <c r="F1493" s="25">
        <v>3.2936304E7</v>
      </c>
      <c r="G1493" s="15" t="str">
        <f>VLOOKUP(TEXT(F1493,"0"),'Nacionalidades de todo por dni'!$A$2:$B$2168,2,0)</f>
        <v>Argentina</v>
      </c>
      <c r="H1493" s="18"/>
      <c r="I1493" s="15"/>
      <c r="J1493" s="15"/>
      <c r="K1493" s="18" t="str">
        <f>VLOOKUP(F1493,'Datos por dni'!$B$10:$AM$2168,11,0)</f>
        <v>Por el momento todas las anteriores</v>
      </c>
      <c r="L1493" s="15"/>
      <c r="M1493" s="15"/>
      <c r="N1493" s="15"/>
      <c r="O1493" s="15"/>
      <c r="P1493" s="15"/>
      <c r="Q1493" s="15"/>
    </row>
    <row r="1494">
      <c r="A1494" s="9" t="s">
        <v>673</v>
      </c>
      <c r="B1494" s="80">
        <f>VLOOKUP(F1494,'Datos por dni'!$B$1217:$AT$2185,2,0)</f>
        <v>44226.91494</v>
      </c>
      <c r="C1494" s="15" t="str">
        <f>VLOOKUP(F1494,'Datos por dni'!$B$1217:$V$2185,9,0)</f>
        <v/>
      </c>
      <c r="D1494" s="15" t="str">
        <f>IFERROR(__xludf.DUMMYFUNCTION("IF(REGEXMATCH(E1494,""^[0-9]{8}$""),""DNI"",IF(E1494&lt;&gt;"""",""OTRO"",""""))"),"DNI")</f>
        <v>DNI</v>
      </c>
      <c r="E1494" s="42" t="s">
        <v>953</v>
      </c>
      <c r="F1494" s="25">
        <v>4.4094186E7</v>
      </c>
      <c r="G1494" s="15" t="str">
        <f>VLOOKUP(TEXT(F1494,"0"),'Nacionalidades de todo por dni'!$A$2:$B$2168,2,0)</f>
        <v>Argentina</v>
      </c>
      <c r="H1494" s="18"/>
      <c r="I1494" s="15"/>
      <c r="J1494" s="15"/>
      <c r="K1494" s="18" t="str">
        <f>VLOOKUP(F1494,'Datos por dni'!$B$10:$AM$2168,11,0)</f>
        <v>Días de semana por la mañana</v>
      </c>
      <c r="L1494" s="15"/>
      <c r="M1494" s="15"/>
      <c r="N1494" s="15"/>
      <c r="O1494" s="15"/>
      <c r="P1494" s="15"/>
      <c r="Q1494" s="15"/>
    </row>
    <row r="1495">
      <c r="A1495" s="9" t="s">
        <v>673</v>
      </c>
      <c r="B1495" s="80">
        <f>VLOOKUP(F1495,'Datos por dni'!$B$1217:$AT$2185,2,0)</f>
        <v>44228.65282</v>
      </c>
      <c r="C1495" s="15" t="str">
        <f>VLOOKUP(F1495,'Datos por dni'!$B$1217:$V$2185,9,0)</f>
        <v/>
      </c>
      <c r="D1495" s="15" t="str">
        <f>IFERROR(__xludf.DUMMYFUNCTION("IF(REGEXMATCH(E1495,""^[0-9]{8}$""),""DNI"",IF(E1495&lt;&gt;"""",""OTRO"",""""))"),"DNI")</f>
        <v>DNI</v>
      </c>
      <c r="E1495" s="42" t="s">
        <v>954</v>
      </c>
      <c r="F1495" s="25">
        <v>3.3441271E7</v>
      </c>
      <c r="G1495" s="15" t="str">
        <f>VLOOKUP(TEXT(F1495,"0"),'Nacionalidades de todo por dni'!$A$2:$B$2168,2,0)</f>
        <v>Argentina</v>
      </c>
      <c r="H1495" s="18"/>
      <c r="I1495" s="15"/>
      <c r="J1495" s="15"/>
      <c r="K1495" s="18" t="str">
        <f>VLOOKUP(F1495,'Datos por dni'!$B$10:$AM$2168,11,0)</f>
        <v>Todos. </v>
      </c>
      <c r="L1495" s="15"/>
      <c r="M1495" s="15"/>
      <c r="N1495" s="15"/>
      <c r="O1495" s="15"/>
      <c r="P1495" s="15"/>
      <c r="Q1495" s="15"/>
    </row>
    <row r="1496">
      <c r="A1496" s="9" t="s">
        <v>673</v>
      </c>
      <c r="B1496" s="80">
        <f>VLOOKUP(F1496,'Datos por dni'!$B$1217:$AT$2185,2,0)</f>
        <v>44228.66167</v>
      </c>
      <c r="C1496" s="15" t="str">
        <f>VLOOKUP(F1496,'Datos por dni'!$B$1217:$V$2185,9,0)</f>
        <v/>
      </c>
      <c r="D1496" s="15" t="str">
        <f>IFERROR(__xludf.DUMMYFUNCTION("IF(REGEXMATCH(E1496,""^[0-9]{8}$""),""DNI"",IF(E1496&lt;&gt;"""",""OTRO"",""""))"),"DNI")</f>
        <v>DNI</v>
      </c>
      <c r="E1496" s="42" t="s">
        <v>955</v>
      </c>
      <c r="F1496" s="25">
        <v>3.7766158E7</v>
      </c>
      <c r="G1496" s="15" t="str">
        <f>VLOOKUP(TEXT(F1496,"0"),'Nacionalidades de todo por dni'!$A$2:$B$2168,2,0)</f>
        <v>Argentina</v>
      </c>
      <c r="H1496" s="18"/>
      <c r="I1496" s="15"/>
      <c r="J1496" s="15"/>
      <c r="K1496" s="18" t="str">
        <f>VLOOKUP(F1496,'Datos por dni'!$B$10:$AM$2168,11,0)</f>
        <v>Fines de semana y feriados</v>
      </c>
      <c r="L1496" s="15"/>
      <c r="M1496" s="15"/>
      <c r="N1496" s="15"/>
      <c r="O1496" s="15"/>
      <c r="P1496" s="15"/>
      <c r="Q1496" s="15"/>
    </row>
    <row r="1497">
      <c r="A1497" s="9" t="s">
        <v>673</v>
      </c>
      <c r="B1497" s="80">
        <f>VLOOKUP(F1497,'Datos por dni'!$B$1217:$AT$2185,2,0)</f>
        <v>44228.65282</v>
      </c>
      <c r="C1497" s="15" t="str">
        <f>VLOOKUP(F1497,'Datos por dni'!$B$1217:$V$2185,9,0)</f>
        <v/>
      </c>
      <c r="D1497" s="15" t="str">
        <f>IFERROR(__xludf.DUMMYFUNCTION("IF(REGEXMATCH(E1497,""^[0-9]{8}$""),""DNI"",IF(E1497&lt;&gt;"""",""OTRO"",""""))"),"DNI")</f>
        <v>DNI</v>
      </c>
      <c r="E1497" s="42" t="s">
        <v>954</v>
      </c>
      <c r="F1497" s="25">
        <v>3.3441271E7</v>
      </c>
      <c r="G1497" s="15" t="str">
        <f>VLOOKUP(TEXT(F1497,"0"),'Nacionalidades de todo por dni'!$A$2:$B$2168,2,0)</f>
        <v>Argentina</v>
      </c>
      <c r="H1497" s="18"/>
      <c r="I1497" s="15"/>
      <c r="J1497" s="15"/>
      <c r="K1497" s="18" t="str">
        <f>VLOOKUP(F1497,'Datos por dni'!$B$10:$AM$2168,11,0)</f>
        <v>Todos. </v>
      </c>
      <c r="L1497" s="15"/>
      <c r="M1497" s="15"/>
      <c r="N1497" s="15"/>
      <c r="O1497" s="15"/>
      <c r="P1497" s="15"/>
      <c r="Q1497" s="15"/>
    </row>
    <row r="1498">
      <c r="A1498" s="9" t="s">
        <v>673</v>
      </c>
      <c r="B1498" s="80">
        <f>VLOOKUP(F1498,'Datos por dni'!$B$1217:$AT$2185,2,0)</f>
        <v>44229.49683</v>
      </c>
      <c r="C1498" s="15" t="str">
        <f>VLOOKUP(F1498,'Datos por dni'!$B$1217:$V$2185,9,0)</f>
        <v/>
      </c>
      <c r="D1498" s="15" t="str">
        <f>IFERROR(__xludf.DUMMYFUNCTION("IF(REGEXMATCH(E1498,""^[0-9]{8}$""),""DNI"",IF(E1498&lt;&gt;"""",""OTRO"",""""))"),"DNI")</f>
        <v>DNI</v>
      </c>
      <c r="E1498" s="42" t="s">
        <v>956</v>
      </c>
      <c r="F1498" s="25">
        <v>4.047164E7</v>
      </c>
      <c r="G1498" s="15" t="str">
        <f>VLOOKUP(TEXT(F1498,"0"),'Nacionalidades de todo por dni'!$A$2:$B$2168,2,0)</f>
        <v>Argentina</v>
      </c>
      <c r="H1498" s="18"/>
      <c r="I1498" s="15"/>
      <c r="J1498" s="15"/>
      <c r="K1498" s="18" t="str">
        <f>VLOOKUP(F1498,'Datos por dni'!$B$10:$AM$2168,11,0)</f>
        <v>Días de semana por la tarde</v>
      </c>
      <c r="L1498" s="15"/>
      <c r="M1498" s="15"/>
      <c r="N1498" s="15"/>
      <c r="O1498" s="15"/>
      <c r="P1498" s="15"/>
      <c r="Q1498" s="15"/>
    </row>
    <row r="1499">
      <c r="A1499" s="9" t="s">
        <v>673</v>
      </c>
      <c r="B1499" s="80">
        <f>VLOOKUP(F1499,'Datos por dni'!$B$1217:$AT$2185,2,0)</f>
        <v>44229.53468</v>
      </c>
      <c r="C1499" s="15" t="str">
        <f>VLOOKUP(F1499,'Datos por dni'!$B$1217:$V$2185,9,0)</f>
        <v/>
      </c>
      <c r="D1499" s="15" t="str">
        <f>IFERROR(__xludf.DUMMYFUNCTION("IF(REGEXMATCH(E1499,""^[0-9]{8}$""),""DNI"",IF(E1499&lt;&gt;"""",""OTRO"",""""))"),"DNI")</f>
        <v>DNI</v>
      </c>
      <c r="E1499" s="42" t="s">
        <v>957</v>
      </c>
      <c r="F1499" s="25">
        <v>3.9774801E7</v>
      </c>
      <c r="G1499" s="15" t="str">
        <f>VLOOKUP(TEXT(F1499,"0"),'Nacionalidades de todo por dni'!$A$2:$B$2168,2,0)</f>
        <v>Argentina</v>
      </c>
      <c r="H1499" s="18"/>
      <c r="I1499" s="15"/>
      <c r="J1499" s="15"/>
      <c r="K1499" s="18" t="str">
        <f>VLOOKUP(F1499,'Datos por dni'!$B$10:$AM$2168,11,0)</f>
        <v>Flexibilidad de horarios </v>
      </c>
      <c r="L1499" s="15"/>
      <c r="M1499" s="15"/>
      <c r="N1499" s="15"/>
      <c r="O1499" s="15"/>
      <c r="P1499" s="15"/>
      <c r="Q1499" s="15"/>
    </row>
    <row r="1500">
      <c r="A1500" s="9" t="s">
        <v>673</v>
      </c>
      <c r="B1500" s="80">
        <f>VLOOKUP(F1500,'Datos por dni'!$B$1217:$AT$2185,2,0)</f>
        <v>44229.54202</v>
      </c>
      <c r="C1500" s="15" t="str">
        <f>VLOOKUP(F1500,'Datos por dni'!$B$1217:$V$2185,9,0)</f>
        <v/>
      </c>
      <c r="D1500" s="15" t="str">
        <f>IFERROR(__xludf.DUMMYFUNCTION("IF(REGEXMATCH(E1500,""^[0-9]{8}$""),""DNI"",IF(E1500&lt;&gt;"""",""OTRO"",""""))"),"OTRO")</f>
        <v>OTRO</v>
      </c>
      <c r="E1500" s="42" t="s">
        <v>958</v>
      </c>
      <c r="F1500" s="25">
        <v>1.022398074E9</v>
      </c>
      <c r="G1500" s="15" t="str">
        <f>VLOOKUP(TEXT(F1500,"0"),'Nacionalidades de todo por dni'!$A$2:$B$2168,2,0)</f>
        <v>Colombia</v>
      </c>
      <c r="H1500" s="18"/>
      <c r="I1500" s="15"/>
      <c r="J1500" s="15"/>
      <c r="K1500" s="18" t="str">
        <f>VLOOKUP(F1500,'Datos por dni'!$B$10:$AM$2168,11,0)</f>
        <v>Fines de semana, y entre semana en las tardes </v>
      </c>
      <c r="L1500" s="15"/>
      <c r="M1500" s="15"/>
      <c r="N1500" s="15"/>
      <c r="O1500" s="15"/>
      <c r="P1500" s="15"/>
      <c r="Q1500" s="15"/>
    </row>
    <row r="1501">
      <c r="A1501" s="9" t="s">
        <v>673</v>
      </c>
      <c r="B1501" s="80">
        <f>VLOOKUP(F1501,'Datos por dni'!$B$1217:$AT$2185,2,0)</f>
        <v>44229.56717</v>
      </c>
      <c r="C1501" s="15" t="str">
        <f>VLOOKUP(F1501,'Datos por dni'!$B$1217:$V$2185,9,0)</f>
        <v/>
      </c>
      <c r="D1501" s="15" t="str">
        <f>IFERROR(__xludf.DUMMYFUNCTION("IF(REGEXMATCH(E1501,""^[0-9]{8}$""),""DNI"",IF(E1501&lt;&gt;"""",""OTRO"",""""))"),"DNI")</f>
        <v>DNI</v>
      </c>
      <c r="E1501" s="42" t="s">
        <v>959</v>
      </c>
      <c r="F1501" s="25">
        <v>4.163879E7</v>
      </c>
      <c r="G1501" s="15" t="str">
        <f>VLOOKUP(TEXT(F1501,"0"),'Nacionalidades de todo por dni'!$A$2:$B$2168,2,0)</f>
        <v>Argentina</v>
      </c>
      <c r="H1501" s="18"/>
      <c r="I1501" s="15"/>
      <c r="J1501" s="15"/>
      <c r="K1501" s="18" t="str">
        <f>VLOOKUP(F1501,'Datos por dni'!$B$10:$AM$2168,11,0)</f>
        <v>Días de semana por la mañana</v>
      </c>
      <c r="L1501" s="15"/>
      <c r="M1501" s="15"/>
      <c r="N1501" s="15"/>
      <c r="O1501" s="15"/>
      <c r="P1501" s="15"/>
      <c r="Q1501" s="15"/>
    </row>
    <row r="1502">
      <c r="A1502" s="9" t="s">
        <v>673</v>
      </c>
      <c r="B1502" s="80">
        <f>VLOOKUP(F1502,'Datos por dni'!$B$1217:$AT$2185,2,0)</f>
        <v>44229.59686</v>
      </c>
      <c r="C1502" s="15" t="str">
        <f>VLOOKUP(F1502,'Datos por dni'!$B$1217:$V$2185,9,0)</f>
        <v/>
      </c>
      <c r="D1502" s="15" t="str">
        <f>IFERROR(__xludf.DUMMYFUNCTION("IF(REGEXMATCH(E1502,""^[0-9]{8}$""),""DNI"",IF(E1502&lt;&gt;"""",""OTRO"",""""))"),"DNI")</f>
        <v>DNI</v>
      </c>
      <c r="E1502" s="42" t="s">
        <v>960</v>
      </c>
      <c r="F1502" s="25">
        <v>3.3638754E7</v>
      </c>
      <c r="G1502" s="15" t="str">
        <f>VLOOKUP(TEXT(F1502,"0"),'Nacionalidades de todo por dni'!$A$2:$B$2168,2,0)</f>
        <v>Argentina</v>
      </c>
      <c r="H1502" s="18"/>
      <c r="I1502" s="15"/>
      <c r="J1502" s="15"/>
      <c r="K1502" s="18" t="str">
        <f>VLOOKUP(F1502,'Datos por dni'!$B$10:$AM$2168,11,0)</f>
        <v>Días de semana por la tarde</v>
      </c>
      <c r="L1502" s="15"/>
      <c r="M1502" s="15"/>
      <c r="N1502" s="15"/>
      <c r="O1502" s="15"/>
      <c r="P1502" s="15"/>
      <c r="Q1502" s="15"/>
    </row>
    <row r="1503">
      <c r="A1503" s="9" t="s">
        <v>673</v>
      </c>
      <c r="B1503" s="80">
        <f>VLOOKUP(F1503,'Datos por dni'!$B$1217:$AT$2185,2,0)</f>
        <v>44229.73324</v>
      </c>
      <c r="C1503" s="15" t="str">
        <f>VLOOKUP(F1503,'Datos por dni'!$B$1217:$V$2185,9,0)</f>
        <v/>
      </c>
      <c r="D1503" s="15" t="str">
        <f>IFERROR(__xludf.DUMMYFUNCTION("IF(REGEXMATCH(E1503,""^[0-9]{8}$""),""DNI"",IF(E1503&lt;&gt;"""",""OTRO"",""""))"),"DNI")</f>
        <v>DNI</v>
      </c>
      <c r="E1503" s="42" t="s">
        <v>961</v>
      </c>
      <c r="F1503" s="25">
        <v>3.9958093E7</v>
      </c>
      <c r="G1503" s="15" t="str">
        <f>VLOOKUP(TEXT(F1503,"0"),'Nacionalidades de todo por dni'!$A$2:$B$2168,2,0)</f>
        <v>Argentina</v>
      </c>
      <c r="H1503" s="18"/>
      <c r="I1503" s="15"/>
      <c r="J1503" s="15"/>
      <c r="K1503" s="18" t="str">
        <f>VLOOKUP(F1503,'Datos por dni'!$B$10:$AM$2168,11,0)</f>
        <v>Tengo horarios muy rotativos, así que toda info me sirve para ir uniéndome en cuanto pueda!</v>
      </c>
      <c r="L1503" s="15"/>
      <c r="M1503" s="15"/>
      <c r="N1503" s="15"/>
      <c r="O1503" s="15"/>
      <c r="P1503" s="15"/>
      <c r="Q1503" s="15"/>
    </row>
    <row r="1504">
      <c r="A1504" s="9" t="s">
        <v>673</v>
      </c>
      <c r="B1504" s="80">
        <f>VLOOKUP(F1504,'Datos por dni'!$B$1217:$AT$2185,2,0)</f>
        <v>44229.87441</v>
      </c>
      <c r="C1504" s="15" t="str">
        <f>VLOOKUP(F1504,'Datos por dni'!$B$1217:$V$2185,9,0)</f>
        <v/>
      </c>
      <c r="D1504" s="15" t="str">
        <f>IFERROR(__xludf.DUMMYFUNCTION("IF(REGEXMATCH(E1504,""^[0-9]{8}$""),""DNI"",IF(E1504&lt;&gt;"""",""OTRO"",""""))"),"DNI")</f>
        <v>DNI</v>
      </c>
      <c r="E1504" s="42" t="s">
        <v>962</v>
      </c>
      <c r="F1504" s="25">
        <v>3.0449142E7</v>
      </c>
      <c r="G1504" s="15" t="str">
        <f>VLOOKUP(TEXT(F1504,"0"),'Nacionalidades de todo por dni'!$A$2:$B$2168,2,0)</f>
        <v>Argentina</v>
      </c>
      <c r="H1504" s="18"/>
      <c r="I1504" s="15"/>
      <c r="J1504" s="15"/>
      <c r="K1504" s="18" t="str">
        <f>VLOOKUP(F1504,'Datos por dni'!$B$10:$AM$2168,11,0)</f>
        <v>Días de semana por la tarde</v>
      </c>
      <c r="L1504" s="15"/>
      <c r="M1504" s="15"/>
      <c r="N1504" s="15"/>
      <c r="O1504" s="15"/>
      <c r="P1504" s="15"/>
      <c r="Q1504" s="15"/>
    </row>
    <row r="1505">
      <c r="A1505" s="9" t="s">
        <v>673</v>
      </c>
      <c r="B1505" s="80">
        <f>VLOOKUP(F1505,'Datos por dni'!$B$1217:$AT$2185,2,0)</f>
        <v>44230.00694</v>
      </c>
      <c r="C1505" s="15" t="str">
        <f>VLOOKUP(F1505,'Datos por dni'!$B$1217:$V$2185,9,0)</f>
        <v/>
      </c>
      <c r="D1505" s="15" t="str">
        <f>IFERROR(__xludf.DUMMYFUNCTION("IF(REGEXMATCH(E1505,""^[0-9]{8}$""),""DNI"",IF(E1505&lt;&gt;"""",""OTRO"",""""))"),"DNI")</f>
        <v>DNI</v>
      </c>
      <c r="E1505" s="42" t="s">
        <v>963</v>
      </c>
      <c r="F1505" s="25">
        <v>3.2355553E7</v>
      </c>
      <c r="G1505" s="15" t="str">
        <f>VLOOKUP(TEXT(F1505,"0"),'Nacionalidades de todo por dni'!$A$2:$B$2168,2,0)</f>
        <v>Argentina</v>
      </c>
      <c r="H1505" s="18"/>
      <c r="I1505" s="15"/>
      <c r="J1505" s="15"/>
      <c r="K1505" s="18" t="str">
        <f>VLOOKUP(F1505,'Datos por dni'!$B$10:$AM$2168,11,0)</f>
        <v>Días de semana por la tarde dependiendo el horario, fines de semana y feriados</v>
      </c>
      <c r="L1505" s="15"/>
      <c r="M1505" s="15"/>
      <c r="N1505" s="15"/>
      <c r="O1505" s="15"/>
      <c r="P1505" s="15"/>
      <c r="Q1505" s="15"/>
    </row>
    <row r="1506">
      <c r="A1506" s="9" t="s">
        <v>673</v>
      </c>
      <c r="B1506" s="80">
        <f>VLOOKUP(F1506,'Datos por dni'!$B$1217:$AT$2185,2,0)</f>
        <v>44230.76329</v>
      </c>
      <c r="C1506" s="15" t="str">
        <f>VLOOKUP(F1506,'Datos por dni'!$B$1217:$V$2185,9,0)</f>
        <v/>
      </c>
      <c r="D1506" s="15" t="str">
        <f>IFERROR(__xludf.DUMMYFUNCTION("IF(REGEXMATCH(E1506,""^[0-9]{8}$""),""DNI"",IF(E1506&lt;&gt;"""",""OTRO"",""""))"),"DNI")</f>
        <v>DNI</v>
      </c>
      <c r="E1506" s="42" t="s">
        <v>964</v>
      </c>
      <c r="F1506" s="25">
        <v>4.373041E7</v>
      </c>
      <c r="G1506" s="15" t="str">
        <f>VLOOKUP(TEXT(F1506,"0"),'Nacionalidades de todo por dni'!$A$2:$B$2168,2,0)</f>
        <v>Argentina</v>
      </c>
      <c r="H1506" s="18"/>
      <c r="I1506" s="15"/>
      <c r="J1506" s="15"/>
      <c r="K1506" s="18" t="str">
        <f>VLOOKUP(F1506,'Datos por dni'!$B$10:$AM$2168,11,0)</f>
        <v>todos los dias, preferentemente de mañana</v>
      </c>
      <c r="L1506" s="15"/>
      <c r="M1506" s="15"/>
      <c r="N1506" s="15"/>
      <c r="O1506" s="15"/>
      <c r="P1506" s="15"/>
      <c r="Q1506" s="15"/>
    </row>
    <row r="1507">
      <c r="A1507" s="9" t="s">
        <v>673</v>
      </c>
      <c r="B1507" s="80">
        <f>VLOOKUP(F1507,'Datos por dni'!$B$1217:$AT$2185,2,0)</f>
        <v>44231.44589</v>
      </c>
      <c r="C1507" s="15" t="str">
        <f>VLOOKUP(F1507,'Datos por dni'!$B$1217:$V$2185,9,0)</f>
        <v/>
      </c>
      <c r="D1507" s="15" t="str">
        <f>IFERROR(__xludf.DUMMYFUNCTION("IF(REGEXMATCH(E1507,""^[0-9]{8}$""),""DNI"",IF(E1507&lt;&gt;"""",""OTRO"",""""))"),"DNI")</f>
        <v>DNI</v>
      </c>
      <c r="E1507" s="42" t="s">
        <v>965</v>
      </c>
      <c r="F1507" s="25">
        <v>4.5545228E7</v>
      </c>
      <c r="G1507" s="15" t="str">
        <f>VLOOKUP(TEXT(F1507,"0"),'Nacionalidades de todo por dni'!$A$2:$B$2168,2,0)</f>
        <v>Argentina</v>
      </c>
      <c r="H1507" s="18"/>
      <c r="I1507" s="15"/>
      <c r="J1507" s="15"/>
      <c r="K1507" s="18" t="str">
        <f>VLOOKUP(F1507,'Datos por dni'!$B$10:$AM$2168,11,0)</f>
        <v>Fines de semana y feriados</v>
      </c>
      <c r="L1507" s="15"/>
      <c r="M1507" s="15"/>
      <c r="N1507" s="15"/>
      <c r="O1507" s="15"/>
      <c r="P1507" s="15"/>
      <c r="Q1507" s="15"/>
    </row>
    <row r="1508">
      <c r="A1508" s="9" t="s">
        <v>673</v>
      </c>
      <c r="B1508" s="80">
        <f>VLOOKUP(F1508,'Datos por dni'!$B$1217:$AT$2185,2,0)</f>
        <v>44229.87441</v>
      </c>
      <c r="C1508" s="15" t="str">
        <f>VLOOKUP(F1508,'Datos por dni'!$B$1217:$V$2185,9,0)</f>
        <v/>
      </c>
      <c r="D1508" s="15" t="str">
        <f>IFERROR(__xludf.DUMMYFUNCTION("IF(REGEXMATCH(E1508,""^[0-9]{8}$""),""DNI"",IF(E1508&lt;&gt;"""",""OTRO"",""""))"),"DNI")</f>
        <v>DNI</v>
      </c>
      <c r="E1508" s="42" t="s">
        <v>962</v>
      </c>
      <c r="F1508" s="25">
        <v>3.0449142E7</v>
      </c>
      <c r="G1508" s="15" t="str">
        <f>VLOOKUP(TEXT(F1508,"0"),'Nacionalidades de todo por dni'!$A$2:$B$2168,2,0)</f>
        <v>Argentina</v>
      </c>
      <c r="H1508" s="18"/>
      <c r="I1508" s="15"/>
      <c r="J1508" s="15"/>
      <c r="K1508" s="18" t="str">
        <f>VLOOKUP(F1508,'Datos por dni'!$B$10:$AM$2168,11,0)</f>
        <v>Días de semana por la tarde</v>
      </c>
      <c r="L1508" s="15"/>
      <c r="M1508" s="15"/>
      <c r="N1508" s="15"/>
      <c r="O1508" s="15"/>
      <c r="P1508" s="15"/>
      <c r="Q1508" s="15"/>
    </row>
    <row r="1509">
      <c r="A1509" s="9" t="s">
        <v>673</v>
      </c>
      <c r="B1509" s="80">
        <f>VLOOKUP(F1509,'Datos por dni'!$B$1217:$AT$2185,2,0)</f>
        <v>44231.56612</v>
      </c>
      <c r="C1509" s="15" t="str">
        <f>VLOOKUP(F1509,'Datos por dni'!$B$1217:$V$2185,9,0)</f>
        <v/>
      </c>
      <c r="D1509" s="15" t="str">
        <f>IFERROR(__xludf.DUMMYFUNCTION("IF(REGEXMATCH(E1509,""^[0-9]{8}$""),""DNI"",IF(E1509&lt;&gt;"""",""OTRO"",""""))"),"DNI")</f>
        <v>DNI</v>
      </c>
      <c r="E1509" s="42" t="s">
        <v>966</v>
      </c>
      <c r="F1509" s="25">
        <v>3.9463833E7</v>
      </c>
      <c r="G1509" s="15" t="str">
        <f>VLOOKUP(TEXT(F1509,"0"),'Nacionalidades de todo por dni'!$A$2:$B$2168,2,0)</f>
        <v>Argentina</v>
      </c>
      <c r="H1509" s="18"/>
      <c r="I1509" s="15"/>
      <c r="J1509" s="15"/>
      <c r="K1509" s="18" t="str">
        <f>VLOOKUP(F1509,'Datos por dni'!$B$10:$AM$2168,11,0)</f>
        <v>Días de semana por la mañana</v>
      </c>
      <c r="L1509" s="15"/>
      <c r="M1509" s="15"/>
      <c r="N1509" s="15"/>
      <c r="O1509" s="15"/>
      <c r="P1509" s="15"/>
      <c r="Q1509" s="15"/>
    </row>
    <row r="1510">
      <c r="A1510" s="9" t="s">
        <v>673</v>
      </c>
      <c r="B1510" s="80">
        <f>VLOOKUP(F1510,'Datos por dni'!$B$1217:$AT$2185,2,0)</f>
        <v>44222.611</v>
      </c>
      <c r="C1510" s="15" t="str">
        <f>VLOOKUP(F1510,'Datos por dni'!$B$1217:$V$2185,9,0)</f>
        <v/>
      </c>
      <c r="D1510" s="15" t="str">
        <f>IFERROR(__xludf.DUMMYFUNCTION("IF(REGEXMATCH(E1510,""^[0-9]{8}$""),""DNI"",IF(E1510&lt;&gt;"""",""OTRO"",""""))"),"DNI")</f>
        <v>DNI</v>
      </c>
      <c r="E1510" s="42" t="s">
        <v>280</v>
      </c>
      <c r="F1510" s="25">
        <v>2.8418358E7</v>
      </c>
      <c r="G1510" s="15" t="str">
        <f>VLOOKUP(TEXT(F1510,"0"),'Nacionalidades de todo por dni'!$A$2:$B$2168,2,0)</f>
        <v>Argentina</v>
      </c>
      <c r="H1510" s="18"/>
      <c r="I1510" s="18" t="str">
        <f>IF(ISNUMBER(SEARCH("veces",K1510)),MID(K1510,FIND("veces",K1510)-2,1),"")</f>
        <v>3</v>
      </c>
      <c r="J1510" s="15"/>
      <c r="K1510" s="18" t="str">
        <f>VLOOKUP(F1510,'Datos por dni'!$B$10:$AM$2168,11,0)</f>
        <v>4 horas diarias, 3 veces por semana, de lunes a viernes por la TARDE.</v>
      </c>
      <c r="L1510" s="15"/>
      <c r="M1510" s="15"/>
      <c r="N1510" s="15"/>
      <c r="O1510" s="15"/>
      <c r="P1510" s="15"/>
      <c r="Q1510" s="15"/>
    </row>
    <row r="1511">
      <c r="A1511" s="9" t="s">
        <v>673</v>
      </c>
      <c r="B1511" s="80">
        <f>VLOOKUP(F1511,'Datos por dni'!$B$1217:$AT$2185,2,0)</f>
        <v>44236.80896</v>
      </c>
      <c r="C1511" s="15" t="str">
        <f>VLOOKUP(F1511,'Datos por dni'!$B$1217:$V$2185,9,0)</f>
        <v/>
      </c>
      <c r="D1511" s="15" t="str">
        <f>IFERROR(__xludf.DUMMYFUNCTION("IF(REGEXMATCH(E1511,""^[0-9]{8}$""),""DNI"",IF(E1511&lt;&gt;"""",""OTRO"",""""))"),"DNI")</f>
        <v>DNI</v>
      </c>
      <c r="E1511" s="42" t="s">
        <v>967</v>
      </c>
      <c r="F1511" s="25">
        <v>3.7398341E7</v>
      </c>
      <c r="G1511" s="15" t="str">
        <f>VLOOKUP(TEXT(F1511,"0"),'Nacionalidades de todo por dni'!$A$2:$B$2168,2,0)</f>
        <v>Argentina</v>
      </c>
      <c r="H1511" s="18"/>
      <c r="I1511" s="15"/>
      <c r="J1511" s="15"/>
      <c r="K1511" s="18" t="str">
        <f>VLOOKUP(F1511,'Datos por dni'!$B$10:$AM$2168,11,0)</f>
        <v>Fines de semana y feriados</v>
      </c>
      <c r="L1511" s="15"/>
      <c r="M1511" s="15"/>
      <c r="N1511" s="15"/>
      <c r="O1511" s="15"/>
      <c r="P1511" s="15"/>
      <c r="Q1511" s="15"/>
    </row>
    <row r="1512">
      <c r="A1512" s="9" t="s">
        <v>673</v>
      </c>
      <c r="B1512" s="80">
        <f>VLOOKUP(F1512,'Datos por dni'!$B$1217:$AT$2185,2,0)</f>
        <v>44237.79124</v>
      </c>
      <c r="C1512" s="15" t="str">
        <f>VLOOKUP(F1512,'Datos por dni'!$B$1217:$V$2185,9,0)</f>
        <v/>
      </c>
      <c r="D1512" s="15" t="str">
        <f>IFERROR(__xludf.DUMMYFUNCTION("IF(REGEXMATCH(E1512,""^[0-9]{8}$""),""DNI"",IF(E1512&lt;&gt;"""",""OTRO"",""""))"),"DNI")</f>
        <v>DNI</v>
      </c>
      <c r="E1512" s="42" t="s">
        <v>968</v>
      </c>
      <c r="F1512" s="25">
        <v>3.8346915E7</v>
      </c>
      <c r="G1512" s="15" t="str">
        <f>VLOOKUP(TEXT(F1512,"0"),'Nacionalidades de todo por dni'!$A$2:$B$2168,2,0)</f>
        <v>Argentina</v>
      </c>
      <c r="H1512" s="18"/>
      <c r="I1512" s="15"/>
      <c r="J1512" s="15"/>
      <c r="K1512" s="18" t="str">
        <f>VLOOKUP(F1512,'Datos por dni'!$B$10:$AM$2168,11,0)</f>
        <v>Fines de semana y feriados</v>
      </c>
      <c r="L1512" s="15"/>
      <c r="M1512" s="15"/>
      <c r="N1512" s="15"/>
      <c r="O1512" s="15"/>
      <c r="P1512" s="15"/>
      <c r="Q1512" s="15"/>
    </row>
    <row r="1513">
      <c r="A1513" s="9" t="s">
        <v>673</v>
      </c>
      <c r="B1513" s="80">
        <f>VLOOKUP(F1513,'Datos por dni'!$B$1217:$AT$2185,2,0)</f>
        <v>44237.84064</v>
      </c>
      <c r="C1513" s="15" t="str">
        <f>VLOOKUP(F1513,'Datos por dni'!$B$1217:$V$2185,9,0)</f>
        <v/>
      </c>
      <c r="D1513" s="15" t="str">
        <f>IFERROR(__xludf.DUMMYFUNCTION("IF(REGEXMATCH(E1513,""^[0-9]{8}$""),""DNI"",IF(E1513&lt;&gt;"""",""OTRO"",""""))"),"DNI")</f>
        <v>DNI</v>
      </c>
      <c r="E1513" s="42" t="s">
        <v>969</v>
      </c>
      <c r="F1513" s="25">
        <v>3.8563628E7</v>
      </c>
      <c r="G1513" s="15" t="str">
        <f>VLOOKUP(TEXT(F1513,"0"),'Nacionalidades de todo por dni'!$A$2:$B$2168,2,0)</f>
        <v>Argentina</v>
      </c>
      <c r="H1513" s="18"/>
      <c r="I1513" s="15"/>
      <c r="J1513" s="15"/>
      <c r="K1513" s="18" t="str">
        <f>VLOOKUP(F1513,'Datos por dni'!$B$10:$AM$2168,11,0)</f>
        <v>Fines de semana y feriados</v>
      </c>
      <c r="L1513" s="15"/>
      <c r="M1513" s="15"/>
      <c r="N1513" s="15"/>
      <c r="O1513" s="15"/>
      <c r="P1513" s="15"/>
      <c r="Q1513" s="15"/>
    </row>
    <row r="1514">
      <c r="A1514" s="9" t="s">
        <v>673</v>
      </c>
      <c r="B1514" s="80">
        <f>VLOOKUP(F1514,'Datos por dni'!$B$1217:$AT$2185,2,0)</f>
        <v>44229.59686</v>
      </c>
      <c r="C1514" s="15" t="str">
        <f>VLOOKUP(F1514,'Datos por dni'!$B$1217:$V$2185,9,0)</f>
        <v/>
      </c>
      <c r="D1514" s="15" t="str">
        <f>IFERROR(__xludf.DUMMYFUNCTION("IF(REGEXMATCH(E1514,""^[0-9]{8}$""),""DNI"",IF(E1514&lt;&gt;"""",""OTRO"",""""))"),"DNI")</f>
        <v>DNI</v>
      </c>
      <c r="E1514" s="42" t="s">
        <v>960</v>
      </c>
      <c r="F1514" s="25">
        <v>3.3638754E7</v>
      </c>
      <c r="G1514" s="15" t="str">
        <f>VLOOKUP(TEXT(F1514,"0"),'Nacionalidades de todo por dni'!$A$2:$B$2168,2,0)</f>
        <v>Argentina</v>
      </c>
      <c r="H1514" s="18"/>
      <c r="I1514" s="15"/>
      <c r="J1514" s="15"/>
      <c r="K1514" s="18" t="str">
        <f>VLOOKUP(F1514,'Datos por dni'!$B$10:$AM$2168,11,0)</f>
        <v>Días de semana por la tarde</v>
      </c>
      <c r="L1514" s="15"/>
      <c r="M1514" s="15"/>
      <c r="N1514" s="15"/>
      <c r="O1514" s="15"/>
      <c r="P1514" s="15"/>
      <c r="Q1514" s="15"/>
    </row>
    <row r="1515">
      <c r="A1515" s="9" t="s">
        <v>673</v>
      </c>
      <c r="B1515" s="80">
        <f>VLOOKUP(F1515,'Datos por dni'!$B$1217:$AT$2185,2,0)</f>
        <v>44236.80896</v>
      </c>
      <c r="C1515" s="15" t="str">
        <f>VLOOKUP(F1515,'Datos por dni'!$B$1217:$V$2185,9,0)</f>
        <v/>
      </c>
      <c r="D1515" s="15" t="str">
        <f>IFERROR(__xludf.DUMMYFUNCTION("IF(REGEXMATCH(E1515,""^[0-9]{8}$""),""DNI"",IF(E1515&lt;&gt;"""",""OTRO"",""""))"),"DNI")</f>
        <v>DNI</v>
      </c>
      <c r="E1515" s="42" t="s">
        <v>967</v>
      </c>
      <c r="F1515" s="25">
        <v>3.7398341E7</v>
      </c>
      <c r="G1515" s="15" t="str">
        <f>VLOOKUP(TEXT(F1515,"0"),'Nacionalidades de todo por dni'!$A$2:$B$2168,2,0)</f>
        <v>Argentina</v>
      </c>
      <c r="H1515" s="18"/>
      <c r="I1515" s="15"/>
      <c r="J1515" s="15"/>
      <c r="K1515" s="18" t="str">
        <f>VLOOKUP(F1515,'Datos por dni'!$B$10:$AM$2168,11,0)</f>
        <v>Fines de semana y feriados</v>
      </c>
      <c r="L1515" s="15"/>
      <c r="M1515" s="15"/>
      <c r="N1515" s="15"/>
      <c r="O1515" s="15"/>
      <c r="P1515" s="15"/>
      <c r="Q1515" s="15"/>
    </row>
    <row r="1516">
      <c r="A1516" s="9" t="s">
        <v>673</v>
      </c>
      <c r="B1516" s="80">
        <f>VLOOKUP(F1516,'Datos por dni'!$B$1217:$AT$2185,2,0)</f>
        <v>44243.53784</v>
      </c>
      <c r="C1516" s="15" t="str">
        <f>VLOOKUP(F1516,'Datos por dni'!$B$1217:$V$2185,9,0)</f>
        <v/>
      </c>
      <c r="D1516" s="15" t="str">
        <f>IFERROR(__xludf.DUMMYFUNCTION("IF(REGEXMATCH(E1516,""^[0-9]{8}$""),""DNI"",IF(E1516&lt;&gt;"""",""OTRO"",""""))"),"DNI")</f>
        <v>DNI</v>
      </c>
      <c r="E1516" s="42" t="s">
        <v>970</v>
      </c>
      <c r="F1516" s="25">
        <v>4.4208073E7</v>
      </c>
      <c r="G1516" s="15" t="str">
        <f>VLOOKUP(TEXT(F1516,"0"),'Nacionalidades de todo por dni'!$A$2:$B$2168,2,0)</f>
        <v>Argentina</v>
      </c>
      <c r="H1516" s="18"/>
      <c r="I1516" s="15"/>
      <c r="J1516" s="15"/>
      <c r="K1516" s="18" t="str">
        <f>VLOOKUP(F1516,'Datos por dni'!$B$10:$AM$2168,11,0)</f>
        <v>Días de semana por la mañana</v>
      </c>
      <c r="L1516" s="15"/>
      <c r="M1516" s="15"/>
      <c r="N1516" s="15"/>
      <c r="O1516" s="15"/>
      <c r="P1516" s="15"/>
      <c r="Q1516" s="15"/>
    </row>
    <row r="1517">
      <c r="A1517" s="9" t="s">
        <v>673</v>
      </c>
      <c r="B1517" s="80">
        <f>VLOOKUP(F1517,'Datos por dni'!$B$1217:$AT$2185,2,0)</f>
        <v>44243.61369</v>
      </c>
      <c r="C1517" s="15" t="str">
        <f>VLOOKUP(F1517,'Datos por dni'!$B$1217:$V$2185,9,0)</f>
        <v/>
      </c>
      <c r="D1517" s="15" t="str">
        <f>IFERROR(__xludf.DUMMYFUNCTION("IF(REGEXMATCH(E1517,""^[0-9]{8}$""),""DNI"",IF(E1517&lt;&gt;"""",""OTRO"",""""))"),"DNI")</f>
        <v>DNI</v>
      </c>
      <c r="E1517" s="42" t="s">
        <v>971</v>
      </c>
      <c r="F1517" s="25">
        <v>4.249621E7</v>
      </c>
      <c r="G1517" s="15" t="str">
        <f>VLOOKUP(TEXT(F1517,"0"),'Nacionalidades de todo por dni'!$A$2:$B$2168,2,0)</f>
        <v>Argentina</v>
      </c>
      <c r="H1517" s="18"/>
      <c r="I1517" s="15"/>
      <c r="J1517" s="15"/>
      <c r="K1517" s="18" t="str">
        <f>VLOOKUP(F1517,'Datos por dni'!$B$10:$AM$2168,11,0)</f>
        <v>Días de semana por la tarde</v>
      </c>
      <c r="L1517" s="15"/>
      <c r="M1517" s="15"/>
      <c r="N1517" s="15"/>
      <c r="O1517" s="15"/>
      <c r="P1517" s="15"/>
      <c r="Q1517" s="15"/>
    </row>
    <row r="1518">
      <c r="A1518" s="9" t="s">
        <v>673</v>
      </c>
      <c r="B1518" s="80">
        <f>VLOOKUP(F1518,'Datos por dni'!$B$1217:$AT$2185,2,0)</f>
        <v>44243.53784</v>
      </c>
      <c r="C1518" s="15" t="str">
        <f>VLOOKUP(F1518,'Datos por dni'!$B$1217:$V$2185,9,0)</f>
        <v/>
      </c>
      <c r="D1518" s="15" t="str">
        <f>IFERROR(__xludf.DUMMYFUNCTION("IF(REGEXMATCH(E1518,""^[0-9]{8}$""),""DNI"",IF(E1518&lt;&gt;"""",""OTRO"",""""))"),"DNI")</f>
        <v>DNI</v>
      </c>
      <c r="E1518" s="42" t="s">
        <v>970</v>
      </c>
      <c r="F1518" s="25">
        <v>4.4208073E7</v>
      </c>
      <c r="G1518" s="15" t="str">
        <f>VLOOKUP(TEXT(F1518,"0"),'Nacionalidades de todo por dni'!$A$2:$B$2168,2,0)</f>
        <v>Argentina</v>
      </c>
      <c r="H1518" s="18"/>
      <c r="I1518" s="15"/>
      <c r="J1518" s="15"/>
      <c r="K1518" s="18" t="str">
        <f>VLOOKUP(F1518,'Datos por dni'!$B$10:$AM$2168,11,0)</f>
        <v>Días de semana por la mañana</v>
      </c>
      <c r="L1518" s="15"/>
      <c r="M1518" s="15"/>
      <c r="N1518" s="15"/>
      <c r="O1518" s="15"/>
      <c r="P1518" s="15"/>
      <c r="Q1518" s="15"/>
    </row>
    <row r="1519">
      <c r="A1519" s="9" t="s">
        <v>673</v>
      </c>
      <c r="B1519" s="80">
        <f>VLOOKUP(F1519,'Datos por dni'!$B$1217:$AT$2185,2,0)</f>
        <v>44244.47993</v>
      </c>
      <c r="C1519" s="15" t="str">
        <f>VLOOKUP(F1519,'Datos por dni'!$B$1217:$V$2185,9,0)</f>
        <v/>
      </c>
      <c r="D1519" s="15" t="str">
        <f>IFERROR(__xludf.DUMMYFUNCTION("IF(REGEXMATCH(E1519,""^[0-9]{8}$""),""DNI"",IF(E1519&lt;&gt;"""",""OTRO"",""""))"),"DNI")</f>
        <v>DNI</v>
      </c>
      <c r="E1519" s="42" t="s">
        <v>972</v>
      </c>
      <c r="F1519" s="25">
        <v>3.766507E7</v>
      </c>
      <c r="G1519" s="15" t="str">
        <f>VLOOKUP(TEXT(F1519,"0"),'Nacionalidades de todo por dni'!$A$2:$B$2168,2,0)</f>
        <v>Argentina</v>
      </c>
      <c r="H1519" s="18"/>
      <c r="I1519" s="15"/>
      <c r="J1519" s="15"/>
      <c r="K1519" s="18" t="str">
        <f>VLOOKUP(F1519,'Datos por dni'!$B$10:$AM$2168,11,0)</f>
        <v>Fines de semana y feriados</v>
      </c>
      <c r="L1519" s="15"/>
      <c r="M1519" s="15"/>
      <c r="N1519" s="15"/>
      <c r="O1519" s="15"/>
      <c r="P1519" s="15"/>
      <c r="Q1519" s="15"/>
    </row>
    <row r="1520">
      <c r="A1520" s="9" t="s">
        <v>673</v>
      </c>
      <c r="B1520" s="80">
        <f>VLOOKUP(F1520,'Datos por dni'!$B$1217:$AT$2185,2,0)</f>
        <v>44244.56813</v>
      </c>
      <c r="C1520" s="15" t="str">
        <f>VLOOKUP(F1520,'Datos por dni'!$B$1217:$V$2185,9,0)</f>
        <v/>
      </c>
      <c r="D1520" s="15" t="str">
        <f>IFERROR(__xludf.DUMMYFUNCTION("IF(REGEXMATCH(E1520,""^[0-9]{8}$""),""DNI"",IF(E1520&lt;&gt;"""",""OTRO"",""""))"),"DNI")</f>
        <v>DNI</v>
      </c>
      <c r="E1520" s="42" t="s">
        <v>973</v>
      </c>
      <c r="F1520" s="25">
        <v>2.0569451E7</v>
      </c>
      <c r="G1520" s="15" t="str">
        <f>VLOOKUP(TEXT(F1520,"0"),'Nacionalidades de todo por dni'!$A$2:$B$2168,2,0)</f>
        <v>Argentina</v>
      </c>
      <c r="H1520" s="18"/>
      <c r="I1520" s="15"/>
      <c r="J1520" s="15"/>
      <c r="K1520" s="18" t="str">
        <f>VLOOKUP(F1520,'Datos por dni'!$B$10:$AM$2168,11,0)</f>
        <v>Fines de semana y feriados</v>
      </c>
      <c r="L1520" s="15"/>
      <c r="M1520" s="15"/>
      <c r="N1520" s="15"/>
      <c r="O1520" s="15"/>
      <c r="P1520" s="15"/>
      <c r="Q1520" s="15"/>
    </row>
    <row r="1521">
      <c r="A1521" s="9" t="s">
        <v>673</v>
      </c>
      <c r="B1521" s="80">
        <f>VLOOKUP(F1521,'Datos por dni'!$B$1217:$AT$2185,2,0)</f>
        <v>44244.57179</v>
      </c>
      <c r="C1521" s="15" t="str">
        <f>VLOOKUP(F1521,'Datos por dni'!$B$1217:$V$2185,9,0)</f>
        <v/>
      </c>
      <c r="D1521" s="15" t="str">
        <f>IFERROR(__xludf.DUMMYFUNCTION("IF(REGEXMATCH(E1521,""^[0-9]{8}$""),""DNI"",IF(E1521&lt;&gt;"""",""OTRO"",""""))"),"DNI")</f>
        <v>DNI</v>
      </c>
      <c r="E1521" s="42" t="s">
        <v>974</v>
      </c>
      <c r="F1521" s="25">
        <v>4.7391895E7</v>
      </c>
      <c r="G1521" s="15" t="str">
        <f>VLOOKUP(TEXT(F1521,"0"),'Nacionalidades de todo por dni'!$A$2:$B$2168,2,0)</f>
        <v>Argentina</v>
      </c>
      <c r="H1521" s="18"/>
      <c r="I1521" s="15"/>
      <c r="J1521" s="15"/>
      <c r="K1521" s="18" t="str">
        <f>VLOOKUP(F1521,'Datos por dni'!$B$10:$AM$2168,11,0)</f>
        <v>Fines de semana y feriados</v>
      </c>
      <c r="L1521" s="15"/>
      <c r="M1521" s="15"/>
      <c r="N1521" s="15"/>
      <c r="O1521" s="15"/>
      <c r="P1521" s="15"/>
      <c r="Q1521" s="15"/>
    </row>
    <row r="1522">
      <c r="A1522" s="9" t="s">
        <v>673</v>
      </c>
      <c r="B1522" s="80">
        <f>VLOOKUP(F1522,'Datos por dni'!$B$1217:$AT$2185,2,0)</f>
        <v>44244.57932</v>
      </c>
      <c r="C1522" s="15" t="str">
        <f>VLOOKUP(F1522,'Datos por dni'!$B$1217:$V$2185,9,0)</f>
        <v/>
      </c>
      <c r="D1522" s="15" t="str">
        <f>IFERROR(__xludf.DUMMYFUNCTION("IF(REGEXMATCH(E1522,""^[0-9]{8}$""),""DNI"",IF(E1522&lt;&gt;"""",""OTRO"",""""))"),"DNI")</f>
        <v>DNI</v>
      </c>
      <c r="E1522" s="42" t="s">
        <v>975</v>
      </c>
      <c r="F1522" s="25">
        <v>4.3493853E7</v>
      </c>
      <c r="G1522" s="15" t="str">
        <f>VLOOKUP(TEXT(F1522,"0"),'Nacionalidades de todo por dni'!$A$2:$B$2168,2,0)</f>
        <v>Argentina</v>
      </c>
      <c r="H1522" s="18"/>
      <c r="I1522" s="15"/>
      <c r="J1522" s="15"/>
      <c r="K1522" s="18" t="str">
        <f>VLOOKUP(F1522,'Datos por dni'!$B$10:$AM$2168,11,0)</f>
        <v>Días de semana por la mañana/Fines de semana y feriados </v>
      </c>
      <c r="L1522" s="15"/>
      <c r="M1522" s="15"/>
      <c r="N1522" s="15"/>
      <c r="O1522" s="15"/>
      <c r="P1522" s="15"/>
      <c r="Q1522" s="15"/>
    </row>
    <row r="1523">
      <c r="A1523" s="9" t="s">
        <v>673</v>
      </c>
      <c r="B1523" s="80">
        <f>VLOOKUP(F1523,'Datos por dni'!$B$1217:$AT$2185,2,0)</f>
        <v>44244.57947</v>
      </c>
      <c r="C1523" s="15" t="str">
        <f>VLOOKUP(F1523,'Datos por dni'!$B$1217:$V$2185,9,0)</f>
        <v/>
      </c>
      <c r="D1523" s="15" t="str">
        <f>IFERROR(__xludf.DUMMYFUNCTION("IF(REGEXMATCH(E1523,""^[0-9]{8}$""),""DNI"",IF(E1523&lt;&gt;"""",""OTRO"",""""))"),"DNI")</f>
        <v>DNI</v>
      </c>
      <c r="E1523" s="42" t="s">
        <v>976</v>
      </c>
      <c r="F1523" s="25">
        <v>4.291738E7</v>
      </c>
      <c r="G1523" s="15" t="str">
        <f>VLOOKUP(TEXT(F1523,"0"),'Nacionalidades de todo por dni'!$A$2:$B$2168,2,0)</f>
        <v>Argentina</v>
      </c>
      <c r="H1523" s="18"/>
      <c r="I1523" s="15"/>
      <c r="J1523" s="15"/>
      <c r="K1523" s="18" t="str">
        <f>VLOOKUP(F1523,'Datos por dni'!$B$10:$AM$2168,11,0)</f>
        <v>Fines de semana y feriados</v>
      </c>
      <c r="L1523" s="15"/>
      <c r="M1523" s="15"/>
      <c r="N1523" s="15"/>
      <c r="O1523" s="15"/>
      <c r="P1523" s="15"/>
      <c r="Q1523" s="15"/>
    </row>
    <row r="1524">
      <c r="A1524" s="9" t="s">
        <v>673</v>
      </c>
      <c r="B1524" s="80">
        <f>VLOOKUP(F1524,'Datos por dni'!$B$1217:$AT$2185,2,0)</f>
        <v>44244.58563</v>
      </c>
      <c r="C1524" s="15" t="str">
        <f>VLOOKUP(F1524,'Datos por dni'!$B$1217:$V$2185,9,0)</f>
        <v/>
      </c>
      <c r="D1524" s="15" t="str">
        <f>IFERROR(__xludf.DUMMYFUNCTION("IF(REGEXMATCH(E1524,""^[0-9]{8}$""),""DNI"",IF(E1524&lt;&gt;"""",""OTRO"",""""))"),"DNI")</f>
        <v>DNI</v>
      </c>
      <c r="E1524" s="42" t="s">
        <v>977</v>
      </c>
      <c r="F1524" s="25">
        <v>4.1150778E7</v>
      </c>
      <c r="G1524" s="15" t="str">
        <f>VLOOKUP(TEXT(F1524,"0"),'Nacionalidades de todo por dni'!$A$2:$B$2168,2,0)</f>
        <v>Argentina</v>
      </c>
      <c r="H1524" s="18"/>
      <c r="I1524" s="15"/>
      <c r="J1524" s="15"/>
      <c r="K1524" s="18" t="str">
        <f>VLOOKUP(F1524,'Datos por dni'!$B$10:$AM$2168,11,0)</f>
        <v>Depende, puedo hacerme un tiempo</v>
      </c>
      <c r="L1524" s="15"/>
      <c r="M1524" s="15"/>
      <c r="N1524" s="15"/>
      <c r="O1524" s="15"/>
      <c r="P1524" s="15"/>
      <c r="Q1524" s="15"/>
    </row>
    <row r="1525">
      <c r="A1525" s="9" t="s">
        <v>673</v>
      </c>
      <c r="B1525" s="80">
        <f>VLOOKUP(F1525,'Datos por dni'!$B$1217:$AT$2185,2,0)</f>
        <v>44244.76071</v>
      </c>
      <c r="C1525" s="15" t="str">
        <f>VLOOKUP(F1525,'Datos por dni'!$B$1217:$V$2185,9,0)</f>
        <v/>
      </c>
      <c r="D1525" s="15" t="str">
        <f>IFERROR(__xludf.DUMMYFUNCTION("IF(REGEXMATCH(E1525,""^[0-9]{8}$""),""DNI"",IF(E1525&lt;&gt;"""",""OTRO"",""""))"),"DNI")</f>
        <v>DNI</v>
      </c>
      <c r="E1525" s="42" t="s">
        <v>69</v>
      </c>
      <c r="F1525" s="25">
        <v>3.9287357E7</v>
      </c>
      <c r="G1525" s="15" t="str">
        <f>VLOOKUP(TEXT(F1525,"0"),'Nacionalidades de todo por dni'!$A$2:$B$2168,2,0)</f>
        <v>Argentina</v>
      </c>
      <c r="H1525" s="18" t="str">
        <f>LEFT(K1525,1)</f>
        <v>3</v>
      </c>
      <c r="I1525" s="18" t="str">
        <f>IF(ISNUMBER(SEARCH("veces",K1525)),MID(K1525,FIND("veces",K1525)-2,1),"")</f>
        <v>4</v>
      </c>
      <c r="J1525" s="15"/>
      <c r="K1525" s="18" t="str">
        <f>VLOOKUP(F1525,'Datos por dni'!$B$10:$AM$2168,11,0)</f>
        <v>3 horas diarias, 4 veces por semana, de lunes a viernes por la MAÑANA.</v>
      </c>
      <c r="L1525" s="15"/>
      <c r="M1525" s="15"/>
      <c r="N1525" s="15"/>
      <c r="O1525" s="15"/>
      <c r="P1525" s="15"/>
      <c r="Q1525" s="15"/>
    </row>
    <row r="1526">
      <c r="A1526" s="9" t="s">
        <v>673</v>
      </c>
      <c r="B1526" s="80">
        <f>VLOOKUP(F1526,'Datos por dni'!$B$1217:$AT$2185,2,0)</f>
        <v>44245.15889</v>
      </c>
      <c r="C1526" s="15" t="str">
        <f>VLOOKUP(F1526,'Datos por dni'!$B$1217:$V$2185,9,0)</f>
        <v/>
      </c>
      <c r="D1526" s="15" t="str">
        <f>IFERROR(__xludf.DUMMYFUNCTION("IF(REGEXMATCH(E1526,""^[0-9]{8}$""),""DNI"",IF(E1526&lt;&gt;"""",""OTRO"",""""))"),"DNI")</f>
        <v>DNI</v>
      </c>
      <c r="E1526" s="42" t="s">
        <v>978</v>
      </c>
      <c r="F1526" s="25">
        <v>4.4183725E7</v>
      </c>
      <c r="G1526" s="15" t="str">
        <f>VLOOKUP(TEXT(F1526,"0"),'Nacionalidades de todo por dni'!$A$2:$B$2168,2,0)</f>
        <v>Argentina</v>
      </c>
      <c r="H1526" s="18"/>
      <c r="I1526" s="15"/>
      <c r="J1526" s="15"/>
      <c r="K1526" s="18" t="str">
        <f>VLOOKUP(F1526,'Datos por dni'!$B$10:$AM$2168,11,0)</f>
        <v>Fines de semana y feriados</v>
      </c>
      <c r="L1526" s="15"/>
      <c r="M1526" s="15"/>
      <c r="N1526" s="15"/>
      <c r="O1526" s="15"/>
      <c r="P1526" s="15"/>
      <c r="Q1526" s="15"/>
    </row>
    <row r="1527">
      <c r="A1527" s="9" t="s">
        <v>673</v>
      </c>
      <c r="B1527" s="80">
        <f>VLOOKUP(F1527,'Datos por dni'!$B$1217:$AT$2185,2,0)</f>
        <v>44245.39826</v>
      </c>
      <c r="C1527" s="15" t="str">
        <f>VLOOKUP(F1527,'Datos por dni'!$B$1217:$V$2185,9,0)</f>
        <v/>
      </c>
      <c r="D1527" s="15" t="str">
        <f>IFERROR(__xludf.DUMMYFUNCTION("IF(REGEXMATCH(E1527,""^[0-9]{8}$""),""DNI"",IF(E1527&lt;&gt;"""",""OTRO"",""""))"),"DNI")</f>
        <v>DNI</v>
      </c>
      <c r="E1527" s="42" t="s">
        <v>979</v>
      </c>
      <c r="F1527" s="25">
        <v>2.2605776E7</v>
      </c>
      <c r="G1527" s="15" t="str">
        <f>VLOOKUP(TEXT(F1527,"0"),'Nacionalidades de todo por dni'!$A$2:$B$2168,2,0)</f>
        <v>Argentina</v>
      </c>
      <c r="H1527" s="18"/>
      <c r="I1527" s="15"/>
      <c r="J1527" s="15"/>
      <c r="K1527" s="18" t="str">
        <f>VLOOKUP(F1527,'Datos por dni'!$B$10:$AM$2168,11,0)</f>
        <v>Tengo horarios rotativos de trabajo una semana a la mañana. Y otra a la tarde</v>
      </c>
      <c r="L1527" s="15"/>
      <c r="M1527" s="15"/>
      <c r="N1527" s="15"/>
      <c r="O1527" s="15"/>
      <c r="P1527" s="15"/>
      <c r="Q1527" s="15"/>
    </row>
    <row r="1528">
      <c r="A1528" s="9" t="s">
        <v>673</v>
      </c>
      <c r="B1528" s="80">
        <f>VLOOKUP(F1528,'Datos por dni'!$B$1217:$AT$2185,2,0)</f>
        <v>44245.48962</v>
      </c>
      <c r="C1528" s="15" t="str">
        <f>VLOOKUP(F1528,'Datos por dni'!$B$1217:$V$2185,9,0)</f>
        <v/>
      </c>
      <c r="D1528" s="15" t="str">
        <f>IFERROR(__xludf.DUMMYFUNCTION("IF(REGEXMATCH(E1528,""^[0-9]{8}$""),""DNI"",IF(E1528&lt;&gt;"""",""OTRO"",""""))"),"DNI")</f>
        <v>DNI</v>
      </c>
      <c r="E1528" s="42" t="s">
        <v>980</v>
      </c>
      <c r="F1528" s="25">
        <v>3.7035829E7</v>
      </c>
      <c r="G1528" s="15" t="str">
        <f>VLOOKUP(TEXT(F1528,"0"),'Nacionalidades de todo por dni'!$A$2:$B$2168,2,0)</f>
        <v>Argentina</v>
      </c>
      <c r="H1528" s="18"/>
      <c r="I1528" s="15"/>
      <c r="J1528" s="15"/>
      <c r="K1528" s="18" t="str">
        <f>VLOOKUP(F1528,'Datos por dni'!$B$10:$AM$2168,11,0)</f>
        <v>Fines de semana y feriados</v>
      </c>
      <c r="L1528" s="15"/>
      <c r="M1528" s="15"/>
      <c r="N1528" s="15"/>
      <c r="O1528" s="15"/>
      <c r="P1528" s="15"/>
      <c r="Q1528" s="15"/>
    </row>
    <row r="1529">
      <c r="A1529" s="9" t="s">
        <v>673</v>
      </c>
      <c r="B1529" s="80">
        <f>VLOOKUP(F1529,'Datos por dni'!$B$1217:$AT$2185,2,0)</f>
        <v>44246.60211</v>
      </c>
      <c r="C1529" s="15" t="str">
        <f>VLOOKUP(F1529,'Datos por dni'!$B$1217:$V$2185,9,0)</f>
        <v/>
      </c>
      <c r="D1529" s="15" t="str">
        <f>IFERROR(__xludf.DUMMYFUNCTION("IF(REGEXMATCH(E1529,""^[0-9]{8}$""),""DNI"",IF(E1529&lt;&gt;"""",""OTRO"",""""))"),"DNI")</f>
        <v>DNI</v>
      </c>
      <c r="E1529" s="42" t="s">
        <v>981</v>
      </c>
      <c r="F1529" s="25">
        <v>9.6086056E7</v>
      </c>
      <c r="G1529" s="15" t="str">
        <f>VLOOKUP(TEXT(F1529,"0"),'Nacionalidades de todo por dni'!$A$2:$B$2168,2,0)</f>
        <v>República Dominicana</v>
      </c>
      <c r="H1529" s="18"/>
      <c r="I1529" s="15"/>
      <c r="J1529" s="15"/>
      <c r="K1529" s="18" t="str">
        <f>VLOOKUP(F1529,'Datos por dni'!$B$10:$AM$2168,11,0)</f>
        <v>Fines de semana y feriados</v>
      </c>
      <c r="L1529" s="15"/>
      <c r="M1529" s="15"/>
      <c r="N1529" s="15"/>
      <c r="O1529" s="15"/>
      <c r="P1529" s="15"/>
      <c r="Q1529" s="15"/>
    </row>
    <row r="1530">
      <c r="A1530" s="9" t="s">
        <v>673</v>
      </c>
      <c r="B1530" s="80">
        <f>VLOOKUP(F1530,'Datos por dni'!$B$1217:$AT$2185,2,0)</f>
        <v>44247.57058</v>
      </c>
      <c r="C1530" s="15" t="str">
        <f>VLOOKUP(F1530,'Datos por dni'!$B$1217:$V$2185,9,0)</f>
        <v/>
      </c>
      <c r="D1530" s="15" t="str">
        <f>IFERROR(__xludf.DUMMYFUNCTION("IF(REGEXMATCH(E1530,""^[0-9]{8}$""),""DNI"",IF(E1530&lt;&gt;"""",""OTRO"",""""))"),"DNI")</f>
        <v>DNI</v>
      </c>
      <c r="E1530" s="42" t="s">
        <v>982</v>
      </c>
      <c r="F1530" s="25">
        <v>3.7844337E7</v>
      </c>
      <c r="G1530" s="15" t="str">
        <f>VLOOKUP(TEXT(F1530,"0"),'Nacionalidades de todo por dni'!$A$2:$B$2168,2,0)</f>
        <v>Argentina</v>
      </c>
      <c r="H1530" s="18"/>
      <c r="I1530" s="15"/>
      <c r="J1530" s="15"/>
      <c r="K1530" s="18" t="str">
        <f>VLOOKUP(F1530,'Datos por dni'!$B$10:$AM$2168,11,0)</f>
        <v>Fines de semana y feriados</v>
      </c>
      <c r="L1530" s="15"/>
      <c r="M1530" s="15"/>
      <c r="N1530" s="15"/>
      <c r="O1530" s="15"/>
      <c r="P1530" s="15"/>
      <c r="Q1530" s="15"/>
    </row>
    <row r="1531">
      <c r="A1531" s="9" t="s">
        <v>673</v>
      </c>
      <c r="B1531" s="80">
        <f>VLOOKUP(F1531,'Datos por dni'!$B$1217:$AT$2185,2,0)</f>
        <v>44248.10175</v>
      </c>
      <c r="C1531" s="15" t="str">
        <f>VLOOKUP(F1531,'Datos por dni'!$B$1217:$V$2185,9,0)</f>
        <v/>
      </c>
      <c r="D1531" s="15" t="str">
        <f>IFERROR(__xludf.DUMMYFUNCTION("IF(REGEXMATCH(E1531,""^[0-9]{8}$""),""DNI"",IF(E1531&lt;&gt;"""",""OTRO"",""""))"),"DNI")</f>
        <v>DNI</v>
      </c>
      <c r="E1531" s="42" t="s">
        <v>983</v>
      </c>
      <c r="F1531" s="25">
        <v>3.6785949E7</v>
      </c>
      <c r="G1531" s="15" t="str">
        <f>VLOOKUP(TEXT(F1531,"0"),'Nacionalidades de todo por dni'!$A$2:$B$2168,2,0)</f>
        <v>Argentina</v>
      </c>
      <c r="H1531" s="18"/>
      <c r="I1531" s="15"/>
      <c r="J1531" s="15"/>
      <c r="K1531" s="18" t="str">
        <f>VLOOKUP(F1531,'Datos por dni'!$B$10:$AM$2168,11,0)</f>
        <v>algunos días de la semana por la tarde noche y algunos por la mañana, depende la semana. Voy a la oficina presencial, semana de por medio. </v>
      </c>
      <c r="L1531" s="15"/>
      <c r="M1531" s="15"/>
      <c r="N1531" s="15"/>
      <c r="O1531" s="15"/>
      <c r="P1531" s="15"/>
      <c r="Q1531" s="15"/>
    </row>
    <row r="1532">
      <c r="A1532" s="9" t="s">
        <v>673</v>
      </c>
      <c r="B1532" s="80">
        <f>VLOOKUP(F1532,'Datos por dni'!$B$1217:$AT$2185,2,0)</f>
        <v>44248.46407</v>
      </c>
      <c r="C1532" s="15" t="str">
        <f>VLOOKUP(F1532,'Datos por dni'!$B$1217:$V$2185,9,0)</f>
        <v/>
      </c>
      <c r="D1532" s="15" t="str">
        <f>IFERROR(__xludf.DUMMYFUNCTION("IF(REGEXMATCH(E1532,""^[0-9]{8}$""),""DNI"",IF(E1532&lt;&gt;"""",""OTRO"",""""))"),"DNI")</f>
        <v>DNI</v>
      </c>
      <c r="E1532" s="42" t="s">
        <v>984</v>
      </c>
      <c r="F1532" s="25">
        <v>3.1302481E7</v>
      </c>
      <c r="G1532" s="15" t="str">
        <f>VLOOKUP(TEXT(F1532,"0"),'Nacionalidades de todo por dni'!$A$2:$B$2168,2,0)</f>
        <v>Argentina</v>
      </c>
      <c r="H1532" s="18"/>
      <c r="I1532" s="15"/>
      <c r="J1532" s="15"/>
      <c r="K1532" s="18" t="str">
        <f>VLOOKUP(F1532,'Datos por dni'!$B$10:$AM$2168,11,0)</f>
        <v>Fines de semana y feriados</v>
      </c>
      <c r="L1532" s="15"/>
      <c r="M1532" s="15"/>
      <c r="N1532" s="15"/>
      <c r="O1532" s="15"/>
      <c r="P1532" s="15"/>
      <c r="Q1532" s="15"/>
    </row>
    <row r="1533">
      <c r="A1533" s="9" t="s">
        <v>673</v>
      </c>
      <c r="B1533" s="80">
        <f>VLOOKUP(F1533,'Datos por dni'!$B$1217:$AT$2185,2,0)</f>
        <v>44249.50042</v>
      </c>
      <c r="C1533" s="15" t="str">
        <f>VLOOKUP(F1533,'Datos por dni'!$B$1217:$V$2185,9,0)</f>
        <v/>
      </c>
      <c r="D1533" s="15" t="str">
        <f>IFERROR(__xludf.DUMMYFUNCTION("IF(REGEXMATCH(E1533,""^[0-9]{8}$""),""DNI"",IF(E1533&lt;&gt;"""",""OTRO"",""""))"),"DNI")</f>
        <v>DNI</v>
      </c>
      <c r="E1533" s="42" t="s">
        <v>985</v>
      </c>
      <c r="F1533" s="25">
        <v>3.9813125E7</v>
      </c>
      <c r="G1533" s="15" t="str">
        <f>VLOOKUP(TEXT(F1533,"0"),'Nacionalidades de todo por dni'!$A$2:$B$2168,2,0)</f>
        <v>Argentina</v>
      </c>
      <c r="H1533" s="18"/>
      <c r="I1533" s="15"/>
      <c r="J1533" s="15"/>
      <c r="K1533" s="18" t="str">
        <f>VLOOKUP(F1533,'Datos por dni'!$B$10:$AM$2168,11,0)</f>
        <v>Fines de semana y feriados</v>
      </c>
      <c r="L1533" s="15"/>
      <c r="M1533" s="15"/>
      <c r="N1533" s="15"/>
      <c r="O1533" s="15"/>
      <c r="P1533" s="15"/>
      <c r="Q1533" s="15"/>
    </row>
    <row r="1534">
      <c r="A1534" s="9" t="s">
        <v>673</v>
      </c>
      <c r="B1534" s="80">
        <f>VLOOKUP(F1534,'Datos por dni'!$B$1217:$AT$2185,2,0)</f>
        <v>44249.54278</v>
      </c>
      <c r="C1534" s="15" t="str">
        <f>VLOOKUP(F1534,'Datos por dni'!$B$1217:$V$2185,9,0)</f>
        <v/>
      </c>
      <c r="D1534" s="15" t="str">
        <f>IFERROR(__xludf.DUMMYFUNCTION("IF(REGEXMATCH(E1534,""^[0-9]{8}$""),""DNI"",IF(E1534&lt;&gt;"""",""OTRO"",""""))"),"DNI")</f>
        <v>DNI</v>
      </c>
      <c r="E1534" s="42" t="s">
        <v>986</v>
      </c>
      <c r="F1534" s="25">
        <v>1.9033621E7</v>
      </c>
      <c r="G1534" s="15" t="str">
        <f>VLOOKUP(TEXT(F1534,"0"),'Nacionalidades de todo por dni'!$A$2:$B$2168,2,0)</f>
        <v>argentina, alemana</v>
      </c>
      <c r="H1534" s="18"/>
      <c r="I1534" s="15"/>
      <c r="J1534" s="15"/>
      <c r="K1534" s="18" t="str">
        <f>VLOOKUP(F1534,'Datos por dni'!$B$10:$AM$2168,11,0)</f>
        <v>días de semana por la tarde + findes/feriados</v>
      </c>
      <c r="L1534" s="15"/>
      <c r="M1534" s="15"/>
      <c r="N1534" s="15"/>
      <c r="O1534" s="15"/>
      <c r="P1534" s="15"/>
      <c r="Q1534" s="15"/>
    </row>
    <row r="1535">
      <c r="A1535" s="9" t="s">
        <v>673</v>
      </c>
      <c r="B1535" s="80">
        <f>VLOOKUP(F1535,'Datos por dni'!$B$1217:$AT$2185,2,0)</f>
        <v>44249.76605</v>
      </c>
      <c r="C1535" s="15" t="str">
        <f>VLOOKUP(F1535,'Datos por dni'!$B$1217:$V$2185,9,0)</f>
        <v/>
      </c>
      <c r="D1535" s="15" t="str">
        <f>IFERROR(__xludf.DUMMYFUNCTION("IF(REGEXMATCH(E1535,""^[0-9]{8}$""),""DNI"",IF(E1535&lt;&gt;"""",""OTRO"",""""))"),"DNI")</f>
        <v>DNI</v>
      </c>
      <c r="E1535" s="42" t="s">
        <v>987</v>
      </c>
      <c r="F1535" s="25">
        <v>3.7564026E7</v>
      </c>
      <c r="G1535" s="15" t="str">
        <f>VLOOKUP(TEXT(F1535,"0"),'Nacionalidades de todo por dni'!$A$2:$B$2168,2,0)</f>
        <v>Argentina</v>
      </c>
      <c r="H1535" s="18"/>
      <c r="I1535" s="15"/>
      <c r="J1535" s="15"/>
      <c r="K1535" s="18" t="str">
        <f>VLOOKUP(F1535,'Datos por dni'!$B$10:$AM$2168,11,0)</f>
        <v>Días de semana por la tarde</v>
      </c>
      <c r="L1535" s="15"/>
      <c r="M1535" s="15"/>
      <c r="N1535" s="15"/>
      <c r="O1535" s="15"/>
      <c r="P1535" s="15"/>
      <c r="Q1535" s="15"/>
    </row>
    <row r="1536">
      <c r="A1536" s="9" t="s">
        <v>673</v>
      </c>
      <c r="B1536" s="80">
        <f>VLOOKUP(F1536,'Datos por dni'!$B$1217:$AT$2185,2,0)</f>
        <v>44249.89423</v>
      </c>
      <c r="C1536" s="15" t="str">
        <f>VLOOKUP(F1536,'Datos por dni'!$B$1217:$V$2185,9,0)</f>
        <v/>
      </c>
      <c r="D1536" s="15" t="str">
        <f>IFERROR(__xludf.DUMMYFUNCTION("IF(REGEXMATCH(E1536,""^[0-9]{8}$""),""DNI"",IF(E1536&lt;&gt;"""",""OTRO"",""""))"),"DNI")</f>
        <v>DNI</v>
      </c>
      <c r="E1536" s="42" t="s">
        <v>988</v>
      </c>
      <c r="F1536" s="25">
        <v>4.4441339E7</v>
      </c>
      <c r="G1536" s="15" t="str">
        <f>VLOOKUP(TEXT(F1536,"0"),'Nacionalidades de todo por dni'!$A$2:$B$2168,2,0)</f>
        <v>Argentina</v>
      </c>
      <c r="H1536" s="18"/>
      <c r="I1536" s="15"/>
      <c r="J1536" s="15"/>
      <c r="K1536" s="18" t="str">
        <f>VLOOKUP(F1536,'Datos por dni'!$B$10:$AM$2168,11,0)</f>
        <v>Fines de semana y feriados</v>
      </c>
      <c r="L1536" s="15"/>
      <c r="M1536" s="15"/>
      <c r="N1536" s="15"/>
      <c r="O1536" s="15"/>
      <c r="P1536" s="15"/>
      <c r="Q1536" s="15"/>
    </row>
    <row r="1537">
      <c r="A1537" s="9" t="s">
        <v>673</v>
      </c>
      <c r="B1537" s="80">
        <f>VLOOKUP(F1537,'Datos por dni'!$B$1217:$AT$2185,2,0)</f>
        <v>44251.44153</v>
      </c>
      <c r="C1537" s="15" t="str">
        <f>VLOOKUP(F1537,'Datos por dni'!$B$1217:$V$2185,9,0)</f>
        <v/>
      </c>
      <c r="D1537" s="15" t="str">
        <f>IFERROR(__xludf.DUMMYFUNCTION("IF(REGEXMATCH(E1537,""^[0-9]{8}$""),""DNI"",IF(E1537&lt;&gt;"""",""OTRO"",""""))"),"DNI")</f>
        <v>DNI</v>
      </c>
      <c r="E1537" s="42" t="s">
        <v>989</v>
      </c>
      <c r="F1537" s="25">
        <v>4.1135869E7</v>
      </c>
      <c r="G1537" s="15" t="str">
        <f>VLOOKUP(TEXT(F1537,"0"),'Nacionalidades de todo por dni'!$A$2:$B$2168,2,0)</f>
        <v>Argentina</v>
      </c>
      <c r="H1537" s="18"/>
      <c r="I1537" s="15"/>
      <c r="J1537" s="15"/>
      <c r="K1537" s="18" t="str">
        <f>VLOOKUP(F1537,'Datos por dni'!$B$10:$AM$2168,11,0)</f>
        <v>Fines de semana y feriados</v>
      </c>
      <c r="L1537" s="15"/>
      <c r="M1537" s="15"/>
      <c r="N1537" s="15"/>
      <c r="O1537" s="15"/>
      <c r="P1537" s="15"/>
      <c r="Q1537" s="15"/>
    </row>
    <row r="1538">
      <c r="A1538" s="9" t="s">
        <v>673</v>
      </c>
      <c r="B1538" s="80">
        <f>VLOOKUP(F1538,'Datos por dni'!$B$1217:$AT$2185,2,0)</f>
        <v>44251.47375</v>
      </c>
      <c r="C1538" s="15" t="str">
        <f>VLOOKUP(F1538,'Datos por dni'!$B$1217:$V$2185,9,0)</f>
        <v/>
      </c>
      <c r="D1538" s="15" t="str">
        <f>IFERROR(__xludf.DUMMYFUNCTION("IF(REGEXMATCH(E1538,""^[0-9]{8}$""),""DNI"",IF(E1538&lt;&gt;"""",""OTRO"",""""))"),"DNI")</f>
        <v>DNI</v>
      </c>
      <c r="E1538" s="42" t="s">
        <v>990</v>
      </c>
      <c r="F1538" s="25">
        <v>3.7572248E7</v>
      </c>
      <c r="G1538" s="15" t="str">
        <f>VLOOKUP(TEXT(F1538,"0"),'Nacionalidades de todo por dni'!$A$2:$B$2168,2,0)</f>
        <v>Argentina</v>
      </c>
      <c r="H1538" s="18"/>
      <c r="I1538" s="15"/>
      <c r="J1538" s="15"/>
      <c r="K1538" s="18" t="str">
        <f>VLOOKUP(F1538,'Datos por dni'!$B$10:$AM$2168,11,0)</f>
        <v>Puedo acomodar mis horarios. Por la mañana seguro, y los fines de semana /feriados también.</v>
      </c>
      <c r="L1538" s="15"/>
      <c r="M1538" s="15"/>
      <c r="N1538" s="15"/>
      <c r="O1538" s="15"/>
      <c r="P1538" s="15"/>
      <c r="Q1538" s="15"/>
    </row>
    <row r="1539">
      <c r="A1539" s="9" t="s">
        <v>673</v>
      </c>
      <c r="B1539" s="80">
        <f>VLOOKUP(F1539,'Datos por dni'!$B$1217:$AT$2185,2,0)</f>
        <v>44252.67025</v>
      </c>
      <c r="C1539" s="15" t="str">
        <f>VLOOKUP(F1539,'Datos por dni'!$B$1217:$V$2185,9,0)</f>
        <v/>
      </c>
      <c r="D1539" s="15" t="str">
        <f>IFERROR(__xludf.DUMMYFUNCTION("IF(REGEXMATCH(E1539,""^[0-9]{8}$""),""DNI"",IF(E1539&lt;&gt;"""",""OTRO"",""""))"),"DNI")</f>
        <v>DNI</v>
      </c>
      <c r="E1539" s="42" t="s">
        <v>991</v>
      </c>
      <c r="F1539" s="25">
        <v>4.0513973E7</v>
      </c>
      <c r="G1539" s="15" t="str">
        <f>VLOOKUP(TEXT(F1539,"0"),'Nacionalidades de todo por dni'!$A$2:$B$2168,2,0)</f>
        <v>Argentina</v>
      </c>
      <c r="H1539" s="18"/>
      <c r="I1539" s="15"/>
      <c r="J1539" s="15"/>
      <c r="K1539" s="18" t="str">
        <f>VLOOKUP(F1539,'Datos por dni'!$B$10:$AM$2168,11,0)</f>
        <v>Fines de semana y feriados</v>
      </c>
      <c r="L1539" s="15"/>
      <c r="M1539" s="15"/>
      <c r="N1539" s="15"/>
      <c r="O1539" s="15"/>
      <c r="P1539" s="15"/>
      <c r="Q1539" s="15"/>
    </row>
    <row r="1540">
      <c r="A1540" s="9" t="s">
        <v>673</v>
      </c>
      <c r="B1540" s="80">
        <f>VLOOKUP(F1540,'Datos por dni'!$B$1217:$AT$2185,2,0)</f>
        <v>44252.90718</v>
      </c>
      <c r="C1540" s="15" t="str">
        <f>VLOOKUP(F1540,'Datos por dni'!$B$1217:$V$2185,9,0)</f>
        <v/>
      </c>
      <c r="D1540" s="15" t="str">
        <f>IFERROR(__xludf.DUMMYFUNCTION("IF(REGEXMATCH(E1540,""^[0-9]{8}$""),""DNI"",IF(E1540&lt;&gt;"""",""OTRO"",""""))"),"DNI")</f>
        <v>DNI</v>
      </c>
      <c r="E1540" s="42" t="s">
        <v>64</v>
      </c>
      <c r="F1540" s="25">
        <v>4.2224903E7</v>
      </c>
      <c r="G1540" s="15" t="str">
        <f>VLOOKUP(TEXT(F1540,"0"),'Nacionalidades de todo por dni'!$A$2:$B$2168,2,0)</f>
        <v>Argentina</v>
      </c>
      <c r="H1540" s="18" t="str">
        <f>LEFT(K1540,1)</f>
        <v>3</v>
      </c>
      <c r="I1540" s="18" t="str">
        <f>IF(ISNUMBER(SEARCH("veces",K1540)),MID(K1540,FIND("veces",K1540)-2,1),"")</f>
        <v>4</v>
      </c>
      <c r="J1540" s="15"/>
      <c r="K1540" s="18" t="str">
        <f>VLOOKUP(F1540,'Datos por dni'!$B$10:$AM$2168,11,0)</f>
        <v>3 horas diarias, 4 veces por semana, de lunes a viernes por la MAÑANA.</v>
      </c>
      <c r="L1540" s="15"/>
      <c r="M1540" s="15"/>
      <c r="N1540" s="15"/>
      <c r="O1540" s="15"/>
      <c r="P1540" s="15"/>
      <c r="Q1540" s="15"/>
    </row>
    <row r="1541">
      <c r="A1541" s="9" t="s">
        <v>673</v>
      </c>
      <c r="B1541" s="80">
        <f>VLOOKUP(F1541,'Datos por dni'!$B$1217:$AT$2185,2,0)</f>
        <v>44253.50095</v>
      </c>
      <c r="C1541" s="15" t="str">
        <f>VLOOKUP(F1541,'Datos por dni'!$B$1217:$V$2185,9,0)</f>
        <v/>
      </c>
      <c r="D1541" s="15" t="str">
        <f>IFERROR(__xludf.DUMMYFUNCTION("IF(REGEXMATCH(E1541,""^[0-9]{8}$""),""DNI"",IF(E1541&lt;&gt;"""",""OTRO"",""""))"),"DNI")</f>
        <v>DNI</v>
      </c>
      <c r="E1541" s="42" t="s">
        <v>992</v>
      </c>
      <c r="F1541" s="25">
        <v>4.4884476E7</v>
      </c>
      <c r="G1541" s="15" t="str">
        <f>VLOOKUP(TEXT(F1541,"0"),'Nacionalidades de todo por dni'!$A$2:$B$2168,2,0)</f>
        <v>Argentina</v>
      </c>
      <c r="H1541" s="18"/>
      <c r="I1541" s="15"/>
      <c r="J1541" s="15"/>
      <c r="K1541" s="18" t="str">
        <f>VLOOKUP(F1541,'Datos por dni'!$B$10:$AM$2168,11,0)</f>
        <v>Lunes, martes, jueves, viernes, sabado, domingo por la mañana. Lunes, sábado, domingo por la tarde.</v>
      </c>
      <c r="L1541" s="15"/>
      <c r="M1541" s="15"/>
      <c r="N1541" s="15"/>
      <c r="O1541" s="15"/>
      <c r="P1541" s="15"/>
      <c r="Q1541" s="15"/>
    </row>
    <row r="1542">
      <c r="A1542" s="9" t="s">
        <v>673</v>
      </c>
      <c r="B1542" s="80">
        <f>VLOOKUP(F1542,'Datos por dni'!$B$1217:$AT$2185,2,0)</f>
        <v>44253.90665</v>
      </c>
      <c r="C1542" s="15" t="str">
        <f>VLOOKUP(F1542,'Datos por dni'!$B$1217:$V$2185,9,0)</f>
        <v/>
      </c>
      <c r="D1542" s="15" t="str">
        <f>IFERROR(__xludf.DUMMYFUNCTION("IF(REGEXMATCH(E1542,""^[0-9]{8}$""),""DNI"",IF(E1542&lt;&gt;"""",""OTRO"",""""))"),"DNI")</f>
        <v>DNI</v>
      </c>
      <c r="E1542" s="42" t="s">
        <v>993</v>
      </c>
      <c r="F1542" s="25">
        <v>3.1241831E7</v>
      </c>
      <c r="G1542" s="15" t="str">
        <f>VLOOKUP(TEXT(F1542,"0"),'Nacionalidades de todo por dni'!$A$2:$B$2168,2,0)</f>
        <v>Argentina</v>
      </c>
      <c r="H1542" s="18"/>
      <c r="I1542" s="15"/>
      <c r="J1542" s="15"/>
      <c r="K1542" s="18" t="str">
        <f>VLOOKUP(F1542,'Datos por dni'!$B$10:$AM$2168,11,0)</f>
        <v>Días de semana por la tarde</v>
      </c>
      <c r="L1542" s="15"/>
      <c r="M1542" s="15"/>
      <c r="N1542" s="15"/>
      <c r="O1542" s="15"/>
      <c r="P1542" s="15"/>
      <c r="Q1542" s="15"/>
    </row>
    <row r="1543">
      <c r="A1543" s="9" t="s">
        <v>673</v>
      </c>
      <c r="B1543" s="80">
        <f>VLOOKUP(F1543,'Datos por dni'!$B$1217:$AT$2185,2,0)</f>
        <v>44254.05807</v>
      </c>
      <c r="C1543" s="15" t="str">
        <f>VLOOKUP(F1543,'Datos por dni'!$B$1217:$V$2185,9,0)</f>
        <v/>
      </c>
      <c r="D1543" s="15" t="str">
        <f>IFERROR(__xludf.DUMMYFUNCTION("IF(REGEXMATCH(E1543,""^[0-9]{8}$""),""DNI"",IF(E1543&lt;&gt;"""",""OTRO"",""""))"),"DNI")</f>
        <v>DNI</v>
      </c>
      <c r="E1543" s="42" t="s">
        <v>994</v>
      </c>
      <c r="F1543" s="25">
        <v>4.1409788E7</v>
      </c>
      <c r="G1543" s="15" t="str">
        <f>VLOOKUP(TEXT(F1543,"0"),'Nacionalidades de todo por dni'!$A$2:$B$2168,2,0)</f>
        <v>Argentina</v>
      </c>
      <c r="H1543" s="18"/>
      <c r="I1543" s="15"/>
      <c r="J1543" s="15"/>
      <c r="K1543" s="18" t="str">
        <f>VLOOKUP(F1543,'Datos por dni'!$B$10:$AM$2168,11,0)</f>
        <v>Días de semana por la tarde</v>
      </c>
      <c r="L1543" s="15"/>
      <c r="M1543" s="15"/>
      <c r="N1543" s="15"/>
      <c r="O1543" s="15"/>
      <c r="P1543" s="15"/>
      <c r="Q1543" s="15"/>
    </row>
    <row r="1544">
      <c r="A1544" s="9" t="s">
        <v>673</v>
      </c>
      <c r="B1544" s="80">
        <f>VLOOKUP(F1544,'Datos por dni'!$B$1217:$AT$2185,2,0)</f>
        <v>44254.51734</v>
      </c>
      <c r="C1544" s="15" t="str">
        <f>VLOOKUP(F1544,'Datos por dni'!$B$1217:$V$2185,9,0)</f>
        <v/>
      </c>
      <c r="D1544" s="15" t="str">
        <f>IFERROR(__xludf.DUMMYFUNCTION("IF(REGEXMATCH(E1544,""^[0-9]{8}$""),""DNI"",IF(E1544&lt;&gt;"""",""OTRO"",""""))"),"DNI")</f>
        <v>DNI</v>
      </c>
      <c r="E1544" s="42" t="s">
        <v>995</v>
      </c>
      <c r="F1544" s="25">
        <v>4.0168169E7</v>
      </c>
      <c r="G1544" s="15" t="str">
        <f>VLOOKUP(TEXT(F1544,"0"),'Nacionalidades de todo por dni'!$A$2:$B$2168,2,0)</f>
        <v>Argentina</v>
      </c>
      <c r="H1544" s="18"/>
      <c r="I1544" s="15"/>
      <c r="J1544" s="15"/>
      <c r="K1544" s="18" t="str">
        <f>VLOOKUP(F1544,'Datos por dni'!$B$10:$AM$2168,11,0)</f>
        <v>Días de la semana por la tarde y fines de semana y feriados</v>
      </c>
      <c r="L1544" s="15"/>
      <c r="M1544" s="15"/>
      <c r="N1544" s="15"/>
      <c r="O1544" s="15"/>
      <c r="P1544" s="15"/>
      <c r="Q1544" s="15"/>
    </row>
    <row r="1545">
      <c r="A1545" s="9" t="s">
        <v>673</v>
      </c>
      <c r="B1545" s="80">
        <f>VLOOKUP(F1545,'Datos por dni'!$B$1217:$AT$2185,2,0)</f>
        <v>44254.74459</v>
      </c>
      <c r="C1545" s="15" t="str">
        <f>VLOOKUP(F1545,'Datos por dni'!$B$1217:$V$2185,9,0)</f>
        <v/>
      </c>
      <c r="D1545" s="15" t="str">
        <f>IFERROR(__xludf.DUMMYFUNCTION("IF(REGEXMATCH(E1545,""^[0-9]{8}$""),""DNI"",IF(E1545&lt;&gt;"""",""OTRO"",""""))"),"DNI")</f>
        <v>DNI</v>
      </c>
      <c r="E1545" s="42" t="s">
        <v>996</v>
      </c>
      <c r="F1545" s="25">
        <v>9.5905807E7</v>
      </c>
      <c r="G1545" s="15" t="str">
        <f>VLOOKUP(TEXT(F1545,"0"),'Nacionalidades de todo por dni'!$A$2:$B$2168,2,0)</f>
        <v>Venezuela</v>
      </c>
      <c r="H1545" s="18"/>
      <c r="I1545" s="15"/>
      <c r="J1545" s="15"/>
      <c r="K1545" s="18" t="str">
        <f>VLOOKUP(F1545,'Datos por dni'!$B$10:$AM$2168,11,0)</f>
        <v>Domingos y lunes . </v>
      </c>
      <c r="L1545" s="15"/>
      <c r="M1545" s="15"/>
      <c r="N1545" s="15"/>
      <c r="O1545" s="15"/>
      <c r="P1545" s="15"/>
      <c r="Q1545" s="15"/>
    </row>
    <row r="1546">
      <c r="A1546" s="9" t="s">
        <v>673</v>
      </c>
      <c r="B1546" s="80">
        <f>VLOOKUP(F1546,'Datos por dni'!$B$1217:$AT$2185,2,0)</f>
        <v>44256.3283</v>
      </c>
      <c r="C1546" s="15" t="str">
        <f>VLOOKUP(F1546,'Datos por dni'!$B$1217:$V$2185,9,0)</f>
        <v/>
      </c>
      <c r="D1546" s="15" t="str">
        <f>IFERROR(__xludf.DUMMYFUNCTION("IF(REGEXMATCH(E1546,""^[0-9]{8}$""),""DNI"",IF(E1546&lt;&gt;"""",""OTRO"",""""))"),"DNI")</f>
        <v>DNI</v>
      </c>
      <c r="E1546" s="42" t="s">
        <v>997</v>
      </c>
      <c r="F1546" s="25">
        <v>3.830588E7</v>
      </c>
      <c r="G1546" s="15" t="str">
        <f>VLOOKUP(TEXT(F1546,"0"),'Nacionalidades de todo por dni'!$A$2:$B$2168,2,0)</f>
        <v>Argentina</v>
      </c>
      <c r="H1546" s="18"/>
      <c r="I1546" s="15"/>
      <c r="J1546" s="15"/>
      <c r="K1546" s="18" t="str">
        <f>VLOOKUP(F1546,'Datos por dni'!$B$10:$AM$2168,11,0)</f>
        <v>Fines de semana y feriados</v>
      </c>
      <c r="L1546" s="15"/>
      <c r="M1546" s="15"/>
      <c r="N1546" s="15"/>
      <c r="O1546" s="15"/>
      <c r="P1546" s="15"/>
      <c r="Q1546" s="15"/>
    </row>
    <row r="1547">
      <c r="A1547" s="9" t="s">
        <v>673</v>
      </c>
      <c r="B1547" s="80">
        <f>VLOOKUP(F1547,'Datos por dni'!$B$1217:$AT$2185,2,0)</f>
        <v>44256.47149</v>
      </c>
      <c r="C1547" s="15" t="str">
        <f>VLOOKUP(F1547,'Datos por dni'!$B$1217:$V$2185,9,0)</f>
        <v/>
      </c>
      <c r="D1547" s="15" t="str">
        <f>IFERROR(__xludf.DUMMYFUNCTION("IF(REGEXMATCH(E1547,""^[0-9]{8}$""),""DNI"",IF(E1547&lt;&gt;"""",""OTRO"",""""))"),"DNI")</f>
        <v>DNI</v>
      </c>
      <c r="E1547" s="42" t="s">
        <v>998</v>
      </c>
      <c r="F1547" s="25">
        <v>2.8030092E7</v>
      </c>
      <c r="G1547" s="15" t="str">
        <f>VLOOKUP(TEXT(F1547,"0"),'Nacionalidades de todo por dni'!$A$2:$B$2168,2,0)</f>
        <v>Argentina</v>
      </c>
      <c r="H1547" s="18"/>
      <c r="I1547" s="15"/>
      <c r="J1547" s="15"/>
      <c r="K1547" s="18" t="str">
        <f>VLOOKUP(F1547,'Datos por dni'!$B$10:$AM$2168,11,0)</f>
        <v>Días de semana por la tarde</v>
      </c>
      <c r="L1547" s="15"/>
      <c r="M1547" s="15"/>
      <c r="N1547" s="15"/>
      <c r="O1547" s="15"/>
      <c r="P1547" s="15"/>
      <c r="Q1547" s="15"/>
    </row>
    <row r="1548">
      <c r="A1548" s="9" t="s">
        <v>673</v>
      </c>
      <c r="B1548" s="80">
        <f>VLOOKUP(F1548,'Datos por dni'!$B$1217:$AT$2185,2,0)</f>
        <v>44256.5292</v>
      </c>
      <c r="C1548" s="15" t="str">
        <f>VLOOKUP(F1548,'Datos por dni'!$B$1217:$V$2185,9,0)</f>
        <v/>
      </c>
      <c r="D1548" s="15" t="str">
        <f>IFERROR(__xludf.DUMMYFUNCTION("IF(REGEXMATCH(E1548,""^[0-9]{8}$""),""DNI"",IF(E1548&lt;&gt;"""",""OTRO"",""""))"),"DNI")</f>
        <v>DNI</v>
      </c>
      <c r="E1548" s="42" t="s">
        <v>999</v>
      </c>
      <c r="F1548" s="25">
        <v>1.7930457E7</v>
      </c>
      <c r="G1548" s="15" t="str">
        <f>VLOOKUP(TEXT(F1548,"0"),'Nacionalidades de todo por dni'!$A$2:$B$2168,2,0)</f>
        <v>Argentina</v>
      </c>
      <c r="H1548" s="18"/>
      <c r="I1548" s="15"/>
      <c r="J1548" s="15"/>
      <c r="K1548" s="18" t="str">
        <f>VLOOKUP(F1548,'Datos por dni'!$B$10:$AM$2168,11,0)</f>
        <v>Lunes</v>
      </c>
      <c r="L1548" s="15"/>
      <c r="M1548" s="15"/>
      <c r="N1548" s="15"/>
      <c r="O1548" s="15"/>
      <c r="P1548" s="15"/>
      <c r="Q1548" s="15"/>
    </row>
    <row r="1549">
      <c r="A1549" s="9" t="s">
        <v>673</v>
      </c>
      <c r="B1549" s="80">
        <f>VLOOKUP(F1549,'Datos por dni'!$B$1217:$AT$2185,2,0)</f>
        <v>44256.8747</v>
      </c>
      <c r="C1549" s="15" t="str">
        <f>VLOOKUP(F1549,'Datos por dni'!$B$1217:$V$2185,9,0)</f>
        <v/>
      </c>
      <c r="D1549" s="15" t="str">
        <f>IFERROR(__xludf.DUMMYFUNCTION("IF(REGEXMATCH(E1549,""^[0-9]{8}$""),""DNI"",IF(E1549&lt;&gt;"""",""OTRO"",""""))"),"DNI")</f>
        <v>DNI</v>
      </c>
      <c r="E1549" s="42" t="s">
        <v>1000</v>
      </c>
      <c r="F1549" s="25">
        <v>4.3036964E7</v>
      </c>
      <c r="G1549" s="15" t="str">
        <f>VLOOKUP(TEXT(F1549,"0"),'Nacionalidades de todo por dni'!$A$2:$B$2168,2,0)</f>
        <v>Argentina</v>
      </c>
      <c r="H1549" s="18"/>
      <c r="I1549" s="15"/>
      <c r="J1549" s="15"/>
      <c r="K1549" s="18" t="str">
        <f>VLOOKUP(F1549,'Datos por dni'!$B$10:$AM$2168,11,0)</f>
        <v>Fines de semana y feriados</v>
      </c>
      <c r="L1549" s="15"/>
      <c r="M1549" s="15"/>
      <c r="N1549" s="15"/>
      <c r="O1549" s="15"/>
      <c r="P1549" s="15"/>
      <c r="Q1549" s="15"/>
    </row>
    <row r="1550">
      <c r="A1550" s="9" t="s">
        <v>673</v>
      </c>
      <c r="B1550" s="80">
        <f>VLOOKUP(F1550,'Datos por dni'!$B$1217:$AT$2185,2,0)</f>
        <v>44257.5093</v>
      </c>
      <c r="C1550" s="15" t="str">
        <f>VLOOKUP(F1550,'Datos por dni'!$B$1217:$V$2185,9,0)</f>
        <v/>
      </c>
      <c r="D1550" s="15" t="str">
        <f>IFERROR(__xludf.DUMMYFUNCTION("IF(REGEXMATCH(E1550,""^[0-9]{8}$""),""DNI"",IF(E1550&lt;&gt;"""",""OTRO"",""""))"),"DNI")</f>
        <v>DNI</v>
      </c>
      <c r="E1550" s="42" t="s">
        <v>1001</v>
      </c>
      <c r="F1550" s="25">
        <v>3.9912157E7</v>
      </c>
      <c r="G1550" s="15" t="str">
        <f>VLOOKUP(TEXT(F1550,"0"),'Nacionalidades de todo por dni'!$A$2:$B$2168,2,0)</f>
        <v>Argentina</v>
      </c>
      <c r="H1550" s="18"/>
      <c r="I1550" s="15"/>
      <c r="J1550" s="15"/>
      <c r="K1550" s="18" t="str">
        <f>VLOOKUP(F1550,'Datos por dni'!$B$10:$AM$2168,11,0)</f>
        <v>Días de semana por la tarde</v>
      </c>
      <c r="L1550" s="15"/>
      <c r="M1550" s="15"/>
      <c r="N1550" s="15"/>
      <c r="O1550" s="15"/>
      <c r="P1550" s="15"/>
      <c r="Q1550" s="15"/>
    </row>
    <row r="1551">
      <c r="A1551" s="9" t="s">
        <v>673</v>
      </c>
      <c r="B1551" s="80">
        <f>VLOOKUP(F1551,'Datos por dni'!$B$1217:$AT$2185,2,0)</f>
        <v>44257.91131</v>
      </c>
      <c r="C1551" s="15" t="str">
        <f>VLOOKUP(F1551,'Datos por dni'!$B$1217:$V$2185,9,0)</f>
        <v/>
      </c>
      <c r="D1551" s="15" t="str">
        <f>IFERROR(__xludf.DUMMYFUNCTION("IF(REGEXMATCH(E1551,""^[0-9]{8}$""),""DNI"",IF(E1551&lt;&gt;"""",""OTRO"",""""))"),"DNI")</f>
        <v>DNI</v>
      </c>
      <c r="E1551" s="42" t="s">
        <v>1002</v>
      </c>
      <c r="F1551" s="25">
        <v>3.8841183E7</v>
      </c>
      <c r="G1551" s="15" t="str">
        <f>VLOOKUP(TEXT(F1551,"0"),'Nacionalidades de todo por dni'!$A$2:$B$2168,2,0)</f>
        <v>Argentina</v>
      </c>
      <c r="H1551" s="18"/>
      <c r="I1551" s="15"/>
      <c r="J1551" s="15"/>
      <c r="K1551" s="18" t="str">
        <f>VLOOKUP(F1551,'Datos por dni'!$B$10:$AM$2168,11,0)</f>
        <v>Fines de semana y feriados</v>
      </c>
      <c r="L1551" s="15"/>
      <c r="M1551" s="15"/>
      <c r="N1551" s="15"/>
      <c r="O1551" s="15"/>
      <c r="P1551" s="15"/>
      <c r="Q1551" s="15"/>
    </row>
    <row r="1552">
      <c r="A1552" s="9" t="s">
        <v>673</v>
      </c>
      <c r="B1552" s="80">
        <f>VLOOKUP(F1552,'Datos por dni'!$B$1217:$AT$2185,2,0)</f>
        <v>44258.0279</v>
      </c>
      <c r="C1552" s="15" t="str">
        <f>VLOOKUP(F1552,'Datos por dni'!$B$1217:$V$2185,9,0)</f>
        <v/>
      </c>
      <c r="D1552" s="15" t="str">
        <f>IFERROR(__xludf.DUMMYFUNCTION("IF(REGEXMATCH(E1552,""^[0-9]{8}$""),""DNI"",IF(E1552&lt;&gt;"""",""OTRO"",""""))"),"DNI")</f>
        <v>DNI</v>
      </c>
      <c r="E1552" s="42" t="s">
        <v>1003</v>
      </c>
      <c r="F1552" s="25">
        <v>4.0755965E7</v>
      </c>
      <c r="G1552" s="15" t="str">
        <f>VLOOKUP(TEXT(F1552,"0"),'Nacionalidades de todo por dni'!$A$2:$B$2168,2,0)</f>
        <v>Argentina</v>
      </c>
      <c r="H1552" s="18"/>
      <c r="I1552" s="15"/>
      <c r="J1552" s="15"/>
      <c r="K1552" s="18" t="str">
        <f>VLOOKUP(F1552,'Datos por dni'!$B$10:$AM$2168,11,0)</f>
        <v>Fines de semana y feriados</v>
      </c>
      <c r="L1552" s="15"/>
      <c r="M1552" s="15"/>
      <c r="N1552" s="15"/>
      <c r="O1552" s="15"/>
      <c r="P1552" s="15"/>
      <c r="Q1552" s="15"/>
    </row>
    <row r="1553">
      <c r="A1553" s="9" t="s">
        <v>673</v>
      </c>
      <c r="B1553" s="80">
        <f>VLOOKUP(F1553,'Datos por dni'!$B$1217:$AT$2185,2,0)</f>
        <v>44260.07893</v>
      </c>
      <c r="C1553" s="15" t="str">
        <f>VLOOKUP(F1553,'Datos por dni'!$B$1217:$V$2185,9,0)</f>
        <v/>
      </c>
      <c r="D1553" s="15" t="str">
        <f>IFERROR(__xludf.DUMMYFUNCTION("IF(REGEXMATCH(E1553,""^[0-9]{8}$""),""DNI"",IF(E1553&lt;&gt;"""",""OTRO"",""""))"),"DNI")</f>
        <v>DNI</v>
      </c>
      <c r="E1553" s="42" t="s">
        <v>1004</v>
      </c>
      <c r="F1553" s="25">
        <v>3.6491054E7</v>
      </c>
      <c r="G1553" s="15" t="str">
        <f>VLOOKUP(TEXT(F1553,"0"),'Nacionalidades de todo por dni'!$A$2:$B$2168,2,0)</f>
        <v>Argentina</v>
      </c>
      <c r="H1553" s="18"/>
      <c r="I1553" s="15"/>
      <c r="J1553" s="15"/>
      <c r="K1553" s="18" t="str">
        <f>VLOOKUP(F1553,'Datos por dni'!$B$10:$AM$2168,11,0)</f>
        <v>Días de semana por la mañana</v>
      </c>
      <c r="L1553" s="15"/>
      <c r="M1553" s="15"/>
      <c r="N1553" s="15"/>
      <c r="O1553" s="15"/>
      <c r="P1553" s="15"/>
      <c r="Q1553" s="15"/>
    </row>
    <row r="1554">
      <c r="A1554" s="9" t="s">
        <v>673</v>
      </c>
      <c r="B1554" s="80">
        <f>VLOOKUP(F1554,'Datos por dni'!$B$1217:$AT$2185,2,0)</f>
        <v>44263.68625</v>
      </c>
      <c r="C1554" s="15" t="str">
        <f>VLOOKUP(F1554,'Datos por dni'!$B$1217:$V$2185,9,0)</f>
        <v/>
      </c>
      <c r="D1554" s="15" t="str">
        <f>IFERROR(__xludf.DUMMYFUNCTION("IF(REGEXMATCH(E1554,""^[0-9]{8}$""),""DNI"",IF(E1554&lt;&gt;"""",""OTRO"",""""))"),"DNI")</f>
        <v>DNI</v>
      </c>
      <c r="E1554" s="42" t="s">
        <v>1005</v>
      </c>
      <c r="F1554" s="25">
        <v>4.2932859E7</v>
      </c>
      <c r="G1554" s="15" t="str">
        <f>VLOOKUP(TEXT(F1554,"0"),'Nacionalidades de todo por dni'!$A$2:$B$2168,2,0)</f>
        <v>Argentina</v>
      </c>
      <c r="H1554" s="18"/>
      <c r="I1554" s="15"/>
      <c r="J1554" s="15"/>
      <c r="K1554" s="18" t="str">
        <f>VLOOKUP(F1554,'Datos por dni'!$B$10:$AM$2168,11,0)</f>
        <v>Fines de semana y feriados</v>
      </c>
      <c r="L1554" s="15"/>
      <c r="M1554" s="15"/>
      <c r="N1554" s="15"/>
      <c r="O1554" s="15"/>
      <c r="P1554" s="15"/>
      <c r="Q1554" s="15"/>
    </row>
    <row r="1555">
      <c r="A1555" s="9" t="s">
        <v>673</v>
      </c>
      <c r="B1555" s="80">
        <f>VLOOKUP(F1555,'Datos por dni'!$B$1217:$AT$2185,2,0)</f>
        <v>44264.48739</v>
      </c>
      <c r="C1555" s="15" t="str">
        <f>VLOOKUP(F1555,'Datos por dni'!$B$1217:$V$2185,9,0)</f>
        <v/>
      </c>
      <c r="D1555" s="15" t="str">
        <f>IFERROR(__xludf.DUMMYFUNCTION("IF(REGEXMATCH(E1555,""^[0-9]{8}$""),""DNI"",IF(E1555&lt;&gt;"""",""OTRO"",""""))"),"DNI")</f>
        <v>DNI</v>
      </c>
      <c r="E1555" s="42" t="s">
        <v>75</v>
      </c>
      <c r="F1555" s="108">
        <v>4.1824768E7</v>
      </c>
      <c r="G1555" s="15" t="str">
        <f>VLOOKUP(TEXT(F1555,"0"),'Nacionalidades de todo por dni'!$A$2:$B$2168,2,0)</f>
        <v>Argentina</v>
      </c>
      <c r="H1555" s="18" t="str">
        <f>LEFT(K1555,1)</f>
        <v>3</v>
      </c>
      <c r="I1555" s="18" t="str">
        <f>IF(ISNUMBER(SEARCH("veces",K1555)),MID(K1555,FIND("veces",K1555)-2,1),"")</f>
        <v>4</v>
      </c>
      <c r="J1555" s="15"/>
      <c r="K1555" s="18" t="str">
        <f>VLOOKUP(F1555,'Datos por dni'!$B$10:$AM$2168,11,0)</f>
        <v>3 horas diarias, 4 veces por semana, de lunes a viernes por la MAÑANA.</v>
      </c>
      <c r="L1555" s="15"/>
      <c r="M1555" s="15"/>
      <c r="N1555" s="15"/>
      <c r="O1555" s="15"/>
      <c r="P1555" s="15"/>
      <c r="Q1555" s="15"/>
    </row>
    <row r="1556">
      <c r="A1556" s="9" t="s">
        <v>673</v>
      </c>
      <c r="B1556" s="80">
        <f>VLOOKUP(F1556,'Datos por dni'!$B$1217:$AT$2185,2,0)</f>
        <v>44264.74767</v>
      </c>
      <c r="C1556" s="15" t="str">
        <f>VLOOKUP(F1556,'Datos por dni'!$B$1217:$V$2185,9,0)</f>
        <v/>
      </c>
      <c r="D1556" s="15" t="str">
        <f>IFERROR(__xludf.DUMMYFUNCTION("IF(REGEXMATCH(E1556,""^[0-9]{8}$""),""DNI"",IF(E1556&lt;&gt;"""",""OTRO"",""""))"),"DNI")</f>
        <v>DNI</v>
      </c>
      <c r="E1556" s="42" t="s">
        <v>1006</v>
      </c>
      <c r="F1556" s="25">
        <v>4.3403846E7</v>
      </c>
      <c r="G1556" s="15" t="str">
        <f>VLOOKUP(TEXT(F1556,"0"),'Nacionalidades de todo por dni'!$A$2:$B$2168,2,0)</f>
        <v>Argentina</v>
      </c>
      <c r="H1556" s="18"/>
      <c r="I1556" s="15"/>
      <c r="J1556" s="15"/>
      <c r="K1556" s="18" t="str">
        <f>VLOOKUP(F1556,'Datos por dni'!$B$10:$AM$2168,11,0)</f>
        <v>Días de semana por la mañana</v>
      </c>
      <c r="L1556" s="15"/>
      <c r="M1556" s="15"/>
      <c r="N1556" s="15"/>
      <c r="O1556" s="15"/>
      <c r="P1556" s="15"/>
      <c r="Q1556" s="15"/>
    </row>
    <row r="1557">
      <c r="A1557" s="9" t="s">
        <v>673</v>
      </c>
      <c r="B1557" s="80">
        <f>VLOOKUP(F1557,'Datos por dni'!$B$1217:$AT$2185,2,0)</f>
        <v>44265.49295</v>
      </c>
      <c r="C1557" s="15" t="str">
        <f>VLOOKUP(F1557,'Datos por dni'!$B$1217:$V$2185,9,0)</f>
        <v/>
      </c>
      <c r="D1557" s="15" t="str">
        <f>IFERROR(__xludf.DUMMYFUNCTION("IF(REGEXMATCH(E1557,""^[0-9]{8}$""),""DNI"",IF(E1557&lt;&gt;"""",""OTRO"",""""))"),"DNI")</f>
        <v>DNI</v>
      </c>
      <c r="E1557" s="42" t="s">
        <v>1007</v>
      </c>
      <c r="F1557" s="25">
        <v>4.4970986E7</v>
      </c>
      <c r="G1557" s="15" t="str">
        <f>VLOOKUP(TEXT(F1557,"0"),'Nacionalidades de todo por dni'!$A$2:$B$2168,2,0)</f>
        <v>Argentina</v>
      </c>
      <c r="H1557" s="18"/>
      <c r="I1557" s="15"/>
      <c r="J1557" s="15"/>
      <c r="K1557" s="18" t="str">
        <f>VLOOKUP(F1557,'Datos por dni'!$B$10:$AM$2168,11,0)</f>
        <v>Fines de semana y feriados</v>
      </c>
      <c r="L1557" s="15"/>
      <c r="M1557" s="15"/>
      <c r="N1557" s="15"/>
      <c r="O1557" s="15"/>
      <c r="P1557" s="15"/>
      <c r="Q1557" s="15"/>
    </row>
    <row r="1558">
      <c r="A1558" s="9" t="s">
        <v>673</v>
      </c>
      <c r="B1558" s="80">
        <f>VLOOKUP(F1558,'Datos por dni'!$B$1217:$AT$2185,2,0)</f>
        <v>44266.03366</v>
      </c>
      <c r="C1558" s="15" t="str">
        <f>VLOOKUP(F1558,'Datos por dni'!$B$1217:$V$2185,9,0)</f>
        <v/>
      </c>
      <c r="D1558" s="15" t="str">
        <f>IFERROR(__xludf.DUMMYFUNCTION("IF(REGEXMATCH(E1558,""^[0-9]{8}$""),""DNI"",IF(E1558&lt;&gt;"""",""OTRO"",""""))"),"DNI")</f>
        <v>DNI</v>
      </c>
      <c r="E1558" s="42" t="s">
        <v>1008</v>
      </c>
      <c r="F1558" s="25">
        <v>4.0474011E7</v>
      </c>
      <c r="G1558" s="15" t="str">
        <f>VLOOKUP(TEXT(F1558,"0"),'Nacionalidades de todo por dni'!$A$2:$B$2168,2,0)</f>
        <v>Argentina</v>
      </c>
      <c r="H1558" s="18"/>
      <c r="I1558" s="15"/>
      <c r="J1558" s="15"/>
      <c r="K1558" s="18" t="str">
        <f>VLOOKUP(F1558,'Datos por dni'!$B$10:$AM$2168,11,0)</f>
        <v>Días de semana por la tarde</v>
      </c>
      <c r="L1558" s="15"/>
      <c r="M1558" s="15"/>
      <c r="N1558" s="15"/>
      <c r="O1558" s="15"/>
      <c r="P1558" s="15"/>
      <c r="Q1558" s="15"/>
    </row>
    <row r="1559">
      <c r="A1559" s="9" t="s">
        <v>673</v>
      </c>
      <c r="B1559" s="80">
        <f>VLOOKUP(F1559,'Datos por dni'!$B$1217:$AT$2185,2,0)</f>
        <v>44266.65784</v>
      </c>
      <c r="C1559" s="15" t="str">
        <f>VLOOKUP(F1559,'Datos por dni'!$B$1217:$V$2185,9,0)</f>
        <v/>
      </c>
      <c r="D1559" s="15" t="str">
        <f>IFERROR(__xludf.DUMMYFUNCTION("IF(REGEXMATCH(E1559,""^[0-9]{8}$""),""DNI"",IF(E1559&lt;&gt;"""",""OTRO"",""""))"),"DNI")</f>
        <v>DNI</v>
      </c>
      <c r="E1559" s="42" t="s">
        <v>1009</v>
      </c>
      <c r="F1559" s="25">
        <v>4.3662298E7</v>
      </c>
      <c r="G1559" s="15" t="str">
        <f>VLOOKUP(TEXT(F1559,"0"),'Nacionalidades de todo por dni'!$A$2:$B$2168,2,0)</f>
        <v>Argentina</v>
      </c>
      <c r="H1559" s="18"/>
      <c r="I1559" s="15"/>
      <c r="J1559" s="15"/>
      <c r="K1559" s="18" t="str">
        <f>VLOOKUP(F1559,'Datos por dni'!$B$10:$AM$2168,11,0)</f>
        <v>Fines de semana y feriados</v>
      </c>
      <c r="L1559" s="15"/>
      <c r="M1559" s="15"/>
      <c r="N1559" s="15"/>
      <c r="O1559" s="15"/>
      <c r="P1559" s="15"/>
      <c r="Q1559" s="15"/>
    </row>
    <row r="1560">
      <c r="A1560" s="9" t="s">
        <v>673</v>
      </c>
      <c r="B1560" s="80">
        <f>VLOOKUP(F1560,'Datos por dni'!$B$1217:$AT$2185,2,0)</f>
        <v>44267.78597</v>
      </c>
      <c r="C1560" s="15" t="str">
        <f>VLOOKUP(F1560,'Datos por dni'!$B$1217:$V$2185,9,0)</f>
        <v/>
      </c>
      <c r="D1560" s="15" t="str">
        <f>IFERROR(__xludf.DUMMYFUNCTION("IF(REGEXMATCH(E1560,""^[0-9]{8}$""),""DNI"",IF(E1560&lt;&gt;"""",""OTRO"",""""))"),"DNI")</f>
        <v>DNI</v>
      </c>
      <c r="E1560" s="42" t="s">
        <v>1010</v>
      </c>
      <c r="F1560" s="25">
        <v>4.0227984E7</v>
      </c>
      <c r="G1560" s="15" t="str">
        <f>VLOOKUP(TEXT(F1560,"0"),'Nacionalidades de todo por dni'!$A$2:$B$2168,2,0)</f>
        <v>Argentina</v>
      </c>
      <c r="H1560" s="18"/>
      <c r="I1560" s="15"/>
      <c r="J1560" s="15"/>
      <c r="K1560" s="18" t="str">
        <f>VLOOKUP(F1560,'Datos por dni'!$B$10:$AM$2168,11,0)</f>
        <v>Tengo un horario bastante flexible, los fines de semana puede ser que no esté tan al disponible pero mándenme igual</v>
      </c>
      <c r="L1560" s="15"/>
      <c r="M1560" s="15"/>
      <c r="N1560" s="15"/>
      <c r="O1560" s="15"/>
      <c r="P1560" s="15"/>
      <c r="Q1560" s="15"/>
    </row>
    <row r="1561">
      <c r="A1561" s="9" t="s">
        <v>673</v>
      </c>
      <c r="B1561" s="80">
        <f>VLOOKUP(F1561,'Datos por dni'!$B$1217:$AT$2185,2,0)</f>
        <v>44269.7067</v>
      </c>
      <c r="C1561" s="15" t="str">
        <f>VLOOKUP(F1561,'Datos por dni'!$B$1217:$V$2185,9,0)</f>
        <v/>
      </c>
      <c r="D1561" s="15" t="str">
        <f>IFERROR(__xludf.DUMMYFUNCTION("IF(REGEXMATCH(E1561,""^[0-9]{8}$""),""DNI"",IF(E1561&lt;&gt;"""",""OTRO"",""""))"),"DNI")</f>
        <v>DNI</v>
      </c>
      <c r="E1561" s="42" t="s">
        <v>1011</v>
      </c>
      <c r="F1561" s="25">
        <v>3.8010235E7</v>
      </c>
      <c r="G1561" s="15" t="str">
        <f>VLOOKUP(TEXT(F1561,"0"),'Nacionalidades de todo por dni'!$A$2:$B$2168,2,0)</f>
        <v>Argentina</v>
      </c>
      <c r="H1561" s="18"/>
      <c r="I1561" s="15"/>
      <c r="J1561" s="15"/>
      <c r="K1561" s="18" t="str">
        <f>VLOOKUP(F1561,'Datos por dni'!$B$10:$AM$2168,11,0)</f>
        <v>Fines de semana y feriados</v>
      </c>
      <c r="L1561" s="15"/>
      <c r="M1561" s="15"/>
      <c r="N1561" s="15"/>
      <c r="O1561" s="15"/>
      <c r="P1561" s="15"/>
      <c r="Q1561" s="15"/>
    </row>
    <row r="1562">
      <c r="A1562" s="9" t="s">
        <v>673</v>
      </c>
      <c r="B1562" s="80">
        <f>VLOOKUP(F1562,'Datos por dni'!$B$1217:$AT$2185,2,0)</f>
        <v>44270.8279</v>
      </c>
      <c r="C1562" s="15" t="str">
        <f>VLOOKUP(F1562,'Datos por dni'!$B$1217:$V$2185,9,0)</f>
        <v/>
      </c>
      <c r="D1562" s="15" t="str">
        <f>IFERROR(__xludf.DUMMYFUNCTION("IF(REGEXMATCH(E1562,""^[0-9]{8}$""),""DNI"",IF(E1562&lt;&gt;"""",""OTRO"",""""))"),"DNI")</f>
        <v>DNI</v>
      </c>
      <c r="E1562" s="42" t="s">
        <v>1012</v>
      </c>
      <c r="F1562" s="108">
        <v>3.3952958E7</v>
      </c>
      <c r="G1562" s="15" t="str">
        <f>VLOOKUP(TEXT(F1562,"0"),'Nacionalidades de todo por dni'!$A$2:$B$2168,2,0)</f>
        <v>Argentina</v>
      </c>
      <c r="H1562" s="18"/>
      <c r="I1562" s="15"/>
      <c r="J1562" s="15"/>
      <c r="K1562" s="18" t="str">
        <f>VLOOKUP(F1562,'Datos por dni'!$B$10:$AM$2168,11,0)</f>
        <v>Fines de semana y feriados</v>
      </c>
      <c r="L1562" s="15"/>
      <c r="M1562" s="15"/>
      <c r="N1562" s="15"/>
      <c r="O1562" s="15"/>
      <c r="P1562" s="15"/>
      <c r="Q1562" s="15"/>
    </row>
    <row r="1563">
      <c r="A1563" s="9" t="s">
        <v>673</v>
      </c>
      <c r="B1563" s="80">
        <f>VLOOKUP(F1563,'Datos por dni'!$B$1217:$AT$2185,2,0)</f>
        <v>44270.86555</v>
      </c>
      <c r="C1563" s="15" t="str">
        <f>VLOOKUP(F1563,'Datos por dni'!$B$1217:$V$2185,9,0)</f>
        <v/>
      </c>
      <c r="D1563" s="15" t="str">
        <f>IFERROR(__xludf.DUMMYFUNCTION("IF(REGEXMATCH(E1563,""^[0-9]{8}$""),""DNI"",IF(E1563&lt;&gt;"""",""OTRO"",""""))"),"DNI")</f>
        <v>DNI</v>
      </c>
      <c r="E1563" s="42" t="s">
        <v>1013</v>
      </c>
      <c r="F1563" s="108">
        <v>4.0231522E7</v>
      </c>
      <c r="G1563" s="15" t="str">
        <f>VLOOKUP(TEXT(F1563,"0"),'Nacionalidades de todo por dni'!$A$2:$B$2168,2,0)</f>
        <v>Argentina</v>
      </c>
      <c r="H1563" s="18"/>
      <c r="I1563" s="15"/>
      <c r="J1563" s="15"/>
      <c r="K1563" s="18" t="str">
        <f>VLOOKUP(F1563,'Datos por dni'!$B$10:$AM$2168,11,0)</f>
        <v>Tambien dias de semana por la tarde</v>
      </c>
      <c r="L1563" s="15"/>
      <c r="M1563" s="15"/>
      <c r="N1563" s="15"/>
      <c r="O1563" s="15"/>
      <c r="P1563" s="15"/>
      <c r="Q1563" s="15"/>
    </row>
    <row r="1564">
      <c r="A1564" s="9" t="s">
        <v>673</v>
      </c>
      <c r="B1564" s="80">
        <f>VLOOKUP(F1564,'Datos por dni'!$B$1217:$AT$2185,2,0)</f>
        <v>44270.93279</v>
      </c>
      <c r="C1564" s="15" t="str">
        <f>VLOOKUP(F1564,'Datos por dni'!$B$1217:$V$2185,9,0)</f>
        <v/>
      </c>
      <c r="D1564" s="15" t="str">
        <f>IFERROR(__xludf.DUMMYFUNCTION("IF(REGEXMATCH(E1564,""^[0-9]{8}$""),""DNI"",IF(E1564&lt;&gt;"""",""OTRO"",""""))"),"DNI")</f>
        <v>DNI</v>
      </c>
      <c r="E1564" s="42" t="s">
        <v>1014</v>
      </c>
      <c r="F1564" s="108">
        <v>3.5358121E7</v>
      </c>
      <c r="G1564" s="15" t="str">
        <f>VLOOKUP(TEXT(F1564,"0"),'Nacionalidades de todo por dni'!$A$2:$B$2168,2,0)</f>
        <v>Argentina</v>
      </c>
      <c r="H1564" s="18"/>
      <c r="I1564" s="15"/>
      <c r="J1564" s="15"/>
      <c r="K1564" s="18" t="str">
        <f>VLOOKUP(F1564,'Datos por dni'!$B$10:$AM$2168,11,0)</f>
        <v>Días de semana por la tarde</v>
      </c>
      <c r="L1564" s="15"/>
      <c r="M1564" s="15"/>
      <c r="N1564" s="15"/>
      <c r="O1564" s="15"/>
      <c r="P1564" s="15"/>
      <c r="Q1564" s="15"/>
    </row>
    <row r="1565">
      <c r="A1565" s="9" t="s">
        <v>673</v>
      </c>
      <c r="B1565" s="80">
        <f>VLOOKUP(F1565,'Datos por dni'!$B$1217:$AT$2185,2,0)</f>
        <v>44271.60339</v>
      </c>
      <c r="C1565" s="15" t="str">
        <f>VLOOKUP(F1565,'Datos por dni'!$B$1217:$V$2185,9,0)</f>
        <v/>
      </c>
      <c r="D1565" s="15" t="str">
        <f>IFERROR(__xludf.DUMMYFUNCTION("IF(REGEXMATCH(E1565,""^[0-9]{8}$""),""DNI"",IF(E1565&lt;&gt;"""",""OTRO"",""""))"),"DNI")</f>
        <v>DNI</v>
      </c>
      <c r="E1565" s="42" t="s">
        <v>1015</v>
      </c>
      <c r="F1565" s="108">
        <v>3.640074E7</v>
      </c>
      <c r="G1565" s="15" t="str">
        <f>VLOOKUP(TEXT(F1565,"0"),'Nacionalidades de todo por dni'!$A$2:$B$2168,2,0)</f>
        <v>Argentina</v>
      </c>
      <c r="H1565" s="18"/>
      <c r="I1565" s="15"/>
      <c r="J1565" s="15"/>
      <c r="K1565" s="18" t="str">
        <f>VLOOKUP(F1565,'Datos por dni'!$B$10:$AM$2168,11,0)</f>
        <v>Días de semana por la mañana</v>
      </c>
      <c r="L1565" s="15"/>
      <c r="M1565" s="15"/>
      <c r="N1565" s="15"/>
      <c r="O1565" s="15"/>
      <c r="P1565" s="15"/>
      <c r="Q1565" s="15"/>
    </row>
    <row r="1566">
      <c r="A1566" s="9" t="s">
        <v>673</v>
      </c>
      <c r="B1566" s="80">
        <f>VLOOKUP(F1566,'Datos por dni'!$B$1217:$AT$2185,2,0)</f>
        <v>44271.84247</v>
      </c>
      <c r="C1566" s="15" t="str">
        <f>VLOOKUP(F1566,'Datos por dni'!$B$1217:$V$2185,9,0)</f>
        <v/>
      </c>
      <c r="D1566" s="15" t="str">
        <f>IFERROR(__xludf.DUMMYFUNCTION("IF(REGEXMATCH(E1566,""^[0-9]{8}$""),""DNI"",IF(E1566&lt;&gt;"""",""OTRO"",""""))"),"DNI")</f>
        <v>DNI</v>
      </c>
      <c r="E1566" s="42" t="s">
        <v>1016</v>
      </c>
      <c r="F1566" s="108">
        <v>3.465339E7</v>
      </c>
      <c r="G1566" s="15" t="str">
        <f>VLOOKUP(TEXT(F1566,"0"),'Nacionalidades de todo por dni'!$A$2:$B$2168,2,0)</f>
        <v>Argentina</v>
      </c>
      <c r="H1566" s="18"/>
      <c r="I1566" s="15"/>
      <c r="J1566" s="15"/>
      <c r="K1566" s="18" t="str">
        <f>VLOOKUP(F1566,'Datos por dni'!$B$10:$AM$2168,11,0)</f>
        <v>Días de semana por la tarde</v>
      </c>
      <c r="L1566" s="15"/>
      <c r="M1566" s="15"/>
      <c r="N1566" s="15"/>
      <c r="O1566" s="15"/>
      <c r="P1566" s="15"/>
      <c r="Q1566" s="15"/>
    </row>
    <row r="1567">
      <c r="A1567" s="9" t="s">
        <v>673</v>
      </c>
      <c r="B1567" s="80">
        <f>VLOOKUP(F1567,'Datos por dni'!$B$1217:$AT$2185,2,0)</f>
        <v>44272.57856</v>
      </c>
      <c r="C1567" s="15" t="str">
        <f>VLOOKUP(F1567,'Datos por dni'!$B$1217:$V$2185,9,0)</f>
        <v/>
      </c>
      <c r="D1567" s="15" t="str">
        <f>IFERROR(__xludf.DUMMYFUNCTION("IF(REGEXMATCH(E1567,""^[0-9]{8}$""),""DNI"",IF(E1567&lt;&gt;"""",""OTRO"",""""))"),"OTRO")</f>
        <v>OTRO</v>
      </c>
      <c r="E1567" s="42" t="s">
        <v>1017</v>
      </c>
      <c r="F1567" s="108">
        <v>1.143980303E9</v>
      </c>
      <c r="G1567" s="15" t="str">
        <f>VLOOKUP(TEXT(F1567,"0"),'Nacionalidades de todo por dni'!$A$2:$B$2168,2,0)</f>
        <v>Colombia</v>
      </c>
      <c r="H1567" s="18"/>
      <c r="I1567" s="15"/>
      <c r="J1567" s="15"/>
      <c r="K1567" s="18" t="str">
        <f>VLOOKUP(F1567,'Datos por dni'!$B$10:$AM$2168,11,0)</f>
        <v>Semana en la noche </v>
      </c>
      <c r="L1567" s="15"/>
      <c r="M1567" s="15"/>
      <c r="N1567" s="15"/>
      <c r="O1567" s="15"/>
      <c r="P1567" s="15"/>
      <c r="Q1567" s="15"/>
    </row>
    <row r="1568">
      <c r="A1568" s="9" t="s">
        <v>673</v>
      </c>
      <c r="B1568" s="80">
        <f>VLOOKUP(F1568,'Datos por dni'!$B$1217:$AT$2185,2,0)</f>
        <v>44272.64543</v>
      </c>
      <c r="C1568" s="15" t="str">
        <f>VLOOKUP(F1568,'Datos por dni'!$B$1217:$V$2185,9,0)</f>
        <v/>
      </c>
      <c r="D1568" s="15" t="str">
        <f>IFERROR(__xludf.DUMMYFUNCTION("IF(REGEXMATCH(E1568,""^[0-9]{8}$""),""DNI"",IF(E1568&lt;&gt;"""",""OTRO"",""""))"),"DNI")</f>
        <v>DNI</v>
      </c>
      <c r="E1568" s="42" t="s">
        <v>1018</v>
      </c>
      <c r="F1568" s="108">
        <v>3.8617038E7</v>
      </c>
      <c r="G1568" s="15" t="str">
        <f>VLOOKUP(TEXT(F1568,"0"),'Nacionalidades de todo por dni'!$A$2:$B$2168,2,0)</f>
        <v>Argentina</v>
      </c>
      <c r="H1568" s="18"/>
      <c r="I1568" s="15"/>
      <c r="J1568" s="15"/>
      <c r="K1568" s="18" t="str">
        <f>VLOOKUP(F1568,'Datos por dni'!$B$10:$AM$2168,11,0)</f>
        <v>Días de semana por la tarde</v>
      </c>
      <c r="L1568" s="15"/>
      <c r="M1568" s="15"/>
      <c r="N1568" s="15"/>
      <c r="O1568" s="15"/>
      <c r="P1568" s="15"/>
      <c r="Q1568" s="15"/>
    </row>
    <row r="1569">
      <c r="A1569" s="9" t="s">
        <v>673</v>
      </c>
      <c r="B1569" s="80">
        <f>VLOOKUP(F1569,'Datos por dni'!$B$1217:$AT$2185,2,0)</f>
        <v>44273.39067</v>
      </c>
      <c r="C1569" s="15" t="str">
        <f>VLOOKUP(F1569,'Datos por dni'!$B$1217:$V$2185,9,0)</f>
        <v/>
      </c>
      <c r="D1569" s="15" t="str">
        <f>IFERROR(__xludf.DUMMYFUNCTION("IF(REGEXMATCH(E1569,""^[0-9]{8}$""),""DNI"",IF(E1569&lt;&gt;"""",""OTRO"",""""))"),"DNI")</f>
        <v>DNI</v>
      </c>
      <c r="E1569" s="42" t="s">
        <v>1019</v>
      </c>
      <c r="F1569" s="108">
        <v>3.4687538E7</v>
      </c>
      <c r="G1569" s="15" t="str">
        <f>VLOOKUP(TEXT(F1569,"0"),'Nacionalidades de todo por dni'!$A$2:$B$2168,2,0)</f>
        <v>Argentina</v>
      </c>
      <c r="H1569" s="18"/>
      <c r="I1569" s="15"/>
      <c r="J1569" s="15"/>
      <c r="K1569" s="18" t="str">
        <f>VLOOKUP(F1569,'Datos por dni'!$B$10:$AM$2168,11,0)</f>
        <v>Días de semana por la tarde</v>
      </c>
      <c r="L1569" s="15"/>
      <c r="M1569" s="15"/>
      <c r="N1569" s="15"/>
      <c r="O1569" s="15"/>
      <c r="P1569" s="15"/>
      <c r="Q1569" s="15"/>
    </row>
    <row r="1570">
      <c r="A1570" s="9" t="s">
        <v>673</v>
      </c>
      <c r="B1570" s="80">
        <f>VLOOKUP(F1570,'Datos por dni'!$B$1217:$AT$2185,2,0)</f>
        <v>44273.42481</v>
      </c>
      <c r="C1570" s="15" t="str">
        <f>VLOOKUP(F1570,'Datos por dni'!$B$1217:$V$2185,9,0)</f>
        <v/>
      </c>
      <c r="D1570" s="15" t="str">
        <f>IFERROR(__xludf.DUMMYFUNCTION("IF(REGEXMATCH(E1570,""^[0-9]{8}$""),""DNI"",IF(E1570&lt;&gt;"""",""OTRO"",""""))"),"DNI")</f>
        <v>DNI</v>
      </c>
      <c r="E1570" s="42" t="s">
        <v>1020</v>
      </c>
      <c r="F1570" s="108">
        <v>4.1410735E7</v>
      </c>
      <c r="G1570" s="15" t="str">
        <f>VLOOKUP(TEXT(F1570,"0"),'Nacionalidades de todo por dni'!$A$2:$B$2168,2,0)</f>
        <v>Argentina</v>
      </c>
      <c r="H1570" s="18"/>
      <c r="I1570" s="15"/>
      <c r="J1570" s="15"/>
      <c r="K1570" s="18" t="str">
        <f>VLOOKUP(F1570,'Datos por dni'!$B$10:$AM$2168,11,0)</f>
        <v>Días de semana por la tarde</v>
      </c>
      <c r="L1570" s="15"/>
      <c r="M1570" s="15"/>
      <c r="N1570" s="15"/>
      <c r="O1570" s="15"/>
      <c r="P1570" s="15"/>
      <c r="Q1570" s="15"/>
    </row>
    <row r="1571">
      <c r="A1571" s="9" t="s">
        <v>673</v>
      </c>
      <c r="B1571" s="80">
        <f>VLOOKUP(F1571,'Datos por dni'!$B$1217:$AT$2185,2,0)</f>
        <v>44273.60527</v>
      </c>
      <c r="C1571" s="15" t="str">
        <f>VLOOKUP(F1571,'Datos por dni'!$B$1217:$V$2185,9,0)</f>
        <v/>
      </c>
      <c r="D1571" s="15" t="str">
        <f>IFERROR(__xludf.DUMMYFUNCTION("IF(REGEXMATCH(E1571,""^[0-9]{8}$""),""DNI"",IF(E1571&lt;&gt;"""",""OTRO"",""""))"),"DNI")</f>
        <v>DNI</v>
      </c>
      <c r="E1571" s="42" t="s">
        <v>1021</v>
      </c>
      <c r="F1571" s="108">
        <v>4.2952293E7</v>
      </c>
      <c r="G1571" s="15" t="str">
        <f>VLOOKUP(TEXT(F1571,"0"),'Nacionalidades de todo por dni'!$A$2:$B$2168,2,0)</f>
        <v>Argentina</v>
      </c>
      <c r="H1571" s="18"/>
      <c r="I1571" s="15"/>
      <c r="J1571" s="15"/>
      <c r="K1571" s="18" t="str">
        <f>VLOOKUP(F1571,'Datos por dni'!$B$10:$AM$2168,11,0)</f>
        <v>Días de semana por la tarde</v>
      </c>
      <c r="L1571" s="15"/>
      <c r="M1571" s="15"/>
      <c r="N1571" s="15"/>
      <c r="O1571" s="15"/>
      <c r="P1571" s="15"/>
      <c r="Q1571" s="15"/>
    </row>
    <row r="1572">
      <c r="A1572" s="9" t="s">
        <v>673</v>
      </c>
      <c r="B1572" s="80">
        <f>VLOOKUP(F1572,'Datos por dni'!$B$1217:$AT$2185,2,0)</f>
        <v>44273.61108</v>
      </c>
      <c r="C1572" s="15" t="str">
        <f>VLOOKUP(F1572,'Datos por dni'!$B$1217:$V$2185,9,0)</f>
        <v/>
      </c>
      <c r="D1572" s="15" t="str">
        <f>IFERROR(__xludf.DUMMYFUNCTION("IF(REGEXMATCH(E1572,""^[0-9]{8}$""),""DNI"",IF(E1572&lt;&gt;"""",""OTRO"",""""))"),"DNI")</f>
        <v>DNI</v>
      </c>
      <c r="E1572" s="42" t="s">
        <v>1022</v>
      </c>
      <c r="F1572" s="108">
        <v>3.629825E7</v>
      </c>
      <c r="G1572" s="15" t="str">
        <f>VLOOKUP(TEXT(F1572,"0"),'Nacionalidades de todo por dni'!$A$2:$B$2168,2,0)</f>
        <v>Argentina</v>
      </c>
      <c r="H1572" s="18"/>
      <c r="I1572" s="15"/>
      <c r="J1572" s="15"/>
      <c r="K1572" s="18" t="str">
        <f>VLOOKUP(F1572,'Datos por dni'!$B$10:$AM$2168,11,0)</f>
        <v>Fines de semana y feriados</v>
      </c>
      <c r="L1572" s="15"/>
      <c r="M1572" s="15"/>
      <c r="N1572" s="15"/>
      <c r="O1572" s="15"/>
      <c r="P1572" s="15"/>
      <c r="Q1572" s="15"/>
    </row>
    <row r="1573">
      <c r="A1573" s="9" t="s">
        <v>673</v>
      </c>
      <c r="B1573" s="80">
        <f>VLOOKUP(F1573,'Datos por dni'!$B$1217:$AT$2185,2,0)</f>
        <v>44273.8643</v>
      </c>
      <c r="C1573" s="15" t="str">
        <f>VLOOKUP(F1573,'Datos por dni'!$B$1217:$V$2185,9,0)</f>
        <v/>
      </c>
      <c r="D1573" s="15" t="str">
        <f>IFERROR(__xludf.DUMMYFUNCTION("IF(REGEXMATCH(E1573,""^[0-9]{8}$""),""DNI"",IF(E1573&lt;&gt;"""",""OTRO"",""""))"),"DNI")</f>
        <v>DNI</v>
      </c>
      <c r="E1573" s="42" t="s">
        <v>1023</v>
      </c>
      <c r="F1573" s="108">
        <v>3.7557514E7</v>
      </c>
      <c r="G1573" s="15" t="str">
        <f>VLOOKUP(TEXT(F1573,"0"),'Nacionalidades de todo por dni'!$A$2:$B$2168,2,0)</f>
        <v>Argentina</v>
      </c>
      <c r="H1573" s="18"/>
      <c r="I1573" s="15"/>
      <c r="J1573" s="15"/>
      <c r="K1573" s="18" t="str">
        <f>VLOOKUP(F1573,'Datos por dni'!$B$10:$AM$2168,11,0)</f>
        <v>Puedo acomodar mis horarios, tengo bastante disponibilidad</v>
      </c>
      <c r="L1573" s="15"/>
      <c r="M1573" s="15"/>
      <c r="N1573" s="15"/>
      <c r="O1573" s="15"/>
      <c r="P1573" s="15"/>
      <c r="Q1573" s="15"/>
    </row>
    <row r="1574">
      <c r="A1574" s="9" t="s">
        <v>673</v>
      </c>
      <c r="B1574" s="80">
        <f>VLOOKUP(F1574,'Datos por dni'!$B$1217:$AT$2185,2,0)</f>
        <v>44273.90551</v>
      </c>
      <c r="C1574" s="15" t="str">
        <f>VLOOKUP(F1574,'Datos por dni'!$B$1217:$V$2185,9,0)</f>
        <v/>
      </c>
      <c r="D1574" s="15" t="str">
        <f>IFERROR(__xludf.DUMMYFUNCTION("IF(REGEXMATCH(E1574,""^[0-9]{8}$""),""DNI"",IF(E1574&lt;&gt;"""",""OTRO"",""""))"),"DNI")</f>
        <v>DNI</v>
      </c>
      <c r="E1574" s="42" t="s">
        <v>1024</v>
      </c>
      <c r="F1574" s="108">
        <v>3.7443874E7</v>
      </c>
      <c r="G1574" s="15" t="str">
        <f>VLOOKUP(TEXT(F1574,"0"),'Nacionalidades de todo por dni'!$A$2:$B$2168,2,0)</f>
        <v>Argentina</v>
      </c>
      <c r="H1574" s="18"/>
      <c r="I1574" s="15"/>
      <c r="J1574" s="15"/>
      <c r="K1574" s="18" t="str">
        <f>VLOOKUP(F1574,'Datos por dni'!$B$10:$AM$2168,11,0)</f>
        <v>Días de semana por la mañana</v>
      </c>
      <c r="L1574" s="15"/>
      <c r="M1574" s="15"/>
      <c r="N1574" s="15"/>
      <c r="O1574" s="15"/>
      <c r="P1574" s="15"/>
      <c r="Q1574" s="15"/>
    </row>
    <row r="1575">
      <c r="A1575" s="9" t="s">
        <v>673</v>
      </c>
      <c r="B1575" s="80">
        <f>VLOOKUP(F1575,'Datos por dni'!$B$1217:$AT$2185,2,0)</f>
        <v>44275.54042</v>
      </c>
      <c r="C1575" s="15" t="str">
        <f>VLOOKUP(F1575,'Datos por dni'!$B$1217:$V$2185,9,0)</f>
        <v/>
      </c>
      <c r="D1575" s="15" t="str">
        <f>IFERROR(__xludf.DUMMYFUNCTION("IF(REGEXMATCH(E1575,""^[0-9]{8}$""),""DNI"",IF(E1575&lt;&gt;"""",""OTRO"",""""))"),"DNI")</f>
        <v>DNI</v>
      </c>
      <c r="E1575" s="42" t="s">
        <v>1025</v>
      </c>
      <c r="F1575" s="25">
        <v>3.5206509E7</v>
      </c>
      <c r="G1575" s="15" t="str">
        <f>VLOOKUP(TEXT(F1575,"0"),'Nacionalidades de todo por dni'!$A$2:$B$2168,2,0)</f>
        <v>Argentina</v>
      </c>
      <c r="H1575" s="18"/>
      <c r="I1575" s="15"/>
      <c r="J1575" s="15"/>
      <c r="K1575" s="18" t="str">
        <f>VLOOKUP(F1575,'Datos por dni'!$B$10:$AM$2168,11,0)</f>
        <v>tengo disponibilidad por la tarde y fin de semanas</v>
      </c>
      <c r="L1575" s="15"/>
      <c r="M1575" s="15"/>
      <c r="N1575" s="15"/>
      <c r="O1575" s="15"/>
      <c r="P1575" s="15"/>
      <c r="Q1575" s="15"/>
    </row>
    <row r="1576">
      <c r="A1576" s="9" t="s">
        <v>673</v>
      </c>
      <c r="B1576" s="80">
        <f>VLOOKUP(F1576,'Datos por dni'!$B$1217:$AT$2185,2,0)</f>
        <v>44277.00491</v>
      </c>
      <c r="C1576" s="15" t="str">
        <f>VLOOKUP(F1576,'Datos por dni'!$B$1217:$V$2185,9,0)</f>
        <v/>
      </c>
      <c r="D1576" s="15" t="str">
        <f>IFERROR(__xludf.DUMMYFUNCTION("IF(REGEXMATCH(E1576,""^[0-9]{8}$""),""DNI"",IF(E1576&lt;&gt;"""",""OTRO"",""""))"),"DNI")</f>
        <v>DNI</v>
      </c>
      <c r="E1576" s="42" t="s">
        <v>1026</v>
      </c>
      <c r="F1576" s="25">
        <v>2.383474E7</v>
      </c>
      <c r="G1576" s="15" t="str">
        <f>VLOOKUP(TEXT(F1576,"0"),'Nacionalidades de todo por dni'!$A$2:$B$2168,2,0)</f>
        <v>Argentina</v>
      </c>
      <c r="H1576" s="18"/>
      <c r="I1576" s="15"/>
      <c r="J1576" s="15"/>
      <c r="K1576" s="18" t="str">
        <f>VLOOKUP(F1576,'Datos por dni'!$B$10:$AM$2168,11,0)</f>
        <v>Días de semana por la tarde</v>
      </c>
      <c r="L1576" s="15"/>
      <c r="M1576" s="15"/>
      <c r="N1576" s="15"/>
      <c r="O1576" s="15"/>
      <c r="P1576" s="15"/>
      <c r="Q1576" s="15"/>
    </row>
    <row r="1577">
      <c r="A1577" s="9" t="s">
        <v>673</v>
      </c>
      <c r="B1577" s="80">
        <f>VLOOKUP(F1577,'Datos por dni'!$B$1217:$AT$2185,2,0)</f>
        <v>44277.44844</v>
      </c>
      <c r="C1577" s="15" t="str">
        <f>VLOOKUP(F1577,'Datos por dni'!$B$1217:$V$2185,9,0)</f>
        <v/>
      </c>
      <c r="D1577" s="15" t="str">
        <f>IFERROR(__xludf.DUMMYFUNCTION("IF(REGEXMATCH(E1577,""^[0-9]{8}$""),""DNI"",IF(E1577&lt;&gt;"""",""OTRO"",""""))"),"DNI")</f>
        <v>DNI</v>
      </c>
      <c r="E1577" s="42" t="s">
        <v>1027</v>
      </c>
      <c r="F1577" s="25">
        <v>3.881385E7</v>
      </c>
      <c r="G1577" s="15" t="str">
        <f>VLOOKUP(TEXT(F1577,"0"),'Nacionalidades de todo por dni'!$A$2:$B$2168,2,0)</f>
        <v>Argentina</v>
      </c>
      <c r="H1577" s="18"/>
      <c r="I1577" s="15"/>
      <c r="J1577" s="15"/>
      <c r="K1577" s="18" t="str">
        <f>VLOOKUP(F1577,'Datos por dni'!$B$10:$AM$2168,11,0)</f>
        <v>Días de semana por la tarde y fines de semana</v>
      </c>
      <c r="L1577" s="15"/>
      <c r="M1577" s="15"/>
      <c r="N1577" s="15"/>
      <c r="O1577" s="15"/>
      <c r="P1577" s="15"/>
      <c r="Q1577" s="15"/>
    </row>
    <row r="1578">
      <c r="A1578" s="9" t="s">
        <v>673</v>
      </c>
      <c r="B1578" s="80">
        <f>VLOOKUP(F1578,'Datos por dni'!$B$1217:$AT$2185,2,0)</f>
        <v>44277.74089</v>
      </c>
      <c r="C1578" s="15" t="str">
        <f>VLOOKUP(F1578,'Datos por dni'!$B$1217:$V$2185,9,0)</f>
        <v/>
      </c>
      <c r="D1578" s="15" t="str">
        <f>IFERROR(__xludf.DUMMYFUNCTION("IF(REGEXMATCH(E1578,""^[0-9]{8}$""),""DNI"",IF(E1578&lt;&gt;"""",""OTRO"",""""))"),"DNI")</f>
        <v>DNI</v>
      </c>
      <c r="E1578" s="42" t="s">
        <v>1028</v>
      </c>
      <c r="F1578" s="108">
        <v>4.2885765E7</v>
      </c>
      <c r="G1578" s="15" t="str">
        <f>VLOOKUP(TEXT(F1578,"0"),'Nacionalidades de todo por dni'!$A$2:$B$2168,2,0)</f>
        <v>Argentina</v>
      </c>
      <c r="H1578" s="18"/>
      <c r="I1578" s="15"/>
      <c r="J1578" s="15"/>
      <c r="K1578" s="18" t="str">
        <f>VLOOKUP(F1578,'Datos por dni'!$B$10:$AM$2168,11,0)</f>
        <v>Días de semana por la mañana</v>
      </c>
      <c r="L1578" s="15"/>
      <c r="M1578" s="15"/>
      <c r="N1578" s="15"/>
      <c r="O1578" s="15"/>
      <c r="P1578" s="15"/>
      <c r="Q1578" s="15"/>
    </row>
    <row r="1579">
      <c r="A1579" s="9" t="s">
        <v>673</v>
      </c>
      <c r="B1579" s="80">
        <f>VLOOKUP(F1579,'Datos por dni'!$B$1217:$AT$2185,2,0)</f>
        <v>44277.80628</v>
      </c>
      <c r="C1579" s="15" t="str">
        <f>VLOOKUP(F1579,'Datos por dni'!$B$1217:$V$2185,9,0)</f>
        <v/>
      </c>
      <c r="D1579" s="15" t="str">
        <f>IFERROR(__xludf.DUMMYFUNCTION("IF(REGEXMATCH(E1579,""^[0-9]{8}$""),""DNI"",IF(E1579&lt;&gt;"""",""OTRO"",""""))"),"DNI")</f>
        <v>DNI</v>
      </c>
      <c r="E1579" s="42" t="s">
        <v>1029</v>
      </c>
      <c r="F1579" s="108">
        <v>4.6817094E7</v>
      </c>
      <c r="G1579" s="15" t="str">
        <f>VLOOKUP(TEXT(F1579,"0"),'Nacionalidades de todo por dni'!$A$2:$B$2168,2,0)</f>
        <v>Argentina</v>
      </c>
      <c r="H1579" s="18"/>
      <c r="I1579" s="15"/>
      <c r="J1579" s="15"/>
      <c r="K1579" s="18" t="str">
        <f>VLOOKUP(F1579,'Datos por dni'!$B$10:$AM$2168,11,0)</f>
        <v>Días de semana por la tarde</v>
      </c>
      <c r="L1579" s="15"/>
      <c r="M1579" s="15"/>
      <c r="N1579" s="15"/>
      <c r="O1579" s="15"/>
      <c r="P1579" s="15"/>
      <c r="Q1579" s="15"/>
    </row>
    <row r="1580">
      <c r="A1580" s="9" t="s">
        <v>673</v>
      </c>
      <c r="B1580" s="80">
        <f>VLOOKUP(F1580,'Datos por dni'!$B$1217:$AT$2185,2,0)</f>
        <v>44278.48943</v>
      </c>
      <c r="C1580" s="15" t="str">
        <f>VLOOKUP(F1580,'Datos por dni'!$B$1217:$V$2185,9,0)</f>
        <v/>
      </c>
      <c r="D1580" s="15" t="str">
        <f>IFERROR(__xludf.DUMMYFUNCTION("IF(REGEXMATCH(E1580,""^[0-9]{8}$""),""DNI"",IF(E1580&lt;&gt;"""",""OTRO"",""""))"),"DNI")</f>
        <v>DNI</v>
      </c>
      <c r="E1580" s="42" t="s">
        <v>1030</v>
      </c>
      <c r="F1580" s="108">
        <v>4.2821371E7</v>
      </c>
      <c r="G1580" s="15" t="str">
        <f>VLOOKUP(TEXT(F1580,"0"),'Nacionalidades de todo por dni'!$A$2:$B$2168,2,0)</f>
        <v>Argentina</v>
      </c>
      <c r="H1580" s="18"/>
      <c r="I1580" s="15"/>
      <c r="J1580" s="15"/>
      <c r="K1580" s="18" t="str">
        <f>VLOOKUP(F1580,'Datos por dni'!$B$10:$AM$2168,11,0)</f>
        <v>Mis horarios varian, a veces tengo disponible por las mañanas, a veces por las tardes, y algunos findes</v>
      </c>
      <c r="L1580" s="15"/>
      <c r="M1580" s="15"/>
      <c r="N1580" s="15"/>
      <c r="O1580" s="15"/>
      <c r="P1580" s="15"/>
      <c r="Q1580" s="15"/>
    </row>
    <row r="1581">
      <c r="A1581" s="9" t="s">
        <v>673</v>
      </c>
      <c r="B1581" s="80">
        <f>VLOOKUP(F1581,'Datos por dni'!$B$1217:$AT$2185,2,0)</f>
        <v>44278.51066</v>
      </c>
      <c r="C1581" s="15" t="str">
        <f>VLOOKUP(F1581,'Datos por dni'!$B$1217:$V$2185,9,0)</f>
        <v/>
      </c>
      <c r="D1581" s="15" t="str">
        <f>IFERROR(__xludf.DUMMYFUNCTION("IF(REGEXMATCH(E1581,""^[0-9]{8}$""),""DNI"",IF(E1581&lt;&gt;"""",""OTRO"",""""))"),"DNI")</f>
        <v>DNI</v>
      </c>
      <c r="E1581" s="42" t="s">
        <v>1031</v>
      </c>
      <c r="F1581" s="25">
        <v>4.2683705E7</v>
      </c>
      <c r="G1581" s="15" t="str">
        <f>VLOOKUP(TEXT(F1581,"0"),'Nacionalidades de todo por dni'!$A$2:$B$2168,2,0)</f>
        <v>Argentina</v>
      </c>
      <c r="H1581" s="18"/>
      <c r="I1581" s="15"/>
      <c r="J1581" s="15"/>
      <c r="K1581" s="18" t="str">
        <f>VLOOKUP(F1581,'Datos por dni'!$B$10:$AM$2168,11,0)</f>
        <v>Días de la semana por la mañana, fines de semana y feriados</v>
      </c>
      <c r="L1581" s="15"/>
      <c r="M1581" s="15"/>
      <c r="N1581" s="15"/>
      <c r="O1581" s="15"/>
      <c r="P1581" s="15"/>
      <c r="Q1581" s="15"/>
    </row>
    <row r="1582">
      <c r="A1582" s="9" t="s">
        <v>673</v>
      </c>
      <c r="B1582" s="80">
        <f>VLOOKUP(F1582,'Datos por dni'!$B$1217:$AT$2185,2,0)</f>
        <v>44279.39172</v>
      </c>
      <c r="C1582" s="15" t="str">
        <f>VLOOKUP(F1582,'Datos por dni'!$B$1217:$V$2185,9,0)</f>
        <v/>
      </c>
      <c r="D1582" s="15" t="str">
        <f>IFERROR(__xludf.DUMMYFUNCTION("IF(REGEXMATCH(E1582,""^[0-9]{8}$""),""DNI"",IF(E1582&lt;&gt;"""",""OTRO"",""""))"),"DNI")</f>
        <v>DNI</v>
      </c>
      <c r="E1582" s="42" t="s">
        <v>1032</v>
      </c>
      <c r="F1582" s="25">
        <v>1.6245791E7</v>
      </c>
      <c r="G1582" s="15" t="str">
        <f>VLOOKUP(TEXT(F1582,"0"),'Nacionalidades de todo por dni'!$A$2:$B$2168,2,0)</f>
        <v>Argentina</v>
      </c>
      <c r="H1582" s="18"/>
      <c r="I1582" s="15"/>
      <c r="J1582" s="15"/>
      <c r="K1582" s="18" t="str">
        <f>VLOOKUP(F1582,'Datos por dni'!$B$10:$AM$2168,11,0)</f>
        <v>Días de semana por la mañana</v>
      </c>
      <c r="L1582" s="15"/>
      <c r="M1582" s="15"/>
      <c r="N1582" s="15"/>
      <c r="O1582" s="15"/>
      <c r="P1582" s="15"/>
      <c r="Q1582" s="15"/>
    </row>
    <row r="1583">
      <c r="A1583" s="9" t="s">
        <v>673</v>
      </c>
      <c r="B1583" s="80">
        <f>VLOOKUP(F1583,'Datos por dni'!$B$1217:$AT$2185,2,0)</f>
        <v>44280.69348</v>
      </c>
      <c r="C1583" s="15" t="str">
        <f>VLOOKUP(F1583,'Datos por dni'!$B$1217:$V$2185,9,0)</f>
        <v/>
      </c>
      <c r="D1583" s="15" t="str">
        <f>IFERROR(__xludf.DUMMYFUNCTION("IF(REGEXMATCH(E1583,""^[0-9]{8}$""),""DNI"",IF(E1583&lt;&gt;"""",""OTRO"",""""))"),"DNI")</f>
        <v>DNI</v>
      </c>
      <c r="E1583" s="42" t="s">
        <v>103</v>
      </c>
      <c r="F1583" s="25">
        <v>3.9804279E7</v>
      </c>
      <c r="G1583" s="15" t="str">
        <f>VLOOKUP(TEXT(F1583,"0"),'Nacionalidades de todo por dni'!$A$2:$B$2168,2,0)</f>
        <v>Argentina</v>
      </c>
      <c r="H1583" s="18" t="str">
        <f>LEFT(K1583,1)</f>
        <v>3</v>
      </c>
      <c r="I1583" s="18" t="str">
        <f>IF(ISNUMBER(SEARCH("veces",K1583)),MID(K1583,FIND("veces",K1583)-2,1),"")</f>
        <v>4</v>
      </c>
      <c r="J1583" s="15"/>
      <c r="K1583" s="18" t="str">
        <f>VLOOKUP(F1583,'Datos por dni'!$B$10:$AM$2168,11,0)</f>
        <v>3 horas diarias, 4 veces por semana, de lunes a viernes por la TARDE.</v>
      </c>
      <c r="L1583" s="15"/>
      <c r="M1583" s="15"/>
      <c r="N1583" s="15"/>
      <c r="O1583" s="15"/>
      <c r="P1583" s="15"/>
      <c r="Q1583" s="15"/>
    </row>
    <row r="1584">
      <c r="A1584" s="9" t="s">
        <v>673</v>
      </c>
      <c r="B1584" s="80">
        <f>VLOOKUP(F1584,'Datos por dni'!$B$1217:$AT$2185,2,0)</f>
        <v>44281.78732</v>
      </c>
      <c r="C1584" s="15" t="str">
        <f>VLOOKUP(F1584,'Datos por dni'!$B$1217:$V$2185,9,0)</f>
        <v/>
      </c>
      <c r="D1584" s="15" t="str">
        <f>IFERROR(__xludf.DUMMYFUNCTION("IF(REGEXMATCH(E1584,""^[0-9]{8}$""),""DNI"",IF(E1584&lt;&gt;"""",""OTRO"",""""))"),"DNI")</f>
        <v>DNI</v>
      </c>
      <c r="E1584" s="42" t="s">
        <v>1033</v>
      </c>
      <c r="F1584" s="25">
        <v>3.6739266E7</v>
      </c>
      <c r="G1584" s="15" t="str">
        <f>VLOOKUP(TEXT(F1584,"0"),'Nacionalidades de todo por dni'!$A$2:$B$2168,2,0)</f>
        <v>Argentina</v>
      </c>
      <c r="H1584" s="18"/>
      <c r="I1584" s="15"/>
      <c r="J1584" s="15"/>
      <c r="K1584" s="18" t="str">
        <f>VLOOKUP(F1584,'Datos por dni'!$B$10:$AM$2168,11,0)</f>
        <v>Fines de semana y feriados</v>
      </c>
      <c r="L1584" s="15"/>
      <c r="M1584" s="15"/>
      <c r="N1584" s="15"/>
      <c r="O1584" s="15"/>
      <c r="P1584" s="15"/>
      <c r="Q1584" s="15"/>
    </row>
    <row r="1585">
      <c r="A1585" s="9" t="s">
        <v>673</v>
      </c>
      <c r="B1585" s="80">
        <f>VLOOKUP(F1585,'Datos por dni'!$B$1217:$AT$2185,2,0)</f>
        <v>44282.46533</v>
      </c>
      <c r="C1585" s="15" t="str">
        <f>VLOOKUP(F1585,'Datos por dni'!$B$1217:$V$2185,9,0)</f>
        <v/>
      </c>
      <c r="D1585" s="15" t="str">
        <f>IFERROR(__xludf.DUMMYFUNCTION("IF(REGEXMATCH(E1585,""^[0-9]{8}$""),""DNI"",IF(E1585&lt;&gt;"""",""OTRO"",""""))"),"DNI")</f>
        <v>DNI</v>
      </c>
      <c r="E1585" s="42" t="s">
        <v>1034</v>
      </c>
      <c r="F1585" s="108">
        <v>3.627634E7</v>
      </c>
      <c r="G1585" s="15" t="str">
        <f>VLOOKUP(TEXT(F1585,"0"),'Nacionalidades de todo por dni'!$A$2:$B$2168,2,0)</f>
        <v>Argentina</v>
      </c>
      <c r="H1585" s="18"/>
      <c r="I1585" s="15"/>
      <c r="J1585" s="15"/>
      <c r="K1585" s="18" t="str">
        <f>VLOOKUP(F1585,'Datos por dni'!$B$10:$AM$2168,11,0)</f>
        <v>Tambien días de la semana dsps de las 18</v>
      </c>
      <c r="L1585" s="15"/>
      <c r="M1585" s="15"/>
      <c r="N1585" s="15"/>
      <c r="O1585" s="15"/>
      <c r="P1585" s="15"/>
      <c r="Q1585" s="15"/>
    </row>
    <row r="1586">
      <c r="A1586" s="9" t="s">
        <v>673</v>
      </c>
      <c r="B1586" s="80">
        <f>VLOOKUP(F1586,'Datos por dni'!$B$1217:$AT$2185,2,0)</f>
        <v>44283.04005</v>
      </c>
      <c r="C1586" s="15" t="str">
        <f>VLOOKUP(F1586,'Datos por dni'!$B$1217:$V$2185,9,0)</f>
        <v/>
      </c>
      <c r="D1586" s="15" t="str">
        <f>IFERROR(__xludf.DUMMYFUNCTION("IF(REGEXMATCH(E1586,""^[0-9]{8}$""),""DNI"",IF(E1586&lt;&gt;"""",""OTRO"",""""))"),"DNI")</f>
        <v>DNI</v>
      </c>
      <c r="E1586" s="42" t="s">
        <v>1035</v>
      </c>
      <c r="F1586" s="108">
        <v>4.4143286E7</v>
      </c>
      <c r="G1586" s="15" t="str">
        <f>VLOOKUP(TEXT(F1586,"0"),'Nacionalidades de todo por dni'!$A$2:$B$2168,2,0)</f>
        <v>Argentina</v>
      </c>
      <c r="H1586" s="18"/>
      <c r="I1586" s="15"/>
      <c r="J1586" s="15"/>
      <c r="K1586" s="18" t="str">
        <f>VLOOKUP(F1586,'Datos por dni'!$B$10:$AM$2168,11,0)</f>
        <v>Fines de semana y feriados</v>
      </c>
      <c r="L1586" s="15"/>
      <c r="M1586" s="15"/>
      <c r="N1586" s="15"/>
      <c r="O1586" s="15"/>
      <c r="P1586" s="15"/>
      <c r="Q1586" s="15"/>
    </row>
    <row r="1587">
      <c r="A1587" s="9" t="s">
        <v>673</v>
      </c>
      <c r="B1587" s="80">
        <f>VLOOKUP(F1587,'Datos por dni'!$B$1217:$AT$2185,2,0)</f>
        <v>44283.63982</v>
      </c>
      <c r="C1587" s="15" t="str">
        <f>VLOOKUP(F1587,'Datos por dni'!$B$1217:$V$2185,9,0)</f>
        <v/>
      </c>
      <c r="D1587" s="15" t="str">
        <f>IFERROR(__xludf.DUMMYFUNCTION("IF(REGEXMATCH(E1587,""^[0-9]{8}$""),""DNI"",IF(E1587&lt;&gt;"""",""OTRO"",""""))"),"DNI")</f>
        <v>DNI</v>
      </c>
      <c r="E1587" s="42" t="s">
        <v>1036</v>
      </c>
      <c r="F1587" s="108">
        <v>3.4049839E7</v>
      </c>
      <c r="G1587" s="15" t="str">
        <f>VLOOKUP(TEXT(F1587,"0"),'Nacionalidades de todo por dni'!$A$2:$B$2168,2,0)</f>
        <v>Argentina</v>
      </c>
      <c r="H1587" s="18"/>
      <c r="I1587" s="15"/>
      <c r="J1587" s="15"/>
      <c r="K1587" s="18" t="str">
        <f>VLOOKUP(F1587,'Datos por dni'!$B$10:$AM$2168,11,0)</f>
        <v>Fines de semana y feriados</v>
      </c>
      <c r="L1587" s="15"/>
      <c r="M1587" s="15"/>
      <c r="N1587" s="15"/>
      <c r="O1587" s="15"/>
      <c r="P1587" s="15"/>
      <c r="Q1587" s="15"/>
    </row>
    <row r="1588">
      <c r="A1588" s="9" t="s">
        <v>673</v>
      </c>
      <c r="B1588" s="80">
        <f>VLOOKUP(F1588,'Datos por dni'!$B$1217:$AT$2185,2,0)</f>
        <v>44283.73072</v>
      </c>
      <c r="C1588" s="15" t="str">
        <f>VLOOKUP(F1588,'Datos por dni'!$B$1217:$V$2185,9,0)</f>
        <v/>
      </c>
      <c r="D1588" s="15" t="str">
        <f>IFERROR(__xludf.DUMMYFUNCTION("IF(REGEXMATCH(E1588,""^[0-9]{8}$""),""DNI"",IF(E1588&lt;&gt;"""",""OTRO"",""""))"),"DNI")</f>
        <v>DNI</v>
      </c>
      <c r="E1588" s="42" t="s">
        <v>1037</v>
      </c>
      <c r="F1588" s="108">
        <v>1.8872038E7</v>
      </c>
      <c r="G1588" s="15" t="str">
        <f>VLOOKUP(TEXT(F1588,"0"),'Nacionalidades de todo por dni'!$A$2:$B$2168,2,0)</f>
        <v>Argentina</v>
      </c>
      <c r="H1588" s="18"/>
      <c r="I1588" s="15"/>
      <c r="J1588" s="15"/>
      <c r="K1588" s="18" t="str">
        <f>VLOOKUP(F1588,'Datos por dni'!$B$10:$AM$2168,11,0)</f>
        <v>Fines de semana y feriados</v>
      </c>
      <c r="L1588" s="15"/>
      <c r="M1588" s="15"/>
      <c r="N1588" s="15"/>
      <c r="O1588" s="15"/>
      <c r="P1588" s="15"/>
      <c r="Q1588" s="15"/>
    </row>
    <row r="1589">
      <c r="A1589" s="9" t="s">
        <v>673</v>
      </c>
      <c r="B1589" s="80">
        <f>VLOOKUP(F1589,'Datos por dni'!$B$1217:$AT$2185,2,0)</f>
        <v>44283.80622</v>
      </c>
      <c r="C1589" s="15" t="str">
        <f>VLOOKUP(F1589,'Datos por dni'!$B$1217:$V$2185,9,0)</f>
        <v/>
      </c>
      <c r="D1589" s="15" t="str">
        <f>IFERROR(__xludf.DUMMYFUNCTION("IF(REGEXMATCH(E1589,""^[0-9]{8}$""),""DNI"",IF(E1589&lt;&gt;"""",""OTRO"",""""))"),"DNI")</f>
        <v>DNI</v>
      </c>
      <c r="E1589" s="42" t="s">
        <v>1038</v>
      </c>
      <c r="F1589" s="108">
        <v>4.454767E7</v>
      </c>
      <c r="G1589" s="15" t="str">
        <f>VLOOKUP(TEXT(F1589,"0"),'Nacionalidades de todo por dni'!$A$2:$B$2168,2,0)</f>
        <v>Argentina</v>
      </c>
      <c r="H1589" s="18"/>
      <c r="I1589" s="15"/>
      <c r="J1589" s="15"/>
      <c r="K1589" s="18" t="str">
        <f>VLOOKUP(F1589,'Datos por dni'!$B$10:$AM$2168,11,0)</f>
        <v>Fines de semana y feriados</v>
      </c>
      <c r="L1589" s="15"/>
      <c r="M1589" s="15"/>
      <c r="N1589" s="15"/>
      <c r="O1589" s="15"/>
      <c r="P1589" s="15"/>
      <c r="Q1589" s="15"/>
    </row>
    <row r="1590">
      <c r="A1590" s="9" t="s">
        <v>673</v>
      </c>
      <c r="B1590" s="80">
        <f>VLOOKUP(F1590,'Datos por dni'!$B$1217:$AT$2185,2,0)</f>
        <v>44284.46422</v>
      </c>
      <c r="C1590" s="15" t="str">
        <f>VLOOKUP(F1590,'Datos por dni'!$B$1217:$V$2185,9,0)</f>
        <v/>
      </c>
      <c r="D1590" s="15" t="str">
        <f>IFERROR(__xludf.DUMMYFUNCTION("IF(REGEXMATCH(E1590,""^[0-9]{8}$""),""DNI"",IF(E1590&lt;&gt;"""",""OTRO"",""""))"),"DNI")</f>
        <v>DNI</v>
      </c>
      <c r="E1590" s="42" t="s">
        <v>1039</v>
      </c>
      <c r="F1590" s="108">
        <v>3.3434982E7</v>
      </c>
      <c r="G1590" s="15" t="str">
        <f>VLOOKUP(TEXT(F1590,"0"),'Nacionalidades de todo por dni'!$A$2:$B$2168,2,0)</f>
        <v>Argentina</v>
      </c>
      <c r="H1590" s="18"/>
      <c r="I1590" s="15"/>
      <c r="J1590" s="15"/>
      <c r="K1590" s="18" t="str">
        <f>VLOOKUP(F1590,'Datos por dni'!$B$10:$AM$2168,11,0)</f>
        <v>Fines de semana y feriados</v>
      </c>
      <c r="L1590" s="15"/>
      <c r="M1590" s="15"/>
      <c r="N1590" s="15"/>
      <c r="O1590" s="15"/>
      <c r="P1590" s="15"/>
      <c r="Q1590" s="15"/>
    </row>
    <row r="1591">
      <c r="A1591" s="9" t="s">
        <v>673</v>
      </c>
      <c r="B1591" s="80">
        <f>VLOOKUP(F1591,'Datos por dni'!$B$1217:$AT$2185,2,0)</f>
        <v>44284.65879</v>
      </c>
      <c r="C1591" s="15" t="str">
        <f>VLOOKUP(F1591,'Datos por dni'!$B$1217:$V$2185,9,0)</f>
        <v/>
      </c>
      <c r="D1591" s="15" t="str">
        <f>IFERROR(__xludf.DUMMYFUNCTION("IF(REGEXMATCH(E1591,""^[0-9]{8}$""),""DNI"",IF(E1591&lt;&gt;"""",""OTRO"",""""))"),"DNI")</f>
        <v>DNI</v>
      </c>
      <c r="E1591" s="42" t="s">
        <v>102</v>
      </c>
      <c r="F1591" s="108">
        <v>3.9123625E7</v>
      </c>
      <c r="G1591" s="15" t="str">
        <f>VLOOKUP(TEXT(F1591,"0"),'Nacionalidades de todo por dni'!$A$2:$B$2168,2,0)</f>
        <v>Argentina</v>
      </c>
      <c r="H1591" s="18" t="str">
        <f>LEFT(K1591,1)</f>
        <v>4</v>
      </c>
      <c r="I1591" s="18" t="str">
        <f>IF(ISNUMBER(SEARCH("veces",K1591)),MID(K1591,FIND("veces",K1591)-2,1),"")</f>
        <v>3</v>
      </c>
      <c r="J1591" s="15"/>
      <c r="K1591" s="18" t="str">
        <f>VLOOKUP(F1591,'Datos por dni'!$B$10:$AM$2168,11,0)</f>
        <v>4 horas diarias, 3 veces por semana, de lunes a viernes por la TARDE.</v>
      </c>
      <c r="L1591" s="15"/>
      <c r="M1591" s="15"/>
      <c r="N1591" s="15"/>
      <c r="O1591" s="15"/>
      <c r="P1591" s="15"/>
      <c r="Q1591" s="15"/>
    </row>
    <row r="1592">
      <c r="A1592" s="9" t="s">
        <v>673</v>
      </c>
      <c r="B1592" s="80">
        <f>VLOOKUP(F1592,'Datos por dni'!$B$1217:$AT$2185,2,0)</f>
        <v>44284.74622</v>
      </c>
      <c r="C1592" s="15" t="str">
        <f>VLOOKUP(F1592,'Datos por dni'!$B$1217:$V$2185,9,0)</f>
        <v/>
      </c>
      <c r="D1592" s="15" t="str">
        <f>IFERROR(__xludf.DUMMYFUNCTION("IF(REGEXMATCH(E1592,""^[0-9]{8}$""),""DNI"",IF(E1592&lt;&gt;"""",""OTRO"",""""))"),"DNI")</f>
        <v>DNI</v>
      </c>
      <c r="E1592" s="42" t="s">
        <v>1040</v>
      </c>
      <c r="F1592" s="108">
        <v>3.3259542E7</v>
      </c>
      <c r="G1592" s="15" t="str">
        <f>VLOOKUP(TEXT(F1592,"0"),'Nacionalidades de todo por dni'!$A$2:$B$2168,2,0)</f>
        <v>Argentina</v>
      </c>
      <c r="H1592" s="18"/>
      <c r="I1592" s="15"/>
      <c r="J1592" s="15"/>
      <c r="K1592" s="18" t="str">
        <f>VLOOKUP(F1592,'Datos por dni'!$B$10:$AM$2168,11,0)</f>
        <v>Fines de semana y feriados</v>
      </c>
      <c r="L1592" s="15"/>
      <c r="M1592" s="15"/>
      <c r="N1592" s="15"/>
      <c r="O1592" s="15"/>
      <c r="P1592" s="15"/>
      <c r="Q1592" s="15"/>
    </row>
    <row r="1593">
      <c r="A1593" s="9" t="s">
        <v>673</v>
      </c>
      <c r="B1593" s="80">
        <f>VLOOKUP(F1593,'Datos por dni'!$B$1217:$AT$2185,2,0)</f>
        <v>44284.84373</v>
      </c>
      <c r="C1593" s="15" t="str">
        <f>VLOOKUP(F1593,'Datos por dni'!$B$1217:$V$2185,9,0)</f>
        <v/>
      </c>
      <c r="D1593" s="15" t="str">
        <f>IFERROR(__xludf.DUMMYFUNCTION("IF(REGEXMATCH(E1593,""^[0-9]{8}$""),""DNI"",IF(E1593&lt;&gt;"""",""OTRO"",""""))"),"DNI")</f>
        <v>DNI</v>
      </c>
      <c r="E1593" s="42" t="s">
        <v>1041</v>
      </c>
      <c r="F1593" s="108">
        <v>3.8668539E7</v>
      </c>
      <c r="G1593" s="15" t="str">
        <f>VLOOKUP(TEXT(F1593,"0"),'Nacionalidades de todo por dni'!$A$2:$B$2168,2,0)</f>
        <v>Argentina</v>
      </c>
      <c r="H1593" s="18"/>
      <c r="I1593" s="15"/>
      <c r="J1593" s="15"/>
      <c r="K1593" s="18" t="str">
        <f>VLOOKUP(F1593,'Datos por dni'!$B$10:$AM$2168,11,0)</f>
        <v>Fines de semana y feriados</v>
      </c>
      <c r="L1593" s="15"/>
      <c r="M1593" s="15"/>
      <c r="N1593" s="15"/>
      <c r="O1593" s="15"/>
      <c r="P1593" s="15"/>
      <c r="Q1593" s="15"/>
    </row>
    <row r="1594">
      <c r="A1594" s="9" t="s">
        <v>673</v>
      </c>
      <c r="B1594" s="80">
        <f>VLOOKUP(F1594,'Datos por dni'!$B$1217:$AT$2185,2,0)</f>
        <v>44284.85122</v>
      </c>
      <c r="C1594" s="15" t="str">
        <f>VLOOKUP(F1594,'Datos por dni'!$B$1217:$V$2185,9,0)</f>
        <v/>
      </c>
      <c r="D1594" s="15" t="str">
        <f>IFERROR(__xludf.DUMMYFUNCTION("IF(REGEXMATCH(E1594,""^[0-9]{8}$""),""DNI"",IF(E1594&lt;&gt;"""",""OTRO"",""""))"),"DNI")</f>
        <v>DNI</v>
      </c>
      <c r="E1594" s="42" t="s">
        <v>1042</v>
      </c>
      <c r="F1594" s="108">
        <v>2.3763266E7</v>
      </c>
      <c r="G1594" s="15" t="str">
        <f>VLOOKUP(TEXT(F1594,"0"),'Nacionalidades de todo por dni'!$A$2:$B$2168,2,0)</f>
        <v>Argentina</v>
      </c>
      <c r="H1594" s="18"/>
      <c r="I1594" s="15"/>
      <c r="J1594" s="15"/>
      <c r="K1594" s="18" t="str">
        <f>VLOOKUP(F1594,'Datos por dni'!$B$10:$AM$2168,11,0)</f>
        <v>LUNES, MIERCOLES, VIERNES, FINES DE SEMANA, FERIADOS.</v>
      </c>
      <c r="L1594" s="15"/>
      <c r="M1594" s="15"/>
      <c r="N1594" s="15"/>
      <c r="O1594" s="15"/>
      <c r="P1594" s="15"/>
      <c r="Q1594" s="15"/>
    </row>
    <row r="1595">
      <c r="A1595" s="9" t="s">
        <v>673</v>
      </c>
      <c r="B1595" s="80">
        <f>VLOOKUP(F1595,'Datos por dni'!$B$1217:$AT$2185,2,0)</f>
        <v>44284.91062</v>
      </c>
      <c r="C1595" s="15" t="str">
        <f>VLOOKUP(F1595,'Datos por dni'!$B$1217:$V$2185,9,0)</f>
        <v/>
      </c>
      <c r="D1595" s="15" t="str">
        <f>IFERROR(__xludf.DUMMYFUNCTION("IF(REGEXMATCH(E1595,""^[0-9]{8}$""),""DNI"",IF(E1595&lt;&gt;"""",""OTRO"",""""))"),"DNI")</f>
        <v>DNI</v>
      </c>
      <c r="E1595" s="42" t="s">
        <v>1043</v>
      </c>
      <c r="F1595" s="108">
        <v>3.8993121E7</v>
      </c>
      <c r="G1595" s="15" t="str">
        <f>VLOOKUP(TEXT(F1595,"0"),'Nacionalidades de todo por dni'!$A$2:$B$2168,2,0)</f>
        <v>Argentina</v>
      </c>
      <c r="H1595" s="18"/>
      <c r="I1595" s="15"/>
      <c r="J1595" s="15"/>
      <c r="K1595" s="18" t="str">
        <f>VLOOKUP(F1595,'Datos por dni'!$B$10:$AM$2168,11,0)</f>
        <v>Fines de semana y feriados</v>
      </c>
      <c r="L1595" s="15"/>
      <c r="M1595" s="15"/>
      <c r="N1595" s="15"/>
      <c r="O1595" s="15"/>
      <c r="P1595" s="15"/>
      <c r="Q1595" s="15"/>
    </row>
    <row r="1596">
      <c r="A1596" s="9" t="s">
        <v>673</v>
      </c>
      <c r="B1596" s="80">
        <f>VLOOKUP(F1596,'Datos por dni'!$B$1217:$AT$2185,2,0)</f>
        <v>44284.99416</v>
      </c>
      <c r="C1596" s="15" t="str">
        <f>VLOOKUP(F1596,'Datos por dni'!$B$1217:$V$2185,9,0)</f>
        <v/>
      </c>
      <c r="D1596" s="15" t="str">
        <f>IFERROR(__xludf.DUMMYFUNCTION("IF(REGEXMATCH(E1596,""^[0-9]{8}$""),""DNI"",IF(E1596&lt;&gt;"""",""OTRO"",""""))"),"DNI")</f>
        <v>DNI</v>
      </c>
      <c r="E1596" s="42" t="s">
        <v>1044</v>
      </c>
      <c r="F1596" s="108">
        <v>3.8285117E7</v>
      </c>
      <c r="G1596" s="15" t="str">
        <f>VLOOKUP(TEXT(F1596,"0"),'Nacionalidades de todo por dni'!$A$2:$B$2168,2,0)</f>
        <v>Argentina</v>
      </c>
      <c r="H1596" s="18"/>
      <c r="I1596" s="15"/>
      <c r="J1596" s="15"/>
      <c r="K1596" s="18" t="str">
        <f>VLOOKUP(F1596,'Datos por dni'!$B$10:$AM$2168,11,0)</f>
        <v>Fines de semana y feriados</v>
      </c>
      <c r="L1596" s="15"/>
      <c r="M1596" s="15"/>
      <c r="N1596" s="15"/>
      <c r="O1596" s="15"/>
      <c r="P1596" s="15"/>
      <c r="Q1596" s="15"/>
    </row>
    <row r="1597">
      <c r="A1597" s="9" t="s">
        <v>673</v>
      </c>
      <c r="B1597" s="80">
        <f>VLOOKUP(F1597,'Datos por dni'!$B$1217:$AT$2185,2,0)</f>
        <v>44286.48211</v>
      </c>
      <c r="C1597" s="15" t="str">
        <f>VLOOKUP(F1597,'Datos por dni'!$B$1217:$V$2185,9,0)</f>
        <v/>
      </c>
      <c r="D1597" s="15" t="str">
        <f>IFERROR(__xludf.DUMMYFUNCTION("IF(REGEXMATCH(E1597,""^[0-9]{8}$""),""DNI"",IF(E1597&lt;&gt;"""",""OTRO"",""""))"),"DNI")</f>
        <v>DNI</v>
      </c>
      <c r="E1597" s="42" t="s">
        <v>1045</v>
      </c>
      <c r="F1597" s="108">
        <v>9.5596451E7</v>
      </c>
      <c r="G1597" s="15" t="str">
        <f>VLOOKUP(TEXT(F1597,"0"),'Nacionalidades de todo por dni'!$A$2:$B$2168,2,0)</f>
        <v>Colombia</v>
      </c>
      <c r="H1597" s="18"/>
      <c r="I1597" s="15"/>
      <c r="J1597" s="15"/>
      <c r="K1597" s="18" t="str">
        <f>VLOOKUP(F1597,'Datos por dni'!$B$10:$AM$2168,11,0)</f>
        <v>Fines de semana y feriados</v>
      </c>
      <c r="L1597" s="15"/>
      <c r="M1597" s="15"/>
      <c r="N1597" s="15"/>
      <c r="O1597" s="15"/>
      <c r="P1597" s="15"/>
      <c r="Q1597" s="15"/>
    </row>
    <row r="1598">
      <c r="A1598" s="9" t="s">
        <v>673</v>
      </c>
      <c r="B1598" s="80">
        <f>VLOOKUP(F1598,'Datos por dni'!$B$1217:$AT$2185,2,0)</f>
        <v>44288.95498</v>
      </c>
      <c r="C1598" s="15" t="str">
        <f>VLOOKUP(F1598,'Datos por dni'!$B$1217:$V$2185,9,0)</f>
        <v/>
      </c>
      <c r="D1598" s="15" t="str">
        <f>IFERROR(__xludf.DUMMYFUNCTION("IF(REGEXMATCH(E1598,""^[0-9]{8}$""),""DNI"",IF(E1598&lt;&gt;"""",""OTRO"",""""))"),"DNI")</f>
        <v>DNI</v>
      </c>
      <c r="E1598" s="42" t="s">
        <v>1046</v>
      </c>
      <c r="F1598" s="108">
        <v>3.7932478E7</v>
      </c>
      <c r="G1598" s="15" t="str">
        <f>VLOOKUP(TEXT(F1598,"0"),'Nacionalidades de todo por dni'!$A$2:$B$2168,2,0)</f>
        <v>Argentina</v>
      </c>
      <c r="H1598" s="18"/>
      <c r="I1598" s="15"/>
      <c r="J1598" s="15"/>
      <c r="K1598" s="18" t="str">
        <f>VLOOKUP(F1598,'Datos por dni'!$B$10:$AM$2168,11,0)</f>
        <v>Días de semana por la tarde</v>
      </c>
      <c r="L1598" s="15"/>
      <c r="M1598" s="15"/>
      <c r="N1598" s="15"/>
      <c r="O1598" s="15"/>
      <c r="P1598" s="15"/>
      <c r="Q1598" s="15"/>
    </row>
    <row r="1599">
      <c r="A1599" s="9" t="s">
        <v>673</v>
      </c>
      <c r="B1599" s="80">
        <f>VLOOKUP(F1599,'Datos por dni'!$B$1217:$AT$2185,2,0)</f>
        <v>44289.5299</v>
      </c>
      <c r="C1599" s="15" t="str">
        <f>VLOOKUP(F1599,'Datos por dni'!$B$1217:$V$2185,9,0)</f>
        <v/>
      </c>
      <c r="D1599" s="15" t="str">
        <f>IFERROR(__xludf.DUMMYFUNCTION("IF(REGEXMATCH(E1599,""^[0-9]{8}$""),""DNI"",IF(E1599&lt;&gt;"""",""OTRO"",""""))"),"DNI")</f>
        <v>DNI</v>
      </c>
      <c r="E1599" s="42" t="s">
        <v>1047</v>
      </c>
      <c r="F1599" s="108">
        <v>4.1470973E7</v>
      </c>
      <c r="G1599" s="15" t="str">
        <f>VLOOKUP(TEXT(F1599,"0"),'Nacionalidades de todo por dni'!$A$2:$B$2168,2,0)</f>
        <v>Argentina</v>
      </c>
      <c r="H1599" s="18"/>
      <c r="I1599" s="15"/>
      <c r="J1599" s="15"/>
      <c r="K1599" s="18" t="str">
        <f>VLOOKUP(F1599,'Datos por dni'!$B$10:$AM$2168,11,0)</f>
        <v>tengo tiempos muy variados, fines de semana y entre la semana</v>
      </c>
      <c r="L1599" s="15"/>
      <c r="M1599" s="15"/>
      <c r="N1599" s="15"/>
      <c r="O1599" s="15"/>
      <c r="P1599" s="15"/>
      <c r="Q1599" s="15"/>
    </row>
    <row r="1600">
      <c r="A1600" s="9" t="s">
        <v>673</v>
      </c>
      <c r="B1600" s="80">
        <f>VLOOKUP(F1600,'Datos por dni'!$B$1217:$AT$2185,2,0)</f>
        <v>44289.91913</v>
      </c>
      <c r="C1600" s="15" t="str">
        <f>VLOOKUP(F1600,'Datos por dni'!$B$1217:$V$2185,9,0)</f>
        <v/>
      </c>
      <c r="D1600" s="15" t="str">
        <f>IFERROR(__xludf.DUMMYFUNCTION("IF(REGEXMATCH(E1600,""^[0-9]{8}$""),""DNI"",IF(E1600&lt;&gt;"""",""OTRO"",""""))"),"DNI")</f>
        <v>DNI</v>
      </c>
      <c r="E1600" s="42" t="s">
        <v>1048</v>
      </c>
      <c r="F1600" s="108">
        <v>3.9372804E7</v>
      </c>
      <c r="G1600" s="15" t="str">
        <f>VLOOKUP(TEXT(F1600,"0"),'Nacionalidades de todo por dni'!$A$2:$B$2168,2,0)</f>
        <v>Argentina</v>
      </c>
      <c r="H1600" s="18"/>
      <c r="I1600" s="15"/>
      <c r="J1600" s="15"/>
      <c r="K1600" s="18" t="str">
        <f>VLOOKUP(F1600,'Datos por dni'!$B$10:$AM$2168,11,0)</f>
        <v>Días de semana por la tarde</v>
      </c>
      <c r="L1600" s="15"/>
      <c r="M1600" s="15"/>
      <c r="N1600" s="15"/>
      <c r="O1600" s="15"/>
      <c r="P1600" s="15"/>
      <c r="Q1600" s="15"/>
    </row>
    <row r="1601">
      <c r="A1601" s="9" t="s">
        <v>673</v>
      </c>
      <c r="B1601" s="80">
        <f>VLOOKUP(F1601,'Datos por dni'!$B$1217:$AT$2185,2,0)</f>
        <v>44290.55614</v>
      </c>
      <c r="C1601" s="15" t="str">
        <f>VLOOKUP(F1601,'Datos por dni'!$B$1217:$V$2185,9,0)</f>
        <v/>
      </c>
      <c r="D1601" s="15" t="str">
        <f>IFERROR(__xludf.DUMMYFUNCTION("IF(REGEXMATCH(E1601,""^[0-9]{8}$""),""DNI"",IF(E1601&lt;&gt;"""",""OTRO"",""""))"),"DNI")</f>
        <v>DNI</v>
      </c>
      <c r="E1601" s="42" t="s">
        <v>1049</v>
      </c>
      <c r="F1601" s="108">
        <v>3.5347032E7</v>
      </c>
      <c r="G1601" s="15" t="str">
        <f>VLOOKUP(TEXT(F1601,"0"),'Nacionalidades de todo por dni'!$A$2:$B$2168,2,0)</f>
        <v>Argentina</v>
      </c>
      <c r="H1601" s="18"/>
      <c r="I1601" s="15"/>
      <c r="J1601" s="15"/>
      <c r="K1601" s="18" t="str">
        <f>VLOOKUP(F1601,'Datos por dni'!$B$10:$AM$2168,11,0)</f>
        <v>Fines de semana y feriados</v>
      </c>
      <c r="L1601" s="15"/>
      <c r="M1601" s="15"/>
      <c r="N1601" s="15"/>
      <c r="O1601" s="15"/>
      <c r="P1601" s="15"/>
      <c r="Q1601" s="15"/>
    </row>
    <row r="1602">
      <c r="A1602" s="9" t="s">
        <v>673</v>
      </c>
      <c r="B1602" s="80">
        <f>VLOOKUP(F1602,'Datos por dni'!$B$1217:$AT$2185,2,0)</f>
        <v>44291.68903</v>
      </c>
      <c r="C1602" s="15" t="str">
        <f>VLOOKUP(F1602,'Datos por dni'!$B$1217:$V$2185,9,0)</f>
        <v/>
      </c>
      <c r="D1602" s="15" t="str">
        <f>IFERROR(__xludf.DUMMYFUNCTION("IF(REGEXMATCH(E1602,""^[0-9]{8}$""),""DNI"",IF(E1602&lt;&gt;"""",""OTRO"",""""))"),"DNI")</f>
        <v>DNI</v>
      </c>
      <c r="E1602" s="42" t="s">
        <v>1050</v>
      </c>
      <c r="F1602" s="108">
        <v>4.1457011E7</v>
      </c>
      <c r="G1602" s="15" t="str">
        <f>VLOOKUP(TEXT(F1602,"0"),'Nacionalidades de todo por dni'!$A$2:$B$2168,2,0)</f>
        <v>Argentina</v>
      </c>
      <c r="H1602" s="18"/>
      <c r="I1602" s="15"/>
      <c r="J1602" s="15"/>
      <c r="K1602" s="18" t="str">
        <f>VLOOKUP(F1602,'Datos por dni'!$B$10:$AM$2168,11,0)</f>
        <v>Cualquier día </v>
      </c>
      <c r="L1602" s="15"/>
      <c r="M1602" s="15"/>
      <c r="N1602" s="15"/>
      <c r="O1602" s="15"/>
      <c r="P1602" s="15"/>
      <c r="Q1602" s="15"/>
    </row>
    <row r="1603">
      <c r="A1603" s="9" t="s">
        <v>673</v>
      </c>
      <c r="B1603" s="80">
        <f>VLOOKUP(F1603,'Datos por dni'!$B$1217:$AT$2185,2,0)</f>
        <v>44291.70718</v>
      </c>
      <c r="C1603" s="15" t="str">
        <f>VLOOKUP(F1603,'Datos por dni'!$B$1217:$V$2185,9,0)</f>
        <v/>
      </c>
      <c r="D1603" s="15" t="str">
        <f>IFERROR(__xludf.DUMMYFUNCTION("IF(REGEXMATCH(E1603,""^[0-9]{8}$""),""DNI"",IF(E1603&lt;&gt;"""",""OTRO"",""""))"),"DNI")</f>
        <v>DNI</v>
      </c>
      <c r="E1603" s="42" t="s">
        <v>1051</v>
      </c>
      <c r="F1603" s="108">
        <v>4.3819146E7</v>
      </c>
      <c r="G1603" s="15" t="str">
        <f>VLOOKUP(TEXT(F1603,"0"),'Nacionalidades de todo por dni'!$A$2:$B$2168,2,0)</f>
        <v>Argentina</v>
      </c>
      <c r="H1603" s="18"/>
      <c r="I1603" s="15"/>
      <c r="J1603" s="15"/>
      <c r="K1603" s="18" t="str">
        <f>VLOOKUP(F1603,'Datos por dni'!$B$10:$AM$2168,11,0)</f>
        <v>Fines de semana y feriados</v>
      </c>
      <c r="L1603" s="15"/>
      <c r="M1603" s="15"/>
      <c r="N1603" s="15"/>
      <c r="O1603" s="15"/>
      <c r="P1603" s="15"/>
      <c r="Q1603" s="15"/>
    </row>
    <row r="1604">
      <c r="A1604" s="9" t="s">
        <v>673</v>
      </c>
      <c r="B1604" s="80">
        <f>VLOOKUP(F1604,'Datos por dni'!$B$1217:$AT$2185,2,0)</f>
        <v>44291.78055</v>
      </c>
      <c r="C1604" s="15" t="str">
        <f>VLOOKUP(F1604,'Datos por dni'!$B$1217:$V$2185,9,0)</f>
        <v/>
      </c>
      <c r="D1604" s="15" t="str">
        <f>IFERROR(__xludf.DUMMYFUNCTION("IF(REGEXMATCH(E1604,""^[0-9]{8}$""),""DNI"",IF(E1604&lt;&gt;"""",""OTRO"",""""))"),"DNI")</f>
        <v>DNI</v>
      </c>
      <c r="E1604" s="42" t="s">
        <v>1052</v>
      </c>
      <c r="F1604" s="108">
        <v>3.3012167E7</v>
      </c>
      <c r="G1604" s="15" t="str">
        <f>VLOOKUP(TEXT(F1604,"0"),'Nacionalidades de todo por dni'!$A$2:$B$2168,2,0)</f>
        <v>Argentina</v>
      </c>
      <c r="H1604" s="18"/>
      <c r="I1604" s="15"/>
      <c r="J1604" s="15"/>
      <c r="K1604" s="18" t="str">
        <f>VLOOKUP(F1604,'Datos por dni'!$B$10:$AM$2168,11,0)</f>
        <v>Días de semana por la mañana</v>
      </c>
      <c r="L1604" s="15"/>
      <c r="M1604" s="15"/>
      <c r="N1604" s="15"/>
      <c r="O1604" s="15"/>
      <c r="P1604" s="15"/>
      <c r="Q1604" s="15"/>
    </row>
    <row r="1605">
      <c r="A1605" s="9" t="s">
        <v>673</v>
      </c>
      <c r="B1605" s="80">
        <f>VLOOKUP(F1605,'Datos por dni'!$B$1217:$AT$2185,2,0)</f>
        <v>44292.49847</v>
      </c>
      <c r="C1605" s="15" t="str">
        <f>VLOOKUP(F1605,'Datos por dni'!$B$1217:$V$2185,9,0)</f>
        <v/>
      </c>
      <c r="D1605" s="15" t="str">
        <f>IFERROR(__xludf.DUMMYFUNCTION("IF(REGEXMATCH(E1605,""^[0-9]{8}$""),""DNI"",IF(E1605&lt;&gt;"""",""OTRO"",""""))"),"DNI")</f>
        <v>DNI</v>
      </c>
      <c r="E1605" s="42" t="s">
        <v>1053</v>
      </c>
      <c r="F1605" s="108">
        <v>3.8067794E7</v>
      </c>
      <c r="G1605" s="15" t="str">
        <f>VLOOKUP(TEXT(F1605,"0"),'Nacionalidades de todo por dni'!$A$2:$B$2168,2,0)</f>
        <v>Argentina</v>
      </c>
      <c r="H1605" s="18"/>
      <c r="I1605" s="15"/>
      <c r="J1605" s="15"/>
      <c r="K1605" s="18" t="str">
        <f>VLOOKUP(F1605,'Datos por dni'!$B$10:$AM$2168,11,0)</f>
        <v>Fines de semana y feriados</v>
      </c>
      <c r="L1605" s="15"/>
      <c r="M1605" s="15"/>
      <c r="N1605" s="15"/>
      <c r="O1605" s="15"/>
      <c r="P1605" s="15"/>
      <c r="Q1605" s="15"/>
    </row>
    <row r="1606">
      <c r="A1606" s="9" t="s">
        <v>673</v>
      </c>
      <c r="B1606" s="80">
        <f>VLOOKUP(F1606,'Datos por dni'!$B$1217:$AT$2185,2,0)</f>
        <v>44293.82365</v>
      </c>
      <c r="C1606" s="15" t="str">
        <f>VLOOKUP(F1606,'Datos por dni'!$B$1217:$V$2185,9,0)</f>
        <v/>
      </c>
      <c r="D1606" s="15" t="str">
        <f>IFERROR(__xludf.DUMMYFUNCTION("IF(REGEXMATCH(E1606,""^[0-9]{8}$""),""DNI"",IF(E1606&lt;&gt;"""",""OTRO"",""""))"),"DNI")</f>
        <v>DNI</v>
      </c>
      <c r="E1606" s="42" t="s">
        <v>101</v>
      </c>
      <c r="F1606" s="108">
        <v>3.9492244E7</v>
      </c>
      <c r="G1606" s="15" t="str">
        <f>VLOOKUP(TEXT(F1606,"0"),'Nacionalidades de todo por dni'!$A$2:$B$2168,2,0)</f>
        <v>Argentina</v>
      </c>
      <c r="H1606" s="18" t="str">
        <f>LEFT(K1606,1)</f>
        <v>4</v>
      </c>
      <c r="I1606" s="18" t="str">
        <f>IF(ISNUMBER(SEARCH("veces",K1606)),MID(K1606,FIND("veces",K1606)-2,1),"")</f>
        <v>3</v>
      </c>
      <c r="J1606" s="15"/>
      <c r="K1606" s="18" t="str">
        <f>VLOOKUP(F1606,'Datos por dni'!$B$10:$AM$2168,11,0)</f>
        <v>4 horas diarias, 3 veces por semana, de lunes a viernes por la TARDE.</v>
      </c>
      <c r="L1606" s="15"/>
      <c r="M1606" s="15"/>
      <c r="N1606" s="15"/>
      <c r="O1606" s="15"/>
      <c r="P1606" s="15"/>
      <c r="Q1606" s="15"/>
    </row>
    <row r="1607">
      <c r="A1607" s="9" t="s">
        <v>673</v>
      </c>
      <c r="B1607" s="80">
        <f>VLOOKUP(F1607,'Datos por dni'!$B$1217:$AT$2185,2,0)</f>
        <v>44295.51999</v>
      </c>
      <c r="C1607" s="15" t="str">
        <f>VLOOKUP(F1607,'Datos por dni'!$B$1217:$V$2185,9,0)</f>
        <v/>
      </c>
      <c r="D1607" s="15" t="str">
        <f>IFERROR(__xludf.DUMMYFUNCTION("IF(REGEXMATCH(E1607,""^[0-9]{8}$""),""DNI"",IF(E1607&lt;&gt;"""",""OTRO"",""""))"),"DNI")</f>
        <v>DNI</v>
      </c>
      <c r="E1607" s="42" t="s">
        <v>1054</v>
      </c>
      <c r="F1607" s="25">
        <v>4.0538377E7</v>
      </c>
      <c r="G1607" s="15" t="str">
        <f>VLOOKUP(TEXT(F1607,"0"),'Nacionalidades de todo por dni'!$A$2:$B$2168,2,0)</f>
        <v>Argentina</v>
      </c>
      <c r="H1607" s="18"/>
      <c r="I1607" s="15"/>
      <c r="J1607" s="15"/>
      <c r="K1607" s="18" t="str">
        <f>VLOOKUP(F1607,'Datos por dni'!$B$10:$AM$2168,11,0)</f>
        <v>Fines de semana y feriados</v>
      </c>
      <c r="L1607" s="15"/>
      <c r="M1607" s="15"/>
      <c r="N1607" s="15"/>
      <c r="O1607" s="15"/>
      <c r="P1607" s="15"/>
      <c r="Q1607" s="15"/>
    </row>
    <row r="1608">
      <c r="A1608" s="9" t="s">
        <v>673</v>
      </c>
      <c r="B1608" s="80">
        <f>VLOOKUP(F1608,'Datos por dni'!$B$1217:$AT$2185,2,0)</f>
        <v>44296.64457</v>
      </c>
      <c r="C1608" s="15" t="str">
        <f>VLOOKUP(F1608,'Datos por dni'!$B$1217:$V$2185,9,0)</f>
        <v/>
      </c>
      <c r="D1608" s="15" t="str">
        <f>IFERROR(__xludf.DUMMYFUNCTION("IF(REGEXMATCH(E1608,""^[0-9]{8}$""),""DNI"",IF(E1608&lt;&gt;"""",""OTRO"",""""))"),"DNI")</f>
        <v>DNI</v>
      </c>
      <c r="E1608" s="42" t="s">
        <v>1055</v>
      </c>
      <c r="F1608" s="25">
        <v>3.7540593E7</v>
      </c>
      <c r="G1608" s="15" t="str">
        <f>VLOOKUP(TEXT(F1608,"0"),'Nacionalidades de todo por dni'!$A$2:$B$2168,2,0)</f>
        <v>Argentina</v>
      </c>
      <c r="H1608" s="18"/>
      <c r="I1608" s="15"/>
      <c r="J1608" s="15"/>
      <c r="K1608" s="18" t="str">
        <f>VLOOKUP(F1608,'Datos por dni'!$B$10:$AM$2168,11,0)</f>
        <v>Días de semana por la tarde a veces y fines de semana y feriados </v>
      </c>
      <c r="L1608" s="15"/>
      <c r="M1608" s="15"/>
      <c r="N1608" s="15"/>
      <c r="O1608" s="15"/>
      <c r="P1608" s="15"/>
      <c r="Q1608" s="15"/>
    </row>
    <row r="1609">
      <c r="A1609" s="9" t="s">
        <v>673</v>
      </c>
      <c r="B1609" s="80">
        <f>VLOOKUP(F1609,'Datos por dni'!$B$1217:$AT$2185,2,0)</f>
        <v>44296.83283</v>
      </c>
      <c r="C1609" s="15" t="str">
        <f>VLOOKUP(F1609,'Datos por dni'!$B$1217:$V$2185,9,0)</f>
        <v/>
      </c>
      <c r="D1609" s="15" t="str">
        <f>IFERROR(__xludf.DUMMYFUNCTION("IF(REGEXMATCH(E1609,""^[0-9]{8}$""),""DNI"",IF(E1609&lt;&gt;"""",""OTRO"",""""))"),"DNI")</f>
        <v>DNI</v>
      </c>
      <c r="E1609" s="42" t="s">
        <v>1056</v>
      </c>
      <c r="F1609" s="25">
        <v>4.4175076E7</v>
      </c>
      <c r="G1609" s="15" t="str">
        <f>VLOOKUP(TEXT(F1609,"0"),'Nacionalidades de todo por dni'!$A$2:$B$2168,2,0)</f>
        <v>Argentina</v>
      </c>
      <c r="H1609" s="18"/>
      <c r="I1609" s="15"/>
      <c r="J1609" s="15"/>
      <c r="K1609" s="18" t="str">
        <f>VLOOKUP(F1609,'Datos por dni'!$B$10:$AM$2168,11,0)</f>
        <v>Fines de semana y feriados</v>
      </c>
      <c r="L1609" s="15"/>
      <c r="M1609" s="15"/>
      <c r="N1609" s="15"/>
      <c r="O1609" s="15"/>
      <c r="P1609" s="15"/>
      <c r="Q1609" s="15"/>
    </row>
    <row r="1610">
      <c r="A1610" s="9" t="s">
        <v>673</v>
      </c>
      <c r="B1610" s="80">
        <f>VLOOKUP(F1610,'Datos por dni'!$B$1217:$AT$2185,2,0)</f>
        <v>44297.03174</v>
      </c>
      <c r="C1610" s="15" t="str">
        <f>VLOOKUP(F1610,'Datos por dni'!$B$1217:$V$2185,9,0)</f>
        <v/>
      </c>
      <c r="D1610" s="15" t="str">
        <f>IFERROR(__xludf.DUMMYFUNCTION("IF(REGEXMATCH(E1610,""^[0-9]{8}$""),""DNI"",IF(E1610&lt;&gt;"""",""OTRO"",""""))"),"DNI")</f>
        <v>DNI</v>
      </c>
      <c r="E1610" s="42" t="s">
        <v>1057</v>
      </c>
      <c r="F1610" s="25">
        <v>4.3542298E7</v>
      </c>
      <c r="G1610" s="15" t="str">
        <f>VLOOKUP(TEXT(F1610,"0"),'Nacionalidades de todo por dni'!$A$2:$B$2168,2,0)</f>
        <v>Argentina</v>
      </c>
      <c r="H1610" s="18"/>
      <c r="I1610" s="15"/>
      <c r="J1610" s="15"/>
      <c r="K1610" s="18" t="str">
        <f>VLOOKUP(F1610,'Datos por dni'!$B$10:$AM$2168,11,0)</f>
        <v>Días de semana por la tarde</v>
      </c>
      <c r="L1610" s="15"/>
      <c r="M1610" s="15"/>
      <c r="N1610" s="15"/>
      <c r="O1610" s="15"/>
      <c r="P1610" s="15"/>
      <c r="Q1610" s="15"/>
    </row>
    <row r="1611">
      <c r="A1611" s="9" t="s">
        <v>673</v>
      </c>
      <c r="B1611" s="80">
        <f>VLOOKUP(F1611,'Datos por dni'!$B$1217:$AT$2185,2,0)</f>
        <v>44297.57708</v>
      </c>
      <c r="C1611" s="15" t="str">
        <f>VLOOKUP(F1611,'Datos por dni'!$B$1217:$V$2185,9,0)</f>
        <v/>
      </c>
      <c r="D1611" s="15" t="str">
        <f>IFERROR(__xludf.DUMMYFUNCTION("IF(REGEXMATCH(E1611,""^[0-9]{8}$""),""DNI"",IF(E1611&lt;&gt;"""",""OTRO"",""""))"),"DNI")</f>
        <v>DNI</v>
      </c>
      <c r="E1611" s="42" t="s">
        <v>1058</v>
      </c>
      <c r="F1611" s="25">
        <v>4.5791898E7</v>
      </c>
      <c r="G1611" s="15" t="str">
        <f>VLOOKUP(TEXT(F1611,"0"),'Nacionalidades de todo por dni'!$A$2:$B$2168,2,0)</f>
        <v>Argentina</v>
      </c>
      <c r="H1611" s="18"/>
      <c r="I1611" s="15"/>
      <c r="J1611" s="15"/>
      <c r="K1611" s="18" t="str">
        <f>VLOOKUP(F1611,'Datos por dni'!$B$10:$AM$2168,11,0)</f>
        <v>Días de semana por la tarde</v>
      </c>
      <c r="L1611" s="15"/>
      <c r="M1611" s="15"/>
      <c r="N1611" s="15"/>
      <c r="O1611" s="15"/>
      <c r="P1611" s="15"/>
      <c r="Q1611" s="15"/>
    </row>
    <row r="1612">
      <c r="A1612" s="9" t="s">
        <v>673</v>
      </c>
      <c r="B1612" s="80">
        <f>VLOOKUP(F1612,'Datos por dni'!$B$1217:$AT$2185,2,0)</f>
        <v>44297.96946</v>
      </c>
      <c r="C1612" s="15" t="str">
        <f>VLOOKUP(F1612,'Datos por dni'!$B$1217:$V$2185,9,0)</f>
        <v/>
      </c>
      <c r="D1612" s="15" t="str">
        <f>IFERROR(__xludf.DUMMYFUNCTION("IF(REGEXMATCH(E1612,""^[0-9]{8}$""),""DNI"",IF(E1612&lt;&gt;"""",""OTRO"",""""))"),"DNI")</f>
        <v>DNI</v>
      </c>
      <c r="E1612" s="42" t="s">
        <v>1059</v>
      </c>
      <c r="F1612" s="25">
        <v>4.119986E7</v>
      </c>
      <c r="G1612" s="15" t="str">
        <f>VLOOKUP(TEXT(F1612,"0"),'Nacionalidades de todo por dni'!$A$2:$B$2168,2,0)</f>
        <v>Argentina</v>
      </c>
      <c r="H1612" s="18"/>
      <c r="I1612" s="15"/>
      <c r="J1612" s="15"/>
      <c r="K1612" s="18" t="str">
        <f>VLOOKUP(F1612,'Datos por dni'!$B$10:$AM$2168,11,0)</f>
        <v>Pude ser un solo dia libre en la semana.</v>
      </c>
      <c r="L1612" s="15"/>
      <c r="M1612" s="15"/>
      <c r="N1612" s="15"/>
      <c r="O1612" s="15"/>
      <c r="P1612" s="15"/>
      <c r="Q1612" s="15"/>
    </row>
    <row r="1613">
      <c r="A1613" s="9" t="s">
        <v>673</v>
      </c>
      <c r="B1613" s="80">
        <f>VLOOKUP(F1613,'Datos por dni'!$B$1217:$AT$2185,2,0)</f>
        <v>44298.983</v>
      </c>
      <c r="C1613" s="15" t="str">
        <f>VLOOKUP(F1613,'Datos por dni'!$B$1217:$V$2185,9,0)</f>
        <v/>
      </c>
      <c r="D1613" s="15" t="str">
        <f>IFERROR(__xludf.DUMMYFUNCTION("IF(REGEXMATCH(E1613,""^[0-9]{8}$""),""DNI"",IF(E1613&lt;&gt;"""",""OTRO"",""""))"),"DNI")</f>
        <v>DNI</v>
      </c>
      <c r="E1613" s="42" t="s">
        <v>1060</v>
      </c>
      <c r="F1613" s="25">
        <v>3.7007086E7</v>
      </c>
      <c r="G1613" s="15" t="str">
        <f>VLOOKUP(TEXT(F1613,"0"),'Nacionalidades de todo por dni'!$A$2:$B$2168,2,0)</f>
        <v>Argentina</v>
      </c>
      <c r="H1613" s="18"/>
      <c r="I1613" s="15"/>
      <c r="J1613" s="15"/>
      <c r="K1613" s="18" t="str">
        <f>VLOOKUP(F1613,'Datos por dni'!$B$10:$AM$2168,11,0)</f>
        <v>Fines de semana y feriados</v>
      </c>
      <c r="L1613" s="15"/>
      <c r="M1613" s="15"/>
      <c r="N1613" s="15"/>
      <c r="O1613" s="15"/>
      <c r="P1613" s="15"/>
      <c r="Q1613" s="15"/>
    </row>
    <row r="1614">
      <c r="A1614" s="9" t="s">
        <v>673</v>
      </c>
      <c r="B1614" s="80">
        <f>VLOOKUP(F1614,'Datos por dni'!$B$1217:$AT$2185,2,0)</f>
        <v>44299.42247</v>
      </c>
      <c r="C1614" s="15" t="str">
        <f>VLOOKUP(F1614,'Datos por dni'!$B$1217:$V$2185,9,0)</f>
        <v/>
      </c>
      <c r="D1614" s="15" t="str">
        <f>IFERROR(__xludf.DUMMYFUNCTION("IF(REGEXMATCH(E1614,""^[0-9]{8}$""),""DNI"",IF(E1614&lt;&gt;"""",""OTRO"",""""))"),"DNI")</f>
        <v>DNI</v>
      </c>
      <c r="E1614" s="42" t="s">
        <v>1061</v>
      </c>
      <c r="F1614" s="25">
        <v>4.3660333E7</v>
      </c>
      <c r="G1614" s="15" t="str">
        <f>VLOOKUP(TEXT(F1614,"0"),'Nacionalidades de todo por dni'!$A$2:$B$2168,2,0)</f>
        <v>Argentina</v>
      </c>
      <c r="H1614" s="18"/>
      <c r="I1614" s="15"/>
      <c r="J1614" s="15"/>
      <c r="K1614" s="18" t="str">
        <f>VLOOKUP(F1614,'Datos por dni'!$B$10:$AM$2168,11,0)</f>
        <v>Fines de semana y feriados</v>
      </c>
      <c r="L1614" s="15"/>
      <c r="M1614" s="15"/>
      <c r="N1614" s="15"/>
      <c r="O1614" s="15"/>
      <c r="P1614" s="15"/>
      <c r="Q1614" s="15"/>
    </row>
    <row r="1615">
      <c r="A1615" s="9" t="s">
        <v>673</v>
      </c>
      <c r="B1615" s="80">
        <f>VLOOKUP(F1615,'Datos por dni'!$B$1217:$AT$2185,2,0)</f>
        <v>44299.43854</v>
      </c>
      <c r="C1615" s="15" t="str">
        <f>VLOOKUP(F1615,'Datos por dni'!$B$1217:$V$2185,9,0)</f>
        <v/>
      </c>
      <c r="D1615" s="15" t="str">
        <f>IFERROR(__xludf.DUMMYFUNCTION("IF(REGEXMATCH(E1615,""^[0-9]{8}$""),""DNI"",IF(E1615&lt;&gt;"""",""OTRO"",""""))"),"DNI")</f>
        <v>DNI</v>
      </c>
      <c r="E1615" s="42" t="s">
        <v>1062</v>
      </c>
      <c r="F1615" s="25">
        <v>4.4426397E7</v>
      </c>
      <c r="G1615" s="15" t="str">
        <f>VLOOKUP(TEXT(F1615,"0"),'Nacionalidades de todo por dni'!$A$2:$B$2168,2,0)</f>
        <v>Argentina</v>
      </c>
      <c r="H1615" s="18"/>
      <c r="I1615" s="15"/>
      <c r="J1615" s="15"/>
      <c r="K1615" s="18" t="str">
        <f>VLOOKUP(F1615,'Datos por dni'!$B$10:$AM$2168,11,0)</f>
        <v>Días de semana por la mañana</v>
      </c>
      <c r="L1615" s="15"/>
      <c r="M1615" s="15"/>
      <c r="N1615" s="15"/>
      <c r="O1615" s="15"/>
      <c r="P1615" s="15"/>
      <c r="Q1615" s="15"/>
    </row>
    <row r="1616">
      <c r="A1616" s="9" t="s">
        <v>673</v>
      </c>
      <c r="B1616" s="80">
        <f>VLOOKUP(F1616,'Datos por dni'!$B$1217:$AT$2185,2,0)</f>
        <v>44300.84067</v>
      </c>
      <c r="C1616" s="15" t="str">
        <f>VLOOKUP(F1616,'Datos por dni'!$B$1217:$V$2185,9,0)</f>
        <v/>
      </c>
      <c r="D1616" s="15" t="str">
        <f>IFERROR(__xludf.DUMMYFUNCTION("IF(REGEXMATCH(E1616,""^[0-9]{8}$""),""DNI"",IF(E1616&lt;&gt;"""",""OTRO"",""""))"),"DNI")</f>
        <v>DNI</v>
      </c>
      <c r="E1616" s="42" t="s">
        <v>1063</v>
      </c>
      <c r="F1616" s="25">
        <v>4.2377447E7</v>
      </c>
      <c r="G1616" s="15" t="str">
        <f>VLOOKUP(TEXT(F1616,"0"),'Nacionalidades de todo por dni'!$A$2:$B$2168,2,0)</f>
        <v>Argentina</v>
      </c>
      <c r="H1616" s="18"/>
      <c r="I1616" s="15"/>
      <c r="J1616" s="15"/>
      <c r="K1616" s="18" t="str">
        <f>VLOOKUP(F1616,'Datos por dni'!$B$10:$AM$2168,11,0)</f>
        <v>Fines de semana y feriados</v>
      </c>
      <c r="L1616" s="15"/>
      <c r="M1616" s="15"/>
      <c r="N1616" s="15"/>
      <c r="O1616" s="15"/>
      <c r="P1616" s="15"/>
      <c r="Q1616" s="15"/>
    </row>
    <row r="1617">
      <c r="A1617" s="9" t="s">
        <v>673</v>
      </c>
      <c r="B1617" s="80">
        <f>VLOOKUP(F1617,'Datos por dni'!$B$1217:$AT$2185,2,0)</f>
        <v>44301.51365</v>
      </c>
      <c r="C1617" s="15" t="str">
        <f>VLOOKUP(F1617,'Datos por dni'!$B$1217:$V$2185,9,0)</f>
        <v/>
      </c>
      <c r="D1617" s="15" t="str">
        <f>IFERROR(__xludf.DUMMYFUNCTION("IF(REGEXMATCH(E1617,""^[0-9]{8}$""),""DNI"",IF(E1617&lt;&gt;"""",""OTRO"",""""))"),"DNI")</f>
        <v>DNI</v>
      </c>
      <c r="E1617" s="42" t="s">
        <v>1064</v>
      </c>
      <c r="F1617" s="25">
        <v>2.0989162E7</v>
      </c>
      <c r="G1617" s="15" t="str">
        <f>VLOOKUP(TEXT(F1617,"0"),'Nacionalidades de todo por dni'!$A$2:$B$2168,2,0)</f>
        <v>Argentina</v>
      </c>
      <c r="H1617" s="18"/>
      <c r="I1617" s="15"/>
      <c r="J1617" s="15"/>
      <c r="K1617" s="18" t="str">
        <f>VLOOKUP(F1617,'Datos por dni'!$B$10:$AM$2168,11,0)</f>
        <v>Fines de semana y feriados</v>
      </c>
      <c r="L1617" s="15"/>
      <c r="M1617" s="15"/>
      <c r="N1617" s="15"/>
      <c r="O1617" s="15"/>
      <c r="P1617" s="15"/>
      <c r="Q1617" s="15"/>
    </row>
    <row r="1618">
      <c r="A1618" s="9" t="s">
        <v>673</v>
      </c>
      <c r="B1618" s="80">
        <f>VLOOKUP(F1618,'Datos por dni'!$B$1217:$AT$2185,2,0)</f>
        <v>44302.57844</v>
      </c>
      <c r="C1618" s="15" t="str">
        <f>VLOOKUP(F1618,'Datos por dni'!$B$1217:$V$2185,9,0)</f>
        <v/>
      </c>
      <c r="D1618" s="15" t="str">
        <f>IFERROR(__xludf.DUMMYFUNCTION("IF(REGEXMATCH(E1618,""^[0-9]{8}$""),""DNI"",IF(E1618&lt;&gt;"""",""OTRO"",""""))"),"DNI")</f>
        <v>DNI</v>
      </c>
      <c r="E1618" s="42" t="s">
        <v>1065</v>
      </c>
      <c r="F1618" s="25">
        <v>4.4929776E7</v>
      </c>
      <c r="G1618" s="15" t="str">
        <f>VLOOKUP(TEXT(F1618,"0"),'Nacionalidades de todo por dni'!$A$2:$B$2168,2,0)</f>
        <v>Argentina</v>
      </c>
      <c r="H1618" s="18"/>
      <c r="I1618" s="15"/>
      <c r="J1618" s="15"/>
      <c r="K1618" s="18" t="str">
        <f>VLOOKUP(F1618,'Datos por dni'!$B$10:$AM$2168,11,0)</f>
        <v>Días de semana por la tarde</v>
      </c>
      <c r="L1618" s="15"/>
      <c r="M1618" s="15"/>
      <c r="N1618" s="15"/>
      <c r="O1618" s="15"/>
      <c r="P1618" s="15"/>
      <c r="Q1618" s="15"/>
    </row>
    <row r="1619">
      <c r="A1619" s="9" t="s">
        <v>673</v>
      </c>
      <c r="B1619" s="80">
        <f>VLOOKUP(F1619,'Datos por dni'!$B$1217:$AT$2185,2,0)</f>
        <v>44302.94332</v>
      </c>
      <c r="C1619" s="15" t="str">
        <f>VLOOKUP(F1619,'Datos por dni'!$B$1217:$V$2185,9,0)</f>
        <v/>
      </c>
      <c r="D1619" s="15" t="str">
        <f>IFERROR(__xludf.DUMMYFUNCTION("IF(REGEXMATCH(E1619,""^[0-9]{8}$""),""DNI"",IF(E1619&lt;&gt;"""",""OTRO"",""""))"),"DNI")</f>
        <v>DNI</v>
      </c>
      <c r="E1619" s="42" t="s">
        <v>1066</v>
      </c>
      <c r="F1619" s="108">
        <v>4.4834631E7</v>
      </c>
      <c r="G1619" s="15" t="str">
        <f>VLOOKUP(TEXT(F1619,"0"),'Nacionalidades de todo por dni'!$A$2:$B$2168,2,0)</f>
        <v>Argentina</v>
      </c>
      <c r="H1619" s="18"/>
      <c r="I1619" s="15"/>
      <c r="J1619" s="15"/>
      <c r="K1619" s="18" t="str">
        <f>VLOOKUP(F1619,'Datos por dni'!$B$10:$AM$2168,11,0)</f>
        <v>Fines de semana y feriados</v>
      </c>
      <c r="L1619" s="15"/>
      <c r="M1619" s="15"/>
      <c r="N1619" s="15"/>
      <c r="O1619" s="15"/>
      <c r="P1619" s="15"/>
      <c r="Q1619" s="15"/>
    </row>
    <row r="1620">
      <c r="A1620" s="9" t="s">
        <v>673</v>
      </c>
      <c r="B1620" s="80">
        <f>VLOOKUP(F1620,'Datos por dni'!$B$1217:$AT$2185,2,0)</f>
        <v>44303.72731</v>
      </c>
      <c r="C1620" s="15" t="str">
        <f>VLOOKUP(F1620,'Datos por dni'!$B$1217:$V$2185,9,0)</f>
        <v/>
      </c>
      <c r="D1620" s="15" t="str">
        <f>IFERROR(__xludf.DUMMYFUNCTION("IF(REGEXMATCH(E1620,""^[0-9]{8}$""),""DNI"",IF(E1620&lt;&gt;"""",""OTRO"",""""))"),"DNI")</f>
        <v>DNI</v>
      </c>
      <c r="E1620" s="42" t="s">
        <v>1067</v>
      </c>
      <c r="F1620" s="108">
        <v>4.4661586E7</v>
      </c>
      <c r="G1620" s="15" t="str">
        <f>VLOOKUP(TEXT(F1620,"0"),'Nacionalidades de todo por dni'!$A$2:$B$2168,2,0)</f>
        <v>Argentina</v>
      </c>
      <c r="H1620" s="18"/>
      <c r="I1620" s="15"/>
      <c r="J1620" s="15"/>
      <c r="K1620" s="18" t="str">
        <f>VLOOKUP(F1620,'Datos por dni'!$B$10:$AM$2168,11,0)</f>
        <v>Varian los horarios en los que puedo</v>
      </c>
      <c r="L1620" s="15"/>
      <c r="M1620" s="15"/>
      <c r="N1620" s="15"/>
      <c r="O1620" s="15"/>
      <c r="P1620" s="15"/>
      <c r="Q1620" s="15"/>
    </row>
    <row r="1621">
      <c r="A1621" s="9" t="s">
        <v>673</v>
      </c>
      <c r="B1621" s="80">
        <f>VLOOKUP(F1621,'Datos por dni'!$B$1217:$AT$2185,2,0)</f>
        <v>44304.87377</v>
      </c>
      <c r="C1621" s="15" t="str">
        <f>VLOOKUP(F1621,'Datos por dni'!$B$1217:$V$2185,9,0)</f>
        <v/>
      </c>
      <c r="D1621" s="15" t="str">
        <f>IFERROR(__xludf.DUMMYFUNCTION("IF(REGEXMATCH(E1621,""^[0-9]{8}$""),""DNI"",IF(E1621&lt;&gt;"""",""OTRO"",""""))"),"DNI")</f>
        <v>DNI</v>
      </c>
      <c r="E1621" s="42" t="s">
        <v>1068</v>
      </c>
      <c r="F1621" s="108">
        <v>4.3042725E7</v>
      </c>
      <c r="G1621" s="15" t="str">
        <f>VLOOKUP(TEXT(F1621,"0"),'Nacionalidades de todo por dni'!$A$2:$B$2168,2,0)</f>
        <v>Argentina</v>
      </c>
      <c r="H1621" s="18"/>
      <c r="I1621" s="15"/>
      <c r="J1621" s="15"/>
      <c r="K1621" s="18" t="str">
        <f>VLOOKUP(F1621,'Datos por dni'!$B$10:$AM$2168,11,0)</f>
        <v>Fines de semana y feriados</v>
      </c>
      <c r="L1621" s="15"/>
      <c r="M1621" s="15"/>
      <c r="N1621" s="15"/>
      <c r="O1621" s="15"/>
      <c r="P1621" s="15"/>
      <c r="Q1621" s="15"/>
    </row>
    <row r="1622">
      <c r="A1622" s="9" t="s">
        <v>673</v>
      </c>
      <c r="B1622" s="80">
        <f>VLOOKUP(F1622,'Datos por dni'!$B$1217:$AT$2185,2,0)</f>
        <v>44304.92419</v>
      </c>
      <c r="C1622" s="15" t="str">
        <f>VLOOKUP(F1622,'Datos por dni'!$B$1217:$V$2185,9,0)</f>
        <v/>
      </c>
      <c r="D1622" s="15" t="str">
        <f>IFERROR(__xludf.DUMMYFUNCTION("IF(REGEXMATCH(E1622,""^[0-9]{8}$""),""DNI"",IF(E1622&lt;&gt;"""",""OTRO"",""""))"),"DNI")</f>
        <v>DNI</v>
      </c>
      <c r="E1622" s="42" t="s">
        <v>1069</v>
      </c>
      <c r="F1622" s="108">
        <v>1.4416158E7</v>
      </c>
      <c r="G1622" s="15" t="str">
        <f>VLOOKUP(TEXT(F1622,"0"),'Nacionalidades de todo por dni'!$A$2:$B$2168,2,0)</f>
        <v>Argentina</v>
      </c>
      <c r="H1622" s="18"/>
      <c r="I1622" s="15"/>
      <c r="J1622" s="15"/>
      <c r="K1622" s="18" t="str">
        <f>VLOOKUP(F1622,'Datos por dni'!$B$10:$AM$2168,11,0)</f>
        <v>Días de semana por la tarde</v>
      </c>
      <c r="L1622" s="15"/>
      <c r="M1622" s="15"/>
      <c r="N1622" s="15"/>
      <c r="O1622" s="15"/>
      <c r="P1622" s="15"/>
      <c r="Q1622" s="15"/>
    </row>
    <row r="1623">
      <c r="A1623" s="9" t="s">
        <v>673</v>
      </c>
      <c r="B1623" s="80">
        <f>VLOOKUP(F1623,'Datos por dni'!$B$1217:$AT$2185,2,0)</f>
        <v>44305.98024</v>
      </c>
      <c r="C1623" s="15" t="str">
        <f>VLOOKUP(F1623,'Datos por dni'!$B$1217:$V$2185,9,0)</f>
        <v/>
      </c>
      <c r="D1623" s="15" t="str">
        <f>IFERROR(__xludf.DUMMYFUNCTION("IF(REGEXMATCH(E1623,""^[0-9]{8}$""),""DNI"",IF(E1623&lt;&gt;"""",""OTRO"",""""))"),"DNI")</f>
        <v>DNI</v>
      </c>
      <c r="E1623" s="42" t="s">
        <v>1070</v>
      </c>
      <c r="F1623" s="25">
        <v>4.048033E7</v>
      </c>
      <c r="G1623" s="15" t="str">
        <f>VLOOKUP(TEXT(F1623,"0"),'Nacionalidades de todo por dni'!$A$2:$B$2168,2,0)</f>
        <v>Argentina</v>
      </c>
      <c r="H1623" s="18"/>
      <c r="I1623" s="15"/>
      <c r="J1623" s="15"/>
      <c r="K1623" s="18" t="str">
        <f>VLOOKUP(F1623,'Datos por dni'!$B$10:$AM$2168,11,0)</f>
        <v>Trabajo en horarios rotativos. Pero mayor mente tengo Libre a la mañana. </v>
      </c>
      <c r="L1623" s="15"/>
      <c r="M1623" s="15"/>
      <c r="N1623" s="15"/>
      <c r="O1623" s="15"/>
      <c r="P1623" s="15"/>
      <c r="Q1623" s="15"/>
    </row>
    <row r="1624">
      <c r="A1624" s="9" t="s">
        <v>673</v>
      </c>
      <c r="B1624" s="80">
        <f>VLOOKUP(F1624,'Datos por dni'!$B$1217:$AT$2185,2,0)</f>
        <v>44306.44637</v>
      </c>
      <c r="C1624" s="15" t="str">
        <f>VLOOKUP(F1624,'Datos por dni'!$B$1217:$V$2185,9,0)</f>
        <v/>
      </c>
      <c r="D1624" s="15" t="str">
        <f>IFERROR(__xludf.DUMMYFUNCTION("IF(REGEXMATCH(E1624,""^[0-9]{8}$""),""DNI"",IF(E1624&lt;&gt;"""",""OTRO"",""""))"),"DNI")</f>
        <v>DNI</v>
      </c>
      <c r="E1624" s="42" t="s">
        <v>1071</v>
      </c>
      <c r="F1624" s="25">
        <v>4.1774478E7</v>
      </c>
      <c r="G1624" s="15" t="str">
        <f>VLOOKUP(TEXT(F1624,"0"),'Nacionalidades de todo por dni'!$A$2:$B$2168,2,0)</f>
        <v>Argentina</v>
      </c>
      <c r="H1624" s="18"/>
      <c r="I1624" s="15"/>
      <c r="J1624" s="15"/>
      <c r="K1624" s="18" t="str">
        <f>VLOOKUP(F1624,'Datos por dni'!$B$10:$AM$2168,11,0)</f>
        <v>Días de semana por la mañana</v>
      </c>
      <c r="L1624" s="15"/>
      <c r="M1624" s="15"/>
      <c r="N1624" s="15"/>
      <c r="O1624" s="15"/>
      <c r="P1624" s="15"/>
      <c r="Q1624" s="15"/>
    </row>
    <row r="1625">
      <c r="A1625" s="9" t="s">
        <v>673</v>
      </c>
      <c r="B1625" s="80">
        <f>VLOOKUP(F1625,'Datos por dni'!$B$1217:$AT$2185,2,0)</f>
        <v>44306.5034</v>
      </c>
      <c r="C1625" s="15" t="str">
        <f>VLOOKUP(F1625,'Datos por dni'!$B$1217:$V$2185,9,0)</f>
        <v/>
      </c>
      <c r="D1625" s="15" t="str">
        <f>IFERROR(__xludf.DUMMYFUNCTION("IF(REGEXMATCH(E1625,""^[0-9]{8}$""),""DNI"",IF(E1625&lt;&gt;"""",""OTRO"",""""))"),"DNI")</f>
        <v>DNI</v>
      </c>
      <c r="E1625" s="42" t="s">
        <v>1072</v>
      </c>
      <c r="F1625" s="25">
        <v>4.4612108E7</v>
      </c>
      <c r="G1625" s="15" t="str">
        <f>VLOOKUP(TEXT(F1625,"0"),'Nacionalidades de todo por dni'!$A$2:$B$2168,2,0)</f>
        <v>Argentina</v>
      </c>
      <c r="H1625" s="18"/>
      <c r="I1625" s="15"/>
      <c r="J1625" s="15"/>
      <c r="K1625" s="18" t="str">
        <f>VLOOKUP(F1625,'Datos por dni'!$B$10:$AM$2168,11,0)</f>
        <v>días de semana por la tarde y fines de semana y feriados</v>
      </c>
      <c r="L1625" s="15"/>
      <c r="M1625" s="15"/>
      <c r="N1625" s="15"/>
      <c r="O1625" s="15"/>
      <c r="P1625" s="15"/>
      <c r="Q1625" s="15"/>
    </row>
    <row r="1626">
      <c r="A1626" s="9" t="s">
        <v>673</v>
      </c>
      <c r="B1626" s="80">
        <f>VLOOKUP(F1626,'Datos por dni'!$B$1217:$AT$2185,2,0)</f>
        <v>44306.57287</v>
      </c>
      <c r="C1626" s="15" t="str">
        <f>VLOOKUP(F1626,'Datos por dni'!$B$1217:$V$2185,9,0)</f>
        <v/>
      </c>
      <c r="D1626" s="15" t="str">
        <f>IFERROR(__xludf.DUMMYFUNCTION("IF(REGEXMATCH(E1626,""^[0-9]{8}$""),""DNI"",IF(E1626&lt;&gt;"""",""OTRO"",""""))"),"DNI")</f>
        <v>DNI</v>
      </c>
      <c r="E1626" s="42" t="s">
        <v>1073</v>
      </c>
      <c r="F1626" s="25">
        <v>3.964475E7</v>
      </c>
      <c r="G1626" s="15" t="str">
        <f>VLOOKUP(TEXT(F1626,"0"),'Nacionalidades de todo por dni'!$A$2:$B$2168,2,0)</f>
        <v>Argentina</v>
      </c>
      <c r="H1626" s="18"/>
      <c r="I1626" s="15"/>
      <c r="J1626" s="15"/>
      <c r="K1626" s="18" t="str">
        <f>VLOOKUP(F1626,'Datos por dni'!$B$10:$AM$2168,11,0)</f>
        <v>Días de semana por la mañana</v>
      </c>
      <c r="L1626" s="15"/>
      <c r="M1626" s="15"/>
      <c r="N1626" s="15"/>
      <c r="O1626" s="15"/>
      <c r="P1626" s="15"/>
      <c r="Q1626" s="15"/>
    </row>
    <row r="1627">
      <c r="A1627" s="9" t="s">
        <v>673</v>
      </c>
      <c r="B1627" s="80">
        <f>VLOOKUP(F1627,'Datos por dni'!$B$1217:$AT$2185,2,0)</f>
        <v>44306.72424</v>
      </c>
      <c r="C1627" s="15" t="str">
        <f>VLOOKUP(F1627,'Datos por dni'!$B$1217:$V$2185,9,0)</f>
        <v/>
      </c>
      <c r="D1627" s="15" t="str">
        <f>IFERROR(__xludf.DUMMYFUNCTION("IF(REGEXMATCH(E1627,""^[0-9]{8}$""),""DNI"",IF(E1627&lt;&gt;"""",""OTRO"",""""))"),"DNI")</f>
        <v>DNI</v>
      </c>
      <c r="E1627" s="42" t="s">
        <v>1074</v>
      </c>
      <c r="F1627" s="25">
        <v>3.4383126E7</v>
      </c>
      <c r="G1627" s="15" t="str">
        <f>VLOOKUP(TEXT(F1627,"0"),'Nacionalidades de todo por dni'!$A$2:$B$2168,2,0)</f>
        <v>Argentina</v>
      </c>
      <c r="H1627" s="18"/>
      <c r="I1627" s="15"/>
      <c r="J1627" s="15"/>
      <c r="K1627" s="18" t="str">
        <f>VLOOKUP(F1627,'Datos por dni'!$B$10:$AM$2168,11,0)</f>
        <v>Fines de semana y feriados</v>
      </c>
      <c r="L1627" s="15"/>
      <c r="M1627" s="15"/>
      <c r="N1627" s="15"/>
      <c r="O1627" s="15"/>
      <c r="P1627" s="15"/>
      <c r="Q1627" s="15"/>
    </row>
    <row r="1628">
      <c r="A1628" s="9" t="s">
        <v>673</v>
      </c>
      <c r="B1628" s="80">
        <f>VLOOKUP(F1628,'Datos por dni'!$B$1217:$AT$2185,2,0)</f>
        <v>44307.6091</v>
      </c>
      <c r="C1628" s="15" t="str">
        <f>VLOOKUP(F1628,'Datos por dni'!$B$1217:$V$2185,9,0)</f>
        <v/>
      </c>
      <c r="D1628" s="15" t="str">
        <f>IFERROR(__xludf.DUMMYFUNCTION("IF(REGEXMATCH(E1628,""^[0-9]{8}$""),""DNI"",IF(E1628&lt;&gt;"""",""OTRO"",""""))"),"DNI")</f>
        <v>DNI</v>
      </c>
      <c r="E1628" s="42" t="s">
        <v>1075</v>
      </c>
      <c r="F1628" s="25">
        <v>9.5358205E7</v>
      </c>
      <c r="G1628" s="15" t="str">
        <f>VLOOKUP(TEXT(F1628,"0"),'Nacionalidades de todo por dni'!$A$2:$B$2168,2,0)</f>
        <v>Ecuador </v>
      </c>
      <c r="H1628" s="18"/>
      <c r="I1628" s="15"/>
      <c r="J1628" s="15"/>
      <c r="K1628" s="18" t="str">
        <f>VLOOKUP(F1628,'Datos por dni'!$B$10:$AM$2168,11,0)</f>
        <v>Días de semana por la mañana</v>
      </c>
      <c r="L1628" s="15"/>
      <c r="M1628" s="15"/>
      <c r="N1628" s="15"/>
      <c r="O1628" s="15"/>
      <c r="P1628" s="15"/>
      <c r="Q1628" s="15"/>
    </row>
    <row r="1629">
      <c r="A1629" s="9" t="s">
        <v>673</v>
      </c>
      <c r="B1629" s="80">
        <f>VLOOKUP(F1629,'Datos por dni'!$B$1217:$AT$2185,2,0)</f>
        <v>44296.64457</v>
      </c>
      <c r="C1629" s="15" t="str">
        <f>VLOOKUP(F1629,'Datos por dni'!$B$1217:$V$2185,9,0)</f>
        <v/>
      </c>
      <c r="D1629" s="15" t="str">
        <f>IFERROR(__xludf.DUMMYFUNCTION("IF(REGEXMATCH(E1629,""^[0-9]{8}$""),""DNI"",IF(E1629&lt;&gt;"""",""OTRO"",""""))"),"DNI")</f>
        <v>DNI</v>
      </c>
      <c r="E1629" s="42" t="s">
        <v>1055</v>
      </c>
      <c r="F1629" s="109">
        <v>3.7540593E7</v>
      </c>
      <c r="G1629" s="15" t="str">
        <f>VLOOKUP(TEXT(F1629,"0"),'Nacionalidades de todo por dni'!$A$2:$B$2168,2,0)</f>
        <v>Argentina</v>
      </c>
      <c r="H1629" s="18"/>
      <c r="I1629" s="15"/>
      <c r="J1629" s="15"/>
      <c r="K1629" s="18" t="str">
        <f>VLOOKUP(F1629,'Datos por dni'!$B$10:$AM$2168,11,0)</f>
        <v>Días de semana por la tarde a veces y fines de semana y feriados </v>
      </c>
      <c r="L1629" s="15"/>
      <c r="M1629" s="15"/>
      <c r="N1629" s="15"/>
      <c r="O1629" s="15"/>
      <c r="P1629" s="15"/>
      <c r="Q1629" s="15"/>
    </row>
    <row r="1630">
      <c r="A1630" s="9" t="s">
        <v>673</v>
      </c>
      <c r="B1630" s="80">
        <f>VLOOKUP(F1630,'Datos por dni'!$B$1217:$AT$2185,2,0)</f>
        <v>44309.01171</v>
      </c>
      <c r="C1630" s="15" t="str">
        <f>VLOOKUP(F1630,'Datos por dni'!$B$1217:$V$2185,9,0)</f>
        <v/>
      </c>
      <c r="D1630" s="15" t="str">
        <f>IFERROR(__xludf.DUMMYFUNCTION("IF(REGEXMATCH(E1630,""^[0-9]{8}$""),""DNI"",IF(E1630&lt;&gt;"""",""OTRO"",""""))"),"DNI")</f>
        <v>DNI</v>
      </c>
      <c r="E1630" s="42" t="s">
        <v>1076</v>
      </c>
      <c r="F1630" s="25">
        <v>9.5538362E7</v>
      </c>
      <c r="G1630" s="15" t="str">
        <f>VLOOKUP(TEXT(F1630,"0"),'Nacionalidades de todo por dni'!$A$2:$B$2168,2,0)</f>
        <v>Venezuela</v>
      </c>
      <c r="H1630" s="18"/>
      <c r="I1630" s="15"/>
      <c r="J1630" s="15"/>
      <c r="K1630" s="18" t="str">
        <f>VLOOKUP(F1630,'Datos por dni'!$B$10:$AM$2168,11,0)</f>
        <v>Fines de semana y feriados</v>
      </c>
      <c r="L1630" s="15"/>
      <c r="M1630" s="15"/>
      <c r="N1630" s="15"/>
      <c r="O1630" s="15"/>
      <c r="P1630" s="15"/>
      <c r="Q1630" s="15"/>
    </row>
    <row r="1631">
      <c r="A1631" s="9" t="s">
        <v>673</v>
      </c>
      <c r="B1631" s="80">
        <f>VLOOKUP(F1631,'Datos por dni'!$B$1217:$AT$2185,2,0)</f>
        <v>44310.72759</v>
      </c>
      <c r="C1631" s="15" t="str">
        <f>VLOOKUP(F1631,'Datos por dni'!$B$1217:$V$2185,9,0)</f>
        <v/>
      </c>
      <c r="D1631" s="15" t="str">
        <f>IFERROR(__xludf.DUMMYFUNCTION("IF(REGEXMATCH(E1631,""^[0-9]{8}$""),""DNI"",IF(E1631&lt;&gt;"""",""OTRO"",""""))"),"DNI")</f>
        <v>DNI</v>
      </c>
      <c r="E1631" s="42" t="s">
        <v>1077</v>
      </c>
      <c r="F1631" s="25">
        <v>4.0540571E7</v>
      </c>
      <c r="G1631" s="15" t="str">
        <f>VLOOKUP(TEXT(F1631,"0"),'Nacionalidades de todo por dni'!$A$2:$B$2168,2,0)</f>
        <v>Argentina</v>
      </c>
      <c r="H1631" s="18"/>
      <c r="I1631" s="15"/>
      <c r="J1631" s="15"/>
      <c r="K1631" s="18" t="str">
        <f>VLOOKUP(F1631,'Datos por dni'!$B$10:$AM$2168,11,0)</f>
        <v>Días de semana por la mañana</v>
      </c>
      <c r="L1631" s="15"/>
      <c r="M1631" s="15"/>
      <c r="N1631" s="15"/>
      <c r="O1631" s="15"/>
      <c r="P1631" s="15"/>
      <c r="Q1631" s="15"/>
    </row>
    <row r="1632">
      <c r="A1632" s="9" t="s">
        <v>673</v>
      </c>
      <c r="B1632" s="80">
        <f>VLOOKUP(F1632,'Datos por dni'!$B$1217:$AT$2185,2,0)</f>
        <v>44311.0987</v>
      </c>
      <c r="C1632" s="15" t="str">
        <f>VLOOKUP(F1632,'Datos por dni'!$B$1217:$V$2185,9,0)</f>
        <v/>
      </c>
      <c r="D1632" s="15" t="str">
        <f>IFERROR(__xludf.DUMMYFUNCTION("IF(REGEXMATCH(E1632,""^[0-9]{8}$""),""DNI"",IF(E1632&lt;&gt;"""",""OTRO"",""""))"),"DNI")</f>
        <v>DNI</v>
      </c>
      <c r="E1632" s="42" t="s">
        <v>1078</v>
      </c>
      <c r="F1632" s="25">
        <v>3.7782421E7</v>
      </c>
      <c r="G1632" s="15" t="str">
        <f>VLOOKUP(TEXT(F1632,"0"),'Nacionalidades de todo por dni'!$A$2:$B$2168,2,0)</f>
        <v>Argentina</v>
      </c>
      <c r="H1632" s="18"/>
      <c r="I1632" s="15"/>
      <c r="J1632" s="15"/>
      <c r="K1632" s="18" t="str">
        <f>VLOOKUP(F1632,'Datos por dni'!$B$10:$AM$2168,11,0)</f>
        <v>Fines de semana y feriados</v>
      </c>
      <c r="L1632" s="15"/>
      <c r="M1632" s="15"/>
      <c r="N1632" s="15"/>
      <c r="O1632" s="15"/>
      <c r="P1632" s="15"/>
      <c r="Q1632" s="15"/>
    </row>
    <row r="1633">
      <c r="A1633" s="9" t="s">
        <v>673</v>
      </c>
      <c r="B1633" s="80">
        <f>VLOOKUP(F1633,'Datos por dni'!$B$1217:$AT$2185,2,0)</f>
        <v>44311.94395</v>
      </c>
      <c r="C1633" s="15" t="str">
        <f>VLOOKUP(F1633,'Datos por dni'!$B$1217:$V$2185,9,0)</f>
        <v/>
      </c>
      <c r="D1633" s="15" t="str">
        <f>IFERROR(__xludf.DUMMYFUNCTION("IF(REGEXMATCH(E1633,""^[0-9]{8}$""),""DNI"",IF(E1633&lt;&gt;"""",""OTRO"",""""))"),"DNI")</f>
        <v>DNI</v>
      </c>
      <c r="E1633" s="42" t="s">
        <v>1079</v>
      </c>
      <c r="F1633" s="25">
        <v>2.7095273E7</v>
      </c>
      <c r="G1633" s="15" t="str">
        <f>VLOOKUP(TEXT(F1633,"0"),'Nacionalidades de todo por dni'!$A$2:$B$2168,2,0)</f>
        <v>Argentina</v>
      </c>
      <c r="H1633" s="18"/>
      <c r="I1633" s="15"/>
      <c r="J1633" s="15"/>
      <c r="K1633" s="18" t="str">
        <f>VLOOKUP(F1633,'Datos por dni'!$B$10:$AM$2168,11,0)</f>
        <v>Fines de semana y feriados</v>
      </c>
      <c r="L1633" s="15"/>
      <c r="M1633" s="15"/>
      <c r="N1633" s="15"/>
      <c r="O1633" s="15"/>
      <c r="P1633" s="15"/>
      <c r="Q1633" s="15"/>
    </row>
    <row r="1634">
      <c r="A1634" s="9" t="s">
        <v>673</v>
      </c>
      <c r="B1634" s="80">
        <f>VLOOKUP(F1634,'Datos por dni'!$B$1217:$AT$2185,2,0)</f>
        <v>44312.1011</v>
      </c>
      <c r="C1634" s="15" t="str">
        <f>VLOOKUP(F1634,'Datos por dni'!$B$1217:$V$2185,9,0)</f>
        <v/>
      </c>
      <c r="D1634" s="15" t="str">
        <f>IFERROR(__xludf.DUMMYFUNCTION("IF(REGEXMATCH(E1634,""^[0-9]{8}$""),""DNI"",IF(E1634&lt;&gt;"""",""OTRO"",""""))"),"DNI")</f>
        <v>DNI</v>
      </c>
      <c r="E1634" s="42" t="s">
        <v>1080</v>
      </c>
      <c r="F1634" s="25">
        <v>4.6212563E7</v>
      </c>
      <c r="G1634" s="15" t="str">
        <f>VLOOKUP(TEXT(F1634,"0"),'Nacionalidades de todo por dni'!$A$2:$B$2168,2,0)</f>
        <v>Argentina</v>
      </c>
      <c r="H1634" s="18"/>
      <c r="I1634" s="15"/>
      <c r="J1634" s="15"/>
      <c r="K1634" s="18" t="str">
        <f>VLOOKUP(F1634,'Datos por dni'!$B$10:$AM$2168,11,0)</f>
        <v>Fines de semana y feriados</v>
      </c>
      <c r="L1634" s="15"/>
      <c r="M1634" s="15"/>
      <c r="N1634" s="15"/>
      <c r="O1634" s="15"/>
      <c r="P1634" s="15"/>
      <c r="Q1634" s="15"/>
    </row>
    <row r="1635">
      <c r="A1635" s="9" t="s">
        <v>673</v>
      </c>
      <c r="B1635" s="80">
        <f>VLOOKUP(F1635,'Datos por dni'!$B$1217:$AT$2185,2,0)</f>
        <v>44312.52874</v>
      </c>
      <c r="C1635" s="15" t="str">
        <f>VLOOKUP(F1635,'Datos por dni'!$B$1217:$V$2185,9,0)</f>
        <v/>
      </c>
      <c r="D1635" s="15" t="str">
        <f>IFERROR(__xludf.DUMMYFUNCTION("IF(REGEXMATCH(E1635,""^[0-9]{8}$""),""DNI"",IF(E1635&lt;&gt;"""",""OTRO"",""""))"),"DNI")</f>
        <v>DNI</v>
      </c>
      <c r="E1635" s="42" t="s">
        <v>1081</v>
      </c>
      <c r="F1635" s="25">
        <v>4.2637071E7</v>
      </c>
      <c r="G1635" s="15" t="str">
        <f>VLOOKUP(TEXT(F1635,"0"),'Nacionalidades de todo por dni'!$A$2:$B$2168,2,0)</f>
        <v>Argentina</v>
      </c>
      <c r="H1635" s="18"/>
      <c r="I1635" s="15"/>
      <c r="J1635" s="15"/>
      <c r="K1635" s="18" t="str">
        <f>VLOOKUP(F1635,'Datos por dni'!$B$10:$AM$2168,11,0)</f>
        <v>Fines de semana y feriados</v>
      </c>
      <c r="L1635" s="15"/>
      <c r="M1635" s="15"/>
      <c r="N1635" s="15"/>
      <c r="O1635" s="15"/>
      <c r="P1635" s="15"/>
      <c r="Q1635" s="15"/>
    </row>
    <row r="1636">
      <c r="A1636" s="9" t="s">
        <v>673</v>
      </c>
      <c r="B1636" s="80">
        <f>VLOOKUP(F1636,'Datos por dni'!$B$1217:$AT$2185,2,0)</f>
        <v>44312.65966</v>
      </c>
      <c r="C1636" s="15" t="str">
        <f>VLOOKUP(F1636,'Datos por dni'!$B$1217:$V$2185,9,0)</f>
        <v/>
      </c>
      <c r="D1636" s="15" t="str">
        <f>IFERROR(__xludf.DUMMYFUNCTION("IF(REGEXMATCH(E1636,""^[0-9]{8}$""),""DNI"",IF(E1636&lt;&gt;"""",""OTRO"",""""))"),"DNI")</f>
        <v>DNI</v>
      </c>
      <c r="E1636" s="42" t="s">
        <v>1082</v>
      </c>
      <c r="F1636" s="108">
        <v>4.6442764E7</v>
      </c>
      <c r="G1636" s="15" t="str">
        <f>VLOOKUP(TEXT(F1636,"0"),'Nacionalidades de todo por dni'!$A$2:$B$2168,2,0)</f>
        <v>Argentina</v>
      </c>
      <c r="H1636" s="18"/>
      <c r="I1636" s="15"/>
      <c r="J1636" s="15"/>
      <c r="K1636" s="18" t="str">
        <f>VLOOKUP(F1636,'Datos por dni'!$B$10:$AM$2168,11,0)</f>
        <v>Fines de semana y feriados</v>
      </c>
      <c r="L1636" s="15"/>
      <c r="M1636" s="15"/>
      <c r="N1636" s="15"/>
      <c r="O1636" s="15"/>
      <c r="P1636" s="15"/>
      <c r="Q1636" s="15"/>
    </row>
    <row r="1637">
      <c r="A1637" s="9" t="s">
        <v>673</v>
      </c>
      <c r="B1637" s="80">
        <f>VLOOKUP(F1637,'Datos por dni'!$B$1217:$AT$2185,2,0)</f>
        <v>44314.50207</v>
      </c>
      <c r="C1637" s="15" t="str">
        <f>VLOOKUP(F1637,'Datos por dni'!$B$1217:$V$2185,9,0)</f>
        <v/>
      </c>
      <c r="D1637" s="15" t="str">
        <f>IFERROR(__xludf.DUMMYFUNCTION("IF(REGEXMATCH(E1637,""^[0-9]{8}$""),""DNI"",IF(E1637&lt;&gt;"""",""OTRO"",""""))"),"DNI")</f>
        <v>DNI</v>
      </c>
      <c r="E1637" s="42" t="s">
        <v>1083</v>
      </c>
      <c r="F1637" s="108">
        <v>4.2720421E7</v>
      </c>
      <c r="G1637" s="15" t="str">
        <f>VLOOKUP(TEXT(F1637,"0"),'Nacionalidades de todo por dni'!$A$2:$B$2168,2,0)</f>
        <v>Argentina</v>
      </c>
      <c r="H1637" s="18"/>
      <c r="I1637" s="15"/>
      <c r="J1637" s="15"/>
      <c r="K1637" s="18" t="str">
        <f>VLOOKUP(F1637,'Datos por dni'!$B$10:$AM$2168,11,0)</f>
        <v>Días de semana por la mañana</v>
      </c>
      <c r="L1637" s="15"/>
      <c r="M1637" s="15"/>
      <c r="N1637" s="15"/>
      <c r="O1637" s="15"/>
      <c r="P1637" s="15"/>
      <c r="Q1637" s="15"/>
    </row>
    <row r="1638">
      <c r="A1638" s="9" t="s">
        <v>673</v>
      </c>
      <c r="B1638" s="80">
        <f>VLOOKUP(F1638,'Datos por dni'!$B$1217:$AT$2185,2,0)</f>
        <v>44314.60843</v>
      </c>
      <c r="C1638" s="15" t="str">
        <f>VLOOKUP(F1638,'Datos por dni'!$B$1217:$V$2185,9,0)</f>
        <v/>
      </c>
      <c r="D1638" s="15" t="str">
        <f>IFERROR(__xludf.DUMMYFUNCTION("IF(REGEXMATCH(E1638,""^[0-9]{8}$""),""DNI"",IF(E1638&lt;&gt;"""",""OTRO"",""""))"),"DNI")</f>
        <v>DNI</v>
      </c>
      <c r="E1638" s="42" t="s">
        <v>1084</v>
      </c>
      <c r="F1638" s="108">
        <v>3.6395914E7</v>
      </c>
      <c r="G1638" s="15" t="str">
        <f>VLOOKUP(TEXT(F1638,"0"),'Nacionalidades de todo por dni'!$A$2:$B$2168,2,0)</f>
        <v>Argentina</v>
      </c>
      <c r="H1638" s="18"/>
      <c r="I1638" s="15"/>
      <c r="J1638" s="15"/>
      <c r="K1638" s="18" t="str">
        <f>VLOOKUP(F1638,'Datos por dni'!$B$10:$AM$2168,11,0)</f>
        <v>Días de semana por la mañana</v>
      </c>
      <c r="L1638" s="15"/>
      <c r="M1638" s="15"/>
      <c r="N1638" s="15"/>
      <c r="O1638" s="15"/>
      <c r="P1638" s="15"/>
      <c r="Q1638" s="15"/>
    </row>
    <row r="1639">
      <c r="A1639" s="9" t="s">
        <v>673</v>
      </c>
      <c r="B1639" s="80">
        <f>VLOOKUP(F1639,'Datos por dni'!$B$1217:$AT$2185,2,0)</f>
        <v>44314.63582</v>
      </c>
      <c r="C1639" s="15" t="str">
        <f>VLOOKUP(F1639,'Datos por dni'!$B$1217:$V$2185,9,0)</f>
        <v/>
      </c>
      <c r="D1639" s="15" t="str">
        <f>IFERROR(__xludf.DUMMYFUNCTION("IF(REGEXMATCH(E1639,""^[0-9]{8}$""),""DNI"",IF(E1639&lt;&gt;"""",""OTRO"",""""))"),"DNI")</f>
        <v>DNI</v>
      </c>
      <c r="E1639" s="42" t="s">
        <v>1085</v>
      </c>
      <c r="F1639" s="108">
        <v>3.4977544E7</v>
      </c>
      <c r="G1639" s="15" t="str">
        <f>VLOOKUP(TEXT(F1639,"0"),'Nacionalidades de todo por dni'!$A$2:$B$2168,2,0)</f>
        <v>Argentina</v>
      </c>
      <c r="H1639" s="18"/>
      <c r="I1639" s="15"/>
      <c r="J1639" s="15"/>
      <c r="K1639" s="18" t="str">
        <f>VLOOKUP(F1639,'Datos por dni'!$B$10:$AM$2168,11,0)</f>
        <v>Días de semana por la tarde</v>
      </c>
      <c r="L1639" s="15"/>
      <c r="M1639" s="15"/>
      <c r="N1639" s="15"/>
      <c r="O1639" s="15"/>
      <c r="P1639" s="15"/>
      <c r="Q1639" s="15"/>
    </row>
    <row r="1640">
      <c r="A1640" s="9" t="s">
        <v>673</v>
      </c>
      <c r="B1640" s="80">
        <f>VLOOKUP(F1640,'Datos por dni'!$B$1217:$AT$2185,2,0)</f>
        <v>44315.31984</v>
      </c>
      <c r="C1640" s="15" t="str">
        <f>VLOOKUP(F1640,'Datos por dni'!$B$1217:$V$2185,9,0)</f>
        <v/>
      </c>
      <c r="D1640" s="15" t="str">
        <f>IFERROR(__xludf.DUMMYFUNCTION("IF(REGEXMATCH(E1640,""^[0-9]{8}$""),""DNI"",IF(E1640&lt;&gt;"""",""OTRO"",""""))"),"DNI")</f>
        <v>DNI</v>
      </c>
      <c r="E1640" s="42" t="s">
        <v>1086</v>
      </c>
      <c r="F1640" s="25">
        <v>3.3403971E7</v>
      </c>
      <c r="G1640" s="15" t="str">
        <f>VLOOKUP(TEXT(F1640,"0"),'Nacionalidades de todo por dni'!$A$2:$B$2168,2,0)</f>
        <v>Argentina</v>
      </c>
      <c r="H1640" s="18"/>
      <c r="I1640" s="15"/>
      <c r="J1640" s="15"/>
      <c r="K1640" s="18" t="str">
        <f>VLOOKUP(F1640,'Datos por dni'!$B$10:$AM$2168,11,0)</f>
        <v>Fines de semana y feriados</v>
      </c>
      <c r="L1640" s="15"/>
      <c r="M1640" s="15"/>
      <c r="N1640" s="15"/>
      <c r="O1640" s="15"/>
      <c r="P1640" s="15"/>
      <c r="Q1640" s="15"/>
    </row>
    <row r="1641">
      <c r="A1641" s="9" t="s">
        <v>673</v>
      </c>
      <c r="B1641" s="80">
        <f>VLOOKUP(F1641,'Datos por dni'!$B$1217:$AT$2185,2,0)</f>
        <v>44315.63689</v>
      </c>
      <c r="C1641" s="15" t="str">
        <f>VLOOKUP(F1641,'Datos por dni'!$B$1217:$V$2185,9,0)</f>
        <v/>
      </c>
      <c r="D1641" s="15" t="str">
        <f>IFERROR(__xludf.DUMMYFUNCTION("IF(REGEXMATCH(E1641,""^[0-9]{8}$""),""DNI"",IF(E1641&lt;&gt;"""",""OTRO"",""""))"),"DNI")</f>
        <v>DNI</v>
      </c>
      <c r="E1641" s="42" t="s">
        <v>1087</v>
      </c>
      <c r="F1641" s="25">
        <v>4.6091026E7</v>
      </c>
      <c r="G1641" s="15" t="str">
        <f>VLOOKUP(TEXT(F1641,"0"),'Nacionalidades de todo por dni'!$A$2:$B$2168,2,0)</f>
        <v>Argentina</v>
      </c>
      <c r="H1641" s="18"/>
      <c r="I1641" s="15"/>
      <c r="J1641" s="15"/>
      <c r="K1641" s="18" t="str">
        <f>VLOOKUP(F1641,'Datos por dni'!$B$10:$AM$2168,11,0)</f>
        <v>Días de semana por la tarde</v>
      </c>
      <c r="L1641" s="15"/>
      <c r="M1641" s="15"/>
      <c r="N1641" s="15"/>
      <c r="O1641" s="15"/>
      <c r="P1641" s="15"/>
      <c r="Q1641" s="15"/>
    </row>
    <row r="1642">
      <c r="A1642" s="9" t="s">
        <v>673</v>
      </c>
      <c r="B1642" s="80">
        <f>VLOOKUP(F1642,'Datos por dni'!$B$1217:$AT$2185,2,0)</f>
        <v>44315.94834</v>
      </c>
      <c r="C1642" s="15" t="str">
        <f>VLOOKUP(F1642,'Datos por dni'!$B$1217:$V$2185,9,0)</f>
        <v/>
      </c>
      <c r="D1642" s="15" t="str">
        <f>IFERROR(__xludf.DUMMYFUNCTION("IF(REGEXMATCH(E1642,""^[0-9]{8}$""),""DNI"",IF(E1642&lt;&gt;"""",""OTRO"",""""))"),"DNI")</f>
        <v>DNI</v>
      </c>
      <c r="E1642" s="42" t="s">
        <v>522</v>
      </c>
      <c r="F1642" s="108">
        <v>3.8708201E7</v>
      </c>
      <c r="G1642" s="15" t="str">
        <f>VLOOKUP(TEXT(F1642,"0"),'Nacionalidades de todo por dni'!$A$2:$B$2168,2,0)</f>
        <v>Argentina</v>
      </c>
      <c r="H1642" s="18"/>
      <c r="I1642" s="15"/>
      <c r="J1642" s="15"/>
      <c r="K1642" s="18" t="str">
        <f>VLOOKUP(F1642,'Datos por dni'!$B$10:$AM$2168,11,0)</f>
        <v/>
      </c>
      <c r="L1642" s="15"/>
      <c r="M1642" s="15"/>
      <c r="N1642" s="15"/>
      <c r="O1642" s="15"/>
      <c r="P1642" s="15"/>
      <c r="Q1642" s="15"/>
    </row>
    <row r="1643">
      <c r="A1643" s="9" t="s">
        <v>673</v>
      </c>
      <c r="B1643" s="80">
        <f>VLOOKUP(F1643,'Datos por dni'!$B$1217:$AT$2185,2,0)</f>
        <v>44318.44808</v>
      </c>
      <c r="C1643" s="15" t="str">
        <f>VLOOKUP(F1643,'Datos por dni'!$B$1217:$V$2185,9,0)</f>
        <v/>
      </c>
      <c r="D1643" s="15" t="str">
        <f>IFERROR(__xludf.DUMMYFUNCTION("IF(REGEXMATCH(E1643,""^[0-9]{8}$""),""DNI"",IF(E1643&lt;&gt;"""",""OTRO"",""""))"),"DNI")</f>
        <v>DNI</v>
      </c>
      <c r="E1643" s="42" t="s">
        <v>1088</v>
      </c>
      <c r="F1643" s="108">
        <v>3.2674204E7</v>
      </c>
      <c r="G1643" s="15" t="str">
        <f>VLOOKUP(TEXT(F1643,"0"),'Nacionalidades de todo por dni'!$A$2:$B$2168,2,0)</f>
        <v>Argentina</v>
      </c>
      <c r="H1643" s="18"/>
      <c r="I1643" s="15"/>
      <c r="J1643" s="15"/>
      <c r="K1643" s="18" t="str">
        <f>VLOOKUP(F1643,'Datos por dni'!$B$10:$AM$2168,11,0)</f>
        <v>Si nos organizamos con tiempo podría ser cualquier franja horaria</v>
      </c>
      <c r="L1643" s="15"/>
      <c r="M1643" s="15"/>
      <c r="N1643" s="15"/>
      <c r="O1643" s="15"/>
      <c r="P1643" s="15"/>
      <c r="Q1643" s="15"/>
    </row>
    <row r="1644">
      <c r="A1644" s="9" t="s">
        <v>673</v>
      </c>
      <c r="B1644" s="80">
        <f>VLOOKUP(F1644,'Datos por dni'!$B$1217:$AT$2185,2,0)</f>
        <v>44319.44417</v>
      </c>
      <c r="C1644" s="15" t="str">
        <f>VLOOKUP(F1644,'Datos por dni'!$B$1217:$V$2185,9,0)</f>
        <v/>
      </c>
      <c r="D1644" s="15" t="str">
        <f>IFERROR(__xludf.DUMMYFUNCTION("IF(REGEXMATCH(E1644,""^[0-9]{8}$""),""DNI"",IF(E1644&lt;&gt;"""",""OTRO"",""""))"),"DNI")</f>
        <v>DNI</v>
      </c>
      <c r="E1644" s="42" t="s">
        <v>1089</v>
      </c>
      <c r="F1644" s="108">
        <v>4.2952246E7</v>
      </c>
      <c r="G1644" s="15" t="str">
        <f>VLOOKUP(TEXT(F1644,"0"),'Nacionalidades de todo por dni'!$A$2:$B$2168,2,0)</f>
        <v>Argentina</v>
      </c>
      <c r="H1644" s="18"/>
      <c r="I1644" s="15"/>
      <c r="J1644" s="15"/>
      <c r="K1644" s="18" t="str">
        <f>VLOOKUP(F1644,'Datos por dni'!$B$10:$AM$2168,11,0)</f>
        <v>Y fines de semana </v>
      </c>
      <c r="L1644" s="15"/>
      <c r="M1644" s="15"/>
      <c r="N1644" s="15"/>
      <c r="O1644" s="15"/>
      <c r="P1644" s="15"/>
      <c r="Q1644" s="15"/>
    </row>
    <row r="1645">
      <c r="A1645" s="9" t="s">
        <v>673</v>
      </c>
      <c r="B1645" s="80">
        <f>VLOOKUP(F1645,'Datos por dni'!$B$1217:$AT$2185,2,0)</f>
        <v>44319.4475</v>
      </c>
      <c r="C1645" s="15" t="str">
        <f>VLOOKUP(F1645,'Datos por dni'!$B$1217:$V$2185,9,0)</f>
        <v/>
      </c>
      <c r="D1645" s="15" t="str">
        <f>IFERROR(__xludf.DUMMYFUNCTION("IF(REGEXMATCH(E1645,""^[0-9]{8}$""),""DNI"",IF(E1645&lt;&gt;"""",""OTRO"",""""))"),"DNI")</f>
        <v>DNI</v>
      </c>
      <c r="E1645" s="42" t="s">
        <v>1090</v>
      </c>
      <c r="F1645" s="108">
        <v>3.2900564E7</v>
      </c>
      <c r="G1645" s="15" t="str">
        <f>VLOOKUP(TEXT(F1645,"0"),'Nacionalidades de todo por dni'!$A$2:$B$2168,2,0)</f>
        <v>Argentina</v>
      </c>
      <c r="H1645" s="18"/>
      <c r="I1645" s="15"/>
      <c r="J1645" s="15"/>
      <c r="K1645" s="18" t="str">
        <f>VLOOKUP(F1645,'Datos por dni'!$B$10:$AM$2168,11,0)</f>
        <v>Algunos findes </v>
      </c>
      <c r="L1645" s="15"/>
      <c r="M1645" s="15"/>
      <c r="N1645" s="15"/>
      <c r="O1645" s="15"/>
      <c r="P1645" s="15"/>
      <c r="Q1645" s="15"/>
    </row>
    <row r="1646">
      <c r="A1646" s="9" t="s">
        <v>673</v>
      </c>
      <c r="B1646" s="80">
        <f>VLOOKUP(F1646,'Datos por dni'!$B$1217:$AT$2185,2,0)</f>
        <v>44319.46694</v>
      </c>
      <c r="C1646" s="15" t="str">
        <f>VLOOKUP(F1646,'Datos por dni'!$B$1217:$V$2185,9,0)</f>
        <v/>
      </c>
      <c r="D1646" s="15" t="str">
        <f>IFERROR(__xludf.DUMMYFUNCTION("IF(REGEXMATCH(E1646,""^[0-9]{8}$""),""DNI"",IF(E1646&lt;&gt;"""",""OTRO"",""""))"),"DNI")</f>
        <v>DNI</v>
      </c>
      <c r="E1646" s="42" t="s">
        <v>1091</v>
      </c>
      <c r="F1646" s="108">
        <v>3.9556891E7</v>
      </c>
      <c r="G1646" s="15" t="str">
        <f>VLOOKUP(TEXT(F1646,"0"),'Nacionalidades de todo por dni'!$A$2:$B$2168,2,0)</f>
        <v>Argentina</v>
      </c>
      <c r="H1646" s="18"/>
      <c r="I1646" s="15"/>
      <c r="J1646" s="15"/>
      <c r="K1646" s="18" t="str">
        <f>VLOOKUP(F1646,'Datos por dni'!$B$10:$AM$2168,11,0)</f>
        <v>Fines de semana y feriados</v>
      </c>
      <c r="L1646" s="15"/>
      <c r="M1646" s="15"/>
      <c r="N1646" s="15"/>
      <c r="O1646" s="15"/>
      <c r="P1646" s="15"/>
      <c r="Q1646" s="15"/>
    </row>
    <row r="1647">
      <c r="A1647" s="9" t="s">
        <v>673</v>
      </c>
      <c r="B1647" s="80">
        <f>VLOOKUP(F1647,'Datos por dni'!$B$1217:$AT$2185,2,0)</f>
        <v>44319.84988</v>
      </c>
      <c r="C1647" s="15" t="str">
        <f>VLOOKUP(F1647,'Datos por dni'!$B$1217:$V$2185,9,0)</f>
        <v/>
      </c>
      <c r="D1647" s="15" t="str">
        <f>IFERROR(__xludf.DUMMYFUNCTION("IF(REGEXMATCH(E1647,""^[0-9]{8}$""),""DNI"",IF(E1647&lt;&gt;"""",""OTRO"",""""))"),"DNI")</f>
        <v>DNI</v>
      </c>
      <c r="E1647" s="42" t="s">
        <v>1092</v>
      </c>
      <c r="F1647" s="108">
        <v>3.7659377E7</v>
      </c>
      <c r="G1647" s="15" t="str">
        <f>VLOOKUP(TEXT(F1647,"0"),'Nacionalidades de todo por dni'!$A$2:$B$2168,2,0)</f>
        <v>Argentina</v>
      </c>
      <c r="H1647" s="18"/>
      <c r="I1647" s="15"/>
      <c r="J1647" s="15"/>
      <c r="K1647" s="18" t="str">
        <f>VLOOKUP(F1647,'Datos por dni'!$B$10:$AM$2168,11,0)</f>
        <v>Tengo horarios flexibles, puedo adaptarme, pero preferentemente a partir de las 15hs</v>
      </c>
      <c r="L1647" s="15"/>
      <c r="M1647" s="15"/>
      <c r="N1647" s="15"/>
      <c r="O1647" s="15"/>
      <c r="P1647" s="15"/>
      <c r="Q1647" s="15"/>
    </row>
    <row r="1648">
      <c r="A1648" s="9" t="s">
        <v>673</v>
      </c>
      <c r="B1648" s="80">
        <f>VLOOKUP(F1648,'Datos por dni'!$B$1217:$AT$2185,2,0)</f>
        <v>44319.95717</v>
      </c>
      <c r="C1648" s="15" t="str">
        <f>VLOOKUP(F1648,'Datos por dni'!$B$1217:$V$2185,9,0)</f>
        <v/>
      </c>
      <c r="D1648" s="15" t="str">
        <f>IFERROR(__xludf.DUMMYFUNCTION("IF(REGEXMATCH(E1648,""^[0-9]{8}$""),""DNI"",IF(E1648&lt;&gt;"""",""OTRO"",""""))"),"DNI")</f>
        <v>DNI</v>
      </c>
      <c r="E1648" s="42" t="s">
        <v>1093</v>
      </c>
      <c r="F1648" s="108">
        <v>4.2951409E7</v>
      </c>
      <c r="G1648" s="15" t="str">
        <f>VLOOKUP(TEXT(F1648,"0"),'Nacionalidades de todo por dni'!$A$2:$B$2168,2,0)</f>
        <v>Argentina</v>
      </c>
      <c r="H1648" s="18"/>
      <c r="I1648" s="15"/>
      <c r="J1648" s="15"/>
      <c r="K1648" s="18" t="str">
        <f>VLOOKUP(F1648,'Datos por dni'!$B$10:$AM$2168,11,0)</f>
        <v>Días de semana por la tarde</v>
      </c>
      <c r="L1648" s="15"/>
      <c r="M1648" s="15"/>
      <c r="N1648" s="15"/>
      <c r="O1648" s="15"/>
      <c r="P1648" s="15"/>
      <c r="Q1648" s="15"/>
    </row>
    <row r="1649">
      <c r="A1649" s="9" t="s">
        <v>673</v>
      </c>
      <c r="B1649" s="80">
        <f>VLOOKUP(F1649,'Datos por dni'!$B$1217:$AT$2185,2,0)</f>
        <v>44319.97315</v>
      </c>
      <c r="C1649" s="15" t="str">
        <f>VLOOKUP(F1649,'Datos por dni'!$B$1217:$V$2185,9,0)</f>
        <v/>
      </c>
      <c r="D1649" s="15" t="str">
        <f>IFERROR(__xludf.DUMMYFUNCTION("IF(REGEXMATCH(E1649,""^[0-9]{8}$""),""DNI"",IF(E1649&lt;&gt;"""",""OTRO"",""""))"),"OTRO")</f>
        <v>OTRO</v>
      </c>
      <c r="E1649" s="42" t="s">
        <v>1094</v>
      </c>
      <c r="F1649" s="108">
        <v>1.110584816E9</v>
      </c>
      <c r="G1649" s="15" t="str">
        <f>VLOOKUP(TEXT(F1649,"0"),'Nacionalidades de todo por dni'!$A$2:$B$2168,2,0)</f>
        <v>Colombia</v>
      </c>
      <c r="H1649" s="18"/>
      <c r="I1649" s="15"/>
      <c r="J1649" s="15"/>
      <c r="K1649" s="18" t="str">
        <f>VLOOKUP(F1649,'Datos por dni'!$B$10:$AM$2168,11,0)</f>
        <v>Días de semana en horas de tarde noche </v>
      </c>
      <c r="L1649" s="15"/>
      <c r="M1649" s="15"/>
      <c r="N1649" s="15"/>
      <c r="O1649" s="15"/>
      <c r="P1649" s="15"/>
      <c r="Q1649" s="15"/>
    </row>
    <row r="1650">
      <c r="A1650" s="9" t="s">
        <v>673</v>
      </c>
      <c r="B1650" s="80">
        <f>VLOOKUP(F1650,'Datos por dni'!$B$1217:$AT$2185,2,0)</f>
        <v>44320.58393</v>
      </c>
      <c r="C1650" s="15" t="str">
        <f>VLOOKUP(F1650,'Datos por dni'!$B$1217:$V$2185,9,0)</f>
        <v/>
      </c>
      <c r="D1650" s="15" t="str">
        <f>IFERROR(__xludf.DUMMYFUNCTION("IF(REGEXMATCH(E1650,""^[0-9]{8}$""),""DNI"",IF(E1650&lt;&gt;"""",""OTRO"",""""))"),"DNI")</f>
        <v>DNI</v>
      </c>
      <c r="E1650" s="42" t="s">
        <v>1095</v>
      </c>
      <c r="F1650" s="108">
        <v>3.8553874E7</v>
      </c>
      <c r="G1650" s="15" t="str">
        <f>VLOOKUP(TEXT(F1650,"0"),'Nacionalidades de todo por dni'!$A$2:$B$2168,2,0)</f>
        <v>Argentina</v>
      </c>
      <c r="H1650" s="18"/>
      <c r="I1650" s="15"/>
      <c r="J1650" s="15"/>
      <c r="K1650" s="18" t="str">
        <f>VLOOKUP(F1650,'Datos por dni'!$B$10:$AM$2168,11,0)</f>
        <v>Por las tardes y fin de semana</v>
      </c>
      <c r="L1650" s="15"/>
      <c r="M1650" s="15"/>
      <c r="N1650" s="15"/>
      <c r="O1650" s="15"/>
      <c r="P1650" s="15"/>
      <c r="Q1650" s="15"/>
    </row>
    <row r="1651">
      <c r="A1651" s="9" t="s">
        <v>673</v>
      </c>
      <c r="B1651" s="80">
        <f>VLOOKUP(F1651,'Datos por dni'!$B$1217:$AT$2185,2,0)</f>
        <v>44322.57636</v>
      </c>
      <c r="C1651" s="15" t="str">
        <f>VLOOKUP(F1651,'Datos por dni'!$B$1217:$V$2185,9,0)</f>
        <v/>
      </c>
      <c r="D1651" s="15" t="str">
        <f>IFERROR(__xludf.DUMMYFUNCTION("IF(REGEXMATCH(E1651,""^[0-9]{8}$""),""DNI"",IF(E1651&lt;&gt;"""",""OTRO"",""""))"),"DNI")</f>
        <v>DNI</v>
      </c>
      <c r="E1651" s="42" t="s">
        <v>1096</v>
      </c>
      <c r="F1651" s="108">
        <v>4.4729722E7</v>
      </c>
      <c r="G1651" s="15" t="str">
        <f>VLOOKUP(TEXT(F1651,"0"),'Nacionalidades de todo por dni'!$A$2:$B$2168,2,0)</f>
        <v>Argentina</v>
      </c>
      <c r="H1651" s="18"/>
      <c r="I1651" s="15"/>
      <c r="J1651" s="15"/>
      <c r="K1651" s="18" t="str">
        <f>VLOOKUP(F1651,'Datos por dni'!$B$10:$AM$2168,11,0)</f>
        <v>Días de semana por la mañana</v>
      </c>
      <c r="L1651" s="15"/>
      <c r="M1651" s="15"/>
      <c r="N1651" s="15"/>
      <c r="O1651" s="15"/>
      <c r="P1651" s="15"/>
      <c r="Q1651" s="15"/>
    </row>
    <row r="1652">
      <c r="A1652" s="9" t="s">
        <v>673</v>
      </c>
      <c r="B1652" s="80">
        <f>VLOOKUP(F1652,'Datos por dni'!$B$1217:$AT$2185,2,0)</f>
        <v>44322.61375</v>
      </c>
      <c r="C1652" s="15" t="str">
        <f>VLOOKUP(F1652,'Datos por dni'!$B$1217:$V$2185,9,0)</f>
        <v/>
      </c>
      <c r="D1652" s="15" t="str">
        <f>IFERROR(__xludf.DUMMYFUNCTION("IF(REGEXMATCH(E1652,""^[0-9]{8}$""),""DNI"",IF(E1652&lt;&gt;"""",""OTRO"",""""))"),"DNI")</f>
        <v>DNI</v>
      </c>
      <c r="E1652" s="42" t="s">
        <v>1097</v>
      </c>
      <c r="F1652" s="108">
        <v>3.7018093E7</v>
      </c>
      <c r="G1652" s="15" t="str">
        <f>VLOOKUP(TEXT(F1652,"0"),'Nacionalidades de todo por dni'!$A$2:$B$2168,2,0)</f>
        <v>Argentina</v>
      </c>
      <c r="H1652" s="18"/>
      <c r="I1652" s="15"/>
      <c r="J1652" s="15"/>
      <c r="K1652" s="18" t="str">
        <f>VLOOKUP(F1652,'Datos por dni'!$B$10:$AM$2168,11,0)</f>
        <v>Fines de semana y feriados</v>
      </c>
      <c r="L1652" s="15"/>
      <c r="M1652" s="15"/>
      <c r="N1652" s="15"/>
      <c r="O1652" s="15"/>
      <c r="P1652" s="15"/>
      <c r="Q1652" s="15"/>
    </row>
    <row r="1653">
      <c r="A1653" s="9" t="s">
        <v>673</v>
      </c>
      <c r="B1653" s="80">
        <f>VLOOKUP(F1653,'Datos por dni'!$B$1217:$AT$2185,2,0)</f>
        <v>44322.88386</v>
      </c>
      <c r="C1653" s="15" t="str">
        <f>VLOOKUP(F1653,'Datos por dni'!$B$1217:$V$2185,9,0)</f>
        <v/>
      </c>
      <c r="D1653" s="15" t="str">
        <f>IFERROR(__xludf.DUMMYFUNCTION("IF(REGEXMATCH(E1653,""^[0-9]{8}$""),""DNI"",IF(E1653&lt;&gt;"""",""OTRO"",""""))"),"DNI")</f>
        <v>DNI</v>
      </c>
      <c r="E1653" s="42" t="s">
        <v>1098</v>
      </c>
      <c r="F1653" s="108">
        <v>4.5619431E7</v>
      </c>
      <c r="G1653" s="15" t="str">
        <f>VLOOKUP(TEXT(F1653,"0"),'Nacionalidades de todo por dni'!$A$2:$B$2168,2,0)</f>
        <v>Argentina</v>
      </c>
      <c r="H1653" s="18"/>
      <c r="I1653" s="15"/>
      <c r="J1653" s="15"/>
      <c r="K1653" s="18" t="str">
        <f>VLOOKUP(F1653,'Datos por dni'!$B$10:$AM$2168,11,0)</f>
        <v>Días de semana por la tarde</v>
      </c>
      <c r="L1653" s="15"/>
      <c r="M1653" s="15"/>
      <c r="N1653" s="15"/>
      <c r="O1653" s="15"/>
      <c r="P1653" s="15"/>
      <c r="Q1653" s="15"/>
    </row>
    <row r="1654">
      <c r="A1654" s="9" t="s">
        <v>673</v>
      </c>
      <c r="B1654" s="80">
        <f>VLOOKUP(F1654,'Datos por dni'!$B$1217:$AT$2185,2,0)</f>
        <v>44326.83769</v>
      </c>
      <c r="C1654" s="15" t="str">
        <f>VLOOKUP(F1654,'Datos por dni'!$B$1217:$V$2185,9,0)</f>
        <v/>
      </c>
      <c r="D1654" s="15" t="str">
        <f>IFERROR(__xludf.DUMMYFUNCTION("IF(REGEXMATCH(E1654,""^[0-9]{8}$""),""DNI"",IF(E1654&lt;&gt;"""",""OTRO"",""""))"),"DNI")</f>
        <v>DNI</v>
      </c>
      <c r="E1654" s="42" t="s">
        <v>1099</v>
      </c>
      <c r="F1654" s="108">
        <v>3.2592666E7</v>
      </c>
      <c r="G1654" s="15" t="str">
        <f>VLOOKUP(TEXT(F1654,"0"),'Nacionalidades de todo por dni'!$A$2:$B$2168,2,0)</f>
        <v>Argentina</v>
      </c>
      <c r="H1654" s="18"/>
      <c r="I1654" s="15"/>
      <c r="J1654" s="15"/>
      <c r="K1654" s="18" t="str">
        <f>VLOOKUP(F1654,'Datos por dni'!$B$10:$AM$2168,11,0)</f>
        <v>Días de semana por la mañana</v>
      </c>
      <c r="L1654" s="15"/>
      <c r="M1654" s="15"/>
      <c r="N1654" s="15"/>
      <c r="O1654" s="15"/>
      <c r="P1654" s="15"/>
      <c r="Q1654" s="15"/>
    </row>
    <row r="1655">
      <c r="A1655" s="9" t="s">
        <v>673</v>
      </c>
      <c r="B1655" s="80">
        <f>VLOOKUP(F1655,'Datos por dni'!$B$1217:$AT$2185,2,0)</f>
        <v>44327.49369</v>
      </c>
      <c r="C1655" s="15" t="str">
        <f>VLOOKUP(F1655,'Datos por dni'!$B$1217:$V$2185,9,0)</f>
        <v/>
      </c>
      <c r="D1655" s="15" t="str">
        <f>IFERROR(__xludf.DUMMYFUNCTION("IF(REGEXMATCH(E1655,""^[0-9]{8}$""),""DNI"",IF(E1655&lt;&gt;"""",""OTRO"",""""))"),"DNI")</f>
        <v>DNI</v>
      </c>
      <c r="E1655" s="42" t="s">
        <v>1100</v>
      </c>
      <c r="F1655" s="108">
        <v>4.4254122E7</v>
      </c>
      <c r="G1655" s="15" t="str">
        <f>VLOOKUP(TEXT(F1655,"0"),'Nacionalidades de todo por dni'!$A$2:$B$2168,2,0)</f>
        <v>Argentina</v>
      </c>
      <c r="H1655" s="18"/>
      <c r="I1655" s="15"/>
      <c r="J1655" s="15"/>
      <c r="K1655" s="18" t="str">
        <f>VLOOKUP(F1655,'Datos por dni'!$B$10:$AM$2168,11,0)</f>
        <v>También,  findes de semana y feriados. </v>
      </c>
      <c r="L1655" s="15"/>
      <c r="M1655" s="15"/>
      <c r="N1655" s="15"/>
      <c r="O1655" s="15"/>
      <c r="P1655" s="15"/>
      <c r="Q1655" s="15"/>
    </row>
    <row r="1656">
      <c r="A1656" s="9" t="s">
        <v>673</v>
      </c>
      <c r="B1656" s="80">
        <f>VLOOKUP(F1656,'Datos por dni'!$B$1217:$AT$2185,2,0)</f>
        <v>44327.77413</v>
      </c>
      <c r="C1656" s="15" t="str">
        <f>VLOOKUP(F1656,'Datos por dni'!$B$1217:$V$2185,9,0)</f>
        <v/>
      </c>
      <c r="D1656" s="15" t="str">
        <f>IFERROR(__xludf.DUMMYFUNCTION("IF(REGEXMATCH(E1656,""^[0-9]{8}$""),""DNI"",IF(E1656&lt;&gt;"""",""OTRO"",""""))"),"DNI")</f>
        <v>DNI</v>
      </c>
      <c r="E1656" s="42" t="s">
        <v>167</v>
      </c>
      <c r="F1656" s="108">
        <v>4.220179E7</v>
      </c>
      <c r="G1656" s="15" t="str">
        <f>VLOOKUP(TEXT(F1656,"0"),'Nacionalidades de todo por dni'!$A$2:$B$2168,2,0)</f>
        <v>Argentina</v>
      </c>
      <c r="H1656" s="18" t="str">
        <f>LEFT(K1656,1)</f>
        <v>3</v>
      </c>
      <c r="I1656" s="18" t="str">
        <f>IF(ISNUMBER(SEARCH("veces",K1656)),MID(K1656,FIND("veces",K1656)-2,1),"")</f>
        <v>4</v>
      </c>
      <c r="J1656" s="15"/>
      <c r="K1656" s="18" t="str">
        <f>VLOOKUP(F1656,'Datos por dni'!$B$10:$AM$2168,11,0)</f>
        <v>3 horas diarias, 4 veces por semana, de lunes a viernes por la TARDE.</v>
      </c>
      <c r="L1656" s="15"/>
      <c r="M1656" s="15"/>
      <c r="N1656" s="15"/>
      <c r="O1656" s="15"/>
      <c r="P1656" s="15"/>
      <c r="Q1656" s="15"/>
    </row>
    <row r="1657">
      <c r="A1657" s="9" t="s">
        <v>673</v>
      </c>
      <c r="B1657" s="80">
        <f>VLOOKUP(F1657,'Datos por dni'!$B$1217:$AT$2185,2,0)</f>
        <v>44328.422</v>
      </c>
      <c r="C1657" s="15" t="str">
        <f>VLOOKUP(F1657,'Datos por dni'!$B$1217:$V$2185,9,0)</f>
        <v/>
      </c>
      <c r="D1657" s="15" t="str">
        <f>IFERROR(__xludf.DUMMYFUNCTION("IF(REGEXMATCH(E1657,""^[0-9]{8}$""),""DNI"",IF(E1657&lt;&gt;"""",""OTRO"",""""))"),"DNI")</f>
        <v>DNI</v>
      </c>
      <c r="E1657" s="42" t="s">
        <v>1101</v>
      </c>
      <c r="F1657" s="25">
        <v>4.3442189E7</v>
      </c>
      <c r="G1657" s="15" t="str">
        <f>VLOOKUP(TEXT(F1657,"0"),'Nacionalidades de todo por dni'!$A$2:$B$2168,2,0)</f>
        <v>Argentina</v>
      </c>
      <c r="H1657" s="18"/>
      <c r="I1657" s="15"/>
      <c r="J1657" s="15"/>
      <c r="K1657" s="18" t="str">
        <f>VLOOKUP(F1657,'Datos por dni'!$B$10:$AM$2168,11,0)</f>
        <v>Días de semana por la tarde</v>
      </c>
      <c r="L1657" s="15"/>
      <c r="M1657" s="15"/>
      <c r="N1657" s="15"/>
      <c r="O1657" s="15"/>
      <c r="P1657" s="15"/>
      <c r="Q1657" s="15"/>
    </row>
    <row r="1658">
      <c r="A1658" s="9" t="s">
        <v>673</v>
      </c>
      <c r="B1658" s="80">
        <f>VLOOKUP(F1658,'Datos por dni'!$B$1217:$AT$2185,2,0)</f>
        <v>44328.84629</v>
      </c>
      <c r="C1658" s="15" t="str">
        <f>VLOOKUP(F1658,'Datos por dni'!$B$1217:$V$2185,9,0)</f>
        <v/>
      </c>
      <c r="D1658" s="15" t="str">
        <f>IFERROR(__xludf.DUMMYFUNCTION("IF(REGEXMATCH(E1658,""^[0-9]{8}$""),""DNI"",IF(E1658&lt;&gt;"""",""OTRO"",""""))"),"DNI")</f>
        <v>DNI</v>
      </c>
      <c r="E1658" s="42" t="s">
        <v>1102</v>
      </c>
      <c r="F1658" s="25">
        <v>3.6891065E7</v>
      </c>
      <c r="G1658" s="15" t="str">
        <f>VLOOKUP(TEXT(F1658,"0"),'Nacionalidades de todo por dni'!$A$2:$B$2168,2,0)</f>
        <v>Argentina</v>
      </c>
      <c r="H1658" s="18"/>
      <c r="I1658" s="15"/>
      <c r="J1658" s="15"/>
      <c r="K1658" s="18" t="str">
        <f>VLOOKUP(F1658,'Datos por dni'!$B$10:$AM$2168,11,0)</f>
        <v>Fines de semana y feriados</v>
      </c>
      <c r="L1658" s="15"/>
      <c r="M1658" s="15"/>
      <c r="N1658" s="15"/>
      <c r="O1658" s="15"/>
      <c r="P1658" s="15"/>
      <c r="Q1658" s="15"/>
    </row>
    <row r="1659">
      <c r="A1659" s="9" t="s">
        <v>673</v>
      </c>
      <c r="B1659" s="80">
        <f>VLOOKUP(F1659,'Datos por dni'!$B$1217:$AT$2185,2,0)</f>
        <v>44331.68405</v>
      </c>
      <c r="C1659" s="15" t="str">
        <f>VLOOKUP(F1659,'Datos por dni'!$B$1217:$V$2185,9,0)</f>
        <v/>
      </c>
      <c r="D1659" s="15" t="str">
        <f>IFERROR(__xludf.DUMMYFUNCTION("IF(REGEXMATCH(E1659,""^[0-9]{8}$""),""DNI"",IF(E1659&lt;&gt;"""",""OTRO"",""""))"),"DNI")</f>
        <v>DNI</v>
      </c>
      <c r="E1659" s="42" t="s">
        <v>1103</v>
      </c>
      <c r="F1659" s="25">
        <v>2.5560271E7</v>
      </c>
      <c r="G1659" s="15" t="str">
        <f>VLOOKUP(TEXT(F1659,"0"),'Nacionalidades de todo por dni'!$A$2:$B$2168,2,0)</f>
        <v>Argentina</v>
      </c>
      <c r="H1659" s="18"/>
      <c r="I1659" s="15"/>
      <c r="J1659" s="15"/>
      <c r="K1659" s="18" t="str">
        <f>VLOOKUP(F1659,'Datos por dni'!$B$10:$AM$2168,11,0)</f>
        <v>Varian segun los horarios de mi hijo de 8 años</v>
      </c>
      <c r="L1659" s="15"/>
      <c r="M1659" s="15"/>
      <c r="N1659" s="15"/>
      <c r="O1659" s="15"/>
      <c r="P1659" s="15"/>
      <c r="Q1659" s="15"/>
    </row>
    <row r="1660">
      <c r="A1660" s="9" t="s">
        <v>673</v>
      </c>
      <c r="B1660" s="80">
        <f>VLOOKUP(F1660,'Datos por dni'!$B$1217:$AT$2185,2,0)</f>
        <v>44331.8903</v>
      </c>
      <c r="C1660" s="15" t="str">
        <f>VLOOKUP(F1660,'Datos por dni'!$B$1217:$V$2185,9,0)</f>
        <v/>
      </c>
      <c r="D1660" s="15" t="str">
        <f>IFERROR(__xludf.DUMMYFUNCTION("IF(REGEXMATCH(E1660,""^[0-9]{8}$""),""DNI"",IF(E1660&lt;&gt;"""",""OTRO"",""""))"),"DNI")</f>
        <v>DNI</v>
      </c>
      <c r="E1660" s="42" t="s">
        <v>238</v>
      </c>
      <c r="F1660" s="25">
        <v>4.4829542E7</v>
      </c>
      <c r="G1660" s="15" t="str">
        <f>VLOOKUP(TEXT(F1660,"0"),'Nacionalidades de todo por dni'!$A$2:$B$2168,2,0)</f>
        <v>Argentina</v>
      </c>
      <c r="H1660" s="18" t="str">
        <f>LEFT(K1660,1)</f>
        <v>4</v>
      </c>
      <c r="I1660" s="18" t="str">
        <f>IF(ISNUMBER(SEARCH("veces",K1660)),MID(K1660,FIND("veces",K1660)-2,1),"")</f>
        <v>3</v>
      </c>
      <c r="J1660" s="15"/>
      <c r="K1660" s="18" t="str">
        <f>VLOOKUP(F1660,'Datos por dni'!$B$10:$AM$2168,11,0)</f>
        <v>4 horas diarias, 3 veces por semana, de lunes a viernes por la TARDE.</v>
      </c>
      <c r="L1660" s="15"/>
      <c r="M1660" s="15"/>
      <c r="N1660" s="15"/>
      <c r="O1660" s="15"/>
      <c r="P1660" s="15"/>
      <c r="Q1660" s="15"/>
    </row>
    <row r="1661">
      <c r="A1661" s="9" t="s">
        <v>673</v>
      </c>
      <c r="B1661" s="80">
        <f>VLOOKUP(F1661,'Datos por dni'!$B$1217:$AT$2185,2,0)</f>
        <v>44334.47412</v>
      </c>
      <c r="C1661" s="15" t="str">
        <f>VLOOKUP(F1661,'Datos por dni'!$B$1217:$V$2185,9,0)</f>
        <v/>
      </c>
      <c r="D1661" s="15" t="str">
        <f>IFERROR(__xludf.DUMMYFUNCTION("IF(REGEXMATCH(E1661,""^[0-9]{8}$""),""DNI"",IF(E1661&lt;&gt;"""",""OTRO"",""""))"),"DNI")</f>
        <v>DNI</v>
      </c>
      <c r="E1661" s="42" t="s">
        <v>1104</v>
      </c>
      <c r="F1661" s="108">
        <v>3.3508454E7</v>
      </c>
      <c r="G1661" s="15" t="str">
        <f>VLOOKUP(TEXT(F1661,"0"),'Nacionalidades de todo por dni'!$A$2:$B$2168,2,0)</f>
        <v>Argentina</v>
      </c>
      <c r="H1661" s="18"/>
      <c r="I1661" s="15"/>
      <c r="J1661" s="15"/>
      <c r="K1661" s="18" t="str">
        <f>VLOOKUP(F1661,'Datos por dni'!$B$10:$AM$2168,11,0)</f>
        <v>Días de semana por la mañana</v>
      </c>
      <c r="L1661" s="15"/>
      <c r="M1661" s="15"/>
      <c r="N1661" s="15"/>
      <c r="O1661" s="15"/>
      <c r="P1661" s="15"/>
      <c r="Q1661" s="15"/>
    </row>
    <row r="1662">
      <c r="A1662" s="9" t="s">
        <v>673</v>
      </c>
      <c r="B1662" s="80">
        <f>VLOOKUP(F1662,'Datos por dni'!$B$1217:$AT$2185,2,0)</f>
        <v>44334.50579</v>
      </c>
      <c r="C1662" s="15" t="str">
        <f>VLOOKUP(F1662,'Datos por dni'!$B$1217:$V$2185,9,0)</f>
        <v/>
      </c>
      <c r="D1662" s="15" t="str">
        <f>IFERROR(__xludf.DUMMYFUNCTION("IF(REGEXMATCH(E1662,""^[0-9]{8}$""),""DNI"",IF(E1662&lt;&gt;"""",""OTRO"",""""))"),"DNI")</f>
        <v>DNI</v>
      </c>
      <c r="E1662" s="42" t="s">
        <v>350</v>
      </c>
      <c r="F1662" s="108">
        <v>3.4374945E7</v>
      </c>
      <c r="G1662" s="15" t="str">
        <f>VLOOKUP(TEXT(F1662,"0"),'Nacionalidades de todo por dni'!$A$2:$B$2168,2,0)</f>
        <v>Argentina</v>
      </c>
      <c r="H1662" s="18" t="str">
        <f>LEFT(K1662,1)</f>
        <v>4</v>
      </c>
      <c r="I1662" s="18" t="str">
        <f>IF(ISNUMBER(SEARCH("veces",K1662)),MID(K1662,FIND("veces",K1662)-2,1),"")</f>
        <v>3</v>
      </c>
      <c r="J1662" s="15"/>
      <c r="K1662" s="18" t="str">
        <f>VLOOKUP(F1662,'Datos por dni'!$B$10:$AM$2168,11,0)</f>
        <v>4 horas diarias, 3 veces por semana, de lunes a viernes por la TARDE.</v>
      </c>
      <c r="L1662" s="15"/>
      <c r="M1662" s="15"/>
      <c r="N1662" s="15"/>
      <c r="O1662" s="15"/>
      <c r="P1662" s="15"/>
      <c r="Q1662" s="15"/>
    </row>
    <row r="1663">
      <c r="A1663" s="9" t="s">
        <v>673</v>
      </c>
      <c r="B1663" s="80">
        <f>VLOOKUP(F1663,'Datos por dni'!$B$1217:$AT$2185,2,0)</f>
        <v>44334.6702</v>
      </c>
      <c r="C1663" s="15" t="str">
        <f>VLOOKUP(F1663,'Datos por dni'!$B$1217:$V$2185,9,0)</f>
        <v/>
      </c>
      <c r="D1663" s="15" t="str">
        <f>IFERROR(__xludf.DUMMYFUNCTION("IF(REGEXMATCH(E1663,""^[0-9]{8}$""),""DNI"",IF(E1663&lt;&gt;"""",""OTRO"",""""))"),"DNI")</f>
        <v>DNI</v>
      </c>
      <c r="E1663" s="42" t="s">
        <v>1105</v>
      </c>
      <c r="F1663" s="108">
        <v>4.399058E7</v>
      </c>
      <c r="G1663" s="15" t="str">
        <f>VLOOKUP(TEXT(F1663,"0"),'Nacionalidades de todo por dni'!$A$2:$B$2168,2,0)</f>
        <v>Argentina</v>
      </c>
      <c r="H1663" s="18"/>
      <c r="I1663" s="15"/>
      <c r="J1663" s="15"/>
      <c r="K1663" s="18" t="str">
        <f>VLOOKUP(F1663,'Datos por dni'!$B$10:$AM$2168,11,0)</f>
        <v>Fines de semana y feriados</v>
      </c>
      <c r="L1663" s="15"/>
      <c r="M1663" s="15"/>
      <c r="N1663" s="15"/>
      <c r="O1663" s="15"/>
      <c r="P1663" s="15"/>
      <c r="Q1663" s="15"/>
    </row>
    <row r="1664">
      <c r="A1664" s="9" t="s">
        <v>673</v>
      </c>
      <c r="B1664" s="80">
        <f>VLOOKUP(F1664,'Datos por dni'!$B$1217:$AT$2185,2,0)</f>
        <v>44335.47062</v>
      </c>
      <c r="C1664" s="15" t="str">
        <f>VLOOKUP(F1664,'Datos por dni'!$B$1217:$V$2185,9,0)</f>
        <v/>
      </c>
      <c r="D1664" s="15" t="str">
        <f>IFERROR(__xludf.DUMMYFUNCTION("IF(REGEXMATCH(E1664,""^[0-9]{8}$""),""DNI"",IF(E1664&lt;&gt;"""",""OTRO"",""""))"),"DNI")</f>
        <v>DNI</v>
      </c>
      <c r="E1664" s="42" t="s">
        <v>1106</v>
      </c>
      <c r="F1664" s="108">
        <v>3.5366876E7</v>
      </c>
      <c r="G1664" s="15" t="str">
        <f>VLOOKUP(TEXT(F1664,"0"),'Nacionalidades de todo por dni'!$A$2:$B$2168,2,0)</f>
        <v>Argentina</v>
      </c>
      <c r="H1664" s="18"/>
      <c r="I1664" s="15"/>
      <c r="J1664" s="15"/>
      <c r="K1664" s="18" t="str">
        <f>VLOOKUP(F1664,'Datos por dni'!$B$10:$AM$2168,11,0)</f>
        <v>Fines de semana y feriados</v>
      </c>
      <c r="L1664" s="15"/>
      <c r="M1664" s="15"/>
      <c r="N1664" s="15"/>
      <c r="O1664" s="15"/>
      <c r="P1664" s="15"/>
      <c r="Q1664" s="15"/>
    </row>
    <row r="1665">
      <c r="A1665" s="9" t="s">
        <v>673</v>
      </c>
      <c r="B1665" s="80">
        <f>VLOOKUP(F1665,'Datos por dni'!$B$1217:$AT$2185,2,0)</f>
        <v>44335.66312</v>
      </c>
      <c r="C1665" s="15" t="str">
        <f>VLOOKUP(F1665,'Datos por dni'!$B$1217:$V$2185,9,0)</f>
        <v/>
      </c>
      <c r="D1665" s="15" t="str">
        <f>IFERROR(__xludf.DUMMYFUNCTION("IF(REGEXMATCH(E1665,""^[0-9]{8}$""),""DNI"",IF(E1665&lt;&gt;"""",""OTRO"",""""))"),"DNI")</f>
        <v>DNI</v>
      </c>
      <c r="E1665" s="42" t="s">
        <v>1107</v>
      </c>
      <c r="F1665" s="108">
        <v>4.222561E7</v>
      </c>
      <c r="G1665" s="15" t="str">
        <f>VLOOKUP(TEXT(F1665,"0"),'Nacionalidades de todo por dni'!$A$2:$B$2168,2,0)</f>
        <v>Argentina</v>
      </c>
      <c r="H1665" s="18"/>
      <c r="I1665" s="15"/>
      <c r="J1665" s="15"/>
      <c r="K1665" s="18" t="str">
        <f>VLOOKUP(F1665,'Datos por dni'!$B$10:$AM$2168,11,0)</f>
        <v>Días de semana por la tarde</v>
      </c>
      <c r="L1665" s="15"/>
      <c r="M1665" s="15"/>
      <c r="N1665" s="15"/>
      <c r="O1665" s="15"/>
      <c r="P1665" s="15"/>
      <c r="Q1665" s="15"/>
    </row>
    <row r="1666">
      <c r="A1666" s="9" t="s">
        <v>673</v>
      </c>
      <c r="B1666" s="80">
        <f>VLOOKUP(F1666,'Datos por dni'!$B$1217:$AT$2185,2,0)</f>
        <v>44336.02372</v>
      </c>
      <c r="C1666" s="15" t="str">
        <f>VLOOKUP(F1666,'Datos por dni'!$B$1217:$V$2185,9,0)</f>
        <v/>
      </c>
      <c r="D1666" s="15" t="str">
        <f>IFERROR(__xludf.DUMMYFUNCTION("IF(REGEXMATCH(E1666,""^[0-9]{8}$""),""DNI"",IF(E1666&lt;&gt;"""",""OTRO"",""""))"),"DNI")</f>
        <v>DNI</v>
      </c>
      <c r="E1666" s="42" t="s">
        <v>1108</v>
      </c>
      <c r="F1666" s="108">
        <v>4.0209893E7</v>
      </c>
      <c r="G1666" s="15" t="str">
        <f>VLOOKUP(TEXT(F1666,"0"),'Nacionalidades de todo por dni'!$A$2:$B$2168,2,0)</f>
        <v>Argentina</v>
      </c>
      <c r="H1666" s="18"/>
      <c r="I1666" s="15"/>
      <c r="J1666" s="15"/>
      <c r="K1666" s="18" t="str">
        <f>VLOOKUP(F1666,'Datos por dni'!$B$10:$AM$2168,11,0)</f>
        <v>Fines de semana y feriados</v>
      </c>
      <c r="L1666" s="15"/>
      <c r="M1666" s="15"/>
      <c r="N1666" s="15"/>
      <c r="O1666" s="15"/>
      <c r="P1666" s="15"/>
      <c r="Q1666" s="15"/>
    </row>
    <row r="1667">
      <c r="A1667" s="9" t="s">
        <v>673</v>
      </c>
      <c r="B1667" s="80">
        <f>VLOOKUP(F1667,'Datos por dni'!$B$1217:$AT$2185,2,0)</f>
        <v>44336.91985</v>
      </c>
      <c r="C1667" s="15" t="str">
        <f>VLOOKUP(F1667,'Datos por dni'!$B$1217:$V$2185,9,0)</f>
        <v/>
      </c>
      <c r="D1667" s="15" t="str">
        <f>IFERROR(__xludf.DUMMYFUNCTION("IF(REGEXMATCH(E1667,""^[0-9]{8}$""),""DNI"",IF(E1667&lt;&gt;"""",""OTRO"",""""))"),"DNI")</f>
        <v>DNI</v>
      </c>
      <c r="E1667" s="42" t="s">
        <v>1109</v>
      </c>
      <c r="F1667" s="108">
        <v>3.760802E7</v>
      </c>
      <c r="G1667" s="15" t="str">
        <f>VLOOKUP(TEXT(F1667,"0"),'Nacionalidades de todo por dni'!$A$2:$B$2168,2,0)</f>
        <v>Argentina</v>
      </c>
      <c r="H1667" s="18"/>
      <c r="I1667" s="15"/>
      <c r="J1667" s="15"/>
      <c r="K1667" s="18" t="str">
        <f>VLOOKUP(F1667,'Datos por dni'!$B$10:$AM$2168,11,0)</f>
        <v>Fines de semana y feriados</v>
      </c>
      <c r="L1667" s="15"/>
      <c r="M1667" s="15"/>
      <c r="N1667" s="15"/>
      <c r="O1667" s="15"/>
      <c r="P1667" s="15"/>
      <c r="Q1667" s="15"/>
    </row>
    <row r="1668">
      <c r="A1668" s="9" t="s">
        <v>673</v>
      </c>
      <c r="B1668" s="80">
        <f>VLOOKUP(F1668,'Datos por dni'!$B$1217:$AT$2185,2,0)</f>
        <v>44337.43404</v>
      </c>
      <c r="C1668" s="15" t="str">
        <f>VLOOKUP(F1668,'Datos por dni'!$B$1217:$V$2185,9,0)</f>
        <v/>
      </c>
      <c r="D1668" s="15" t="str">
        <f>IFERROR(__xludf.DUMMYFUNCTION("IF(REGEXMATCH(E1668,""^[0-9]{8}$""),""DNI"",IF(E1668&lt;&gt;"""",""OTRO"",""""))"),"DNI")</f>
        <v>DNI</v>
      </c>
      <c r="E1668" s="42" t="s">
        <v>1110</v>
      </c>
      <c r="F1668" s="108">
        <v>4.5299685E7</v>
      </c>
      <c r="G1668" s="15" t="str">
        <f>VLOOKUP(TEXT(F1668,"0"),'Nacionalidades de todo por dni'!$A$2:$B$2168,2,0)</f>
        <v>Argentina</v>
      </c>
      <c r="H1668" s="18"/>
      <c r="I1668" s="15"/>
      <c r="J1668" s="15"/>
      <c r="K1668" s="18" t="str">
        <f>VLOOKUP(F1668,'Datos por dni'!$B$10:$AM$2168,11,0)</f>
        <v>Fines de semana y feriados</v>
      </c>
      <c r="L1668" s="15"/>
      <c r="M1668" s="15"/>
      <c r="N1668" s="15"/>
      <c r="O1668" s="15"/>
      <c r="P1668" s="15"/>
      <c r="Q1668" s="15"/>
    </row>
    <row r="1669">
      <c r="A1669" s="9" t="s">
        <v>673</v>
      </c>
      <c r="B1669" s="80">
        <f>VLOOKUP(F1669,'Datos por dni'!$B$1217:$AT$2185,2,0)</f>
        <v>44337.49754</v>
      </c>
      <c r="C1669" s="15" t="str">
        <f>VLOOKUP(F1669,'Datos por dni'!$B$1217:$V$2185,9,0)</f>
        <v/>
      </c>
      <c r="D1669" s="15" t="str">
        <f>IFERROR(__xludf.DUMMYFUNCTION("IF(REGEXMATCH(E1669,""^[0-9]{8}$""),""DNI"",IF(E1669&lt;&gt;"""",""OTRO"",""""))"),"DNI")</f>
        <v>DNI</v>
      </c>
      <c r="E1669" s="42" t="s">
        <v>361</v>
      </c>
      <c r="F1669" s="108">
        <v>4.5689874E7</v>
      </c>
      <c r="G1669" s="15" t="str">
        <f>VLOOKUP(TEXT(F1669,"0"),'Nacionalidades de todo por dni'!$A$2:$B$2168,2,0)</f>
        <v>Argentina</v>
      </c>
      <c r="H1669" s="18"/>
      <c r="I1669" s="18" t="str">
        <f>IF(ISNUMBER(SEARCH("veces",K1669)),MID(K1669,FIND("veces",K1669)-2,1),"")</f>
        <v>4</v>
      </c>
      <c r="J1669" s="15"/>
      <c r="K1669" s="18" t="str">
        <f>VLOOKUP(F1669,'Datos por dni'!$B$10:$AM$2168,11,0)</f>
        <v>3 horas diarias, 4 veces por semana, de lunes a viernes por la TARDE.</v>
      </c>
      <c r="L1669" s="15"/>
      <c r="M1669" s="15"/>
      <c r="N1669" s="15"/>
      <c r="O1669" s="15"/>
      <c r="P1669" s="15"/>
      <c r="Q1669" s="15"/>
    </row>
    <row r="1670">
      <c r="A1670" s="9" t="s">
        <v>673</v>
      </c>
      <c r="B1670" s="80">
        <f>VLOOKUP(F1670,'Datos por dni'!$B$1217:$AT$2185,2,0)</f>
        <v>44338.90488</v>
      </c>
      <c r="C1670" s="15" t="str">
        <f>VLOOKUP(F1670,'Datos por dni'!$B$1217:$V$2185,9,0)</f>
        <v/>
      </c>
      <c r="D1670" s="15" t="str">
        <f>IFERROR(__xludf.DUMMYFUNCTION("IF(REGEXMATCH(E1670,""^[0-9]{8}$""),""DNI"",IF(E1670&lt;&gt;"""",""OTRO"",""""))"),"DNI")</f>
        <v>DNI</v>
      </c>
      <c r="E1670" s="42" t="s">
        <v>1111</v>
      </c>
      <c r="F1670" s="108">
        <v>3.7579702E7</v>
      </c>
      <c r="G1670" s="15" t="str">
        <f>VLOOKUP(TEXT(F1670,"0"),'Nacionalidades de todo por dni'!$A$2:$B$2168,2,0)</f>
        <v>Argentina</v>
      </c>
      <c r="H1670" s="18"/>
      <c r="I1670" s="15"/>
      <c r="J1670" s="15"/>
      <c r="K1670" s="18" t="str">
        <f>VLOOKUP(F1670,'Datos por dni'!$B$10:$AM$2168,11,0)</f>
        <v>Fines de semana y feriados</v>
      </c>
      <c r="L1670" s="15"/>
      <c r="M1670" s="15"/>
      <c r="N1670" s="15"/>
      <c r="O1670" s="15"/>
      <c r="P1670" s="15"/>
      <c r="Q1670" s="15"/>
    </row>
    <row r="1671">
      <c r="A1671" s="9" t="s">
        <v>673</v>
      </c>
      <c r="B1671" s="80">
        <f>VLOOKUP(F1671,'Datos por dni'!$B$1217:$AT$2185,2,0)</f>
        <v>44342.75973</v>
      </c>
      <c r="C1671" s="15" t="str">
        <f>VLOOKUP(F1671,'Datos por dni'!$B$1217:$V$2185,9,0)</f>
        <v/>
      </c>
      <c r="D1671" s="15" t="str">
        <f>IFERROR(__xludf.DUMMYFUNCTION("IF(REGEXMATCH(E1671,""^[0-9]{8}$""),""DNI"",IF(E1671&lt;&gt;"""",""OTRO"",""""))"),"DNI")</f>
        <v>DNI</v>
      </c>
      <c r="E1671" s="42" t="s">
        <v>1112</v>
      </c>
      <c r="F1671" s="108">
        <v>3.8304537E7</v>
      </c>
      <c r="G1671" s="15" t="str">
        <f>VLOOKUP(TEXT(F1671,"0"),'Nacionalidades de todo por dni'!$A$2:$B$2168,2,0)</f>
        <v>Argentina</v>
      </c>
      <c r="H1671" s="18"/>
      <c r="I1671" s="15"/>
      <c r="J1671" s="15"/>
      <c r="K1671" s="18" t="str">
        <f>VLOOKUP(F1671,'Datos por dni'!$B$10:$AM$2168,11,0)</f>
        <v>Días de semana por la tarde</v>
      </c>
      <c r="L1671" s="15"/>
      <c r="M1671" s="15"/>
      <c r="N1671" s="15"/>
      <c r="O1671" s="15"/>
      <c r="P1671" s="15"/>
      <c r="Q1671" s="15"/>
    </row>
    <row r="1672">
      <c r="A1672" s="9" t="s">
        <v>673</v>
      </c>
      <c r="B1672" s="80">
        <f>VLOOKUP(F1672,'Datos por dni'!$B$1217:$AT$2185,2,0)</f>
        <v>44346.8591</v>
      </c>
      <c r="C1672" s="15" t="str">
        <f>VLOOKUP(F1672,'Datos por dni'!$B$1217:$V$2185,9,0)</f>
        <v/>
      </c>
      <c r="D1672" s="15" t="str">
        <f>IFERROR(__xludf.DUMMYFUNCTION("IF(REGEXMATCH(E1672,""^[0-9]{8}$""),""DNI"",IF(E1672&lt;&gt;"""",""OTRO"",""""))"),"DNI")</f>
        <v>DNI</v>
      </c>
      <c r="E1672" s="42" t="s">
        <v>1113</v>
      </c>
      <c r="F1672" s="108">
        <v>3.8223672E7</v>
      </c>
      <c r="G1672" s="15" t="str">
        <f>VLOOKUP(TEXT(F1672,"0"),'Nacionalidades de todo por dni'!$A$2:$B$2168,2,0)</f>
        <v>Argentina</v>
      </c>
      <c r="H1672" s="18"/>
      <c r="I1672" s="15"/>
      <c r="J1672" s="15"/>
      <c r="K1672" s="18" t="str">
        <f>VLOOKUP(F1672,'Datos por dni'!$B$10:$AM$2168,11,0)</f>
        <v>Fines de semana y feriados</v>
      </c>
      <c r="L1672" s="15"/>
      <c r="M1672" s="15"/>
      <c r="N1672" s="15"/>
      <c r="O1672" s="15"/>
      <c r="P1672" s="15"/>
      <c r="Q1672" s="15"/>
    </row>
    <row r="1673">
      <c r="A1673" s="9" t="s">
        <v>673</v>
      </c>
      <c r="B1673" s="80">
        <f>VLOOKUP(F1673,'Datos por dni'!$B$1217:$AT$2185,2,0)</f>
        <v>44348.53519</v>
      </c>
      <c r="C1673" s="15" t="str">
        <f>VLOOKUP(F1673,'Datos por dni'!$B$1217:$V$2185,9,0)</f>
        <v/>
      </c>
      <c r="D1673" s="15" t="str">
        <f>IFERROR(__xludf.DUMMYFUNCTION("IF(REGEXMATCH(E1673,""^[0-9]{8}$""),""DNI"",IF(E1673&lt;&gt;"""",""OTRO"",""""))"),"DNI")</f>
        <v>DNI</v>
      </c>
      <c r="E1673" s="42" t="s">
        <v>1114</v>
      </c>
      <c r="F1673" s="108">
        <v>4.5074358E7</v>
      </c>
      <c r="G1673" s="15" t="str">
        <f>VLOOKUP(TEXT(F1673,"0"),'Nacionalidades de todo por dni'!$A$2:$B$2168,2,0)</f>
        <v>Argentina</v>
      </c>
      <c r="H1673" s="18"/>
      <c r="I1673" s="15"/>
      <c r="J1673" s="15"/>
      <c r="K1673" s="18" t="str">
        <f>VLOOKUP(F1673,'Datos por dni'!$B$10:$AM$2168,11,0)</f>
        <v>Días de semana por la tarde</v>
      </c>
      <c r="L1673" s="15"/>
      <c r="M1673" s="15"/>
      <c r="N1673" s="15"/>
      <c r="O1673" s="15"/>
      <c r="P1673" s="15"/>
      <c r="Q1673" s="15"/>
    </row>
    <row r="1674">
      <c r="A1674" s="9" t="s">
        <v>673</v>
      </c>
      <c r="B1674" s="80">
        <f>VLOOKUP(F1674,'Datos por dni'!$B$1217:$AT$2185,2,0)</f>
        <v>44348.55432</v>
      </c>
      <c r="C1674" s="15" t="str">
        <f>VLOOKUP(F1674,'Datos por dni'!$B$1217:$V$2185,9,0)</f>
        <v/>
      </c>
      <c r="D1674" s="15" t="str">
        <f>IFERROR(__xludf.DUMMYFUNCTION("IF(REGEXMATCH(E1674,""^[0-9]{8}$""),""DNI"",IF(E1674&lt;&gt;"""",""OTRO"",""""))"),"DNI")</f>
        <v>DNI</v>
      </c>
      <c r="E1674" s="42" t="s">
        <v>1115</v>
      </c>
      <c r="F1674" s="108">
        <v>4.523318E7</v>
      </c>
      <c r="G1674" s="15" t="str">
        <f>VLOOKUP(TEXT(F1674,"0"),'Nacionalidades de todo por dni'!$A$2:$B$2168,2,0)</f>
        <v>Argentina</v>
      </c>
      <c r="H1674" s="18"/>
      <c r="I1674" s="15"/>
      <c r="J1674" s="15"/>
      <c r="K1674" s="18" t="str">
        <f>VLOOKUP(F1674,'Datos por dni'!$B$10:$AM$2168,11,0)</f>
        <v>Días de semana por la tarde</v>
      </c>
      <c r="L1674" s="15"/>
      <c r="M1674" s="15"/>
      <c r="N1674" s="15"/>
      <c r="O1674" s="15"/>
      <c r="P1674" s="15"/>
      <c r="Q1674" s="15"/>
    </row>
    <row r="1675">
      <c r="A1675" s="9" t="s">
        <v>673</v>
      </c>
      <c r="B1675" s="80">
        <f>VLOOKUP(F1675,'Datos por dni'!$B$1217:$AT$2185,2,0)</f>
        <v>44350.64253</v>
      </c>
      <c r="C1675" s="15" t="str">
        <f>VLOOKUP(F1675,'Datos por dni'!$B$1217:$V$2185,9,0)</f>
        <v/>
      </c>
      <c r="D1675" s="15" t="str">
        <f>IFERROR(__xludf.DUMMYFUNCTION("IF(REGEXMATCH(E1675,""^[0-9]{8}$""),""DNI"",IF(E1675&lt;&gt;"""",""OTRO"",""""))"),"DNI")</f>
        <v>DNI</v>
      </c>
      <c r="E1675" s="42" t="s">
        <v>1116</v>
      </c>
      <c r="F1675" s="108">
        <v>4.3819012E7</v>
      </c>
      <c r="G1675" s="15" t="str">
        <f>VLOOKUP(TEXT(F1675,"0"),'Nacionalidades de todo por dni'!$A$2:$B$2168,2,0)</f>
        <v>Argentina</v>
      </c>
      <c r="H1675" s="18"/>
      <c r="I1675" s="15"/>
      <c r="J1675" s="15"/>
      <c r="K1675" s="18" t="str">
        <f>VLOOKUP(F1675,'Datos por dni'!$B$10:$AM$2168,11,0)</f>
        <v>Días de semana por la tarde</v>
      </c>
      <c r="L1675" s="15"/>
      <c r="M1675" s="15"/>
      <c r="N1675" s="15"/>
      <c r="O1675" s="15"/>
      <c r="P1675" s="15"/>
      <c r="Q1675" s="15"/>
    </row>
    <row r="1676">
      <c r="A1676" s="9" t="s">
        <v>673</v>
      </c>
      <c r="B1676" s="80">
        <f>VLOOKUP(F1676,'Datos por dni'!$B$1217:$AT$2185,2,0)</f>
        <v>44351.8415</v>
      </c>
      <c r="C1676" s="15" t="str">
        <f>VLOOKUP(F1676,'Datos por dni'!$B$1217:$V$2185,9,0)</f>
        <v/>
      </c>
      <c r="D1676" s="15" t="str">
        <f>IFERROR(__xludf.DUMMYFUNCTION("IF(REGEXMATCH(E1676,""^[0-9]{8}$""),""DNI"",IF(E1676&lt;&gt;"""",""OTRO"",""""))"),"DNI")</f>
        <v>DNI</v>
      </c>
      <c r="E1676" s="42" t="s">
        <v>1117</v>
      </c>
      <c r="F1676" s="108">
        <v>2.2200585E7</v>
      </c>
      <c r="G1676" s="15" t="str">
        <f>VLOOKUP(TEXT(F1676,"0"),'Nacionalidades de todo por dni'!$A$2:$B$2168,2,0)</f>
        <v>Argentina</v>
      </c>
      <c r="H1676" s="18"/>
      <c r="I1676" s="15"/>
      <c r="J1676" s="15"/>
      <c r="K1676" s="18" t="str">
        <f>VLOOKUP(F1676,'Datos por dni'!$B$10:$AM$2168,11,0)</f>
        <v>Me acomodo los horarios </v>
      </c>
      <c r="L1676" s="15"/>
      <c r="M1676" s="15"/>
      <c r="N1676" s="15"/>
      <c r="O1676" s="15"/>
      <c r="P1676" s="15"/>
      <c r="Q1676" s="15"/>
    </row>
    <row r="1677">
      <c r="A1677" s="9" t="s">
        <v>673</v>
      </c>
      <c r="B1677" s="80">
        <f>VLOOKUP(F1677,'Datos por dni'!$B$1217:$AT$2185,2,0)</f>
        <v>44352.42493</v>
      </c>
      <c r="C1677" s="15" t="str">
        <f>VLOOKUP(F1677,'Datos por dni'!$B$1217:$V$2185,9,0)</f>
        <v/>
      </c>
      <c r="D1677" s="15" t="str">
        <f>IFERROR(__xludf.DUMMYFUNCTION("IF(REGEXMATCH(E1677,""^[0-9]{8}$""),""DNI"",IF(E1677&lt;&gt;"""",""OTRO"",""""))"),"DNI")</f>
        <v>DNI</v>
      </c>
      <c r="E1677" s="42" t="s">
        <v>1118</v>
      </c>
      <c r="F1677" s="108">
        <v>4.4452274E7</v>
      </c>
      <c r="G1677" s="15" t="str">
        <f>VLOOKUP(TEXT(F1677,"0"),'Nacionalidades de todo por dni'!$A$2:$B$2168,2,0)</f>
        <v>Argentina</v>
      </c>
      <c r="H1677" s="18"/>
      <c r="I1677" s="15"/>
      <c r="J1677" s="15"/>
      <c r="K1677" s="18" t="str">
        <f>VLOOKUP(F1677,'Datos por dni'!$B$10:$AM$2168,11,0)</f>
        <v>fines de semana y dias de semana por la tarde</v>
      </c>
      <c r="L1677" s="15"/>
      <c r="M1677" s="15"/>
      <c r="N1677" s="15"/>
      <c r="O1677" s="15"/>
      <c r="P1677" s="15"/>
      <c r="Q1677" s="15"/>
    </row>
    <row r="1678">
      <c r="A1678" s="9" t="s">
        <v>673</v>
      </c>
      <c r="B1678" s="80">
        <f>VLOOKUP(F1678,'Datos por dni'!$B$1217:$AT$2185,2,0)</f>
        <v>44353.9801</v>
      </c>
      <c r="C1678" s="15" t="str">
        <f>VLOOKUP(F1678,'Datos por dni'!$B$1217:$V$2185,9,0)</f>
        <v/>
      </c>
      <c r="D1678" s="15" t="str">
        <f>IFERROR(__xludf.DUMMYFUNCTION("IF(REGEXMATCH(E1678,""^[0-9]{8}$""),""DNI"",IF(E1678&lt;&gt;"""",""OTRO"",""""))"),"DNI")</f>
        <v>DNI</v>
      </c>
      <c r="E1678" s="42" t="s">
        <v>1119</v>
      </c>
      <c r="F1678" s="108">
        <v>4.529715E7</v>
      </c>
      <c r="G1678" s="15" t="str">
        <f>VLOOKUP(TEXT(F1678,"0"),'Nacionalidades de todo por dni'!$A$2:$B$2168,2,0)</f>
        <v>Argentina</v>
      </c>
      <c r="H1678" s="18"/>
      <c r="I1678" s="15"/>
      <c r="J1678" s="15"/>
      <c r="K1678" s="18" t="str">
        <f>VLOOKUP(F1678,'Datos por dni'!$B$10:$AM$2168,11,0)</f>
        <v>Fines de semana y feriados</v>
      </c>
      <c r="L1678" s="15"/>
      <c r="M1678" s="15"/>
      <c r="N1678" s="15"/>
      <c r="O1678" s="15"/>
      <c r="P1678" s="15"/>
      <c r="Q1678" s="15"/>
    </row>
    <row r="1679">
      <c r="A1679" s="9" t="s">
        <v>673</v>
      </c>
      <c r="B1679" s="80">
        <f>VLOOKUP(F1679,'Datos por dni'!$B$1217:$AT$2185,2,0)</f>
        <v>44354.01902</v>
      </c>
      <c r="C1679" s="15" t="str">
        <f>VLOOKUP(F1679,'Datos por dni'!$B$1217:$V$2185,9,0)</f>
        <v/>
      </c>
      <c r="D1679" s="15" t="str">
        <f>IFERROR(__xludf.DUMMYFUNCTION("IF(REGEXMATCH(E1679,""^[0-9]{8}$""),""DNI"",IF(E1679&lt;&gt;"""",""OTRO"",""""))"),"OTRO")</f>
        <v>OTRO</v>
      </c>
      <c r="E1679" s="42" t="s">
        <v>1120</v>
      </c>
      <c r="F1679" s="108">
        <v>1.143160969E9</v>
      </c>
      <c r="G1679" s="15" t="str">
        <f>VLOOKUP(TEXT(F1679,"0"),'Nacionalidades de todo por dni'!$A$2:$B$2168,2,0)</f>
        <v>Colombia</v>
      </c>
      <c r="H1679" s="18"/>
      <c r="I1679" s="15"/>
      <c r="J1679" s="15"/>
      <c r="K1679" s="18" t="str">
        <f>VLOOKUP(F1679,'Datos por dni'!$B$10:$AM$2168,11,0)</f>
        <v>Días de semana por la tarde</v>
      </c>
      <c r="L1679" s="15"/>
      <c r="M1679" s="15"/>
      <c r="N1679" s="15"/>
      <c r="O1679" s="15"/>
      <c r="P1679" s="15"/>
      <c r="Q1679" s="15"/>
    </row>
    <row r="1680">
      <c r="A1680" s="9" t="s">
        <v>673</v>
      </c>
      <c r="B1680" s="80">
        <f>VLOOKUP(F1680,'Datos por dni'!$B$1217:$AT$2185,2,0)</f>
        <v>44355.05227</v>
      </c>
      <c r="C1680" s="15" t="str">
        <f>VLOOKUP(F1680,'Datos por dni'!$B$1217:$V$2185,9,0)</f>
        <v/>
      </c>
      <c r="D1680" s="15" t="str">
        <f>IFERROR(__xludf.DUMMYFUNCTION("IF(REGEXMATCH(E1680,""^[0-9]{8}$""),""DNI"",IF(E1680&lt;&gt;"""",""OTRO"",""""))"),"DNI")</f>
        <v>DNI</v>
      </c>
      <c r="E1680" s="42" t="s">
        <v>1121</v>
      </c>
      <c r="F1680" s="108">
        <v>3.2669876E7</v>
      </c>
      <c r="G1680" s="15" t="str">
        <f>VLOOKUP(TEXT(F1680,"0"),'Nacionalidades de todo por dni'!$A$2:$B$2168,2,0)</f>
        <v>Argentina</v>
      </c>
      <c r="H1680" s="18"/>
      <c r="I1680" s="15"/>
      <c r="J1680" s="15"/>
      <c r="K1680" s="18" t="str">
        <f>VLOOKUP(F1680,'Datos por dni'!$B$10:$AM$2168,11,0)</f>
        <v>Fines de semana y feriados</v>
      </c>
      <c r="L1680" s="15"/>
      <c r="M1680" s="15"/>
      <c r="N1680" s="15"/>
      <c r="O1680" s="15"/>
      <c r="P1680" s="15"/>
      <c r="Q1680" s="15"/>
    </row>
    <row r="1681">
      <c r="A1681" s="9" t="s">
        <v>673</v>
      </c>
      <c r="B1681" s="80">
        <f>VLOOKUP(F1681,'Datos por dni'!$B$1217:$AT$2185,2,0)</f>
        <v>44357.00778</v>
      </c>
      <c r="C1681" s="15" t="str">
        <f>VLOOKUP(F1681,'Datos por dni'!$B$1217:$V$2185,9,0)</f>
        <v/>
      </c>
      <c r="D1681" s="15" t="str">
        <f>IFERROR(__xludf.DUMMYFUNCTION("IF(REGEXMATCH(E1681,""^[0-9]{8}$""),""DNI"",IF(E1681&lt;&gt;"""",""OTRO"",""""))"),"DNI")</f>
        <v>DNI</v>
      </c>
      <c r="E1681" s="42" t="s">
        <v>1122</v>
      </c>
      <c r="F1681" s="108">
        <v>4.0139565E7</v>
      </c>
      <c r="G1681" s="15" t="str">
        <f>VLOOKUP(TEXT(F1681,"0"),'Nacionalidades de todo por dni'!$A$2:$B$2168,2,0)</f>
        <v>Argentina</v>
      </c>
      <c r="H1681" s="18"/>
      <c r="I1681" s="15"/>
      <c r="J1681" s="15"/>
      <c r="K1681" s="18" t="str">
        <f>VLOOKUP(F1681,'Datos por dni'!$B$10:$AM$2168,11,0)</f>
        <v>Días de semana por la mañana</v>
      </c>
      <c r="L1681" s="15"/>
      <c r="M1681" s="15"/>
      <c r="N1681" s="15"/>
      <c r="O1681" s="15"/>
      <c r="P1681" s="15"/>
      <c r="Q1681" s="15"/>
    </row>
    <row r="1682">
      <c r="A1682" s="9" t="s">
        <v>673</v>
      </c>
      <c r="B1682" s="80">
        <f>VLOOKUP(F1682,'Datos por dni'!$B$1217:$AT$2185,2,0)</f>
        <v>44357.98842</v>
      </c>
      <c r="C1682" s="15" t="str">
        <f>VLOOKUP(F1682,'Datos por dni'!$B$1217:$V$2185,9,0)</f>
        <v/>
      </c>
      <c r="D1682" s="15" t="str">
        <f>IFERROR(__xludf.DUMMYFUNCTION("IF(REGEXMATCH(E1682,""^[0-9]{8}$""),""DNI"",IF(E1682&lt;&gt;"""",""OTRO"",""""))"),"DNI")</f>
        <v>DNI</v>
      </c>
      <c r="E1682" s="42" t="s">
        <v>1123</v>
      </c>
      <c r="F1682" s="108">
        <v>4.2933608E7</v>
      </c>
      <c r="G1682" s="15" t="str">
        <f>VLOOKUP(TEXT(F1682,"0"),'Nacionalidades de todo por dni'!$A$2:$B$2168,2,0)</f>
        <v>Argentina</v>
      </c>
      <c r="H1682" s="18"/>
      <c r="I1682" s="15"/>
      <c r="J1682" s="15"/>
      <c r="K1682" s="18" t="str">
        <f>VLOOKUP(F1682,'Datos por dni'!$B$10:$AM$2168,11,0)</f>
        <v>Fines de semana y feriados</v>
      </c>
      <c r="L1682" s="15"/>
      <c r="M1682" s="15"/>
      <c r="N1682" s="15"/>
      <c r="O1682" s="15"/>
      <c r="P1682" s="15"/>
      <c r="Q1682" s="15"/>
    </row>
    <row r="1683">
      <c r="A1683" s="9" t="s">
        <v>673</v>
      </c>
      <c r="B1683" s="80">
        <f>VLOOKUP(F1683,'Datos por dni'!$B$1217:$AT$2185,2,0)</f>
        <v>44358.49544</v>
      </c>
      <c r="C1683" s="15" t="str">
        <f>VLOOKUP(F1683,'Datos por dni'!$B$1217:$V$2185,9,0)</f>
        <v/>
      </c>
      <c r="D1683" s="15" t="str">
        <f>IFERROR(__xludf.DUMMYFUNCTION("IF(REGEXMATCH(E1683,""^[0-9]{8}$""),""DNI"",IF(E1683&lt;&gt;"""",""OTRO"",""""))"),"DNI")</f>
        <v>DNI</v>
      </c>
      <c r="E1683" s="42" t="s">
        <v>1124</v>
      </c>
      <c r="F1683" s="108">
        <v>9.4932618E7</v>
      </c>
      <c r="G1683" s="15" t="str">
        <f>VLOOKUP(TEXT(F1683,"0"),'Nacionalidades de todo por dni'!$A$2:$B$2168,2,0)</f>
        <v>Paraguay</v>
      </c>
      <c r="H1683" s="18"/>
      <c r="I1683" s="15"/>
      <c r="J1683" s="15"/>
      <c r="K1683" s="18" t="str">
        <f>VLOOKUP(F1683,'Datos por dni'!$B$10:$AM$2168,11,0)</f>
        <v>Días de semana por la mañana</v>
      </c>
      <c r="L1683" s="15"/>
      <c r="M1683" s="15"/>
      <c r="N1683" s="15"/>
      <c r="O1683" s="15"/>
      <c r="P1683" s="15"/>
      <c r="Q1683" s="15"/>
    </row>
    <row r="1684">
      <c r="A1684" s="9" t="s">
        <v>673</v>
      </c>
      <c r="B1684" s="80">
        <f>VLOOKUP(F1684,'Datos por dni'!$B$1217:$AT$2185,2,0)</f>
        <v>44361.08191</v>
      </c>
      <c r="C1684" s="15" t="str">
        <f>VLOOKUP(F1684,'Datos por dni'!$B$1217:$V$2185,9,0)</f>
        <v/>
      </c>
      <c r="D1684" s="15" t="str">
        <f>IFERROR(__xludf.DUMMYFUNCTION("IF(REGEXMATCH(E1684,""^[0-9]{8}$""),""DNI"",IF(E1684&lt;&gt;"""",""OTRO"",""""))"),"DNI")</f>
        <v>DNI</v>
      </c>
      <c r="E1684" s="42" t="s">
        <v>1125</v>
      </c>
      <c r="F1684" s="25">
        <v>2.5144185E7</v>
      </c>
      <c r="G1684" s="15" t="str">
        <f>VLOOKUP(TEXT(F1684,"0"),'Nacionalidades de todo por dni'!$A$2:$B$2168,2,0)</f>
        <v>Argentina</v>
      </c>
      <c r="H1684" s="18"/>
      <c r="I1684" s="15"/>
      <c r="J1684" s="15"/>
      <c r="K1684" s="18" t="str">
        <f>VLOOKUP(F1684,'Datos por dni'!$B$10:$AM$2168,11,0)</f>
        <v>Días de semana por la tarde</v>
      </c>
      <c r="L1684" s="15"/>
      <c r="M1684" s="15"/>
      <c r="N1684" s="15"/>
      <c r="O1684" s="15"/>
      <c r="P1684" s="15"/>
      <c r="Q1684" s="15"/>
    </row>
    <row r="1685">
      <c r="A1685" s="9" t="s">
        <v>673</v>
      </c>
      <c r="B1685" s="80">
        <f>VLOOKUP(F1685,'Datos por dni'!$B$1217:$AT$2185,2,0)</f>
        <v>44362.86786</v>
      </c>
      <c r="C1685" s="15" t="str">
        <f>VLOOKUP(F1685,'Datos por dni'!$B$1217:$V$2185,9,0)</f>
        <v/>
      </c>
      <c r="D1685" s="15" t="str">
        <f>IFERROR(__xludf.DUMMYFUNCTION("IF(REGEXMATCH(E1685,""^[0-9]{8}$""),""DNI"",IF(E1685&lt;&gt;"""",""OTRO"",""""))"),"DNI")</f>
        <v>DNI</v>
      </c>
      <c r="E1685" s="42" t="s">
        <v>1126</v>
      </c>
      <c r="F1685" s="25">
        <v>4.4788176E7</v>
      </c>
      <c r="G1685" s="15" t="str">
        <f>VLOOKUP(TEXT(F1685,"0"),'Nacionalidades de todo por dni'!$A$2:$B$2168,2,0)</f>
        <v>Argentina</v>
      </c>
      <c r="H1685" s="18"/>
      <c r="I1685" s="15"/>
      <c r="J1685" s="15"/>
      <c r="K1685" s="18" t="str">
        <f>VLOOKUP(F1685,'Datos por dni'!$B$10:$AM$2168,11,0)</f>
        <v>Días de semana por la tarde</v>
      </c>
      <c r="L1685" s="15"/>
      <c r="M1685" s="15"/>
      <c r="N1685" s="15"/>
      <c r="O1685" s="15"/>
      <c r="P1685" s="15"/>
      <c r="Q1685" s="15"/>
    </row>
    <row r="1686">
      <c r="A1686" s="9" t="s">
        <v>673</v>
      </c>
      <c r="B1686" s="80">
        <f>VLOOKUP(F1686,'Datos por dni'!$B$1217:$AT$2185,2,0)</f>
        <v>44363.93207</v>
      </c>
      <c r="C1686" s="15" t="str">
        <f>VLOOKUP(F1686,'Datos por dni'!$B$1217:$V$2185,9,0)</f>
        <v/>
      </c>
      <c r="D1686" s="15" t="str">
        <f>IFERROR(__xludf.DUMMYFUNCTION("IF(REGEXMATCH(E1686,""^[0-9]{8}$""),""DNI"",IF(E1686&lt;&gt;"""",""OTRO"",""""))"),"DNI")</f>
        <v>DNI</v>
      </c>
      <c r="E1686" s="42" t="s">
        <v>1127</v>
      </c>
      <c r="F1686" s="25">
        <v>3.7517175E7</v>
      </c>
      <c r="G1686" s="15" t="str">
        <f>VLOOKUP(TEXT(F1686,"0"),'Nacionalidades de todo por dni'!$A$2:$B$2168,2,0)</f>
        <v>Argentina</v>
      </c>
      <c r="H1686" s="18"/>
      <c r="I1686" s="15"/>
      <c r="J1686" s="15"/>
      <c r="K1686" s="18" t="str">
        <f>VLOOKUP(F1686,'Datos por dni'!$B$10:$AM$2168,11,0)</f>
        <v>Fines de semana y feriados</v>
      </c>
      <c r="L1686" s="15"/>
      <c r="M1686" s="15"/>
      <c r="N1686" s="15"/>
      <c r="O1686" s="15"/>
      <c r="P1686" s="15"/>
      <c r="Q1686" s="15"/>
    </row>
    <row r="1687">
      <c r="A1687" s="9" t="s">
        <v>673</v>
      </c>
      <c r="B1687" s="80">
        <f>VLOOKUP(F1687,'Datos por dni'!$B$1217:$AT$2185,2,0)</f>
        <v>44364.0588</v>
      </c>
      <c r="C1687" s="15" t="str">
        <f>VLOOKUP(F1687,'Datos por dni'!$B$1217:$V$2185,9,0)</f>
        <v/>
      </c>
      <c r="D1687" s="15" t="str">
        <f>IFERROR(__xludf.DUMMYFUNCTION("IF(REGEXMATCH(E1687,""^[0-9]{8}$""),""DNI"",IF(E1687&lt;&gt;"""",""OTRO"",""""))"),"DNI")</f>
        <v>DNI</v>
      </c>
      <c r="E1687" s="42" t="s">
        <v>1128</v>
      </c>
      <c r="F1687" s="25">
        <v>3.3298243E7</v>
      </c>
      <c r="G1687" s="15" t="str">
        <f>VLOOKUP(TEXT(F1687,"0"),'Nacionalidades de todo por dni'!$A$2:$B$2168,2,0)</f>
        <v>Argentina</v>
      </c>
      <c r="H1687" s="18"/>
      <c r="I1687" s="15"/>
      <c r="J1687" s="15"/>
      <c r="K1687" s="18" t="str">
        <f>VLOOKUP(F1687,'Datos por dni'!$B$10:$AM$2168,11,0)</f>
        <v>Días de semana por la tarde</v>
      </c>
      <c r="L1687" s="15"/>
      <c r="M1687" s="15"/>
      <c r="N1687" s="15"/>
      <c r="O1687" s="15"/>
      <c r="P1687" s="15"/>
      <c r="Q1687" s="15"/>
    </row>
    <row r="1688">
      <c r="A1688" s="9" t="s">
        <v>673</v>
      </c>
      <c r="B1688" s="80">
        <f>VLOOKUP(F1688,'Datos por dni'!$B$1217:$AT$2185,2,0)</f>
        <v>44364.49769</v>
      </c>
      <c r="C1688" s="15" t="str">
        <f>VLOOKUP(F1688,'Datos por dni'!$B$1217:$V$2185,9,0)</f>
        <v/>
      </c>
      <c r="D1688" s="15" t="str">
        <f>IFERROR(__xludf.DUMMYFUNCTION("IF(REGEXMATCH(E1688,""^[0-9]{8}$""),""DNI"",IF(E1688&lt;&gt;"""",""OTRO"",""""))"),"DNI")</f>
        <v>DNI</v>
      </c>
      <c r="E1688" s="42" t="s">
        <v>1129</v>
      </c>
      <c r="F1688" s="25">
        <v>3.6846419E7</v>
      </c>
      <c r="G1688" s="15" t="str">
        <f>VLOOKUP(TEXT(F1688,"0"),'Nacionalidades de todo por dni'!$A$2:$B$2168,2,0)</f>
        <v>Argentina</v>
      </c>
      <c r="H1688" s="18"/>
      <c r="I1688" s="15"/>
      <c r="J1688" s="15"/>
      <c r="K1688" s="18" t="str">
        <f>VLOOKUP(F1688,'Datos por dni'!$B$10:$AM$2168,11,0)</f>
        <v>Días de semana por la tarde</v>
      </c>
      <c r="L1688" s="15"/>
      <c r="M1688" s="15"/>
      <c r="N1688" s="15"/>
      <c r="O1688" s="15"/>
      <c r="P1688" s="15"/>
      <c r="Q1688" s="15"/>
    </row>
    <row r="1689">
      <c r="A1689" s="9" t="s">
        <v>673</v>
      </c>
      <c r="B1689" s="80">
        <f>VLOOKUP(F1689,'Datos por dni'!$B$1217:$AT$2185,2,0)</f>
        <v>44365.40141</v>
      </c>
      <c r="C1689" s="15" t="str">
        <f>VLOOKUP(F1689,'Datos por dni'!$B$1217:$V$2185,9,0)</f>
        <v/>
      </c>
      <c r="D1689" s="15" t="str">
        <f>IFERROR(__xludf.DUMMYFUNCTION("IF(REGEXMATCH(E1689,""^[0-9]{8}$""),""DNI"",IF(E1689&lt;&gt;"""",""OTRO"",""""))"),"DNI")</f>
        <v>DNI</v>
      </c>
      <c r="E1689" s="42" t="s">
        <v>155</v>
      </c>
      <c r="F1689" s="25">
        <v>4.4416916E7</v>
      </c>
      <c r="G1689" s="15" t="str">
        <f>VLOOKUP(TEXT(F1689,"0"),'Nacionalidades de todo por dni'!$A$2:$B$2168,2,0)</f>
        <v>Argentina</v>
      </c>
      <c r="H1689" s="18" t="str">
        <f>LEFT(K1689,1)</f>
        <v>3</v>
      </c>
      <c r="I1689" s="18" t="str">
        <f>IF(ISNUMBER(SEARCH("veces",K1689)),MID(K1689,FIND("veces",K1689)-2,1),"")</f>
        <v>4</v>
      </c>
      <c r="J1689" s="15"/>
      <c r="K1689" s="18" t="str">
        <f>VLOOKUP(F1689,'Datos por dni'!$B$10:$AM$2168,11,0)</f>
        <v>3 horas diarias, 4 veces por semana, de lunes a viernes por la MAÑANA.</v>
      </c>
      <c r="L1689" s="15"/>
      <c r="M1689" s="15"/>
      <c r="N1689" s="15"/>
      <c r="O1689" s="15"/>
      <c r="P1689" s="15"/>
      <c r="Q1689" s="15"/>
    </row>
    <row r="1690">
      <c r="A1690" s="9" t="s">
        <v>673</v>
      </c>
      <c r="B1690" s="80">
        <f>VLOOKUP(F1690,'Datos por dni'!$B$1217:$AT$2185,2,0)</f>
        <v>44369.60949</v>
      </c>
      <c r="C1690" s="15" t="str">
        <f>VLOOKUP(F1690,'Datos por dni'!$B$1217:$V$2185,9,0)</f>
        <v/>
      </c>
      <c r="D1690" s="15" t="str">
        <f>IFERROR(__xludf.DUMMYFUNCTION("IF(REGEXMATCH(E1690,""^[0-9]{8}$""),""DNI"",IF(E1690&lt;&gt;"""",""OTRO"",""""))"),"DNI")</f>
        <v>DNI</v>
      </c>
      <c r="E1690" s="42" t="s">
        <v>1130</v>
      </c>
      <c r="F1690" s="25">
        <v>4.143533E7</v>
      </c>
      <c r="G1690" s="15" t="str">
        <f>VLOOKUP(TEXT(F1690,"0"),'Nacionalidades de todo por dni'!$A$2:$B$2168,2,0)</f>
        <v>Argentina</v>
      </c>
      <c r="H1690" s="18"/>
      <c r="I1690" s="15"/>
      <c r="J1690" s="15"/>
      <c r="K1690" s="18" t="str">
        <f>VLOOKUP(F1690,'Datos por dni'!$B$10:$AM$2168,11,0)</f>
        <v>Fines de semana y feriados</v>
      </c>
      <c r="L1690" s="15"/>
      <c r="M1690" s="15"/>
      <c r="N1690" s="15"/>
      <c r="O1690" s="15"/>
      <c r="P1690" s="15"/>
      <c r="Q1690" s="15"/>
    </row>
    <row r="1691">
      <c r="A1691" s="9" t="s">
        <v>673</v>
      </c>
      <c r="B1691" s="80">
        <f>VLOOKUP(F1691,'Datos por dni'!$B$1217:$AT$2185,2,0)</f>
        <v>44369.76631</v>
      </c>
      <c r="C1691" s="15" t="str">
        <f>VLOOKUP(F1691,'Datos por dni'!$B$1217:$V$2185,9,0)</f>
        <v/>
      </c>
      <c r="D1691" s="15" t="str">
        <f>IFERROR(__xludf.DUMMYFUNCTION("IF(REGEXMATCH(E1691,""^[0-9]{8}$""),""DNI"",IF(E1691&lt;&gt;"""",""OTRO"",""""))"),"DNI")</f>
        <v>DNI</v>
      </c>
      <c r="E1691" s="42" t="s">
        <v>1131</v>
      </c>
      <c r="F1691" s="25">
        <v>3.7375152E7</v>
      </c>
      <c r="G1691" s="15" t="str">
        <f>VLOOKUP(TEXT(F1691,"0"),'Nacionalidades de todo por dni'!$A$2:$B$2168,2,0)</f>
        <v>Argentina</v>
      </c>
      <c r="H1691" s="18"/>
      <c r="I1691" s="15"/>
      <c r="J1691" s="15"/>
      <c r="K1691" s="18" t="str">
        <f>VLOOKUP(F1691,'Datos por dni'!$B$10:$AM$2168,11,0)</f>
        <v>Días de semana por la tarde</v>
      </c>
      <c r="L1691" s="15"/>
      <c r="M1691" s="15"/>
      <c r="N1691" s="15"/>
      <c r="O1691" s="15"/>
      <c r="P1691" s="15"/>
      <c r="Q1691" s="15"/>
    </row>
    <row r="1692">
      <c r="A1692" s="9" t="s">
        <v>673</v>
      </c>
      <c r="B1692" s="80">
        <f>VLOOKUP(F1692,'Datos por dni'!$B$1217:$AT$2185,2,0)</f>
        <v>44371.09569</v>
      </c>
      <c r="C1692" s="15" t="str">
        <f>VLOOKUP(F1692,'Datos por dni'!$B$1217:$V$2185,9,0)</f>
        <v/>
      </c>
      <c r="D1692" s="15" t="str">
        <f>IFERROR(__xludf.DUMMYFUNCTION("IF(REGEXMATCH(E1692,""^[0-9]{8}$""),""DNI"",IF(E1692&lt;&gt;"""",""OTRO"",""""))"),"DNI")</f>
        <v>DNI</v>
      </c>
      <c r="E1692" s="42" t="s">
        <v>1132</v>
      </c>
      <c r="F1692" s="25">
        <v>2.7728748E7</v>
      </c>
      <c r="G1692" s="15" t="str">
        <f>VLOOKUP(TEXT(F1692,"0"),'Nacionalidades de todo por dni'!$A$2:$B$2168,2,0)</f>
        <v>Argentina</v>
      </c>
      <c r="H1692" s="18"/>
      <c r="I1692" s="15"/>
      <c r="J1692" s="15"/>
      <c r="K1692" s="18" t="str">
        <f>VLOOKUP(F1692,'Datos por dni'!$B$10:$AM$2168,11,0)</f>
        <v>Fines de semana y feriados</v>
      </c>
      <c r="L1692" s="15"/>
      <c r="M1692" s="15"/>
      <c r="N1692" s="15"/>
      <c r="O1692" s="15"/>
      <c r="P1692" s="15"/>
      <c r="Q1692" s="15"/>
    </row>
    <row r="1693">
      <c r="A1693" s="9" t="s">
        <v>673</v>
      </c>
      <c r="B1693" s="80">
        <f>VLOOKUP(F1693,'Datos por dni'!$B$1217:$AT$2185,2,0)</f>
        <v>44371.82538</v>
      </c>
      <c r="C1693" s="15" t="str">
        <f>VLOOKUP(F1693,'Datos por dni'!$B$1217:$V$2185,9,0)</f>
        <v/>
      </c>
      <c r="D1693" s="15" t="str">
        <f>IFERROR(__xludf.DUMMYFUNCTION("IF(REGEXMATCH(E1693,""^[0-9]{8}$""),""DNI"",IF(E1693&lt;&gt;"""",""OTRO"",""""))"),"DNI")</f>
        <v>DNI</v>
      </c>
      <c r="E1693" s="42" t="s">
        <v>1133</v>
      </c>
      <c r="F1693" s="25">
        <v>3.5454963E7</v>
      </c>
      <c r="G1693" s="15" t="str">
        <f>VLOOKUP(TEXT(F1693,"0"),'Nacionalidades de todo por dni'!$A$2:$B$2168,2,0)</f>
        <v>Argentina</v>
      </c>
      <c r="H1693" s="18"/>
      <c r="I1693" s="15"/>
      <c r="J1693" s="15"/>
      <c r="K1693" s="18" t="str">
        <f>VLOOKUP(F1693,'Datos por dni'!$B$10:$AM$2168,11,0)</f>
        <v>Días de semana por la tarde</v>
      </c>
      <c r="L1693" s="15"/>
      <c r="M1693" s="15"/>
      <c r="N1693" s="15"/>
      <c r="O1693" s="15"/>
      <c r="P1693" s="15"/>
      <c r="Q1693" s="15"/>
    </row>
    <row r="1694">
      <c r="A1694" s="9" t="s">
        <v>673</v>
      </c>
      <c r="B1694" s="80">
        <f>VLOOKUP(F1694,'Datos por dni'!$B$1217:$AT$2185,2,0)</f>
        <v>44372.56613</v>
      </c>
      <c r="C1694" s="15" t="str">
        <f>VLOOKUP(F1694,'Datos por dni'!$B$1217:$V$2185,9,0)</f>
        <v/>
      </c>
      <c r="D1694" s="15" t="str">
        <f>IFERROR(__xludf.DUMMYFUNCTION("IF(REGEXMATCH(E1694,""^[0-9]{8}$""),""DNI"",IF(E1694&lt;&gt;"""",""OTRO"",""""))"),"DNI")</f>
        <v>DNI</v>
      </c>
      <c r="E1694" s="42" t="s">
        <v>1134</v>
      </c>
      <c r="F1694" s="25">
        <v>3.8424258E7</v>
      </c>
      <c r="G1694" s="15" t="str">
        <f>VLOOKUP(TEXT(F1694,"0"),'Nacionalidades de todo por dni'!$A$2:$B$2168,2,0)</f>
        <v>Argentina</v>
      </c>
      <c r="H1694" s="18"/>
      <c r="I1694" s="15"/>
      <c r="J1694" s="15"/>
      <c r="K1694" s="18" t="str">
        <f>VLOOKUP(F1694,'Datos por dni'!$B$10:$AM$2168,11,0)</f>
        <v>Días de semana por la tarde</v>
      </c>
      <c r="L1694" s="15"/>
      <c r="M1694" s="15"/>
      <c r="N1694" s="15"/>
      <c r="O1694" s="15"/>
      <c r="P1694" s="15"/>
      <c r="Q1694" s="15"/>
    </row>
    <row r="1695">
      <c r="A1695" s="9" t="s">
        <v>673</v>
      </c>
      <c r="B1695" s="80">
        <f>VLOOKUP(F1695,'Datos por dni'!$B$1217:$AT$2185,2,0)</f>
        <v>44372.67059</v>
      </c>
      <c r="C1695" s="15" t="str">
        <f>VLOOKUP(F1695,'Datos por dni'!$B$1217:$V$2185,9,0)</f>
        <v/>
      </c>
      <c r="D1695" s="15" t="str">
        <f>IFERROR(__xludf.DUMMYFUNCTION("IF(REGEXMATCH(E1695,""^[0-9]{8}$""),""DNI"",IF(E1695&lt;&gt;"""",""OTRO"",""""))"),"DNI")</f>
        <v>DNI</v>
      </c>
      <c r="E1695" s="42" t="s">
        <v>1135</v>
      </c>
      <c r="F1695" s="25">
        <v>3.608011E7</v>
      </c>
      <c r="G1695" s="15" t="str">
        <f>VLOOKUP(TEXT(F1695,"0"),'Nacionalidades de todo por dni'!$A$2:$B$2168,2,0)</f>
        <v>Argentina</v>
      </c>
      <c r="H1695" s="18"/>
      <c r="I1695" s="15"/>
      <c r="J1695" s="15"/>
      <c r="K1695" s="18" t="str">
        <f>VLOOKUP(F1695,'Datos por dni'!$B$10:$AM$2168,11,0)</f>
        <v>Días de semana por la tarde</v>
      </c>
      <c r="L1695" s="15"/>
      <c r="M1695" s="15"/>
      <c r="N1695" s="15"/>
      <c r="O1695" s="15"/>
      <c r="P1695" s="15"/>
      <c r="Q1695" s="15"/>
    </row>
    <row r="1696">
      <c r="A1696" s="9" t="s">
        <v>673</v>
      </c>
      <c r="B1696" s="80">
        <f>VLOOKUP(F1696,'Datos por dni'!$B$1217:$AT$2185,2,0)</f>
        <v>44372.80294</v>
      </c>
      <c r="C1696" s="15" t="str">
        <f>VLOOKUP(F1696,'Datos por dni'!$B$1217:$V$2185,9,0)</f>
        <v/>
      </c>
      <c r="D1696" s="15" t="str">
        <f>IFERROR(__xludf.DUMMYFUNCTION("IF(REGEXMATCH(E1696,""^[0-9]{8}$""),""DNI"",IF(E1696&lt;&gt;"""",""OTRO"",""""))"),"DNI")</f>
        <v>DNI</v>
      </c>
      <c r="E1696" s="42" t="s">
        <v>1136</v>
      </c>
      <c r="F1696" s="25">
        <v>4.2952429E7</v>
      </c>
      <c r="G1696" s="15" t="str">
        <f>VLOOKUP(TEXT(F1696,"0"),'Nacionalidades de todo por dni'!$A$2:$B$2168,2,0)</f>
        <v>Argentina</v>
      </c>
      <c r="H1696" s="18"/>
      <c r="I1696" s="15"/>
      <c r="J1696" s="15"/>
      <c r="K1696" s="18" t="str">
        <f>VLOOKUP(F1696,'Datos por dni'!$B$10:$AM$2168,11,0)</f>
        <v>Días de semana por la tarde</v>
      </c>
      <c r="L1696" s="15"/>
      <c r="M1696" s="15"/>
      <c r="N1696" s="15"/>
      <c r="O1696" s="15"/>
      <c r="P1696" s="15"/>
      <c r="Q1696" s="15"/>
    </row>
    <row r="1697">
      <c r="A1697" s="9" t="s">
        <v>673</v>
      </c>
      <c r="B1697" s="80">
        <f>VLOOKUP(F1697,'Datos por dni'!$B$1217:$AT$2185,2,0)</f>
        <v>44373.72729</v>
      </c>
      <c r="C1697" s="15" t="str">
        <f>VLOOKUP(F1697,'Datos por dni'!$B$1217:$V$2185,9,0)</f>
        <v/>
      </c>
      <c r="D1697" s="15" t="str">
        <f>IFERROR(__xludf.DUMMYFUNCTION("IF(REGEXMATCH(E1697,""^[0-9]{8}$""),""DNI"",IF(E1697&lt;&gt;"""",""OTRO"",""""))"),"DNI")</f>
        <v>DNI</v>
      </c>
      <c r="E1697" s="42" t="s">
        <v>1137</v>
      </c>
      <c r="F1697" s="25">
        <v>4.387783E7</v>
      </c>
      <c r="G1697" s="15" t="str">
        <f>VLOOKUP(TEXT(F1697,"0"),'Nacionalidades de todo por dni'!$A$2:$B$2168,2,0)</f>
        <v>Argentina</v>
      </c>
      <c r="H1697" s="18"/>
      <c r="I1697" s="15"/>
      <c r="J1697" s="15"/>
      <c r="K1697" s="18" t="str">
        <f>VLOOKUP(F1697,'Datos por dni'!$B$10:$AM$2168,11,0)</f>
        <v>Días de semana por la tarde</v>
      </c>
      <c r="L1697" s="15"/>
      <c r="M1697" s="15"/>
      <c r="N1697" s="15"/>
      <c r="O1697" s="15"/>
      <c r="P1697" s="15"/>
      <c r="Q1697" s="15"/>
    </row>
    <row r="1698">
      <c r="A1698" s="9" t="s">
        <v>673</v>
      </c>
      <c r="B1698" s="80">
        <f>VLOOKUP(F1698,'Datos por dni'!$B$1217:$AT$2185,2,0)</f>
        <v>44374.59876</v>
      </c>
      <c r="C1698" s="15" t="str">
        <f>VLOOKUP(F1698,'Datos por dni'!$B$1217:$V$2185,9,0)</f>
        <v/>
      </c>
      <c r="D1698" s="15" t="str">
        <f>IFERROR(__xludf.DUMMYFUNCTION("IF(REGEXMATCH(E1698,""^[0-9]{8}$""),""DNI"",IF(E1698&lt;&gt;"""",""OTRO"",""""))"),"DNI")</f>
        <v>DNI</v>
      </c>
      <c r="E1698" s="42" t="s">
        <v>163</v>
      </c>
      <c r="F1698" s="25">
        <v>2.999758E7</v>
      </c>
      <c r="G1698" s="15" t="str">
        <f>VLOOKUP(TEXT(F1698,"0"),'Nacionalidades de todo por dni'!$A$2:$B$2168,2,0)</f>
        <v>Argentina</v>
      </c>
      <c r="H1698" s="18" t="str">
        <f>LEFT(K1698,1)</f>
        <v>4</v>
      </c>
      <c r="I1698" s="18" t="str">
        <f>IF(ISNUMBER(SEARCH("veces",K1698)),MID(K1698,FIND("veces",K1698)-2,1),"")</f>
        <v>3</v>
      </c>
      <c r="J1698" s="15"/>
      <c r="K1698" s="18" t="str">
        <f>VLOOKUP(F1698,'Datos por dni'!$B$10:$AM$2168,11,0)</f>
        <v>4 horas diarias, 3 veces por semana, de lunes a viernes por la MAÑANA.</v>
      </c>
      <c r="L1698" s="15"/>
      <c r="M1698" s="15"/>
      <c r="N1698" s="15"/>
      <c r="O1698" s="15"/>
      <c r="P1698" s="15"/>
      <c r="Q1698" s="15"/>
    </row>
    <row r="1699">
      <c r="A1699" s="9" t="s">
        <v>673</v>
      </c>
      <c r="B1699" s="80">
        <f>VLOOKUP(F1699,'Datos por dni'!$B$1217:$AT$2185,2,0)</f>
        <v>44375.56721</v>
      </c>
      <c r="C1699" s="15" t="str">
        <f>VLOOKUP(F1699,'Datos por dni'!$B$1217:$V$2185,9,0)</f>
        <v/>
      </c>
      <c r="D1699" s="15" t="str">
        <f>IFERROR(__xludf.DUMMYFUNCTION("IF(REGEXMATCH(E1699,""^[0-9]{8}$""),""DNI"",IF(E1699&lt;&gt;"""",""OTRO"",""""))"),"DNI")</f>
        <v>DNI</v>
      </c>
      <c r="E1699" s="42" t="s">
        <v>1138</v>
      </c>
      <c r="F1699" s="108">
        <v>4.3765035E7</v>
      </c>
      <c r="G1699" s="15" t="str">
        <f>VLOOKUP(TEXT(F1699,"0"),'Nacionalidades de todo por dni'!$A$2:$B$2168,2,0)</f>
        <v>Argentina</v>
      </c>
      <c r="H1699" s="18"/>
      <c r="I1699" s="15"/>
      <c r="J1699" s="15"/>
      <c r="K1699" s="18" t="str">
        <f>VLOOKUP(F1699,'Datos por dni'!$B$10:$AM$2168,11,0)</f>
        <v>Fines de semana y feriados</v>
      </c>
      <c r="L1699" s="15"/>
      <c r="M1699" s="15"/>
      <c r="N1699" s="15"/>
      <c r="O1699" s="15"/>
      <c r="P1699" s="15"/>
      <c r="Q1699" s="15"/>
    </row>
    <row r="1700">
      <c r="A1700" s="9" t="s">
        <v>673</v>
      </c>
      <c r="B1700" s="80">
        <f>VLOOKUP(F1700,'Datos por dni'!$B$1217:$AT$2185,2,0)</f>
        <v>44375.94754</v>
      </c>
      <c r="C1700" s="15" t="str">
        <f>VLOOKUP(F1700,'Datos por dni'!$B$1217:$V$2185,9,0)</f>
        <v/>
      </c>
      <c r="D1700" s="15" t="str">
        <f>IFERROR(__xludf.DUMMYFUNCTION("IF(REGEXMATCH(E1700,""^[0-9]{8}$""),""DNI"",IF(E1700&lt;&gt;"""",""OTRO"",""""))"),"DNI")</f>
        <v>DNI</v>
      </c>
      <c r="E1700" s="42" t="s">
        <v>1139</v>
      </c>
      <c r="F1700" s="108">
        <v>3.8890635E7</v>
      </c>
      <c r="G1700" s="15" t="str">
        <f>VLOOKUP(TEXT(F1700,"0"),'Nacionalidades de todo por dni'!$A$2:$B$2168,2,0)</f>
        <v>Argentina</v>
      </c>
      <c r="H1700" s="18"/>
      <c r="I1700" s="15"/>
      <c r="J1700" s="15"/>
      <c r="K1700" s="18" t="str">
        <f>VLOOKUP(F1700,'Datos por dni'!$B$10:$AM$2168,11,0)</f>
        <v>Fines de semana y feriados</v>
      </c>
      <c r="L1700" s="15"/>
      <c r="M1700" s="15"/>
      <c r="N1700" s="15"/>
      <c r="O1700" s="15"/>
      <c r="P1700" s="15"/>
      <c r="Q1700" s="15"/>
    </row>
    <row r="1701">
      <c r="A1701" s="9" t="s">
        <v>673</v>
      </c>
      <c r="B1701" s="80">
        <f>VLOOKUP(F1701,'Datos por dni'!$B$1217:$AT$2185,2,0)</f>
        <v>44376.08794</v>
      </c>
      <c r="C1701" s="15" t="str">
        <f>VLOOKUP(F1701,'Datos por dni'!$B$1217:$V$2185,9,0)</f>
        <v/>
      </c>
      <c r="D1701" s="15" t="str">
        <f>IFERROR(__xludf.DUMMYFUNCTION("IF(REGEXMATCH(E1701,""^[0-9]{8}$""),""DNI"",IF(E1701&lt;&gt;"""",""OTRO"",""""))"),"DNI")</f>
        <v>DNI</v>
      </c>
      <c r="E1701" s="42" t="s">
        <v>1140</v>
      </c>
      <c r="F1701" s="108">
        <v>4.4160597E7</v>
      </c>
      <c r="G1701" s="15" t="str">
        <f>VLOOKUP(TEXT(F1701,"0"),'Nacionalidades de todo por dni'!$A$2:$B$2168,2,0)</f>
        <v>Argentina</v>
      </c>
      <c r="H1701" s="18"/>
      <c r="I1701" s="15"/>
      <c r="J1701" s="15"/>
      <c r="K1701" s="18" t="str">
        <f>VLOOKUP(F1701,'Datos por dni'!$B$10:$AM$2168,11,0)</f>
        <v>fines de semanas, feriados y dias de semana por la tarde</v>
      </c>
      <c r="L1701" s="15"/>
      <c r="M1701" s="15"/>
      <c r="N1701" s="15"/>
      <c r="O1701" s="15"/>
      <c r="P1701" s="15"/>
      <c r="Q1701" s="15"/>
    </row>
    <row r="1702">
      <c r="A1702" s="9" t="s">
        <v>673</v>
      </c>
      <c r="B1702" s="80">
        <f>VLOOKUP(F1702,'Datos por dni'!$B$1217:$AT$2185,2,0)</f>
        <v>44376.37845</v>
      </c>
      <c r="C1702" s="15" t="str">
        <f>VLOOKUP(F1702,'Datos por dni'!$B$1217:$V$2185,9,0)</f>
        <v/>
      </c>
      <c r="D1702" s="15" t="str">
        <f>IFERROR(__xludf.DUMMYFUNCTION("IF(REGEXMATCH(E1702,""^[0-9]{8}$""),""DNI"",IF(E1702&lt;&gt;"""",""OTRO"",""""))"),"DNI")</f>
        <v>DNI</v>
      </c>
      <c r="E1702" s="42" t="s">
        <v>1141</v>
      </c>
      <c r="F1702" s="108">
        <v>3.7540596E7</v>
      </c>
      <c r="G1702" s="15" t="str">
        <f>VLOOKUP(TEXT(F1702,"0"),'Nacionalidades de todo por dni'!$A$2:$B$2168,2,0)</f>
        <v>Argentina</v>
      </c>
      <c r="H1702" s="18"/>
      <c r="I1702" s="15"/>
      <c r="J1702" s="15"/>
      <c r="K1702" s="18" t="str">
        <f>VLOOKUP(F1702,'Datos por dni'!$B$10:$AM$2168,11,0)</f>
        <v>En la semana luego de las 19hs</v>
      </c>
      <c r="L1702" s="15"/>
      <c r="M1702" s="15"/>
      <c r="N1702" s="15"/>
      <c r="O1702" s="15"/>
      <c r="P1702" s="15"/>
      <c r="Q1702" s="15"/>
    </row>
    <row r="1703">
      <c r="A1703" s="9" t="s">
        <v>673</v>
      </c>
      <c r="B1703" s="80">
        <f>VLOOKUP(F1703,'Datos por dni'!$B$1217:$AT$2185,2,0)</f>
        <v>44376.86765</v>
      </c>
      <c r="C1703" s="15" t="str">
        <f>VLOOKUP(F1703,'Datos por dni'!$B$1217:$V$2185,9,0)</f>
        <v/>
      </c>
      <c r="D1703" s="15" t="str">
        <f>IFERROR(__xludf.DUMMYFUNCTION("IF(REGEXMATCH(E1703,""^[0-9]{8}$""),""DNI"",IF(E1703&lt;&gt;"""",""OTRO"",""""))"),"DNI")</f>
        <v>DNI</v>
      </c>
      <c r="E1703" s="42" t="s">
        <v>1142</v>
      </c>
      <c r="F1703" s="108">
        <v>4.43224E7</v>
      </c>
      <c r="G1703" s="15" t="str">
        <f>VLOOKUP(TEXT(F1703,"0"),'Nacionalidades de todo por dni'!$A$2:$B$2168,2,0)</f>
        <v>Argentina</v>
      </c>
      <c r="H1703" s="18"/>
      <c r="I1703" s="15"/>
      <c r="J1703" s="15"/>
      <c r="K1703" s="18" t="str">
        <f>VLOOKUP(F1703,'Datos por dni'!$B$10:$AM$2168,11,0)</f>
        <v>Fines de semana y feriados</v>
      </c>
      <c r="L1703" s="15"/>
      <c r="M1703" s="15"/>
      <c r="N1703" s="15"/>
      <c r="O1703" s="15"/>
      <c r="P1703" s="15"/>
      <c r="Q1703" s="15"/>
    </row>
    <row r="1704">
      <c r="A1704" s="9" t="s">
        <v>673</v>
      </c>
      <c r="B1704" s="80">
        <f>VLOOKUP(F1704,'Datos por dni'!$B$1217:$AT$2185,2,0)</f>
        <v>44377.88545</v>
      </c>
      <c r="C1704" s="15" t="str">
        <f>VLOOKUP(F1704,'Datos por dni'!$B$1217:$V$2185,9,0)</f>
        <v/>
      </c>
      <c r="D1704" s="15" t="str">
        <f>IFERROR(__xludf.DUMMYFUNCTION("IF(REGEXMATCH(E1704,""^[0-9]{8}$""),""DNI"",IF(E1704&lt;&gt;"""",""OTRO"",""""))"),"DNI")</f>
        <v>DNI</v>
      </c>
      <c r="E1704" s="42" t="s">
        <v>1143</v>
      </c>
      <c r="F1704" s="108">
        <v>3.9064294E7</v>
      </c>
      <c r="G1704" s="15" t="str">
        <f>VLOOKUP(TEXT(F1704,"0"),'Nacionalidades de todo por dni'!$A$2:$B$2168,2,0)</f>
        <v>Argentina</v>
      </c>
      <c r="H1704" s="18"/>
      <c r="I1704" s="15"/>
      <c r="J1704" s="15"/>
      <c r="K1704" s="18" t="str">
        <f>VLOOKUP(F1704,'Datos por dni'!$B$10:$AM$2168,11,0)</f>
        <v>Domingo, lunes, martes y jueves por la mañana y después de las 18</v>
      </c>
      <c r="L1704" s="15"/>
      <c r="M1704" s="15"/>
      <c r="N1704" s="15"/>
      <c r="O1704" s="15"/>
      <c r="P1704" s="15"/>
      <c r="Q1704" s="15"/>
    </row>
    <row r="1705">
      <c r="A1705" s="9" t="s">
        <v>673</v>
      </c>
      <c r="B1705" s="80">
        <f>VLOOKUP(F1705,'Datos por dni'!$B$1217:$AT$2185,2,0)</f>
        <v>44378.99209</v>
      </c>
      <c r="C1705" s="15" t="str">
        <f>VLOOKUP(F1705,'Datos por dni'!$B$1217:$V$2185,9,0)</f>
        <v/>
      </c>
      <c r="D1705" s="15" t="str">
        <f>IFERROR(__xludf.DUMMYFUNCTION("IF(REGEXMATCH(E1705,""^[0-9]{8}$""),""DNI"",IF(E1705&lt;&gt;"""",""OTRO"",""""))"),"DNI")</f>
        <v>DNI</v>
      </c>
      <c r="E1705" s="42" t="s">
        <v>1144</v>
      </c>
      <c r="F1705" s="108">
        <v>4.3553935E7</v>
      </c>
      <c r="G1705" s="15" t="str">
        <f>VLOOKUP(TEXT(F1705,"0"),'Nacionalidades de todo por dni'!$A$2:$B$2168,2,0)</f>
        <v>Argentina</v>
      </c>
      <c r="H1705" s="18"/>
      <c r="I1705" s="15"/>
      <c r="J1705" s="15"/>
      <c r="K1705" s="18" t="str">
        <f>VLOOKUP(F1705,'Datos por dni'!$B$10:$AM$2168,11,0)</f>
        <v>Días de semana por la mañana</v>
      </c>
      <c r="L1705" s="15"/>
      <c r="M1705" s="15"/>
      <c r="N1705" s="15"/>
      <c r="O1705" s="15"/>
      <c r="P1705" s="15"/>
      <c r="Q1705" s="15"/>
    </row>
    <row r="1706">
      <c r="A1706" s="9" t="s">
        <v>673</v>
      </c>
      <c r="B1706" s="80">
        <f>VLOOKUP(F1706,'Datos por dni'!$B$1217:$AT$2185,2,0)</f>
        <v>44379.36579</v>
      </c>
      <c r="C1706" s="15" t="str">
        <f>VLOOKUP(F1706,'Datos por dni'!$B$1217:$V$2185,9,0)</f>
        <v/>
      </c>
      <c r="D1706" s="15" t="str">
        <f>IFERROR(__xludf.DUMMYFUNCTION("IF(REGEXMATCH(E1706,""^[0-9]{8}$""),""DNI"",IF(E1706&lt;&gt;"""",""OTRO"",""""))"),"DNI")</f>
        <v>DNI</v>
      </c>
      <c r="E1706" s="42" t="s">
        <v>1145</v>
      </c>
      <c r="F1706" s="108">
        <v>3.8992228E7</v>
      </c>
      <c r="G1706" s="15" t="str">
        <f>VLOOKUP(TEXT(F1706,"0"),'Nacionalidades de todo por dni'!$A$2:$B$2168,2,0)</f>
        <v>Argentina</v>
      </c>
      <c r="H1706" s="18"/>
      <c r="I1706" s="15"/>
      <c r="J1706" s="15"/>
      <c r="K1706" s="18" t="str">
        <f>VLOOKUP(F1706,'Datos por dni'!$B$10:$AM$2168,11,0)</f>
        <v>Fines de semana y feriados</v>
      </c>
      <c r="L1706" s="15"/>
      <c r="M1706" s="15"/>
      <c r="N1706" s="15"/>
      <c r="O1706" s="15"/>
      <c r="P1706" s="15"/>
      <c r="Q1706" s="15"/>
    </row>
    <row r="1707">
      <c r="A1707" s="9" t="s">
        <v>673</v>
      </c>
      <c r="B1707" s="80">
        <f>VLOOKUP(F1707,'Datos por dni'!$B$1217:$AT$2185,2,0)</f>
        <v>44379.53477</v>
      </c>
      <c r="C1707" s="15" t="str">
        <f>VLOOKUP(F1707,'Datos por dni'!$B$1217:$V$2185,9,0)</f>
        <v/>
      </c>
      <c r="D1707" s="15" t="str">
        <f>IFERROR(__xludf.DUMMYFUNCTION("IF(REGEXMATCH(E1707,""^[0-9]{8}$""),""DNI"",IF(E1707&lt;&gt;"""",""OTRO"",""""))"),"DNI")</f>
        <v>DNI</v>
      </c>
      <c r="E1707" s="42" t="s">
        <v>1146</v>
      </c>
      <c r="F1707" s="108">
        <v>4.1667675E7</v>
      </c>
      <c r="G1707" s="15" t="str">
        <f>VLOOKUP(TEXT(F1707,"0"),'Nacionalidades de todo por dni'!$A$2:$B$2168,2,0)</f>
        <v>Argentina</v>
      </c>
      <c r="H1707" s="18"/>
      <c r="I1707" s="15"/>
      <c r="J1707" s="15"/>
      <c r="K1707" s="18" t="str">
        <f>VLOOKUP(F1707,'Datos por dni'!$B$10:$AM$2168,11,0)</f>
        <v>Días de semana por la tarde</v>
      </c>
      <c r="L1707" s="15"/>
      <c r="M1707" s="15"/>
      <c r="N1707" s="15"/>
      <c r="O1707" s="15"/>
      <c r="P1707" s="15"/>
      <c r="Q1707" s="15"/>
    </row>
    <row r="1708">
      <c r="A1708" s="9" t="s">
        <v>673</v>
      </c>
      <c r="B1708" s="80">
        <f>VLOOKUP(F1708,'Datos por dni'!$B$1217:$AT$2185,2,0)</f>
        <v>44381.7592</v>
      </c>
      <c r="C1708" s="15" t="str">
        <f>VLOOKUP(F1708,'Datos por dni'!$B$1217:$V$2185,9,0)</f>
        <v/>
      </c>
      <c r="D1708" s="15" t="str">
        <f>IFERROR(__xludf.DUMMYFUNCTION("IF(REGEXMATCH(E1708,""^[0-9]{8}$""),""DNI"",IF(E1708&lt;&gt;"""",""OTRO"",""""))"),"DNI")</f>
        <v>DNI</v>
      </c>
      <c r="E1708" s="42" t="s">
        <v>1147</v>
      </c>
      <c r="F1708" s="108">
        <v>3.1073338E7</v>
      </c>
      <c r="G1708" s="15" t="str">
        <f>VLOOKUP(TEXT(F1708,"0"),'Nacionalidades de todo por dni'!$A$2:$B$2168,2,0)</f>
        <v>Argentina</v>
      </c>
      <c r="H1708" s="18"/>
      <c r="I1708" s="15"/>
      <c r="J1708" s="15"/>
      <c r="K1708" s="18" t="str">
        <f>VLOOKUP(F1708,'Datos por dni'!$B$10:$AM$2168,11,0)</f>
        <v>Lunes, viernes y sábado</v>
      </c>
      <c r="L1708" s="15"/>
      <c r="M1708" s="15"/>
      <c r="N1708" s="15"/>
      <c r="O1708" s="15"/>
      <c r="P1708" s="15"/>
      <c r="Q1708" s="15"/>
    </row>
    <row r="1709">
      <c r="A1709" s="9" t="s">
        <v>673</v>
      </c>
      <c r="B1709" s="80">
        <f>VLOOKUP(F1709,'Datos por dni'!$B$1217:$AT$2185,2,0)</f>
        <v>44382.5215</v>
      </c>
      <c r="C1709" s="15" t="str">
        <f>VLOOKUP(F1709,'Datos por dni'!$B$1217:$V$2185,9,0)</f>
        <v/>
      </c>
      <c r="D1709" s="15" t="str">
        <f>IFERROR(__xludf.DUMMYFUNCTION("IF(REGEXMATCH(E1709,""^[0-9]{8}$""),""DNI"",IF(E1709&lt;&gt;"""",""OTRO"",""""))"),"DNI")</f>
        <v>DNI</v>
      </c>
      <c r="E1709" s="42" t="s">
        <v>1148</v>
      </c>
      <c r="F1709" s="108">
        <v>4.2822196E7</v>
      </c>
      <c r="G1709" s="15" t="str">
        <f>VLOOKUP(TEXT(F1709,"0"),'Nacionalidades de todo por dni'!$A$2:$B$2168,2,0)</f>
        <v>Argentina</v>
      </c>
      <c r="H1709" s="18"/>
      <c r="I1709" s="15"/>
      <c r="J1709" s="15"/>
      <c r="K1709" s="18" t="str">
        <f>VLOOKUP(F1709,'Datos por dni'!$B$10:$AM$2168,11,0)</f>
        <v>Días de semana por la tarde</v>
      </c>
      <c r="L1709" s="15"/>
      <c r="M1709" s="15"/>
      <c r="N1709" s="15"/>
      <c r="O1709" s="15"/>
      <c r="P1709" s="15"/>
      <c r="Q1709" s="15"/>
    </row>
    <row r="1710">
      <c r="A1710" s="9" t="s">
        <v>673</v>
      </c>
      <c r="B1710" s="80">
        <f>VLOOKUP(F1710,'Datos por dni'!$B$1217:$AT$2185,2,0)</f>
        <v>44280.83344</v>
      </c>
      <c r="C1710" s="15" t="str">
        <f>VLOOKUP(F1710,'Datos por dni'!$B$1217:$V$2185,9,0)</f>
        <v/>
      </c>
      <c r="D1710" s="15" t="str">
        <f>IFERROR(__xludf.DUMMYFUNCTION("IF(REGEXMATCH(E1710,""^[0-9]{8}$""),""DNI"",IF(E1710&lt;&gt;"""",""OTRO"",""""))"),"DNI")</f>
        <v>DNI</v>
      </c>
      <c r="E1710" s="42" t="s">
        <v>95</v>
      </c>
      <c r="F1710" s="25">
        <v>4.0141518E7</v>
      </c>
      <c r="G1710" s="15" t="str">
        <f>VLOOKUP(TEXT(F1710,"0"),'Nacionalidades de todo por dni'!$A$2:$B$2168,2,0)</f>
        <v>Argentina</v>
      </c>
      <c r="H1710" s="18" t="str">
        <f t="shared" ref="H1710:H1711" si="21">LEFT(K1710,1)</f>
        <v>3</v>
      </c>
      <c r="I1710" s="18" t="str">
        <f t="shared" ref="I1710:I1711" si="22">IF(ISNUMBER(SEARCH("veces",K1710)),MID(K1710,FIND("veces",K1710)-2,1),"")</f>
        <v>4</v>
      </c>
      <c r="J1710" s="15"/>
      <c r="K1710" s="18" t="str">
        <f>VLOOKUP(F1710,'Datos por dni'!$B$10:$AM$2168,11,0)</f>
        <v>3 horas diarias, 4 veces por semana, de lunes a viernes por la MAÑANA.</v>
      </c>
      <c r="L1710" s="15"/>
      <c r="M1710" s="15"/>
      <c r="N1710" s="15"/>
      <c r="O1710" s="15"/>
      <c r="P1710" s="15"/>
      <c r="Q1710" s="15"/>
    </row>
    <row r="1711">
      <c r="A1711" s="9" t="s">
        <v>673</v>
      </c>
      <c r="B1711" s="80">
        <f>VLOOKUP(F1711,'Datos por dni'!$B$1217:$AT$2185,2,0)</f>
        <v>44382.71627</v>
      </c>
      <c r="C1711" s="15" t="str">
        <f>VLOOKUP(F1711,'Datos por dni'!$B$1217:$V$2185,9,0)</f>
        <v/>
      </c>
      <c r="D1711" s="15" t="str">
        <f>IFERROR(__xludf.DUMMYFUNCTION("IF(REGEXMATCH(E1711,""^[0-9]{8}$""),""DNI"",IF(E1711&lt;&gt;"""",""OTRO"",""""))"),"DNI")</f>
        <v>DNI</v>
      </c>
      <c r="E1711" s="42" t="s">
        <v>169</v>
      </c>
      <c r="F1711" s="108">
        <v>3.4834778E7</v>
      </c>
      <c r="G1711" s="15" t="str">
        <f>VLOOKUP(TEXT(F1711,"0"),'Nacionalidades de todo por dni'!$A$2:$B$2168,2,0)</f>
        <v>Argentina</v>
      </c>
      <c r="H1711" s="18" t="str">
        <f t="shared" si="21"/>
        <v>3</v>
      </c>
      <c r="I1711" s="18" t="str">
        <f t="shared" si="22"/>
        <v>4</v>
      </c>
      <c r="J1711" s="15"/>
      <c r="K1711" s="18" t="str">
        <f>VLOOKUP(F1711,'Datos por dni'!$B$10:$AM$2168,11,0)</f>
        <v>3 horas diarias, 4 veces por semana, de lunes a viernes por la TARDE.</v>
      </c>
      <c r="L1711" s="15"/>
      <c r="M1711" s="15"/>
      <c r="N1711" s="15"/>
      <c r="O1711" s="15"/>
      <c r="P1711" s="15"/>
      <c r="Q1711" s="15"/>
    </row>
    <row r="1712">
      <c r="A1712" s="9" t="s">
        <v>673</v>
      </c>
      <c r="B1712" s="80">
        <f>VLOOKUP(F1712,'Datos por dni'!$B$1217:$AT$2185,2,0)</f>
        <v>44383.76087</v>
      </c>
      <c r="C1712" s="15" t="str">
        <f>VLOOKUP(F1712,'Datos por dni'!$B$1217:$V$2185,9,0)</f>
        <v/>
      </c>
      <c r="D1712" s="15" t="str">
        <f>IFERROR(__xludf.DUMMYFUNCTION("IF(REGEXMATCH(E1712,""^[0-9]{8}$""),""DNI"",IF(E1712&lt;&gt;"""",""OTRO"",""""))"),"DNI")</f>
        <v>DNI</v>
      </c>
      <c r="E1712" s="42" t="s">
        <v>1149</v>
      </c>
      <c r="F1712" s="108">
        <v>3.7752413E7</v>
      </c>
      <c r="G1712" s="15" t="str">
        <f>VLOOKUP(TEXT(F1712,"0"),'Nacionalidades de todo por dni'!$A$2:$B$2168,2,0)</f>
        <v>Argentina</v>
      </c>
      <c r="H1712" s="18"/>
      <c r="I1712" s="15"/>
      <c r="J1712" s="15"/>
      <c r="K1712" s="18" t="str">
        <f>VLOOKUP(F1712,'Datos por dni'!$B$10:$AM$2168,11,0)</f>
        <v>Días de semana por la tarde</v>
      </c>
      <c r="L1712" s="15"/>
      <c r="M1712" s="15"/>
      <c r="N1712" s="15"/>
      <c r="O1712" s="15"/>
      <c r="P1712" s="15"/>
      <c r="Q1712" s="15"/>
    </row>
    <row r="1713">
      <c r="A1713" s="9" t="s">
        <v>673</v>
      </c>
      <c r="B1713" s="80">
        <f>VLOOKUP(F1713,'Datos por dni'!$B$1217:$AT$2185,2,0)</f>
        <v>44383.93811</v>
      </c>
      <c r="C1713" s="15" t="str">
        <f>VLOOKUP(F1713,'Datos por dni'!$B$1217:$V$2185,9,0)</f>
        <v/>
      </c>
      <c r="D1713" s="15" t="str">
        <f>IFERROR(__xludf.DUMMYFUNCTION("IF(REGEXMATCH(E1713,""^[0-9]{8}$""),""DNI"",IF(E1713&lt;&gt;"""",""OTRO"",""""))"),"DNI")</f>
        <v>DNI</v>
      </c>
      <c r="E1713" s="42" t="s">
        <v>1150</v>
      </c>
      <c r="F1713" s="108">
        <v>3.4230093E7</v>
      </c>
      <c r="G1713" s="15" t="str">
        <f>VLOOKUP(TEXT(F1713,"0"),'Nacionalidades de todo por dni'!$A$2:$B$2168,2,0)</f>
        <v>Argentina</v>
      </c>
      <c r="H1713" s="18"/>
      <c r="I1713" s="15"/>
      <c r="J1713" s="15"/>
      <c r="K1713" s="18" t="str">
        <f>VLOOKUP(F1713,'Datos por dni'!$B$10:$AM$2168,11,0)</f>
        <v>Fines de semana y feriados</v>
      </c>
      <c r="L1713" s="15"/>
      <c r="M1713" s="15"/>
      <c r="N1713" s="15"/>
      <c r="O1713" s="15"/>
      <c r="P1713" s="15"/>
      <c r="Q1713" s="15"/>
    </row>
    <row r="1714">
      <c r="A1714" s="9" t="s">
        <v>673</v>
      </c>
      <c r="B1714" s="80">
        <f>VLOOKUP(F1714,'Datos por dni'!$B$1217:$AT$2185,2,0)</f>
        <v>44384.48841</v>
      </c>
      <c r="C1714" s="15" t="str">
        <f>VLOOKUP(F1714,'Datos por dni'!$B$1217:$V$2185,9,0)</f>
        <v/>
      </c>
      <c r="D1714" s="15" t="str">
        <f>IFERROR(__xludf.DUMMYFUNCTION("IF(REGEXMATCH(E1714,""^[0-9]{8}$""),""DNI"",IF(E1714&lt;&gt;"""",""OTRO"",""""))"),"DNI")</f>
        <v>DNI</v>
      </c>
      <c r="E1714" s="42" t="s">
        <v>1151</v>
      </c>
      <c r="F1714" s="108">
        <v>4.3662867E7</v>
      </c>
      <c r="G1714" s="15" t="str">
        <f>VLOOKUP(TEXT(F1714,"0"),'Nacionalidades de todo por dni'!$A$2:$B$2168,2,0)</f>
        <v>Argentina</v>
      </c>
      <c r="H1714" s="18"/>
      <c r="I1714" s="15"/>
      <c r="J1714" s="15"/>
      <c r="K1714" s="18" t="str">
        <f>VLOOKUP(F1714,'Datos por dni'!$B$10:$AM$2168,11,0)</f>
        <v>Fines de semana y feriados</v>
      </c>
      <c r="L1714" s="15"/>
      <c r="M1714" s="15"/>
      <c r="N1714" s="15"/>
      <c r="O1714" s="15"/>
      <c r="P1714" s="15"/>
      <c r="Q1714" s="15"/>
    </row>
    <row r="1715">
      <c r="A1715" s="9" t="s">
        <v>673</v>
      </c>
      <c r="B1715" s="80">
        <f>VLOOKUP(F1715,'Datos por dni'!$B$1217:$AT$2185,2,0)</f>
        <v>44384.61723</v>
      </c>
      <c r="C1715" s="15" t="str">
        <f>VLOOKUP(F1715,'Datos por dni'!$B$1217:$V$2185,9,0)</f>
        <v/>
      </c>
      <c r="D1715" s="15" t="str">
        <f>IFERROR(__xludf.DUMMYFUNCTION("IF(REGEXMATCH(E1715,""^[0-9]{8}$""),""DNI"",IF(E1715&lt;&gt;"""",""OTRO"",""""))"),"DNI")</f>
        <v>DNI</v>
      </c>
      <c r="E1715" s="42" t="s">
        <v>1152</v>
      </c>
      <c r="F1715" s="108">
        <v>1.7839063E7</v>
      </c>
      <c r="G1715" s="15" t="str">
        <f>VLOOKUP(TEXT(F1715,"0"),'Nacionalidades de todo por dni'!$A$2:$B$2168,2,0)</f>
        <v>Argentina</v>
      </c>
      <c r="H1715" s="18"/>
      <c r="I1715" s="15"/>
      <c r="J1715" s="15"/>
      <c r="K1715" s="18" t="str">
        <f>VLOOKUP(F1715,'Datos por dni'!$B$10:$AM$2168,11,0)</f>
        <v>De acuerdo al dia pero preferentemente en la semana. Jueves estoy mas liberada</v>
      </c>
      <c r="L1715" s="15"/>
      <c r="M1715" s="15"/>
      <c r="N1715" s="15"/>
      <c r="O1715" s="15"/>
      <c r="P1715" s="15"/>
      <c r="Q1715" s="15"/>
    </row>
    <row r="1716">
      <c r="A1716" s="9" t="s">
        <v>673</v>
      </c>
      <c r="B1716" s="80">
        <f>VLOOKUP(F1716,'Datos por dni'!$B$1217:$AT$2185,2,0)</f>
        <v>44271.57836</v>
      </c>
      <c r="C1716" s="15" t="str">
        <f>VLOOKUP(F1716,'Datos por dni'!$B$1217:$V$2185,9,0)</f>
        <v/>
      </c>
      <c r="D1716" s="15" t="str">
        <f>IFERROR(__xludf.DUMMYFUNCTION("IF(REGEXMATCH(E1716,""^[0-9]{8}$""),""DNI"",IF(E1716&lt;&gt;"""",""OTRO"",""""))"),"OTRO")</f>
        <v>OTRO</v>
      </c>
      <c r="E1716" s="42" t="s">
        <v>85</v>
      </c>
      <c r="F1716" s="107" t="s">
        <v>85</v>
      </c>
      <c r="G1716" s="15" t="str">
        <f>VLOOKUP(TEXT(F1716,"0"),'Nacionalidades de todo por dni'!$A$2:$B$2168,2,0)</f>
        <v>#N/A</v>
      </c>
      <c r="H1716" s="18" t="str">
        <f>LEFT(K1716,1)</f>
        <v>4</v>
      </c>
      <c r="I1716" s="18" t="str">
        <f>IF(ISNUMBER(SEARCH("veces",K1716)),MID(K1716,FIND("veces",K1716)-2,1),"")</f>
        <v>3</v>
      </c>
      <c r="J1716" s="15"/>
      <c r="K1716" s="18" t="str">
        <f>VLOOKUP(F1716,'Datos por dni'!$B$10:$AM$2168,11,0)</f>
        <v>4 horas diarias, 3 veces por semana, de lunes a viernes por la MAÑANA.</v>
      </c>
      <c r="L1716" s="15"/>
      <c r="M1716" s="15"/>
      <c r="N1716" s="15"/>
      <c r="O1716" s="15"/>
      <c r="P1716" s="15"/>
      <c r="Q1716" s="15"/>
    </row>
    <row r="1717">
      <c r="A1717" s="9" t="s">
        <v>673</v>
      </c>
      <c r="B1717" s="80">
        <f>VLOOKUP(F1717,'Datos por dni'!$B$1217:$AT$2185,2,0)</f>
        <v>44384.99256</v>
      </c>
      <c r="C1717" s="15" t="str">
        <f>VLOOKUP(F1717,'Datos por dni'!$B$1217:$V$2185,9,0)</f>
        <v/>
      </c>
      <c r="D1717" s="15" t="str">
        <f>IFERROR(__xludf.DUMMYFUNCTION("IF(REGEXMATCH(E1717,""^[0-9]{8}$""),""DNI"",IF(E1717&lt;&gt;"""",""OTRO"",""""))"),"DNI")</f>
        <v>DNI</v>
      </c>
      <c r="E1717" s="42" t="s">
        <v>1153</v>
      </c>
      <c r="F1717" s="108">
        <v>4.62145E7</v>
      </c>
      <c r="G1717" s="15" t="str">
        <f>VLOOKUP(TEXT(F1717,"0"),'Nacionalidades de todo por dni'!$A$2:$B$2168,2,0)</f>
        <v>Argentina</v>
      </c>
      <c r="H1717" s="18"/>
      <c r="I1717" s="15"/>
      <c r="J1717" s="15"/>
      <c r="K1717" s="18" t="str">
        <f>VLOOKUP(F1717,'Datos por dni'!$B$10:$AM$2168,11,0)</f>
        <v>Fines de semana y feriados</v>
      </c>
      <c r="L1717" s="15"/>
      <c r="M1717" s="15"/>
      <c r="N1717" s="15"/>
      <c r="O1717" s="15"/>
      <c r="P1717" s="15"/>
      <c r="Q1717" s="15"/>
    </row>
    <row r="1718">
      <c r="A1718" s="9" t="s">
        <v>673</v>
      </c>
      <c r="B1718" s="80">
        <f>VLOOKUP(F1718,'Datos por dni'!$B$1217:$AT$2185,2,0)</f>
        <v>44385.82527</v>
      </c>
      <c r="C1718" s="15" t="str">
        <f>VLOOKUP(F1718,'Datos por dni'!$B$1217:$V$2185,9,0)</f>
        <v/>
      </c>
      <c r="D1718" s="15" t="str">
        <f>IFERROR(__xludf.DUMMYFUNCTION("IF(REGEXMATCH(E1718,""^[0-9]{8}$""),""DNI"",IF(E1718&lt;&gt;"""",""OTRO"",""""))"),"DNI")</f>
        <v>DNI</v>
      </c>
      <c r="E1718" s="42" t="s">
        <v>1154</v>
      </c>
      <c r="F1718" s="108">
        <v>4.0243474E7</v>
      </c>
      <c r="G1718" s="15" t="str">
        <f>VLOOKUP(TEXT(F1718,"0"),'Nacionalidades de todo por dni'!$A$2:$B$2168,2,0)</f>
        <v>Argentina</v>
      </c>
      <c r="H1718" s="18"/>
      <c r="I1718" s="15"/>
      <c r="J1718" s="15"/>
      <c r="K1718" s="18" t="str">
        <f>VLOOKUP(F1718,'Datos por dni'!$B$10:$AM$2168,11,0)</f>
        <v>Fines de semana y feriados</v>
      </c>
      <c r="L1718" s="15"/>
      <c r="M1718" s="15"/>
      <c r="N1718" s="15"/>
      <c r="O1718" s="15"/>
      <c r="P1718" s="15"/>
      <c r="Q1718" s="15"/>
    </row>
    <row r="1719">
      <c r="A1719" s="9" t="s">
        <v>673</v>
      </c>
      <c r="B1719" s="80">
        <f>VLOOKUP(F1719,'Datos por dni'!$B$1217:$AT$2185,2,0)</f>
        <v>44385.82816</v>
      </c>
      <c r="C1719" s="15" t="str">
        <f>VLOOKUP(F1719,'Datos por dni'!$B$1217:$V$2185,9,0)</f>
        <v/>
      </c>
      <c r="D1719" s="15" t="str">
        <f>IFERROR(__xludf.DUMMYFUNCTION("IF(REGEXMATCH(E1719,""^[0-9]{8}$""),""DNI"",IF(E1719&lt;&gt;"""",""OTRO"",""""))"),"DNI")</f>
        <v>DNI</v>
      </c>
      <c r="E1719" s="42" t="s">
        <v>1155</v>
      </c>
      <c r="F1719" s="108">
        <v>2.7120968E7</v>
      </c>
      <c r="G1719" s="15" t="str">
        <f>VLOOKUP(TEXT(F1719,"0"),'Nacionalidades de todo por dni'!$A$2:$B$2168,2,0)</f>
        <v>Argentina</v>
      </c>
      <c r="H1719" s="18"/>
      <c r="I1719" s="15"/>
      <c r="J1719" s="15"/>
      <c r="K1719" s="18" t="str">
        <f>VLOOKUP(F1719,'Datos por dni'!$B$10:$AM$2168,11,0)</f>
        <v>Fines de semana y feriados</v>
      </c>
      <c r="L1719" s="15"/>
      <c r="M1719" s="15"/>
      <c r="N1719" s="15"/>
      <c r="O1719" s="15"/>
      <c r="P1719" s="15"/>
      <c r="Q1719" s="15"/>
    </row>
    <row r="1720">
      <c r="A1720" s="9" t="s">
        <v>673</v>
      </c>
      <c r="B1720" s="80">
        <f>VLOOKUP(F1720,'Datos por dni'!$B$1217:$AT$2185,2,0)</f>
        <v>44387.43768</v>
      </c>
      <c r="C1720" s="15" t="str">
        <f>VLOOKUP(F1720,'Datos por dni'!$B$1217:$V$2185,9,0)</f>
        <v/>
      </c>
      <c r="D1720" s="15" t="str">
        <f>IFERROR(__xludf.DUMMYFUNCTION("IF(REGEXMATCH(E1720,""^[0-9]{8}$""),""DNI"",IF(E1720&lt;&gt;"""",""OTRO"",""""))"),"OTRO")</f>
        <v>OTRO</v>
      </c>
      <c r="E1720" s="42" t="s">
        <v>1156</v>
      </c>
      <c r="F1720" s="108">
        <v>880094.0</v>
      </c>
      <c r="G1720" s="15" t="str">
        <f>VLOOKUP(TEXT(F1720,"0"),'Nacionalidades de todo por dni'!$A$2:$B$2168,2,0)</f>
        <v>Brasil</v>
      </c>
      <c r="H1720" s="18"/>
      <c r="I1720" s="15"/>
      <c r="J1720" s="15"/>
      <c r="K1720" s="18" t="str">
        <f>VLOOKUP(F1720,'Datos por dni'!$B$10:$AM$2168,11,0)</f>
        <v>a las noches, fines de semana y feriados</v>
      </c>
      <c r="L1720" s="15"/>
      <c r="M1720" s="15"/>
      <c r="N1720" s="15"/>
      <c r="O1720" s="15"/>
      <c r="P1720" s="15"/>
      <c r="Q1720" s="15"/>
    </row>
    <row r="1721">
      <c r="A1721" s="9" t="s">
        <v>673</v>
      </c>
      <c r="B1721" s="80">
        <f>VLOOKUP(F1721,'Datos por dni'!$B$1217:$AT$2185,2,0)</f>
        <v>44388.73909</v>
      </c>
      <c r="C1721" s="15" t="str">
        <f>VLOOKUP(F1721,'Datos por dni'!$B$1217:$V$2185,9,0)</f>
        <v/>
      </c>
      <c r="D1721" s="15" t="str">
        <f>IFERROR(__xludf.DUMMYFUNCTION("IF(REGEXMATCH(E1721,""^[0-9]{8}$""),""DNI"",IF(E1721&lt;&gt;"""",""OTRO"",""""))"),"DNI")</f>
        <v>DNI</v>
      </c>
      <c r="E1721" s="42" t="s">
        <v>1157</v>
      </c>
      <c r="F1721" s="108">
        <v>1.7060542E7</v>
      </c>
      <c r="G1721" s="15" t="str">
        <f>VLOOKUP(TEXT(F1721,"0"),'Nacionalidades de todo por dni'!$A$2:$B$2168,2,0)</f>
        <v>Chile</v>
      </c>
      <c r="H1721" s="18"/>
      <c r="I1721" s="15"/>
      <c r="J1721" s="15"/>
      <c r="K1721" s="18" t="str">
        <f>VLOOKUP(F1721,'Datos por dni'!$B$10:$AM$2168,11,0)</f>
        <v>Fines de semana y feriados</v>
      </c>
      <c r="L1721" s="15"/>
      <c r="M1721" s="15"/>
      <c r="N1721" s="15"/>
      <c r="O1721" s="15"/>
      <c r="P1721" s="15"/>
      <c r="Q1721" s="15"/>
    </row>
    <row r="1722">
      <c r="A1722" s="9" t="s">
        <v>673</v>
      </c>
      <c r="B1722" s="80">
        <f>VLOOKUP(F1722,'Datos por dni'!$B$1217:$AT$2185,2,0)</f>
        <v>44389.63865</v>
      </c>
      <c r="C1722" s="15" t="str">
        <f>VLOOKUP(F1722,'Datos por dni'!$B$1217:$V$2185,9,0)</f>
        <v/>
      </c>
      <c r="D1722" s="15" t="str">
        <f>IFERROR(__xludf.DUMMYFUNCTION("IF(REGEXMATCH(E1722,""^[0-9]{8}$""),""DNI"",IF(E1722&lt;&gt;"""",""OTRO"",""""))"),"DNI")</f>
        <v>DNI</v>
      </c>
      <c r="E1722" s="42" t="s">
        <v>1158</v>
      </c>
      <c r="F1722" s="108">
        <v>4.2196032E7</v>
      </c>
      <c r="G1722" s="15" t="str">
        <f>VLOOKUP(TEXT(F1722,"0"),'Nacionalidades de todo por dni'!$A$2:$B$2168,2,0)</f>
        <v>Argentina</v>
      </c>
      <c r="H1722" s="18"/>
      <c r="I1722" s="15"/>
      <c r="J1722" s="15"/>
      <c r="K1722" s="18" t="str">
        <f>VLOOKUP(F1722,'Datos por dni'!$B$10:$AM$2168,11,0)</f>
        <v>Fines de semana y feriados</v>
      </c>
      <c r="L1722" s="15"/>
      <c r="M1722" s="15"/>
      <c r="N1722" s="15"/>
      <c r="O1722" s="15"/>
      <c r="P1722" s="15"/>
      <c r="Q1722" s="15"/>
    </row>
    <row r="1723">
      <c r="A1723" s="9" t="s">
        <v>673</v>
      </c>
      <c r="B1723" s="80">
        <f>VLOOKUP(F1723,'Datos por dni'!$B$1217:$AT$2185,2,0)</f>
        <v>44389.81792</v>
      </c>
      <c r="C1723" s="15" t="str">
        <f>VLOOKUP(F1723,'Datos por dni'!$B$1217:$V$2185,9,0)</f>
        <v/>
      </c>
      <c r="D1723" s="15" t="str">
        <f>IFERROR(__xludf.DUMMYFUNCTION("IF(REGEXMATCH(E1723,""^[0-9]{8}$""),""DNI"",IF(E1723&lt;&gt;"""",""OTRO"",""""))"),"DNI")</f>
        <v>DNI</v>
      </c>
      <c r="E1723" s="42" t="s">
        <v>1159</v>
      </c>
      <c r="F1723" s="108">
        <v>4.1824122E7</v>
      </c>
      <c r="G1723" s="15" t="str">
        <f>VLOOKUP(TEXT(F1723,"0"),'Nacionalidades de todo por dni'!$A$2:$B$2168,2,0)</f>
        <v>Argentina</v>
      </c>
      <c r="H1723" s="18"/>
      <c r="I1723" s="15"/>
      <c r="J1723" s="15"/>
      <c r="K1723" s="18" t="str">
        <f>VLOOKUP(F1723,'Datos por dni'!$B$10:$AM$2168,11,0)</f>
        <v>Fines de semana y feriados</v>
      </c>
      <c r="L1723" s="15"/>
      <c r="M1723" s="15"/>
      <c r="N1723" s="15"/>
      <c r="O1723" s="15"/>
      <c r="P1723" s="15"/>
      <c r="Q1723" s="15"/>
    </row>
    <row r="1724">
      <c r="A1724" s="9" t="s">
        <v>673</v>
      </c>
      <c r="B1724" s="80">
        <f>VLOOKUP(F1724,'Datos por dni'!$B$1217:$AT$2185,2,0)</f>
        <v>44389.9576</v>
      </c>
      <c r="C1724" s="15" t="str">
        <f>VLOOKUP(F1724,'Datos por dni'!$B$1217:$V$2185,9,0)</f>
        <v/>
      </c>
      <c r="D1724" s="15" t="str">
        <f>IFERROR(__xludf.DUMMYFUNCTION("IF(REGEXMATCH(E1724,""^[0-9]{8}$""),""DNI"",IF(E1724&lt;&gt;"""",""OTRO"",""""))"),"DNI")</f>
        <v>DNI</v>
      </c>
      <c r="E1724" s="42" t="s">
        <v>1160</v>
      </c>
      <c r="F1724" s="108">
        <v>3.9915689E7</v>
      </c>
      <c r="G1724" s="15" t="str">
        <f>VLOOKUP(TEXT(F1724,"0"),'Nacionalidades de todo por dni'!$A$2:$B$2168,2,0)</f>
        <v>Argentina</v>
      </c>
      <c r="H1724" s="18"/>
      <c r="I1724" s="15"/>
      <c r="J1724" s="15"/>
      <c r="K1724" s="18" t="str">
        <f>VLOOKUP(F1724,'Datos por dni'!$B$10:$AM$2168,11,0)</f>
        <v>Días de semana por la mañana</v>
      </c>
      <c r="L1724" s="15"/>
      <c r="M1724" s="15"/>
      <c r="N1724" s="15"/>
      <c r="O1724" s="15"/>
      <c r="P1724" s="15"/>
      <c r="Q1724" s="15"/>
    </row>
    <row r="1725">
      <c r="A1725" s="9" t="s">
        <v>673</v>
      </c>
      <c r="B1725" s="80">
        <f>VLOOKUP(F1725,'Datos por dni'!$B$1217:$AT$2185,2,0)</f>
        <v>44392.3881</v>
      </c>
      <c r="C1725" s="15" t="str">
        <f>VLOOKUP(F1725,'Datos por dni'!$B$1217:$V$2185,9,0)</f>
        <v/>
      </c>
      <c r="D1725" s="15" t="str">
        <f>IFERROR(__xludf.DUMMYFUNCTION("IF(REGEXMATCH(E1725,""^[0-9]{8}$""),""DNI"",IF(E1725&lt;&gt;"""",""OTRO"",""""))"),"DNI")</f>
        <v>DNI</v>
      </c>
      <c r="E1725" s="42" t="s">
        <v>1161</v>
      </c>
      <c r="F1725" s="108">
        <v>4.5580453E7</v>
      </c>
      <c r="G1725" s="15" t="str">
        <f>VLOOKUP(TEXT(F1725,"0"),'Nacionalidades de todo por dni'!$A$2:$B$2168,2,0)</f>
        <v>Argentina</v>
      </c>
      <c r="H1725" s="18"/>
      <c r="I1725" s="15"/>
      <c r="J1725" s="15"/>
      <c r="K1725" s="18" t="str">
        <f>VLOOKUP(F1725,'Datos por dni'!$B$10:$AM$2168,11,0)</f>
        <v>Fines de semana, feriados y a la tarde </v>
      </c>
      <c r="L1725" s="15"/>
      <c r="M1725" s="15"/>
      <c r="N1725" s="15"/>
      <c r="O1725" s="15"/>
      <c r="P1725" s="15"/>
      <c r="Q1725" s="15"/>
    </row>
    <row r="1726">
      <c r="A1726" s="9" t="s">
        <v>673</v>
      </c>
      <c r="B1726" s="80">
        <f>VLOOKUP(F1726,'Datos por dni'!$B$1217:$AT$2185,2,0)</f>
        <v>44392.43849</v>
      </c>
      <c r="C1726" s="15" t="str">
        <f>VLOOKUP(F1726,'Datos por dni'!$B$1217:$V$2185,9,0)</f>
        <v/>
      </c>
      <c r="D1726" s="15" t="str">
        <f>IFERROR(__xludf.DUMMYFUNCTION("IF(REGEXMATCH(E1726,""^[0-9]{8}$""),""DNI"",IF(E1726&lt;&gt;"""",""OTRO"",""""))"),"DNI")</f>
        <v>DNI</v>
      </c>
      <c r="E1726" s="42" t="s">
        <v>1162</v>
      </c>
      <c r="F1726" s="25">
        <v>3.7170326E7</v>
      </c>
      <c r="G1726" s="15" t="str">
        <f>VLOOKUP(TEXT(F1726,"0"),'Nacionalidades de todo por dni'!$A$2:$B$2168,2,0)</f>
        <v>Argentina</v>
      </c>
      <c r="H1726" s="18"/>
      <c r="I1726" s="15"/>
      <c r="J1726" s="15"/>
      <c r="K1726" s="18" t="str">
        <f>VLOOKUP(F1726,'Datos por dni'!$B$10:$AM$2168,11,0)</f>
        <v>Fines de semana y feriados</v>
      </c>
      <c r="L1726" s="15"/>
      <c r="M1726" s="15"/>
      <c r="N1726" s="15"/>
      <c r="O1726" s="15"/>
      <c r="P1726" s="15"/>
      <c r="Q1726" s="15"/>
    </row>
    <row r="1727">
      <c r="A1727" s="9" t="s">
        <v>673</v>
      </c>
      <c r="B1727" s="80">
        <f>VLOOKUP(F1727,'Datos por dni'!$B$1217:$AT$2185,2,0)</f>
        <v>44395.88479</v>
      </c>
      <c r="C1727" s="15" t="str">
        <f>VLOOKUP(F1727,'Datos por dni'!$B$1217:$V$2185,9,0)</f>
        <v/>
      </c>
      <c r="D1727" s="15" t="str">
        <f>IFERROR(__xludf.DUMMYFUNCTION("IF(REGEXMATCH(E1727,""^[0-9]{8}$""),""DNI"",IF(E1727&lt;&gt;"""",""OTRO"",""""))"),"DNI")</f>
        <v>DNI</v>
      </c>
      <c r="E1727" s="42" t="s">
        <v>1163</v>
      </c>
      <c r="F1727" s="25">
        <v>2.8608806E7</v>
      </c>
      <c r="G1727" s="15" t="str">
        <f>VLOOKUP(TEXT(F1727,"0"),'Nacionalidades de todo por dni'!$A$2:$B$2168,2,0)</f>
        <v>Argentina</v>
      </c>
      <c r="H1727" s="18"/>
      <c r="I1727" s="15"/>
      <c r="J1727" s="15"/>
      <c r="K1727" s="18" t="str">
        <f>VLOOKUP(F1727,'Datos por dni'!$B$10:$AM$2168,11,0)</f>
        <v>Días de semana por la mañana</v>
      </c>
      <c r="L1727" s="15"/>
      <c r="M1727" s="15"/>
      <c r="N1727" s="15"/>
      <c r="O1727" s="15"/>
      <c r="P1727" s="15"/>
      <c r="Q1727" s="15"/>
    </row>
    <row r="1728">
      <c r="A1728" s="9" t="s">
        <v>673</v>
      </c>
      <c r="B1728" s="80">
        <f>VLOOKUP(F1728,'Datos por dni'!$B$1217:$AT$2185,2,0)</f>
        <v>44396.75518</v>
      </c>
      <c r="C1728" s="15" t="str">
        <f>VLOOKUP(F1728,'Datos por dni'!$B$1217:$V$2185,9,0)</f>
        <v/>
      </c>
      <c r="D1728" s="15" t="str">
        <f>IFERROR(__xludf.DUMMYFUNCTION("IF(REGEXMATCH(E1728,""^[0-9]{8}$""),""DNI"",IF(E1728&lt;&gt;"""",""OTRO"",""""))"),"DNI")</f>
        <v>DNI</v>
      </c>
      <c r="E1728" s="42" t="s">
        <v>1164</v>
      </c>
      <c r="F1728" s="25">
        <v>4.124834E7</v>
      </c>
      <c r="G1728" s="15" t="str">
        <f>VLOOKUP(TEXT(F1728,"0"),'Nacionalidades de todo por dni'!$A$2:$B$2168,2,0)</f>
        <v>Argentina</v>
      </c>
      <c r="H1728" s="18"/>
      <c r="I1728" s="15"/>
      <c r="J1728" s="15"/>
      <c r="K1728" s="18" t="str">
        <f>VLOOKUP(F1728,'Datos por dni'!$B$10:$AM$2168,11,0)</f>
        <v>Fines de semana y feriados</v>
      </c>
      <c r="L1728" s="15"/>
      <c r="M1728" s="15"/>
      <c r="N1728" s="15"/>
      <c r="O1728" s="15"/>
      <c r="P1728" s="15"/>
      <c r="Q1728" s="15"/>
    </row>
    <row r="1729">
      <c r="A1729" s="9" t="s">
        <v>673</v>
      </c>
      <c r="B1729" s="80">
        <f>VLOOKUP(F1729,'Datos por dni'!$B$1217:$AT$2185,2,0)</f>
        <v>44398.11124</v>
      </c>
      <c r="C1729" s="15" t="str">
        <f>VLOOKUP(F1729,'Datos por dni'!$B$1217:$V$2185,9,0)</f>
        <v/>
      </c>
      <c r="D1729" s="15" t="str">
        <f>IFERROR(__xludf.DUMMYFUNCTION("IF(REGEXMATCH(E1729,""^[0-9]{8}$""),""DNI"",IF(E1729&lt;&gt;"""",""OTRO"",""""))"),"DNI")</f>
        <v>DNI</v>
      </c>
      <c r="E1729" s="42" t="s">
        <v>1165</v>
      </c>
      <c r="F1729" s="25">
        <v>3.5985194E7</v>
      </c>
      <c r="G1729" s="15" t="str">
        <f>VLOOKUP(TEXT(F1729,"0"),'Nacionalidades de todo por dni'!$A$2:$B$2168,2,0)</f>
        <v>Argentina</v>
      </c>
      <c r="H1729" s="18"/>
      <c r="I1729" s="15"/>
      <c r="J1729" s="15"/>
      <c r="K1729" s="18" t="str">
        <f>VLOOKUP(F1729,'Datos por dni'!$B$10:$AM$2168,11,0)</f>
        <v>Fines de semana y feriados</v>
      </c>
      <c r="L1729" s="15"/>
      <c r="M1729" s="15"/>
      <c r="N1729" s="15"/>
      <c r="O1729" s="15"/>
      <c r="P1729" s="15"/>
      <c r="Q1729" s="15"/>
    </row>
    <row r="1730">
      <c r="A1730" s="9" t="s">
        <v>673</v>
      </c>
      <c r="B1730" s="80">
        <f>VLOOKUP(F1730,'Datos por dni'!$B$1217:$AT$2185,2,0)</f>
        <v>44400.04415</v>
      </c>
      <c r="C1730" s="15" t="str">
        <f>VLOOKUP(F1730,'Datos por dni'!$B$1217:$V$2185,9,0)</f>
        <v/>
      </c>
      <c r="D1730" s="15" t="str">
        <f>IFERROR(__xludf.DUMMYFUNCTION("IF(REGEXMATCH(E1730,""^[0-9]{8}$""),""DNI"",IF(E1730&lt;&gt;"""",""OTRO"",""""))"),"DNI")</f>
        <v>DNI</v>
      </c>
      <c r="E1730" s="42" t="s">
        <v>1166</v>
      </c>
      <c r="F1730" s="25">
        <v>3.4073278E7</v>
      </c>
      <c r="G1730" s="15" t="str">
        <f>VLOOKUP(TEXT(F1730,"0"),'Nacionalidades de todo por dni'!$A$2:$B$2168,2,0)</f>
        <v>Argentina</v>
      </c>
      <c r="H1730" s="18"/>
      <c r="I1730" s="15"/>
      <c r="J1730" s="15"/>
      <c r="K1730" s="18" t="str">
        <f>VLOOKUP(F1730,'Datos por dni'!$B$10:$AM$2168,11,0)</f>
        <v>Fines de semana, feriados y Dias de semana tarde/noche </v>
      </c>
      <c r="L1730" s="15"/>
      <c r="M1730" s="15"/>
      <c r="N1730" s="15"/>
      <c r="O1730" s="15"/>
      <c r="P1730" s="15"/>
      <c r="Q1730" s="15"/>
    </row>
    <row r="1731">
      <c r="A1731" s="9" t="s">
        <v>673</v>
      </c>
      <c r="B1731" s="80">
        <f>VLOOKUP(F1731,'Datos por dni'!$B$1217:$AT$2185,2,0)</f>
        <v>44403.52426</v>
      </c>
      <c r="C1731" s="15" t="str">
        <f>VLOOKUP(F1731,'Datos por dni'!$B$1217:$V$2185,9,0)</f>
        <v/>
      </c>
      <c r="D1731" s="15" t="str">
        <f>IFERROR(__xludf.DUMMYFUNCTION("IF(REGEXMATCH(E1731,""^[0-9]{8}$""),""DNI"",IF(E1731&lt;&gt;"""",""OTRO"",""""))"),"DNI")</f>
        <v>DNI</v>
      </c>
      <c r="E1731" s="42" t="s">
        <v>496</v>
      </c>
      <c r="F1731" s="25">
        <v>3.9413217E7</v>
      </c>
      <c r="G1731" s="15" t="str">
        <f>VLOOKUP(TEXT(F1731,"0"),'Nacionalidades de todo por dni'!$A$2:$B$2168,2,0)</f>
        <v>Argentina</v>
      </c>
      <c r="H1731" s="18"/>
      <c r="I1731" s="15"/>
      <c r="J1731" s="15"/>
      <c r="K1731" s="18" t="str">
        <f>VLOOKUP(F1731,'Datos por dni'!$B$10:$AM$2168,11,0)</f>
        <v/>
      </c>
      <c r="L1731" s="15"/>
      <c r="M1731" s="15"/>
      <c r="N1731" s="15"/>
      <c r="O1731" s="15"/>
      <c r="P1731" s="15"/>
      <c r="Q1731" s="15"/>
    </row>
    <row r="1732">
      <c r="A1732" s="9" t="s">
        <v>673</v>
      </c>
      <c r="B1732" s="80">
        <f>VLOOKUP(F1732,'Datos por dni'!$B$1217:$AT$2185,2,0)</f>
        <v>44403.65846</v>
      </c>
      <c r="C1732" s="15" t="str">
        <f>VLOOKUP(F1732,'Datos por dni'!$B$1217:$V$2185,9,0)</f>
        <v/>
      </c>
      <c r="D1732" s="15" t="str">
        <f>IFERROR(__xludf.DUMMYFUNCTION("IF(REGEXMATCH(E1732,""^[0-9]{8}$""),""DNI"",IF(E1732&lt;&gt;"""",""OTRO"",""""))"),"DNI")</f>
        <v>DNI</v>
      </c>
      <c r="E1732" s="42" t="s">
        <v>1167</v>
      </c>
      <c r="F1732" s="25">
        <v>3.2248869E7</v>
      </c>
      <c r="G1732" s="15" t="str">
        <f>VLOOKUP(TEXT(F1732,"0"),'Nacionalidades de todo por dni'!$A$2:$B$2168,2,0)</f>
        <v>Argentina</v>
      </c>
      <c r="H1732" s="18"/>
      <c r="I1732" s="15"/>
      <c r="J1732" s="15"/>
      <c r="K1732" s="18" t="str">
        <f>VLOOKUP(F1732,'Datos por dni'!$B$10:$AM$2168,11,0)</f>
        <v>Fines de semana y feriados</v>
      </c>
      <c r="L1732" s="15"/>
      <c r="M1732" s="15"/>
      <c r="N1732" s="15"/>
      <c r="O1732" s="15"/>
      <c r="P1732" s="15"/>
      <c r="Q1732" s="15"/>
    </row>
    <row r="1733">
      <c r="A1733" s="9" t="s">
        <v>673</v>
      </c>
      <c r="B1733" s="80">
        <f>VLOOKUP(F1733,'Datos por dni'!$B$1217:$AT$2185,2,0)</f>
        <v>44404.03863</v>
      </c>
      <c r="C1733" s="15" t="str">
        <f>VLOOKUP(F1733,'Datos por dni'!$B$1217:$V$2185,9,0)</f>
        <v/>
      </c>
      <c r="D1733" s="15" t="str">
        <f>IFERROR(__xludf.DUMMYFUNCTION("IF(REGEXMATCH(E1733,""^[0-9]{8}$""),""DNI"",IF(E1733&lt;&gt;"""",""OTRO"",""""))"),"DNI")</f>
        <v>DNI</v>
      </c>
      <c r="E1733" s="42" t="s">
        <v>1168</v>
      </c>
      <c r="F1733" s="25">
        <v>3.9515178E7</v>
      </c>
      <c r="G1733" s="15" t="str">
        <f>VLOOKUP(TEXT(F1733,"0"),'Nacionalidades de todo por dni'!$A$2:$B$2168,2,0)</f>
        <v>Argentina</v>
      </c>
      <c r="H1733" s="18"/>
      <c r="I1733" s="15"/>
      <c r="J1733" s="15"/>
      <c r="K1733" s="18" t="str">
        <f>VLOOKUP(F1733,'Datos por dni'!$B$10:$AM$2168,11,0)</f>
        <v>Días de semana por la mañana</v>
      </c>
      <c r="L1733" s="15"/>
      <c r="M1733" s="15"/>
      <c r="N1733" s="15"/>
      <c r="O1733" s="15"/>
      <c r="P1733" s="15"/>
      <c r="Q1733" s="15"/>
    </row>
    <row r="1734">
      <c r="A1734" s="9" t="s">
        <v>673</v>
      </c>
      <c r="B1734" s="80">
        <f>VLOOKUP(F1734,'Datos por dni'!$B$1217:$AT$2185,2,0)</f>
        <v>44404.47066</v>
      </c>
      <c r="C1734" s="15" t="str">
        <f>VLOOKUP(F1734,'Datos por dni'!$B$1217:$V$2185,9,0)</f>
        <v/>
      </c>
      <c r="D1734" s="15" t="str">
        <f>IFERROR(__xludf.DUMMYFUNCTION("IF(REGEXMATCH(E1734,""^[0-9]{8}$""),""DNI"",IF(E1734&lt;&gt;"""",""OTRO"",""""))"),"DNI")</f>
        <v>DNI</v>
      </c>
      <c r="E1734" s="42" t="s">
        <v>1169</v>
      </c>
      <c r="F1734" s="25">
        <v>4.4158668E7</v>
      </c>
      <c r="G1734" s="15" t="str">
        <f>VLOOKUP(TEXT(F1734,"0"),'Nacionalidades de todo por dni'!$A$2:$B$2168,2,0)</f>
        <v>Argentina</v>
      </c>
      <c r="H1734" s="18"/>
      <c r="I1734" s="15"/>
      <c r="J1734" s="15"/>
      <c r="K1734" s="18" t="str">
        <f>VLOOKUP(F1734,'Datos por dni'!$B$10:$AM$2168,11,0)</f>
        <v>Cuento con disponibilidad durante la semana y fines de semana pero suelo irme a Cordoba durante 15 dias cada un mes</v>
      </c>
      <c r="L1734" s="15"/>
      <c r="M1734" s="15"/>
      <c r="N1734" s="15"/>
      <c r="O1734" s="15"/>
      <c r="P1734" s="15"/>
      <c r="Q1734" s="15"/>
    </row>
    <row r="1735">
      <c r="A1735" s="9" t="s">
        <v>673</v>
      </c>
      <c r="B1735" s="80">
        <f>VLOOKUP(F1735,'Datos por dni'!$B$1217:$AT$2185,2,0)</f>
        <v>44405.00919</v>
      </c>
      <c r="C1735" s="15" t="str">
        <f>VLOOKUP(F1735,'Datos por dni'!$B$1217:$V$2185,9,0)</f>
        <v/>
      </c>
      <c r="D1735" s="15" t="str">
        <f>IFERROR(__xludf.DUMMYFUNCTION("IF(REGEXMATCH(E1735,""^[0-9]{8}$""),""DNI"",IF(E1735&lt;&gt;"""",""OTRO"",""""))"),"DNI")</f>
        <v>DNI</v>
      </c>
      <c r="E1735" s="42" t="s">
        <v>1170</v>
      </c>
      <c r="F1735" s="25">
        <v>4.3612375E7</v>
      </c>
      <c r="G1735" s="15" t="str">
        <f>VLOOKUP(TEXT(F1735,"0"),'Nacionalidades de todo por dni'!$A$2:$B$2168,2,0)</f>
        <v>Argentina</v>
      </c>
      <c r="H1735" s="18"/>
      <c r="I1735" s="15"/>
      <c r="J1735" s="15"/>
      <c r="K1735" s="18" t="str">
        <f>VLOOKUP(F1735,'Datos por dni'!$B$10:$AM$2168,11,0)</f>
        <v>Días de semana por la mañana</v>
      </c>
      <c r="L1735" s="15"/>
      <c r="M1735" s="15"/>
      <c r="N1735" s="15"/>
      <c r="O1735" s="15"/>
      <c r="P1735" s="15"/>
      <c r="Q1735" s="15"/>
    </row>
    <row r="1736">
      <c r="A1736" s="9" t="s">
        <v>673</v>
      </c>
      <c r="B1736" s="80">
        <f>VLOOKUP(F1736,'Datos por dni'!$B$1217:$AT$2185,2,0)</f>
        <v>44405.50835</v>
      </c>
      <c r="C1736" s="15" t="str">
        <f>VLOOKUP(F1736,'Datos por dni'!$B$1217:$V$2185,9,0)</f>
        <v/>
      </c>
      <c r="D1736" s="15" t="str">
        <f>IFERROR(__xludf.DUMMYFUNCTION("IF(REGEXMATCH(E1736,""^[0-9]{8}$""),""DNI"",IF(E1736&lt;&gt;"""",""OTRO"",""""))"),"DNI")</f>
        <v>DNI</v>
      </c>
      <c r="E1736" s="42" t="s">
        <v>1171</v>
      </c>
      <c r="F1736" s="25">
        <v>4.5202343E7</v>
      </c>
      <c r="G1736" s="15" t="str">
        <f>VLOOKUP(TEXT(F1736,"0"),'Nacionalidades de todo por dni'!$A$2:$B$2168,2,0)</f>
        <v>Argentina</v>
      </c>
      <c r="H1736" s="18"/>
      <c r="I1736" s="15"/>
      <c r="J1736" s="15"/>
      <c r="K1736" s="18" t="str">
        <f>VLOOKUP(F1736,'Datos por dni'!$B$10:$AM$2168,11,0)</f>
        <v>Estudio actualmente </v>
      </c>
      <c r="L1736" s="15"/>
      <c r="M1736" s="15"/>
      <c r="N1736" s="15"/>
      <c r="O1736" s="15"/>
      <c r="P1736" s="15"/>
      <c r="Q1736" s="15"/>
    </row>
    <row r="1737">
      <c r="A1737" s="9" t="s">
        <v>673</v>
      </c>
      <c r="B1737" s="80">
        <f>VLOOKUP(F1737,'Datos por dni'!$B$1217:$AT$2185,2,0)</f>
        <v>44406.85287</v>
      </c>
      <c r="C1737" s="15" t="str">
        <f>VLOOKUP(F1737,'Datos por dni'!$B$1217:$V$2185,9,0)</f>
        <v/>
      </c>
      <c r="D1737" s="15" t="str">
        <f>IFERROR(__xludf.DUMMYFUNCTION("IF(REGEXMATCH(E1737,""^[0-9]{8}$""),""DNI"",IF(E1737&lt;&gt;"""",""OTRO"",""""))"),"DNI")</f>
        <v>DNI</v>
      </c>
      <c r="E1737" s="42" t="s">
        <v>1172</v>
      </c>
      <c r="F1737" s="25">
        <v>3.85357E7</v>
      </c>
      <c r="G1737" s="15" t="str">
        <f>VLOOKUP(TEXT(F1737,"0"),'Nacionalidades de todo por dni'!$A$2:$B$2168,2,0)</f>
        <v>Argentina</v>
      </c>
      <c r="H1737" s="18"/>
      <c r="I1737" s="15"/>
      <c r="J1737" s="15"/>
      <c r="K1737" s="18" t="str">
        <f>VLOOKUP(F1737,'Datos por dni'!$B$10:$AM$2168,11,0)</f>
        <v>Días de semana por la tarde</v>
      </c>
      <c r="L1737" s="15"/>
      <c r="M1737" s="15"/>
      <c r="N1737" s="15"/>
      <c r="O1737" s="15"/>
      <c r="P1737" s="15"/>
      <c r="Q1737" s="15"/>
    </row>
    <row r="1738">
      <c r="A1738" s="9" t="s">
        <v>673</v>
      </c>
      <c r="B1738" s="80">
        <f>VLOOKUP(F1738,'Datos por dni'!$B$1217:$AT$2185,2,0)</f>
        <v>44406.94424</v>
      </c>
      <c r="C1738" s="15" t="str">
        <f>VLOOKUP(F1738,'Datos por dni'!$B$1217:$V$2185,9,0)</f>
        <v/>
      </c>
      <c r="D1738" s="15" t="str">
        <f>IFERROR(__xludf.DUMMYFUNCTION("IF(REGEXMATCH(E1738,""^[0-9]{8}$""),""DNI"",IF(E1738&lt;&gt;"""",""OTRO"",""""))"),"DNI")</f>
        <v>DNI</v>
      </c>
      <c r="E1738" s="42" t="s">
        <v>1173</v>
      </c>
      <c r="F1738" s="25">
        <v>4.6189898E7</v>
      </c>
      <c r="G1738" s="15" t="str">
        <f>VLOOKUP(TEXT(F1738,"0"),'Nacionalidades de todo por dni'!$A$2:$B$2168,2,0)</f>
        <v>Argentina</v>
      </c>
      <c r="H1738" s="18"/>
      <c r="I1738" s="15"/>
      <c r="J1738" s="15"/>
      <c r="K1738" s="18" t="str">
        <f>VLOOKUP(F1738,'Datos por dni'!$B$10:$AM$2168,11,0)</f>
        <v>Fines de semana y feriados</v>
      </c>
      <c r="L1738" s="15"/>
      <c r="M1738" s="15"/>
      <c r="N1738" s="15"/>
      <c r="O1738" s="15"/>
      <c r="P1738" s="15"/>
      <c r="Q1738" s="15"/>
    </row>
    <row r="1739">
      <c r="A1739" s="9" t="s">
        <v>673</v>
      </c>
      <c r="B1739" s="80">
        <f>VLOOKUP(F1739,'Datos por dni'!$B$1217:$AT$2185,2,0)</f>
        <v>44407.0031</v>
      </c>
      <c r="C1739" s="15" t="str">
        <f>VLOOKUP(F1739,'Datos por dni'!$B$1217:$V$2185,9,0)</f>
        <v/>
      </c>
      <c r="D1739" s="15" t="str">
        <f>IFERROR(__xludf.DUMMYFUNCTION("IF(REGEXMATCH(E1739,""^[0-9]{8}$""),""DNI"",IF(E1739&lt;&gt;"""",""OTRO"",""""))"),"DNI")</f>
        <v>DNI</v>
      </c>
      <c r="E1739" s="42" t="s">
        <v>1174</v>
      </c>
      <c r="F1739" s="25">
        <v>4.4747139E7</v>
      </c>
      <c r="G1739" s="15" t="str">
        <f>VLOOKUP(TEXT(F1739,"0"),'Nacionalidades de todo por dni'!$A$2:$B$2168,2,0)</f>
        <v>Argentina</v>
      </c>
      <c r="H1739" s="18"/>
      <c r="I1739" s="15"/>
      <c r="J1739" s="15"/>
      <c r="K1739" s="18" t="str">
        <f>VLOOKUP(F1739,'Datos por dni'!$B$10:$AM$2168,11,0)</f>
        <v>Días de semana por la mañana</v>
      </c>
      <c r="L1739" s="15"/>
      <c r="M1739" s="15"/>
      <c r="N1739" s="15"/>
      <c r="O1739" s="15"/>
      <c r="P1739" s="15"/>
      <c r="Q1739" s="15"/>
    </row>
    <row r="1740">
      <c r="A1740" s="9" t="s">
        <v>673</v>
      </c>
      <c r="B1740" s="80">
        <f>VLOOKUP(F1740,'Datos por dni'!$B$1217:$AT$2185,2,0)</f>
        <v>44407.60281</v>
      </c>
      <c r="C1740" s="15" t="str">
        <f>VLOOKUP(F1740,'Datos por dni'!$B$1217:$V$2185,9,0)</f>
        <v/>
      </c>
      <c r="D1740" s="15" t="str">
        <f>IFERROR(__xludf.DUMMYFUNCTION("IF(REGEXMATCH(E1740,""^[0-9]{8}$""),""DNI"",IF(E1740&lt;&gt;"""",""OTRO"",""""))"),"DNI")</f>
        <v>DNI</v>
      </c>
      <c r="E1740" s="42" t="s">
        <v>1175</v>
      </c>
      <c r="F1740" s="25">
        <v>2.3248284E7</v>
      </c>
      <c r="G1740" s="15" t="str">
        <f>VLOOKUP(TEXT(F1740,"0"),'Nacionalidades de todo por dni'!$A$2:$B$2168,2,0)</f>
        <v>Argentina</v>
      </c>
      <c r="H1740" s="18"/>
      <c r="I1740" s="15"/>
      <c r="J1740" s="15"/>
      <c r="K1740" s="18" t="str">
        <f>VLOOKUP(F1740,'Datos por dni'!$B$10:$AM$2168,11,0)</f>
        <v>Días de semana por la tarde</v>
      </c>
      <c r="L1740" s="15"/>
      <c r="M1740" s="15"/>
      <c r="N1740" s="15"/>
      <c r="O1740" s="15"/>
      <c r="P1740" s="15"/>
      <c r="Q1740" s="15"/>
    </row>
    <row r="1741">
      <c r="A1741" s="9" t="s">
        <v>673</v>
      </c>
      <c r="B1741" s="80">
        <f>VLOOKUP(F1741,'Datos por dni'!$B$1217:$AT$2185,2,0)</f>
        <v>44407.73178</v>
      </c>
      <c r="C1741" s="15" t="str">
        <f>VLOOKUP(F1741,'Datos por dni'!$B$1217:$V$2185,9,0)</f>
        <v/>
      </c>
      <c r="D1741" s="15" t="str">
        <f>IFERROR(__xludf.DUMMYFUNCTION("IF(REGEXMATCH(E1741,""^[0-9]{8}$""),""DNI"",IF(E1741&lt;&gt;"""",""OTRO"",""""))"),"DNI")</f>
        <v>DNI</v>
      </c>
      <c r="E1741" s="42" t="s">
        <v>1176</v>
      </c>
      <c r="F1741" s="25">
        <v>4.1315406E7</v>
      </c>
      <c r="G1741" s="15" t="str">
        <f>VLOOKUP(TEXT(F1741,"0"),'Nacionalidades de todo por dni'!$A$2:$B$2168,2,0)</f>
        <v>Argentina</v>
      </c>
      <c r="H1741" s="18"/>
      <c r="I1741" s="15"/>
      <c r="J1741" s="15"/>
      <c r="K1741" s="18" t="str">
        <f>VLOOKUP(F1741,'Datos por dni'!$B$10:$AM$2168,11,0)</f>
        <v>Días de semana por la mañana</v>
      </c>
      <c r="L1741" s="15"/>
      <c r="M1741" s="15"/>
      <c r="N1741" s="15"/>
      <c r="O1741" s="15"/>
      <c r="P1741" s="15"/>
      <c r="Q1741" s="15"/>
    </row>
    <row r="1742">
      <c r="A1742" s="9" t="s">
        <v>673</v>
      </c>
      <c r="B1742" s="80">
        <f>VLOOKUP(F1742,'Datos por dni'!$B$1217:$AT$2185,2,0)</f>
        <v>44408.43472</v>
      </c>
      <c r="C1742" s="15" t="str">
        <f>VLOOKUP(F1742,'Datos por dni'!$B$1217:$V$2185,9,0)</f>
        <v/>
      </c>
      <c r="D1742" s="15" t="str">
        <f>IFERROR(__xludf.DUMMYFUNCTION("IF(REGEXMATCH(E1742,""^[0-9]{8}$""),""DNI"",IF(E1742&lt;&gt;"""",""OTRO"",""""))"),"DNI")</f>
        <v>DNI</v>
      </c>
      <c r="E1742" s="42" t="s">
        <v>1177</v>
      </c>
      <c r="F1742" s="25">
        <v>4.3249724E7</v>
      </c>
      <c r="G1742" s="15" t="str">
        <f>VLOOKUP(TEXT(F1742,"0"),'Nacionalidades de todo por dni'!$A$2:$B$2168,2,0)</f>
        <v>Argentina</v>
      </c>
      <c r="H1742" s="18"/>
      <c r="I1742" s="15"/>
      <c r="J1742" s="15"/>
      <c r="K1742" s="18" t="str">
        <f>VLOOKUP(F1742,'Datos por dni'!$B$10:$AM$2168,11,0)</f>
        <v>Días de semana por la tarde</v>
      </c>
      <c r="L1742" s="15"/>
      <c r="M1742" s="15"/>
      <c r="N1742" s="15"/>
      <c r="O1742" s="15"/>
      <c r="P1742" s="15"/>
      <c r="Q1742" s="15"/>
    </row>
    <row r="1743">
      <c r="A1743" s="9" t="s">
        <v>673</v>
      </c>
      <c r="B1743" s="80">
        <f>VLOOKUP(F1743,'Datos por dni'!$B$1217:$AT$2185,2,0)</f>
        <v>44408.73597</v>
      </c>
      <c r="C1743" s="15" t="str">
        <f>VLOOKUP(F1743,'Datos por dni'!$B$1217:$V$2185,9,0)</f>
        <v/>
      </c>
      <c r="D1743" s="15" t="str">
        <f>IFERROR(__xludf.DUMMYFUNCTION("IF(REGEXMATCH(E1743,""^[0-9]{8}$""),""DNI"",IF(E1743&lt;&gt;"""",""OTRO"",""""))"),"DNI")</f>
        <v>DNI</v>
      </c>
      <c r="E1743" s="42" t="s">
        <v>1178</v>
      </c>
      <c r="F1743" s="25">
        <v>4.1010221E7</v>
      </c>
      <c r="G1743" s="15" t="str">
        <f>VLOOKUP(TEXT(F1743,"0"),'Nacionalidades de todo por dni'!$A$2:$B$2168,2,0)</f>
        <v>Argentina</v>
      </c>
      <c r="H1743" s="18"/>
      <c r="I1743" s="15"/>
      <c r="J1743" s="15"/>
      <c r="K1743" s="18" t="str">
        <f>VLOOKUP(F1743,'Datos por dni'!$B$10:$AM$2168,11,0)</f>
        <v>Dias de semana por la tarde/ y fines de semana y feriados</v>
      </c>
      <c r="L1743" s="15"/>
      <c r="M1743" s="15"/>
      <c r="N1743" s="15"/>
      <c r="O1743" s="15"/>
      <c r="P1743" s="15"/>
      <c r="Q1743" s="15"/>
    </row>
    <row r="1744">
      <c r="A1744" s="9" t="s">
        <v>673</v>
      </c>
      <c r="B1744" s="80">
        <f>VLOOKUP(F1744,'Datos por dni'!$B$1217:$AT$2185,2,0)</f>
        <v>44408.78759</v>
      </c>
      <c r="C1744" s="15" t="str">
        <f>VLOOKUP(F1744,'Datos por dni'!$B$1217:$V$2185,9,0)</f>
        <v/>
      </c>
      <c r="D1744" s="15" t="str">
        <f>IFERROR(__xludf.DUMMYFUNCTION("IF(REGEXMATCH(E1744,""^[0-9]{8}$""),""DNI"",IF(E1744&lt;&gt;"""",""OTRO"",""""))"),"DNI")</f>
        <v>DNI</v>
      </c>
      <c r="E1744" s="42" t="s">
        <v>1179</v>
      </c>
      <c r="F1744" s="25">
        <v>2.8169097E7</v>
      </c>
      <c r="G1744" s="15" t="str">
        <f>VLOOKUP(TEXT(F1744,"0"),'Nacionalidades de todo por dni'!$A$2:$B$2168,2,0)</f>
        <v>Argentina</v>
      </c>
      <c r="H1744" s="18"/>
      <c r="I1744" s="15"/>
      <c r="J1744" s="15"/>
      <c r="K1744" s="18" t="str">
        <f>VLOOKUP(F1744,'Datos por dni'!$B$10:$AM$2168,11,0)</f>
        <v>Días de semana por la tarde</v>
      </c>
      <c r="L1744" s="15"/>
      <c r="M1744" s="15"/>
      <c r="N1744" s="15"/>
      <c r="O1744" s="15"/>
      <c r="P1744" s="15"/>
      <c r="Q1744" s="15"/>
    </row>
    <row r="1745">
      <c r="A1745" s="9" t="s">
        <v>673</v>
      </c>
      <c r="B1745" s="80">
        <f>VLOOKUP(F1745,'Datos por dni'!$B$1217:$AT$2185,2,0)</f>
        <v>44410.02553</v>
      </c>
      <c r="C1745" s="15" t="str">
        <f>VLOOKUP(F1745,'Datos por dni'!$B$1217:$V$2185,9,0)</f>
        <v/>
      </c>
      <c r="D1745" s="15" t="str">
        <f>IFERROR(__xludf.DUMMYFUNCTION("IF(REGEXMATCH(E1745,""^[0-9]{8}$""),""DNI"",IF(E1745&lt;&gt;"""",""OTRO"",""""))"),"DNI")</f>
        <v>DNI</v>
      </c>
      <c r="E1745" s="42" t="s">
        <v>230</v>
      </c>
      <c r="F1745" s="25">
        <v>9.4438E7</v>
      </c>
      <c r="G1745" s="15" t="str">
        <f>VLOOKUP(TEXT(F1745,"0"),'Nacionalidades de todo por dni'!$A$2:$B$2168,2,0)</f>
        <v>Brasil</v>
      </c>
      <c r="H1745" s="18" t="str">
        <f>LEFT(K1745,1)</f>
        <v>3</v>
      </c>
      <c r="I1745" s="18" t="str">
        <f>IF(ISNUMBER(SEARCH("veces",K1745)),MID(K1745,FIND("veces",K1745)-2,1),"")</f>
        <v>4</v>
      </c>
      <c r="J1745" s="15"/>
      <c r="K1745" s="18" t="str">
        <f>VLOOKUP(F1745,'Datos por dni'!$B$10:$AM$2168,11,0)</f>
        <v>3 horas diarias, 4 veces por semana, de lunes a viernes por la TARDE.</v>
      </c>
      <c r="L1745" s="15"/>
      <c r="M1745" s="15"/>
      <c r="N1745" s="15"/>
      <c r="O1745" s="15"/>
      <c r="P1745" s="15"/>
      <c r="Q1745" s="15"/>
    </row>
    <row r="1746">
      <c r="A1746" s="9" t="s">
        <v>673</v>
      </c>
      <c r="B1746" s="80">
        <f>VLOOKUP(F1746,'Datos por dni'!$B$1217:$AT$2185,2,0)</f>
        <v>44410.62193</v>
      </c>
      <c r="C1746" s="15" t="str">
        <f>VLOOKUP(F1746,'Datos por dni'!$B$1217:$V$2185,9,0)</f>
        <v/>
      </c>
      <c r="D1746" s="15" t="str">
        <f>IFERROR(__xludf.DUMMYFUNCTION("IF(REGEXMATCH(E1746,""^[0-9]{8}$""),""DNI"",IF(E1746&lt;&gt;"""",""OTRO"",""""))"),"DNI")</f>
        <v>DNI</v>
      </c>
      <c r="E1746" s="42" t="s">
        <v>1180</v>
      </c>
      <c r="F1746" s="25">
        <v>3.933302E7</v>
      </c>
      <c r="G1746" s="15" t="str">
        <f>VLOOKUP(TEXT(F1746,"0"),'Nacionalidades de todo por dni'!$A$2:$B$2168,2,0)</f>
        <v>Argentina</v>
      </c>
      <c r="H1746" s="18"/>
      <c r="I1746" s="15"/>
      <c r="J1746" s="15"/>
      <c r="K1746" s="18" t="str">
        <f>VLOOKUP(F1746,'Datos por dni'!$B$10:$AM$2168,11,0)</f>
        <v>Domingo, o algún día de la semana</v>
      </c>
      <c r="L1746" s="15"/>
      <c r="M1746" s="15"/>
      <c r="N1746" s="15"/>
      <c r="O1746" s="15"/>
      <c r="P1746" s="15"/>
      <c r="Q1746" s="15"/>
    </row>
    <row r="1747">
      <c r="A1747" s="9" t="s">
        <v>673</v>
      </c>
      <c r="B1747" s="80">
        <f>VLOOKUP(F1747,'Datos por dni'!$B$1217:$AT$2185,2,0)</f>
        <v>44411.8298</v>
      </c>
      <c r="C1747" s="15" t="str">
        <f>VLOOKUP(F1747,'Datos por dni'!$B$1217:$V$2185,9,0)</f>
        <v/>
      </c>
      <c r="D1747" s="15" t="str">
        <f>IFERROR(__xludf.DUMMYFUNCTION("IF(REGEXMATCH(E1747,""^[0-9]{8}$""),""DNI"",IF(E1747&lt;&gt;"""",""OTRO"",""""))"),"DNI")</f>
        <v>DNI</v>
      </c>
      <c r="E1747" s="42" t="s">
        <v>1181</v>
      </c>
      <c r="F1747" s="25">
        <v>2.7699125E7</v>
      </c>
      <c r="G1747" s="15" t="str">
        <f>VLOOKUP(TEXT(F1747,"0"),'Nacionalidades de todo por dni'!$A$2:$B$2168,2,0)</f>
        <v>Argentina</v>
      </c>
      <c r="H1747" s="18"/>
      <c r="I1747" s="15"/>
      <c r="J1747" s="15"/>
      <c r="K1747" s="18" t="str">
        <f>VLOOKUP(F1747,'Datos por dni'!$B$10:$AM$2168,11,0)</f>
        <v>Alunos días de la semana por la tarde noche (lunes y viernes) y un día por la mañana (jueves).</v>
      </c>
      <c r="L1747" s="15"/>
      <c r="M1747" s="15"/>
      <c r="N1747" s="15"/>
      <c r="O1747" s="15"/>
      <c r="P1747" s="15"/>
      <c r="Q1747" s="15"/>
    </row>
    <row r="1748">
      <c r="A1748" s="9" t="s">
        <v>673</v>
      </c>
      <c r="B1748" s="80">
        <f>VLOOKUP(F1748,'Datos por dni'!$B$1217:$AT$2185,2,0)</f>
        <v>44411.89222</v>
      </c>
      <c r="C1748" s="15" t="str">
        <f>VLOOKUP(F1748,'Datos por dni'!$B$1217:$V$2185,9,0)</f>
        <v/>
      </c>
      <c r="D1748" s="15" t="str">
        <f>IFERROR(__xludf.DUMMYFUNCTION("IF(REGEXMATCH(E1748,""^[0-9]{8}$""),""DNI"",IF(E1748&lt;&gt;"""",""OTRO"",""""))"),"DNI")</f>
        <v>DNI</v>
      </c>
      <c r="E1748" s="42" t="s">
        <v>1182</v>
      </c>
      <c r="F1748" s="25">
        <v>3.4707944E7</v>
      </c>
      <c r="G1748" s="15" t="str">
        <f>VLOOKUP(TEXT(F1748,"0"),'Nacionalidades de todo por dni'!$A$2:$B$2168,2,0)</f>
        <v>Argentina</v>
      </c>
      <c r="H1748" s="18"/>
      <c r="I1748" s="15"/>
      <c r="J1748" s="15"/>
      <c r="K1748" s="18" t="str">
        <f>VLOOKUP(F1748,'Datos por dni'!$B$10:$AM$2168,11,0)</f>
        <v>Fines de semana y feriados</v>
      </c>
      <c r="L1748" s="15"/>
      <c r="M1748" s="15"/>
      <c r="N1748" s="15"/>
      <c r="O1748" s="15"/>
      <c r="P1748" s="15"/>
      <c r="Q1748" s="15"/>
    </row>
    <row r="1749">
      <c r="A1749" s="9" t="s">
        <v>673</v>
      </c>
      <c r="B1749" s="80">
        <f>VLOOKUP(F1749,'Datos por dni'!$B$1217:$AT$2185,2,0)</f>
        <v>44412.50073</v>
      </c>
      <c r="C1749" s="15" t="str">
        <f>VLOOKUP(F1749,'Datos por dni'!$B$1217:$V$2185,9,0)</f>
        <v/>
      </c>
      <c r="D1749" s="15" t="str">
        <f>IFERROR(__xludf.DUMMYFUNCTION("IF(REGEXMATCH(E1749,""^[0-9]{8}$""),""DNI"",IF(E1749&lt;&gt;"""",""OTRO"",""""))"),"DNI")</f>
        <v>DNI</v>
      </c>
      <c r="E1749" s="42" t="s">
        <v>1183</v>
      </c>
      <c r="F1749" s="25">
        <v>4.3288899E7</v>
      </c>
      <c r="G1749" s="15" t="str">
        <f>VLOOKUP(TEXT(F1749,"0"),'Nacionalidades de todo por dni'!$A$2:$B$2168,2,0)</f>
        <v>Argentina</v>
      </c>
      <c r="H1749" s="18"/>
      <c r="I1749" s="15"/>
      <c r="J1749" s="15"/>
      <c r="K1749" s="18" t="str">
        <f>VLOOKUP(F1749,'Datos por dni'!$B$10:$AM$2168,11,0)</f>
        <v>Algunos Dias de semana por la mañana y fines de semana/feriados </v>
      </c>
      <c r="L1749" s="15"/>
      <c r="M1749" s="15"/>
      <c r="N1749" s="15"/>
      <c r="O1749" s="15"/>
      <c r="P1749" s="15"/>
      <c r="Q1749" s="15"/>
    </row>
    <row r="1750">
      <c r="A1750" s="9" t="s">
        <v>673</v>
      </c>
      <c r="B1750" s="80">
        <f>VLOOKUP(F1750,'Datos por dni'!$B$1217:$AT$2185,2,0)</f>
        <v>44415.47055</v>
      </c>
      <c r="C1750" s="15" t="str">
        <f>VLOOKUP(F1750,'Datos por dni'!$B$1217:$V$2185,9,0)</f>
        <v/>
      </c>
      <c r="D1750" s="15" t="str">
        <f>IFERROR(__xludf.DUMMYFUNCTION("IF(REGEXMATCH(E1750,""^[0-9]{8}$""),""DNI"",IF(E1750&lt;&gt;"""",""OTRO"",""""))"),"DNI")</f>
        <v>DNI</v>
      </c>
      <c r="E1750" s="42" t="s">
        <v>1184</v>
      </c>
      <c r="F1750" s="25">
        <v>2.9049844E7</v>
      </c>
      <c r="G1750" s="15" t="str">
        <f>VLOOKUP(TEXT(F1750,"0"),'Nacionalidades de todo por dni'!$A$2:$B$2168,2,0)</f>
        <v>Argentina</v>
      </c>
      <c r="H1750" s="18"/>
      <c r="I1750" s="15"/>
      <c r="J1750" s="15"/>
      <c r="K1750" s="18" t="str">
        <f>VLOOKUP(F1750,'Datos por dni'!$B$10:$AM$2168,11,0)</f>
        <v>Trabajo de lunes a viernes todos los días y tengo 2 hijos que tienen sus actividades. Estoy estudiando un diplomado de sustentabilidad en la UNSAM. No tengo mucho tiempo, pero quisiera formar parte de alguna manera activa. Algunos fines de semana estoy libre.</v>
      </c>
      <c r="L1750" s="15"/>
      <c r="M1750" s="15"/>
      <c r="N1750" s="15"/>
      <c r="O1750" s="15"/>
      <c r="P1750" s="15"/>
      <c r="Q1750" s="15"/>
    </row>
    <row r="1751">
      <c r="A1751" s="9" t="s">
        <v>673</v>
      </c>
      <c r="B1751" s="80">
        <f>VLOOKUP(F1751,'Datos por dni'!$B$1217:$AT$2185,2,0)</f>
        <v>44417.50425</v>
      </c>
      <c r="C1751" s="15" t="str">
        <f>VLOOKUP(F1751,'Datos por dni'!$B$1217:$V$2185,9,0)</f>
        <v/>
      </c>
      <c r="D1751" s="15" t="str">
        <f>IFERROR(__xludf.DUMMYFUNCTION("IF(REGEXMATCH(E1751,""^[0-9]{8}$""),""DNI"",IF(E1751&lt;&gt;"""",""OTRO"",""""))"),"DNI")</f>
        <v>DNI</v>
      </c>
      <c r="E1751" s="42" t="s">
        <v>1185</v>
      </c>
      <c r="F1751" s="25">
        <v>4.0044142E7</v>
      </c>
      <c r="G1751" s="15" t="str">
        <f>VLOOKUP(TEXT(F1751,"0"),'Nacionalidades de todo por dni'!$A$2:$B$2168,2,0)</f>
        <v>Argentina</v>
      </c>
      <c r="H1751" s="18"/>
      <c r="I1751" s="15"/>
      <c r="J1751" s="15"/>
      <c r="K1751" s="18" t="str">
        <f>VLOOKUP(F1751,'Datos por dni'!$B$10:$AM$2168,11,0)</f>
        <v>Días de semana por la tarde</v>
      </c>
      <c r="L1751" s="15"/>
      <c r="M1751" s="15"/>
      <c r="N1751" s="15"/>
      <c r="O1751" s="15"/>
      <c r="P1751" s="15"/>
      <c r="Q1751" s="15"/>
    </row>
    <row r="1752">
      <c r="A1752" s="9" t="s">
        <v>673</v>
      </c>
      <c r="B1752" s="80">
        <f>VLOOKUP(F1752,'Datos por dni'!$B$1217:$AT$2185,2,0)</f>
        <v>44417.61794</v>
      </c>
      <c r="C1752" s="15" t="str">
        <f>VLOOKUP(F1752,'Datos por dni'!$B$1217:$V$2185,9,0)</f>
        <v/>
      </c>
      <c r="D1752" s="15" t="str">
        <f>IFERROR(__xludf.DUMMYFUNCTION("IF(REGEXMATCH(E1752,""^[0-9]{8}$""),""DNI"",IF(E1752&lt;&gt;"""",""OTRO"",""""))"),"DNI")</f>
        <v>DNI</v>
      </c>
      <c r="E1752" s="42" t="s">
        <v>1186</v>
      </c>
      <c r="F1752" s="25">
        <v>3.8724028E7</v>
      </c>
      <c r="G1752" s="15" t="str">
        <f>VLOOKUP(TEXT(F1752,"0"),'Nacionalidades de todo por dni'!$A$2:$B$2168,2,0)</f>
        <v>Argentina</v>
      </c>
      <c r="H1752" s="18"/>
      <c r="I1752" s="15"/>
      <c r="J1752" s="15"/>
      <c r="K1752" s="18" t="str">
        <f>VLOOKUP(F1752,'Datos por dni'!$B$10:$AM$2168,11,0)</f>
        <v>Fines de semana y feriados</v>
      </c>
      <c r="L1752" s="15"/>
      <c r="M1752" s="15"/>
      <c r="N1752" s="15"/>
      <c r="O1752" s="15"/>
      <c r="P1752" s="15"/>
      <c r="Q1752" s="15"/>
    </row>
    <row r="1753" hidden="1">
      <c r="A1753" s="9" t="s">
        <v>673</v>
      </c>
      <c r="B1753" s="80">
        <f>VLOOKUP(F1753,'Datos por dni'!$B$1217:$AT$2185,2,0)</f>
        <v>44417.69546</v>
      </c>
      <c r="C1753" s="15" t="str">
        <f>VLOOKUP(F1753,'Datos por dni'!$B$1217:$V$2185,9,0)</f>
        <v/>
      </c>
      <c r="D1753" s="15" t="str">
        <f>IFERROR(__xludf.DUMMYFUNCTION("IF(REGEXMATCH(E1753,""^[0-9]{8}$""),""DNI"",IF(E1753&lt;&gt;"""",""OTRO"",""""))"),"OTRO")</f>
        <v>OTRO</v>
      </c>
      <c r="E1753" s="42" t="s">
        <v>1187</v>
      </c>
      <c r="F1753" s="25">
        <v>0.0</v>
      </c>
      <c r="G1753" s="15" t="str">
        <f>VLOOKUP(TEXT(F1753,"0"),'Nacionalidades de todo por dni'!$A$2:$B$2168,2,0)</f>
        <v>Estadounidense</v>
      </c>
      <c r="H1753" s="18"/>
      <c r="I1753" s="15"/>
      <c r="J1753" s="15"/>
      <c r="K1753" s="18" t="str">
        <f>VLOOKUP(F1753,'Datos por dni'!$B$10:$AM$2168,11,0)</f>
        <v>Días de semana por la tarde</v>
      </c>
      <c r="L1753" s="15"/>
      <c r="M1753" s="15"/>
      <c r="N1753" s="15"/>
      <c r="O1753" s="15"/>
      <c r="P1753" s="15"/>
      <c r="Q1753" s="15"/>
    </row>
    <row r="1754">
      <c r="A1754" s="9" t="s">
        <v>673</v>
      </c>
      <c r="B1754" s="80">
        <f>VLOOKUP(F1754,'Datos por dni'!$B$1217:$AT$2185,2,0)</f>
        <v>44417.94378</v>
      </c>
      <c r="C1754" s="15" t="str">
        <f>VLOOKUP(F1754,'Datos por dni'!$B$1217:$V$2185,9,0)</f>
        <v/>
      </c>
      <c r="D1754" s="15" t="str">
        <f>IFERROR(__xludf.DUMMYFUNCTION("IF(REGEXMATCH(E1754,""^[0-9]{8}$""),""DNI"",IF(E1754&lt;&gt;"""",""OTRO"",""""))"),"DNI")</f>
        <v>DNI</v>
      </c>
      <c r="E1754" s="42" t="s">
        <v>1188</v>
      </c>
      <c r="F1754" s="108">
        <v>3.9392615E7</v>
      </c>
      <c r="G1754" s="15" t="str">
        <f>VLOOKUP(TEXT(F1754,"0"),'Nacionalidades de todo por dni'!$A$2:$B$2168,2,0)</f>
        <v>Argentina</v>
      </c>
      <c r="H1754" s="18"/>
      <c r="I1754" s="15"/>
      <c r="J1754" s="15"/>
      <c r="K1754" s="18" t="str">
        <f>VLOOKUP(F1754,'Datos por dni'!$B$10:$AM$2168,11,0)</f>
        <v>Fines de semana y feriados</v>
      </c>
      <c r="L1754" s="15"/>
      <c r="M1754" s="15"/>
      <c r="N1754" s="15"/>
      <c r="O1754" s="15"/>
      <c r="P1754" s="15"/>
      <c r="Q1754" s="15"/>
    </row>
    <row r="1755">
      <c r="A1755" s="9" t="s">
        <v>673</v>
      </c>
      <c r="B1755" s="80">
        <f>VLOOKUP(F1755,'Datos por dni'!$B$1217:$AT$2185,2,0)</f>
        <v>44418.02922</v>
      </c>
      <c r="C1755" s="15" t="str">
        <f>VLOOKUP(F1755,'Datos por dni'!$B$1217:$V$2185,9,0)</f>
        <v/>
      </c>
      <c r="D1755" s="15" t="str">
        <f>IFERROR(__xludf.DUMMYFUNCTION("IF(REGEXMATCH(E1755,""^[0-9]{8}$""),""DNI"",IF(E1755&lt;&gt;"""",""OTRO"",""""))"),"DNI")</f>
        <v>DNI</v>
      </c>
      <c r="E1755" s="42" t="s">
        <v>1189</v>
      </c>
      <c r="F1755" s="108">
        <v>3.7217975E7</v>
      </c>
      <c r="G1755" s="15" t="str">
        <f>VLOOKUP(TEXT(F1755,"0"),'Nacionalidades de todo por dni'!$A$2:$B$2168,2,0)</f>
        <v>Argentina</v>
      </c>
      <c r="H1755" s="18"/>
      <c r="I1755" s="15"/>
      <c r="J1755" s="15"/>
      <c r="K1755" s="18" t="str">
        <f>VLOOKUP(F1755,'Datos por dni'!$B$10:$AM$2168,11,0)</f>
        <v>Fines de semana y feriados</v>
      </c>
      <c r="L1755" s="15"/>
      <c r="M1755" s="15"/>
      <c r="N1755" s="15"/>
      <c r="O1755" s="15"/>
      <c r="P1755" s="15"/>
      <c r="Q1755" s="15"/>
    </row>
    <row r="1756">
      <c r="A1756" s="9" t="s">
        <v>673</v>
      </c>
      <c r="B1756" s="80">
        <f>VLOOKUP(F1756,'Datos por dni'!$B$1217:$AT$2185,2,0)</f>
        <v>44418.52975</v>
      </c>
      <c r="C1756" s="15" t="str">
        <f>VLOOKUP(F1756,'Datos por dni'!$B$1217:$V$2185,9,0)</f>
        <v/>
      </c>
      <c r="D1756" s="15" t="str">
        <f>IFERROR(__xludf.DUMMYFUNCTION("IF(REGEXMATCH(E1756,""^[0-9]{8}$""),""DNI"",IF(E1756&lt;&gt;"""",""OTRO"",""""))"),"DNI")</f>
        <v>DNI</v>
      </c>
      <c r="E1756" s="42" t="s">
        <v>1190</v>
      </c>
      <c r="F1756" s="108">
        <v>3.572747E7</v>
      </c>
      <c r="G1756" s="15" t="str">
        <f>VLOOKUP(TEXT(F1756,"0"),'Nacionalidades de todo por dni'!$A$2:$B$2168,2,0)</f>
        <v>Argentina</v>
      </c>
      <c r="H1756" s="18"/>
      <c r="I1756" s="15"/>
      <c r="J1756" s="15"/>
      <c r="K1756" s="18" t="str">
        <f>VLOOKUP(F1756,'Datos por dni'!$B$10:$AM$2168,11,0)</f>
        <v>Algunos dias de semana a la mañana</v>
      </c>
      <c r="L1756" s="15"/>
      <c r="M1756" s="15"/>
      <c r="N1756" s="15"/>
      <c r="O1756" s="15"/>
      <c r="P1756" s="15"/>
      <c r="Q1756" s="15"/>
    </row>
    <row r="1757">
      <c r="A1757" s="9" t="s">
        <v>673</v>
      </c>
      <c r="B1757" s="80">
        <f>VLOOKUP(F1757,'Datos por dni'!$B$1217:$AT$2185,2,0)</f>
        <v>44418.53201</v>
      </c>
      <c r="C1757" s="15" t="str">
        <f>VLOOKUP(F1757,'Datos por dni'!$B$1217:$V$2185,9,0)</f>
        <v/>
      </c>
      <c r="D1757" s="15" t="str">
        <f>IFERROR(__xludf.DUMMYFUNCTION("IF(REGEXMATCH(E1757,""^[0-9]{8}$""),""DNI"",IF(E1757&lt;&gt;"""",""OTRO"",""""))"),"DNI")</f>
        <v>DNI</v>
      </c>
      <c r="E1757" s="42" t="s">
        <v>1191</v>
      </c>
      <c r="F1757" s="108">
        <v>3.7184556E7</v>
      </c>
      <c r="G1757" s="15" t="str">
        <f>VLOOKUP(TEXT(F1757,"0"),'Nacionalidades de todo por dni'!$A$2:$B$2168,2,0)</f>
        <v>Argentina</v>
      </c>
      <c r="H1757" s="18"/>
      <c r="I1757" s="15"/>
      <c r="J1757" s="15"/>
      <c r="K1757" s="18" t="str">
        <f>VLOOKUP(F1757,'Datos por dni'!$B$10:$AM$2168,11,0)</f>
        <v>Fines de semana y feriados</v>
      </c>
      <c r="L1757" s="15"/>
      <c r="M1757" s="15"/>
      <c r="N1757" s="15"/>
      <c r="O1757" s="15"/>
      <c r="P1757" s="15"/>
      <c r="Q1757" s="15"/>
    </row>
    <row r="1758">
      <c r="A1758" s="9" t="s">
        <v>673</v>
      </c>
      <c r="B1758" s="80">
        <f>VLOOKUP(F1758,'Datos por dni'!$B$1217:$AT$2185,2,0)</f>
        <v>44418.78878</v>
      </c>
      <c r="C1758" s="15" t="str">
        <f>VLOOKUP(F1758,'Datos por dni'!$B$1217:$V$2185,9,0)</f>
        <v/>
      </c>
      <c r="D1758" s="15" t="str">
        <f>IFERROR(__xludf.DUMMYFUNCTION("IF(REGEXMATCH(E1758,""^[0-9]{8}$""),""DNI"",IF(E1758&lt;&gt;"""",""OTRO"",""""))"),"DNI")</f>
        <v>DNI</v>
      </c>
      <c r="E1758" s="42" t="s">
        <v>1192</v>
      </c>
      <c r="F1758" s="108">
        <v>3.1624764E7</v>
      </c>
      <c r="G1758" s="15" t="str">
        <f>VLOOKUP(TEXT(F1758,"0"),'Nacionalidades de todo por dni'!$A$2:$B$2168,2,0)</f>
        <v>Argentina</v>
      </c>
      <c r="H1758" s="18"/>
      <c r="I1758" s="15"/>
      <c r="J1758" s="15"/>
      <c r="K1758" s="18" t="str">
        <f>VLOOKUP(F1758,'Datos por dni'!$B$10:$AM$2168,11,0)</f>
        <v>Fines de semana y feriados</v>
      </c>
      <c r="L1758" s="15"/>
      <c r="M1758" s="15"/>
      <c r="N1758" s="15"/>
      <c r="O1758" s="15"/>
      <c r="P1758" s="15"/>
      <c r="Q1758" s="15"/>
    </row>
    <row r="1759">
      <c r="A1759" s="9" t="s">
        <v>673</v>
      </c>
      <c r="B1759" s="80">
        <f>VLOOKUP(F1759,'Datos por dni'!$B$1217:$AT$2185,2,0)</f>
        <v>44419.07924</v>
      </c>
      <c r="C1759" s="15" t="str">
        <f>VLOOKUP(F1759,'Datos por dni'!$B$1217:$V$2185,9,0)</f>
        <v/>
      </c>
      <c r="D1759" s="15" t="str">
        <f>IFERROR(__xludf.DUMMYFUNCTION("IF(REGEXMATCH(E1759,""^[0-9]{8}$""),""DNI"",IF(E1759&lt;&gt;"""",""OTRO"",""""))"),"DNI")</f>
        <v>DNI</v>
      </c>
      <c r="E1759" s="42" t="s">
        <v>1193</v>
      </c>
      <c r="F1759" s="108">
        <v>4.4486629E7</v>
      </c>
      <c r="G1759" s="15" t="str">
        <f>VLOOKUP(TEXT(F1759,"0"),'Nacionalidades de todo por dni'!$A$2:$B$2168,2,0)</f>
        <v>Argentina</v>
      </c>
      <c r="H1759" s="18"/>
      <c r="I1759" s="15"/>
      <c r="J1759" s="15"/>
      <c r="K1759" s="18" t="str">
        <f>VLOOKUP(F1759,'Datos por dni'!$B$10:$AM$2168,11,0)</f>
        <v>Fines de semana y feriados</v>
      </c>
      <c r="L1759" s="15"/>
      <c r="M1759" s="15"/>
      <c r="N1759" s="15"/>
      <c r="O1759" s="15"/>
      <c r="P1759" s="15"/>
      <c r="Q1759" s="15"/>
    </row>
    <row r="1760">
      <c r="A1760" s="9" t="s">
        <v>673</v>
      </c>
      <c r="B1760" s="80">
        <f>VLOOKUP(F1760,'Datos por dni'!$B$1217:$AT$2185,2,0)</f>
        <v>44419.10189</v>
      </c>
      <c r="C1760" s="15" t="str">
        <f>VLOOKUP(F1760,'Datos por dni'!$B$1217:$V$2185,9,0)</f>
        <v/>
      </c>
      <c r="D1760" s="15" t="str">
        <f>IFERROR(__xludf.DUMMYFUNCTION("IF(REGEXMATCH(E1760,""^[0-9]{8}$""),""DNI"",IF(E1760&lt;&gt;"""",""OTRO"",""""))"),"OTRO")</f>
        <v>OTRO</v>
      </c>
      <c r="E1760" s="42" t="s">
        <v>1194</v>
      </c>
      <c r="F1760" s="25">
        <v>2.04898553E8</v>
      </c>
      <c r="G1760" s="15" t="str">
        <f>VLOOKUP(TEXT(F1760,"0"),'Nacionalidades de todo por dni'!$A$2:$B$2168,2,0)</f>
        <v>Chile</v>
      </c>
      <c r="H1760" s="18"/>
      <c r="I1760" s="15"/>
      <c r="J1760" s="15"/>
      <c r="K1760" s="18" t="str">
        <f>VLOOKUP(F1760,'Datos por dni'!$B$10:$AM$2168,11,0)</f>
        <v>Fines de semana y feriados</v>
      </c>
      <c r="L1760" s="15"/>
      <c r="M1760" s="15"/>
      <c r="N1760" s="15"/>
      <c r="O1760" s="15"/>
      <c r="P1760" s="15"/>
      <c r="Q1760" s="15"/>
    </row>
    <row r="1761">
      <c r="A1761" s="9" t="s">
        <v>673</v>
      </c>
      <c r="B1761" s="80">
        <f>VLOOKUP(F1761,'Datos por dni'!$B$1217:$AT$2185,2,0)</f>
        <v>44419.82185</v>
      </c>
      <c r="C1761" s="15" t="str">
        <f>VLOOKUP(F1761,'Datos por dni'!$B$1217:$V$2185,9,0)</f>
        <v/>
      </c>
      <c r="D1761" s="15" t="str">
        <f>IFERROR(__xludf.DUMMYFUNCTION("IF(REGEXMATCH(E1761,""^[0-9]{8}$""),""DNI"",IF(E1761&lt;&gt;"""",""OTRO"",""""))"),"DNI")</f>
        <v>DNI</v>
      </c>
      <c r="E1761" s="42" t="s">
        <v>1195</v>
      </c>
      <c r="F1761" s="25">
        <v>4.3022716E7</v>
      </c>
      <c r="G1761" s="15" t="str">
        <f>VLOOKUP(TEXT(F1761,"0"),'Nacionalidades de todo por dni'!$A$2:$B$2168,2,0)</f>
        <v>Argentina</v>
      </c>
      <c r="H1761" s="18"/>
      <c r="I1761" s="15"/>
      <c r="J1761" s="15"/>
      <c r="K1761" s="18" t="str">
        <f>VLOOKUP(F1761,'Datos por dni'!$B$10:$AM$2168,11,0)</f>
        <v>Fines de semana y feriados</v>
      </c>
      <c r="L1761" s="15"/>
      <c r="M1761" s="15"/>
      <c r="N1761" s="15"/>
      <c r="O1761" s="15"/>
      <c r="P1761" s="15"/>
      <c r="Q1761" s="15"/>
    </row>
    <row r="1762">
      <c r="A1762" s="9" t="s">
        <v>673</v>
      </c>
      <c r="B1762" s="80">
        <f>VLOOKUP(F1762,'Datos por dni'!$B$1217:$AT$2185,2,0)</f>
        <v>44420.68816</v>
      </c>
      <c r="C1762" s="15" t="str">
        <f>VLOOKUP(F1762,'Datos por dni'!$B$1217:$V$2185,9,0)</f>
        <v/>
      </c>
      <c r="D1762" s="15" t="str">
        <f>IFERROR(__xludf.DUMMYFUNCTION("IF(REGEXMATCH(E1762,""^[0-9]{8}$""),""DNI"",IF(E1762&lt;&gt;"""",""OTRO"",""""))"),"DNI")</f>
        <v>DNI</v>
      </c>
      <c r="E1762" s="42" t="s">
        <v>1196</v>
      </c>
      <c r="F1762" s="25">
        <v>4.5264964E7</v>
      </c>
      <c r="G1762" s="15" t="str">
        <f>VLOOKUP(TEXT(F1762,"0"),'Nacionalidades de todo por dni'!$A$2:$B$2168,2,0)</f>
        <v>Argentina</v>
      </c>
      <c r="H1762" s="18"/>
      <c r="I1762" s="15"/>
      <c r="J1762" s="15"/>
      <c r="K1762" s="18" t="str">
        <f>VLOOKUP(F1762,'Datos por dni'!$B$10:$AM$2168,11,0)</f>
        <v>Días de semana por la tarde y fines de semana </v>
      </c>
      <c r="L1762" s="15"/>
      <c r="M1762" s="15"/>
      <c r="N1762" s="15"/>
      <c r="O1762" s="15"/>
      <c r="P1762" s="15"/>
      <c r="Q1762" s="15"/>
    </row>
    <row r="1763">
      <c r="A1763" s="9" t="s">
        <v>673</v>
      </c>
      <c r="B1763" s="80">
        <f>VLOOKUP(F1763,'Datos por dni'!$B$1217:$AT$2185,2,0)</f>
        <v>44421.48143</v>
      </c>
      <c r="C1763" s="15" t="str">
        <f>VLOOKUP(F1763,'Datos por dni'!$B$1217:$V$2185,9,0)</f>
        <v/>
      </c>
      <c r="D1763" s="15" t="str">
        <f>IFERROR(__xludf.DUMMYFUNCTION("IF(REGEXMATCH(E1763,""^[0-9]{8}$""),""DNI"",IF(E1763&lt;&gt;"""",""OTRO"",""""))"),"DNI")</f>
        <v>DNI</v>
      </c>
      <c r="E1763" s="42" t="s">
        <v>1197</v>
      </c>
      <c r="F1763" s="25">
        <v>4.3960449E7</v>
      </c>
      <c r="G1763" s="15" t="str">
        <f>VLOOKUP(TEXT(F1763,"0"),'Nacionalidades de todo por dni'!$A$2:$B$2168,2,0)</f>
        <v>Argentina</v>
      </c>
      <c r="H1763" s="18"/>
      <c r="I1763" s="15"/>
      <c r="J1763" s="15"/>
      <c r="K1763" s="18" t="str">
        <f>VLOOKUP(F1763,'Datos por dni'!$B$10:$AM$2168,11,0)</f>
        <v>Fines de semana y feriados</v>
      </c>
      <c r="L1763" s="15"/>
      <c r="M1763" s="15"/>
      <c r="N1763" s="15"/>
      <c r="O1763" s="15"/>
      <c r="P1763" s="15"/>
      <c r="Q1763" s="15"/>
    </row>
    <row r="1764">
      <c r="A1764" s="9" t="s">
        <v>673</v>
      </c>
      <c r="B1764" s="80">
        <f>VLOOKUP(F1764,'Datos por dni'!$B$1217:$AT$2185,2,0)</f>
        <v>44421.51385</v>
      </c>
      <c r="C1764" s="15" t="str">
        <f>VLOOKUP(F1764,'Datos por dni'!$B$1217:$V$2185,9,0)</f>
        <v/>
      </c>
      <c r="D1764" s="15" t="str">
        <f>IFERROR(__xludf.DUMMYFUNCTION("IF(REGEXMATCH(E1764,""^[0-9]{8}$""),""DNI"",IF(E1764&lt;&gt;"""",""OTRO"",""""))"),"DNI")</f>
        <v>DNI</v>
      </c>
      <c r="E1764" s="42" t="s">
        <v>1198</v>
      </c>
      <c r="F1764" s="25">
        <v>4.3815261E7</v>
      </c>
      <c r="G1764" s="15" t="str">
        <f>VLOOKUP(TEXT(F1764,"0"),'Nacionalidades de todo por dni'!$A$2:$B$2168,2,0)</f>
        <v>Argentina</v>
      </c>
      <c r="H1764" s="18"/>
      <c r="I1764" s="15"/>
      <c r="J1764" s="15"/>
      <c r="K1764" s="18" t="str">
        <f>VLOOKUP(F1764,'Datos por dni'!$B$10:$AM$2168,11,0)</f>
        <v>Fines de semana, feriados, y ocasionalmente algún día de semana por la mañana.</v>
      </c>
      <c r="L1764" s="15"/>
      <c r="M1764" s="15"/>
      <c r="N1764" s="15"/>
      <c r="O1764" s="15"/>
      <c r="P1764" s="15"/>
      <c r="Q1764" s="15"/>
    </row>
    <row r="1765">
      <c r="A1765" s="9" t="s">
        <v>673</v>
      </c>
      <c r="B1765" s="80">
        <f>VLOOKUP(F1765,'Datos por dni'!$B$1217:$AT$2185,2,0)</f>
        <v>44421.52511</v>
      </c>
      <c r="C1765" s="15" t="str">
        <f>VLOOKUP(F1765,'Datos por dni'!$B$1217:$V$2185,9,0)</f>
        <v/>
      </c>
      <c r="D1765" s="15" t="str">
        <f>IFERROR(__xludf.DUMMYFUNCTION("IF(REGEXMATCH(E1765,""^[0-9]{8}$""),""DNI"",IF(E1765&lt;&gt;"""",""OTRO"",""""))"),"DNI")</f>
        <v>DNI</v>
      </c>
      <c r="E1765" s="42" t="s">
        <v>1199</v>
      </c>
      <c r="F1765" s="25">
        <v>9.5317119E7</v>
      </c>
      <c r="G1765" s="15" t="str">
        <f>VLOOKUP(TEXT(F1765,"0"),'Nacionalidades de todo por dni'!$A$2:$B$2168,2,0)</f>
        <v>Brasil</v>
      </c>
      <c r="H1765" s="18"/>
      <c r="I1765" s="15"/>
      <c r="J1765" s="15"/>
      <c r="K1765" s="18" t="str">
        <f>VLOOKUP(F1765,'Datos por dni'!$B$10:$AM$2168,11,0)</f>
        <v>Fines de semana y feriados</v>
      </c>
      <c r="L1765" s="15"/>
      <c r="M1765" s="15"/>
      <c r="N1765" s="15"/>
      <c r="O1765" s="15"/>
      <c r="P1765" s="15"/>
      <c r="Q1765" s="15"/>
    </row>
    <row r="1766">
      <c r="A1766" s="9" t="s">
        <v>673</v>
      </c>
      <c r="B1766" s="80">
        <f>VLOOKUP(F1766,'Datos por dni'!$B$1217:$AT$2185,2,0)</f>
        <v>44421.8972</v>
      </c>
      <c r="C1766" s="15" t="str">
        <f>VLOOKUP(F1766,'Datos por dni'!$B$1217:$V$2185,9,0)</f>
        <v/>
      </c>
      <c r="D1766" s="15" t="str">
        <f>IFERROR(__xludf.DUMMYFUNCTION("IF(REGEXMATCH(E1766,""^[0-9]{8}$""),""DNI"",IF(E1766&lt;&gt;"""",""OTRO"",""""))"),"DNI")</f>
        <v>DNI</v>
      </c>
      <c r="E1766" s="42" t="s">
        <v>1200</v>
      </c>
      <c r="F1766" s="25">
        <v>4.5007308E7</v>
      </c>
      <c r="G1766" s="15" t="str">
        <f>VLOOKUP(TEXT(F1766,"0"),'Nacionalidades de todo por dni'!$A$2:$B$2168,2,0)</f>
        <v>Argentina</v>
      </c>
      <c r="H1766" s="18"/>
      <c r="I1766" s="15"/>
      <c r="J1766" s="15"/>
      <c r="K1766" s="18" t="str">
        <f>VLOOKUP(F1766,'Datos por dni'!$B$10:$AM$2168,11,0)</f>
        <v>Miercoles, jueves y viernes por la mañana.</v>
      </c>
      <c r="L1766" s="15"/>
      <c r="M1766" s="15"/>
      <c r="N1766" s="15"/>
      <c r="O1766" s="15"/>
      <c r="P1766" s="15"/>
      <c r="Q1766" s="15"/>
    </row>
    <row r="1767">
      <c r="A1767" s="9" t="s">
        <v>673</v>
      </c>
      <c r="B1767" s="80">
        <f>VLOOKUP(F1767,'Datos por dni'!$B$1217:$AT$2185,2,0)</f>
        <v>44421.90425</v>
      </c>
      <c r="C1767" s="15" t="str">
        <f>VLOOKUP(F1767,'Datos por dni'!$B$1217:$V$2185,9,0)</f>
        <v/>
      </c>
      <c r="D1767" s="15" t="str">
        <f>IFERROR(__xludf.DUMMYFUNCTION("IF(REGEXMATCH(E1767,""^[0-9]{8}$""),""DNI"",IF(E1767&lt;&gt;"""",""OTRO"",""""))"),"DNI")</f>
        <v>DNI</v>
      </c>
      <c r="E1767" s="42" t="s">
        <v>1201</v>
      </c>
      <c r="F1767" s="25">
        <v>4.4595324E7</v>
      </c>
      <c r="G1767" s="15" t="str">
        <f>VLOOKUP(TEXT(F1767,"0"),'Nacionalidades de todo por dni'!$A$2:$B$2168,2,0)</f>
        <v>Argentina</v>
      </c>
      <c r="H1767" s="18"/>
      <c r="I1767" s="15"/>
      <c r="J1767" s="15"/>
      <c r="K1767" s="18" t="str">
        <f>VLOOKUP(F1767,'Datos por dni'!$B$10:$AM$2168,11,0)</f>
        <v>Fines de semana y feriados</v>
      </c>
      <c r="L1767" s="15"/>
      <c r="M1767" s="15"/>
      <c r="N1767" s="15"/>
      <c r="O1767" s="15"/>
      <c r="P1767" s="15"/>
      <c r="Q1767" s="15"/>
    </row>
    <row r="1768">
      <c r="A1768" s="9" t="s">
        <v>673</v>
      </c>
      <c r="B1768" s="80">
        <f>VLOOKUP(F1768,'Datos por dni'!$B$1217:$AT$2185,2,0)</f>
        <v>44421.95148</v>
      </c>
      <c r="C1768" s="15" t="str">
        <f>VLOOKUP(F1768,'Datos por dni'!$B$1217:$V$2185,9,0)</f>
        <v/>
      </c>
      <c r="D1768" s="15" t="str">
        <f>IFERROR(__xludf.DUMMYFUNCTION("IF(REGEXMATCH(E1768,""^[0-9]{8}$""),""DNI"",IF(E1768&lt;&gt;"""",""OTRO"",""""))"),"DNI")</f>
        <v>DNI</v>
      </c>
      <c r="E1768" s="42" t="s">
        <v>1202</v>
      </c>
      <c r="F1768" s="25">
        <v>9.5461278E7</v>
      </c>
      <c r="G1768" s="15" t="str">
        <f>VLOOKUP(TEXT(F1768,"0"),'Nacionalidades de todo por dni'!$A$2:$B$2168,2,0)</f>
        <v>Colombia</v>
      </c>
      <c r="H1768" s="18"/>
      <c r="I1768" s="15"/>
      <c r="J1768" s="15"/>
      <c r="K1768" s="18" t="str">
        <f>VLOOKUP(F1768,'Datos por dni'!$B$10:$AM$2168,11,0)</f>
        <v>Fines de semana y feriados</v>
      </c>
      <c r="L1768" s="15"/>
      <c r="M1768" s="15"/>
      <c r="N1768" s="15"/>
      <c r="O1768" s="15"/>
      <c r="P1768" s="15"/>
      <c r="Q1768" s="15"/>
    </row>
    <row r="1769">
      <c r="A1769" s="9" t="s">
        <v>673</v>
      </c>
      <c r="B1769" s="80">
        <f>VLOOKUP(F1769,'Datos por dni'!$B$1217:$AT$2185,2,0)</f>
        <v>44423.07419</v>
      </c>
      <c r="C1769" s="15" t="str">
        <f>VLOOKUP(F1769,'Datos por dni'!$B$1217:$V$2185,9,0)</f>
        <v/>
      </c>
      <c r="D1769" s="15" t="str">
        <f>IFERROR(__xludf.DUMMYFUNCTION("IF(REGEXMATCH(E1769,""^[0-9]{8}$""),""DNI"",IF(E1769&lt;&gt;"""",""OTRO"",""""))"),"DNI")</f>
        <v>DNI</v>
      </c>
      <c r="E1769" s="42" t="s">
        <v>1203</v>
      </c>
      <c r="F1769" s="25">
        <v>2.8031402E7</v>
      </c>
      <c r="G1769" s="15" t="str">
        <f>VLOOKUP(TEXT(F1769,"0"),'Nacionalidades de todo por dni'!$A$2:$B$2168,2,0)</f>
        <v>Argentina</v>
      </c>
      <c r="H1769" s="18"/>
      <c r="I1769" s="15"/>
      <c r="J1769" s="15"/>
      <c r="K1769" s="18" t="str">
        <f>VLOOKUP(F1769,'Datos por dni'!$B$10:$AM$2168,11,0)</f>
        <v>Fines de semana y feriados</v>
      </c>
      <c r="L1769" s="15"/>
      <c r="M1769" s="15"/>
      <c r="N1769" s="15"/>
      <c r="O1769" s="15"/>
      <c r="P1769" s="15"/>
      <c r="Q1769" s="15"/>
    </row>
    <row r="1770">
      <c r="A1770" s="9" t="s">
        <v>673</v>
      </c>
      <c r="B1770" s="80">
        <f>VLOOKUP(F1770,'Datos por dni'!$B$1217:$AT$2185,2,0)</f>
        <v>44423.4563</v>
      </c>
      <c r="C1770" s="15" t="str">
        <f>VLOOKUP(F1770,'Datos por dni'!$B$1217:$V$2185,9,0)</f>
        <v/>
      </c>
      <c r="D1770" s="15" t="str">
        <f>IFERROR(__xludf.DUMMYFUNCTION("IF(REGEXMATCH(E1770,""^[0-9]{8}$""),""DNI"",IF(E1770&lt;&gt;"""",""OTRO"",""""))"),"DNI")</f>
        <v>DNI</v>
      </c>
      <c r="E1770" s="42" t="s">
        <v>1204</v>
      </c>
      <c r="F1770" s="25">
        <v>1.7605266E7</v>
      </c>
      <c r="G1770" s="15" t="str">
        <f>VLOOKUP(TEXT(F1770,"0"),'Nacionalidades de todo por dni'!$A$2:$B$2168,2,0)</f>
        <v>Argentina</v>
      </c>
      <c r="H1770" s="18"/>
      <c r="I1770" s="15"/>
      <c r="J1770" s="15"/>
      <c r="K1770" s="18" t="str">
        <f>VLOOKUP(F1770,'Datos por dni'!$B$10:$AM$2168,11,0)</f>
        <v>Días de semana por la tarde</v>
      </c>
      <c r="L1770" s="15"/>
      <c r="M1770" s="15"/>
      <c r="N1770" s="15"/>
      <c r="O1770" s="15"/>
      <c r="P1770" s="15"/>
      <c r="Q1770" s="15"/>
    </row>
    <row r="1771">
      <c r="A1771" s="9" t="s">
        <v>673</v>
      </c>
      <c r="B1771" s="80">
        <f>VLOOKUP(F1771,'Datos por dni'!$B$1217:$AT$2185,2,0)</f>
        <v>44423.46092</v>
      </c>
      <c r="C1771" s="15" t="str">
        <f>VLOOKUP(F1771,'Datos por dni'!$B$1217:$V$2185,9,0)</f>
        <v/>
      </c>
      <c r="D1771" s="15" t="str">
        <f>IFERROR(__xludf.DUMMYFUNCTION("IF(REGEXMATCH(E1771,""^[0-9]{8}$""),""DNI"",IF(E1771&lt;&gt;"""",""OTRO"",""""))"),"DNI")</f>
        <v>DNI</v>
      </c>
      <c r="E1771" s="42" t="s">
        <v>1205</v>
      </c>
      <c r="F1771" s="25">
        <v>4.0763853E7</v>
      </c>
      <c r="G1771" s="15" t="str">
        <f>VLOOKUP(TEXT(F1771,"0"),'Nacionalidades de todo por dni'!$A$2:$B$2168,2,0)</f>
        <v>Argentina</v>
      </c>
      <c r="H1771" s="18"/>
      <c r="I1771" s="15"/>
      <c r="J1771" s="15"/>
      <c r="K1771" s="18" t="str">
        <f>VLOOKUP(F1771,'Datos por dni'!$B$10:$AM$2168,11,0)</f>
        <v>Días de semana por la mañana</v>
      </c>
      <c r="L1771" s="15"/>
      <c r="M1771" s="15"/>
      <c r="N1771" s="15"/>
      <c r="O1771" s="15"/>
      <c r="P1771" s="15"/>
      <c r="Q1771" s="15"/>
    </row>
    <row r="1772">
      <c r="A1772" s="9" t="s">
        <v>673</v>
      </c>
      <c r="B1772" s="80">
        <f>VLOOKUP(F1772,'Datos por dni'!$B$1217:$AT$2185,2,0)</f>
        <v>44423.46422</v>
      </c>
      <c r="C1772" s="15" t="str">
        <f>VLOOKUP(F1772,'Datos por dni'!$B$1217:$V$2185,9,0)</f>
        <v/>
      </c>
      <c r="D1772" s="15" t="str">
        <f>IFERROR(__xludf.DUMMYFUNCTION("IF(REGEXMATCH(E1772,""^[0-9]{8}$""),""DNI"",IF(E1772&lt;&gt;"""",""OTRO"",""""))"),"DNI")</f>
        <v>DNI</v>
      </c>
      <c r="E1772" s="42" t="s">
        <v>1206</v>
      </c>
      <c r="F1772" s="25">
        <v>2.155311E7</v>
      </c>
      <c r="G1772" s="15" t="str">
        <f>VLOOKUP(TEXT(F1772,"0"),'Nacionalidades de todo por dni'!$A$2:$B$2168,2,0)</f>
        <v>Argentina</v>
      </c>
      <c r="H1772" s="18"/>
      <c r="I1772" s="15"/>
      <c r="J1772" s="15"/>
      <c r="K1772" s="18" t="str">
        <f>VLOOKUP(F1772,'Datos por dni'!$B$10:$AM$2168,11,0)</f>
        <v>Fines de semana y feriados</v>
      </c>
      <c r="L1772" s="15"/>
      <c r="M1772" s="15"/>
      <c r="N1772" s="15"/>
      <c r="O1772" s="15"/>
      <c r="P1772" s="15"/>
      <c r="Q1772" s="15"/>
    </row>
    <row r="1773">
      <c r="A1773" s="9" t="s">
        <v>673</v>
      </c>
      <c r="B1773" s="80">
        <f>VLOOKUP(F1773,'Datos por dni'!$B$1217:$AT$2185,2,0)</f>
        <v>44423.46669</v>
      </c>
      <c r="C1773" s="15" t="str">
        <f>VLOOKUP(F1773,'Datos por dni'!$B$1217:$V$2185,9,0)</f>
        <v/>
      </c>
      <c r="D1773" s="15" t="str">
        <f>IFERROR(__xludf.DUMMYFUNCTION("IF(REGEXMATCH(E1773,""^[0-9]{8}$""),""DNI"",IF(E1773&lt;&gt;"""",""OTRO"",""""))"),"DNI")</f>
        <v>DNI</v>
      </c>
      <c r="E1773" s="42" t="s">
        <v>1207</v>
      </c>
      <c r="F1773" s="25">
        <v>2.7198616E7</v>
      </c>
      <c r="G1773" s="15" t="str">
        <f>VLOOKUP(TEXT(F1773,"0"),'Nacionalidades de todo por dni'!$A$2:$B$2168,2,0)</f>
        <v>Argentina</v>
      </c>
      <c r="H1773" s="18"/>
      <c r="I1773" s="15"/>
      <c r="J1773" s="15"/>
      <c r="K1773" s="18" t="str">
        <f>VLOOKUP(F1773,'Datos por dni'!$B$10:$AM$2168,11,0)</f>
        <v>Días de semana por la tarde</v>
      </c>
      <c r="L1773" s="15"/>
      <c r="M1773" s="15"/>
      <c r="N1773" s="15"/>
      <c r="O1773" s="15"/>
      <c r="P1773" s="15"/>
      <c r="Q1773" s="15"/>
    </row>
    <row r="1774">
      <c r="A1774" s="9" t="s">
        <v>673</v>
      </c>
      <c r="B1774" s="80">
        <f>VLOOKUP(F1774,'Datos por dni'!$B$1217:$AT$2185,2,0)</f>
        <v>44424.53427</v>
      </c>
      <c r="C1774" s="15" t="str">
        <f>VLOOKUP(F1774,'Datos por dni'!$B$1217:$V$2185,9,0)</f>
        <v/>
      </c>
      <c r="D1774" s="15" t="str">
        <f>IFERROR(__xludf.DUMMYFUNCTION("IF(REGEXMATCH(E1774,""^[0-9]{8}$""),""DNI"",IF(E1774&lt;&gt;"""",""OTRO"",""""))"),"DNI")</f>
        <v>DNI</v>
      </c>
      <c r="E1774" s="42" t="s">
        <v>241</v>
      </c>
      <c r="F1774" s="25">
        <v>4.2149619E7</v>
      </c>
      <c r="G1774" s="15" t="str">
        <f>VLOOKUP(TEXT(F1774,"0"),'Nacionalidades de todo por dni'!$A$2:$B$2168,2,0)</f>
        <v>Argentina</v>
      </c>
      <c r="H1774" s="18" t="str">
        <f>LEFT(K1774,1)</f>
        <v>3</v>
      </c>
      <c r="I1774" s="18" t="str">
        <f>IF(ISNUMBER(SEARCH("veces",K1774)),MID(K1774,FIND("veces",K1774)-2,1),"")</f>
        <v>4</v>
      </c>
      <c r="J1774" s="15"/>
      <c r="K1774" s="18" t="str">
        <f>VLOOKUP(F1774,'Datos por dni'!$B$10:$AM$2168,11,0)</f>
        <v>3 horas diarias, 4 veces por semana, de lunes a viernes por la TARDE.</v>
      </c>
      <c r="L1774" s="15"/>
      <c r="M1774" s="15"/>
      <c r="N1774" s="15"/>
      <c r="O1774" s="15"/>
      <c r="P1774" s="15"/>
      <c r="Q1774" s="15"/>
    </row>
    <row r="1775">
      <c r="A1775" s="9" t="s">
        <v>673</v>
      </c>
      <c r="B1775" s="80">
        <f>VLOOKUP(F1775,'Datos por dni'!$B$1217:$AT$2185,2,0)</f>
        <v>44424.55196</v>
      </c>
      <c r="C1775" s="15" t="str">
        <f>VLOOKUP(F1775,'Datos por dni'!$B$1217:$V$2185,9,0)</f>
        <v/>
      </c>
      <c r="D1775" s="15" t="str">
        <f>IFERROR(__xludf.DUMMYFUNCTION("IF(REGEXMATCH(E1775,""^[0-9]{8}$""),""DNI"",IF(E1775&lt;&gt;"""",""OTRO"",""""))"),"DNI")</f>
        <v>DNI</v>
      </c>
      <c r="E1775" s="42" t="s">
        <v>1208</v>
      </c>
      <c r="F1775" s="25">
        <v>3.0973611E7</v>
      </c>
      <c r="G1775" s="15" t="str">
        <f>VLOOKUP(TEXT(F1775,"0"),'Nacionalidades de todo por dni'!$A$2:$B$2168,2,0)</f>
        <v>Argentina</v>
      </c>
      <c r="H1775" s="18"/>
      <c r="I1775" s="15"/>
      <c r="J1775" s="15"/>
      <c r="K1775" s="18" t="str">
        <f>VLOOKUP(F1775,'Datos por dni'!$B$10:$AM$2168,11,0)</f>
        <v>Fines de semana y feriados</v>
      </c>
      <c r="L1775" s="15"/>
      <c r="M1775" s="15"/>
      <c r="N1775" s="15"/>
      <c r="O1775" s="15"/>
      <c r="P1775" s="15"/>
      <c r="Q1775" s="15"/>
    </row>
    <row r="1776">
      <c r="A1776" s="9" t="s">
        <v>673</v>
      </c>
      <c r="B1776" s="80">
        <f>VLOOKUP(F1776,'Datos por dni'!$B$1217:$AT$2185,2,0)</f>
        <v>44425.51386</v>
      </c>
      <c r="C1776" s="15" t="str">
        <f>VLOOKUP(F1776,'Datos por dni'!$B$1217:$V$2185,9,0)</f>
        <v/>
      </c>
      <c r="D1776" s="15" t="str">
        <f>IFERROR(__xludf.DUMMYFUNCTION("IF(REGEXMATCH(E1776,""^[0-9]{8}$""),""DNI"",IF(E1776&lt;&gt;"""",""OTRO"",""""))"),"DNI")</f>
        <v>DNI</v>
      </c>
      <c r="E1776" s="42" t="s">
        <v>1209</v>
      </c>
      <c r="F1776" s="25">
        <v>9.5653569E7</v>
      </c>
      <c r="G1776" s="15" t="str">
        <f>VLOOKUP(TEXT(F1776,"0"),'Nacionalidades de todo por dni'!$A$2:$B$2168,2,0)</f>
        <v>Colombia</v>
      </c>
      <c r="H1776" s="18"/>
      <c r="I1776" s="15"/>
      <c r="J1776" s="15"/>
      <c r="K1776" s="18" t="str">
        <f>VLOOKUP(F1776,'Datos por dni'!$B$10:$AM$2168,11,0)</f>
        <v>Días de semana por la mañana</v>
      </c>
      <c r="L1776" s="15"/>
      <c r="M1776" s="15"/>
      <c r="N1776" s="15"/>
      <c r="O1776" s="15"/>
      <c r="P1776" s="15"/>
      <c r="Q1776" s="15"/>
    </row>
    <row r="1777">
      <c r="A1777" s="9" t="s">
        <v>673</v>
      </c>
      <c r="B1777" s="80">
        <f>VLOOKUP(F1777,'Datos por dni'!$B$1217:$AT$2185,2,0)</f>
        <v>44425.76503</v>
      </c>
      <c r="C1777" s="15" t="str">
        <f>VLOOKUP(F1777,'Datos por dni'!$B$1217:$V$2185,9,0)</f>
        <v/>
      </c>
      <c r="D1777" s="15" t="str">
        <f>IFERROR(__xludf.DUMMYFUNCTION("IF(REGEXMATCH(E1777,""^[0-9]{8}$""),""DNI"",IF(E1777&lt;&gt;"""",""OTRO"",""""))"),"DNI")</f>
        <v>DNI</v>
      </c>
      <c r="E1777" s="42" t="s">
        <v>1210</v>
      </c>
      <c r="F1777" s="25">
        <v>4.0712871E7</v>
      </c>
      <c r="G1777" s="15" t="str">
        <f>VLOOKUP(TEXT(F1777,"0"),'Nacionalidades de todo por dni'!$A$2:$B$2168,2,0)</f>
        <v>Argentina</v>
      </c>
      <c r="H1777" s="18"/>
      <c r="I1777" s="15"/>
      <c r="J1777" s="15"/>
      <c r="K1777" s="18" t="str">
        <f>VLOOKUP(F1777,'Datos por dni'!$B$10:$AM$2168,11,0)</f>
        <v>Días de semana por la mañana</v>
      </c>
      <c r="L1777" s="15"/>
      <c r="M1777" s="15"/>
      <c r="N1777" s="15"/>
      <c r="O1777" s="15"/>
      <c r="P1777" s="15"/>
      <c r="Q1777" s="15"/>
    </row>
    <row r="1778">
      <c r="A1778" s="9" t="s">
        <v>673</v>
      </c>
      <c r="B1778" s="80">
        <f>VLOOKUP(F1778,'Datos por dni'!$B$1217:$AT$2185,2,0)</f>
        <v>44425.79258</v>
      </c>
      <c r="C1778" s="15" t="str">
        <f>VLOOKUP(F1778,'Datos por dni'!$B$1217:$V$2185,9,0)</f>
        <v/>
      </c>
      <c r="D1778" s="15" t="str">
        <f>IFERROR(__xludf.DUMMYFUNCTION("IF(REGEXMATCH(E1778,""^[0-9]{8}$""),""DNI"",IF(E1778&lt;&gt;"""",""OTRO"",""""))"),"DNI")</f>
        <v>DNI</v>
      </c>
      <c r="E1778" s="42" t="s">
        <v>1211</v>
      </c>
      <c r="F1778" s="25">
        <v>4.4642212E7</v>
      </c>
      <c r="G1778" s="15" t="str">
        <f>VLOOKUP(TEXT(F1778,"0"),'Nacionalidades de todo por dni'!$A$2:$B$2168,2,0)</f>
        <v>Argentina</v>
      </c>
      <c r="H1778" s="18"/>
      <c r="I1778" s="15"/>
      <c r="J1778" s="15"/>
      <c r="K1778" s="18" t="str">
        <f>VLOOKUP(F1778,'Datos por dni'!$B$10:$AM$2168,11,0)</f>
        <v>Días de semana por la tarde, pero hay algunas semanas en las que podría los fines de semana</v>
      </c>
      <c r="L1778" s="15"/>
      <c r="M1778" s="15"/>
      <c r="N1778" s="15"/>
      <c r="O1778" s="15"/>
      <c r="P1778" s="15"/>
      <c r="Q1778" s="15"/>
    </row>
    <row r="1779">
      <c r="A1779" s="9" t="s">
        <v>673</v>
      </c>
      <c r="B1779" s="80">
        <f>VLOOKUP(F1779,'Datos por dni'!$B$1217:$AT$2185,2,0)</f>
        <v>44425.97516</v>
      </c>
      <c r="C1779" s="15" t="str">
        <f>VLOOKUP(F1779,'Datos por dni'!$B$1217:$V$2185,9,0)</f>
        <v/>
      </c>
      <c r="D1779" s="15" t="str">
        <f>IFERROR(__xludf.DUMMYFUNCTION("IF(REGEXMATCH(E1779,""^[0-9]{8}$""),""DNI"",IF(E1779&lt;&gt;"""",""OTRO"",""""))"),"DNI")</f>
        <v>DNI</v>
      </c>
      <c r="E1779" s="42" t="s">
        <v>1212</v>
      </c>
      <c r="F1779" s="25">
        <v>3.3828591E7</v>
      </c>
      <c r="G1779" s="15" t="str">
        <f>VLOOKUP(TEXT(F1779,"0"),'Nacionalidades de todo por dni'!$A$2:$B$2168,2,0)</f>
        <v>Argentina</v>
      </c>
      <c r="H1779" s="18"/>
      <c r="I1779" s="15"/>
      <c r="J1779" s="15"/>
      <c r="K1779" s="18" t="str">
        <f>VLOOKUP(F1779,'Datos por dni'!$B$10:$AM$2168,11,0)</f>
        <v>Días de semana por la mañana</v>
      </c>
      <c r="L1779" s="15"/>
      <c r="M1779" s="15"/>
      <c r="N1779" s="15"/>
      <c r="O1779" s="15"/>
      <c r="P1779" s="15"/>
      <c r="Q1779" s="15"/>
    </row>
    <row r="1780">
      <c r="A1780" s="9" t="s">
        <v>673</v>
      </c>
      <c r="B1780" s="80">
        <f>VLOOKUP(F1780,'Datos por dni'!$B$1217:$AT$2185,2,0)</f>
        <v>44425.97907</v>
      </c>
      <c r="C1780" s="15" t="str">
        <f>VLOOKUP(F1780,'Datos por dni'!$B$1217:$V$2185,9,0)</f>
        <v/>
      </c>
      <c r="D1780" s="15" t="str">
        <f>IFERROR(__xludf.DUMMYFUNCTION("IF(REGEXMATCH(E1780,""^[0-9]{8}$""),""DNI"",IF(E1780&lt;&gt;"""",""OTRO"",""""))"),"DNI")</f>
        <v>DNI</v>
      </c>
      <c r="E1780" s="42" t="s">
        <v>1213</v>
      </c>
      <c r="F1780" s="25">
        <v>4.5479269E7</v>
      </c>
      <c r="G1780" s="15" t="str">
        <f>VLOOKUP(TEXT(F1780,"0"),'Nacionalidades de todo por dni'!$A$2:$B$2168,2,0)</f>
        <v>Argentina</v>
      </c>
      <c r="H1780" s="18"/>
      <c r="I1780" s="15"/>
      <c r="J1780" s="15"/>
      <c r="K1780" s="18" t="str">
        <f>VLOOKUP(F1780,'Datos por dni'!$B$10:$AM$2168,11,0)</f>
        <v>Fines de semana y feriados</v>
      </c>
      <c r="L1780" s="15"/>
      <c r="M1780" s="15"/>
      <c r="N1780" s="15"/>
      <c r="O1780" s="15"/>
      <c r="P1780" s="15"/>
      <c r="Q1780" s="15"/>
    </row>
    <row r="1781">
      <c r="A1781" s="9" t="s">
        <v>673</v>
      </c>
      <c r="B1781" s="80">
        <f>VLOOKUP(F1781,'Datos por dni'!$B$1217:$AT$2185,2,0)</f>
        <v>44425.98936</v>
      </c>
      <c r="C1781" s="15" t="str">
        <f>VLOOKUP(F1781,'Datos por dni'!$B$1217:$V$2185,9,0)</f>
        <v/>
      </c>
      <c r="D1781" s="15" t="str">
        <f>IFERROR(__xludf.DUMMYFUNCTION("IF(REGEXMATCH(E1781,""^[0-9]{8}$""),""DNI"",IF(E1781&lt;&gt;"""",""OTRO"",""""))"),"OTRO")</f>
        <v>OTRO</v>
      </c>
      <c r="E1781" s="42" t="s">
        <v>1214</v>
      </c>
      <c r="F1781" s="25">
        <v>4.55617886E8</v>
      </c>
      <c r="G1781" s="15" t="str">
        <f>VLOOKUP(TEXT(F1781,"0"),'Nacionalidades de todo por dni'!$A$2:$B$2168,2,0)</f>
        <v>Argentina</v>
      </c>
      <c r="H1781" s="18"/>
      <c r="I1781" s="15"/>
      <c r="J1781" s="15"/>
      <c r="K1781" s="18" t="str">
        <f>VLOOKUP(F1781,'Datos por dni'!$B$10:$AM$2168,11,0)</f>
        <v>Fines de semana y feriados</v>
      </c>
      <c r="L1781" s="15"/>
      <c r="M1781" s="15"/>
      <c r="N1781" s="15"/>
      <c r="O1781" s="15"/>
      <c r="P1781" s="15"/>
      <c r="Q1781" s="15"/>
    </row>
    <row r="1782">
      <c r="A1782" s="9" t="s">
        <v>673</v>
      </c>
      <c r="B1782" s="80">
        <f>VLOOKUP(F1782,'Datos por dni'!$B$1217:$AT$2185,2,0)</f>
        <v>44426.06425</v>
      </c>
      <c r="C1782" s="15" t="str">
        <f>VLOOKUP(F1782,'Datos por dni'!$B$1217:$V$2185,9,0)</f>
        <v/>
      </c>
      <c r="D1782" s="15" t="str">
        <f>IFERROR(__xludf.DUMMYFUNCTION("IF(REGEXMATCH(E1782,""^[0-9]{8}$""),""DNI"",IF(E1782&lt;&gt;"""",""OTRO"",""""))"),"DNI")</f>
        <v>DNI</v>
      </c>
      <c r="E1782" s="42" t="s">
        <v>1215</v>
      </c>
      <c r="F1782" s="25">
        <v>4.4512301E7</v>
      </c>
      <c r="G1782" s="15" t="str">
        <f>VLOOKUP(TEXT(F1782,"0"),'Nacionalidades de todo por dni'!$A$2:$B$2168,2,0)</f>
        <v>Argentina</v>
      </c>
      <c r="H1782" s="18"/>
      <c r="I1782" s="15"/>
      <c r="J1782" s="15"/>
      <c r="K1782" s="18" t="str">
        <f>VLOOKUP(F1782,'Datos por dni'!$B$10:$AM$2168,11,0)</f>
        <v>lunes y miercoles por la tarde, a veces domingo por la tarde tambien o sabados.</v>
      </c>
      <c r="L1782" s="15"/>
      <c r="M1782" s="15"/>
      <c r="N1782" s="15"/>
      <c r="O1782" s="15"/>
      <c r="P1782" s="15"/>
      <c r="Q1782" s="15"/>
    </row>
    <row r="1783">
      <c r="A1783" s="9" t="s">
        <v>673</v>
      </c>
      <c r="B1783" s="80">
        <f>VLOOKUP(F1783,'Datos por dni'!$B$1217:$AT$2185,2,0)</f>
        <v>44426.43464</v>
      </c>
      <c r="C1783" s="15" t="str">
        <f>VLOOKUP(F1783,'Datos por dni'!$B$1217:$V$2185,9,0)</f>
        <v/>
      </c>
      <c r="D1783" s="15" t="str">
        <f>IFERROR(__xludf.DUMMYFUNCTION("IF(REGEXMATCH(E1783,""^[0-9]{8}$""),""DNI"",IF(E1783&lt;&gt;"""",""OTRO"",""""))"),"DNI")</f>
        <v>DNI</v>
      </c>
      <c r="E1783" s="42" t="s">
        <v>1216</v>
      </c>
      <c r="F1783" s="25">
        <v>4.005988E7</v>
      </c>
      <c r="G1783" s="15" t="str">
        <f>VLOOKUP(TEXT(F1783,"0"),'Nacionalidades de todo por dni'!$A$2:$B$2168,2,0)</f>
        <v>Argentina</v>
      </c>
      <c r="H1783" s="18"/>
      <c r="I1783" s="15"/>
      <c r="J1783" s="15"/>
      <c r="K1783" s="18" t="str">
        <f>VLOOKUP(F1783,'Datos por dni'!$B$10:$AM$2168,11,0)</f>
        <v>Fines de semana y feriados</v>
      </c>
      <c r="L1783" s="15"/>
      <c r="M1783" s="15"/>
      <c r="N1783" s="15"/>
      <c r="O1783" s="15"/>
      <c r="P1783" s="15"/>
      <c r="Q1783" s="15"/>
    </row>
    <row r="1784">
      <c r="A1784" s="9" t="s">
        <v>673</v>
      </c>
      <c r="B1784" s="80">
        <f>VLOOKUP(F1784,'Datos por dni'!$B$1217:$AT$2185,2,0)</f>
        <v>44426.54557</v>
      </c>
      <c r="C1784" s="15" t="str">
        <f>VLOOKUP(F1784,'Datos por dni'!$B$1217:$V$2185,9,0)</f>
        <v/>
      </c>
      <c r="D1784" s="15" t="str">
        <f>IFERROR(__xludf.DUMMYFUNCTION("IF(REGEXMATCH(E1784,""^[0-9]{8}$""),""DNI"",IF(E1784&lt;&gt;"""",""OTRO"",""""))"),"DNI")</f>
        <v>DNI</v>
      </c>
      <c r="E1784" s="42" t="s">
        <v>1217</v>
      </c>
      <c r="F1784" s="25">
        <v>2.7828291E7</v>
      </c>
      <c r="G1784" s="15" t="str">
        <f>VLOOKUP(TEXT(F1784,"0"),'Nacionalidades de todo por dni'!$A$2:$B$2168,2,0)</f>
        <v>Argentina</v>
      </c>
      <c r="H1784" s="18"/>
      <c r="I1784" s="15"/>
      <c r="J1784" s="15"/>
      <c r="K1784" s="18" t="str">
        <f>VLOOKUP(F1784,'Datos por dni'!$B$10:$AM$2168,11,0)</f>
        <v>Días de semana por la tarde</v>
      </c>
      <c r="L1784" s="15"/>
      <c r="M1784" s="15"/>
      <c r="N1784" s="15"/>
      <c r="O1784" s="15"/>
      <c r="P1784" s="15"/>
      <c r="Q1784" s="15"/>
    </row>
    <row r="1785">
      <c r="A1785" s="9" t="s">
        <v>673</v>
      </c>
      <c r="B1785" s="80">
        <f>VLOOKUP(F1785,'Datos por dni'!$B$1217:$AT$2185,2,0)</f>
        <v>44426.60986</v>
      </c>
      <c r="C1785" s="15" t="str">
        <f>VLOOKUP(F1785,'Datos por dni'!$B$1217:$V$2185,9,0)</f>
        <v/>
      </c>
      <c r="D1785" s="15" t="str">
        <f>IFERROR(__xludf.DUMMYFUNCTION("IF(REGEXMATCH(E1785,""^[0-9]{8}$""),""DNI"",IF(E1785&lt;&gt;"""",""OTRO"",""""))"),"DNI")</f>
        <v>DNI</v>
      </c>
      <c r="E1785" s="42" t="s">
        <v>1218</v>
      </c>
      <c r="F1785" s="25">
        <v>3.4405615E7</v>
      </c>
      <c r="G1785" s="15" t="str">
        <f>VLOOKUP(TEXT(F1785,"0"),'Nacionalidades de todo por dni'!$A$2:$B$2168,2,0)</f>
        <v>Argentina</v>
      </c>
      <c r="H1785" s="18"/>
      <c r="I1785" s="15"/>
      <c r="J1785" s="15"/>
      <c r="K1785" s="18" t="str">
        <f>VLOOKUP(F1785,'Datos por dni'!$B$10:$AM$2168,11,0)</f>
        <v>Días de semana por la mañana</v>
      </c>
      <c r="L1785" s="15"/>
      <c r="M1785" s="15"/>
      <c r="N1785" s="15"/>
      <c r="O1785" s="15"/>
      <c r="P1785" s="15"/>
      <c r="Q1785" s="15"/>
    </row>
    <row r="1786">
      <c r="A1786" s="9" t="s">
        <v>673</v>
      </c>
      <c r="B1786" s="80">
        <f>VLOOKUP(F1786,'Datos por dni'!$B$1217:$AT$2185,2,0)</f>
        <v>44427.63362</v>
      </c>
      <c r="C1786" s="15" t="str">
        <f>VLOOKUP(F1786,'Datos por dni'!$B$1217:$V$2185,9,0)</f>
        <v/>
      </c>
      <c r="D1786" s="15" t="str">
        <f>IFERROR(__xludf.DUMMYFUNCTION("IF(REGEXMATCH(E1786,""^[0-9]{8}$""),""DNI"",IF(E1786&lt;&gt;"""",""OTRO"",""""))"),"DNI")</f>
        <v>DNI</v>
      </c>
      <c r="E1786" s="42" t="s">
        <v>1219</v>
      </c>
      <c r="F1786" s="25">
        <v>3.7753015E7</v>
      </c>
      <c r="G1786" s="15" t="str">
        <f>VLOOKUP(TEXT(F1786,"0"),'Nacionalidades de todo por dni'!$A$2:$B$2168,2,0)</f>
        <v>Argentina</v>
      </c>
      <c r="H1786" s="18"/>
      <c r="I1786" s="15"/>
      <c r="J1786" s="15"/>
      <c r="K1786" s="18" t="str">
        <f>VLOOKUP(F1786,'Datos por dni'!$B$10:$AM$2168,11,0)</f>
        <v>Como doy clases, tomo clases y atiendo en mi consultorio los horarios no son estáticos. Por el momento tengo los jueves casi todo el dia libre, y los lunes desde el medio dia hasta las 17hs, principalmente lo que podria ocupar son las medias tardes, o sea desde las 13 hasta las 17  </v>
      </c>
      <c r="L1786" s="15"/>
      <c r="M1786" s="15"/>
      <c r="N1786" s="15"/>
      <c r="O1786" s="15"/>
      <c r="P1786" s="15"/>
      <c r="Q1786" s="15"/>
    </row>
    <row r="1787">
      <c r="A1787" s="9" t="s">
        <v>673</v>
      </c>
      <c r="B1787" s="80">
        <f>VLOOKUP(F1787,'Datos por dni'!$B$1217:$AT$2185,2,0)</f>
        <v>44427.6887</v>
      </c>
      <c r="C1787" s="15" t="str">
        <f>VLOOKUP(F1787,'Datos por dni'!$B$1217:$V$2185,9,0)</f>
        <v/>
      </c>
      <c r="D1787" s="15" t="str">
        <f>IFERROR(__xludf.DUMMYFUNCTION("IF(REGEXMATCH(E1787,""^[0-9]{8}$""),""DNI"",IF(E1787&lt;&gt;"""",""OTRO"",""""))"),"DNI")</f>
        <v>DNI</v>
      </c>
      <c r="E1787" s="42" t="s">
        <v>202</v>
      </c>
      <c r="F1787" s="25">
        <v>4.1308792E7</v>
      </c>
      <c r="G1787" s="15" t="str">
        <f>VLOOKUP(TEXT(F1787,"0"),'Nacionalidades de todo por dni'!$A$2:$B$2168,2,0)</f>
        <v>Argentina</v>
      </c>
      <c r="H1787" s="18" t="str">
        <f>LEFT(K1787,1)</f>
        <v>3</v>
      </c>
      <c r="I1787" s="18" t="str">
        <f>IF(ISNUMBER(SEARCH("veces",K1787)),MID(K1787,FIND("veces",K1787)-2,1),"")</f>
        <v>4</v>
      </c>
      <c r="J1787" s="15"/>
      <c r="K1787" s="18" t="str">
        <f>VLOOKUP(F1787,'Datos por dni'!$B$10:$AM$2168,11,0)</f>
        <v>3 horas diarias, 4 veces por semana, de lunes a viernes por la TARDE.</v>
      </c>
      <c r="L1787" s="15"/>
      <c r="M1787" s="15"/>
      <c r="N1787" s="15"/>
      <c r="O1787" s="15"/>
      <c r="P1787" s="15"/>
      <c r="Q1787" s="15"/>
    </row>
    <row r="1788">
      <c r="A1788" s="9" t="s">
        <v>673</v>
      </c>
      <c r="B1788" s="80">
        <f>VLOOKUP(F1788,'Datos por dni'!$B$1217:$AT$2185,2,0)</f>
        <v>44428.5234</v>
      </c>
      <c r="C1788" s="15" t="str">
        <f>VLOOKUP(F1788,'Datos por dni'!$B$1217:$V$2185,9,0)</f>
        <v/>
      </c>
      <c r="D1788" s="15" t="str">
        <f>IFERROR(__xludf.DUMMYFUNCTION("IF(REGEXMATCH(E1788,""^[0-9]{8}$""),""DNI"",IF(E1788&lt;&gt;"""",""OTRO"",""""))"),"DNI")</f>
        <v>DNI</v>
      </c>
      <c r="E1788" s="42" t="s">
        <v>1220</v>
      </c>
      <c r="F1788" s="25">
        <v>4.0757288E7</v>
      </c>
      <c r="G1788" s="15" t="str">
        <f>VLOOKUP(TEXT(F1788,"0"),'Nacionalidades de todo por dni'!$A$2:$B$2168,2,0)</f>
        <v>Argentina</v>
      </c>
      <c r="H1788" s="18"/>
      <c r="I1788" s="15"/>
      <c r="J1788" s="15"/>
      <c r="K1788" s="18" t="str">
        <f>VLOOKUP(F1788,'Datos por dni'!$B$10:$AM$2168,11,0)</f>
        <v>No tengo horarios fijos</v>
      </c>
      <c r="L1788" s="15"/>
      <c r="M1788" s="15"/>
      <c r="N1788" s="15"/>
      <c r="O1788" s="15"/>
      <c r="P1788" s="15"/>
      <c r="Q1788" s="15"/>
    </row>
    <row r="1789">
      <c r="A1789" s="9" t="s">
        <v>673</v>
      </c>
      <c r="B1789" s="80">
        <f>VLOOKUP(F1789,'Datos por dni'!$B$1217:$AT$2185,2,0)</f>
        <v>44428.8929</v>
      </c>
      <c r="C1789" s="15" t="str">
        <f>VLOOKUP(F1789,'Datos por dni'!$B$1217:$V$2185,9,0)</f>
        <v/>
      </c>
      <c r="D1789" s="15" t="str">
        <f>IFERROR(__xludf.DUMMYFUNCTION("IF(REGEXMATCH(E1789,""^[0-9]{8}$""),""DNI"",IF(E1789&lt;&gt;"""",""OTRO"",""""))"),"DNI")</f>
        <v>DNI</v>
      </c>
      <c r="E1789" s="42" t="s">
        <v>1221</v>
      </c>
      <c r="F1789" s="25">
        <v>3.9364016E7</v>
      </c>
      <c r="G1789" s="15" t="str">
        <f>VLOOKUP(TEXT(F1789,"0"),'Nacionalidades de todo por dni'!$A$2:$B$2168,2,0)</f>
        <v>Argentina</v>
      </c>
      <c r="H1789" s="18"/>
      <c r="I1789" s="15"/>
      <c r="J1789" s="15"/>
      <c r="K1789" s="18" t="str">
        <f>VLOOKUP(F1789,'Datos por dni'!$B$10:$AM$2168,11,0)</f>
        <v>Días de semana por la mañana</v>
      </c>
      <c r="L1789" s="15"/>
      <c r="M1789" s="15"/>
      <c r="N1789" s="15"/>
      <c r="O1789" s="15"/>
      <c r="P1789" s="15"/>
      <c r="Q1789" s="15"/>
    </row>
    <row r="1790">
      <c r="A1790" s="9" t="s">
        <v>673</v>
      </c>
      <c r="B1790" s="80">
        <f>VLOOKUP(F1790,'Datos por dni'!$B$1217:$AT$2185,2,0)</f>
        <v>44430.73914</v>
      </c>
      <c r="C1790" s="15" t="str">
        <f>VLOOKUP(F1790,'Datos por dni'!$B$1217:$V$2185,9,0)</f>
        <v/>
      </c>
      <c r="D1790" s="15" t="str">
        <f>IFERROR(__xludf.DUMMYFUNCTION("IF(REGEXMATCH(E1790,""^[0-9]{8}$""),""DNI"",IF(E1790&lt;&gt;"""",""OTRO"",""""))"),"DNI")</f>
        <v>DNI</v>
      </c>
      <c r="E1790" s="42" t="s">
        <v>1222</v>
      </c>
      <c r="F1790" s="25">
        <v>4.2068608E7</v>
      </c>
      <c r="G1790" s="15" t="str">
        <f>VLOOKUP(TEXT(F1790,"0"),'Nacionalidades de todo por dni'!$A$2:$B$2168,2,0)</f>
        <v>Argentina</v>
      </c>
      <c r="H1790" s="18"/>
      <c r="I1790" s="15"/>
      <c r="J1790" s="15"/>
      <c r="K1790" s="18" t="str">
        <f>VLOOKUP(F1790,'Datos por dni'!$B$10:$AM$2168,11,0)</f>
        <v>Días de semana por la tarde</v>
      </c>
      <c r="L1790" s="15"/>
      <c r="M1790" s="15"/>
      <c r="N1790" s="15"/>
      <c r="O1790" s="15"/>
      <c r="P1790" s="15"/>
      <c r="Q1790" s="15"/>
    </row>
    <row r="1791">
      <c r="A1791" s="9" t="s">
        <v>673</v>
      </c>
      <c r="B1791" s="80">
        <f>VLOOKUP(F1791,'Datos por dni'!$B$1217:$AT$2185,2,0)</f>
        <v>44431.85707</v>
      </c>
      <c r="C1791" s="15" t="str">
        <f>VLOOKUP(F1791,'Datos por dni'!$B$1217:$V$2185,9,0)</f>
        <v/>
      </c>
      <c r="D1791" s="15" t="str">
        <f>IFERROR(__xludf.DUMMYFUNCTION("IF(REGEXMATCH(E1791,""^[0-9]{8}$""),""DNI"",IF(E1791&lt;&gt;"""",""OTRO"",""""))"),"DNI")</f>
        <v>DNI</v>
      </c>
      <c r="E1791" s="42" t="s">
        <v>1223</v>
      </c>
      <c r="F1791" s="25">
        <v>4.3719021E7</v>
      </c>
      <c r="G1791" s="15" t="str">
        <f>VLOOKUP(TEXT(F1791,"0"),'Nacionalidades de todo por dni'!$A$2:$B$2168,2,0)</f>
        <v>Argentina</v>
      </c>
      <c r="H1791" s="18"/>
      <c r="I1791" s="15"/>
      <c r="J1791" s="15"/>
      <c r="K1791" s="18" t="str">
        <f>VLOOKUP(F1791,'Datos por dni'!$B$10:$AM$2168,11,0)</f>
        <v>Martes y jueves por la tarde, Viernes y sábados todo el día, domingos por la tarde</v>
      </c>
      <c r="L1791" s="15"/>
      <c r="M1791" s="15"/>
      <c r="N1791" s="15"/>
      <c r="O1791" s="15"/>
      <c r="P1791" s="15"/>
      <c r="Q1791" s="15"/>
    </row>
    <row r="1792">
      <c r="A1792" s="9" t="s">
        <v>673</v>
      </c>
      <c r="B1792" s="80">
        <f>VLOOKUP(F1792,'Datos por dni'!$B$1217:$AT$2185,2,0)</f>
        <v>44432.61501</v>
      </c>
      <c r="C1792" s="15" t="str">
        <f>VLOOKUP(F1792,'Datos por dni'!$B$1217:$V$2185,9,0)</f>
        <v/>
      </c>
      <c r="D1792" s="15" t="str">
        <f>IFERROR(__xludf.DUMMYFUNCTION("IF(REGEXMATCH(E1792,""^[0-9]{8}$""),""DNI"",IF(E1792&lt;&gt;"""",""OTRO"",""""))"),"DNI")</f>
        <v>DNI</v>
      </c>
      <c r="E1792" s="42" t="s">
        <v>1224</v>
      </c>
      <c r="F1792" s="25">
        <v>4.183457E7</v>
      </c>
      <c r="G1792" s="15" t="str">
        <f>VLOOKUP(TEXT(F1792,"0"),'Nacionalidades de todo por dni'!$A$2:$B$2168,2,0)</f>
        <v>Argentina</v>
      </c>
      <c r="H1792" s="18"/>
      <c r="I1792" s="15"/>
      <c r="J1792" s="15"/>
      <c r="K1792" s="18" t="str">
        <f>VLOOKUP(F1792,'Datos por dni'!$B$10:$AM$2168,11,0)</f>
        <v>Fines de semana y feriados</v>
      </c>
      <c r="L1792" s="15"/>
      <c r="M1792" s="15"/>
      <c r="N1792" s="15"/>
      <c r="O1792" s="15"/>
      <c r="P1792" s="15"/>
      <c r="Q1792" s="15"/>
    </row>
    <row r="1793">
      <c r="A1793" s="9" t="s">
        <v>673</v>
      </c>
      <c r="B1793" s="80">
        <f>VLOOKUP(F1793,'Datos por dni'!$B$1217:$AT$2185,2,0)</f>
        <v>44433.86858</v>
      </c>
      <c r="C1793" s="15" t="str">
        <f>VLOOKUP(F1793,'Datos por dni'!$B$1217:$V$2185,9,0)</f>
        <v/>
      </c>
      <c r="D1793" s="15" t="str">
        <f>IFERROR(__xludf.DUMMYFUNCTION("IF(REGEXMATCH(E1793,""^[0-9]{8}$""),""DNI"",IF(E1793&lt;&gt;"""",""OTRO"",""""))"),"DNI")</f>
        <v>DNI</v>
      </c>
      <c r="E1793" s="42" t="s">
        <v>1225</v>
      </c>
      <c r="F1793" s="25">
        <v>4.649946E7</v>
      </c>
      <c r="G1793" s="15" t="str">
        <f>VLOOKUP(TEXT(F1793,"0"),'Nacionalidades de todo por dni'!$A$2:$B$2168,2,0)</f>
        <v>Argentina</v>
      </c>
      <c r="H1793" s="18"/>
      <c r="I1793" s="15"/>
      <c r="J1793" s="15"/>
      <c r="K1793" s="18" t="str">
        <f>VLOOKUP(F1793,'Datos por dni'!$B$10:$AM$2168,11,0)</f>
        <v>Fines de semana y feriados</v>
      </c>
      <c r="L1793" s="15"/>
      <c r="M1793" s="15"/>
      <c r="N1793" s="15"/>
      <c r="O1793" s="15"/>
      <c r="P1793" s="15"/>
      <c r="Q1793" s="15"/>
    </row>
    <row r="1794">
      <c r="A1794" s="9" t="s">
        <v>673</v>
      </c>
      <c r="B1794" s="80">
        <f>VLOOKUP(F1794,'Datos por dni'!$B$1217:$AT$2185,2,0)</f>
        <v>44435.11118</v>
      </c>
      <c r="C1794" s="15" t="str">
        <f>VLOOKUP(F1794,'Datos por dni'!$B$1217:$V$2185,9,0)</f>
        <v/>
      </c>
      <c r="D1794" s="15" t="str">
        <f>IFERROR(__xludf.DUMMYFUNCTION("IF(REGEXMATCH(E1794,""^[0-9]{8}$""),""DNI"",IF(E1794&lt;&gt;"""",""OTRO"",""""))"),"DNI")</f>
        <v>DNI</v>
      </c>
      <c r="E1794" s="42" t="s">
        <v>1226</v>
      </c>
      <c r="F1794" s="25">
        <v>3.7821857E7</v>
      </c>
      <c r="G1794" s="15" t="str">
        <f>VLOOKUP(TEXT(F1794,"0"),'Nacionalidades de todo por dni'!$A$2:$B$2168,2,0)</f>
        <v>Argentina</v>
      </c>
      <c r="H1794" s="18"/>
      <c r="I1794" s="15"/>
      <c r="J1794" s="15"/>
      <c r="K1794" s="18" t="str">
        <f>VLOOKUP(F1794,'Datos por dni'!$B$10:$AM$2168,11,0)</f>
        <v>Fines de semana y feriados</v>
      </c>
      <c r="L1794" s="15"/>
      <c r="M1794" s="15"/>
      <c r="N1794" s="15"/>
      <c r="O1794" s="15"/>
      <c r="P1794" s="15"/>
      <c r="Q1794" s="15"/>
    </row>
    <row r="1795">
      <c r="A1795" s="9" t="s">
        <v>673</v>
      </c>
      <c r="B1795" s="80">
        <f>VLOOKUP(F1795,'Datos por dni'!$B$1217:$AT$2185,2,0)</f>
        <v>44436.80263</v>
      </c>
      <c r="C1795" s="15" t="str">
        <f>VLOOKUP(F1795,'Datos por dni'!$B$1217:$V$2185,9,0)</f>
        <v/>
      </c>
      <c r="D1795" s="15" t="str">
        <f>IFERROR(__xludf.DUMMYFUNCTION("IF(REGEXMATCH(E1795,""^[0-9]{8}$""),""DNI"",IF(E1795&lt;&gt;"""",""OTRO"",""""))"),"DNI")</f>
        <v>DNI</v>
      </c>
      <c r="E1795" s="42" t="s">
        <v>1227</v>
      </c>
      <c r="F1795" s="25">
        <v>4.2655127E7</v>
      </c>
      <c r="G1795" s="15" t="str">
        <f>VLOOKUP(TEXT(F1795,"0"),'Nacionalidades de todo por dni'!$A$2:$B$2168,2,0)</f>
        <v>Argentina</v>
      </c>
      <c r="H1795" s="18"/>
      <c r="I1795" s="15"/>
      <c r="J1795" s="15"/>
      <c r="K1795" s="18" t="str">
        <f>VLOOKUP(F1795,'Datos por dni'!$B$10:$AM$2168,11,0)</f>
        <v>Dias de semana por la mañana y fines de semanas y feriados</v>
      </c>
      <c r="L1795" s="15"/>
      <c r="M1795" s="15"/>
      <c r="N1795" s="15"/>
      <c r="O1795" s="15"/>
      <c r="P1795" s="15"/>
      <c r="Q1795" s="15"/>
    </row>
    <row r="1796">
      <c r="A1796" s="9" t="s">
        <v>673</v>
      </c>
      <c r="B1796" s="80">
        <f>VLOOKUP(F1796,'Datos por dni'!$B$1217:$AT$2185,2,0)</f>
        <v>44302.57844</v>
      </c>
      <c r="C1796" s="15" t="str">
        <f>VLOOKUP(F1796,'Datos por dni'!$B$1217:$V$2185,9,0)</f>
        <v/>
      </c>
      <c r="D1796" s="15" t="str">
        <f>IFERROR(__xludf.DUMMYFUNCTION("IF(REGEXMATCH(E1796,""^[0-9]{8}$""),""DNI"",IF(E1796&lt;&gt;"""",""OTRO"",""""))"),"DNI")</f>
        <v>DNI</v>
      </c>
      <c r="E1796" s="42" t="s">
        <v>1065</v>
      </c>
      <c r="F1796" s="25">
        <v>4.4929776E7</v>
      </c>
      <c r="G1796" s="15" t="str">
        <f>VLOOKUP(TEXT(F1796,"0"),'Nacionalidades de todo por dni'!$A$2:$B$2168,2,0)</f>
        <v>Argentina</v>
      </c>
      <c r="H1796" s="18"/>
      <c r="I1796" s="15"/>
      <c r="J1796" s="15"/>
      <c r="K1796" s="18" t="str">
        <f>VLOOKUP(F1796,'Datos por dni'!$B$10:$AM$2168,11,0)</f>
        <v>Días de semana por la tarde</v>
      </c>
      <c r="L1796" s="15"/>
      <c r="M1796" s="15"/>
      <c r="N1796" s="15"/>
      <c r="O1796" s="15"/>
      <c r="P1796" s="15"/>
      <c r="Q1796" s="15"/>
    </row>
    <row r="1797">
      <c r="A1797" s="9" t="s">
        <v>673</v>
      </c>
      <c r="B1797" s="80">
        <f>VLOOKUP(F1797,'Datos por dni'!$B$1217:$AT$2185,2,0)</f>
        <v>44438.53659</v>
      </c>
      <c r="C1797" s="15" t="str">
        <f>VLOOKUP(F1797,'Datos por dni'!$B$1217:$V$2185,9,0)</f>
        <v/>
      </c>
      <c r="D1797" s="15" t="str">
        <f>IFERROR(__xludf.DUMMYFUNCTION("IF(REGEXMATCH(E1797,""^[0-9]{8}$""),""DNI"",IF(E1797&lt;&gt;"""",""OTRO"",""""))"),"DNI")</f>
        <v>DNI</v>
      </c>
      <c r="E1797" s="42" t="s">
        <v>1228</v>
      </c>
      <c r="F1797" s="25">
        <v>4.1256546E7</v>
      </c>
      <c r="G1797" s="15" t="str">
        <f>VLOOKUP(TEXT(F1797,"0"),'Nacionalidades de todo por dni'!$A$2:$B$2168,2,0)</f>
        <v>Argentina</v>
      </c>
      <c r="H1797" s="18"/>
      <c r="I1797" s="15"/>
      <c r="J1797" s="15"/>
      <c r="K1797" s="18" t="str">
        <f>VLOOKUP(F1797,'Datos por dni'!$B$10:$AM$2168,11,0)</f>
        <v>Fines de semana y feriados</v>
      </c>
      <c r="L1797" s="15"/>
      <c r="M1797" s="15"/>
      <c r="N1797" s="15"/>
      <c r="O1797" s="15"/>
      <c r="P1797" s="15"/>
      <c r="Q1797" s="15"/>
    </row>
    <row r="1798">
      <c r="A1798" s="9" t="s">
        <v>673</v>
      </c>
      <c r="B1798" s="80">
        <f>VLOOKUP(F1798,'Datos por dni'!$B$1217:$AT$2185,2,0)</f>
        <v>44438.65055</v>
      </c>
      <c r="C1798" s="15" t="str">
        <f>VLOOKUP(F1798,'Datos por dni'!$B$1217:$V$2185,9,0)</f>
        <v/>
      </c>
      <c r="D1798" s="15" t="str">
        <f>IFERROR(__xludf.DUMMYFUNCTION("IF(REGEXMATCH(E1798,""^[0-9]{8}$""),""DNI"",IF(E1798&lt;&gt;"""",""OTRO"",""""))"),"DNI")</f>
        <v>DNI</v>
      </c>
      <c r="E1798" s="42" t="s">
        <v>1229</v>
      </c>
      <c r="F1798" s="25">
        <v>9.5816638E7</v>
      </c>
      <c r="G1798" s="15" t="str">
        <f>VLOOKUP(TEXT(F1798,"0"),'Nacionalidades de todo por dni'!$A$2:$B$2168,2,0)</f>
        <v>Peru</v>
      </c>
      <c r="H1798" s="18"/>
      <c r="I1798" s="15"/>
      <c r="J1798" s="15"/>
      <c r="K1798" s="18" t="str">
        <f>VLOOKUP(F1798,'Datos por dni'!$B$10:$AM$2168,11,0)</f>
        <v>Fines de semana y feriados</v>
      </c>
      <c r="L1798" s="15"/>
      <c r="M1798" s="15"/>
      <c r="N1798" s="15"/>
      <c r="O1798" s="15"/>
      <c r="P1798" s="15"/>
      <c r="Q1798" s="15"/>
    </row>
    <row r="1799">
      <c r="A1799" s="9" t="s">
        <v>673</v>
      </c>
      <c r="B1799" s="80">
        <f>VLOOKUP(F1799,'Datos por dni'!$B$1217:$AT$2185,2,0)</f>
        <v>44438.90267</v>
      </c>
      <c r="C1799" s="15" t="str">
        <f>VLOOKUP(F1799,'Datos por dni'!$B$1217:$V$2185,9,0)</f>
        <v/>
      </c>
      <c r="D1799" s="15" t="str">
        <f>IFERROR(__xludf.DUMMYFUNCTION("IF(REGEXMATCH(E1799,""^[0-9]{8}$""),""DNI"",IF(E1799&lt;&gt;"""",""OTRO"",""""))"),"DNI")</f>
        <v>DNI</v>
      </c>
      <c r="E1799" s="42" t="s">
        <v>1230</v>
      </c>
      <c r="F1799" s="25">
        <v>4.1396443E7</v>
      </c>
      <c r="G1799" s="15" t="str">
        <f>VLOOKUP(TEXT(F1799,"0"),'Nacionalidades de todo por dni'!$A$2:$B$2168,2,0)</f>
        <v>Argentina</v>
      </c>
      <c r="H1799" s="18"/>
      <c r="I1799" s="15"/>
      <c r="J1799" s="15"/>
      <c r="K1799" s="18" t="str">
        <f>VLOOKUP(F1799,'Datos por dni'!$B$10:$AM$2168,11,0)</f>
        <v>Días de semana por la tarde</v>
      </c>
      <c r="L1799" s="15"/>
      <c r="M1799" s="15"/>
      <c r="N1799" s="15"/>
      <c r="O1799" s="15"/>
      <c r="P1799" s="15"/>
      <c r="Q1799" s="15"/>
    </row>
    <row r="1800">
      <c r="A1800" s="9" t="s">
        <v>673</v>
      </c>
      <c r="B1800" s="80">
        <f>VLOOKUP(F1800,'Datos por dni'!$B$1217:$AT$2185,2,0)</f>
        <v>44439.71123</v>
      </c>
      <c r="C1800" s="15" t="str">
        <f>VLOOKUP(F1800,'Datos por dni'!$B$1217:$V$2185,9,0)</f>
        <v/>
      </c>
      <c r="D1800" s="15" t="str">
        <f>IFERROR(__xludf.DUMMYFUNCTION("IF(REGEXMATCH(E1800,""^[0-9]{8}$""),""DNI"",IF(E1800&lt;&gt;"""",""OTRO"",""""))"),"DNI")</f>
        <v>DNI</v>
      </c>
      <c r="E1800" s="42" t="s">
        <v>1231</v>
      </c>
      <c r="F1800" s="25">
        <v>3.643544E7</v>
      </c>
      <c r="G1800" s="15" t="str">
        <f>VLOOKUP(TEXT(F1800,"0"),'Nacionalidades de todo por dni'!$A$2:$B$2168,2,0)</f>
        <v>Argentina</v>
      </c>
      <c r="H1800" s="18"/>
      <c r="I1800" s="15"/>
      <c r="J1800" s="15"/>
      <c r="K1800" s="18" t="str">
        <f>VLOOKUP(F1800,'Datos por dni'!$B$10:$AM$2168,11,0)</f>
        <v>Días de semana por la tarde</v>
      </c>
      <c r="L1800" s="15"/>
      <c r="M1800" s="15"/>
      <c r="N1800" s="15"/>
      <c r="O1800" s="15"/>
      <c r="P1800" s="15"/>
      <c r="Q1800" s="15"/>
    </row>
    <row r="1801">
      <c r="A1801" s="9" t="s">
        <v>673</v>
      </c>
      <c r="B1801" s="80">
        <f>VLOOKUP(F1801,'Datos por dni'!$B$1217:$AT$2185,2,0)</f>
        <v>44441.5814</v>
      </c>
      <c r="C1801" s="15" t="str">
        <f>VLOOKUP(F1801,'Datos por dni'!$B$1217:$V$2185,9,0)</f>
        <v/>
      </c>
      <c r="D1801" s="15" t="str">
        <f>IFERROR(__xludf.DUMMYFUNCTION("IF(REGEXMATCH(E1801,""^[0-9]{8}$""),""DNI"",IF(E1801&lt;&gt;"""",""OTRO"",""""))"),"DNI")</f>
        <v>DNI</v>
      </c>
      <c r="E1801" s="42" t="s">
        <v>1232</v>
      </c>
      <c r="F1801" s="25">
        <v>4.1316371E7</v>
      </c>
      <c r="G1801" s="15" t="str">
        <f>VLOOKUP(TEXT(F1801,"0"),'Nacionalidades de todo por dni'!$A$2:$B$2168,2,0)</f>
        <v>Argentina</v>
      </c>
      <c r="H1801" s="18"/>
      <c r="I1801" s="15"/>
      <c r="J1801" s="15"/>
      <c r="K1801" s="18" t="str">
        <f>VLOOKUP(F1801,'Datos por dni'!$B$10:$AM$2168,11,0)</f>
        <v>Algunos dias de semana y findes </v>
      </c>
      <c r="L1801" s="15"/>
      <c r="M1801" s="15"/>
      <c r="N1801" s="15"/>
      <c r="O1801" s="15"/>
      <c r="P1801" s="15"/>
      <c r="Q1801" s="15"/>
    </row>
    <row r="1802">
      <c r="A1802" s="9" t="s">
        <v>673</v>
      </c>
      <c r="B1802" s="80">
        <f>VLOOKUP(F1802,'Datos por dni'!$B$1217:$AT$2185,2,0)</f>
        <v>44441.71619</v>
      </c>
      <c r="C1802" s="15" t="str">
        <f>VLOOKUP(F1802,'Datos por dni'!$B$1217:$V$2185,9,0)</f>
        <v/>
      </c>
      <c r="D1802" s="15" t="str">
        <f>IFERROR(__xludf.DUMMYFUNCTION("IF(REGEXMATCH(E1802,""^[0-9]{8}$""),""DNI"",IF(E1802&lt;&gt;"""",""OTRO"",""""))"),"DNI")</f>
        <v>DNI</v>
      </c>
      <c r="E1802" s="42" t="s">
        <v>1233</v>
      </c>
      <c r="F1802" s="25">
        <v>9.5423696E7</v>
      </c>
      <c r="G1802" s="15" t="str">
        <f>VLOOKUP(TEXT(F1802,"0"),'Nacionalidades de todo por dni'!$A$2:$B$2168,2,0)</f>
        <v>España</v>
      </c>
      <c r="H1802" s="18"/>
      <c r="I1802" s="15"/>
      <c r="J1802" s="15"/>
      <c r="K1802" s="18" t="str">
        <f>VLOOKUP(F1802,'Datos por dni'!$B$10:$AM$2168,11,0)</f>
        <v>Fines de semana y feriados</v>
      </c>
      <c r="L1802" s="15"/>
      <c r="M1802" s="15"/>
      <c r="N1802" s="15"/>
      <c r="O1802" s="15"/>
      <c r="P1802" s="15"/>
      <c r="Q1802" s="15"/>
    </row>
    <row r="1803">
      <c r="A1803" s="9" t="s">
        <v>673</v>
      </c>
      <c r="B1803" s="80">
        <f>VLOOKUP(F1803,'Datos por dni'!$B$1217:$AT$2185,2,0)</f>
        <v>44442.79921</v>
      </c>
      <c r="C1803" s="15" t="str">
        <f>VLOOKUP(F1803,'Datos por dni'!$B$1217:$V$2185,9,0)</f>
        <v/>
      </c>
      <c r="D1803" s="15" t="str">
        <f>IFERROR(__xludf.DUMMYFUNCTION("IF(REGEXMATCH(E1803,""^[0-9]{8}$""),""DNI"",IF(E1803&lt;&gt;"""",""OTRO"",""""))"),"DNI")</f>
        <v>DNI</v>
      </c>
      <c r="E1803" s="42" t="s">
        <v>1234</v>
      </c>
      <c r="F1803" s="25">
        <v>2.2470725E7</v>
      </c>
      <c r="G1803" s="15" t="str">
        <f>VLOOKUP(TEXT(F1803,"0"),'Nacionalidades de todo por dni'!$A$2:$B$2168,2,0)</f>
        <v>Argentina</v>
      </c>
      <c r="H1803" s="18"/>
      <c r="I1803" s="15"/>
      <c r="J1803" s="15"/>
      <c r="K1803" s="18" t="str">
        <f>VLOOKUP(F1803,'Datos por dni'!$B$10:$AM$2168,11,0)</f>
        <v>Fines de semana y feriados</v>
      </c>
      <c r="L1803" s="15"/>
      <c r="M1803" s="15"/>
      <c r="N1803" s="15"/>
      <c r="O1803" s="15"/>
      <c r="P1803" s="15"/>
      <c r="Q1803" s="15"/>
    </row>
    <row r="1804">
      <c r="A1804" s="9" t="s">
        <v>673</v>
      </c>
      <c r="B1804" s="80">
        <f>VLOOKUP(F1804,'Datos por dni'!$B$1217:$AT$2185,2,0)</f>
        <v>44444.92466</v>
      </c>
      <c r="C1804" s="15" t="str">
        <f>VLOOKUP(F1804,'Datos por dni'!$B$1217:$V$2185,9,0)</f>
        <v/>
      </c>
      <c r="D1804" s="15" t="str">
        <f>IFERROR(__xludf.DUMMYFUNCTION("IF(REGEXMATCH(E1804,""^[0-9]{8}$""),""DNI"",IF(E1804&lt;&gt;"""",""OTRO"",""""))"),"DNI")</f>
        <v>DNI</v>
      </c>
      <c r="E1804" s="42" t="s">
        <v>1235</v>
      </c>
      <c r="F1804" s="25">
        <v>2.9040483E7</v>
      </c>
      <c r="G1804" s="15" t="str">
        <f>VLOOKUP(TEXT(F1804,"0"),'Nacionalidades de todo por dni'!$A$2:$B$2168,2,0)</f>
        <v>Argentina</v>
      </c>
      <c r="H1804" s="18"/>
      <c r="I1804" s="15"/>
      <c r="J1804" s="15"/>
      <c r="K1804" s="18" t="str">
        <f>VLOOKUP(F1804,'Datos por dni'!$B$10:$AM$2168,11,0)</f>
        <v>1 dia al mes</v>
      </c>
      <c r="L1804" s="15"/>
      <c r="M1804" s="15"/>
      <c r="N1804" s="15"/>
      <c r="O1804" s="15"/>
      <c r="P1804" s="15"/>
      <c r="Q1804" s="15"/>
    </row>
    <row r="1805">
      <c r="A1805" s="9" t="s">
        <v>673</v>
      </c>
      <c r="B1805" s="80">
        <f>VLOOKUP(F1805,'Datos por dni'!$B$1217:$AT$2185,2,0)</f>
        <v>44445.60072</v>
      </c>
      <c r="C1805" s="15" t="str">
        <f>VLOOKUP(F1805,'Datos por dni'!$B$1217:$V$2185,9,0)</f>
        <v/>
      </c>
      <c r="D1805" s="15" t="str">
        <f>IFERROR(__xludf.DUMMYFUNCTION("IF(REGEXMATCH(E1805,""^[0-9]{8}$""),""DNI"",IF(E1805&lt;&gt;"""",""OTRO"",""""))"),"DNI")</f>
        <v>DNI</v>
      </c>
      <c r="E1805" s="42" t="s">
        <v>1236</v>
      </c>
      <c r="F1805" s="25">
        <v>4.2646343E7</v>
      </c>
      <c r="G1805" s="15" t="str">
        <f>VLOOKUP(TEXT(F1805,"0"),'Nacionalidades de todo por dni'!$A$2:$B$2168,2,0)</f>
        <v>Argentina</v>
      </c>
      <c r="H1805" s="18"/>
      <c r="I1805" s="15"/>
      <c r="J1805" s="15"/>
      <c r="K1805" s="18" t="str">
        <f>VLOOKUP(F1805,'Datos por dni'!$B$10:$AM$2168,11,0)</f>
        <v>Días de semana por la tarde</v>
      </c>
      <c r="L1805" s="15"/>
      <c r="M1805" s="15"/>
      <c r="N1805" s="15"/>
      <c r="O1805" s="15"/>
      <c r="P1805" s="15"/>
      <c r="Q1805" s="15"/>
    </row>
    <row r="1806">
      <c r="A1806" s="9" t="s">
        <v>673</v>
      </c>
      <c r="B1806" s="80">
        <f>VLOOKUP(F1806,'Datos por dni'!$B$1217:$AT$2185,2,0)</f>
        <v>44447.39367</v>
      </c>
      <c r="C1806" s="15" t="str">
        <f>VLOOKUP(F1806,'Datos por dni'!$B$1217:$V$2185,9,0)</f>
        <v/>
      </c>
      <c r="D1806" s="15" t="str">
        <f>IFERROR(__xludf.DUMMYFUNCTION("IF(REGEXMATCH(E1806,""^[0-9]{8}$""),""DNI"",IF(E1806&lt;&gt;"""",""OTRO"",""""))"),"DNI")</f>
        <v>DNI</v>
      </c>
      <c r="E1806" s="42" t="s">
        <v>1237</v>
      </c>
      <c r="F1806" s="25">
        <v>4.0193365E7</v>
      </c>
      <c r="G1806" s="15" t="str">
        <f>VLOOKUP(TEXT(F1806,"0"),'Nacionalidades de todo por dni'!$A$2:$B$2168,2,0)</f>
        <v>Argentina</v>
      </c>
      <c r="H1806" s="18"/>
      <c r="I1806" s="15"/>
      <c r="J1806" s="15"/>
      <c r="K1806" s="18" t="str">
        <f>VLOOKUP(F1806,'Datos por dni'!$B$10:$AM$2168,11,0)</f>
        <v>Días de semana por la mañana</v>
      </c>
      <c r="L1806" s="15"/>
      <c r="M1806" s="15"/>
      <c r="N1806" s="15"/>
      <c r="O1806" s="15"/>
      <c r="P1806" s="15"/>
      <c r="Q1806" s="15"/>
    </row>
    <row r="1807">
      <c r="A1807" s="9" t="s">
        <v>673</v>
      </c>
      <c r="B1807" s="80">
        <f>VLOOKUP(F1807,'Datos por dni'!$B$1217:$AT$2185,2,0)</f>
        <v>44447.60835</v>
      </c>
      <c r="C1807" s="15" t="str">
        <f>VLOOKUP(F1807,'Datos por dni'!$B$1217:$V$2185,9,0)</f>
        <v/>
      </c>
      <c r="D1807" s="15" t="str">
        <f>IFERROR(__xludf.DUMMYFUNCTION("IF(REGEXMATCH(E1807,""^[0-9]{8}$""),""DNI"",IF(E1807&lt;&gt;"""",""OTRO"",""""))"),"DNI")</f>
        <v>DNI</v>
      </c>
      <c r="E1807" s="42" t="s">
        <v>1238</v>
      </c>
      <c r="F1807" s="25">
        <v>4.2253775E7</v>
      </c>
      <c r="G1807" s="15" t="str">
        <f>VLOOKUP(TEXT(F1807,"0"),'Nacionalidades de todo por dni'!$A$2:$B$2168,2,0)</f>
        <v>Argentina</v>
      </c>
      <c r="H1807" s="18"/>
      <c r="I1807" s="15"/>
      <c r="J1807" s="15"/>
      <c r="K1807" s="18" t="str">
        <f>VLOOKUP(F1807,'Datos por dni'!$B$10:$AM$2168,11,0)</f>
        <v>Días de semana por la tarde</v>
      </c>
      <c r="L1807" s="15"/>
      <c r="M1807" s="15"/>
      <c r="N1807" s="15"/>
      <c r="O1807" s="15"/>
      <c r="P1807" s="15"/>
      <c r="Q1807" s="15"/>
    </row>
    <row r="1808">
      <c r="A1808" s="9" t="s">
        <v>673</v>
      </c>
      <c r="B1808" s="80">
        <f>VLOOKUP(F1808,'Datos por dni'!$B$1217:$AT$2185,2,0)</f>
        <v>44447.77307</v>
      </c>
      <c r="C1808" s="15" t="str">
        <f>VLOOKUP(F1808,'Datos por dni'!$B$1217:$V$2185,9,0)</f>
        <v/>
      </c>
      <c r="D1808" s="15" t="str">
        <f>IFERROR(__xludf.DUMMYFUNCTION("IF(REGEXMATCH(E1808,""^[0-9]{8}$""),""DNI"",IF(E1808&lt;&gt;"""",""OTRO"",""""))"),"DNI")</f>
        <v>DNI</v>
      </c>
      <c r="E1808" s="42" t="s">
        <v>1239</v>
      </c>
      <c r="F1808" s="25">
        <v>4.2043509E7</v>
      </c>
      <c r="G1808" s="15" t="str">
        <f>VLOOKUP(TEXT(F1808,"0"),'Nacionalidades de todo por dni'!$A$2:$B$2168,2,0)</f>
        <v>Argentina</v>
      </c>
      <c r="H1808" s="18"/>
      <c r="I1808" s="15"/>
      <c r="J1808" s="15"/>
      <c r="K1808" s="18" t="str">
        <f>VLOOKUP(F1808,'Datos por dni'!$B$10:$AM$2168,11,0)</f>
        <v>Días de semana por la mañana</v>
      </c>
      <c r="L1808" s="15"/>
      <c r="M1808" s="15"/>
      <c r="N1808" s="15"/>
      <c r="O1808" s="15"/>
      <c r="P1808" s="15"/>
      <c r="Q1808" s="15"/>
    </row>
    <row r="1809">
      <c r="A1809" s="9" t="s">
        <v>673</v>
      </c>
      <c r="B1809" s="80">
        <f>VLOOKUP(F1809,'Datos por dni'!$B$1217:$AT$2185,2,0)</f>
        <v>44448.42841</v>
      </c>
      <c r="C1809" s="15" t="str">
        <f>VLOOKUP(F1809,'Datos por dni'!$B$1217:$V$2185,9,0)</f>
        <v/>
      </c>
      <c r="D1809" s="15" t="str">
        <f>IFERROR(__xludf.DUMMYFUNCTION("IF(REGEXMATCH(E1809,""^[0-9]{8}$""),""DNI"",IF(E1809&lt;&gt;"""",""OTRO"",""""))"),"DNI")</f>
        <v>DNI</v>
      </c>
      <c r="E1809" s="42" t="s">
        <v>1240</v>
      </c>
      <c r="F1809" s="25">
        <v>9.2895638E7</v>
      </c>
      <c r="G1809" s="15" t="str">
        <f>VLOOKUP(TEXT(F1809,"0"),'Nacionalidades de todo por dni'!$A$2:$B$2168,2,0)</f>
        <v>Paraguay</v>
      </c>
      <c r="H1809" s="18"/>
      <c r="I1809" s="15"/>
      <c r="J1809" s="15"/>
      <c r="K1809" s="18" t="str">
        <f>VLOOKUP(F1809,'Datos por dni'!$B$10:$AM$2168,11,0)</f>
        <v>Fines de semana y feriados</v>
      </c>
      <c r="L1809" s="15"/>
      <c r="M1809" s="15"/>
      <c r="N1809" s="15"/>
      <c r="O1809" s="15"/>
      <c r="P1809" s="15"/>
      <c r="Q1809" s="15"/>
    </row>
    <row r="1810">
      <c r="A1810" s="9" t="s">
        <v>673</v>
      </c>
      <c r="B1810" s="80">
        <f>VLOOKUP(F1810,'Datos por dni'!$B$1217:$AT$2185,2,0)</f>
        <v>44453.79499</v>
      </c>
      <c r="C1810" s="15" t="str">
        <f>VLOOKUP(F1810,'Datos por dni'!$B$1217:$V$2185,9,0)</f>
        <v/>
      </c>
      <c r="D1810" s="15" t="str">
        <f>IFERROR(__xludf.DUMMYFUNCTION("IF(REGEXMATCH(E1810,""^[0-9]{8}$""),""DNI"",IF(E1810&lt;&gt;"""",""OTRO"",""""))"),"DNI")</f>
        <v>DNI</v>
      </c>
      <c r="E1810" s="42" t="s">
        <v>424</v>
      </c>
      <c r="F1810" s="25">
        <v>4.2101596E7</v>
      </c>
      <c r="G1810" s="15" t="str">
        <f>VLOOKUP(TEXT(F1810,"0"),'Nacionalidades de todo por dni'!$A$2:$B$2168,2,0)</f>
        <v>Argentina</v>
      </c>
      <c r="H1810" s="18"/>
      <c r="I1810" s="15"/>
      <c r="J1810" s="15"/>
      <c r="K1810" s="18" t="str">
        <f>VLOOKUP(F1810,'Datos por dni'!$B$10:$AM$2168,11,0)</f>
        <v/>
      </c>
      <c r="L1810" s="15"/>
      <c r="M1810" s="15"/>
      <c r="N1810" s="15"/>
      <c r="O1810" s="15"/>
      <c r="P1810" s="15"/>
      <c r="Q1810" s="15"/>
    </row>
    <row r="1811">
      <c r="A1811" s="9" t="s">
        <v>673</v>
      </c>
      <c r="B1811" s="80">
        <f>VLOOKUP(F1811,'Datos por dni'!$B$1217:$AT$2185,2,0)</f>
        <v>44455.92753</v>
      </c>
      <c r="C1811" s="15" t="str">
        <f>VLOOKUP(F1811,'Datos por dni'!$B$1217:$V$2185,9,0)</f>
        <v/>
      </c>
      <c r="D1811" s="15" t="str">
        <f>IFERROR(__xludf.DUMMYFUNCTION("IF(REGEXMATCH(E1811,""^[0-9]{8}$""),""DNI"",IF(E1811&lt;&gt;"""",""OTRO"",""""))"),"DNI")</f>
        <v>DNI</v>
      </c>
      <c r="E1811" s="42" t="s">
        <v>1241</v>
      </c>
      <c r="F1811" s="25">
        <v>4.2214825E7</v>
      </c>
      <c r="G1811" s="15" t="str">
        <f>VLOOKUP(TEXT(F1811,"0"),'Nacionalidades de todo por dni'!$A$2:$B$2168,2,0)</f>
        <v>Argentina</v>
      </c>
      <c r="H1811" s="18"/>
      <c r="I1811" s="15"/>
      <c r="J1811" s="15"/>
      <c r="K1811" s="18" t="str">
        <f>VLOOKUP(F1811,'Datos por dni'!$B$10:$AM$2168,11,0)</f>
        <v>Días de semana por la tarde</v>
      </c>
      <c r="L1811" s="15"/>
      <c r="M1811" s="15"/>
      <c r="N1811" s="15"/>
      <c r="O1811" s="15"/>
      <c r="P1811" s="15"/>
      <c r="Q1811" s="15"/>
    </row>
    <row r="1812">
      <c r="A1812" s="9" t="s">
        <v>673</v>
      </c>
      <c r="B1812" s="80">
        <f>VLOOKUP(F1812,'Datos por dni'!$B$1217:$AT$2185,2,0)</f>
        <v>44457.01677</v>
      </c>
      <c r="C1812" s="15" t="str">
        <f>VLOOKUP(F1812,'Datos por dni'!$B$1217:$V$2185,9,0)</f>
        <v/>
      </c>
      <c r="D1812" s="15" t="str">
        <f>IFERROR(__xludf.DUMMYFUNCTION("IF(REGEXMATCH(E1812,""^[0-9]{8}$""),""DNI"",IF(E1812&lt;&gt;"""",""OTRO"",""""))"),"DNI")</f>
        <v>DNI</v>
      </c>
      <c r="E1812" s="42" t="s">
        <v>1242</v>
      </c>
      <c r="F1812" s="25">
        <v>4.3919185E7</v>
      </c>
      <c r="G1812" s="15" t="str">
        <f>VLOOKUP(TEXT(F1812,"0"),'Nacionalidades de todo por dni'!$A$2:$B$2168,2,0)</f>
        <v>Argentina</v>
      </c>
      <c r="H1812" s="18"/>
      <c r="I1812" s="15"/>
      <c r="J1812" s="15"/>
      <c r="K1812" s="18" t="str">
        <f>VLOOKUP(F1812,'Datos por dni'!$B$10:$AM$2168,11,0)</f>
        <v>Fines de semana y feriados</v>
      </c>
      <c r="L1812" s="15"/>
      <c r="M1812" s="15"/>
      <c r="N1812" s="15"/>
      <c r="O1812" s="15"/>
      <c r="P1812" s="15"/>
      <c r="Q1812" s="15"/>
    </row>
    <row r="1813">
      <c r="A1813" s="9" t="s">
        <v>673</v>
      </c>
      <c r="B1813" s="80">
        <f>VLOOKUP(F1813,'Datos por dni'!$B$1217:$AT$2185,2,0)</f>
        <v>44457.73207</v>
      </c>
      <c r="C1813" s="15" t="str">
        <f>VLOOKUP(F1813,'Datos por dni'!$B$1217:$V$2185,9,0)</f>
        <v/>
      </c>
      <c r="D1813" s="15" t="str">
        <f>IFERROR(__xludf.DUMMYFUNCTION("IF(REGEXMATCH(E1813,""^[0-9]{8}$""),""DNI"",IF(E1813&lt;&gt;"""",""OTRO"",""""))"),"DNI")</f>
        <v>DNI</v>
      </c>
      <c r="E1813" s="42" t="s">
        <v>1243</v>
      </c>
      <c r="F1813" s="25">
        <v>3.538549E7</v>
      </c>
      <c r="G1813" s="15" t="str">
        <f>VLOOKUP(TEXT(F1813,"0"),'Nacionalidades de todo por dni'!$A$2:$B$2168,2,0)</f>
        <v>Argentina</v>
      </c>
      <c r="H1813" s="18"/>
      <c r="I1813" s="15"/>
      <c r="J1813" s="15"/>
      <c r="K1813" s="18" t="str">
        <f>VLOOKUP(F1813,'Datos por dni'!$B$10:$AM$2168,11,0)</f>
        <v>Días de semana por la tarde</v>
      </c>
      <c r="L1813" s="15"/>
      <c r="M1813" s="15"/>
      <c r="N1813" s="15"/>
      <c r="O1813" s="15"/>
      <c r="P1813" s="15"/>
      <c r="Q1813" s="15"/>
    </row>
    <row r="1814">
      <c r="A1814" s="9" t="s">
        <v>673</v>
      </c>
      <c r="B1814" s="80">
        <f>VLOOKUP(F1814,'Datos por dni'!$B$1217:$AT$2185,2,0)</f>
        <v>44457.78034</v>
      </c>
      <c r="C1814" s="15" t="str">
        <f>VLOOKUP(F1814,'Datos por dni'!$B$1217:$V$2185,9,0)</f>
        <v/>
      </c>
      <c r="D1814" s="15" t="str">
        <f>IFERROR(__xludf.DUMMYFUNCTION("IF(REGEXMATCH(E1814,""^[0-9]{8}$""),""DNI"",IF(E1814&lt;&gt;"""",""OTRO"",""""))"),"DNI")</f>
        <v>DNI</v>
      </c>
      <c r="E1814" s="42" t="s">
        <v>1244</v>
      </c>
      <c r="F1814" s="25">
        <v>4.3798018E7</v>
      </c>
      <c r="G1814" s="15" t="str">
        <f>VLOOKUP(TEXT(F1814,"0"),'Nacionalidades de todo por dni'!$A$2:$B$2168,2,0)</f>
        <v>Argentina</v>
      </c>
      <c r="H1814" s="18"/>
      <c r="I1814" s="15"/>
      <c r="J1814" s="15"/>
      <c r="K1814" s="18" t="str">
        <f>VLOOKUP(F1814,'Datos por dni'!$B$10:$AM$2168,11,0)</f>
        <v>Días de semana por la tarde</v>
      </c>
      <c r="L1814" s="15"/>
      <c r="M1814" s="15"/>
      <c r="N1814" s="15"/>
      <c r="O1814" s="15"/>
      <c r="P1814" s="15"/>
      <c r="Q1814" s="15"/>
    </row>
    <row r="1815">
      <c r="A1815" s="9" t="s">
        <v>673</v>
      </c>
      <c r="B1815" s="80">
        <f>VLOOKUP(F1815,'Datos por dni'!$B$1217:$AT$2185,2,0)</f>
        <v>44457.78351</v>
      </c>
      <c r="C1815" s="15" t="str">
        <f>VLOOKUP(F1815,'Datos por dni'!$B$1217:$V$2185,9,0)</f>
        <v/>
      </c>
      <c r="D1815" s="15" t="str">
        <f>IFERROR(__xludf.DUMMYFUNCTION("IF(REGEXMATCH(E1815,""^[0-9]{8}$""),""DNI"",IF(E1815&lt;&gt;"""",""OTRO"",""""))"),"DNI")</f>
        <v>DNI</v>
      </c>
      <c r="E1815" s="42" t="s">
        <v>1245</v>
      </c>
      <c r="F1815" s="25">
        <v>4.0494918E7</v>
      </c>
      <c r="G1815" s="15" t="str">
        <f>VLOOKUP(TEXT(F1815,"0"),'Nacionalidades de todo por dni'!$A$2:$B$2168,2,0)</f>
        <v>Argentina</v>
      </c>
      <c r="H1815" s="18"/>
      <c r="I1815" s="15"/>
      <c r="J1815" s="15"/>
      <c r="K1815" s="18" t="str">
        <f>VLOOKUP(F1815,'Datos por dni'!$B$10:$AM$2168,11,0)</f>
        <v>Fines de semana y feriados</v>
      </c>
      <c r="L1815" s="15"/>
      <c r="M1815" s="15"/>
      <c r="N1815" s="15"/>
      <c r="O1815" s="15"/>
      <c r="P1815" s="15"/>
      <c r="Q1815" s="15"/>
    </row>
    <row r="1816">
      <c r="A1816" s="9" t="s">
        <v>673</v>
      </c>
      <c r="B1816" s="80">
        <f>VLOOKUP(F1816,'Datos por dni'!$B$1217:$AT$2185,2,0)</f>
        <v>44457.83871</v>
      </c>
      <c r="C1816" s="15" t="str">
        <f>VLOOKUP(F1816,'Datos por dni'!$B$1217:$V$2185,9,0)</f>
        <v/>
      </c>
      <c r="D1816" s="15" t="str">
        <f>IFERROR(__xludf.DUMMYFUNCTION("IF(REGEXMATCH(E1816,""^[0-9]{8}$""),""DNI"",IF(E1816&lt;&gt;"""",""OTRO"",""""))"),"DNI")</f>
        <v>DNI</v>
      </c>
      <c r="E1816" s="42" t="s">
        <v>1246</v>
      </c>
      <c r="F1816" s="25">
        <v>4.3581692E7</v>
      </c>
      <c r="G1816" s="15" t="str">
        <f>VLOOKUP(TEXT(F1816,"0"),'Nacionalidades de todo por dni'!$A$2:$B$2168,2,0)</f>
        <v>Argentina</v>
      </c>
      <c r="H1816" s="18"/>
      <c r="I1816" s="15"/>
      <c r="J1816" s="15"/>
      <c r="K1816" s="18" t="str">
        <f>VLOOKUP(F1816,'Datos por dni'!$B$10:$AM$2168,11,0)</f>
        <v>Días de semana por la mañana</v>
      </c>
      <c r="L1816" s="15"/>
      <c r="M1816" s="15"/>
      <c r="N1816" s="15"/>
      <c r="O1816" s="15"/>
      <c r="P1816" s="15"/>
      <c r="Q1816" s="15"/>
    </row>
    <row r="1817">
      <c r="A1817" s="9" t="s">
        <v>673</v>
      </c>
      <c r="B1817" s="80">
        <f>VLOOKUP(F1817,'Datos por dni'!$B$1217:$AT$2185,2,0)</f>
        <v>44457.86849</v>
      </c>
      <c r="C1817" s="15" t="str">
        <f>VLOOKUP(F1817,'Datos por dni'!$B$1217:$V$2185,9,0)</f>
        <v/>
      </c>
      <c r="D1817" s="15" t="str">
        <f>IFERROR(__xludf.DUMMYFUNCTION("IF(REGEXMATCH(E1817,""^[0-9]{8}$""),""DNI"",IF(E1817&lt;&gt;"""",""OTRO"",""""))"),"DNI")</f>
        <v>DNI</v>
      </c>
      <c r="E1817" s="42" t="s">
        <v>1247</v>
      </c>
      <c r="F1817" s="25">
        <v>3.8629113E7</v>
      </c>
      <c r="G1817" s="15" t="str">
        <f>VLOOKUP(TEXT(F1817,"0"),'Nacionalidades de todo por dni'!$A$2:$B$2168,2,0)</f>
        <v>Argentina</v>
      </c>
      <c r="H1817" s="18"/>
      <c r="I1817" s="15"/>
      <c r="J1817" s="15"/>
      <c r="K1817" s="18" t="str">
        <f>VLOOKUP(F1817,'Datos por dni'!$B$10:$AM$2168,11,0)</f>
        <v>Jueves y Viernes despues de las 18:30</v>
      </c>
      <c r="L1817" s="15"/>
      <c r="M1817" s="15"/>
      <c r="N1817" s="15"/>
      <c r="O1817" s="15"/>
      <c r="P1817" s="15"/>
      <c r="Q1817" s="15"/>
    </row>
    <row r="1818">
      <c r="A1818" s="9" t="s">
        <v>673</v>
      </c>
      <c r="B1818" s="80">
        <f>VLOOKUP(F1818,'Datos por dni'!$B$1217:$AT$2185,2,0)</f>
        <v>44457.91303</v>
      </c>
      <c r="C1818" s="15" t="str">
        <f>VLOOKUP(F1818,'Datos por dni'!$B$1217:$V$2185,9,0)</f>
        <v/>
      </c>
      <c r="D1818" s="15" t="str">
        <f>IFERROR(__xludf.DUMMYFUNCTION("IF(REGEXMATCH(E1818,""^[0-9]{8}$""),""DNI"",IF(E1818&lt;&gt;"""",""OTRO"",""""))"),"DNI")</f>
        <v>DNI</v>
      </c>
      <c r="E1818" s="42" t="s">
        <v>1248</v>
      </c>
      <c r="F1818" s="25">
        <v>4.3853126E7</v>
      </c>
      <c r="G1818" s="15" t="str">
        <f>VLOOKUP(TEXT(F1818,"0"),'Nacionalidades de todo por dni'!$A$2:$B$2168,2,0)</f>
        <v>Argentina</v>
      </c>
      <c r="H1818" s="18"/>
      <c r="I1818" s="15"/>
      <c r="J1818" s="15"/>
      <c r="K1818" s="18" t="str">
        <f>VLOOKUP(F1818,'Datos por dni'!$B$10:$AM$2168,11,0)</f>
        <v>Fines de semana y feriados</v>
      </c>
      <c r="L1818" s="15"/>
      <c r="M1818" s="15"/>
      <c r="N1818" s="15"/>
      <c r="O1818" s="15"/>
      <c r="P1818" s="15"/>
      <c r="Q1818" s="15"/>
    </row>
    <row r="1819">
      <c r="A1819" s="9" t="s">
        <v>673</v>
      </c>
      <c r="B1819" s="80">
        <f>VLOOKUP(F1819,'Datos por dni'!$B$1217:$AT$2185,2,0)</f>
        <v>44457.92528</v>
      </c>
      <c r="C1819" s="15" t="str">
        <f>VLOOKUP(F1819,'Datos por dni'!$B$1217:$V$2185,9,0)</f>
        <v/>
      </c>
      <c r="D1819" s="15" t="str">
        <f>IFERROR(__xludf.DUMMYFUNCTION("IF(REGEXMATCH(E1819,""^[0-9]{8}$""),""DNI"",IF(E1819&lt;&gt;"""",""OTRO"",""""))"),"DNI")</f>
        <v>DNI</v>
      </c>
      <c r="E1819" s="42" t="s">
        <v>1249</v>
      </c>
      <c r="F1819" s="25">
        <v>4.0975708E7</v>
      </c>
      <c r="G1819" s="15" t="str">
        <f>VLOOKUP(TEXT(F1819,"0"),'Nacionalidades de todo por dni'!$A$2:$B$2168,2,0)</f>
        <v>Argentina</v>
      </c>
      <c r="H1819" s="18"/>
      <c r="I1819" s="15"/>
      <c r="J1819" s="15"/>
      <c r="K1819" s="18" t="str">
        <f>VLOOKUP(F1819,'Datos por dni'!$B$10:$AM$2168,11,0)</f>
        <v>Días de semana por la tarde</v>
      </c>
      <c r="L1819" s="15"/>
      <c r="M1819" s="15"/>
      <c r="N1819" s="15"/>
      <c r="O1819" s="15"/>
      <c r="P1819" s="15"/>
      <c r="Q1819" s="15"/>
    </row>
    <row r="1820">
      <c r="A1820" s="9" t="s">
        <v>673</v>
      </c>
      <c r="B1820" s="80">
        <f>VLOOKUP(F1820,'Datos por dni'!$B$1217:$AT$2185,2,0)</f>
        <v>44458.00786</v>
      </c>
      <c r="C1820" s="15" t="str">
        <f>VLOOKUP(F1820,'Datos por dni'!$B$1217:$V$2185,9,0)</f>
        <v/>
      </c>
      <c r="D1820" s="15" t="str">
        <f>IFERROR(__xludf.DUMMYFUNCTION("IF(REGEXMATCH(E1820,""^[0-9]{8}$""),""DNI"",IF(E1820&lt;&gt;"""",""OTRO"",""""))"),"DNI")</f>
        <v>DNI</v>
      </c>
      <c r="E1820" s="42" t="s">
        <v>1250</v>
      </c>
      <c r="F1820" s="25">
        <v>3.101289E7</v>
      </c>
      <c r="G1820" s="15" t="str">
        <f>VLOOKUP(TEXT(F1820,"0"),'Nacionalidades de todo por dni'!$A$2:$B$2168,2,0)</f>
        <v>Argentina</v>
      </c>
      <c r="H1820" s="18"/>
      <c r="I1820" s="15"/>
      <c r="J1820" s="15"/>
      <c r="K1820" s="18" t="str">
        <f>VLOOKUP(F1820,'Datos por dni'!$B$10:$AM$2168,11,0)</f>
        <v>Fines de semana y feriados</v>
      </c>
      <c r="L1820" s="15"/>
      <c r="M1820" s="15"/>
      <c r="N1820" s="15"/>
      <c r="O1820" s="15"/>
      <c r="P1820" s="15"/>
      <c r="Q1820" s="15"/>
    </row>
    <row r="1821">
      <c r="A1821" s="9" t="s">
        <v>673</v>
      </c>
      <c r="B1821" s="80">
        <f>VLOOKUP(F1821,'Datos por dni'!$B$1217:$AT$2185,2,0)</f>
        <v>44458.35197</v>
      </c>
      <c r="C1821" s="15" t="str">
        <f>VLOOKUP(F1821,'Datos por dni'!$B$1217:$V$2185,9,0)</f>
        <v/>
      </c>
      <c r="D1821" s="15" t="str">
        <f>IFERROR(__xludf.DUMMYFUNCTION("IF(REGEXMATCH(E1821,""^[0-9]{8}$""),""DNI"",IF(E1821&lt;&gt;"""",""OTRO"",""""))"),"DNI")</f>
        <v>DNI</v>
      </c>
      <c r="E1821" s="42" t="s">
        <v>1251</v>
      </c>
      <c r="F1821" s="25">
        <v>2.8912051E7</v>
      </c>
      <c r="G1821" s="15" t="str">
        <f>VLOOKUP(TEXT(F1821,"0"),'Nacionalidades de todo por dni'!$A$2:$B$2168,2,0)</f>
        <v>Argentina</v>
      </c>
      <c r="H1821" s="18"/>
      <c r="I1821" s="15"/>
      <c r="J1821" s="15"/>
      <c r="K1821" s="18" t="str">
        <f>VLOOKUP(F1821,'Datos por dni'!$B$10:$AM$2168,11,0)</f>
        <v>Fines de semana y feriados</v>
      </c>
      <c r="L1821" s="15"/>
      <c r="M1821" s="15"/>
      <c r="N1821" s="15"/>
      <c r="O1821" s="15"/>
      <c r="P1821" s="15"/>
      <c r="Q1821" s="15"/>
    </row>
    <row r="1822">
      <c r="A1822" s="9" t="s">
        <v>673</v>
      </c>
      <c r="B1822" s="80">
        <f>VLOOKUP(F1822,'Datos por dni'!$B$1217:$AT$2185,2,0)</f>
        <v>44458.42651</v>
      </c>
      <c r="C1822" s="15" t="str">
        <f>VLOOKUP(F1822,'Datos por dni'!$B$1217:$V$2185,9,0)</f>
        <v/>
      </c>
      <c r="D1822" s="15" t="str">
        <f>IFERROR(__xludf.DUMMYFUNCTION("IF(REGEXMATCH(E1822,""^[0-9]{8}$""),""DNI"",IF(E1822&lt;&gt;"""",""OTRO"",""""))"),"DNI")</f>
        <v>DNI</v>
      </c>
      <c r="E1822" s="42" t="s">
        <v>1252</v>
      </c>
      <c r="F1822" s="25">
        <v>3.7081989E7</v>
      </c>
      <c r="G1822" s="15" t="str">
        <f>VLOOKUP(TEXT(F1822,"0"),'Nacionalidades de todo por dni'!$A$2:$B$2168,2,0)</f>
        <v>Argentina</v>
      </c>
      <c r="H1822" s="18"/>
      <c r="I1822" s="15"/>
      <c r="J1822" s="15"/>
      <c r="K1822" s="18" t="str">
        <f>VLOOKUP(F1822,'Datos por dni'!$B$10:$AM$2168,11,0)</f>
        <v>Fines de semana y feriados</v>
      </c>
      <c r="L1822" s="15"/>
      <c r="M1822" s="15"/>
      <c r="N1822" s="15"/>
      <c r="O1822" s="15"/>
      <c r="P1822" s="15"/>
      <c r="Q1822" s="15"/>
    </row>
    <row r="1823">
      <c r="A1823" s="9" t="s">
        <v>673</v>
      </c>
      <c r="B1823" s="80">
        <f>VLOOKUP(F1823,'Datos por dni'!$B$1217:$AT$2185,2,0)</f>
        <v>44267.78597</v>
      </c>
      <c r="C1823" s="15" t="str">
        <f>VLOOKUP(F1823,'Datos por dni'!$B$1217:$V$2185,9,0)</f>
        <v/>
      </c>
      <c r="D1823" s="15" t="str">
        <f>IFERROR(__xludf.DUMMYFUNCTION("IF(REGEXMATCH(E1823,""^[0-9]{8}$""),""DNI"",IF(E1823&lt;&gt;"""",""OTRO"",""""))"),"DNI")</f>
        <v>DNI</v>
      </c>
      <c r="E1823" s="42" t="s">
        <v>1010</v>
      </c>
      <c r="F1823" s="25">
        <v>4.0227984E7</v>
      </c>
      <c r="G1823" s="15" t="str">
        <f>VLOOKUP(TEXT(F1823,"0"),'Nacionalidades de todo por dni'!$A$2:$B$2168,2,0)</f>
        <v>Argentina</v>
      </c>
      <c r="H1823" s="18"/>
      <c r="I1823" s="15"/>
      <c r="J1823" s="15"/>
      <c r="K1823" s="18" t="str">
        <f>VLOOKUP(F1823,'Datos por dni'!$B$10:$AM$2168,11,0)</f>
        <v>Tengo un horario bastante flexible, los fines de semana puede ser que no esté tan al disponible pero mándenme igual</v>
      </c>
      <c r="L1823" s="15"/>
      <c r="M1823" s="15"/>
      <c r="N1823" s="15"/>
      <c r="O1823" s="15"/>
      <c r="P1823" s="15"/>
      <c r="Q1823" s="15"/>
    </row>
    <row r="1824">
      <c r="A1824" s="9" t="s">
        <v>673</v>
      </c>
      <c r="B1824" s="80">
        <f>VLOOKUP(F1824,'Datos por dni'!$B$1217:$AT$2185,2,0)</f>
        <v>44458.49775</v>
      </c>
      <c r="C1824" s="15" t="str">
        <f>VLOOKUP(F1824,'Datos por dni'!$B$1217:$V$2185,9,0)</f>
        <v/>
      </c>
      <c r="D1824" s="15" t="str">
        <f>IFERROR(__xludf.DUMMYFUNCTION("IF(REGEXMATCH(E1824,""^[0-9]{8}$""),""DNI"",IF(E1824&lt;&gt;"""",""OTRO"",""""))"),"DNI")</f>
        <v>DNI</v>
      </c>
      <c r="E1824" s="42" t="s">
        <v>1253</v>
      </c>
      <c r="F1824" s="25">
        <v>4.4452803E7</v>
      </c>
      <c r="G1824" s="15" t="str">
        <f>VLOOKUP(TEXT(F1824,"0"),'Nacionalidades de todo por dni'!$A$2:$B$2168,2,0)</f>
        <v>Argentina</v>
      </c>
      <c r="H1824" s="18"/>
      <c r="I1824" s="15"/>
      <c r="J1824" s="15"/>
      <c r="K1824" s="18" t="str">
        <f>VLOOKUP(F1824,'Datos por dni'!$B$10:$AM$2168,11,0)</f>
        <v>Días de semana por la tarde</v>
      </c>
      <c r="L1824" s="15"/>
      <c r="M1824" s="15"/>
      <c r="N1824" s="15"/>
      <c r="O1824" s="15"/>
      <c r="P1824" s="15"/>
      <c r="Q1824" s="15"/>
    </row>
    <row r="1825">
      <c r="A1825" s="9" t="s">
        <v>673</v>
      </c>
      <c r="B1825" s="80">
        <f>VLOOKUP(F1825,'Datos por dni'!$B$1217:$AT$2185,2,0)</f>
        <v>44458.60736</v>
      </c>
      <c r="C1825" s="15" t="str">
        <f>VLOOKUP(F1825,'Datos por dni'!$B$1217:$V$2185,9,0)</f>
        <v/>
      </c>
      <c r="D1825" s="15" t="str">
        <f>IFERROR(__xludf.DUMMYFUNCTION("IF(REGEXMATCH(E1825,""^[0-9]{8}$""),""DNI"",IF(E1825&lt;&gt;"""",""OTRO"",""""))"),"DNI")</f>
        <v>DNI</v>
      </c>
      <c r="E1825" s="42" t="s">
        <v>1254</v>
      </c>
      <c r="F1825" s="25">
        <v>4.6049969E7</v>
      </c>
      <c r="G1825" s="15" t="str">
        <f>VLOOKUP(TEXT(F1825,"0"),'Nacionalidades de todo por dni'!$A$2:$B$2168,2,0)</f>
        <v>Argentina</v>
      </c>
      <c r="H1825" s="18"/>
      <c r="I1825" s="15"/>
      <c r="J1825" s="15"/>
      <c r="K1825" s="18" t="str">
        <f>VLOOKUP(F1825,'Datos por dni'!$B$10:$AM$2168,11,0)</f>
        <v>Fines de semana y feriados</v>
      </c>
      <c r="L1825" s="15"/>
      <c r="M1825" s="15"/>
      <c r="N1825" s="15"/>
      <c r="O1825" s="15"/>
      <c r="P1825" s="15"/>
      <c r="Q1825" s="15"/>
    </row>
    <row r="1826">
      <c r="A1826" s="9" t="s">
        <v>673</v>
      </c>
      <c r="B1826" s="80">
        <f>VLOOKUP(F1826,'Datos por dni'!$B$1217:$AT$2185,2,0)</f>
        <v>44458.69823</v>
      </c>
      <c r="C1826" s="15" t="str">
        <f>VLOOKUP(F1826,'Datos por dni'!$B$1217:$V$2185,9,0)</f>
        <v/>
      </c>
      <c r="D1826" s="15" t="str">
        <f>IFERROR(__xludf.DUMMYFUNCTION("IF(REGEXMATCH(E1826,""^[0-9]{8}$""),""DNI"",IF(E1826&lt;&gt;"""",""OTRO"",""""))"),"DNI")</f>
        <v>DNI</v>
      </c>
      <c r="E1826" s="42" t="s">
        <v>1255</v>
      </c>
      <c r="F1826" s="25">
        <v>9.5705651E7</v>
      </c>
      <c r="G1826" s="15" t="str">
        <f>VLOOKUP(TEXT(F1826,"0"),'Nacionalidades de todo por dni'!$A$2:$B$2168,2,0)</f>
        <v>Peru</v>
      </c>
      <c r="H1826" s="18"/>
      <c r="I1826" s="15"/>
      <c r="J1826" s="15"/>
      <c r="K1826" s="18" t="str">
        <f>VLOOKUP(F1826,'Datos por dni'!$B$10:$AM$2168,11,0)</f>
        <v>Fines de semana y feriados</v>
      </c>
      <c r="L1826" s="15"/>
      <c r="M1826" s="15"/>
      <c r="N1826" s="15"/>
      <c r="O1826" s="15"/>
      <c r="P1826" s="15"/>
      <c r="Q1826" s="15"/>
    </row>
    <row r="1827">
      <c r="A1827" s="9" t="s">
        <v>673</v>
      </c>
      <c r="B1827" s="80">
        <f>VLOOKUP(F1827,'Datos por dni'!$B$1217:$AT$2185,2,0)</f>
        <v>44458.96833</v>
      </c>
      <c r="C1827" s="15" t="str">
        <f>VLOOKUP(F1827,'Datos por dni'!$B$1217:$V$2185,9,0)</f>
        <v/>
      </c>
      <c r="D1827" s="15" t="str">
        <f>IFERROR(__xludf.DUMMYFUNCTION("IF(REGEXMATCH(E1827,""^[0-9]{8}$""),""DNI"",IF(E1827&lt;&gt;"""",""OTRO"",""""))"),"DNI")</f>
        <v>DNI</v>
      </c>
      <c r="E1827" s="42" t="s">
        <v>1256</v>
      </c>
      <c r="F1827" s="25">
        <v>9.5604875E7</v>
      </c>
      <c r="G1827" s="15" t="str">
        <f>VLOOKUP(TEXT(F1827,"0"),'Nacionalidades de todo por dni'!$A$2:$B$2168,2,0)</f>
        <v>Peru</v>
      </c>
      <c r="H1827" s="18"/>
      <c r="I1827" s="15"/>
      <c r="J1827" s="15"/>
      <c r="K1827" s="18" t="str">
        <f>VLOOKUP(F1827,'Datos por dni'!$B$10:$AM$2168,11,0)</f>
        <v>Fines de semana y feriados</v>
      </c>
      <c r="L1827" s="15"/>
      <c r="M1827" s="15"/>
      <c r="N1827" s="15"/>
      <c r="O1827" s="15"/>
      <c r="P1827" s="15"/>
      <c r="Q1827" s="15"/>
    </row>
    <row r="1828">
      <c r="A1828" s="9" t="s">
        <v>673</v>
      </c>
      <c r="B1828" s="80">
        <f>VLOOKUP(F1828,'Datos por dni'!$B$1217:$AT$2185,2,0)</f>
        <v>44459.93732</v>
      </c>
      <c r="C1828" s="15" t="str">
        <f>VLOOKUP(F1828,'Datos por dni'!$B$1217:$V$2185,9,0)</f>
        <v/>
      </c>
      <c r="D1828" s="15" t="str">
        <f>IFERROR(__xludf.DUMMYFUNCTION("IF(REGEXMATCH(E1828,""^[0-9]{8}$""),""DNI"",IF(E1828&lt;&gt;"""",""OTRO"",""""))"),"DNI")</f>
        <v>DNI</v>
      </c>
      <c r="E1828" s="42" t="s">
        <v>1257</v>
      </c>
      <c r="F1828" s="25">
        <v>4.2013543E7</v>
      </c>
      <c r="G1828" s="15" t="str">
        <f>VLOOKUP(TEXT(F1828,"0"),'Nacionalidades de todo por dni'!$A$2:$B$2168,2,0)</f>
        <v>Argentina</v>
      </c>
      <c r="H1828" s="18"/>
      <c r="I1828" s="15"/>
      <c r="J1828" s="15"/>
      <c r="K1828" s="18" t="str">
        <f>VLOOKUP(F1828,'Datos por dni'!$B$10:$AM$2168,11,0)</f>
        <v>Días de semana por la tarde</v>
      </c>
      <c r="L1828" s="15"/>
      <c r="M1828" s="15"/>
      <c r="N1828" s="15"/>
      <c r="O1828" s="15"/>
      <c r="P1828" s="15"/>
      <c r="Q1828" s="15"/>
    </row>
    <row r="1829">
      <c r="A1829" s="9" t="s">
        <v>673</v>
      </c>
      <c r="B1829" s="80">
        <f>VLOOKUP(F1829,'Datos por dni'!$B$1217:$AT$2185,2,0)</f>
        <v>44461.8135</v>
      </c>
      <c r="C1829" s="15" t="str">
        <f>VLOOKUP(F1829,'Datos por dni'!$B$1217:$V$2185,9,0)</f>
        <v/>
      </c>
      <c r="D1829" s="15" t="str">
        <f>IFERROR(__xludf.DUMMYFUNCTION("IF(REGEXMATCH(E1829,""^[0-9]{8}$""),""DNI"",IF(E1829&lt;&gt;"""",""OTRO"",""""))"),"DNI")</f>
        <v>DNI</v>
      </c>
      <c r="E1829" s="42" t="s">
        <v>1258</v>
      </c>
      <c r="F1829" s="25">
        <v>4.2657331E7</v>
      </c>
      <c r="G1829" s="15" t="str">
        <f>VLOOKUP(TEXT(F1829,"0"),'Nacionalidades de todo por dni'!$A$2:$B$2168,2,0)</f>
        <v>Argentina</v>
      </c>
      <c r="H1829" s="18"/>
      <c r="I1829" s="15"/>
      <c r="J1829" s="15"/>
      <c r="K1829" s="18" t="str">
        <f>VLOOKUP(F1829,'Datos por dni'!$B$10:$AM$2168,11,0)</f>
        <v>Fines de semana y feriados</v>
      </c>
      <c r="L1829" s="15"/>
      <c r="M1829" s="15"/>
      <c r="N1829" s="15"/>
      <c r="O1829" s="15"/>
      <c r="P1829" s="15"/>
      <c r="Q1829" s="15"/>
    </row>
    <row r="1830">
      <c r="A1830" s="9" t="s">
        <v>673</v>
      </c>
      <c r="B1830" s="80">
        <f>VLOOKUP(F1830,'Datos por dni'!$B$1217:$AT$2185,2,0)</f>
        <v>44462.39829</v>
      </c>
      <c r="C1830" s="15" t="str">
        <f>VLOOKUP(F1830,'Datos por dni'!$B$1217:$V$2185,9,0)</f>
        <v/>
      </c>
      <c r="D1830" s="15" t="str">
        <f>IFERROR(__xludf.DUMMYFUNCTION("IF(REGEXMATCH(E1830,""^[0-9]{8}$""),""DNI"",IF(E1830&lt;&gt;"""",""OTRO"",""""))"),"DNI")</f>
        <v>DNI</v>
      </c>
      <c r="E1830" s="42" t="s">
        <v>1259</v>
      </c>
      <c r="F1830" s="25">
        <v>2.3803947E7</v>
      </c>
      <c r="G1830" s="15" t="str">
        <f>VLOOKUP(TEXT(F1830,"0"),'Nacionalidades de todo por dni'!$A$2:$B$2168,2,0)</f>
        <v>Argentina</v>
      </c>
      <c r="H1830" s="18"/>
      <c r="I1830" s="15"/>
      <c r="J1830" s="15"/>
      <c r="K1830" s="18" t="str">
        <f>VLOOKUP(F1830,'Datos por dni'!$B$10:$AM$2168,11,0)</f>
        <v>No tengo horarios fijos pero me organizo con anticipación </v>
      </c>
      <c r="L1830" s="15"/>
      <c r="M1830" s="15"/>
      <c r="N1830" s="15"/>
      <c r="O1830" s="15"/>
      <c r="P1830" s="15"/>
      <c r="Q1830" s="15"/>
    </row>
    <row r="1831">
      <c r="A1831" s="9" t="s">
        <v>673</v>
      </c>
      <c r="B1831" s="80">
        <f>VLOOKUP(F1831,'Datos por dni'!$B$1217:$AT$2185,2,0)</f>
        <v>44462.48403</v>
      </c>
      <c r="C1831" s="15" t="str">
        <f>VLOOKUP(F1831,'Datos por dni'!$B$1217:$V$2185,9,0)</f>
        <v/>
      </c>
      <c r="D1831" s="15" t="str">
        <f>IFERROR(__xludf.DUMMYFUNCTION("IF(REGEXMATCH(E1831,""^[0-9]{8}$""),""DNI"",IF(E1831&lt;&gt;"""",""OTRO"",""""))"),"DNI")</f>
        <v>DNI</v>
      </c>
      <c r="E1831" s="42" t="s">
        <v>1260</v>
      </c>
      <c r="F1831" s="25">
        <v>3.7992608E7</v>
      </c>
      <c r="G1831" s="15" t="str">
        <f>VLOOKUP(TEXT(F1831,"0"),'Nacionalidades de todo por dni'!$A$2:$B$2168,2,0)</f>
        <v>Argentina</v>
      </c>
      <c r="H1831" s="18"/>
      <c r="I1831" s="15"/>
      <c r="J1831" s="15"/>
      <c r="K1831" s="18" t="str">
        <f>VLOOKUP(F1831,'Datos por dni'!$B$10:$AM$2168,11,0)</f>
        <v>Fines de semana y feriados</v>
      </c>
      <c r="L1831" s="15"/>
      <c r="M1831" s="15"/>
      <c r="N1831" s="15"/>
      <c r="O1831" s="15"/>
      <c r="P1831" s="15"/>
      <c r="Q1831" s="15"/>
    </row>
    <row r="1832">
      <c r="A1832" s="9" t="s">
        <v>673</v>
      </c>
      <c r="B1832" s="80">
        <f>VLOOKUP(F1832,'Datos por dni'!$B$1217:$AT$2185,2,0)</f>
        <v>44462.697</v>
      </c>
      <c r="C1832" s="15" t="str">
        <f>VLOOKUP(F1832,'Datos por dni'!$B$1217:$V$2185,9,0)</f>
        <v/>
      </c>
      <c r="D1832" s="15" t="str">
        <f>IFERROR(__xludf.DUMMYFUNCTION("IF(REGEXMATCH(E1832,""^[0-9]{8}$""),""DNI"",IF(E1832&lt;&gt;"""",""OTRO"",""""))"),"DNI")</f>
        <v>DNI</v>
      </c>
      <c r="E1832" s="42" t="s">
        <v>1261</v>
      </c>
      <c r="F1832" s="25">
        <v>3.2760511E7</v>
      </c>
      <c r="G1832" s="15" t="str">
        <f>VLOOKUP(TEXT(F1832,"0"),'Nacionalidades de todo por dni'!$A$2:$B$2168,2,0)</f>
        <v>Argentina</v>
      </c>
      <c r="H1832" s="18"/>
      <c r="I1832" s="15"/>
      <c r="J1832" s="15"/>
      <c r="K1832" s="18" t="str">
        <f>VLOOKUP(F1832,'Datos por dni'!$B$10:$AM$2168,11,0)</f>
        <v>Días de semana por la tarde</v>
      </c>
      <c r="L1832" s="15"/>
      <c r="M1832" s="15"/>
      <c r="N1832" s="15"/>
      <c r="O1832" s="15"/>
      <c r="P1832" s="15"/>
      <c r="Q1832" s="15"/>
    </row>
    <row r="1833">
      <c r="A1833" s="9" t="s">
        <v>673</v>
      </c>
      <c r="B1833" s="80">
        <f>VLOOKUP(F1833,'Datos por dni'!$B$1217:$AT$2185,2,0)</f>
        <v>44462.86096</v>
      </c>
      <c r="C1833" s="15" t="str">
        <f>VLOOKUP(F1833,'Datos por dni'!$B$1217:$V$2185,9,0)</f>
        <v/>
      </c>
      <c r="D1833" s="15" t="str">
        <f>IFERROR(__xludf.DUMMYFUNCTION("IF(REGEXMATCH(E1833,""^[0-9]{8}$""),""DNI"",IF(E1833&lt;&gt;"""",""OTRO"",""""))"),"DNI")</f>
        <v>DNI</v>
      </c>
      <c r="E1833" s="42" t="s">
        <v>1262</v>
      </c>
      <c r="F1833" s="25">
        <v>3.7326915E7</v>
      </c>
      <c r="G1833" s="15" t="str">
        <f>VLOOKUP(TEXT(F1833,"0"),'Nacionalidades de todo por dni'!$A$2:$B$2168,2,0)</f>
        <v>Argentina</v>
      </c>
      <c r="H1833" s="18"/>
      <c r="I1833" s="15"/>
      <c r="J1833" s="15"/>
      <c r="K1833" s="18" t="str">
        <f>VLOOKUP(F1833,'Datos por dni'!$B$10:$AM$2168,11,0)</f>
        <v>Días de semana por la tarde</v>
      </c>
      <c r="L1833" s="15"/>
      <c r="M1833" s="15"/>
      <c r="N1833" s="15"/>
      <c r="O1833" s="15"/>
      <c r="P1833" s="15"/>
      <c r="Q1833" s="15"/>
    </row>
    <row r="1834">
      <c r="A1834" s="9" t="s">
        <v>673</v>
      </c>
      <c r="B1834" s="80">
        <f>VLOOKUP(F1834,'Datos por dni'!$B$1217:$AT$2185,2,0)</f>
        <v>44463.44373</v>
      </c>
      <c r="C1834" s="15" t="str">
        <f>VLOOKUP(F1834,'Datos por dni'!$B$1217:$V$2185,9,0)</f>
        <v/>
      </c>
      <c r="D1834" s="15" t="str">
        <f>IFERROR(__xludf.DUMMYFUNCTION("IF(REGEXMATCH(E1834,""^[0-9]{8}$""),""DNI"",IF(E1834&lt;&gt;"""",""OTRO"",""""))"),"DNI")</f>
        <v>DNI</v>
      </c>
      <c r="E1834" s="42" t="s">
        <v>1263</v>
      </c>
      <c r="F1834" s="25">
        <v>3.1916996E7</v>
      </c>
      <c r="G1834" s="15" t="str">
        <f>VLOOKUP(TEXT(F1834,"0"),'Nacionalidades de todo por dni'!$A$2:$B$2168,2,0)</f>
        <v>Argentina</v>
      </c>
      <c r="H1834" s="18"/>
      <c r="I1834" s="15"/>
      <c r="J1834" s="15"/>
      <c r="K1834" s="18" t="str">
        <f>VLOOKUP(F1834,'Datos por dni'!$B$10:$AM$2168,11,0)</f>
        <v>Días de semana por la tarde</v>
      </c>
      <c r="L1834" s="15"/>
      <c r="M1834" s="15"/>
      <c r="N1834" s="15"/>
      <c r="O1834" s="15"/>
      <c r="P1834" s="15"/>
      <c r="Q1834" s="15"/>
    </row>
    <row r="1835">
      <c r="A1835" s="9" t="s">
        <v>673</v>
      </c>
      <c r="B1835" s="80">
        <f>VLOOKUP(F1835,'Datos por dni'!$B$1217:$AT$2185,2,0)</f>
        <v>44463.48603</v>
      </c>
      <c r="C1835" s="15" t="str">
        <f>VLOOKUP(F1835,'Datos por dni'!$B$1217:$V$2185,9,0)</f>
        <v/>
      </c>
      <c r="D1835" s="15" t="str">
        <f>IFERROR(__xludf.DUMMYFUNCTION("IF(REGEXMATCH(E1835,""^[0-9]{8}$""),""DNI"",IF(E1835&lt;&gt;"""",""OTRO"",""""))"),"DNI")</f>
        <v>DNI</v>
      </c>
      <c r="E1835" s="42" t="s">
        <v>1264</v>
      </c>
      <c r="F1835" s="25">
        <v>2.8722173E7</v>
      </c>
      <c r="G1835" s="15" t="str">
        <f>VLOOKUP(TEXT(F1835,"0"),'Nacionalidades de todo por dni'!$A$2:$B$2168,2,0)</f>
        <v>Argentina</v>
      </c>
      <c r="H1835" s="18"/>
      <c r="I1835" s="15"/>
      <c r="J1835" s="15"/>
      <c r="K1835" s="18" t="str">
        <f>VLOOKUP(F1835,'Datos por dni'!$B$10:$AM$2168,11,0)</f>
        <v>Fines de semana y feriados</v>
      </c>
      <c r="L1835" s="15"/>
      <c r="M1835" s="15"/>
      <c r="N1835" s="15"/>
      <c r="O1835" s="15"/>
      <c r="P1835" s="15"/>
      <c r="Q1835" s="15"/>
    </row>
    <row r="1836">
      <c r="A1836" s="9" t="s">
        <v>673</v>
      </c>
      <c r="B1836" s="80">
        <f>VLOOKUP(F1836,'Datos por dni'!$B$1217:$AT$2185,2,0)</f>
        <v>44463.49783</v>
      </c>
      <c r="C1836" s="15" t="str">
        <f>VLOOKUP(F1836,'Datos por dni'!$B$1217:$V$2185,9,0)</f>
        <v/>
      </c>
      <c r="D1836" s="15" t="str">
        <f>IFERROR(__xludf.DUMMYFUNCTION("IF(REGEXMATCH(E1836,""^[0-9]{8}$""),""DNI"",IF(E1836&lt;&gt;"""",""OTRO"",""""))"),"DNI")</f>
        <v>DNI</v>
      </c>
      <c r="E1836" s="42" t="s">
        <v>1265</v>
      </c>
      <c r="F1836" s="25">
        <v>3.1877474E7</v>
      </c>
      <c r="G1836" s="15" t="str">
        <f>VLOOKUP(TEXT(F1836,"0"),'Nacionalidades de todo por dni'!$A$2:$B$2168,2,0)</f>
        <v>Argentina</v>
      </c>
      <c r="H1836" s="18"/>
      <c r="I1836" s="15"/>
      <c r="J1836" s="15"/>
      <c r="K1836" s="18" t="str">
        <f>VLOOKUP(F1836,'Datos por dni'!$B$10:$AM$2168,11,0)</f>
        <v>No tengo problemas horarios fijos.</v>
      </c>
      <c r="L1836" s="15"/>
      <c r="M1836" s="15"/>
      <c r="N1836" s="15"/>
      <c r="O1836" s="15"/>
      <c r="P1836" s="15"/>
      <c r="Q1836" s="15"/>
    </row>
    <row r="1837">
      <c r="A1837" s="9" t="s">
        <v>673</v>
      </c>
      <c r="B1837" s="80">
        <f>VLOOKUP(F1837,'Datos por dni'!$B$1217:$AT$2185,2,0)</f>
        <v>44463.5818</v>
      </c>
      <c r="C1837" s="15" t="str">
        <f>VLOOKUP(F1837,'Datos por dni'!$B$1217:$V$2185,9,0)</f>
        <v/>
      </c>
      <c r="D1837" s="15" t="str">
        <f>IFERROR(__xludf.DUMMYFUNCTION("IF(REGEXMATCH(E1837,""^[0-9]{8}$""),""DNI"",IF(E1837&lt;&gt;"""",""OTRO"",""""))"),"DNI")</f>
        <v>DNI</v>
      </c>
      <c r="E1837" s="42" t="s">
        <v>1266</v>
      </c>
      <c r="F1837" s="25">
        <v>1.0469903E7</v>
      </c>
      <c r="G1837" s="15" t="str">
        <f>VLOOKUP(TEXT(F1837,"0"),'Nacionalidades de todo por dni'!$A$2:$B$2168,2,0)</f>
        <v>Argentina</v>
      </c>
      <c r="H1837" s="18"/>
      <c r="I1837" s="15"/>
      <c r="J1837" s="15"/>
      <c r="K1837" s="18" t="str">
        <f>VLOOKUP(F1837,'Datos por dni'!$B$10:$AM$2168,11,0)</f>
        <v>Días de semana por la mañana</v>
      </c>
      <c r="L1837" s="15"/>
      <c r="M1837" s="15"/>
      <c r="N1837" s="15"/>
      <c r="O1837" s="15"/>
      <c r="P1837" s="15"/>
      <c r="Q1837" s="15"/>
    </row>
    <row r="1838">
      <c r="A1838" s="9" t="s">
        <v>673</v>
      </c>
      <c r="B1838" s="80">
        <f>VLOOKUP(F1838,'Datos por dni'!$B$1217:$AT$2185,2,0)</f>
        <v>44463.67505</v>
      </c>
      <c r="C1838" s="15" t="str">
        <f>VLOOKUP(F1838,'Datos por dni'!$B$1217:$V$2185,9,0)</f>
        <v/>
      </c>
      <c r="D1838" s="15" t="str">
        <f>IFERROR(__xludf.DUMMYFUNCTION("IF(REGEXMATCH(E1838,""^[0-9]{8}$""),""DNI"",IF(E1838&lt;&gt;"""",""OTRO"",""""))"),"DNI")</f>
        <v>DNI</v>
      </c>
      <c r="E1838" s="42" t="s">
        <v>1267</v>
      </c>
      <c r="F1838" s="25">
        <v>4.493132E7</v>
      </c>
      <c r="G1838" s="15" t="str">
        <f>VLOOKUP(TEXT(F1838,"0"),'Nacionalidades de todo por dni'!$A$2:$B$2168,2,0)</f>
        <v>Argentina</v>
      </c>
      <c r="H1838" s="18"/>
      <c r="I1838" s="15"/>
      <c r="J1838" s="15"/>
      <c r="K1838" s="18" t="str">
        <f>VLOOKUP(F1838,'Datos por dni'!$B$10:$AM$2168,11,0)</f>
        <v>por ahora vivo en un pueblo, pero cuando viva en capital (en noviembre) fines de semana/feridos/semana por la tarde</v>
      </c>
      <c r="L1838" s="15"/>
      <c r="M1838" s="15"/>
      <c r="N1838" s="15"/>
      <c r="O1838" s="15"/>
      <c r="P1838" s="15"/>
      <c r="Q1838" s="15"/>
    </row>
    <row r="1839">
      <c r="A1839" s="9" t="s">
        <v>673</v>
      </c>
      <c r="B1839" s="80">
        <f>VLOOKUP(F1839,'Datos por dni'!$B$1217:$AT$2185,2,0)</f>
        <v>44463.90455</v>
      </c>
      <c r="C1839" s="15" t="str">
        <f>VLOOKUP(F1839,'Datos por dni'!$B$1217:$V$2185,9,0)</f>
        <v/>
      </c>
      <c r="D1839" s="15" t="str">
        <f>IFERROR(__xludf.DUMMYFUNCTION("IF(REGEXMATCH(E1839,""^[0-9]{8}$""),""DNI"",IF(E1839&lt;&gt;"""",""OTRO"",""""))"),"DNI")</f>
        <v>DNI</v>
      </c>
      <c r="E1839" s="42" t="s">
        <v>335</v>
      </c>
      <c r="F1839" s="25">
        <v>3.9624807E7</v>
      </c>
      <c r="G1839" s="15" t="str">
        <f>VLOOKUP(TEXT(F1839,"0"),'Nacionalidades de todo por dni'!$A$2:$B$2168,2,0)</f>
        <v>Argentina</v>
      </c>
      <c r="H1839" s="18" t="str">
        <f>LEFT(K1839,1)</f>
        <v>4</v>
      </c>
      <c r="I1839" s="18" t="str">
        <f>IF(ISNUMBER(SEARCH("veces",K1839)),MID(K1839,FIND("veces",K1839)-2,1),"")</f>
        <v>3</v>
      </c>
      <c r="J1839" s="15"/>
      <c r="K1839" s="18" t="str">
        <f>VLOOKUP(F1839,'Datos por dni'!$B$10:$AM$2168,11,0)</f>
        <v>4 horas diarias, 3 veces por semana, de lunes a viernes por la TARDE.</v>
      </c>
      <c r="L1839" s="15"/>
      <c r="M1839" s="15"/>
      <c r="N1839" s="15"/>
      <c r="O1839" s="15"/>
      <c r="P1839" s="15"/>
      <c r="Q1839" s="15"/>
    </row>
    <row r="1840">
      <c r="A1840" s="9" t="s">
        <v>673</v>
      </c>
      <c r="B1840" s="80">
        <f>VLOOKUP(F1840,'Datos por dni'!$B$1217:$AT$2185,2,0)</f>
        <v>44464.84692</v>
      </c>
      <c r="C1840" s="15" t="str">
        <f>VLOOKUP(F1840,'Datos por dni'!$B$1217:$V$2185,9,0)</f>
        <v/>
      </c>
      <c r="D1840" s="15" t="str">
        <f>IFERROR(__xludf.DUMMYFUNCTION("IF(REGEXMATCH(E1840,""^[0-9]{8}$""),""DNI"",IF(E1840&lt;&gt;"""",""OTRO"",""""))"),"DNI")</f>
        <v>DNI</v>
      </c>
      <c r="E1840" s="42" t="s">
        <v>1268</v>
      </c>
      <c r="F1840" s="25">
        <v>3.9627055E7</v>
      </c>
      <c r="G1840" s="15" t="str">
        <f>VLOOKUP(TEXT(F1840,"0"),'Nacionalidades de todo por dni'!$A$2:$B$2168,2,0)</f>
        <v>Argentina</v>
      </c>
      <c r="H1840" s="18"/>
      <c r="I1840" s="15"/>
      <c r="J1840" s="15"/>
      <c r="K1840" s="18" t="str">
        <f>VLOOKUP(F1840,'Datos por dni'!$B$10:$AM$2168,11,0)</f>
        <v>trabajo de lunes a viernes de 7 a 17 y los sabados de 9 a 13,despues de esas horas estoy libre</v>
      </c>
      <c r="L1840" s="15"/>
      <c r="M1840" s="15"/>
      <c r="N1840" s="15"/>
      <c r="O1840" s="15"/>
      <c r="P1840" s="15"/>
      <c r="Q1840" s="15"/>
    </row>
    <row r="1841">
      <c r="A1841" s="9" t="s">
        <v>673</v>
      </c>
      <c r="B1841" s="80">
        <f>VLOOKUP(F1841,'Datos por dni'!$B$1217:$AT$2185,2,0)</f>
        <v>44465.37878</v>
      </c>
      <c r="C1841" s="15" t="str">
        <f>VLOOKUP(F1841,'Datos por dni'!$B$1217:$V$2185,9,0)</f>
        <v/>
      </c>
      <c r="D1841" s="15" t="str">
        <f>IFERROR(__xludf.DUMMYFUNCTION("IF(REGEXMATCH(E1841,""^[0-9]{8}$""),""DNI"",IF(E1841&lt;&gt;"""",""OTRO"",""""))"),"DNI")</f>
        <v>DNI</v>
      </c>
      <c r="E1841" s="42" t="s">
        <v>229</v>
      </c>
      <c r="F1841" s="25">
        <v>3.1538235E7</v>
      </c>
      <c r="G1841" s="15" t="str">
        <f>VLOOKUP(TEXT(F1841,"0"),'Nacionalidades de todo por dni'!$A$2:$B$2168,2,0)</f>
        <v>Argentina</v>
      </c>
      <c r="H1841" s="18" t="str">
        <f>LEFT(K1841,1)</f>
        <v>3</v>
      </c>
      <c r="I1841" s="18" t="str">
        <f>IF(ISNUMBER(SEARCH("veces",K1841)),MID(K1841,FIND("veces",K1841)-2,1),"")</f>
        <v>4</v>
      </c>
      <c r="J1841" s="15"/>
      <c r="K1841" s="18" t="str">
        <f>VLOOKUP(F1841,'Datos por dni'!$B$10:$AM$2168,11,0)</f>
        <v>3 horas diarias, 4 veces por semana, de lunes a viernes por la TARDE.</v>
      </c>
      <c r="L1841" s="15"/>
      <c r="M1841" s="15"/>
      <c r="N1841" s="15"/>
      <c r="O1841" s="15"/>
      <c r="P1841" s="15"/>
      <c r="Q1841" s="15"/>
    </row>
    <row r="1842">
      <c r="A1842" s="9" t="s">
        <v>673</v>
      </c>
      <c r="B1842" s="80">
        <f>VLOOKUP(F1842,'Datos por dni'!$B$1217:$AT$2185,2,0)</f>
        <v>44465.64172</v>
      </c>
      <c r="C1842" s="15" t="str">
        <f>VLOOKUP(F1842,'Datos por dni'!$B$1217:$V$2185,9,0)</f>
        <v/>
      </c>
      <c r="D1842" s="15" t="str">
        <f>IFERROR(__xludf.DUMMYFUNCTION("IF(REGEXMATCH(E1842,""^[0-9]{8}$""),""DNI"",IF(E1842&lt;&gt;"""",""OTRO"",""""))"),"DNI")</f>
        <v>DNI</v>
      </c>
      <c r="E1842" s="42" t="s">
        <v>1269</v>
      </c>
      <c r="F1842" s="25">
        <v>3.5402475E7</v>
      </c>
      <c r="G1842" s="15" t="str">
        <f>VLOOKUP(TEXT(F1842,"0"),'Nacionalidades de todo por dni'!$A$2:$B$2168,2,0)</f>
        <v>Argentina</v>
      </c>
      <c r="H1842" s="18"/>
      <c r="I1842" s="15"/>
      <c r="J1842" s="15"/>
      <c r="K1842" s="18" t="str">
        <f>VLOOKUP(F1842,'Datos por dni'!$B$10:$AM$2168,11,0)</f>
        <v>Fines de semana y feriados</v>
      </c>
      <c r="L1842" s="15"/>
      <c r="M1842" s="15"/>
      <c r="N1842" s="15"/>
      <c r="O1842" s="15"/>
      <c r="P1842" s="15"/>
      <c r="Q1842" s="15"/>
    </row>
    <row r="1843">
      <c r="A1843" s="9" t="s">
        <v>673</v>
      </c>
      <c r="B1843" s="80">
        <f>VLOOKUP(F1843,'Datos por dni'!$B$1217:$AT$2185,2,0)</f>
        <v>44466.68422</v>
      </c>
      <c r="C1843" s="15" t="str">
        <f>VLOOKUP(F1843,'Datos por dni'!$B$1217:$V$2185,9,0)</f>
        <v/>
      </c>
      <c r="D1843" s="15" t="str">
        <f>IFERROR(__xludf.DUMMYFUNCTION("IF(REGEXMATCH(E1843,""^[0-9]{8}$""),""DNI"",IF(E1843&lt;&gt;"""",""OTRO"",""""))"),"DNI")</f>
        <v>DNI</v>
      </c>
      <c r="E1843" s="42" t="s">
        <v>1270</v>
      </c>
      <c r="F1843" s="25">
        <v>3.8992223E7</v>
      </c>
      <c r="G1843" s="15" t="str">
        <f>VLOOKUP(TEXT(F1843,"0"),'Nacionalidades de todo por dni'!$A$2:$B$2168,2,0)</f>
        <v>Argentina</v>
      </c>
      <c r="H1843" s="18"/>
      <c r="I1843" s="15"/>
      <c r="J1843" s="15"/>
      <c r="K1843" s="18" t="str">
        <f>VLOOKUP(F1843,'Datos por dni'!$B$10:$AM$2168,11,0)</f>
        <v>Fines de semana y feriados</v>
      </c>
      <c r="L1843" s="15"/>
      <c r="M1843" s="15"/>
      <c r="N1843" s="15"/>
      <c r="O1843" s="15"/>
      <c r="P1843" s="15"/>
      <c r="Q1843" s="15"/>
    </row>
    <row r="1844">
      <c r="A1844" s="9" t="s">
        <v>673</v>
      </c>
      <c r="B1844" s="80">
        <f>VLOOKUP(F1844,'Datos por dni'!$B$1217:$AT$2185,2,0)</f>
        <v>44467.78373</v>
      </c>
      <c r="C1844" s="15" t="str">
        <f>VLOOKUP(F1844,'Datos por dni'!$B$1217:$V$2185,9,0)</f>
        <v/>
      </c>
      <c r="D1844" s="15" t="str">
        <f>IFERROR(__xludf.DUMMYFUNCTION("IF(REGEXMATCH(E1844,""^[0-9]{8}$""),""DNI"",IF(E1844&lt;&gt;"""",""OTRO"",""""))"),"DNI")</f>
        <v>DNI</v>
      </c>
      <c r="E1844" s="42" t="s">
        <v>1271</v>
      </c>
      <c r="F1844" s="25">
        <v>4.3327636E7</v>
      </c>
      <c r="G1844" s="15" t="str">
        <f>VLOOKUP(TEXT(F1844,"0"),'Nacionalidades de todo por dni'!$A$2:$B$2168,2,0)</f>
        <v>Argentina</v>
      </c>
      <c r="H1844" s="18"/>
      <c r="I1844" s="15"/>
      <c r="J1844" s="15"/>
      <c r="K1844" s="18" t="str">
        <f>VLOOKUP(F1844,'Datos por dni'!$B$10:$AM$2168,11,0)</f>
        <v>Días de semana por la mañana</v>
      </c>
      <c r="L1844" s="15"/>
      <c r="M1844" s="15"/>
      <c r="N1844" s="15"/>
      <c r="O1844" s="15"/>
      <c r="P1844" s="15"/>
      <c r="Q1844" s="15"/>
    </row>
    <row r="1845">
      <c r="A1845" s="9" t="s">
        <v>673</v>
      </c>
      <c r="B1845" s="80">
        <f>VLOOKUP(F1845,'Datos por dni'!$B$1217:$AT$2185,2,0)</f>
        <v>44468.8482</v>
      </c>
      <c r="C1845" s="15" t="str">
        <f>VLOOKUP(F1845,'Datos por dni'!$B$1217:$V$2185,9,0)</f>
        <v/>
      </c>
      <c r="D1845" s="15" t="str">
        <f>IFERROR(__xludf.DUMMYFUNCTION("IF(REGEXMATCH(E1845,""^[0-9]{8}$""),""DNI"",IF(E1845&lt;&gt;"""",""OTRO"",""""))"),"DNI")</f>
        <v>DNI</v>
      </c>
      <c r="E1845" s="42" t="s">
        <v>1272</v>
      </c>
      <c r="F1845" s="25">
        <v>2.8079761E7</v>
      </c>
      <c r="G1845" s="15" t="str">
        <f>VLOOKUP(TEXT(F1845,"0"),'Nacionalidades de todo por dni'!$A$2:$B$2168,2,0)</f>
        <v>Argentina</v>
      </c>
      <c r="H1845" s="18"/>
      <c r="I1845" s="15"/>
      <c r="J1845" s="15"/>
      <c r="K1845" s="18" t="str">
        <f>VLOOKUP(F1845,'Datos por dni'!$B$10:$AM$2168,11,0)</f>
        <v>Fines de semana y feriados</v>
      </c>
      <c r="L1845" s="15"/>
      <c r="M1845" s="15"/>
      <c r="N1845" s="15"/>
      <c r="O1845" s="15"/>
      <c r="P1845" s="15"/>
      <c r="Q1845" s="15"/>
    </row>
    <row r="1846">
      <c r="A1846" s="9" t="s">
        <v>673</v>
      </c>
      <c r="B1846" s="80">
        <f>VLOOKUP(F1846,'Datos por dni'!$B$1217:$AT$2185,2,0)</f>
        <v>44469.79542</v>
      </c>
      <c r="C1846" s="15" t="str">
        <f>VLOOKUP(F1846,'Datos por dni'!$B$1217:$V$2185,9,0)</f>
        <v/>
      </c>
      <c r="D1846" s="15" t="str">
        <f>IFERROR(__xludf.DUMMYFUNCTION("IF(REGEXMATCH(E1846,""^[0-9]{8}$""),""DNI"",IF(E1846&lt;&gt;"""",""OTRO"",""""))"),"DNI")</f>
        <v>DNI</v>
      </c>
      <c r="E1846" s="42" t="s">
        <v>1273</v>
      </c>
      <c r="F1846" s="25">
        <v>4.367297E7</v>
      </c>
      <c r="G1846" s="15" t="str">
        <f>VLOOKUP(TEXT(F1846,"0"),'Nacionalidades de todo por dni'!$A$2:$B$2168,2,0)</f>
        <v>Argentina</v>
      </c>
      <c r="H1846" s="18"/>
      <c r="I1846" s="15"/>
      <c r="J1846" s="15"/>
      <c r="K1846" s="18" t="str">
        <f>VLOOKUP(F1846,'Datos por dni'!$B$10:$AM$2168,11,0)</f>
        <v>Días de semana por la tarde</v>
      </c>
      <c r="L1846" s="15"/>
      <c r="M1846" s="15"/>
      <c r="N1846" s="15"/>
      <c r="O1846" s="15"/>
      <c r="P1846" s="15"/>
      <c r="Q1846" s="15"/>
    </row>
    <row r="1847">
      <c r="A1847" s="9" t="s">
        <v>673</v>
      </c>
      <c r="B1847" s="80">
        <f>VLOOKUP(F1847,'Datos por dni'!$B$1217:$AT$2185,2,0)</f>
        <v>44469.81753</v>
      </c>
      <c r="C1847" s="15" t="str">
        <f>VLOOKUP(F1847,'Datos por dni'!$B$1217:$V$2185,9,0)</f>
        <v/>
      </c>
      <c r="D1847" s="15" t="str">
        <f>IFERROR(__xludf.DUMMYFUNCTION("IF(REGEXMATCH(E1847,""^[0-9]{8}$""),""DNI"",IF(E1847&lt;&gt;"""",""OTRO"",""""))"),"DNI")</f>
        <v>DNI</v>
      </c>
      <c r="E1847" s="42" t="s">
        <v>1274</v>
      </c>
      <c r="F1847" s="25">
        <v>4.455472E7</v>
      </c>
      <c r="G1847" s="15" t="str">
        <f>VLOOKUP(TEXT(F1847,"0"),'Nacionalidades de todo por dni'!$A$2:$B$2168,2,0)</f>
        <v>Argentina</v>
      </c>
      <c r="H1847" s="18"/>
      <c r="I1847" s="15"/>
      <c r="J1847" s="15"/>
      <c r="K1847" s="18" t="str">
        <f>VLOOKUP(F1847,'Datos por dni'!$B$10:$AM$2168,11,0)</f>
        <v>Dependiendo el día en la semana, durante la tarde y findes y feriados</v>
      </c>
      <c r="L1847" s="15"/>
      <c r="M1847" s="15"/>
      <c r="N1847" s="15"/>
      <c r="O1847" s="15"/>
      <c r="P1847" s="15"/>
      <c r="Q1847" s="15"/>
    </row>
    <row r="1848">
      <c r="A1848" s="9" t="s">
        <v>673</v>
      </c>
      <c r="B1848" s="80">
        <f>VLOOKUP(F1848,'Datos por dni'!$B$1217:$AT$2185,2,0)</f>
        <v>44470.74799</v>
      </c>
      <c r="C1848" s="15" t="str">
        <f>VLOOKUP(F1848,'Datos por dni'!$B$1217:$V$2185,9,0)</f>
        <v/>
      </c>
      <c r="D1848" s="15" t="str">
        <f>IFERROR(__xludf.DUMMYFUNCTION("IF(REGEXMATCH(E1848,""^[0-9]{8}$""),""DNI"",IF(E1848&lt;&gt;"""",""OTRO"",""""))"),"DNI")</f>
        <v>DNI</v>
      </c>
      <c r="E1848" s="42" t="s">
        <v>1275</v>
      </c>
      <c r="F1848" s="25">
        <v>4.0397069E7</v>
      </c>
      <c r="G1848" s="15" t="str">
        <f>VLOOKUP(TEXT(F1848,"0"),'Nacionalidades de todo por dni'!$A$2:$B$2168,2,0)</f>
        <v>Argentina</v>
      </c>
      <c r="H1848" s="18"/>
      <c r="I1848" s="15"/>
      <c r="J1848" s="15"/>
      <c r="K1848" s="18" t="str">
        <f>VLOOKUP(F1848,'Datos por dni'!$B$10:$AM$2168,11,0)</f>
        <v>Fines de semana y feriados</v>
      </c>
      <c r="L1848" s="15"/>
      <c r="M1848" s="15"/>
      <c r="N1848" s="15"/>
      <c r="O1848" s="15"/>
      <c r="P1848" s="15"/>
      <c r="Q1848" s="15"/>
    </row>
    <row r="1849">
      <c r="A1849" s="9" t="s">
        <v>673</v>
      </c>
      <c r="B1849" s="80">
        <f>VLOOKUP(F1849,'Datos por dni'!$B$1217:$AT$2185,2,0)</f>
        <v>44470.93274</v>
      </c>
      <c r="C1849" s="15" t="str">
        <f>VLOOKUP(F1849,'Datos por dni'!$B$1217:$V$2185,9,0)</f>
        <v/>
      </c>
      <c r="D1849" s="15" t="str">
        <f>IFERROR(__xludf.DUMMYFUNCTION("IF(REGEXMATCH(E1849,""^[0-9]{8}$""),""DNI"",IF(E1849&lt;&gt;"""",""OTRO"",""""))"),"DNI")</f>
        <v>DNI</v>
      </c>
      <c r="E1849" s="42" t="s">
        <v>1276</v>
      </c>
      <c r="F1849" s="25">
        <v>3.8668418E7</v>
      </c>
      <c r="G1849" s="15" t="str">
        <f>VLOOKUP(TEXT(F1849,"0"),'Nacionalidades de todo por dni'!$A$2:$B$2168,2,0)</f>
        <v>Argentina</v>
      </c>
      <c r="H1849" s="18"/>
      <c r="I1849" s="15"/>
      <c r="J1849" s="15"/>
      <c r="K1849" s="18" t="str">
        <f>VLOOKUP(F1849,'Datos por dni'!$B$10:$AM$2168,11,0)</f>
        <v>No tengo disponibilidad fija, puedo tener disponibilidad en varios horarios todos los dias</v>
      </c>
      <c r="L1849" s="15"/>
      <c r="M1849" s="15"/>
      <c r="N1849" s="15"/>
      <c r="O1849" s="15"/>
      <c r="P1849" s="15"/>
      <c r="Q1849" s="15"/>
    </row>
    <row r="1850">
      <c r="A1850" s="9" t="s">
        <v>673</v>
      </c>
      <c r="B1850" s="80">
        <f>VLOOKUP(F1850,'Datos por dni'!$B$1217:$AT$2185,2,0)</f>
        <v>44253.50095</v>
      </c>
      <c r="C1850" s="15" t="str">
        <f>VLOOKUP(F1850,'Datos por dni'!$B$1217:$V$2185,9,0)</f>
        <v/>
      </c>
      <c r="D1850" s="15" t="str">
        <f>IFERROR(__xludf.DUMMYFUNCTION("IF(REGEXMATCH(E1850,""^[0-9]{8}$""),""DNI"",IF(E1850&lt;&gt;"""",""OTRO"",""""))"),"DNI")</f>
        <v>DNI</v>
      </c>
      <c r="E1850" s="42" t="s">
        <v>992</v>
      </c>
      <c r="F1850" s="25">
        <v>4.4884476E7</v>
      </c>
      <c r="G1850" s="15" t="str">
        <f>VLOOKUP(TEXT(F1850,"0"),'Nacionalidades de todo por dni'!$A$2:$B$2168,2,0)</f>
        <v>Argentina</v>
      </c>
      <c r="H1850" s="18"/>
      <c r="I1850" s="15"/>
      <c r="J1850" s="15"/>
      <c r="K1850" s="18" t="str">
        <f>VLOOKUP(F1850,'Datos por dni'!$B$10:$AM$2168,11,0)</f>
        <v>Lunes, martes, jueves, viernes, sabado, domingo por la mañana. Lunes, sábado, domingo por la tarde.</v>
      </c>
      <c r="L1850" s="15"/>
      <c r="M1850" s="15"/>
      <c r="N1850" s="15"/>
      <c r="O1850" s="15"/>
      <c r="P1850" s="15"/>
      <c r="Q1850" s="15"/>
    </row>
    <row r="1851">
      <c r="A1851" s="9" t="s">
        <v>673</v>
      </c>
      <c r="B1851" s="80">
        <f>VLOOKUP(F1851,'Datos por dni'!$B$1217:$AT$2185,2,0)</f>
        <v>44474.66295</v>
      </c>
      <c r="C1851" s="15" t="str">
        <f>VLOOKUP(F1851,'Datos por dni'!$B$1217:$V$2185,9,0)</f>
        <v/>
      </c>
      <c r="D1851" s="15" t="str">
        <f>IFERROR(__xludf.DUMMYFUNCTION("IF(REGEXMATCH(E1851,""^[0-9]{8}$""),""DNI"",IF(E1851&lt;&gt;"""",""OTRO"",""""))"),"DNI")</f>
        <v>DNI</v>
      </c>
      <c r="E1851" s="42" t="s">
        <v>1277</v>
      </c>
      <c r="F1851" s="25">
        <v>4.3699095E7</v>
      </c>
      <c r="G1851" s="15" t="str">
        <f>VLOOKUP(TEXT(F1851,"0"),'Nacionalidades de todo por dni'!$A$2:$B$2168,2,0)</f>
        <v>Argentina</v>
      </c>
      <c r="H1851" s="18"/>
      <c r="I1851" s="15"/>
      <c r="J1851" s="15"/>
      <c r="K1851" s="18" t="str">
        <f>VLOOKUP(F1851,'Datos por dni'!$B$10:$AM$2168,11,0)</f>
        <v>Días de semana por la mañana</v>
      </c>
      <c r="L1851" s="15"/>
      <c r="M1851" s="15"/>
      <c r="N1851" s="15"/>
      <c r="O1851" s="15"/>
      <c r="P1851" s="15"/>
      <c r="Q1851" s="15"/>
    </row>
    <row r="1852">
      <c r="A1852" s="9" t="s">
        <v>673</v>
      </c>
      <c r="B1852" s="80">
        <f>VLOOKUP(F1852,'Datos por dni'!$B$1217:$AT$2185,2,0)</f>
        <v>44476.08966</v>
      </c>
      <c r="C1852" s="15" t="str">
        <f>VLOOKUP(F1852,'Datos por dni'!$B$1217:$V$2185,9,0)</f>
        <v/>
      </c>
      <c r="D1852" s="15" t="str">
        <f>IFERROR(__xludf.DUMMYFUNCTION("IF(REGEXMATCH(E1852,""^[0-9]{8}$""),""DNI"",IF(E1852&lt;&gt;"""",""OTRO"",""""))"),"DNI")</f>
        <v>DNI</v>
      </c>
      <c r="E1852" s="42" t="s">
        <v>1278</v>
      </c>
      <c r="F1852" s="25">
        <v>4.0127063E7</v>
      </c>
      <c r="G1852" s="15" t="str">
        <f>VLOOKUP(TEXT(F1852,"0"),'Nacionalidades de todo por dni'!$A$2:$B$2168,2,0)</f>
        <v>Argentina</v>
      </c>
      <c r="H1852" s="18"/>
      <c r="I1852" s="15"/>
      <c r="J1852" s="15"/>
      <c r="K1852" s="18" t="str">
        <f>VLOOKUP(F1852,'Datos por dni'!$B$10:$AM$2168,11,0)</f>
        <v>Días de semana por la tarde</v>
      </c>
      <c r="L1852" s="15"/>
      <c r="M1852" s="15"/>
      <c r="N1852" s="15"/>
      <c r="O1852" s="15"/>
      <c r="P1852" s="15"/>
      <c r="Q1852" s="15"/>
    </row>
    <row r="1853">
      <c r="A1853" s="9" t="s">
        <v>673</v>
      </c>
      <c r="B1853" s="80">
        <f>VLOOKUP(F1853,'Datos por dni'!$B$1217:$AT$2185,2,0)</f>
        <v>44480.91648</v>
      </c>
      <c r="C1853" s="15" t="str">
        <f>VLOOKUP(F1853,'Datos por dni'!$B$1217:$V$2185,9,0)</f>
        <v/>
      </c>
      <c r="D1853" s="15" t="str">
        <f>IFERROR(__xludf.DUMMYFUNCTION("IF(REGEXMATCH(E1853,""^[0-9]{8}$""),""DNI"",IF(E1853&lt;&gt;"""",""OTRO"",""""))"),"DNI")</f>
        <v>DNI</v>
      </c>
      <c r="E1853" s="42" t="s">
        <v>1279</v>
      </c>
      <c r="F1853" s="25">
        <v>3.8856461E7</v>
      </c>
      <c r="G1853" s="15" t="str">
        <f>VLOOKUP(TEXT(F1853,"0"),'Nacionalidades de todo por dni'!$A$2:$B$2168,2,0)</f>
        <v>Argentina</v>
      </c>
      <c r="H1853" s="18"/>
      <c r="I1853" s="15"/>
      <c r="J1853" s="15"/>
      <c r="K1853" s="18" t="str">
        <f>VLOOKUP(F1853,'Datos por dni'!$B$10:$AM$2168,11,0)</f>
        <v>Trabajo con horarios rotativos 8hs semanales. Disponibilidad de 2 a 4 hs por dia.</v>
      </c>
      <c r="L1853" s="15"/>
      <c r="M1853" s="15"/>
      <c r="N1853" s="15"/>
      <c r="O1853" s="15"/>
      <c r="P1853" s="15"/>
      <c r="Q1853" s="15"/>
    </row>
    <row r="1854">
      <c r="A1854" s="9" t="s">
        <v>673</v>
      </c>
      <c r="B1854" s="80">
        <f>VLOOKUP(F1854,'Datos por dni'!$B$1217:$AT$2185,2,0)</f>
        <v>44482.58639</v>
      </c>
      <c r="C1854" s="15" t="str">
        <f>VLOOKUP(F1854,'Datos por dni'!$B$1217:$V$2185,9,0)</f>
        <v/>
      </c>
      <c r="D1854" s="15" t="str">
        <f>IFERROR(__xludf.DUMMYFUNCTION("IF(REGEXMATCH(E1854,""^[0-9]{8}$""),""DNI"",IF(E1854&lt;&gt;"""",""OTRO"",""""))"),"DNI")</f>
        <v>DNI</v>
      </c>
      <c r="E1854" s="42" t="s">
        <v>1280</v>
      </c>
      <c r="F1854" s="25">
        <v>3.7479678E7</v>
      </c>
      <c r="G1854" s="15" t="str">
        <f>VLOOKUP(TEXT(F1854,"0"),'Nacionalidades de todo por dni'!$A$2:$B$2168,2,0)</f>
        <v>Argentina</v>
      </c>
      <c r="H1854" s="18"/>
      <c r="I1854" s="15"/>
      <c r="J1854" s="15"/>
      <c r="K1854" s="18" t="str">
        <f>VLOOKUP(F1854,'Datos por dni'!$B$10:$AM$2168,11,0)</f>
        <v>Fines de semana y feriados, y días de la semana después de las 17 h</v>
      </c>
      <c r="L1854" s="15"/>
      <c r="M1854" s="15"/>
      <c r="N1854" s="15"/>
      <c r="O1854" s="15"/>
      <c r="P1854" s="15"/>
      <c r="Q1854" s="15"/>
    </row>
    <row r="1855">
      <c r="A1855" s="9" t="s">
        <v>673</v>
      </c>
      <c r="B1855" s="80">
        <f>VLOOKUP(F1855,'Datos por dni'!$B$1217:$AT$2185,2,0)</f>
        <v>44482.73611</v>
      </c>
      <c r="C1855" s="15" t="str">
        <f>VLOOKUP(F1855,'Datos por dni'!$B$1217:$V$2185,9,0)</f>
        <v/>
      </c>
      <c r="D1855" s="15" t="str">
        <f>IFERROR(__xludf.DUMMYFUNCTION("IF(REGEXMATCH(E1855,""^[0-9]{8}$""),""DNI"",IF(E1855&lt;&gt;"""",""OTRO"",""""))"),"DNI")</f>
        <v>DNI</v>
      </c>
      <c r="E1855" s="42" t="s">
        <v>1281</v>
      </c>
      <c r="F1855" s="25">
        <v>9.5113387E7</v>
      </c>
      <c r="G1855" s="15" t="str">
        <f>VLOOKUP(TEXT(F1855,"0"),'Nacionalidades de todo por dni'!$A$2:$B$2168,2,0)</f>
        <v>Colombia</v>
      </c>
      <c r="H1855" s="18"/>
      <c r="I1855" s="15"/>
      <c r="J1855" s="15"/>
      <c r="K1855" s="18" t="str">
        <f>VLOOKUP(F1855,'Datos por dni'!$B$10:$AM$2168,11,0)</f>
        <v>Horarios rotativos </v>
      </c>
      <c r="L1855" s="15"/>
      <c r="M1855" s="15"/>
      <c r="N1855" s="15"/>
      <c r="O1855" s="15"/>
      <c r="P1855" s="15"/>
      <c r="Q1855" s="15"/>
    </row>
    <row r="1856">
      <c r="A1856" s="9" t="s">
        <v>673</v>
      </c>
      <c r="B1856" s="80">
        <f>VLOOKUP(F1856,'Datos por dni'!$B$1217:$AT$2185,2,0)</f>
        <v>44482.89804</v>
      </c>
      <c r="C1856" s="15" t="str">
        <f>VLOOKUP(F1856,'Datos por dni'!$B$1217:$V$2185,9,0)</f>
        <v/>
      </c>
      <c r="D1856" s="15" t="str">
        <f>IFERROR(__xludf.DUMMYFUNCTION("IF(REGEXMATCH(E1856,""^[0-9]{8}$""),""DNI"",IF(E1856&lt;&gt;"""",""OTRO"",""""))"),"DNI")</f>
        <v>DNI</v>
      </c>
      <c r="E1856" s="42" t="s">
        <v>1282</v>
      </c>
      <c r="F1856" s="25">
        <v>1.8004875E7</v>
      </c>
      <c r="G1856" s="15" t="str">
        <f>VLOOKUP(TEXT(F1856,"0"),'Nacionalidades de todo por dni'!$A$2:$B$2168,2,0)</f>
        <v>Argentina</v>
      </c>
      <c r="H1856" s="18"/>
      <c r="I1856" s="15"/>
      <c r="J1856" s="15"/>
      <c r="K1856" s="18" t="str">
        <f>VLOOKUP(F1856,'Datos por dni'!$B$10:$AM$2168,11,0)</f>
        <v>Fines de semana y feriados</v>
      </c>
      <c r="L1856" s="15"/>
      <c r="M1856" s="15"/>
      <c r="N1856" s="15"/>
      <c r="O1856" s="15"/>
      <c r="P1856" s="15"/>
      <c r="Q1856" s="15"/>
    </row>
    <row r="1857">
      <c r="A1857" s="9" t="s">
        <v>673</v>
      </c>
      <c r="B1857" s="80">
        <f>VLOOKUP(F1857,'Datos por dni'!$B$1217:$AT$2185,2,0)</f>
        <v>44483.24819</v>
      </c>
      <c r="C1857" s="15" t="str">
        <f>VLOOKUP(F1857,'Datos por dni'!$B$1217:$V$2185,9,0)</f>
        <v/>
      </c>
      <c r="D1857" s="15" t="str">
        <f>IFERROR(__xludf.DUMMYFUNCTION("IF(REGEXMATCH(E1857,""^[0-9]{8}$""),""DNI"",IF(E1857&lt;&gt;"""",""OTRO"",""""))"),"OTRO")</f>
        <v>OTRO</v>
      </c>
      <c r="E1857" s="42" t="s">
        <v>1283</v>
      </c>
      <c r="F1857" s="25">
        <v>1.061805868E9</v>
      </c>
      <c r="G1857" s="15" t="str">
        <f>VLOOKUP(TEXT(F1857,"0"),'Nacionalidades de todo por dni'!$A$2:$B$2168,2,0)</f>
        <v>Colombia</v>
      </c>
      <c r="H1857" s="18"/>
      <c r="I1857" s="15"/>
      <c r="J1857" s="15"/>
      <c r="K1857" s="18" t="str">
        <f>VLOOKUP(F1857,'Datos por dni'!$B$10:$AM$2168,11,0)</f>
        <v>Días de semana por la mañana</v>
      </c>
      <c r="L1857" s="15"/>
      <c r="M1857" s="15"/>
      <c r="N1857" s="15"/>
      <c r="O1857" s="15"/>
      <c r="P1857" s="15"/>
      <c r="Q1857" s="15"/>
    </row>
    <row r="1858">
      <c r="A1858" s="9" t="s">
        <v>673</v>
      </c>
      <c r="B1858" s="80">
        <f>VLOOKUP(F1858,'Datos por dni'!$B$1217:$AT$2185,2,0)</f>
        <v>44483.3924</v>
      </c>
      <c r="C1858" s="15" t="str">
        <f>VLOOKUP(F1858,'Datos por dni'!$B$1217:$V$2185,9,0)</f>
        <v/>
      </c>
      <c r="D1858" s="15" t="str">
        <f>IFERROR(__xludf.DUMMYFUNCTION("IF(REGEXMATCH(E1858,""^[0-9]{8}$""),""DNI"",IF(E1858&lt;&gt;"""",""OTRO"",""""))"),"DNI")</f>
        <v>DNI</v>
      </c>
      <c r="E1858" s="42" t="s">
        <v>1284</v>
      </c>
      <c r="F1858" s="25">
        <v>9.5193362E7</v>
      </c>
      <c r="G1858" s="15" t="str">
        <f>VLOOKUP(TEXT(F1858,"0"),'Nacionalidades de todo por dni'!$A$2:$B$2168,2,0)</f>
        <v>Ecuador</v>
      </c>
      <c r="H1858" s="18"/>
      <c r="I1858" s="15"/>
      <c r="J1858" s="15"/>
      <c r="K1858" s="18" t="str">
        <f>VLOOKUP(F1858,'Datos por dni'!$B$10:$AM$2168,11,0)</f>
        <v>Días de semana por la tarde</v>
      </c>
      <c r="L1858" s="15"/>
      <c r="M1858" s="15"/>
      <c r="N1858" s="15"/>
      <c r="O1858" s="15"/>
      <c r="P1858" s="15"/>
      <c r="Q1858" s="15"/>
    </row>
    <row r="1859">
      <c r="A1859" s="9" t="s">
        <v>673</v>
      </c>
      <c r="B1859" s="80">
        <f>VLOOKUP(F1859,'Datos por dni'!$B$1217:$AT$2185,2,0)</f>
        <v>44483.40357</v>
      </c>
      <c r="C1859" s="15" t="str">
        <f>VLOOKUP(F1859,'Datos por dni'!$B$1217:$V$2185,9,0)</f>
        <v/>
      </c>
      <c r="D1859" s="15" t="str">
        <f>IFERROR(__xludf.DUMMYFUNCTION("IF(REGEXMATCH(E1859,""^[0-9]{8}$""),""DNI"",IF(E1859&lt;&gt;"""",""OTRO"",""""))"),"DNI")</f>
        <v>DNI</v>
      </c>
      <c r="E1859" s="42" t="s">
        <v>1285</v>
      </c>
      <c r="F1859" s="25">
        <v>4.1589075E7</v>
      </c>
      <c r="G1859" s="15" t="str">
        <f>VLOOKUP(TEXT(F1859,"0"),'Nacionalidades de todo por dni'!$A$2:$B$2168,2,0)</f>
        <v>Argentina</v>
      </c>
      <c r="H1859" s="18"/>
      <c r="I1859" s="15"/>
      <c r="J1859" s="15"/>
      <c r="K1859" s="18" t="str">
        <f>VLOOKUP(F1859,'Datos por dni'!$B$10:$AM$2168,11,0)</f>
        <v>Depende de la semana si puedo dedicarle alguna hora por la mañana o alguna por la tarde</v>
      </c>
      <c r="L1859" s="15"/>
      <c r="M1859" s="15"/>
      <c r="N1859" s="15"/>
      <c r="O1859" s="15"/>
      <c r="P1859" s="15"/>
      <c r="Q1859" s="15"/>
    </row>
    <row r="1860">
      <c r="A1860" s="9" t="s">
        <v>673</v>
      </c>
      <c r="B1860" s="80">
        <f>VLOOKUP(F1860,'Datos por dni'!$B$1217:$AT$2185,2,0)</f>
        <v>44483.64107</v>
      </c>
      <c r="C1860" s="15" t="str">
        <f>VLOOKUP(F1860,'Datos por dni'!$B$1217:$V$2185,9,0)</f>
        <v/>
      </c>
      <c r="D1860" s="15" t="str">
        <f>IFERROR(__xludf.DUMMYFUNCTION("IF(REGEXMATCH(E1860,""^[0-9]{8}$""),""DNI"",IF(E1860&lt;&gt;"""",""OTRO"",""""))"),"DNI")</f>
        <v>DNI</v>
      </c>
      <c r="E1860" s="42" t="s">
        <v>1286</v>
      </c>
      <c r="F1860" s="25">
        <v>3.802903E7</v>
      </c>
      <c r="G1860" s="15" t="str">
        <f>VLOOKUP(TEXT(F1860,"0"),'Nacionalidades de todo por dni'!$A$2:$B$2168,2,0)</f>
        <v>Argentina</v>
      </c>
      <c r="H1860" s="18"/>
      <c r="I1860" s="15"/>
      <c r="J1860" s="15"/>
      <c r="K1860" s="18" t="str">
        <f>VLOOKUP(F1860,'Datos por dni'!$B$10:$AM$2168,11,0)</f>
        <v>fines de semana, feriados y días de semana desde 18hs</v>
      </c>
      <c r="L1860" s="15"/>
      <c r="M1860" s="15"/>
      <c r="N1860" s="15"/>
      <c r="O1860" s="15"/>
      <c r="P1860" s="15"/>
      <c r="Q1860" s="15"/>
    </row>
    <row r="1861">
      <c r="A1861" s="9" t="s">
        <v>673</v>
      </c>
      <c r="B1861" s="80">
        <f>VLOOKUP(F1861,'Datos por dni'!$B$1217:$AT$2185,2,0)</f>
        <v>44484.41312</v>
      </c>
      <c r="C1861" s="15" t="str">
        <f>VLOOKUP(F1861,'Datos por dni'!$B$1217:$V$2185,9,0)</f>
        <v/>
      </c>
      <c r="D1861" s="15" t="str">
        <f>IFERROR(__xludf.DUMMYFUNCTION("IF(REGEXMATCH(E1861,""^[0-9]{8}$""),""DNI"",IF(E1861&lt;&gt;"""",""OTRO"",""""))"),"DNI")</f>
        <v>DNI</v>
      </c>
      <c r="E1861" s="42" t="s">
        <v>231</v>
      </c>
      <c r="F1861" s="25">
        <v>3.0281398E7</v>
      </c>
      <c r="G1861" s="15" t="str">
        <f>VLOOKUP(TEXT(F1861,"0"),'Nacionalidades de todo por dni'!$A$2:$B$2168,2,0)</f>
        <v>Argentina</v>
      </c>
      <c r="H1861" s="18" t="str">
        <f>LEFT(K1861,1)</f>
        <v>3</v>
      </c>
      <c r="I1861" s="18" t="str">
        <f>IF(ISNUMBER(SEARCH("veces",K1861)),MID(K1861,FIND("veces",K1861)-2,1),"")</f>
        <v>4</v>
      </c>
      <c r="J1861" s="15"/>
      <c r="K1861" s="18" t="str">
        <f>VLOOKUP(F1861,'Datos por dni'!$B$10:$AM$2168,11,0)</f>
        <v>3 horas diarias, 4 veces por semana, de lunes a viernes por la MAÑANA.</v>
      </c>
      <c r="L1861" s="15"/>
      <c r="M1861" s="15"/>
      <c r="N1861" s="15"/>
      <c r="O1861" s="15"/>
      <c r="P1861" s="15"/>
      <c r="Q1861" s="15"/>
    </row>
    <row r="1862">
      <c r="A1862" s="9" t="s">
        <v>673</v>
      </c>
      <c r="B1862" s="80">
        <f>VLOOKUP(F1862,'Datos por dni'!$B$1217:$AT$2185,2,0)</f>
        <v>44482.89804</v>
      </c>
      <c r="C1862" s="15" t="str">
        <f>VLOOKUP(F1862,'Datos por dni'!$B$1217:$V$2185,9,0)</f>
        <v/>
      </c>
      <c r="D1862" s="15" t="str">
        <f>IFERROR(__xludf.DUMMYFUNCTION("IF(REGEXMATCH(E1862,""^[0-9]{8}$""),""DNI"",IF(E1862&lt;&gt;"""",""OTRO"",""""))"),"DNI")</f>
        <v>DNI</v>
      </c>
      <c r="E1862" s="42" t="s">
        <v>1282</v>
      </c>
      <c r="F1862" s="25">
        <v>1.8004875E7</v>
      </c>
      <c r="G1862" s="15" t="str">
        <f>VLOOKUP(TEXT(F1862,"0"),'Nacionalidades de todo por dni'!$A$2:$B$2168,2,0)</f>
        <v>Argentina</v>
      </c>
      <c r="H1862" s="18"/>
      <c r="I1862" s="15"/>
      <c r="J1862" s="15"/>
      <c r="K1862" s="18" t="str">
        <f>VLOOKUP(F1862,'Datos por dni'!$B$10:$AM$2168,11,0)</f>
        <v>Fines de semana y feriados</v>
      </c>
      <c r="L1862" s="15"/>
      <c r="M1862" s="15"/>
      <c r="N1862" s="15"/>
      <c r="O1862" s="15"/>
      <c r="P1862" s="15"/>
      <c r="Q1862" s="15"/>
    </row>
    <row r="1863">
      <c r="A1863" s="9" t="s">
        <v>673</v>
      </c>
      <c r="B1863" s="80">
        <f>VLOOKUP(F1863,'Datos por dni'!$B$1217:$AT$2185,2,0)</f>
        <v>44490.90972</v>
      </c>
      <c r="C1863" s="15" t="str">
        <f>VLOOKUP(F1863,'Datos por dni'!$B$1217:$V$2185,9,0)</f>
        <v/>
      </c>
      <c r="D1863" s="15" t="str">
        <f>IFERROR(__xludf.DUMMYFUNCTION("IF(REGEXMATCH(E1863,""^[0-9]{8}$""),""DNI"",IF(E1863&lt;&gt;"""",""OTRO"",""""))"),"DNI")</f>
        <v>DNI</v>
      </c>
      <c r="E1863" s="42" t="s">
        <v>590</v>
      </c>
      <c r="F1863" s="25">
        <v>3.3811502E7</v>
      </c>
      <c r="G1863" s="15" t="str">
        <f>VLOOKUP(TEXT(F1863,"0"),'Nacionalidades de todo por dni'!$A$2:$B$2168,2,0)</f>
        <v>Argentina</v>
      </c>
      <c r="H1863" s="18"/>
      <c r="I1863" s="15"/>
      <c r="J1863" s="15"/>
      <c r="K1863" s="18" t="str">
        <f>VLOOKUP(F1863,'Datos por dni'!$B$10:$AM$2168,11,0)</f>
        <v/>
      </c>
      <c r="L1863" s="15"/>
      <c r="M1863" s="15"/>
      <c r="N1863" s="15"/>
      <c r="O1863" s="15"/>
      <c r="P1863" s="15"/>
      <c r="Q1863" s="15"/>
    </row>
    <row r="1864">
      <c r="A1864" s="9" t="s">
        <v>673</v>
      </c>
      <c r="B1864" s="80">
        <f>VLOOKUP(F1864,'Datos por dni'!$B$1217:$AT$2185,2,0)</f>
        <v>44491.93619</v>
      </c>
      <c r="C1864" s="15" t="str">
        <f>VLOOKUP(F1864,'Datos por dni'!$B$1217:$V$2185,9,0)</f>
        <v/>
      </c>
      <c r="D1864" s="15" t="str">
        <f>IFERROR(__xludf.DUMMYFUNCTION("IF(REGEXMATCH(E1864,""^[0-9]{8}$""),""DNI"",IF(E1864&lt;&gt;"""",""OTRO"",""""))"),"DNI")</f>
        <v>DNI</v>
      </c>
      <c r="E1864" s="42" t="s">
        <v>1287</v>
      </c>
      <c r="F1864" s="25">
        <v>3.3018695E7</v>
      </c>
      <c r="G1864" s="15" t="str">
        <f>VLOOKUP(TEXT(F1864,"0"),'Nacionalidades de todo por dni'!$A$2:$B$2168,2,0)</f>
        <v>Argentina</v>
      </c>
      <c r="H1864" s="18"/>
      <c r="I1864" s="15"/>
      <c r="J1864" s="15"/>
      <c r="K1864" s="18" t="str">
        <f>VLOOKUP(F1864,'Datos por dni'!$B$10:$AM$2168,11,0)</f>
        <v>Días de semana por la tarde</v>
      </c>
      <c r="L1864" s="15"/>
      <c r="M1864" s="15"/>
      <c r="N1864" s="15"/>
      <c r="O1864" s="15"/>
      <c r="P1864" s="15"/>
      <c r="Q1864" s="15"/>
    </row>
    <row r="1865">
      <c r="A1865" s="9" t="s">
        <v>673</v>
      </c>
      <c r="B1865" s="80">
        <f>VLOOKUP(F1865,'Datos por dni'!$B$1217:$AT$2185,2,0)</f>
        <v>44491.95413</v>
      </c>
      <c r="C1865" s="15" t="str">
        <f>VLOOKUP(F1865,'Datos por dni'!$B$1217:$V$2185,9,0)</f>
        <v/>
      </c>
      <c r="D1865" s="15" t="str">
        <f>IFERROR(__xludf.DUMMYFUNCTION("IF(REGEXMATCH(E1865,""^[0-9]{8}$""),""DNI"",IF(E1865&lt;&gt;"""",""OTRO"",""""))"),"DNI")</f>
        <v>DNI</v>
      </c>
      <c r="E1865" s="42" t="s">
        <v>1288</v>
      </c>
      <c r="F1865" s="25">
        <v>4.5419799E7</v>
      </c>
      <c r="G1865" s="15" t="str">
        <f>VLOOKUP(TEXT(F1865,"0"),'Nacionalidades de todo por dni'!$A$2:$B$2168,2,0)</f>
        <v>Argentina</v>
      </c>
      <c r="H1865" s="18"/>
      <c r="I1865" s="15"/>
      <c r="J1865" s="15"/>
      <c r="K1865" s="18" t="str">
        <f>VLOOKUP(F1865,'Datos por dni'!$B$10:$AM$2168,11,0)</f>
        <v>Algunos días de la semana por la mañana </v>
      </c>
      <c r="L1865" s="15"/>
      <c r="M1865" s="15"/>
      <c r="N1865" s="15"/>
      <c r="O1865" s="15"/>
      <c r="P1865" s="15"/>
      <c r="Q1865" s="15"/>
    </row>
    <row r="1866">
      <c r="A1866" s="9" t="s">
        <v>673</v>
      </c>
      <c r="B1866" s="80">
        <f>VLOOKUP(F1866,'Datos por dni'!$B$1217:$AT$2185,2,0)</f>
        <v>44492.02913</v>
      </c>
      <c r="C1866" s="15" t="str">
        <f>VLOOKUP(F1866,'Datos por dni'!$B$1217:$V$2185,9,0)</f>
        <v/>
      </c>
      <c r="D1866" s="15" t="str">
        <f>IFERROR(__xludf.DUMMYFUNCTION("IF(REGEXMATCH(E1866,""^[0-9]{8}$""),""DNI"",IF(E1866&lt;&gt;"""",""OTRO"",""""))"),"DNI")</f>
        <v>DNI</v>
      </c>
      <c r="E1866" s="42" t="s">
        <v>1289</v>
      </c>
      <c r="F1866" s="25">
        <v>3.3174295E7</v>
      </c>
      <c r="G1866" s="15" t="str">
        <f>VLOOKUP(TEXT(F1866,"0"),'Nacionalidades de todo por dni'!$A$2:$B$2168,2,0)</f>
        <v>Argentina</v>
      </c>
      <c r="H1866" s="18"/>
      <c r="I1866" s="15"/>
      <c r="J1866" s="15"/>
      <c r="K1866" s="18" t="str">
        <f>VLOOKUP(F1866,'Datos por dni'!$B$10:$AM$2168,11,0)</f>
        <v>Fines de semana y feriados</v>
      </c>
      <c r="L1866" s="15"/>
      <c r="M1866" s="15"/>
      <c r="N1866" s="15"/>
      <c r="O1866" s="15"/>
      <c r="P1866" s="15"/>
      <c r="Q1866" s="15"/>
    </row>
    <row r="1867">
      <c r="A1867" s="9" t="s">
        <v>673</v>
      </c>
      <c r="B1867" s="80">
        <f>VLOOKUP(F1867,'Datos por dni'!$B$1217:$AT$2185,2,0)</f>
        <v>44492.45028</v>
      </c>
      <c r="C1867" s="15" t="str">
        <f>VLOOKUP(F1867,'Datos por dni'!$B$1217:$V$2185,9,0)</f>
        <v/>
      </c>
      <c r="D1867" s="15" t="str">
        <f>IFERROR(__xludf.DUMMYFUNCTION("IF(REGEXMATCH(E1867,""^[0-9]{8}$""),""DNI"",IF(E1867&lt;&gt;"""",""OTRO"",""""))"),"DNI")</f>
        <v>DNI</v>
      </c>
      <c r="E1867" s="42" t="s">
        <v>1290</v>
      </c>
      <c r="F1867" s="25">
        <v>3.2037273E7</v>
      </c>
      <c r="G1867" s="15" t="str">
        <f>VLOOKUP(TEXT(F1867,"0"),'Nacionalidades de todo por dni'!$A$2:$B$2168,2,0)</f>
        <v>Argentina</v>
      </c>
      <c r="H1867" s="18"/>
      <c r="I1867" s="15"/>
      <c r="J1867" s="15"/>
      <c r="K1867" s="18" t="str">
        <f>VLOOKUP(F1867,'Datos por dni'!$B$10:$AM$2168,11,0)</f>
        <v>Días de semana por la tarde</v>
      </c>
      <c r="L1867" s="15"/>
      <c r="M1867" s="15"/>
      <c r="N1867" s="15"/>
      <c r="O1867" s="15"/>
      <c r="P1867" s="15"/>
      <c r="Q1867" s="15"/>
    </row>
    <row r="1868">
      <c r="A1868" s="9" t="s">
        <v>673</v>
      </c>
      <c r="B1868" s="80">
        <f>VLOOKUP(F1868,'Datos por dni'!$B$1217:$AT$2185,2,0)</f>
        <v>44493.90917</v>
      </c>
      <c r="C1868" s="15" t="str">
        <f>VLOOKUP(F1868,'Datos por dni'!$B$1217:$V$2185,9,0)</f>
        <v/>
      </c>
      <c r="D1868" s="15" t="str">
        <f>IFERROR(__xludf.DUMMYFUNCTION("IF(REGEXMATCH(E1868,""^[0-9]{8}$""),""DNI"",IF(E1868&lt;&gt;"""",""OTRO"",""""))"),"DNI")</f>
        <v>DNI</v>
      </c>
      <c r="E1868" s="42" t="s">
        <v>1291</v>
      </c>
      <c r="F1868" s="25">
        <v>3.6302955E7</v>
      </c>
      <c r="G1868" s="15" t="str">
        <f>VLOOKUP(TEXT(F1868,"0"),'Nacionalidades de todo por dni'!$A$2:$B$2168,2,0)</f>
        <v>Argentina</v>
      </c>
      <c r="H1868" s="18"/>
      <c r="I1868" s="15"/>
      <c r="J1868" s="15"/>
      <c r="K1868" s="18" t="str">
        <f>VLOOKUP(F1868,'Datos por dni'!$B$10:$AM$2168,11,0)</f>
        <v>Días de semana por la tarde</v>
      </c>
      <c r="L1868" s="15"/>
      <c r="M1868" s="15"/>
      <c r="N1868" s="15"/>
      <c r="O1868" s="15"/>
      <c r="P1868" s="15"/>
      <c r="Q1868" s="15"/>
    </row>
    <row r="1869">
      <c r="A1869" s="9" t="s">
        <v>673</v>
      </c>
      <c r="B1869" s="80">
        <f>VLOOKUP(F1869,'Datos por dni'!$B$1217:$AT$2185,2,0)</f>
        <v>44494.48673</v>
      </c>
      <c r="C1869" s="15" t="str">
        <f>VLOOKUP(F1869,'Datos por dni'!$B$1217:$V$2185,9,0)</f>
        <v/>
      </c>
      <c r="D1869" s="15" t="str">
        <f>IFERROR(__xludf.DUMMYFUNCTION("IF(REGEXMATCH(E1869,""^[0-9]{8}$""),""DNI"",IF(E1869&lt;&gt;"""",""OTRO"",""""))"),"DNI")</f>
        <v>DNI</v>
      </c>
      <c r="E1869" s="42" t="s">
        <v>1292</v>
      </c>
      <c r="F1869" s="25">
        <v>9.5995989E7</v>
      </c>
      <c r="G1869" s="15" t="str">
        <f>VLOOKUP(TEXT(F1869,"0"),'Nacionalidades de todo por dni'!$A$2:$B$2168,2,0)</f>
        <v>Peru</v>
      </c>
      <c r="H1869" s="18"/>
      <c r="I1869" s="15"/>
      <c r="J1869" s="15"/>
      <c r="K1869" s="18" t="str">
        <f>VLOOKUP(F1869,'Datos por dni'!$B$10:$AM$2168,11,0)</f>
        <v>Días de semana por la tarde</v>
      </c>
      <c r="L1869" s="15"/>
      <c r="M1869" s="15"/>
      <c r="N1869" s="15"/>
      <c r="O1869" s="15"/>
      <c r="P1869" s="15"/>
      <c r="Q1869" s="15"/>
    </row>
    <row r="1870">
      <c r="A1870" s="9" t="s">
        <v>673</v>
      </c>
      <c r="B1870" s="80">
        <f>VLOOKUP(F1870,'Datos por dni'!$B$1217:$AT$2185,2,0)</f>
        <v>44494.48673</v>
      </c>
      <c r="C1870" s="15" t="str">
        <f>VLOOKUP(F1870,'Datos por dni'!$B$1217:$V$2185,9,0)</f>
        <v/>
      </c>
      <c r="D1870" s="15" t="str">
        <f>IFERROR(__xludf.DUMMYFUNCTION("IF(REGEXMATCH(E1870,""^[0-9]{8}$""),""DNI"",IF(E1870&lt;&gt;"""",""OTRO"",""""))"),"DNI")</f>
        <v>DNI</v>
      </c>
      <c r="E1870" s="42" t="s">
        <v>1292</v>
      </c>
      <c r="F1870" s="25">
        <v>9.5995989E7</v>
      </c>
      <c r="G1870" s="15" t="str">
        <f>VLOOKUP(TEXT(F1870,"0"),'Nacionalidades de todo por dni'!$A$2:$B$2168,2,0)</f>
        <v>Peru</v>
      </c>
      <c r="H1870" s="18"/>
      <c r="I1870" s="15"/>
      <c r="J1870" s="15"/>
      <c r="K1870" s="18" t="str">
        <f>VLOOKUP(F1870,'Datos por dni'!$B$10:$AM$2168,11,0)</f>
        <v>Días de semana por la tarde</v>
      </c>
      <c r="L1870" s="15"/>
      <c r="M1870" s="15"/>
      <c r="N1870" s="15"/>
      <c r="O1870" s="15"/>
      <c r="P1870" s="15"/>
      <c r="Q1870" s="15"/>
    </row>
    <row r="1871">
      <c r="A1871" s="9" t="s">
        <v>673</v>
      </c>
      <c r="B1871" s="80">
        <f>VLOOKUP(F1871,'Datos por dni'!$B$1217:$AT$2185,2,0)</f>
        <v>44495.66214</v>
      </c>
      <c r="C1871" s="15" t="str">
        <f>VLOOKUP(F1871,'Datos por dni'!$B$1217:$V$2185,9,0)</f>
        <v/>
      </c>
      <c r="D1871" s="15" t="str">
        <f>IFERROR(__xludf.DUMMYFUNCTION("IF(REGEXMATCH(E1871,""^[0-9]{8}$""),""DNI"",IF(E1871&lt;&gt;"""",""OTRO"",""""))"),"DNI")</f>
        <v>DNI</v>
      </c>
      <c r="E1871" s="42" t="s">
        <v>1293</v>
      </c>
      <c r="F1871" s="25">
        <v>4.5478419E7</v>
      </c>
      <c r="G1871" s="15" t="str">
        <f>VLOOKUP(TEXT(F1871,"0"),'Nacionalidades de todo por dni'!$A$2:$B$2168,2,0)</f>
        <v>Argentina</v>
      </c>
      <c r="H1871" s="18"/>
      <c r="I1871" s="15"/>
      <c r="J1871" s="15"/>
      <c r="K1871" s="18" t="str">
        <f>VLOOKUP(F1871,'Datos por dni'!$B$10:$AM$2168,11,0)</f>
        <v>Fines de semana y feriados</v>
      </c>
      <c r="L1871" s="15"/>
      <c r="M1871" s="15"/>
      <c r="N1871" s="15"/>
      <c r="O1871" s="15"/>
      <c r="P1871" s="15"/>
      <c r="Q1871" s="15"/>
    </row>
    <row r="1872">
      <c r="A1872" s="9" t="s">
        <v>673</v>
      </c>
      <c r="B1872" s="80">
        <f>VLOOKUP(F1872,'Datos por dni'!$B$1217:$AT$2185,2,0)</f>
        <v>44499.50723</v>
      </c>
      <c r="C1872" s="15" t="str">
        <f>VLOOKUP(F1872,'Datos por dni'!$B$1217:$V$2185,9,0)</f>
        <v/>
      </c>
      <c r="D1872" s="15" t="str">
        <f>IFERROR(__xludf.DUMMYFUNCTION("IF(REGEXMATCH(E1872,""^[0-9]{8}$""),""DNI"",IF(E1872&lt;&gt;"""",""OTRO"",""""))"),"DNI")</f>
        <v>DNI</v>
      </c>
      <c r="E1872" s="42" t="s">
        <v>1294</v>
      </c>
      <c r="F1872" s="101">
        <v>4.1352E7</v>
      </c>
      <c r="G1872" s="15" t="str">
        <f>VLOOKUP(TEXT(F1872,"0"),'Nacionalidades de todo por dni'!$A$2:$B$2168,2,0)</f>
        <v>Argentina</v>
      </c>
      <c r="H1872" s="18"/>
      <c r="I1872" s="15"/>
      <c r="J1872" s="15"/>
      <c r="K1872" s="18" t="str">
        <f>VLOOKUP(F1872,'Datos por dni'!$B$10:$AM$2168,11,0)</f>
        <v>me puedo ir amoldando, trabajo de manera autonoma </v>
      </c>
      <c r="L1872" s="15"/>
      <c r="M1872" s="15"/>
      <c r="N1872" s="15"/>
      <c r="O1872" s="15"/>
      <c r="P1872" s="15"/>
      <c r="Q1872" s="15"/>
    </row>
    <row r="1873">
      <c r="A1873" s="9" t="s">
        <v>673</v>
      </c>
      <c r="B1873" s="80">
        <f>VLOOKUP(F1873,'Datos por dni'!$B$1217:$AT$2185,2,0)</f>
        <v>44500.52836</v>
      </c>
      <c r="C1873" s="15" t="str">
        <f>VLOOKUP(F1873,'Datos por dni'!$B$1217:$V$2185,9,0)</f>
        <v/>
      </c>
      <c r="D1873" s="15" t="str">
        <f>IFERROR(__xludf.DUMMYFUNCTION("IF(REGEXMATCH(E1873,""^[0-9]{8}$""),""DNI"",IF(E1873&lt;&gt;"""",""OTRO"",""""))"),"DNI")</f>
        <v>DNI</v>
      </c>
      <c r="E1873" s="42" t="s">
        <v>1295</v>
      </c>
      <c r="F1873" s="101">
        <v>4.2535485E7</v>
      </c>
      <c r="G1873" s="15" t="str">
        <f>VLOOKUP(TEXT(F1873,"0"),'Nacionalidades de todo por dni'!$A$2:$B$2168,2,0)</f>
        <v>Argentina</v>
      </c>
      <c r="H1873" s="18"/>
      <c r="I1873" s="15"/>
      <c r="J1873" s="15"/>
      <c r="K1873" s="18" t="str">
        <f>VLOOKUP(F1873,'Datos por dni'!$B$10:$AM$2168,11,0)</f>
        <v>Fines de semana y feriados</v>
      </c>
      <c r="L1873" s="15"/>
      <c r="M1873" s="15"/>
      <c r="N1873" s="15"/>
      <c r="O1873" s="15"/>
      <c r="P1873" s="15"/>
      <c r="Q1873" s="15"/>
    </row>
    <row r="1874">
      <c r="A1874" s="9" t="s">
        <v>673</v>
      </c>
      <c r="B1874" s="80">
        <f>VLOOKUP(F1874,'Datos por dni'!$B$1217:$AT$2185,2,0)</f>
        <v>44500.53121</v>
      </c>
      <c r="C1874" s="15" t="str">
        <f>VLOOKUP(F1874,'Datos por dni'!$B$1217:$V$2185,9,0)</f>
        <v/>
      </c>
      <c r="D1874" s="15" t="str">
        <f>IFERROR(__xludf.DUMMYFUNCTION("IF(REGEXMATCH(E1874,""^[0-9]{8}$""),""DNI"",IF(E1874&lt;&gt;"""",""OTRO"",""""))"),"DNI")</f>
        <v>DNI</v>
      </c>
      <c r="E1874" s="42" t="s">
        <v>1296</v>
      </c>
      <c r="F1874" s="101">
        <v>3.5156973E7</v>
      </c>
      <c r="G1874" s="15" t="str">
        <f>VLOOKUP(TEXT(F1874,"0"),'Nacionalidades de todo por dni'!$A$2:$B$2168,2,0)</f>
        <v>Argentina</v>
      </c>
      <c r="H1874" s="18"/>
      <c r="I1874" s="15"/>
      <c r="J1874" s="15"/>
      <c r="K1874" s="18" t="str">
        <f>VLOOKUP(F1874,'Datos por dni'!$B$10:$AM$2168,11,0)</f>
        <v>Fines de semana y feriados</v>
      </c>
      <c r="L1874" s="15"/>
      <c r="M1874" s="15"/>
      <c r="N1874" s="15"/>
      <c r="O1874" s="15"/>
      <c r="P1874" s="15"/>
      <c r="Q1874" s="15"/>
    </row>
    <row r="1875">
      <c r="A1875" s="9" t="s">
        <v>673</v>
      </c>
      <c r="B1875" s="80">
        <f>VLOOKUP(F1875,'Datos por dni'!$B$1217:$AT$2185,2,0)</f>
        <v>44501.60655</v>
      </c>
      <c r="C1875" s="15" t="str">
        <f>VLOOKUP(F1875,'Datos por dni'!$B$1217:$V$2185,9,0)</f>
        <v/>
      </c>
      <c r="D1875" s="15" t="str">
        <f>IFERROR(__xludf.DUMMYFUNCTION("IF(REGEXMATCH(E1875,""^[0-9]{8}$""),""DNI"",IF(E1875&lt;&gt;"""",""OTRO"",""""))"),"DNI")</f>
        <v>DNI</v>
      </c>
      <c r="E1875" s="42" t="s">
        <v>1297</v>
      </c>
      <c r="F1875" s="101">
        <v>4.6025686E7</v>
      </c>
      <c r="G1875" s="15" t="str">
        <f>VLOOKUP(TEXT(F1875,"0"),'Nacionalidades de todo por dni'!$A$2:$B$2168,2,0)</f>
        <v>Argentina</v>
      </c>
      <c r="H1875" s="18"/>
      <c r="I1875" s="15"/>
      <c r="J1875" s="15"/>
      <c r="K1875" s="18" t="str">
        <f>VLOOKUP(F1875,'Datos por dni'!$B$10:$AM$2168,11,0)</f>
        <v>Días de semana por la tarde</v>
      </c>
      <c r="L1875" s="15"/>
      <c r="M1875" s="15"/>
      <c r="N1875" s="15"/>
      <c r="O1875" s="15"/>
      <c r="P1875" s="15"/>
      <c r="Q1875" s="15"/>
    </row>
    <row r="1876">
      <c r="A1876" s="9" t="s">
        <v>673</v>
      </c>
      <c r="B1876" s="80">
        <f>VLOOKUP(F1876,'Datos por dni'!$B$1217:$AT$2185,2,0)</f>
        <v>44502.33604</v>
      </c>
      <c r="C1876" s="15" t="str">
        <f>VLOOKUP(F1876,'Datos por dni'!$B$1217:$V$2185,9,0)</f>
        <v/>
      </c>
      <c r="D1876" s="15" t="str">
        <f>IFERROR(__xludf.DUMMYFUNCTION("IF(REGEXMATCH(E1876,""^[0-9]{8}$""),""DNI"",IF(E1876&lt;&gt;"""",""OTRO"",""""))"),"DNI")</f>
        <v>DNI</v>
      </c>
      <c r="E1876" s="42" t="s">
        <v>1298</v>
      </c>
      <c r="F1876" s="101">
        <v>2.9475451E7</v>
      </c>
      <c r="G1876" s="15" t="str">
        <f>VLOOKUP(TEXT(F1876,"0"),'Nacionalidades de todo por dni'!$A$2:$B$2168,2,0)</f>
        <v>Argentina</v>
      </c>
      <c r="H1876" s="18"/>
      <c r="I1876" s="15"/>
      <c r="J1876" s="15"/>
      <c r="K1876" s="18" t="str">
        <f>VLOOKUP(F1876,'Datos por dni'!$B$10:$AM$2168,11,0)</f>
        <v>Viernes y lunes por la tarde </v>
      </c>
      <c r="L1876" s="15"/>
      <c r="M1876" s="15"/>
      <c r="N1876" s="15"/>
      <c r="O1876" s="15"/>
      <c r="P1876" s="15"/>
      <c r="Q1876" s="15"/>
    </row>
    <row r="1877">
      <c r="A1877" s="9" t="s">
        <v>673</v>
      </c>
      <c r="B1877" s="80">
        <f>VLOOKUP(F1877,'Datos por dni'!$B$1217:$AT$2185,2,0)</f>
        <v>44502.49474</v>
      </c>
      <c r="C1877" s="15" t="str">
        <f>VLOOKUP(F1877,'Datos por dni'!$B$1217:$V$2185,9,0)</f>
        <v/>
      </c>
      <c r="D1877" s="15" t="str">
        <f>IFERROR(__xludf.DUMMYFUNCTION("IF(REGEXMATCH(E1877,""^[0-9]{8}$""),""DNI"",IF(E1877&lt;&gt;"""",""OTRO"",""""))"),"DNI")</f>
        <v>DNI</v>
      </c>
      <c r="E1877" s="42" t="s">
        <v>1299</v>
      </c>
      <c r="F1877" s="101">
        <v>9.4581737E7</v>
      </c>
      <c r="G1877" s="15" t="str">
        <f>VLOOKUP(TEXT(F1877,"0"),'Nacionalidades de todo por dni'!$A$2:$B$2168,2,0)</f>
        <v>Paraguay</v>
      </c>
      <c r="H1877" s="18"/>
      <c r="I1877" s="15"/>
      <c r="J1877" s="15"/>
      <c r="K1877" s="18" t="str">
        <f>VLOOKUP(F1877,'Datos por dni'!$B$10:$AM$2168,11,0)</f>
        <v>Días de semana por la mañana</v>
      </c>
      <c r="L1877" s="15"/>
      <c r="M1877" s="15"/>
      <c r="N1877" s="15"/>
      <c r="O1877" s="15"/>
      <c r="P1877" s="15"/>
      <c r="Q1877" s="15"/>
    </row>
    <row r="1878">
      <c r="A1878" s="9" t="s">
        <v>673</v>
      </c>
      <c r="B1878" s="80">
        <f>VLOOKUP(F1878,'Datos por dni'!$B$1217:$AT$2185,2,0)</f>
        <v>44502.74609</v>
      </c>
      <c r="C1878" s="15" t="str">
        <f>VLOOKUP(F1878,'Datos por dni'!$B$1217:$V$2185,9,0)</f>
        <v/>
      </c>
      <c r="D1878" s="15" t="str">
        <f>IFERROR(__xludf.DUMMYFUNCTION("IF(REGEXMATCH(E1878,""^[0-9]{8}$""),""DNI"",IF(E1878&lt;&gt;"""",""OTRO"",""""))"),"DNI")</f>
        <v>DNI</v>
      </c>
      <c r="E1878" s="42" t="s">
        <v>1300</v>
      </c>
      <c r="F1878" s="101">
        <v>4.4367185E7</v>
      </c>
      <c r="G1878" s="15" t="str">
        <f>VLOOKUP(TEXT(F1878,"0"),'Nacionalidades de todo por dni'!$A$2:$B$2168,2,0)</f>
        <v>Argentina</v>
      </c>
      <c r="H1878" s="18"/>
      <c r="I1878" s="15"/>
      <c r="J1878" s="15"/>
      <c r="K1878" s="18" t="str">
        <f>VLOOKUP(F1878,'Datos por dni'!$B$10:$AM$2168,11,0)</f>
        <v>Fines de semana y feriados</v>
      </c>
      <c r="L1878" s="15"/>
      <c r="M1878" s="15"/>
      <c r="N1878" s="15"/>
      <c r="O1878" s="15"/>
      <c r="P1878" s="15"/>
      <c r="Q1878" s="15"/>
    </row>
    <row r="1879">
      <c r="A1879" s="9" t="s">
        <v>673</v>
      </c>
      <c r="B1879" s="80">
        <f>VLOOKUP(F1879,'Datos por dni'!$B$1217:$AT$2185,2,0)</f>
        <v>44502.86351</v>
      </c>
      <c r="C1879" s="15" t="str">
        <f>VLOOKUP(F1879,'Datos por dni'!$B$1217:$V$2185,9,0)</f>
        <v/>
      </c>
      <c r="D1879" s="15" t="str">
        <f>IFERROR(__xludf.DUMMYFUNCTION("IF(REGEXMATCH(E1879,""^[0-9]{8}$""),""DNI"",IF(E1879&lt;&gt;"""",""OTRO"",""""))"),"DNI")</f>
        <v>DNI</v>
      </c>
      <c r="E1879" s="42" t="s">
        <v>1301</v>
      </c>
      <c r="F1879" s="101">
        <v>1.3956799E7</v>
      </c>
      <c r="G1879" s="15" t="str">
        <f>VLOOKUP(TEXT(F1879,"0"),'Nacionalidades de todo por dni'!$A$2:$B$2168,2,0)</f>
        <v>Argentina</v>
      </c>
      <c r="H1879" s="18"/>
      <c r="I1879" s="15"/>
      <c r="J1879" s="15"/>
      <c r="K1879" s="18" t="str">
        <f>VLOOKUP(F1879,'Datos por dni'!$B$10:$AM$2168,11,0)</f>
        <v>Días de semana por la mañana</v>
      </c>
      <c r="L1879" s="15"/>
      <c r="M1879" s="15"/>
      <c r="N1879" s="15"/>
      <c r="O1879" s="15"/>
      <c r="P1879" s="15"/>
      <c r="Q1879" s="15"/>
    </row>
    <row r="1880">
      <c r="A1880" s="9" t="s">
        <v>673</v>
      </c>
      <c r="B1880" s="80">
        <f>VLOOKUP(F1880,'Datos por dni'!$B$1217:$AT$2185,2,0)</f>
        <v>44503.04385</v>
      </c>
      <c r="C1880" s="15" t="str">
        <f>VLOOKUP(F1880,'Datos por dni'!$B$1217:$V$2185,9,0)</f>
        <v/>
      </c>
      <c r="D1880" s="15" t="str">
        <f>IFERROR(__xludf.DUMMYFUNCTION("IF(REGEXMATCH(E1880,""^[0-9]{8}$""),""DNI"",IF(E1880&lt;&gt;"""",""OTRO"",""""))"),"DNI")</f>
        <v>DNI</v>
      </c>
      <c r="E1880" s="42" t="s">
        <v>1302</v>
      </c>
      <c r="F1880" s="101">
        <v>4.4254788E7</v>
      </c>
      <c r="G1880" s="15" t="str">
        <f>VLOOKUP(TEXT(F1880,"0"),'Nacionalidades de todo por dni'!$A$2:$B$2168,2,0)</f>
        <v>Argentina</v>
      </c>
      <c r="H1880" s="18"/>
      <c r="I1880" s="15"/>
      <c r="J1880" s="15"/>
      <c r="K1880" s="18" t="str">
        <f>VLOOKUP(F1880,'Datos por dni'!$B$10:$AM$2168,11,0)</f>
        <v>Fines de semana y feriados</v>
      </c>
      <c r="L1880" s="15"/>
      <c r="M1880" s="15"/>
      <c r="N1880" s="15"/>
      <c r="O1880" s="15"/>
      <c r="P1880" s="15"/>
      <c r="Q1880" s="15"/>
    </row>
    <row r="1881">
      <c r="A1881" s="9" t="s">
        <v>673</v>
      </c>
      <c r="B1881" s="80">
        <f>VLOOKUP(F1881,'Datos por dni'!$B$1217:$AT$2185,2,0)</f>
        <v>44503.47522</v>
      </c>
      <c r="C1881" s="15" t="str">
        <f>VLOOKUP(F1881,'Datos por dni'!$B$1217:$V$2185,9,0)</f>
        <v/>
      </c>
      <c r="D1881" s="15" t="str">
        <f>IFERROR(__xludf.DUMMYFUNCTION("IF(REGEXMATCH(E1881,""^[0-9]{8}$""),""DNI"",IF(E1881&lt;&gt;"""",""OTRO"",""""))"),"DNI")</f>
        <v>DNI</v>
      </c>
      <c r="E1881" s="42" t="s">
        <v>1303</v>
      </c>
      <c r="F1881" s="101">
        <v>4.3992009E7</v>
      </c>
      <c r="G1881" s="15" t="str">
        <f>VLOOKUP(TEXT(F1881,"0"),'Nacionalidades de todo por dni'!$A$2:$B$2168,2,0)</f>
        <v>Argentina</v>
      </c>
      <c r="H1881" s="18"/>
      <c r="I1881" s="15"/>
      <c r="J1881" s="15"/>
      <c r="K1881" s="18" t="str">
        <f>VLOOKUP(F1881,'Datos por dni'!$B$10:$AM$2168,11,0)</f>
        <v>Lunes, jueves, domingos y feriados</v>
      </c>
      <c r="L1881" s="15"/>
      <c r="M1881" s="15"/>
      <c r="N1881" s="15"/>
      <c r="O1881" s="15"/>
      <c r="P1881" s="15"/>
      <c r="Q1881" s="15"/>
    </row>
    <row r="1882">
      <c r="A1882" s="9" t="s">
        <v>673</v>
      </c>
      <c r="B1882" s="80">
        <f>VLOOKUP(F1882,'Datos por dni'!$B$1217:$AT$2185,2,0)</f>
        <v>44503.70806</v>
      </c>
      <c r="C1882" s="15" t="str">
        <f>VLOOKUP(F1882,'Datos por dni'!$B$1217:$V$2185,9,0)</f>
        <v/>
      </c>
      <c r="D1882" s="15" t="str">
        <f>IFERROR(__xludf.DUMMYFUNCTION("IF(REGEXMATCH(E1882,""^[0-9]{8}$""),""DNI"",IF(E1882&lt;&gt;"""",""OTRO"",""""))"),"DNI")</f>
        <v>DNI</v>
      </c>
      <c r="E1882" s="42" t="s">
        <v>1304</v>
      </c>
      <c r="F1882" s="101">
        <v>4.2429339E7</v>
      </c>
      <c r="G1882" s="15" t="str">
        <f>VLOOKUP(TEXT(F1882,"0"),'Nacionalidades de todo por dni'!$A$2:$B$2168,2,0)</f>
        <v>Argentina</v>
      </c>
      <c r="H1882" s="18"/>
      <c r="I1882" s="15"/>
      <c r="J1882" s="15"/>
      <c r="K1882" s="18" t="str">
        <f>VLOOKUP(F1882,'Datos por dni'!$B$10:$AM$2168,11,0)</f>
        <v>Días de semana por la tarde</v>
      </c>
      <c r="L1882" s="15"/>
      <c r="M1882" s="15"/>
      <c r="N1882" s="15"/>
      <c r="O1882" s="15"/>
      <c r="P1882" s="15"/>
      <c r="Q1882" s="15"/>
    </row>
    <row r="1883">
      <c r="A1883" s="9" t="s">
        <v>673</v>
      </c>
      <c r="B1883" s="80">
        <f>VLOOKUP(F1883,'Datos por dni'!$B$1217:$AT$2185,2,0)</f>
        <v>44503.90567</v>
      </c>
      <c r="C1883" s="15" t="str">
        <f>VLOOKUP(F1883,'Datos por dni'!$B$1217:$V$2185,9,0)</f>
        <v/>
      </c>
      <c r="D1883" s="15" t="str">
        <f>IFERROR(__xludf.DUMMYFUNCTION("IF(REGEXMATCH(E1883,""^[0-9]{8}$""),""DNI"",IF(E1883&lt;&gt;"""",""OTRO"",""""))"),"DNI")</f>
        <v>DNI</v>
      </c>
      <c r="E1883" s="42" t="s">
        <v>1305</v>
      </c>
      <c r="F1883" s="101">
        <v>4.3244804E7</v>
      </c>
      <c r="G1883" s="15" t="str">
        <f>VLOOKUP(TEXT(F1883,"0"),'Nacionalidades de todo por dni'!$A$2:$B$2168,2,0)</f>
        <v>Argentina</v>
      </c>
      <c r="H1883" s="18"/>
      <c r="I1883" s="15"/>
      <c r="J1883" s="15"/>
      <c r="K1883" s="18" t="str">
        <f>VLOOKUP(F1883,'Datos por dni'!$B$10:$AM$2168,11,0)</f>
        <v>Fines de semana y feriados</v>
      </c>
      <c r="L1883" s="15"/>
      <c r="M1883" s="15"/>
      <c r="N1883" s="15"/>
      <c r="O1883" s="15"/>
      <c r="P1883" s="15"/>
      <c r="Q1883" s="15"/>
    </row>
    <row r="1884">
      <c r="A1884" s="9" t="s">
        <v>673</v>
      </c>
      <c r="B1884" s="80">
        <f>VLOOKUP(F1884,'Datos por dni'!$B$1217:$AT$2185,2,0)</f>
        <v>44506.02356</v>
      </c>
      <c r="C1884" s="15" t="str">
        <f>VLOOKUP(F1884,'Datos por dni'!$B$1217:$V$2185,9,0)</f>
        <v/>
      </c>
      <c r="D1884" s="15" t="str">
        <f>IFERROR(__xludf.DUMMYFUNCTION("IF(REGEXMATCH(E1884,""^[0-9]{8}$""),""DNI"",IF(E1884&lt;&gt;"""",""OTRO"",""""))"),"DNI")</f>
        <v>DNI</v>
      </c>
      <c r="E1884" s="42" t="s">
        <v>1306</v>
      </c>
      <c r="F1884" s="101">
        <v>2.5299423E7</v>
      </c>
      <c r="G1884" s="15" t="str">
        <f>VLOOKUP(TEXT(F1884,"0"),'Nacionalidades de todo por dni'!$A$2:$B$2168,2,0)</f>
        <v>Argentina</v>
      </c>
      <c r="H1884" s="18"/>
      <c r="I1884" s="15"/>
      <c r="J1884" s="15"/>
      <c r="K1884" s="18" t="str">
        <f>VLOOKUP(F1884,'Datos por dni'!$B$10:$AM$2168,11,0)</f>
        <v>Días de semana por la mañana</v>
      </c>
      <c r="L1884" s="15"/>
      <c r="M1884" s="15"/>
      <c r="N1884" s="15"/>
      <c r="O1884" s="15"/>
      <c r="P1884" s="15"/>
      <c r="Q1884" s="15"/>
    </row>
    <row r="1885">
      <c r="A1885" s="9" t="s">
        <v>673</v>
      </c>
      <c r="B1885" s="80">
        <f>VLOOKUP(F1885,'Datos por dni'!$B$1217:$AT$2185,2,0)</f>
        <v>44506.3083</v>
      </c>
      <c r="C1885" s="15" t="str">
        <f>VLOOKUP(F1885,'Datos por dni'!$B$1217:$V$2185,9,0)</f>
        <v/>
      </c>
      <c r="D1885" s="15" t="str">
        <f>IFERROR(__xludf.DUMMYFUNCTION("IF(REGEXMATCH(E1885,""^[0-9]{8}$""),""DNI"",IF(E1885&lt;&gt;"""",""OTRO"",""""))"),"DNI")</f>
        <v>DNI</v>
      </c>
      <c r="E1885" s="42" t="s">
        <v>1307</v>
      </c>
      <c r="F1885" s="101">
        <v>1.4670276E7</v>
      </c>
      <c r="G1885" s="15" t="str">
        <f>VLOOKUP(TEXT(F1885,"0"),'Nacionalidades de todo por dni'!$A$2:$B$2168,2,0)</f>
        <v>Argentina</v>
      </c>
      <c r="H1885" s="18"/>
      <c r="I1885" s="15"/>
      <c r="J1885" s="15"/>
      <c r="K1885" s="18" t="str">
        <f>VLOOKUP(F1885,'Datos por dni'!$B$10:$AM$2168,11,0)</f>
        <v>Proyecto volver a la tierra</v>
      </c>
      <c r="L1885" s="15"/>
      <c r="M1885" s="15"/>
      <c r="N1885" s="15"/>
      <c r="O1885" s="15"/>
      <c r="P1885" s="15"/>
      <c r="Q1885" s="15"/>
    </row>
    <row r="1886">
      <c r="A1886" s="9" t="s">
        <v>673</v>
      </c>
      <c r="B1886" s="80">
        <f>VLOOKUP(F1886,'Datos por dni'!$B$1217:$AT$2185,2,0)</f>
        <v>44510.52337</v>
      </c>
      <c r="C1886" s="15" t="str">
        <f>VLOOKUP(F1886,'Datos por dni'!$B$1217:$V$2185,9,0)</f>
        <v/>
      </c>
      <c r="D1886" s="15" t="str">
        <f>IFERROR(__xludf.DUMMYFUNCTION("IF(REGEXMATCH(E1886,""^[0-9]{8}$""),""DNI"",IF(E1886&lt;&gt;"""",""OTRO"",""""))"),"DNI")</f>
        <v>DNI</v>
      </c>
      <c r="E1886" s="42" t="s">
        <v>1308</v>
      </c>
      <c r="F1886" s="101">
        <v>3.2993459E7</v>
      </c>
      <c r="G1886" s="15" t="str">
        <f>VLOOKUP(TEXT(F1886,"0"),'Nacionalidades de todo por dni'!$A$2:$B$2168,2,0)</f>
        <v>Argentina</v>
      </c>
      <c r="H1886" s="18"/>
      <c r="I1886" s="15"/>
      <c r="J1886" s="15"/>
      <c r="K1886" s="18" t="str">
        <f>VLOOKUP(F1886,'Datos por dni'!$B$10:$AM$2168,11,0)</f>
        <v>por la semana y fin de semana</v>
      </c>
      <c r="L1886" s="15"/>
      <c r="M1886" s="15"/>
      <c r="N1886" s="15"/>
      <c r="O1886" s="15"/>
      <c r="P1886" s="15"/>
      <c r="Q1886" s="15"/>
    </row>
    <row r="1887">
      <c r="A1887" s="9" t="s">
        <v>673</v>
      </c>
      <c r="B1887" s="80">
        <f>VLOOKUP(F1887,'Datos por dni'!$B$1217:$AT$2185,2,0)</f>
        <v>44510.7136</v>
      </c>
      <c r="C1887" s="15" t="str">
        <f>VLOOKUP(F1887,'Datos por dni'!$B$1217:$V$2185,9,0)</f>
        <v/>
      </c>
      <c r="D1887" s="15" t="str">
        <f>IFERROR(__xludf.DUMMYFUNCTION("IF(REGEXMATCH(E1887,""^[0-9]{8}$""),""DNI"",IF(E1887&lt;&gt;"""",""OTRO"",""""))"),"DNI")</f>
        <v>DNI</v>
      </c>
      <c r="E1887" s="42" t="s">
        <v>326</v>
      </c>
      <c r="F1887" s="101">
        <v>3.9416682E7</v>
      </c>
      <c r="G1887" s="15" t="str">
        <f>VLOOKUP(TEXT(F1887,"0"),'Nacionalidades de todo por dni'!$A$2:$B$2168,2,0)</f>
        <v>Argentina</v>
      </c>
      <c r="H1887" s="18" t="str">
        <f>LEFT(K1887,1)</f>
        <v>4</v>
      </c>
      <c r="I1887" s="18" t="str">
        <f>IF(ISNUMBER(SEARCH("veces",K1887)),MID(K1887,FIND("veces",K1887)-2,1),"")</f>
        <v>3</v>
      </c>
      <c r="J1887" s="15"/>
      <c r="K1887" s="18" t="str">
        <f>VLOOKUP(F1887,'Datos por dni'!$B$10:$AM$2168,11,0)</f>
        <v>4 horas diarias, 3 veces por semana, de lunes a viernes por la MAÑANA.</v>
      </c>
      <c r="L1887" s="15"/>
      <c r="M1887" s="15"/>
      <c r="N1887" s="15"/>
      <c r="O1887" s="15"/>
      <c r="P1887" s="15"/>
      <c r="Q1887" s="15"/>
    </row>
    <row r="1888">
      <c r="A1888" s="9" t="s">
        <v>673</v>
      </c>
      <c r="B1888" s="80">
        <f>VLOOKUP(F1888,'Datos por dni'!$B$1217:$AT$2185,2,0)</f>
        <v>44510.85845</v>
      </c>
      <c r="C1888" s="15" t="str">
        <f>VLOOKUP(F1888,'Datos por dni'!$B$1217:$V$2185,9,0)</f>
        <v/>
      </c>
      <c r="D1888" s="15" t="str">
        <f>IFERROR(__xludf.DUMMYFUNCTION("IF(REGEXMATCH(E1888,""^[0-9]{8}$""),""DNI"",IF(E1888&lt;&gt;"""",""OTRO"",""""))"),"DNI")</f>
        <v>DNI</v>
      </c>
      <c r="E1888" s="42" t="s">
        <v>1309</v>
      </c>
      <c r="F1888" s="101">
        <v>3.783449E7</v>
      </c>
      <c r="G1888" s="15" t="str">
        <f>VLOOKUP(TEXT(F1888,"0"),'Nacionalidades de todo por dni'!$A$2:$B$2168,2,0)</f>
        <v>Argentina</v>
      </c>
      <c r="H1888" s="18"/>
      <c r="I1888" s="15"/>
      <c r="J1888" s="15"/>
      <c r="K1888" s="18" t="str">
        <f>VLOOKUP(F1888,'Datos por dni'!$B$10:$AM$2168,11,0)</f>
        <v>Fines de semana y feriados</v>
      </c>
      <c r="L1888" s="15"/>
      <c r="M1888" s="15"/>
      <c r="N1888" s="15"/>
      <c r="O1888" s="15"/>
      <c r="P1888" s="15"/>
      <c r="Q1888" s="15"/>
    </row>
    <row r="1889">
      <c r="A1889" s="9" t="s">
        <v>673</v>
      </c>
      <c r="B1889" s="80">
        <f>VLOOKUP(F1889,'Datos por dni'!$B$1217:$AT$2185,2,0)</f>
        <v>44511.11753</v>
      </c>
      <c r="C1889" s="15" t="str">
        <f>VLOOKUP(F1889,'Datos por dni'!$B$1217:$V$2185,9,0)</f>
        <v/>
      </c>
      <c r="D1889" s="15" t="str">
        <f>IFERROR(__xludf.DUMMYFUNCTION("IF(REGEXMATCH(E1889,""^[0-9]{8}$""),""DNI"",IF(E1889&lt;&gt;"""",""OTRO"",""""))"),"DNI")</f>
        <v>DNI</v>
      </c>
      <c r="E1889" s="42" t="s">
        <v>1310</v>
      </c>
      <c r="F1889" s="101">
        <v>2.3330547E7</v>
      </c>
      <c r="G1889" s="15" t="str">
        <f>VLOOKUP(TEXT(F1889,"0"),'Nacionalidades de todo por dni'!$A$2:$B$2168,2,0)</f>
        <v>Argentina</v>
      </c>
      <c r="H1889" s="18"/>
      <c r="I1889" s="15"/>
      <c r="J1889" s="15"/>
      <c r="K1889" s="18" t="str">
        <f>VLOOKUP(F1889,'Datos por dni'!$B$10:$AM$2168,11,0)</f>
        <v>Fines de semana y feriados</v>
      </c>
      <c r="L1889" s="15"/>
      <c r="M1889" s="15"/>
      <c r="N1889" s="15"/>
      <c r="O1889" s="15"/>
      <c r="P1889" s="15"/>
      <c r="Q1889" s="15"/>
    </row>
    <row r="1890">
      <c r="A1890" s="9" t="s">
        <v>673</v>
      </c>
      <c r="B1890" s="80">
        <f>VLOOKUP(F1890,'Datos por dni'!$B$1217:$AT$2185,2,0)</f>
        <v>44511.58493</v>
      </c>
      <c r="C1890" s="15" t="str">
        <f>VLOOKUP(F1890,'Datos por dni'!$B$1217:$V$2185,9,0)</f>
        <v/>
      </c>
      <c r="D1890" s="15" t="str">
        <f>IFERROR(__xludf.DUMMYFUNCTION("IF(REGEXMATCH(E1890,""^[0-9]{8}$""),""DNI"",IF(E1890&lt;&gt;"""",""OTRO"",""""))"),"DNI")</f>
        <v>DNI</v>
      </c>
      <c r="E1890" s="42" t="s">
        <v>1311</v>
      </c>
      <c r="F1890" s="101">
        <v>3.5270764E7</v>
      </c>
      <c r="G1890" s="15" t="str">
        <f>VLOOKUP(TEXT(F1890,"0"),'Nacionalidades de todo por dni'!$A$2:$B$2168,2,0)</f>
        <v>Argentina</v>
      </c>
      <c r="H1890" s="18"/>
      <c r="I1890" s="15"/>
      <c r="J1890" s="15"/>
      <c r="K1890" s="18" t="str">
        <f>VLOOKUP(F1890,'Datos por dni'!$B$10:$AM$2168,11,0)</f>
        <v>Fines de semana y feriados</v>
      </c>
      <c r="L1890" s="15"/>
      <c r="M1890" s="15"/>
      <c r="N1890" s="15"/>
      <c r="O1890" s="15"/>
      <c r="P1890" s="15"/>
      <c r="Q1890" s="15"/>
    </row>
    <row r="1891">
      <c r="A1891" s="9" t="s">
        <v>673</v>
      </c>
      <c r="B1891" s="80">
        <f>VLOOKUP(F1891,'Datos por dni'!$B$1217:$AT$2185,2,0)</f>
        <v>44512.1793</v>
      </c>
      <c r="C1891" s="15" t="str">
        <f>VLOOKUP(F1891,'Datos por dni'!$B$1217:$V$2185,9,0)</f>
        <v/>
      </c>
      <c r="D1891" s="15" t="str">
        <f>IFERROR(__xludf.DUMMYFUNCTION("IF(REGEXMATCH(E1891,""^[0-9]{8}$""),""DNI"",IF(E1891&lt;&gt;"""",""OTRO"",""""))"),"DNI")</f>
        <v>DNI</v>
      </c>
      <c r="E1891" s="42" t="s">
        <v>1312</v>
      </c>
      <c r="F1891" s="101">
        <v>3.6397217E7</v>
      </c>
      <c r="G1891" s="15" t="str">
        <f>VLOOKUP(TEXT(F1891,"0"),'Nacionalidades de todo por dni'!$A$2:$B$2168,2,0)</f>
        <v>Argentina</v>
      </c>
      <c r="H1891" s="18"/>
      <c r="I1891" s="15"/>
      <c r="J1891" s="15"/>
      <c r="K1891" s="18" t="str">
        <f>VLOOKUP(F1891,'Datos por dni'!$B$10:$AM$2168,11,0)</f>
        <v>Tengo un bb pequeño, todavía no tengo tan claro a qué tipo de propuestas eventuales podría sumarme, si bien actualmente me encuentro de licencia por maternidad creo que podría evaluar disponibilidad horaria según la necesidad de las propuestas en las q pueda participar organizándome con mi red familiar</v>
      </c>
      <c r="L1891" s="15"/>
      <c r="M1891" s="15"/>
      <c r="N1891" s="15"/>
      <c r="O1891" s="15"/>
      <c r="P1891" s="15"/>
      <c r="Q1891" s="15"/>
    </row>
    <row r="1892">
      <c r="A1892" s="9" t="s">
        <v>673</v>
      </c>
      <c r="B1892" s="80">
        <f>VLOOKUP(F1892,'Datos por dni'!$B$1217:$AT$2185,2,0)</f>
        <v>44513.75663</v>
      </c>
      <c r="C1892" s="15" t="str">
        <f>VLOOKUP(F1892,'Datos por dni'!$B$1217:$V$2185,9,0)</f>
        <v/>
      </c>
      <c r="D1892" s="15" t="str">
        <f>IFERROR(__xludf.DUMMYFUNCTION("IF(REGEXMATCH(E1892,""^[0-9]{8}$""),""DNI"",IF(E1892&lt;&gt;"""",""OTRO"",""""))"),"DNI")</f>
        <v>DNI</v>
      </c>
      <c r="E1892" s="42" t="s">
        <v>1313</v>
      </c>
      <c r="F1892" s="101">
        <v>3.9469067E7</v>
      </c>
      <c r="G1892" s="15" t="str">
        <f>VLOOKUP(TEXT(F1892,"0"),'Nacionalidades de todo por dni'!$A$2:$B$2168,2,0)</f>
        <v>Argentina</v>
      </c>
      <c r="H1892" s="18"/>
      <c r="I1892" s="15"/>
      <c r="J1892" s="15"/>
      <c r="K1892" s="18" t="str">
        <f>VLOOKUP(F1892,'Datos por dni'!$B$10:$AM$2168,11,0)</f>
        <v>Fines de semana y feriados</v>
      </c>
      <c r="L1892" s="15"/>
      <c r="M1892" s="15"/>
      <c r="N1892" s="15"/>
      <c r="O1892" s="15"/>
      <c r="P1892" s="15"/>
      <c r="Q1892" s="15"/>
    </row>
    <row r="1893">
      <c r="A1893" s="9" t="s">
        <v>673</v>
      </c>
      <c r="B1893" s="80">
        <f>VLOOKUP(F1893,'Datos por dni'!$B$1217:$AT$2185,2,0)</f>
        <v>44514.28814</v>
      </c>
      <c r="C1893" s="15" t="str">
        <f>VLOOKUP(F1893,'Datos por dni'!$B$1217:$V$2185,9,0)</f>
        <v/>
      </c>
      <c r="D1893" s="15" t="str">
        <f>IFERROR(__xludf.DUMMYFUNCTION("IF(REGEXMATCH(E1893,""^[0-9]{8}$""),""DNI"",IF(E1893&lt;&gt;"""",""OTRO"",""""))"),"DNI")</f>
        <v>DNI</v>
      </c>
      <c r="E1893" s="42" t="s">
        <v>1314</v>
      </c>
      <c r="F1893" s="101">
        <v>1.6948557E7</v>
      </c>
      <c r="G1893" s="15" t="str">
        <f>VLOOKUP(TEXT(F1893,"0"),'Nacionalidades de todo por dni'!$A$2:$B$2168,2,0)</f>
        <v>Argentina</v>
      </c>
      <c r="H1893" s="18"/>
      <c r="I1893" s="15"/>
      <c r="J1893" s="15"/>
      <c r="K1893" s="18" t="str">
        <f>VLOOKUP(F1893,'Datos por dni'!$B$10:$AM$2168,11,0)</f>
        <v>Días de semana por la tarde</v>
      </c>
      <c r="L1893" s="15"/>
      <c r="M1893" s="15"/>
      <c r="N1893" s="15"/>
      <c r="O1893" s="15"/>
      <c r="P1893" s="15"/>
      <c r="Q1893" s="15"/>
    </row>
    <row r="1894">
      <c r="A1894" s="9" t="s">
        <v>673</v>
      </c>
      <c r="B1894" s="80">
        <f>VLOOKUP(F1894,'Datos por dni'!$B$1217:$AT$2185,2,0)</f>
        <v>44392.3881</v>
      </c>
      <c r="C1894" s="15" t="str">
        <f>VLOOKUP(F1894,'Datos por dni'!$B$1217:$V$2185,9,0)</f>
        <v/>
      </c>
      <c r="D1894" s="15" t="str">
        <f>IFERROR(__xludf.DUMMYFUNCTION("IF(REGEXMATCH(E1894,""^[0-9]{8}$""),""DNI"",IF(E1894&lt;&gt;"""",""OTRO"",""""))"),"DNI")</f>
        <v>DNI</v>
      </c>
      <c r="E1894" s="42" t="s">
        <v>1161</v>
      </c>
      <c r="F1894" s="101">
        <v>4.5580453E7</v>
      </c>
      <c r="G1894" s="15" t="str">
        <f>VLOOKUP(TEXT(F1894,"0"),'Nacionalidades de todo por dni'!$A$2:$B$2168,2,0)</f>
        <v>Argentina</v>
      </c>
      <c r="H1894" s="18"/>
      <c r="I1894" s="15"/>
      <c r="J1894" s="15"/>
      <c r="K1894" s="18" t="str">
        <f>VLOOKUP(F1894,'Datos por dni'!$B$10:$AM$2168,11,0)</f>
        <v>Fines de semana, feriados y a la tarde </v>
      </c>
      <c r="L1894" s="15"/>
      <c r="M1894" s="15"/>
      <c r="N1894" s="15"/>
      <c r="O1894" s="15"/>
      <c r="P1894" s="15"/>
      <c r="Q1894" s="15"/>
    </row>
    <row r="1895">
      <c r="A1895" s="9" t="s">
        <v>673</v>
      </c>
      <c r="B1895" s="80">
        <f>VLOOKUP(F1895,'Datos por dni'!$B$1217:$AT$2185,2,0)</f>
        <v>44516.53282</v>
      </c>
      <c r="C1895" s="15" t="str">
        <f>VLOOKUP(F1895,'Datos por dni'!$B$1217:$V$2185,9,0)</f>
        <v/>
      </c>
      <c r="D1895" s="15" t="str">
        <f>IFERROR(__xludf.DUMMYFUNCTION("IF(REGEXMATCH(E1895,""^[0-9]{8}$""),""DNI"",IF(E1895&lt;&gt;"""",""OTRO"",""""))"),"DNI")</f>
        <v>DNI</v>
      </c>
      <c r="E1895" s="42" t="s">
        <v>1315</v>
      </c>
      <c r="F1895" s="101">
        <v>3.3951674E7</v>
      </c>
      <c r="G1895" s="15" t="str">
        <f>VLOOKUP(TEXT(F1895,"0"),'Nacionalidades de todo por dni'!$A$2:$B$2168,2,0)</f>
        <v>Argentina</v>
      </c>
      <c r="H1895" s="18"/>
      <c r="I1895" s="15"/>
      <c r="J1895" s="15"/>
      <c r="K1895" s="18" t="str">
        <f>VLOOKUP(F1895,'Datos por dni'!$B$10:$AM$2168,11,0)</f>
        <v>Algunos dias por la mañana y otros por la tarde</v>
      </c>
      <c r="L1895" s="15"/>
      <c r="M1895" s="15"/>
      <c r="N1895" s="15"/>
      <c r="O1895" s="15"/>
      <c r="P1895" s="15"/>
      <c r="Q1895" s="15"/>
    </row>
    <row r="1896">
      <c r="A1896" s="9" t="s">
        <v>673</v>
      </c>
      <c r="B1896" s="80">
        <f>VLOOKUP(F1896,'Datos por dni'!$B$1217:$AT$2185,2,0)</f>
        <v>44517.01362</v>
      </c>
      <c r="C1896" s="15" t="str">
        <f>VLOOKUP(F1896,'Datos por dni'!$B$1217:$V$2185,9,0)</f>
        <v/>
      </c>
      <c r="D1896" s="15" t="str">
        <f>IFERROR(__xludf.DUMMYFUNCTION("IF(REGEXMATCH(E1896,""^[0-9]{8}$""),""DNI"",IF(E1896&lt;&gt;"""",""OTRO"",""""))"),"DNI")</f>
        <v>DNI</v>
      </c>
      <c r="E1896" s="42" t="s">
        <v>1316</v>
      </c>
      <c r="F1896" s="101">
        <v>3.941631E7</v>
      </c>
      <c r="G1896" s="15" t="str">
        <f>VLOOKUP(TEXT(F1896,"0"),'Nacionalidades de todo por dni'!$A$2:$B$2168,2,0)</f>
        <v>Argentina</v>
      </c>
      <c r="H1896" s="18"/>
      <c r="I1896" s="15"/>
      <c r="J1896" s="15"/>
      <c r="K1896" s="18" t="str">
        <f>VLOOKUP(F1896,'Datos por dni'!$B$10:$AM$2168,11,0)</f>
        <v>Algunos días por la mañana y otros por la tarde.</v>
      </c>
      <c r="L1896" s="15"/>
      <c r="M1896" s="15"/>
      <c r="N1896" s="15"/>
      <c r="O1896" s="15"/>
      <c r="P1896" s="15"/>
      <c r="Q1896" s="15"/>
    </row>
    <row r="1897">
      <c r="A1897" s="9" t="s">
        <v>673</v>
      </c>
      <c r="B1897" s="80">
        <f>VLOOKUP(F1897,'Datos por dni'!$B$1217:$AT$2185,2,0)</f>
        <v>44517.52016</v>
      </c>
      <c r="C1897" s="15" t="str">
        <f>VLOOKUP(F1897,'Datos por dni'!$B$1217:$V$2185,9,0)</f>
        <v/>
      </c>
      <c r="D1897" s="15" t="str">
        <f>IFERROR(__xludf.DUMMYFUNCTION("IF(REGEXMATCH(E1897,""^[0-9]{8}$""),""DNI"",IF(E1897&lt;&gt;"""",""OTRO"",""""))"),"DNI")</f>
        <v>DNI</v>
      </c>
      <c r="E1897" s="42" t="s">
        <v>1317</v>
      </c>
      <c r="F1897" s="101">
        <v>3.5189983E7</v>
      </c>
      <c r="G1897" s="15" t="str">
        <f>VLOOKUP(TEXT(F1897,"0"),'Nacionalidades de todo por dni'!$A$2:$B$2168,2,0)</f>
        <v>Argentina</v>
      </c>
      <c r="H1897" s="18"/>
      <c r="I1897" s="15"/>
      <c r="J1897" s="15"/>
      <c r="K1897" s="18" t="str">
        <f>VLOOKUP(F1897,'Datos por dni'!$B$10:$AM$2168,11,0)</f>
        <v>Actualmente trabaja mi pareja y yo me hago cargo de nuestra hija de 3 años, por lo cual mis horarios varian.</v>
      </c>
      <c r="L1897" s="15"/>
      <c r="M1897" s="15"/>
      <c r="N1897" s="15"/>
      <c r="O1897" s="15"/>
      <c r="P1897" s="15"/>
      <c r="Q1897" s="15"/>
    </row>
    <row r="1898">
      <c r="A1898" s="9" t="s">
        <v>673</v>
      </c>
      <c r="B1898" s="80">
        <f>VLOOKUP(F1898,'Datos por dni'!$B$1217:$AT$2185,2,0)</f>
        <v>44518.83051</v>
      </c>
      <c r="C1898" s="15" t="str">
        <f>VLOOKUP(F1898,'Datos por dni'!$B$1217:$V$2185,9,0)</f>
        <v/>
      </c>
      <c r="D1898" s="15" t="str">
        <f>IFERROR(__xludf.DUMMYFUNCTION("IF(REGEXMATCH(E1898,""^[0-9]{8}$""),""DNI"",IF(E1898&lt;&gt;"""",""OTRO"",""""))"),"DNI")</f>
        <v>DNI</v>
      </c>
      <c r="E1898" s="42" t="s">
        <v>1318</v>
      </c>
      <c r="F1898" s="101">
        <v>9.5637909E7</v>
      </c>
      <c r="G1898" s="15" t="str">
        <f>VLOOKUP(TEXT(F1898,"0"),'Nacionalidades de todo por dni'!$A$2:$B$2168,2,0)</f>
        <v>Paraguay</v>
      </c>
      <c r="H1898" s="18"/>
      <c r="I1898" s="15"/>
      <c r="J1898" s="15"/>
      <c r="K1898" s="18" t="str">
        <f>VLOOKUP(F1898,'Datos por dni'!$B$10:$AM$2168,11,0)</f>
        <v>Fines de semana y feriados</v>
      </c>
      <c r="L1898" s="15"/>
      <c r="M1898" s="15"/>
      <c r="N1898" s="15"/>
      <c r="O1898" s="15"/>
      <c r="P1898" s="15"/>
      <c r="Q1898" s="15"/>
    </row>
    <row r="1899">
      <c r="A1899" s="9" t="s">
        <v>673</v>
      </c>
      <c r="B1899" s="80">
        <f>VLOOKUP(F1899,'Datos por dni'!$B$1217:$AT$2185,2,0)</f>
        <v>44519.82401</v>
      </c>
      <c r="C1899" s="15" t="str">
        <f>VLOOKUP(F1899,'Datos por dni'!$B$1217:$V$2185,9,0)</f>
        <v/>
      </c>
      <c r="D1899" s="15" t="str">
        <f>IFERROR(__xludf.DUMMYFUNCTION("IF(REGEXMATCH(E1899,""^[0-9]{8}$""),""DNI"",IF(E1899&lt;&gt;"""",""OTRO"",""""))"),"DNI")</f>
        <v>DNI</v>
      </c>
      <c r="E1899" s="42" t="s">
        <v>1319</v>
      </c>
      <c r="F1899" s="101">
        <v>4.0574787E7</v>
      </c>
      <c r="G1899" s="15" t="str">
        <f>VLOOKUP(TEXT(F1899,"0"),'Nacionalidades de todo por dni'!$A$2:$B$2168,2,0)</f>
        <v>Argentina</v>
      </c>
      <c r="H1899" s="18"/>
      <c r="I1899" s="15"/>
      <c r="J1899" s="15"/>
      <c r="K1899" s="18" t="str">
        <f>VLOOKUP(F1899,'Datos por dni'!$B$10:$AM$2168,11,0)</f>
        <v>Días de semana por la tarde</v>
      </c>
      <c r="L1899" s="15"/>
      <c r="M1899" s="15"/>
      <c r="N1899" s="15"/>
      <c r="O1899" s="15"/>
      <c r="P1899" s="15"/>
      <c r="Q1899" s="15"/>
    </row>
    <row r="1900">
      <c r="A1900" s="9" t="s">
        <v>673</v>
      </c>
      <c r="B1900" s="80">
        <f>VLOOKUP(F1900,'Datos por dni'!$B$1217:$AT$2185,2,0)</f>
        <v>44521.02253</v>
      </c>
      <c r="C1900" s="15" t="str">
        <f>VLOOKUP(F1900,'Datos por dni'!$B$1217:$V$2185,9,0)</f>
        <v/>
      </c>
      <c r="D1900" s="15" t="str">
        <f>IFERROR(__xludf.DUMMYFUNCTION("IF(REGEXMATCH(E1900,""^[0-9]{8}$""),""DNI"",IF(E1900&lt;&gt;"""",""OTRO"",""""))"),"DNI")</f>
        <v>DNI</v>
      </c>
      <c r="E1900" s="42" t="s">
        <v>1320</v>
      </c>
      <c r="F1900" s="101">
        <v>2.5393076E7</v>
      </c>
      <c r="G1900" s="15" t="str">
        <f>VLOOKUP(TEXT(F1900,"0"),'Nacionalidades de todo por dni'!$A$2:$B$2168,2,0)</f>
        <v>Argentina</v>
      </c>
      <c r="H1900" s="18"/>
      <c r="I1900" s="15"/>
      <c r="J1900" s="15"/>
      <c r="K1900" s="18" t="str">
        <f>VLOOKUP(F1900,'Datos por dni'!$B$10:$AM$2168,11,0)</f>
        <v>No tengo fijo, es flexible mi disponibilidad </v>
      </c>
      <c r="L1900" s="15"/>
      <c r="M1900" s="15"/>
      <c r="N1900" s="15"/>
      <c r="O1900" s="15"/>
      <c r="P1900" s="15"/>
      <c r="Q1900" s="15"/>
    </row>
    <row r="1901">
      <c r="A1901" s="9" t="s">
        <v>673</v>
      </c>
      <c r="B1901" s="80">
        <f>VLOOKUP(F1901,'Datos por dni'!$B$1217:$AT$2185,2,0)</f>
        <v>44525.43649</v>
      </c>
      <c r="C1901" s="15" t="str">
        <f>VLOOKUP(F1901,'Datos por dni'!$B$1217:$V$2185,9,0)</f>
        <v/>
      </c>
      <c r="D1901" s="15" t="str">
        <f>IFERROR(__xludf.DUMMYFUNCTION("IF(REGEXMATCH(E1901,""^[0-9]{8}$""),""DNI"",IF(E1901&lt;&gt;"""",""OTRO"",""""))"),"DNI")</f>
        <v>DNI</v>
      </c>
      <c r="E1901" s="42" t="s">
        <v>1321</v>
      </c>
      <c r="F1901" s="25">
        <v>4.4619848E7</v>
      </c>
      <c r="G1901" s="15" t="str">
        <f>VLOOKUP(TEXT(F1901,"0"),'Nacionalidades de todo por dni'!$A$2:$B$2168,2,0)</f>
        <v>Argentina</v>
      </c>
      <c r="H1901" s="18"/>
      <c r="I1901" s="15"/>
      <c r="J1901" s="15"/>
      <c r="K1901" s="18" t="str">
        <f>VLOOKUP(F1901,'Datos por dni'!$B$10:$AM$2168,11,0)</f>
        <v>Fines de semana y feriados</v>
      </c>
      <c r="L1901" s="15"/>
      <c r="M1901" s="15"/>
      <c r="N1901" s="15"/>
      <c r="O1901" s="15"/>
      <c r="P1901" s="15"/>
      <c r="Q1901" s="15"/>
    </row>
    <row r="1902">
      <c r="A1902" s="9" t="s">
        <v>673</v>
      </c>
      <c r="B1902" s="80">
        <f>VLOOKUP(F1902,'Datos por dni'!$B$1217:$AT$2185,2,0)</f>
        <v>44527.93422</v>
      </c>
      <c r="C1902" s="15" t="str">
        <f>VLOOKUP(F1902,'Datos por dni'!$B$1217:$V$2185,9,0)</f>
        <v/>
      </c>
      <c r="D1902" s="15" t="str">
        <f>IFERROR(__xludf.DUMMYFUNCTION("IF(REGEXMATCH(E1902,""^[0-9]{8}$""),""DNI"",IF(E1902&lt;&gt;"""",""OTRO"",""""))"),"DNI")</f>
        <v>DNI</v>
      </c>
      <c r="E1902" s="42" t="s">
        <v>1322</v>
      </c>
      <c r="F1902" s="25">
        <v>4.3869268E7</v>
      </c>
      <c r="G1902" s="15" t="str">
        <f>VLOOKUP(TEXT(F1902,"0"),'Nacionalidades de todo por dni'!$A$2:$B$2168,2,0)</f>
        <v>Argentina</v>
      </c>
      <c r="H1902" s="18"/>
      <c r="I1902" s="15"/>
      <c r="J1902" s="15"/>
      <c r="K1902" s="18" t="str">
        <f>VLOOKUP(F1902,'Datos por dni'!$B$10:$AM$2168,11,0)</f>
        <v>Días de semana por la mañana</v>
      </c>
      <c r="L1902" s="15"/>
      <c r="M1902" s="15"/>
      <c r="N1902" s="15"/>
      <c r="O1902" s="15"/>
      <c r="P1902" s="15"/>
      <c r="Q1902" s="15"/>
    </row>
    <row r="1903">
      <c r="A1903" s="9" t="s">
        <v>673</v>
      </c>
      <c r="B1903" s="80">
        <f>VLOOKUP(F1903,'Datos por dni'!$B$1217:$AT$2185,2,0)</f>
        <v>44529.69547</v>
      </c>
      <c r="C1903" s="15" t="str">
        <f>VLOOKUP(F1903,'Datos por dni'!$B$1217:$V$2185,9,0)</f>
        <v/>
      </c>
      <c r="D1903" s="15" t="str">
        <f>IFERROR(__xludf.DUMMYFUNCTION("IF(REGEXMATCH(E1903,""^[0-9]{8}$""),""DNI"",IF(E1903&lt;&gt;"""",""OTRO"",""""))"),"DNI")</f>
        <v>DNI</v>
      </c>
      <c r="E1903" s="42" t="s">
        <v>1323</v>
      </c>
      <c r="F1903" s="25">
        <v>3.5502884E7</v>
      </c>
      <c r="G1903" s="15" t="str">
        <f>VLOOKUP(TEXT(F1903,"0"),'Nacionalidades de todo por dni'!$A$2:$B$2168,2,0)</f>
        <v>Argentina</v>
      </c>
      <c r="H1903" s="18"/>
      <c r="I1903" s="15"/>
      <c r="J1903" s="15"/>
      <c r="K1903" s="18" t="str">
        <f>VLOOKUP(F1903,'Datos por dni'!$B$10:$AM$2168,11,0)</f>
        <v>Días de semana por la tarde</v>
      </c>
      <c r="L1903" s="15"/>
      <c r="M1903" s="15"/>
      <c r="N1903" s="15"/>
      <c r="O1903" s="15"/>
      <c r="P1903" s="15"/>
      <c r="Q1903" s="15"/>
    </row>
    <row r="1904">
      <c r="A1904" s="9" t="s">
        <v>673</v>
      </c>
      <c r="B1904" s="80">
        <f>VLOOKUP(F1904,'Datos por dni'!$B$1217:$AT$2185,2,0)</f>
        <v>44529.71652</v>
      </c>
      <c r="C1904" s="15" t="str">
        <f>VLOOKUP(F1904,'Datos por dni'!$B$1217:$V$2185,9,0)</f>
        <v/>
      </c>
      <c r="D1904" s="15" t="str">
        <f>IFERROR(__xludf.DUMMYFUNCTION("IF(REGEXMATCH(E1904,""^[0-9]{8}$""),""DNI"",IF(E1904&lt;&gt;"""",""OTRO"",""""))"),"DNI")</f>
        <v>DNI</v>
      </c>
      <c r="E1904" s="42" t="s">
        <v>1324</v>
      </c>
      <c r="F1904" s="25">
        <v>4.3917091E7</v>
      </c>
      <c r="G1904" s="15" t="str">
        <f>VLOOKUP(TEXT(F1904,"0"),'Nacionalidades de todo por dni'!$A$2:$B$2168,2,0)</f>
        <v>Argentina</v>
      </c>
      <c r="H1904" s="18"/>
      <c r="I1904" s="15"/>
      <c r="J1904" s="15"/>
      <c r="K1904" s="18" t="str">
        <f>VLOOKUP(F1904,'Datos por dni'!$B$10:$AM$2168,11,0)</f>
        <v>Fines de semana y feriados</v>
      </c>
      <c r="L1904" s="15"/>
      <c r="M1904" s="15"/>
      <c r="N1904" s="15"/>
      <c r="O1904" s="15"/>
      <c r="P1904" s="15"/>
      <c r="Q1904" s="15"/>
    </row>
    <row r="1905">
      <c r="A1905" s="9" t="s">
        <v>673</v>
      </c>
      <c r="B1905" s="80">
        <f>VLOOKUP(F1905,'Datos por dni'!$B$1217:$AT$2185,2,0)</f>
        <v>44529.77489</v>
      </c>
      <c r="C1905" s="15" t="str">
        <f>VLOOKUP(F1905,'Datos por dni'!$B$1217:$V$2185,9,0)</f>
        <v/>
      </c>
      <c r="D1905" s="15" t="str">
        <f>IFERROR(__xludf.DUMMYFUNCTION("IF(REGEXMATCH(E1905,""^[0-9]{8}$""),""DNI"",IF(E1905&lt;&gt;"""",""OTRO"",""""))"),"DNI")</f>
        <v>DNI</v>
      </c>
      <c r="E1905" s="42" t="s">
        <v>1325</v>
      </c>
      <c r="F1905" s="25">
        <v>9.4581747E7</v>
      </c>
      <c r="G1905" s="15" t="str">
        <f>VLOOKUP(TEXT(F1905,"0"),'Nacionalidades de todo por dni'!$A$2:$B$2168,2,0)</f>
        <v>Paraguay</v>
      </c>
      <c r="H1905" s="18"/>
      <c r="I1905" s="15"/>
      <c r="J1905" s="15"/>
      <c r="K1905" s="18" t="str">
        <f>VLOOKUP(F1905,'Datos por dni'!$B$10:$AM$2168,11,0)</f>
        <v>Días de semana por la tarde</v>
      </c>
      <c r="L1905" s="15"/>
      <c r="M1905" s="15"/>
      <c r="N1905" s="15"/>
      <c r="O1905" s="15"/>
      <c r="P1905" s="15"/>
      <c r="Q1905" s="15"/>
    </row>
    <row r="1906">
      <c r="A1906" s="9" t="s">
        <v>673</v>
      </c>
      <c r="B1906" s="80">
        <f>VLOOKUP(F1906,'Datos por dni'!$B$1217:$AT$2185,2,0)</f>
        <v>44529.78476</v>
      </c>
      <c r="C1906" s="15" t="str">
        <f>VLOOKUP(F1906,'Datos por dni'!$B$1217:$V$2185,9,0)</f>
        <v/>
      </c>
      <c r="D1906" s="15" t="str">
        <f>IFERROR(__xludf.DUMMYFUNCTION("IF(REGEXMATCH(E1906,""^[0-9]{8}$""),""DNI"",IF(E1906&lt;&gt;"""",""OTRO"",""""))"),"DNI")</f>
        <v>DNI</v>
      </c>
      <c r="E1906" s="42" t="s">
        <v>1326</v>
      </c>
      <c r="F1906" s="25">
        <v>2.0406696E7</v>
      </c>
      <c r="G1906" s="15" t="str">
        <f>VLOOKUP(TEXT(F1906,"0"),'Nacionalidades de todo por dni'!$A$2:$B$2168,2,0)</f>
        <v>Argentina</v>
      </c>
      <c r="H1906" s="18"/>
      <c r="I1906" s="15"/>
      <c r="J1906" s="15"/>
      <c r="K1906" s="18" t="str">
        <f>VLOOKUP(F1906,'Datos por dni'!$B$10:$AM$2168,11,0)</f>
        <v>Fines de semana y feriados</v>
      </c>
      <c r="L1906" s="15"/>
      <c r="M1906" s="15"/>
      <c r="N1906" s="15"/>
      <c r="O1906" s="15"/>
      <c r="P1906" s="15"/>
      <c r="Q1906" s="15"/>
    </row>
    <row r="1907">
      <c r="A1907" s="9" t="s">
        <v>673</v>
      </c>
      <c r="B1907" s="80">
        <f>VLOOKUP(F1907,'Datos por dni'!$B$1217:$AT$2185,2,0)</f>
        <v>44530.49312</v>
      </c>
      <c r="C1907" s="15" t="str">
        <f>VLOOKUP(F1907,'Datos por dni'!$B$1217:$V$2185,9,0)</f>
        <v/>
      </c>
      <c r="D1907" s="15" t="str">
        <f>IFERROR(__xludf.DUMMYFUNCTION("IF(REGEXMATCH(E1907,""^[0-9]{8}$""),""DNI"",IF(E1907&lt;&gt;"""",""OTRO"",""""))"),"DNI")</f>
        <v>DNI</v>
      </c>
      <c r="E1907" s="42" t="s">
        <v>1327</v>
      </c>
      <c r="F1907" s="25">
        <v>3.5376135E7</v>
      </c>
      <c r="G1907" s="15" t="str">
        <f>VLOOKUP(TEXT(F1907,"0"),'Nacionalidades de todo por dni'!$A$2:$B$2168,2,0)</f>
        <v>Argentina</v>
      </c>
      <c r="H1907" s="18"/>
      <c r="I1907" s="15"/>
      <c r="J1907" s="15"/>
      <c r="K1907" s="18" t="str">
        <f>VLOOKUP(F1907,'Datos por dni'!$B$10:$AM$2168,11,0)</f>
        <v>Fines de semana y feriados</v>
      </c>
      <c r="L1907" s="15"/>
      <c r="M1907" s="15"/>
      <c r="N1907" s="15"/>
      <c r="O1907" s="15"/>
      <c r="P1907" s="15"/>
      <c r="Q1907" s="15"/>
    </row>
    <row r="1908">
      <c r="A1908" s="9" t="s">
        <v>673</v>
      </c>
      <c r="B1908" s="80">
        <f>VLOOKUP(F1908,'Datos por dni'!$B$1217:$AT$2185,2,0)</f>
        <v>44531.96785</v>
      </c>
      <c r="C1908" s="15" t="str">
        <f>VLOOKUP(F1908,'Datos por dni'!$B$1217:$V$2185,9,0)</f>
        <v/>
      </c>
      <c r="D1908" s="15" t="str">
        <f>IFERROR(__xludf.DUMMYFUNCTION("IF(REGEXMATCH(E1908,""^[0-9]{8}$""),""DNI"",IF(E1908&lt;&gt;"""",""OTRO"",""""))"),"OTRO")</f>
        <v>OTRO</v>
      </c>
      <c r="E1908" s="42" t="s">
        <v>1328</v>
      </c>
      <c r="F1908" s="25">
        <v>1.79931109E8</v>
      </c>
      <c r="G1908" s="15" t="str">
        <f>VLOOKUP(TEXT(F1908,"0"),'Nacionalidades de todo por dni'!$A$2:$B$2168,2,0)</f>
        <v>Chile</v>
      </c>
      <c r="H1908" s="18"/>
      <c r="I1908" s="15"/>
      <c r="J1908" s="15"/>
      <c r="K1908" s="18" t="str">
        <f>VLOOKUP(F1908,'Datos por dni'!$B$10:$AM$2168,11,0)</f>
        <v>Días de semana por la tarde</v>
      </c>
      <c r="L1908" s="15"/>
      <c r="M1908" s="15"/>
      <c r="N1908" s="15"/>
      <c r="O1908" s="15"/>
      <c r="P1908" s="15"/>
      <c r="Q1908" s="15"/>
    </row>
    <row r="1909">
      <c r="A1909" s="9" t="s">
        <v>673</v>
      </c>
      <c r="B1909" s="80">
        <f>VLOOKUP(F1909,'Datos por dni'!$B$1217:$AT$2185,2,0)</f>
        <v>44532.68669</v>
      </c>
      <c r="C1909" s="15" t="str">
        <f>VLOOKUP(F1909,'Datos por dni'!$B$1217:$V$2185,9,0)</f>
        <v/>
      </c>
      <c r="D1909" s="15" t="str">
        <f>IFERROR(__xludf.DUMMYFUNCTION("IF(REGEXMATCH(E1909,""^[0-9]{8}$""),""DNI"",IF(E1909&lt;&gt;"""",""OTRO"",""""))"),"DNI")</f>
        <v>DNI</v>
      </c>
      <c r="E1909" s="42" t="s">
        <v>1329</v>
      </c>
      <c r="F1909" s="25">
        <v>4.2283116E7</v>
      </c>
      <c r="G1909" s="15" t="str">
        <f>VLOOKUP(TEXT(F1909,"0"),'Nacionalidades de todo por dni'!$A$2:$B$2168,2,0)</f>
        <v>Argentina</v>
      </c>
      <c r="H1909" s="18"/>
      <c r="I1909" s="15"/>
      <c r="J1909" s="15"/>
      <c r="K1909" s="18" t="str">
        <f>VLOOKUP(F1909,'Datos por dni'!$B$10:$AM$2168,11,0)</f>
        <v>Fines de semana y feriados</v>
      </c>
      <c r="L1909" s="15"/>
      <c r="M1909" s="15"/>
      <c r="N1909" s="15"/>
      <c r="O1909" s="15"/>
      <c r="P1909" s="15"/>
      <c r="Q1909" s="15"/>
    </row>
    <row r="1910">
      <c r="A1910" s="9" t="s">
        <v>673</v>
      </c>
      <c r="B1910" s="80">
        <f>VLOOKUP(F1910,'Datos por dni'!$B$1217:$AT$2185,2,0)</f>
        <v>44534.64557</v>
      </c>
      <c r="C1910" s="15" t="str">
        <f>VLOOKUP(F1910,'Datos por dni'!$B$1217:$V$2185,9,0)</f>
        <v/>
      </c>
      <c r="D1910" s="15" t="str">
        <f>IFERROR(__xludf.DUMMYFUNCTION("IF(REGEXMATCH(E1910,""^[0-9]{8}$""),""DNI"",IF(E1910&lt;&gt;"""",""OTRO"",""""))"),"DNI")</f>
        <v>DNI</v>
      </c>
      <c r="E1910" s="42" t="s">
        <v>1330</v>
      </c>
      <c r="F1910" s="25">
        <v>9.601907E7</v>
      </c>
      <c r="G1910" s="15" t="str">
        <f>VLOOKUP(TEXT(F1910,"0"),'Nacionalidades de todo por dni'!$A$2:$B$2168,2,0)</f>
        <v>Venezuela</v>
      </c>
      <c r="H1910" s="18"/>
      <c r="I1910" s="15"/>
      <c r="J1910" s="15"/>
      <c r="K1910" s="18" t="str">
        <f>VLOOKUP(F1910,'Datos por dni'!$B$10:$AM$2168,11,0)</f>
        <v>Fines de semana y feriados</v>
      </c>
      <c r="L1910" s="15"/>
      <c r="M1910" s="15"/>
      <c r="N1910" s="15"/>
      <c r="O1910" s="15"/>
      <c r="P1910" s="15"/>
      <c r="Q1910" s="15"/>
    </row>
    <row r="1911">
      <c r="A1911" s="9" t="s">
        <v>673</v>
      </c>
      <c r="B1911" s="80">
        <f>VLOOKUP(F1911,'Datos por dni'!$B$1217:$AT$2185,2,0)</f>
        <v>44537.84874</v>
      </c>
      <c r="C1911" s="15" t="str">
        <f>VLOOKUP(F1911,'Datos por dni'!$B$1217:$V$2185,9,0)</f>
        <v/>
      </c>
      <c r="D1911" s="15" t="str">
        <f>IFERROR(__xludf.DUMMYFUNCTION("IF(REGEXMATCH(E1911,""^[0-9]{8}$""),""DNI"",IF(E1911&lt;&gt;"""",""OTRO"",""""))"),"DNI")</f>
        <v>DNI</v>
      </c>
      <c r="E1911" s="42" t="s">
        <v>216</v>
      </c>
      <c r="F1911" s="25">
        <v>3.7610833E7</v>
      </c>
      <c r="G1911" s="15" t="str">
        <f>VLOOKUP(TEXT(F1911,"0"),'Nacionalidades de todo por dni'!$A$2:$B$2168,2,0)</f>
        <v>Argentina</v>
      </c>
      <c r="H1911" s="18" t="str">
        <f>LEFT(K1911,1)</f>
        <v>4</v>
      </c>
      <c r="I1911" s="18" t="str">
        <f>IF(ISNUMBER(SEARCH("veces",K1911)),MID(K1911,FIND("veces",K1911)-2,1),"")</f>
        <v>3</v>
      </c>
      <c r="J1911" s="15"/>
      <c r="K1911" s="18" t="str">
        <f>VLOOKUP(F1911,'Datos por dni'!$B$10:$AM$2168,11,0)</f>
        <v>4 horas diarias, 3 veces por semana, de lunes a viernes por la TARDE.</v>
      </c>
      <c r="L1911" s="15"/>
      <c r="M1911" s="15"/>
      <c r="N1911" s="15"/>
      <c r="O1911" s="15"/>
      <c r="P1911" s="15"/>
      <c r="Q1911" s="15"/>
    </row>
    <row r="1912">
      <c r="A1912" s="9" t="s">
        <v>673</v>
      </c>
      <c r="B1912" s="80">
        <f>VLOOKUP(F1912,'Datos por dni'!$B$1217:$AT$2185,2,0)</f>
        <v>44538.73935</v>
      </c>
      <c r="C1912" s="15" t="str">
        <f>VLOOKUP(F1912,'Datos por dni'!$B$1217:$V$2185,9,0)</f>
        <v/>
      </c>
      <c r="D1912" s="15" t="str">
        <f>IFERROR(__xludf.DUMMYFUNCTION("IF(REGEXMATCH(E1912,""^[0-9]{8}$""),""DNI"",IF(E1912&lt;&gt;"""",""OTRO"",""""))"),"DNI")</f>
        <v>DNI</v>
      </c>
      <c r="E1912" s="42" t="s">
        <v>1331</v>
      </c>
      <c r="F1912" s="25">
        <v>4.0211003E7</v>
      </c>
      <c r="G1912" s="15" t="str">
        <f>VLOOKUP(TEXT(F1912,"0"),'Nacionalidades de todo por dni'!$A$2:$B$2168,2,0)</f>
        <v>Argentina</v>
      </c>
      <c r="H1912" s="18"/>
      <c r="I1912" s="15"/>
      <c r="J1912" s="15"/>
      <c r="K1912" s="18" t="str">
        <f>VLOOKUP(F1912,'Datos por dni'!$B$10:$AM$2168,11,0)</f>
        <v>Días de semana por la mañana</v>
      </c>
      <c r="L1912" s="15"/>
      <c r="M1912" s="15"/>
      <c r="N1912" s="15"/>
      <c r="O1912" s="15"/>
      <c r="P1912" s="15"/>
      <c r="Q1912" s="15"/>
    </row>
    <row r="1913">
      <c r="A1913" s="9" t="s">
        <v>673</v>
      </c>
      <c r="B1913" s="80">
        <f>VLOOKUP(F1913,'Datos por dni'!$B$1217:$AT$2185,2,0)</f>
        <v>44538.73937</v>
      </c>
      <c r="C1913" s="15" t="str">
        <f>VLOOKUP(F1913,'Datos por dni'!$B$1217:$V$2185,9,0)</f>
        <v/>
      </c>
      <c r="D1913" s="15" t="str">
        <f>IFERROR(__xludf.DUMMYFUNCTION("IF(REGEXMATCH(E1913,""^[0-9]{8}$""),""DNI"",IF(E1913&lt;&gt;"""",""OTRO"",""""))"),"OTRO")</f>
        <v>OTRO</v>
      </c>
      <c r="E1913" s="42" t="s">
        <v>1332</v>
      </c>
      <c r="F1913" s="25">
        <v>6.77061675E8</v>
      </c>
      <c r="G1913" s="15" t="str">
        <f>VLOOKUP(TEXT(F1913,"0"),'Nacionalidades de todo por dni'!$A$2:$B$2168,2,0)</f>
        <v>Estadounidense</v>
      </c>
      <c r="H1913" s="18"/>
      <c r="I1913" s="15"/>
      <c r="J1913" s="15"/>
      <c r="K1913" s="18" t="str">
        <f>VLOOKUP(F1913,'Datos por dni'!$B$10:$AM$2168,11,0)</f>
        <v>Días de semana por la mañana</v>
      </c>
      <c r="L1913" s="15"/>
      <c r="M1913" s="15"/>
      <c r="N1913" s="15"/>
      <c r="O1913" s="15"/>
      <c r="P1913" s="15"/>
      <c r="Q1913" s="15"/>
    </row>
    <row r="1914">
      <c r="A1914" s="9" t="s">
        <v>673</v>
      </c>
      <c r="B1914" s="80">
        <f>VLOOKUP(F1914,'Datos por dni'!$B$1217:$AT$2185,2,0)</f>
        <v>44538.99085</v>
      </c>
      <c r="C1914" s="15" t="str">
        <f>VLOOKUP(F1914,'Datos por dni'!$B$1217:$V$2185,9,0)</f>
        <v/>
      </c>
      <c r="D1914" s="15" t="str">
        <f>IFERROR(__xludf.DUMMYFUNCTION("IF(REGEXMATCH(E1914,""^[0-9]{8}$""),""DNI"",IF(E1914&lt;&gt;"""",""OTRO"",""""))"),"DNI")</f>
        <v>DNI</v>
      </c>
      <c r="E1914" s="42" t="s">
        <v>1333</v>
      </c>
      <c r="F1914" s="25">
        <v>3.4041064E7</v>
      </c>
      <c r="G1914" s="15" t="str">
        <f>VLOOKUP(TEXT(F1914,"0"),'Nacionalidades de todo por dni'!$A$2:$B$2168,2,0)</f>
        <v>Argentina</v>
      </c>
      <c r="H1914" s="18"/>
      <c r="I1914" s="15"/>
      <c r="J1914" s="15"/>
      <c r="K1914" s="18" t="str">
        <f>VLOOKUP(F1914,'Datos por dni'!$B$10:$AM$2168,11,0)</f>
        <v>Días de semana por la tarde</v>
      </c>
      <c r="L1914" s="15"/>
      <c r="M1914" s="15"/>
      <c r="N1914" s="15"/>
      <c r="O1914" s="15"/>
      <c r="P1914" s="15"/>
      <c r="Q1914" s="15"/>
    </row>
    <row r="1915">
      <c r="A1915" s="9" t="s">
        <v>673</v>
      </c>
      <c r="B1915" s="80">
        <f>VLOOKUP(F1915,'Datos por dni'!$B$1217:$AT$2185,2,0)</f>
        <v>44544.01247</v>
      </c>
      <c r="C1915" s="15" t="str">
        <f>VLOOKUP(F1915,'Datos por dni'!$B$1217:$V$2185,9,0)</f>
        <v/>
      </c>
      <c r="D1915" s="15" t="str">
        <f>IFERROR(__xludf.DUMMYFUNCTION("IF(REGEXMATCH(E1915,""^[0-9]{8}$""),""DNI"",IF(E1915&lt;&gt;"""",""OTRO"",""""))"),"DNI")</f>
        <v>DNI</v>
      </c>
      <c r="E1915" s="42" t="s">
        <v>1334</v>
      </c>
      <c r="F1915" s="25">
        <v>3.1223836E7</v>
      </c>
      <c r="G1915" s="15" t="str">
        <f>VLOOKUP(TEXT(F1915,"0"),'Nacionalidades de todo por dni'!$A$2:$B$2168,2,0)</f>
        <v>Argentina</v>
      </c>
      <c r="H1915" s="18"/>
      <c r="I1915" s="15"/>
      <c r="J1915" s="15"/>
      <c r="K1915" s="18" t="str">
        <f>VLOOKUP(F1915,'Datos por dni'!$B$10:$AM$2168,11,0)</f>
        <v>Días de semana por la tarde</v>
      </c>
      <c r="L1915" s="15"/>
      <c r="M1915" s="15"/>
      <c r="N1915" s="15"/>
      <c r="O1915" s="15"/>
      <c r="P1915" s="15"/>
      <c r="Q1915" s="15"/>
    </row>
    <row r="1916">
      <c r="A1916" s="9" t="s">
        <v>673</v>
      </c>
      <c r="B1916" s="80">
        <f>VLOOKUP(F1916,'Datos por dni'!$B$1217:$AT$2185,2,0)</f>
        <v>44545.1054</v>
      </c>
      <c r="C1916" s="15" t="str">
        <f>VLOOKUP(F1916,'Datos por dni'!$B$1217:$V$2185,9,0)</f>
        <v/>
      </c>
      <c r="D1916" s="15" t="str">
        <f>IFERROR(__xludf.DUMMYFUNCTION("IF(REGEXMATCH(E1916,""^[0-9]{8}$""),""DNI"",IF(E1916&lt;&gt;"""",""OTRO"",""""))"),"DNI")</f>
        <v>DNI</v>
      </c>
      <c r="E1916" s="42" t="s">
        <v>1335</v>
      </c>
      <c r="F1916" s="25">
        <v>1.7007282E7</v>
      </c>
      <c r="G1916" s="15" t="str">
        <f>VLOOKUP(TEXT(F1916,"0"),'Nacionalidades de todo por dni'!$A$2:$B$2168,2,0)</f>
        <v>Argentina/Española</v>
      </c>
      <c r="H1916" s="18"/>
      <c r="I1916" s="15"/>
      <c r="J1916" s="15"/>
      <c r="K1916" s="18" t="str">
        <f>VLOOKUP(F1916,'Datos por dni'!$B$10:$AM$2168,11,0)</f>
        <v>Días de semana por la tarde</v>
      </c>
      <c r="L1916" s="15"/>
      <c r="M1916" s="15"/>
      <c r="N1916" s="15"/>
      <c r="O1916" s="15"/>
      <c r="P1916" s="15"/>
      <c r="Q1916" s="15"/>
    </row>
    <row r="1917">
      <c r="A1917" s="9" t="s">
        <v>673</v>
      </c>
      <c r="B1917" s="80">
        <f>VLOOKUP(F1917,'Datos por dni'!$B$1217:$AT$2185,2,0)</f>
        <v>44545.6136</v>
      </c>
      <c r="C1917" s="15" t="str">
        <f>VLOOKUP(F1917,'Datos por dni'!$B$1217:$V$2185,9,0)</f>
        <v/>
      </c>
      <c r="D1917" s="15" t="str">
        <f>IFERROR(__xludf.DUMMYFUNCTION("IF(REGEXMATCH(E1917,""^[0-9]{8}$""),""DNI"",IF(E1917&lt;&gt;"""",""OTRO"",""""))"),"DNI")</f>
        <v>DNI</v>
      </c>
      <c r="E1917" s="42" t="s">
        <v>1336</v>
      </c>
      <c r="F1917" s="25">
        <v>2.0832214E7</v>
      </c>
      <c r="G1917" s="15" t="str">
        <f>VLOOKUP(TEXT(F1917,"0"),'Nacionalidades de todo por dni'!$A$2:$B$2168,2,0)</f>
        <v>Argentina</v>
      </c>
      <c r="H1917" s="18"/>
      <c r="I1917" s="15"/>
      <c r="J1917" s="15"/>
      <c r="K1917" s="18" t="str">
        <f>VLOOKUP(F1917,'Datos por dni'!$B$10:$AM$2168,11,0)</f>
        <v>Días de semana por la tarde</v>
      </c>
      <c r="L1917" s="15"/>
      <c r="M1917" s="15"/>
      <c r="N1917" s="15"/>
      <c r="O1917" s="15"/>
      <c r="P1917" s="15"/>
      <c r="Q1917" s="15"/>
    </row>
    <row r="1918">
      <c r="A1918" s="9" t="s">
        <v>673</v>
      </c>
      <c r="B1918" s="80">
        <f>VLOOKUP(F1918,'Datos por dni'!$B$1217:$AT$2185,2,0)</f>
        <v>44551.31721</v>
      </c>
      <c r="C1918" s="15" t="str">
        <f>VLOOKUP(F1918,'Datos por dni'!$B$1217:$V$2185,9,0)</f>
        <v/>
      </c>
      <c r="D1918" s="15" t="str">
        <f>IFERROR(__xludf.DUMMYFUNCTION("IF(REGEXMATCH(E1918,""^[0-9]{8}$""),""DNI"",IF(E1918&lt;&gt;"""",""OTRO"",""""))"),"DNI")</f>
        <v>DNI</v>
      </c>
      <c r="E1918" s="42" t="s">
        <v>1337</v>
      </c>
      <c r="F1918" s="25">
        <v>4.279675E7</v>
      </c>
      <c r="G1918" s="15" t="str">
        <f>VLOOKUP(TEXT(F1918,"0"),'Nacionalidades de todo por dni'!$A$2:$B$2168,2,0)</f>
        <v>Argentina</v>
      </c>
      <c r="H1918" s="18"/>
      <c r="I1918" s="15"/>
      <c r="J1918" s="15"/>
      <c r="K1918" s="18" t="str">
        <f>VLOOKUP(F1918,'Datos por dni'!$B$10:$AM$2168,11,0)</f>
        <v>Días de semana por la mañana</v>
      </c>
      <c r="L1918" s="15"/>
      <c r="M1918" s="15"/>
      <c r="N1918" s="15"/>
      <c r="O1918" s="15"/>
      <c r="P1918" s="15"/>
      <c r="Q1918" s="15"/>
    </row>
    <row r="1919">
      <c r="A1919" s="9" t="s">
        <v>673</v>
      </c>
      <c r="B1919" s="80">
        <f>VLOOKUP(F1919,'Datos por dni'!$B$1217:$AT$2185,2,0)</f>
        <v>44554.41162</v>
      </c>
      <c r="C1919" s="15" t="str">
        <f>VLOOKUP(F1919,'Datos por dni'!$B$1217:$V$2185,9,0)</f>
        <v/>
      </c>
      <c r="D1919" s="15" t="str">
        <f>IFERROR(__xludf.DUMMYFUNCTION("IF(REGEXMATCH(E1919,""^[0-9]{8}$""),""DNI"",IF(E1919&lt;&gt;"""",""OTRO"",""""))"),"DNI")</f>
        <v>DNI</v>
      </c>
      <c r="E1919" s="42" t="s">
        <v>1338</v>
      </c>
      <c r="F1919" s="25">
        <v>4.2261284E7</v>
      </c>
      <c r="G1919" s="15" t="str">
        <f>VLOOKUP(TEXT(F1919,"0"),'Nacionalidades de todo por dni'!$A$2:$B$2168,2,0)</f>
        <v>Argentina</v>
      </c>
      <c r="H1919" s="18"/>
      <c r="I1919" s="15"/>
      <c r="J1919" s="15"/>
      <c r="K1919" s="18" t="str">
        <f>VLOOKUP(F1919,'Datos por dni'!$B$10:$AM$2168,11,0)</f>
        <v>Fines de semana y feriados</v>
      </c>
      <c r="L1919" s="15"/>
      <c r="M1919" s="15"/>
      <c r="N1919" s="15"/>
      <c r="O1919" s="15"/>
      <c r="P1919" s="15"/>
      <c r="Q1919" s="15"/>
    </row>
    <row r="1920">
      <c r="A1920" s="9" t="s">
        <v>673</v>
      </c>
      <c r="B1920" s="80">
        <f>VLOOKUP(F1920,'Datos por dni'!$B$1217:$AT$2185,2,0)</f>
        <v>44555.49701</v>
      </c>
      <c r="C1920" s="15" t="str">
        <f>VLOOKUP(F1920,'Datos por dni'!$B$1217:$V$2185,9,0)</f>
        <v/>
      </c>
      <c r="D1920" s="15" t="str">
        <f>IFERROR(__xludf.DUMMYFUNCTION("IF(REGEXMATCH(E1920,""^[0-9]{8}$""),""DNI"",IF(E1920&lt;&gt;"""",""OTRO"",""""))"),"DNI")</f>
        <v>DNI</v>
      </c>
      <c r="E1920" s="42" t="s">
        <v>1339</v>
      </c>
      <c r="F1920" s="25">
        <v>3.5072587E7</v>
      </c>
      <c r="G1920" s="15" t="str">
        <f>VLOOKUP(TEXT(F1920,"0"),'Nacionalidades de todo por dni'!$A$2:$B$2168,2,0)</f>
        <v>Argentina</v>
      </c>
      <c r="H1920" s="18"/>
      <c r="I1920" s="15"/>
      <c r="J1920" s="15"/>
      <c r="K1920" s="18" t="str">
        <f>VLOOKUP(F1920,'Datos por dni'!$B$10:$AM$2168,11,0)</f>
        <v>Fines de semana y feriados</v>
      </c>
      <c r="L1920" s="15"/>
      <c r="M1920" s="15"/>
      <c r="N1920" s="15"/>
      <c r="O1920" s="15"/>
      <c r="P1920" s="15"/>
      <c r="Q1920" s="15"/>
    </row>
    <row r="1921">
      <c r="A1921" s="9" t="s">
        <v>673</v>
      </c>
      <c r="B1921" s="80">
        <f>VLOOKUP(F1921,'Datos por dni'!$B$1217:$AT$2185,2,0)</f>
        <v>44556.53256</v>
      </c>
      <c r="C1921" s="15" t="str">
        <f>VLOOKUP(F1921,'Datos por dni'!$B$1217:$V$2185,9,0)</f>
        <v/>
      </c>
      <c r="D1921" s="15" t="str">
        <f>IFERROR(__xludf.DUMMYFUNCTION("IF(REGEXMATCH(E1921,""^[0-9]{8}$""),""DNI"",IF(E1921&lt;&gt;"""",""OTRO"",""""))"),"DNI")</f>
        <v>DNI</v>
      </c>
      <c r="E1921" s="42" t="s">
        <v>1340</v>
      </c>
      <c r="F1921" s="25">
        <v>4.3409326E7</v>
      </c>
      <c r="G1921" s="15" t="str">
        <f>VLOOKUP(TEXT(F1921,"0"),'Nacionalidades de todo por dni'!$A$2:$B$2168,2,0)</f>
        <v>Argentina</v>
      </c>
      <c r="H1921" s="18"/>
      <c r="I1921" s="15"/>
      <c r="J1921" s="15"/>
      <c r="K1921" s="18" t="str">
        <f>VLOOKUP(F1921,'Datos por dni'!$B$10:$AM$2168,11,0)</f>
        <v>Días de semana por la mañana</v>
      </c>
      <c r="L1921" s="15"/>
      <c r="M1921" s="15"/>
      <c r="N1921" s="15"/>
      <c r="O1921" s="15"/>
      <c r="P1921" s="15"/>
      <c r="Q1921" s="15"/>
    </row>
    <row r="1922">
      <c r="A1922" s="9" t="s">
        <v>673</v>
      </c>
      <c r="B1922" s="80">
        <f>VLOOKUP(F1922,'Datos por dni'!$B$1217:$AT$2185,2,0)</f>
        <v>44557.11367</v>
      </c>
      <c r="C1922" s="15" t="str">
        <f>VLOOKUP(F1922,'Datos por dni'!$B$1217:$V$2185,9,0)</f>
        <v/>
      </c>
      <c r="D1922" s="15" t="str">
        <f>IFERROR(__xludf.DUMMYFUNCTION("IF(REGEXMATCH(E1922,""^[0-9]{8}$""),""DNI"",IF(E1922&lt;&gt;"""",""OTRO"",""""))"),"DNI")</f>
        <v>DNI</v>
      </c>
      <c r="E1922" s="42" t="s">
        <v>1341</v>
      </c>
      <c r="F1922" s="25">
        <v>1.6051786E7</v>
      </c>
      <c r="G1922" s="15" t="str">
        <f>VLOOKUP(TEXT(F1922,"0"),'Nacionalidades de todo por dni'!$A$2:$B$2168,2,0)</f>
        <v>Argentina</v>
      </c>
      <c r="H1922" s="18"/>
      <c r="I1922" s="15"/>
      <c r="J1922" s="15"/>
      <c r="K1922" s="18" t="str">
        <f>VLOOKUP(F1922,'Datos por dni'!$B$10:$AM$2168,11,0)</f>
        <v>Fines de semana y feriados</v>
      </c>
      <c r="L1922" s="15"/>
      <c r="M1922" s="15"/>
      <c r="N1922" s="15"/>
      <c r="O1922" s="15"/>
      <c r="P1922" s="15"/>
      <c r="Q1922" s="15"/>
    </row>
    <row r="1923">
      <c r="A1923" s="9" t="s">
        <v>673</v>
      </c>
      <c r="B1923" s="80">
        <f>VLOOKUP(F1923,'Datos por dni'!$B$1217:$AT$2185,2,0)</f>
        <v>44559.53428</v>
      </c>
      <c r="C1923" s="15" t="str">
        <f>VLOOKUP(F1923,'Datos por dni'!$B$1217:$V$2185,9,0)</f>
        <v/>
      </c>
      <c r="D1923" s="15" t="str">
        <f>IFERROR(__xludf.DUMMYFUNCTION("IF(REGEXMATCH(E1923,""^[0-9]{8}$""),""DNI"",IF(E1923&lt;&gt;"""",""OTRO"",""""))"),"DNI")</f>
        <v>DNI</v>
      </c>
      <c r="E1923" s="42" t="s">
        <v>1342</v>
      </c>
      <c r="F1923" s="25">
        <v>3.8667747E7</v>
      </c>
      <c r="G1923" s="15" t="str">
        <f>VLOOKUP(TEXT(F1923,"0"),'Nacionalidades de todo por dni'!$A$2:$B$2168,2,0)</f>
        <v>Argentina</v>
      </c>
      <c r="H1923" s="18"/>
      <c r="I1923" s="15"/>
      <c r="J1923" s="15"/>
      <c r="K1923" s="18" t="str">
        <f>VLOOKUP(F1923,'Datos por dni'!$B$10:$AM$2168,11,0)</f>
        <v>Fines de semana y feriados</v>
      </c>
      <c r="L1923" s="15"/>
      <c r="M1923" s="15"/>
      <c r="N1923" s="15"/>
      <c r="O1923" s="15"/>
      <c r="P1923" s="15"/>
      <c r="Q1923" s="15"/>
    </row>
    <row r="1924">
      <c r="A1924" s="9" t="s">
        <v>673</v>
      </c>
      <c r="B1924" s="80">
        <f>VLOOKUP(F1924,'Datos por dni'!$B$1217:$AT$2185,2,0)</f>
        <v>44559.68819</v>
      </c>
      <c r="C1924" s="15" t="str">
        <f>VLOOKUP(F1924,'Datos por dni'!$B$1217:$V$2185,9,0)</f>
        <v/>
      </c>
      <c r="D1924" s="15" t="str">
        <f>IFERROR(__xludf.DUMMYFUNCTION("IF(REGEXMATCH(E1924,""^[0-9]{8}$""),""DNI"",IF(E1924&lt;&gt;"""",""OTRO"",""""))"),"DNI")</f>
        <v>DNI</v>
      </c>
      <c r="E1924" s="42" t="s">
        <v>1343</v>
      </c>
      <c r="F1924" s="25">
        <v>4.1955742E7</v>
      </c>
      <c r="G1924" s="15" t="str">
        <f>VLOOKUP(TEXT(F1924,"0"),'Nacionalidades de todo por dni'!$A$2:$B$2168,2,0)</f>
        <v>Argentina</v>
      </c>
      <c r="H1924" s="18"/>
      <c r="I1924" s="15"/>
      <c r="J1924" s="15"/>
      <c r="K1924" s="18" t="str">
        <f>VLOOKUP(F1924,'Datos por dni'!$B$10:$AM$2168,11,0)</f>
        <v>Fines de semana y feriados</v>
      </c>
      <c r="L1924" s="15"/>
      <c r="M1924" s="15"/>
      <c r="N1924" s="15"/>
      <c r="O1924" s="15"/>
      <c r="P1924" s="15"/>
      <c r="Q1924" s="15"/>
    </row>
    <row r="1925">
      <c r="A1925" s="9" t="s">
        <v>673</v>
      </c>
      <c r="B1925" s="80">
        <f>VLOOKUP(F1925,'Datos por dni'!$B$1217:$AT$2185,2,0)</f>
        <v>44560.38257</v>
      </c>
      <c r="C1925" s="15" t="str">
        <f>VLOOKUP(F1925,'Datos por dni'!$B$1217:$V$2185,9,0)</f>
        <v/>
      </c>
      <c r="D1925" s="15" t="str">
        <f>IFERROR(__xludf.DUMMYFUNCTION("IF(REGEXMATCH(E1925,""^[0-9]{8}$""),""DNI"",IF(E1925&lt;&gt;"""",""OTRO"",""""))"),"DNI")</f>
        <v>DNI</v>
      </c>
      <c r="E1925" s="42" t="s">
        <v>1344</v>
      </c>
      <c r="F1925" s="25">
        <v>3.792885E7</v>
      </c>
      <c r="G1925" s="15" t="str">
        <f>VLOOKUP(TEXT(F1925,"0"),'Nacionalidades de todo por dni'!$A$2:$B$2168,2,0)</f>
        <v>Argentina</v>
      </c>
      <c r="H1925" s="18"/>
      <c r="I1925" s="15"/>
      <c r="J1925" s="15"/>
      <c r="K1925" s="18" t="str">
        <f>VLOOKUP(F1925,'Datos por dni'!$B$10:$AM$2168,11,0)</f>
        <v>Días de semana por la tarde</v>
      </c>
      <c r="L1925" s="15"/>
      <c r="M1925" s="15"/>
      <c r="N1925" s="15"/>
      <c r="O1925" s="15"/>
      <c r="P1925" s="15"/>
      <c r="Q1925" s="15"/>
    </row>
    <row r="1926">
      <c r="A1926" s="9" t="s">
        <v>673</v>
      </c>
      <c r="B1926" s="80">
        <f>VLOOKUP(F1926,'Datos por dni'!$B$1217:$AT$2185,2,0)</f>
        <v>44560.68862</v>
      </c>
      <c r="C1926" s="15" t="str">
        <f>VLOOKUP(F1926,'Datos por dni'!$B$1217:$V$2185,9,0)</f>
        <v/>
      </c>
      <c r="D1926" s="15" t="str">
        <f>IFERROR(__xludf.DUMMYFUNCTION("IF(REGEXMATCH(E1926,""^[0-9]{8}$""),""DNI"",IF(E1926&lt;&gt;"""",""OTRO"",""""))"),"DNI")</f>
        <v>DNI</v>
      </c>
      <c r="E1926" s="42" t="s">
        <v>1345</v>
      </c>
      <c r="F1926" s="25">
        <v>3.3648584E7</v>
      </c>
      <c r="G1926" s="15" t="str">
        <f>VLOOKUP(TEXT(F1926,"0"),'Nacionalidades de todo por dni'!$A$2:$B$2168,2,0)</f>
        <v>Argentina</v>
      </c>
      <c r="H1926" s="18"/>
      <c r="I1926" s="15"/>
      <c r="J1926" s="15"/>
      <c r="K1926" s="18" t="str">
        <f>VLOOKUP(F1926,'Datos por dni'!$B$10:$AM$2168,11,0)</f>
        <v>Fines de semana y feriados</v>
      </c>
      <c r="L1926" s="15"/>
      <c r="M1926" s="15"/>
      <c r="N1926" s="15"/>
      <c r="O1926" s="15"/>
      <c r="P1926" s="15"/>
      <c r="Q1926" s="15"/>
    </row>
    <row r="1927">
      <c r="A1927" s="9" t="s">
        <v>673</v>
      </c>
      <c r="B1927" s="80">
        <f>VLOOKUP(F1927,'Datos por dni'!$B$1217:$AT$2185,2,0)</f>
        <v>44561.65988</v>
      </c>
      <c r="C1927" s="15" t="str">
        <f>VLOOKUP(F1927,'Datos por dni'!$B$1217:$V$2185,9,0)</f>
        <v/>
      </c>
      <c r="D1927" s="15" t="str">
        <f>IFERROR(__xludf.DUMMYFUNCTION("IF(REGEXMATCH(E1927,""^[0-9]{8}$""),""DNI"",IF(E1927&lt;&gt;"""",""OTRO"",""""))"),"DNI")</f>
        <v>DNI</v>
      </c>
      <c r="E1927" s="42" t="s">
        <v>1346</v>
      </c>
      <c r="F1927" s="25">
        <v>4.2999161E7</v>
      </c>
      <c r="G1927" s="15" t="str">
        <f>VLOOKUP(TEXT(F1927,"0"),'Nacionalidades de todo por dni'!$A$2:$B$2168,2,0)</f>
        <v>Argentina</v>
      </c>
      <c r="H1927" s="18"/>
      <c r="I1927" s="15"/>
      <c r="J1927" s="15"/>
      <c r="K1927" s="18" t="str">
        <f>VLOOKUP(F1927,'Datos por dni'!$B$10:$AM$2168,11,0)</f>
        <v>Días de semana por la mañana</v>
      </c>
      <c r="L1927" s="15"/>
      <c r="M1927" s="15"/>
      <c r="N1927" s="15"/>
      <c r="O1927" s="15"/>
      <c r="P1927" s="15"/>
      <c r="Q1927" s="15"/>
    </row>
    <row r="1928">
      <c r="A1928" s="9" t="s">
        <v>673</v>
      </c>
      <c r="B1928" s="80">
        <f>VLOOKUP(F1928,'Datos por dni'!$B$1217:$AT$2185,2,0)</f>
        <v>44562.97479</v>
      </c>
      <c r="C1928" s="15" t="str">
        <f>VLOOKUP(F1928,'Datos por dni'!$B$1217:$V$2185,9,0)</f>
        <v/>
      </c>
      <c r="D1928" s="15" t="str">
        <f>IFERROR(__xludf.DUMMYFUNCTION("IF(REGEXMATCH(E1928,""^[0-9]{8}$""),""DNI"",IF(E1928&lt;&gt;"""",""OTRO"",""""))"),"DNI")</f>
        <v>DNI</v>
      </c>
      <c r="E1928" s="42" t="s">
        <v>274</v>
      </c>
      <c r="F1928" s="25">
        <v>3.6202279E7</v>
      </c>
      <c r="G1928" s="15" t="str">
        <f>VLOOKUP(TEXT(F1928,"0"),'Nacionalidades de todo por dni'!$A$2:$B$2168,2,0)</f>
        <v>Argentina</v>
      </c>
      <c r="H1928" s="18" t="str">
        <f>LEFT(K1928,1)</f>
        <v>3</v>
      </c>
      <c r="I1928" s="18" t="str">
        <f>IF(ISNUMBER(SEARCH("veces",K1928)),MID(K1928,FIND("veces",K1928)-2,1),"")</f>
        <v>4</v>
      </c>
      <c r="J1928" s="15"/>
      <c r="K1928" s="18" t="str">
        <f>VLOOKUP(F1928,'Datos por dni'!$B$10:$AM$2168,11,0)</f>
        <v>3 horas diarias, 4 veces por semana, de lunes a viernes por la TARDE.</v>
      </c>
      <c r="L1928" s="15"/>
      <c r="M1928" s="15"/>
      <c r="N1928" s="15"/>
      <c r="O1928" s="15"/>
      <c r="P1928" s="15"/>
      <c r="Q1928" s="15"/>
    </row>
    <row r="1929">
      <c r="A1929" s="9" t="s">
        <v>673</v>
      </c>
      <c r="B1929" s="80">
        <f>VLOOKUP(F1929,'Datos por dni'!$B$1217:$AT$2185,2,0)</f>
        <v>44563.03919</v>
      </c>
      <c r="C1929" s="15" t="str">
        <f>VLOOKUP(F1929,'Datos por dni'!$B$1217:$V$2185,9,0)</f>
        <v/>
      </c>
      <c r="D1929" s="15" t="str">
        <f>IFERROR(__xludf.DUMMYFUNCTION("IF(REGEXMATCH(E1929,""^[0-9]{8}$""),""DNI"",IF(E1929&lt;&gt;"""",""OTRO"",""""))"),"DNI")</f>
        <v>DNI</v>
      </c>
      <c r="E1929" s="42" t="s">
        <v>1347</v>
      </c>
      <c r="F1929" s="25">
        <v>1.4937851E7</v>
      </c>
      <c r="G1929" s="15" t="str">
        <f>VLOOKUP(TEXT(F1929,"0"),'Nacionalidades de todo por dni'!$A$2:$B$2168,2,0)</f>
        <v>Argentina</v>
      </c>
      <c r="H1929" s="18"/>
      <c r="I1929" s="15"/>
      <c r="J1929" s="15"/>
      <c r="K1929" s="18" t="str">
        <f>VLOOKUP(F1929,'Datos por dni'!$B$10:$AM$2168,11,0)</f>
        <v>Noche</v>
      </c>
      <c r="L1929" s="15"/>
      <c r="M1929" s="15"/>
      <c r="N1929" s="15"/>
      <c r="O1929" s="15"/>
      <c r="P1929" s="15"/>
      <c r="Q1929" s="15"/>
    </row>
    <row r="1930">
      <c r="A1930" s="9" t="s">
        <v>673</v>
      </c>
      <c r="B1930" s="80">
        <f>VLOOKUP(F1930,'Datos por dni'!$B$1217:$AT$2185,2,0)</f>
        <v>44565.36516</v>
      </c>
      <c r="C1930" s="15" t="str">
        <f>VLOOKUP(F1930,'Datos por dni'!$B$1217:$V$2185,9,0)</f>
        <v/>
      </c>
      <c r="D1930" s="15" t="str">
        <f>IFERROR(__xludf.DUMMYFUNCTION("IF(REGEXMATCH(E1930,""^[0-9]{8}$""),""DNI"",IF(E1930&lt;&gt;"""",""OTRO"",""""))"),"DNI")</f>
        <v>DNI</v>
      </c>
      <c r="E1930" s="42" t="s">
        <v>1348</v>
      </c>
      <c r="F1930" s="25">
        <v>3.95174E7</v>
      </c>
      <c r="G1930" s="15" t="str">
        <f>VLOOKUP(TEXT(F1930,"0"),'Nacionalidades de todo por dni'!$A$2:$B$2168,2,0)</f>
        <v>Argentina</v>
      </c>
      <c r="H1930" s="18"/>
      <c r="I1930" s="15"/>
      <c r="J1930" s="15"/>
      <c r="K1930" s="18" t="str">
        <f>VLOOKUP(F1930,'Datos por dni'!$B$10:$AM$2168,11,0)</f>
        <v>Fines de semana y feriados</v>
      </c>
      <c r="L1930" s="15"/>
      <c r="M1930" s="15"/>
      <c r="N1930" s="15"/>
      <c r="O1930" s="15"/>
      <c r="P1930" s="15"/>
      <c r="Q1930" s="15"/>
    </row>
    <row r="1931">
      <c r="A1931" s="9" t="s">
        <v>673</v>
      </c>
      <c r="B1931" s="80">
        <f>VLOOKUP(F1931,'Datos por dni'!$B$1217:$AT$2185,2,0)</f>
        <v>44565.5117</v>
      </c>
      <c r="C1931" s="15" t="str">
        <f>VLOOKUP(F1931,'Datos por dni'!$B$1217:$V$2185,9,0)</f>
        <v/>
      </c>
      <c r="D1931" s="15" t="str">
        <f>IFERROR(__xludf.DUMMYFUNCTION("IF(REGEXMATCH(E1931,""^[0-9]{8}$""),""DNI"",IF(E1931&lt;&gt;"""",""OTRO"",""""))"),"DNI")</f>
        <v>DNI</v>
      </c>
      <c r="E1931" s="42" t="s">
        <v>1349</v>
      </c>
      <c r="F1931" s="25">
        <v>4.2853965E7</v>
      </c>
      <c r="G1931" s="15" t="str">
        <f>VLOOKUP(TEXT(F1931,"0"),'Nacionalidades de todo por dni'!$A$2:$B$2168,2,0)</f>
        <v>Argentina</v>
      </c>
      <c r="H1931" s="18"/>
      <c r="I1931" s="15"/>
      <c r="J1931" s="15"/>
      <c r="K1931" s="18" t="str">
        <f>VLOOKUP(F1931,'Datos por dni'!$B$10:$AM$2168,11,0)</f>
        <v>Fines de semana y feriados</v>
      </c>
      <c r="L1931" s="15"/>
      <c r="M1931" s="15"/>
      <c r="N1931" s="15"/>
      <c r="O1931" s="15"/>
      <c r="P1931" s="15"/>
      <c r="Q1931" s="15"/>
    </row>
    <row r="1932">
      <c r="A1932" s="9" t="s">
        <v>673</v>
      </c>
      <c r="B1932" s="80">
        <f>VLOOKUP(F1932,'Datos por dni'!$B$1217:$AT$2185,2,0)</f>
        <v>44565.51737</v>
      </c>
      <c r="C1932" s="15" t="str">
        <f>VLOOKUP(F1932,'Datos por dni'!$B$1217:$V$2185,9,0)</f>
        <v/>
      </c>
      <c r="D1932" s="15" t="str">
        <f>IFERROR(__xludf.DUMMYFUNCTION("IF(REGEXMATCH(E1932,""^[0-9]{8}$""),""DNI"",IF(E1932&lt;&gt;"""",""OTRO"",""""))"),"DNI")</f>
        <v>DNI</v>
      </c>
      <c r="E1932" s="42" t="s">
        <v>1350</v>
      </c>
      <c r="F1932" s="25">
        <v>3.9431703E7</v>
      </c>
      <c r="G1932" s="15" t="str">
        <f>VLOOKUP(TEXT(F1932,"0"),'Nacionalidades de todo por dni'!$A$2:$B$2168,2,0)</f>
        <v>Argentina</v>
      </c>
      <c r="H1932" s="18"/>
      <c r="I1932" s="15"/>
      <c r="J1932" s="15"/>
      <c r="K1932" s="18" t="str">
        <f>VLOOKUP(F1932,'Datos por dni'!$B$10:$AM$2168,11,0)</f>
        <v>Fines de semana y feriados</v>
      </c>
      <c r="L1932" s="15"/>
      <c r="M1932" s="15"/>
      <c r="N1932" s="15"/>
      <c r="O1932" s="15"/>
      <c r="P1932" s="15"/>
      <c r="Q1932" s="15"/>
    </row>
    <row r="1933">
      <c r="A1933" s="9" t="s">
        <v>673</v>
      </c>
      <c r="B1933" s="80">
        <f>VLOOKUP(F1933,'Datos por dni'!$B$1217:$AT$2185,2,0)</f>
        <v>44565.64618</v>
      </c>
      <c r="C1933" s="15" t="str">
        <f>VLOOKUP(F1933,'Datos por dni'!$B$1217:$V$2185,9,0)</f>
        <v/>
      </c>
      <c r="D1933" s="15" t="str">
        <f>IFERROR(__xludf.DUMMYFUNCTION("IF(REGEXMATCH(E1933,""^[0-9]{8}$""),""DNI"",IF(E1933&lt;&gt;"""",""OTRO"",""""))"),"DNI")</f>
        <v>DNI</v>
      </c>
      <c r="E1933" s="42" t="s">
        <v>1351</v>
      </c>
      <c r="F1933" s="25">
        <v>4.4669411E7</v>
      </c>
      <c r="G1933" s="15" t="str">
        <f>VLOOKUP(TEXT(F1933,"0"),'Nacionalidades de todo por dni'!$A$2:$B$2168,2,0)</f>
        <v>Argentina</v>
      </c>
      <c r="H1933" s="18"/>
      <c r="I1933" s="15"/>
      <c r="J1933" s="15"/>
      <c r="K1933" s="18" t="str">
        <f>VLOOKUP(F1933,'Datos por dni'!$B$10:$AM$2168,11,0)</f>
        <v>Fines de semana y feriados, dias de semana por la mañana</v>
      </c>
      <c r="L1933" s="15"/>
      <c r="M1933" s="15"/>
      <c r="N1933" s="15"/>
      <c r="O1933" s="15"/>
      <c r="P1933" s="15"/>
      <c r="Q1933" s="15"/>
    </row>
    <row r="1934">
      <c r="A1934" s="9" t="s">
        <v>673</v>
      </c>
      <c r="B1934" s="80">
        <f>VLOOKUP(F1934,'Datos por dni'!$B$1217:$AT$2185,2,0)</f>
        <v>44565.94001</v>
      </c>
      <c r="C1934" s="15" t="str">
        <f>VLOOKUP(F1934,'Datos por dni'!$B$1217:$V$2185,9,0)</f>
        <v/>
      </c>
      <c r="D1934" s="15" t="str">
        <f>IFERROR(__xludf.DUMMYFUNCTION("IF(REGEXMATCH(E1934,""^[0-9]{8}$""),""DNI"",IF(E1934&lt;&gt;"""",""OTRO"",""""))"),"DNI")</f>
        <v>DNI</v>
      </c>
      <c r="E1934" s="42" t="s">
        <v>1352</v>
      </c>
      <c r="F1934" s="25">
        <v>4.6500689E7</v>
      </c>
      <c r="G1934" s="15" t="str">
        <f>VLOOKUP(TEXT(F1934,"0"),'Nacionalidades de todo por dni'!$A$2:$B$2168,2,0)</f>
        <v>Argentina</v>
      </c>
      <c r="H1934" s="18"/>
      <c r="I1934" s="15"/>
      <c r="J1934" s="15"/>
      <c r="K1934" s="18" t="str">
        <f>VLOOKUP(F1934,'Datos por dni'!$B$10:$AM$2168,11,0)</f>
        <v>Días de semana por la tarde</v>
      </c>
      <c r="L1934" s="15"/>
      <c r="M1934" s="15"/>
      <c r="N1934" s="15"/>
      <c r="O1934" s="15"/>
      <c r="P1934" s="15"/>
      <c r="Q1934" s="15"/>
    </row>
    <row r="1935">
      <c r="A1935" s="9" t="s">
        <v>673</v>
      </c>
      <c r="B1935" s="80">
        <f>VLOOKUP(F1935,'Datos por dni'!$B$1217:$AT$2185,2,0)</f>
        <v>44566.38778</v>
      </c>
      <c r="C1935" s="15" t="str">
        <f>VLOOKUP(F1935,'Datos por dni'!$B$1217:$V$2185,9,0)</f>
        <v/>
      </c>
      <c r="D1935" s="15" t="str">
        <f>IFERROR(__xludf.DUMMYFUNCTION("IF(REGEXMATCH(E1935,""^[0-9]{8}$""),""DNI"",IF(E1935&lt;&gt;"""",""OTRO"",""""))"),"DNI")</f>
        <v>DNI</v>
      </c>
      <c r="E1935" s="42" t="s">
        <v>1353</v>
      </c>
      <c r="F1935" s="25">
        <v>3.3784732E7</v>
      </c>
      <c r="G1935" s="15" t="str">
        <f>VLOOKUP(TEXT(F1935,"0"),'Nacionalidades de todo por dni'!$A$2:$B$2168,2,0)</f>
        <v>Argentina</v>
      </c>
      <c r="H1935" s="18"/>
      <c r="I1935" s="15"/>
      <c r="J1935" s="15"/>
      <c r="K1935" s="18" t="str">
        <f>VLOOKUP(F1935,'Datos por dni'!$B$10:$AM$2168,11,0)</f>
        <v>Calendario No fijo</v>
      </c>
      <c r="L1935" s="15"/>
      <c r="M1935" s="15"/>
      <c r="N1935" s="15"/>
      <c r="O1935" s="15"/>
      <c r="P1935" s="15"/>
      <c r="Q1935" s="15"/>
    </row>
    <row r="1936">
      <c r="A1936" s="9" t="s">
        <v>673</v>
      </c>
      <c r="B1936" s="80">
        <f>VLOOKUP(F1936,'Datos por dni'!$B$1217:$AT$2185,2,0)</f>
        <v>44566.53633</v>
      </c>
      <c r="C1936" s="15" t="str">
        <f>VLOOKUP(F1936,'Datos por dni'!$B$1217:$V$2185,9,0)</f>
        <v/>
      </c>
      <c r="D1936" s="15" t="str">
        <f>IFERROR(__xludf.DUMMYFUNCTION("IF(REGEXMATCH(E1936,""^[0-9]{8}$""),""DNI"",IF(E1936&lt;&gt;"""",""OTRO"",""""))"),"DNI")</f>
        <v>DNI</v>
      </c>
      <c r="E1936" s="42" t="s">
        <v>1354</v>
      </c>
      <c r="F1936" s="25">
        <v>3.5411266E7</v>
      </c>
      <c r="G1936" s="15" t="str">
        <f>VLOOKUP(TEXT(F1936,"0"),'Nacionalidades de todo por dni'!$A$2:$B$2168,2,0)</f>
        <v>Argentina</v>
      </c>
      <c r="H1936" s="18"/>
      <c r="I1936" s="15"/>
      <c r="J1936" s="15"/>
      <c r="K1936" s="18" t="str">
        <f>VLOOKUP(F1936,'Datos por dni'!$B$10:$AM$2168,11,0)</f>
        <v>Fines de semana y feriados</v>
      </c>
      <c r="L1936" s="15"/>
      <c r="M1936" s="15"/>
      <c r="N1936" s="15"/>
      <c r="O1936" s="15"/>
      <c r="P1936" s="15"/>
      <c r="Q1936" s="15"/>
    </row>
    <row r="1937">
      <c r="A1937" s="9" t="s">
        <v>673</v>
      </c>
      <c r="B1937" s="80">
        <f>VLOOKUP(F1937,'Datos por dni'!$B$1217:$AT$2185,2,0)</f>
        <v>44566.54898</v>
      </c>
      <c r="C1937" s="15" t="str">
        <f>VLOOKUP(F1937,'Datos por dni'!$B$1217:$V$2185,9,0)</f>
        <v/>
      </c>
      <c r="D1937" s="15" t="str">
        <f>IFERROR(__xludf.DUMMYFUNCTION("IF(REGEXMATCH(E1937,""^[0-9]{8}$""),""DNI"",IF(E1937&lt;&gt;"""",""OTRO"",""""))"),"DNI")</f>
        <v>DNI</v>
      </c>
      <c r="E1937" s="42" t="s">
        <v>1355</v>
      </c>
      <c r="F1937" s="25">
        <v>3.9775336E7</v>
      </c>
      <c r="G1937" s="15" t="str">
        <f>VLOOKUP(TEXT(F1937,"0"),'Nacionalidades de todo por dni'!$A$2:$B$2168,2,0)</f>
        <v>Argentina</v>
      </c>
      <c r="H1937" s="18"/>
      <c r="I1937" s="15"/>
      <c r="J1937" s="15"/>
      <c r="K1937" s="18" t="str">
        <f>VLOOKUP(F1937,'Datos por dni'!$B$10:$AM$2168,11,0)</f>
        <v>Días de semana por la tarde</v>
      </c>
      <c r="L1937" s="15"/>
      <c r="M1937" s="15"/>
      <c r="N1937" s="15"/>
      <c r="O1937" s="15"/>
      <c r="P1937" s="15"/>
      <c r="Q1937" s="15"/>
    </row>
    <row r="1938">
      <c r="A1938" s="9" t="s">
        <v>673</v>
      </c>
      <c r="B1938" s="80">
        <f>VLOOKUP(F1938,'Datos por dni'!$B$1217:$AT$2185,2,0)</f>
        <v>44567.04463</v>
      </c>
      <c r="C1938" s="15" t="str">
        <f>VLOOKUP(F1938,'Datos por dni'!$B$1217:$V$2185,9,0)</f>
        <v/>
      </c>
      <c r="D1938" s="15" t="str">
        <f>IFERROR(__xludf.DUMMYFUNCTION("IF(REGEXMATCH(E1938,""^[0-9]{8}$""),""DNI"",IF(E1938&lt;&gt;"""",""OTRO"",""""))"),"DNI")</f>
        <v>DNI</v>
      </c>
      <c r="E1938" s="42" t="s">
        <v>1356</v>
      </c>
      <c r="F1938" s="25">
        <v>3.4557281E7</v>
      </c>
      <c r="G1938" s="15" t="str">
        <f>VLOOKUP(TEXT(F1938,"0"),'Nacionalidades de todo por dni'!$A$2:$B$2168,2,0)</f>
        <v>Argentina</v>
      </c>
      <c r="H1938" s="18"/>
      <c r="I1938" s="15"/>
      <c r="J1938" s="15"/>
      <c r="K1938" s="18" t="str">
        <f>VLOOKUP(F1938,'Datos por dni'!$B$10:$AM$2168,11,0)</f>
        <v>Días de semana por la mañana</v>
      </c>
      <c r="L1938" s="15"/>
      <c r="M1938" s="15"/>
      <c r="N1938" s="15"/>
      <c r="O1938" s="15"/>
      <c r="P1938" s="15"/>
      <c r="Q1938" s="15"/>
    </row>
    <row r="1939">
      <c r="A1939" s="9" t="s">
        <v>673</v>
      </c>
      <c r="B1939" s="80">
        <f>VLOOKUP(F1939,'Datos por dni'!$B$1217:$AT$2185,2,0)</f>
        <v>44567.44276</v>
      </c>
      <c r="C1939" s="15" t="str">
        <f>VLOOKUP(F1939,'Datos por dni'!$B$1217:$V$2185,9,0)</f>
        <v/>
      </c>
      <c r="D1939" s="15" t="str">
        <f>IFERROR(__xludf.DUMMYFUNCTION("IF(REGEXMATCH(E1939,""^[0-9]{8}$""),""DNI"",IF(E1939&lt;&gt;"""",""OTRO"",""""))"),"DNI")</f>
        <v>DNI</v>
      </c>
      <c r="E1939" s="42" t="s">
        <v>1357</v>
      </c>
      <c r="F1939" s="25">
        <v>4.2252304E7</v>
      </c>
      <c r="G1939" s="15" t="str">
        <f>VLOOKUP(TEXT(F1939,"0"),'Nacionalidades de todo por dni'!$A$2:$B$2168,2,0)</f>
        <v>Argentina</v>
      </c>
      <c r="H1939" s="18"/>
      <c r="I1939" s="15"/>
      <c r="J1939" s="15"/>
      <c r="K1939" s="18" t="str">
        <f>VLOOKUP(F1939,'Datos por dni'!$B$10:$AM$2168,11,0)</f>
        <v>Fines de semana y feriados</v>
      </c>
      <c r="L1939" s="15"/>
      <c r="M1939" s="15"/>
      <c r="N1939" s="15"/>
      <c r="O1939" s="15"/>
      <c r="P1939" s="15"/>
      <c r="Q1939" s="15"/>
    </row>
    <row r="1940">
      <c r="A1940" s="9" t="s">
        <v>673</v>
      </c>
      <c r="B1940" s="80">
        <f>VLOOKUP(F1940,'Datos por dni'!$B$1217:$AT$2185,2,0)</f>
        <v>44567.55272</v>
      </c>
      <c r="C1940" s="15" t="str">
        <f>VLOOKUP(F1940,'Datos por dni'!$B$1217:$V$2185,9,0)</f>
        <v/>
      </c>
      <c r="D1940" s="15" t="str">
        <f>IFERROR(__xludf.DUMMYFUNCTION("IF(REGEXMATCH(E1940,""^[0-9]{8}$""),""DNI"",IF(E1940&lt;&gt;"""",""OTRO"",""""))"),"DNI")</f>
        <v>DNI</v>
      </c>
      <c r="E1940" s="42" t="s">
        <v>1358</v>
      </c>
      <c r="F1940" s="25">
        <v>3.6396547E7</v>
      </c>
      <c r="G1940" s="15" t="str">
        <f>VLOOKUP(TEXT(F1940,"0"),'Nacionalidades de todo por dni'!$A$2:$B$2168,2,0)</f>
        <v>Argentina</v>
      </c>
      <c r="H1940" s="18"/>
      <c r="I1940" s="15"/>
      <c r="J1940" s="15"/>
      <c r="K1940" s="18" t="str">
        <f>VLOOKUP(F1940,'Datos por dni'!$B$10:$AM$2168,11,0)</f>
        <v>Presencial dias de semana luego de las 18hs (en caso de ser a distancia la actividad puedo hacerla durante el dia) +  fines de semana y feriados disponibilidad total</v>
      </c>
      <c r="L1940" s="15"/>
      <c r="M1940" s="15"/>
      <c r="N1940" s="15"/>
      <c r="O1940" s="15"/>
      <c r="P1940" s="15"/>
      <c r="Q1940" s="15"/>
    </row>
    <row r="1941">
      <c r="A1941" s="9" t="s">
        <v>673</v>
      </c>
      <c r="B1941" s="80">
        <f>VLOOKUP(F1941,'Datos por dni'!$B$1217:$AT$2185,2,0)</f>
        <v>44556.53256</v>
      </c>
      <c r="C1941" s="15" t="str">
        <f>VLOOKUP(F1941,'Datos por dni'!$B$1217:$V$2185,9,0)</f>
        <v/>
      </c>
      <c r="D1941" s="15" t="str">
        <f>IFERROR(__xludf.DUMMYFUNCTION("IF(REGEXMATCH(E1941,""^[0-9]{8}$""),""DNI"",IF(E1941&lt;&gt;"""",""OTRO"",""""))"),"DNI")</f>
        <v>DNI</v>
      </c>
      <c r="E1941" s="42" t="s">
        <v>1340</v>
      </c>
      <c r="F1941" s="25">
        <v>4.3409326E7</v>
      </c>
      <c r="G1941" s="15" t="str">
        <f>VLOOKUP(TEXT(F1941,"0"),'Nacionalidades de todo por dni'!$A$2:$B$2168,2,0)</f>
        <v>Argentina</v>
      </c>
      <c r="H1941" s="18"/>
      <c r="I1941" s="15"/>
      <c r="J1941" s="15"/>
      <c r="K1941" s="18" t="str">
        <f>VLOOKUP(F1941,'Datos por dni'!$B$10:$AM$2168,11,0)</f>
        <v>Días de semana por la mañana</v>
      </c>
      <c r="L1941" s="15"/>
      <c r="M1941" s="15"/>
      <c r="N1941" s="15"/>
      <c r="O1941" s="15"/>
      <c r="P1941" s="15"/>
      <c r="Q1941" s="15"/>
    </row>
    <row r="1942">
      <c r="A1942" s="9" t="s">
        <v>673</v>
      </c>
      <c r="B1942" s="80">
        <f>VLOOKUP(F1942,'Datos por dni'!$B$1217:$AT$2185,2,0)</f>
        <v>44568.77584</v>
      </c>
      <c r="C1942" s="15" t="str">
        <f>VLOOKUP(F1942,'Datos por dni'!$B$1217:$V$2185,9,0)</f>
        <v/>
      </c>
      <c r="D1942" s="15" t="str">
        <f>IFERROR(__xludf.DUMMYFUNCTION("IF(REGEXMATCH(E1942,""^[0-9]{8}$""),""DNI"",IF(E1942&lt;&gt;"""",""OTRO"",""""))"),"DNI")</f>
        <v>DNI</v>
      </c>
      <c r="E1942" s="42" t="s">
        <v>281</v>
      </c>
      <c r="F1942" s="25">
        <v>4.4261905E7</v>
      </c>
      <c r="G1942" s="15" t="str">
        <f>VLOOKUP(TEXT(F1942,"0"),'Nacionalidades de todo por dni'!$A$2:$B$2168,2,0)</f>
        <v>Argentina</v>
      </c>
      <c r="H1942" s="18" t="str">
        <f>LEFT(K1942,1)</f>
        <v>4</v>
      </c>
      <c r="I1942" s="18" t="str">
        <f>IF(ISNUMBER(SEARCH("veces",K1942)),MID(K1942,FIND("veces",K1942)-2,1),"")</f>
        <v>3</v>
      </c>
      <c r="J1942" s="15"/>
      <c r="K1942" s="18" t="str">
        <f>VLOOKUP(F1942,'Datos por dni'!$B$10:$AM$2168,11,0)</f>
        <v>4 horas diarias, 3 veces por semana, de lunes a viernes por la TARDE.</v>
      </c>
      <c r="L1942" s="15"/>
      <c r="M1942" s="15"/>
      <c r="N1942" s="15"/>
      <c r="O1942" s="15"/>
      <c r="P1942" s="15"/>
      <c r="Q1942" s="15"/>
    </row>
    <row r="1943">
      <c r="A1943" s="9" t="s">
        <v>673</v>
      </c>
      <c r="B1943" s="80">
        <f>VLOOKUP(F1943,'Datos por dni'!$B$1217:$AT$2185,2,0)</f>
        <v>44570.48435</v>
      </c>
      <c r="C1943" s="15" t="str">
        <f>VLOOKUP(F1943,'Datos por dni'!$B$1217:$V$2185,9,0)</f>
        <v/>
      </c>
      <c r="D1943" s="15" t="str">
        <f>IFERROR(__xludf.DUMMYFUNCTION("IF(REGEXMATCH(E1943,""^[0-9]{8}$""),""DNI"",IF(E1943&lt;&gt;"""",""OTRO"",""""))"),"DNI")</f>
        <v>DNI</v>
      </c>
      <c r="E1943" s="42" t="s">
        <v>1359</v>
      </c>
      <c r="F1943" s="25">
        <v>4.4452187E7</v>
      </c>
      <c r="G1943" s="15" t="str">
        <f>VLOOKUP(TEXT(F1943,"0"),'Nacionalidades de todo por dni'!$A$2:$B$2168,2,0)</f>
        <v>Argentina</v>
      </c>
      <c r="H1943" s="18"/>
      <c r="I1943" s="15"/>
      <c r="J1943" s="15"/>
      <c r="K1943" s="18" t="str">
        <f>VLOOKUP(F1943,'Datos por dni'!$B$10:$AM$2168,11,0)</f>
        <v>Días de semana por la tarde</v>
      </c>
      <c r="L1943" s="15"/>
      <c r="M1943" s="15"/>
      <c r="N1943" s="15"/>
      <c r="O1943" s="15"/>
      <c r="P1943" s="15"/>
      <c r="Q1943" s="15"/>
    </row>
    <row r="1944">
      <c r="A1944" s="9" t="s">
        <v>673</v>
      </c>
      <c r="B1944" s="80">
        <f>VLOOKUP(F1944,'Datos por dni'!$B$1217:$AT$2185,2,0)</f>
        <v>44570.86846</v>
      </c>
      <c r="C1944" s="15" t="str">
        <f>VLOOKUP(F1944,'Datos por dni'!$B$1217:$V$2185,9,0)</f>
        <v/>
      </c>
      <c r="D1944" s="15" t="str">
        <f>IFERROR(__xludf.DUMMYFUNCTION("IF(REGEXMATCH(E1944,""^[0-9]{8}$""),""DNI"",IF(E1944&lt;&gt;"""",""OTRO"",""""))"),"DNI")</f>
        <v>DNI</v>
      </c>
      <c r="E1944" s="42" t="s">
        <v>1360</v>
      </c>
      <c r="F1944" s="25">
        <v>4.3815454E7</v>
      </c>
      <c r="G1944" s="15" t="str">
        <f>VLOOKUP(TEXT(F1944,"0"),'Nacionalidades de todo por dni'!$A$2:$B$2168,2,0)</f>
        <v>Argentina</v>
      </c>
      <c r="H1944" s="18"/>
      <c r="I1944" s="15"/>
      <c r="J1944" s="15"/>
      <c r="K1944" s="18" t="str">
        <f>VLOOKUP(F1944,'Datos por dni'!$B$10:$AM$2168,11,0)</f>
        <v>Días de semana por la tarde</v>
      </c>
      <c r="L1944" s="15"/>
      <c r="M1944" s="15"/>
      <c r="N1944" s="15"/>
      <c r="O1944" s="15"/>
      <c r="P1944" s="15"/>
      <c r="Q1944" s="15"/>
    </row>
    <row r="1945">
      <c r="A1945" s="9" t="s">
        <v>673</v>
      </c>
      <c r="B1945" s="80">
        <f>VLOOKUP(F1945,'Datos por dni'!$B$1217:$AT$2185,2,0)</f>
        <v>44573.84768</v>
      </c>
      <c r="C1945" s="15" t="str">
        <f>VLOOKUP(F1945,'Datos por dni'!$B$1217:$V$2185,9,0)</f>
        <v/>
      </c>
      <c r="D1945" s="15" t="str">
        <f>IFERROR(__xludf.DUMMYFUNCTION("IF(REGEXMATCH(E1945,""^[0-9]{8}$""),""DNI"",IF(E1945&lt;&gt;"""",""OTRO"",""""))"),"DNI")</f>
        <v>DNI</v>
      </c>
      <c r="E1945" s="42" t="s">
        <v>1361</v>
      </c>
      <c r="F1945" s="25">
        <v>9.3964396E7</v>
      </c>
      <c r="G1945" s="15" t="str">
        <f>VLOOKUP(TEXT(F1945,"0"),'Nacionalidades de todo por dni'!$A$2:$B$2168,2,0)</f>
        <v>Estadounidense</v>
      </c>
      <c r="H1945" s="18"/>
      <c r="I1945" s="15"/>
      <c r="J1945" s="15"/>
      <c r="K1945" s="18" t="str">
        <f>VLOOKUP(F1945,'Datos por dni'!$B$10:$AM$2168,11,0)</f>
        <v>Días de semana por la tarde</v>
      </c>
      <c r="L1945" s="15"/>
      <c r="M1945" s="15"/>
      <c r="N1945" s="15"/>
      <c r="O1945" s="15"/>
      <c r="P1945" s="15"/>
      <c r="Q1945" s="15"/>
    </row>
    <row r="1946">
      <c r="A1946" s="9" t="s">
        <v>673</v>
      </c>
      <c r="B1946" s="80">
        <f>VLOOKUP(F1946,'Datos por dni'!$B$1217:$AT$2185,2,0)</f>
        <v>44579.61353</v>
      </c>
      <c r="C1946" s="15" t="str">
        <f>VLOOKUP(F1946,'Datos por dni'!$B$1217:$V$2185,9,0)</f>
        <v/>
      </c>
      <c r="D1946" s="15" t="str">
        <f>IFERROR(__xludf.DUMMYFUNCTION("IF(REGEXMATCH(E1946,""^[0-9]{8}$""),""DNI"",IF(E1946&lt;&gt;"""",""OTRO"",""""))"),"DNI")</f>
        <v>DNI</v>
      </c>
      <c r="E1946" s="42" t="s">
        <v>1362</v>
      </c>
      <c r="F1946" s="25">
        <v>4.5894095E7</v>
      </c>
      <c r="G1946" s="15" t="str">
        <f>VLOOKUP(TEXT(F1946,"0"),'Nacionalidades de todo por dni'!$A$2:$B$2168,2,0)</f>
        <v>Argentina</v>
      </c>
      <c r="H1946" s="18"/>
      <c r="I1946" s="15"/>
      <c r="J1946" s="15"/>
      <c r="K1946" s="18" t="str">
        <f>VLOOKUP(F1946,'Datos por dni'!$B$10:$AM$2168,11,0)</f>
        <v>Fines de semana, feriados y algunos días de semana por la tarde</v>
      </c>
      <c r="L1946" s="15"/>
      <c r="M1946" s="15"/>
      <c r="N1946" s="15"/>
      <c r="O1946" s="15"/>
      <c r="P1946" s="15"/>
      <c r="Q1946" s="15"/>
    </row>
    <row r="1947">
      <c r="A1947" s="9" t="s">
        <v>673</v>
      </c>
      <c r="B1947" s="80">
        <f>VLOOKUP(F1947,'Datos por dni'!$B$1217:$AT$2185,2,0)</f>
        <v>44579.89959</v>
      </c>
      <c r="C1947" s="15" t="str">
        <f>VLOOKUP(F1947,'Datos por dni'!$B$1217:$V$2185,9,0)</f>
        <v/>
      </c>
      <c r="D1947" s="15" t="str">
        <f>IFERROR(__xludf.DUMMYFUNCTION("IF(REGEXMATCH(E1947,""^[0-9]{8}$""),""DNI"",IF(E1947&lt;&gt;"""",""OTRO"",""""))"),"DNI")</f>
        <v>DNI</v>
      </c>
      <c r="E1947" s="42" t="s">
        <v>1363</v>
      </c>
      <c r="F1947" s="25">
        <v>2.5875292E7</v>
      </c>
      <c r="G1947" s="15" t="str">
        <f>VLOOKUP(TEXT(F1947,"0"),'Nacionalidades de todo por dni'!$A$2:$B$2168,2,0)</f>
        <v>Argentina</v>
      </c>
      <c r="H1947" s="18"/>
      <c r="I1947" s="15"/>
      <c r="J1947" s="15"/>
      <c r="K1947" s="18" t="str">
        <f>VLOOKUP(F1947,'Datos por dni'!$B$10:$AM$2168,11,0)</f>
        <v>Días de semana por la tarde</v>
      </c>
      <c r="L1947" s="15"/>
      <c r="M1947" s="15"/>
      <c r="N1947" s="15"/>
      <c r="O1947" s="15"/>
      <c r="P1947" s="15"/>
      <c r="Q1947" s="15"/>
    </row>
    <row r="1948">
      <c r="A1948" s="9" t="s">
        <v>673</v>
      </c>
      <c r="B1948" s="80">
        <f>VLOOKUP(F1948,'Datos por dni'!$B$1217:$AT$2185,2,0)</f>
        <v>44584.68942</v>
      </c>
      <c r="C1948" s="15" t="str">
        <f>VLOOKUP(F1948,'Datos por dni'!$B$1217:$V$2185,9,0)</f>
        <v/>
      </c>
      <c r="D1948" s="15" t="str">
        <f>IFERROR(__xludf.DUMMYFUNCTION("IF(REGEXMATCH(E1948,""^[0-9]{8}$""),""DNI"",IF(E1948&lt;&gt;"""",""OTRO"",""""))"),"DNI")</f>
        <v>DNI</v>
      </c>
      <c r="E1948" s="42" t="s">
        <v>1364</v>
      </c>
      <c r="F1948" s="25">
        <v>3.9095352E7</v>
      </c>
      <c r="G1948" s="15" t="str">
        <f>VLOOKUP(TEXT(F1948,"0"),'Nacionalidades de todo por dni'!$A$2:$B$2168,2,0)</f>
        <v>Argentina</v>
      </c>
      <c r="H1948" s="18"/>
      <c r="I1948" s="15"/>
      <c r="J1948" s="15"/>
      <c r="K1948" s="18" t="str">
        <f>VLOOKUP(F1948,'Datos por dni'!$B$10:$AM$2168,11,0)</f>
        <v>Fines de semana y feriados</v>
      </c>
      <c r="L1948" s="15"/>
      <c r="M1948" s="15"/>
      <c r="N1948" s="15"/>
      <c r="O1948" s="15"/>
      <c r="P1948" s="15"/>
      <c r="Q1948" s="15"/>
    </row>
    <row r="1949">
      <c r="A1949" s="9" t="s">
        <v>673</v>
      </c>
      <c r="B1949" s="80">
        <f>VLOOKUP(F1949,'Datos por dni'!$B$1217:$AT$2185,2,0)</f>
        <v>44584.88176</v>
      </c>
      <c r="C1949" s="15" t="str">
        <f>VLOOKUP(F1949,'Datos por dni'!$B$1217:$V$2185,9,0)</f>
        <v/>
      </c>
      <c r="D1949" s="15" t="str">
        <f>IFERROR(__xludf.DUMMYFUNCTION("IF(REGEXMATCH(E1949,""^[0-9]{8}$""),""DNI"",IF(E1949&lt;&gt;"""",""OTRO"",""""))"),"DNI")</f>
        <v>DNI</v>
      </c>
      <c r="E1949" s="42" t="s">
        <v>1365</v>
      </c>
      <c r="F1949" s="25">
        <v>3.4079728E7</v>
      </c>
      <c r="G1949" s="15" t="str">
        <f>VLOOKUP(TEXT(F1949,"0"),'Nacionalidades de todo por dni'!$A$2:$B$2168,2,0)</f>
        <v>Argentina</v>
      </c>
      <c r="H1949" s="18"/>
      <c r="I1949" s="15"/>
      <c r="J1949" s="15"/>
      <c r="K1949" s="18" t="str">
        <f>VLOOKUP(F1949,'Datos por dni'!$B$10:$AM$2168,11,0)</f>
        <v>Días de semana por la tarde</v>
      </c>
      <c r="L1949" s="15"/>
      <c r="M1949" s="15"/>
      <c r="N1949" s="15"/>
      <c r="O1949" s="15"/>
      <c r="P1949" s="15"/>
      <c r="Q1949" s="15"/>
    </row>
    <row r="1950">
      <c r="A1950" s="9" t="s">
        <v>673</v>
      </c>
      <c r="B1950" s="80">
        <f>VLOOKUP(F1950,'Datos por dni'!$B$1217:$AT$2185,2,0)</f>
        <v>44587.06227</v>
      </c>
      <c r="C1950" s="15" t="str">
        <f>VLOOKUP(F1950,'Datos por dni'!$B$1217:$V$2185,9,0)</f>
        <v/>
      </c>
      <c r="D1950" s="15" t="str">
        <f>IFERROR(__xludf.DUMMYFUNCTION("IF(REGEXMATCH(E1950,""^[0-9]{8}$""),""DNI"",IF(E1950&lt;&gt;"""",""OTRO"",""""))"),"DNI")</f>
        <v>DNI</v>
      </c>
      <c r="E1950" s="42" t="s">
        <v>1366</v>
      </c>
      <c r="F1950" s="25">
        <v>3.7914295E7</v>
      </c>
      <c r="G1950" s="15" t="str">
        <f>VLOOKUP(TEXT(F1950,"0"),'Nacionalidades de todo por dni'!$A$2:$B$2168,2,0)</f>
        <v>Argentina</v>
      </c>
      <c r="H1950" s="18"/>
      <c r="I1950" s="15"/>
      <c r="J1950" s="15"/>
      <c r="K1950" s="18" t="str">
        <f>VLOOKUP(F1950,'Datos por dni'!$B$10:$AM$2168,11,0)</f>
        <v>Días de semana por la tarde</v>
      </c>
      <c r="L1950" s="15"/>
      <c r="M1950" s="15"/>
      <c r="N1950" s="15"/>
      <c r="O1950" s="15"/>
      <c r="P1950" s="15"/>
      <c r="Q1950" s="15"/>
    </row>
    <row r="1951">
      <c r="A1951" s="9" t="s">
        <v>673</v>
      </c>
      <c r="B1951" s="80">
        <f>VLOOKUP(F1951,'Datos por dni'!$B$1217:$AT$2185,2,0)</f>
        <v>44587.66167</v>
      </c>
      <c r="C1951" s="15" t="str">
        <f>VLOOKUP(F1951,'Datos por dni'!$B$1217:$V$2185,9,0)</f>
        <v/>
      </c>
      <c r="D1951" s="15" t="str">
        <f>IFERROR(__xludf.DUMMYFUNCTION("IF(REGEXMATCH(E1951,""^[0-9]{8}$""),""DNI"",IF(E1951&lt;&gt;"""",""OTRO"",""""))"),"DNI")</f>
        <v>DNI</v>
      </c>
      <c r="E1951" s="42" t="s">
        <v>1367</v>
      </c>
      <c r="F1951" s="25">
        <v>3.9673675E7</v>
      </c>
      <c r="G1951" s="15" t="str">
        <f>VLOOKUP(TEXT(F1951,"0"),'Nacionalidades de todo por dni'!$A$2:$B$2168,2,0)</f>
        <v>Argentina</v>
      </c>
      <c r="H1951" s="18"/>
      <c r="I1951" s="15"/>
      <c r="J1951" s="15"/>
      <c r="K1951" s="18" t="str">
        <f>VLOOKUP(F1951,'Datos por dni'!$B$10:$AM$2168,11,0)</f>
        <v>Días de semana por la tarde</v>
      </c>
      <c r="L1951" s="15"/>
      <c r="M1951" s="15"/>
      <c r="N1951" s="15"/>
      <c r="O1951" s="15"/>
      <c r="P1951" s="15"/>
      <c r="Q1951" s="15"/>
    </row>
    <row r="1952">
      <c r="A1952" s="9" t="s">
        <v>673</v>
      </c>
      <c r="B1952" s="80">
        <f>VLOOKUP(F1952,'Datos por dni'!$B$1217:$AT$2185,2,0)</f>
        <v>44587.8084</v>
      </c>
      <c r="C1952" s="15" t="str">
        <f>VLOOKUP(F1952,'Datos por dni'!$B$1217:$V$2185,9,0)</f>
        <v/>
      </c>
      <c r="D1952" s="15" t="str">
        <f>IFERROR(__xludf.DUMMYFUNCTION("IF(REGEXMATCH(E1952,""^[0-9]{8}$""),""DNI"",IF(E1952&lt;&gt;"""",""OTRO"",""""))"),"DNI")</f>
        <v>DNI</v>
      </c>
      <c r="E1952" s="42" t="s">
        <v>1368</v>
      </c>
      <c r="F1952" s="25">
        <v>4.4412658E7</v>
      </c>
      <c r="G1952" s="15" t="str">
        <f>VLOOKUP(TEXT(F1952,"0"),'Nacionalidades de todo por dni'!$A$2:$B$2168,2,0)</f>
        <v>Argentina</v>
      </c>
      <c r="H1952" s="18"/>
      <c r="I1952" s="15"/>
      <c r="J1952" s="15"/>
      <c r="K1952" s="18" t="str">
        <f>VLOOKUP(F1952,'Datos por dni'!$B$10:$AM$2168,11,0)</f>
        <v>Fines de semana y feriados</v>
      </c>
      <c r="L1952" s="15"/>
      <c r="M1952" s="15"/>
      <c r="N1952" s="15"/>
      <c r="O1952" s="15"/>
      <c r="P1952" s="15"/>
      <c r="Q1952" s="15"/>
    </row>
    <row r="1953">
      <c r="A1953" s="9" t="s">
        <v>673</v>
      </c>
      <c r="B1953" s="80">
        <f>VLOOKUP(F1953,'Datos por dni'!$B$1217:$AT$2185,2,0)</f>
        <v>44592.99993</v>
      </c>
      <c r="C1953" s="15" t="str">
        <f>VLOOKUP(F1953,'Datos por dni'!$B$1217:$V$2185,9,0)</f>
        <v/>
      </c>
      <c r="D1953" s="15" t="str">
        <f>IFERROR(__xludf.DUMMYFUNCTION("IF(REGEXMATCH(E1953,""^[0-9]{8}$""),""DNI"",IF(E1953&lt;&gt;"""",""OTRO"",""""))"),"DNI")</f>
        <v>DNI</v>
      </c>
      <c r="E1953" s="42" t="s">
        <v>1369</v>
      </c>
      <c r="F1953" s="25">
        <v>4.1389624E7</v>
      </c>
      <c r="G1953" s="15" t="str">
        <f>VLOOKUP(TEXT(F1953,"0"),'Nacionalidades de todo por dni'!$A$2:$B$2168,2,0)</f>
        <v>Argentina</v>
      </c>
      <c r="H1953" s="18"/>
      <c r="I1953" s="15"/>
      <c r="J1953" s="15"/>
      <c r="K1953" s="18" t="str">
        <f>VLOOKUP(F1953,'Datos por dni'!$B$10:$AM$2168,11,0)</f>
        <v>Fines de semana y feriados</v>
      </c>
      <c r="L1953" s="15"/>
      <c r="M1953" s="15"/>
      <c r="N1953" s="15"/>
      <c r="O1953" s="15"/>
      <c r="P1953" s="15"/>
      <c r="Q1953" s="15"/>
    </row>
    <row r="1954">
      <c r="A1954" s="9" t="s">
        <v>673</v>
      </c>
      <c r="B1954" s="80">
        <f>VLOOKUP(F1954,'Datos por dni'!$B$1217:$AT$2185,2,0)</f>
        <v>44491.95413</v>
      </c>
      <c r="C1954" s="15" t="str">
        <f>VLOOKUP(F1954,'Datos por dni'!$B$1217:$V$2185,9,0)</f>
        <v/>
      </c>
      <c r="D1954" s="15" t="str">
        <f>IFERROR(__xludf.DUMMYFUNCTION("IF(REGEXMATCH(E1954,""^[0-9]{8}$""),""DNI"",IF(E1954&lt;&gt;"""",""OTRO"",""""))"),"DNI")</f>
        <v>DNI</v>
      </c>
      <c r="E1954" s="42" t="s">
        <v>1288</v>
      </c>
      <c r="F1954" s="25">
        <v>4.5419799E7</v>
      </c>
      <c r="G1954" s="15" t="str">
        <f>VLOOKUP(TEXT(F1954,"0"),'Nacionalidades de todo por dni'!$A$2:$B$2168,2,0)</f>
        <v>Argentina</v>
      </c>
      <c r="H1954" s="18"/>
      <c r="I1954" s="15"/>
      <c r="J1954" s="15"/>
      <c r="K1954" s="18" t="str">
        <f>VLOOKUP(F1954,'Datos por dni'!$B$10:$AM$2168,11,0)</f>
        <v>Algunos días de la semana por la mañana </v>
      </c>
      <c r="L1954" s="15"/>
      <c r="M1954" s="15"/>
      <c r="N1954" s="15"/>
      <c r="O1954" s="15"/>
      <c r="P1954" s="15"/>
      <c r="Q1954" s="15"/>
    </row>
    <row r="1955">
      <c r="A1955" s="9" t="s">
        <v>673</v>
      </c>
      <c r="B1955" s="80">
        <f>VLOOKUP(F1955,'Datos por dni'!$B$1217:$AT$2185,2,0)</f>
        <v>44594.93888</v>
      </c>
      <c r="C1955" s="15" t="str">
        <f>VLOOKUP(F1955,'Datos por dni'!$B$1217:$V$2185,9,0)</f>
        <v/>
      </c>
      <c r="D1955" s="15" t="str">
        <f>IFERROR(__xludf.DUMMYFUNCTION("IF(REGEXMATCH(E1955,""^[0-9]{8}$""),""DNI"",IF(E1955&lt;&gt;"""",""OTRO"",""""))"),"DNI")</f>
        <v>DNI</v>
      </c>
      <c r="E1955" s="42" t="s">
        <v>1370</v>
      </c>
      <c r="F1955" s="101">
        <v>4.0230588E7</v>
      </c>
      <c r="G1955" s="15" t="str">
        <f>VLOOKUP(TEXT(F1955,"0"),'Nacionalidades de todo por dni'!$A$2:$B$2168,2,0)</f>
        <v>Argentina</v>
      </c>
      <c r="H1955" s="18"/>
      <c r="I1955" s="15"/>
      <c r="J1955" s="15"/>
      <c r="K1955" s="18" t="str">
        <f>VLOOKUP(F1955,'Datos por dni'!$B$10:$AM$2168,11,0)</f>
        <v>Fines de semana y feriados</v>
      </c>
      <c r="L1955" s="15"/>
      <c r="M1955" s="15"/>
      <c r="N1955" s="15"/>
      <c r="O1955" s="15"/>
      <c r="P1955" s="15"/>
      <c r="Q1955" s="15"/>
    </row>
    <row r="1956">
      <c r="A1956" s="9" t="s">
        <v>673</v>
      </c>
      <c r="B1956" s="80">
        <f>VLOOKUP(F1956,'Datos por dni'!$B$1217:$AT$2185,2,0)</f>
        <v>44596.00798</v>
      </c>
      <c r="C1956" s="15" t="str">
        <f>VLOOKUP(F1956,'Datos por dni'!$B$1217:$V$2185,9,0)</f>
        <v/>
      </c>
      <c r="D1956" s="15" t="str">
        <f>IFERROR(__xludf.DUMMYFUNCTION("IF(REGEXMATCH(E1956,""^[0-9]{8}$""),""DNI"",IF(E1956&lt;&gt;"""",""OTRO"",""""))"),"DNI")</f>
        <v>DNI</v>
      </c>
      <c r="E1956" s="42" t="s">
        <v>1371</v>
      </c>
      <c r="F1956" s="101">
        <v>3.1686888E7</v>
      </c>
      <c r="G1956" s="15" t="str">
        <f>VLOOKUP(TEXT(F1956,"0"),'Nacionalidades de todo por dni'!$A$2:$B$2168,2,0)</f>
        <v>Argentina</v>
      </c>
      <c r="H1956" s="18"/>
      <c r="I1956" s="15"/>
      <c r="J1956" s="15"/>
      <c r="K1956" s="18" t="str">
        <f>VLOOKUP(F1956,'Datos por dni'!$B$10:$AM$2168,11,0)</f>
        <v>Fines de semana y feriados</v>
      </c>
      <c r="L1956" s="15"/>
      <c r="M1956" s="15"/>
      <c r="N1956" s="15"/>
      <c r="O1956" s="15"/>
      <c r="P1956" s="15"/>
      <c r="Q1956" s="15"/>
    </row>
    <row r="1957">
      <c r="A1957" s="9" t="s">
        <v>673</v>
      </c>
      <c r="B1957" s="80">
        <f>VLOOKUP(F1957,'Datos por dni'!$B$1217:$AT$2185,2,0)</f>
        <v>44596.65797</v>
      </c>
      <c r="C1957" s="15" t="str">
        <f>VLOOKUP(F1957,'Datos por dni'!$B$1217:$V$2185,9,0)</f>
        <v/>
      </c>
      <c r="D1957" s="15" t="str">
        <f>IFERROR(__xludf.DUMMYFUNCTION("IF(REGEXMATCH(E1957,""^[0-9]{8}$""),""DNI"",IF(E1957&lt;&gt;"""",""OTRO"",""""))"),"DNI")</f>
        <v>DNI</v>
      </c>
      <c r="E1957" s="42" t="s">
        <v>1372</v>
      </c>
      <c r="F1957" s="101">
        <v>2.6908021E7</v>
      </c>
      <c r="G1957" s="15" t="str">
        <f>VLOOKUP(TEXT(F1957,"0"),'Nacionalidades de todo por dni'!$A$2:$B$2168,2,0)</f>
        <v>Argentina</v>
      </c>
      <c r="H1957" s="18"/>
      <c r="I1957" s="15"/>
      <c r="J1957" s="15"/>
      <c r="K1957" s="18" t="str">
        <f>VLOOKUP(F1957,'Datos por dni'!$B$10:$AM$2168,11,0)</f>
        <v>Podría ser día de semana por la tarde o algún fin de semana o feriado, dependiendo de la actividad, lugar y duración</v>
      </c>
      <c r="L1957" s="15"/>
      <c r="M1957" s="15"/>
      <c r="N1957" s="15"/>
      <c r="O1957" s="15"/>
      <c r="P1957" s="15"/>
      <c r="Q1957" s="15"/>
    </row>
    <row r="1958">
      <c r="A1958" s="9" t="s">
        <v>673</v>
      </c>
      <c r="B1958" s="80">
        <f>VLOOKUP(F1958,'Datos por dni'!$B$1217:$AT$2185,2,0)</f>
        <v>44597.55776</v>
      </c>
      <c r="C1958" s="15" t="str">
        <f>VLOOKUP(F1958,'Datos por dni'!$B$1217:$V$2185,9,0)</f>
        <v/>
      </c>
      <c r="D1958" s="15" t="str">
        <f>IFERROR(__xludf.DUMMYFUNCTION("IF(REGEXMATCH(E1958,""^[0-9]{8}$""),""DNI"",IF(E1958&lt;&gt;"""",""OTRO"",""""))"),"DNI")</f>
        <v>DNI</v>
      </c>
      <c r="E1958" s="42" t="s">
        <v>1373</v>
      </c>
      <c r="F1958" s="101">
        <v>4.2588104E7</v>
      </c>
      <c r="G1958" s="15" t="str">
        <f>VLOOKUP(TEXT(F1958,"0"),'Nacionalidades de todo por dni'!$A$2:$B$2168,2,0)</f>
        <v>Argentina</v>
      </c>
      <c r="H1958" s="18"/>
      <c r="I1958" s="15"/>
      <c r="J1958" s="15"/>
      <c r="K1958" s="18" t="str">
        <f>VLOOKUP(F1958,'Datos por dni'!$B$10:$AM$2168,11,0)</f>
        <v>Fines de semana y feriados</v>
      </c>
      <c r="L1958" s="15"/>
      <c r="M1958" s="15"/>
      <c r="N1958" s="15"/>
      <c r="O1958" s="15"/>
      <c r="P1958" s="15"/>
      <c r="Q1958" s="15"/>
    </row>
    <row r="1959">
      <c r="A1959" s="9" t="s">
        <v>673</v>
      </c>
      <c r="B1959" s="80">
        <f>VLOOKUP(F1959,'Datos por dni'!$B$1217:$AT$2185,2,0)</f>
        <v>44597.92936</v>
      </c>
      <c r="C1959" s="15" t="str">
        <f>VLOOKUP(F1959,'Datos por dni'!$B$1217:$V$2185,9,0)</f>
        <v/>
      </c>
      <c r="D1959" s="15" t="str">
        <f>IFERROR(__xludf.DUMMYFUNCTION("IF(REGEXMATCH(E1959,""^[0-9]{8}$""),""DNI"",IF(E1959&lt;&gt;"""",""OTRO"",""""))"),"DNI")</f>
        <v>DNI</v>
      </c>
      <c r="E1959" s="42" t="s">
        <v>1374</v>
      </c>
      <c r="F1959" s="101">
        <v>3.4461709E7</v>
      </c>
      <c r="G1959" s="15" t="str">
        <f>VLOOKUP(TEXT(F1959,"0"),'Nacionalidades de todo por dni'!$A$2:$B$2168,2,0)</f>
        <v>Argentina</v>
      </c>
      <c r="H1959" s="18"/>
      <c r="I1959" s="15"/>
      <c r="J1959" s="15"/>
      <c r="K1959" s="18" t="str">
        <f>VLOOKUP(F1959,'Datos por dni'!$B$10:$AM$2168,11,0)</f>
        <v>Fines de semana y feriados</v>
      </c>
      <c r="L1959" s="15"/>
      <c r="M1959" s="15"/>
      <c r="N1959" s="15"/>
      <c r="O1959" s="15"/>
      <c r="P1959" s="15"/>
      <c r="Q1959" s="15"/>
    </row>
    <row r="1960">
      <c r="A1960" s="9" t="s">
        <v>673</v>
      </c>
      <c r="B1960" s="80">
        <f>VLOOKUP(F1960,'Datos por dni'!$B$1217:$AT$2185,2,0)</f>
        <v>44598.97732</v>
      </c>
      <c r="C1960" s="15" t="str">
        <f>VLOOKUP(F1960,'Datos por dni'!$B$1217:$V$2185,9,0)</f>
        <v/>
      </c>
      <c r="D1960" s="15" t="str">
        <f>IFERROR(__xludf.DUMMYFUNCTION("IF(REGEXMATCH(E1960,""^[0-9]{8}$""),""DNI"",IF(E1960&lt;&gt;"""",""OTRO"",""""))"),"DNI")</f>
        <v>DNI</v>
      </c>
      <c r="E1960" s="42" t="s">
        <v>1375</v>
      </c>
      <c r="F1960" s="101">
        <v>4.293196E7</v>
      </c>
      <c r="G1960" s="15" t="str">
        <f>VLOOKUP(TEXT(F1960,"0"),'Nacionalidades de todo por dni'!$A$2:$B$2168,2,0)</f>
        <v>Argentina</v>
      </c>
      <c r="H1960" s="18"/>
      <c r="I1960" s="15"/>
      <c r="J1960" s="15"/>
      <c r="K1960" s="18" t="str">
        <f>VLOOKUP(F1960,'Datos por dni'!$B$10:$AM$2168,11,0)</f>
        <v>Fines de semana y feriados</v>
      </c>
      <c r="L1960" s="15"/>
      <c r="M1960" s="15"/>
      <c r="N1960" s="15"/>
      <c r="O1960" s="15"/>
      <c r="P1960" s="15"/>
      <c r="Q1960" s="15"/>
    </row>
    <row r="1961">
      <c r="A1961" s="9" t="s">
        <v>673</v>
      </c>
      <c r="B1961" s="80">
        <f>VLOOKUP(F1961,'Datos por dni'!$B$1217:$AT$2185,2,0)</f>
        <v>44602.62948</v>
      </c>
      <c r="C1961" s="15" t="str">
        <f>VLOOKUP(F1961,'Datos por dni'!$B$1217:$V$2185,9,0)</f>
        <v/>
      </c>
      <c r="D1961" s="15" t="str">
        <f>IFERROR(__xludf.DUMMYFUNCTION("IF(REGEXMATCH(E1961,""^[0-9]{8}$""),""DNI"",IF(E1961&lt;&gt;"""",""OTRO"",""""))"),"DNI")</f>
        <v>DNI</v>
      </c>
      <c r="E1961" s="42" t="s">
        <v>279</v>
      </c>
      <c r="F1961" s="101">
        <v>2.8169008E7</v>
      </c>
      <c r="G1961" s="15" t="str">
        <f>VLOOKUP(TEXT(F1961,"0"),'Nacionalidades de todo por dni'!$A$2:$B$2168,2,0)</f>
        <v>Argentina</v>
      </c>
      <c r="H1961" s="18" t="str">
        <f>LEFT(K1961,1)</f>
        <v>4</v>
      </c>
      <c r="I1961" s="18" t="str">
        <f>IF(ISNUMBER(SEARCH("veces",K1961)),MID(K1961,FIND("veces",K1961)-2,1),"")</f>
        <v>3</v>
      </c>
      <c r="J1961" s="15"/>
      <c r="K1961" s="18" t="str">
        <f>VLOOKUP(F1961,'Datos por dni'!$B$10:$AM$2168,11,0)</f>
        <v>4 horas diarias, 3 veces por semana, de lunes a viernes por la MAÑANA.</v>
      </c>
      <c r="L1961" s="15"/>
      <c r="M1961" s="15"/>
      <c r="N1961" s="15"/>
      <c r="O1961" s="15"/>
      <c r="P1961" s="15"/>
      <c r="Q1961" s="15"/>
    </row>
    <row r="1962">
      <c r="A1962" s="9" t="s">
        <v>673</v>
      </c>
      <c r="B1962" s="80">
        <f>VLOOKUP(F1962,'Datos por dni'!$B$1217:$AT$2185,2,0)</f>
        <v>44603.02281</v>
      </c>
      <c r="C1962" s="15" t="str">
        <f>VLOOKUP(F1962,'Datos por dni'!$B$1217:$V$2185,9,0)</f>
        <v/>
      </c>
      <c r="D1962" s="15" t="str">
        <f>IFERROR(__xludf.DUMMYFUNCTION("IF(REGEXMATCH(E1962,""^[0-9]{8}$""),""DNI"",IF(E1962&lt;&gt;"""",""OTRO"",""""))"),"DNI")</f>
        <v>DNI</v>
      </c>
      <c r="E1962" s="42" t="s">
        <v>1376</v>
      </c>
      <c r="F1962" s="101">
        <v>4.3438323E7</v>
      </c>
      <c r="G1962" s="15" t="str">
        <f>VLOOKUP(TEXT(F1962,"0"),'Nacionalidades de todo por dni'!$A$2:$B$2168,2,0)</f>
        <v>Argentina</v>
      </c>
      <c r="H1962" s="18"/>
      <c r="I1962" s="15"/>
      <c r="J1962" s="15"/>
      <c r="K1962" s="18" t="str">
        <f>VLOOKUP(F1962,'Datos por dni'!$B$10:$AM$2168,11,0)</f>
        <v>Fines de semana y feriados</v>
      </c>
      <c r="L1962" s="15"/>
      <c r="M1962" s="15"/>
      <c r="N1962" s="15"/>
      <c r="O1962" s="15"/>
      <c r="P1962" s="15"/>
      <c r="Q1962" s="15"/>
    </row>
    <row r="1963">
      <c r="A1963" s="9" t="s">
        <v>673</v>
      </c>
      <c r="B1963" s="80">
        <f>VLOOKUP(F1963,'Datos por dni'!$B$1217:$AT$2185,2,0)</f>
        <v>44603.3755</v>
      </c>
      <c r="C1963" s="15" t="str">
        <f>VLOOKUP(F1963,'Datos por dni'!$B$1217:$V$2185,9,0)</f>
        <v/>
      </c>
      <c r="D1963" s="15" t="str">
        <f>IFERROR(__xludf.DUMMYFUNCTION("IF(REGEXMATCH(E1963,""^[0-9]{8}$""),""DNI"",IF(E1963&lt;&gt;"""",""OTRO"",""""))"),"DNI")</f>
        <v>DNI</v>
      </c>
      <c r="E1963" s="42" t="s">
        <v>1377</v>
      </c>
      <c r="F1963" s="101">
        <v>3.4112851E7</v>
      </c>
      <c r="G1963" s="15" t="str">
        <f>VLOOKUP(TEXT(F1963,"0"),'Nacionalidades de todo por dni'!$A$2:$B$2168,2,0)</f>
        <v>Argentina</v>
      </c>
      <c r="H1963" s="18"/>
      <c r="I1963" s="15"/>
      <c r="J1963" s="15"/>
      <c r="K1963" s="18" t="str">
        <f>VLOOKUP(F1963,'Datos por dni'!$B$10:$AM$2168,11,0)</f>
        <v>Fines de semana y feriados</v>
      </c>
      <c r="L1963" s="15"/>
      <c r="M1963" s="15"/>
      <c r="N1963" s="15"/>
      <c r="O1963" s="15"/>
      <c r="P1963" s="15"/>
      <c r="Q1963" s="15"/>
    </row>
    <row r="1964">
      <c r="A1964" s="9" t="s">
        <v>673</v>
      </c>
      <c r="B1964" s="80">
        <f>VLOOKUP(F1964,'Datos por dni'!$B$1217:$AT$2185,2,0)</f>
        <v>44603.91818</v>
      </c>
      <c r="C1964" s="15" t="str">
        <f>VLOOKUP(F1964,'Datos por dni'!$B$1217:$V$2185,9,0)</f>
        <v/>
      </c>
      <c r="D1964" s="15" t="str">
        <f>IFERROR(__xludf.DUMMYFUNCTION("IF(REGEXMATCH(E1964,""^[0-9]{8}$""),""DNI"",IF(E1964&lt;&gt;"""",""OTRO"",""""))"),"DNI")</f>
        <v>DNI</v>
      </c>
      <c r="E1964" s="42" t="s">
        <v>1378</v>
      </c>
      <c r="F1964" s="101">
        <v>4.2145446E7</v>
      </c>
      <c r="G1964" s="15" t="str">
        <f>VLOOKUP(TEXT(F1964,"0"),'Nacionalidades de todo por dni'!$A$2:$B$2168,2,0)</f>
        <v>Argentina</v>
      </c>
      <c r="H1964" s="18"/>
      <c r="I1964" s="15"/>
      <c r="J1964" s="15"/>
      <c r="K1964" s="18" t="str">
        <f>VLOOKUP(F1964,'Datos por dni'!$B$10:$AM$2168,11,0)</f>
        <v>Días de semana por la mañana</v>
      </c>
      <c r="L1964" s="15"/>
      <c r="M1964" s="15"/>
      <c r="N1964" s="15"/>
      <c r="O1964" s="15"/>
      <c r="P1964" s="15"/>
      <c r="Q1964" s="15"/>
    </row>
    <row r="1965">
      <c r="A1965" s="9" t="s">
        <v>673</v>
      </c>
      <c r="B1965" s="80">
        <f>VLOOKUP(F1965,'Datos por dni'!$B$1217:$AT$2185,2,0)</f>
        <v>44604.4572</v>
      </c>
      <c r="C1965" s="15" t="str">
        <f>VLOOKUP(F1965,'Datos por dni'!$B$1217:$V$2185,9,0)</f>
        <v/>
      </c>
      <c r="D1965" s="15" t="str">
        <f>IFERROR(__xludf.DUMMYFUNCTION("IF(REGEXMATCH(E1965,""^[0-9]{8}$""),""DNI"",IF(E1965&lt;&gt;"""",""OTRO"",""""))"),"DNI")</f>
        <v>DNI</v>
      </c>
      <c r="E1965" s="42" t="s">
        <v>1379</v>
      </c>
      <c r="F1965" s="101">
        <v>4.4005991E7</v>
      </c>
      <c r="G1965" s="15" t="str">
        <f>VLOOKUP(TEXT(F1965,"0"),'Nacionalidades de todo por dni'!$A$2:$B$2168,2,0)</f>
        <v>Argentina</v>
      </c>
      <c r="H1965" s="18"/>
      <c r="I1965" s="15"/>
      <c r="J1965" s="15"/>
      <c r="K1965" s="18" t="str">
        <f>VLOOKUP(F1965,'Datos por dni'!$B$10:$AM$2168,11,0)</f>
        <v>Jueves todo el día. Martes por la tarde. Fines de semana y feriados.</v>
      </c>
      <c r="L1965" s="15"/>
      <c r="M1965" s="15"/>
      <c r="N1965" s="15"/>
      <c r="O1965" s="15"/>
      <c r="P1965" s="15"/>
      <c r="Q1965" s="15"/>
    </row>
    <row r="1966">
      <c r="A1966" s="9" t="s">
        <v>673</v>
      </c>
      <c r="B1966" s="80">
        <f>VLOOKUP(F1966,'Datos por dni'!$B$1217:$AT$2185,2,0)</f>
        <v>44606.4931</v>
      </c>
      <c r="C1966" s="15" t="str">
        <f>VLOOKUP(F1966,'Datos por dni'!$B$1217:$V$2185,9,0)</f>
        <v/>
      </c>
      <c r="D1966" s="15" t="str">
        <f>IFERROR(__xludf.DUMMYFUNCTION("IF(REGEXMATCH(E1966,""^[0-9]{8}$""),""DNI"",IF(E1966&lt;&gt;"""",""OTRO"",""""))"),"DNI")</f>
        <v>DNI</v>
      </c>
      <c r="E1966" s="42" t="s">
        <v>1380</v>
      </c>
      <c r="F1966" s="101">
        <v>4.0814595E7</v>
      </c>
      <c r="G1966" s="15" t="str">
        <f>VLOOKUP(TEXT(F1966,"0"),'Nacionalidades de todo por dni'!$A$2:$B$2168,2,0)</f>
        <v>Argentina</v>
      </c>
      <c r="H1966" s="18"/>
      <c r="I1966" s="15"/>
      <c r="J1966" s="15"/>
      <c r="K1966" s="18" t="str">
        <f>VLOOKUP(F1966,'Datos por dni'!$B$10:$AM$2168,11,0)</f>
        <v>Días de semana por la tarde</v>
      </c>
      <c r="L1966" s="15"/>
      <c r="M1966" s="15"/>
      <c r="N1966" s="15"/>
      <c r="O1966" s="15"/>
      <c r="P1966" s="15"/>
      <c r="Q1966" s="15"/>
    </row>
    <row r="1967">
      <c r="A1967" s="9" t="s">
        <v>673</v>
      </c>
      <c r="B1967" s="80">
        <f>VLOOKUP(F1967,'Datos por dni'!$B$1217:$AT$2185,2,0)</f>
        <v>44606.49439</v>
      </c>
      <c r="C1967" s="15" t="str">
        <f>VLOOKUP(F1967,'Datos por dni'!$B$1217:$V$2185,9,0)</f>
        <v/>
      </c>
      <c r="D1967" s="15" t="str">
        <f>IFERROR(__xludf.DUMMYFUNCTION("IF(REGEXMATCH(E1967,""^[0-9]{8}$""),""DNI"",IF(E1967&lt;&gt;"""",""OTRO"",""""))"),"DNI")</f>
        <v>DNI</v>
      </c>
      <c r="E1967" s="42" t="s">
        <v>1381</v>
      </c>
      <c r="F1967" s="101">
        <v>3.565307E7</v>
      </c>
      <c r="G1967" s="15" t="str">
        <f>VLOOKUP(TEXT(F1967,"0"),'Nacionalidades de todo por dni'!$A$2:$B$2168,2,0)</f>
        <v>Argentina</v>
      </c>
      <c r="H1967" s="18"/>
      <c r="I1967" s="15"/>
      <c r="J1967" s="15"/>
      <c r="K1967" s="18" t="str">
        <f>VLOOKUP(F1967,'Datos por dni'!$B$10:$AM$2168,11,0)</f>
        <v>Días de semana por la mañana</v>
      </c>
      <c r="L1967" s="15"/>
      <c r="M1967" s="15"/>
      <c r="N1967" s="15"/>
      <c r="O1967" s="15"/>
      <c r="P1967" s="15"/>
      <c r="Q1967" s="15"/>
    </row>
    <row r="1968">
      <c r="A1968" s="9" t="s">
        <v>673</v>
      </c>
      <c r="B1968" s="80">
        <f>VLOOKUP(F1968,'Datos por dni'!$B$1217:$AT$2185,2,0)</f>
        <v>44606.599</v>
      </c>
      <c r="C1968" s="15" t="str">
        <f>VLOOKUP(F1968,'Datos por dni'!$B$1217:$V$2185,9,0)</f>
        <v/>
      </c>
      <c r="D1968" s="15" t="str">
        <f>IFERROR(__xludf.DUMMYFUNCTION("IF(REGEXMATCH(E1968,""^[0-9]{8}$""),""DNI"",IF(E1968&lt;&gt;"""",""OTRO"",""""))"),"DNI")</f>
        <v>DNI</v>
      </c>
      <c r="E1968" s="42" t="s">
        <v>1382</v>
      </c>
      <c r="F1968" s="101">
        <v>4.0387414E7</v>
      </c>
      <c r="G1968" s="15" t="str">
        <f>VLOOKUP(TEXT(F1968,"0"),'Nacionalidades de todo por dni'!$A$2:$B$2168,2,0)</f>
        <v>Argentina</v>
      </c>
      <c r="H1968" s="18"/>
      <c r="I1968" s="15"/>
      <c r="J1968" s="15"/>
      <c r="K1968" s="18" t="str">
        <f>VLOOKUP(F1968,'Datos por dni'!$B$10:$AM$2168,11,0)</f>
        <v>Fines de semana y feriados</v>
      </c>
      <c r="L1968" s="15"/>
      <c r="M1968" s="15"/>
      <c r="N1968" s="15"/>
      <c r="O1968" s="15"/>
      <c r="P1968" s="15"/>
      <c r="Q1968" s="15"/>
    </row>
    <row r="1969">
      <c r="A1969" s="9" t="s">
        <v>673</v>
      </c>
      <c r="B1969" s="80">
        <f>VLOOKUP(F1969,'Datos por dni'!$B$1217:$AT$2185,2,0)</f>
        <v>44606.61659</v>
      </c>
      <c r="C1969" s="15" t="str">
        <f>VLOOKUP(F1969,'Datos por dni'!$B$1217:$V$2185,9,0)</f>
        <v/>
      </c>
      <c r="D1969" s="15" t="str">
        <f>IFERROR(__xludf.DUMMYFUNCTION("IF(REGEXMATCH(E1969,""^[0-9]{8}$""),""DNI"",IF(E1969&lt;&gt;"""",""OTRO"",""""))"),"DNI")</f>
        <v>DNI</v>
      </c>
      <c r="E1969" s="42" t="s">
        <v>1383</v>
      </c>
      <c r="F1969" s="101">
        <v>2.1587329E7</v>
      </c>
      <c r="G1969" s="15" t="str">
        <f>VLOOKUP(TEXT(F1969,"0"),'Nacionalidades de todo por dni'!$A$2:$B$2168,2,0)</f>
        <v>Argentina</v>
      </c>
      <c r="H1969" s="18"/>
      <c r="I1969" s="15"/>
      <c r="J1969" s="15"/>
      <c r="K1969" s="18" t="str">
        <f>VLOOKUP(F1969,'Datos por dni'!$B$10:$AM$2168,11,0)</f>
        <v>cualquiera de las anteriores, siempre a confirmar</v>
      </c>
      <c r="L1969" s="15"/>
      <c r="M1969" s="15"/>
      <c r="N1969" s="15"/>
      <c r="O1969" s="15"/>
      <c r="P1969" s="15"/>
      <c r="Q1969" s="15"/>
    </row>
    <row r="1970">
      <c r="A1970" s="9" t="s">
        <v>673</v>
      </c>
      <c r="B1970" s="80">
        <f>VLOOKUP(F1970,'Datos por dni'!$B$1217:$AT$2185,2,0)</f>
        <v>44606.74631</v>
      </c>
      <c r="C1970" s="15" t="str">
        <f>VLOOKUP(F1970,'Datos por dni'!$B$1217:$V$2185,9,0)</f>
        <v/>
      </c>
      <c r="D1970" s="15" t="str">
        <f>IFERROR(__xludf.DUMMYFUNCTION("IF(REGEXMATCH(E1970,""^[0-9]{8}$""),""DNI"",IF(E1970&lt;&gt;"""",""OTRO"",""""))"),"DNI")</f>
        <v>DNI</v>
      </c>
      <c r="E1970" s="42" t="s">
        <v>1384</v>
      </c>
      <c r="F1970" s="101">
        <v>3.261767E7</v>
      </c>
      <c r="G1970" s="15" t="str">
        <f>VLOOKUP(TEXT(F1970,"0"),'Nacionalidades de todo por dni'!$A$2:$B$2168,2,0)</f>
        <v>Argentina</v>
      </c>
      <c r="H1970" s="18"/>
      <c r="I1970" s="15"/>
      <c r="J1970" s="15"/>
      <c r="K1970" s="18" t="str">
        <f>VLOOKUP(F1970,'Datos por dni'!$B$10:$AM$2168,11,0)</f>
        <v>Fines de semana y dias de semana por la tarde</v>
      </c>
      <c r="L1970" s="15"/>
      <c r="M1970" s="15"/>
      <c r="N1970" s="15"/>
      <c r="O1970" s="15"/>
      <c r="P1970" s="15"/>
      <c r="Q1970" s="15"/>
    </row>
    <row r="1971">
      <c r="A1971" s="9" t="s">
        <v>673</v>
      </c>
      <c r="B1971" s="80">
        <f>VLOOKUP(F1971,'Datos por dni'!$B$1217:$AT$2185,2,0)</f>
        <v>44606.84662</v>
      </c>
      <c r="C1971" s="15" t="str">
        <f>VLOOKUP(F1971,'Datos por dni'!$B$1217:$V$2185,9,0)</f>
        <v/>
      </c>
      <c r="D1971" s="15" t="str">
        <f>IFERROR(__xludf.DUMMYFUNCTION("IF(REGEXMATCH(E1971,""^[0-9]{8}$""),""DNI"",IF(E1971&lt;&gt;"""",""OTRO"",""""))"),"DNI")</f>
        <v>DNI</v>
      </c>
      <c r="E1971" s="42" t="s">
        <v>1385</v>
      </c>
      <c r="F1971" s="101">
        <v>4.3237506E7</v>
      </c>
      <c r="G1971" s="15" t="str">
        <f>VLOOKUP(TEXT(F1971,"0"),'Nacionalidades de todo por dni'!$A$2:$B$2168,2,0)</f>
        <v>Argentina</v>
      </c>
      <c r="H1971" s="18"/>
      <c r="I1971" s="15"/>
      <c r="J1971" s="15"/>
      <c r="K1971" s="18" t="str">
        <f>VLOOKUP(F1971,'Datos por dni'!$B$10:$AM$2168,11,0)</f>
        <v>Fines de semana y feriados</v>
      </c>
      <c r="L1971" s="15"/>
      <c r="M1971" s="15"/>
      <c r="N1971" s="15"/>
      <c r="O1971" s="15"/>
      <c r="P1971" s="15"/>
      <c r="Q1971" s="15"/>
    </row>
    <row r="1972">
      <c r="A1972" s="9" t="s">
        <v>673</v>
      </c>
      <c r="B1972" s="80">
        <f>VLOOKUP(F1972,'Datos por dni'!$B$1217:$AT$2185,2,0)</f>
        <v>44607.48053</v>
      </c>
      <c r="C1972" s="15" t="str">
        <f>VLOOKUP(F1972,'Datos por dni'!$B$1217:$V$2185,9,0)</f>
        <v/>
      </c>
      <c r="D1972" s="15" t="str">
        <f>IFERROR(__xludf.DUMMYFUNCTION("IF(REGEXMATCH(E1972,""^[0-9]{8}$""),""DNI"",IF(E1972&lt;&gt;"""",""OTRO"",""""))"),"DNI")</f>
        <v>DNI</v>
      </c>
      <c r="E1972" s="42" t="s">
        <v>1386</v>
      </c>
      <c r="F1972" s="101">
        <v>2.9694685E7</v>
      </c>
      <c r="G1972" s="15" t="str">
        <f>VLOOKUP(TEXT(F1972,"0"),'Nacionalidades de todo por dni'!$A$2:$B$2168,2,0)</f>
        <v>Argentina</v>
      </c>
      <c r="H1972" s="18"/>
      <c r="I1972" s="15"/>
      <c r="J1972" s="15"/>
      <c r="K1972" s="18" t="str">
        <f>VLOOKUP(F1972,'Datos por dni'!$B$10:$AM$2168,11,0)</f>
        <v>Días de semana por la tarde</v>
      </c>
      <c r="L1972" s="15"/>
      <c r="M1972" s="15"/>
      <c r="N1972" s="15"/>
      <c r="O1972" s="15"/>
      <c r="P1972" s="15"/>
      <c r="Q1972" s="15"/>
    </row>
    <row r="1973">
      <c r="A1973" s="9" t="s">
        <v>673</v>
      </c>
      <c r="B1973" s="80">
        <f>VLOOKUP(F1973,'Datos por dni'!$B$1217:$AT$2185,2,0)</f>
        <v>44607.50871</v>
      </c>
      <c r="C1973" s="15" t="str">
        <f>VLOOKUP(F1973,'Datos por dni'!$B$1217:$V$2185,9,0)</f>
        <v/>
      </c>
      <c r="D1973" s="15" t="str">
        <f>IFERROR(__xludf.DUMMYFUNCTION("IF(REGEXMATCH(E1973,""^[0-9]{8}$""),""DNI"",IF(E1973&lt;&gt;"""",""OTRO"",""""))"),"DNI")</f>
        <v>DNI</v>
      </c>
      <c r="E1973" s="42" t="s">
        <v>1387</v>
      </c>
      <c r="F1973" s="101">
        <v>2.2849218E7</v>
      </c>
      <c r="G1973" s="15" t="str">
        <f>VLOOKUP(TEXT(F1973,"0"),'Nacionalidades de todo por dni'!$A$2:$B$2168,2,0)</f>
        <v>Argentina</v>
      </c>
      <c r="H1973" s="18"/>
      <c r="I1973" s="15"/>
      <c r="J1973" s="15"/>
      <c r="K1973" s="18" t="str">
        <f>VLOOKUP(F1973,'Datos por dni'!$B$10:$AM$2168,11,0)</f>
        <v>Días de semana por la tarde</v>
      </c>
      <c r="L1973" s="15"/>
      <c r="M1973" s="15"/>
      <c r="N1973" s="15"/>
      <c r="O1973" s="15"/>
      <c r="P1973" s="15"/>
      <c r="Q1973" s="15"/>
    </row>
    <row r="1974">
      <c r="A1974" s="9" t="s">
        <v>673</v>
      </c>
      <c r="B1974" s="80">
        <f>VLOOKUP(F1974,'Datos por dni'!$B$1217:$AT$2185,2,0)</f>
        <v>44607.5341</v>
      </c>
      <c r="C1974" s="15" t="str">
        <f>VLOOKUP(F1974,'Datos por dni'!$B$1217:$V$2185,9,0)</f>
        <v/>
      </c>
      <c r="D1974" s="15" t="str">
        <f>IFERROR(__xludf.DUMMYFUNCTION("IF(REGEXMATCH(E1974,""^[0-9]{8}$""),""DNI"",IF(E1974&lt;&gt;"""",""OTRO"",""""))"),"DNI")</f>
        <v>DNI</v>
      </c>
      <c r="E1974" s="42" t="s">
        <v>1388</v>
      </c>
      <c r="F1974" s="101">
        <v>4.4690576E7</v>
      </c>
      <c r="G1974" s="15" t="str">
        <f>VLOOKUP(TEXT(F1974,"0"),'Nacionalidades de todo por dni'!$A$2:$B$2168,2,0)</f>
        <v>Argentina</v>
      </c>
      <c r="H1974" s="18"/>
      <c r="I1974" s="15"/>
      <c r="J1974" s="15"/>
      <c r="K1974" s="18" t="str">
        <f>VLOOKUP(F1974,'Datos por dni'!$B$10:$AM$2168,11,0)</f>
        <v>Días de semana por la tarde</v>
      </c>
      <c r="L1974" s="15"/>
      <c r="M1974" s="15"/>
      <c r="N1974" s="15"/>
      <c r="O1974" s="15"/>
      <c r="P1974" s="15"/>
      <c r="Q1974" s="15"/>
    </row>
    <row r="1975">
      <c r="A1975" s="9" t="s">
        <v>673</v>
      </c>
      <c r="B1975" s="80">
        <f>VLOOKUP(F1975,'Datos por dni'!$B$1217:$AT$2185,2,0)</f>
        <v>44607.70614</v>
      </c>
      <c r="C1975" s="15" t="str">
        <f>VLOOKUP(F1975,'Datos por dni'!$B$1217:$V$2185,9,0)</f>
        <v/>
      </c>
      <c r="D1975" s="15" t="str">
        <f>IFERROR(__xludf.DUMMYFUNCTION("IF(REGEXMATCH(E1975,""^[0-9]{8}$""),""DNI"",IF(E1975&lt;&gt;"""",""OTRO"",""""))"),"DNI")</f>
        <v>DNI</v>
      </c>
      <c r="E1975" s="42" t="s">
        <v>1389</v>
      </c>
      <c r="F1975" s="101">
        <v>3.6398916E7</v>
      </c>
      <c r="G1975" s="15" t="str">
        <f>VLOOKUP(TEXT(F1975,"0"),'Nacionalidades de todo por dni'!$A$2:$B$2168,2,0)</f>
        <v>Argentina</v>
      </c>
      <c r="H1975" s="18"/>
      <c r="I1975" s="15"/>
      <c r="J1975" s="15"/>
      <c r="K1975" s="18" t="str">
        <f>VLOOKUP(F1975,'Datos por dni'!$B$10:$AM$2168,11,0)</f>
        <v>Fines de semana y feriados</v>
      </c>
      <c r="L1975" s="15"/>
      <c r="M1975" s="15"/>
      <c r="N1975" s="15"/>
      <c r="O1975" s="15"/>
      <c r="P1975" s="15"/>
      <c r="Q1975" s="15"/>
    </row>
    <row r="1976">
      <c r="A1976" s="9" t="s">
        <v>673</v>
      </c>
      <c r="B1976" s="80">
        <f>VLOOKUP(F1976,'Datos por dni'!$B$1217:$AT$2185,2,0)</f>
        <v>44608.51292</v>
      </c>
      <c r="C1976" s="15" t="str">
        <f>VLOOKUP(F1976,'Datos por dni'!$B$1217:$V$2185,9,0)</f>
        <v/>
      </c>
      <c r="D1976" s="15" t="str">
        <f>IFERROR(__xludf.DUMMYFUNCTION("IF(REGEXMATCH(E1976,""^[0-9]{8}$""),""DNI"",IF(E1976&lt;&gt;"""",""OTRO"",""""))"),"DNI")</f>
        <v>DNI</v>
      </c>
      <c r="E1976" s="42" t="s">
        <v>1390</v>
      </c>
      <c r="F1976" s="101">
        <v>3.6930349E7</v>
      </c>
      <c r="G1976" s="15" t="str">
        <f>VLOOKUP(TEXT(F1976,"0"),'Nacionalidades de todo por dni'!$A$2:$B$2168,2,0)</f>
        <v>Argentina</v>
      </c>
      <c r="H1976" s="18"/>
      <c r="I1976" s="15"/>
      <c r="J1976" s="15"/>
      <c r="K1976" s="18" t="str">
        <f>VLOOKUP(F1976,'Datos por dni'!$B$10:$AM$2168,11,0)</f>
        <v>Fines de semana/feriados, dias de semana por la tarde, algunos dias a la mañana (A CONFIRMAR) </v>
      </c>
      <c r="L1976" s="15"/>
      <c r="M1976" s="15"/>
      <c r="N1976" s="15"/>
      <c r="O1976" s="15"/>
      <c r="P1976" s="15"/>
      <c r="Q1976" s="15"/>
    </row>
    <row r="1977">
      <c r="A1977" s="9" t="s">
        <v>673</v>
      </c>
      <c r="B1977" s="80">
        <f>VLOOKUP(F1977,'Datos por dni'!$B$1217:$AT$2185,2,0)</f>
        <v>44608.8515</v>
      </c>
      <c r="C1977" s="15" t="str">
        <f>VLOOKUP(F1977,'Datos por dni'!$B$1217:$V$2185,9,0)</f>
        <v/>
      </c>
      <c r="D1977" s="15" t="str">
        <f>IFERROR(__xludf.DUMMYFUNCTION("IF(REGEXMATCH(E1977,""^[0-9]{8}$""),""DNI"",IF(E1977&lt;&gt;"""",""OTRO"",""""))"),"DNI")</f>
        <v>DNI</v>
      </c>
      <c r="E1977" s="42" t="s">
        <v>1391</v>
      </c>
      <c r="F1977" s="101">
        <v>4.156393E7</v>
      </c>
      <c r="G1977" s="15" t="str">
        <f>VLOOKUP(TEXT(F1977,"0"),'Nacionalidades de todo por dni'!$A$2:$B$2168,2,0)</f>
        <v>Argentina</v>
      </c>
      <c r="H1977" s="18"/>
      <c r="I1977" s="15"/>
      <c r="J1977" s="15"/>
      <c r="K1977" s="18" t="str">
        <f>VLOOKUP(F1977,'Datos por dni'!$B$10:$AM$2168,11,0)</f>
        <v>Días de semana por la tarde</v>
      </c>
      <c r="L1977" s="15"/>
      <c r="M1977" s="15"/>
      <c r="N1977" s="15"/>
      <c r="O1977" s="15"/>
      <c r="P1977" s="15"/>
      <c r="Q1977" s="15"/>
    </row>
    <row r="1978">
      <c r="A1978" s="9" t="s">
        <v>673</v>
      </c>
      <c r="B1978" s="80">
        <f>VLOOKUP(F1978,'Datos por dni'!$B$1217:$AT$2185,2,0)</f>
        <v>44608.86934</v>
      </c>
      <c r="C1978" s="15" t="str">
        <f>VLOOKUP(F1978,'Datos por dni'!$B$1217:$V$2185,9,0)</f>
        <v/>
      </c>
      <c r="D1978" s="15" t="str">
        <f>IFERROR(__xludf.DUMMYFUNCTION("IF(REGEXMATCH(E1978,""^[0-9]{8}$""),""DNI"",IF(E1978&lt;&gt;"""",""OTRO"",""""))"),"DNI")</f>
        <v>DNI</v>
      </c>
      <c r="E1978" s="42" t="s">
        <v>1392</v>
      </c>
      <c r="F1978" s="101">
        <v>3.158394E7</v>
      </c>
      <c r="G1978" s="15" t="str">
        <f>VLOOKUP(TEXT(F1978,"0"),'Nacionalidades de todo por dni'!$A$2:$B$2168,2,0)</f>
        <v>Argentina</v>
      </c>
      <c r="H1978" s="18"/>
      <c r="I1978" s="15"/>
      <c r="J1978" s="15"/>
      <c r="K1978" s="18" t="str">
        <f>VLOOKUP(F1978,'Datos por dni'!$B$10:$AM$2168,11,0)</f>
        <v>Fines de semana y feriados podría pero siendo que trabajo 9 hs diarias y también estudio quizas no pueda todos</v>
      </c>
      <c r="L1978" s="15"/>
      <c r="M1978" s="15"/>
      <c r="N1978" s="15"/>
      <c r="O1978" s="15"/>
      <c r="P1978" s="15"/>
      <c r="Q1978" s="15"/>
    </row>
    <row r="1979">
      <c r="A1979" s="9" t="s">
        <v>673</v>
      </c>
      <c r="B1979" s="80">
        <f>VLOOKUP(F1979,'Datos por dni'!$B$1217:$AT$2185,2,0)</f>
        <v>44610.74802</v>
      </c>
      <c r="C1979" s="15" t="str">
        <f>VLOOKUP(F1979,'Datos por dni'!$B$1217:$V$2185,9,0)</f>
        <v/>
      </c>
      <c r="D1979" s="15" t="str">
        <f>IFERROR(__xludf.DUMMYFUNCTION("IF(REGEXMATCH(E1979,""^[0-9]{8}$""),""DNI"",IF(E1979&lt;&gt;"""",""OTRO"",""""))"),"DNI")</f>
        <v>DNI</v>
      </c>
      <c r="E1979" s="42" t="s">
        <v>1393</v>
      </c>
      <c r="F1979" s="101">
        <v>2.9889229E7</v>
      </c>
      <c r="G1979" s="15" t="str">
        <f>VLOOKUP(TEXT(F1979,"0"),'Nacionalidades de todo por dni'!$A$2:$B$2168,2,0)</f>
        <v>Argentina</v>
      </c>
      <c r="H1979" s="18"/>
      <c r="I1979" s="15"/>
      <c r="J1979" s="15"/>
      <c r="K1979" s="18" t="str">
        <f>VLOOKUP(F1979,'Datos por dni'!$B$10:$AM$2168,11,0)</f>
        <v>Fines de semana y feriados</v>
      </c>
      <c r="L1979" s="15"/>
      <c r="M1979" s="15"/>
      <c r="N1979" s="15"/>
      <c r="O1979" s="15"/>
      <c r="P1979" s="15"/>
      <c r="Q1979" s="15"/>
    </row>
    <row r="1980">
      <c r="A1980" s="9" t="s">
        <v>673</v>
      </c>
      <c r="B1980" s="80">
        <f>VLOOKUP(F1980,'Datos por dni'!$B$1217:$AT$2185,2,0)</f>
        <v>44611.47098</v>
      </c>
      <c r="C1980" s="15" t="str">
        <f>VLOOKUP(F1980,'Datos por dni'!$B$1217:$V$2185,9,0)</f>
        <v/>
      </c>
      <c r="D1980" s="15" t="str">
        <f>IFERROR(__xludf.DUMMYFUNCTION("IF(REGEXMATCH(E1980,""^[0-9]{8}$""),""DNI"",IF(E1980&lt;&gt;"""",""OTRO"",""""))"),"DNI")</f>
        <v>DNI</v>
      </c>
      <c r="E1980" s="42" t="s">
        <v>1394</v>
      </c>
      <c r="F1980" s="101">
        <v>3.5387508E7</v>
      </c>
      <c r="G1980" s="15" t="str">
        <f>VLOOKUP(TEXT(F1980,"0"),'Nacionalidades de todo por dni'!$A$2:$B$2168,2,0)</f>
        <v>Argentina</v>
      </c>
      <c r="H1980" s="18"/>
      <c r="I1980" s="15"/>
      <c r="J1980" s="15"/>
      <c r="K1980" s="18" t="str">
        <f>VLOOKUP(F1980,'Datos por dni'!$B$10:$AM$2168,11,0)</f>
        <v>Fines de semana y feriados</v>
      </c>
      <c r="L1980" s="15"/>
      <c r="M1980" s="15"/>
      <c r="N1980" s="15"/>
      <c r="O1980" s="15"/>
      <c r="P1980" s="15"/>
      <c r="Q1980" s="15"/>
    </row>
    <row r="1981">
      <c r="A1981" s="9" t="s">
        <v>673</v>
      </c>
      <c r="B1981" s="80">
        <f>VLOOKUP(F1981,'Datos por dni'!$B$1217:$AT$2185,2,0)</f>
        <v>44611.81265</v>
      </c>
      <c r="C1981" s="15" t="str">
        <f>VLOOKUP(F1981,'Datos por dni'!$B$1217:$V$2185,9,0)</f>
        <v/>
      </c>
      <c r="D1981" s="15" t="str">
        <f>IFERROR(__xludf.DUMMYFUNCTION("IF(REGEXMATCH(E1981,""^[0-9]{8}$""),""DNI"",IF(E1981&lt;&gt;"""",""OTRO"",""""))"),"DNI")</f>
        <v>DNI</v>
      </c>
      <c r="E1981" s="42" t="s">
        <v>1395</v>
      </c>
      <c r="F1981" s="101">
        <v>4.163933E7</v>
      </c>
      <c r="G1981" s="15" t="str">
        <f>VLOOKUP(TEXT(F1981,"0"),'Nacionalidades de todo por dni'!$A$2:$B$2168,2,0)</f>
        <v>Argentina</v>
      </c>
      <c r="H1981" s="18"/>
      <c r="I1981" s="15"/>
      <c r="J1981" s="15"/>
      <c r="K1981" s="18" t="str">
        <f>VLOOKUP(F1981,'Datos por dni'!$B$10:$AM$2168,11,0)</f>
        <v>Días de semana por la tarde/noche (por ej de 18 a 20hs). Horarios muy variados y flexibles ya que trabajo por mi cuenta. Ej: quizá de repente un lunes estoy disponible casi todo el día.</v>
      </c>
      <c r="L1981" s="15"/>
      <c r="M1981" s="15"/>
      <c r="N1981" s="15"/>
      <c r="O1981" s="15"/>
      <c r="P1981" s="15"/>
      <c r="Q1981" s="15"/>
    </row>
    <row r="1982">
      <c r="A1982" s="9" t="s">
        <v>673</v>
      </c>
      <c r="B1982" s="80">
        <f>VLOOKUP(F1982,'Datos por dni'!$B$1217:$AT$2185,2,0)</f>
        <v>44614.72376</v>
      </c>
      <c r="C1982" s="15" t="str">
        <f>VLOOKUP(F1982,'Datos por dni'!$B$1217:$V$2185,9,0)</f>
        <v/>
      </c>
      <c r="D1982" s="15" t="str">
        <f>IFERROR(__xludf.DUMMYFUNCTION("IF(REGEXMATCH(E1982,""^[0-9]{8}$""),""DNI"",IF(E1982&lt;&gt;"""",""OTRO"",""""))"),"DNI")</f>
        <v>DNI</v>
      </c>
      <c r="E1982" s="42" t="s">
        <v>1396</v>
      </c>
      <c r="F1982" s="101">
        <v>3.8424201E7</v>
      </c>
      <c r="G1982" s="15" t="str">
        <f>VLOOKUP(TEXT(F1982,"0"),'Nacionalidades de todo por dni'!$A$2:$B$2168,2,0)</f>
        <v>Argentina</v>
      </c>
      <c r="H1982" s="18"/>
      <c r="I1982" s="15"/>
      <c r="J1982" s="15"/>
      <c r="K1982" s="18" t="str">
        <f>VLOOKUP(F1982,'Datos por dni'!$B$10:$AM$2168,11,0)</f>
        <v>Días de semana por la mañana</v>
      </c>
      <c r="L1982" s="15"/>
      <c r="M1982" s="15"/>
      <c r="N1982" s="15"/>
      <c r="O1982" s="15"/>
      <c r="P1982" s="15"/>
      <c r="Q1982" s="15"/>
    </row>
    <row r="1983">
      <c r="A1983" s="9" t="s">
        <v>673</v>
      </c>
      <c r="B1983" s="80">
        <f>VLOOKUP(F1983,'Datos por dni'!$B$1217:$AT$2185,2,0)</f>
        <v>44616.49755</v>
      </c>
      <c r="C1983" s="15" t="str">
        <f>VLOOKUP(F1983,'Datos por dni'!$B$1217:$V$2185,9,0)</f>
        <v/>
      </c>
      <c r="D1983" s="15" t="str">
        <f>IFERROR(__xludf.DUMMYFUNCTION("IF(REGEXMATCH(E1983,""^[0-9]{8}$""),""DNI"",IF(E1983&lt;&gt;"""",""OTRO"",""""))"),"DNI")</f>
        <v>DNI</v>
      </c>
      <c r="E1983" s="42" t="s">
        <v>1397</v>
      </c>
      <c r="F1983" s="101">
        <v>4.6819674E7</v>
      </c>
      <c r="G1983" s="15" t="str">
        <f>VLOOKUP(TEXT(F1983,"0"),'Nacionalidades de todo por dni'!$A$2:$B$2168,2,0)</f>
        <v>Argentina</v>
      </c>
      <c r="H1983" s="18"/>
      <c r="I1983" s="15"/>
      <c r="J1983" s="15"/>
      <c r="K1983" s="18" t="str">
        <f>VLOOKUP(F1983,'Datos por dni'!$B$10:$AM$2168,11,0)</f>
        <v>Fines de semana y feriados</v>
      </c>
      <c r="L1983" s="15"/>
      <c r="M1983" s="15"/>
      <c r="N1983" s="15"/>
      <c r="O1983" s="15"/>
      <c r="P1983" s="15"/>
      <c r="Q1983" s="15"/>
    </row>
    <row r="1984">
      <c r="A1984" s="9" t="s">
        <v>673</v>
      </c>
      <c r="B1984" s="80">
        <f>VLOOKUP(F1984,'Datos por dni'!$B$1217:$AT$2185,2,0)</f>
        <v>44617.45253</v>
      </c>
      <c r="C1984" s="15" t="str">
        <f>VLOOKUP(F1984,'Datos por dni'!$B$1217:$V$2185,9,0)</f>
        <v/>
      </c>
      <c r="D1984" s="15" t="str">
        <f>IFERROR(__xludf.DUMMYFUNCTION("IF(REGEXMATCH(E1984,""^[0-9]{8}$""),""DNI"",IF(E1984&lt;&gt;"""",""OTRO"",""""))"),"DNI")</f>
        <v>DNI</v>
      </c>
      <c r="E1984" s="42" t="s">
        <v>1398</v>
      </c>
      <c r="F1984" s="101">
        <v>3.9759051E7</v>
      </c>
      <c r="G1984" s="15" t="str">
        <f>VLOOKUP(TEXT(F1984,"0"),'Nacionalidades de todo por dni'!$A$2:$B$2168,2,0)</f>
        <v>Argentina</v>
      </c>
      <c r="H1984" s="18"/>
      <c r="I1984" s="15"/>
      <c r="J1984" s="15"/>
      <c r="K1984" s="18" t="str">
        <f>VLOOKUP(F1984,'Datos por dni'!$B$10:$AM$2168,11,0)</f>
        <v>Fines de semana y feriados</v>
      </c>
      <c r="L1984" s="15"/>
      <c r="M1984" s="15"/>
      <c r="N1984" s="15"/>
      <c r="O1984" s="15"/>
      <c r="P1984" s="15"/>
      <c r="Q1984" s="15"/>
    </row>
    <row r="1985">
      <c r="A1985" s="9" t="s">
        <v>673</v>
      </c>
      <c r="B1985" s="80">
        <f>VLOOKUP(F1985,'Datos por dni'!$B$1217:$AT$2185,2,0)</f>
        <v>44617.57493</v>
      </c>
      <c r="C1985" s="15" t="str">
        <f>VLOOKUP(F1985,'Datos por dni'!$B$1217:$V$2185,9,0)</f>
        <v/>
      </c>
      <c r="D1985" s="15" t="str">
        <f>IFERROR(__xludf.DUMMYFUNCTION("IF(REGEXMATCH(E1985,""^[0-9]{8}$""),""DNI"",IF(E1985&lt;&gt;"""",""OTRO"",""""))"),"OTRO")</f>
        <v>OTRO</v>
      </c>
      <c r="E1985" s="42" t="s">
        <v>1399</v>
      </c>
      <c r="F1985" s="101">
        <v>678107.0</v>
      </c>
      <c r="G1985" s="15" t="str">
        <f>VLOOKUP(TEXT(F1985,"0"),'Nacionalidades de todo por dni'!$A$2:$B$2168,2,0)</f>
        <v>España</v>
      </c>
      <c r="H1985" s="18"/>
      <c r="I1985" s="15"/>
      <c r="J1985" s="15"/>
      <c r="K1985" s="18" t="str">
        <f>VLOOKUP(F1985,'Datos por dni'!$B$10:$AM$2168,11,0)</f>
        <v>Días de semana por la tarde</v>
      </c>
      <c r="L1985" s="15"/>
      <c r="M1985" s="15"/>
      <c r="N1985" s="15"/>
      <c r="O1985" s="15"/>
      <c r="P1985" s="15"/>
      <c r="Q1985" s="15"/>
    </row>
    <row r="1986">
      <c r="A1986" s="9" t="s">
        <v>673</v>
      </c>
      <c r="B1986" s="80">
        <f>VLOOKUP(F1986,'Datos por dni'!$B$1217:$AT$2185,2,0)</f>
        <v>44622.80853</v>
      </c>
      <c r="C1986" s="15" t="str">
        <f>VLOOKUP(F1986,'Datos por dni'!$B$1217:$V$2185,9,0)</f>
        <v/>
      </c>
      <c r="D1986" s="15" t="str">
        <f>IFERROR(__xludf.DUMMYFUNCTION("IF(REGEXMATCH(E1986,""^[0-9]{8}$""),""DNI"",IF(E1986&lt;&gt;"""",""OTRO"",""""))"),"DNI")</f>
        <v>DNI</v>
      </c>
      <c r="E1986" s="42" t="s">
        <v>1400</v>
      </c>
      <c r="F1986" s="101">
        <v>4.3903004E7</v>
      </c>
      <c r="G1986" s="15" t="str">
        <f>VLOOKUP(TEXT(F1986,"0"),'Nacionalidades de todo por dni'!$A$2:$B$2168,2,0)</f>
        <v>Argentina</v>
      </c>
      <c r="H1986" s="18"/>
      <c r="I1986" s="15"/>
      <c r="J1986" s="15"/>
      <c r="K1986" s="18" t="str">
        <f>VLOOKUP(F1986,'Datos por dni'!$B$10:$AM$2168,11,0)</f>
        <v>Fines de semana y feriados</v>
      </c>
      <c r="L1986" s="15"/>
      <c r="M1986" s="15"/>
      <c r="N1986" s="15"/>
      <c r="O1986" s="15"/>
      <c r="P1986" s="15"/>
      <c r="Q1986" s="15"/>
    </row>
    <row r="1987">
      <c r="A1987" s="9" t="s">
        <v>673</v>
      </c>
      <c r="B1987" s="80">
        <f>VLOOKUP(F1987,'Datos por dni'!$B$1217:$AT$2185,2,0)</f>
        <v>44626.57854</v>
      </c>
      <c r="C1987" s="15" t="str">
        <f>VLOOKUP(F1987,'Datos por dni'!$B$1217:$V$2185,9,0)</f>
        <v/>
      </c>
      <c r="D1987" s="15" t="str">
        <f>IFERROR(__xludf.DUMMYFUNCTION("IF(REGEXMATCH(E1987,""^[0-9]{8}$""),""DNI"",IF(E1987&lt;&gt;"""",""OTRO"",""""))"),"DNI")</f>
        <v>DNI</v>
      </c>
      <c r="E1987" s="42" t="s">
        <v>1401</v>
      </c>
      <c r="F1987" s="101">
        <v>4.7128044E7</v>
      </c>
      <c r="G1987" s="15" t="str">
        <f>VLOOKUP(TEXT(F1987,"0"),'Nacionalidades de todo por dni'!$A$2:$B$2168,2,0)</f>
        <v>Argentina</v>
      </c>
      <c r="H1987" s="18"/>
      <c r="I1987" s="15"/>
      <c r="J1987" s="15"/>
      <c r="K1987" s="18" t="str">
        <f>VLOOKUP(F1987,'Datos por dni'!$B$10:$AM$2168,11,0)</f>
        <v>Fines de semana y feriados</v>
      </c>
      <c r="L1987" s="15"/>
      <c r="M1987" s="15"/>
      <c r="N1987" s="15"/>
      <c r="O1987" s="15"/>
      <c r="P1987" s="15"/>
      <c r="Q1987" s="15"/>
    </row>
    <row r="1988">
      <c r="A1988" s="9" t="s">
        <v>673</v>
      </c>
      <c r="B1988" s="80">
        <f>VLOOKUP(F1988,'Datos por dni'!$B$1217:$AT$2185,2,0)</f>
        <v>44626.80925</v>
      </c>
      <c r="C1988" s="15" t="str">
        <f>VLOOKUP(F1988,'Datos por dni'!$B$1217:$V$2185,9,0)</f>
        <v/>
      </c>
      <c r="D1988" s="15" t="str">
        <f>IFERROR(__xludf.DUMMYFUNCTION("IF(REGEXMATCH(E1988,""^[0-9]{8}$""),""DNI"",IF(E1988&lt;&gt;"""",""OTRO"",""""))"),"DNI")</f>
        <v>DNI</v>
      </c>
      <c r="E1988" s="42" t="s">
        <v>1402</v>
      </c>
      <c r="F1988" s="101">
        <v>3.3007333E7</v>
      </c>
      <c r="G1988" s="15" t="str">
        <f>VLOOKUP(TEXT(F1988,"0"),'Nacionalidades de todo por dni'!$A$2:$B$2168,2,0)</f>
        <v>Argentina</v>
      </c>
      <c r="H1988" s="18"/>
      <c r="I1988" s="15"/>
      <c r="J1988" s="15"/>
      <c r="K1988" s="18" t="str">
        <f>VLOOKUP(F1988,'Datos por dni'!$B$10:$AM$2168,11,0)</f>
        <v>vivo sola con mis dos pequeños, fines de semana de por medio.</v>
      </c>
      <c r="L1988" s="15"/>
      <c r="M1988" s="15"/>
      <c r="N1988" s="15"/>
      <c r="O1988" s="15"/>
      <c r="P1988" s="15"/>
      <c r="Q1988" s="15"/>
    </row>
    <row r="1989">
      <c r="A1989" s="9" t="s">
        <v>673</v>
      </c>
      <c r="B1989" s="80">
        <f>VLOOKUP(F1989,'Datos por dni'!$B$1217:$AT$2185,2,0)</f>
        <v>44068.62898</v>
      </c>
      <c r="C1989" s="15" t="str">
        <f>VLOOKUP(F1989,'Datos por dni'!$B$1217:$V$2185,9,0)</f>
        <v/>
      </c>
      <c r="D1989" s="15" t="str">
        <f>IFERROR(__xludf.DUMMYFUNCTION("IF(REGEXMATCH(E1989,""^[0-9]{8}$""),""DNI"",IF(E1989&lt;&gt;"""",""OTRO"",""""))"),"DNI")</f>
        <v>DNI</v>
      </c>
      <c r="E1989" s="42" t="s">
        <v>781</v>
      </c>
      <c r="F1989" s="101">
        <v>3.0373691E7</v>
      </c>
      <c r="G1989" s="15" t="str">
        <f>VLOOKUP(TEXT(F1989,"0"),'Nacionalidades de todo por dni'!$A$2:$B$2168,2,0)</f>
        <v>Argentina</v>
      </c>
      <c r="H1989" s="18"/>
      <c r="I1989" s="15"/>
      <c r="J1989" s="15"/>
      <c r="K1989" s="18" t="str">
        <f>VLOOKUP(F1989,'Datos por dni'!$B$10:$AM$2168,11,0)</f>
        <v>Fines de semana y feriados</v>
      </c>
      <c r="L1989" s="15"/>
      <c r="M1989" s="15"/>
      <c r="N1989" s="15"/>
      <c r="O1989" s="15"/>
      <c r="P1989" s="15"/>
      <c r="Q1989" s="15"/>
    </row>
    <row r="1990">
      <c r="A1990" s="9" t="s">
        <v>673</v>
      </c>
      <c r="B1990" s="80">
        <f>VLOOKUP(F1990,'Datos por dni'!$B$1217:$AT$2185,2,0)</f>
        <v>44627.6073</v>
      </c>
      <c r="C1990" s="15" t="str">
        <f>VLOOKUP(F1990,'Datos por dni'!$B$1217:$V$2185,9,0)</f>
        <v/>
      </c>
      <c r="D1990" s="15" t="str">
        <f>IFERROR(__xludf.DUMMYFUNCTION("IF(REGEXMATCH(E1990,""^[0-9]{8}$""),""DNI"",IF(E1990&lt;&gt;"""",""OTRO"",""""))"),"DNI")</f>
        <v>DNI</v>
      </c>
      <c r="E1990" s="42" t="s">
        <v>1403</v>
      </c>
      <c r="F1990" s="101">
        <v>3.9644111E7</v>
      </c>
      <c r="G1990" s="15" t="str">
        <f>VLOOKUP(TEXT(F1990,"0"),'Nacionalidades de todo por dni'!$A$2:$B$2168,2,0)</f>
        <v>Argentina</v>
      </c>
      <c r="H1990" s="18"/>
      <c r="I1990" s="15"/>
      <c r="J1990" s="15"/>
      <c r="K1990" s="18" t="str">
        <f>VLOOKUP(F1990,'Datos por dni'!$B$10:$AM$2168,11,0)</f>
        <v>Fines de semana y feriados</v>
      </c>
      <c r="L1990" s="15"/>
      <c r="M1990" s="15"/>
      <c r="N1990" s="15"/>
      <c r="O1990" s="15"/>
      <c r="P1990" s="15"/>
      <c r="Q1990" s="15"/>
    </row>
    <row r="1991">
      <c r="A1991" s="9" t="s">
        <v>673</v>
      </c>
      <c r="B1991" s="80">
        <f>VLOOKUP(F1991,'Datos por dni'!$B$1217:$AT$2185,2,0)</f>
        <v>44630.52689</v>
      </c>
      <c r="C1991" s="15" t="str">
        <f>VLOOKUP(F1991,'Datos por dni'!$B$1217:$V$2185,9,0)</f>
        <v/>
      </c>
      <c r="D1991" s="15" t="str">
        <f>IFERROR(__xludf.DUMMYFUNCTION("IF(REGEXMATCH(E1991,""^[0-9]{8}$""),""DNI"",IF(E1991&lt;&gt;"""",""OTRO"",""""))"),"OTRO")</f>
        <v>OTRO</v>
      </c>
      <c r="E1991" s="42" t="s">
        <v>1404</v>
      </c>
      <c r="F1991" s="101">
        <v>1.40792204305E11</v>
      </c>
      <c r="G1991" s="15" t="str">
        <f>VLOOKUP(TEXT(F1991,"0"),'Nacionalidades de todo por dni'!$A$2:$B$2168,2,0)</f>
        <v>Francesa y española</v>
      </c>
      <c r="H1991" s="18"/>
      <c r="I1991" s="15"/>
      <c r="J1991" s="15"/>
      <c r="K1991" s="18" t="str">
        <f>VLOOKUP(F1991,'Datos por dni'!$B$10:$AM$2168,11,0)</f>
        <v>Cada día a partir del 15 de junio</v>
      </c>
      <c r="L1991" s="15"/>
      <c r="M1991" s="15"/>
      <c r="N1991" s="15"/>
      <c r="O1991" s="15"/>
      <c r="P1991" s="15"/>
      <c r="Q1991" s="15"/>
    </row>
    <row r="1992">
      <c r="A1992" s="9" t="s">
        <v>673</v>
      </c>
      <c r="B1992" s="80">
        <f>VLOOKUP(F1992,'Datos por dni'!$B$1217:$AT$2185,2,0)</f>
        <v>44630.85303</v>
      </c>
      <c r="C1992" s="15" t="str">
        <f>VLOOKUP(F1992,'Datos por dni'!$B$1217:$V$2185,9,0)</f>
        <v/>
      </c>
      <c r="D1992" s="15" t="str">
        <f>IFERROR(__xludf.DUMMYFUNCTION("IF(REGEXMATCH(E1992,""^[0-9]{8}$""),""DNI"",IF(E1992&lt;&gt;"""",""OTRO"",""""))"),"DNI")</f>
        <v>DNI</v>
      </c>
      <c r="E1992" s="42" t="s">
        <v>1405</v>
      </c>
      <c r="F1992" s="101">
        <v>4.5243106E7</v>
      </c>
      <c r="G1992" s="15" t="str">
        <f>VLOOKUP(TEXT(F1992,"0"),'Nacionalidades de todo por dni'!$A$2:$B$2168,2,0)</f>
        <v>Argentina</v>
      </c>
      <c r="H1992" s="18"/>
      <c r="I1992" s="15"/>
      <c r="J1992" s="15"/>
      <c r="K1992" s="18" t="str">
        <f>VLOOKUP(F1992,'Datos por dni'!$B$10:$AM$2168,11,0)</f>
        <v>Días de semana por la tarde</v>
      </c>
      <c r="L1992" s="15"/>
      <c r="M1992" s="15"/>
      <c r="N1992" s="15"/>
      <c r="O1992" s="15"/>
      <c r="P1992" s="15"/>
      <c r="Q1992" s="15"/>
    </row>
    <row r="1993">
      <c r="A1993" s="9" t="s">
        <v>673</v>
      </c>
      <c r="B1993" s="80">
        <f>VLOOKUP(F1993,'Datos por dni'!$B$1217:$AT$2185,2,0)</f>
        <v>44631.49619</v>
      </c>
      <c r="C1993" s="15" t="str">
        <f>VLOOKUP(F1993,'Datos por dni'!$B$1217:$V$2185,9,0)</f>
        <v/>
      </c>
      <c r="D1993" s="15" t="str">
        <f>IFERROR(__xludf.DUMMYFUNCTION("IF(REGEXMATCH(E1993,""^[0-9]{8}$""),""DNI"",IF(E1993&lt;&gt;"""",""OTRO"",""""))"),"DNI")</f>
        <v>DNI</v>
      </c>
      <c r="E1993" s="42" t="s">
        <v>1406</v>
      </c>
      <c r="F1993" s="101">
        <v>3.8456862E7</v>
      </c>
      <c r="G1993" s="15" t="str">
        <f>VLOOKUP(TEXT(F1993,"0"),'Nacionalidades de todo por dni'!$A$2:$B$2168,2,0)</f>
        <v>Argentina</v>
      </c>
      <c r="H1993" s="18"/>
      <c r="I1993" s="15"/>
      <c r="J1993" s="15"/>
      <c r="K1993" s="18" t="str">
        <f>VLOOKUP(F1993,'Datos por dni'!$B$10:$AM$2168,11,0)</f>
        <v>días de semana tarde/noche y findes y feriados</v>
      </c>
      <c r="L1993" s="15"/>
      <c r="M1993" s="15"/>
      <c r="N1993" s="15"/>
      <c r="O1993" s="15"/>
      <c r="P1993" s="15"/>
      <c r="Q1993" s="15"/>
    </row>
    <row r="1994">
      <c r="A1994" s="9" t="s">
        <v>673</v>
      </c>
      <c r="B1994" s="80">
        <f>VLOOKUP(F1994,'Datos por dni'!$B$1217:$AT$2185,2,0)</f>
        <v>44663.43677</v>
      </c>
      <c r="C1994" s="15" t="str">
        <f>VLOOKUP(F1994,'Datos por dni'!$B$1217:$V$2185,9,0)</f>
        <v/>
      </c>
      <c r="D1994" s="15" t="str">
        <f>IFERROR(__xludf.DUMMYFUNCTION("IF(REGEXMATCH(E1994,""^[0-9]{8}$""),""DNI"",IF(E1994&lt;&gt;"""",""OTRO"",""""))"),"DNI")</f>
        <v>DNI</v>
      </c>
      <c r="E1994" s="42" t="s">
        <v>1407</v>
      </c>
      <c r="F1994" s="101">
        <v>3.7819851E7</v>
      </c>
      <c r="G1994" s="15" t="str">
        <f>VLOOKUP(TEXT(F1994,"0"),'Nacionalidades de todo por dni'!$A$2:$B$2168,2,0)</f>
        <v>Argentina</v>
      </c>
      <c r="H1994" s="18"/>
      <c r="I1994" s="15"/>
      <c r="J1994" s="15"/>
      <c r="K1994" s="18" t="str">
        <f>VLOOKUP(F1994,'Datos por dni'!$B$10:$AM$2168,11,0)</f>
        <v>Días de semana por la mañana</v>
      </c>
      <c r="L1994" s="15"/>
      <c r="M1994" s="15"/>
      <c r="N1994" s="15"/>
      <c r="O1994" s="15"/>
      <c r="P1994" s="15"/>
      <c r="Q1994" s="15"/>
    </row>
    <row r="1995">
      <c r="A1995" s="9" t="s">
        <v>673</v>
      </c>
      <c r="B1995" s="80">
        <f>VLOOKUP(F1995,'Datos por dni'!$B$1217:$AT$2185,2,0)</f>
        <v>44666.67593</v>
      </c>
      <c r="C1995" s="15" t="str">
        <f>VLOOKUP(F1995,'Datos por dni'!$B$1217:$V$2185,9,0)</f>
        <v/>
      </c>
      <c r="D1995" s="15" t="str">
        <f>IFERROR(__xludf.DUMMYFUNCTION("IF(REGEXMATCH(E1995,""^[0-9]{8}$""),""DNI"",IF(E1995&lt;&gt;"""",""OTRO"",""""))"),"DNI")</f>
        <v>DNI</v>
      </c>
      <c r="E1995" s="42" t="s">
        <v>1408</v>
      </c>
      <c r="F1995" s="101">
        <v>4.5097485E7</v>
      </c>
      <c r="G1995" s="15" t="str">
        <f>VLOOKUP(TEXT(F1995,"0"),'Nacionalidades de todo por dni'!$A$2:$B$2168,2,0)</f>
        <v>Argentina</v>
      </c>
      <c r="H1995" s="18"/>
      <c r="I1995" s="15"/>
      <c r="J1995" s="15"/>
      <c r="K1995" s="18" t="str">
        <f>VLOOKUP(F1995,'Datos por dni'!$B$10:$AM$2168,11,0)</f>
        <v>Fines de semana y feriados</v>
      </c>
      <c r="L1995" s="15"/>
      <c r="M1995" s="15"/>
      <c r="N1995" s="15"/>
      <c r="O1995" s="15"/>
      <c r="P1995" s="15"/>
      <c r="Q1995" s="15"/>
    </row>
    <row r="1996">
      <c r="A1996" s="9" t="s">
        <v>673</v>
      </c>
      <c r="B1996" s="80">
        <f>VLOOKUP(F1996,'Datos por dni'!$B$1217:$AT$2185,2,0)</f>
        <v>44668.49887</v>
      </c>
      <c r="C1996" s="15" t="str">
        <f>VLOOKUP(F1996,'Datos por dni'!$B$1217:$V$2185,9,0)</f>
        <v/>
      </c>
      <c r="D1996" s="15" t="str">
        <f>IFERROR(__xludf.DUMMYFUNCTION("IF(REGEXMATCH(E1996,""^[0-9]{8}$""),""DNI"",IF(E1996&lt;&gt;"""",""OTRO"",""""))"),"DNI")</f>
        <v>DNI</v>
      </c>
      <c r="E1996" s="42" t="s">
        <v>1409</v>
      </c>
      <c r="F1996" s="101">
        <v>3.4199905E7</v>
      </c>
      <c r="G1996" s="15" t="str">
        <f>VLOOKUP(TEXT(F1996,"0"),'Nacionalidades de todo por dni'!$A$2:$B$2168,2,0)</f>
        <v>Argentina</v>
      </c>
      <c r="H1996" s="18"/>
      <c r="I1996" s="15"/>
      <c r="J1996" s="15"/>
      <c r="K1996" s="18" t="str">
        <f>VLOOKUP(F1996,'Datos por dni'!$B$10:$AM$2168,11,0)</f>
        <v>Días de semana por la tarde</v>
      </c>
      <c r="L1996" s="15"/>
      <c r="M1996" s="15"/>
      <c r="N1996" s="15"/>
      <c r="O1996" s="15"/>
      <c r="P1996" s="15"/>
      <c r="Q1996" s="15"/>
    </row>
    <row r="1997">
      <c r="A1997" s="9" t="s">
        <v>673</v>
      </c>
      <c r="B1997" s="80">
        <f>VLOOKUP(F1997,'Datos por dni'!$B$1217:$AT$2185,2,0)</f>
        <v>44669.95269</v>
      </c>
      <c r="C1997" s="15" t="str">
        <f>VLOOKUP(F1997,'Datos por dni'!$B$1217:$V$2185,9,0)</f>
        <v/>
      </c>
      <c r="D1997" s="15" t="str">
        <f>IFERROR(__xludf.DUMMYFUNCTION("IF(REGEXMATCH(E1997,""^[0-9]{8}$""),""DNI"",IF(E1997&lt;&gt;"""",""OTRO"",""""))"),"DNI")</f>
        <v>DNI</v>
      </c>
      <c r="E1997" s="42" t="s">
        <v>1410</v>
      </c>
      <c r="F1997" s="101">
        <v>3.4566077E7</v>
      </c>
      <c r="G1997" s="15" t="str">
        <f>VLOOKUP(TEXT(F1997,"0"),'Nacionalidades de todo por dni'!$A$2:$B$2168,2,0)</f>
        <v>Argentina</v>
      </c>
      <c r="H1997" s="18"/>
      <c r="I1997" s="15"/>
      <c r="J1997" s="15"/>
      <c r="K1997" s="18" t="str">
        <f>VLOOKUP(F1997,'Datos por dni'!$B$10:$AM$2168,11,0)</f>
        <v>Fines de semana y feriados</v>
      </c>
      <c r="L1997" s="15"/>
      <c r="M1997" s="15"/>
      <c r="N1997" s="15"/>
      <c r="O1997" s="15"/>
      <c r="P1997" s="15"/>
      <c r="Q1997" s="15"/>
    </row>
    <row r="1998">
      <c r="A1998" s="9" t="s">
        <v>673</v>
      </c>
      <c r="B1998" s="80">
        <f>VLOOKUP(F1998,'Datos por dni'!$B$1217:$AT$2185,2,0)</f>
        <v>44669.99716</v>
      </c>
      <c r="C1998" s="15" t="str">
        <f>VLOOKUP(F1998,'Datos por dni'!$B$1217:$V$2185,9,0)</f>
        <v/>
      </c>
      <c r="D1998" s="15" t="str">
        <f>IFERROR(__xludf.DUMMYFUNCTION("IF(REGEXMATCH(E1998,""^[0-9]{8}$""),""DNI"",IF(E1998&lt;&gt;"""",""OTRO"",""""))"),"DNI")</f>
        <v>DNI</v>
      </c>
      <c r="E1998" s="42" t="s">
        <v>1411</v>
      </c>
      <c r="F1998" s="101">
        <v>4.0803497E7</v>
      </c>
      <c r="G1998" s="15" t="str">
        <f>VLOOKUP(TEXT(F1998,"0"),'Nacionalidades de todo por dni'!$A$2:$B$2168,2,0)</f>
        <v>Argentina</v>
      </c>
      <c r="H1998" s="18"/>
      <c r="I1998" s="15"/>
      <c r="J1998" s="15"/>
      <c r="K1998" s="18" t="str">
        <f>VLOOKUP(F1998,'Datos por dni'!$B$10:$AM$2168,11,0)</f>
        <v>Por el momento estoy viendo la posibilidad de mudarme para alla</v>
      </c>
      <c r="L1998" s="15"/>
      <c r="M1998" s="15"/>
      <c r="N1998" s="15"/>
      <c r="O1998" s="15"/>
      <c r="P1998" s="15"/>
      <c r="Q1998" s="15"/>
    </row>
    <row r="1999">
      <c r="A1999" s="9" t="s">
        <v>673</v>
      </c>
      <c r="B1999" s="80">
        <f>VLOOKUP(F1999,'Datos por dni'!$B$1217:$AT$2185,2,0)</f>
        <v>44672.87982</v>
      </c>
      <c r="C1999" s="15" t="str">
        <f>VLOOKUP(F1999,'Datos por dni'!$B$1217:$V$2185,9,0)</f>
        <v/>
      </c>
      <c r="D1999" s="15" t="str">
        <f>IFERROR(__xludf.DUMMYFUNCTION("IF(REGEXMATCH(E1999,""^[0-9]{8}$""),""DNI"",IF(E1999&lt;&gt;"""",""OTRO"",""""))"),"DNI")</f>
        <v>DNI</v>
      </c>
      <c r="E1999" s="42" t="s">
        <v>300</v>
      </c>
      <c r="F1999" s="101">
        <v>4.4102929E7</v>
      </c>
      <c r="G1999" s="15" t="str">
        <f>VLOOKUP(TEXT(F1999,"0"),'Nacionalidades de todo por dni'!$A$2:$B$2168,2,0)</f>
        <v>Argentina</v>
      </c>
      <c r="H1999" s="18" t="str">
        <f>LEFT(K1999,1)</f>
        <v>4</v>
      </c>
      <c r="I1999" s="18" t="str">
        <f>IF(ISNUMBER(SEARCH("veces",K1999)),MID(K1999,FIND("veces",K1999)-2,1),"")</f>
        <v>3</v>
      </c>
      <c r="J1999" s="15"/>
      <c r="K1999" s="18" t="str">
        <f>VLOOKUP(F1999,'Datos por dni'!$B$10:$AM$2168,11,0)</f>
        <v>4 horas diarias, 3 veces por semana, de lunes a viernes por la TARDE.</v>
      </c>
      <c r="L1999" s="15"/>
      <c r="M1999" s="15"/>
      <c r="N1999" s="15"/>
      <c r="O1999" s="15"/>
      <c r="P1999" s="15"/>
      <c r="Q1999" s="15"/>
    </row>
    <row r="2000">
      <c r="A2000" s="9" t="s">
        <v>673</v>
      </c>
      <c r="B2000" s="80">
        <f>VLOOKUP(F2000,'Datos por dni'!$B$1217:$AT$2185,2,0)</f>
        <v>44674.50426</v>
      </c>
      <c r="C2000" s="15" t="str">
        <f>VLOOKUP(F2000,'Datos por dni'!$B$1217:$V$2185,9,0)</f>
        <v/>
      </c>
      <c r="D2000" s="15" t="str">
        <f>IFERROR(__xludf.DUMMYFUNCTION("IF(REGEXMATCH(E2000,""^[0-9]{8}$""),""DNI"",IF(E2000&lt;&gt;"""",""OTRO"",""""))"),"DNI")</f>
        <v>DNI</v>
      </c>
      <c r="E2000" s="42" t="s">
        <v>1412</v>
      </c>
      <c r="F2000" s="101">
        <v>4.4938061E7</v>
      </c>
      <c r="G2000" s="15" t="str">
        <f>VLOOKUP(TEXT(F2000,"0"),'Nacionalidades de todo por dni'!$A$2:$B$2168,2,0)</f>
        <v>Argentina</v>
      </c>
      <c r="H2000" s="18"/>
      <c r="I2000" s="15"/>
      <c r="J2000" s="15"/>
      <c r="K2000" s="18" t="str">
        <f>VLOOKUP(F2000,'Datos por dni'!$B$10:$AM$2168,11,0)</f>
        <v>Días de semana por la tarde</v>
      </c>
      <c r="L2000" s="15"/>
      <c r="M2000" s="15"/>
      <c r="N2000" s="15"/>
      <c r="O2000" s="15"/>
      <c r="P2000" s="15"/>
      <c r="Q2000" s="15"/>
    </row>
    <row r="2001">
      <c r="A2001" s="9" t="s">
        <v>673</v>
      </c>
      <c r="B2001" s="80">
        <f>VLOOKUP(F2001,'Datos por dni'!$B$1217:$AT$2185,2,0)</f>
        <v>44674.68112</v>
      </c>
      <c r="C2001" s="15" t="str">
        <f>VLOOKUP(F2001,'Datos por dni'!$B$1217:$V$2185,9,0)</f>
        <v/>
      </c>
      <c r="D2001" s="15" t="str">
        <f>IFERROR(__xludf.DUMMYFUNCTION("IF(REGEXMATCH(E2001,""^[0-9]{8}$""),""DNI"",IF(E2001&lt;&gt;"""",""OTRO"",""""))"),"DNI")</f>
        <v>DNI</v>
      </c>
      <c r="E2001" s="42" t="s">
        <v>1413</v>
      </c>
      <c r="F2001" s="101">
        <v>4.3445058E7</v>
      </c>
      <c r="G2001" s="15" t="str">
        <f>VLOOKUP(TEXT(F2001,"0"),'Nacionalidades de todo por dni'!$A$2:$B$2168,2,0)</f>
        <v>Argentina</v>
      </c>
      <c r="H2001" s="18"/>
      <c r="I2001" s="15"/>
      <c r="J2001" s="15"/>
      <c r="K2001" s="18" t="str">
        <f>VLOOKUP(F2001,'Datos por dni'!$B$10:$AM$2168,11,0)</f>
        <v>Días de semana por la tarde</v>
      </c>
      <c r="L2001" s="15"/>
      <c r="M2001" s="15"/>
      <c r="N2001" s="15"/>
      <c r="O2001" s="15"/>
      <c r="P2001" s="15"/>
      <c r="Q2001" s="15"/>
    </row>
    <row r="2002">
      <c r="A2002" s="9" t="s">
        <v>673</v>
      </c>
      <c r="B2002" s="80">
        <f>VLOOKUP(F2002,'Datos por dni'!$B$1217:$AT$2185,2,0)</f>
        <v>44675.69332</v>
      </c>
      <c r="C2002" s="15" t="str">
        <f>VLOOKUP(F2002,'Datos por dni'!$B$1217:$V$2185,9,0)</f>
        <v/>
      </c>
      <c r="D2002" s="15" t="str">
        <f>IFERROR(__xludf.DUMMYFUNCTION("IF(REGEXMATCH(E2002,""^[0-9]{8}$""),""DNI"",IF(E2002&lt;&gt;"""",""OTRO"",""""))"),"DNI")</f>
        <v>DNI</v>
      </c>
      <c r="E2002" s="42" t="s">
        <v>1414</v>
      </c>
      <c r="F2002" s="101">
        <v>4.4649347E7</v>
      </c>
      <c r="G2002" s="15" t="str">
        <f>VLOOKUP(TEXT(F2002,"0"),'Nacionalidades de todo por dni'!$A$2:$B$2168,2,0)</f>
        <v>Argentina</v>
      </c>
      <c r="H2002" s="18"/>
      <c r="I2002" s="15"/>
      <c r="J2002" s="15"/>
      <c r="K2002" s="18" t="str">
        <f>VLOOKUP(F2002,'Datos por dni'!$B$10:$AM$2168,11,0)</f>
        <v>todos los dias por la tarde menos miercoles y viernes</v>
      </c>
      <c r="L2002" s="15"/>
      <c r="M2002" s="15"/>
      <c r="N2002" s="15"/>
      <c r="O2002" s="15"/>
      <c r="P2002" s="15"/>
      <c r="Q2002" s="15"/>
    </row>
    <row r="2003">
      <c r="A2003" s="9" t="s">
        <v>673</v>
      </c>
      <c r="B2003" s="80">
        <f>VLOOKUP(F2003,'Datos por dni'!$B$1217:$AT$2185,2,0)</f>
        <v>44675.88855</v>
      </c>
      <c r="C2003" s="15" t="str">
        <f>VLOOKUP(F2003,'Datos por dni'!$B$1217:$V$2185,9,0)</f>
        <v/>
      </c>
      <c r="D2003" s="15" t="str">
        <f>IFERROR(__xludf.DUMMYFUNCTION("IF(REGEXMATCH(E2003,""^[0-9]{8}$""),""DNI"",IF(E2003&lt;&gt;"""",""OTRO"",""""))"),"DNI")</f>
        <v>DNI</v>
      </c>
      <c r="E2003" s="42" t="s">
        <v>1415</v>
      </c>
      <c r="F2003" s="101">
        <v>3.7639994E7</v>
      </c>
      <c r="G2003" s="15" t="str">
        <f>VLOOKUP(TEXT(F2003,"0"),'Nacionalidades de todo por dni'!$A$2:$B$2168,2,0)</f>
        <v>Argentina</v>
      </c>
      <c r="H2003" s="18"/>
      <c r="I2003" s="15"/>
      <c r="J2003" s="15"/>
      <c r="K2003" s="18" t="str">
        <f>VLOOKUP(F2003,'Datos por dni'!$B$10:$AM$2168,11,0)</f>
        <v>Días de semana por la tarde</v>
      </c>
      <c r="L2003" s="15"/>
      <c r="M2003" s="15"/>
      <c r="N2003" s="15"/>
      <c r="O2003" s="15"/>
      <c r="P2003" s="15"/>
      <c r="Q2003" s="15"/>
    </row>
    <row r="2004">
      <c r="A2004" s="9" t="s">
        <v>673</v>
      </c>
      <c r="B2004" s="80">
        <f>VLOOKUP(F2004,'Datos por dni'!$B$1217:$AT$2185,2,0)</f>
        <v>44678.41955</v>
      </c>
      <c r="C2004" s="15" t="str">
        <f>VLOOKUP(F2004,'Datos por dni'!$B$1217:$V$2185,9,0)</f>
        <v/>
      </c>
      <c r="D2004" s="15" t="str">
        <f>IFERROR(__xludf.DUMMYFUNCTION("IF(REGEXMATCH(E2004,""^[0-9]{8}$""),""DNI"",IF(E2004&lt;&gt;"""",""OTRO"",""""))"),"DNI")</f>
        <v>DNI</v>
      </c>
      <c r="E2004" s="42" t="s">
        <v>1416</v>
      </c>
      <c r="F2004" s="101">
        <v>3.9644045E7</v>
      </c>
      <c r="G2004" s="15" t="str">
        <f>VLOOKUP(TEXT(F2004,"0"),'Nacionalidades de todo por dni'!$A$2:$B$2168,2,0)</f>
        <v>Argentina</v>
      </c>
      <c r="H2004" s="18"/>
      <c r="I2004" s="15"/>
      <c r="J2004" s="15"/>
      <c r="K2004" s="18" t="str">
        <f>VLOOKUP(F2004,'Datos por dni'!$B$10:$AM$2168,11,0)</f>
        <v>Días de semana por la tarde</v>
      </c>
      <c r="L2004" s="15"/>
      <c r="M2004" s="15"/>
      <c r="N2004" s="15"/>
      <c r="O2004" s="15"/>
      <c r="P2004" s="15"/>
      <c r="Q2004" s="15"/>
    </row>
    <row r="2005">
      <c r="A2005" s="9" t="s">
        <v>673</v>
      </c>
      <c r="B2005" s="80">
        <f>VLOOKUP(F2005,'Datos por dni'!$B$1217:$AT$2185,2,0)</f>
        <v>44679.07724</v>
      </c>
      <c r="C2005" s="15" t="str">
        <f>VLOOKUP(F2005,'Datos por dni'!$B$1217:$V$2185,9,0)</f>
        <v/>
      </c>
      <c r="D2005" s="15" t="str">
        <f>IFERROR(__xludf.DUMMYFUNCTION("IF(REGEXMATCH(E2005,""^[0-9]{8}$""),""DNI"",IF(E2005&lt;&gt;"""",""OTRO"",""""))"),"DNI")</f>
        <v>DNI</v>
      </c>
      <c r="E2005" s="42" t="s">
        <v>1417</v>
      </c>
      <c r="F2005" s="101">
        <v>3.1665757E7</v>
      </c>
      <c r="G2005" s="15" t="str">
        <f>VLOOKUP(TEXT(F2005,"0"),'Nacionalidades de todo por dni'!$A$2:$B$2168,2,0)</f>
        <v>Argentina</v>
      </c>
      <c r="H2005" s="18"/>
      <c r="I2005" s="15"/>
      <c r="J2005" s="15"/>
      <c r="K2005" s="18" t="str">
        <f>VLOOKUP(F2005,'Datos por dni'!$B$10:$AM$2168,11,0)</f>
        <v>Fines de semana y feriados</v>
      </c>
      <c r="L2005" s="15"/>
      <c r="M2005" s="15"/>
      <c r="N2005" s="15"/>
      <c r="O2005" s="15"/>
      <c r="P2005" s="15"/>
      <c r="Q2005" s="15"/>
    </row>
    <row r="2006">
      <c r="A2006" s="9" t="s">
        <v>673</v>
      </c>
      <c r="B2006" s="80">
        <f>VLOOKUP(F2006,'Datos por dni'!$B$1217:$AT$2185,2,0)</f>
        <v>44680.53125</v>
      </c>
      <c r="C2006" s="15" t="str">
        <f>VLOOKUP(F2006,'Datos por dni'!$B$1217:$V$2185,9,0)</f>
        <v/>
      </c>
      <c r="D2006" s="15" t="str">
        <f>IFERROR(__xludf.DUMMYFUNCTION("IF(REGEXMATCH(E2006,""^[0-9]{8}$""),""DNI"",IF(E2006&lt;&gt;"""",""OTRO"",""""))"),"DNI")</f>
        <v>DNI</v>
      </c>
      <c r="E2006" s="42" t="s">
        <v>1418</v>
      </c>
      <c r="F2006" s="101">
        <v>2.9407358E7</v>
      </c>
      <c r="G2006" s="15" t="str">
        <f>VLOOKUP(TEXT(F2006,"0"),'Nacionalidades de todo por dni'!$A$2:$B$2168,2,0)</f>
        <v>Argentina</v>
      </c>
      <c r="H2006" s="18"/>
      <c r="I2006" s="18" t="str">
        <f>IF(ISNUMBER(SEARCH("veces",K2006)),MID(K2006,FIND("veces",K2006)-2,1),"")</f>
        <v/>
      </c>
      <c r="J2006" s="15"/>
      <c r="K2006" s="18" t="str">
        <f>VLOOKUP(F2006,'Datos por dni'!$B$10:$AM$2168,11,0)</f>
        <v>1 fin de semana por mes</v>
      </c>
      <c r="L2006" s="15"/>
      <c r="M2006" s="15"/>
      <c r="N2006" s="15"/>
      <c r="O2006" s="15"/>
      <c r="P2006" s="15"/>
      <c r="Q2006" s="15"/>
    </row>
    <row r="2007">
      <c r="A2007" s="9" t="s">
        <v>673</v>
      </c>
      <c r="B2007" s="80">
        <f>VLOOKUP(F2007,'Datos por dni'!$B$1217:$AT$2185,2,0)</f>
        <v>44681.43583</v>
      </c>
      <c r="C2007" s="15" t="str">
        <f>VLOOKUP(F2007,'Datos por dni'!$B$1217:$V$2185,9,0)</f>
        <v/>
      </c>
      <c r="D2007" s="15" t="str">
        <f>IFERROR(__xludf.DUMMYFUNCTION("IF(REGEXMATCH(E2007,""^[0-9]{8}$""),""DNI"",IF(E2007&lt;&gt;"""",""OTRO"",""""))"),"OTRO")</f>
        <v>OTRO</v>
      </c>
      <c r="E2007" s="42" t="s">
        <v>1419</v>
      </c>
      <c r="F2007" s="101">
        <v>1234567.0</v>
      </c>
      <c r="G2007" s="15" t="str">
        <f>VLOOKUP(TEXT(F2007,"0"),'Nacionalidades de todo por dni'!$A$2:$B$2168,2,0)</f>
        <v>Francia</v>
      </c>
      <c r="H2007" s="18"/>
      <c r="I2007" s="15"/>
      <c r="J2007" s="15"/>
      <c r="K2007" s="18" t="str">
        <f>VLOOKUP(F2007,'Datos por dni'!$B$10:$AM$2168,11,0)</f>
        <v>Días de semana por la mañana</v>
      </c>
      <c r="L2007" s="15"/>
      <c r="M2007" s="15"/>
      <c r="N2007" s="15"/>
      <c r="O2007" s="15"/>
      <c r="P2007" s="15"/>
      <c r="Q2007" s="15"/>
    </row>
    <row r="2008">
      <c r="A2008" s="9" t="s">
        <v>673</v>
      </c>
      <c r="B2008" s="80">
        <f>VLOOKUP(F2008,'Datos por dni'!$B$1217:$AT$2185,2,0)</f>
        <v>44684.69315</v>
      </c>
      <c r="C2008" s="15" t="str">
        <f>VLOOKUP(F2008,'Datos por dni'!$B$1217:$V$2185,9,0)</f>
        <v/>
      </c>
      <c r="D2008" s="15" t="str">
        <f>IFERROR(__xludf.DUMMYFUNCTION("IF(REGEXMATCH(E2008,""^[0-9]{8}$""),""DNI"",IF(E2008&lt;&gt;"""",""OTRO"",""""))"),"OTRO")</f>
        <v>OTRO</v>
      </c>
      <c r="E2008" s="42" t="s">
        <v>1420</v>
      </c>
      <c r="F2008" s="101">
        <v>3.69301777E8</v>
      </c>
      <c r="G2008" s="15" t="str">
        <f>VLOOKUP(TEXT(F2008,"0"),'Nacionalidades de todo por dni'!$A$2:$B$2168,2,0)</f>
        <v>Argentina</v>
      </c>
      <c r="H2008" s="18"/>
      <c r="I2008" s="15"/>
      <c r="J2008" s="15"/>
      <c r="K2008" s="18" t="str">
        <f>VLOOKUP(F2008,'Datos por dni'!$B$10:$AM$2168,11,0)</f>
        <v>Días de la semana por la tarde, fines de semana y feriados</v>
      </c>
      <c r="L2008" s="15"/>
      <c r="M2008" s="15"/>
      <c r="N2008" s="15"/>
      <c r="O2008" s="15"/>
      <c r="P2008" s="15"/>
      <c r="Q2008" s="15"/>
    </row>
    <row r="2009">
      <c r="A2009" s="9" t="s">
        <v>673</v>
      </c>
      <c r="B2009" s="80">
        <f>VLOOKUP(F2009,'Datos por dni'!$B$1217:$AT$2185,2,0)</f>
        <v>44686.66877</v>
      </c>
      <c r="C2009" s="15" t="str">
        <f>VLOOKUP(F2009,'Datos por dni'!$B$1217:$V$2185,9,0)</f>
        <v/>
      </c>
      <c r="D2009" s="15" t="str">
        <f>IFERROR(__xludf.DUMMYFUNCTION("IF(REGEXMATCH(E2009,""^[0-9]{8}$""),""DNI"",IF(E2009&lt;&gt;"""",""OTRO"",""""))"),"DNI")</f>
        <v>DNI</v>
      </c>
      <c r="E2009" s="42" t="s">
        <v>1421</v>
      </c>
      <c r="F2009" s="110">
        <v>4.2727513E7</v>
      </c>
      <c r="G2009" s="15" t="str">
        <f>VLOOKUP(TEXT(F2009,"0"),'Nacionalidades de todo por dni'!$A$2:$B$2168,2,0)</f>
        <v>Argentina</v>
      </c>
      <c r="H2009" s="18"/>
      <c r="I2009" s="15"/>
      <c r="J2009" s="15"/>
      <c r="K2009" s="18" t="str">
        <f>VLOOKUP(F2009,'Datos por dni'!$B$10:$AM$2168,11,0)</f>
        <v>Dias de semana variados </v>
      </c>
      <c r="L2009" s="15"/>
      <c r="M2009" s="15"/>
      <c r="N2009" s="15"/>
      <c r="O2009" s="15"/>
      <c r="P2009" s="15"/>
      <c r="Q2009" s="15"/>
    </row>
    <row r="2010">
      <c r="A2010" s="9" t="s">
        <v>673</v>
      </c>
      <c r="B2010" s="80">
        <f>VLOOKUP(F2010,'Datos por dni'!$B$1217:$AT$2185,2,0)</f>
        <v>44688.83148</v>
      </c>
      <c r="C2010" s="15" t="str">
        <f>VLOOKUP(F2010,'Datos por dni'!$B$1217:$V$2185,9,0)</f>
        <v/>
      </c>
      <c r="D2010" s="15" t="str">
        <f>IFERROR(__xludf.DUMMYFUNCTION("IF(REGEXMATCH(E2010,""^[0-9]{8}$""),""DNI"",IF(E2010&lt;&gt;"""",""OTRO"",""""))"),"DNI")</f>
        <v>DNI</v>
      </c>
      <c r="E2010" s="42" t="s">
        <v>1422</v>
      </c>
      <c r="F2010" s="110">
        <v>4.3969063E7</v>
      </c>
      <c r="G2010" s="15" t="str">
        <f>VLOOKUP(TEXT(F2010,"0"),'Nacionalidades de todo por dni'!$A$2:$B$2168,2,0)</f>
        <v>Argentina</v>
      </c>
      <c r="H2010" s="18"/>
      <c r="I2010" s="15"/>
      <c r="J2010" s="15"/>
      <c r="K2010" s="18" t="str">
        <f>VLOOKUP(F2010,'Datos por dni'!$B$10:$AM$2168,11,0)</f>
        <v>Dias de semana hasta las 17.30 y fines de semana</v>
      </c>
      <c r="L2010" s="15"/>
      <c r="M2010" s="15"/>
      <c r="N2010" s="15"/>
      <c r="O2010" s="15"/>
      <c r="P2010" s="15"/>
      <c r="Q2010" s="15"/>
    </row>
    <row r="2011">
      <c r="A2011" s="9" t="s">
        <v>673</v>
      </c>
      <c r="B2011" s="80">
        <f>VLOOKUP(F2011,'Datos por dni'!$B$1217:$AT$2185,2,0)</f>
        <v>44689.57874</v>
      </c>
      <c r="C2011" s="15" t="str">
        <f>VLOOKUP(F2011,'Datos por dni'!$B$1217:$V$2185,9,0)</f>
        <v/>
      </c>
      <c r="D2011" s="15" t="str">
        <f>IFERROR(__xludf.DUMMYFUNCTION("IF(REGEXMATCH(E2011,""^[0-9]{8}$""),""DNI"",IF(E2011&lt;&gt;"""",""OTRO"",""""))"),"DNI")</f>
        <v>DNI</v>
      </c>
      <c r="E2011" s="42" t="s">
        <v>1423</v>
      </c>
      <c r="F2011" s="110">
        <v>4.1557354E7</v>
      </c>
      <c r="G2011" s="15" t="str">
        <f>VLOOKUP(TEXT(F2011,"0"),'Nacionalidades de todo por dni'!$A$2:$B$2168,2,0)</f>
        <v>Argentina</v>
      </c>
      <c r="H2011" s="18"/>
      <c r="I2011" s="15"/>
      <c r="J2011" s="15"/>
      <c r="K2011" s="18" t="str">
        <f>VLOOKUP(F2011,'Datos por dni'!$B$10:$AM$2168,11,0)</f>
        <v>Algún día de la semana por la mañana ej: viernes </v>
      </c>
      <c r="L2011" s="15"/>
      <c r="M2011" s="15"/>
      <c r="N2011" s="15"/>
      <c r="O2011" s="15"/>
      <c r="P2011" s="15"/>
      <c r="Q2011" s="15"/>
    </row>
    <row r="2012">
      <c r="A2012" s="9" t="s">
        <v>673</v>
      </c>
      <c r="B2012" s="80">
        <f>VLOOKUP(F2012,'Datos por dni'!$B$1217:$AT$2185,2,0)</f>
        <v>44690.02316</v>
      </c>
      <c r="C2012" s="15" t="str">
        <f>VLOOKUP(F2012,'Datos por dni'!$B$1217:$V$2185,9,0)</f>
        <v/>
      </c>
      <c r="D2012" s="15" t="str">
        <f>IFERROR(__xludf.DUMMYFUNCTION("IF(REGEXMATCH(E2012,""^[0-9]{8}$""),""DNI"",IF(E2012&lt;&gt;"""",""OTRO"",""""))"),"DNI")</f>
        <v>DNI</v>
      </c>
      <c r="E2012" s="42" t="s">
        <v>1424</v>
      </c>
      <c r="F2012" s="110">
        <v>4.4966129E7</v>
      </c>
      <c r="G2012" s="15" t="str">
        <f>VLOOKUP(TEXT(F2012,"0"),'Nacionalidades de todo por dni'!$A$2:$B$2168,2,0)</f>
        <v>Argentina</v>
      </c>
      <c r="H2012" s="18"/>
      <c r="I2012" s="15"/>
      <c r="J2012" s="15"/>
      <c r="K2012" s="18" t="str">
        <f>VLOOKUP(F2012,'Datos por dni'!$B$10:$AM$2168,11,0)</f>
        <v>Días de semana por la tarde + fines de semana y feriados</v>
      </c>
      <c r="L2012" s="15"/>
      <c r="M2012" s="15"/>
      <c r="N2012" s="15"/>
      <c r="O2012" s="15"/>
      <c r="P2012" s="15"/>
      <c r="Q2012" s="15"/>
    </row>
    <row r="2013">
      <c r="A2013" s="9" t="s">
        <v>673</v>
      </c>
      <c r="B2013" s="80">
        <f>VLOOKUP(F2013,'Datos por dni'!$B$1217:$AT$2185,2,0)</f>
        <v>44691.40195</v>
      </c>
      <c r="C2013" s="15" t="str">
        <f>VLOOKUP(F2013,'Datos por dni'!$B$1217:$V$2185,9,0)</f>
        <v/>
      </c>
      <c r="D2013" s="15" t="str">
        <f>IFERROR(__xludf.DUMMYFUNCTION("IF(REGEXMATCH(E2013,""^[0-9]{8}$""),""DNI"",IF(E2013&lt;&gt;"""",""OTRO"",""""))"),"DNI")</f>
        <v>DNI</v>
      </c>
      <c r="E2013" s="42" t="s">
        <v>1425</v>
      </c>
      <c r="F2013" s="110">
        <v>3.3664967E7</v>
      </c>
      <c r="G2013" s="15" t="str">
        <f>VLOOKUP(TEXT(F2013,"0"),'Nacionalidades de todo por dni'!$A$2:$B$2168,2,0)</f>
        <v>Argentina</v>
      </c>
      <c r="H2013" s="18"/>
      <c r="I2013" s="15"/>
      <c r="J2013" s="15"/>
      <c r="K2013" s="18" t="str">
        <f>VLOOKUP(F2013,'Datos por dni'!$B$10:$AM$2168,11,0)</f>
        <v>Fines de semana y feriados</v>
      </c>
      <c r="L2013" s="15"/>
      <c r="M2013" s="15"/>
      <c r="N2013" s="15"/>
      <c r="O2013" s="15"/>
      <c r="P2013" s="15"/>
      <c r="Q2013" s="15"/>
    </row>
    <row r="2014">
      <c r="A2014" s="9" t="s">
        <v>673</v>
      </c>
      <c r="B2014" s="80">
        <f>VLOOKUP(F2014,'Datos por dni'!$B$1217:$AT$2185,2,0)</f>
        <v>44692.87513</v>
      </c>
      <c r="C2014" s="15" t="str">
        <f>VLOOKUP(F2014,'Datos por dni'!$B$1217:$V$2185,9,0)</f>
        <v/>
      </c>
      <c r="D2014" s="15" t="str">
        <f>IFERROR(__xludf.DUMMYFUNCTION("IF(REGEXMATCH(E2014,""^[0-9]{8}$""),""DNI"",IF(E2014&lt;&gt;"""",""OTRO"",""""))"),"DNI")</f>
        <v>DNI</v>
      </c>
      <c r="E2014" s="42" t="s">
        <v>1426</v>
      </c>
      <c r="F2014" s="110">
        <v>3.5858692E7</v>
      </c>
      <c r="G2014" s="15" t="str">
        <f>VLOOKUP(TEXT(F2014,"0"),'Nacionalidades de todo por dni'!$A$2:$B$2168,2,0)</f>
        <v>Argentina</v>
      </c>
      <c r="H2014" s="18"/>
      <c r="I2014" s="15"/>
      <c r="J2014" s="15"/>
      <c r="K2014" s="18" t="str">
        <f>VLOOKUP(F2014,'Datos por dni'!$B$10:$AM$2168,11,0)</f>
        <v>Fines de semana y feriados</v>
      </c>
      <c r="L2014" s="15"/>
      <c r="M2014" s="15"/>
      <c r="N2014" s="15"/>
      <c r="O2014" s="15"/>
      <c r="P2014" s="15"/>
      <c r="Q2014" s="15"/>
    </row>
    <row r="2015">
      <c r="A2015" s="9" t="s">
        <v>673</v>
      </c>
      <c r="B2015" s="80">
        <f>VLOOKUP(F2015,'Datos por dni'!$B$1217:$AT$2185,2,0)</f>
        <v>44698.66499</v>
      </c>
      <c r="C2015" s="15" t="str">
        <f>VLOOKUP(F2015,'Datos por dni'!$B$1217:$V$2185,9,0)</f>
        <v/>
      </c>
      <c r="D2015" s="15" t="str">
        <f>IFERROR(__xludf.DUMMYFUNCTION("IF(REGEXMATCH(E2015,""^[0-9]{8}$""),""DNI"",IF(E2015&lt;&gt;"""",""OTRO"",""""))"),"DNI")</f>
        <v>DNI</v>
      </c>
      <c r="E2015" s="42" t="s">
        <v>1427</v>
      </c>
      <c r="F2015" s="110">
        <v>3.5971425E7</v>
      </c>
      <c r="G2015" s="15" t="str">
        <f>VLOOKUP(TEXT(F2015,"0"),'Nacionalidades de todo por dni'!$A$2:$B$2168,2,0)</f>
        <v>Argentina</v>
      </c>
      <c r="H2015" s="18"/>
      <c r="I2015" s="15"/>
      <c r="J2015" s="15"/>
      <c r="K2015" s="18" t="str">
        <f>VLOOKUP(F2015,'Datos por dni'!$B$10:$AM$2168,11,0)</f>
        <v>Días de semana por la tarde</v>
      </c>
      <c r="L2015" s="15"/>
      <c r="M2015" s="15"/>
      <c r="N2015" s="15"/>
      <c r="O2015" s="15"/>
      <c r="P2015" s="15"/>
      <c r="Q2015" s="15"/>
    </row>
    <row r="2016">
      <c r="A2016" s="9" t="s">
        <v>673</v>
      </c>
      <c r="B2016" s="80">
        <f>VLOOKUP(F2016,'Datos por dni'!$B$1217:$AT$2185,2,0)</f>
        <v>44103.7564</v>
      </c>
      <c r="C2016" s="15" t="str">
        <f>VLOOKUP(F2016,'Datos por dni'!$B$1217:$V$2185,9,0)</f>
        <v/>
      </c>
      <c r="D2016" s="15" t="str">
        <f>IFERROR(__xludf.DUMMYFUNCTION("IF(REGEXMATCH(E2016,""^[0-9]{8}$""),""DNI"",IF(E2016&lt;&gt;"""",""OTRO"",""""))"),"DNI")</f>
        <v>DNI</v>
      </c>
      <c r="E2016" s="42" t="s">
        <v>907</v>
      </c>
      <c r="F2016" s="111" t="s">
        <v>907</v>
      </c>
      <c r="G2016" s="15" t="str">
        <f>VLOOKUP(TEXT(F2016,"0"),'Nacionalidades de todo por dni'!$A$2:$B$2168,2,0)</f>
        <v>Estadounidense</v>
      </c>
      <c r="H2016" s="18"/>
      <c r="I2016" s="15"/>
      <c r="J2016" s="15"/>
      <c r="K2016" s="18" t="str">
        <f>VLOOKUP(F2016,'Datos por dni'!$B$10:$AM$2168,11,0)</f>
        <v>Fines de semana y feriados</v>
      </c>
      <c r="L2016" s="15"/>
      <c r="M2016" s="15"/>
      <c r="N2016" s="15"/>
      <c r="O2016" s="15"/>
      <c r="P2016" s="15"/>
      <c r="Q2016" s="15"/>
    </row>
    <row r="2017">
      <c r="A2017" s="9" t="s">
        <v>673</v>
      </c>
      <c r="B2017" s="80">
        <f>VLOOKUP(F2017,'Datos por dni'!$B$1217:$AT$2185,2,0)</f>
        <v>44704.46606</v>
      </c>
      <c r="C2017" s="15" t="str">
        <f>VLOOKUP(F2017,'Datos por dni'!$B$1217:$V$2185,9,0)</f>
        <v/>
      </c>
      <c r="D2017" s="15" t="str">
        <f>IFERROR(__xludf.DUMMYFUNCTION("IF(REGEXMATCH(E2017,""^[0-9]{8}$""),""DNI"",IF(E2017&lt;&gt;"""",""OTRO"",""""))"),"DNI")</f>
        <v>DNI</v>
      </c>
      <c r="E2017" s="42" t="s">
        <v>1428</v>
      </c>
      <c r="F2017" s="110">
        <v>5.1710771E7</v>
      </c>
      <c r="G2017" s="15" t="str">
        <f>VLOOKUP(TEXT(F2017,"0"),'Nacionalidades de todo por dni'!$A$2:$B$2168,2,0)</f>
        <v>Argentina</v>
      </c>
      <c r="H2017" s="18"/>
      <c r="I2017" s="15"/>
      <c r="J2017" s="15"/>
      <c r="K2017" s="18" t="str">
        <f>VLOOKUP(F2017,'Datos por dni'!$B$10:$AM$2168,11,0)</f>
        <v>Fines de semana y feriados, también días de semana por la tarde (a partir de las 17)</v>
      </c>
      <c r="L2017" s="15"/>
      <c r="M2017" s="15"/>
      <c r="N2017" s="15"/>
      <c r="O2017" s="15"/>
      <c r="P2017" s="15"/>
      <c r="Q2017" s="15"/>
    </row>
    <row r="2018">
      <c r="A2018" s="9" t="s">
        <v>673</v>
      </c>
      <c r="B2018" s="80">
        <f>VLOOKUP(F2018,'Datos por dni'!$B$1217:$AT$2185,2,0)</f>
        <v>44704.58842</v>
      </c>
      <c r="C2018" s="15" t="str">
        <f>VLOOKUP(F2018,'Datos por dni'!$B$1217:$V$2185,9,0)</f>
        <v/>
      </c>
      <c r="D2018" s="15" t="str">
        <f>IFERROR(__xludf.DUMMYFUNCTION("IF(REGEXMATCH(E2018,""^[0-9]{8}$""),""DNI"",IF(E2018&lt;&gt;"""",""OTRO"",""""))"),"DNI")</f>
        <v>DNI</v>
      </c>
      <c r="E2018" s="42" t="s">
        <v>1429</v>
      </c>
      <c r="F2018" s="110">
        <v>4.0994116E7</v>
      </c>
      <c r="G2018" s="15" t="str">
        <f>VLOOKUP(TEXT(F2018,"0"),'Nacionalidades de todo por dni'!$A$2:$B$2168,2,0)</f>
        <v>Argentina</v>
      </c>
      <c r="H2018" s="18"/>
      <c r="I2018" s="15"/>
      <c r="J2018" s="15"/>
      <c r="K2018" s="18" t="str">
        <f>VLOOKUP(F2018,'Datos por dni'!$B$10:$AM$2168,11,0)</f>
        <v>Depende mucho que días, Findes más libres , jueves también </v>
      </c>
      <c r="L2018" s="15"/>
      <c r="M2018" s="15"/>
      <c r="N2018" s="15"/>
      <c r="O2018" s="15"/>
      <c r="P2018" s="15"/>
      <c r="Q2018" s="15"/>
    </row>
    <row r="2019">
      <c r="A2019" s="9" t="s">
        <v>673</v>
      </c>
      <c r="B2019" s="80">
        <f>VLOOKUP(F2019,'Datos por dni'!$B$1217:$AT$2185,2,0)</f>
        <v>44708.54549</v>
      </c>
      <c r="C2019" s="15" t="str">
        <f>VLOOKUP(F2019,'Datos por dni'!$B$1217:$V$2185,9,0)</f>
        <v/>
      </c>
      <c r="D2019" s="15" t="str">
        <f>IFERROR(__xludf.DUMMYFUNCTION("IF(REGEXMATCH(E2019,""^[0-9]{8}$""),""DNI"",IF(E2019&lt;&gt;"""",""OTRO"",""""))"),"DNI")</f>
        <v>DNI</v>
      </c>
      <c r="E2019" s="42" t="s">
        <v>1430</v>
      </c>
      <c r="F2019" s="110">
        <v>3.6150378E7</v>
      </c>
      <c r="G2019" s="15" t="str">
        <f>VLOOKUP(TEXT(F2019,"0"),'Nacionalidades de todo por dni'!$A$2:$B$2168,2,0)</f>
        <v>Argentina</v>
      </c>
      <c r="H2019" s="18"/>
      <c r="I2019" s="15"/>
      <c r="J2019" s="15"/>
      <c r="K2019" s="18" t="str">
        <f>VLOOKUP(F2019,'Datos por dni'!$B$10:$AM$2168,11,0)</f>
        <v>Días de semana por la tarde</v>
      </c>
      <c r="L2019" s="15"/>
      <c r="M2019" s="15"/>
      <c r="N2019" s="15"/>
      <c r="O2019" s="15"/>
      <c r="P2019" s="15"/>
      <c r="Q2019" s="15"/>
    </row>
    <row r="2020">
      <c r="A2020" s="9" t="s">
        <v>673</v>
      </c>
      <c r="B2020" s="80">
        <f>VLOOKUP(F2020,'Datos por dni'!$B$1217:$AT$2185,2,0)</f>
        <v>44716.83964</v>
      </c>
      <c r="C2020" s="15" t="str">
        <f>VLOOKUP(F2020,'Datos por dni'!$B$1217:$V$2185,9,0)</f>
        <v/>
      </c>
      <c r="D2020" s="15" t="str">
        <f>IFERROR(__xludf.DUMMYFUNCTION("IF(REGEXMATCH(E2020,""^[0-9]{8}$""),""DNI"",IF(E2020&lt;&gt;"""",""OTRO"",""""))"),"DNI")</f>
        <v>DNI</v>
      </c>
      <c r="E2020" s="42" t="s">
        <v>1431</v>
      </c>
      <c r="F2020" s="110">
        <v>3.5611773E7</v>
      </c>
      <c r="G2020" s="15" t="str">
        <f>VLOOKUP(TEXT(F2020,"0"),'Nacionalidades de todo por dni'!$A$2:$B$2168,2,0)</f>
        <v>Argentina</v>
      </c>
      <c r="H2020" s="18"/>
      <c r="I2020" s="15"/>
      <c r="J2020" s="15"/>
      <c r="K2020" s="18" t="str">
        <f>VLOOKUP(F2020,'Datos por dni'!$B$10:$AM$2168,11,0)</f>
        <v>Fines de semana y feriados</v>
      </c>
      <c r="L2020" s="15"/>
      <c r="M2020" s="15"/>
      <c r="N2020" s="15"/>
      <c r="O2020" s="15"/>
      <c r="P2020" s="15"/>
      <c r="Q2020" s="15"/>
    </row>
    <row r="2021">
      <c r="A2021" s="9" t="s">
        <v>673</v>
      </c>
      <c r="B2021" s="80">
        <f>VLOOKUP(F2021,'Datos por dni'!$B$1217:$AT$2185,2,0)</f>
        <v>44718.87473</v>
      </c>
      <c r="C2021" s="15" t="str">
        <f>VLOOKUP(F2021,'Datos por dni'!$B$1217:$V$2185,9,0)</f>
        <v/>
      </c>
      <c r="D2021" s="15" t="str">
        <f>IFERROR(__xludf.DUMMYFUNCTION("IF(REGEXMATCH(E2021,""^[0-9]{8}$""),""DNI"",IF(E2021&lt;&gt;"""",""OTRO"",""""))"),"DNI")</f>
        <v>DNI</v>
      </c>
      <c r="E2021" s="42" t="s">
        <v>1432</v>
      </c>
      <c r="F2021" s="110">
        <v>4.509357E7</v>
      </c>
      <c r="G2021" s="15" t="str">
        <f>VLOOKUP(TEXT(F2021,"0"),'Nacionalidades de todo por dni'!$A$2:$B$2168,2,0)</f>
        <v>Argentina</v>
      </c>
      <c r="H2021" s="18"/>
      <c r="I2021" s="15"/>
      <c r="J2021" s="15"/>
      <c r="K2021" s="18" t="str">
        <f>VLOOKUP(F2021,'Datos por dni'!$B$10:$AM$2168,11,0)</f>
        <v>Fines de semana y feriados</v>
      </c>
      <c r="L2021" s="15"/>
      <c r="M2021" s="15"/>
      <c r="N2021" s="15"/>
      <c r="O2021" s="15"/>
      <c r="P2021" s="15"/>
      <c r="Q2021" s="15"/>
    </row>
    <row r="2022">
      <c r="A2022" s="9" t="s">
        <v>673</v>
      </c>
      <c r="B2022" s="80">
        <f>VLOOKUP(F2022,'Datos por dni'!$B$1217:$AT$2185,2,0)</f>
        <v>44719.91561</v>
      </c>
      <c r="C2022" s="15" t="str">
        <f>VLOOKUP(F2022,'Datos por dni'!$B$1217:$V$2185,9,0)</f>
        <v/>
      </c>
      <c r="D2022" s="15" t="str">
        <f>IFERROR(__xludf.DUMMYFUNCTION("IF(REGEXMATCH(E2022,""^[0-9]{8}$""),""DNI"",IF(E2022&lt;&gt;"""",""OTRO"",""""))"),"DNI")</f>
        <v>DNI</v>
      </c>
      <c r="E2022" s="42" t="s">
        <v>343</v>
      </c>
      <c r="F2022" s="110">
        <v>4.4727433E7</v>
      </c>
      <c r="G2022" s="15" t="str">
        <f>VLOOKUP(TEXT(F2022,"0"),'Nacionalidades de todo por dni'!$A$2:$B$2168,2,0)</f>
        <v>Argentina</v>
      </c>
      <c r="H2022" s="18" t="str">
        <f>LEFT(K2022,1)</f>
        <v>4</v>
      </c>
      <c r="I2022" s="18" t="str">
        <f>IF(ISNUMBER(SEARCH("veces",K2022)),MID(K2022,FIND("veces",K2022)-2,1),"")</f>
        <v>3</v>
      </c>
      <c r="J2022" s="15"/>
      <c r="K2022" s="18" t="str">
        <f>VLOOKUP(F2022,'Datos por dni'!$B$10:$AM$2168,11,0)</f>
        <v>4 horas diarias, 3 veces por semana, de lunes a viernes por la TARDE.</v>
      </c>
      <c r="L2022" s="15"/>
      <c r="M2022" s="15"/>
      <c r="N2022" s="15"/>
      <c r="O2022" s="15"/>
      <c r="P2022" s="15"/>
      <c r="Q2022" s="15"/>
    </row>
    <row r="2023">
      <c r="A2023" s="9" t="s">
        <v>673</v>
      </c>
      <c r="B2023" s="80">
        <f>VLOOKUP(F2023,'Datos por dni'!$B$1217:$AT$2185,2,0)</f>
        <v>44722.56315</v>
      </c>
      <c r="C2023" s="15" t="str">
        <f>VLOOKUP(F2023,'Datos por dni'!$B$1217:$V$2185,9,0)</f>
        <v/>
      </c>
      <c r="D2023" s="15" t="str">
        <f>IFERROR(__xludf.DUMMYFUNCTION("IF(REGEXMATCH(E2023,""^[0-9]{8}$""),""DNI"",IF(E2023&lt;&gt;"""",""OTRO"",""""))"),"DNI")</f>
        <v>DNI</v>
      </c>
      <c r="E2023" s="42" t="s">
        <v>1433</v>
      </c>
      <c r="F2023" s="110">
        <v>3.6929512E7</v>
      </c>
      <c r="G2023" s="15" t="str">
        <f>VLOOKUP(TEXT(F2023,"0"),'Nacionalidades de todo por dni'!$A$2:$B$2168,2,0)</f>
        <v>Argentina</v>
      </c>
      <c r="H2023" s="18"/>
      <c r="I2023" s="15"/>
      <c r="J2023" s="15"/>
      <c r="K2023" s="18" t="str">
        <f>VLOOKUP(F2023,'Datos por dni'!$B$10:$AM$2168,11,0)</f>
        <v>Fines de semana y feriados o días de semana después de las 18 hs.</v>
      </c>
      <c r="L2023" s="15"/>
      <c r="M2023" s="15"/>
      <c r="N2023" s="15"/>
      <c r="O2023" s="15"/>
      <c r="P2023" s="15"/>
      <c r="Q2023" s="15"/>
    </row>
    <row r="2024">
      <c r="A2024" s="9" t="s">
        <v>673</v>
      </c>
      <c r="B2024" s="80">
        <f>VLOOKUP(F2024,'Datos por dni'!$B$1217:$AT$2185,2,0)</f>
        <v>44725.5942</v>
      </c>
      <c r="C2024" s="15" t="str">
        <f>VLOOKUP(F2024,'Datos por dni'!$B$1217:$V$2185,9,0)</f>
        <v/>
      </c>
      <c r="D2024" s="15" t="str">
        <f>IFERROR(__xludf.DUMMYFUNCTION("IF(REGEXMATCH(E2024,""^[0-9]{8}$""),""DNI"",IF(E2024&lt;&gt;"""",""OTRO"",""""))"),"DNI")</f>
        <v>DNI</v>
      </c>
      <c r="E2024" s="42" t="s">
        <v>1434</v>
      </c>
      <c r="F2024" s="110">
        <v>3.7947985E7</v>
      </c>
      <c r="G2024" s="15" t="str">
        <f>VLOOKUP(TEXT(F2024,"0"),'Nacionalidades de todo por dni'!$A$2:$B$2168,2,0)</f>
        <v>Argentina</v>
      </c>
      <c r="H2024" s="18"/>
      <c r="I2024" s="15"/>
      <c r="J2024" s="15"/>
      <c r="K2024" s="18" t="str">
        <f>VLOOKUP(F2024,'Datos por dni'!$B$10:$AM$2168,11,0)</f>
        <v>Fines de semana y feriados</v>
      </c>
      <c r="L2024" s="15"/>
      <c r="M2024" s="15"/>
      <c r="N2024" s="15"/>
      <c r="O2024" s="15"/>
      <c r="P2024" s="15"/>
      <c r="Q2024" s="15"/>
    </row>
    <row r="2025">
      <c r="A2025" s="9" t="s">
        <v>673</v>
      </c>
      <c r="B2025" s="80">
        <f>VLOOKUP(F2025,'Datos por dni'!$B$1217:$AT$2185,2,0)</f>
        <v>44725.93502</v>
      </c>
      <c r="C2025" s="15" t="str">
        <f>VLOOKUP(F2025,'Datos por dni'!$B$1217:$V$2185,9,0)</f>
        <v/>
      </c>
      <c r="D2025" s="15" t="str">
        <f>IFERROR(__xludf.DUMMYFUNCTION("IF(REGEXMATCH(E2025,""^[0-9]{8}$""),""DNI"",IF(E2025&lt;&gt;"""",""OTRO"",""""))"),"DNI")</f>
        <v>DNI</v>
      </c>
      <c r="E2025" s="42" t="s">
        <v>1435</v>
      </c>
      <c r="F2025" s="110">
        <v>3.3346569E7</v>
      </c>
      <c r="G2025" s="15" t="str">
        <f>VLOOKUP(TEXT(F2025,"0"),'Nacionalidades de todo por dni'!$A$2:$B$2168,2,0)</f>
        <v>Argentina</v>
      </c>
      <c r="H2025" s="18"/>
      <c r="I2025" s="15"/>
      <c r="J2025" s="15"/>
      <c r="K2025" s="18" t="str">
        <f>VLOOKUP(F2025,'Datos por dni'!$B$10:$AM$2168,11,0)</f>
        <v>Fines de semana y feriados</v>
      </c>
      <c r="L2025" s="15"/>
      <c r="M2025" s="15"/>
      <c r="N2025" s="15"/>
      <c r="O2025" s="15"/>
      <c r="P2025" s="15"/>
      <c r="Q2025" s="15"/>
    </row>
    <row r="2026">
      <c r="A2026" s="9" t="s">
        <v>673</v>
      </c>
      <c r="B2026" s="80">
        <f>VLOOKUP(F2026,'Datos por dni'!$B$1217:$AT$2185,2,0)</f>
        <v>44726.81792</v>
      </c>
      <c r="C2026" s="15" t="str">
        <f>VLOOKUP(F2026,'Datos por dni'!$B$1217:$V$2185,9,0)</f>
        <v/>
      </c>
      <c r="D2026" s="15" t="str">
        <f>IFERROR(__xludf.DUMMYFUNCTION("IF(REGEXMATCH(E2026,""^[0-9]{8}$""),""DNI"",IF(E2026&lt;&gt;"""",""OTRO"",""""))"),"DNI")</f>
        <v>DNI</v>
      </c>
      <c r="E2026" s="42" t="s">
        <v>1436</v>
      </c>
      <c r="F2026" s="110">
        <v>4.1834991E7</v>
      </c>
      <c r="G2026" s="15" t="str">
        <f>VLOOKUP(TEXT(F2026,"0"),'Nacionalidades de todo por dni'!$A$2:$B$2168,2,0)</f>
        <v>Argentina</v>
      </c>
      <c r="H2026" s="18"/>
      <c r="I2026" s="15"/>
      <c r="J2026" s="15"/>
      <c r="K2026" s="18" t="str">
        <f>VLOOKUP(F2026,'Datos por dni'!$B$10:$AM$2168,11,0)</f>
        <v>Fines de semana y feriados</v>
      </c>
      <c r="L2026" s="15"/>
      <c r="M2026" s="15"/>
      <c r="N2026" s="15"/>
      <c r="O2026" s="15"/>
      <c r="P2026" s="15"/>
      <c r="Q2026" s="15"/>
    </row>
    <row r="2027">
      <c r="A2027" s="9" t="s">
        <v>673</v>
      </c>
      <c r="B2027" s="80">
        <f>VLOOKUP(F2027,'Datos por dni'!$B$1217:$AT$2185,2,0)</f>
        <v>44729.55615</v>
      </c>
      <c r="C2027" s="15" t="str">
        <f>VLOOKUP(F2027,'Datos por dni'!$B$1217:$V$2185,9,0)</f>
        <v/>
      </c>
      <c r="D2027" s="15" t="str">
        <f>IFERROR(__xludf.DUMMYFUNCTION("IF(REGEXMATCH(E2027,""^[0-9]{8}$""),""DNI"",IF(E2027&lt;&gt;"""",""OTRO"",""""))"),"DNI")</f>
        <v>DNI</v>
      </c>
      <c r="E2027" s="42" t="s">
        <v>1437</v>
      </c>
      <c r="F2027" s="110">
        <v>9.6028667E7</v>
      </c>
      <c r="G2027" s="15" t="str">
        <f>VLOOKUP(TEXT(F2027,"0"),'Nacionalidades de todo por dni'!$A$2:$B$2168,2,0)</f>
        <v>Estadounidense</v>
      </c>
      <c r="H2027" s="18"/>
      <c r="I2027" s="15"/>
      <c r="J2027" s="15"/>
      <c r="K2027" s="18" t="str">
        <f>VLOOKUP(F2027,'Datos por dni'!$B$10:$AM$2168,11,0)</f>
        <v>Flexible</v>
      </c>
      <c r="L2027" s="15"/>
      <c r="M2027" s="15"/>
      <c r="N2027" s="15"/>
      <c r="O2027" s="15"/>
      <c r="P2027" s="15"/>
      <c r="Q2027" s="15"/>
    </row>
    <row r="2028">
      <c r="A2028" s="9" t="s">
        <v>673</v>
      </c>
      <c r="B2028" s="80">
        <f>VLOOKUP(F2028,'Datos por dni'!$B$1217:$AT$2185,2,0)</f>
        <v>44734.84496</v>
      </c>
      <c r="C2028" s="15" t="str">
        <f>VLOOKUP(F2028,'Datos por dni'!$B$1217:$V$2185,9,0)</f>
        <v/>
      </c>
      <c r="D2028" s="15" t="str">
        <f>IFERROR(__xludf.DUMMYFUNCTION("IF(REGEXMATCH(E2028,""^[0-9]{8}$""),""DNI"",IF(E2028&lt;&gt;"""",""OTRO"",""""))"),"DNI")</f>
        <v>DNI</v>
      </c>
      <c r="E2028" s="42" t="s">
        <v>1438</v>
      </c>
      <c r="F2028" s="110">
        <v>4.158751E7</v>
      </c>
      <c r="G2028" s="15" t="str">
        <f>VLOOKUP(TEXT(F2028,"0"),'Nacionalidades de todo por dni'!$A$2:$B$2168,2,0)</f>
        <v>Argentina</v>
      </c>
      <c r="H2028" s="18"/>
      <c r="I2028" s="15"/>
      <c r="J2028" s="15"/>
      <c r="K2028" s="18" t="str">
        <f>VLOOKUP(F2028,'Datos por dni'!$B$10:$AM$2168,11,0)</f>
        <v>Fines de semana y feriados</v>
      </c>
      <c r="L2028" s="15"/>
      <c r="M2028" s="15"/>
      <c r="N2028" s="15"/>
      <c r="O2028" s="15"/>
      <c r="P2028" s="15"/>
      <c r="Q2028" s="15"/>
    </row>
    <row r="2029">
      <c r="A2029" s="9" t="s">
        <v>673</v>
      </c>
      <c r="B2029" s="80">
        <f>VLOOKUP(F2029,'Datos por dni'!$B$1217:$AT$2185,2,0)</f>
        <v>44746.80412</v>
      </c>
      <c r="C2029" s="15" t="str">
        <f>VLOOKUP(F2029,'Datos por dni'!$B$1217:$V$2185,9,0)</f>
        <v/>
      </c>
      <c r="D2029" s="15" t="str">
        <f>IFERROR(__xludf.DUMMYFUNCTION("IF(REGEXMATCH(E2029,""^[0-9]{8}$""),""DNI"",IF(E2029&lt;&gt;"""",""OTRO"",""""))"),"DNI")</f>
        <v>DNI</v>
      </c>
      <c r="E2029" s="42" t="s">
        <v>1439</v>
      </c>
      <c r="F2029" s="110">
        <v>3.4401278E7</v>
      </c>
      <c r="G2029" s="15" t="str">
        <f>VLOOKUP(TEXT(F2029,"0"),'Nacionalidades de todo por dni'!$A$2:$B$2168,2,0)</f>
        <v>Argentina</v>
      </c>
      <c r="H2029" s="18"/>
      <c r="I2029" s="15"/>
      <c r="J2029" s="15"/>
      <c r="K2029" s="18" t="str">
        <f>VLOOKUP(F2029,'Datos por dni'!$B$10:$AM$2168,11,0)</f>
        <v>Sábados o días de la semana despues de horario de trabajo 17 hs.</v>
      </c>
      <c r="L2029" s="15"/>
      <c r="M2029" s="15"/>
      <c r="N2029" s="15"/>
      <c r="O2029" s="15"/>
      <c r="P2029" s="15"/>
      <c r="Q2029" s="15"/>
    </row>
    <row r="2030">
      <c r="A2030" s="9" t="s">
        <v>673</v>
      </c>
      <c r="B2030" s="80">
        <f>VLOOKUP(F2030,'Datos por dni'!$B$1217:$AT$2185,2,0)</f>
        <v>44747.41891</v>
      </c>
      <c r="C2030" s="15" t="str">
        <f>VLOOKUP(F2030,'Datos por dni'!$B$1217:$V$2185,9,0)</f>
        <v/>
      </c>
      <c r="D2030" s="15" t="str">
        <f>IFERROR(__xludf.DUMMYFUNCTION("IF(REGEXMATCH(E2030,""^[0-9]{8}$""),""DNI"",IF(E2030&lt;&gt;"""",""OTRO"",""""))"),"DNI")</f>
        <v>DNI</v>
      </c>
      <c r="E2030" s="42" t="s">
        <v>1440</v>
      </c>
      <c r="F2030" s="110">
        <v>2.8710581E7</v>
      </c>
      <c r="G2030" s="15" t="str">
        <f>VLOOKUP(TEXT(F2030,"0"),'Nacionalidades de todo por dni'!$A$2:$B$2168,2,0)</f>
        <v>Argentina</v>
      </c>
      <c r="H2030" s="18"/>
      <c r="I2030" s="15"/>
      <c r="J2030" s="15"/>
      <c r="K2030" s="18" t="str">
        <f>VLOOKUP(F2030,'Datos por dni'!$B$10:$AM$2168,11,0)</f>
        <v>Días de semana por la mañana</v>
      </c>
      <c r="L2030" s="15"/>
      <c r="M2030" s="15"/>
      <c r="N2030" s="15"/>
      <c r="O2030" s="15"/>
      <c r="P2030" s="15"/>
      <c r="Q2030" s="15"/>
    </row>
    <row r="2031">
      <c r="A2031" s="9" t="s">
        <v>673</v>
      </c>
      <c r="B2031" s="80">
        <f>VLOOKUP(F2031,'Datos por dni'!$B$1217:$AT$2185,2,0)</f>
        <v>44747.42198</v>
      </c>
      <c r="C2031" s="15" t="str">
        <f>VLOOKUP(F2031,'Datos por dni'!$B$1217:$V$2185,9,0)</f>
        <v/>
      </c>
      <c r="D2031" s="15" t="str">
        <f>IFERROR(__xludf.DUMMYFUNCTION("IF(REGEXMATCH(E2031,""^[0-9]{8}$""),""DNI"",IF(E2031&lt;&gt;"""",""OTRO"",""""))"),"DNI")</f>
        <v>DNI</v>
      </c>
      <c r="E2031" s="42" t="s">
        <v>1441</v>
      </c>
      <c r="F2031" s="110">
        <v>3.2831857E7</v>
      </c>
      <c r="G2031" s="15" t="str">
        <f>VLOOKUP(TEXT(F2031,"0"),'Nacionalidades de todo por dni'!$A$2:$B$2168,2,0)</f>
        <v>Argentina</v>
      </c>
      <c r="H2031" s="18"/>
      <c r="I2031" s="15"/>
      <c r="J2031" s="15"/>
      <c r="K2031" s="18" t="str">
        <f>VLOOKUP(F2031,'Datos por dni'!$B$10:$AM$2168,11,0)</f>
        <v>Días de semana por la mañana</v>
      </c>
      <c r="L2031" s="15"/>
      <c r="M2031" s="15"/>
      <c r="N2031" s="15"/>
      <c r="O2031" s="15"/>
      <c r="P2031" s="15"/>
      <c r="Q2031" s="15"/>
    </row>
    <row r="2032">
      <c r="A2032" s="9" t="s">
        <v>673</v>
      </c>
      <c r="B2032" s="80">
        <f>VLOOKUP(F2032,'Datos por dni'!$B$1217:$AT$2185,2,0)</f>
        <v>44748.58448</v>
      </c>
      <c r="C2032" s="15" t="str">
        <f>VLOOKUP(F2032,'Datos por dni'!$B$1217:$V$2185,9,0)</f>
        <v/>
      </c>
      <c r="D2032" s="15" t="str">
        <f>IFERROR(__xludf.DUMMYFUNCTION("IF(REGEXMATCH(E2032,""^[0-9]{8}$""),""DNI"",IF(E2032&lt;&gt;"""",""OTRO"",""""))"),"DNI")</f>
        <v>DNI</v>
      </c>
      <c r="E2032" s="42" t="s">
        <v>1442</v>
      </c>
      <c r="F2032" s="110">
        <v>4.7695752E7</v>
      </c>
      <c r="G2032" s="15" t="str">
        <f>VLOOKUP(TEXT(F2032,"0"),'Nacionalidades de todo por dni'!$A$2:$B$2168,2,0)</f>
        <v>Argentina</v>
      </c>
      <c r="H2032" s="18"/>
      <c r="I2032" s="15"/>
      <c r="J2032" s="15"/>
      <c r="K2032" s="18" t="str">
        <f>VLOOKUP(F2032,'Datos por dni'!$B$10:$AM$2168,11,0)</f>
        <v>Días de semana por la tarde</v>
      </c>
      <c r="L2032" s="15"/>
      <c r="M2032" s="15"/>
      <c r="N2032" s="15"/>
      <c r="O2032" s="15"/>
      <c r="P2032" s="15"/>
      <c r="Q2032" s="15"/>
    </row>
    <row r="2033">
      <c r="A2033" s="9" t="s">
        <v>673</v>
      </c>
      <c r="B2033" s="80">
        <f>VLOOKUP(F2033,'Datos por dni'!$B$1217:$AT$2185,2,0)</f>
        <v>44750.44312</v>
      </c>
      <c r="C2033" s="15" t="str">
        <f>VLOOKUP(F2033,'Datos por dni'!$B$1217:$V$2185,9,0)</f>
        <v/>
      </c>
      <c r="D2033" s="15" t="str">
        <f>IFERROR(__xludf.DUMMYFUNCTION("IF(REGEXMATCH(E2033,""^[0-9]{8}$""),""DNI"",IF(E2033&lt;&gt;"""",""OTRO"",""""))"),"DNI")</f>
        <v>DNI</v>
      </c>
      <c r="E2033" s="42" t="s">
        <v>1443</v>
      </c>
      <c r="F2033" s="101">
        <v>3.680665E7</v>
      </c>
      <c r="G2033" s="15" t="str">
        <f>VLOOKUP(TEXT(F2033,"0"),'Nacionalidades de todo por dni'!$A$2:$B$2168,2,0)</f>
        <v>Argentina</v>
      </c>
      <c r="H2033" s="18"/>
      <c r="I2033" s="15"/>
      <c r="J2033" s="15"/>
      <c r="K2033" s="18" t="str">
        <f>VLOOKUP(F2033,'Datos por dni'!$B$10:$AM$2168,11,0)</f>
        <v>Fines de semana y feriados</v>
      </c>
      <c r="L2033" s="15"/>
      <c r="M2033" s="15"/>
      <c r="N2033" s="15"/>
      <c r="O2033" s="15"/>
      <c r="P2033" s="15"/>
      <c r="Q2033" s="15"/>
    </row>
    <row r="2034">
      <c r="A2034" s="9" t="s">
        <v>673</v>
      </c>
      <c r="B2034" s="80">
        <f>VLOOKUP(F2034,'Datos por dni'!$B$1217:$AT$2185,2,0)</f>
        <v>44753.51863</v>
      </c>
      <c r="C2034" s="15" t="str">
        <f>VLOOKUP(F2034,'Datos por dni'!$B$1217:$V$2185,9,0)</f>
        <v/>
      </c>
      <c r="D2034" s="15" t="str">
        <f>IFERROR(__xludf.DUMMYFUNCTION("IF(REGEXMATCH(E2034,""^[0-9]{8}$""),""DNI"",IF(E2034&lt;&gt;"""",""OTRO"",""""))"),"DNI")</f>
        <v>DNI</v>
      </c>
      <c r="E2034" s="42" t="s">
        <v>1444</v>
      </c>
      <c r="F2034" s="101">
        <v>3.3667317E7</v>
      </c>
      <c r="G2034" s="15" t="str">
        <f>VLOOKUP(TEXT(F2034,"0"),'Nacionalidades de todo por dni'!$A$2:$B$2168,2,0)</f>
        <v>Argentina</v>
      </c>
      <c r="H2034" s="18"/>
      <c r="I2034" s="15"/>
      <c r="J2034" s="15"/>
      <c r="K2034" s="18" t="str">
        <f>VLOOKUP(F2034,'Datos por dni'!$B$10:$AM$2168,11,0)</f>
        <v>Días de semana por la tarde</v>
      </c>
      <c r="L2034" s="15"/>
      <c r="M2034" s="15"/>
      <c r="N2034" s="15"/>
      <c r="O2034" s="15"/>
      <c r="P2034" s="15"/>
      <c r="Q2034" s="15"/>
    </row>
    <row r="2035">
      <c r="A2035" s="9" t="s">
        <v>673</v>
      </c>
      <c r="B2035" s="80">
        <f>VLOOKUP(F2035,'Datos por dni'!$B$1217:$AT$2185,2,0)</f>
        <v>44755.82321</v>
      </c>
      <c r="C2035" s="15" t="str">
        <f>VLOOKUP(F2035,'Datos por dni'!$B$1217:$V$2185,9,0)</f>
        <v/>
      </c>
      <c r="D2035" s="15" t="str">
        <f>IFERROR(__xludf.DUMMYFUNCTION("IF(REGEXMATCH(E2035,""^[0-9]{8}$""),""DNI"",IF(E2035&lt;&gt;"""",""OTRO"",""""))"),"DNI")</f>
        <v>DNI</v>
      </c>
      <c r="E2035" s="42" t="s">
        <v>1445</v>
      </c>
      <c r="F2035" s="110">
        <v>4.5478514E7</v>
      </c>
      <c r="G2035" s="15" t="str">
        <f>VLOOKUP(TEXT(F2035,"0"),'Nacionalidades de todo por dni'!$A$2:$B$2168,2,0)</f>
        <v>Argentina</v>
      </c>
      <c r="H2035" s="18"/>
      <c r="I2035" s="15"/>
      <c r="J2035" s="15"/>
      <c r="K2035" s="18" t="str">
        <f>VLOOKUP(F2035,'Datos por dni'!$B$10:$AM$2168,11,0)</f>
        <v>Días de semana por la mañana</v>
      </c>
      <c r="L2035" s="15"/>
      <c r="M2035" s="15"/>
      <c r="N2035" s="15"/>
      <c r="O2035" s="15"/>
      <c r="P2035" s="15"/>
      <c r="Q2035" s="15"/>
    </row>
    <row r="2036">
      <c r="A2036" s="9" t="s">
        <v>673</v>
      </c>
      <c r="B2036" s="80">
        <f>VLOOKUP(F2036,'Datos por dni'!$B$1217:$AT$2185,2,0)</f>
        <v>44756.55513</v>
      </c>
      <c r="C2036" s="15" t="str">
        <f>VLOOKUP(F2036,'Datos por dni'!$B$1217:$V$2185,9,0)</f>
        <v/>
      </c>
      <c r="D2036" s="15" t="str">
        <f>IFERROR(__xludf.DUMMYFUNCTION("IF(REGEXMATCH(E2036,""^[0-9]{8}$""),""DNI"",IF(E2036&lt;&gt;"""",""OTRO"",""""))"),"DNI")</f>
        <v>DNI</v>
      </c>
      <c r="E2036" s="42" t="s">
        <v>1446</v>
      </c>
      <c r="F2036" s="110">
        <v>9.3051402E7</v>
      </c>
      <c r="G2036" s="15" t="str">
        <f>VLOOKUP(TEXT(F2036,"0"),'Nacionalidades de todo por dni'!$A$2:$B$2168,2,0)</f>
        <v>Brasil</v>
      </c>
      <c r="H2036" s="18"/>
      <c r="I2036" s="15"/>
      <c r="J2036" s="15"/>
      <c r="K2036" s="18" t="str">
        <f>VLOOKUP(F2036,'Datos por dni'!$B$10:$AM$2168,11,0)</f>
        <v>Días de semana por la mañana</v>
      </c>
      <c r="L2036" s="15"/>
      <c r="M2036" s="15"/>
      <c r="N2036" s="15"/>
      <c r="O2036" s="15"/>
      <c r="P2036" s="15"/>
      <c r="Q2036" s="15"/>
    </row>
    <row r="2037">
      <c r="A2037" s="9" t="s">
        <v>673</v>
      </c>
      <c r="B2037" s="80">
        <f>VLOOKUP(F2037,'Datos por dni'!$B$1217:$AT$2185,2,0)</f>
        <v>44756.84398</v>
      </c>
      <c r="C2037" s="15" t="str">
        <f>VLOOKUP(F2037,'Datos por dni'!$B$1217:$V$2185,9,0)</f>
        <v/>
      </c>
      <c r="D2037" s="15" t="str">
        <f>IFERROR(__xludf.DUMMYFUNCTION("IF(REGEXMATCH(E2037,""^[0-9]{8}$""),""DNI"",IF(E2037&lt;&gt;"""",""OTRO"",""""))"),"DNI")</f>
        <v>DNI</v>
      </c>
      <c r="E2037" s="42" t="s">
        <v>1447</v>
      </c>
      <c r="F2037" s="110">
        <v>4.547661E7</v>
      </c>
      <c r="G2037" s="15" t="str">
        <f>VLOOKUP(TEXT(F2037,"0"),'Nacionalidades de todo por dni'!$A$2:$B$2168,2,0)</f>
        <v>Argentina</v>
      </c>
      <c r="H2037" s="18"/>
      <c r="I2037" s="15"/>
      <c r="J2037" s="15"/>
      <c r="K2037" s="18" t="str">
        <f>VLOOKUP(F2037,'Datos por dni'!$B$10:$AM$2168,11,0)</f>
        <v>Fines de semana y feriados</v>
      </c>
      <c r="L2037" s="15"/>
      <c r="M2037" s="15"/>
      <c r="N2037" s="15"/>
      <c r="O2037" s="15"/>
      <c r="P2037" s="15"/>
      <c r="Q2037" s="15"/>
    </row>
    <row r="2038">
      <c r="A2038" s="9" t="s">
        <v>673</v>
      </c>
      <c r="B2038" s="80">
        <f>VLOOKUP(F2038,'Datos por dni'!$B$1217:$AT$2185,2,0)</f>
        <v>44761.80006</v>
      </c>
      <c r="C2038" s="15" t="str">
        <f>VLOOKUP(F2038,'Datos por dni'!$B$1217:$V$2185,9,0)</f>
        <v/>
      </c>
      <c r="D2038" s="15" t="str">
        <f>IFERROR(__xludf.DUMMYFUNCTION("IF(REGEXMATCH(E2038,""^[0-9]{8}$""),""DNI"",IF(E2038&lt;&gt;"""",""OTRO"",""""))"),"DNI")</f>
        <v>DNI</v>
      </c>
      <c r="E2038" s="42" t="s">
        <v>1448</v>
      </c>
      <c r="F2038" s="110">
        <v>3.8632069E7</v>
      </c>
      <c r="G2038" s="15" t="str">
        <f>VLOOKUP(TEXT(F2038,"0"),'Nacionalidades de todo por dni'!$A$2:$B$2168,2,0)</f>
        <v>Argentina</v>
      </c>
      <c r="H2038" s="18"/>
      <c r="I2038" s="15"/>
      <c r="J2038" s="15"/>
      <c r="K2038" s="18" t="str">
        <f>VLOOKUP(F2038,'Datos por dni'!$B$10:$AM$2168,11,0)</f>
        <v>Días de semana por la tarde</v>
      </c>
      <c r="L2038" s="15"/>
      <c r="M2038" s="15"/>
      <c r="N2038" s="15"/>
      <c r="O2038" s="15"/>
      <c r="P2038" s="15"/>
      <c r="Q2038" s="15"/>
    </row>
    <row r="2039">
      <c r="A2039" s="9" t="s">
        <v>673</v>
      </c>
      <c r="B2039" s="80">
        <f>VLOOKUP(F2039,'Datos por dni'!$B$1217:$AT$2185,2,0)</f>
        <v>44756.84398</v>
      </c>
      <c r="C2039" s="15" t="str">
        <f>VLOOKUP(F2039,'Datos por dni'!$B$1217:$V$2185,9,0)</f>
        <v/>
      </c>
      <c r="D2039" s="15" t="str">
        <f>IFERROR(__xludf.DUMMYFUNCTION("IF(REGEXMATCH(E2039,""^[0-9]{8}$""),""DNI"",IF(E2039&lt;&gt;"""",""OTRO"",""""))"),"DNI")</f>
        <v>DNI</v>
      </c>
      <c r="E2039" s="42" t="s">
        <v>1447</v>
      </c>
      <c r="F2039" s="110">
        <v>4.547661E7</v>
      </c>
      <c r="G2039" s="15" t="str">
        <f>VLOOKUP(TEXT(F2039,"0"),'Nacionalidades de todo por dni'!$A$2:$B$2168,2,0)</f>
        <v>Argentina</v>
      </c>
      <c r="H2039" s="18"/>
      <c r="I2039" s="15"/>
      <c r="J2039" s="15"/>
      <c r="K2039" s="18" t="str">
        <f>VLOOKUP(F2039,'Datos por dni'!$B$10:$AM$2168,11,0)</f>
        <v>Fines de semana y feriados</v>
      </c>
      <c r="L2039" s="15"/>
      <c r="M2039" s="15"/>
      <c r="N2039" s="15"/>
      <c r="O2039" s="15"/>
      <c r="P2039" s="15"/>
      <c r="Q2039" s="15"/>
    </row>
    <row r="2040">
      <c r="A2040" s="9" t="s">
        <v>673</v>
      </c>
      <c r="B2040" s="80">
        <f>VLOOKUP(F2040,'Datos por dni'!$B$1217:$AT$2185,2,0)</f>
        <v>44725.63374</v>
      </c>
      <c r="C2040" s="15" t="str">
        <f>VLOOKUP(F2040,'Datos por dni'!$B$1217:$V$2185,9,0)</f>
        <v/>
      </c>
      <c r="D2040" s="15" t="str">
        <f>IFERROR(__xludf.DUMMYFUNCTION("IF(REGEXMATCH(E2040,""^[0-9]{8}$""),""DNI"",IF(E2040&lt;&gt;"""",""OTRO"",""""))"),"DNI")</f>
        <v>DNI</v>
      </c>
      <c r="E2040" s="42" t="s">
        <v>287</v>
      </c>
      <c r="F2040" s="110">
        <v>3.6916859E7</v>
      </c>
      <c r="G2040" s="15" t="str">
        <f>VLOOKUP(TEXT(F2040,"0"),'Nacionalidades de todo por dni'!$A$2:$B$2168,2,0)</f>
        <v>Argentina</v>
      </c>
      <c r="H2040" s="18" t="str">
        <f>LEFT(K2040,1)</f>
        <v>3</v>
      </c>
      <c r="I2040" s="15"/>
      <c r="J2040" s="15"/>
      <c r="K2040" s="18" t="str">
        <f>VLOOKUP(F2040,'Datos por dni'!$B$10:$AM$2168,11,0)</f>
        <v>3 horas diarias, 4 veces por semana, de lunes a viernes por la MAÑANA.</v>
      </c>
      <c r="L2040" s="15"/>
      <c r="M2040" s="15"/>
      <c r="N2040" s="15"/>
      <c r="O2040" s="15"/>
      <c r="P2040" s="15"/>
      <c r="Q2040" s="15"/>
    </row>
    <row r="2041">
      <c r="A2041" s="9" t="s">
        <v>673</v>
      </c>
      <c r="B2041" s="80">
        <f>VLOOKUP(F2041,'Datos por dni'!$B$1217:$AT$2185,2,0)</f>
        <v>44767.91359</v>
      </c>
      <c r="C2041" s="15" t="str">
        <f>VLOOKUP(F2041,'Datos por dni'!$B$1217:$V$2185,9,0)</f>
        <v/>
      </c>
      <c r="D2041" s="15" t="str">
        <f>IFERROR(__xludf.DUMMYFUNCTION("IF(REGEXMATCH(E2041,""^[0-9]{8}$""),""DNI"",IF(E2041&lt;&gt;"""",""OTRO"",""""))"),"DNI")</f>
        <v>DNI</v>
      </c>
      <c r="E2041" s="42" t="s">
        <v>1449</v>
      </c>
      <c r="F2041" s="110">
        <v>3.0493755E7</v>
      </c>
      <c r="G2041" s="15" t="str">
        <f>VLOOKUP(TEXT(F2041,"0"),'Nacionalidades de todo por dni'!$A$2:$B$2168,2,0)</f>
        <v>Argentina</v>
      </c>
      <c r="H2041" s="18"/>
      <c r="I2041" s="15"/>
      <c r="J2041" s="15"/>
      <c r="K2041" s="18" t="str">
        <f>VLOOKUP(F2041,'Datos por dni'!$B$10:$AM$2168,11,0)</f>
        <v>Por la tarde tempranito, entre las 12 y las 16</v>
      </c>
      <c r="L2041" s="15"/>
      <c r="M2041" s="15"/>
      <c r="N2041" s="15"/>
      <c r="O2041" s="15"/>
      <c r="P2041" s="15"/>
      <c r="Q2041" s="15"/>
    </row>
    <row r="2042">
      <c r="A2042" s="9" t="s">
        <v>673</v>
      </c>
      <c r="B2042" s="80">
        <f>VLOOKUP(F2042,'Datos por dni'!$B$1217:$AT$2185,2,0)</f>
        <v>44768.7123</v>
      </c>
      <c r="C2042" s="15" t="str">
        <f>VLOOKUP(F2042,'Datos por dni'!$B$1217:$V$2185,9,0)</f>
        <v/>
      </c>
      <c r="D2042" s="15" t="str">
        <f>IFERROR(__xludf.DUMMYFUNCTION("IF(REGEXMATCH(E2042,""^[0-9]{8}$""),""DNI"",IF(E2042&lt;&gt;"""",""OTRO"",""""))"),"DNI")</f>
        <v>DNI</v>
      </c>
      <c r="E2042" s="42" t="s">
        <v>1450</v>
      </c>
      <c r="F2042" s="110">
        <v>3.2394459E7</v>
      </c>
      <c r="G2042" s="15" t="str">
        <f>VLOOKUP(TEXT(F2042,"0"),'Nacionalidades de todo por dni'!$A$2:$B$2168,2,0)</f>
        <v>Argentina</v>
      </c>
      <c r="H2042" s="18"/>
      <c r="I2042" s="15"/>
      <c r="J2042" s="15"/>
      <c r="K2042" s="18" t="str">
        <f>VLOOKUP(F2042,'Datos por dni'!$B$10:$AM$2168,11,0)</f>
        <v>Fines de semana y feriados</v>
      </c>
      <c r="L2042" s="15"/>
      <c r="M2042" s="15"/>
      <c r="N2042" s="15"/>
      <c r="O2042" s="15"/>
      <c r="P2042" s="15"/>
      <c r="Q2042" s="15"/>
    </row>
    <row r="2043">
      <c r="A2043" s="9" t="s">
        <v>673</v>
      </c>
      <c r="B2043" s="77" t="str">
        <f>VLOOKUP(F2043,'Datos por dni'!$B$1217:$AT$2185,2,0)</f>
        <v/>
      </c>
      <c r="C2043" s="15" t="str">
        <f>VLOOKUP(F2043,'Datos por dni'!$B$1217:$V$2185,9,0)</f>
        <v/>
      </c>
      <c r="D2043" s="15" t="str">
        <f>IFERROR(__xludf.DUMMYFUNCTION("IF(REGEXMATCH(E2043,""^[0-9]{8}$""),""DNI"",IF(E2043&lt;&gt;"""",""OTRO"",""""))"),"DNI")</f>
        <v>DNI</v>
      </c>
      <c r="E2043" s="42" t="s">
        <v>710</v>
      </c>
      <c r="F2043" s="110">
        <v>3.8072163E7</v>
      </c>
      <c r="G2043" s="15" t="str">
        <f>VLOOKUP(TEXT(F2043,"0"),'Nacionalidades de todo por dni'!$A$2:$B$2168,2,0)</f>
        <v>Argentina</v>
      </c>
      <c r="H2043" s="18"/>
      <c r="I2043" s="15"/>
      <c r="J2043" s="15"/>
      <c r="K2043" s="18" t="str">
        <f>VLOOKUP(F2043,'Datos por dni'!$B$10:$AM$2168,11,0)</f>
        <v/>
      </c>
      <c r="L2043" s="15"/>
      <c r="M2043" s="15"/>
      <c r="N2043" s="15"/>
      <c r="O2043" s="15"/>
      <c r="P2043" s="15"/>
      <c r="Q2043" s="15"/>
    </row>
    <row r="2044">
      <c r="A2044" s="9" t="s">
        <v>673</v>
      </c>
      <c r="B2044" s="80">
        <f>VLOOKUP(F2044,'Datos por dni'!$B$1217:$AT$2185,2,0)</f>
        <v>44775.82517</v>
      </c>
      <c r="C2044" s="15" t="str">
        <f>VLOOKUP(F2044,'Datos por dni'!$B$1217:$V$2185,9,0)</f>
        <v/>
      </c>
      <c r="D2044" s="15" t="str">
        <f>IFERROR(__xludf.DUMMYFUNCTION("IF(REGEXMATCH(E2044,""^[0-9]{8}$""),""DNI"",IF(E2044&lt;&gt;"""",""OTRO"",""""))"),"DNI")</f>
        <v>DNI</v>
      </c>
      <c r="E2044" s="42" t="s">
        <v>1451</v>
      </c>
      <c r="F2044" s="110">
        <v>3.4056784E7</v>
      </c>
      <c r="G2044" s="15" t="str">
        <f>VLOOKUP(TEXT(F2044,"0"),'Nacionalidades de todo por dni'!$A$2:$B$2168,2,0)</f>
        <v>Argentina</v>
      </c>
      <c r="H2044" s="18"/>
      <c r="I2044" s="15"/>
      <c r="J2044" s="15"/>
      <c r="K2044" s="18" t="str">
        <f>VLOOKUP(F2044,'Datos por dni'!$B$10:$AM$2168,11,0)</f>
        <v>Días de semana por la mañana</v>
      </c>
      <c r="L2044" s="15"/>
      <c r="M2044" s="15"/>
      <c r="N2044" s="15"/>
      <c r="O2044" s="15"/>
      <c r="P2044" s="15"/>
      <c r="Q2044" s="15"/>
    </row>
    <row r="2045">
      <c r="A2045" s="9" t="s">
        <v>673</v>
      </c>
      <c r="B2045" s="80">
        <f>VLOOKUP(F2045,'Datos por dni'!$B$1217:$AT$2185,2,0)</f>
        <v>44781.6222</v>
      </c>
      <c r="C2045" s="15" t="str">
        <f>VLOOKUP(F2045,'Datos por dni'!$B$1217:$V$2185,9,0)</f>
        <v/>
      </c>
      <c r="D2045" s="15" t="str">
        <f>IFERROR(__xludf.DUMMYFUNCTION("IF(REGEXMATCH(E2045,""^[0-9]{8}$""),""DNI"",IF(E2045&lt;&gt;"""",""OTRO"",""""))"),"DNI")</f>
        <v>DNI</v>
      </c>
      <c r="E2045" s="42" t="s">
        <v>1452</v>
      </c>
      <c r="F2045" s="110">
        <v>4.2252056E7</v>
      </c>
      <c r="G2045" s="15" t="str">
        <f>VLOOKUP(TEXT(F2045,"0"),'Nacionalidades de todo por dni'!$A$2:$B$2168,2,0)</f>
        <v>Argentina</v>
      </c>
      <c r="H2045" s="18"/>
      <c r="I2045" s="15"/>
      <c r="J2045" s="15"/>
      <c r="K2045" s="18" t="str">
        <f>VLOOKUP(F2045,'Datos por dni'!$B$10:$AM$2168,11,0)</f>
        <v>Días de semana por la tarde</v>
      </c>
      <c r="L2045" s="15"/>
      <c r="M2045" s="15"/>
      <c r="N2045" s="15"/>
      <c r="O2045" s="15"/>
      <c r="P2045" s="15"/>
      <c r="Q2045" s="15"/>
    </row>
    <row r="2046">
      <c r="A2046" s="9" t="s">
        <v>673</v>
      </c>
      <c r="B2046" s="80">
        <f>VLOOKUP(F2046,'Datos por dni'!$B$1217:$AT$2185,2,0)</f>
        <v>44781.95523</v>
      </c>
      <c r="C2046" s="15" t="str">
        <f>VLOOKUP(F2046,'Datos por dni'!$B$1217:$V$2185,9,0)</f>
        <v/>
      </c>
      <c r="D2046" s="15" t="str">
        <f>IFERROR(__xludf.DUMMYFUNCTION("IF(REGEXMATCH(E2046,""^[0-9]{8}$""),""DNI"",IF(E2046&lt;&gt;"""",""OTRO"",""""))"),"DNI")</f>
        <v>DNI</v>
      </c>
      <c r="E2046" s="42" t="s">
        <v>1453</v>
      </c>
      <c r="F2046" s="110">
        <v>4.2374516E7</v>
      </c>
      <c r="G2046" s="15" t="str">
        <f>VLOOKUP(TEXT(F2046,"0"),'Nacionalidades de todo por dni'!$A$2:$B$2168,2,0)</f>
        <v>Argentina</v>
      </c>
      <c r="H2046" s="18"/>
      <c r="I2046" s="15"/>
      <c r="J2046" s="15"/>
      <c r="K2046" s="18" t="str">
        <f>VLOOKUP(F2046,'Datos por dni'!$B$10:$AM$2168,11,0)</f>
        <v>Fines de semana y feriados</v>
      </c>
      <c r="L2046" s="15"/>
      <c r="M2046" s="15"/>
      <c r="N2046" s="15"/>
      <c r="O2046" s="15"/>
      <c r="P2046" s="15"/>
      <c r="Q2046" s="15"/>
    </row>
    <row r="2047">
      <c r="A2047" s="9" t="s">
        <v>673</v>
      </c>
      <c r="B2047" s="80">
        <f>VLOOKUP(F2047,'Datos por dni'!$B$1217:$AT$2185,2,0)</f>
        <v>44782.45934</v>
      </c>
      <c r="C2047" s="15" t="str">
        <f>VLOOKUP(F2047,'Datos por dni'!$B$1217:$V$2185,9,0)</f>
        <v/>
      </c>
      <c r="D2047" s="15" t="str">
        <f>IFERROR(__xludf.DUMMYFUNCTION("IF(REGEXMATCH(E2047,""^[0-9]{8}$""),""DNI"",IF(E2047&lt;&gt;"""",""OTRO"",""""))"),"DNI")</f>
        <v>DNI</v>
      </c>
      <c r="E2047" s="42" t="s">
        <v>1454</v>
      </c>
      <c r="F2047" s="110">
        <v>4.5537253E7</v>
      </c>
      <c r="G2047" s="15" t="str">
        <f>VLOOKUP(TEXT(F2047,"0"),'Nacionalidades de todo por dni'!$A$2:$B$2168,2,0)</f>
        <v>Argentina</v>
      </c>
      <c r="H2047" s="18"/>
      <c r="I2047" s="15"/>
      <c r="J2047" s="15"/>
      <c r="K2047" s="18" t="str">
        <f>VLOOKUP(F2047,'Datos por dni'!$B$10:$AM$2168,11,0)</f>
        <v>Puedo en las tres opciones, sólo que a las mañanas de Lunes y Jueves me encuentro cursando.</v>
      </c>
      <c r="L2047" s="15"/>
      <c r="M2047" s="15"/>
      <c r="N2047" s="15"/>
      <c r="O2047" s="15"/>
      <c r="P2047" s="15"/>
      <c r="Q2047" s="15"/>
    </row>
    <row r="2048">
      <c r="A2048" s="9" t="s">
        <v>673</v>
      </c>
      <c r="B2048" s="80">
        <f>VLOOKUP(F2048,'Datos por dni'!$B$1217:$AT$2185,2,0)</f>
        <v>44783.71868</v>
      </c>
      <c r="C2048" s="15" t="str">
        <f>VLOOKUP(F2048,'Datos por dni'!$B$1217:$V$2185,9,0)</f>
        <v/>
      </c>
      <c r="D2048" s="15" t="str">
        <f>IFERROR(__xludf.DUMMYFUNCTION("IF(REGEXMATCH(E2048,""^[0-9]{8}$""),""DNI"",IF(E2048&lt;&gt;"""",""OTRO"",""""))"),"DNI")</f>
        <v>DNI</v>
      </c>
      <c r="E2048" s="42" t="s">
        <v>1455</v>
      </c>
      <c r="F2048" s="101">
        <v>3.4308777E7</v>
      </c>
      <c r="G2048" s="15" t="str">
        <f>VLOOKUP(TEXT(F2048,"0"),'Nacionalidades de todo por dni'!$A$2:$B$2168,2,0)</f>
        <v>Argentina</v>
      </c>
      <c r="H2048" s="18"/>
      <c r="I2048" s="15"/>
      <c r="J2048" s="15"/>
      <c r="K2048" s="18" t="str">
        <f>VLOOKUP(F2048,'Datos por dni'!$B$10:$AM$2168,11,0)</f>
        <v>Fines de semana y feriados, luego del 13 de Septiembre</v>
      </c>
      <c r="L2048" s="15"/>
      <c r="M2048" s="15"/>
      <c r="N2048" s="15"/>
      <c r="O2048" s="15"/>
      <c r="P2048" s="15"/>
      <c r="Q2048" s="15"/>
    </row>
    <row r="2049">
      <c r="A2049" s="9" t="s">
        <v>673</v>
      </c>
      <c r="B2049" s="80">
        <f>VLOOKUP(F2049,'Datos por dni'!$B$1217:$AT$2185,2,0)</f>
        <v>44784.47747</v>
      </c>
      <c r="C2049" s="15" t="str">
        <f>VLOOKUP(F2049,'Datos por dni'!$B$1217:$V$2185,9,0)</f>
        <v/>
      </c>
      <c r="D2049" s="15" t="str">
        <f>IFERROR(__xludf.DUMMYFUNCTION("IF(REGEXMATCH(E2049,""^[0-9]{8}$""),""DNI"",IF(E2049&lt;&gt;"""",""OTRO"",""""))"),"DNI")</f>
        <v>DNI</v>
      </c>
      <c r="E2049" s="42" t="s">
        <v>1456</v>
      </c>
      <c r="F2049" s="101">
        <v>4.3726059E7</v>
      </c>
      <c r="G2049" s="15" t="str">
        <f>VLOOKUP(TEXT(F2049,"0"),'Nacionalidades de todo por dni'!$A$2:$B$2168,2,0)</f>
        <v>Argentina</v>
      </c>
      <c r="H2049" s="18"/>
      <c r="I2049" s="15"/>
      <c r="J2049" s="15"/>
      <c r="K2049" s="18" t="str">
        <f>VLOOKUP(F2049,'Datos por dni'!$B$10:$AM$2168,11,0)</f>
        <v>Fines de semana y feriados</v>
      </c>
      <c r="L2049" s="15"/>
      <c r="M2049" s="15"/>
      <c r="N2049" s="15"/>
      <c r="O2049" s="15"/>
      <c r="P2049" s="15"/>
      <c r="Q2049" s="15"/>
    </row>
    <row r="2050">
      <c r="A2050" s="9" t="s">
        <v>673</v>
      </c>
      <c r="B2050" s="80">
        <f>VLOOKUP(F2050,'Datos por dni'!$B$1217:$AT$2185,2,0)</f>
        <v>44785.72856</v>
      </c>
      <c r="C2050" s="15" t="str">
        <f>VLOOKUP(F2050,'Datos por dni'!$B$1217:$V$2185,9,0)</f>
        <v/>
      </c>
      <c r="D2050" s="15" t="str">
        <f>IFERROR(__xludf.DUMMYFUNCTION("IF(REGEXMATCH(E2050,""^[0-9]{8}$""),""DNI"",IF(E2050&lt;&gt;"""",""OTRO"",""""))"),"DNI")</f>
        <v>DNI</v>
      </c>
      <c r="E2050" s="42" t="s">
        <v>1457</v>
      </c>
      <c r="F2050" s="101">
        <v>3.5971847E7</v>
      </c>
      <c r="G2050" s="15" t="str">
        <f>VLOOKUP(TEXT(F2050,"0"),'Nacionalidades de todo por dni'!$A$2:$B$2168,2,0)</f>
        <v>Argentina</v>
      </c>
      <c r="H2050" s="18"/>
      <c r="I2050" s="15"/>
      <c r="J2050" s="15"/>
      <c r="K2050" s="18" t="str">
        <f>VLOOKUP(F2050,'Datos por dni'!$B$10:$AM$2168,11,0)</f>
        <v>Fines de semana y feriados</v>
      </c>
      <c r="L2050" s="15"/>
      <c r="M2050" s="15"/>
      <c r="N2050" s="15"/>
      <c r="O2050" s="15"/>
      <c r="P2050" s="15"/>
      <c r="Q2050" s="15"/>
    </row>
    <row r="2051">
      <c r="A2051" s="9" t="s">
        <v>673</v>
      </c>
      <c r="B2051" s="80">
        <f>VLOOKUP(F2051,'Datos por dni'!$B$1217:$AT$2185,2,0)</f>
        <v>44492.02913</v>
      </c>
      <c r="C2051" s="15" t="str">
        <f>VLOOKUP(F2051,'Datos por dni'!$B$1217:$V$2185,9,0)</f>
        <v/>
      </c>
      <c r="D2051" s="15" t="str">
        <f>IFERROR(__xludf.DUMMYFUNCTION("IF(REGEXMATCH(E2051,""^[0-9]{8}$""),""DNI"",IF(E2051&lt;&gt;"""",""OTRO"",""""))"),"DNI")</f>
        <v>DNI</v>
      </c>
      <c r="E2051" s="42" t="s">
        <v>1289</v>
      </c>
      <c r="F2051" s="101">
        <v>3.3174295E7</v>
      </c>
      <c r="G2051" s="15" t="str">
        <f>VLOOKUP(TEXT(F2051,"0"),'Nacionalidades de todo por dni'!$A$2:$B$2168,2,0)</f>
        <v>Argentina</v>
      </c>
      <c r="H2051" s="18"/>
      <c r="I2051" s="15"/>
      <c r="J2051" s="15"/>
      <c r="K2051" s="18" t="str">
        <f>VLOOKUP(F2051,'Datos por dni'!$B$10:$AM$2168,11,0)</f>
        <v>Fines de semana y feriados</v>
      </c>
      <c r="L2051" s="15"/>
      <c r="M2051" s="15"/>
      <c r="N2051" s="15"/>
      <c r="O2051" s="15"/>
      <c r="P2051" s="15"/>
      <c r="Q2051" s="15"/>
    </row>
    <row r="2052">
      <c r="A2052" s="9" t="s">
        <v>673</v>
      </c>
      <c r="B2052" s="80">
        <f>VLOOKUP(F2052,'Datos por dni'!$B$1217:$AT$2185,2,0)</f>
        <v>44791.05967</v>
      </c>
      <c r="C2052" s="15" t="str">
        <f>VLOOKUP(F2052,'Datos por dni'!$B$1217:$V$2185,9,0)</f>
        <v/>
      </c>
      <c r="D2052" s="15" t="str">
        <f>IFERROR(__xludf.DUMMYFUNCTION("IF(REGEXMATCH(E2052,""^[0-9]{8}$""),""DNI"",IF(E2052&lt;&gt;"""",""OTRO"",""""))"),"DNI")</f>
        <v>DNI</v>
      </c>
      <c r="E2052" s="42" t="s">
        <v>322</v>
      </c>
      <c r="F2052" s="101">
        <v>4.4690355E7</v>
      </c>
      <c r="G2052" s="15" t="str">
        <f>VLOOKUP(TEXT(F2052,"0"),'Nacionalidades de todo por dni'!$A$2:$B$2168,2,0)</f>
        <v>Argentina</v>
      </c>
      <c r="H2052" s="18" t="str">
        <f>LEFT(K2052,1)</f>
        <v>4</v>
      </c>
      <c r="I2052" s="18" t="str">
        <f>IF(ISNUMBER(SEARCH("veces",K2052)),MID(K2052,FIND("veces",K2052)-2,1),"")</f>
        <v>3</v>
      </c>
      <c r="J2052" s="15"/>
      <c r="K2052" s="18" t="str">
        <f>VLOOKUP(F2052,'Datos por dni'!$B$10:$AM$2168,11,0)</f>
        <v>4 horas diarias, 3 veces por semana, de lunes a viernes por la MAÑANA.</v>
      </c>
      <c r="L2052" s="15"/>
      <c r="M2052" s="15"/>
      <c r="N2052" s="15"/>
      <c r="O2052" s="15"/>
      <c r="P2052" s="15"/>
      <c r="Q2052" s="15"/>
    </row>
    <row r="2053">
      <c r="A2053" s="9" t="s">
        <v>673</v>
      </c>
      <c r="B2053" s="80">
        <f>VLOOKUP(F2053,'Datos por dni'!$B$1217:$AT$2185,2,0)</f>
        <v>44791.53916</v>
      </c>
      <c r="C2053" s="15" t="str">
        <f>VLOOKUP(F2053,'Datos por dni'!$B$1217:$V$2185,9,0)</f>
        <v/>
      </c>
      <c r="D2053" s="15" t="str">
        <f>IFERROR(__xludf.DUMMYFUNCTION("IF(REGEXMATCH(E2053,""^[0-9]{8}$""),""DNI"",IF(E2053&lt;&gt;"""",""OTRO"",""""))"),"DNI")</f>
        <v>DNI</v>
      </c>
      <c r="E2053" s="42" t="s">
        <v>1458</v>
      </c>
      <c r="F2053" s="110">
        <v>4.2931418E7</v>
      </c>
      <c r="G2053" s="15" t="str">
        <f>VLOOKUP(TEXT(F2053,"0"),'Nacionalidades de todo por dni'!$A$2:$B$2168,2,0)</f>
        <v>Argentina</v>
      </c>
      <c r="H2053" s="18"/>
      <c r="I2053" s="15"/>
      <c r="J2053" s="15"/>
      <c r="K2053" s="18" t="str">
        <f>VLOOKUP(F2053,'Datos por dni'!$B$10:$AM$2168,11,0)</f>
        <v>Días de semana a partir de 18 hs, fines de semana y feriados</v>
      </c>
      <c r="L2053" s="15"/>
      <c r="M2053" s="15"/>
      <c r="N2053" s="15"/>
      <c r="O2053" s="15"/>
      <c r="P2053" s="15"/>
      <c r="Q2053" s="15"/>
    </row>
    <row r="2054">
      <c r="A2054" s="9" t="s">
        <v>673</v>
      </c>
      <c r="B2054" s="80">
        <f>VLOOKUP(F2054,'Datos por dni'!$B$1217:$AT$2185,2,0)</f>
        <v>44791.72181</v>
      </c>
      <c r="C2054" s="15" t="str">
        <f>VLOOKUP(F2054,'Datos por dni'!$B$1217:$V$2185,9,0)</f>
        <v/>
      </c>
      <c r="D2054" s="15" t="str">
        <f>IFERROR(__xludf.DUMMYFUNCTION("IF(REGEXMATCH(E2054,""^[0-9]{8}$""),""DNI"",IF(E2054&lt;&gt;"""",""OTRO"",""""))"),"DNI")</f>
        <v>DNI</v>
      </c>
      <c r="E2054" s="42" t="s">
        <v>1459</v>
      </c>
      <c r="F2054" s="110">
        <v>4.6026049E7</v>
      </c>
      <c r="G2054" s="15" t="str">
        <f>VLOOKUP(TEXT(F2054,"0"),'Nacionalidades de todo por dni'!$A$2:$B$2168,2,0)</f>
        <v>Argentina</v>
      </c>
      <c r="H2054" s="18"/>
      <c r="I2054" s="15"/>
      <c r="J2054" s="15"/>
      <c r="K2054" s="18" t="str">
        <f>VLOOKUP(F2054,'Datos por dni'!$B$10:$AM$2168,11,0)</f>
        <v>Días de semana por la tarde</v>
      </c>
      <c r="L2054" s="15"/>
      <c r="M2054" s="15"/>
      <c r="N2054" s="15"/>
      <c r="O2054" s="15"/>
      <c r="P2054" s="15"/>
      <c r="Q2054" s="15"/>
    </row>
    <row r="2055">
      <c r="A2055" s="9" t="s">
        <v>673</v>
      </c>
      <c r="B2055" s="80">
        <f>VLOOKUP(F2055,'Datos por dni'!$B$1217:$AT$2185,2,0)</f>
        <v>44793.49086</v>
      </c>
      <c r="C2055" s="15" t="str">
        <f>VLOOKUP(F2055,'Datos por dni'!$B$1217:$V$2185,9,0)</f>
        <v/>
      </c>
      <c r="D2055" s="15" t="str">
        <f>IFERROR(__xludf.DUMMYFUNCTION("IF(REGEXMATCH(E2055,""^[0-9]{8}$""),""DNI"",IF(E2055&lt;&gt;"""",""OTRO"",""""))"),"DNI")</f>
        <v>DNI</v>
      </c>
      <c r="E2055" s="42" t="s">
        <v>1460</v>
      </c>
      <c r="F2055" s="110">
        <v>4.144672E7</v>
      </c>
      <c r="G2055" s="15" t="str">
        <f>VLOOKUP(TEXT(F2055,"0"),'Nacionalidades de todo por dni'!$A$2:$B$2168,2,0)</f>
        <v>Argentina</v>
      </c>
      <c r="H2055" s="18"/>
      <c r="I2055" s="15"/>
      <c r="J2055" s="15"/>
      <c r="K2055" s="18" t="str">
        <f>VLOOKUP(F2055,'Datos por dni'!$B$10:$AM$2168,11,0)</f>
        <v>Algunos días de semana por la siesta/tarde y domingos</v>
      </c>
      <c r="L2055" s="15"/>
      <c r="M2055" s="15"/>
      <c r="N2055" s="15"/>
      <c r="O2055" s="15"/>
      <c r="P2055" s="15"/>
      <c r="Q2055" s="15"/>
    </row>
    <row r="2056">
      <c r="A2056" s="9" t="s">
        <v>673</v>
      </c>
      <c r="B2056" s="80">
        <f>VLOOKUP(F2056,'Datos por dni'!$B$1217:$AT$2185,2,0)</f>
        <v>44798.82806</v>
      </c>
      <c r="C2056" s="15" t="str">
        <f>VLOOKUP(F2056,'Datos por dni'!$B$1217:$V$2185,9,0)</f>
        <v/>
      </c>
      <c r="D2056" s="15" t="str">
        <f>IFERROR(__xludf.DUMMYFUNCTION("IF(REGEXMATCH(E2056,""^[0-9]{8}$""),""DNI"",IF(E2056&lt;&gt;"""",""OTRO"",""""))"),"DNI")</f>
        <v>DNI</v>
      </c>
      <c r="E2056" s="42" t="s">
        <v>1461</v>
      </c>
      <c r="F2056" s="110">
        <v>3.6785899E7</v>
      </c>
      <c r="G2056" s="15" t="str">
        <f>VLOOKUP(TEXT(F2056,"0"),'Nacionalidades de todo por dni'!$A$2:$B$2168,2,0)</f>
        <v>Argentina</v>
      </c>
      <c r="H2056" s="18"/>
      <c r="I2056" s="15"/>
      <c r="J2056" s="15"/>
      <c r="K2056" s="18" t="str">
        <f>VLOOKUP(F2056,'Datos por dni'!$B$10:$AM$2168,11,0)</f>
        <v>Fines de semana y feriados</v>
      </c>
      <c r="L2056" s="15"/>
      <c r="M2056" s="15"/>
      <c r="N2056" s="15"/>
      <c r="O2056" s="15"/>
      <c r="P2056" s="15"/>
      <c r="Q2056" s="15"/>
    </row>
    <row r="2057">
      <c r="A2057" s="9" t="s">
        <v>673</v>
      </c>
      <c r="B2057" s="80">
        <f>VLOOKUP(F2057,'Datos por dni'!$B$1217:$AT$2185,2,0)</f>
        <v>44801.95805</v>
      </c>
      <c r="C2057" s="15" t="str">
        <f>VLOOKUP(F2057,'Datos por dni'!$B$1217:$V$2185,9,0)</f>
        <v/>
      </c>
      <c r="D2057" s="15" t="str">
        <f>IFERROR(__xludf.DUMMYFUNCTION("IF(REGEXMATCH(E2057,""^[0-9]{8}$""),""DNI"",IF(E2057&lt;&gt;"""",""OTRO"",""""))"),"DNI")</f>
        <v>DNI</v>
      </c>
      <c r="E2057" s="42" t="s">
        <v>349</v>
      </c>
      <c r="F2057" s="101">
        <v>4.4174292E7</v>
      </c>
      <c r="G2057" s="15" t="str">
        <f>VLOOKUP(TEXT(F2057,"0"),'Nacionalidades de todo por dni'!$A$2:$B$2168,2,0)</f>
        <v>Argentina</v>
      </c>
      <c r="H2057" s="18" t="str">
        <f>LEFT(K2057,1)</f>
        <v>4</v>
      </c>
      <c r="I2057" s="18" t="str">
        <f>IF(ISNUMBER(SEARCH("veces",K2057)),MID(K2057,FIND("veces",K2057)-2,1),"")</f>
        <v>3</v>
      </c>
      <c r="J2057" s="15"/>
      <c r="K2057" s="18" t="str">
        <f>VLOOKUP(F2057,'Datos por dni'!$B$10:$AM$2168,11,0)</f>
        <v>4 horas diarias, 3 veces por semana, de lunes a viernes por la TARDE.</v>
      </c>
      <c r="L2057" s="15"/>
      <c r="M2057" s="15"/>
      <c r="N2057" s="15"/>
      <c r="O2057" s="15"/>
      <c r="P2057" s="15"/>
      <c r="Q2057" s="15"/>
    </row>
    <row r="2058">
      <c r="A2058" s="9" t="s">
        <v>673</v>
      </c>
      <c r="B2058" s="80">
        <f>VLOOKUP(F2058,'Datos por dni'!$B$1217:$AT$2185,2,0)</f>
        <v>44802.95528</v>
      </c>
      <c r="C2058" s="15" t="str">
        <f>VLOOKUP(F2058,'Datos por dni'!$B$1217:$V$2185,9,0)</f>
        <v/>
      </c>
      <c r="D2058" s="15" t="str">
        <f>IFERROR(__xludf.DUMMYFUNCTION("IF(REGEXMATCH(E2058,""^[0-9]{8}$""),""DNI"",IF(E2058&lt;&gt;"""",""OTRO"",""""))"),"DNI")</f>
        <v>DNI</v>
      </c>
      <c r="E2058" s="42" t="s">
        <v>1462</v>
      </c>
      <c r="F2058" s="110">
        <v>3.7934848E7</v>
      </c>
      <c r="G2058" s="15" t="str">
        <f>VLOOKUP(TEXT(F2058,"0"),'Nacionalidades de todo por dni'!$A$2:$B$2168,2,0)</f>
        <v>Argentina</v>
      </c>
      <c r="H2058" s="18"/>
      <c r="I2058" s="15"/>
      <c r="J2058" s="15"/>
      <c r="K2058" s="18" t="str">
        <f>VLOOKUP(F2058,'Datos por dni'!$B$10:$AM$2168,11,0)</f>
        <v>Fines de semana y feriados</v>
      </c>
      <c r="L2058" s="15"/>
      <c r="M2058" s="15"/>
      <c r="N2058" s="15"/>
      <c r="O2058" s="15"/>
      <c r="P2058" s="15"/>
      <c r="Q2058" s="15"/>
    </row>
    <row r="2059">
      <c r="A2059" s="9" t="s">
        <v>673</v>
      </c>
      <c r="B2059" s="80">
        <f>VLOOKUP(F2059,'Datos por dni'!$B$1217:$AT$2185,2,0)</f>
        <v>44808.666</v>
      </c>
      <c r="C2059" s="15" t="str">
        <f>VLOOKUP(F2059,'Datos por dni'!$B$1217:$V$2185,9,0)</f>
        <v/>
      </c>
      <c r="D2059" s="15" t="str">
        <f>IFERROR(__xludf.DUMMYFUNCTION("IF(REGEXMATCH(E2059,""^[0-9]{8}$""),""DNI"",IF(E2059&lt;&gt;"""",""OTRO"",""""))"),"DNI")</f>
        <v>DNI</v>
      </c>
      <c r="E2059" s="42" t="s">
        <v>369</v>
      </c>
      <c r="F2059" s="110">
        <v>4.4934149E7</v>
      </c>
      <c r="G2059" s="15" t="str">
        <f>VLOOKUP(TEXT(F2059,"0"),'Nacionalidades de todo por dni'!$A$2:$B$2168,2,0)</f>
        <v>Argentina</v>
      </c>
      <c r="H2059" s="18" t="str">
        <f>LEFT(K2059,1)</f>
        <v>3</v>
      </c>
      <c r="I2059" s="18" t="str">
        <f>IF(ISNUMBER(SEARCH("veces",K2059)),MID(K2059,FIND("veces",K2059)-2,1),"")</f>
        <v>4</v>
      </c>
      <c r="J2059" s="15"/>
      <c r="K2059" s="18" t="str">
        <f>VLOOKUP(F2059,'Datos por dni'!$B$10:$AM$2168,11,0)</f>
        <v>3 horas diarias, 4 veces por semana, de lunes a viernes por la MAÑANA.</v>
      </c>
      <c r="L2059" s="15"/>
      <c r="M2059" s="15"/>
      <c r="N2059" s="15"/>
      <c r="O2059" s="15"/>
      <c r="P2059" s="15"/>
      <c r="Q2059" s="15"/>
    </row>
    <row r="2060">
      <c r="A2060" s="9" t="s">
        <v>673</v>
      </c>
      <c r="B2060" s="80">
        <f>VLOOKUP(F2060,'Datos por dni'!$B$1217:$AT$2185,2,0)</f>
        <v>44811.52936</v>
      </c>
      <c r="C2060" s="15" t="str">
        <f>VLOOKUP(F2060,'Datos por dni'!$B$1217:$V$2185,9,0)</f>
        <v/>
      </c>
      <c r="D2060" s="15" t="str">
        <f>IFERROR(__xludf.DUMMYFUNCTION("IF(REGEXMATCH(E2060,""^[0-9]{8}$""),""DNI"",IF(E2060&lt;&gt;"""",""OTRO"",""""))"),"DNI")</f>
        <v>DNI</v>
      </c>
      <c r="E2060" s="42" t="s">
        <v>1463</v>
      </c>
      <c r="F2060" s="110">
        <v>3.8260713E7</v>
      </c>
      <c r="G2060" s="15" t="str">
        <f>VLOOKUP(TEXT(F2060,"0"),'Nacionalidades de todo por dni'!$A$2:$B$2168,2,0)</f>
        <v>Argentina</v>
      </c>
      <c r="H2060" s="18"/>
      <c r="I2060" s="15"/>
      <c r="J2060" s="15"/>
      <c r="K2060" s="18" t="str">
        <f>VLOOKUP(F2060,'Datos por dni'!$B$10:$AM$2168,11,0)</f>
        <v>Días de semana por la tarde</v>
      </c>
      <c r="L2060" s="15"/>
      <c r="M2060" s="15"/>
      <c r="N2060" s="15"/>
      <c r="O2060" s="15"/>
      <c r="P2060" s="15"/>
      <c r="Q2060" s="15"/>
    </row>
    <row r="2061">
      <c r="A2061" s="9" t="s">
        <v>673</v>
      </c>
      <c r="B2061" s="80">
        <f>VLOOKUP(F2061,'Datos por dni'!$B$1217:$AT$2185,2,0)</f>
        <v>44816.4924</v>
      </c>
      <c r="C2061" s="15" t="str">
        <f>VLOOKUP(F2061,'Datos por dni'!$B$1217:$V$2185,9,0)</f>
        <v/>
      </c>
      <c r="D2061" s="15" t="str">
        <f>IFERROR(__xludf.DUMMYFUNCTION("IF(REGEXMATCH(E2061,""^[0-9]{8}$""),""DNI"",IF(E2061&lt;&gt;"""",""OTRO"",""""))"),"DNI")</f>
        <v>DNI</v>
      </c>
      <c r="E2061" s="42" t="s">
        <v>1464</v>
      </c>
      <c r="F2061" s="101">
        <v>4.5584581E7</v>
      </c>
      <c r="G2061" s="15" t="str">
        <f>VLOOKUP(TEXT(F2061,"0"),'Nacionalidades de todo por dni'!$A$2:$B$2168,2,0)</f>
        <v>Argentina</v>
      </c>
      <c r="H2061" s="18"/>
      <c r="I2061" s="15"/>
      <c r="J2061" s="15"/>
      <c r="K2061" s="18" t="str">
        <f>VLOOKUP(F2061,'Datos por dni'!$B$10:$AM$2168,11,0)</f>
        <v>martes jueves y viernes por la tarde</v>
      </c>
      <c r="L2061" s="15"/>
      <c r="M2061" s="15"/>
      <c r="N2061" s="15"/>
      <c r="O2061" s="15"/>
      <c r="P2061" s="15"/>
      <c r="Q2061" s="15"/>
    </row>
    <row r="2062">
      <c r="A2062" s="9" t="s">
        <v>673</v>
      </c>
      <c r="B2062" s="80">
        <f>VLOOKUP(F2062,'Datos por dni'!$B$1217:$AT$2185,2,0)</f>
        <v>44821.74432</v>
      </c>
      <c r="C2062" s="15" t="str">
        <f>VLOOKUP(F2062,'Datos por dni'!$B$1217:$V$2185,9,0)</f>
        <v/>
      </c>
      <c r="D2062" s="15" t="str">
        <f>IFERROR(__xludf.DUMMYFUNCTION("IF(REGEXMATCH(E2062,""^[0-9]{8}$""),""DNI"",IF(E2062&lt;&gt;"""",""OTRO"",""""))"),"DNI")</f>
        <v>DNI</v>
      </c>
      <c r="E2062" s="42" t="s">
        <v>1465</v>
      </c>
      <c r="F2062" s="110">
        <v>3.8617073E7</v>
      </c>
      <c r="G2062" s="15" t="str">
        <f>VLOOKUP(TEXT(F2062,"0"),'Nacionalidades de todo por dni'!$A$2:$B$2168,2,0)</f>
        <v>Argentina</v>
      </c>
      <c r="H2062" s="18"/>
      <c r="I2062" s="15"/>
      <c r="J2062" s="15"/>
      <c r="K2062" s="18" t="str">
        <f>VLOOKUP(F2062,'Datos por dni'!$B$10:$AM$2168,11,0)</f>
        <v>Fines de semana y feriados</v>
      </c>
      <c r="L2062" s="15"/>
      <c r="M2062" s="15"/>
      <c r="N2062" s="15"/>
      <c r="O2062" s="15"/>
      <c r="P2062" s="15"/>
      <c r="Q2062" s="15"/>
    </row>
    <row r="2063">
      <c r="A2063" s="9" t="s">
        <v>673</v>
      </c>
      <c r="B2063" s="80">
        <f>VLOOKUP(F2063,'Datos por dni'!$B$1217:$AT$2185,2,0)</f>
        <v>44830.56368</v>
      </c>
      <c r="C2063" s="15" t="str">
        <f>VLOOKUP(F2063,'Datos por dni'!$B$1217:$V$2185,9,0)</f>
        <v/>
      </c>
      <c r="D2063" s="15" t="str">
        <f>IFERROR(__xludf.DUMMYFUNCTION("IF(REGEXMATCH(E2063,""^[0-9]{8}$""),""DNI"",IF(E2063&lt;&gt;"""",""OTRO"",""""))"),"DNI")</f>
        <v>DNI</v>
      </c>
      <c r="E2063" s="42" t="s">
        <v>1466</v>
      </c>
      <c r="F2063" s="110">
        <v>2.807421E7</v>
      </c>
      <c r="G2063" s="15" t="str">
        <f>VLOOKUP(TEXT(F2063,"0"),'Nacionalidades de todo por dni'!$A$2:$B$2168,2,0)</f>
        <v>Argentina</v>
      </c>
      <c r="H2063" s="18"/>
      <c r="I2063" s="15"/>
      <c r="J2063" s="15"/>
      <c r="K2063" s="18" t="str">
        <f>VLOOKUP(F2063,'Datos por dni'!$B$10:$AM$2168,11,0)</f>
        <v>Dias de semana eventualmente/ fines de semana disponibles</v>
      </c>
      <c r="L2063" s="15"/>
      <c r="M2063" s="15"/>
      <c r="N2063" s="15"/>
      <c r="O2063" s="15"/>
      <c r="P2063" s="15"/>
      <c r="Q2063" s="15"/>
    </row>
    <row r="2064">
      <c r="A2064" s="9" t="s">
        <v>673</v>
      </c>
      <c r="B2064" s="80">
        <f>VLOOKUP(F2064,'Datos por dni'!$B$1217:$AT$2185,2,0)</f>
        <v>44838.51097</v>
      </c>
      <c r="C2064" s="15" t="str">
        <f>VLOOKUP(F2064,'Datos por dni'!$B$1217:$V$2185,9,0)</f>
        <v/>
      </c>
      <c r="D2064" s="15" t="str">
        <f>IFERROR(__xludf.DUMMYFUNCTION("IF(REGEXMATCH(E2064,""^[0-9]{8}$""),""DNI"",IF(E2064&lt;&gt;"""",""OTRO"",""""))"),"DNI")</f>
        <v>DNI</v>
      </c>
      <c r="E2064" s="42" t="s">
        <v>1467</v>
      </c>
      <c r="F2064" s="110">
        <v>4.459946E7</v>
      </c>
      <c r="G2064" s="15" t="str">
        <f>VLOOKUP(TEXT(F2064,"0"),'Nacionalidades de todo por dni'!$A$2:$B$2168,2,0)</f>
        <v>Argentina</v>
      </c>
      <c r="H2064" s="18"/>
      <c r="I2064" s="15"/>
      <c r="J2064" s="15"/>
      <c r="K2064" s="18" t="str">
        <f>VLOOKUP(F2064,'Datos por dni'!$B$10:$AM$2168,11,0)</f>
        <v>puedo dias de semana a la tarde y mañana.</v>
      </c>
      <c r="L2064" s="15"/>
      <c r="M2064" s="15"/>
      <c r="N2064" s="15"/>
      <c r="O2064" s="15"/>
      <c r="P2064" s="15"/>
      <c r="Q2064" s="15"/>
    </row>
    <row r="2065">
      <c r="A2065" s="9" t="s">
        <v>673</v>
      </c>
      <c r="B2065" s="80">
        <f>VLOOKUP(F2065,'Datos por dni'!$B$1217:$AT$2185,2,0)</f>
        <v>44847.58163</v>
      </c>
      <c r="C2065" s="15" t="str">
        <f>VLOOKUP(F2065,'Datos por dni'!$B$1217:$V$2185,9,0)</f>
        <v/>
      </c>
      <c r="D2065" s="15" t="str">
        <f>IFERROR(__xludf.DUMMYFUNCTION("IF(REGEXMATCH(E2065,""^[0-9]{8}$""),""DNI"",IF(E2065&lt;&gt;"""",""OTRO"",""""))"),"DNI")</f>
        <v>DNI</v>
      </c>
      <c r="E2065" s="42" t="s">
        <v>1468</v>
      </c>
      <c r="F2065" s="110">
        <v>4.3399043E7</v>
      </c>
      <c r="G2065" s="15" t="str">
        <f>VLOOKUP(TEXT(F2065,"0"),'Nacionalidades de todo por dni'!$A$2:$B$2168,2,0)</f>
        <v>Argentina</v>
      </c>
      <c r="H2065" s="18"/>
      <c r="I2065" s="15"/>
      <c r="J2065" s="15"/>
      <c r="K2065" s="18" t="str">
        <f>VLOOKUP(F2065,'Datos por dni'!$B$10:$AM$2168,11,0)</f>
        <v>Todos los dias </v>
      </c>
      <c r="L2065" s="15"/>
      <c r="M2065" s="15"/>
      <c r="N2065" s="15"/>
      <c r="O2065" s="15"/>
      <c r="P2065" s="15"/>
      <c r="Q2065" s="15"/>
    </row>
    <row r="2066">
      <c r="A2066" s="9" t="s">
        <v>673</v>
      </c>
      <c r="B2066" s="80">
        <f>VLOOKUP(F2066,'Datos por dni'!$B$1217:$AT$2185,2,0)</f>
        <v>44852.40243</v>
      </c>
      <c r="C2066" s="15" t="str">
        <f>VLOOKUP(F2066,'Datos por dni'!$B$1217:$V$2185,9,0)</f>
        <v/>
      </c>
      <c r="D2066" s="15" t="str">
        <f>IFERROR(__xludf.DUMMYFUNCTION("IF(REGEXMATCH(E2066,""^[0-9]{8}$""),""DNI"",IF(E2066&lt;&gt;"""",""OTRO"",""""))"),"DNI")</f>
        <v>DNI</v>
      </c>
      <c r="E2066" s="42" t="s">
        <v>1469</v>
      </c>
      <c r="F2066" s="110">
        <v>3.4815982E7</v>
      </c>
      <c r="G2066" s="15" t="str">
        <f>VLOOKUP(TEXT(F2066,"0"),'Nacionalidades de todo por dni'!$A$2:$B$2168,2,0)</f>
        <v>Argentina</v>
      </c>
      <c r="H2066" s="18"/>
      <c r="I2066" s="15"/>
      <c r="J2066" s="15"/>
      <c r="K2066" s="18" t="str">
        <f>VLOOKUP(F2066,'Datos por dni'!$B$10:$AM$2168,11,0)</f>
        <v>Fines de semana y feriados</v>
      </c>
      <c r="L2066" s="15"/>
      <c r="M2066" s="15"/>
      <c r="N2066" s="15"/>
      <c r="O2066" s="15"/>
      <c r="P2066" s="15"/>
      <c r="Q2066" s="15"/>
    </row>
    <row r="2067">
      <c r="A2067" s="9" t="s">
        <v>673</v>
      </c>
      <c r="B2067" s="80">
        <f>VLOOKUP(F2067,'Datos por dni'!$B$1217:$AT$2185,2,0)</f>
        <v>44264.48739</v>
      </c>
      <c r="C2067" s="15" t="str">
        <f>VLOOKUP(F2067,'Datos por dni'!$B$1217:$V$2185,9,0)</f>
        <v/>
      </c>
      <c r="D2067" s="15" t="str">
        <f>IFERROR(__xludf.DUMMYFUNCTION("IF(REGEXMATCH(E2067,""^[0-9]{8}$""),""DNI"",IF(E2067&lt;&gt;"""",""OTRO"",""""))"),"DNI")</f>
        <v>DNI</v>
      </c>
      <c r="E2067" s="42" t="s">
        <v>75</v>
      </c>
      <c r="F2067" s="110">
        <v>4.1824768E7</v>
      </c>
      <c r="G2067" s="15" t="str">
        <f>VLOOKUP(TEXT(F2067,"0"),'Nacionalidades de todo por dni'!$A$2:$B$2168,2,0)</f>
        <v>Argentina</v>
      </c>
      <c r="H2067" s="18" t="str">
        <f>LEFT(K2067,1)</f>
        <v>3</v>
      </c>
      <c r="I2067" s="18" t="str">
        <f>IF(ISNUMBER(SEARCH("veces",K2067)),MID(K2067,FIND("veces",K2067)-2,1),"")</f>
        <v>4</v>
      </c>
      <c r="J2067" s="15"/>
      <c r="K2067" s="18" t="str">
        <f>VLOOKUP(F2067,'Datos por dni'!$B$10:$AM$2168,11,0)</f>
        <v>3 horas diarias, 4 veces por semana, de lunes a viernes por la MAÑANA.</v>
      </c>
      <c r="L2067" s="15"/>
      <c r="M2067" s="15"/>
      <c r="N2067" s="15"/>
      <c r="O2067" s="15"/>
      <c r="P2067" s="15"/>
      <c r="Q2067" s="15"/>
    </row>
    <row r="2068">
      <c r="A2068" s="9" t="s">
        <v>673</v>
      </c>
      <c r="B2068" s="80">
        <f>VLOOKUP(F2068,'Datos por dni'!$B$1217:$AT$2185,2,0)</f>
        <v>44852.71588</v>
      </c>
      <c r="C2068" s="15" t="str">
        <f>VLOOKUP(F2068,'Datos por dni'!$B$1217:$V$2185,9,0)</f>
        <v/>
      </c>
      <c r="D2068" s="15" t="str">
        <f>IFERROR(__xludf.DUMMYFUNCTION("IF(REGEXMATCH(E2068,""^[0-9]{8}$""),""DNI"",IF(E2068&lt;&gt;"""",""OTRO"",""""))"),"DNI")</f>
        <v>DNI</v>
      </c>
      <c r="E2068" s="42" t="s">
        <v>1470</v>
      </c>
      <c r="F2068" s="110">
        <v>3.5747671E7</v>
      </c>
      <c r="G2068" s="15" t="str">
        <f>VLOOKUP(TEXT(F2068,"0"),'Nacionalidades de todo por dni'!$A$2:$B$2168,2,0)</f>
        <v>Argentina</v>
      </c>
      <c r="H2068" s="18"/>
      <c r="I2068" s="15"/>
      <c r="J2068" s="15"/>
      <c r="K2068" s="18" t="str">
        <f>VLOOKUP(F2068,'Datos por dni'!$B$10:$AM$2168,11,0)</f>
        <v>Días de semana por la mañana</v>
      </c>
      <c r="L2068" s="15"/>
      <c r="M2068" s="15"/>
      <c r="N2068" s="15"/>
      <c r="O2068" s="15"/>
      <c r="P2068" s="15"/>
      <c r="Q2068" s="15"/>
    </row>
    <row r="2069">
      <c r="A2069" s="9" t="s">
        <v>673</v>
      </c>
      <c r="B2069" s="80">
        <f>VLOOKUP(F2069,'Datos por dni'!$B$1217:$AT$2185,2,0)</f>
        <v>44853.90811</v>
      </c>
      <c r="C2069" s="15" t="str">
        <f>VLOOKUP(F2069,'Datos por dni'!$B$1217:$V$2185,9,0)</f>
        <v/>
      </c>
      <c r="D2069" s="15" t="str">
        <f>IFERROR(__xludf.DUMMYFUNCTION("IF(REGEXMATCH(E2069,""^[0-9]{8}$""),""DNI"",IF(E2069&lt;&gt;"""",""OTRO"",""""))"),"DNI")</f>
        <v>DNI</v>
      </c>
      <c r="E2069" s="42" t="s">
        <v>1471</v>
      </c>
      <c r="F2069" s="110">
        <v>3.8324186E7</v>
      </c>
      <c r="G2069" s="15" t="str">
        <f>VLOOKUP(TEXT(F2069,"0"),'Nacionalidades de todo por dni'!$A$2:$B$2168,2,0)</f>
        <v>Argentina</v>
      </c>
      <c r="H2069" s="18"/>
      <c r="I2069" s="15"/>
      <c r="J2069" s="15"/>
      <c r="K2069" s="18" t="str">
        <f>VLOOKUP(F2069,'Datos por dni'!$B$10:$AM$2168,11,0)</f>
        <v>Dias de semana despues de las 18hs, fines de semana y feriados</v>
      </c>
      <c r="L2069" s="15"/>
      <c r="M2069" s="15"/>
      <c r="N2069" s="15"/>
      <c r="O2069" s="15"/>
      <c r="P2069" s="15"/>
      <c r="Q2069" s="15"/>
    </row>
    <row r="2070">
      <c r="A2070" s="9" t="s">
        <v>673</v>
      </c>
      <c r="B2070" s="80">
        <f>VLOOKUP(F2070,'Datos por dni'!$B$1217:$AT$2185,2,0)</f>
        <v>44854.63344</v>
      </c>
      <c r="C2070" s="15" t="str">
        <f>VLOOKUP(F2070,'Datos por dni'!$B$1217:$V$2185,9,0)</f>
        <v/>
      </c>
      <c r="D2070" s="15" t="str">
        <f>IFERROR(__xludf.DUMMYFUNCTION("IF(REGEXMATCH(E2070,""^[0-9]{8}$""),""DNI"",IF(E2070&lt;&gt;"""",""OTRO"",""""))"),"DNI")</f>
        <v>DNI</v>
      </c>
      <c r="E2070" s="42" t="s">
        <v>340</v>
      </c>
      <c r="F2070" s="110">
        <v>4.0422413E7</v>
      </c>
      <c r="G2070" s="15" t="str">
        <f>VLOOKUP(TEXT(F2070,"0"),'Nacionalidades de todo por dni'!$A$2:$B$2168,2,0)</f>
        <v>Argentina</v>
      </c>
      <c r="H2070" s="18" t="str">
        <f>LEFT(K2070,1)</f>
        <v>4</v>
      </c>
      <c r="I2070" s="18" t="str">
        <f>IF(ISNUMBER(SEARCH("veces",K2070)),MID(K2070,FIND("veces",K2070)-2,1),"")</f>
        <v>3</v>
      </c>
      <c r="J2070" s="15"/>
      <c r="K2070" s="18" t="str">
        <f>VLOOKUP(F2070,'Datos por dni'!$B$10:$AM$2168,11,0)</f>
        <v>4 horas diarias, 3 veces por semana, de lunes a viernes por la MAÑANA.</v>
      </c>
      <c r="L2070" s="15"/>
      <c r="M2070" s="15"/>
      <c r="N2070" s="15"/>
      <c r="O2070" s="15"/>
      <c r="P2070" s="15"/>
      <c r="Q2070" s="15"/>
    </row>
    <row r="2071">
      <c r="A2071" s="9" t="s">
        <v>673</v>
      </c>
      <c r="B2071" s="80">
        <f>VLOOKUP(F2071,'Datos por dni'!$B$1217:$AT$2185,2,0)</f>
        <v>44856.90708</v>
      </c>
      <c r="C2071" s="15" t="str">
        <f>VLOOKUP(F2071,'Datos por dni'!$B$1217:$V$2185,9,0)</f>
        <v/>
      </c>
      <c r="D2071" s="15" t="str">
        <f>IFERROR(__xludf.DUMMYFUNCTION("IF(REGEXMATCH(E2071,""^[0-9]{8}$""),""DNI"",IF(E2071&lt;&gt;"""",""OTRO"",""""))"),"DNI")</f>
        <v>DNI</v>
      </c>
      <c r="E2071" s="42" t="s">
        <v>1472</v>
      </c>
      <c r="F2071" s="110">
        <v>4.6439263E7</v>
      </c>
      <c r="G2071" s="15" t="str">
        <f>VLOOKUP(TEXT(F2071,"0"),'Nacionalidades de todo por dni'!$A$2:$B$2168,2,0)</f>
        <v>Argentina</v>
      </c>
      <c r="H2071" s="18"/>
      <c r="I2071" s="15"/>
      <c r="J2071" s="15"/>
      <c r="K2071" s="18" t="str">
        <f>VLOOKUP(F2071,'Datos por dni'!$B$10:$AM$2168,11,0)</f>
        <v>Fines de semana y feriados</v>
      </c>
      <c r="L2071" s="15"/>
      <c r="M2071" s="15"/>
      <c r="N2071" s="15"/>
      <c r="O2071" s="15"/>
      <c r="P2071" s="15"/>
      <c r="Q2071" s="15"/>
    </row>
    <row r="2072">
      <c r="A2072" s="9" t="s">
        <v>673</v>
      </c>
      <c r="B2072" s="80">
        <f>VLOOKUP(F2072,'Datos por dni'!$B$1217:$AT$2185,2,0)</f>
        <v>44857.50998</v>
      </c>
      <c r="C2072" s="15" t="str">
        <f>VLOOKUP(F2072,'Datos por dni'!$B$1217:$V$2185,9,0)</f>
        <v/>
      </c>
      <c r="D2072" s="15" t="str">
        <f>IFERROR(__xludf.DUMMYFUNCTION("IF(REGEXMATCH(E2072,""^[0-9]{8}$""),""DNI"",IF(E2072&lt;&gt;"""",""OTRO"",""""))"),"DNI")</f>
        <v>DNI</v>
      </c>
      <c r="E2072" s="42" t="s">
        <v>1473</v>
      </c>
      <c r="F2072" s="110">
        <v>4.588572E7</v>
      </c>
      <c r="G2072" s="15" t="str">
        <f>VLOOKUP(TEXT(F2072,"0"),'Nacionalidades de todo por dni'!$A$2:$B$2168,2,0)</f>
        <v>Argentina</v>
      </c>
      <c r="H2072" s="18"/>
      <c r="I2072" s="15"/>
      <c r="J2072" s="15"/>
      <c r="K2072" s="18" t="str">
        <f>VLOOKUP(F2072,'Datos por dni'!$B$10:$AM$2168,11,0)</f>
        <v>Fines de semana y feriados</v>
      </c>
      <c r="L2072" s="15"/>
      <c r="M2072" s="15"/>
      <c r="N2072" s="15"/>
      <c r="O2072" s="15"/>
      <c r="P2072" s="15"/>
      <c r="Q2072" s="15"/>
    </row>
    <row r="2073">
      <c r="A2073" s="9" t="s">
        <v>673</v>
      </c>
      <c r="B2073" s="80">
        <f>VLOOKUP(F2073,'Datos por dni'!$B$1217:$AT$2185,2,0)</f>
        <v>44860.47313</v>
      </c>
      <c r="C2073" s="15" t="str">
        <f>VLOOKUP(F2073,'Datos por dni'!$B$1217:$V$2185,9,0)</f>
        <v/>
      </c>
      <c r="D2073" s="15" t="str">
        <f>IFERROR(__xludf.DUMMYFUNCTION("IF(REGEXMATCH(E2073,""^[0-9]{8}$""),""DNI"",IF(E2073&lt;&gt;"""",""OTRO"",""""))"),"DNI")</f>
        <v>DNI</v>
      </c>
      <c r="E2073" s="42" t="s">
        <v>1474</v>
      </c>
      <c r="F2073" s="110">
        <v>3.9270347E7</v>
      </c>
      <c r="G2073" s="15" t="str">
        <f>VLOOKUP(TEXT(F2073,"0"),'Nacionalidades de todo por dni'!$A$2:$B$2168,2,0)</f>
        <v>Argentina</v>
      </c>
      <c r="H2073" s="18"/>
      <c r="I2073" s="15"/>
      <c r="J2073" s="15"/>
      <c r="K2073" s="18" t="str">
        <f>VLOOKUP(F2073,'Datos por dni'!$B$10:$AM$2168,11,0)</f>
        <v>Días de semana por la tarde</v>
      </c>
      <c r="L2073" s="15"/>
      <c r="M2073" s="15"/>
      <c r="N2073" s="15"/>
      <c r="O2073" s="15"/>
      <c r="P2073" s="15"/>
      <c r="Q2073" s="15"/>
    </row>
    <row r="2074">
      <c r="A2074" s="9" t="s">
        <v>673</v>
      </c>
      <c r="B2074" s="80">
        <f>VLOOKUP(F2074,'Datos por dni'!$B$1217:$AT$2185,2,0)</f>
        <v>44863.47747</v>
      </c>
      <c r="C2074" s="15" t="str">
        <f>VLOOKUP(F2074,'Datos por dni'!$B$1217:$V$2185,9,0)</f>
        <v/>
      </c>
      <c r="D2074" s="15" t="str">
        <f>IFERROR(__xludf.DUMMYFUNCTION("IF(REGEXMATCH(E2074,""^[0-9]{8}$""),""DNI"",IF(E2074&lt;&gt;"""",""OTRO"",""""))"),"DNI")</f>
        <v>DNI</v>
      </c>
      <c r="E2074" s="42" t="s">
        <v>336</v>
      </c>
      <c r="F2074" s="110">
        <v>3.1827977E7</v>
      </c>
      <c r="G2074" s="15" t="str">
        <f>VLOOKUP(TEXT(F2074,"0"),'Nacionalidades de todo por dni'!$A$2:$B$2168,2,0)</f>
        <v>Argentina</v>
      </c>
      <c r="H2074" s="18" t="str">
        <f>LEFT(K2074,1)</f>
        <v>4</v>
      </c>
      <c r="I2074" s="18" t="str">
        <f>IF(ISNUMBER(SEARCH("veces",K2074)),MID(K2074,FIND("veces",K2074)-2,1),"")</f>
        <v>3</v>
      </c>
      <c r="J2074" s="15"/>
      <c r="K2074" s="18" t="str">
        <f>VLOOKUP(F2074,'Datos por dni'!$B$10:$AM$2168,11,0)</f>
        <v>4 horas diarias, 3 veces por semana, de lunes a viernes por la MAÑANA.</v>
      </c>
      <c r="L2074" s="15"/>
      <c r="M2074" s="15"/>
      <c r="N2074" s="15"/>
      <c r="O2074" s="15"/>
      <c r="P2074" s="15"/>
      <c r="Q2074" s="15"/>
    </row>
    <row r="2075">
      <c r="A2075" s="9" t="s">
        <v>673</v>
      </c>
      <c r="B2075" s="80">
        <f>VLOOKUP(F2075,'Datos por dni'!$B$1217:$AT$2185,2,0)</f>
        <v>44865.87659</v>
      </c>
      <c r="C2075" s="15" t="str">
        <f>VLOOKUP(F2075,'Datos por dni'!$B$1217:$V$2185,9,0)</f>
        <v/>
      </c>
      <c r="D2075" s="15" t="str">
        <f>IFERROR(__xludf.DUMMYFUNCTION("IF(REGEXMATCH(E2075,""^[0-9]{8}$""),""DNI"",IF(E2075&lt;&gt;"""",""OTRO"",""""))"),"DNI")</f>
        <v>DNI</v>
      </c>
      <c r="E2075" s="42" t="s">
        <v>1475</v>
      </c>
      <c r="F2075" s="110">
        <v>3.9603648E7</v>
      </c>
      <c r="G2075" s="15" t="str">
        <f>VLOOKUP(TEXT(F2075,"0"),'Nacionalidades de todo por dni'!$A$2:$B$2168,2,0)</f>
        <v>Argentina</v>
      </c>
      <c r="H2075" s="18"/>
      <c r="I2075" s="15"/>
      <c r="J2075" s="15"/>
      <c r="K2075" s="18" t="str">
        <f>VLOOKUP(F2075,'Datos por dni'!$B$10:$AM$2168,11,0)</f>
        <v>Fines de semana y feriados</v>
      </c>
      <c r="L2075" s="15"/>
      <c r="M2075" s="15"/>
      <c r="N2075" s="15"/>
      <c r="O2075" s="15"/>
      <c r="P2075" s="15"/>
      <c r="Q2075" s="15"/>
    </row>
    <row r="2076">
      <c r="A2076" s="9" t="s">
        <v>673</v>
      </c>
      <c r="B2076" s="80">
        <f>VLOOKUP(F2076,'Datos por dni'!$B$1217:$AT$2185,2,0)</f>
        <v>44871.77639</v>
      </c>
      <c r="C2076" s="15" t="str">
        <f>VLOOKUP(F2076,'Datos por dni'!$B$1217:$V$2185,9,0)</f>
        <v/>
      </c>
      <c r="D2076" s="15" t="str">
        <f>IFERROR(__xludf.DUMMYFUNCTION("IF(REGEXMATCH(E2076,""^[0-9]{8}$""),""DNI"",IF(E2076&lt;&gt;"""",""OTRO"",""""))"),"DNI")</f>
        <v>DNI</v>
      </c>
      <c r="E2076" s="42" t="s">
        <v>1476</v>
      </c>
      <c r="F2076" s="110">
        <v>4.6579401E7</v>
      </c>
      <c r="G2076" s="15" t="str">
        <f>VLOOKUP(TEXT(F2076,"0"),'Nacionalidades de todo por dni'!$A$2:$B$2168,2,0)</f>
        <v>Argentina</v>
      </c>
      <c r="H2076" s="18"/>
      <c r="I2076" s="15"/>
      <c r="J2076" s="15"/>
      <c r="K2076" s="18" t="str">
        <f>VLOOKUP(F2076,'Datos por dni'!$B$10:$AM$2168,11,0)</f>
        <v>Fines de semana y feriados</v>
      </c>
      <c r="L2076" s="15"/>
      <c r="M2076" s="15"/>
      <c r="N2076" s="15"/>
      <c r="O2076" s="15"/>
      <c r="P2076" s="15"/>
      <c r="Q2076" s="15"/>
    </row>
    <row r="2077">
      <c r="A2077" s="9" t="s">
        <v>673</v>
      </c>
      <c r="B2077" s="80">
        <f>VLOOKUP(F2077,'Datos por dni'!$B$1217:$AT$2185,2,0)</f>
        <v>44872.65135</v>
      </c>
      <c r="C2077" s="15" t="str">
        <f>VLOOKUP(F2077,'Datos por dni'!$B$1217:$V$2185,9,0)</f>
        <v/>
      </c>
      <c r="D2077" s="15" t="str">
        <f>IFERROR(__xludf.DUMMYFUNCTION("IF(REGEXMATCH(E2077,""^[0-9]{8}$""),""DNI"",IF(E2077&lt;&gt;"""",""OTRO"",""""))"),"DNI")</f>
        <v>DNI</v>
      </c>
      <c r="E2077" s="42" t="s">
        <v>1477</v>
      </c>
      <c r="F2077" s="110">
        <v>4.3871653E7</v>
      </c>
      <c r="G2077" s="15" t="str">
        <f>VLOOKUP(TEXT(F2077,"0"),'Nacionalidades de todo por dni'!$A$2:$B$2168,2,0)</f>
        <v>Argentina</v>
      </c>
      <c r="H2077" s="18"/>
      <c r="I2077" s="15"/>
      <c r="J2077" s="15"/>
      <c r="K2077" s="18" t="str">
        <f>VLOOKUP(F2077,'Datos por dni'!$B$10:$AM$2168,11,0)</f>
        <v>Días de semana por la tarde</v>
      </c>
      <c r="L2077" s="15"/>
      <c r="M2077" s="15"/>
      <c r="N2077" s="15"/>
      <c r="O2077" s="15"/>
      <c r="P2077" s="15"/>
      <c r="Q2077" s="15"/>
    </row>
    <row r="2078">
      <c r="A2078" s="9" t="s">
        <v>673</v>
      </c>
      <c r="B2078" s="80">
        <f>VLOOKUP(F2078,'Datos por dni'!$B$1217:$AT$2185,2,0)</f>
        <v>44880.43927</v>
      </c>
      <c r="C2078" s="15" t="str">
        <f>VLOOKUP(F2078,'Datos por dni'!$B$1217:$V$2185,9,0)</f>
        <v/>
      </c>
      <c r="D2078" s="15" t="str">
        <f>IFERROR(__xludf.DUMMYFUNCTION("IF(REGEXMATCH(E2078,""^[0-9]{8}$""),""DNI"",IF(E2078&lt;&gt;"""",""OTRO"",""""))"),"DNI")</f>
        <v>DNI</v>
      </c>
      <c r="E2078" s="42" t="s">
        <v>1478</v>
      </c>
      <c r="F2078" s="110">
        <v>3.2640269E7</v>
      </c>
      <c r="G2078" s="15" t="str">
        <f>VLOOKUP(TEXT(F2078,"0"),'Nacionalidades de todo por dni'!$A$2:$B$2168,2,0)</f>
        <v>Argentina</v>
      </c>
      <c r="H2078" s="18"/>
      <c r="I2078" s="15"/>
      <c r="J2078" s="15"/>
      <c r="K2078" s="18" t="str">
        <f>VLOOKUP(F2078,'Datos por dni'!$B$10:$AM$2168,11,0)</f>
        <v>Fines de semana y feriados</v>
      </c>
      <c r="L2078" s="15"/>
      <c r="M2078" s="15"/>
      <c r="N2078" s="15"/>
      <c r="O2078" s="15"/>
      <c r="P2078" s="15"/>
      <c r="Q2078" s="15"/>
    </row>
    <row r="2079">
      <c r="A2079" s="9" t="s">
        <v>673</v>
      </c>
      <c r="B2079" s="80">
        <f>VLOOKUP(F2079,'Datos por dni'!$B$1217:$AT$2185,2,0)</f>
        <v>44884.84713</v>
      </c>
      <c r="C2079" s="15" t="str">
        <f>VLOOKUP(F2079,'Datos por dni'!$B$1217:$V$2185,9,0)</f>
        <v/>
      </c>
      <c r="D2079" s="15" t="str">
        <f>IFERROR(__xludf.DUMMYFUNCTION("IF(REGEXMATCH(E2079,""^[0-9]{8}$""),""DNI"",IF(E2079&lt;&gt;"""",""OTRO"",""""))"),"DNI")</f>
        <v>DNI</v>
      </c>
      <c r="E2079" s="42" t="s">
        <v>1479</v>
      </c>
      <c r="F2079" s="110">
        <v>3.8570909E7</v>
      </c>
      <c r="G2079" s="15" t="str">
        <f>VLOOKUP(TEXT(F2079,"0"),'Nacionalidades de todo por dni'!$A$2:$B$2168,2,0)</f>
        <v>Argentina</v>
      </c>
      <c r="H2079" s="18"/>
      <c r="I2079" s="15"/>
      <c r="J2079" s="15"/>
      <c r="K2079" s="18" t="str">
        <f>VLOOKUP(F2079,'Datos por dni'!$B$10:$AM$2168,11,0)</f>
        <v>Fines de semana y feriados</v>
      </c>
      <c r="L2079" s="15"/>
      <c r="M2079" s="15"/>
      <c r="N2079" s="15"/>
      <c r="O2079" s="15"/>
      <c r="P2079" s="15"/>
      <c r="Q2079" s="15"/>
    </row>
    <row r="2080">
      <c r="A2080" s="9" t="s">
        <v>673</v>
      </c>
      <c r="B2080" s="80">
        <f>VLOOKUP(F2080,'Datos por dni'!$B$1217:$AT$2185,2,0)</f>
        <v>44892.02148</v>
      </c>
      <c r="C2080" s="15" t="str">
        <f>VLOOKUP(F2080,'Datos por dni'!$B$1217:$V$2185,9,0)</f>
        <v/>
      </c>
      <c r="D2080" s="15" t="str">
        <f>IFERROR(__xludf.DUMMYFUNCTION("IF(REGEXMATCH(E2080,""^[0-9]{8}$""),""DNI"",IF(E2080&lt;&gt;"""",""OTRO"",""""))"),"DNI")</f>
        <v>DNI</v>
      </c>
      <c r="E2080" s="42" t="s">
        <v>1480</v>
      </c>
      <c r="F2080" s="110">
        <v>2.8377814E7</v>
      </c>
      <c r="G2080" s="15" t="str">
        <f>VLOOKUP(TEXT(F2080,"0"),'Nacionalidades de todo por dni'!$A$2:$B$2168,2,0)</f>
        <v>Argentina</v>
      </c>
      <c r="H2080" s="18"/>
      <c r="I2080" s="15"/>
      <c r="J2080" s="15"/>
      <c r="K2080" s="18" t="str">
        <f>VLOOKUP(F2080,'Datos por dni'!$B$10:$AM$2168,11,0)</f>
        <v>Días de semana por la mañana</v>
      </c>
      <c r="L2080" s="15"/>
      <c r="M2080" s="15"/>
      <c r="N2080" s="15"/>
      <c r="O2080" s="15"/>
      <c r="P2080" s="15"/>
      <c r="Q2080" s="15"/>
    </row>
    <row r="2081">
      <c r="A2081" s="9" t="s">
        <v>673</v>
      </c>
      <c r="B2081" s="80">
        <f>VLOOKUP(F2081,'Datos por dni'!$B$1217:$AT$2185,2,0)</f>
        <v>44901.00078</v>
      </c>
      <c r="C2081" s="15" t="str">
        <f>VLOOKUP(F2081,'Datos por dni'!$B$1217:$V$2185,9,0)</f>
        <v/>
      </c>
      <c r="D2081" s="15" t="str">
        <f>IFERROR(__xludf.DUMMYFUNCTION("IF(REGEXMATCH(E2081,""^[0-9]{8}$""),""DNI"",IF(E2081&lt;&gt;"""",""OTRO"",""""))"),"DNI")</f>
        <v>DNI</v>
      </c>
      <c r="E2081" s="42" t="s">
        <v>1481</v>
      </c>
      <c r="F2081" s="110">
        <v>3.069747E7</v>
      </c>
      <c r="G2081" s="15" t="str">
        <f>VLOOKUP(TEXT(F2081,"0"),'Nacionalidades de todo por dni'!$A$2:$B$2168,2,0)</f>
        <v>Argentina</v>
      </c>
      <c r="H2081" s="18"/>
      <c r="I2081" s="15"/>
      <c r="J2081" s="15"/>
      <c r="K2081" s="18" t="str">
        <f>VLOOKUP(F2081,'Datos por dni'!$B$10:$AM$2168,11,0)</f>
        <v>No tengo horarios fijos, asi q consultar sin problemas</v>
      </c>
      <c r="L2081" s="15"/>
      <c r="M2081" s="15"/>
      <c r="N2081" s="15"/>
      <c r="O2081" s="15"/>
      <c r="P2081" s="15"/>
      <c r="Q2081" s="15"/>
    </row>
    <row r="2082">
      <c r="A2082" s="9" t="s">
        <v>673</v>
      </c>
      <c r="B2082" s="80">
        <f>VLOOKUP(F2082,'Datos por dni'!$B$1217:$AT$2185,2,0)</f>
        <v>44906.95864</v>
      </c>
      <c r="C2082" s="15" t="str">
        <f>VLOOKUP(F2082,'Datos por dni'!$B$1217:$V$2185,9,0)</f>
        <v/>
      </c>
      <c r="D2082" s="15" t="str">
        <f>IFERROR(__xludf.DUMMYFUNCTION("IF(REGEXMATCH(E2082,""^[0-9]{8}$""),""DNI"",IF(E2082&lt;&gt;"""",""OTRO"",""""))"),"DNI")</f>
        <v>DNI</v>
      </c>
      <c r="E2082" s="42" t="s">
        <v>1482</v>
      </c>
      <c r="F2082" s="110">
        <v>4.4729738E7</v>
      </c>
      <c r="G2082" s="15" t="str">
        <f>VLOOKUP(TEXT(F2082,"0"),'Nacionalidades de todo por dni'!$A$2:$B$2168,2,0)</f>
        <v>Argentina</v>
      </c>
      <c r="H2082" s="18"/>
      <c r="I2082" s="15"/>
      <c r="J2082" s="15"/>
      <c r="K2082" s="18" t="str">
        <f>VLOOKUP(F2082,'Datos por dni'!$B$10:$AM$2168,11,0)</f>
        <v>Días de semana por la tarde</v>
      </c>
      <c r="L2082" s="15"/>
      <c r="M2082" s="15"/>
      <c r="N2082" s="15"/>
      <c r="O2082" s="15"/>
      <c r="P2082" s="15"/>
      <c r="Q2082" s="15"/>
    </row>
    <row r="2083">
      <c r="A2083" s="9" t="s">
        <v>673</v>
      </c>
      <c r="B2083" s="80">
        <f>VLOOKUP(F2083,'Datos por dni'!$B$1217:$AT$2185,2,0)</f>
        <v>44930.64422</v>
      </c>
      <c r="C2083" s="15" t="str">
        <f>VLOOKUP(F2083,'Datos por dni'!$B$1217:$V$2185,9,0)</f>
        <v/>
      </c>
      <c r="D2083" s="15" t="str">
        <f>IFERROR(__xludf.DUMMYFUNCTION("IF(REGEXMATCH(E2083,""^[0-9]{8}$""),""DNI"",IF(E2083&lt;&gt;"""",""OTRO"",""""))"),"OTRO")</f>
        <v>OTRO</v>
      </c>
      <c r="E2083" s="42" t="s">
        <v>1483</v>
      </c>
      <c r="F2083" s="110">
        <v>3.71993385E8</v>
      </c>
      <c r="G2083" s="15" t="str">
        <f>VLOOKUP(TEXT(F2083,"0"),'Nacionalidades de todo por dni'!$A$2:$B$2168,2,0)</f>
        <v>Argentina</v>
      </c>
      <c r="H2083" s="18"/>
      <c r="I2083" s="15"/>
      <c r="J2083" s="15"/>
      <c r="K2083" s="18" t="str">
        <f>VLOOKUP(F2083,'Datos por dni'!$B$10:$AM$2168,11,0)</f>
        <v>Fines de semana y feriados</v>
      </c>
      <c r="L2083" s="15"/>
      <c r="M2083" s="15"/>
      <c r="N2083" s="15"/>
      <c r="O2083" s="15"/>
      <c r="P2083" s="15"/>
      <c r="Q2083" s="15"/>
    </row>
    <row r="2084">
      <c r="A2084" s="9" t="s">
        <v>673</v>
      </c>
      <c r="B2084" s="80">
        <f>VLOOKUP(F2084,'Datos por dni'!$B$1217:$AT$2185,2,0)</f>
        <v>44931.61152</v>
      </c>
      <c r="C2084" s="15" t="str">
        <f>VLOOKUP(F2084,'Datos por dni'!$B$1217:$V$2185,9,0)</f>
        <v/>
      </c>
      <c r="D2084" s="15" t="str">
        <f>IFERROR(__xludf.DUMMYFUNCTION("IF(REGEXMATCH(E2084,""^[0-9]{8}$""),""DNI"",IF(E2084&lt;&gt;"""",""OTRO"",""""))"),"DNI")</f>
        <v>DNI</v>
      </c>
      <c r="E2084" s="42" t="s">
        <v>1484</v>
      </c>
      <c r="F2084" s="110">
        <v>3.8157619E7</v>
      </c>
      <c r="G2084" s="15" t="str">
        <f>VLOOKUP(TEXT(F2084,"0"),'Nacionalidades de todo por dni'!$A$2:$B$2168,2,0)</f>
        <v>Argentina</v>
      </c>
      <c r="H2084" s="18"/>
      <c r="I2084" s="15"/>
      <c r="J2084" s="15"/>
      <c r="K2084" s="18" t="str">
        <f>VLOOKUP(F2084,'Datos por dni'!$B$10:$AM$2168,11,0)</f>
        <v>Días de semana por la tarde</v>
      </c>
      <c r="L2084" s="15"/>
      <c r="M2084" s="15"/>
      <c r="N2084" s="15"/>
      <c r="O2084" s="15"/>
      <c r="P2084" s="15"/>
      <c r="Q2084" s="15"/>
    </row>
    <row r="2085">
      <c r="A2085" s="9" t="s">
        <v>673</v>
      </c>
      <c r="B2085" s="80">
        <f>VLOOKUP(F2085,'Datos por dni'!$B$1217:$AT$2185,2,0)</f>
        <v>44935.80018</v>
      </c>
      <c r="C2085" s="15" t="str">
        <f>VLOOKUP(F2085,'Datos por dni'!$B$1217:$V$2185,9,0)</f>
        <v/>
      </c>
      <c r="D2085" s="15" t="str">
        <f>IFERROR(__xludf.DUMMYFUNCTION("IF(REGEXMATCH(E2085,""^[0-9]{8}$""),""DNI"",IF(E2085&lt;&gt;"""",""OTRO"",""""))"),"DNI")</f>
        <v>DNI</v>
      </c>
      <c r="E2085" s="42" t="s">
        <v>1485</v>
      </c>
      <c r="F2085" s="110">
        <v>3.6312517E7</v>
      </c>
      <c r="G2085" s="15" t="str">
        <f>VLOOKUP(TEXT(F2085,"0"),'Nacionalidades de todo por dni'!$A$2:$B$2168,2,0)</f>
        <v>Argentina</v>
      </c>
      <c r="H2085" s="18"/>
      <c r="I2085" s="15"/>
      <c r="J2085" s="15"/>
      <c r="K2085" s="18" t="str">
        <f>VLOOKUP(F2085,'Datos por dni'!$B$10:$AM$2168,11,0)</f>
        <v>Fines de semana y feriados</v>
      </c>
      <c r="L2085" s="15"/>
      <c r="M2085" s="15"/>
      <c r="N2085" s="15"/>
      <c r="O2085" s="15"/>
      <c r="P2085" s="15"/>
      <c r="Q2085" s="15"/>
    </row>
    <row r="2086">
      <c r="A2086" s="9" t="s">
        <v>673</v>
      </c>
      <c r="B2086" s="80">
        <f>VLOOKUP(F2086,'Datos por dni'!$B$1217:$AT$2185,2,0)</f>
        <v>44936.67191</v>
      </c>
      <c r="C2086" s="15" t="str">
        <f>VLOOKUP(F2086,'Datos por dni'!$B$1217:$V$2185,9,0)</f>
        <v/>
      </c>
      <c r="D2086" s="15" t="str">
        <f>IFERROR(__xludf.DUMMYFUNCTION("IF(REGEXMATCH(E2086,""^[0-9]{8}$""),""DNI"",IF(E2086&lt;&gt;"""",""OTRO"",""""))"),"DNI")</f>
        <v>DNI</v>
      </c>
      <c r="E2086" s="42" t="s">
        <v>1486</v>
      </c>
      <c r="F2086" s="110">
        <v>4.2254517E7</v>
      </c>
      <c r="G2086" s="15" t="str">
        <f>VLOOKUP(TEXT(F2086,"0"),'Nacionalidades de todo por dni'!$A$2:$B$2168,2,0)</f>
        <v>Argentina</v>
      </c>
      <c r="H2086" s="18"/>
      <c r="I2086" s="15"/>
      <c r="J2086" s="15"/>
      <c r="K2086" s="18" t="str">
        <f>VLOOKUP(F2086,'Datos por dni'!$B$10:$AM$2168,11,0)</f>
        <v>Dias de semana por la mañana y fin de semanas </v>
      </c>
      <c r="L2086" s="15"/>
      <c r="M2086" s="15"/>
      <c r="N2086" s="15"/>
      <c r="O2086" s="15"/>
      <c r="P2086" s="15"/>
      <c r="Q2086" s="15"/>
    </row>
    <row r="2087">
      <c r="A2087" s="9" t="s">
        <v>673</v>
      </c>
      <c r="B2087" s="80">
        <f>VLOOKUP(F2087,'Datos por dni'!$B$1217:$AT$2185,2,0)</f>
        <v>44938.69629</v>
      </c>
      <c r="C2087" s="15" t="str">
        <f>VLOOKUP(F2087,'Datos por dni'!$B$1217:$V$2185,9,0)</f>
        <v/>
      </c>
      <c r="D2087" s="15" t="str">
        <f>IFERROR(__xludf.DUMMYFUNCTION("IF(REGEXMATCH(E2087,""^[0-9]{8}$""),""DNI"",IF(E2087&lt;&gt;"""",""OTRO"",""""))"),"DNI")</f>
        <v>DNI</v>
      </c>
      <c r="E2087" s="42" t="s">
        <v>1487</v>
      </c>
      <c r="F2087" s="25">
        <v>3.6572483E7</v>
      </c>
      <c r="G2087" s="15" t="str">
        <f>VLOOKUP(TEXT(F2087,"0"),'Nacionalidades de todo por dni'!$A$2:$B$2168,2,0)</f>
        <v>Argentina</v>
      </c>
      <c r="H2087" s="18"/>
      <c r="I2087" s="15"/>
      <c r="J2087" s="15"/>
      <c r="K2087" s="18" t="str">
        <f>VLOOKUP(F2087,'Datos por dni'!$B$10:$AM$2168,11,0)</f>
        <v>Fines de semana y feriados</v>
      </c>
      <c r="L2087" s="15"/>
      <c r="M2087" s="15"/>
      <c r="N2087" s="15"/>
      <c r="O2087" s="15"/>
      <c r="P2087" s="15"/>
      <c r="Q2087" s="15"/>
    </row>
    <row r="2088">
      <c r="A2088" s="9" t="s">
        <v>673</v>
      </c>
      <c r="B2088" s="80">
        <f>VLOOKUP(F2088,'Datos por dni'!$B$1217:$AT$2185,2,0)</f>
        <v>44943.48803</v>
      </c>
      <c r="C2088" s="15" t="str">
        <f>VLOOKUP(F2088,'Datos por dni'!$B$1217:$V$2185,9,0)</f>
        <v/>
      </c>
      <c r="D2088" s="15" t="str">
        <f>IFERROR(__xludf.DUMMYFUNCTION("IF(REGEXMATCH(E2088,""^[0-9]{8}$""),""DNI"",IF(E2088&lt;&gt;"""",""OTRO"",""""))"),"DNI")</f>
        <v>DNI</v>
      </c>
      <c r="E2088" s="42" t="s">
        <v>1488</v>
      </c>
      <c r="F2088" s="110">
        <v>4.5754371E7</v>
      </c>
      <c r="G2088" s="15" t="str">
        <f>VLOOKUP(TEXT(F2088,"0"),'Nacionalidades de todo por dni'!$A$2:$B$2168,2,0)</f>
        <v>Argentina</v>
      </c>
      <c r="H2088" s="18"/>
      <c r="I2088" s="15"/>
      <c r="J2088" s="15"/>
      <c r="K2088" s="18" t="str">
        <f>VLOOKUP(F2088,'Datos por dni'!$B$10:$AM$2168,11,0)</f>
        <v>Días de semana por la tarde</v>
      </c>
      <c r="L2088" s="15"/>
      <c r="M2088" s="15"/>
      <c r="N2088" s="15"/>
      <c r="O2088" s="15"/>
      <c r="P2088" s="15"/>
      <c r="Q2088" s="15"/>
    </row>
    <row r="2089">
      <c r="A2089" s="9" t="s">
        <v>673</v>
      </c>
      <c r="B2089" s="80">
        <f>VLOOKUP(F2089,'Datos por dni'!$B$1217:$AT$2185,2,0)</f>
        <v>44964.80232</v>
      </c>
      <c r="C2089" s="15" t="str">
        <f>VLOOKUP(F2089,'Datos por dni'!$B$1217:$V$2185,9,0)</f>
        <v/>
      </c>
      <c r="D2089" s="15" t="str">
        <f>IFERROR(__xludf.DUMMYFUNCTION("IF(REGEXMATCH(E2089,""^[0-9]{8}$""),""DNI"",IF(E2089&lt;&gt;"""",""OTRO"",""""))"),"DNI")</f>
        <v>DNI</v>
      </c>
      <c r="E2089" s="42" t="s">
        <v>1489</v>
      </c>
      <c r="F2089" s="26">
        <v>3.3017459E7</v>
      </c>
      <c r="G2089" s="15" t="str">
        <f>VLOOKUP(TEXT(F2089,"0"),'Nacionalidades de todo por dni'!$A$2:$B$2168,2,0)</f>
        <v>Argentina</v>
      </c>
      <c r="H2089" s="18"/>
      <c r="I2089" s="15"/>
      <c r="J2089" s="15"/>
      <c r="K2089" s="18" t="str">
        <f>VLOOKUP(F2089,'Datos por dni'!$B$10:$AM$2168,11,0)</f>
        <v>Días de semana por la mañana</v>
      </c>
      <c r="L2089" s="15"/>
      <c r="M2089" s="15"/>
      <c r="N2089" s="15"/>
      <c r="O2089" s="15"/>
      <c r="P2089" s="15"/>
      <c r="Q2089" s="15"/>
    </row>
    <row r="2090">
      <c r="A2090" s="9" t="s">
        <v>673</v>
      </c>
      <c r="B2090" s="80">
        <f>VLOOKUP(F2090,'Datos por dni'!$B$1217:$AT$2185,2,0)</f>
        <v>44969.87594</v>
      </c>
      <c r="C2090" s="15" t="str">
        <f>VLOOKUP(F2090,'Datos por dni'!$B$1217:$V$2185,9,0)</f>
        <v/>
      </c>
      <c r="D2090" s="15" t="str">
        <f>IFERROR(__xludf.DUMMYFUNCTION("IF(REGEXMATCH(E2090,""^[0-9]{8}$""),""DNI"",IF(E2090&lt;&gt;"""",""OTRO"",""""))"),"DNI")</f>
        <v>DNI</v>
      </c>
      <c r="E2090" s="42" t="s">
        <v>351</v>
      </c>
      <c r="F2090" s="26">
        <v>3.8893338E7</v>
      </c>
      <c r="G2090" s="15" t="str">
        <f>VLOOKUP(TEXT(F2090,"0"),'Nacionalidades de todo por dni'!$A$2:$B$2168,2,0)</f>
        <v>Argentina</v>
      </c>
      <c r="H2090" s="18" t="str">
        <f>LEFT(K2090,1)</f>
        <v>4</v>
      </c>
      <c r="I2090" s="18" t="str">
        <f>IF(ISNUMBER(SEARCH("veces",K2090)),MID(K2090,FIND("veces",K2090)-2,1),"")</f>
        <v>3</v>
      </c>
      <c r="J2090" s="15"/>
      <c r="K2090" s="18" t="str">
        <f>VLOOKUP(F2090,'Datos por dni'!$B$10:$AM$2168,11,0)</f>
        <v>4 horas diarias, 3 veces por semana, de lunes a viernes por la TARDE.</v>
      </c>
      <c r="L2090" s="15"/>
      <c r="M2090" s="15"/>
      <c r="N2090" s="15"/>
      <c r="O2090" s="15"/>
      <c r="P2090" s="15"/>
      <c r="Q2090" s="15"/>
    </row>
    <row r="2091">
      <c r="A2091" s="9" t="s">
        <v>673</v>
      </c>
      <c r="B2091" s="80">
        <f>VLOOKUP(F2091,'Datos por dni'!$B$1217:$AT$2185,2,0)</f>
        <v>44979.60424</v>
      </c>
      <c r="C2091" s="15" t="str">
        <f>VLOOKUP(F2091,'Datos por dni'!$B$1217:$V$2185,9,0)</f>
        <v/>
      </c>
      <c r="D2091" s="15" t="str">
        <f>IFERROR(__xludf.DUMMYFUNCTION("IF(REGEXMATCH(E2091,""^[0-9]{8}$""),""DNI"",IF(E2091&lt;&gt;"""",""OTRO"",""""))"),"DNI")</f>
        <v>DNI</v>
      </c>
      <c r="E2091" s="42" t="s">
        <v>1490</v>
      </c>
      <c r="F2091" s="26">
        <v>3.7992753E7</v>
      </c>
      <c r="G2091" s="15" t="str">
        <f>VLOOKUP(TEXT(F2091,"0"),'Nacionalidades de todo por dni'!$A$2:$B$2168,2,0)</f>
        <v>Argentina</v>
      </c>
      <c r="H2091" s="18"/>
      <c r="I2091" s="15"/>
      <c r="J2091" s="15"/>
      <c r="K2091" s="18" t="str">
        <f>VLOOKUP(F2091,'Datos por dni'!$B$10:$AM$2168,11,0)</f>
        <v>Martes y viernes por la mañana, fines de semana, feriados y con anticipación podría martes y viernes por la tarde</v>
      </c>
      <c r="L2091" s="15"/>
      <c r="M2091" s="15"/>
      <c r="N2091" s="15"/>
      <c r="O2091" s="15"/>
      <c r="P2091" s="15"/>
      <c r="Q2091" s="15"/>
    </row>
    <row r="2092">
      <c r="A2092" s="9" t="s">
        <v>673</v>
      </c>
      <c r="B2092" s="80">
        <f>VLOOKUP(F2092,'Datos por dni'!$B$1217:$AT$2185,2,0)</f>
        <v>44986.68258</v>
      </c>
      <c r="C2092" s="15" t="str">
        <f>VLOOKUP(F2092,'Datos por dni'!$B$1217:$V$2185,9,0)</f>
        <v/>
      </c>
      <c r="D2092" s="15" t="str">
        <f>IFERROR(__xludf.DUMMYFUNCTION("IF(REGEXMATCH(E2092,""^[0-9]{8}$""),""DNI"",IF(E2092&lt;&gt;"""",""OTRO"",""""))"),"DNI")</f>
        <v>DNI</v>
      </c>
      <c r="E2092" s="42" t="s">
        <v>1491</v>
      </c>
      <c r="F2092" s="27">
        <v>4.831862E7</v>
      </c>
      <c r="G2092" s="15" t="str">
        <f>VLOOKUP(TEXT(F2092,"0"),'Nacionalidades de todo por dni'!$A$2:$B$2168,2,0)</f>
        <v>Argentina</v>
      </c>
      <c r="H2092" s="18"/>
      <c r="I2092" s="15"/>
      <c r="J2092" s="15"/>
      <c r="K2092" s="18" t="str">
        <f>VLOOKUP(F2092,'Datos por dni'!$B$10:$AM$2168,11,0)</f>
        <v>Días de semana por la tarde</v>
      </c>
      <c r="L2092" s="15"/>
      <c r="M2092" s="15"/>
      <c r="N2092" s="15"/>
      <c r="O2092" s="15"/>
      <c r="P2092" s="15"/>
      <c r="Q2092" s="15"/>
    </row>
    <row r="2093">
      <c r="A2093" s="9" t="s">
        <v>673</v>
      </c>
      <c r="B2093" s="77" t="str">
        <f>VLOOKUP(F2093,'Datos por dni'!$B$1217:$AT$2185,2,0)</f>
        <v>Viene de PAC</v>
      </c>
      <c r="C2093" s="15" t="str">
        <f>VLOOKUP(F2093,'Datos por dni'!$B$1217:$V$2185,9,0)</f>
        <v/>
      </c>
      <c r="D2093" s="15" t="str">
        <f>IFERROR(__xludf.DUMMYFUNCTION("IF(REGEXMATCH(E2093,""^[0-9]{8}$""),""DNI"",IF(E2093&lt;&gt;"""",""OTRO"",""""))"),"DNI")</f>
        <v>DNI</v>
      </c>
      <c r="E2093" s="42" t="s">
        <v>354</v>
      </c>
      <c r="F2093" s="27">
        <v>4.262219E7</v>
      </c>
      <c r="G2093" s="15" t="str">
        <f>VLOOKUP(TEXT(F2093,"0"),'Nacionalidades de todo por dni'!$A$2:$B$2168,2,0)</f>
        <v>Argentina</v>
      </c>
      <c r="H2093" s="18" t="str">
        <f t="shared" ref="H2093:H2094" si="23">LEFT(K2093,1)</f>
        <v>4</v>
      </c>
      <c r="I2093" s="18" t="str">
        <f t="shared" ref="I2093:I2094" si="24">IF(ISNUMBER(SEARCH("veces",K2093)),MID(K2093,FIND("veces",K2093)-2,1),"")</f>
        <v>3</v>
      </c>
      <c r="J2093" s="15"/>
      <c r="K2093" s="18" t="str">
        <f>VLOOKUP(F2093,'Datos por dni'!$B$10:$AM$2168,11,0)</f>
        <v>4 horas diarias, 3 veces por semana, de lunes a viernes por la TARDE.</v>
      </c>
      <c r="L2093" s="15"/>
      <c r="M2093" s="15"/>
      <c r="N2093" s="15"/>
      <c r="O2093" s="15"/>
      <c r="P2093" s="15"/>
      <c r="Q2093" s="15"/>
    </row>
    <row r="2094">
      <c r="A2094" s="9" t="s">
        <v>673</v>
      </c>
      <c r="B2094" s="100">
        <f>VLOOKUP(F2094,'Datos por dni'!$B$1217:$AT$2185,2,0)</f>
        <v>44287</v>
      </c>
      <c r="C2094" s="15" t="str">
        <f>VLOOKUP(F2094,'Datos por dni'!$B$1217:$V$2185,9,0)</f>
        <v/>
      </c>
      <c r="D2094" s="15" t="str">
        <f>IFERROR(__xludf.DUMMYFUNCTION("IF(REGEXMATCH(E2094,""^[0-9]{8}$""),""DNI"",IF(E2094&lt;&gt;"""",""OTRO"",""""))"),"DNI")</f>
        <v>DNI</v>
      </c>
      <c r="E2094" s="42" t="s">
        <v>339</v>
      </c>
      <c r="F2094" s="112">
        <v>4.2375381E7</v>
      </c>
      <c r="G2094" s="15" t="str">
        <f>VLOOKUP(TEXT(F2094,"0"),'Nacionalidades de todo por dni'!$A$2:$B$2168,2,0)</f>
        <v>Argentina</v>
      </c>
      <c r="H2094" s="18" t="str">
        <f t="shared" si="23"/>
        <v>4</v>
      </c>
      <c r="I2094" s="18" t="str">
        <f t="shared" si="24"/>
        <v>3</v>
      </c>
      <c r="J2094" s="15"/>
      <c r="K2094" s="18" t="str">
        <f>VLOOKUP(F2094,'Datos por dni'!$B$10:$AM$2168,11,0)</f>
        <v>4 horas diarias, 3 veces por semana, de lunes a viernes por la MAÑANA.</v>
      </c>
      <c r="L2094" s="15"/>
      <c r="M2094" s="15"/>
      <c r="N2094" s="15"/>
      <c r="O2094" s="15"/>
      <c r="P2094" s="15"/>
      <c r="Q2094" s="15"/>
    </row>
    <row r="2095">
      <c r="A2095" s="9" t="s">
        <v>673</v>
      </c>
      <c r="B2095" s="80">
        <f>VLOOKUP(F2095,'Datos por dni'!$B$1217:$AT$2185,2,0)</f>
        <v>45000.48472</v>
      </c>
      <c r="C2095" s="15" t="str">
        <f>VLOOKUP(F2095,'Datos por dni'!$B$1217:$V$2185,9,0)</f>
        <v/>
      </c>
      <c r="D2095" s="15" t="str">
        <f>IFERROR(__xludf.DUMMYFUNCTION("IF(REGEXMATCH(E2095,""^[0-9]{8}$""),""DNI"",IF(E2095&lt;&gt;"""",""OTRO"",""""))"),"DNI")</f>
        <v>DNI</v>
      </c>
      <c r="E2095" s="42" t="s">
        <v>1492</v>
      </c>
      <c r="F2095" s="27">
        <v>4.1665545E7</v>
      </c>
      <c r="G2095" s="15" t="str">
        <f>VLOOKUP(TEXT(F2095,"0"),'Nacionalidades de todo por dni'!$A$2:$B$2168,2,0)</f>
        <v>Argentina</v>
      </c>
      <c r="H2095" s="18"/>
      <c r="I2095" s="15"/>
      <c r="J2095" s="15"/>
      <c r="K2095" s="18" t="str">
        <f>VLOOKUP(F2095,'Datos por dni'!$B$10:$AM$2168,11,0)</f>
        <v>Fines de semana y feriados</v>
      </c>
      <c r="L2095" s="15"/>
      <c r="M2095" s="15"/>
      <c r="N2095" s="15"/>
      <c r="O2095" s="15"/>
      <c r="P2095" s="15"/>
      <c r="Q2095" s="15"/>
    </row>
    <row r="2096">
      <c r="A2096" s="9" t="s">
        <v>673</v>
      </c>
      <c r="B2096" s="80">
        <f>VLOOKUP(F2096,'Datos por dni'!$B$1217:$AT$2185,2,0)</f>
        <v>45002.59108</v>
      </c>
      <c r="C2096" s="15" t="str">
        <f>VLOOKUP(F2096,'Datos por dni'!$B$1217:$V$2185,9,0)</f>
        <v/>
      </c>
      <c r="D2096" s="15" t="str">
        <f>IFERROR(__xludf.DUMMYFUNCTION("IF(REGEXMATCH(E2096,""^[0-9]{8}$""),""DNI"",IF(E2096&lt;&gt;"""",""OTRO"",""""))"),"DNI")</f>
        <v>DNI</v>
      </c>
      <c r="E2096" s="42" t="s">
        <v>1493</v>
      </c>
      <c r="F2096" s="27">
        <v>3.8267289E7</v>
      </c>
      <c r="G2096" s="15" t="str">
        <f>VLOOKUP(TEXT(F2096,"0"),'Nacionalidades de todo por dni'!$A$2:$B$2168,2,0)</f>
        <v>Argentina</v>
      </c>
      <c r="H2096" s="18"/>
      <c r="I2096" s="15"/>
      <c r="J2096" s="15"/>
      <c r="K2096" s="18" t="str">
        <f>VLOOKUP(F2096,'Datos por dni'!$B$10:$AM$2168,11,0)</f>
        <v>Fines de semana y feriados</v>
      </c>
      <c r="L2096" s="15"/>
      <c r="M2096" s="15"/>
      <c r="N2096" s="15"/>
      <c r="O2096" s="15"/>
      <c r="P2096" s="15"/>
      <c r="Q2096" s="15"/>
    </row>
    <row r="2097">
      <c r="A2097" s="9" t="s">
        <v>673</v>
      </c>
      <c r="B2097" s="80">
        <f>VLOOKUP(F2097,'Datos por dni'!$B$1217:$AT$2185,2,0)</f>
        <v>44291.70718</v>
      </c>
      <c r="C2097" s="15" t="str">
        <f>VLOOKUP(F2097,'Datos por dni'!$B$1217:$V$2185,9,0)</f>
        <v/>
      </c>
      <c r="D2097" s="15" t="str">
        <f>IFERROR(__xludf.DUMMYFUNCTION("IF(REGEXMATCH(E2097,""^[0-9]{8}$""),""DNI"",IF(E2097&lt;&gt;"""",""OTRO"",""""))"),"DNI")</f>
        <v>DNI</v>
      </c>
      <c r="E2097" s="42" t="s">
        <v>1051</v>
      </c>
      <c r="F2097" s="30">
        <v>4.3819146E7</v>
      </c>
      <c r="G2097" s="15" t="str">
        <f>VLOOKUP(TEXT(F2097,"0"),'Nacionalidades de todo por dni'!$A$2:$B$2168,2,0)</f>
        <v>Argentina</v>
      </c>
      <c r="H2097" s="18"/>
      <c r="I2097" s="15"/>
      <c r="J2097" s="15"/>
      <c r="K2097" s="18" t="str">
        <f>VLOOKUP(F2097,'Datos por dni'!$B$10:$AM$2168,11,0)</f>
        <v>Fines de semana y feriados</v>
      </c>
      <c r="L2097" s="15"/>
      <c r="M2097" s="15"/>
      <c r="N2097" s="15"/>
      <c r="O2097" s="15"/>
      <c r="P2097" s="15"/>
      <c r="Q2097" s="15"/>
    </row>
    <row r="2098">
      <c r="A2098" s="9" t="s">
        <v>673</v>
      </c>
      <c r="B2098" s="80">
        <f>VLOOKUP(F2098,'Datos por dni'!$B$1217:$AT$2185,2,0)</f>
        <v>45013.50969</v>
      </c>
      <c r="C2098" s="15" t="str">
        <f>VLOOKUP(F2098,'Datos por dni'!$B$1217:$V$2185,9,0)</f>
        <v/>
      </c>
      <c r="D2098" s="15" t="str">
        <f>IFERROR(__xludf.DUMMYFUNCTION("IF(REGEXMATCH(E2098,""^[0-9]{8}$""),""DNI"",IF(E2098&lt;&gt;"""",""OTRO"",""""))"),"OTRO")</f>
        <v>OTRO</v>
      </c>
      <c r="E2098" s="42" t="s">
        <v>1494</v>
      </c>
      <c r="F2098" s="30">
        <v>5.61812511E8</v>
      </c>
      <c r="G2098" s="15" t="str">
        <f>VLOOKUP(TEXT(F2098,"0"),'Nacionalidades de todo por dni'!$A$2:$B$2168,2,0)</f>
        <v>Estadounidense</v>
      </c>
      <c r="H2098" s="18"/>
      <c r="I2098" s="15"/>
      <c r="J2098" s="15"/>
      <c r="K2098" s="18" t="str">
        <f>VLOOKUP(F2098,'Datos por dni'!$B$10:$AM$2168,11,0)</f>
        <v>Días de semana por la mañana (Lunes y Miércoles); Todo el día Jueves y Viernes</v>
      </c>
      <c r="L2098" s="15"/>
      <c r="M2098" s="15"/>
      <c r="N2098" s="15"/>
      <c r="O2098" s="15"/>
      <c r="P2098" s="15"/>
      <c r="Q2098" s="15"/>
    </row>
    <row r="2099">
      <c r="A2099" s="9" t="s">
        <v>673</v>
      </c>
      <c r="B2099" s="80">
        <f>VLOOKUP(F2099,'Datos por dni'!$B$1217:$AT$2185,2,0)</f>
        <v>45013.73024</v>
      </c>
      <c r="C2099" s="15" t="str">
        <f>VLOOKUP(F2099,'Datos por dni'!$B$1217:$V$2185,9,0)</f>
        <v/>
      </c>
      <c r="D2099" s="15" t="str">
        <f>IFERROR(__xludf.DUMMYFUNCTION("IF(REGEXMATCH(E2099,""^[0-9]{8}$""),""DNI"",IF(E2099&lt;&gt;"""",""OTRO"",""""))"),"DNI")</f>
        <v>DNI</v>
      </c>
      <c r="E2099" s="42" t="s">
        <v>1495</v>
      </c>
      <c r="F2099" s="30">
        <v>3.575012E7</v>
      </c>
      <c r="G2099" s="15" t="str">
        <f>VLOOKUP(TEXT(F2099,"0"),'Nacionalidades de todo por dni'!$A$2:$B$2168,2,0)</f>
        <v>Argentina</v>
      </c>
      <c r="H2099" s="18"/>
      <c r="I2099" s="15"/>
      <c r="J2099" s="15"/>
      <c r="K2099" s="18" t="str">
        <f>VLOOKUP(F2099,'Datos por dni'!$B$10:$AM$2168,11,0)</f>
        <v>Fines de semana y feriados</v>
      </c>
      <c r="L2099" s="15"/>
      <c r="M2099" s="15"/>
      <c r="N2099" s="15"/>
      <c r="O2099" s="15"/>
      <c r="P2099" s="15"/>
      <c r="Q2099" s="15"/>
    </row>
    <row r="2100">
      <c r="A2100" s="9" t="s">
        <v>673</v>
      </c>
      <c r="B2100" s="77" t="str">
        <f>VLOOKUP(F2100,'Datos por dni'!$B$1217:$AT$2185,2,0)</f>
        <v>Viene de PAC</v>
      </c>
      <c r="C2100" s="15" t="str">
        <f>VLOOKUP(F2100,'Datos por dni'!$B$1217:$V$2185,9,0)</f>
        <v/>
      </c>
      <c r="D2100" s="15" t="str">
        <f>IFERROR(__xludf.DUMMYFUNCTION("IF(REGEXMATCH(E2100,""^[0-9]{8}$""),""DNI"",IF(E2100&lt;&gt;"""",""OTRO"",""""))"),"DNI")</f>
        <v>DNI</v>
      </c>
      <c r="E2100" s="42" t="s">
        <v>346</v>
      </c>
      <c r="F2100" s="26">
        <v>3.8714309E7</v>
      </c>
      <c r="G2100" s="15" t="str">
        <f>VLOOKUP(TEXT(F2100,"0"),'Nacionalidades de todo por dni'!$A$2:$B$2168,2,0)</f>
        <v>Argentina</v>
      </c>
      <c r="H2100" s="18" t="str">
        <f>LEFT(K2100,1)</f>
        <v>3</v>
      </c>
      <c r="I2100" s="18" t="str">
        <f>IF(ISNUMBER(SEARCH("veces",K2100)),MID(K2100,FIND("veces",K2100)-2,1),"")</f>
        <v>4</v>
      </c>
      <c r="J2100" s="15"/>
      <c r="K2100" s="18" t="str">
        <f>VLOOKUP(F2100,'Datos por dni'!$B$10:$AM$2168,11,0)</f>
        <v>3 horas diarias, 4 veces por semana, de lunes a viernes por la TARDE.</v>
      </c>
      <c r="L2100" s="15"/>
      <c r="M2100" s="15"/>
      <c r="N2100" s="15"/>
      <c r="O2100" s="15"/>
      <c r="P2100" s="15"/>
      <c r="Q2100" s="15"/>
    </row>
    <row r="2101">
      <c r="A2101" s="9" t="s">
        <v>673</v>
      </c>
      <c r="B2101" s="80">
        <f>VLOOKUP(F2101,'Datos por dni'!$B$1217:$AT$2185,2,0)</f>
        <v>45017.20494</v>
      </c>
      <c r="C2101" s="15" t="str">
        <f>VLOOKUP(F2101,'Datos por dni'!$B$1217:$V$2185,9,0)</f>
        <v/>
      </c>
      <c r="D2101" s="15" t="str">
        <f>IFERROR(__xludf.DUMMYFUNCTION("IF(REGEXMATCH(E2101,""^[0-9]{8}$""),""DNI"",IF(E2101&lt;&gt;"""",""OTRO"",""""))"),"DNI")</f>
        <v>DNI</v>
      </c>
      <c r="E2101" s="42" t="s">
        <v>1496</v>
      </c>
      <c r="F2101" s="30">
        <v>4.0808242E7</v>
      </c>
      <c r="G2101" s="15" t="str">
        <f>VLOOKUP(TEXT(F2101,"0"),'Nacionalidades de todo por dni'!$A$2:$B$2168,2,0)</f>
        <v>Argentina</v>
      </c>
      <c r="H2101" s="18"/>
      <c r="I2101" s="15"/>
      <c r="J2101" s="15"/>
      <c r="K2101" s="18" t="str">
        <f>VLOOKUP(F2101,'Datos por dni'!$B$10:$AM$2168,11,0)</f>
        <v>Viernes y fines de semana, pero por las dudas siempre mándeme ❤️, </v>
      </c>
      <c r="L2101" s="15"/>
      <c r="M2101" s="15"/>
      <c r="N2101" s="15"/>
      <c r="O2101" s="15"/>
      <c r="P2101" s="15"/>
      <c r="Q2101" s="15"/>
    </row>
    <row r="2102">
      <c r="A2102" s="9" t="s">
        <v>673</v>
      </c>
      <c r="B2102" s="80">
        <f>VLOOKUP(F2102,'Datos por dni'!$B$1217:$AT$2185,2,0)</f>
        <v>45021.75394</v>
      </c>
      <c r="C2102" s="15" t="str">
        <f>VLOOKUP(F2102,'Datos por dni'!$B$1217:$V$2185,9,0)</f>
        <v/>
      </c>
      <c r="D2102" s="15" t="str">
        <f>IFERROR(__xludf.DUMMYFUNCTION("IF(REGEXMATCH(E2102,""^[0-9]{8}$""),""DNI"",IF(E2102&lt;&gt;"""",""OTRO"",""""))"),"DNI")</f>
        <v>DNI</v>
      </c>
      <c r="E2102" s="42" t="s">
        <v>1497</v>
      </c>
      <c r="F2102" s="30">
        <v>4.7126355E7</v>
      </c>
      <c r="G2102" s="15" t="str">
        <f>VLOOKUP(TEXT(F2102,"0"),'Nacionalidades de todo por dni'!$A$2:$B$2168,2,0)</f>
        <v>Argentina</v>
      </c>
      <c r="H2102" s="18"/>
      <c r="I2102" s="15"/>
      <c r="J2102" s="15"/>
      <c r="K2102" s="18" t="str">
        <f>VLOOKUP(F2102,'Datos por dni'!$B$10:$AM$2168,11,0)</f>
        <v>Fines de semana y feriados</v>
      </c>
      <c r="L2102" s="15"/>
      <c r="M2102" s="15"/>
      <c r="N2102" s="15"/>
      <c r="O2102" s="15"/>
      <c r="P2102" s="15"/>
      <c r="Q2102" s="15"/>
    </row>
    <row r="2103">
      <c r="A2103" s="9" t="s">
        <v>673</v>
      </c>
      <c r="B2103" s="80">
        <f>VLOOKUP(F2103,'Datos por dni'!$B$1217:$AT$2185,2,0)</f>
        <v>45022.83682</v>
      </c>
      <c r="C2103" s="15" t="str">
        <f>VLOOKUP(F2103,'Datos por dni'!$B$1217:$V$2185,9,0)</f>
        <v/>
      </c>
      <c r="D2103" s="15" t="str">
        <f>IFERROR(__xludf.DUMMYFUNCTION("IF(REGEXMATCH(E2103,""^[0-9]{8}$""),""DNI"",IF(E2103&lt;&gt;"""",""OTRO"",""""))"),"DNI")</f>
        <v>DNI</v>
      </c>
      <c r="E2103" s="42" t="s">
        <v>1498</v>
      </c>
      <c r="F2103" s="30">
        <v>3.9757177E7</v>
      </c>
      <c r="G2103" s="15" t="str">
        <f>VLOOKUP(TEXT(F2103,"0"),'Nacionalidades de todo por dni'!$A$2:$B$2168,2,0)</f>
        <v>Argentina</v>
      </c>
      <c r="H2103" s="18"/>
      <c r="I2103" s="15"/>
      <c r="J2103" s="15"/>
      <c r="K2103" s="18" t="str">
        <f>VLOOKUP(F2103,'Datos por dni'!$B$10:$AM$2168,11,0)</f>
        <v>Fines de semana y feriados</v>
      </c>
      <c r="L2103" s="15"/>
      <c r="M2103" s="15"/>
      <c r="N2103" s="15"/>
      <c r="O2103" s="15"/>
      <c r="P2103" s="15"/>
      <c r="Q2103" s="15"/>
    </row>
    <row r="2104">
      <c r="A2104" s="9" t="s">
        <v>673</v>
      </c>
      <c r="B2104" s="80">
        <f>VLOOKUP(F2104,'Datos por dni'!$B$1217:$AT$2185,2,0)</f>
        <v>45029.82605</v>
      </c>
      <c r="C2104" s="15" t="str">
        <f>VLOOKUP(F2104,'Datos por dni'!$B$1217:$V$2185,9,0)</f>
        <v/>
      </c>
      <c r="D2104" s="15" t="str">
        <f>IFERROR(__xludf.DUMMYFUNCTION("IF(REGEXMATCH(E2104,""^[0-9]{8}$""),""DNI"",IF(E2104&lt;&gt;"""",""OTRO"",""""))"),"DNI")</f>
        <v>DNI</v>
      </c>
      <c r="E2104" s="42" t="s">
        <v>1499</v>
      </c>
      <c r="F2104" s="30">
        <v>3.9906777E7</v>
      </c>
      <c r="G2104" s="15" t="str">
        <f>VLOOKUP(TEXT(F2104,"0"),'Nacionalidades de todo por dni'!$A$2:$B$2168,2,0)</f>
        <v>Argentina</v>
      </c>
      <c r="H2104" s="18"/>
      <c r="I2104" s="15"/>
      <c r="J2104" s="15"/>
      <c r="K2104" s="18" t="str">
        <f>VLOOKUP(F2104,'Datos por dni'!$B$10:$AM$2168,11,0)</f>
        <v>Días de semana por la tarde y fin de semanas y feriados </v>
      </c>
      <c r="L2104" s="15"/>
      <c r="M2104" s="15"/>
      <c r="N2104" s="15"/>
      <c r="O2104" s="15"/>
      <c r="P2104" s="15"/>
      <c r="Q2104" s="15"/>
    </row>
    <row r="2105">
      <c r="A2105" s="9" t="s">
        <v>673</v>
      </c>
      <c r="B2105" s="80">
        <f>VLOOKUP(F2105,'Datos por dni'!$B$1217:$AT$2185,2,0)</f>
        <v>45034.86159</v>
      </c>
      <c r="C2105" s="15" t="str">
        <f>VLOOKUP(F2105,'Datos por dni'!$B$1217:$V$2185,9,0)</f>
        <v/>
      </c>
      <c r="D2105" s="15" t="str">
        <f>IFERROR(__xludf.DUMMYFUNCTION("IF(REGEXMATCH(E2105,""^[0-9]{8}$""),""DNI"",IF(E2105&lt;&gt;"""",""OTRO"",""""))"),"DNI")</f>
        <v>DNI</v>
      </c>
      <c r="E2105" s="42" t="s">
        <v>1500</v>
      </c>
      <c r="F2105" s="30">
        <v>4.2822145E7</v>
      </c>
      <c r="G2105" s="15" t="str">
        <f>VLOOKUP(TEXT(F2105,"0"),'Nacionalidades de todo por dni'!$A$2:$B$2168,2,0)</f>
        <v>Argentina</v>
      </c>
      <c r="H2105" s="18"/>
      <c r="I2105" s="15"/>
      <c r="J2105" s="15"/>
      <c r="K2105" s="18" t="str">
        <f>VLOOKUP(F2105,'Datos por dni'!$B$10:$AM$2168,11,0)</f>
        <v>Fines de semana, feriados y días de semana a partir de las 17:30 hs</v>
      </c>
      <c r="L2105" s="15"/>
      <c r="M2105" s="15"/>
      <c r="N2105" s="15"/>
      <c r="O2105" s="15"/>
      <c r="P2105" s="15"/>
      <c r="Q2105" s="15"/>
    </row>
    <row r="2106">
      <c r="A2106" s="9" t="s">
        <v>673</v>
      </c>
      <c r="B2106" s="80">
        <f>VLOOKUP(F2106,'Datos por dni'!$B$1217:$AT$2185,2,0)</f>
        <v>45035.44255</v>
      </c>
      <c r="C2106" s="15" t="str">
        <f>VLOOKUP(F2106,'Datos por dni'!$B$1217:$V$2185,9,0)</f>
        <v/>
      </c>
      <c r="D2106" s="15" t="str">
        <f>IFERROR(__xludf.DUMMYFUNCTION("IF(REGEXMATCH(E2106,""^[0-9]{8}$""),""DNI"",IF(E2106&lt;&gt;"""",""OTRO"",""""))"),"DNI")</f>
        <v>DNI</v>
      </c>
      <c r="E2106" s="42" t="s">
        <v>1501</v>
      </c>
      <c r="F2106" s="30">
        <v>2.9250306E7</v>
      </c>
      <c r="G2106" s="15" t="str">
        <f>VLOOKUP(TEXT(F2106,"0"),'Nacionalidades de todo por dni'!$A$2:$B$2168,2,0)</f>
        <v>Argentina</v>
      </c>
      <c r="H2106" s="18"/>
      <c r="I2106" s="15"/>
      <c r="J2106" s="15"/>
      <c r="K2106" s="18" t="str">
        <f>VLOOKUP(F2106,'Datos por dni'!$B$10:$AM$2168,11,0)</f>
        <v>Fines de semana y feriados</v>
      </c>
      <c r="L2106" s="15"/>
      <c r="M2106" s="15"/>
      <c r="N2106" s="15"/>
      <c r="O2106" s="15"/>
      <c r="P2106" s="15"/>
      <c r="Q2106" s="15"/>
    </row>
    <row r="2107">
      <c r="A2107" s="9" t="s">
        <v>673</v>
      </c>
      <c r="B2107" s="80">
        <f>VLOOKUP(F2107,'Datos por dni'!$B$1217:$AT$2185,2,0)</f>
        <v>45035.45119</v>
      </c>
      <c r="C2107" s="15" t="str">
        <f>VLOOKUP(F2107,'Datos por dni'!$B$1217:$V$2185,9,0)</f>
        <v/>
      </c>
      <c r="D2107" s="15" t="str">
        <f>IFERROR(__xludf.DUMMYFUNCTION("IF(REGEXMATCH(E2107,""^[0-9]{8}$""),""DNI"",IF(E2107&lt;&gt;"""",""OTRO"",""""))"),"DNI")</f>
        <v>DNI</v>
      </c>
      <c r="E2107" s="42" t="s">
        <v>1502</v>
      </c>
      <c r="F2107" s="30">
        <v>4.2723381E7</v>
      </c>
      <c r="G2107" s="15" t="str">
        <f>VLOOKUP(TEXT(F2107,"0"),'Nacionalidades de todo por dni'!$A$2:$B$2168,2,0)</f>
        <v>Argentina</v>
      </c>
      <c r="H2107" s="18"/>
      <c r="I2107" s="15"/>
      <c r="J2107" s="15"/>
      <c r="K2107" s="18" t="str">
        <f>VLOOKUP(F2107,'Datos por dni'!$B$10:$AM$2168,11,0)</f>
        <v>Días de semana por la tarde</v>
      </c>
      <c r="L2107" s="15"/>
      <c r="M2107" s="15"/>
      <c r="N2107" s="15"/>
      <c r="O2107" s="15"/>
      <c r="P2107" s="15"/>
      <c r="Q2107" s="15"/>
    </row>
    <row r="2108">
      <c r="A2108" s="9" t="s">
        <v>673</v>
      </c>
      <c r="B2108" s="80">
        <f>VLOOKUP(F2108,'Datos por dni'!$B$1217:$AT$2185,2,0)</f>
        <v>45022.83682</v>
      </c>
      <c r="C2108" s="15" t="str">
        <f>VLOOKUP(F2108,'Datos por dni'!$B$1217:$V$2185,9,0)</f>
        <v/>
      </c>
      <c r="D2108" s="15" t="str">
        <f>IFERROR(__xludf.DUMMYFUNCTION("IF(REGEXMATCH(E2108,""^[0-9]{8}$""),""DNI"",IF(E2108&lt;&gt;"""",""OTRO"",""""))"),"DNI")</f>
        <v>DNI</v>
      </c>
      <c r="E2108" s="42" t="s">
        <v>1498</v>
      </c>
      <c r="F2108" s="30">
        <v>3.9757177E7</v>
      </c>
      <c r="G2108" s="15" t="str">
        <f>VLOOKUP(TEXT(F2108,"0"),'Nacionalidades de todo por dni'!$A$2:$B$2168,2,0)</f>
        <v>Argentina</v>
      </c>
      <c r="H2108" s="18"/>
      <c r="I2108" s="15"/>
      <c r="J2108" s="15"/>
      <c r="K2108" s="18" t="str">
        <f>VLOOKUP(F2108,'Datos por dni'!$B$10:$AM$2168,11,0)</f>
        <v>Fines de semana y feriados</v>
      </c>
      <c r="L2108" s="15"/>
      <c r="M2108" s="15"/>
      <c r="N2108" s="15"/>
      <c r="O2108" s="15"/>
      <c r="P2108" s="15"/>
      <c r="Q2108" s="15"/>
    </row>
    <row r="2109" hidden="1">
      <c r="A2109" s="9" t="s">
        <v>673</v>
      </c>
      <c r="B2109" s="80">
        <f>VLOOKUP(F2109,'Datos por dni'!$B$1217:$AT$2185,2,0)</f>
        <v>44417.69546</v>
      </c>
      <c r="C2109" s="15" t="str">
        <f>VLOOKUP(F2109,'Datos por dni'!$B$1217:$V$2185,9,0)</f>
        <v/>
      </c>
      <c r="D2109" s="15" t="str">
        <f>IFERROR(__xludf.DUMMYFUNCTION("IF(REGEXMATCH(E2109,""^[0-9]{8}$""),""DNI"",IF(E2109&lt;&gt;"""",""OTRO"",""""))"),"")</f>
        <v/>
      </c>
      <c r="E2109" s="42" t="s">
        <v>386</v>
      </c>
      <c r="F2109" s="30"/>
      <c r="G2109" s="15" t="str">
        <f>VLOOKUP(TEXT(F2109,"0"),'Nacionalidades de todo por dni'!$A$2:$B$2168,2,0)</f>
        <v>Estadounidense</v>
      </c>
      <c r="H2109" s="18" t="str">
        <f t="shared" ref="H2109:H2112" si="25">LEFT(K2109,1)</f>
        <v>D</v>
      </c>
      <c r="I2109" s="15"/>
      <c r="J2109" s="15"/>
      <c r="K2109" s="18" t="str">
        <f>VLOOKUP(F2109,'Datos por dni'!$B$10:$AM$2168,11,0)</f>
        <v>Días de semana por la tarde</v>
      </c>
      <c r="L2109" s="15"/>
      <c r="M2109" s="15"/>
      <c r="N2109" s="15"/>
      <c r="O2109" s="15"/>
      <c r="P2109" s="15"/>
      <c r="Q2109" s="15"/>
    </row>
    <row r="2110" hidden="1">
      <c r="A2110" s="9" t="s">
        <v>673</v>
      </c>
      <c r="B2110" s="80">
        <f>VLOOKUP(F2110,'Datos por dni'!$B$1217:$AT$2185,2,0)</f>
        <v>44417.69546</v>
      </c>
      <c r="C2110" s="15" t="str">
        <f>VLOOKUP(F2110,'Datos por dni'!$B$1217:$V$2185,9,0)</f>
        <v/>
      </c>
      <c r="D2110" s="15" t="str">
        <f>IFERROR(__xludf.DUMMYFUNCTION("IF(REGEXMATCH(E2110,""^[0-9]{8}$""),""DNI"",IF(E2110&lt;&gt;"""",""OTRO"",""""))"),"")</f>
        <v/>
      </c>
      <c r="E2110" s="42" t="s">
        <v>386</v>
      </c>
      <c r="F2110" s="30"/>
      <c r="G2110" s="15" t="str">
        <f>VLOOKUP(TEXT(F2110,"0"),'Nacionalidades de todo por dni'!$A$2:$B$2168,2,0)</f>
        <v>Estadounidense</v>
      </c>
      <c r="H2110" s="18" t="str">
        <f t="shared" si="25"/>
        <v>D</v>
      </c>
      <c r="I2110" s="15"/>
      <c r="J2110" s="15"/>
      <c r="K2110" s="18" t="str">
        <f>VLOOKUP(F2110,'Datos por dni'!$B$10:$AM$2168,11,0)</f>
        <v>Días de semana por la tarde</v>
      </c>
      <c r="L2110" s="15"/>
      <c r="M2110" s="15"/>
      <c r="N2110" s="15"/>
      <c r="O2110" s="15"/>
      <c r="P2110" s="15"/>
      <c r="Q2110" s="15"/>
    </row>
    <row r="2111" hidden="1">
      <c r="A2111" s="9" t="s">
        <v>673</v>
      </c>
      <c r="B2111" s="80">
        <f>VLOOKUP(F2111,'Datos por dni'!$B$1217:$AT$2185,2,0)</f>
        <v>44417.69546</v>
      </c>
      <c r="C2111" s="15" t="str">
        <f>VLOOKUP(F2111,'Datos por dni'!$B$1217:$V$2185,9,0)</f>
        <v/>
      </c>
      <c r="D2111" s="15" t="str">
        <f>IFERROR(__xludf.DUMMYFUNCTION("IF(REGEXMATCH(E2111,""^[0-9]{8}$""),""DNI"",IF(E2111&lt;&gt;"""",""OTRO"",""""))"),"")</f>
        <v/>
      </c>
      <c r="E2111" s="42" t="s">
        <v>386</v>
      </c>
      <c r="F2111" s="30"/>
      <c r="G2111" s="15" t="str">
        <f>VLOOKUP(TEXT(F2111,"0"),'Nacionalidades de todo por dni'!$A$2:$B$2168,2,0)</f>
        <v>Estadounidense</v>
      </c>
      <c r="H2111" s="18" t="str">
        <f t="shared" si="25"/>
        <v>D</v>
      </c>
      <c r="I2111" s="15"/>
      <c r="J2111" s="15"/>
      <c r="K2111" s="18" t="str">
        <f>VLOOKUP(F2111,'Datos por dni'!$B$10:$AM$2168,11,0)</f>
        <v>Días de semana por la tarde</v>
      </c>
      <c r="L2111" s="15"/>
      <c r="M2111" s="15"/>
      <c r="N2111" s="15"/>
      <c r="O2111" s="15"/>
      <c r="P2111" s="15"/>
      <c r="Q2111" s="15"/>
    </row>
    <row r="2112" hidden="1">
      <c r="A2112" s="9" t="s">
        <v>673</v>
      </c>
      <c r="B2112" s="80">
        <f>VLOOKUP(F2112,'Datos por dni'!$B$1217:$AT$2185,2,0)</f>
        <v>44417.69546</v>
      </c>
      <c r="C2112" s="15" t="str">
        <f>VLOOKUP(F2112,'Datos por dni'!$B$1217:$V$2185,9,0)</f>
        <v/>
      </c>
      <c r="D2112" s="15" t="str">
        <f>IFERROR(__xludf.DUMMYFUNCTION("IF(REGEXMATCH(E2112,""^[0-9]{8}$""),""DNI"",IF(E2112&lt;&gt;"""",""OTRO"",""""))"),"")</f>
        <v/>
      </c>
      <c r="E2112" s="42" t="s">
        <v>386</v>
      </c>
      <c r="F2112" s="30"/>
      <c r="G2112" s="15" t="str">
        <f>VLOOKUP(TEXT(F2112,"0"),'Nacionalidades de todo por dni'!$A$2:$B$2168,2,0)</f>
        <v>Estadounidense</v>
      </c>
      <c r="H2112" s="18" t="str">
        <f t="shared" si="25"/>
        <v>D</v>
      </c>
      <c r="I2112" s="15"/>
      <c r="J2112" s="15"/>
      <c r="K2112" s="18" t="str">
        <f>VLOOKUP(F2112,'Datos por dni'!$B$10:$AM$2168,11,0)</f>
        <v>Días de semana por la tarde</v>
      </c>
      <c r="L2112" s="15"/>
      <c r="M2112" s="15"/>
      <c r="N2112" s="15"/>
      <c r="O2112" s="15"/>
      <c r="P2112" s="15"/>
      <c r="Q2112" s="15"/>
    </row>
    <row r="2113">
      <c r="A2113" s="9" t="s">
        <v>673</v>
      </c>
      <c r="B2113" s="80">
        <f>VLOOKUP(F2113,'Datos por dni'!$B$1217:$AT$2185,2,0)</f>
        <v>45041.5605</v>
      </c>
      <c r="C2113" s="15" t="str">
        <f>VLOOKUP(F2113,'Datos por dni'!$B$1217:$V$2185,9,0)</f>
        <v/>
      </c>
      <c r="D2113" s="15" t="str">
        <f>IFERROR(__xludf.DUMMYFUNCTION("IF(REGEXMATCH(E2113,""^[0-9]{8}$""),""DNI"",IF(E2113&lt;&gt;"""",""OTRO"",""""))"),"DNI")</f>
        <v>DNI</v>
      </c>
      <c r="E2113" s="42" t="s">
        <v>1503</v>
      </c>
      <c r="F2113" s="30">
        <v>4.4483081E7</v>
      </c>
      <c r="G2113" s="15" t="str">
        <f>VLOOKUP(TEXT(F2113,"0"),'Nacionalidades de todo por dni'!$A$2:$B$2168,2,0)</f>
        <v>Argentina</v>
      </c>
      <c r="H2113" s="18"/>
      <c r="I2113" s="15"/>
      <c r="J2113" s="15"/>
      <c r="K2113" s="18" t="str">
        <f>VLOOKUP(F2113,'Datos por dni'!$B$10:$AM$2168,11,0)</f>
        <v>Días de semana por la tarde</v>
      </c>
      <c r="L2113" s="15"/>
      <c r="M2113" s="15"/>
      <c r="N2113" s="15"/>
      <c r="O2113" s="15"/>
      <c r="P2113" s="15"/>
      <c r="Q2113" s="15"/>
    </row>
    <row r="2114">
      <c r="A2114" s="9" t="s">
        <v>673</v>
      </c>
      <c r="B2114" s="80">
        <f>VLOOKUP(F2114,'Datos por dni'!$B$1217:$AT$2185,2,0)</f>
        <v>45042.0766</v>
      </c>
      <c r="C2114" s="15" t="str">
        <f>VLOOKUP(F2114,'Datos por dni'!$B$1217:$V$2185,9,0)</f>
        <v/>
      </c>
      <c r="D2114" s="15" t="str">
        <f>IFERROR(__xludf.DUMMYFUNCTION("IF(REGEXMATCH(E2114,""^[0-9]{8}$""),""DNI"",IF(E2114&lt;&gt;"""",""OTRO"",""""))"),"DNI")</f>
        <v>DNI</v>
      </c>
      <c r="E2114" s="42" t="s">
        <v>1504</v>
      </c>
      <c r="F2114" s="30">
        <v>4.464232E7</v>
      </c>
      <c r="G2114" s="15" t="str">
        <f>VLOOKUP(TEXT(F2114,"0"),'Nacionalidades de todo por dni'!$A$2:$B$2168,2,0)</f>
        <v>Argentina</v>
      </c>
      <c r="H2114" s="18"/>
      <c r="I2114" s="15"/>
      <c r="J2114" s="15"/>
      <c r="K2114" s="18" t="str">
        <f>VLOOKUP(F2114,'Datos por dni'!$B$10:$AM$2168,11,0)</f>
        <v>Días de semana por la mañana</v>
      </c>
      <c r="L2114" s="15"/>
      <c r="M2114" s="15"/>
      <c r="N2114" s="15"/>
      <c r="O2114" s="15"/>
      <c r="P2114" s="15"/>
      <c r="Q2114" s="15"/>
    </row>
    <row r="2115">
      <c r="A2115" s="9" t="s">
        <v>673</v>
      </c>
      <c r="B2115" s="80">
        <f>VLOOKUP(F2115,'Datos por dni'!$B$1217:$AT$2185,2,0)</f>
        <v>45043.54992</v>
      </c>
      <c r="C2115" s="15" t="str">
        <f>VLOOKUP(F2115,'Datos por dni'!$B$1217:$V$2185,9,0)</f>
        <v/>
      </c>
      <c r="D2115" s="15" t="str">
        <f>IFERROR(__xludf.DUMMYFUNCTION("IF(REGEXMATCH(E2115,""^[0-9]{8}$""),""DNI"",IF(E2115&lt;&gt;"""",""OTRO"",""""))"),"DNI")</f>
        <v>DNI</v>
      </c>
      <c r="E2115" s="42" t="s">
        <v>1505</v>
      </c>
      <c r="F2115" s="30">
        <v>4.2360292E7</v>
      </c>
      <c r="G2115" s="15" t="str">
        <f>VLOOKUP(TEXT(F2115,"0"),'Nacionalidades de todo por dni'!$A$2:$B$2168,2,0)</f>
        <v>Argentina</v>
      </c>
      <c r="H2115" s="18"/>
      <c r="I2115" s="15"/>
      <c r="J2115" s="15"/>
      <c r="K2115" s="18" t="str">
        <f>VLOOKUP(F2115,'Datos por dni'!$B$10:$AM$2168,11,0)</f>
        <v>Fines de semana y feriados</v>
      </c>
      <c r="L2115" s="15"/>
      <c r="M2115" s="15"/>
      <c r="N2115" s="15"/>
      <c r="O2115" s="15"/>
      <c r="P2115" s="15"/>
      <c r="Q2115" s="15"/>
    </row>
    <row r="2116">
      <c r="A2116" s="9" t="s">
        <v>673</v>
      </c>
      <c r="B2116" s="80">
        <f>VLOOKUP(F2116,'Datos por dni'!$B$1217:$AT$2185,2,0)</f>
        <v>45051.37743</v>
      </c>
      <c r="C2116" s="15" t="str">
        <f>VLOOKUP(F2116,'Datos por dni'!$B$1217:$V$2185,9,0)</f>
        <v/>
      </c>
      <c r="D2116" s="15" t="str">
        <f>IFERROR(__xludf.DUMMYFUNCTION("IF(REGEXMATCH(E2116,""^[0-9]{8}$""),""DNI"",IF(E2116&lt;&gt;"""",""OTRO"",""""))"),"DNI")</f>
        <v>DNI</v>
      </c>
      <c r="E2116" s="42" t="s">
        <v>372</v>
      </c>
      <c r="F2116" s="30">
        <v>4.0459384E7</v>
      </c>
      <c r="G2116" s="15" t="str">
        <f>VLOOKUP(TEXT(F2116,"0"),'Nacionalidades de todo por dni'!$A$2:$B$2168,2,0)</f>
        <v>Argentina</v>
      </c>
      <c r="H2116" s="18" t="str">
        <f>LEFT(K2116,1)</f>
        <v>4</v>
      </c>
      <c r="I2116" s="18" t="str">
        <f>IF(ISNUMBER(SEARCH("veces",K2116)),MID(K2116,FIND("veces",K2116)-2,1),"")</f>
        <v>3</v>
      </c>
      <c r="J2116" s="15"/>
      <c r="K2116" s="18" t="str">
        <f>VLOOKUP(F2116,'Datos por dni'!$B$10:$AM$2168,11,0)</f>
        <v>4 horas diarias, 3 veces por semana, de lunes a viernes por la MAÑANA.</v>
      </c>
      <c r="L2116" s="15"/>
      <c r="M2116" s="15"/>
      <c r="N2116" s="15"/>
      <c r="O2116" s="15"/>
      <c r="P2116" s="15"/>
      <c r="Q2116" s="15"/>
    </row>
    <row r="2117">
      <c r="A2117" s="9" t="s">
        <v>673</v>
      </c>
      <c r="B2117" s="80">
        <f>VLOOKUP(F2117,'Datos por dni'!$B$1217:$AT$2185,2,0)</f>
        <v>45054.9098</v>
      </c>
      <c r="C2117" s="15" t="str">
        <f>VLOOKUP(F2117,'Datos por dni'!$B$1217:$V$2185,9,0)</f>
        <v/>
      </c>
      <c r="D2117" s="15" t="str">
        <f>IFERROR(__xludf.DUMMYFUNCTION("IF(REGEXMATCH(E2117,""^[0-9]{8}$""),""DNI"",IF(E2117&lt;&gt;"""",""OTRO"",""""))"),"DNI")</f>
        <v>DNI</v>
      </c>
      <c r="E2117" s="42" t="s">
        <v>1506</v>
      </c>
      <c r="F2117" s="30">
        <v>4.1928261E7</v>
      </c>
      <c r="G2117" s="15" t="str">
        <f>VLOOKUP(TEXT(F2117,"0"),'Nacionalidades de todo por dni'!$A$2:$B$2168,2,0)</f>
        <v>Argentina</v>
      </c>
      <c r="H2117" s="18"/>
      <c r="I2117" s="15"/>
      <c r="J2117" s="15"/>
      <c r="K2117" s="18" t="str">
        <f>VLOOKUP(F2117,'Datos por dni'!$B$10:$AM$2168,11,0)</f>
        <v>Fines de semana y feriados</v>
      </c>
      <c r="L2117" s="15"/>
      <c r="M2117" s="15"/>
      <c r="N2117" s="15"/>
      <c r="O2117" s="15"/>
      <c r="P2117" s="15"/>
      <c r="Q2117" s="15"/>
    </row>
    <row r="2118">
      <c r="A2118" s="9" t="s">
        <v>673</v>
      </c>
      <c r="B2118" s="80">
        <f>VLOOKUP(F2118,'Datos por dni'!$B$1217:$AT$2185,2,0)</f>
        <v>45060.75866</v>
      </c>
      <c r="C2118" s="15" t="str">
        <f>VLOOKUP(F2118,'Datos por dni'!$B$1217:$V$2185,9,0)</f>
        <v/>
      </c>
      <c r="D2118" s="15" t="str">
        <f>IFERROR(__xludf.DUMMYFUNCTION("IF(REGEXMATCH(E2118,""^[0-9]{8}$""),""DNI"",IF(E2118&lt;&gt;"""",""OTRO"",""""))"),"OTRO")</f>
        <v>OTRO</v>
      </c>
      <c r="E2118" s="42" t="s">
        <v>1507</v>
      </c>
      <c r="F2118" s="30">
        <v>4691981.0</v>
      </c>
      <c r="G2118" s="15" t="str">
        <f>VLOOKUP(TEXT(F2118,"0"),'Nacionalidades de todo por dni'!$A$2:$B$2168,2,0)</f>
        <v>Argentina</v>
      </c>
      <c r="H2118" s="18"/>
      <c r="I2118" s="15"/>
      <c r="J2118" s="15"/>
      <c r="K2118" s="18" t="str">
        <f>VLOOKUP(F2118,'Datos por dni'!$B$10:$AM$2168,11,0)</f>
        <v>Días de semana por la tarde</v>
      </c>
      <c r="L2118" s="15"/>
      <c r="M2118" s="15"/>
      <c r="N2118" s="15"/>
      <c r="O2118" s="15"/>
      <c r="P2118" s="15"/>
      <c r="Q2118" s="15"/>
    </row>
    <row r="2119">
      <c r="A2119" s="9" t="s">
        <v>673</v>
      </c>
      <c r="B2119" s="80">
        <f>VLOOKUP(F2119,'Datos por dni'!$B$1217:$AT$2185,2,0)</f>
        <v>45062.8267</v>
      </c>
      <c r="C2119" s="15" t="str">
        <f>VLOOKUP(F2119,'Datos por dni'!$B$1217:$V$2185,9,0)</f>
        <v/>
      </c>
      <c r="D2119" s="15" t="str">
        <f>IFERROR(__xludf.DUMMYFUNCTION("IF(REGEXMATCH(E2119,""^[0-9]{8}$""),""DNI"",IF(E2119&lt;&gt;"""",""OTRO"",""""))"),"DNI")</f>
        <v>DNI</v>
      </c>
      <c r="E2119" s="42" t="s">
        <v>1508</v>
      </c>
      <c r="F2119" s="30">
        <v>4.1497006E7</v>
      </c>
      <c r="G2119" s="15" t="str">
        <f>VLOOKUP(TEXT(F2119,"0"),'Nacionalidades de todo por dni'!$A$2:$B$2168,2,0)</f>
        <v>Argentina</v>
      </c>
      <c r="H2119" s="18"/>
      <c r="I2119" s="15"/>
      <c r="J2119" s="15"/>
      <c r="K2119" s="18" t="str">
        <f>VLOOKUP(F2119,'Datos por dni'!$B$10:$AM$2168,11,0)</f>
        <v>Fines de semana y feriados</v>
      </c>
      <c r="L2119" s="15"/>
      <c r="M2119" s="15"/>
      <c r="N2119" s="15"/>
      <c r="O2119" s="15"/>
      <c r="P2119" s="15"/>
      <c r="Q2119" s="15"/>
    </row>
    <row r="2120">
      <c r="A2120" s="9" t="s">
        <v>673</v>
      </c>
      <c r="B2120" s="80">
        <f>VLOOKUP(F2120,'Datos por dni'!$B$1217:$AT$2185,2,0)</f>
        <v>45063.70925</v>
      </c>
      <c r="C2120" s="15" t="str">
        <f>VLOOKUP(F2120,'Datos por dni'!$B$1217:$V$2185,9,0)</f>
        <v/>
      </c>
      <c r="D2120" s="15" t="str">
        <f>IFERROR(__xludf.DUMMYFUNCTION("IF(REGEXMATCH(E2120,""^[0-9]{8}$""),""DNI"",IF(E2120&lt;&gt;"""",""OTRO"",""""))"),"DNI")</f>
        <v>DNI</v>
      </c>
      <c r="E2120" s="42" t="s">
        <v>1509</v>
      </c>
      <c r="F2120" s="30">
        <v>3.9916554E7</v>
      </c>
      <c r="G2120" s="15" t="str">
        <f>VLOOKUP(TEXT(F2120,"0"),'Nacionalidades de todo por dni'!$A$2:$B$2168,2,0)</f>
        <v>Argentina</v>
      </c>
      <c r="H2120" s="18"/>
      <c r="I2120" s="15"/>
      <c r="J2120" s="15"/>
      <c r="K2120" s="18" t="str">
        <f>VLOOKUP(F2120,'Datos por dni'!$B$10:$AM$2168,11,0)</f>
        <v>Días de semana por la mañana</v>
      </c>
      <c r="L2120" s="15"/>
      <c r="M2120" s="15"/>
      <c r="N2120" s="15"/>
      <c r="O2120" s="15"/>
      <c r="P2120" s="15"/>
      <c r="Q2120" s="15"/>
    </row>
    <row r="2121">
      <c r="A2121" s="9" t="s">
        <v>673</v>
      </c>
      <c r="B2121" s="80">
        <f>VLOOKUP(F2121,'Datos por dni'!$B$1217:$AT$2185,2,0)</f>
        <v>45069.8898</v>
      </c>
      <c r="C2121" s="15" t="str">
        <f>VLOOKUP(F2121,'Datos por dni'!$B$1217:$V$2185,9,0)</f>
        <v/>
      </c>
      <c r="D2121" s="15" t="str">
        <f>IFERROR(__xludf.DUMMYFUNCTION("IF(REGEXMATCH(E2121,""^[0-9]{8}$""),""DNI"",IF(E2121&lt;&gt;"""",""OTRO"",""""))"),"DNI")</f>
        <v>DNI</v>
      </c>
      <c r="E2121" s="42" t="s">
        <v>1510</v>
      </c>
      <c r="F2121" s="30">
        <v>4.6501632E7</v>
      </c>
      <c r="G2121" s="15" t="str">
        <f>VLOOKUP(TEXT(F2121,"0"),'Nacionalidades de todo por dni'!$A$2:$B$2168,2,0)</f>
        <v>Argentina</v>
      </c>
      <c r="H2121" s="18"/>
      <c r="I2121" s="15"/>
      <c r="J2121" s="15"/>
      <c r="K2121" s="18" t="str">
        <f>VLOOKUP(F2121,'Datos por dni'!$B$10:$AM$2168,11,0)</f>
        <v>Días de semana por la tarde</v>
      </c>
      <c r="L2121" s="15"/>
      <c r="M2121" s="15"/>
      <c r="N2121" s="15"/>
      <c r="O2121" s="15"/>
      <c r="P2121" s="15"/>
      <c r="Q2121" s="15"/>
    </row>
    <row r="2122">
      <c r="A2122" s="9" t="s">
        <v>673</v>
      </c>
      <c r="B2122" s="80">
        <f>VLOOKUP(F2122,'Datos por dni'!$B$1217:$AT$2185,2,0)</f>
        <v>45071.52006</v>
      </c>
      <c r="C2122" s="15" t="str">
        <f>VLOOKUP(F2122,'Datos por dni'!$B$1217:$V$2185,9,0)</f>
        <v/>
      </c>
      <c r="D2122" s="15" t="str">
        <f>IFERROR(__xludf.DUMMYFUNCTION("IF(REGEXMATCH(E2122,""^[0-9]{8}$""),""DNI"",IF(E2122&lt;&gt;"""",""OTRO"",""""))"),"DNI")</f>
        <v>DNI</v>
      </c>
      <c r="E2122" s="42" t="s">
        <v>1511</v>
      </c>
      <c r="F2122" s="30">
        <v>3.4932235E7</v>
      </c>
      <c r="G2122" s="15" t="str">
        <f>VLOOKUP(TEXT(F2122,"0"),'Nacionalidades de todo por dni'!$A$2:$B$2168,2,0)</f>
        <v>Argentina</v>
      </c>
      <c r="H2122" s="18"/>
      <c r="I2122" s="15"/>
      <c r="J2122" s="15"/>
      <c r="K2122" s="18" t="str">
        <f>VLOOKUP(F2122,'Datos por dni'!$B$10:$AM$2168,11,0)</f>
        <v>Fines de semana y feriados</v>
      </c>
      <c r="L2122" s="15"/>
      <c r="M2122" s="15"/>
      <c r="N2122" s="15"/>
      <c r="O2122" s="15"/>
      <c r="P2122" s="15"/>
      <c r="Q2122" s="15"/>
    </row>
    <row r="2123">
      <c r="A2123" s="9" t="s">
        <v>673</v>
      </c>
      <c r="B2123" s="80">
        <f>VLOOKUP(F2123,'Datos por dni'!$B$1217:$AT$2185,2,0)</f>
        <v>45071.80137</v>
      </c>
      <c r="C2123" s="15" t="str">
        <f>VLOOKUP(F2123,'Datos por dni'!$B$1217:$V$2185,9,0)</f>
        <v/>
      </c>
      <c r="D2123" s="15" t="str">
        <f>IFERROR(__xludf.DUMMYFUNCTION("IF(REGEXMATCH(E2123,""^[0-9]{8}$""),""DNI"",IF(E2123&lt;&gt;"""",""OTRO"",""""))"),"OTRO")</f>
        <v>OTRO</v>
      </c>
      <c r="E2123" s="42" t="s">
        <v>1512</v>
      </c>
      <c r="F2123" s="30">
        <v>7070967.0</v>
      </c>
      <c r="G2123" s="15" t="str">
        <f>VLOOKUP(TEXT(F2123,"0"),'Nacionalidades de todo por dni'!$A$2:$B$2168,2,0)</f>
        <v>República Dominicana</v>
      </c>
      <c r="H2123" s="18"/>
      <c r="I2123" s="15"/>
      <c r="J2123" s="15"/>
      <c r="K2123" s="18" t="str">
        <f>VLOOKUP(F2123,'Datos por dni'!$B$10:$AM$2168,11,0)</f>
        <v>Lunes, Miércoles y Jueves a la mañana. Martes y Viernes de 11h a 17h.</v>
      </c>
      <c r="L2123" s="15"/>
      <c r="M2123" s="15"/>
      <c r="N2123" s="15"/>
      <c r="O2123" s="15"/>
      <c r="P2123" s="15"/>
      <c r="Q2123" s="15"/>
    </row>
    <row r="2124">
      <c r="A2124" s="9" t="s">
        <v>673</v>
      </c>
      <c r="B2124" s="80">
        <f>VLOOKUP(F2124,'Datos por dni'!$B$1217:$AT$2185,2,0)</f>
        <v>45072.8913</v>
      </c>
      <c r="C2124" s="15" t="str">
        <f>VLOOKUP(F2124,'Datos por dni'!$B$1217:$V$2185,9,0)</f>
        <v/>
      </c>
      <c r="D2124" s="15" t="str">
        <f>IFERROR(__xludf.DUMMYFUNCTION("IF(REGEXMATCH(E2124,""^[0-9]{8}$""),""DNI"",IF(E2124&lt;&gt;"""",""OTRO"",""""))"),"DNI")</f>
        <v>DNI</v>
      </c>
      <c r="E2124" s="42" t="s">
        <v>1513</v>
      </c>
      <c r="F2124" s="30">
        <v>3.9959007E7</v>
      </c>
      <c r="G2124" s="15" t="str">
        <f>VLOOKUP(TEXT(F2124,"0"),'Nacionalidades de todo por dni'!$A$2:$B$2168,2,0)</f>
        <v>Argentina</v>
      </c>
      <c r="H2124" s="18"/>
      <c r="I2124" s="15"/>
      <c r="J2124" s="15"/>
      <c r="K2124" s="18" t="str">
        <f>VLOOKUP(F2124,'Datos por dni'!$B$10:$AM$2168,11,0)</f>
        <v>Lunes y martes por la mañana. Fines de semana full time.</v>
      </c>
      <c r="L2124" s="15"/>
      <c r="M2124" s="15"/>
      <c r="N2124" s="15"/>
      <c r="O2124" s="15"/>
      <c r="P2124" s="15"/>
      <c r="Q2124" s="15"/>
    </row>
    <row r="2125">
      <c r="A2125" s="9" t="s">
        <v>673</v>
      </c>
      <c r="B2125" s="80">
        <f>VLOOKUP(F2125,'Datos por dni'!$B$1217:$AT$2185,2,0)</f>
        <v>45083.49633</v>
      </c>
      <c r="C2125" s="15" t="str">
        <f>VLOOKUP(F2125,'Datos por dni'!$B$1217:$V$2185,9,0)</f>
        <v/>
      </c>
      <c r="D2125" s="15" t="str">
        <f>IFERROR(__xludf.DUMMYFUNCTION("IF(REGEXMATCH(E2125,""^[0-9]{8}$""),""DNI"",IF(E2125&lt;&gt;"""",""OTRO"",""""))"),"DNI")</f>
        <v>DNI</v>
      </c>
      <c r="E2125" s="42" t="s">
        <v>1514</v>
      </c>
      <c r="F2125" s="30">
        <v>4.2212647E7</v>
      </c>
      <c r="G2125" s="15" t="str">
        <f>VLOOKUP(TEXT(F2125,"0"),'Nacionalidades de todo por dni'!$A$2:$B$2168,2,0)</f>
        <v>Argentina</v>
      </c>
      <c r="H2125" s="18"/>
      <c r="I2125" s="15"/>
      <c r="J2125" s="15"/>
      <c r="K2125" s="18" t="str">
        <f>VLOOKUP(F2125,'Datos por dni'!$B$10:$AM$2168,11,0)</f>
        <v>Días de semana por la tarde</v>
      </c>
      <c r="L2125" s="15"/>
      <c r="M2125" s="15"/>
      <c r="N2125" s="15"/>
      <c r="O2125" s="15"/>
      <c r="P2125" s="15"/>
      <c r="Q2125" s="15"/>
    </row>
    <row r="2126">
      <c r="A2126" s="9" t="s">
        <v>673</v>
      </c>
      <c r="B2126" s="80">
        <f>VLOOKUP(F2126,'Datos por dni'!$B$1217:$AT$2185,2,0)</f>
        <v>45083.55592</v>
      </c>
      <c r="C2126" s="15" t="str">
        <f>VLOOKUP(F2126,'Datos por dni'!$B$1217:$V$2185,9,0)</f>
        <v/>
      </c>
      <c r="D2126" s="15" t="str">
        <f>IFERROR(__xludf.DUMMYFUNCTION("IF(REGEXMATCH(E2126,""^[0-9]{8}$""),""DNI"",IF(E2126&lt;&gt;"""",""OTRO"",""""))"),"DNI")</f>
        <v>DNI</v>
      </c>
      <c r="E2126" s="42" t="s">
        <v>1515</v>
      </c>
      <c r="F2126" s="30">
        <v>4.5480817E7</v>
      </c>
      <c r="G2126" s="15" t="str">
        <f>VLOOKUP(TEXT(F2126,"0"),'Nacionalidades de todo por dni'!$A$2:$B$2168,2,0)</f>
        <v>Argentina</v>
      </c>
      <c r="H2126" s="18"/>
      <c r="I2126" s="15"/>
      <c r="J2126" s="15"/>
      <c r="K2126" s="18" t="str">
        <f>VLOOKUP(F2126,'Datos por dni'!$B$10:$AM$2168,11,0)</f>
        <v>Días de semana por la mañana</v>
      </c>
      <c r="L2126" s="15"/>
      <c r="M2126" s="15"/>
      <c r="N2126" s="15"/>
      <c r="O2126" s="15"/>
      <c r="P2126" s="15"/>
      <c r="Q2126" s="15"/>
    </row>
    <row r="2127">
      <c r="A2127" s="9" t="s">
        <v>673</v>
      </c>
      <c r="B2127" s="80">
        <f>VLOOKUP(F2127,'Datos por dni'!$B$1217:$AT$2185,2,0)</f>
        <v>45084.5957</v>
      </c>
      <c r="C2127" s="15" t="str">
        <f>VLOOKUP(F2127,'Datos por dni'!$B$1217:$V$2185,9,0)</f>
        <v/>
      </c>
      <c r="D2127" s="15" t="str">
        <f>IFERROR(__xludf.DUMMYFUNCTION("IF(REGEXMATCH(E2127,""^[0-9]{8}$""),""DNI"",IF(E2127&lt;&gt;"""",""OTRO"",""""))"),"DNI")</f>
        <v>DNI</v>
      </c>
      <c r="E2127" s="42" t="s">
        <v>1516</v>
      </c>
      <c r="F2127" s="30">
        <v>4.5628918E7</v>
      </c>
      <c r="G2127" s="15" t="str">
        <f>VLOOKUP(TEXT(F2127,"0"),'Nacionalidades de todo por dni'!$A$2:$B$2168,2,0)</f>
        <v>Argentina</v>
      </c>
      <c r="H2127" s="18"/>
      <c r="I2127" s="15"/>
      <c r="J2127" s="15"/>
      <c r="K2127" s="18" t="str">
        <f>VLOOKUP(F2127,'Datos por dni'!$B$10:$AM$2168,11,0)</f>
        <v>Días de semana por la tarde</v>
      </c>
      <c r="L2127" s="15"/>
      <c r="M2127" s="15"/>
      <c r="N2127" s="15"/>
      <c r="O2127" s="15"/>
      <c r="P2127" s="15"/>
      <c r="Q2127" s="15"/>
    </row>
    <row r="2128">
      <c r="A2128" s="9" t="s">
        <v>673</v>
      </c>
      <c r="B2128" s="80">
        <f>VLOOKUP(F2128,'Datos por dni'!$B$1217:$AT$2185,2,0)</f>
        <v>45101.63133</v>
      </c>
      <c r="C2128" s="15" t="str">
        <f>VLOOKUP(F2128,'Datos por dni'!$B$1217:$V$2185,9,0)</f>
        <v/>
      </c>
      <c r="D2128" s="15" t="str">
        <f>IFERROR(__xludf.DUMMYFUNCTION("IF(REGEXMATCH(E2128,""^[0-9]{8}$""),""DNI"",IF(E2128&lt;&gt;"""",""OTRO"",""""))"),"DNI")</f>
        <v>DNI</v>
      </c>
      <c r="E2128" s="42" t="s">
        <v>1517</v>
      </c>
      <c r="F2128" s="30">
        <v>4.1150815E7</v>
      </c>
      <c r="G2128" s="15" t="str">
        <f>VLOOKUP(TEXT(F2128,"0"),'Nacionalidades de todo por dni'!$A$2:$B$2168,2,0)</f>
        <v>Argentina</v>
      </c>
      <c r="H2128" s="18"/>
      <c r="I2128" s="15"/>
      <c r="J2128" s="15"/>
      <c r="K2128" s="18" t="str">
        <f>VLOOKUP(F2128,'Datos por dni'!$B$10:$AM$2168,11,0)</f>
        <v>Dias de semana por la tarde y fines de semana</v>
      </c>
      <c r="L2128" s="15"/>
      <c r="M2128" s="15"/>
      <c r="N2128" s="15"/>
      <c r="O2128" s="15"/>
      <c r="P2128" s="15"/>
      <c r="Q2128" s="15"/>
    </row>
    <row r="2129" hidden="1">
      <c r="A2129" s="9" t="s">
        <v>673</v>
      </c>
      <c r="B2129" s="80">
        <f>VLOOKUP(F2129,'Datos por dni'!$B$1217:$AT$2185,2,0)</f>
        <v>44417.69546</v>
      </c>
      <c r="C2129" s="15" t="str">
        <f>VLOOKUP(F2129,'Datos por dni'!$B$1217:$V$2185,9,0)</f>
        <v/>
      </c>
      <c r="D2129" s="15" t="str">
        <f>IFERROR(__xludf.DUMMYFUNCTION("IF(REGEXMATCH(E2129,""^[0-9]{8}$""),""DNI"",IF(E2129&lt;&gt;"""",""OTRO"",""""))"),"")</f>
        <v/>
      </c>
      <c r="E2129" s="42"/>
      <c r="F2129" s="30"/>
      <c r="G2129" s="15" t="str">
        <f>VLOOKUP(TEXT(F2129,"0"),'Nacionalidades de todo por dni'!$A$2:$B$2168,2,0)</f>
        <v>Estadounidense</v>
      </c>
      <c r="H2129" s="18" t="str">
        <f t="shared" ref="H2129:H2130" si="26">LEFT(K2129,1)</f>
        <v>D</v>
      </c>
      <c r="I2129" s="15"/>
      <c r="J2129" s="15"/>
      <c r="K2129" s="18" t="str">
        <f>VLOOKUP(F2129,'Datos por dni'!$B$10:$AM$2168,11,0)</f>
        <v>Días de semana por la tarde</v>
      </c>
      <c r="L2129" s="15"/>
      <c r="M2129" s="15"/>
      <c r="N2129" s="15"/>
      <c r="O2129" s="15"/>
      <c r="P2129" s="15"/>
      <c r="Q2129" s="15"/>
    </row>
    <row r="2130" hidden="1">
      <c r="A2130" s="9" t="s">
        <v>673</v>
      </c>
      <c r="B2130" s="80">
        <f>VLOOKUP(F2130,'Datos por dni'!$B$1217:$AT$2185,2,0)</f>
        <v>44417.69546</v>
      </c>
      <c r="C2130" s="15" t="str">
        <f>VLOOKUP(F2130,'Datos por dni'!$B$1217:$V$2185,9,0)</f>
        <v/>
      </c>
      <c r="D2130" s="15" t="str">
        <f>IFERROR(__xludf.DUMMYFUNCTION("IF(REGEXMATCH(E2130,""^[0-9]{8}$""),""DNI"",IF(E2130&lt;&gt;"""",""OTRO"",""""))"),"")</f>
        <v/>
      </c>
      <c r="E2130" s="42"/>
      <c r="F2130" s="30"/>
      <c r="G2130" s="15" t="str">
        <f>VLOOKUP(TEXT(F2130,"0"),'Nacionalidades de todo por dni'!$A$2:$B$2168,2,0)</f>
        <v>Estadounidense</v>
      </c>
      <c r="H2130" s="18" t="str">
        <f t="shared" si="26"/>
        <v>D</v>
      </c>
      <c r="I2130" s="15"/>
      <c r="J2130" s="15"/>
      <c r="K2130" s="18" t="str">
        <f>VLOOKUP(F2130,'Datos por dni'!$B$10:$AM$2168,11,0)</f>
        <v>Días de semana por la tarde</v>
      </c>
      <c r="L2130" s="15"/>
      <c r="M2130" s="15"/>
      <c r="N2130" s="15"/>
      <c r="O2130" s="15"/>
      <c r="P2130" s="15"/>
      <c r="Q2130" s="15"/>
    </row>
    <row r="2131">
      <c r="A2131" s="9" t="s">
        <v>673</v>
      </c>
      <c r="B2131" s="80">
        <f>VLOOKUP(F2131,'Datos por dni'!$B$1217:$AT$2185,2,0)</f>
        <v>45105.45958</v>
      </c>
      <c r="C2131" s="15" t="str">
        <f>VLOOKUP(F2131,'Datos por dni'!$B$1217:$V$2185,9,0)</f>
        <v/>
      </c>
      <c r="D2131" s="15" t="str">
        <f>IFERROR(__xludf.DUMMYFUNCTION("IF(REGEXMATCH(E2131,""^[0-9]{8}$""),""DNI"",IF(E2131&lt;&gt;"""",""OTRO"",""""))"),"DNI")</f>
        <v>DNI</v>
      </c>
      <c r="E2131" s="42" t="s">
        <v>1518</v>
      </c>
      <c r="F2131" s="9">
        <v>4.3916211E7</v>
      </c>
      <c r="G2131" s="15" t="str">
        <f>VLOOKUP(TEXT(F2131,"0"),'Nacionalidades de todo por dni'!$A$2:$B$2168,2,0)</f>
        <v>Argentina</v>
      </c>
      <c r="H2131" s="18"/>
      <c r="I2131" s="15"/>
      <c r="J2131" s="15"/>
      <c r="K2131" s="18" t="str">
        <f>VLOOKUP(F2131,'Datos por dni'!$B$10:$AM$2168,11,0)</f>
        <v>Algunos días de semana y fines de semana </v>
      </c>
      <c r="L2131" s="15"/>
      <c r="M2131" s="15"/>
      <c r="N2131" s="15"/>
      <c r="O2131" s="15"/>
      <c r="P2131" s="15"/>
      <c r="Q2131" s="15"/>
    </row>
    <row r="2132">
      <c r="A2132" s="9" t="s">
        <v>673</v>
      </c>
      <c r="B2132" s="80">
        <f>VLOOKUP(F2132,'Datos por dni'!$B$1217:$AT$2185,2,0)</f>
        <v>45105.58652</v>
      </c>
      <c r="C2132" s="15" t="str">
        <f>VLOOKUP(F2132,'Datos por dni'!$B$1217:$V$2185,9,0)</f>
        <v/>
      </c>
      <c r="D2132" s="15" t="str">
        <f>IFERROR(__xludf.DUMMYFUNCTION("IF(REGEXMATCH(E2132,""^[0-9]{8}$""),""DNI"",IF(E2132&lt;&gt;"""",""OTRO"",""""))"),"DNI")</f>
        <v>DNI</v>
      </c>
      <c r="E2132" s="42" t="s">
        <v>1519</v>
      </c>
      <c r="F2132" s="9">
        <v>4.3629521E7</v>
      </c>
      <c r="G2132" s="15" t="str">
        <f>VLOOKUP(TEXT(F2132,"0"),'Nacionalidades de todo por dni'!$A$2:$B$2168,2,0)</f>
        <v>Argentina</v>
      </c>
      <c r="H2132" s="18"/>
      <c r="I2132" s="15"/>
      <c r="J2132" s="15"/>
      <c r="K2132" s="18" t="str">
        <f>VLOOKUP(F2132,'Datos por dni'!$B$10:$AM$2168,11,0)</f>
        <v>Sábado y feriados a la mañana y todo el domingo</v>
      </c>
      <c r="L2132" s="15"/>
      <c r="M2132" s="15"/>
      <c r="N2132" s="15"/>
      <c r="O2132" s="15"/>
      <c r="P2132" s="15"/>
      <c r="Q2132" s="15"/>
    </row>
    <row r="2133">
      <c r="A2133" s="9" t="s">
        <v>673</v>
      </c>
      <c r="B2133" s="80">
        <f>VLOOKUP(F2133,'Datos por dni'!$B$1217:$AT$2185,2,0)</f>
        <v>45109.56779</v>
      </c>
      <c r="C2133" s="15" t="str">
        <f>VLOOKUP(F2133,'Datos por dni'!$B$1217:$V$2185,9,0)</f>
        <v/>
      </c>
      <c r="D2133" s="15" t="str">
        <f>IFERROR(__xludf.DUMMYFUNCTION("IF(REGEXMATCH(E2133,""^[0-9]{8}$""),""DNI"",IF(E2133&lt;&gt;"""",""OTRO"",""""))"),"DNI")</f>
        <v>DNI</v>
      </c>
      <c r="E2133" s="42" t="s">
        <v>1520</v>
      </c>
      <c r="F2133" s="9">
        <v>4.295114E7</v>
      </c>
      <c r="G2133" s="15" t="str">
        <f>VLOOKUP(TEXT(F2133,"0"),'Nacionalidades de todo por dni'!$A$2:$B$2168,2,0)</f>
        <v>Argentina</v>
      </c>
      <c r="H2133" s="18"/>
      <c r="I2133" s="15"/>
      <c r="J2133" s="15"/>
      <c r="K2133" s="18" t="str">
        <f>VLOOKUP(F2133,'Datos por dni'!$B$10:$AM$2168,11,0)</f>
        <v>#N/A</v>
      </c>
      <c r="L2133" s="15"/>
      <c r="M2133" s="15"/>
      <c r="N2133" s="15"/>
      <c r="O2133" s="15"/>
      <c r="P2133" s="15"/>
      <c r="Q2133" s="15"/>
    </row>
    <row r="2134">
      <c r="A2134" s="9" t="s">
        <v>673</v>
      </c>
      <c r="B2134" s="80">
        <f>VLOOKUP(F2134,'Datos por dni'!$B$1217:$AT$2185,2,0)</f>
        <v>45110.51012</v>
      </c>
      <c r="C2134" s="15" t="str">
        <f>VLOOKUP(F2134,'Datos por dni'!$B$1217:$V$2185,9,0)</f>
        <v/>
      </c>
      <c r="D2134" s="15" t="str">
        <f>IFERROR(__xludf.DUMMYFUNCTION("IF(REGEXMATCH(E2134,""^[0-9]{8}$""),""DNI"",IF(E2134&lt;&gt;"""",""OTRO"",""""))"),"DNI")</f>
        <v>DNI</v>
      </c>
      <c r="E2134" s="42" t="s">
        <v>1521</v>
      </c>
      <c r="F2134" s="9">
        <v>4.0675149E7</v>
      </c>
      <c r="G2134" s="15" t="str">
        <f>VLOOKUP(TEXT(F2134,"0"),'Nacionalidades de todo por dni'!$A$2:$B$2168,2,0)</f>
        <v>Argentina</v>
      </c>
      <c r="H2134" s="18"/>
      <c r="I2134" s="15"/>
      <c r="J2134" s="15"/>
      <c r="K2134" s="18" t="str">
        <f>VLOOKUP(F2134,'Datos por dni'!$B$10:$AM$2168,11,0)</f>
        <v>#N/A</v>
      </c>
      <c r="L2134" s="15"/>
      <c r="M2134" s="15"/>
      <c r="N2134" s="15"/>
      <c r="O2134" s="15"/>
      <c r="P2134" s="15"/>
      <c r="Q2134" s="15"/>
    </row>
    <row r="2135">
      <c r="A2135" s="9" t="s">
        <v>673</v>
      </c>
      <c r="B2135" s="80">
        <f>VLOOKUP(F2135,'Datos por dni'!$B$1217:$AT$2185,2,0)</f>
        <v>45111.73118</v>
      </c>
      <c r="C2135" s="15" t="str">
        <f>VLOOKUP(F2135,'Datos por dni'!$B$1217:$V$2185,9,0)</f>
        <v/>
      </c>
      <c r="D2135" s="15" t="str">
        <f>IFERROR(__xludf.DUMMYFUNCTION("IF(REGEXMATCH(E2135,""^[0-9]{8}$""),""DNI"",IF(E2135&lt;&gt;"""",""OTRO"",""""))"),"DNI")</f>
        <v>DNI</v>
      </c>
      <c r="E2135" s="42" t="s">
        <v>1522</v>
      </c>
      <c r="F2135" s="30">
        <v>9.4246989E7</v>
      </c>
      <c r="G2135" s="15" t="str">
        <f>VLOOKUP(TEXT(F2135,"0"),'Nacionalidades de todo por dni'!$A$2:$B$2168,2,0)</f>
        <v>Chile</v>
      </c>
      <c r="H2135" s="18"/>
      <c r="I2135" s="15"/>
      <c r="J2135" s="15"/>
      <c r="K2135" s="18" t="str">
        <f>VLOOKUP(F2135,'Datos por dni'!$B$10:$AM$2168,11,0)</f>
        <v>#N/A</v>
      </c>
      <c r="L2135" s="15"/>
      <c r="M2135" s="15"/>
      <c r="N2135" s="15"/>
      <c r="O2135" s="15"/>
      <c r="P2135" s="15"/>
      <c r="Q2135" s="15"/>
    </row>
    <row r="2136">
      <c r="A2136" s="9" t="s">
        <v>673</v>
      </c>
      <c r="B2136" s="80">
        <f>VLOOKUP(F2136,'Datos por dni'!$B$1217:$AT$2185,2,0)</f>
        <v>45121.75148</v>
      </c>
      <c r="C2136" s="15" t="str">
        <f>VLOOKUP(F2136,'Datos por dni'!$B$1217:$V$2185,9,0)</f>
        <v/>
      </c>
      <c r="D2136" s="15" t="str">
        <f>IFERROR(__xludf.DUMMYFUNCTION("IF(REGEXMATCH(E2136,""^[0-9]{8}$""),""DNI"",IF(E2136&lt;&gt;"""",""OTRO"",""""))"),"DNI")</f>
        <v>DNI</v>
      </c>
      <c r="E2136" s="42" t="s">
        <v>1523</v>
      </c>
      <c r="F2136" s="9">
        <v>9.4948557E7</v>
      </c>
      <c r="G2136" s="15" t="str">
        <f>VLOOKUP(TEXT(F2136,"0"),'Nacionalidades de todo por dni'!$A$2:$B$2168,2,0)</f>
        <v>Argentina</v>
      </c>
      <c r="H2136" s="18"/>
      <c r="I2136" s="15"/>
      <c r="J2136" s="15"/>
      <c r="K2136" s="18" t="str">
        <f>VLOOKUP(F2136,'Datos por dni'!$B$10:$AM$2168,11,0)</f>
        <v>#N/A</v>
      </c>
      <c r="L2136" s="15"/>
      <c r="M2136" s="15"/>
      <c r="N2136" s="15"/>
      <c r="O2136" s="15"/>
      <c r="P2136" s="15"/>
      <c r="Q2136" s="15"/>
    </row>
    <row r="2137">
      <c r="A2137" s="9" t="s">
        <v>673</v>
      </c>
      <c r="B2137" s="80">
        <f>VLOOKUP(F2137,'Datos por dni'!$B$1217:$AT$2185,2,0)</f>
        <v>45137.86315</v>
      </c>
      <c r="C2137" s="15" t="str">
        <f>VLOOKUP(F2137,'Datos por dni'!$B$1217:$V$2185,9,0)</f>
        <v/>
      </c>
      <c r="D2137" s="15" t="str">
        <f>IFERROR(__xludf.DUMMYFUNCTION("IF(REGEXMATCH(E2137,""^[0-9]{8}$""),""DNI"",IF(E2137&lt;&gt;"""",""OTRO"",""""))"),"DNI")</f>
        <v>DNI</v>
      </c>
      <c r="E2137" s="42" t="s">
        <v>1524</v>
      </c>
      <c r="F2137" s="9">
        <v>4.263591E7</v>
      </c>
      <c r="G2137" s="15" t="str">
        <f>VLOOKUP(TEXT(F2137,"0"),'Nacionalidades de todo por dni'!$A$2:$B$2168,2,0)</f>
        <v>Argentina</v>
      </c>
      <c r="H2137" s="18"/>
      <c r="I2137" s="15"/>
      <c r="J2137" s="15"/>
      <c r="K2137" s="18" t="str">
        <f>VLOOKUP(F2137,'Datos por dni'!$B$10:$AM$2168,11,0)</f>
        <v>#N/A</v>
      </c>
      <c r="L2137" s="15"/>
      <c r="M2137" s="15"/>
      <c r="N2137" s="15"/>
      <c r="O2137" s="15"/>
      <c r="P2137" s="15"/>
      <c r="Q2137" s="15"/>
    </row>
    <row r="2138">
      <c r="A2138" s="9" t="s">
        <v>673</v>
      </c>
      <c r="B2138" s="80">
        <f>VLOOKUP(F2138,'Datos por dni'!$B$1217:$AT$2185,2,0)</f>
        <v>45138.59642</v>
      </c>
      <c r="C2138" s="15" t="str">
        <f>VLOOKUP(F2138,'Datos por dni'!$B$1217:$V$2185,9,0)</f>
        <v/>
      </c>
      <c r="D2138" s="15" t="str">
        <f>IFERROR(__xludf.DUMMYFUNCTION("IF(REGEXMATCH(E2138,""^[0-9]{8}$""),""DNI"",IF(E2138&lt;&gt;"""",""OTRO"",""""))"),"DNI")</f>
        <v>DNI</v>
      </c>
      <c r="E2138" s="42" t="s">
        <v>383</v>
      </c>
      <c r="F2138" s="9">
        <v>4.6567436E7</v>
      </c>
      <c r="G2138" s="15" t="str">
        <f>VLOOKUP(TEXT(F2138,"0"),'Nacionalidades de todo por dni'!$A$2:$B$2168,2,0)</f>
        <v>Argentina</v>
      </c>
      <c r="H2138" s="18" t="str">
        <f>LEFT(K2138,1)</f>
        <v>4</v>
      </c>
      <c r="I2138" s="18" t="str">
        <f>IF(ISNUMBER(SEARCH("veces",K2138)),MID(K2138,FIND("veces",K2138)-2,1),"")</f>
        <v>3</v>
      </c>
      <c r="J2138" s="15"/>
      <c r="K2138" s="18" t="str">
        <f>VLOOKUP(F2138,'Datos por dni'!$B$10:$AM$2168,11,0)</f>
        <v>4 horas diarias, 3 veces por semana, de lunes a viernes por la MAÑANA.</v>
      </c>
      <c r="L2138" s="15"/>
      <c r="M2138" s="15"/>
      <c r="N2138" s="15"/>
      <c r="O2138" s="15"/>
      <c r="P2138" s="15"/>
      <c r="Q2138" s="15"/>
    </row>
    <row r="2139">
      <c r="A2139" s="9" t="s">
        <v>673</v>
      </c>
      <c r="B2139" s="80">
        <f>VLOOKUP(F2139,'Datos por dni'!$B$1217:$AT$2185,2,0)</f>
        <v>45144.9987</v>
      </c>
      <c r="C2139" s="15" t="str">
        <f>VLOOKUP(F2139,'Datos por dni'!$B$1217:$V$2185,9,0)</f>
        <v/>
      </c>
      <c r="D2139" s="15" t="str">
        <f>IFERROR(__xludf.DUMMYFUNCTION("IF(REGEXMATCH(E2139,""^[0-9]{8}$""),""DNI"",IF(E2139&lt;&gt;"""",""OTRO"",""""))"),"DNI")</f>
        <v>DNI</v>
      </c>
      <c r="E2139" s="42" t="s">
        <v>1525</v>
      </c>
      <c r="F2139" s="9">
        <v>4.2440352E7</v>
      </c>
      <c r="G2139" s="15" t="str">
        <f>VLOOKUP(TEXT(F2139,"0"),'Nacionalidades de todo por dni'!$A$2:$B$2168,2,0)</f>
        <v>Argentina</v>
      </c>
      <c r="H2139" s="18"/>
      <c r="I2139" s="15"/>
      <c r="J2139" s="15"/>
      <c r="K2139" s="18" t="str">
        <f>VLOOKUP(F2139,'Datos por dni'!$B$10:$AM$2168,11,0)</f>
        <v>#N/A</v>
      </c>
      <c r="L2139" s="15"/>
      <c r="M2139" s="15"/>
      <c r="N2139" s="15"/>
      <c r="O2139" s="15"/>
      <c r="P2139" s="15"/>
      <c r="Q2139" s="15"/>
    </row>
    <row r="2140">
      <c r="A2140" s="9" t="s">
        <v>673</v>
      </c>
      <c r="B2140" s="80">
        <f>VLOOKUP(F2140,'Datos por dni'!$B$1217:$AT$2185,2,0)</f>
        <v>45147.04786</v>
      </c>
      <c r="C2140" s="15" t="str">
        <f>VLOOKUP(F2140,'Datos por dni'!$B$1217:$V$2185,9,0)</f>
        <v/>
      </c>
      <c r="D2140" s="15" t="str">
        <f>IFERROR(__xludf.DUMMYFUNCTION("IF(REGEXMATCH(E2140,""^[0-9]{8}$""),""DNI"",IF(E2140&lt;&gt;"""",""OTRO"",""""))"),"DNI")</f>
        <v>DNI</v>
      </c>
      <c r="E2140" s="42" t="s">
        <v>1526</v>
      </c>
      <c r="F2140" s="9">
        <v>4.3784493E7</v>
      </c>
      <c r="G2140" s="15" t="str">
        <f>VLOOKUP(TEXT(F2140,"0"),'Nacionalidades de todo por dni'!$A$2:$B$2168,2,0)</f>
        <v>Argentina</v>
      </c>
      <c r="H2140" s="18"/>
      <c r="I2140" s="15"/>
      <c r="J2140" s="15"/>
      <c r="K2140" s="18" t="str">
        <f>VLOOKUP(F2140,'Datos por dni'!$B$10:$AM$2168,11,0)</f>
        <v>#N/A</v>
      </c>
      <c r="L2140" s="15"/>
      <c r="M2140" s="15"/>
      <c r="N2140" s="15"/>
      <c r="O2140" s="15"/>
      <c r="P2140" s="15"/>
      <c r="Q2140" s="15"/>
    </row>
    <row r="2141">
      <c r="A2141" s="9" t="s">
        <v>673</v>
      </c>
      <c r="B2141" s="80">
        <f>VLOOKUP(F2141,'Datos por dni'!$B$1217:$AT$2185,2,0)</f>
        <v>45151.8531</v>
      </c>
      <c r="C2141" s="15" t="str">
        <f>VLOOKUP(F2141,'Datos por dni'!$B$1217:$V$2185,9,0)</f>
        <v/>
      </c>
      <c r="D2141" s="15" t="str">
        <f>IFERROR(__xludf.DUMMYFUNCTION("IF(REGEXMATCH(E2141,""^[0-9]{8}$""),""DNI"",IF(E2141&lt;&gt;"""",""OTRO"",""""))"),"DNI")</f>
        <v>DNI</v>
      </c>
      <c r="E2141" s="42" t="s">
        <v>1527</v>
      </c>
      <c r="F2141" s="30">
        <v>4.6286449E7</v>
      </c>
      <c r="G2141" s="15" t="str">
        <f>VLOOKUP(TEXT(F2141,"0"),'Nacionalidades de todo por dni'!$A$2:$B$2168,2,0)</f>
        <v>Argentina</v>
      </c>
      <c r="H2141" s="18"/>
      <c r="I2141" s="15"/>
      <c r="J2141" s="15"/>
      <c r="K2141" s="18" t="str">
        <f>VLOOKUP(F2141,'Datos por dni'!$B$10:$AM$2168,11,0)</f>
        <v>#N/A</v>
      </c>
      <c r="L2141" s="15"/>
      <c r="M2141" s="15"/>
      <c r="N2141" s="15"/>
      <c r="O2141" s="15"/>
      <c r="P2141" s="15"/>
      <c r="Q2141" s="15"/>
    </row>
    <row r="2142">
      <c r="A2142" s="9" t="s">
        <v>673</v>
      </c>
      <c r="B2142" s="80">
        <f>VLOOKUP(F2142,'Datos por dni'!$B$1217:$AT$2185,2,0)</f>
        <v>45152.86545</v>
      </c>
      <c r="C2142" s="15" t="str">
        <f>VLOOKUP(F2142,'Datos por dni'!$B$1217:$V$2185,9,0)</f>
        <v/>
      </c>
      <c r="D2142" s="15" t="str">
        <f>IFERROR(__xludf.DUMMYFUNCTION("IF(REGEXMATCH(E2142,""^[0-9]{8}$""),""DNI"",IF(E2142&lt;&gt;"""",""OTRO"",""""))"),"DNI")</f>
        <v>DNI</v>
      </c>
      <c r="E2142" s="42" t="s">
        <v>1528</v>
      </c>
      <c r="F2142" s="9">
        <v>3.2917166E7</v>
      </c>
      <c r="G2142" s="15" t="str">
        <f>VLOOKUP(TEXT(F2142,"0"),'Nacionalidades de todo por dni'!$A$2:$B$2168,2,0)</f>
        <v>Argentina</v>
      </c>
      <c r="H2142" s="18"/>
      <c r="I2142" s="15"/>
      <c r="J2142" s="15"/>
      <c r="K2142" s="18" t="str">
        <f>VLOOKUP(F2142,'Datos por dni'!$B$10:$AM$2168,11,0)</f>
        <v>#N/A</v>
      </c>
      <c r="L2142" s="15"/>
      <c r="M2142" s="15"/>
      <c r="N2142" s="15"/>
      <c r="O2142" s="15"/>
      <c r="P2142" s="15"/>
      <c r="Q2142" s="15"/>
    </row>
    <row r="2143">
      <c r="A2143" s="9" t="s">
        <v>673</v>
      </c>
      <c r="B2143" s="80">
        <f>VLOOKUP(F2143,'Datos por dni'!$B$1217:$AT$2185,2,0)</f>
        <v>45154.59055</v>
      </c>
      <c r="C2143" s="15" t="str">
        <f>VLOOKUP(F2143,'Datos por dni'!$B$1217:$V$2185,9,0)</f>
        <v/>
      </c>
      <c r="D2143" s="15" t="str">
        <f>IFERROR(__xludf.DUMMYFUNCTION("IF(REGEXMATCH(E2143,""^[0-9]{8}$""),""DNI"",IF(E2143&lt;&gt;"""",""OTRO"",""""))"),"DNI")</f>
        <v>DNI</v>
      </c>
      <c r="E2143" s="42" t="s">
        <v>1529</v>
      </c>
      <c r="F2143" s="9">
        <v>4.165408E7</v>
      </c>
      <c r="G2143" s="15" t="str">
        <f>VLOOKUP(TEXT(F2143,"0"),'Nacionalidades de todo por dni'!$A$2:$B$2168,2,0)</f>
        <v>Argentina</v>
      </c>
      <c r="H2143" s="18"/>
      <c r="I2143" s="15"/>
      <c r="J2143" s="15"/>
      <c r="K2143" s="18" t="str">
        <f>VLOOKUP(F2143,'Datos por dni'!$B$10:$AM$2168,11,0)</f>
        <v>#N/A</v>
      </c>
      <c r="L2143" s="15"/>
      <c r="M2143" s="15"/>
      <c r="N2143" s="15"/>
      <c r="O2143" s="15"/>
      <c r="P2143" s="15"/>
      <c r="Q2143" s="15"/>
    </row>
    <row r="2144">
      <c r="A2144" s="9" t="s">
        <v>673</v>
      </c>
      <c r="B2144" s="80">
        <f>VLOOKUP(F2144,'Datos por dni'!$B$1217:$AT$2185,2,0)</f>
        <v>45159.73125</v>
      </c>
      <c r="C2144" s="15" t="str">
        <f>VLOOKUP(F2144,'Datos por dni'!$B$1217:$V$2185,9,0)</f>
        <v/>
      </c>
      <c r="D2144" s="15" t="str">
        <f>IFERROR(__xludf.DUMMYFUNCTION("IF(REGEXMATCH(E2144,""^[0-9]{8}$""),""DNI"",IF(E2144&lt;&gt;"""",""OTRO"",""""))"),"DNI")</f>
        <v>DNI</v>
      </c>
      <c r="E2144" s="42" t="s">
        <v>1530</v>
      </c>
      <c r="F2144" s="9">
        <v>1.20941E7</v>
      </c>
      <c r="G2144" s="15" t="str">
        <f>VLOOKUP(TEXT(F2144,"0"),'Nacionalidades de todo por dni'!$A$2:$B$2168,2,0)</f>
        <v>Argentina</v>
      </c>
      <c r="H2144" s="18"/>
      <c r="I2144" s="15"/>
      <c r="J2144" s="15"/>
      <c r="K2144" s="18" t="str">
        <f>VLOOKUP(F2144,'Datos por dni'!$B$10:$AM$2168,11,0)</f>
        <v>#N/A</v>
      </c>
      <c r="L2144" s="15"/>
      <c r="M2144" s="15"/>
      <c r="N2144" s="15"/>
      <c r="O2144" s="15"/>
      <c r="P2144" s="15"/>
      <c r="Q2144" s="15"/>
    </row>
    <row r="2145">
      <c r="A2145" s="9" t="s">
        <v>673</v>
      </c>
      <c r="B2145" s="80">
        <f>VLOOKUP(F2145,'Datos por dni'!$B$1217:$AT$2185,2,0)</f>
        <v>45159.88608</v>
      </c>
      <c r="C2145" s="15" t="str">
        <f>VLOOKUP(F2145,'Datos por dni'!$B$1217:$V$2185,9,0)</f>
        <v/>
      </c>
      <c r="D2145" s="15" t="str">
        <f>IFERROR(__xludf.DUMMYFUNCTION("IF(REGEXMATCH(E2145,""^[0-9]{8}$""),""DNI"",IF(E2145&lt;&gt;"""",""OTRO"",""""))"),"DNI")</f>
        <v>DNI</v>
      </c>
      <c r="E2145" s="42" t="s">
        <v>1531</v>
      </c>
      <c r="F2145" s="9">
        <v>4.6213445E7</v>
      </c>
      <c r="G2145" s="15" t="str">
        <f>VLOOKUP(TEXT(F2145,"0"),'Nacionalidades de todo por dni'!$A$2:$B$2168,2,0)</f>
        <v>Argentina</v>
      </c>
      <c r="H2145" s="18"/>
      <c r="I2145" s="15"/>
      <c r="J2145" s="15"/>
      <c r="K2145" s="18" t="str">
        <f>VLOOKUP(F2145,'Datos por dni'!$B$10:$AM$2168,11,0)</f>
        <v>#N/A</v>
      </c>
      <c r="L2145" s="15"/>
      <c r="M2145" s="15"/>
      <c r="N2145" s="15"/>
      <c r="O2145" s="15"/>
      <c r="P2145" s="15"/>
      <c r="Q2145" s="15"/>
    </row>
    <row r="2146">
      <c r="A2146" s="9" t="s">
        <v>673</v>
      </c>
      <c r="B2146" s="80">
        <f>VLOOKUP(F2146,'Datos por dni'!$B$1217:$AT$2185,2,0)</f>
        <v>45160.88582</v>
      </c>
      <c r="C2146" s="15" t="str">
        <f>VLOOKUP(F2146,'Datos por dni'!$B$1217:$V$2185,9,0)</f>
        <v/>
      </c>
      <c r="D2146" s="15" t="str">
        <f>IFERROR(__xludf.DUMMYFUNCTION("IF(REGEXMATCH(E2146,""^[0-9]{8}$""),""DNI"",IF(E2146&lt;&gt;"""",""OTRO"",""""))"),"DNI")</f>
        <v>DNI</v>
      </c>
      <c r="E2146" s="42" t="s">
        <v>1532</v>
      </c>
      <c r="F2146" s="9">
        <v>3.4071168E7</v>
      </c>
      <c r="G2146" s="15" t="str">
        <f>VLOOKUP(TEXT(F2146,"0"),'Nacionalidades de todo por dni'!$A$2:$B$2168,2,0)</f>
        <v>Argentina</v>
      </c>
      <c r="H2146" s="18"/>
      <c r="I2146" s="15"/>
      <c r="J2146" s="15"/>
      <c r="K2146" s="18" t="str">
        <f>VLOOKUP(F2146,'Datos por dni'!$B$10:$AM$2168,11,0)</f>
        <v>#N/A</v>
      </c>
      <c r="L2146" s="15"/>
      <c r="M2146" s="15"/>
      <c r="N2146" s="15"/>
      <c r="O2146" s="15"/>
      <c r="P2146" s="15"/>
      <c r="Q2146" s="15"/>
    </row>
    <row r="2147">
      <c r="A2147" s="9" t="s">
        <v>673</v>
      </c>
      <c r="B2147" s="80">
        <f>VLOOKUP(F2147,'Datos por dni'!$B$1217:$AT$2185,2,0)</f>
        <v>45160.9498</v>
      </c>
      <c r="C2147" s="15" t="str">
        <f>VLOOKUP(F2147,'Datos por dni'!$B$1217:$V$2185,9,0)</f>
        <v/>
      </c>
      <c r="D2147" s="15" t="str">
        <f>IFERROR(__xludf.DUMMYFUNCTION("IF(REGEXMATCH(E2147,""^[0-9]{8}$""),""DNI"",IF(E2147&lt;&gt;"""",""OTRO"",""""))"),"DNI")</f>
        <v>DNI</v>
      </c>
      <c r="E2147" s="42" t="s">
        <v>1533</v>
      </c>
      <c r="F2147" s="9">
        <v>4.4278415E7</v>
      </c>
      <c r="G2147" s="15" t="str">
        <f>VLOOKUP(TEXT(F2147,"0"),'Nacionalidades de todo por dni'!$A$2:$B$2168,2,0)</f>
        <v>Argentina</v>
      </c>
      <c r="H2147" s="18"/>
      <c r="I2147" s="15"/>
      <c r="J2147" s="15"/>
      <c r="K2147" s="18" t="str">
        <f>VLOOKUP(F2147,'Datos por dni'!$B$10:$AM$2168,11,0)</f>
        <v>#N/A</v>
      </c>
      <c r="L2147" s="15"/>
      <c r="M2147" s="15"/>
      <c r="N2147" s="15"/>
      <c r="O2147" s="15"/>
      <c r="P2147" s="15"/>
      <c r="Q2147" s="15"/>
    </row>
    <row r="2148">
      <c r="A2148" s="9" t="s">
        <v>673</v>
      </c>
      <c r="B2148" s="80">
        <f>VLOOKUP(F2148,'Datos por dni'!$B$1217:$AT$2185,2,0)</f>
        <v>45164.88717</v>
      </c>
      <c r="C2148" s="15" t="str">
        <f>VLOOKUP(F2148,'Datos por dni'!$B$1217:$V$2185,9,0)</f>
        <v/>
      </c>
      <c r="D2148" s="15" t="str">
        <f>IFERROR(__xludf.DUMMYFUNCTION("IF(REGEXMATCH(E2148,""^[0-9]{8}$""),""DNI"",IF(E2148&lt;&gt;"""",""OTRO"",""""))"),"DNI")</f>
        <v>DNI</v>
      </c>
      <c r="E2148" s="42" t="s">
        <v>1534</v>
      </c>
      <c r="F2148" s="9">
        <v>9.6169179E7</v>
      </c>
      <c r="G2148" s="15" t="str">
        <f>VLOOKUP(TEXT(F2148,"0"),'Nacionalidades de todo por dni'!$A$2:$B$2168,2,0)</f>
        <v>Venezuela</v>
      </c>
      <c r="H2148" s="18"/>
      <c r="I2148" s="15"/>
      <c r="J2148" s="15"/>
      <c r="K2148" s="18" t="str">
        <f>VLOOKUP(F2148,'Datos por dni'!$B$10:$AM$2168,11,0)</f>
        <v>#N/A</v>
      </c>
      <c r="L2148" s="15"/>
      <c r="M2148" s="15"/>
      <c r="N2148" s="15"/>
      <c r="O2148" s="15"/>
      <c r="P2148" s="15"/>
      <c r="Q2148" s="15"/>
    </row>
    <row r="2149">
      <c r="A2149" s="9" t="s">
        <v>673</v>
      </c>
      <c r="B2149" s="80">
        <f>VLOOKUP(F2149,'Datos por dni'!$B$1217:$AT$2185,2,0)</f>
        <v>45176.64482</v>
      </c>
      <c r="C2149" s="15" t="str">
        <f>VLOOKUP(F2149,'Datos por dni'!$B$1217:$V$2185,9,0)</f>
        <v/>
      </c>
      <c r="D2149" s="15" t="str">
        <f>IFERROR(__xludf.DUMMYFUNCTION("IF(REGEXMATCH(E2149,""^[0-9]{8}$""),""DNI"",IF(E2149&lt;&gt;"""",""OTRO"",""""))"),"OTRO")</f>
        <v>OTRO</v>
      </c>
      <c r="E2149" s="42" t="s">
        <v>1535</v>
      </c>
      <c r="F2149" s="9">
        <v>5.30725032E8</v>
      </c>
      <c r="G2149" s="15" t="str">
        <f>VLOOKUP(TEXT(F2149,"0"),'Nacionalidades de todo por dni'!$A$2:$B$2168,2,0)</f>
        <v>Estadounidense</v>
      </c>
      <c r="H2149" s="18"/>
      <c r="I2149" s="15"/>
      <c r="J2149" s="15"/>
      <c r="K2149" s="18" t="str">
        <f>VLOOKUP(F2149,'Datos por dni'!$B$10:$AM$2168,11,0)</f>
        <v>#N/A</v>
      </c>
      <c r="L2149" s="15"/>
      <c r="M2149" s="15"/>
      <c r="N2149" s="15"/>
      <c r="O2149" s="15"/>
      <c r="P2149" s="15"/>
      <c r="Q2149" s="15"/>
    </row>
    <row r="2150">
      <c r="A2150" s="9"/>
      <c r="B2150" s="15"/>
      <c r="C2150" s="15"/>
      <c r="D2150" s="15"/>
      <c r="E2150" s="42"/>
      <c r="F2150" s="113"/>
      <c r="G2150" s="15"/>
      <c r="H2150" s="15"/>
      <c r="I2150" s="15"/>
      <c r="J2150" s="15"/>
      <c r="K2150" s="15"/>
      <c r="L2150" s="15"/>
      <c r="M2150" s="15"/>
      <c r="N2150" s="15"/>
      <c r="O2150" s="15"/>
      <c r="P2150" s="15"/>
      <c r="Q2150" s="15"/>
    </row>
    <row r="2151">
      <c r="A2151" s="9"/>
      <c r="B2151" s="9"/>
      <c r="C2151" s="9"/>
      <c r="D2151" s="9"/>
      <c r="E2151" s="9"/>
      <c r="F2151" s="9"/>
      <c r="G2151" s="9"/>
      <c r="H2151" s="9"/>
      <c r="I2151" s="9"/>
      <c r="J2151" s="9"/>
      <c r="K2151" s="9"/>
      <c r="L2151" s="15"/>
      <c r="M2151" s="15"/>
      <c r="N2151" s="15"/>
      <c r="O2151" s="15"/>
      <c r="P2151" s="15"/>
      <c r="Q2151" s="15"/>
    </row>
    <row r="2152">
      <c r="A2152" s="9"/>
      <c r="B2152" s="15"/>
      <c r="C2152" s="15"/>
      <c r="D2152" s="15"/>
      <c r="F2152" s="113"/>
      <c r="G2152" s="15"/>
      <c r="H2152" s="15"/>
      <c r="I2152" s="15"/>
      <c r="J2152" s="15"/>
      <c r="K2152" s="15"/>
      <c r="L2152" s="15"/>
      <c r="M2152" s="15"/>
      <c r="N2152" s="15"/>
      <c r="O2152" s="15"/>
      <c r="P2152" s="15"/>
      <c r="Q2152" s="15"/>
    </row>
    <row r="2153">
      <c r="A2153" s="9"/>
      <c r="B2153" s="15"/>
      <c r="C2153" s="15"/>
      <c r="D2153" s="15"/>
      <c r="E2153" s="42"/>
      <c r="F2153" s="113"/>
      <c r="G2153" s="15"/>
      <c r="H2153" s="15"/>
      <c r="I2153" s="15"/>
      <c r="J2153" s="15"/>
      <c r="K2153" s="15"/>
      <c r="L2153" s="15"/>
      <c r="M2153" s="15"/>
      <c r="N2153" s="15"/>
      <c r="O2153" s="15"/>
      <c r="P2153" s="15"/>
      <c r="Q2153" s="15"/>
    </row>
    <row r="2154">
      <c r="A2154" s="9"/>
      <c r="B2154" s="15"/>
      <c r="C2154" s="15"/>
      <c r="D2154" s="15"/>
      <c r="F2154" s="113"/>
      <c r="G2154" s="15"/>
      <c r="H2154" s="15"/>
      <c r="I2154" s="15"/>
      <c r="J2154" s="15"/>
      <c r="K2154" s="15"/>
      <c r="L2154" s="15"/>
      <c r="M2154" s="15"/>
      <c r="N2154" s="15"/>
      <c r="O2154" s="15"/>
      <c r="P2154" s="15"/>
      <c r="Q2154" s="15"/>
    </row>
    <row r="2155">
      <c r="A2155" s="9"/>
      <c r="B2155" s="15"/>
      <c r="C2155" s="15"/>
      <c r="D2155" s="15"/>
      <c r="E2155" s="42"/>
      <c r="F2155" s="113"/>
      <c r="G2155" s="15"/>
      <c r="H2155" s="15"/>
      <c r="I2155" s="15"/>
      <c r="J2155" s="15"/>
      <c r="K2155" s="15"/>
      <c r="L2155" s="15"/>
      <c r="M2155" s="15"/>
      <c r="N2155" s="15"/>
      <c r="O2155" s="15"/>
      <c r="P2155" s="15"/>
      <c r="Q2155" s="15"/>
    </row>
    <row r="2156">
      <c r="A2156" s="9"/>
      <c r="B2156" s="15"/>
      <c r="C2156" s="15"/>
      <c r="D2156" s="15"/>
      <c r="E2156" s="42"/>
      <c r="F2156" s="113"/>
      <c r="G2156" s="15"/>
      <c r="H2156" s="15"/>
      <c r="I2156" s="15"/>
      <c r="J2156" s="15"/>
      <c r="K2156" s="15"/>
      <c r="L2156" s="15"/>
      <c r="M2156" s="15"/>
      <c r="N2156" s="15"/>
      <c r="O2156" s="15"/>
      <c r="P2156" s="15"/>
      <c r="Q2156" s="15"/>
    </row>
    <row r="2157">
      <c r="A2157" s="9"/>
      <c r="B2157" s="15"/>
      <c r="C2157" s="15"/>
      <c r="D2157" s="15"/>
      <c r="E2157" s="42"/>
      <c r="F2157" s="113"/>
      <c r="G2157" s="15"/>
      <c r="H2157" s="15"/>
      <c r="I2157" s="15"/>
      <c r="J2157" s="15"/>
      <c r="K2157" s="15"/>
      <c r="L2157" s="15"/>
      <c r="M2157" s="15"/>
      <c r="N2157" s="15"/>
      <c r="O2157" s="15"/>
      <c r="P2157" s="15"/>
      <c r="Q2157" s="15"/>
    </row>
    <row r="2158">
      <c r="A2158" s="9"/>
      <c r="B2158" s="15"/>
      <c r="C2158" s="15"/>
      <c r="D2158" s="15"/>
      <c r="E2158" s="42"/>
      <c r="F2158" s="113"/>
      <c r="G2158" s="15"/>
      <c r="H2158" s="15"/>
      <c r="I2158" s="15"/>
      <c r="J2158" s="15"/>
      <c r="K2158" s="15"/>
      <c r="L2158" s="15"/>
      <c r="M2158" s="15"/>
      <c r="N2158" s="15"/>
      <c r="O2158" s="15"/>
      <c r="P2158" s="15"/>
      <c r="Q2158" s="15"/>
    </row>
    <row r="2159">
      <c r="A2159" s="9"/>
      <c r="B2159" s="15"/>
      <c r="C2159" s="15"/>
      <c r="D2159" s="15"/>
      <c r="E2159" s="42"/>
      <c r="F2159" s="113"/>
      <c r="G2159" s="15"/>
      <c r="H2159" s="15"/>
      <c r="I2159" s="15"/>
      <c r="J2159" s="15"/>
      <c r="K2159" s="15"/>
      <c r="L2159" s="15"/>
      <c r="M2159" s="15"/>
      <c r="N2159" s="15"/>
      <c r="O2159" s="15"/>
      <c r="P2159" s="15"/>
      <c r="Q2159" s="15"/>
    </row>
    <row r="2160">
      <c r="A2160" s="9"/>
      <c r="B2160" s="15"/>
      <c r="C2160" s="15"/>
      <c r="D2160" s="15"/>
      <c r="E2160" s="42"/>
      <c r="F2160" s="113"/>
      <c r="G2160" s="15"/>
      <c r="H2160" s="15"/>
      <c r="I2160" s="15"/>
      <c r="J2160" s="15"/>
      <c r="K2160" s="15"/>
      <c r="L2160" s="15"/>
      <c r="M2160" s="15"/>
      <c r="N2160" s="15"/>
      <c r="O2160" s="15"/>
      <c r="P2160" s="15"/>
      <c r="Q2160" s="15"/>
    </row>
    <row r="2161">
      <c r="A2161" s="9"/>
      <c r="B2161" s="15"/>
      <c r="C2161" s="15"/>
      <c r="D2161" s="15"/>
      <c r="E2161" s="42"/>
      <c r="F2161" s="113"/>
      <c r="G2161" s="15"/>
      <c r="H2161" s="15"/>
      <c r="I2161" s="15"/>
      <c r="J2161" s="15"/>
      <c r="K2161" s="15"/>
      <c r="L2161" s="15"/>
      <c r="M2161" s="15"/>
      <c r="N2161" s="15"/>
      <c r="O2161" s="15"/>
      <c r="P2161" s="15"/>
      <c r="Q2161" s="15"/>
    </row>
    <row r="2162">
      <c r="A2162" s="9"/>
      <c r="B2162" s="15"/>
      <c r="C2162" s="15"/>
      <c r="D2162" s="15"/>
      <c r="E2162" s="42"/>
      <c r="F2162" s="113"/>
      <c r="G2162" s="15"/>
      <c r="H2162" s="15"/>
      <c r="I2162" s="15"/>
      <c r="J2162" s="15"/>
      <c r="K2162" s="15"/>
      <c r="L2162" s="15"/>
      <c r="M2162" s="15"/>
      <c r="N2162" s="15"/>
      <c r="O2162" s="15"/>
      <c r="P2162" s="15"/>
      <c r="Q2162" s="15"/>
    </row>
    <row r="2163">
      <c r="A2163" s="9"/>
      <c r="B2163" s="15"/>
      <c r="C2163" s="15"/>
      <c r="D2163" s="15"/>
      <c r="E2163" s="42"/>
      <c r="F2163" s="113"/>
      <c r="G2163" s="15"/>
      <c r="H2163" s="15"/>
      <c r="I2163" s="15"/>
      <c r="J2163" s="15"/>
      <c r="K2163" s="15"/>
      <c r="L2163" s="15"/>
      <c r="M2163" s="15"/>
      <c r="N2163" s="15"/>
      <c r="O2163" s="15"/>
      <c r="P2163" s="15"/>
      <c r="Q2163" s="15"/>
    </row>
    <row r="2164">
      <c r="A2164" s="9"/>
      <c r="B2164" s="15"/>
      <c r="C2164" s="15"/>
      <c r="D2164" s="15"/>
      <c r="E2164" s="42"/>
      <c r="F2164" s="113"/>
      <c r="G2164" s="15"/>
      <c r="H2164" s="15"/>
      <c r="I2164" s="15"/>
      <c r="J2164" s="15"/>
      <c r="K2164" s="15"/>
      <c r="L2164" s="15"/>
      <c r="M2164" s="15"/>
      <c r="N2164" s="15"/>
      <c r="O2164" s="15"/>
      <c r="P2164" s="15"/>
      <c r="Q2164" s="15"/>
    </row>
    <row r="2165">
      <c r="A2165" s="9"/>
      <c r="B2165" s="15"/>
      <c r="C2165" s="15"/>
      <c r="D2165" s="15"/>
      <c r="E2165" s="42"/>
      <c r="F2165" s="113"/>
      <c r="G2165" s="15"/>
      <c r="H2165" s="15"/>
      <c r="I2165" s="15"/>
      <c r="J2165" s="15"/>
      <c r="K2165" s="15"/>
      <c r="L2165" s="15"/>
      <c r="M2165" s="15"/>
      <c r="N2165" s="15"/>
      <c r="O2165" s="15"/>
      <c r="P2165" s="15"/>
      <c r="Q2165" s="15"/>
    </row>
    <row r="2166">
      <c r="A2166" s="9"/>
      <c r="B2166" s="15"/>
      <c r="C2166" s="15"/>
      <c r="D2166" s="15"/>
      <c r="E2166" s="42"/>
      <c r="F2166" s="113"/>
      <c r="G2166" s="15"/>
      <c r="H2166" s="15"/>
      <c r="I2166" s="15"/>
      <c r="J2166" s="15"/>
      <c r="K2166" s="15"/>
      <c r="L2166" s="15"/>
      <c r="M2166" s="15"/>
      <c r="N2166" s="15"/>
      <c r="O2166" s="15"/>
      <c r="P2166" s="15"/>
      <c r="Q2166" s="15"/>
    </row>
    <row r="2167">
      <c r="A2167" s="9"/>
      <c r="B2167" s="15"/>
      <c r="C2167" s="15"/>
      <c r="D2167" s="15"/>
      <c r="E2167" s="42"/>
      <c r="F2167" s="113"/>
      <c r="G2167" s="15"/>
      <c r="H2167" s="15"/>
      <c r="I2167" s="15"/>
      <c r="J2167" s="15"/>
      <c r="K2167" s="15"/>
      <c r="L2167" s="15"/>
      <c r="M2167" s="15"/>
      <c r="N2167" s="15"/>
      <c r="O2167" s="15"/>
      <c r="P2167" s="15"/>
      <c r="Q2167" s="15"/>
    </row>
    <row r="2168">
      <c r="A2168" s="9"/>
      <c r="B2168" s="15"/>
      <c r="C2168" s="15"/>
      <c r="D2168" s="15"/>
      <c r="E2168" s="42"/>
      <c r="F2168" s="113"/>
      <c r="G2168" s="15"/>
      <c r="H2168" s="15"/>
      <c r="I2168" s="15"/>
      <c r="J2168" s="15"/>
      <c r="K2168" s="15"/>
      <c r="L2168" s="15"/>
      <c r="M2168" s="15"/>
      <c r="N2168" s="15"/>
      <c r="O2168" s="15"/>
      <c r="P2168" s="15"/>
      <c r="Q2168" s="15"/>
    </row>
    <row r="2169">
      <c r="A2169" s="9"/>
      <c r="B2169" s="15"/>
      <c r="C2169" s="15"/>
      <c r="D2169" s="15"/>
      <c r="E2169" s="42"/>
      <c r="F2169" s="113"/>
      <c r="G2169" s="15"/>
      <c r="H2169" s="15"/>
      <c r="I2169" s="15"/>
      <c r="J2169" s="15"/>
      <c r="K2169" s="15"/>
      <c r="L2169" s="15"/>
      <c r="M2169" s="15"/>
      <c r="N2169" s="15"/>
      <c r="O2169" s="15"/>
      <c r="P2169" s="15"/>
      <c r="Q2169" s="15"/>
    </row>
    <row r="2170">
      <c r="A2170" s="9"/>
      <c r="B2170" s="15"/>
      <c r="C2170" s="15"/>
      <c r="D2170" s="15"/>
      <c r="E2170" s="42"/>
      <c r="F2170" s="113"/>
      <c r="G2170" s="15"/>
      <c r="H2170" s="15"/>
      <c r="I2170" s="15"/>
      <c r="J2170" s="15"/>
      <c r="K2170" s="15"/>
      <c r="L2170" s="15"/>
      <c r="M2170" s="15"/>
      <c r="N2170" s="15"/>
      <c r="O2170" s="15"/>
      <c r="P2170" s="15"/>
      <c r="Q2170" s="15"/>
    </row>
    <row r="2171">
      <c r="A2171" s="9"/>
      <c r="B2171" s="15"/>
      <c r="C2171" s="15"/>
      <c r="D2171" s="15"/>
      <c r="E2171" s="42"/>
      <c r="F2171" s="113"/>
      <c r="G2171" s="15"/>
      <c r="H2171" s="15"/>
      <c r="I2171" s="15"/>
      <c r="J2171" s="15"/>
      <c r="K2171" s="15"/>
      <c r="L2171" s="15"/>
      <c r="M2171" s="15"/>
      <c r="N2171" s="15"/>
      <c r="O2171" s="15"/>
      <c r="P2171" s="15"/>
      <c r="Q2171" s="15"/>
    </row>
    <row r="2172">
      <c r="A2172" s="9"/>
      <c r="B2172" s="15"/>
      <c r="C2172" s="15"/>
      <c r="D2172" s="15"/>
      <c r="E2172" s="42"/>
      <c r="F2172" s="113"/>
      <c r="G2172" s="15"/>
      <c r="H2172" s="15"/>
      <c r="I2172" s="15"/>
      <c r="J2172" s="15"/>
      <c r="K2172" s="15"/>
      <c r="L2172" s="15"/>
      <c r="M2172" s="15"/>
      <c r="N2172" s="15"/>
      <c r="O2172" s="15"/>
      <c r="P2172" s="15"/>
      <c r="Q2172" s="15"/>
    </row>
    <row r="2173">
      <c r="A2173" s="9"/>
      <c r="B2173" s="15"/>
      <c r="C2173" s="15"/>
      <c r="D2173" s="15"/>
      <c r="E2173" s="42"/>
      <c r="F2173" s="113"/>
      <c r="G2173" s="15"/>
      <c r="H2173" s="15"/>
      <c r="I2173" s="15"/>
      <c r="J2173" s="15"/>
      <c r="K2173" s="15"/>
      <c r="L2173" s="15"/>
      <c r="M2173" s="15"/>
      <c r="N2173" s="15"/>
      <c r="O2173" s="15"/>
      <c r="P2173" s="15"/>
      <c r="Q2173" s="15"/>
    </row>
    <row r="2174">
      <c r="A2174" s="9"/>
      <c r="B2174" s="15"/>
      <c r="C2174" s="15"/>
      <c r="D2174" s="15"/>
      <c r="E2174" s="42"/>
      <c r="F2174" s="113"/>
      <c r="G2174" s="15"/>
      <c r="H2174" s="15"/>
      <c r="I2174" s="15"/>
      <c r="J2174" s="15"/>
      <c r="K2174" s="15"/>
      <c r="L2174" s="15"/>
      <c r="M2174" s="15"/>
      <c r="N2174" s="15"/>
      <c r="O2174" s="15"/>
      <c r="P2174" s="15"/>
      <c r="Q2174" s="15"/>
    </row>
    <row r="2175">
      <c r="A2175" s="9"/>
      <c r="B2175" s="15"/>
      <c r="C2175" s="15"/>
      <c r="D2175" s="15"/>
      <c r="E2175" s="42"/>
      <c r="F2175" s="113"/>
      <c r="G2175" s="15"/>
      <c r="H2175" s="15"/>
      <c r="I2175" s="15"/>
      <c r="J2175" s="15"/>
      <c r="K2175" s="15"/>
      <c r="L2175" s="15"/>
      <c r="M2175" s="15"/>
      <c r="N2175" s="15"/>
      <c r="O2175" s="15"/>
      <c r="P2175" s="15"/>
      <c r="Q2175" s="15"/>
    </row>
    <row r="2176">
      <c r="A2176" s="9"/>
      <c r="B2176" s="15"/>
      <c r="C2176" s="15"/>
      <c r="D2176" s="15"/>
      <c r="E2176" s="42"/>
      <c r="F2176" s="113"/>
      <c r="G2176" s="15"/>
      <c r="H2176" s="15"/>
      <c r="I2176" s="15"/>
      <c r="J2176" s="15"/>
      <c r="K2176" s="15"/>
      <c r="L2176" s="15"/>
      <c r="M2176" s="15"/>
      <c r="N2176" s="15"/>
      <c r="O2176" s="15"/>
      <c r="P2176" s="15"/>
      <c r="Q2176" s="15"/>
    </row>
    <row r="2177">
      <c r="A2177" s="9"/>
      <c r="B2177" s="15"/>
      <c r="C2177" s="15"/>
      <c r="D2177" s="15"/>
      <c r="E2177" s="42"/>
      <c r="F2177" s="113"/>
      <c r="G2177" s="15"/>
      <c r="H2177" s="15"/>
      <c r="I2177" s="15"/>
      <c r="J2177" s="15"/>
      <c r="K2177" s="15"/>
      <c r="L2177" s="15"/>
      <c r="M2177" s="15"/>
      <c r="N2177" s="15"/>
      <c r="O2177" s="15"/>
      <c r="P2177" s="15"/>
      <c r="Q2177" s="15"/>
    </row>
    <row r="2178">
      <c r="A2178" s="9"/>
      <c r="B2178" s="15"/>
      <c r="C2178" s="15"/>
      <c r="D2178" s="15"/>
      <c r="E2178" s="42"/>
      <c r="F2178" s="113"/>
      <c r="G2178" s="15"/>
      <c r="H2178" s="15"/>
      <c r="I2178" s="15"/>
      <c r="J2178" s="15"/>
      <c r="K2178" s="15"/>
      <c r="L2178" s="15"/>
      <c r="M2178" s="15"/>
      <c r="N2178" s="15"/>
      <c r="O2178" s="15"/>
      <c r="P2178" s="15"/>
      <c r="Q2178" s="15"/>
    </row>
    <row r="2179">
      <c r="A2179" s="9"/>
      <c r="B2179" s="15"/>
      <c r="C2179" s="15"/>
      <c r="D2179" s="15"/>
      <c r="E2179" s="42"/>
      <c r="F2179" s="113"/>
      <c r="G2179" s="15"/>
      <c r="H2179" s="15"/>
      <c r="I2179" s="15"/>
      <c r="J2179" s="15"/>
      <c r="K2179" s="15"/>
      <c r="L2179" s="15"/>
      <c r="M2179" s="15"/>
      <c r="N2179" s="15"/>
      <c r="O2179" s="15"/>
      <c r="P2179" s="15"/>
      <c r="Q2179" s="15"/>
    </row>
    <row r="2180">
      <c r="A2180" s="9"/>
      <c r="B2180" s="15"/>
      <c r="C2180" s="15"/>
      <c r="D2180" s="15"/>
      <c r="E2180" s="42"/>
      <c r="F2180" s="113"/>
      <c r="G2180" s="15"/>
      <c r="H2180" s="15"/>
      <c r="I2180" s="15"/>
      <c r="J2180" s="15"/>
      <c r="K2180" s="15"/>
      <c r="L2180" s="15"/>
      <c r="M2180" s="15"/>
      <c r="N2180" s="15"/>
      <c r="O2180" s="15"/>
      <c r="P2180" s="15"/>
      <c r="Q2180" s="15"/>
    </row>
  </sheetData>
  <autoFilter ref="$A$1:$Q$2149">
    <filterColumn colId="4">
      <filters>
        <filter val="44669411"/>
        <filter val="36529377"/>
        <filter val="34270216"/>
        <filter val="43969063"/>
        <filter val="33737978"/>
        <filter val="38992819"/>
        <filter val="39244185"/>
        <filter val="44209681"/>
        <filter val="39292021"/>
        <filter val="39466420"/>
        <filter val="39338349"/>
        <filter val="36691364"/>
        <filter val="46800296"/>
        <filter val="39523787"/>
        <filter val="40227984"/>
        <filter val="34073278"/>
        <filter val="41263002"/>
        <filter val="37217975"/>
        <filter val="12094100"/>
        <filter val="37398341"/>
        <filter val="37479678"/>
        <filter val="44599460"/>
        <filter val="95705651"/>
        <filter val="42934798"/>
        <filter val="45017016"/>
        <filter val="37170326"/>
        <filter val="27198616"/>
        <filter val="33780111"/>
        <filter val="38528111"/>
        <filter val="44367185"/>
        <filter val="33784732"/>
        <filter val="38457296"/>
        <filter val="35728074"/>
        <filter val="47030554"/>
        <filter val="95729870"/>
        <filter val="44596178"/>
        <filter val="41917561"/>
        <filter val="39342851"/>
        <filter val="33642004"/>
        <filter val="41587510"/>
        <filter val="28074210"/>
        <filter val="11790761"/>
        <filter val="40387414"/>
        <filter val="30697470"/>
        <filter val="39888583"/>
        <filter val="42933434"/>
        <filter val="32056614"/>
        <filter val="39131042"/>
        <filter val="44728975"/>
        <filter val="EM818637"/>
        <filter val="45545228"/>
        <filter val="42832784"/>
        <filter val="95728553"/>
        <filter val="41321003"/>
        <filter val="41561593"/>
        <filter val="42302327"/>
        <filter val="32993459"/>
        <filter val="41199860"/>
        <filter val="C3FRZ2PJX"/>
        <filter val="27497806"/>
        <filter val="43765035"/>
        <filter val="34454872"/>
        <filter val="46091026"/>
        <filter val="42225610"/>
        <filter val="41150778"/>
        <filter val="38483368"/>
        <filter val="38612850"/>
        <filter val="31154435"/>
        <filter val="18CK85405"/>
        <filter val="43903004"/>
        <filter val="43534267"/>
        <filter val="94932618"/>
        <filter val="1963757"/>
        <filter val="39339472"/>
        <filter val="34682792"/>
        <filter val="41396802"/>
        <filter val="38292843"/>
        <filter val="41291944"/>
        <filter val="32674204"/>
        <filter val="40755965"/>
        <filter val="43339089"/>
        <filter val="34383126"/>
        <filter val="32848809"/>
        <filter val="37826813"/>
        <filter val="38888913"/>
        <filter val="38617073"/>
        <filter val="1022398074"/>
        <filter val="29250306"/>
        <filter val="44174292"/>
        <filter val="42119137"/>
        <filter val="34870852"/>
        <filter val="96086056"/>
        <filter val="43960449"/>
        <filter val="45419799"/>
        <filter val="39555580"/>
        <filter val="36593730"/>
        <filter val="41585386"/>
        <filter val="28377814"/>
        <filter val="44278415"/>
        <filter val="26846767"/>
        <filter val="43427705"/>
        <filter val="34833427"/>
        <filter val="38390079"/>
        <filter val="41780772"/>
        <filter val="18904757"/>
        <filter val="43493853"/>
        <filter val="40994116"/>
        <filter val="20256779"/>
        <filter val="96169179"/>
        <filter val="43909192"/>
        <filter val="33446190"/>
        <filter val="40808383"/>
        <filter val="72852679H"/>
        <filter val="26908021"/>
        <filter val="43819146"/>
        <filter val="42657331"/>
        <filter val="34296874"/>
        <filter val="22344613"/>
        <filter val="95879751"/>
        <filter val="34532425"/>
        <filter val="763476"/>
        <filter val="42157657"/>
        <filter val="42356194"/>
        <filter val="43288899"/>
        <filter val="37886925"/>
        <filter val="39270208"/>
        <filter val="29407358"/>
        <filter val="94160218"/>
        <filter val="35206509"/>
        <filter val="42655127"/>
        <filter val="33951674"/>
        <filter val="38952141"/>
        <filter val="51710771"/>
        <filter val="41531534"/>
        <filter val="39130153"/>
        <filter val="38157181"/>
        <filter val="G35186160"/>
        <filter val="39673675"/>
        <filter val="43629521"/>
        <filter val="38422375"/>
        <filter val="44931320"/>
        <filter val="44554720"/>
        <filter val="34834778"/>
        <filter val="43527702"/>
        <filter val="41586690"/>
        <filter val="40008990"/>
        <filter val="95849092"/>
        <filter val="41402573"/>
        <filter val="36398916"/>
        <filter val="38010235"/>
        <filter val="44130264"/>
        <filter val="43021252"/>
        <filter val="95064840"/>
        <filter val="43869268"/>
        <filter val="95665936"/>
        <filter val="43036964"/>
        <filter val="37928850"/>
        <filter val="25623958"/>
        <filter val="44783557"/>
        <filter val="44727433"/>
        <filter val="37184556"/>
        <filter val="47128044"/>
        <filter val="40376355"/>
        <filter val="41471780"/>
        <filter val="39123625"/>
        <filter val="41457011"/>
        <filter val="45233180"/>
        <filter val="95461278"/>
        <filter val="38668418"/>
        <filter val="43630993"/>
        <filter val="92817770"/>
        <filter val="42076961"/>
        <filter val="36400283"/>
        <filter val="41669774"/>
        <filter val="34566077"/>
        <filter val="38223672"/>
        <filter val="35402475"/>
        <filter val="39757177"/>
        <filter val="43404193"/>
        <filter val="42302193"/>
        <filter val="37805279"/>
        <filter val="39977234"/>
        <filter val="38425622"/>
        <filter val="41780188"/>
        <filter val="40073345"/>
        <filter val="41953498"/>
        <filter val="92403858"/>
        <filter val="41702696"/>
        <filter val="95395853"/>
        <filter val="40127063"/>
        <filter val="43914999"/>
        <filter val="29341634"/>
        <filter val="40189778"/>
        <filter val="38066268"/>
        <filter val="38068209"/>
        <filter val="44997599"/>
        <filter val="93585638"/>
        <filter val="31538235"/>
        <filter val="30281398"/>
        <filter val="41256546"/>
        <filter val="43325037"/>
        <filter val="38304074"/>
        <filter val="37572248"/>
        <filter val="40558157"/>
        <filter val="29543705"/>
        <filter val="40014382"/>
        <filter val="22605776"/>
        <filter val="38724028"/>
        <filter val="40127051"/>
        <filter val="43037641"/>
        <filter val="43443333"/>
        <filter val="42796750"/>
        <filter val="32248869"/>
        <filter val="31235333"/>
        <filter val="42149162"/>
        <filter val="35946148"/>
        <filter val="45480817"/>
        <filter val="32037273"/>
        <filter val="41310720"/>
        <filter val="551780617"/>
        <filter val="39912739"/>
        <filter val="41509606"/>
        <filter val="93964396"/>
        <filter val="44161598"/>
        <filter val="37610833"/>
        <filter val="42636807"/>
        <filter val="37841350"/>
        <filter val="95353884"/>
        <filter val="40370155"/>
        <filter val="487329"/>
        <filter val="30514272"/>
        <filter val="36755263"/>
        <filter val="39389078"/>
        <filter val="43872452"/>
        <filter val="45791898"/>
        <filter val="36900443"/>
        <filter val="43581692"/>
        <filter val="41557015"/>
        <filter val="33782370"/>
        <filter val="37932478"/>
        <filter val="95317119"/>
        <filter val="42354401"/>
        <filter val="35051704"/>
        <filter val="42659916"/>
        <filter val="34399772"/>
        <filter val="33785649"/>
        <filter val="36538238"/>
        <filter val="96019070"/>
        <filter val="95955315"/>
        <filter val="93051402"/>
        <filter val="35747671"/>
        <filter val="30892863"/>
        <filter val="44504469"/>
        <filter val="44483081"/>
        <filter val="41563930"/>
        <filter val="12472283"/>
        <filter val="19KL31007"/>
        <filter val="40747272"/>
        <filter val="28722173"/>
        <filter val="38665744"/>
        <filter val="41130549"/>
        <filter val="35366876"/>
        <filter val="41589075"/>
        <filter val="36397217"/>
        <filter val="43021286"/>
        <filter val="37007601"/>
        <filter val="36727605"/>
        <filter val="36806115"/>
        <filter val="27728748"/>
        <filter val="45580453"/>
        <filter val="44970986"/>
        <filter val="43447958"/>
        <filter val="30744911"/>
        <filter val="26844504"/>
        <filter val="40514372"/>
        <filter val="35387508"/>
        <filter val="41561571"/>
        <filter val="41665545"/>
        <filter val="42878722"/>
        <filter val="37989368"/>
        <filter val="42850399"/>
        <filter val="41466326"/>
        <filter val="34653390"/>
        <filter val="29800813"/>
        <filter val="35045087"/>
        <filter val="25560271"/>
        <filter val="95114193"/>
        <filter val="38324186"/>
        <filter val="40130257"/>
        <filter val="43977275"/>
        <filter val="36400219"/>
        <filter val="32236447"/>
        <filter val="25875292"/>
        <filter val="38536334"/>
        <filter val="42727513"/>
        <filter val="40757288"/>
        <filter val="40132443"/>
        <filter val="26222188"/>
        <filter val="42360292"/>
        <filter val="38667747"/>
        <filter val="36396547"/>
        <filter val="42225664"/>
        <filter val="43919185"/>
        <filter val="44452187"/>
        <filter val="46049969"/>
        <filter val="34134971"/>
        <filter val="23803947"/>
        <filter val="27828291"/>
        <filter val="25951854"/>
        <filter val="41470612"/>
        <filter val="33667317"/>
        <filter val="43094417"/>
        <filter val="37947985"/>
        <filter val="39804279"/>
        <filter val="38028846"/>
        <filter val="42723381"/>
        <filter val="38338122"/>
        <filter val="31241831"/>
        <filter val="44675684"/>
        <filter val="36785949"/>
        <filter val="38395341"/>
        <filter val="41684087"/>
        <filter val="31073338"/>
        <filter val="677061675"/>
        <filter val="45478514"/>
        <filter val="39352861"/>
        <filter val="34027546"/>
        <filter val="40829479"/>
        <filter val="44884476"/>
        <filter val="40387640"/>
        <filter val="39243021"/>
        <filter val="21553110"/>
        <filter val="46127599"/>
        <filter val="34707944"/>
        <filter val="38794974"/>
        <filter val="44642320"/>
        <filter val="31916996"/>
        <filter val="21587329"/>
        <filter val="45619431"/>
        <filter val="41781216"/>
        <filter val="44788176"/>
        <filter val="41396443"/>
        <filter val="40675149"/>
        <filter val="38617038"/>
        <filter val="34553602"/>
        <filter val="36595307"/>
        <filter val="37992753"/>
        <filter val="31624764"/>
        <filter val="35189983"/>
        <filter val="34308777"/>
        <filter val="42226970"/>
        <filter val="38806457"/>
        <filter val="35426827"/>
        <filter val="43994925"/>
        <filter val="33248553"/>
        <filter val="38841183"/>
        <filter val="39463833"/>
        <filter val="33648584"/>
        <filter val="35971847"/>
        <filter val="33902401"/>
        <filter val="43990580"/>
        <filter val="43403261"/>
        <filter val="41716332"/>
        <filter val="00000000"/>
        <filter val="20832214"/>
        <filter val="36527512"/>
        <filter val="30449142"/>
        <filter val="42261284"/>
        <filter val="39287357"/>
        <filter val="40242338"/>
        <filter val="43035069"/>
        <filter val="33601492"/>
        <filter val="43253076"/>
        <filter val="41132335"/>
        <filter val="41028109"/>
        <filter val="40814595"/>
        <filter val="42587605"/>
        <filter val="32669876"/>
        <filter val="39769322"/>
        <filter val="34664239"/>
        <filter val="41395126"/>
        <filter val="34358982"/>
        <filter val="40141518"/>
        <filter val="16245791"/>
        <filter val="33018695"/>
        <filter val="43989116"/>
        <filter val="41589023"/>
        <filter val="23248284"/>
        <filter val="46501632"/>
        <filter val="40904276"/>
        <filter val="35363970"/>
        <filter val="16051786"/>
        <filter val="40230588"/>
        <filter val="41646263"/>
        <filter val="40829853"/>
        <filter val="40469265"/>
        <filter val="42254517"/>
        <filter val="43571901"/>
        <filter val="35127188"/>
        <filter val="38488237"/>
        <filter val="43815261"/>
        <filter val="41560847"/>
        <filter val="46123653"/>
        <filter val="42689528"/>
        <filter val="21439945"/>
        <filter val="38891459"/>
        <filter val="34930422"/>
        <filter val="41774478"/>
        <filter val="35347032"/>
        <filter val="39644750"/>
        <filter val="34405934"/>
        <filter val="44727290"/>
        <filter val="95423696"/>
        <filter val="38995513"/>
        <filter val="43672970"/>
        <filter val="34815982"/>
        <filter val="37579702"/>
        <filter val="39517400"/>
        <filter val="39069370"/>
        <filter val="40124167"/>
        <filter val="37677298"/>
        <filter val="41063331"/>
        <filter val="31665757"/>
        <filter val="28030092"/>
        <filter val="37476982"/>
        <filter val="70008839"/>
        <filter val="42155094"/>
        <filter val="39372804"/>
        <filter val="38176054"/>
        <filter val="37665070"/>
        <filter val="42664323"/>
        <filter val="47391895"/>
        <filter val="G21228918"/>
        <filter val="38993121"/>
        <filter val="35270764"/>
        <filter val="40759750"/>
        <filter val="46499460"/>
        <filter val="28912051"/>
        <filter val="95792744"/>
        <filter val="37608020"/>
        <filter val="46439263"/>
        <filter val="26864606"/>
        <filter val="yb6387813"/>
        <filter val="17708427"/>
        <filter val="38888241"/>
        <filter val="33318539"/>
        <filter val="36846419"/>
        <filter val="40540571"/>
        <filter val="20569451"/>
        <filter val="42951409"/>
        <filter val="44547670"/>
        <filter val="44796282"/>
        <filter val="40803497"/>
        <filter val="42054255"/>
        <filter val="36400740"/>
        <filter val="25393076"/>
        <filter val="42850667"/>
        <filter val="42013543"/>
        <filter val="41654080"/>
        <filter val="42822196"/>
        <filter val="38440140"/>
        <filter val="94581737"/>
        <filter val="45093570"/>
        <filter val="39654138"/>
        <filter val="39211973"/>
        <filter val="40243474"/>
        <filter val="34225057"/>
        <filter val="40159018"/>
        <filter val="45299685"/>
        <filter val="34977544"/>
        <filter val="38267289"/>
        <filter val="371993385"/>
        <filter val="38346915"/>
        <filter val="17EC94942"/>
        <filter val="38305880"/>
        <filter val="35725168"/>
        <filter val="19033621"/>
        <filter val="42375381"/>
        <filter val="94581747"/>
        <filter val="37752968"/>
        <filter val="44512301"/>
        <filter val="14670276"/>
        <filter val="41566196"/>
        <filter val="43876118"/>
        <filter val="22589681"/>
        <filter val="40126173"/>
        <filter val="44416916"/>
        <filter val="42885765"/>
        <filter val="39333020"/>
        <filter val="42998321"/>
        <filter val="C1CK27NFG"/>
        <filter val="35358121"/>
        <filter val="401743793"/>
        <filter val="33638754"/>
        <filter val="95641412"/>
        <filter val="35653070"/>
        <filter val="40011345"/>
        <filter val="32152106"/>
        <filter val="36835512"/>
        <filter val="44727090"/>
        <filter val="45047050"/>
        <filter val="38066579"/>
        <filter val="32394459"/>
        <filter val="34217445"/>
        <filter val="35985194"/>
        <filter val="40130409"/>
        <filter val="33434982"/>
        <filter val="30449126"/>
        <filter val="43815454"/>
        <filter val="95193362"/>
        <filter val="44649347"/>
        <filter val="94525894"/>
        <filter val="32640269"/>
        <filter val="41834991"/>
        <filter val="34687538"/>
        <filter val="42823060"/>
        <filter val="41135869"/>
        <filter val="25144185"/>
        <filter val="AN527134"/>
        <filter val="38304537"/>
        <filter val="40735301"/>
        <filter val="35750120"/>
        <filter val="40009293"/>
        <filter val="38787245"/>
        <filter val="45476610"/>
        <filter val="46579401"/>
        <filter val="333367962"/>
        <filter val="41638826"/>
        <filter val="44361180"/>
        <filter val="31251334"/>
        <filter val="37443874"/>
        <filter val="31504206"/>
        <filter val="28169097"/>
        <filter val="34049839"/>
        <filter val="32831857"/>
        <filter val="23330547"/>
        <filter val="Y4885554T"/>
        <filter val="35560514"/>
        <filter val="95151994"/>
        <filter val="43051788"/>
        <filter val="39769397"/>
        <filter val="34770876"/>
        <filter val="38992223"/>
        <filter val="44598980"/>
        <filter val="46567436"/>
        <filter val="33441271"/>
        <filter val="43019849"/>
        <filter val="36891065"/>
        <filter val="38658181"/>
        <filter val="39813125"/>
        <filter val="37934848"/>
        <filter val="35385973"/>
        <filter val="38992228"/>
        <filter val="33007333"/>
        <filter val="40020073"/>
        <filter val="40228672"/>
        <filter val="22470725"/>
        <filter val="92880042"/>
        <filter val="39161874"/>
        <filter val="36298250"/>
        <filter val="40193365"/>
        <filter val="35156234"/>
        <filter val="25350301"/>
        <filter val="40168169"/>
        <filter val="43628615"/>
        <filter val="42659146"/>
        <filter val="36302955"/>
        <filter val="39959007"/>
        <filter val="41824768"/>
        <filter val="38795232"/>
        <filter val="32255954"/>
        <filter val="35502884"/>
        <filter val="96010846"/>
        <filter val="42681878"/>
        <filter val="17605266"/>
        <filter val="42100321"/>
        <filter val="41834575"/>
        <filter val="38322988"/>
        <filter val="29040483"/>
        <filter val="38285117"/>
        <filter val="41834570"/>
        <filter val="36312517"/>
        <filter val="32592512"/>
        <filter val="45584581"/>
        <filter val="42933608"/>
        <filter val="31915925"/>
        <filter val="25598190"/>
        <filter val="95358205"/>
        <filter val="45479269"/>
        <filter val="34103167"/>
        <filter val="38947281"/>
        <filter val="38522416"/>
        <filter val="38072163"/>
        <filter val="39959239"/>
        <filter val="32556438"/>
        <filter val="29903390"/>
        <filter val="42497511"/>
        <filter val="41639330"/>
        <filter val="41399102"/>
        <filter val="42917380"/>
        <filter val="34056784"/>
        <filter val="40729286"/>
        <filter val="39912157"/>
        <filter val="39553124"/>
        <filter val="204898553"/>
        <filter val="44929776"/>
        <filter val="44929777"/>
        <filter val="95549160"/>
        <filter val="39644111"/>
        <filter val="16CK65082"/>
        <filter val="42068608"/>
        <filter val="39416682"/>
        <filter val="46189898"/>
        <filter val="53913034"/>
        <filter val="38506153"/>
        <filter val="28418358"/>
        <filter val="44322400"/>
        <filter val="36491054"/>
        <filter val="42145446"/>
        <filter val="22849218"/>
        <filter val="40244938"/>
        <filter val="43057950"/>
        <filter val="39353240"/>
        <filter val="46214234"/>
        <filter val="41758829"/>
        <filter val="36825573"/>
        <filter val="31827977"/>
        <filter val="37557514"/>
        <filter val="39915689"/>
        <filter val="40746873"/>
        <filter val="41589644"/>
        <filter val="35761047"/>
        <filter val="25299423"/>
        <filter val="36834051"/>
        <filter val="39773439"/>
        <filter val="29682144"/>
        <filter val="39558828"/>
        <filter val="34629423"/>
        <filter val="36720988"/>
        <filter val="37326915"/>
        <filter val="41928278"/>
        <filter val="37405590"/>
        <filter val="00112604533"/>
        <filter val="44175076"/>
        <filter val="42011932"/>
        <filter val="41150815"/>
        <filter val="39029145"/>
        <filter val="43730410"/>
        <filter val="39463642"/>
        <filter val="42224903"/>
        <filter val="41928261"/>
        <filter val="26474423"/>
        <filter val="43648235"/>
        <filter val="39937694"/>
        <filter val="43445058"/>
        <filter val="42043342"/>
        <filter val="43660333"/>
        <filter val="42496210"/>
        <filter val="39556891"/>
        <filter val="42565668"/>
        <filter val="44452803"/>
        <filter val="1143980303"/>
        <filter val="40712871"/>
        <filter val="41558912"/>
        <filter val="42931418"/>
        <filter val="40730045"/>
        <filter val="41010221"/>
        <filter val="44237395"/>
        <filter val="43844114"/>
        <filter val="35962254"/>
        <filter val="42192896"/>
        <filter val="44183725"/>
        <filter val="43438323"/>
        <filter val="42588104"/>
        <filter val="AY734993"/>
        <filter val="39632187"/>
        <filter val="37564026"/>
        <filter val="27160430"/>
        <filter val="95604875"/>
        <filter val="32617670"/>
        <filter val="43916211"/>
        <filter val="43784493"/>
        <filter val="96020208"/>
        <filter val="120631429"/>
        <filter val="39464728"/>
        <filter val="40800380"/>
        <filter val="113360486"/>
        <filter val="35454963"/>
        <filter val="36123398"/>
        <filter val="31686888"/>
        <filter val="42360969"/>
        <filter val="35097483"/>
        <filter val="39134446"/>
        <filter val="38708201"/>
        <filter val="39171649"/>
        <filter val="41451772"/>
        <filter val="36405590"/>
        <filter val="39916554"/>
        <filter val="33346569"/>
        <filter val="G2353981"/>
        <filter val="43993018"/>
        <filter val="28608806"/>
        <filter val="38846656"/>
        <filter val="38322795"/>
        <filter val="34041064"/>
        <filter val="43448380"/>
        <filter val="22200585"/>
        <filter val="37834490"/>
        <filter val="523229455"/>
        <filter val="28169008"/>
        <filter val="45264964"/>
        <filter val="40126301"/>
        <filter val="28079761"/>
        <filter val="42720425"/>
        <filter val="39603648"/>
        <filter val="C3K6LXTXF"/>
        <filter val="95330082"/>
        <filter val="42252304"/>
        <filter val="41222959"/>
        <filter val="140792204305"/>
        <filter val="44143286"/>
        <filter val="41915390"/>
        <filter val="31143805"/>
        <filter val="39392615"/>
        <filter val="38856461"/>
        <filter val="33025831"/>
        <filter val="38993165"/>
        <filter val="38570909"/>
        <filter val="40230564"/>
        <filter val="42822145"/>
        <filter val="13793307"/>
        <filter val="40242305"/>
        <filter val="46777932"/>
        <filter val="42647359"/>
        <filter val="35858692"/>
        <filter val="42149619"/>
        <filter val="G41822127"/>
        <filter val="38321486"/>
        <filter val="95970179"/>
        <filter val="39491294"/>
        <filter val="38535700"/>
        <filter val="39353280"/>
        <filter val="23722234"/>
        <filter val="35361942"/>
        <filter val="1061805868"/>
        <filter val="41662982"/>
        <filter val="40010435"/>
        <filter val="42720421"/>
        <filter val="36395914"/>
        <filter val="39906777"/>
        <filter val="44093284"/>
        <filter val="38165740"/>
        <filter val="44392252"/>
        <filter val="41824122"/>
        <filter val="32034966"/>
        <filter val="18884908"/>
        <filter val="37936581"/>
        <filter val="38424258"/>
        <filter val="43871653"/>
        <filter val="45202343"/>
        <filter val="35376135"/>
        <filter val="35308698"/>
        <filter val="44261905"/>
        <filter val="22344792"/>
        <filter val="42374516"/>
        <filter val="44254122"/>
        <filter val="42934433"/>
        <filter val="44005991"/>
        <filter val="637728161"/>
        <filter val="31337897"/>
        <filter val="38951141"/>
        <filter val="34112851"/>
        <filter val="33116549"/>
        <filter val="43553935"/>
        <filter val="144194400"/>
        <filter val="598227928"/>
        <filter val="38393415"/>
        <filter val="27606122"/>
        <filter val="39855791"/>
        <filter val="40353500"/>
        <filter val="40494918"/>
        <filter val="37035829"/>
        <filter val="40235480"/>
        <filter val="38151105"/>
        <filter val="95153481"/>
        <filter val="42429339"/>
        <filter val="42201550"/>
        <filter val="42440352"/>
        <filter val="42201790"/>
        <filter val="34842221"/>
        <filter val="31659757"/>
        <filter val="C2T73PK1M"/>
        <filter val="32936304"/>
        <filter val="41435330"/>
        <filter val="44690355"/>
        <filter val="33356447"/>
        <filter val="39759051"/>
        <filter val="38277356"/>
        <filter val="41199732"/>
        <filter val="43663322"/>
        <filter val="39657032"/>
        <filter val="27138400"/>
        <filter val="35931845"/>
        <filter val="37844337"/>
        <filter val="42214825"/>
        <filter val="42212647"/>
        <filter val="30493755"/>
        <filter val="42855987"/>
        <filter val="40808242"/>
        <filter val="C34PC2ZWG"/>
        <filter val="YB1016064"/>
        <filter val="39775336"/>
        <filter val="36944583"/>
        <filter val="39511896"/>
        <filter val="37659377"/>
        <filter val="44486629"/>
        <filter val="22626392"/>
        <filter val="93710826"/>
        <filter val="93780952"/>
        <filter val="42646343"/>
        <filter val="33298243"/>
        <filter val="37204518"/>
        <filter val="46025686"/>
        <filter val="41955742"/>
        <filter val="34536929"/>
        <filter val="43403846"/>
        <filter val="43442189"/>
        <filter val="25895336"/>
        <filter val="41472550"/>
        <filter val="43195629"/>
        <filter val="44451312"/>
        <filter val="41667675"/>
        <filter val="40642722"/>
        <filter val="43248254"/>
        <filter val="42043509"/>
        <filter val="530725032"/>
        <filter val="44690576"/>
        <filter val="39430795"/>
        <filter val="28031402"/>
        <filter val="40975708"/>
        <filter val="41710155"/>
        <filter val="35411266"/>
        <filter val="11AP45849"/>
        <filter val="44426397"/>
        <filter val="44729722"/>
        <filter val="42952293"/>
        <filter val="10469903"/>
        <filter val="36930349"/>
        <filter val="1002695896"/>
        <filter val="39342520"/>
        <filter val="388200957"/>
        <filter val="34932235"/>
        <filter val="36599399"/>
        <filter val="40422413"/>
        <filter val="39920092"/>
        <filter val="C2Y4K821V"/>
        <filter val="42660608"/>
        <filter val="36914930"/>
        <filter val="43627691"/>
        <filter val="95785411"/>
        <filter val="44554860"/>
        <filter val="34230093"/>
        <filter val="38517120"/>
        <filter val="39764479"/>
        <filter val="95996837"/>
        <filter val="37753015"/>
        <filter val="95995989"/>
        <filter val="34071168"/>
        <filter val="41472723"/>
        <filter val="43385038"/>
        <filter val="38069286"/>
        <filter val="33267318"/>
        <filter val="41667699"/>
        <filter val="16948557"/>
        <filter val="95463330"/>
        <filter val="35836612"/>
        <filter val="35149123"/>
        <filter val="46286449"/>
        <filter val="43819012"/>
        <filter val="37948548"/>
        <filter val="44747139"/>
        <filter val="36806650"/>
        <filter val="44254788"/>
        <filter val="47695752"/>
        <filter val="689718"/>
        <filter val="38601649"/>
        <filter val="95924926"/>
        <filter val="40474011"/>
        <filter val="95742927"/>
        <filter val="29889229"/>
        <filter val="37729185"/>
        <filter val="EJ907328"/>
        <filter val="17930457"/>
        <filter val="42660827"/>
        <filter val="95361975"/>
        <filter val="44938061"/>
        <filter val="36018418"/>
        <filter val="39594810"/>
        <filter val="42517113"/>
        <filter val="44729738"/>
        <filter val="35972544"/>
        <filter val="32900564"/>
        <filter val="38553874"/>
        <filter val="45522220"/>
        <filter val="43719021"/>
        <filter val="38424201"/>
        <filter val="37018093"/>
        <filter val="43798018"/>
        <filter val="37081989"/>
        <filter val="36785899"/>
        <filter val="25251599"/>
        <filter val="G34047889"/>
        <filter val="29049844"/>
        <filter val="42536530"/>
        <filter val="31861022"/>
        <filter val="41757650"/>
        <filter val="AU836642"/>
        <filter val="95101863"/>
        <filter val="38668539"/>
        <filter val="39270347"/>
        <filter val="36688276"/>
        <filter val="43713966"/>
        <filter val="36442684"/>
        <filter val="44398634"/>
        <filter val="44208073"/>
        <filter val="45689874"/>
        <filter val="40958970"/>
        <filter val="44642212"/>
        <filter val="45885720"/>
        <filter val="35385490"/>
        <filter val="41352000"/>
        <filter val="33828591"/>
        <filter val="42998497"/>
        <filter val="41470754"/>
        <filter val="94246989"/>
        <filter val="44531945"/>
        <filter val="3522437"/>
        <filter val="40537330"/>
        <filter val="43990858"/>
        <filter val="30973611"/>
        <filter val="38563628"/>
        <filter val="34905732"/>
        <filter val="43463055"/>
        <filter val="35364784"/>
        <filter val="40641441"/>
        <filter val="40829320"/>
        <filter val="39064294"/>
        <filter val="572350156"/>
        <filter val="95637909"/>
        <filter val="44568209"/>
        <filter val="40471640"/>
        <filter val="45689863"/>
        <filter val="40851005"/>
        <filter val="36814901"/>
        <filter val="26261233"/>
        <filter val="37688312"/>
        <filter val="45295717"/>
        <filter val="44160597"/>
        <filter val="42252056"/>
        <filter val="37608401"/>
        <filter val="38409496"/>
        <filter val="38353829"/>
        <filter val="42196032"/>
        <filter val="40127173"/>
        <filter val="41700386"/>
        <filter val="38702383"/>
        <filter val="44102929"/>
        <filter val="44441339"/>
        <filter val="N00642455"/>
        <filter val="42398557"/>
        <filter val="20620175"/>
        <filter val="17839063"/>
        <filter val="369301777"/>
        <filter val="34557281"/>
        <filter val="40829543"/>
        <filter val="35727970"/>
        <filter val="42356912"/>
        <filter val="39561562"/>
        <filter val="36719087"/>
        <filter val="37035459"/>
        <filter val="31877474"/>
        <filter val="42979993"/>
        <filter val="40042945"/>
        <filter val="33012167"/>
        <filter val="40763853"/>
        <filter val="38648066"/>
        <filter val="35971425"/>
        <filter val="35201146"/>
        <filter val="95905807"/>
        <filter val="42026757"/>
        <filter val="44833846"/>
        <filter val="46754374"/>
        <filter val="33023057"/>
        <filter val="36914955"/>
        <filter val="29986804"/>
        <filter val="37766158"/>
        <filter val="36150378"/>
        <filter val="343553695"/>
        <filter val="32355553"/>
        <filter val="38611804"/>
        <filter val="41308792"/>
        <filter val="37441375"/>
        <filter val="35072587"/>
        <filter val="42853965"/>
        <filter val="35059790"/>
        <filter val="33741744"/>
        <filter val="38424403"/>
        <filter val="37475363"/>
        <filter val="42646501"/>
        <filter val="41673277"/>
        <filter val="95040733"/>
        <filter val="532258936"/>
        <filter val="40480330"/>
        <filter val="48318620"/>
        <filter val="44960603"/>
        <filter val="442057738"/>
        <filter val="23834740"/>
        <filter val="42535485"/>
        <filter val="36572483"/>
        <filter val="40946524"/>
        <filter val="94151052"/>
        <filter val="45754371"/>
        <filter val="43249724"/>
        <filter val="39557481"/>
        <filter val="44966129"/>
        <filter val="38292772"/>
        <filter val="44261940"/>
        <filter val="36080110"/>
        <filter val="41003013"/>
        <filter val="43662298"/>
        <filter val="43409326"/>
        <filter val="39068456"/>
        <filter val="39909479"/>
        <filter val="40574787"/>
        <filter val="38714309"/>
        <filter val="33597430"/>
        <filter val="40211003"/>
        <filter val="31187005"/>
        <filter val="36723358"/>
        <filter val="35270342"/>
        <filter val="37782421"/>
        <filter val="45253282"/>
        <filter val="44452274"/>
        <filter val="40990019"/>
        <filter val="38629113"/>
        <filter val="38307420"/>
        <filter val="43917091"/>
        <filter val="43968202"/>
        <filter val="47126355"/>
        <filter val="35040751"/>
        <filter val="40228923"/>
        <filter val="33259542"/>
        <filter val="45478419"/>
        <filter val="39244257"/>
        <filter val="33403971"/>
        <filter val="43237506"/>
        <filter val="34259566"/>
        <filter val="43699799"/>
        <filter val="34461709"/>
        <filter val="35156973"/>
        <filter val="94142560"/>
        <filter val="32438852"/>
        <filter val="39327797"/>
        <filter val="39627055"/>
        <filter val="95979433"/>
        <filter val="42999161"/>
        <filter val="38260713"/>
        <filter val="42213540"/>
        <filter val="39321804"/>
        <filter val="41470973"/>
        <filter val="41342857"/>
        <filter val="34529535"/>
        <filter val="41316371"/>
        <filter val="37377948"/>
        <filter val="38994937"/>
        <filter val="33174295"/>
        <filter val="561812511"/>
        <filter val="35189613"/>
        <filter val="43820730"/>
        <filter val="42103092"/>
        <filter val="37821857"/>
        <filter val="38673054"/>
        <filter val="37767046"/>
        <filter val="41195168"/>
        <filter val="25397361"/>
        <filter val="35611773"/>
        <filter val="40968585"/>
        <filter val="33811502"/>
        <filter val="ap 505563"/>
        <filter val="37374669"/>
        <filter val="43443233"/>
        <filter val="95653569"/>
        <filter val="27699125"/>
        <filter val="43877830"/>
        <filter val="419391151"/>
        <filter val="38992745"/>
        <filter val="44829542"/>
        <filter val="37992608"/>
        <filter val="31685228"/>
        <filter val="38299801"/>
        <filter val="46213445"/>
        <filter val="42253775"/>
        <filter val="43699095"/>
        <filter val="39413217"/>
        <filter val="35454878"/>
        <filter val="39644648"/>
        <filter val="3670883"/>
        <filter val="40139565"/>
        <filter val="41316798"/>
        <filter val="31181107"/>
        <filter val="14416158"/>
        <filter val="42931960"/>
        <filter val="36807196"/>
        <filter val="G13651618"/>
        <filter val="44110019"/>
        <filter val="39624807"/>
        <filter val="595225338"/>
        <filter val="41410735"/>
        <filter val="14937851"/>
        <filter val="41452146"/>
        <filter val="42586885"/>
        <filter val="21961155"/>
        <filter val="42635910"/>
        <filter val="41638733"/>
        <filter val="42827746"/>
        <filter val="45004649"/>
        <filter val="35231081"/>
        <filter val="43600542"/>
        <filter val="678107"/>
        <filter val="45243106"/>
        <filter val="43442961"/>
        <filter val="17ED67268"/>
        <filter val="38813850"/>
        <filter val="33017459"/>
        <filter val="38891349"/>
        <filter val="141189806"/>
        <filter val="34789177"/>
        <filter val="39828520"/>
        <filter val="39774801"/>
        <filter val="18004875"/>
        <filter val="32850693"/>
        <filter val="36916859"/>
        <filter val="43567549"/>
        <filter val="38456862"/>
        <filter val="37858198"/>
        <filter val="42377447"/>
        <filter val="95748726"/>
        <filter val="42575737"/>
        <filter val="95803306"/>
        <filter val="44412658"/>
        <filter val="23330464"/>
        <filter val="40638197"/>
        <filter val="38124764"/>
        <filter val="46212563"/>
        <filter val="46214500"/>
        <filter val="42148689"/>
        <filter val="38707894"/>
        <filter val="94485286"/>
        <filter val="38226637"/>
        <filter val="42637071"/>
        <filter val="43162289"/>
        <filter val="36435440"/>
        <filter val="35269643"/>
        <filter val="42025814"/>
        <filter val="94486129"/>
        <filter val="41134622"/>
        <filter val="36929512"/>
        <filter val="38098488"/>
        <filter val="38211393"/>
        <filter val="40538377"/>
        <filter val="45298486"/>
        <filter val="7070967"/>
        <filter val="37819851"/>
        <filter val="38995892"/>
        <filter val="36745759"/>
        <filter val="39958093"/>
        <filter val="41446720"/>
        <filter val="1234567"/>
        <filter val="35267218"/>
        <filter val="35727470"/>
        <filter val="20406696"/>
        <filter val="38357937"/>
        <filter val="44318008"/>
        <filter val="45297150"/>
        <filter val="35094021"/>
        <filter val="17007282"/>
        <filter val="40059880"/>
        <filter val="30373691"/>
        <filter val="38067794"/>
        <filter val="95816638"/>
        <filter val="42862523"/>
        <filter val="95538362"/>
        <filter val="36769757"/>
        <filter val="43916175"/>
        <filter val="41557354"/>
        <filter val="29475451"/>
        <filter val="41409788"/>
        <filter val="37782267"/>
        <filter val="46819674"/>
        <filter val="880094"/>
        <filter val="41315406"/>
        <filter val="43518336"/>
        <filter val="41248340"/>
        <filter val="95472932"/>
        <filter val="43918583"/>
        <filter val="42214381"/>
        <filter val="39515178"/>
        <filter val="33952958"/>
        <filter val="41497006"/>
        <filter val="20989162"/>
        <filter val="44595324"/>
        <filter val="44834631"/>
        <filter val="18872038"/>
        <filter val="95113387"/>
        <filter val="40242256"/>
        <filter val="38067782"/>
        <filter val="46442764"/>
        <filter val="32554102"/>
        <filter val="34405615"/>
        <filter val="34230767"/>
        <filter val="43542298"/>
        <filter val="38822980"/>
        <filter val="43262084"/>
        <filter val="42077034"/>
        <filter val="41638937"/>
        <filter val="41824860"/>
        <filter val="41389624"/>
        <filter val="41253700"/>
        <filter val="34401278"/>
        <filter val="39654232"/>
        <filter val="46152267"/>
        <filter val="16DT63874"/>
        <filter val="38157619"/>
        <filter val="40298043"/>
        <filter val="38625180"/>
        <filter val="40543510"/>
        <filter val="27095273"/>
        <filter val="37246954"/>
        <filter val="37540596"/>
        <filter val="37540593"/>
        <filter val="44661586"/>
        <filter val="45537253"/>
        <filter val="43327636"/>
        <filter val="46500689"/>
        <filter val="38097180"/>
        <filter val="39644227"/>
        <filter val="32760511"/>
        <filter val="40699042"/>
        <filter val="95596451"/>
        <filter val="31804963"/>
        <filter val="42788124"/>
        <filter val="42099032"/>
        <filter val="38893338"/>
        <filter val="45894095"/>
        <filter val="96028667"/>
        <filter val="32386970"/>
        <filter val="44619848"/>
        <filter val="38357928"/>
        <filter val="34893148"/>
        <filter val="44934149"/>
        <filter val="36160254"/>
        <filter val="43853126"/>
        <filter val="38157869"/>
        <filter val="94948557"/>
        <filter val="42850541"/>
        <filter val="36202279"/>
        <filter val="34674100"/>
        <filter val="23763266"/>
        <filter val="43042725"/>
        <filter val="8339741"/>
        <filter val="40044142"/>
        <filter val="33508454"/>
        <filter val="1143160969"/>
        <filter val="37988507"/>
        <filter val="37007086"/>
        <filter val="45628918"/>
        <filter val="561930095"/>
        <filter val="43053693"/>
        <filter val="37752413"/>
        <filter val="38890635"/>
        <filter val="34374945"/>
        <filter val="37277402"/>
        <filter val="38795110"/>
        <filter val="38615955"/>
        <filter val="43448209"/>
        <filter val="42425367"/>
        <filter val="40397069"/>
        <filter val="94679227"/>
        <filter val="35639527"/>
        <filter val="39163940"/>
        <filter val="37823010"/>
        <filter val="39462699"/>
        <filter val="42952246"/>
        <filter val="38632069"/>
        <filter val="41207036"/>
        <filter val="43404883"/>
        <filter val="44729997"/>
        <filter val="42683705"/>
        <filter val="43022716"/>
        <filter val="179931109"/>
        <filter val="44612108"/>
        <filter val="28987361"/>
        <filter val="35741588"/>
        <filter val="43726059"/>
        <filter val="34541253"/>
        <filter val="41987964"/>
        <filter val="36276340"/>
        <filter val="43992009"/>
        <filter val="40985774"/>
        <filter val="37204244"/>
        <filter val="41127929"/>
        <filter val="95315603"/>
        <filter val="29950052"/>
        <filter val="42648352"/>
        <filter val="42218595"/>
        <filter val="92895638"/>
        <filter val="36066867"/>
        <filter val="42951140"/>
        <filter val="95763031"/>
        <filter val="39431703"/>
        <filter val="45137776"/>
        <filter val="42157790"/>
        <filter val="41780832"/>
        <filter val="30410422"/>
        <filter val="45421802"/>
        <filter val="42662663"/>
        <filter val="33418981"/>
        <filter val="5646776"/>
        <filter val="95705597"/>
        <filter val="40009368"/>
        <filter val="43662867"/>
        <filter val="27120968"/>
        <filter val="36171988"/>
        <filter val="94438000"/>
        <filter val="42932859"/>
        <filter val="39364016"/>
        <filter val="13956799"/>
        <filter val="39518461"/>
        <filter val="17060542"/>
        <filter val="39095352"/>
        <filter val="45097485"/>
        <filter val="116835279"/>
        <filter val="31722240"/>
        <filter val="42586470"/>
        <filter val="39469067"/>
        <filter val="42821371"/>
        <filter val="42283116"/>
        <filter val="37375152"/>
        <filter val="39625511"/>
        <filter val="36949187"/>
        <filter val="38996104"/>
        <filter val="42392678"/>
        <filter val="36720650"/>
        <filter val="40231522"/>
        <filter val="40612198"/>
        <filter val="44484316"/>
        <filter val="GG235327"/>
        <filter val="42298648"/>
        <filter val="42312513"/>
        <filter val="95677297"/>
        <filter val="46817094"/>
        <filter val="42252884"/>
        <filter val="94616763"/>
        <filter val="42662638"/>
        <filter val="41638790"/>
        <filter val="455617886"/>
        <filter val="36950355"/>
        <filter val="33310270"/>
        <filter val="38995209"/>
        <filter val="41107900"/>
        <filter val="34199905"/>
        <filter val="39644045"/>
        <filter val="40009784"/>
        <filter val="38029031"/>
        <filter val="40127529"/>
        <filter val="19178465110"/>
        <filter val="33951045"/>
        <filter val="31012890"/>
        <filter val="43399043"/>
        <filter val="28710581"/>
        <filter val="34079728"/>
        <filter val="32849209"/>
        <filter val="38029030"/>
        <filter val="38705296"/>
        <filter val="36739266"/>
        <filter val="43011624"/>
        <filter val="33773183"/>
        <filter val="34870468"/>
        <filter val="45007308"/>
        <filter val="43519269"/>
        <filter val="41586068"/>
        <filter val="30708378"/>
        <filter val="39100143"/>
        <filter val="32917166"/>
        <filter val="46272448"/>
        <filter val="30492910"/>
        <filter val="37517175"/>
        <filter val="32592666"/>
        <filter val="36105870"/>
        <filter val="40459384"/>
        <filter val="4691981"/>
        <filter val="37639994"/>
        <filter val="39492244"/>
        <filter val="31223836"/>
        <filter val="1110584816"/>
        <filter val="29997580"/>
        <filter val="45074358"/>
        <filter val="31302481"/>
        <filter val="41559906"/>
        <filter val="44158668"/>
        <filter val="40209893"/>
        <filter val="42254840"/>
        <filter val="40598027"/>
        <filter val="37424191"/>
        <filter val="42101596"/>
        <filter val="43612375"/>
        <filter val="46026049"/>
        <filter val="42645048"/>
        <filter val="33679194"/>
        <filter val="94850945"/>
        <filter val="37869436"/>
        <filter val="29694685"/>
        <filter val="33664967"/>
        <filter val="42952429"/>
        <filter val="39416310"/>
        <filter val="29192352"/>
        <filter val="40006293"/>
        <filter val="43022721"/>
        <filter val="44094186"/>
        <filter val="42622190"/>
        <filter val="48357822"/>
        <filter val="25165817"/>
        <filter val="31583940"/>
        <filter val="C3FW0Y0J9"/>
        <filter val="42964867"/>
        <filter val="43244804"/>
        <filter val="43243719"/>
        <filter val="3312706"/>
        <filter val="26588286"/>
        <filter val="37914295"/>
        <filter val="40513973"/>
        <filter val="32523207"/>
      </filters>
    </filterColumn>
  </autoFilter>
  <conditionalFormatting sqref="G2:G2149">
    <cfRule type="expression" dxfId="0" priority="1">
      <formula>OR(ISBLANK(F2:F2149),F2:F2149="")</formula>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0"/>
    <col customWidth="1" min="2" max="2" width="68.63"/>
  </cols>
  <sheetData>
    <row r="1">
      <c r="A1" s="2" t="s">
        <v>1536</v>
      </c>
      <c r="B1" s="2" t="s">
        <v>1537</v>
      </c>
      <c r="C1" s="2" t="s">
        <v>1538</v>
      </c>
    </row>
    <row r="2">
      <c r="A2" s="114" t="s">
        <v>172</v>
      </c>
      <c r="B2" s="114" t="s">
        <v>172</v>
      </c>
      <c r="C2" s="2" t="b">
        <v>1</v>
      </c>
    </row>
    <row r="3">
      <c r="A3" s="114" t="s">
        <v>63</v>
      </c>
      <c r="B3" s="115" t="s">
        <v>63</v>
      </c>
      <c r="C3" s="2" t="b">
        <v>1</v>
      </c>
    </row>
    <row r="4">
      <c r="A4" s="114" t="s">
        <v>158</v>
      </c>
      <c r="B4" s="115" t="s">
        <v>63</v>
      </c>
      <c r="C4" s="2" t="b">
        <v>1</v>
      </c>
    </row>
    <row r="5">
      <c r="A5" s="114" t="s">
        <v>316</v>
      </c>
      <c r="B5" s="2" t="s">
        <v>1539</v>
      </c>
      <c r="C5" s="2" t="b">
        <v>1</v>
      </c>
    </row>
    <row r="6">
      <c r="A6" s="114" t="s">
        <v>59</v>
      </c>
      <c r="B6" s="114" t="s">
        <v>59</v>
      </c>
      <c r="C6" s="114" t="b">
        <v>0</v>
      </c>
    </row>
    <row r="7">
      <c r="A7" s="114" t="s">
        <v>170</v>
      </c>
      <c r="B7" s="114" t="s">
        <v>59</v>
      </c>
      <c r="C7" s="114" t="b">
        <v>0</v>
      </c>
    </row>
    <row r="8">
      <c r="A8" s="114" t="s">
        <v>331</v>
      </c>
      <c r="B8" s="115" t="s">
        <v>1540</v>
      </c>
      <c r="C8" s="2" t="b">
        <v>1</v>
      </c>
    </row>
    <row r="9">
      <c r="A9" s="114" t="s">
        <v>344</v>
      </c>
      <c r="B9" s="115" t="s">
        <v>1540</v>
      </c>
      <c r="C9" s="2" t="b">
        <v>1</v>
      </c>
    </row>
    <row r="10">
      <c r="A10" s="114" t="s">
        <v>282</v>
      </c>
      <c r="B10" s="115" t="s">
        <v>1540</v>
      </c>
      <c r="C10" s="2" t="b">
        <v>1</v>
      </c>
    </row>
    <row r="11">
      <c r="A11" s="114" t="s">
        <v>160</v>
      </c>
      <c r="B11" s="114" t="s">
        <v>160</v>
      </c>
      <c r="C11" s="114" t="b">
        <v>0</v>
      </c>
    </row>
    <row r="12">
      <c r="A12" s="116" t="s">
        <v>57</v>
      </c>
      <c r="B12" s="117" t="s">
        <v>1541</v>
      </c>
      <c r="C12" s="114" t="b">
        <v>0</v>
      </c>
    </row>
    <row r="13">
      <c r="A13" s="116" t="s">
        <v>174</v>
      </c>
      <c r="B13" s="117" t="s">
        <v>1542</v>
      </c>
      <c r="C13" s="2" t="b">
        <v>1</v>
      </c>
    </row>
    <row r="14">
      <c r="A14" s="116" t="s">
        <v>295</v>
      </c>
      <c r="B14" s="118" t="s">
        <v>295</v>
      </c>
      <c r="C14" s="114" t="b">
        <v>0</v>
      </c>
    </row>
    <row r="16">
      <c r="A16" s="119" t="s">
        <v>1543</v>
      </c>
    </row>
  </sheetData>
  <autoFilter ref="$A$1:$C$14"/>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5"/>
    <col customWidth="1" min="3" max="3" width="26.38"/>
    <col customWidth="1" min="4" max="4" width="23.25"/>
    <col customWidth="1" min="5" max="5" width="13.5"/>
    <col customWidth="1" min="6" max="6" width="11.88"/>
    <col customWidth="1" min="7" max="7" width="11.5"/>
    <col customWidth="1" min="9" max="9" width="27.63"/>
    <col customWidth="1" min="10" max="10" width="34.13"/>
    <col customWidth="1" min="11" max="11" width="21.38"/>
    <col customWidth="1" min="12" max="12" width="35.75"/>
    <col customWidth="1" min="13" max="13" width="17.13"/>
    <col customWidth="1" min="14" max="14" width="43.13"/>
    <col customWidth="1" min="15" max="15" width="34.75"/>
    <col customWidth="1" min="16" max="16" width="34.38"/>
    <col customWidth="1" min="17" max="17" width="15.63"/>
    <col customWidth="1" min="19" max="21" width="14.63"/>
    <col customWidth="1" min="23" max="23" width="20.5"/>
    <col customWidth="1" min="25" max="25" width="41.5"/>
    <col customWidth="1" min="26" max="26" width="10.5"/>
    <col customWidth="1" min="28" max="28" width="16.13"/>
    <col customWidth="1" min="29" max="29" width="26.38"/>
    <col customWidth="1" min="31" max="31" width="16.25"/>
    <col customWidth="1" min="32" max="32" width="18.5"/>
    <col customWidth="1" min="33" max="33" width="18.38"/>
    <col customWidth="1" min="34" max="34" width="20.5"/>
    <col customWidth="1" min="35" max="35" width="19.75"/>
    <col customWidth="1" min="36" max="36" width="18.75"/>
    <col customWidth="1" min="37" max="37" width="16.5"/>
    <col customWidth="1" min="38" max="38" width="18.13"/>
    <col customWidth="1" min="40" max="47" width="35.38"/>
  </cols>
  <sheetData>
    <row r="1">
      <c r="A1" s="120"/>
      <c r="B1" s="120" t="s">
        <v>55</v>
      </c>
      <c r="C1" s="121"/>
      <c r="D1" s="121"/>
      <c r="E1" s="121"/>
      <c r="F1" s="121"/>
      <c r="G1" s="121"/>
      <c r="H1" s="121"/>
      <c r="I1" s="120"/>
      <c r="J1" s="121"/>
      <c r="K1" s="121"/>
      <c r="L1" s="122"/>
      <c r="M1" s="120"/>
      <c r="N1" s="120"/>
      <c r="O1" s="123"/>
      <c r="P1" s="121"/>
      <c r="Q1" s="121"/>
      <c r="R1" s="121"/>
      <c r="S1" s="121"/>
      <c r="T1" s="120"/>
      <c r="U1" s="120"/>
      <c r="V1" s="120"/>
      <c r="W1" s="120"/>
      <c r="X1" s="120"/>
      <c r="Y1" s="120"/>
      <c r="Z1" s="121"/>
      <c r="AA1" s="124"/>
      <c r="AB1" s="124"/>
      <c r="AC1" s="125"/>
      <c r="AD1" s="125"/>
      <c r="AE1" s="125"/>
      <c r="AF1" s="125"/>
      <c r="AG1" s="125"/>
      <c r="AH1" s="125"/>
      <c r="AI1" s="125"/>
      <c r="AJ1" s="125"/>
      <c r="AK1" s="125"/>
      <c r="AL1" s="125"/>
      <c r="AM1" s="125"/>
      <c r="AN1" s="125"/>
      <c r="AO1" s="125"/>
      <c r="AP1" s="125"/>
      <c r="AQ1" s="125"/>
      <c r="AR1" s="125"/>
      <c r="AS1" s="125"/>
      <c r="AT1" s="125"/>
      <c r="AU1" s="125"/>
    </row>
    <row r="2">
      <c r="A2" s="126"/>
      <c r="B2" s="127" t="s">
        <v>1544</v>
      </c>
      <c r="C2" s="127" t="s">
        <v>1545</v>
      </c>
      <c r="D2" s="127" t="s">
        <v>1546</v>
      </c>
      <c r="E2" s="127" t="s">
        <v>1547</v>
      </c>
      <c r="F2" s="127" t="s">
        <v>1548</v>
      </c>
      <c r="G2" s="128" t="s">
        <v>22</v>
      </c>
      <c r="H2" s="127" t="s">
        <v>1549</v>
      </c>
      <c r="I2" s="129" t="s">
        <v>1550</v>
      </c>
      <c r="J2" s="128" t="s">
        <v>1551</v>
      </c>
      <c r="K2" s="127" t="s">
        <v>1552</v>
      </c>
      <c r="L2" s="130" t="s">
        <v>1553</v>
      </c>
      <c r="M2" s="129" t="s">
        <v>1554</v>
      </c>
      <c r="N2" s="129" t="s">
        <v>1555</v>
      </c>
      <c r="O2" s="131" t="s">
        <v>1556</v>
      </c>
      <c r="P2" s="128" t="s">
        <v>1557</v>
      </c>
      <c r="Q2" s="128" t="s">
        <v>1558</v>
      </c>
      <c r="R2" s="128" t="s">
        <v>1559</v>
      </c>
      <c r="S2" s="127" t="s">
        <v>1560</v>
      </c>
      <c r="T2" s="132" t="s">
        <v>1561</v>
      </c>
      <c r="U2" s="129" t="s">
        <v>1562</v>
      </c>
      <c r="V2" s="132" t="s">
        <v>1563</v>
      </c>
      <c r="W2" s="132" t="s">
        <v>1564</v>
      </c>
      <c r="X2" s="132" t="s">
        <v>1565</v>
      </c>
      <c r="Y2" s="132" t="s">
        <v>1566</v>
      </c>
      <c r="Z2" s="128" t="s">
        <v>1567</v>
      </c>
      <c r="AA2" s="133" t="s">
        <v>1568</v>
      </c>
      <c r="AB2" s="134" t="s">
        <v>3</v>
      </c>
      <c r="AC2" s="135" t="s">
        <v>1569</v>
      </c>
      <c r="AD2" s="136"/>
      <c r="AE2" s="136"/>
      <c r="AF2" s="136"/>
      <c r="AG2" s="136"/>
      <c r="AH2" s="136"/>
      <c r="AI2" s="136"/>
      <c r="AJ2" s="136"/>
      <c r="AK2" s="136"/>
      <c r="AL2" s="136"/>
      <c r="AM2" s="137"/>
      <c r="AN2" s="138"/>
      <c r="AO2" s="138"/>
      <c r="AP2" s="138"/>
      <c r="AQ2" s="138"/>
      <c r="AR2" s="138"/>
      <c r="AS2" s="138"/>
      <c r="AT2" s="138"/>
      <c r="AU2" s="138"/>
    </row>
    <row r="3">
      <c r="A3" s="139"/>
      <c r="B3" s="140" t="s">
        <v>1544</v>
      </c>
      <c r="C3" s="141" t="s">
        <v>1545</v>
      </c>
      <c r="D3" s="140" t="s">
        <v>1546</v>
      </c>
      <c r="E3" s="140" t="s">
        <v>1547</v>
      </c>
      <c r="F3" s="140" t="s">
        <v>1548</v>
      </c>
      <c r="G3" s="140" t="s">
        <v>22</v>
      </c>
      <c r="H3" s="140" t="s">
        <v>1549</v>
      </c>
      <c r="I3" s="140" t="s">
        <v>1550</v>
      </c>
      <c r="J3" s="140" t="s">
        <v>1551</v>
      </c>
      <c r="K3" s="140" t="s">
        <v>1552</v>
      </c>
      <c r="L3" s="140" t="s">
        <v>1570</v>
      </c>
      <c r="M3" s="140" t="s">
        <v>1554</v>
      </c>
      <c r="N3" s="140" t="s">
        <v>1555</v>
      </c>
      <c r="O3" s="140" t="s">
        <v>1571</v>
      </c>
      <c r="P3" s="140" t="s">
        <v>1557</v>
      </c>
      <c r="Q3" s="140" t="s">
        <v>1558</v>
      </c>
      <c r="R3" s="140" t="s">
        <v>1559</v>
      </c>
      <c r="S3" s="140" t="s">
        <v>1560</v>
      </c>
      <c r="T3" s="140" t="s">
        <v>1561</v>
      </c>
      <c r="U3" s="140" t="s">
        <v>1562</v>
      </c>
      <c r="V3" s="140" t="s">
        <v>1563</v>
      </c>
      <c r="W3" s="140" t="s">
        <v>1564</v>
      </c>
      <c r="X3" s="140" t="s">
        <v>1565</v>
      </c>
      <c r="Y3" s="142" t="s">
        <v>1566</v>
      </c>
      <c r="Z3" s="142" t="s">
        <v>1567</v>
      </c>
      <c r="AA3" s="143" t="s">
        <v>1572</v>
      </c>
      <c r="AB3" s="144" t="s">
        <v>1573</v>
      </c>
      <c r="AC3" s="144" t="s">
        <v>1574</v>
      </c>
      <c r="AD3" s="144" t="s">
        <v>1575</v>
      </c>
      <c r="AE3" s="144" t="s">
        <v>1576</v>
      </c>
      <c r="AF3" s="144" t="s">
        <v>1577</v>
      </c>
      <c r="AG3" s="145" t="s">
        <v>1578</v>
      </c>
      <c r="AH3" s="146" t="s">
        <v>1579</v>
      </c>
      <c r="AI3" s="146" t="s">
        <v>1580</v>
      </c>
      <c r="AJ3" s="146" t="s">
        <v>1581</v>
      </c>
      <c r="AK3" s="147" t="s">
        <v>1582</v>
      </c>
      <c r="AL3" s="147" t="s">
        <v>1583</v>
      </c>
      <c r="AM3" s="147" t="s">
        <v>1584</v>
      </c>
      <c r="AN3" s="148"/>
      <c r="AO3" s="148"/>
      <c r="AP3" s="148"/>
      <c r="AQ3" s="148"/>
      <c r="AR3" s="148"/>
      <c r="AS3" s="148"/>
      <c r="AT3" s="148"/>
      <c r="AU3" s="148"/>
    </row>
    <row r="4">
      <c r="A4" s="149"/>
      <c r="B4" s="150"/>
      <c r="C4" s="151" t="s">
        <v>1585</v>
      </c>
      <c r="D4" s="152" t="s">
        <v>1586</v>
      </c>
      <c r="E4" s="153" t="s">
        <v>1587</v>
      </c>
      <c r="F4" s="150"/>
      <c r="G4" s="153"/>
      <c r="H4" s="150"/>
      <c r="I4" s="153" t="s">
        <v>1588</v>
      </c>
      <c r="J4" s="150"/>
      <c r="K4" s="153" t="s">
        <v>1589</v>
      </c>
      <c r="L4" s="150"/>
      <c r="M4" s="150"/>
      <c r="N4" s="150"/>
      <c r="O4" s="154" t="s">
        <v>1590</v>
      </c>
      <c r="P4" s="150"/>
      <c r="Q4" s="150"/>
      <c r="R4" s="150"/>
      <c r="S4" s="150"/>
      <c r="T4" s="150"/>
      <c r="U4" s="150"/>
      <c r="V4" s="150"/>
      <c r="W4" s="150"/>
      <c r="X4" s="150"/>
      <c r="Y4" s="155"/>
      <c r="Z4" s="155"/>
      <c r="AA4" s="151" t="s">
        <v>1591</v>
      </c>
      <c r="AB4" s="150"/>
      <c r="AC4" s="150"/>
      <c r="AD4" s="150"/>
      <c r="AE4" s="150"/>
      <c r="AF4" s="150"/>
      <c r="AG4" s="156"/>
      <c r="AH4" s="157"/>
      <c r="AI4" s="158" t="b">
        <v>0</v>
      </c>
      <c r="AJ4" s="159" t="b">
        <v>0</v>
      </c>
      <c r="AK4" s="159" t="b">
        <v>0</v>
      </c>
      <c r="AL4" s="159" t="b">
        <v>0</v>
      </c>
      <c r="AM4" s="159"/>
      <c r="AN4" s="160"/>
      <c r="AO4" s="160"/>
      <c r="AP4" s="160"/>
      <c r="AQ4" s="160"/>
      <c r="AR4" s="160"/>
      <c r="AS4" s="160"/>
      <c r="AT4" s="160"/>
      <c r="AU4" s="160"/>
    </row>
    <row r="5">
      <c r="A5" s="149"/>
      <c r="B5" s="161"/>
      <c r="C5" s="162" t="s">
        <v>1585</v>
      </c>
      <c r="D5" s="163" t="s">
        <v>1592</v>
      </c>
      <c r="E5" s="164" t="s">
        <v>1593</v>
      </c>
      <c r="F5" s="161"/>
      <c r="G5" s="164"/>
      <c r="H5" s="161"/>
      <c r="I5" s="164" t="s">
        <v>1594</v>
      </c>
      <c r="J5" s="161"/>
      <c r="K5" s="164" t="s">
        <v>1595</v>
      </c>
      <c r="L5" s="161"/>
      <c r="M5" s="161"/>
      <c r="N5" s="161"/>
      <c r="O5" s="165" t="s">
        <v>1590</v>
      </c>
      <c r="P5" s="161"/>
      <c r="Q5" s="161"/>
      <c r="R5" s="161"/>
      <c r="S5" s="161"/>
      <c r="T5" s="161"/>
      <c r="U5" s="161"/>
      <c r="V5" s="161"/>
      <c r="W5" s="161"/>
      <c r="X5" s="161"/>
      <c r="Y5" s="166"/>
      <c r="Z5" s="166"/>
      <c r="AA5" s="162" t="s">
        <v>1591</v>
      </c>
      <c r="AB5" s="161"/>
      <c r="AC5" s="161"/>
      <c r="AD5" s="161"/>
      <c r="AE5" s="161"/>
      <c r="AF5" s="161"/>
      <c r="AG5" s="167"/>
      <c r="AH5" s="25"/>
      <c r="AI5" s="168" t="b">
        <v>0</v>
      </c>
      <c r="AJ5" s="169" t="b">
        <v>0</v>
      </c>
      <c r="AK5" s="169" t="b">
        <v>0</v>
      </c>
      <c r="AL5" s="169" t="b">
        <v>0</v>
      </c>
      <c r="AM5" s="169"/>
      <c r="AN5" s="160"/>
      <c r="AO5" s="160"/>
      <c r="AP5" s="160"/>
      <c r="AQ5" s="160"/>
      <c r="AR5" s="160"/>
      <c r="AS5" s="160"/>
      <c r="AT5" s="160"/>
      <c r="AU5" s="160"/>
    </row>
    <row r="6">
      <c r="A6" s="149"/>
      <c r="B6" s="161"/>
      <c r="C6" s="162" t="s">
        <v>1585</v>
      </c>
      <c r="D6" s="164" t="s">
        <v>1596</v>
      </c>
      <c r="E6" s="164" t="s">
        <v>1597</v>
      </c>
      <c r="F6" s="161"/>
      <c r="G6" s="164"/>
      <c r="H6" s="161"/>
      <c r="I6" s="164" t="s">
        <v>1598</v>
      </c>
      <c r="J6" s="161"/>
      <c r="K6" s="164" t="s">
        <v>1599</v>
      </c>
      <c r="L6" s="161"/>
      <c r="M6" s="161"/>
      <c r="N6" s="161"/>
      <c r="O6" s="165" t="s">
        <v>1590</v>
      </c>
      <c r="P6" s="161"/>
      <c r="Q6" s="161"/>
      <c r="R6" s="161"/>
      <c r="S6" s="161"/>
      <c r="T6" s="161"/>
      <c r="U6" s="161"/>
      <c r="V6" s="161"/>
      <c r="W6" s="161"/>
      <c r="X6" s="161"/>
      <c r="Y6" s="166"/>
      <c r="Z6" s="166"/>
      <c r="AA6" s="162" t="s">
        <v>1591</v>
      </c>
      <c r="AB6" s="161"/>
      <c r="AC6" s="161"/>
      <c r="AD6" s="161"/>
      <c r="AE6" s="161"/>
      <c r="AF6" s="161"/>
      <c r="AG6" s="167"/>
      <c r="AH6" s="25"/>
      <c r="AI6" s="168" t="b">
        <v>0</v>
      </c>
      <c r="AJ6" s="169" t="b">
        <v>0</v>
      </c>
      <c r="AK6" s="169" t="b">
        <v>0</v>
      </c>
      <c r="AL6" s="169" t="b">
        <v>0</v>
      </c>
      <c r="AM6" s="169"/>
      <c r="AN6" s="160"/>
      <c r="AO6" s="160"/>
      <c r="AP6" s="160"/>
      <c r="AQ6" s="160"/>
      <c r="AR6" s="160"/>
      <c r="AS6" s="160"/>
      <c r="AT6" s="160"/>
      <c r="AU6" s="160"/>
    </row>
    <row r="7">
      <c r="A7" s="149"/>
      <c r="B7" s="161"/>
      <c r="C7" s="162" t="s">
        <v>1585</v>
      </c>
      <c r="D7" s="164" t="s">
        <v>1600</v>
      </c>
      <c r="E7" s="170" t="s">
        <v>1601</v>
      </c>
      <c r="F7" s="161"/>
      <c r="G7" s="164"/>
      <c r="H7" s="161"/>
      <c r="I7" s="164" t="s">
        <v>1602</v>
      </c>
      <c r="J7" s="161"/>
      <c r="K7" s="164" t="s">
        <v>1603</v>
      </c>
      <c r="L7" s="161"/>
      <c r="M7" s="161"/>
      <c r="N7" s="161"/>
      <c r="O7" s="165" t="s">
        <v>1590</v>
      </c>
      <c r="P7" s="161"/>
      <c r="Q7" s="161"/>
      <c r="R7" s="161"/>
      <c r="S7" s="161"/>
      <c r="T7" s="161"/>
      <c r="U7" s="161"/>
      <c r="V7" s="161"/>
      <c r="W7" s="161"/>
      <c r="X7" s="161"/>
      <c r="Y7" s="166"/>
      <c r="Z7" s="166"/>
      <c r="AA7" s="162" t="s">
        <v>1591</v>
      </c>
      <c r="AB7" s="161"/>
      <c r="AC7" s="161"/>
      <c r="AD7" s="161"/>
      <c r="AE7" s="161"/>
      <c r="AF7" s="161"/>
      <c r="AG7" s="167"/>
      <c r="AH7" s="25"/>
      <c r="AI7" s="168" t="b">
        <v>0</v>
      </c>
      <c r="AJ7" s="169" t="b">
        <v>0</v>
      </c>
      <c r="AK7" s="169" t="b">
        <v>0</v>
      </c>
      <c r="AL7" s="169" t="b">
        <v>0</v>
      </c>
      <c r="AM7" s="169"/>
      <c r="AN7" s="160"/>
      <c r="AO7" s="160"/>
      <c r="AP7" s="160"/>
      <c r="AQ7" s="160"/>
      <c r="AR7" s="160"/>
      <c r="AS7" s="160"/>
      <c r="AT7" s="160"/>
      <c r="AU7" s="160"/>
    </row>
    <row r="8">
      <c r="A8" s="149"/>
      <c r="B8" s="161"/>
      <c r="C8" s="161"/>
      <c r="D8" s="171" t="s">
        <v>1604</v>
      </c>
      <c r="E8" s="170" t="s">
        <v>1605</v>
      </c>
      <c r="F8" s="161"/>
      <c r="G8" s="164"/>
      <c r="H8" s="161"/>
      <c r="I8" s="172" t="s">
        <v>1606</v>
      </c>
      <c r="J8" s="161"/>
      <c r="K8" s="164" t="s">
        <v>1607</v>
      </c>
      <c r="L8" s="161"/>
      <c r="M8" s="161"/>
      <c r="N8" s="161"/>
      <c r="O8" s="173" t="s">
        <v>1608</v>
      </c>
      <c r="P8" s="161"/>
      <c r="Q8" s="161"/>
      <c r="R8" s="161"/>
      <c r="S8" s="161"/>
      <c r="T8" s="161"/>
      <c r="U8" s="161"/>
      <c r="V8" s="161"/>
      <c r="W8" s="161"/>
      <c r="X8" s="161"/>
      <c r="Y8" s="166"/>
      <c r="Z8" s="166"/>
      <c r="AA8" s="162" t="s">
        <v>1591</v>
      </c>
      <c r="AB8" s="161"/>
      <c r="AC8" s="161"/>
      <c r="AD8" s="161"/>
      <c r="AE8" s="161"/>
      <c r="AF8" s="161"/>
      <c r="AG8" s="167"/>
      <c r="AH8" s="25"/>
      <c r="AI8" s="168" t="b">
        <v>0</v>
      </c>
      <c r="AJ8" s="169" t="b">
        <v>0</v>
      </c>
      <c r="AK8" s="169" t="b">
        <v>0</v>
      </c>
      <c r="AL8" s="169" t="b">
        <v>0</v>
      </c>
      <c r="AM8" s="169"/>
      <c r="AN8" s="160"/>
      <c r="AO8" s="160"/>
      <c r="AP8" s="160"/>
      <c r="AQ8" s="160"/>
      <c r="AR8" s="160"/>
      <c r="AS8" s="160"/>
      <c r="AT8" s="160"/>
      <c r="AU8" s="160"/>
    </row>
    <row r="9">
      <c r="A9" s="174"/>
      <c r="B9" s="164" t="s">
        <v>1609</v>
      </c>
      <c r="C9" s="161"/>
      <c r="D9" s="161"/>
      <c r="E9" s="164" t="s">
        <v>1610</v>
      </c>
      <c r="F9" s="164" t="s">
        <v>1611</v>
      </c>
      <c r="G9" s="164" t="s">
        <v>1612</v>
      </c>
      <c r="H9" s="163" t="s">
        <v>1613</v>
      </c>
      <c r="I9" s="161"/>
      <c r="J9" s="161"/>
      <c r="K9" s="161"/>
      <c r="L9" s="161"/>
      <c r="M9" s="161"/>
      <c r="N9" s="161"/>
      <c r="O9" s="161"/>
      <c r="P9" s="161"/>
      <c r="Q9" s="161"/>
      <c r="R9" s="161"/>
      <c r="S9" s="161"/>
      <c r="T9" s="161"/>
      <c r="U9" s="161"/>
      <c r="V9" s="161"/>
      <c r="W9" s="161"/>
      <c r="X9" s="161"/>
      <c r="Y9" s="166"/>
      <c r="Z9" s="175" t="s">
        <v>1614</v>
      </c>
      <c r="AA9" s="162" t="s">
        <v>1615</v>
      </c>
      <c r="AB9" s="161"/>
      <c r="AC9" s="161"/>
      <c r="AD9" s="161"/>
      <c r="AE9" s="161"/>
      <c r="AF9" s="161"/>
      <c r="AG9" s="167"/>
      <c r="AH9" s="25"/>
      <c r="AI9" s="168" t="b">
        <v>0</v>
      </c>
      <c r="AJ9" s="169" t="b">
        <v>0</v>
      </c>
      <c r="AK9" s="169" t="b">
        <v>0</v>
      </c>
      <c r="AL9" s="169" t="b">
        <v>0</v>
      </c>
      <c r="AM9" s="169"/>
      <c r="AN9" s="160"/>
      <c r="AO9" s="160"/>
      <c r="AP9" s="160"/>
      <c r="AQ9" s="160"/>
      <c r="AR9" s="160"/>
      <c r="AS9" s="160"/>
      <c r="AT9" s="160"/>
      <c r="AU9" s="160"/>
    </row>
    <row r="10">
      <c r="A10" s="176"/>
      <c r="B10" s="162">
        <v>4.3094417E7</v>
      </c>
      <c r="C10" s="177">
        <v>44244.09057396991</v>
      </c>
      <c r="D10" s="162" t="s">
        <v>1616</v>
      </c>
      <c r="E10" s="162" t="s">
        <v>1617</v>
      </c>
      <c r="F10" s="178">
        <v>36855.0</v>
      </c>
      <c r="G10" s="162" t="s">
        <v>391</v>
      </c>
      <c r="H10" s="162" t="s">
        <v>1618</v>
      </c>
      <c r="I10" s="162" t="s">
        <v>1619</v>
      </c>
      <c r="J10" s="162" t="s">
        <v>1620</v>
      </c>
      <c r="K10" s="162" t="s">
        <v>1621</v>
      </c>
      <c r="L10" s="162" t="s">
        <v>1622</v>
      </c>
      <c r="M10" s="179" t="s">
        <v>1616</v>
      </c>
      <c r="N10" s="162" t="s">
        <v>1623</v>
      </c>
      <c r="O10" s="162" t="s">
        <v>57</v>
      </c>
      <c r="P10" s="162" t="s">
        <v>1624</v>
      </c>
      <c r="Q10" s="162" t="s">
        <v>1625</v>
      </c>
      <c r="R10" s="161"/>
      <c r="S10" s="180" t="s">
        <v>1626</v>
      </c>
      <c r="T10" s="181"/>
      <c r="U10" s="181"/>
      <c r="V10" s="181"/>
      <c r="W10" s="181"/>
      <c r="X10" s="181"/>
      <c r="Y10" s="182"/>
      <c r="Z10" s="179">
        <v>20.0</v>
      </c>
      <c r="AA10" s="162" t="s">
        <v>1627</v>
      </c>
      <c r="AB10" s="162"/>
      <c r="AC10" s="161"/>
      <c r="AD10" s="183" t="s">
        <v>1628</v>
      </c>
      <c r="AE10" s="161"/>
      <c r="AF10" s="184">
        <v>44349.0</v>
      </c>
      <c r="AG10" s="185">
        <f t="shared" ref="AG10:AG14" si="1">DATE(YEAR(AF10),MONTH(AF10)+1,DAY(AF10)+15)</f>
        <v>44394</v>
      </c>
      <c r="AH10" s="186">
        <f t="shared" ref="AH10:AH14" si="2">DATE(YEAR(AF10),MONTH(AF10)+3,DAY(AF10))</f>
        <v>44441</v>
      </c>
      <c r="AI10" s="168" t="b">
        <v>0</v>
      </c>
      <c r="AJ10" s="169" t="b">
        <v>0</v>
      </c>
      <c r="AK10" s="169" t="b">
        <v>1</v>
      </c>
      <c r="AL10" s="169" t="b">
        <v>1</v>
      </c>
      <c r="AM10" s="169"/>
      <c r="AN10" s="160"/>
      <c r="AO10" s="160"/>
      <c r="AP10" s="160"/>
      <c r="AQ10" s="160"/>
      <c r="AR10" s="160"/>
      <c r="AS10" s="160"/>
      <c r="AT10" s="160"/>
      <c r="AU10" s="160"/>
    </row>
    <row r="11">
      <c r="A11" s="176"/>
      <c r="B11" s="162">
        <v>3.4553602E7</v>
      </c>
      <c r="C11" s="177">
        <v>44245.687562175925</v>
      </c>
      <c r="D11" s="162" t="s">
        <v>1629</v>
      </c>
      <c r="E11" s="162" t="s">
        <v>1630</v>
      </c>
      <c r="F11" s="178">
        <v>32660.0</v>
      </c>
      <c r="G11" s="162" t="s">
        <v>391</v>
      </c>
      <c r="H11" s="162" t="s">
        <v>1631</v>
      </c>
      <c r="I11" s="162" t="s">
        <v>1632</v>
      </c>
      <c r="J11" s="162" t="s">
        <v>1620</v>
      </c>
      <c r="K11" s="162" t="s">
        <v>1633</v>
      </c>
      <c r="L11" s="162" t="s">
        <v>1634</v>
      </c>
      <c r="M11" s="179" t="s">
        <v>1629</v>
      </c>
      <c r="N11" s="162" t="s">
        <v>1635</v>
      </c>
      <c r="O11" s="162" t="s">
        <v>59</v>
      </c>
      <c r="P11" s="162" t="s">
        <v>1636</v>
      </c>
      <c r="Q11" s="162" t="s">
        <v>1637</v>
      </c>
      <c r="R11" s="162" t="s">
        <v>1638</v>
      </c>
      <c r="S11" s="180" t="s">
        <v>1639</v>
      </c>
      <c r="T11" s="181"/>
      <c r="U11" s="181"/>
      <c r="V11" s="181"/>
      <c r="W11" s="181"/>
      <c r="X11" s="181"/>
      <c r="Y11" s="182"/>
      <c r="Z11" s="179">
        <v>31.0</v>
      </c>
      <c r="AA11" s="162" t="s">
        <v>1627</v>
      </c>
      <c r="AB11" s="162"/>
      <c r="AC11" s="161"/>
      <c r="AD11" s="183" t="s">
        <v>1640</v>
      </c>
      <c r="AE11" s="161"/>
      <c r="AF11" s="184">
        <v>44267.0</v>
      </c>
      <c r="AG11" s="185">
        <f t="shared" si="1"/>
        <v>44313</v>
      </c>
      <c r="AH11" s="186">
        <f t="shared" si="2"/>
        <v>44359</v>
      </c>
      <c r="AI11" s="168" t="b">
        <v>1</v>
      </c>
      <c r="AJ11" s="169" t="b">
        <v>1</v>
      </c>
      <c r="AK11" s="169" t="b">
        <v>0</v>
      </c>
      <c r="AL11" s="169" t="b">
        <v>0</v>
      </c>
      <c r="AM11" s="169"/>
      <c r="AN11" s="160"/>
      <c r="AO11" s="160"/>
      <c r="AP11" s="160"/>
      <c r="AQ11" s="160"/>
      <c r="AR11" s="160"/>
      <c r="AS11" s="160"/>
      <c r="AT11" s="160"/>
      <c r="AU11" s="160"/>
    </row>
    <row r="12">
      <c r="A12" s="176"/>
      <c r="B12" s="162">
        <v>9.4525894E7</v>
      </c>
      <c r="C12" s="177">
        <v>44245.90694185185</v>
      </c>
      <c r="D12" s="162" t="s">
        <v>1641</v>
      </c>
      <c r="E12" s="162" t="s">
        <v>1642</v>
      </c>
      <c r="F12" s="178">
        <v>32459.0</v>
      </c>
      <c r="G12" s="162" t="s">
        <v>1643</v>
      </c>
      <c r="H12" s="162" t="s">
        <v>1644</v>
      </c>
      <c r="I12" s="162" t="s">
        <v>1645</v>
      </c>
      <c r="J12" s="162" t="s">
        <v>1646</v>
      </c>
      <c r="K12" s="162" t="s">
        <v>1647</v>
      </c>
      <c r="L12" s="162" t="s">
        <v>1622</v>
      </c>
      <c r="M12" s="179" t="s">
        <v>1648</v>
      </c>
      <c r="N12" s="162" t="s">
        <v>1649</v>
      </c>
      <c r="O12" s="162" t="s">
        <v>59</v>
      </c>
      <c r="P12" s="162" t="s">
        <v>1650</v>
      </c>
      <c r="Q12" s="162" t="s">
        <v>1651</v>
      </c>
      <c r="R12" s="161"/>
      <c r="S12" s="180" t="s">
        <v>1652</v>
      </c>
      <c r="T12" s="181"/>
      <c r="U12" s="181"/>
      <c r="V12" s="181"/>
      <c r="W12" s="181"/>
      <c r="X12" s="181"/>
      <c r="Y12" s="182"/>
      <c r="Z12" s="179">
        <v>32.0</v>
      </c>
      <c r="AA12" s="162" t="s">
        <v>1627</v>
      </c>
      <c r="AB12" s="162"/>
      <c r="AC12" s="162"/>
      <c r="AD12" s="183" t="s">
        <v>1640</v>
      </c>
      <c r="AE12" s="161"/>
      <c r="AF12" s="184">
        <v>44267.0</v>
      </c>
      <c r="AG12" s="185">
        <f t="shared" si="1"/>
        <v>44313</v>
      </c>
      <c r="AH12" s="186">
        <f t="shared" si="2"/>
        <v>44359</v>
      </c>
      <c r="AI12" s="168" t="b">
        <v>1</v>
      </c>
      <c r="AJ12" s="169" t="b">
        <v>1</v>
      </c>
      <c r="AK12" s="169" t="b">
        <v>0</v>
      </c>
      <c r="AL12" s="169" t="b">
        <v>0</v>
      </c>
      <c r="AM12" s="169"/>
      <c r="AN12" s="160"/>
      <c r="AO12" s="160"/>
      <c r="AP12" s="160"/>
      <c r="AQ12" s="160"/>
      <c r="AR12" s="160"/>
      <c r="AS12" s="160"/>
      <c r="AT12" s="160"/>
      <c r="AU12" s="160"/>
    </row>
    <row r="13">
      <c r="A13" s="176"/>
      <c r="B13" s="162">
        <v>3.9130153E7</v>
      </c>
      <c r="C13" s="177">
        <v>44247.638900289356</v>
      </c>
      <c r="D13" s="162" t="s">
        <v>1653</v>
      </c>
      <c r="E13" s="162" t="s">
        <v>1654</v>
      </c>
      <c r="F13" s="178">
        <v>35001.0</v>
      </c>
      <c r="G13" s="162" t="s">
        <v>391</v>
      </c>
      <c r="H13" s="162" t="s">
        <v>1618</v>
      </c>
      <c r="I13" s="162" t="s">
        <v>1655</v>
      </c>
      <c r="J13" s="162" t="s">
        <v>1620</v>
      </c>
      <c r="K13" s="162" t="s">
        <v>1656</v>
      </c>
      <c r="L13" s="162" t="s">
        <v>1634</v>
      </c>
      <c r="M13" s="179" t="s">
        <v>1653</v>
      </c>
      <c r="N13" s="162" t="s">
        <v>1657</v>
      </c>
      <c r="O13" s="162" t="s">
        <v>57</v>
      </c>
      <c r="P13" s="162" t="s">
        <v>1658</v>
      </c>
      <c r="Q13" s="162" t="s">
        <v>1651</v>
      </c>
      <c r="R13" s="162" t="s">
        <v>1659</v>
      </c>
      <c r="S13" s="180" t="s">
        <v>1660</v>
      </c>
      <c r="T13" s="162" t="s">
        <v>1661</v>
      </c>
      <c r="U13" s="162" t="s">
        <v>1662</v>
      </c>
      <c r="V13" s="181"/>
      <c r="W13" s="181"/>
      <c r="X13" s="181"/>
      <c r="Y13" s="182"/>
      <c r="Z13" s="179">
        <v>25.0</v>
      </c>
      <c r="AA13" s="162" t="s">
        <v>1627</v>
      </c>
      <c r="AB13" s="162"/>
      <c r="AC13" s="161"/>
      <c r="AD13" s="183" t="s">
        <v>1628</v>
      </c>
      <c r="AE13" s="161"/>
      <c r="AF13" s="184">
        <v>44267.0</v>
      </c>
      <c r="AG13" s="185">
        <f t="shared" si="1"/>
        <v>44313</v>
      </c>
      <c r="AH13" s="186">
        <f t="shared" si="2"/>
        <v>44359</v>
      </c>
      <c r="AI13" s="168" t="b">
        <v>1</v>
      </c>
      <c r="AJ13" s="169" t="b">
        <v>1</v>
      </c>
      <c r="AK13" s="169" t="b">
        <v>0</v>
      </c>
      <c r="AL13" s="169" t="b">
        <v>0</v>
      </c>
      <c r="AM13" s="169"/>
      <c r="AN13" s="160"/>
      <c r="AO13" s="160"/>
      <c r="AP13" s="160"/>
      <c r="AQ13" s="160"/>
      <c r="AR13" s="160"/>
      <c r="AS13" s="160"/>
      <c r="AT13" s="160"/>
      <c r="AU13" s="160"/>
    </row>
    <row r="14">
      <c r="A14" s="176"/>
      <c r="B14" s="162">
        <v>3.4870468E7</v>
      </c>
      <c r="C14" s="177">
        <v>44249.48386331019</v>
      </c>
      <c r="D14" s="162" t="s">
        <v>1663</v>
      </c>
      <c r="E14" s="162" t="s">
        <v>1664</v>
      </c>
      <c r="F14" s="178">
        <v>32793.0</v>
      </c>
      <c r="G14" s="162" t="s">
        <v>391</v>
      </c>
      <c r="H14" s="162" t="s">
        <v>1665</v>
      </c>
      <c r="I14" s="162" t="s">
        <v>1666</v>
      </c>
      <c r="J14" s="162" t="s">
        <v>1620</v>
      </c>
      <c r="K14" s="162" t="s">
        <v>1667</v>
      </c>
      <c r="L14" s="162" t="s">
        <v>1668</v>
      </c>
      <c r="M14" s="179" t="s">
        <v>1663</v>
      </c>
      <c r="N14" s="162" t="s">
        <v>1669</v>
      </c>
      <c r="O14" s="162" t="s">
        <v>63</v>
      </c>
      <c r="P14" s="162" t="s">
        <v>1670</v>
      </c>
      <c r="Q14" s="162" t="s">
        <v>1651</v>
      </c>
      <c r="R14" s="162" t="s">
        <v>1671</v>
      </c>
      <c r="S14" s="180" t="s">
        <v>1672</v>
      </c>
      <c r="T14" s="162" t="s">
        <v>1673</v>
      </c>
      <c r="U14" s="162" t="s">
        <v>1662</v>
      </c>
      <c r="V14" s="181"/>
      <c r="W14" s="181"/>
      <c r="X14" s="181"/>
      <c r="Y14" s="182"/>
      <c r="Z14" s="179">
        <v>31.0</v>
      </c>
      <c r="AA14" s="162" t="s">
        <v>1627</v>
      </c>
      <c r="AB14" s="162"/>
      <c r="AC14" s="162" t="s">
        <v>1674</v>
      </c>
      <c r="AD14" s="183" t="s">
        <v>1628</v>
      </c>
      <c r="AE14" s="161"/>
      <c r="AF14" s="184">
        <v>44267.0</v>
      </c>
      <c r="AG14" s="185">
        <f t="shared" si="1"/>
        <v>44313</v>
      </c>
      <c r="AH14" s="186">
        <f t="shared" si="2"/>
        <v>44359</v>
      </c>
      <c r="AI14" s="168" t="b">
        <v>1</v>
      </c>
      <c r="AJ14" s="169" t="b">
        <v>1</v>
      </c>
      <c r="AK14" s="169" t="b">
        <v>0</v>
      </c>
      <c r="AL14" s="169" t="b">
        <v>0</v>
      </c>
      <c r="AM14" s="169"/>
      <c r="AN14" s="160"/>
      <c r="AO14" s="160"/>
      <c r="AP14" s="160"/>
      <c r="AQ14" s="160"/>
      <c r="AR14" s="160"/>
      <c r="AS14" s="160"/>
      <c r="AT14" s="160"/>
      <c r="AU14" s="160"/>
    </row>
    <row r="15">
      <c r="A15" s="176"/>
      <c r="B15" s="162">
        <v>4.2224903E7</v>
      </c>
      <c r="C15" s="177">
        <v>44252.54506392361</v>
      </c>
      <c r="D15" s="162" t="s">
        <v>1675</v>
      </c>
      <c r="E15" s="162" t="s">
        <v>1676</v>
      </c>
      <c r="F15" s="178">
        <v>36477.0</v>
      </c>
      <c r="G15" s="162" t="s">
        <v>1677</v>
      </c>
      <c r="H15" s="162" t="s">
        <v>1678</v>
      </c>
      <c r="I15" s="162" t="s">
        <v>391</v>
      </c>
      <c r="J15" s="162" t="s">
        <v>1620</v>
      </c>
      <c r="K15" s="162" t="s">
        <v>1679</v>
      </c>
      <c r="L15" s="162" t="s">
        <v>1680</v>
      </c>
      <c r="M15" s="162" t="s">
        <v>1675</v>
      </c>
      <c r="N15" s="162" t="s">
        <v>1681</v>
      </c>
      <c r="O15" s="162" t="s">
        <v>57</v>
      </c>
      <c r="P15" s="162" t="s">
        <v>1682</v>
      </c>
      <c r="Q15" s="162" t="s">
        <v>1683</v>
      </c>
      <c r="R15" s="161"/>
      <c r="S15" s="180" t="s">
        <v>1684</v>
      </c>
      <c r="T15" s="162" t="s">
        <v>1661</v>
      </c>
      <c r="U15" s="162" t="s">
        <v>1685</v>
      </c>
      <c r="V15" s="181"/>
      <c r="W15" s="181"/>
      <c r="X15" s="181"/>
      <c r="Y15" s="182"/>
      <c r="Z15" s="179">
        <v>21.0</v>
      </c>
      <c r="AA15" s="162" t="s">
        <v>1686</v>
      </c>
      <c r="AB15" s="162" t="s">
        <v>1687</v>
      </c>
      <c r="AC15" s="161"/>
      <c r="AD15" s="161"/>
      <c r="AE15" s="161"/>
      <c r="AF15" s="161"/>
      <c r="AG15" s="167"/>
      <c r="AH15" s="25"/>
      <c r="AI15" s="161" t="b">
        <v>0</v>
      </c>
      <c r="AJ15" s="161" t="b">
        <v>0</v>
      </c>
      <c r="AK15" s="161" t="b">
        <v>0</v>
      </c>
      <c r="AL15" s="161" t="b">
        <v>0</v>
      </c>
      <c r="AM15" s="161"/>
      <c r="AN15" s="149"/>
      <c r="AO15" s="149"/>
      <c r="AP15" s="149"/>
      <c r="AQ15" s="149"/>
      <c r="AR15" s="149"/>
      <c r="AS15" s="149"/>
      <c r="AT15" s="149"/>
      <c r="AU15" s="149"/>
    </row>
    <row r="16">
      <c r="A16" s="187"/>
      <c r="B16" s="188">
        <v>4.0014382E7</v>
      </c>
      <c r="C16" s="189">
        <v>44252.84184659722</v>
      </c>
      <c r="D16" s="188" t="s">
        <v>1688</v>
      </c>
      <c r="E16" s="188" t="s">
        <v>1689</v>
      </c>
      <c r="F16" s="190">
        <v>35408.0</v>
      </c>
      <c r="G16" s="188" t="s">
        <v>391</v>
      </c>
      <c r="H16" s="188" t="s">
        <v>1690</v>
      </c>
      <c r="I16" s="191" t="s">
        <v>1691</v>
      </c>
      <c r="J16" s="191" t="s">
        <v>1646</v>
      </c>
      <c r="K16" s="191" t="s">
        <v>1692</v>
      </c>
      <c r="L16" s="191" t="s">
        <v>1668</v>
      </c>
      <c r="M16" s="191" t="s">
        <v>1688</v>
      </c>
      <c r="N16" s="191" t="s">
        <v>1693</v>
      </c>
      <c r="O16" s="191" t="s">
        <v>57</v>
      </c>
      <c r="P16" s="191" t="s">
        <v>1694</v>
      </c>
      <c r="Q16" s="191" t="s">
        <v>1695</v>
      </c>
      <c r="R16" s="192"/>
      <c r="S16" s="193" t="s">
        <v>1696</v>
      </c>
      <c r="T16" s="191" t="s">
        <v>1661</v>
      </c>
      <c r="U16" s="191" t="s">
        <v>1662</v>
      </c>
      <c r="V16" s="194"/>
      <c r="W16" s="194"/>
      <c r="X16" s="194"/>
      <c r="Y16" s="195"/>
      <c r="Z16" s="196">
        <v>24.0</v>
      </c>
      <c r="AA16" s="191" t="s">
        <v>1686</v>
      </c>
      <c r="AB16" s="191"/>
      <c r="AC16" s="191" t="s">
        <v>1697</v>
      </c>
      <c r="AD16" s="192"/>
      <c r="AE16" s="192"/>
      <c r="AF16" s="192"/>
      <c r="AG16" s="197"/>
      <c r="AH16" s="198"/>
      <c r="AI16" s="192" t="b">
        <v>0</v>
      </c>
      <c r="AJ16" s="192" t="b">
        <v>0</v>
      </c>
      <c r="AK16" s="192" t="b">
        <v>0</v>
      </c>
      <c r="AL16" s="192" t="b">
        <v>0</v>
      </c>
      <c r="AM16" s="192"/>
      <c r="AN16" s="199"/>
      <c r="AO16" s="199"/>
      <c r="AP16" s="199"/>
      <c r="AQ16" s="199"/>
      <c r="AR16" s="199"/>
      <c r="AS16" s="199"/>
      <c r="AT16" s="199"/>
      <c r="AU16" s="199"/>
    </row>
    <row r="17">
      <c r="A17" s="176"/>
      <c r="B17" s="162">
        <v>4.4161598E7</v>
      </c>
      <c r="C17" s="177">
        <v>44252.94685978009</v>
      </c>
      <c r="D17" s="162" t="s">
        <v>1698</v>
      </c>
      <c r="E17" s="162" t="s">
        <v>1699</v>
      </c>
      <c r="F17" s="178">
        <v>37432.0</v>
      </c>
      <c r="G17" s="162" t="s">
        <v>1700</v>
      </c>
      <c r="H17" s="162" t="s">
        <v>1618</v>
      </c>
      <c r="I17" s="162" t="s">
        <v>1701</v>
      </c>
      <c r="J17" s="162" t="s">
        <v>1620</v>
      </c>
      <c r="K17" s="162" t="s">
        <v>1702</v>
      </c>
      <c r="L17" s="162" t="s">
        <v>1634</v>
      </c>
      <c r="M17" s="162" t="s">
        <v>1698</v>
      </c>
      <c r="N17" s="162" t="s">
        <v>1703</v>
      </c>
      <c r="O17" s="162" t="s">
        <v>59</v>
      </c>
      <c r="P17" s="162" t="s">
        <v>1704</v>
      </c>
      <c r="Q17" s="162" t="s">
        <v>1637</v>
      </c>
      <c r="R17" s="161"/>
      <c r="S17" s="180" t="s">
        <v>1705</v>
      </c>
      <c r="T17" s="162" t="s">
        <v>1706</v>
      </c>
      <c r="U17" s="162" t="s">
        <v>1662</v>
      </c>
      <c r="V17" s="176" t="s">
        <v>1707</v>
      </c>
      <c r="W17" s="162" t="s">
        <v>1708</v>
      </c>
      <c r="X17" s="162" t="s">
        <v>1709</v>
      </c>
      <c r="Y17" s="179" t="s">
        <v>1710</v>
      </c>
      <c r="Z17" s="179">
        <v>18.0</v>
      </c>
      <c r="AA17" s="162" t="s">
        <v>1711</v>
      </c>
      <c r="AB17" s="162"/>
      <c r="AC17" s="161"/>
      <c r="AD17" s="162" t="s">
        <v>1712</v>
      </c>
      <c r="AE17" s="161"/>
      <c r="AF17" s="184">
        <v>44295.0</v>
      </c>
      <c r="AG17" s="185">
        <f t="shared" ref="AG17:AG25" si="3">DATE(YEAR(AF17),MONTH(AF17)+1,DAY(AF17)+15)</f>
        <v>44340</v>
      </c>
      <c r="AH17" s="186">
        <f t="shared" ref="AH17:AH25" si="4">DATE(YEAR(AF17),MONTH(AF17)+3,DAY(AF17))</f>
        <v>44386</v>
      </c>
      <c r="AI17" s="162" t="b">
        <v>1</v>
      </c>
      <c r="AJ17" s="161" t="b">
        <v>0</v>
      </c>
      <c r="AK17" s="161" t="b">
        <v>0</v>
      </c>
      <c r="AL17" s="161" t="b">
        <v>0</v>
      </c>
      <c r="AM17" s="161"/>
      <c r="AN17" s="149"/>
      <c r="AO17" s="149"/>
      <c r="AP17" s="149"/>
      <c r="AQ17" s="149"/>
      <c r="AR17" s="149"/>
      <c r="AS17" s="149"/>
      <c r="AT17" s="149"/>
      <c r="AU17" s="149"/>
    </row>
    <row r="18">
      <c r="A18" s="176"/>
      <c r="B18" s="162">
        <v>4.147178E7</v>
      </c>
      <c r="C18" s="177">
        <v>44257.57292315972</v>
      </c>
      <c r="D18" s="162" t="s">
        <v>1713</v>
      </c>
      <c r="E18" s="162" t="s">
        <v>1714</v>
      </c>
      <c r="F18" s="178">
        <v>36003.0</v>
      </c>
      <c r="G18" s="162" t="s">
        <v>391</v>
      </c>
      <c r="H18" s="162" t="s">
        <v>1678</v>
      </c>
      <c r="I18" s="162" t="s">
        <v>1715</v>
      </c>
      <c r="J18" s="162" t="s">
        <v>1620</v>
      </c>
      <c r="K18" s="162" t="s">
        <v>1716</v>
      </c>
      <c r="L18" s="162" t="s">
        <v>1680</v>
      </c>
      <c r="M18" s="162" t="s">
        <v>1713</v>
      </c>
      <c r="N18" s="162" t="s">
        <v>1717</v>
      </c>
      <c r="O18" s="162" t="s">
        <v>63</v>
      </c>
      <c r="P18" s="162" t="s">
        <v>1718</v>
      </c>
      <c r="Q18" s="162" t="s">
        <v>1719</v>
      </c>
      <c r="R18" s="161"/>
      <c r="S18" s="180" t="s">
        <v>1720</v>
      </c>
      <c r="T18" s="162" t="s">
        <v>1721</v>
      </c>
      <c r="U18" s="162" t="s">
        <v>1662</v>
      </c>
      <c r="V18" s="162" t="s">
        <v>1722</v>
      </c>
      <c r="W18" s="162" t="s">
        <v>1723</v>
      </c>
      <c r="X18" s="162" t="s">
        <v>1724</v>
      </c>
      <c r="Y18" s="179" t="s">
        <v>1725</v>
      </c>
      <c r="Z18" s="179">
        <v>22.0</v>
      </c>
      <c r="AA18" s="162" t="s">
        <v>1711</v>
      </c>
      <c r="AB18" s="162"/>
      <c r="AC18" s="161"/>
      <c r="AD18" s="162" t="s">
        <v>63</v>
      </c>
      <c r="AE18" s="161"/>
      <c r="AF18" s="184">
        <v>44295.0</v>
      </c>
      <c r="AG18" s="185">
        <f t="shared" si="3"/>
        <v>44340</v>
      </c>
      <c r="AH18" s="186">
        <f t="shared" si="4"/>
        <v>44386</v>
      </c>
      <c r="AI18" s="162" t="b">
        <v>1</v>
      </c>
      <c r="AJ18" s="161" t="b">
        <v>0</v>
      </c>
      <c r="AK18" s="161" t="b">
        <v>0</v>
      </c>
      <c r="AL18" s="161" t="b">
        <v>0</v>
      </c>
      <c r="AM18" s="161"/>
      <c r="AN18" s="149"/>
      <c r="AO18" s="149"/>
      <c r="AP18" s="149"/>
      <c r="AQ18" s="149"/>
      <c r="AR18" s="149"/>
      <c r="AS18" s="149"/>
      <c r="AT18" s="149"/>
      <c r="AU18" s="149"/>
    </row>
    <row r="19">
      <c r="A19" s="176"/>
      <c r="B19" s="162">
        <v>3.5972544E7</v>
      </c>
      <c r="C19" s="177">
        <v>44258.94379331019</v>
      </c>
      <c r="D19" s="162" t="s">
        <v>1726</v>
      </c>
      <c r="E19" s="162" t="s">
        <v>1727</v>
      </c>
      <c r="F19" s="178">
        <v>33370.0</v>
      </c>
      <c r="G19" s="162" t="s">
        <v>391</v>
      </c>
      <c r="H19" s="162" t="s">
        <v>1678</v>
      </c>
      <c r="I19" s="162" t="s">
        <v>1728</v>
      </c>
      <c r="J19" s="162" t="s">
        <v>1620</v>
      </c>
      <c r="K19" s="162" t="s">
        <v>1729</v>
      </c>
      <c r="L19" s="162" t="s">
        <v>1668</v>
      </c>
      <c r="M19" s="162" t="s">
        <v>1730</v>
      </c>
      <c r="N19" s="162" t="s">
        <v>1731</v>
      </c>
      <c r="O19" s="162" t="s">
        <v>63</v>
      </c>
      <c r="P19" s="162" t="s">
        <v>1732</v>
      </c>
      <c r="Q19" s="162" t="s">
        <v>1637</v>
      </c>
      <c r="R19" s="161"/>
      <c r="S19" s="180" t="s">
        <v>1733</v>
      </c>
      <c r="T19" s="162" t="s">
        <v>1734</v>
      </c>
      <c r="U19" s="162" t="s">
        <v>1685</v>
      </c>
      <c r="V19" s="162" t="s">
        <v>1735</v>
      </c>
      <c r="W19" s="162" t="s">
        <v>1708</v>
      </c>
      <c r="X19" s="162" t="s">
        <v>1736</v>
      </c>
      <c r="Y19" s="179" t="s">
        <v>1737</v>
      </c>
      <c r="Z19" s="179">
        <v>29.0</v>
      </c>
      <c r="AA19" s="162" t="s">
        <v>1711</v>
      </c>
      <c r="AB19" s="161"/>
      <c r="AC19" s="161"/>
      <c r="AD19" s="162" t="s">
        <v>63</v>
      </c>
      <c r="AE19" s="161"/>
      <c r="AF19" s="184">
        <v>44295.0</v>
      </c>
      <c r="AG19" s="185">
        <f t="shared" si="3"/>
        <v>44340</v>
      </c>
      <c r="AH19" s="186">
        <f t="shared" si="4"/>
        <v>44386</v>
      </c>
      <c r="AI19" s="162" t="b">
        <v>1</v>
      </c>
      <c r="AJ19" s="161" t="b">
        <v>0</v>
      </c>
      <c r="AK19" s="161" t="b">
        <v>0</v>
      </c>
      <c r="AL19" s="161" t="b">
        <v>0</v>
      </c>
      <c r="AM19" s="161"/>
      <c r="AN19" s="149"/>
      <c r="AO19" s="149"/>
      <c r="AP19" s="149"/>
      <c r="AQ19" s="149"/>
      <c r="AR19" s="149"/>
      <c r="AS19" s="149"/>
      <c r="AT19" s="149"/>
      <c r="AU19" s="149"/>
    </row>
    <row r="20">
      <c r="A20" s="176"/>
      <c r="B20" s="162">
        <v>3.9287357E7</v>
      </c>
      <c r="C20" s="177">
        <v>44259.60480729167</v>
      </c>
      <c r="D20" s="162" t="s">
        <v>1738</v>
      </c>
      <c r="E20" s="179" t="s">
        <v>1739</v>
      </c>
      <c r="F20" s="178">
        <v>35003.0</v>
      </c>
      <c r="G20" s="162" t="s">
        <v>1740</v>
      </c>
      <c r="H20" s="162" t="s">
        <v>1741</v>
      </c>
      <c r="I20" s="162">
        <v>1.130232765E9</v>
      </c>
      <c r="J20" s="162" t="s">
        <v>1646</v>
      </c>
      <c r="K20" s="162" t="s">
        <v>1742</v>
      </c>
      <c r="L20" s="162" t="s">
        <v>1680</v>
      </c>
      <c r="M20" s="179" t="s">
        <v>1743</v>
      </c>
      <c r="N20" s="162" t="s">
        <v>1744</v>
      </c>
      <c r="O20" s="162" t="s">
        <v>57</v>
      </c>
      <c r="P20" s="162" t="s">
        <v>1745</v>
      </c>
      <c r="Q20" s="162" t="s">
        <v>1637</v>
      </c>
      <c r="R20" s="161"/>
      <c r="S20" s="180" t="s">
        <v>1746</v>
      </c>
      <c r="T20" s="162" t="s">
        <v>1747</v>
      </c>
      <c r="U20" s="162" t="s">
        <v>1685</v>
      </c>
      <c r="V20" s="162" t="s">
        <v>1748</v>
      </c>
      <c r="W20" s="162" t="s">
        <v>1749</v>
      </c>
      <c r="X20" s="162" t="s">
        <v>1750</v>
      </c>
      <c r="Y20" s="179" t="s">
        <v>1751</v>
      </c>
      <c r="Z20" s="179">
        <v>25.0</v>
      </c>
      <c r="AA20" s="162" t="s">
        <v>1627</v>
      </c>
      <c r="AB20" s="162"/>
      <c r="AC20" s="161"/>
      <c r="AD20" s="200" t="s">
        <v>1752</v>
      </c>
      <c r="AE20" s="161"/>
      <c r="AF20" s="184">
        <v>44267.0</v>
      </c>
      <c r="AG20" s="185">
        <f t="shared" si="3"/>
        <v>44313</v>
      </c>
      <c r="AH20" s="186">
        <f t="shared" si="4"/>
        <v>44359</v>
      </c>
      <c r="AI20" s="161" t="b">
        <v>0</v>
      </c>
      <c r="AJ20" s="161" t="b">
        <v>0</v>
      </c>
      <c r="AK20" s="161" t="b">
        <v>0</v>
      </c>
      <c r="AL20" s="161" t="b">
        <v>0</v>
      </c>
      <c r="AM20" s="161"/>
      <c r="AN20" s="149"/>
      <c r="AO20" s="149"/>
      <c r="AP20" s="149"/>
      <c r="AQ20" s="149"/>
      <c r="AR20" s="149"/>
      <c r="AS20" s="149"/>
      <c r="AT20" s="149"/>
      <c r="AU20" s="149"/>
    </row>
    <row r="21">
      <c r="A21" s="176"/>
      <c r="B21" s="162">
        <v>4.1130549E7</v>
      </c>
      <c r="C21" s="177">
        <v>44259.62810930556</v>
      </c>
      <c r="D21" s="162" t="s">
        <v>1753</v>
      </c>
      <c r="E21" s="162" t="s">
        <v>1754</v>
      </c>
      <c r="F21" s="178">
        <v>36304.0</v>
      </c>
      <c r="G21" s="162" t="s">
        <v>1755</v>
      </c>
      <c r="H21" s="162" t="s">
        <v>1756</v>
      </c>
      <c r="I21" s="162">
        <v>1.155014672E9</v>
      </c>
      <c r="J21" s="162" t="s">
        <v>1646</v>
      </c>
      <c r="K21" s="162" t="s">
        <v>1757</v>
      </c>
      <c r="L21" s="162" t="s">
        <v>1668</v>
      </c>
      <c r="M21" s="179" t="s">
        <v>1758</v>
      </c>
      <c r="N21" s="162" t="s">
        <v>1759</v>
      </c>
      <c r="O21" s="162" t="s">
        <v>63</v>
      </c>
      <c r="P21" s="162" t="s">
        <v>1760</v>
      </c>
      <c r="Q21" s="162" t="s">
        <v>1761</v>
      </c>
      <c r="R21" s="161"/>
      <c r="S21" s="180" t="s">
        <v>1762</v>
      </c>
      <c r="T21" s="162" t="s">
        <v>1763</v>
      </c>
      <c r="U21" s="162" t="s">
        <v>1685</v>
      </c>
      <c r="V21" s="162" t="s">
        <v>1764</v>
      </c>
      <c r="W21" s="162" t="s">
        <v>1708</v>
      </c>
      <c r="X21" s="162">
        <v>1.155014672E9</v>
      </c>
      <c r="Y21" s="179" t="s">
        <v>1765</v>
      </c>
      <c r="Z21" s="179">
        <v>21.0</v>
      </c>
      <c r="AA21" s="162" t="s">
        <v>1627</v>
      </c>
      <c r="AB21" s="162"/>
      <c r="AC21" s="161"/>
      <c r="AD21" s="183" t="s">
        <v>1628</v>
      </c>
      <c r="AE21" s="161"/>
      <c r="AF21" s="184">
        <v>44391.0</v>
      </c>
      <c r="AG21" s="185">
        <f t="shared" si="3"/>
        <v>44437</v>
      </c>
      <c r="AH21" s="186">
        <f t="shared" si="4"/>
        <v>44483</v>
      </c>
      <c r="AI21" s="162" t="b">
        <v>0</v>
      </c>
      <c r="AJ21" s="162" t="b">
        <v>0</v>
      </c>
      <c r="AK21" s="162" t="b">
        <v>1</v>
      </c>
      <c r="AL21" s="162" t="b">
        <v>1</v>
      </c>
      <c r="AM21" s="161"/>
      <c r="AN21" s="149"/>
      <c r="AO21" s="149"/>
      <c r="AP21" s="149"/>
      <c r="AQ21" s="149"/>
      <c r="AR21" s="149"/>
      <c r="AS21" s="149"/>
      <c r="AT21" s="149"/>
      <c r="AU21" s="149"/>
    </row>
    <row r="22">
      <c r="A22" s="176"/>
      <c r="B22" s="162">
        <v>3.851712E7</v>
      </c>
      <c r="C22" s="201">
        <v>44259.62906399305</v>
      </c>
      <c r="D22" s="179" t="s">
        <v>1766</v>
      </c>
      <c r="E22" s="162" t="s">
        <v>1767</v>
      </c>
      <c r="F22" s="178">
        <v>35015.0</v>
      </c>
      <c r="G22" s="162" t="s">
        <v>391</v>
      </c>
      <c r="H22" s="162" t="s">
        <v>1618</v>
      </c>
      <c r="I22" s="162" t="s">
        <v>1768</v>
      </c>
      <c r="J22" s="162" t="s">
        <v>1620</v>
      </c>
      <c r="K22" s="162" t="s">
        <v>1769</v>
      </c>
      <c r="L22" s="162" t="s">
        <v>1668</v>
      </c>
      <c r="M22" s="162" t="s">
        <v>1766</v>
      </c>
      <c r="N22" s="162" t="s">
        <v>1770</v>
      </c>
      <c r="O22" s="162" t="s">
        <v>59</v>
      </c>
      <c r="P22" s="162" t="s">
        <v>1771</v>
      </c>
      <c r="Q22" s="162" t="s">
        <v>1772</v>
      </c>
      <c r="R22" s="161"/>
      <c r="S22" s="180" t="s">
        <v>1773</v>
      </c>
      <c r="T22" s="162" t="s">
        <v>1774</v>
      </c>
      <c r="U22" s="162" t="s">
        <v>1662</v>
      </c>
      <c r="V22" s="162" t="s">
        <v>1775</v>
      </c>
      <c r="W22" s="162" t="s">
        <v>1776</v>
      </c>
      <c r="X22" s="162" t="s">
        <v>1777</v>
      </c>
      <c r="Y22" s="179" t="s">
        <v>1778</v>
      </c>
      <c r="Z22" s="179">
        <v>25.0</v>
      </c>
      <c r="AA22" s="162" t="s">
        <v>1686</v>
      </c>
      <c r="AB22" s="161"/>
      <c r="AC22" s="161"/>
      <c r="AD22" s="162" t="s">
        <v>1640</v>
      </c>
      <c r="AE22" s="161"/>
      <c r="AF22" s="202">
        <v>44398.0</v>
      </c>
      <c r="AG22" s="185">
        <f t="shared" si="3"/>
        <v>44444</v>
      </c>
      <c r="AH22" s="186">
        <f t="shared" si="4"/>
        <v>44490</v>
      </c>
      <c r="AI22" s="161" t="b">
        <v>0</v>
      </c>
      <c r="AJ22" s="161" t="b">
        <v>0</v>
      </c>
      <c r="AK22" s="161" t="b">
        <v>0</v>
      </c>
      <c r="AL22" s="161" t="b">
        <v>0</v>
      </c>
      <c r="AM22" s="161"/>
      <c r="AN22" s="149"/>
      <c r="AO22" s="149"/>
      <c r="AP22" s="149"/>
      <c r="AQ22" s="149"/>
      <c r="AR22" s="149"/>
      <c r="AS22" s="149"/>
      <c r="AT22" s="149"/>
      <c r="AU22" s="149"/>
    </row>
    <row r="23">
      <c r="A23" s="203"/>
      <c r="B23" s="204">
        <v>4.3918583E7</v>
      </c>
      <c r="C23" s="201">
        <v>44259.66651368055</v>
      </c>
      <c r="D23" s="179" t="s">
        <v>1779</v>
      </c>
      <c r="E23" s="162" t="s">
        <v>1780</v>
      </c>
      <c r="F23" s="178">
        <v>37427.0</v>
      </c>
      <c r="G23" s="162" t="s">
        <v>391</v>
      </c>
      <c r="H23" s="162" t="s">
        <v>1781</v>
      </c>
      <c r="I23" s="162" t="s">
        <v>1782</v>
      </c>
      <c r="J23" s="162" t="s">
        <v>1620</v>
      </c>
      <c r="K23" s="162" t="s">
        <v>1783</v>
      </c>
      <c r="L23" s="162" t="s">
        <v>1634</v>
      </c>
      <c r="M23" s="162" t="s">
        <v>1779</v>
      </c>
      <c r="N23" s="162" t="s">
        <v>1784</v>
      </c>
      <c r="O23" s="162" t="s">
        <v>59</v>
      </c>
      <c r="P23" s="162" t="s">
        <v>1785</v>
      </c>
      <c r="Q23" s="162" t="s">
        <v>1637</v>
      </c>
      <c r="R23" s="161"/>
      <c r="S23" s="180" t="s">
        <v>1786</v>
      </c>
      <c r="T23" s="162" t="s">
        <v>1787</v>
      </c>
      <c r="U23" s="162" t="s">
        <v>1788</v>
      </c>
      <c r="V23" s="162" t="s">
        <v>1789</v>
      </c>
      <c r="W23" s="162" t="s">
        <v>1790</v>
      </c>
      <c r="X23" s="162" t="s">
        <v>1791</v>
      </c>
      <c r="Y23" s="179" t="s">
        <v>1792</v>
      </c>
      <c r="Z23" s="179">
        <v>18.0</v>
      </c>
      <c r="AA23" s="162" t="s">
        <v>1686</v>
      </c>
      <c r="AB23" s="161"/>
      <c r="AC23" s="161"/>
      <c r="AD23" s="162" t="s">
        <v>1640</v>
      </c>
      <c r="AE23" s="161"/>
      <c r="AF23" s="202">
        <v>44398.0</v>
      </c>
      <c r="AG23" s="185">
        <f t="shared" si="3"/>
        <v>44444</v>
      </c>
      <c r="AH23" s="186">
        <f t="shared" si="4"/>
        <v>44490</v>
      </c>
      <c r="AI23" s="161" t="b">
        <v>0</v>
      </c>
      <c r="AJ23" s="161" t="b">
        <v>0</v>
      </c>
      <c r="AK23" s="161" t="b">
        <v>0</v>
      </c>
      <c r="AL23" s="161" t="b">
        <v>0</v>
      </c>
      <c r="AM23" s="161"/>
      <c r="AN23" s="149"/>
      <c r="AO23" s="149"/>
      <c r="AP23" s="149"/>
      <c r="AQ23" s="149"/>
      <c r="AR23" s="149"/>
      <c r="AS23" s="149"/>
      <c r="AT23" s="149"/>
      <c r="AU23" s="149"/>
    </row>
    <row r="24">
      <c r="A24" s="176"/>
      <c r="B24" s="162">
        <v>3.8483368E7</v>
      </c>
      <c r="C24" s="177">
        <v>44259.852550474534</v>
      </c>
      <c r="D24" s="162" t="s">
        <v>1793</v>
      </c>
      <c r="E24" s="162" t="s">
        <v>1794</v>
      </c>
      <c r="F24" s="178">
        <v>34687.0</v>
      </c>
      <c r="G24" s="162" t="s">
        <v>674</v>
      </c>
      <c r="H24" s="162" t="s">
        <v>1795</v>
      </c>
      <c r="I24" s="162" t="s">
        <v>1796</v>
      </c>
      <c r="J24" s="162" t="s">
        <v>1620</v>
      </c>
      <c r="K24" s="162" t="s">
        <v>1797</v>
      </c>
      <c r="L24" s="162" t="s">
        <v>1622</v>
      </c>
      <c r="M24" s="179" t="s">
        <v>1793</v>
      </c>
      <c r="N24" s="162" t="s">
        <v>1798</v>
      </c>
      <c r="O24" s="162" t="s">
        <v>59</v>
      </c>
      <c r="P24" s="162" t="s">
        <v>1799</v>
      </c>
      <c r="Q24" s="162" t="s">
        <v>1637</v>
      </c>
      <c r="R24" s="161"/>
      <c r="S24" s="180" t="s">
        <v>1800</v>
      </c>
      <c r="T24" s="162" t="s">
        <v>1747</v>
      </c>
      <c r="U24" s="162" t="s">
        <v>1801</v>
      </c>
      <c r="V24" s="162" t="s">
        <v>1802</v>
      </c>
      <c r="W24" s="162" t="s">
        <v>1803</v>
      </c>
      <c r="X24" s="162" t="s">
        <v>1804</v>
      </c>
      <c r="Y24" s="179" t="s">
        <v>1805</v>
      </c>
      <c r="Z24" s="179">
        <v>26.0</v>
      </c>
      <c r="AA24" s="162" t="s">
        <v>1627</v>
      </c>
      <c r="AB24" s="162"/>
      <c r="AC24" s="161"/>
      <c r="AD24" s="183" t="s">
        <v>1640</v>
      </c>
      <c r="AE24" s="161"/>
      <c r="AF24" s="184">
        <v>44267.0</v>
      </c>
      <c r="AG24" s="185">
        <f t="shared" si="3"/>
        <v>44313</v>
      </c>
      <c r="AH24" s="186">
        <f t="shared" si="4"/>
        <v>44359</v>
      </c>
      <c r="AI24" s="161" t="b">
        <v>0</v>
      </c>
      <c r="AJ24" s="161" t="b">
        <v>0</v>
      </c>
      <c r="AK24" s="161" t="b">
        <v>0</v>
      </c>
      <c r="AL24" s="161" t="b">
        <v>0</v>
      </c>
      <c r="AM24" s="161"/>
      <c r="AN24" s="149"/>
      <c r="AO24" s="149"/>
      <c r="AP24" s="149"/>
      <c r="AQ24" s="149"/>
      <c r="AR24" s="149"/>
      <c r="AS24" s="149"/>
      <c r="AT24" s="149"/>
      <c r="AU24" s="149"/>
    </row>
    <row r="25">
      <c r="A25" s="203"/>
      <c r="B25" s="204">
        <v>3.46741E7</v>
      </c>
      <c r="C25" s="177">
        <v>44259.858755486115</v>
      </c>
      <c r="D25" s="162" t="s">
        <v>1806</v>
      </c>
      <c r="E25" s="162" t="s">
        <v>1807</v>
      </c>
      <c r="F25" s="178">
        <v>32819.0</v>
      </c>
      <c r="G25" s="162" t="s">
        <v>1808</v>
      </c>
      <c r="H25" s="162" t="s">
        <v>1809</v>
      </c>
      <c r="I25" s="162" t="s">
        <v>1810</v>
      </c>
      <c r="J25" s="162" t="s">
        <v>1620</v>
      </c>
      <c r="K25" s="162" t="s">
        <v>1811</v>
      </c>
      <c r="L25" s="162" t="s">
        <v>1622</v>
      </c>
      <c r="M25" s="179" t="s">
        <v>1806</v>
      </c>
      <c r="N25" s="162" t="s">
        <v>1812</v>
      </c>
      <c r="O25" s="162" t="s">
        <v>57</v>
      </c>
      <c r="P25" s="162" t="s">
        <v>1813</v>
      </c>
      <c r="Q25" s="162" t="s">
        <v>1814</v>
      </c>
      <c r="R25" s="161"/>
      <c r="S25" s="180" t="s">
        <v>1815</v>
      </c>
      <c r="T25" s="162" t="s">
        <v>1816</v>
      </c>
      <c r="U25" s="162" t="s">
        <v>1662</v>
      </c>
      <c r="V25" s="162" t="s">
        <v>1817</v>
      </c>
      <c r="W25" s="162" t="s">
        <v>1818</v>
      </c>
      <c r="X25" s="162" t="s">
        <v>1819</v>
      </c>
      <c r="Y25" s="179" t="s">
        <v>1805</v>
      </c>
      <c r="Z25" s="179">
        <v>31.0</v>
      </c>
      <c r="AA25" s="162" t="s">
        <v>1627</v>
      </c>
      <c r="AB25" s="162"/>
      <c r="AC25" s="161"/>
      <c r="AD25" s="183" t="s">
        <v>1640</v>
      </c>
      <c r="AE25" s="161"/>
      <c r="AF25" s="184">
        <v>44267.0</v>
      </c>
      <c r="AG25" s="185">
        <f t="shared" si="3"/>
        <v>44313</v>
      </c>
      <c r="AH25" s="186">
        <f t="shared" si="4"/>
        <v>44359</v>
      </c>
      <c r="AI25" s="161" t="b">
        <v>0</v>
      </c>
      <c r="AJ25" s="162" t="b">
        <v>1</v>
      </c>
      <c r="AK25" s="161" t="b">
        <v>0</v>
      </c>
      <c r="AL25" s="161" t="b">
        <v>0</v>
      </c>
      <c r="AM25" s="161"/>
      <c r="AN25" s="149"/>
      <c r="AO25" s="149"/>
      <c r="AP25" s="149"/>
      <c r="AQ25" s="149"/>
      <c r="AR25" s="149"/>
      <c r="AS25" s="149"/>
      <c r="AT25" s="149"/>
      <c r="AU25" s="149"/>
    </row>
    <row r="26">
      <c r="A26" s="176"/>
      <c r="B26" s="162">
        <v>4.1824768E7</v>
      </c>
      <c r="C26" s="177">
        <v>44260.52026884259</v>
      </c>
      <c r="D26" s="162" t="s">
        <v>1820</v>
      </c>
      <c r="E26" s="162" t="s">
        <v>1821</v>
      </c>
      <c r="F26" s="178">
        <v>36256.0</v>
      </c>
      <c r="G26" s="162" t="s">
        <v>391</v>
      </c>
      <c r="H26" s="162" t="s">
        <v>1822</v>
      </c>
      <c r="I26" s="162" t="s">
        <v>1823</v>
      </c>
      <c r="J26" s="162" t="s">
        <v>1646</v>
      </c>
      <c r="K26" s="162" t="s">
        <v>1824</v>
      </c>
      <c r="L26" s="162" t="s">
        <v>1680</v>
      </c>
      <c r="M26" s="162" t="s">
        <v>1820</v>
      </c>
      <c r="N26" s="162" t="s">
        <v>1825</v>
      </c>
      <c r="O26" s="162" t="s">
        <v>57</v>
      </c>
      <c r="P26" s="162" t="s">
        <v>1826</v>
      </c>
      <c r="Q26" s="162" t="s">
        <v>1651</v>
      </c>
      <c r="R26" s="161"/>
      <c r="S26" s="180" t="s">
        <v>1827</v>
      </c>
      <c r="T26" s="162" t="s">
        <v>1828</v>
      </c>
      <c r="U26" s="162" t="s">
        <v>1829</v>
      </c>
      <c r="V26" s="162" t="s">
        <v>1830</v>
      </c>
      <c r="W26" s="162" t="s">
        <v>1831</v>
      </c>
      <c r="X26" s="162" t="s">
        <v>1832</v>
      </c>
      <c r="Y26" s="179" t="s">
        <v>1792</v>
      </c>
      <c r="Z26" s="179">
        <v>21.0</v>
      </c>
      <c r="AA26" s="162" t="s">
        <v>1833</v>
      </c>
      <c r="AB26" s="162" t="s">
        <v>1834</v>
      </c>
      <c r="AC26" s="161"/>
      <c r="AD26" s="161"/>
      <c r="AE26" s="161"/>
      <c r="AF26" s="161"/>
      <c r="AG26" s="161"/>
      <c r="AH26" s="161"/>
      <c r="AI26" s="161" t="b">
        <v>0</v>
      </c>
      <c r="AJ26" s="161" t="b">
        <v>0</v>
      </c>
      <c r="AK26" s="161" t="b">
        <v>0</v>
      </c>
      <c r="AL26" s="161" t="b">
        <v>0</v>
      </c>
      <c r="AM26" s="161"/>
      <c r="AN26" s="149"/>
      <c r="AO26" s="149"/>
      <c r="AP26" s="149"/>
      <c r="AQ26" s="149"/>
      <c r="AR26" s="149"/>
      <c r="AS26" s="149"/>
      <c r="AT26" s="149"/>
      <c r="AU26" s="149"/>
    </row>
    <row r="27">
      <c r="A27" s="176"/>
      <c r="B27" s="162">
        <v>4.4237395E7</v>
      </c>
      <c r="C27" s="177">
        <v>44260.88104057871</v>
      </c>
      <c r="D27" s="162" t="s">
        <v>1835</v>
      </c>
      <c r="E27" s="162" t="s">
        <v>1836</v>
      </c>
      <c r="F27" s="178">
        <v>37707.0</v>
      </c>
      <c r="G27" s="162" t="s">
        <v>391</v>
      </c>
      <c r="H27" s="162" t="s">
        <v>1837</v>
      </c>
      <c r="I27" s="162" t="s">
        <v>1838</v>
      </c>
      <c r="J27" s="162" t="s">
        <v>1620</v>
      </c>
      <c r="K27" s="162" t="s">
        <v>1839</v>
      </c>
      <c r="L27" s="162" t="s">
        <v>1622</v>
      </c>
      <c r="M27" s="179" t="s">
        <v>1840</v>
      </c>
      <c r="N27" s="162" t="s">
        <v>1841</v>
      </c>
      <c r="O27" s="162" t="s">
        <v>63</v>
      </c>
      <c r="P27" s="162" t="s">
        <v>1842</v>
      </c>
      <c r="Q27" s="162" t="s">
        <v>1842</v>
      </c>
      <c r="R27" s="161"/>
      <c r="S27" s="180" t="s">
        <v>1843</v>
      </c>
      <c r="T27" s="162" t="s">
        <v>1661</v>
      </c>
      <c r="U27" s="162" t="s">
        <v>1662</v>
      </c>
      <c r="V27" s="162" t="s">
        <v>1844</v>
      </c>
      <c r="W27" s="162" t="s">
        <v>1831</v>
      </c>
      <c r="X27" s="162" t="s">
        <v>1845</v>
      </c>
      <c r="Y27" s="179" t="s">
        <v>1792</v>
      </c>
      <c r="Z27" s="179">
        <v>17.0</v>
      </c>
      <c r="AA27" s="162" t="s">
        <v>1627</v>
      </c>
      <c r="AB27" s="161"/>
      <c r="AC27" s="161"/>
      <c r="AD27" s="183" t="s">
        <v>1640</v>
      </c>
      <c r="AE27" s="161"/>
      <c r="AF27" s="184">
        <v>44267.0</v>
      </c>
      <c r="AG27" s="185">
        <f t="shared" ref="AG27:AG32" si="5">DATE(YEAR(AF27),MONTH(AF27)+1,DAY(AF27)+15)</f>
        <v>44313</v>
      </c>
      <c r="AH27" s="186">
        <f t="shared" ref="AH27:AH32" si="6">DATE(YEAR(AF27),MONTH(AF27)+3,DAY(AF27))</f>
        <v>44359</v>
      </c>
      <c r="AI27" s="162" t="b">
        <v>1</v>
      </c>
      <c r="AJ27" s="162" t="b">
        <v>1</v>
      </c>
      <c r="AK27" s="161" t="b">
        <v>0</v>
      </c>
      <c r="AL27" s="161" t="b">
        <v>0</v>
      </c>
      <c r="AM27" s="161"/>
      <c r="AN27" s="149"/>
      <c r="AO27" s="149"/>
      <c r="AP27" s="149"/>
      <c r="AQ27" s="149"/>
      <c r="AR27" s="149"/>
      <c r="AS27" s="149"/>
      <c r="AT27" s="149"/>
      <c r="AU27" s="149"/>
    </row>
    <row r="28">
      <c r="A28" s="176"/>
      <c r="B28" s="162">
        <v>3.9352861E7</v>
      </c>
      <c r="C28" s="177">
        <v>44262.8846940625</v>
      </c>
      <c r="D28" s="162" t="s">
        <v>1846</v>
      </c>
      <c r="E28" s="162" t="s">
        <v>1847</v>
      </c>
      <c r="F28" s="178">
        <v>35005.0</v>
      </c>
      <c r="G28" s="162" t="s">
        <v>391</v>
      </c>
      <c r="H28" s="162" t="s">
        <v>1848</v>
      </c>
      <c r="I28" s="162" t="s">
        <v>1849</v>
      </c>
      <c r="J28" s="162" t="s">
        <v>1620</v>
      </c>
      <c r="K28" s="162" t="s">
        <v>1850</v>
      </c>
      <c r="L28" s="162" t="s">
        <v>1668</v>
      </c>
      <c r="M28" s="179" t="s">
        <v>1846</v>
      </c>
      <c r="N28" s="162" t="s">
        <v>1851</v>
      </c>
      <c r="O28" s="162" t="s">
        <v>57</v>
      </c>
      <c r="P28" s="162" t="s">
        <v>1852</v>
      </c>
      <c r="Q28" s="162" t="s">
        <v>1651</v>
      </c>
      <c r="R28" s="161"/>
      <c r="S28" s="180" t="s">
        <v>1853</v>
      </c>
      <c r="T28" s="162" t="s">
        <v>1854</v>
      </c>
      <c r="U28" s="162" t="s">
        <v>1662</v>
      </c>
      <c r="V28" s="162" t="s">
        <v>1855</v>
      </c>
      <c r="W28" s="162" t="s">
        <v>1776</v>
      </c>
      <c r="X28" s="162" t="s">
        <v>1856</v>
      </c>
      <c r="Y28" s="179" t="s">
        <v>1857</v>
      </c>
      <c r="Z28" s="179">
        <v>25.0</v>
      </c>
      <c r="AA28" s="162" t="s">
        <v>1627</v>
      </c>
      <c r="AB28" s="161"/>
      <c r="AC28" s="161"/>
      <c r="AD28" s="183" t="s">
        <v>1640</v>
      </c>
      <c r="AE28" s="161"/>
      <c r="AF28" s="184">
        <v>44267.0</v>
      </c>
      <c r="AG28" s="185">
        <f t="shared" si="5"/>
        <v>44313</v>
      </c>
      <c r="AH28" s="186">
        <f t="shared" si="6"/>
        <v>44359</v>
      </c>
      <c r="AI28" s="162" t="b">
        <v>1</v>
      </c>
      <c r="AJ28" s="162" t="b">
        <v>1</v>
      </c>
      <c r="AK28" s="161" t="b">
        <v>0</v>
      </c>
      <c r="AL28" s="161" t="b">
        <v>0</v>
      </c>
      <c r="AM28" s="161"/>
      <c r="AN28" s="149"/>
      <c r="AO28" s="149"/>
      <c r="AP28" s="149"/>
      <c r="AQ28" s="149"/>
      <c r="AR28" s="149"/>
      <c r="AS28" s="149"/>
      <c r="AT28" s="149"/>
      <c r="AU28" s="149"/>
    </row>
    <row r="29">
      <c r="A29" s="176"/>
      <c r="B29" s="162">
        <v>4.1003013E7</v>
      </c>
      <c r="C29" s="177">
        <v>44263.32354565972</v>
      </c>
      <c r="D29" s="162" t="s">
        <v>1858</v>
      </c>
      <c r="E29" s="162" t="s">
        <v>1859</v>
      </c>
      <c r="F29" s="178">
        <v>35856.0</v>
      </c>
      <c r="G29" s="162" t="s">
        <v>391</v>
      </c>
      <c r="H29" s="162" t="s">
        <v>1860</v>
      </c>
      <c r="I29" s="162" t="s">
        <v>1861</v>
      </c>
      <c r="J29" s="162" t="s">
        <v>1620</v>
      </c>
      <c r="K29" s="162" t="s">
        <v>1862</v>
      </c>
      <c r="L29" s="162" t="s">
        <v>1680</v>
      </c>
      <c r="M29" s="179" t="s">
        <v>1863</v>
      </c>
      <c r="N29" s="162" t="s">
        <v>1864</v>
      </c>
      <c r="O29" s="162" t="s">
        <v>63</v>
      </c>
      <c r="P29" s="162" t="s">
        <v>1865</v>
      </c>
      <c r="Q29" s="162" t="s">
        <v>1866</v>
      </c>
      <c r="R29" s="161"/>
      <c r="S29" s="180" t="s">
        <v>1867</v>
      </c>
      <c r="T29" s="162" t="s">
        <v>1868</v>
      </c>
      <c r="U29" s="162" t="s">
        <v>1662</v>
      </c>
      <c r="V29" s="162" t="s">
        <v>1869</v>
      </c>
      <c r="W29" s="162" t="s">
        <v>1870</v>
      </c>
      <c r="X29" s="162" t="s">
        <v>1871</v>
      </c>
      <c r="Y29" s="179" t="s">
        <v>1872</v>
      </c>
      <c r="Z29" s="179">
        <v>23.0</v>
      </c>
      <c r="AA29" s="162" t="s">
        <v>1627</v>
      </c>
      <c r="AB29" s="161"/>
      <c r="AC29" s="161"/>
      <c r="AD29" s="183" t="s">
        <v>1628</v>
      </c>
      <c r="AE29" s="161"/>
      <c r="AF29" s="184">
        <v>44267.0</v>
      </c>
      <c r="AG29" s="185">
        <f t="shared" si="5"/>
        <v>44313</v>
      </c>
      <c r="AH29" s="186">
        <f t="shared" si="6"/>
        <v>44359</v>
      </c>
      <c r="AI29" s="161" t="b">
        <v>0</v>
      </c>
      <c r="AJ29" s="162" t="b">
        <v>1</v>
      </c>
      <c r="AK29" s="161" t="b">
        <v>0</v>
      </c>
      <c r="AL29" s="161" t="b">
        <v>0</v>
      </c>
      <c r="AM29" s="161"/>
      <c r="AN29" s="149"/>
      <c r="AO29" s="149"/>
      <c r="AP29" s="149"/>
      <c r="AQ29" s="149"/>
      <c r="AR29" s="149"/>
      <c r="AS29" s="149"/>
      <c r="AT29" s="149"/>
      <c r="AU29" s="149"/>
    </row>
    <row r="30">
      <c r="A30" s="176"/>
      <c r="B30" s="162">
        <v>3.2236447E7</v>
      </c>
      <c r="C30" s="201">
        <v>44263.62995210648</v>
      </c>
      <c r="D30" s="179" t="s">
        <v>1873</v>
      </c>
      <c r="E30" s="162" t="s">
        <v>1874</v>
      </c>
      <c r="F30" s="178">
        <v>31476.0</v>
      </c>
      <c r="G30" s="162" t="s">
        <v>391</v>
      </c>
      <c r="H30" s="162" t="s">
        <v>1875</v>
      </c>
      <c r="I30" s="162" t="s">
        <v>1876</v>
      </c>
      <c r="J30" s="162" t="s">
        <v>1620</v>
      </c>
      <c r="K30" s="162" t="s">
        <v>1877</v>
      </c>
      <c r="L30" s="162" t="s">
        <v>1668</v>
      </c>
      <c r="M30" s="162" t="s">
        <v>1873</v>
      </c>
      <c r="N30" s="162" t="s">
        <v>1878</v>
      </c>
      <c r="O30" s="162" t="s">
        <v>59</v>
      </c>
      <c r="P30" s="162" t="s">
        <v>1879</v>
      </c>
      <c r="Q30" s="162" t="s">
        <v>1880</v>
      </c>
      <c r="R30" s="162" t="s">
        <v>1881</v>
      </c>
      <c r="S30" s="180" t="s">
        <v>1882</v>
      </c>
      <c r="T30" s="162" t="s">
        <v>1661</v>
      </c>
      <c r="U30" s="162" t="s">
        <v>1662</v>
      </c>
      <c r="V30" s="162" t="s">
        <v>1883</v>
      </c>
      <c r="W30" s="162" t="s">
        <v>1884</v>
      </c>
      <c r="X30" s="162">
        <v>5.4111559605589E13</v>
      </c>
      <c r="Y30" s="179" t="s">
        <v>1792</v>
      </c>
      <c r="Z30" s="179">
        <v>35.0</v>
      </c>
      <c r="AA30" s="162" t="s">
        <v>1711</v>
      </c>
      <c r="AB30" s="161"/>
      <c r="AC30" s="161"/>
      <c r="AD30" s="162" t="s">
        <v>1712</v>
      </c>
      <c r="AE30" s="161"/>
      <c r="AF30" s="184">
        <v>44295.0</v>
      </c>
      <c r="AG30" s="185">
        <f t="shared" si="5"/>
        <v>44340</v>
      </c>
      <c r="AH30" s="186">
        <f t="shared" si="6"/>
        <v>44386</v>
      </c>
      <c r="AI30" s="162" t="b">
        <v>1</v>
      </c>
      <c r="AJ30" s="161" t="b">
        <v>0</v>
      </c>
      <c r="AK30" s="161" t="b">
        <v>0</v>
      </c>
      <c r="AL30" s="161" t="b">
        <v>0</v>
      </c>
      <c r="AM30" s="161"/>
      <c r="AN30" s="149"/>
      <c r="AO30" s="149"/>
      <c r="AP30" s="149"/>
      <c r="AQ30" s="149"/>
      <c r="AR30" s="149"/>
      <c r="AS30" s="149"/>
      <c r="AT30" s="149"/>
      <c r="AU30" s="149"/>
    </row>
    <row r="31">
      <c r="A31" s="176"/>
      <c r="B31" s="162">
        <v>3.9339472E7</v>
      </c>
      <c r="C31" s="201">
        <v>44263.76439561343</v>
      </c>
      <c r="D31" s="179" t="s">
        <v>1885</v>
      </c>
      <c r="E31" s="162" t="s">
        <v>1886</v>
      </c>
      <c r="F31" s="178">
        <v>35040.0</v>
      </c>
      <c r="G31" s="162" t="s">
        <v>1740</v>
      </c>
      <c r="H31" s="162" t="s">
        <v>1887</v>
      </c>
      <c r="I31" s="162" t="s">
        <v>1888</v>
      </c>
      <c r="J31" s="162" t="s">
        <v>1646</v>
      </c>
      <c r="K31" s="162" t="s">
        <v>1889</v>
      </c>
      <c r="L31" s="162" t="s">
        <v>1668</v>
      </c>
      <c r="M31" s="162" t="s">
        <v>1885</v>
      </c>
      <c r="N31" s="162" t="s">
        <v>1890</v>
      </c>
      <c r="O31" s="162" t="s">
        <v>59</v>
      </c>
      <c r="P31" s="162" t="s">
        <v>1891</v>
      </c>
      <c r="Q31" s="162" t="s">
        <v>1892</v>
      </c>
      <c r="R31" s="161"/>
      <c r="S31" s="180" t="s">
        <v>1893</v>
      </c>
      <c r="T31" s="162" t="s">
        <v>1894</v>
      </c>
      <c r="U31" s="162" t="s">
        <v>1895</v>
      </c>
      <c r="V31" s="162" t="s">
        <v>1896</v>
      </c>
      <c r="W31" s="162" t="s">
        <v>1897</v>
      </c>
      <c r="X31" s="162" t="s">
        <v>1898</v>
      </c>
      <c r="Y31" s="179" t="s">
        <v>1805</v>
      </c>
      <c r="Z31" s="179">
        <v>25.0</v>
      </c>
      <c r="AA31" s="162" t="s">
        <v>1711</v>
      </c>
      <c r="AB31" s="161"/>
      <c r="AC31" s="161"/>
      <c r="AD31" s="162" t="s">
        <v>1712</v>
      </c>
      <c r="AE31" s="161"/>
      <c r="AF31" s="184">
        <v>44295.0</v>
      </c>
      <c r="AG31" s="185">
        <f t="shared" si="5"/>
        <v>44340</v>
      </c>
      <c r="AH31" s="186">
        <f t="shared" si="6"/>
        <v>44386</v>
      </c>
      <c r="AI31" s="161" t="b">
        <v>0</v>
      </c>
      <c r="AJ31" s="161" t="b">
        <v>0</v>
      </c>
      <c r="AK31" s="161" t="b">
        <v>0</v>
      </c>
      <c r="AL31" s="161" t="b">
        <v>0</v>
      </c>
      <c r="AM31" s="161"/>
      <c r="AN31" s="149"/>
      <c r="AO31" s="149"/>
      <c r="AP31" s="149"/>
      <c r="AQ31" s="149"/>
      <c r="AR31" s="149"/>
      <c r="AS31" s="149"/>
      <c r="AT31" s="149"/>
      <c r="AU31" s="149"/>
    </row>
    <row r="32">
      <c r="A32" s="203"/>
      <c r="B32" s="204">
        <v>3.6123398E7</v>
      </c>
      <c r="C32" s="201">
        <v>44266.71163644676</v>
      </c>
      <c r="D32" s="179" t="s">
        <v>1899</v>
      </c>
      <c r="E32" s="162" t="s">
        <v>1900</v>
      </c>
      <c r="F32" s="178">
        <v>33495.0</v>
      </c>
      <c r="G32" s="162" t="s">
        <v>391</v>
      </c>
      <c r="H32" s="162" t="s">
        <v>1618</v>
      </c>
      <c r="I32" s="162" t="s">
        <v>1901</v>
      </c>
      <c r="J32" s="162" t="s">
        <v>1620</v>
      </c>
      <c r="K32" s="162" t="s">
        <v>1877</v>
      </c>
      <c r="L32" s="162" t="s">
        <v>1622</v>
      </c>
      <c r="M32" s="162" t="s">
        <v>1899</v>
      </c>
      <c r="N32" s="162" t="s">
        <v>1902</v>
      </c>
      <c r="O32" s="162" t="s">
        <v>59</v>
      </c>
      <c r="P32" s="162" t="s">
        <v>1903</v>
      </c>
      <c r="Q32" s="162" t="s">
        <v>1637</v>
      </c>
      <c r="R32" s="161"/>
      <c r="S32" s="180" t="s">
        <v>1904</v>
      </c>
      <c r="T32" s="162" t="s">
        <v>1905</v>
      </c>
      <c r="U32" s="162" t="s">
        <v>1685</v>
      </c>
      <c r="V32" s="162" t="s">
        <v>1906</v>
      </c>
      <c r="W32" s="162" t="s">
        <v>1884</v>
      </c>
      <c r="X32" s="162" t="s">
        <v>1907</v>
      </c>
      <c r="Y32" s="179" t="s">
        <v>1908</v>
      </c>
      <c r="Z32" s="179">
        <v>29.0</v>
      </c>
      <c r="AA32" s="162" t="s">
        <v>1686</v>
      </c>
      <c r="AB32" s="161"/>
      <c r="AC32" s="161"/>
      <c r="AD32" s="162" t="s">
        <v>1640</v>
      </c>
      <c r="AE32" s="161"/>
      <c r="AF32" s="202">
        <v>44398.0</v>
      </c>
      <c r="AG32" s="185">
        <f t="shared" si="5"/>
        <v>44444</v>
      </c>
      <c r="AH32" s="186">
        <f t="shared" si="6"/>
        <v>44490</v>
      </c>
      <c r="AI32" s="161" t="b">
        <v>0</v>
      </c>
      <c r="AJ32" s="161" t="b">
        <v>0</v>
      </c>
      <c r="AK32" s="161" t="b">
        <v>0</v>
      </c>
      <c r="AL32" s="161" t="b">
        <v>0</v>
      </c>
      <c r="AM32" s="161"/>
      <c r="AN32" s="149"/>
      <c r="AO32" s="149"/>
      <c r="AP32" s="149"/>
      <c r="AQ32" s="149"/>
      <c r="AR32" s="149"/>
      <c r="AS32" s="149"/>
      <c r="AT32" s="149"/>
      <c r="AU32" s="149"/>
    </row>
    <row r="33">
      <c r="A33" s="176"/>
      <c r="B33" s="162">
        <v>3.5267218E7</v>
      </c>
      <c r="C33" s="177">
        <v>44266.71539994213</v>
      </c>
      <c r="D33" s="162" t="s">
        <v>1909</v>
      </c>
      <c r="E33" s="162" t="s">
        <v>1906</v>
      </c>
      <c r="F33" s="178">
        <v>33017.0</v>
      </c>
      <c r="G33" s="162" t="s">
        <v>391</v>
      </c>
      <c r="H33" s="162" t="s">
        <v>1618</v>
      </c>
      <c r="I33" s="162" t="s">
        <v>1907</v>
      </c>
      <c r="J33" s="162" t="s">
        <v>1646</v>
      </c>
      <c r="K33" s="162" t="s">
        <v>1910</v>
      </c>
      <c r="L33" s="162" t="s">
        <v>1622</v>
      </c>
      <c r="M33" s="162" t="s">
        <v>1911</v>
      </c>
      <c r="N33" s="162" t="s">
        <v>1912</v>
      </c>
      <c r="O33" s="162" t="s">
        <v>59</v>
      </c>
      <c r="P33" s="162" t="s">
        <v>1913</v>
      </c>
      <c r="Q33" s="162" t="s">
        <v>1745</v>
      </c>
      <c r="R33" s="161"/>
      <c r="S33" s="180" t="s">
        <v>1914</v>
      </c>
      <c r="T33" s="162" t="s">
        <v>1905</v>
      </c>
      <c r="U33" s="162" t="s">
        <v>1685</v>
      </c>
      <c r="V33" s="162" t="s">
        <v>1900</v>
      </c>
      <c r="W33" s="162" t="s">
        <v>1915</v>
      </c>
      <c r="X33" s="162" t="s">
        <v>1916</v>
      </c>
      <c r="Y33" s="179" t="s">
        <v>1917</v>
      </c>
      <c r="Z33" s="179">
        <v>30.0</v>
      </c>
      <c r="AA33" s="162" t="s">
        <v>1686</v>
      </c>
      <c r="AB33" s="162" t="s">
        <v>1918</v>
      </c>
      <c r="AC33" s="161"/>
      <c r="AD33" s="161"/>
      <c r="AE33" s="161"/>
      <c r="AF33" s="161"/>
      <c r="AG33" s="161"/>
      <c r="AH33" s="161"/>
      <c r="AI33" s="161" t="b">
        <v>0</v>
      </c>
      <c r="AJ33" s="161" t="b">
        <v>0</v>
      </c>
      <c r="AK33" s="161" t="b">
        <v>0</v>
      </c>
      <c r="AL33" s="161" t="b">
        <v>0</v>
      </c>
      <c r="AM33" s="161"/>
      <c r="AN33" s="149"/>
      <c r="AO33" s="149"/>
      <c r="AP33" s="149"/>
      <c r="AQ33" s="149"/>
      <c r="AR33" s="149"/>
      <c r="AS33" s="149"/>
      <c r="AT33" s="149"/>
      <c r="AU33" s="149"/>
    </row>
    <row r="34">
      <c r="A34" s="176"/>
      <c r="B34" s="162">
        <v>4.3339089E7</v>
      </c>
      <c r="C34" s="177">
        <v>44266.88556190972</v>
      </c>
      <c r="D34" s="162" t="s">
        <v>1919</v>
      </c>
      <c r="E34" s="162" t="s">
        <v>1920</v>
      </c>
      <c r="F34" s="178">
        <v>37019.0</v>
      </c>
      <c r="G34" s="162" t="s">
        <v>391</v>
      </c>
      <c r="H34" s="162" t="s">
        <v>1921</v>
      </c>
      <c r="I34" s="162" t="s">
        <v>1922</v>
      </c>
      <c r="J34" s="162" t="s">
        <v>1646</v>
      </c>
      <c r="K34" s="162" t="s">
        <v>1923</v>
      </c>
      <c r="L34" s="162" t="s">
        <v>1680</v>
      </c>
      <c r="M34" s="162" t="s">
        <v>1919</v>
      </c>
      <c r="N34" s="162" t="s">
        <v>1924</v>
      </c>
      <c r="O34" s="162" t="s">
        <v>57</v>
      </c>
      <c r="P34" s="162" t="s">
        <v>1925</v>
      </c>
      <c r="Q34" s="162" t="s">
        <v>1745</v>
      </c>
      <c r="R34" s="161"/>
      <c r="S34" s="180" t="s">
        <v>1926</v>
      </c>
      <c r="T34" s="162" t="s">
        <v>1905</v>
      </c>
      <c r="U34" s="162" t="s">
        <v>1662</v>
      </c>
      <c r="V34" s="162" t="s">
        <v>1927</v>
      </c>
      <c r="W34" s="162" t="s">
        <v>1928</v>
      </c>
      <c r="X34" s="162" t="s">
        <v>1929</v>
      </c>
      <c r="Y34" s="179" t="s">
        <v>1745</v>
      </c>
      <c r="Z34" s="179" t="s">
        <v>1930</v>
      </c>
      <c r="AA34" s="162" t="s">
        <v>1686</v>
      </c>
      <c r="AB34" s="161"/>
      <c r="AC34" s="161"/>
      <c r="AD34" s="161"/>
      <c r="AE34" s="161"/>
      <c r="AF34" s="161"/>
      <c r="AG34" s="161"/>
      <c r="AH34" s="161"/>
      <c r="AI34" s="161" t="b">
        <v>0</v>
      </c>
      <c r="AJ34" s="161" t="b">
        <v>0</v>
      </c>
      <c r="AK34" s="161" t="b">
        <v>0</v>
      </c>
      <c r="AL34" s="161" t="b">
        <v>0</v>
      </c>
      <c r="AM34" s="161"/>
      <c r="AN34" s="149"/>
      <c r="AO34" s="149"/>
      <c r="AP34" s="149"/>
      <c r="AQ34" s="149"/>
      <c r="AR34" s="149"/>
      <c r="AS34" s="149"/>
      <c r="AT34" s="149"/>
      <c r="AU34" s="149"/>
    </row>
    <row r="35">
      <c r="A35" s="176"/>
      <c r="B35" s="162">
        <v>4.3253076E7</v>
      </c>
      <c r="C35" s="177">
        <v>44269.60954427083</v>
      </c>
      <c r="D35" s="162" t="s">
        <v>1931</v>
      </c>
      <c r="E35" s="162" t="s">
        <v>1932</v>
      </c>
      <c r="F35" s="178">
        <v>36933.0</v>
      </c>
      <c r="G35" s="162" t="s">
        <v>1808</v>
      </c>
      <c r="H35" s="162" t="s">
        <v>1933</v>
      </c>
      <c r="I35" s="162" t="s">
        <v>1934</v>
      </c>
      <c r="J35" s="162" t="s">
        <v>1620</v>
      </c>
      <c r="K35" s="162" t="s">
        <v>1935</v>
      </c>
      <c r="L35" s="162" t="s">
        <v>1680</v>
      </c>
      <c r="M35" s="162" t="s">
        <v>1936</v>
      </c>
      <c r="N35" s="162" t="s">
        <v>1937</v>
      </c>
      <c r="O35" s="162" t="s">
        <v>59</v>
      </c>
      <c r="P35" s="162" t="s">
        <v>1938</v>
      </c>
      <c r="Q35" s="162" t="s">
        <v>1939</v>
      </c>
      <c r="R35" s="161"/>
      <c r="S35" s="180" t="s">
        <v>1940</v>
      </c>
      <c r="T35" s="162" t="s">
        <v>1747</v>
      </c>
      <c r="U35" s="162" t="s">
        <v>1662</v>
      </c>
      <c r="V35" s="162" t="s">
        <v>1941</v>
      </c>
      <c r="W35" s="162" t="s">
        <v>1897</v>
      </c>
      <c r="X35" s="162" t="s">
        <v>1942</v>
      </c>
      <c r="Y35" s="179" t="s">
        <v>1943</v>
      </c>
      <c r="Z35" s="179" t="s">
        <v>1944</v>
      </c>
      <c r="AA35" s="162" t="s">
        <v>1686</v>
      </c>
      <c r="AB35" s="162" t="s">
        <v>1945</v>
      </c>
      <c r="AC35" s="161"/>
      <c r="AD35" s="161"/>
      <c r="AE35" s="161"/>
      <c r="AF35" s="161"/>
      <c r="AG35" s="161"/>
      <c r="AH35" s="161"/>
      <c r="AI35" s="161" t="b">
        <v>0</v>
      </c>
      <c r="AJ35" s="161" t="b">
        <v>0</v>
      </c>
      <c r="AK35" s="161" t="b">
        <v>0</v>
      </c>
      <c r="AL35" s="161" t="b">
        <v>0</v>
      </c>
      <c r="AM35" s="161"/>
      <c r="AN35" s="149"/>
      <c r="AO35" s="149"/>
      <c r="AP35" s="149"/>
      <c r="AQ35" s="149"/>
      <c r="AR35" s="149"/>
      <c r="AS35" s="149"/>
      <c r="AT35" s="149"/>
      <c r="AU35" s="149"/>
    </row>
    <row r="36">
      <c r="A36" s="176"/>
      <c r="B36" s="205" t="s">
        <v>85</v>
      </c>
      <c r="C36" s="177">
        <v>44271.57836211806</v>
      </c>
      <c r="D36" s="162" t="s">
        <v>1946</v>
      </c>
      <c r="E36" s="162" t="s">
        <v>1947</v>
      </c>
      <c r="F36" s="178">
        <v>28355.0</v>
      </c>
      <c r="G36" s="162" t="s">
        <v>1948</v>
      </c>
      <c r="H36" s="162" t="s">
        <v>1949</v>
      </c>
      <c r="I36" s="162">
        <v>1.8293207559E10</v>
      </c>
      <c r="J36" s="162" t="s">
        <v>1646</v>
      </c>
      <c r="K36" s="162" t="s">
        <v>1950</v>
      </c>
      <c r="L36" s="162" t="s">
        <v>1668</v>
      </c>
      <c r="M36" s="162" t="s">
        <v>1946</v>
      </c>
      <c r="N36" s="162" t="s">
        <v>1951</v>
      </c>
      <c r="O36" s="162" t="s">
        <v>57</v>
      </c>
      <c r="P36" s="162" t="s">
        <v>1952</v>
      </c>
      <c r="Q36" s="162" t="s">
        <v>1953</v>
      </c>
      <c r="R36" s="161"/>
      <c r="S36" s="180" t="s">
        <v>1954</v>
      </c>
      <c r="T36" s="162" t="s">
        <v>1747</v>
      </c>
      <c r="U36" s="162" t="s">
        <v>1895</v>
      </c>
      <c r="V36" s="162" t="s">
        <v>1955</v>
      </c>
      <c r="W36" s="162" t="s">
        <v>1956</v>
      </c>
      <c r="X36" s="162">
        <v>1.8293086026E10</v>
      </c>
      <c r="Y36" s="179" t="s">
        <v>1651</v>
      </c>
      <c r="Z36" s="179">
        <v>43.0</v>
      </c>
      <c r="AA36" s="162" t="s">
        <v>1686</v>
      </c>
      <c r="AB36" s="161"/>
      <c r="AC36" s="161"/>
      <c r="AD36" s="183" t="s">
        <v>1628</v>
      </c>
      <c r="AE36" s="161"/>
      <c r="AF36" s="184">
        <v>44362.0</v>
      </c>
      <c r="AG36" s="185">
        <f>DATE(YEAR(AF36),MONTH(AF36)+1,DAY(AF36)+15)</f>
        <v>44407</v>
      </c>
      <c r="AH36" s="186">
        <f>DATE(YEAR(AF36),MONTH(AF36)+3,DAY(AF36))</f>
        <v>44454</v>
      </c>
      <c r="AI36" s="161" t="b">
        <v>0</v>
      </c>
      <c r="AJ36" s="161" t="b">
        <v>0</v>
      </c>
      <c r="AK36" s="161" t="b">
        <v>0</v>
      </c>
      <c r="AL36" s="161" t="b">
        <v>0</v>
      </c>
      <c r="AM36" s="161"/>
      <c r="AN36" s="149"/>
      <c r="AO36" s="149"/>
      <c r="AP36" s="149"/>
      <c r="AQ36" s="149"/>
      <c r="AR36" s="149"/>
      <c r="AS36" s="149"/>
      <c r="AT36" s="149"/>
      <c r="AU36" s="149"/>
    </row>
    <row r="37">
      <c r="A37" s="176"/>
      <c r="B37" s="162">
        <v>4.0244938E7</v>
      </c>
      <c r="C37" s="177">
        <v>44272.55071502315</v>
      </c>
      <c r="D37" s="162" t="s">
        <v>1957</v>
      </c>
      <c r="E37" s="162" t="s">
        <v>1958</v>
      </c>
      <c r="F37" s="178">
        <v>35527.0</v>
      </c>
      <c r="G37" s="162" t="s">
        <v>391</v>
      </c>
      <c r="H37" s="162" t="s">
        <v>1618</v>
      </c>
      <c r="I37" s="162" t="s">
        <v>1959</v>
      </c>
      <c r="J37" s="162" t="s">
        <v>1620</v>
      </c>
      <c r="K37" s="162" t="s">
        <v>1960</v>
      </c>
      <c r="L37" s="162" t="s">
        <v>1634</v>
      </c>
      <c r="M37" s="162" t="s">
        <v>1957</v>
      </c>
      <c r="N37" s="162" t="s">
        <v>1961</v>
      </c>
      <c r="O37" s="162" t="s">
        <v>57</v>
      </c>
      <c r="P37" s="162" t="s">
        <v>1962</v>
      </c>
      <c r="Q37" s="162" t="s">
        <v>1962</v>
      </c>
      <c r="R37" s="161"/>
      <c r="S37" s="180" t="s">
        <v>1963</v>
      </c>
      <c r="T37" s="162" t="s">
        <v>1964</v>
      </c>
      <c r="U37" s="162" t="s">
        <v>1965</v>
      </c>
      <c r="V37" s="162" t="s">
        <v>1966</v>
      </c>
      <c r="W37" s="162" t="s">
        <v>1790</v>
      </c>
      <c r="X37" s="162" t="s">
        <v>1967</v>
      </c>
      <c r="Y37" s="179" t="s">
        <v>1968</v>
      </c>
      <c r="Z37" s="179">
        <v>23.0</v>
      </c>
      <c r="AA37" s="162" t="s">
        <v>1686</v>
      </c>
      <c r="AB37" s="161"/>
      <c r="AC37" s="161"/>
      <c r="AD37" s="161"/>
      <c r="AE37" s="161"/>
      <c r="AF37" s="161"/>
      <c r="AG37" s="161"/>
      <c r="AH37" s="161"/>
      <c r="AI37" s="161" t="b">
        <v>0</v>
      </c>
      <c r="AJ37" s="161" t="b">
        <v>0</v>
      </c>
      <c r="AK37" s="161" t="b">
        <v>0</v>
      </c>
      <c r="AL37" s="161" t="b">
        <v>0</v>
      </c>
      <c r="AM37" s="161"/>
      <c r="AN37" s="149"/>
      <c r="AO37" s="149"/>
      <c r="AP37" s="149"/>
      <c r="AQ37" s="149"/>
      <c r="AR37" s="149"/>
      <c r="AS37" s="149"/>
      <c r="AT37" s="149"/>
      <c r="AU37" s="149"/>
    </row>
    <row r="38">
      <c r="A38" s="176"/>
      <c r="B38" s="162">
        <v>4.2157657E7</v>
      </c>
      <c r="C38" s="177">
        <v>44272.76355466435</v>
      </c>
      <c r="D38" s="162" t="s">
        <v>1969</v>
      </c>
      <c r="E38" s="162" t="s">
        <v>1970</v>
      </c>
      <c r="F38" s="178">
        <v>36452.0</v>
      </c>
      <c r="G38" s="162" t="s">
        <v>391</v>
      </c>
      <c r="H38" s="162" t="s">
        <v>1971</v>
      </c>
      <c r="I38" s="162" t="s">
        <v>1972</v>
      </c>
      <c r="J38" s="162" t="s">
        <v>1620</v>
      </c>
      <c r="K38" s="162" t="s">
        <v>1973</v>
      </c>
      <c r="L38" s="162" t="s">
        <v>1668</v>
      </c>
      <c r="M38" s="162" t="s">
        <v>1969</v>
      </c>
      <c r="N38" s="162" t="s">
        <v>1974</v>
      </c>
      <c r="O38" s="162" t="s">
        <v>57</v>
      </c>
      <c r="P38" s="162" t="s">
        <v>1975</v>
      </c>
      <c r="Q38" s="162" t="s">
        <v>1637</v>
      </c>
      <c r="R38" s="161"/>
      <c r="S38" s="180" t="s">
        <v>1976</v>
      </c>
      <c r="T38" s="162" t="s">
        <v>1977</v>
      </c>
      <c r="U38" s="162" t="s">
        <v>1685</v>
      </c>
      <c r="V38" s="162" t="s">
        <v>1978</v>
      </c>
      <c r="W38" s="162" t="s">
        <v>1708</v>
      </c>
      <c r="X38" s="162" t="s">
        <v>1979</v>
      </c>
      <c r="Y38" s="179" t="s">
        <v>1792</v>
      </c>
      <c r="Z38" s="179">
        <v>21.0</v>
      </c>
      <c r="AA38" s="162" t="s">
        <v>1686</v>
      </c>
      <c r="AB38" s="161"/>
      <c r="AC38" s="161"/>
      <c r="AD38" s="183" t="s">
        <v>1628</v>
      </c>
      <c r="AE38" s="161"/>
      <c r="AF38" s="184">
        <v>44349.0</v>
      </c>
      <c r="AG38" s="185">
        <f>DATE(YEAR(AF38),MONTH(AF38)+1,DAY(AF38)+15)</f>
        <v>44394</v>
      </c>
      <c r="AH38" s="186">
        <f>DATE(YEAR(AF38),MONTH(AF38)+3,DAY(AF38))</f>
        <v>44441</v>
      </c>
      <c r="AI38" s="161" t="b">
        <v>0</v>
      </c>
      <c r="AJ38" s="161" t="b">
        <v>0</v>
      </c>
      <c r="AK38" s="161" t="b">
        <v>0</v>
      </c>
      <c r="AL38" s="161" t="b">
        <v>0</v>
      </c>
      <c r="AM38" s="161"/>
      <c r="AN38" s="149"/>
      <c r="AO38" s="149"/>
      <c r="AP38" s="149"/>
      <c r="AQ38" s="149"/>
      <c r="AR38" s="149"/>
      <c r="AS38" s="149"/>
      <c r="AT38" s="149"/>
      <c r="AU38" s="149"/>
    </row>
    <row r="39">
      <c r="A39" s="206"/>
      <c r="B39" s="207">
        <v>4.2850399E7</v>
      </c>
      <c r="C39" s="208">
        <v>44273.03249136574</v>
      </c>
      <c r="D39" s="207" t="s">
        <v>1980</v>
      </c>
      <c r="E39" s="207" t="s">
        <v>1981</v>
      </c>
      <c r="F39" s="209">
        <v>36923.0</v>
      </c>
      <c r="G39" s="207" t="s">
        <v>391</v>
      </c>
      <c r="H39" s="207" t="s">
        <v>1982</v>
      </c>
      <c r="I39" s="162" t="s">
        <v>1983</v>
      </c>
      <c r="J39" s="162" t="s">
        <v>1620</v>
      </c>
      <c r="K39" s="162" t="s">
        <v>1984</v>
      </c>
      <c r="L39" s="162" t="s">
        <v>1680</v>
      </c>
      <c r="M39" s="162" t="s">
        <v>1980</v>
      </c>
      <c r="N39" s="162" t="s">
        <v>1985</v>
      </c>
      <c r="O39" s="162" t="s">
        <v>63</v>
      </c>
      <c r="P39" s="162" t="s">
        <v>1986</v>
      </c>
      <c r="Q39" s="162" t="s">
        <v>1987</v>
      </c>
      <c r="R39" s="161"/>
      <c r="S39" s="180" t="s">
        <v>1988</v>
      </c>
      <c r="T39" s="162" t="s">
        <v>1989</v>
      </c>
      <c r="U39" s="162" t="s">
        <v>1662</v>
      </c>
      <c r="V39" s="162" t="s">
        <v>1990</v>
      </c>
      <c r="W39" s="162" t="s">
        <v>1991</v>
      </c>
      <c r="X39" s="162" t="s">
        <v>1992</v>
      </c>
      <c r="Y39" s="179" t="s">
        <v>1993</v>
      </c>
      <c r="Z39" s="179">
        <v>20.0</v>
      </c>
      <c r="AA39" s="162" t="s">
        <v>1994</v>
      </c>
      <c r="AB39" s="162" t="s">
        <v>1995</v>
      </c>
      <c r="AC39" s="161"/>
      <c r="AD39" s="161"/>
      <c r="AE39" s="161"/>
      <c r="AF39" s="161"/>
      <c r="AG39" s="161"/>
      <c r="AH39" s="161"/>
      <c r="AI39" s="161" t="b">
        <v>0</v>
      </c>
      <c r="AJ39" s="161" t="b">
        <v>0</v>
      </c>
      <c r="AK39" s="161" t="b">
        <v>0</v>
      </c>
      <c r="AL39" s="161" t="b">
        <v>0</v>
      </c>
      <c r="AM39" s="161"/>
      <c r="AN39" s="149"/>
      <c r="AO39" s="149"/>
      <c r="AP39" s="149"/>
      <c r="AQ39" s="149"/>
      <c r="AR39" s="149"/>
      <c r="AS39" s="149"/>
      <c r="AT39" s="149"/>
      <c r="AU39" s="149"/>
    </row>
    <row r="40">
      <c r="A40" s="176"/>
      <c r="B40" s="162">
        <v>4.1561571E7</v>
      </c>
      <c r="C40" s="177">
        <v>44274.50049590278</v>
      </c>
      <c r="D40" s="162" t="s">
        <v>1996</v>
      </c>
      <c r="E40" s="162" t="s">
        <v>1997</v>
      </c>
      <c r="F40" s="178">
        <v>36104.0</v>
      </c>
      <c r="G40" s="162" t="s">
        <v>391</v>
      </c>
      <c r="H40" s="162" t="s">
        <v>1678</v>
      </c>
      <c r="I40" s="205" t="s">
        <v>1998</v>
      </c>
      <c r="J40" s="162" t="s">
        <v>1620</v>
      </c>
      <c r="K40" s="162" t="s">
        <v>1999</v>
      </c>
      <c r="L40" s="162" t="s">
        <v>1622</v>
      </c>
      <c r="M40" s="162" t="s">
        <v>1996</v>
      </c>
      <c r="N40" s="162" t="s">
        <v>2000</v>
      </c>
      <c r="O40" s="162" t="s">
        <v>63</v>
      </c>
      <c r="P40" s="162" t="s">
        <v>2001</v>
      </c>
      <c r="Q40" s="162" t="s">
        <v>2002</v>
      </c>
      <c r="R40" s="161"/>
      <c r="S40" s="180" t="s">
        <v>2003</v>
      </c>
      <c r="T40" s="162" t="s">
        <v>2004</v>
      </c>
      <c r="U40" s="162" t="s">
        <v>1662</v>
      </c>
      <c r="V40" s="162" t="s">
        <v>2005</v>
      </c>
      <c r="W40" s="162" t="s">
        <v>1803</v>
      </c>
      <c r="X40" s="162" t="s">
        <v>2006</v>
      </c>
      <c r="Y40" s="179" t="s">
        <v>2007</v>
      </c>
      <c r="Z40" s="179">
        <v>22.0</v>
      </c>
      <c r="AA40" s="162" t="s">
        <v>1686</v>
      </c>
      <c r="AB40" s="161"/>
      <c r="AC40" s="161"/>
      <c r="AD40" s="161"/>
      <c r="AE40" s="161"/>
      <c r="AF40" s="161"/>
      <c r="AG40" s="161"/>
      <c r="AH40" s="161"/>
      <c r="AI40" s="161" t="b">
        <v>0</v>
      </c>
      <c r="AJ40" s="161" t="b">
        <v>0</v>
      </c>
      <c r="AK40" s="161" t="b">
        <v>0</v>
      </c>
      <c r="AL40" s="161" t="b">
        <v>0</v>
      </c>
      <c r="AM40" s="161"/>
      <c r="AN40" s="149"/>
      <c r="AO40" s="149"/>
      <c r="AP40" s="149"/>
      <c r="AQ40" s="149"/>
      <c r="AR40" s="149"/>
      <c r="AS40" s="149"/>
      <c r="AT40" s="149"/>
      <c r="AU40" s="149"/>
    </row>
    <row r="41">
      <c r="A41" s="176"/>
      <c r="B41" s="162">
        <v>3.6018418E7</v>
      </c>
      <c r="C41" s="177">
        <v>44274.96465229167</v>
      </c>
      <c r="D41" s="162" t="s">
        <v>2008</v>
      </c>
      <c r="E41" s="162" t="s">
        <v>2009</v>
      </c>
      <c r="F41" s="178">
        <v>34045.0</v>
      </c>
      <c r="G41" s="162" t="s">
        <v>674</v>
      </c>
      <c r="H41" s="162" t="s">
        <v>1822</v>
      </c>
      <c r="I41" s="162" t="s">
        <v>2010</v>
      </c>
      <c r="J41" s="162" t="s">
        <v>1620</v>
      </c>
      <c r="K41" s="162" t="s">
        <v>2011</v>
      </c>
      <c r="L41" s="162" t="s">
        <v>1680</v>
      </c>
      <c r="M41" s="162" t="s">
        <v>2008</v>
      </c>
      <c r="N41" s="162" t="s">
        <v>2012</v>
      </c>
      <c r="O41" s="162" t="s">
        <v>57</v>
      </c>
      <c r="P41" s="162" t="s">
        <v>1637</v>
      </c>
      <c r="Q41" s="162" t="s">
        <v>1637</v>
      </c>
      <c r="R41" s="162" t="s">
        <v>2013</v>
      </c>
      <c r="S41" s="180" t="s">
        <v>2014</v>
      </c>
      <c r="T41" s="162" t="s">
        <v>2015</v>
      </c>
      <c r="U41" s="162" t="s">
        <v>1685</v>
      </c>
      <c r="V41" s="162" t="s">
        <v>2016</v>
      </c>
      <c r="W41" s="162" t="s">
        <v>2017</v>
      </c>
      <c r="X41" s="162" t="s">
        <v>2018</v>
      </c>
      <c r="Y41" s="179" t="s">
        <v>1637</v>
      </c>
      <c r="Z41" s="179">
        <v>28.0</v>
      </c>
      <c r="AA41" s="162" t="s">
        <v>1686</v>
      </c>
      <c r="AB41" s="161"/>
      <c r="AC41" s="161"/>
      <c r="AD41" s="183" t="s">
        <v>1628</v>
      </c>
      <c r="AE41" s="161"/>
      <c r="AF41" s="184">
        <v>44349.0</v>
      </c>
      <c r="AG41" s="185">
        <f t="shared" ref="AG41:AG42" si="7">DATE(YEAR(AF41),MONTH(AF41)+1,DAY(AF41)+15)</f>
        <v>44394</v>
      </c>
      <c r="AH41" s="186">
        <f t="shared" ref="AH41:AH42" si="8">DATE(YEAR(AF41),MONTH(AF41)+3,DAY(AF41))</f>
        <v>44441</v>
      </c>
      <c r="AI41" s="161" t="b">
        <v>0</v>
      </c>
      <c r="AJ41" s="161" t="b">
        <v>0</v>
      </c>
      <c r="AK41" s="161" t="b">
        <v>0</v>
      </c>
      <c r="AL41" s="161" t="b">
        <v>0</v>
      </c>
      <c r="AM41" s="161"/>
      <c r="AN41" s="149"/>
      <c r="AO41" s="149"/>
      <c r="AP41" s="149"/>
      <c r="AQ41" s="149"/>
      <c r="AR41" s="149"/>
      <c r="AS41" s="149"/>
      <c r="AT41" s="149"/>
      <c r="AU41" s="149"/>
    </row>
    <row r="42">
      <c r="A42" s="206"/>
      <c r="B42" s="207">
        <v>3.2034966E7</v>
      </c>
      <c r="C42" s="208">
        <v>44276.676318136575</v>
      </c>
      <c r="D42" s="207" t="s">
        <v>2019</v>
      </c>
      <c r="E42" s="207" t="s">
        <v>2020</v>
      </c>
      <c r="F42" s="209">
        <v>31415.0</v>
      </c>
      <c r="G42" s="207" t="s">
        <v>2021</v>
      </c>
      <c r="H42" s="207" t="s">
        <v>2022</v>
      </c>
      <c r="I42" s="162" t="s">
        <v>2023</v>
      </c>
      <c r="J42" s="162" t="s">
        <v>1620</v>
      </c>
      <c r="K42" s="162" t="s">
        <v>2024</v>
      </c>
      <c r="L42" s="162" t="s">
        <v>1634</v>
      </c>
      <c r="M42" s="162" t="s">
        <v>2025</v>
      </c>
      <c r="N42" s="162" t="s">
        <v>2026</v>
      </c>
      <c r="O42" s="162" t="s">
        <v>57</v>
      </c>
      <c r="P42" s="162" t="s">
        <v>2027</v>
      </c>
      <c r="Q42" s="162" t="s">
        <v>1651</v>
      </c>
      <c r="R42" s="161"/>
      <c r="S42" s="180" t="s">
        <v>2028</v>
      </c>
      <c r="T42" s="162" t="s">
        <v>2029</v>
      </c>
      <c r="U42" s="162" t="s">
        <v>2030</v>
      </c>
      <c r="V42" s="162" t="s">
        <v>2031</v>
      </c>
      <c r="W42" s="162" t="s">
        <v>2032</v>
      </c>
      <c r="X42" s="162" t="s">
        <v>2033</v>
      </c>
      <c r="Y42" s="179" t="s">
        <v>2034</v>
      </c>
      <c r="Z42" s="179">
        <v>35.0</v>
      </c>
      <c r="AA42" s="162" t="s">
        <v>2035</v>
      </c>
      <c r="AB42" s="161"/>
      <c r="AC42" s="161"/>
      <c r="AD42" s="183" t="s">
        <v>1628</v>
      </c>
      <c r="AE42" s="161"/>
      <c r="AF42" s="184">
        <v>44349.0</v>
      </c>
      <c r="AG42" s="185">
        <f t="shared" si="7"/>
        <v>44394</v>
      </c>
      <c r="AH42" s="186">
        <f t="shared" si="8"/>
        <v>44441</v>
      </c>
      <c r="AI42" s="161" t="b">
        <v>0</v>
      </c>
      <c r="AJ42" s="161" t="b">
        <v>0</v>
      </c>
      <c r="AK42" s="161" t="b">
        <v>0</v>
      </c>
      <c r="AL42" s="161" t="b">
        <v>0</v>
      </c>
      <c r="AM42" s="161"/>
      <c r="AN42" s="149"/>
      <c r="AO42" s="149"/>
      <c r="AP42" s="149"/>
      <c r="AQ42" s="149"/>
      <c r="AR42" s="149"/>
      <c r="AS42" s="149"/>
      <c r="AT42" s="149"/>
      <c r="AU42" s="149"/>
    </row>
    <row r="43">
      <c r="A43" s="176"/>
      <c r="B43" s="162">
        <v>3.5156234E7</v>
      </c>
      <c r="C43" s="177">
        <v>44277.50348053241</v>
      </c>
      <c r="D43" s="162" t="s">
        <v>2036</v>
      </c>
      <c r="E43" s="162" t="s">
        <v>2037</v>
      </c>
      <c r="F43" s="178">
        <v>32946.0</v>
      </c>
      <c r="G43" s="162" t="s">
        <v>391</v>
      </c>
      <c r="H43" s="162" t="s">
        <v>2038</v>
      </c>
      <c r="I43" s="162" t="s">
        <v>2039</v>
      </c>
      <c r="J43" s="162" t="s">
        <v>1620</v>
      </c>
      <c r="K43" s="162" t="s">
        <v>2040</v>
      </c>
      <c r="L43" s="162" t="s">
        <v>1668</v>
      </c>
      <c r="M43" s="162" t="s">
        <v>2036</v>
      </c>
      <c r="N43" s="162" t="s">
        <v>2041</v>
      </c>
      <c r="O43" s="162" t="s">
        <v>57</v>
      </c>
      <c r="P43" s="162" t="s">
        <v>2042</v>
      </c>
      <c r="Q43" s="162" t="s">
        <v>1637</v>
      </c>
      <c r="R43" s="162" t="s">
        <v>2043</v>
      </c>
      <c r="S43" s="180" t="s">
        <v>2044</v>
      </c>
      <c r="T43" s="162" t="s">
        <v>2045</v>
      </c>
      <c r="U43" s="162" t="s">
        <v>2046</v>
      </c>
      <c r="V43" s="162" t="s">
        <v>2047</v>
      </c>
      <c r="W43" s="162" t="s">
        <v>1884</v>
      </c>
      <c r="X43" s="162" t="s">
        <v>2048</v>
      </c>
      <c r="Y43" s="179" t="s">
        <v>2049</v>
      </c>
      <c r="Z43" s="179">
        <v>31.0</v>
      </c>
      <c r="AA43" s="162" t="s">
        <v>1686</v>
      </c>
      <c r="AB43" s="161"/>
      <c r="AC43" s="161"/>
      <c r="AD43" s="161"/>
      <c r="AE43" s="161"/>
      <c r="AF43" s="161"/>
      <c r="AG43" s="161"/>
      <c r="AH43" s="161"/>
      <c r="AI43" s="161" t="b">
        <v>0</v>
      </c>
      <c r="AJ43" s="161" t="b">
        <v>0</v>
      </c>
      <c r="AK43" s="161" t="b">
        <v>0</v>
      </c>
      <c r="AL43" s="161" t="b">
        <v>0</v>
      </c>
      <c r="AM43" s="161"/>
      <c r="AN43" s="149"/>
      <c r="AO43" s="149"/>
      <c r="AP43" s="149"/>
      <c r="AQ43" s="149"/>
      <c r="AR43" s="149"/>
      <c r="AS43" s="149"/>
      <c r="AT43" s="149"/>
      <c r="AU43" s="149"/>
    </row>
    <row r="44">
      <c r="A44" s="176"/>
      <c r="B44" s="162">
        <v>4.2662663E7</v>
      </c>
      <c r="C44" s="177">
        <v>44279.81272059028</v>
      </c>
      <c r="D44" s="162" t="s">
        <v>2050</v>
      </c>
      <c r="E44" s="162" t="s">
        <v>2051</v>
      </c>
      <c r="F44" s="178">
        <v>36712.0</v>
      </c>
      <c r="G44" s="162" t="s">
        <v>1755</v>
      </c>
      <c r="H44" s="162" t="s">
        <v>1822</v>
      </c>
      <c r="I44" s="162" t="s">
        <v>2052</v>
      </c>
      <c r="J44" s="162" t="s">
        <v>1646</v>
      </c>
      <c r="K44" s="162" t="s">
        <v>2053</v>
      </c>
      <c r="L44" s="162" t="s">
        <v>1622</v>
      </c>
      <c r="M44" s="162" t="s">
        <v>2050</v>
      </c>
      <c r="N44" s="162" t="s">
        <v>2054</v>
      </c>
      <c r="O44" s="162" t="s">
        <v>59</v>
      </c>
      <c r="P44" s="162" t="s">
        <v>2055</v>
      </c>
      <c r="Q44" s="162" t="s">
        <v>2056</v>
      </c>
      <c r="R44" s="161"/>
      <c r="S44" s="180" t="s">
        <v>2057</v>
      </c>
      <c r="T44" s="162" t="s">
        <v>2058</v>
      </c>
      <c r="U44" s="162" t="s">
        <v>1685</v>
      </c>
      <c r="V44" s="162" t="s">
        <v>2059</v>
      </c>
      <c r="W44" s="162" t="s">
        <v>2032</v>
      </c>
      <c r="X44" s="162" t="s">
        <v>2060</v>
      </c>
      <c r="Y44" s="179" t="s">
        <v>1792</v>
      </c>
      <c r="Z44" s="179">
        <v>20.0</v>
      </c>
      <c r="AA44" s="162" t="s">
        <v>1686</v>
      </c>
      <c r="AB44" s="161"/>
      <c r="AC44" s="161"/>
      <c r="AD44" s="162" t="s">
        <v>1752</v>
      </c>
      <c r="AE44" s="161"/>
      <c r="AF44" s="210">
        <v>44398.0</v>
      </c>
      <c r="AG44" s="185">
        <f>DATE(YEAR(AF44),MONTH(AF44)+1,DAY(AF44)+15)</f>
        <v>44444</v>
      </c>
      <c r="AH44" s="186">
        <f>DATE(YEAR(AF44),MONTH(AF44)+3,DAY(AF44))</f>
        <v>44490</v>
      </c>
      <c r="AI44" s="161" t="b">
        <v>0</v>
      </c>
      <c r="AJ44" s="161" t="b">
        <v>0</v>
      </c>
      <c r="AK44" s="161" t="b">
        <v>0</v>
      </c>
      <c r="AL44" s="161" t="b">
        <v>0</v>
      </c>
      <c r="AM44" s="161"/>
      <c r="AN44" s="149"/>
      <c r="AO44" s="149"/>
      <c r="AP44" s="149"/>
      <c r="AQ44" s="149"/>
      <c r="AR44" s="149"/>
      <c r="AS44" s="149"/>
      <c r="AT44" s="149"/>
      <c r="AU44" s="149"/>
    </row>
    <row r="45">
      <c r="A45" s="176"/>
      <c r="B45" s="162">
        <v>3.6171988E7</v>
      </c>
      <c r="C45" s="177">
        <v>44280.789490509254</v>
      </c>
      <c r="D45" s="162" t="s">
        <v>2061</v>
      </c>
      <c r="E45" s="162" t="s">
        <v>2062</v>
      </c>
      <c r="F45" s="178">
        <v>33437.0</v>
      </c>
      <c r="G45" s="162" t="s">
        <v>391</v>
      </c>
      <c r="H45" s="162" t="s">
        <v>2063</v>
      </c>
      <c r="I45" s="162" t="s">
        <v>2064</v>
      </c>
      <c r="J45" s="162" t="s">
        <v>1620</v>
      </c>
      <c r="K45" s="162" t="s">
        <v>2065</v>
      </c>
      <c r="L45" s="162" t="s">
        <v>1634</v>
      </c>
      <c r="M45" s="162" t="s">
        <v>2061</v>
      </c>
      <c r="N45" s="162" t="s">
        <v>2066</v>
      </c>
      <c r="O45" s="162" t="s">
        <v>57</v>
      </c>
      <c r="P45" s="162" t="s">
        <v>2067</v>
      </c>
      <c r="Q45" s="162" t="s">
        <v>2068</v>
      </c>
      <c r="R45" s="161"/>
      <c r="S45" s="180" t="s">
        <v>2069</v>
      </c>
      <c r="T45" s="162" t="s">
        <v>1747</v>
      </c>
      <c r="U45" s="162" t="s">
        <v>1662</v>
      </c>
      <c r="V45" s="162" t="s">
        <v>2070</v>
      </c>
      <c r="W45" s="162" t="s">
        <v>2071</v>
      </c>
      <c r="X45" s="162" t="s">
        <v>2072</v>
      </c>
      <c r="Y45" s="179" t="s">
        <v>2073</v>
      </c>
      <c r="Z45" s="179">
        <v>29.0</v>
      </c>
      <c r="AA45" s="162" t="s">
        <v>2074</v>
      </c>
      <c r="AB45" s="162" t="s">
        <v>2075</v>
      </c>
      <c r="AC45" s="161"/>
      <c r="AD45" s="161"/>
      <c r="AE45" s="161"/>
      <c r="AF45" s="161"/>
      <c r="AG45" s="161"/>
      <c r="AH45" s="161"/>
      <c r="AI45" s="161" t="b">
        <v>0</v>
      </c>
      <c r="AJ45" s="161" t="b">
        <v>0</v>
      </c>
      <c r="AK45" s="161" t="b">
        <v>0</v>
      </c>
      <c r="AL45" s="161" t="b">
        <v>0</v>
      </c>
      <c r="AM45" s="161"/>
      <c r="AN45" s="149"/>
      <c r="AO45" s="149"/>
      <c r="AP45" s="149"/>
      <c r="AQ45" s="149"/>
      <c r="AR45" s="149"/>
      <c r="AS45" s="149"/>
      <c r="AT45" s="149"/>
      <c r="AU45" s="149"/>
    </row>
    <row r="46">
      <c r="A46" s="176"/>
      <c r="B46" s="162">
        <v>4.0141518E7</v>
      </c>
      <c r="C46" s="177">
        <v>44280.833443888885</v>
      </c>
      <c r="D46" s="162" t="s">
        <v>2076</v>
      </c>
      <c r="E46" s="162" t="s">
        <v>2077</v>
      </c>
      <c r="F46" s="178">
        <v>35473.0</v>
      </c>
      <c r="G46" s="162" t="s">
        <v>391</v>
      </c>
      <c r="H46" s="162" t="s">
        <v>2078</v>
      </c>
      <c r="I46" s="162" t="s">
        <v>2079</v>
      </c>
      <c r="J46" s="162" t="s">
        <v>2080</v>
      </c>
      <c r="K46" s="162" t="s">
        <v>2081</v>
      </c>
      <c r="L46" s="162" t="s">
        <v>1680</v>
      </c>
      <c r="M46" s="162" t="s">
        <v>2076</v>
      </c>
      <c r="N46" s="162" t="s">
        <v>2082</v>
      </c>
      <c r="O46" s="162" t="s">
        <v>57</v>
      </c>
      <c r="P46" s="162" t="s">
        <v>2083</v>
      </c>
      <c r="Q46" s="162" t="s">
        <v>1637</v>
      </c>
      <c r="R46" s="162" t="s">
        <v>2084</v>
      </c>
      <c r="S46" s="180" t="s">
        <v>2085</v>
      </c>
      <c r="T46" s="162" t="s">
        <v>1661</v>
      </c>
      <c r="U46" s="162" t="s">
        <v>1685</v>
      </c>
      <c r="V46" s="162" t="s">
        <v>2086</v>
      </c>
      <c r="W46" s="162" t="s">
        <v>1708</v>
      </c>
      <c r="X46" s="162" t="s">
        <v>2087</v>
      </c>
      <c r="Y46" s="179" t="s">
        <v>1637</v>
      </c>
      <c r="Z46" s="179">
        <v>24.0</v>
      </c>
      <c r="AA46" s="162" t="s">
        <v>1686</v>
      </c>
      <c r="AB46" s="161"/>
      <c r="AC46" s="161"/>
      <c r="AD46" s="183" t="s">
        <v>1628</v>
      </c>
      <c r="AE46" s="161"/>
      <c r="AF46" s="184">
        <v>44349.0</v>
      </c>
      <c r="AG46" s="185">
        <f t="shared" ref="AG46:AG53" si="9">DATE(YEAR(AF46),MONTH(AF46)+1,DAY(AF46)+15)</f>
        <v>44394</v>
      </c>
      <c r="AH46" s="186">
        <f t="shared" ref="AH46:AH53" si="10">DATE(YEAR(AF46),MONTH(AF46)+3,DAY(AF46))</f>
        <v>44441</v>
      </c>
      <c r="AI46" s="161" t="b">
        <v>0</v>
      </c>
      <c r="AJ46" s="161" t="b">
        <v>0</v>
      </c>
      <c r="AK46" s="161" t="b">
        <v>0</v>
      </c>
      <c r="AL46" s="161" t="b">
        <v>0</v>
      </c>
      <c r="AM46" s="161"/>
      <c r="AN46" s="149"/>
      <c r="AO46" s="149"/>
      <c r="AP46" s="149"/>
      <c r="AQ46" s="149"/>
      <c r="AR46" s="149"/>
      <c r="AS46" s="149"/>
      <c r="AT46" s="149"/>
      <c r="AU46" s="149"/>
    </row>
    <row r="47">
      <c r="A47" s="176"/>
      <c r="B47" s="162">
        <v>3.3780111E7</v>
      </c>
      <c r="C47" s="177">
        <v>44282.427103333335</v>
      </c>
      <c r="D47" s="162" t="s">
        <v>2088</v>
      </c>
      <c r="E47" s="162" t="s">
        <v>2089</v>
      </c>
      <c r="F47" s="178">
        <v>32258.0</v>
      </c>
      <c r="G47" s="162" t="s">
        <v>391</v>
      </c>
      <c r="H47" s="162" t="s">
        <v>2090</v>
      </c>
      <c r="I47" s="162" t="s">
        <v>2091</v>
      </c>
      <c r="J47" s="162" t="s">
        <v>1646</v>
      </c>
      <c r="K47" s="162" t="s">
        <v>2092</v>
      </c>
      <c r="L47" s="162" t="s">
        <v>1634</v>
      </c>
      <c r="M47" s="162" t="s">
        <v>2088</v>
      </c>
      <c r="N47" s="162" t="s">
        <v>2093</v>
      </c>
      <c r="O47" s="162" t="s">
        <v>57</v>
      </c>
      <c r="P47" s="162" t="s">
        <v>2094</v>
      </c>
      <c r="Q47" s="162" t="s">
        <v>1651</v>
      </c>
      <c r="R47" s="161"/>
      <c r="S47" s="180" t="s">
        <v>2095</v>
      </c>
      <c r="T47" s="162" t="s">
        <v>2096</v>
      </c>
      <c r="U47" s="162" t="s">
        <v>1662</v>
      </c>
      <c r="V47" s="162" t="s">
        <v>2097</v>
      </c>
      <c r="W47" s="162" t="s">
        <v>2098</v>
      </c>
      <c r="X47" s="162" t="s">
        <v>2099</v>
      </c>
      <c r="Y47" s="179" t="s">
        <v>1651</v>
      </c>
      <c r="Z47" s="179">
        <v>32.0</v>
      </c>
      <c r="AA47" s="162" t="s">
        <v>1686</v>
      </c>
      <c r="AB47" s="161"/>
      <c r="AC47" s="161"/>
      <c r="AD47" s="183" t="s">
        <v>1628</v>
      </c>
      <c r="AE47" s="161"/>
      <c r="AF47" s="202">
        <v>44355.0</v>
      </c>
      <c r="AG47" s="185">
        <f t="shared" si="9"/>
        <v>44400</v>
      </c>
      <c r="AH47" s="186">
        <f t="shared" si="10"/>
        <v>44447</v>
      </c>
      <c r="AI47" s="161" t="b">
        <v>0</v>
      </c>
      <c r="AJ47" s="161" t="b">
        <v>0</v>
      </c>
      <c r="AK47" s="161" t="b">
        <v>0</v>
      </c>
      <c r="AL47" s="161" t="b">
        <v>0</v>
      </c>
      <c r="AM47" s="161"/>
      <c r="AN47" s="149"/>
      <c r="AO47" s="149"/>
      <c r="AP47" s="149"/>
      <c r="AQ47" s="149"/>
      <c r="AR47" s="149"/>
      <c r="AS47" s="149"/>
      <c r="AT47" s="149"/>
      <c r="AU47" s="149"/>
    </row>
    <row r="48">
      <c r="A48" s="176"/>
      <c r="B48" s="162">
        <v>3.9912739E7</v>
      </c>
      <c r="C48" s="177">
        <v>44284.611100891205</v>
      </c>
      <c r="D48" s="162" t="s">
        <v>2100</v>
      </c>
      <c r="E48" s="162" t="s">
        <v>2101</v>
      </c>
      <c r="F48" s="178">
        <v>35383.0</v>
      </c>
      <c r="G48" s="162" t="s">
        <v>2021</v>
      </c>
      <c r="H48" s="162" t="s">
        <v>2102</v>
      </c>
      <c r="I48" s="162" t="s">
        <v>2103</v>
      </c>
      <c r="J48" s="162" t="s">
        <v>1620</v>
      </c>
      <c r="K48" s="162" t="s">
        <v>2104</v>
      </c>
      <c r="L48" s="162" t="s">
        <v>1668</v>
      </c>
      <c r="M48" s="162" t="s">
        <v>2105</v>
      </c>
      <c r="N48" s="162" t="s">
        <v>2106</v>
      </c>
      <c r="O48" s="162" t="s">
        <v>57</v>
      </c>
      <c r="P48" s="162" t="s">
        <v>2107</v>
      </c>
      <c r="Q48" s="162" t="s">
        <v>1866</v>
      </c>
      <c r="R48" s="161"/>
      <c r="S48" s="180" t="s">
        <v>2108</v>
      </c>
      <c r="T48" s="162" t="s">
        <v>2109</v>
      </c>
      <c r="U48" s="162" t="s">
        <v>1685</v>
      </c>
      <c r="V48" s="162" t="s">
        <v>2110</v>
      </c>
      <c r="W48" s="162" t="s">
        <v>2111</v>
      </c>
      <c r="X48" s="162" t="s">
        <v>2112</v>
      </c>
      <c r="Y48" s="179" t="s">
        <v>2113</v>
      </c>
      <c r="Z48" s="179">
        <v>24.0</v>
      </c>
      <c r="AA48" s="162" t="s">
        <v>2074</v>
      </c>
      <c r="AB48" s="161"/>
      <c r="AC48" s="161"/>
      <c r="AD48" s="162" t="s">
        <v>2114</v>
      </c>
      <c r="AE48" s="161"/>
      <c r="AF48" s="184">
        <v>44327.0</v>
      </c>
      <c r="AG48" s="185">
        <f t="shared" si="9"/>
        <v>44373</v>
      </c>
      <c r="AH48" s="186">
        <f t="shared" si="10"/>
        <v>44419</v>
      </c>
      <c r="AI48" s="161" t="b">
        <v>0</v>
      </c>
      <c r="AJ48" s="161" t="b">
        <v>0</v>
      </c>
      <c r="AK48" s="161" t="b">
        <v>0</v>
      </c>
      <c r="AL48" s="161" t="b">
        <v>0</v>
      </c>
      <c r="AM48" s="161"/>
      <c r="AN48" s="149"/>
      <c r="AO48" s="149"/>
      <c r="AP48" s="149"/>
      <c r="AQ48" s="149"/>
      <c r="AR48" s="149"/>
      <c r="AS48" s="149"/>
      <c r="AT48" s="149"/>
      <c r="AU48" s="149"/>
    </row>
    <row r="49">
      <c r="A49" s="176"/>
      <c r="B49" s="162">
        <v>4.1585386E7</v>
      </c>
      <c r="C49" s="177">
        <v>44284.61632559028</v>
      </c>
      <c r="D49" s="162" t="s">
        <v>2115</v>
      </c>
      <c r="E49" s="162" t="s">
        <v>2116</v>
      </c>
      <c r="F49" s="178">
        <v>36103.0</v>
      </c>
      <c r="G49" s="162" t="s">
        <v>391</v>
      </c>
      <c r="H49" s="162" t="s">
        <v>2117</v>
      </c>
      <c r="I49" s="162" t="s">
        <v>2118</v>
      </c>
      <c r="J49" s="162" t="s">
        <v>1620</v>
      </c>
      <c r="K49" s="162" t="s">
        <v>2119</v>
      </c>
      <c r="L49" s="162" t="s">
        <v>1634</v>
      </c>
      <c r="M49" s="162" t="s">
        <v>2115</v>
      </c>
      <c r="N49" s="162" t="s">
        <v>2120</v>
      </c>
      <c r="O49" s="162" t="s">
        <v>63</v>
      </c>
      <c r="P49" s="162" t="s">
        <v>1637</v>
      </c>
      <c r="Q49" s="162" t="s">
        <v>1637</v>
      </c>
      <c r="R49" s="162" t="s">
        <v>2121</v>
      </c>
      <c r="S49" s="180" t="s">
        <v>2122</v>
      </c>
      <c r="T49" s="162" t="s">
        <v>2123</v>
      </c>
      <c r="U49" s="162" t="s">
        <v>1662</v>
      </c>
      <c r="V49" s="162" t="s">
        <v>2124</v>
      </c>
      <c r="W49" s="162" t="s">
        <v>1708</v>
      </c>
      <c r="X49" s="162" t="s">
        <v>2125</v>
      </c>
      <c r="Y49" s="179" t="s">
        <v>1805</v>
      </c>
      <c r="Z49" s="179">
        <v>22.0</v>
      </c>
      <c r="AA49" s="162" t="s">
        <v>2074</v>
      </c>
      <c r="AB49" s="161"/>
      <c r="AC49" s="161"/>
      <c r="AD49" s="162" t="s">
        <v>2126</v>
      </c>
      <c r="AE49" s="161"/>
      <c r="AF49" s="184">
        <v>44327.0</v>
      </c>
      <c r="AG49" s="185">
        <f t="shared" si="9"/>
        <v>44373</v>
      </c>
      <c r="AH49" s="186">
        <f t="shared" si="10"/>
        <v>44419</v>
      </c>
      <c r="AI49" s="161" t="b">
        <v>0</v>
      </c>
      <c r="AJ49" s="161" t="b">
        <v>0</v>
      </c>
      <c r="AK49" s="161" t="b">
        <v>0</v>
      </c>
      <c r="AL49" s="161" t="b">
        <v>0</v>
      </c>
      <c r="AM49" s="161"/>
      <c r="AN49" s="149"/>
      <c r="AO49" s="149"/>
      <c r="AP49" s="149"/>
      <c r="AQ49" s="149"/>
      <c r="AR49" s="149"/>
      <c r="AS49" s="149"/>
      <c r="AT49" s="149"/>
      <c r="AU49" s="149"/>
    </row>
    <row r="50">
      <c r="A50" s="176"/>
      <c r="B50" s="162">
        <v>4.3876118E7</v>
      </c>
      <c r="C50" s="177">
        <v>44284.71099425926</v>
      </c>
      <c r="D50" s="162" t="s">
        <v>2127</v>
      </c>
      <c r="E50" s="162" t="s">
        <v>2128</v>
      </c>
      <c r="F50" s="178">
        <v>37293.0</v>
      </c>
      <c r="G50" s="162" t="s">
        <v>391</v>
      </c>
      <c r="H50" s="162" t="s">
        <v>1678</v>
      </c>
      <c r="I50" s="162" t="s">
        <v>2129</v>
      </c>
      <c r="J50" s="162" t="s">
        <v>1620</v>
      </c>
      <c r="K50" s="162" t="s">
        <v>2130</v>
      </c>
      <c r="L50" s="162" t="s">
        <v>1668</v>
      </c>
      <c r="M50" s="162" t="s">
        <v>2127</v>
      </c>
      <c r="N50" s="162" t="s">
        <v>2131</v>
      </c>
      <c r="O50" s="162" t="s">
        <v>57</v>
      </c>
      <c r="P50" s="162" t="s">
        <v>2132</v>
      </c>
      <c r="Q50" s="162" t="s">
        <v>1637</v>
      </c>
      <c r="R50" s="161"/>
      <c r="S50" s="180" t="s">
        <v>2133</v>
      </c>
      <c r="T50" s="162" t="s">
        <v>2134</v>
      </c>
      <c r="U50" s="162" t="s">
        <v>2135</v>
      </c>
      <c r="V50" s="162" t="s">
        <v>2136</v>
      </c>
      <c r="W50" s="162" t="s">
        <v>1708</v>
      </c>
      <c r="X50" s="162" t="s">
        <v>2137</v>
      </c>
      <c r="Y50" s="179" t="s">
        <v>2138</v>
      </c>
      <c r="Z50" s="179">
        <v>19.0</v>
      </c>
      <c r="AA50" s="162" t="s">
        <v>2074</v>
      </c>
      <c r="AB50" s="161"/>
      <c r="AC50" s="161"/>
      <c r="AD50" s="183" t="s">
        <v>1628</v>
      </c>
      <c r="AE50" s="161"/>
      <c r="AF50" s="184">
        <v>44355.0</v>
      </c>
      <c r="AG50" s="185">
        <f t="shared" si="9"/>
        <v>44400</v>
      </c>
      <c r="AH50" s="186">
        <f t="shared" si="10"/>
        <v>44447</v>
      </c>
      <c r="AI50" s="149" t="b">
        <v>0</v>
      </c>
      <c r="AJ50" s="149" t="b">
        <v>0</v>
      </c>
      <c r="AK50" s="149" t="b">
        <v>0</v>
      </c>
      <c r="AL50" s="149" t="b">
        <v>0</v>
      </c>
      <c r="AM50" s="149"/>
      <c r="AN50" s="149"/>
      <c r="AO50" s="149"/>
      <c r="AP50" s="149"/>
      <c r="AQ50" s="149"/>
      <c r="AR50" s="149"/>
      <c r="AS50" s="149"/>
      <c r="AT50" s="149"/>
      <c r="AU50" s="149"/>
    </row>
    <row r="51">
      <c r="A51" s="176"/>
      <c r="B51" s="162">
        <v>3.1861022E7</v>
      </c>
      <c r="C51" s="177">
        <v>44285.72360907408</v>
      </c>
      <c r="D51" s="162" t="s">
        <v>2139</v>
      </c>
      <c r="E51" s="162" t="s">
        <v>2140</v>
      </c>
      <c r="F51" s="178">
        <v>31316.0</v>
      </c>
      <c r="G51" s="162" t="s">
        <v>391</v>
      </c>
      <c r="H51" s="162" t="s">
        <v>2141</v>
      </c>
      <c r="I51" s="162" t="s">
        <v>2142</v>
      </c>
      <c r="J51" s="162" t="s">
        <v>1620</v>
      </c>
      <c r="K51" s="162" t="s">
        <v>2143</v>
      </c>
      <c r="L51" s="162" t="s">
        <v>1680</v>
      </c>
      <c r="M51" s="162" t="s">
        <v>2139</v>
      </c>
      <c r="N51" s="162" t="s">
        <v>2144</v>
      </c>
      <c r="O51" s="162" t="s">
        <v>63</v>
      </c>
      <c r="P51" s="162" t="s">
        <v>1637</v>
      </c>
      <c r="Q51" s="162" t="s">
        <v>1637</v>
      </c>
      <c r="R51" s="161"/>
      <c r="S51" s="180" t="s">
        <v>2145</v>
      </c>
      <c r="T51" s="162" t="s">
        <v>2146</v>
      </c>
      <c r="U51" s="162" t="s">
        <v>1662</v>
      </c>
      <c r="V51" s="162" t="s">
        <v>2147</v>
      </c>
      <c r="W51" s="162" t="s">
        <v>1915</v>
      </c>
      <c r="X51" s="162">
        <v>1.564468042E9</v>
      </c>
      <c r="Y51" s="179" t="s">
        <v>1637</v>
      </c>
      <c r="Z51" s="179">
        <v>35.0</v>
      </c>
      <c r="AA51" s="162" t="s">
        <v>2074</v>
      </c>
      <c r="AB51" s="161"/>
      <c r="AC51" s="161"/>
      <c r="AD51" s="183" t="s">
        <v>1628</v>
      </c>
      <c r="AE51" s="161"/>
      <c r="AF51" s="184">
        <v>44355.0</v>
      </c>
      <c r="AG51" s="185">
        <f t="shared" si="9"/>
        <v>44400</v>
      </c>
      <c r="AH51" s="186">
        <f t="shared" si="10"/>
        <v>44447</v>
      </c>
      <c r="AI51" s="161" t="b">
        <v>0</v>
      </c>
      <c r="AJ51" s="161" t="b">
        <v>0</v>
      </c>
      <c r="AK51" s="161" t="b">
        <v>0</v>
      </c>
      <c r="AL51" s="161" t="b">
        <v>0</v>
      </c>
      <c r="AM51" s="161"/>
      <c r="AN51" s="149"/>
      <c r="AO51" s="149"/>
      <c r="AP51" s="149"/>
      <c r="AQ51" s="149"/>
      <c r="AR51" s="149"/>
      <c r="AS51" s="149"/>
      <c r="AT51" s="149"/>
      <c r="AU51" s="149"/>
    </row>
    <row r="52">
      <c r="A52" s="176"/>
      <c r="B52" s="162">
        <v>3.9492244E7</v>
      </c>
      <c r="C52" s="177">
        <v>44289.7961725</v>
      </c>
      <c r="D52" s="162" t="s">
        <v>2148</v>
      </c>
      <c r="E52" s="162" t="s">
        <v>2149</v>
      </c>
      <c r="F52" s="178">
        <v>35277.0</v>
      </c>
      <c r="G52" s="162" t="s">
        <v>391</v>
      </c>
      <c r="H52" s="162" t="s">
        <v>2150</v>
      </c>
      <c r="I52" s="162" t="s">
        <v>2151</v>
      </c>
      <c r="J52" s="162" t="s">
        <v>1620</v>
      </c>
      <c r="K52" s="162" t="s">
        <v>2152</v>
      </c>
      <c r="L52" s="162" t="s">
        <v>1634</v>
      </c>
      <c r="M52" s="162" t="s">
        <v>2148</v>
      </c>
      <c r="N52" s="162" t="s">
        <v>2153</v>
      </c>
      <c r="O52" s="162" t="s">
        <v>59</v>
      </c>
      <c r="P52" s="162" t="s">
        <v>2154</v>
      </c>
      <c r="Q52" s="162" t="s">
        <v>1637</v>
      </c>
      <c r="R52" s="161"/>
      <c r="S52" s="180" t="s">
        <v>2155</v>
      </c>
      <c r="T52" s="162" t="s">
        <v>2156</v>
      </c>
      <c r="U52" s="162" t="s">
        <v>1662</v>
      </c>
      <c r="V52" s="162" t="s">
        <v>2157</v>
      </c>
      <c r="W52" s="162" t="s">
        <v>1897</v>
      </c>
      <c r="X52" s="162" t="s">
        <v>2158</v>
      </c>
      <c r="Y52" s="179" t="s">
        <v>2159</v>
      </c>
      <c r="Z52" s="179">
        <v>24.0</v>
      </c>
      <c r="AA52" s="162" t="s">
        <v>2074</v>
      </c>
      <c r="AB52" s="161"/>
      <c r="AC52" s="161"/>
      <c r="AD52" s="162" t="s">
        <v>1640</v>
      </c>
      <c r="AE52" s="161"/>
      <c r="AF52" s="211">
        <v>44398.0</v>
      </c>
      <c r="AG52" s="185">
        <f t="shared" si="9"/>
        <v>44444</v>
      </c>
      <c r="AH52" s="186">
        <f t="shared" si="10"/>
        <v>44490</v>
      </c>
      <c r="AI52" s="161" t="b">
        <v>0</v>
      </c>
      <c r="AJ52" s="161" t="b">
        <v>0</v>
      </c>
      <c r="AK52" s="161" t="b">
        <v>0</v>
      </c>
      <c r="AL52" s="161" t="b">
        <v>0</v>
      </c>
      <c r="AM52" s="161"/>
      <c r="AN52" s="149"/>
      <c r="AO52" s="149"/>
      <c r="AP52" s="149"/>
      <c r="AQ52" s="149"/>
      <c r="AR52" s="149"/>
      <c r="AS52" s="149"/>
      <c r="AT52" s="149"/>
      <c r="AU52" s="149"/>
    </row>
    <row r="53">
      <c r="A53" s="176"/>
      <c r="B53" s="162">
        <v>3.9123625E7</v>
      </c>
      <c r="C53" s="177">
        <v>44291.507306168976</v>
      </c>
      <c r="D53" s="162" t="s">
        <v>2160</v>
      </c>
      <c r="E53" s="162" t="s">
        <v>2161</v>
      </c>
      <c r="F53" s="178">
        <v>34888.0</v>
      </c>
      <c r="G53" s="162" t="s">
        <v>391</v>
      </c>
      <c r="H53" s="162" t="s">
        <v>2162</v>
      </c>
      <c r="I53" s="162" t="s">
        <v>2163</v>
      </c>
      <c r="J53" s="162" t="s">
        <v>1620</v>
      </c>
      <c r="K53" s="162" t="s">
        <v>2164</v>
      </c>
      <c r="L53" s="162" t="s">
        <v>1634</v>
      </c>
      <c r="M53" s="162" t="s">
        <v>2160</v>
      </c>
      <c r="N53" s="162" t="s">
        <v>2165</v>
      </c>
      <c r="O53" s="162" t="s">
        <v>63</v>
      </c>
      <c r="P53" s="162" t="s">
        <v>2166</v>
      </c>
      <c r="Q53" s="162" t="s">
        <v>1637</v>
      </c>
      <c r="R53" s="162" t="s">
        <v>2167</v>
      </c>
      <c r="S53" s="180" t="s">
        <v>2168</v>
      </c>
      <c r="T53" s="162" t="s">
        <v>1661</v>
      </c>
      <c r="U53" s="162" t="s">
        <v>1662</v>
      </c>
      <c r="V53" s="162" t="s">
        <v>2169</v>
      </c>
      <c r="W53" s="162" t="s">
        <v>1708</v>
      </c>
      <c r="X53" s="162" t="s">
        <v>2170</v>
      </c>
      <c r="Y53" s="179" t="s">
        <v>2171</v>
      </c>
      <c r="Z53" s="179">
        <v>25.0</v>
      </c>
      <c r="AA53" s="162" t="s">
        <v>2074</v>
      </c>
      <c r="AB53" s="161"/>
      <c r="AC53" s="161"/>
      <c r="AD53" s="162" t="s">
        <v>2126</v>
      </c>
      <c r="AE53" s="161"/>
      <c r="AF53" s="184">
        <v>44327.0</v>
      </c>
      <c r="AG53" s="185">
        <f t="shared" si="9"/>
        <v>44373</v>
      </c>
      <c r="AH53" s="186">
        <f t="shared" si="10"/>
        <v>44419</v>
      </c>
      <c r="AI53" s="162" t="b">
        <v>1</v>
      </c>
      <c r="AJ53" s="161" t="b">
        <v>0</v>
      </c>
      <c r="AK53" s="161" t="b">
        <v>0</v>
      </c>
      <c r="AL53" s="161" t="b">
        <v>0</v>
      </c>
      <c r="AM53" s="161"/>
      <c r="AN53" s="149"/>
      <c r="AO53" s="149"/>
      <c r="AP53" s="149"/>
      <c r="AQ53" s="149"/>
      <c r="AR53" s="149"/>
      <c r="AS53" s="149"/>
      <c r="AT53" s="149"/>
      <c r="AU53" s="149"/>
    </row>
    <row r="54">
      <c r="A54" s="176"/>
      <c r="B54" s="162">
        <v>3.9804279E7</v>
      </c>
      <c r="C54" s="177">
        <v>44292.75827431713</v>
      </c>
      <c r="D54" s="162" t="s">
        <v>2172</v>
      </c>
      <c r="E54" s="179" t="s">
        <v>2173</v>
      </c>
      <c r="F54" s="178">
        <v>35099.0</v>
      </c>
      <c r="G54" s="162" t="s">
        <v>391</v>
      </c>
      <c r="H54" s="162" t="s">
        <v>2174</v>
      </c>
      <c r="I54" s="162" t="s">
        <v>2175</v>
      </c>
      <c r="J54" s="162" t="s">
        <v>1620</v>
      </c>
      <c r="K54" s="162" t="s">
        <v>2176</v>
      </c>
      <c r="L54" s="162" t="s">
        <v>1622</v>
      </c>
      <c r="M54" s="162" t="s">
        <v>2172</v>
      </c>
      <c r="N54" s="162" t="s">
        <v>2177</v>
      </c>
      <c r="O54" s="162" t="s">
        <v>57</v>
      </c>
      <c r="P54" s="162" t="s">
        <v>2178</v>
      </c>
      <c r="Q54" s="162" t="s">
        <v>2179</v>
      </c>
      <c r="R54" s="161"/>
      <c r="S54" s="180" t="s">
        <v>2180</v>
      </c>
      <c r="T54" s="162" t="s">
        <v>2181</v>
      </c>
      <c r="U54" s="162" t="s">
        <v>1685</v>
      </c>
      <c r="V54" s="162" t="s">
        <v>2182</v>
      </c>
      <c r="W54" s="162" t="s">
        <v>2098</v>
      </c>
      <c r="X54" s="162" t="s">
        <v>2183</v>
      </c>
      <c r="Y54" s="179" t="s">
        <v>2184</v>
      </c>
      <c r="Z54" s="179">
        <v>25.0</v>
      </c>
      <c r="AA54" s="162" t="s">
        <v>2074</v>
      </c>
      <c r="AB54" s="162" t="s">
        <v>2185</v>
      </c>
      <c r="AC54" s="161"/>
      <c r="AD54" s="161"/>
      <c r="AE54" s="161"/>
      <c r="AF54" s="161"/>
      <c r="AG54" s="161"/>
      <c r="AH54" s="161"/>
      <c r="AI54" s="161" t="b">
        <v>0</v>
      </c>
      <c r="AJ54" s="161" t="b">
        <v>0</v>
      </c>
      <c r="AK54" s="161" t="b">
        <v>0</v>
      </c>
      <c r="AL54" s="161" t="b">
        <v>0</v>
      </c>
      <c r="AM54" s="162" t="s">
        <v>2186</v>
      </c>
      <c r="AN54" s="176"/>
      <c r="AO54" s="176"/>
      <c r="AP54" s="176"/>
      <c r="AQ54" s="176"/>
      <c r="AR54" s="176"/>
      <c r="AS54" s="176"/>
      <c r="AT54" s="176"/>
      <c r="AU54" s="176"/>
    </row>
    <row r="55">
      <c r="A55" s="176"/>
      <c r="B55" s="162">
        <v>3.7936581E7</v>
      </c>
      <c r="C55" s="177">
        <v>44294.09424457176</v>
      </c>
      <c r="D55" s="162" t="s">
        <v>2187</v>
      </c>
      <c r="E55" s="162" t="s">
        <v>2188</v>
      </c>
      <c r="F55" s="178">
        <v>34271.0</v>
      </c>
      <c r="G55" s="162" t="s">
        <v>674</v>
      </c>
      <c r="H55" s="162" t="s">
        <v>2189</v>
      </c>
      <c r="I55" s="162" t="s">
        <v>2190</v>
      </c>
      <c r="J55" s="162" t="s">
        <v>1620</v>
      </c>
      <c r="K55" s="162" t="s">
        <v>2191</v>
      </c>
      <c r="L55" s="162" t="s">
        <v>1668</v>
      </c>
      <c r="M55" s="162" t="s">
        <v>2187</v>
      </c>
      <c r="N55" s="162" t="s">
        <v>2192</v>
      </c>
      <c r="O55" s="162" t="s">
        <v>57</v>
      </c>
      <c r="P55" s="162" t="s">
        <v>2193</v>
      </c>
      <c r="Q55" s="162" t="s">
        <v>1637</v>
      </c>
      <c r="R55" s="161"/>
      <c r="S55" s="180" t="s">
        <v>2194</v>
      </c>
      <c r="T55" s="162" t="s">
        <v>2195</v>
      </c>
      <c r="U55" s="162" t="s">
        <v>1662</v>
      </c>
      <c r="V55" s="162" t="s">
        <v>2196</v>
      </c>
      <c r="W55" s="162" t="s">
        <v>2197</v>
      </c>
      <c r="X55" s="162" t="s">
        <v>2198</v>
      </c>
      <c r="Y55" s="179" t="s">
        <v>2199</v>
      </c>
      <c r="Z55" s="179">
        <v>27.0</v>
      </c>
      <c r="AA55" s="162" t="s">
        <v>2074</v>
      </c>
      <c r="AB55" s="161"/>
      <c r="AC55" s="161"/>
      <c r="AD55" s="161"/>
      <c r="AE55" s="161"/>
      <c r="AF55" s="161"/>
      <c r="AG55" s="161"/>
      <c r="AH55" s="161"/>
      <c r="AI55" s="161" t="b">
        <v>0</v>
      </c>
      <c r="AJ55" s="161" t="b">
        <v>0</v>
      </c>
      <c r="AK55" s="161" t="b">
        <v>0</v>
      </c>
      <c r="AL55" s="161" t="b">
        <v>0</v>
      </c>
      <c r="AM55" s="161"/>
      <c r="AN55" s="149"/>
      <c r="AO55" s="149"/>
      <c r="AP55" s="149"/>
      <c r="AQ55" s="149"/>
      <c r="AR55" s="149"/>
      <c r="AS55" s="149"/>
      <c r="AT55" s="149"/>
      <c r="AU55" s="149"/>
    </row>
    <row r="56">
      <c r="A56" s="176"/>
      <c r="B56" s="162" t="s">
        <v>105</v>
      </c>
      <c r="C56" s="177">
        <v>44294.76504453704</v>
      </c>
      <c r="D56" s="162" t="s">
        <v>2200</v>
      </c>
      <c r="E56" s="162" t="s">
        <v>2201</v>
      </c>
      <c r="F56" s="178">
        <v>34555.0</v>
      </c>
      <c r="G56" s="162" t="s">
        <v>2202</v>
      </c>
      <c r="H56" s="162" t="s">
        <v>2203</v>
      </c>
      <c r="I56" s="162" t="s">
        <v>2204</v>
      </c>
      <c r="J56" s="162" t="s">
        <v>1646</v>
      </c>
      <c r="K56" s="162" t="s">
        <v>2205</v>
      </c>
      <c r="L56" s="162" t="s">
        <v>1634</v>
      </c>
      <c r="M56" s="162" t="s">
        <v>2200</v>
      </c>
      <c r="N56" s="162" t="s">
        <v>2206</v>
      </c>
      <c r="O56" s="162" t="s">
        <v>57</v>
      </c>
      <c r="P56" s="162" t="s">
        <v>2207</v>
      </c>
      <c r="Q56" s="162" t="s">
        <v>1637</v>
      </c>
      <c r="R56" s="162" t="s">
        <v>2208</v>
      </c>
      <c r="S56" s="180" t="s">
        <v>2209</v>
      </c>
      <c r="T56" s="162" t="s">
        <v>2210</v>
      </c>
      <c r="U56" s="162" t="s">
        <v>2211</v>
      </c>
      <c r="V56" s="162" t="s">
        <v>2212</v>
      </c>
      <c r="W56" s="162" t="s">
        <v>1915</v>
      </c>
      <c r="X56" s="162" t="s">
        <v>2213</v>
      </c>
      <c r="Y56" s="179" t="s">
        <v>2214</v>
      </c>
      <c r="Z56" s="179">
        <v>26.0</v>
      </c>
      <c r="AA56" s="162" t="s">
        <v>2074</v>
      </c>
      <c r="AB56" s="162" t="s">
        <v>2215</v>
      </c>
      <c r="AC56" s="161"/>
      <c r="AD56" s="161"/>
      <c r="AE56" s="161"/>
      <c r="AF56" s="161"/>
      <c r="AG56" s="161"/>
      <c r="AH56" s="161"/>
      <c r="AI56" s="161" t="b">
        <v>0</v>
      </c>
      <c r="AJ56" s="161" t="b">
        <v>0</v>
      </c>
      <c r="AK56" s="161" t="b">
        <v>0</v>
      </c>
      <c r="AL56" s="161" t="b">
        <v>0</v>
      </c>
      <c r="AM56" s="161"/>
      <c r="AN56" s="149"/>
      <c r="AO56" s="149"/>
      <c r="AP56" s="149"/>
      <c r="AQ56" s="149"/>
      <c r="AR56" s="149"/>
      <c r="AS56" s="149"/>
      <c r="AT56" s="149"/>
      <c r="AU56" s="149"/>
    </row>
    <row r="57">
      <c r="A57" s="176"/>
      <c r="B57" s="162">
        <v>3.8029031E7</v>
      </c>
      <c r="C57" s="177">
        <v>44301.656175324075</v>
      </c>
      <c r="D57" s="162" t="s">
        <v>2216</v>
      </c>
      <c r="E57" s="162" t="s">
        <v>2217</v>
      </c>
      <c r="F57" s="178">
        <v>34315.0</v>
      </c>
      <c r="G57" s="162" t="s">
        <v>1755</v>
      </c>
      <c r="H57" s="162" t="s">
        <v>1678</v>
      </c>
      <c r="I57" s="162">
        <v>5.491141950826E12</v>
      </c>
      <c r="J57" s="162" t="s">
        <v>1646</v>
      </c>
      <c r="K57" s="162" t="s">
        <v>2218</v>
      </c>
      <c r="L57" s="162" t="s">
        <v>1668</v>
      </c>
      <c r="M57" s="162" t="s">
        <v>2216</v>
      </c>
      <c r="N57" s="162" t="s">
        <v>2219</v>
      </c>
      <c r="O57" s="162" t="s">
        <v>57</v>
      </c>
      <c r="P57" s="162" t="s">
        <v>2220</v>
      </c>
      <c r="Q57" s="162" t="s">
        <v>1637</v>
      </c>
      <c r="R57" s="161"/>
      <c r="S57" s="180" t="s">
        <v>2221</v>
      </c>
      <c r="T57" s="162" t="s">
        <v>2222</v>
      </c>
      <c r="U57" s="162" t="s">
        <v>2223</v>
      </c>
      <c r="V57" s="162" t="s">
        <v>2224</v>
      </c>
      <c r="W57" s="162" t="s">
        <v>1803</v>
      </c>
      <c r="X57" s="162">
        <v>5.4911362005E12</v>
      </c>
      <c r="Y57" s="179" t="s">
        <v>2225</v>
      </c>
      <c r="Z57" s="179">
        <v>27.0</v>
      </c>
      <c r="AA57" s="162" t="s">
        <v>2074</v>
      </c>
      <c r="AB57" s="162" t="s">
        <v>2226</v>
      </c>
      <c r="AC57" s="161"/>
      <c r="AD57" s="161"/>
      <c r="AE57" s="161"/>
      <c r="AF57" s="161"/>
      <c r="AG57" s="161"/>
      <c r="AH57" s="161"/>
      <c r="AI57" s="161" t="b">
        <v>0</v>
      </c>
      <c r="AJ57" s="161" t="b">
        <v>0</v>
      </c>
      <c r="AK57" s="161" t="b">
        <v>0</v>
      </c>
      <c r="AL57" s="161" t="b">
        <v>0</v>
      </c>
      <c r="AM57" s="161"/>
      <c r="AN57" s="149"/>
      <c r="AO57" s="149"/>
      <c r="AP57" s="149"/>
      <c r="AQ57" s="149"/>
      <c r="AR57" s="149"/>
      <c r="AS57" s="149"/>
      <c r="AT57" s="149"/>
      <c r="AU57" s="149"/>
    </row>
    <row r="58">
      <c r="A58" s="176"/>
      <c r="B58" s="162">
        <v>4.175765E7</v>
      </c>
      <c r="C58" s="177">
        <v>44301.80123092592</v>
      </c>
      <c r="D58" s="162" t="s">
        <v>2227</v>
      </c>
      <c r="E58" s="162" t="s">
        <v>2228</v>
      </c>
      <c r="F58" s="178">
        <v>36208.0</v>
      </c>
      <c r="G58" s="162" t="s">
        <v>674</v>
      </c>
      <c r="H58" s="162" t="s">
        <v>1795</v>
      </c>
      <c r="I58" s="162" t="s">
        <v>2229</v>
      </c>
      <c r="J58" s="162" t="s">
        <v>1620</v>
      </c>
      <c r="K58" s="162" t="s">
        <v>2230</v>
      </c>
      <c r="L58" s="162" t="s">
        <v>1622</v>
      </c>
      <c r="M58" s="162" t="s">
        <v>2227</v>
      </c>
      <c r="N58" s="162" t="s">
        <v>2231</v>
      </c>
      <c r="O58" s="162" t="s">
        <v>57</v>
      </c>
      <c r="P58" s="162" t="s">
        <v>2232</v>
      </c>
      <c r="Q58" s="162" t="s">
        <v>2233</v>
      </c>
      <c r="R58" s="161"/>
      <c r="S58" s="180" t="s">
        <v>2234</v>
      </c>
      <c r="T58" s="162" t="s">
        <v>2235</v>
      </c>
      <c r="U58" s="162" t="s">
        <v>1749</v>
      </c>
      <c r="V58" s="162" t="s">
        <v>2236</v>
      </c>
      <c r="W58" s="162" t="s">
        <v>2237</v>
      </c>
      <c r="X58" s="162" t="s">
        <v>2238</v>
      </c>
      <c r="Y58" s="179" t="s">
        <v>2239</v>
      </c>
      <c r="Z58" s="179">
        <v>22.0</v>
      </c>
      <c r="AA58" s="162" t="s">
        <v>2074</v>
      </c>
      <c r="AB58" s="161"/>
      <c r="AC58" s="161"/>
      <c r="AD58" s="161"/>
      <c r="AE58" s="161"/>
      <c r="AF58" s="161"/>
      <c r="AG58" s="161"/>
      <c r="AH58" s="161"/>
      <c r="AI58" s="161" t="b">
        <v>0</v>
      </c>
      <c r="AJ58" s="161" t="b">
        <v>0</v>
      </c>
      <c r="AK58" s="161" t="b">
        <v>0</v>
      </c>
      <c r="AL58" s="161" t="b">
        <v>0</v>
      </c>
      <c r="AM58" s="161"/>
      <c r="AN58" s="149"/>
      <c r="AO58" s="149"/>
      <c r="AP58" s="149"/>
      <c r="AQ58" s="149"/>
      <c r="AR58" s="149"/>
      <c r="AS58" s="149"/>
      <c r="AT58" s="149"/>
      <c r="AU58" s="149"/>
    </row>
    <row r="59">
      <c r="A59" s="206"/>
      <c r="B59" s="207">
        <v>3.9937694E7</v>
      </c>
      <c r="C59" s="208">
        <v>44301.80375655093</v>
      </c>
      <c r="D59" s="207" t="s">
        <v>2240</v>
      </c>
      <c r="E59" s="207" t="s">
        <v>2241</v>
      </c>
      <c r="F59" s="209">
        <v>35398.0</v>
      </c>
      <c r="G59" s="207" t="s">
        <v>391</v>
      </c>
      <c r="H59" s="207" t="s">
        <v>2242</v>
      </c>
      <c r="I59" s="162" t="s">
        <v>2243</v>
      </c>
      <c r="J59" s="162" t="s">
        <v>1646</v>
      </c>
      <c r="K59" s="162" t="s">
        <v>2244</v>
      </c>
      <c r="L59" s="162" t="s">
        <v>1622</v>
      </c>
      <c r="M59" s="162" t="s">
        <v>2240</v>
      </c>
      <c r="N59" s="162" t="s">
        <v>2245</v>
      </c>
      <c r="O59" s="162" t="s">
        <v>57</v>
      </c>
      <c r="P59" s="162" t="s">
        <v>2246</v>
      </c>
      <c r="Q59" s="162" t="s">
        <v>2247</v>
      </c>
      <c r="R59" s="161"/>
      <c r="S59" s="180" t="s">
        <v>2248</v>
      </c>
      <c r="T59" s="162" t="s">
        <v>2249</v>
      </c>
      <c r="U59" s="162" t="s">
        <v>1685</v>
      </c>
      <c r="V59" s="162" t="s">
        <v>2250</v>
      </c>
      <c r="W59" s="162" t="s">
        <v>1790</v>
      </c>
      <c r="X59" s="162" t="s">
        <v>2251</v>
      </c>
      <c r="Y59" s="179" t="s">
        <v>2252</v>
      </c>
      <c r="Z59" s="179">
        <v>24.0</v>
      </c>
      <c r="AA59" s="162" t="s">
        <v>2253</v>
      </c>
      <c r="AB59" s="162" t="s">
        <v>2254</v>
      </c>
      <c r="AC59" s="161"/>
      <c r="AD59" s="161"/>
      <c r="AE59" s="161"/>
      <c r="AF59" s="161"/>
      <c r="AG59" s="161"/>
      <c r="AH59" s="161"/>
      <c r="AI59" s="161" t="b">
        <v>0</v>
      </c>
      <c r="AJ59" s="161" t="b">
        <v>0</v>
      </c>
      <c r="AK59" s="161" t="b">
        <v>0</v>
      </c>
      <c r="AL59" s="161" t="b">
        <v>0</v>
      </c>
      <c r="AM59" s="161"/>
      <c r="AN59" s="149"/>
      <c r="AO59" s="149"/>
      <c r="AP59" s="149"/>
      <c r="AQ59" s="149"/>
      <c r="AR59" s="149"/>
      <c r="AS59" s="149"/>
      <c r="AT59" s="149"/>
      <c r="AU59" s="149"/>
    </row>
    <row r="60">
      <c r="A60" s="176"/>
      <c r="B60" s="162">
        <v>3.7204244E7</v>
      </c>
      <c r="C60" s="177">
        <v>44303.04641258102</v>
      </c>
      <c r="D60" s="162" t="s">
        <v>2255</v>
      </c>
      <c r="E60" s="162" t="s">
        <v>2256</v>
      </c>
      <c r="F60" s="178">
        <v>33978.0</v>
      </c>
      <c r="G60" s="162" t="s">
        <v>391</v>
      </c>
      <c r="H60" s="162" t="s">
        <v>1822</v>
      </c>
      <c r="I60" s="162" t="s">
        <v>2257</v>
      </c>
      <c r="J60" s="162" t="s">
        <v>1620</v>
      </c>
      <c r="K60" s="162" t="s">
        <v>2258</v>
      </c>
      <c r="L60" s="162" t="s">
        <v>1668</v>
      </c>
      <c r="M60" s="162" t="s">
        <v>2259</v>
      </c>
      <c r="N60" s="162" t="s">
        <v>2260</v>
      </c>
      <c r="O60" s="162" t="s">
        <v>57</v>
      </c>
      <c r="P60" s="162" t="s">
        <v>2261</v>
      </c>
      <c r="Q60" s="162" t="s">
        <v>1637</v>
      </c>
      <c r="R60" s="161"/>
      <c r="S60" s="180" t="s">
        <v>2262</v>
      </c>
      <c r="T60" s="162" t="s">
        <v>2263</v>
      </c>
      <c r="U60" s="162" t="s">
        <v>2264</v>
      </c>
      <c r="V60" s="162" t="s">
        <v>2265</v>
      </c>
      <c r="W60" s="162" t="s">
        <v>1708</v>
      </c>
      <c r="X60" s="162" t="s">
        <v>2266</v>
      </c>
      <c r="Y60" s="179" t="s">
        <v>2267</v>
      </c>
      <c r="Z60" s="179">
        <v>28.0</v>
      </c>
      <c r="AA60" s="162" t="s">
        <v>2074</v>
      </c>
      <c r="AB60" s="161"/>
      <c r="AC60" s="161"/>
      <c r="AD60" s="162" t="s">
        <v>1628</v>
      </c>
      <c r="AE60" s="161"/>
      <c r="AF60" s="184">
        <v>44378.0</v>
      </c>
      <c r="AG60" s="185">
        <f t="shared" ref="AG60:AG64" si="11">DATE(YEAR(AF60),MONTH(AF60)+1,DAY(AF60)+15)</f>
        <v>44424</v>
      </c>
      <c r="AH60" s="186">
        <f t="shared" ref="AH60:AH64" si="12">DATE(YEAR(AF60),MONTH(AF60)+3,DAY(AF60))</f>
        <v>44470</v>
      </c>
      <c r="AI60" s="161" t="b">
        <v>0</v>
      </c>
      <c r="AJ60" s="161" t="b">
        <v>0</v>
      </c>
      <c r="AK60" s="161" t="b">
        <v>0</v>
      </c>
      <c r="AL60" s="161" t="b">
        <v>0</v>
      </c>
      <c r="AM60" s="161"/>
      <c r="AN60" s="149"/>
      <c r="AO60" s="149"/>
      <c r="AP60" s="149"/>
      <c r="AQ60" s="149"/>
      <c r="AR60" s="149"/>
      <c r="AS60" s="149"/>
      <c r="AT60" s="149"/>
      <c r="AU60" s="149"/>
    </row>
    <row r="61">
      <c r="A61" s="176"/>
      <c r="B61" s="162">
        <v>3.9909479E7</v>
      </c>
      <c r="C61" s="177">
        <v>44306.48978704862</v>
      </c>
      <c r="D61" s="162" t="s">
        <v>2268</v>
      </c>
      <c r="E61" s="162" t="s">
        <v>2269</v>
      </c>
      <c r="F61" s="178">
        <v>35354.0</v>
      </c>
      <c r="G61" s="162" t="s">
        <v>391</v>
      </c>
      <c r="H61" s="162" t="s">
        <v>2270</v>
      </c>
      <c r="I61" s="162" t="s">
        <v>2271</v>
      </c>
      <c r="J61" s="162" t="s">
        <v>1620</v>
      </c>
      <c r="K61" s="162" t="s">
        <v>2272</v>
      </c>
      <c r="L61" s="162" t="s">
        <v>1680</v>
      </c>
      <c r="M61" s="162" t="s">
        <v>2268</v>
      </c>
      <c r="N61" s="162" t="s">
        <v>2273</v>
      </c>
      <c r="O61" s="162" t="s">
        <v>57</v>
      </c>
      <c r="P61" s="162" t="s">
        <v>2274</v>
      </c>
      <c r="Q61" s="162" t="s">
        <v>1651</v>
      </c>
      <c r="R61" s="161"/>
      <c r="S61" s="180" t="s">
        <v>2275</v>
      </c>
      <c r="T61" s="162" t="s">
        <v>2276</v>
      </c>
      <c r="U61" s="162" t="s">
        <v>1685</v>
      </c>
      <c r="V61" s="162" t="s">
        <v>2277</v>
      </c>
      <c r="W61" s="162" t="s">
        <v>1708</v>
      </c>
      <c r="X61" s="162" t="s">
        <v>2278</v>
      </c>
      <c r="Y61" s="179" t="s">
        <v>1737</v>
      </c>
      <c r="Z61" s="179">
        <v>24.0</v>
      </c>
      <c r="AA61" s="162" t="s">
        <v>2074</v>
      </c>
      <c r="AB61" s="161"/>
      <c r="AC61" s="161"/>
      <c r="AD61" s="162" t="s">
        <v>2279</v>
      </c>
      <c r="AE61" s="161"/>
      <c r="AF61" s="184">
        <v>44327.0</v>
      </c>
      <c r="AG61" s="185">
        <f t="shared" si="11"/>
        <v>44373</v>
      </c>
      <c r="AH61" s="186">
        <f t="shared" si="12"/>
        <v>44419</v>
      </c>
      <c r="AI61" s="162" t="b">
        <v>1</v>
      </c>
      <c r="AJ61" s="161" t="b">
        <v>0</v>
      </c>
      <c r="AK61" s="161" t="b">
        <v>0</v>
      </c>
      <c r="AL61" s="161" t="b">
        <v>0</v>
      </c>
      <c r="AM61" s="161"/>
      <c r="AN61" s="149"/>
      <c r="AO61" s="149"/>
      <c r="AP61" s="149"/>
      <c r="AQ61" s="149"/>
      <c r="AR61" s="149"/>
      <c r="AS61" s="149"/>
      <c r="AT61" s="149"/>
      <c r="AU61" s="149"/>
    </row>
    <row r="62">
      <c r="A62" s="176"/>
      <c r="B62" s="162">
        <v>3.8707894E7</v>
      </c>
      <c r="C62" s="177">
        <v>44306.496817708336</v>
      </c>
      <c r="D62" s="162" t="s">
        <v>2280</v>
      </c>
      <c r="E62" s="162" t="s">
        <v>2281</v>
      </c>
      <c r="F62" s="178">
        <v>34740.0</v>
      </c>
      <c r="G62" s="162" t="s">
        <v>391</v>
      </c>
      <c r="H62" s="162" t="s">
        <v>2282</v>
      </c>
      <c r="I62" s="162" t="s">
        <v>2283</v>
      </c>
      <c r="J62" s="162" t="s">
        <v>1620</v>
      </c>
      <c r="K62" s="162" t="s">
        <v>2284</v>
      </c>
      <c r="L62" s="162" t="s">
        <v>1634</v>
      </c>
      <c r="M62" s="162" t="s">
        <v>2285</v>
      </c>
      <c r="N62" s="162" t="s">
        <v>2286</v>
      </c>
      <c r="O62" s="162" t="s">
        <v>57</v>
      </c>
      <c r="P62" s="162" t="s">
        <v>2287</v>
      </c>
      <c r="Q62" s="162" t="s">
        <v>1637</v>
      </c>
      <c r="R62" s="161"/>
      <c r="S62" s="180" t="s">
        <v>2288</v>
      </c>
      <c r="T62" s="162" t="s">
        <v>2289</v>
      </c>
      <c r="U62" s="162" t="s">
        <v>2290</v>
      </c>
      <c r="V62" s="162" t="s">
        <v>2291</v>
      </c>
      <c r="W62" s="162" t="s">
        <v>1884</v>
      </c>
      <c r="X62" s="162" t="s">
        <v>2292</v>
      </c>
      <c r="Y62" s="179" t="s">
        <v>1792</v>
      </c>
      <c r="Z62" s="179">
        <v>26.0</v>
      </c>
      <c r="AA62" s="162" t="s">
        <v>2074</v>
      </c>
      <c r="AB62" s="161"/>
      <c r="AC62" s="161"/>
      <c r="AD62" s="183" t="s">
        <v>1628</v>
      </c>
      <c r="AE62" s="161"/>
      <c r="AF62" s="184">
        <v>44362.0</v>
      </c>
      <c r="AG62" s="185">
        <f t="shared" si="11"/>
        <v>44407</v>
      </c>
      <c r="AH62" s="186">
        <f t="shared" si="12"/>
        <v>44454</v>
      </c>
      <c r="AI62" s="161" t="b">
        <v>0</v>
      </c>
      <c r="AJ62" s="161" t="b">
        <v>0</v>
      </c>
      <c r="AK62" s="161" t="b">
        <v>0</v>
      </c>
      <c r="AL62" s="161" t="b">
        <v>0</v>
      </c>
      <c r="AM62" s="161"/>
      <c r="AN62" s="149"/>
      <c r="AO62" s="149"/>
      <c r="AP62" s="149"/>
      <c r="AQ62" s="149"/>
      <c r="AR62" s="149"/>
      <c r="AS62" s="149"/>
      <c r="AT62" s="149"/>
      <c r="AU62" s="149"/>
    </row>
    <row r="63">
      <c r="A63" s="176"/>
      <c r="B63" s="162">
        <v>3.659373E7</v>
      </c>
      <c r="C63" s="177">
        <v>44306.72206827546</v>
      </c>
      <c r="D63" s="162" t="s">
        <v>2293</v>
      </c>
      <c r="E63" s="162" t="s">
        <v>2294</v>
      </c>
      <c r="F63" s="178">
        <v>33541.0</v>
      </c>
      <c r="G63" s="162" t="s">
        <v>391</v>
      </c>
      <c r="H63" s="162" t="s">
        <v>2295</v>
      </c>
      <c r="I63" s="162">
        <v>5.491165483809E12</v>
      </c>
      <c r="J63" s="162" t="s">
        <v>1646</v>
      </c>
      <c r="K63" s="162" t="s">
        <v>2296</v>
      </c>
      <c r="L63" s="162" t="s">
        <v>1668</v>
      </c>
      <c r="M63" s="162" t="s">
        <v>2293</v>
      </c>
      <c r="N63" s="162" t="s">
        <v>2297</v>
      </c>
      <c r="O63" s="162" t="s">
        <v>59</v>
      </c>
      <c r="P63" s="162" t="s">
        <v>2298</v>
      </c>
      <c r="Q63" s="162" t="s">
        <v>1637</v>
      </c>
      <c r="R63" s="161"/>
      <c r="S63" s="180" t="s">
        <v>2299</v>
      </c>
      <c r="T63" s="162" t="s">
        <v>2300</v>
      </c>
      <c r="U63" s="162" t="s">
        <v>1662</v>
      </c>
      <c r="V63" s="162" t="s">
        <v>2301</v>
      </c>
      <c r="W63" s="162" t="s">
        <v>1723</v>
      </c>
      <c r="X63" s="162">
        <v>5.491151561199E12</v>
      </c>
      <c r="Y63" s="179" t="s">
        <v>1805</v>
      </c>
      <c r="Z63" s="179">
        <v>29.0</v>
      </c>
      <c r="AA63" s="162" t="s">
        <v>2074</v>
      </c>
      <c r="AB63" s="161"/>
      <c r="AC63" s="161"/>
      <c r="AD63" s="212" t="s">
        <v>1640</v>
      </c>
      <c r="AE63" s="161"/>
      <c r="AF63" s="184">
        <v>44327.0</v>
      </c>
      <c r="AG63" s="185">
        <f t="shared" si="11"/>
        <v>44373</v>
      </c>
      <c r="AH63" s="186">
        <f t="shared" si="12"/>
        <v>44419</v>
      </c>
      <c r="AI63" s="162" t="b">
        <v>1</v>
      </c>
      <c r="AJ63" s="161" t="b">
        <v>0</v>
      </c>
      <c r="AK63" s="161" t="b">
        <v>0</v>
      </c>
      <c r="AL63" s="161" t="b">
        <v>0</v>
      </c>
      <c r="AM63" s="161"/>
      <c r="AN63" s="149"/>
      <c r="AO63" s="149"/>
      <c r="AP63" s="149"/>
      <c r="AQ63" s="149"/>
      <c r="AR63" s="149"/>
      <c r="AS63" s="149"/>
      <c r="AT63" s="149"/>
      <c r="AU63" s="149"/>
    </row>
    <row r="64">
      <c r="A64" s="176"/>
      <c r="B64" s="162">
        <v>3.7377948E7</v>
      </c>
      <c r="C64" s="177">
        <v>44307.636409259256</v>
      </c>
      <c r="D64" s="162" t="s">
        <v>2302</v>
      </c>
      <c r="E64" s="162" t="s">
        <v>2303</v>
      </c>
      <c r="F64" s="178">
        <v>34259.0</v>
      </c>
      <c r="G64" s="162" t="s">
        <v>1740</v>
      </c>
      <c r="H64" s="162" t="s">
        <v>2304</v>
      </c>
      <c r="I64" s="162" t="s">
        <v>2305</v>
      </c>
      <c r="J64" s="162" t="s">
        <v>1646</v>
      </c>
      <c r="K64" s="162" t="s">
        <v>2306</v>
      </c>
      <c r="L64" s="162" t="s">
        <v>1680</v>
      </c>
      <c r="M64" s="162" t="s">
        <v>2302</v>
      </c>
      <c r="N64" s="162" t="s">
        <v>2307</v>
      </c>
      <c r="O64" s="162" t="s">
        <v>57</v>
      </c>
      <c r="P64" s="162" t="s">
        <v>1637</v>
      </c>
      <c r="Q64" s="162" t="s">
        <v>1637</v>
      </c>
      <c r="R64" s="161"/>
      <c r="S64" s="180" t="s">
        <v>2308</v>
      </c>
      <c r="T64" s="162" t="s">
        <v>2309</v>
      </c>
      <c r="U64" s="162" t="s">
        <v>2310</v>
      </c>
      <c r="V64" s="162" t="s">
        <v>2311</v>
      </c>
      <c r="W64" s="162" t="s">
        <v>1803</v>
      </c>
      <c r="X64" s="162" t="s">
        <v>2312</v>
      </c>
      <c r="Y64" s="179" t="s">
        <v>1805</v>
      </c>
      <c r="Z64" s="179">
        <v>27.0</v>
      </c>
      <c r="AA64" s="162" t="s">
        <v>2074</v>
      </c>
      <c r="AB64" s="161"/>
      <c r="AC64" s="161"/>
      <c r="AD64" s="183" t="s">
        <v>1628</v>
      </c>
      <c r="AE64" s="161"/>
      <c r="AF64" s="184">
        <v>44362.0</v>
      </c>
      <c r="AG64" s="185">
        <f t="shared" si="11"/>
        <v>44407</v>
      </c>
      <c r="AH64" s="186">
        <f t="shared" si="12"/>
        <v>44454</v>
      </c>
      <c r="AI64" s="161" t="b">
        <v>0</v>
      </c>
      <c r="AJ64" s="161" t="b">
        <v>0</v>
      </c>
      <c r="AK64" s="161" t="b">
        <v>0</v>
      </c>
      <c r="AL64" s="161" t="b">
        <v>0</v>
      </c>
      <c r="AM64" s="161"/>
      <c r="AN64" s="149"/>
      <c r="AO64" s="149"/>
      <c r="AP64" s="149"/>
      <c r="AQ64" s="149"/>
      <c r="AR64" s="149"/>
      <c r="AS64" s="149"/>
      <c r="AT64" s="149"/>
      <c r="AU64" s="149"/>
    </row>
    <row r="65">
      <c r="A65" s="176"/>
      <c r="B65" s="162">
        <v>2.5951854E7</v>
      </c>
      <c r="C65" s="177">
        <v>44307.63834633102</v>
      </c>
      <c r="D65" s="162" t="s">
        <v>2313</v>
      </c>
      <c r="E65" s="162" t="s">
        <v>2314</v>
      </c>
      <c r="F65" s="178">
        <v>28308.0</v>
      </c>
      <c r="G65" s="162" t="s">
        <v>674</v>
      </c>
      <c r="H65" s="162" t="s">
        <v>2315</v>
      </c>
      <c r="I65" s="162">
        <v>1.163510966E9</v>
      </c>
      <c r="J65" s="162" t="s">
        <v>1620</v>
      </c>
      <c r="K65" s="162" t="s">
        <v>2316</v>
      </c>
      <c r="L65" s="162" t="s">
        <v>1680</v>
      </c>
      <c r="M65" s="162" t="s">
        <v>2313</v>
      </c>
      <c r="N65" s="162" t="s">
        <v>2317</v>
      </c>
      <c r="O65" s="162" t="s">
        <v>57</v>
      </c>
      <c r="P65" s="162" t="s">
        <v>2318</v>
      </c>
      <c r="Q65" s="162" t="s">
        <v>1637</v>
      </c>
      <c r="R65" s="161"/>
      <c r="S65" s="180" t="s">
        <v>2319</v>
      </c>
      <c r="T65" s="162" t="s">
        <v>2320</v>
      </c>
      <c r="U65" s="162" t="s">
        <v>1662</v>
      </c>
      <c r="V65" s="162" t="s">
        <v>2321</v>
      </c>
      <c r="W65" s="162" t="s">
        <v>2322</v>
      </c>
      <c r="X65" s="162">
        <v>2.357430569E9</v>
      </c>
      <c r="Y65" s="179" t="s">
        <v>2323</v>
      </c>
      <c r="Z65" s="179">
        <v>43.0</v>
      </c>
      <c r="AA65" s="162" t="s">
        <v>2074</v>
      </c>
      <c r="AB65" s="161"/>
      <c r="AC65" s="161"/>
      <c r="AD65" s="161"/>
      <c r="AE65" s="161"/>
      <c r="AF65" s="161"/>
      <c r="AG65" s="213"/>
      <c r="AH65" s="168"/>
      <c r="AI65" s="161" t="b">
        <v>0</v>
      </c>
      <c r="AJ65" s="161" t="b">
        <v>0</v>
      </c>
      <c r="AK65" s="161" t="b">
        <v>0</v>
      </c>
      <c r="AL65" s="161" t="b">
        <v>0</v>
      </c>
      <c r="AM65" s="161"/>
      <c r="AN65" s="149"/>
      <c r="AO65" s="149"/>
      <c r="AP65" s="149"/>
      <c r="AQ65" s="149"/>
      <c r="AR65" s="149"/>
      <c r="AS65" s="149"/>
      <c r="AT65" s="149"/>
      <c r="AU65" s="149"/>
    </row>
    <row r="66">
      <c r="A66" s="176"/>
      <c r="B66" s="162">
        <v>4.459898E7</v>
      </c>
      <c r="C66" s="177">
        <v>44309.4528658912</v>
      </c>
      <c r="D66" s="162" t="s">
        <v>2324</v>
      </c>
      <c r="E66" s="162" t="s">
        <v>2325</v>
      </c>
      <c r="F66" s="178">
        <v>37599.0</v>
      </c>
      <c r="G66" s="162" t="s">
        <v>391</v>
      </c>
      <c r="H66" s="162" t="s">
        <v>2326</v>
      </c>
      <c r="I66" s="162" t="s">
        <v>2327</v>
      </c>
      <c r="J66" s="162" t="s">
        <v>1620</v>
      </c>
      <c r="K66" s="162" t="s">
        <v>2328</v>
      </c>
      <c r="L66" s="162" t="s">
        <v>1622</v>
      </c>
      <c r="M66" s="162" t="s">
        <v>2324</v>
      </c>
      <c r="N66" s="162" t="s">
        <v>2329</v>
      </c>
      <c r="O66" s="162" t="s">
        <v>57</v>
      </c>
      <c r="P66" s="162" t="s">
        <v>2330</v>
      </c>
      <c r="Q66" s="162" t="s">
        <v>1637</v>
      </c>
      <c r="R66" s="161"/>
      <c r="S66" s="180" t="s">
        <v>2331</v>
      </c>
      <c r="T66" s="162" t="s">
        <v>1747</v>
      </c>
      <c r="U66" s="162" t="s">
        <v>2332</v>
      </c>
      <c r="V66" s="162" t="s">
        <v>2333</v>
      </c>
      <c r="W66" s="162" t="s">
        <v>1708</v>
      </c>
      <c r="X66" s="162" t="s">
        <v>2334</v>
      </c>
      <c r="Y66" s="179" t="s">
        <v>2335</v>
      </c>
      <c r="Z66" s="179">
        <v>18.0</v>
      </c>
      <c r="AA66" s="162" t="s">
        <v>2074</v>
      </c>
      <c r="AB66" s="162" t="s">
        <v>2336</v>
      </c>
      <c r="AC66" s="161"/>
      <c r="AD66" s="161"/>
      <c r="AE66" s="161"/>
      <c r="AF66" s="161"/>
      <c r="AG66" s="213"/>
      <c r="AH66" s="168"/>
      <c r="AI66" s="161" t="b">
        <v>0</v>
      </c>
      <c r="AJ66" s="161" t="b">
        <v>0</v>
      </c>
      <c r="AK66" s="161" t="b">
        <v>0</v>
      </c>
      <c r="AL66" s="161" t="b">
        <v>0</v>
      </c>
      <c r="AM66" s="161"/>
      <c r="AN66" s="149"/>
      <c r="AO66" s="149"/>
      <c r="AP66" s="149"/>
      <c r="AQ66" s="149"/>
      <c r="AR66" s="149"/>
      <c r="AS66" s="149"/>
      <c r="AT66" s="149"/>
      <c r="AU66" s="149"/>
    </row>
    <row r="67">
      <c r="A67" s="176"/>
      <c r="B67" s="162">
        <v>3.3267318E7</v>
      </c>
      <c r="C67" s="177">
        <v>44315.864556712964</v>
      </c>
      <c r="D67" s="162" t="s">
        <v>2337</v>
      </c>
      <c r="E67" s="162" t="s">
        <v>2338</v>
      </c>
      <c r="F67" s="178">
        <v>32043.0</v>
      </c>
      <c r="G67" s="162" t="s">
        <v>391</v>
      </c>
      <c r="H67" s="162" t="s">
        <v>2339</v>
      </c>
      <c r="I67" s="162" t="s">
        <v>2340</v>
      </c>
      <c r="J67" s="162" t="s">
        <v>1620</v>
      </c>
      <c r="K67" s="162" t="s">
        <v>2341</v>
      </c>
      <c r="L67" s="162" t="s">
        <v>1668</v>
      </c>
      <c r="M67" s="162" t="s">
        <v>2337</v>
      </c>
      <c r="N67" s="162" t="s">
        <v>2342</v>
      </c>
      <c r="O67" s="162" t="s">
        <v>57</v>
      </c>
      <c r="P67" s="162" t="s">
        <v>2343</v>
      </c>
      <c r="Q67" s="162" t="s">
        <v>2344</v>
      </c>
      <c r="R67" s="161"/>
      <c r="S67" s="180" t="s">
        <v>2345</v>
      </c>
      <c r="T67" s="162" t="s">
        <v>1747</v>
      </c>
      <c r="U67" s="162" t="s">
        <v>2346</v>
      </c>
      <c r="V67" s="162" t="s">
        <v>2347</v>
      </c>
      <c r="W67" s="162" t="s">
        <v>1915</v>
      </c>
      <c r="X67" s="162" t="s">
        <v>2348</v>
      </c>
      <c r="Y67" s="179" t="s">
        <v>1637</v>
      </c>
      <c r="Z67" s="179">
        <v>33.0</v>
      </c>
      <c r="AA67" s="162" t="s">
        <v>2074</v>
      </c>
      <c r="AB67" s="161"/>
      <c r="AC67" s="161"/>
      <c r="AD67" s="161"/>
      <c r="AE67" s="161"/>
      <c r="AF67" s="161"/>
      <c r="AG67" s="213"/>
      <c r="AH67" s="168"/>
      <c r="AI67" s="161" t="b">
        <v>0</v>
      </c>
      <c r="AJ67" s="161" t="b">
        <v>0</v>
      </c>
      <c r="AK67" s="161" t="b">
        <v>0</v>
      </c>
      <c r="AL67" s="161" t="b">
        <v>0</v>
      </c>
      <c r="AM67" s="161"/>
      <c r="AN67" s="149"/>
      <c r="AO67" s="149"/>
      <c r="AP67" s="149"/>
      <c r="AQ67" s="149"/>
      <c r="AR67" s="149"/>
      <c r="AS67" s="149"/>
      <c r="AT67" s="149"/>
      <c r="AU67" s="149"/>
    </row>
    <row r="68">
      <c r="A68" s="176"/>
      <c r="B68" s="162">
        <v>3.934252E7</v>
      </c>
      <c r="C68" s="177">
        <v>44315.86980354167</v>
      </c>
      <c r="D68" s="162" t="s">
        <v>2349</v>
      </c>
      <c r="E68" s="162" t="s">
        <v>2350</v>
      </c>
      <c r="F68" s="178">
        <v>35258.0</v>
      </c>
      <c r="G68" s="162" t="s">
        <v>391</v>
      </c>
      <c r="H68" s="162" t="s">
        <v>2351</v>
      </c>
      <c r="I68" s="162" t="s">
        <v>2352</v>
      </c>
      <c r="J68" s="162" t="s">
        <v>1646</v>
      </c>
      <c r="K68" s="162" t="s">
        <v>2353</v>
      </c>
      <c r="L68" s="162" t="s">
        <v>1622</v>
      </c>
      <c r="M68" s="162" t="s">
        <v>2354</v>
      </c>
      <c r="N68" s="162" t="s">
        <v>2355</v>
      </c>
      <c r="O68" s="162" t="s">
        <v>63</v>
      </c>
      <c r="P68" s="162" t="s">
        <v>2356</v>
      </c>
      <c r="Q68" s="162" t="s">
        <v>1651</v>
      </c>
      <c r="R68" s="161"/>
      <c r="S68" s="180" t="s">
        <v>2357</v>
      </c>
      <c r="T68" s="162" t="s">
        <v>2358</v>
      </c>
      <c r="U68" s="162" t="s">
        <v>1662</v>
      </c>
      <c r="V68" s="162" t="s">
        <v>2359</v>
      </c>
      <c r="W68" s="162" t="s">
        <v>2360</v>
      </c>
      <c r="X68" s="162" t="s">
        <v>2361</v>
      </c>
      <c r="Y68" s="179" t="s">
        <v>2362</v>
      </c>
      <c r="Z68" s="179">
        <v>24.0</v>
      </c>
      <c r="AA68" s="162" t="s">
        <v>2074</v>
      </c>
      <c r="AB68" s="161"/>
      <c r="AC68" s="161"/>
      <c r="AD68" s="161"/>
      <c r="AE68" s="161"/>
      <c r="AF68" s="161"/>
      <c r="AG68" s="213"/>
      <c r="AH68" s="168"/>
      <c r="AI68" s="161" t="b">
        <v>0</v>
      </c>
      <c r="AJ68" s="161" t="b">
        <v>0</v>
      </c>
      <c r="AK68" s="161" t="b">
        <v>0</v>
      </c>
      <c r="AL68" s="161" t="b">
        <v>0</v>
      </c>
      <c r="AM68" s="161"/>
      <c r="AN68" s="149"/>
      <c r="AO68" s="149"/>
      <c r="AP68" s="149"/>
      <c r="AQ68" s="149"/>
      <c r="AR68" s="149"/>
      <c r="AS68" s="149"/>
      <c r="AT68" s="149"/>
      <c r="AU68" s="149"/>
    </row>
    <row r="69">
      <c r="A69" s="176"/>
      <c r="B69" s="162">
        <v>4.3518336E7</v>
      </c>
      <c r="C69" s="177">
        <v>44322.79023462963</v>
      </c>
      <c r="D69" s="162" t="s">
        <v>2363</v>
      </c>
      <c r="E69" s="162" t="s">
        <v>2364</v>
      </c>
      <c r="F69" s="178">
        <v>37012.0</v>
      </c>
      <c r="G69" s="162" t="s">
        <v>391</v>
      </c>
      <c r="H69" s="162" t="s">
        <v>1887</v>
      </c>
      <c r="I69" s="162" t="s">
        <v>2365</v>
      </c>
      <c r="J69" s="162" t="s">
        <v>1620</v>
      </c>
      <c r="K69" s="162" t="s">
        <v>2366</v>
      </c>
      <c r="L69" s="162" t="s">
        <v>1668</v>
      </c>
      <c r="M69" s="162" t="s">
        <v>2363</v>
      </c>
      <c r="N69" s="162" t="s">
        <v>2367</v>
      </c>
      <c r="O69" s="162" t="s">
        <v>57</v>
      </c>
      <c r="P69" s="162" t="s">
        <v>2368</v>
      </c>
      <c r="Q69" s="162" t="s">
        <v>2369</v>
      </c>
      <c r="R69" s="161"/>
      <c r="S69" s="180" t="s">
        <v>2370</v>
      </c>
      <c r="T69" s="162" t="s">
        <v>2371</v>
      </c>
      <c r="U69" s="162" t="s">
        <v>1685</v>
      </c>
      <c r="V69" s="162" t="s">
        <v>2372</v>
      </c>
      <c r="W69" s="162" t="s">
        <v>1708</v>
      </c>
      <c r="X69" s="162" t="s">
        <v>2373</v>
      </c>
      <c r="Y69" s="179" t="s">
        <v>2374</v>
      </c>
      <c r="Z69" s="179">
        <v>20.0</v>
      </c>
      <c r="AA69" s="162" t="s">
        <v>2074</v>
      </c>
      <c r="AB69" s="161"/>
      <c r="AC69" s="161"/>
      <c r="AD69" s="161"/>
      <c r="AE69" s="161"/>
      <c r="AF69" s="161"/>
      <c r="AG69" s="213"/>
      <c r="AH69" s="168"/>
      <c r="AI69" s="161" t="b">
        <v>0</v>
      </c>
      <c r="AJ69" s="161" t="b">
        <v>0</v>
      </c>
      <c r="AK69" s="161" t="b">
        <v>0</v>
      </c>
      <c r="AL69" s="161" t="b">
        <v>0</v>
      </c>
      <c r="AM69" s="161"/>
      <c r="AN69" s="149"/>
      <c r="AO69" s="149"/>
      <c r="AP69" s="149"/>
      <c r="AQ69" s="149"/>
      <c r="AR69" s="149"/>
      <c r="AS69" s="149"/>
      <c r="AT69" s="149"/>
      <c r="AU69" s="149"/>
    </row>
    <row r="70">
      <c r="A70" s="176"/>
      <c r="B70" s="162">
        <v>4.1452146E7</v>
      </c>
      <c r="C70" s="177">
        <v>44323.496586747686</v>
      </c>
      <c r="D70" s="162" t="s">
        <v>2375</v>
      </c>
      <c r="E70" s="162" t="s">
        <v>2376</v>
      </c>
      <c r="F70" s="178">
        <v>36049.0</v>
      </c>
      <c r="G70" s="162" t="s">
        <v>391</v>
      </c>
      <c r="H70" s="162" t="s">
        <v>2377</v>
      </c>
      <c r="I70" s="162" t="s">
        <v>2378</v>
      </c>
      <c r="J70" s="162" t="s">
        <v>1620</v>
      </c>
      <c r="K70" s="162" t="s">
        <v>2379</v>
      </c>
      <c r="L70" s="162" t="s">
        <v>1668</v>
      </c>
      <c r="M70" s="162" t="s">
        <v>2375</v>
      </c>
      <c r="N70" s="162" t="s">
        <v>2380</v>
      </c>
      <c r="O70" s="162" t="s">
        <v>57</v>
      </c>
      <c r="P70" s="162" t="s">
        <v>2381</v>
      </c>
      <c r="Q70" s="162" t="s">
        <v>1651</v>
      </c>
      <c r="R70" s="162" t="s">
        <v>2382</v>
      </c>
      <c r="S70" s="180" t="s">
        <v>2383</v>
      </c>
      <c r="T70" s="162" t="s">
        <v>2384</v>
      </c>
      <c r="U70" s="162" t="s">
        <v>1662</v>
      </c>
      <c r="V70" s="162" t="s">
        <v>2385</v>
      </c>
      <c r="W70" s="162" t="s">
        <v>2032</v>
      </c>
      <c r="X70" s="162" t="s">
        <v>2386</v>
      </c>
      <c r="Y70" s="179" t="s">
        <v>1651</v>
      </c>
      <c r="Z70" s="179">
        <v>22.0</v>
      </c>
      <c r="AA70" s="162" t="s">
        <v>2074</v>
      </c>
      <c r="AB70" s="162" t="s">
        <v>2387</v>
      </c>
      <c r="AC70" s="161"/>
      <c r="AD70" s="161"/>
      <c r="AE70" s="161"/>
      <c r="AF70" s="161"/>
      <c r="AG70" s="213"/>
      <c r="AH70" s="168"/>
      <c r="AI70" s="161" t="b">
        <v>0</v>
      </c>
      <c r="AJ70" s="161" t="b">
        <v>0</v>
      </c>
      <c r="AK70" s="161" t="b">
        <v>0</v>
      </c>
      <c r="AL70" s="161" t="b">
        <v>0</v>
      </c>
      <c r="AM70" s="161"/>
      <c r="AN70" s="149"/>
      <c r="AO70" s="149"/>
      <c r="AP70" s="149"/>
      <c r="AQ70" s="149"/>
      <c r="AR70" s="149"/>
      <c r="AS70" s="149"/>
      <c r="AT70" s="149"/>
      <c r="AU70" s="149"/>
    </row>
    <row r="71">
      <c r="A71" s="176"/>
      <c r="B71" s="162">
        <v>4.3994925E7</v>
      </c>
      <c r="C71" s="177">
        <v>44330.592840972226</v>
      </c>
      <c r="D71" s="162" t="s">
        <v>2388</v>
      </c>
      <c r="E71" s="162" t="s">
        <v>2389</v>
      </c>
      <c r="F71" s="178">
        <v>37395.0</v>
      </c>
      <c r="G71" s="162" t="s">
        <v>391</v>
      </c>
      <c r="H71" s="162" t="s">
        <v>2390</v>
      </c>
      <c r="I71" s="162" t="s">
        <v>2391</v>
      </c>
      <c r="J71" s="162" t="s">
        <v>1620</v>
      </c>
      <c r="K71" s="162" t="s">
        <v>2392</v>
      </c>
      <c r="L71" s="162" t="s">
        <v>1634</v>
      </c>
      <c r="M71" s="162" t="s">
        <v>2388</v>
      </c>
      <c r="N71" s="162" t="s">
        <v>2393</v>
      </c>
      <c r="O71" s="162" t="s">
        <v>57</v>
      </c>
      <c r="P71" s="162" t="s">
        <v>2394</v>
      </c>
      <c r="Q71" s="162" t="s">
        <v>2395</v>
      </c>
      <c r="R71" s="162" t="s">
        <v>2396</v>
      </c>
      <c r="S71" s="180" t="s">
        <v>2397</v>
      </c>
      <c r="T71" s="162" t="s">
        <v>2398</v>
      </c>
      <c r="U71" s="162" t="s">
        <v>1662</v>
      </c>
      <c r="V71" s="162" t="s">
        <v>2399</v>
      </c>
      <c r="W71" s="162" t="s">
        <v>1790</v>
      </c>
      <c r="X71" s="162" t="s">
        <v>2400</v>
      </c>
      <c r="Y71" s="179" t="s">
        <v>2401</v>
      </c>
      <c r="Z71" s="179">
        <v>18.0</v>
      </c>
      <c r="AA71" s="162" t="s">
        <v>2074</v>
      </c>
      <c r="AB71" s="214">
        <v>44452.0</v>
      </c>
      <c r="AC71" s="161"/>
      <c r="AD71" s="161"/>
      <c r="AE71" s="161"/>
      <c r="AF71" s="161"/>
      <c r="AG71" s="213"/>
      <c r="AH71" s="168"/>
      <c r="AI71" s="161" t="b">
        <v>0</v>
      </c>
      <c r="AJ71" s="161" t="b">
        <v>0</v>
      </c>
      <c r="AK71" s="161" t="b">
        <v>0</v>
      </c>
      <c r="AL71" s="161" t="b">
        <v>0</v>
      </c>
      <c r="AM71" s="161"/>
      <c r="AN71" s="149"/>
      <c r="AO71" s="149"/>
      <c r="AP71" s="149"/>
      <c r="AQ71" s="149"/>
      <c r="AR71" s="149"/>
      <c r="AS71" s="149"/>
      <c r="AT71" s="149"/>
      <c r="AU71" s="149"/>
    </row>
    <row r="72">
      <c r="A72" s="176"/>
      <c r="B72" s="162">
        <v>4.3968202E7</v>
      </c>
      <c r="C72" s="177">
        <v>44330.77534800926</v>
      </c>
      <c r="D72" s="162" t="s">
        <v>2402</v>
      </c>
      <c r="E72" s="162" t="s">
        <v>2403</v>
      </c>
      <c r="F72" s="178">
        <v>37274.0</v>
      </c>
      <c r="G72" s="162" t="s">
        <v>391</v>
      </c>
      <c r="H72" s="162" t="s">
        <v>2404</v>
      </c>
      <c r="I72" s="162" t="s">
        <v>2405</v>
      </c>
      <c r="J72" s="162" t="s">
        <v>1646</v>
      </c>
      <c r="K72" s="162" t="s">
        <v>2406</v>
      </c>
      <c r="L72" s="162" t="s">
        <v>1668</v>
      </c>
      <c r="M72" s="162" t="s">
        <v>2402</v>
      </c>
      <c r="N72" s="162" t="s">
        <v>2407</v>
      </c>
      <c r="O72" s="162" t="s">
        <v>57</v>
      </c>
      <c r="P72" s="162" t="s">
        <v>2408</v>
      </c>
      <c r="Q72" s="162" t="s">
        <v>1637</v>
      </c>
      <c r="R72" s="161"/>
      <c r="S72" s="180" t="s">
        <v>2409</v>
      </c>
      <c r="T72" s="162" t="s">
        <v>2410</v>
      </c>
      <c r="U72" s="162" t="s">
        <v>1662</v>
      </c>
      <c r="V72" s="162" t="s">
        <v>2411</v>
      </c>
      <c r="W72" s="162" t="s">
        <v>1708</v>
      </c>
      <c r="X72" s="162" t="s">
        <v>2412</v>
      </c>
      <c r="Y72" s="179" t="s">
        <v>1651</v>
      </c>
      <c r="Z72" s="179">
        <v>19.0</v>
      </c>
      <c r="AA72" s="162" t="s">
        <v>2074</v>
      </c>
      <c r="AB72" s="161"/>
      <c r="AC72" s="161"/>
      <c r="AD72" s="161"/>
      <c r="AE72" s="161"/>
      <c r="AF72" s="161"/>
      <c r="AG72" s="213"/>
      <c r="AH72" s="168"/>
      <c r="AI72" s="161" t="b">
        <v>0</v>
      </c>
      <c r="AJ72" s="161" t="b">
        <v>0</v>
      </c>
      <c r="AK72" s="161" t="b">
        <v>0</v>
      </c>
      <c r="AL72" s="161" t="b">
        <v>0</v>
      </c>
      <c r="AM72" s="161"/>
      <c r="AN72" s="149"/>
      <c r="AO72" s="149"/>
      <c r="AP72" s="149"/>
      <c r="AQ72" s="149"/>
      <c r="AR72" s="149"/>
      <c r="AS72" s="149"/>
      <c r="AT72" s="149"/>
      <c r="AU72" s="149"/>
    </row>
    <row r="73">
      <c r="A73" s="176"/>
      <c r="B73" s="162">
        <v>3.9558828E7</v>
      </c>
      <c r="C73" s="177">
        <v>44333.95993084491</v>
      </c>
      <c r="D73" s="162" t="s">
        <v>2413</v>
      </c>
      <c r="E73" s="162" t="s">
        <v>2414</v>
      </c>
      <c r="F73" s="178">
        <v>35171.0</v>
      </c>
      <c r="G73" s="162" t="s">
        <v>391</v>
      </c>
      <c r="H73" s="162" t="s">
        <v>1822</v>
      </c>
      <c r="I73" s="162" t="s">
        <v>2415</v>
      </c>
      <c r="J73" s="162" t="s">
        <v>1620</v>
      </c>
      <c r="K73" s="162" t="s">
        <v>2416</v>
      </c>
      <c r="L73" s="162" t="s">
        <v>1668</v>
      </c>
      <c r="M73" s="162" t="s">
        <v>2413</v>
      </c>
      <c r="N73" s="162" t="s">
        <v>2417</v>
      </c>
      <c r="O73" s="162" t="s">
        <v>59</v>
      </c>
      <c r="P73" s="162" t="s">
        <v>2418</v>
      </c>
      <c r="Q73" s="162" t="s">
        <v>1637</v>
      </c>
      <c r="R73" s="161"/>
      <c r="S73" s="180" t="s">
        <v>2419</v>
      </c>
      <c r="T73" s="162" t="s">
        <v>1661</v>
      </c>
      <c r="U73" s="162" t="s">
        <v>2420</v>
      </c>
      <c r="V73" s="162" t="s">
        <v>2421</v>
      </c>
      <c r="W73" s="162" t="s">
        <v>1708</v>
      </c>
      <c r="X73" s="162" t="s">
        <v>2422</v>
      </c>
      <c r="Y73" s="179" t="s">
        <v>1805</v>
      </c>
      <c r="Z73" s="179">
        <v>25.0</v>
      </c>
      <c r="AA73" s="162" t="s">
        <v>2074</v>
      </c>
      <c r="AB73" s="161"/>
      <c r="AC73" s="161"/>
      <c r="AD73" s="162" t="s">
        <v>1640</v>
      </c>
      <c r="AE73" s="161"/>
      <c r="AF73" s="210">
        <v>44398.0</v>
      </c>
      <c r="AG73" s="185">
        <f>DATE(YEAR(AF73),MONTH(AF73)+1,DAY(AF73)+15)</f>
        <v>44444</v>
      </c>
      <c r="AH73" s="186">
        <f>DATE(YEAR(AF73),MONTH(AF73)+3,DAY(AF73))</f>
        <v>44490</v>
      </c>
      <c r="AI73" s="161" t="b">
        <v>0</v>
      </c>
      <c r="AJ73" s="161" t="b">
        <v>0</v>
      </c>
      <c r="AK73" s="161" t="b">
        <v>0</v>
      </c>
      <c r="AL73" s="161" t="b">
        <v>0</v>
      </c>
      <c r="AM73" s="161"/>
      <c r="AN73" s="149"/>
      <c r="AO73" s="149"/>
      <c r="AP73" s="149"/>
      <c r="AQ73" s="149"/>
      <c r="AR73" s="149"/>
      <c r="AS73" s="149"/>
      <c r="AT73" s="149"/>
      <c r="AU73" s="149"/>
    </row>
    <row r="74">
      <c r="A74" s="176"/>
      <c r="B74" s="162">
        <v>4.0851005E7</v>
      </c>
      <c r="C74" s="177">
        <v>44335.75989452546</v>
      </c>
      <c r="D74" s="162" t="s">
        <v>2423</v>
      </c>
      <c r="E74" s="162" t="s">
        <v>2424</v>
      </c>
      <c r="F74" s="178">
        <v>35757.0</v>
      </c>
      <c r="G74" s="162" t="s">
        <v>391</v>
      </c>
      <c r="H74" s="162" t="s">
        <v>2425</v>
      </c>
      <c r="I74" s="162" t="s">
        <v>2426</v>
      </c>
      <c r="J74" s="162" t="s">
        <v>1646</v>
      </c>
      <c r="K74" s="162" t="s">
        <v>2092</v>
      </c>
      <c r="L74" s="162" t="s">
        <v>1680</v>
      </c>
      <c r="M74" s="162" t="s">
        <v>2423</v>
      </c>
      <c r="N74" s="162" t="s">
        <v>2427</v>
      </c>
      <c r="O74" s="162" t="s">
        <v>57</v>
      </c>
      <c r="P74" s="162" t="s">
        <v>2428</v>
      </c>
      <c r="Q74" s="162" t="s">
        <v>2428</v>
      </c>
      <c r="R74" s="161"/>
      <c r="S74" s="180" t="s">
        <v>2429</v>
      </c>
      <c r="T74" s="162" t="s">
        <v>2430</v>
      </c>
      <c r="U74" s="162" t="s">
        <v>1895</v>
      </c>
      <c r="V74" s="162" t="s">
        <v>2431</v>
      </c>
      <c r="W74" s="162" t="s">
        <v>2032</v>
      </c>
      <c r="X74" s="162" t="s">
        <v>2432</v>
      </c>
      <c r="Y74" s="179" t="s">
        <v>1943</v>
      </c>
      <c r="Z74" s="179">
        <v>23.0</v>
      </c>
      <c r="AA74" s="162" t="s">
        <v>2074</v>
      </c>
      <c r="AB74" s="162" t="s">
        <v>2433</v>
      </c>
      <c r="AC74" s="161"/>
      <c r="AD74" s="161"/>
      <c r="AE74" s="161"/>
      <c r="AF74" s="161"/>
      <c r="AG74" s="213"/>
      <c r="AH74" s="168"/>
      <c r="AI74" s="161" t="b">
        <v>0</v>
      </c>
      <c r="AJ74" s="161" t="b">
        <v>0</v>
      </c>
      <c r="AK74" s="161" t="b">
        <v>0</v>
      </c>
      <c r="AL74" s="161" t="b">
        <v>0</v>
      </c>
      <c r="AM74" s="161"/>
      <c r="AN74" s="149"/>
      <c r="AO74" s="149"/>
      <c r="AP74" s="149"/>
      <c r="AQ74" s="149"/>
      <c r="AR74" s="149"/>
      <c r="AS74" s="149"/>
      <c r="AT74" s="149"/>
      <c r="AU74" s="149"/>
    </row>
    <row r="75">
      <c r="A75" s="176"/>
      <c r="B75" s="162">
        <v>4.1560847E7</v>
      </c>
      <c r="C75" s="177">
        <v>44338.91859826389</v>
      </c>
      <c r="D75" s="162" t="s">
        <v>2434</v>
      </c>
      <c r="E75" s="162" t="s">
        <v>2435</v>
      </c>
      <c r="F75" s="178">
        <v>36060.0</v>
      </c>
      <c r="G75" s="162" t="s">
        <v>1755</v>
      </c>
      <c r="H75" s="162" t="s">
        <v>1822</v>
      </c>
      <c r="I75" s="162" t="s">
        <v>2436</v>
      </c>
      <c r="J75" s="162" t="s">
        <v>1646</v>
      </c>
      <c r="K75" s="162" t="s">
        <v>2437</v>
      </c>
      <c r="L75" s="162" t="s">
        <v>1668</v>
      </c>
      <c r="M75" s="162" t="s">
        <v>2434</v>
      </c>
      <c r="N75" s="162" t="s">
        <v>2438</v>
      </c>
      <c r="O75" s="162" t="s">
        <v>57</v>
      </c>
      <c r="P75" s="162" t="s">
        <v>2439</v>
      </c>
      <c r="Q75" s="162" t="s">
        <v>2439</v>
      </c>
      <c r="R75" s="161"/>
      <c r="S75" s="180" t="s">
        <v>2440</v>
      </c>
      <c r="T75" s="162" t="s">
        <v>1661</v>
      </c>
      <c r="U75" s="162" t="s">
        <v>1662</v>
      </c>
      <c r="V75" s="162" t="s">
        <v>2441</v>
      </c>
      <c r="W75" s="162" t="s">
        <v>2032</v>
      </c>
      <c r="X75" s="162" t="s">
        <v>2442</v>
      </c>
      <c r="Y75" s="179" t="s">
        <v>1651</v>
      </c>
      <c r="Z75" s="179">
        <v>22.0</v>
      </c>
      <c r="AA75" s="162" t="s">
        <v>2074</v>
      </c>
      <c r="AB75" s="162" t="s">
        <v>2336</v>
      </c>
      <c r="AC75" s="161"/>
      <c r="AD75" s="161"/>
      <c r="AE75" s="161"/>
      <c r="AF75" s="161"/>
      <c r="AG75" s="213"/>
      <c r="AH75" s="168"/>
      <c r="AI75" s="161" t="b">
        <v>0</v>
      </c>
      <c r="AJ75" s="161" t="b">
        <v>0</v>
      </c>
      <c r="AK75" s="161" t="b">
        <v>0</v>
      </c>
      <c r="AL75" s="161" t="b">
        <v>0</v>
      </c>
      <c r="AM75" s="161"/>
      <c r="AN75" s="149"/>
      <c r="AO75" s="149"/>
      <c r="AP75" s="149"/>
      <c r="AQ75" s="149"/>
      <c r="AR75" s="149"/>
      <c r="AS75" s="149"/>
      <c r="AT75" s="149"/>
      <c r="AU75" s="149"/>
    </row>
    <row r="76">
      <c r="A76" s="206"/>
      <c r="B76" s="207">
        <v>3.7424191E7</v>
      </c>
      <c r="C76" s="208">
        <v>44339.45587789352</v>
      </c>
      <c r="D76" s="207" t="s">
        <v>2443</v>
      </c>
      <c r="E76" s="207" t="s">
        <v>2444</v>
      </c>
      <c r="F76" s="209">
        <v>34042.0</v>
      </c>
      <c r="G76" s="207" t="s">
        <v>391</v>
      </c>
      <c r="H76" s="207" t="s">
        <v>2445</v>
      </c>
      <c r="I76" s="162" t="s">
        <v>2446</v>
      </c>
      <c r="J76" s="162" t="s">
        <v>1620</v>
      </c>
      <c r="K76" s="162" t="s">
        <v>2447</v>
      </c>
      <c r="L76" s="162" t="s">
        <v>1668</v>
      </c>
      <c r="M76" s="162" t="s">
        <v>2443</v>
      </c>
      <c r="N76" s="162" t="s">
        <v>2448</v>
      </c>
      <c r="O76" s="162" t="s">
        <v>63</v>
      </c>
      <c r="P76" s="162" t="s">
        <v>1651</v>
      </c>
      <c r="Q76" s="162" t="s">
        <v>2449</v>
      </c>
      <c r="R76" s="162" t="s">
        <v>2450</v>
      </c>
      <c r="S76" s="180" t="s">
        <v>2451</v>
      </c>
      <c r="T76" s="162" t="s">
        <v>2452</v>
      </c>
      <c r="U76" s="162" t="s">
        <v>2453</v>
      </c>
      <c r="V76" s="162" t="s">
        <v>2454</v>
      </c>
      <c r="W76" s="162" t="s">
        <v>2455</v>
      </c>
      <c r="X76" s="162" t="s">
        <v>2456</v>
      </c>
      <c r="Y76" s="179" t="s">
        <v>1866</v>
      </c>
      <c r="Z76" s="179">
        <v>28.0</v>
      </c>
      <c r="AA76" s="162" t="s">
        <v>2074</v>
      </c>
      <c r="AB76" s="161"/>
      <c r="AC76" s="161"/>
      <c r="AD76" s="161"/>
      <c r="AE76" s="161"/>
      <c r="AF76" s="161"/>
      <c r="AG76" s="213"/>
      <c r="AH76" s="168"/>
      <c r="AI76" s="161" t="b">
        <v>0</v>
      </c>
      <c r="AJ76" s="161" t="b">
        <v>0</v>
      </c>
      <c r="AK76" s="161" t="b">
        <v>0</v>
      </c>
      <c r="AL76" s="161" t="b">
        <v>0</v>
      </c>
      <c r="AM76" s="161"/>
      <c r="AN76" s="149"/>
      <c r="AO76" s="149"/>
      <c r="AP76" s="149"/>
      <c r="AQ76" s="149"/>
      <c r="AR76" s="149"/>
      <c r="AS76" s="149"/>
      <c r="AT76" s="149"/>
      <c r="AU76" s="149"/>
    </row>
    <row r="77">
      <c r="A77" s="176"/>
      <c r="B77" s="162">
        <v>3.536397E7</v>
      </c>
      <c r="C77" s="177">
        <v>44341.264372731486</v>
      </c>
      <c r="D77" s="162" t="s">
        <v>2457</v>
      </c>
      <c r="E77" s="162" t="s">
        <v>2458</v>
      </c>
      <c r="F77" s="178">
        <v>33171.0</v>
      </c>
      <c r="G77" s="162" t="s">
        <v>391</v>
      </c>
      <c r="H77" s="162" t="s">
        <v>1678</v>
      </c>
      <c r="I77" s="162" t="s">
        <v>2459</v>
      </c>
      <c r="J77" s="162" t="s">
        <v>1620</v>
      </c>
      <c r="K77" s="162" t="s">
        <v>2460</v>
      </c>
      <c r="L77" s="162" t="s">
        <v>1634</v>
      </c>
      <c r="M77" s="162" t="s">
        <v>2461</v>
      </c>
      <c r="N77" s="162" t="s">
        <v>2462</v>
      </c>
      <c r="O77" s="162" t="s">
        <v>57</v>
      </c>
      <c r="P77" s="162" t="s">
        <v>2463</v>
      </c>
      <c r="Q77" s="162" t="s">
        <v>2464</v>
      </c>
      <c r="R77" s="161"/>
      <c r="S77" s="180" t="s">
        <v>2465</v>
      </c>
      <c r="T77" s="162" t="s">
        <v>2466</v>
      </c>
      <c r="U77" s="162" t="s">
        <v>1662</v>
      </c>
      <c r="V77" s="162" t="s">
        <v>2467</v>
      </c>
      <c r="W77" s="162" t="s">
        <v>2098</v>
      </c>
      <c r="X77" s="162" t="s">
        <v>2468</v>
      </c>
      <c r="Y77" s="179" t="s">
        <v>1651</v>
      </c>
      <c r="Z77" s="179">
        <v>30.0</v>
      </c>
      <c r="AA77" s="162" t="s">
        <v>2469</v>
      </c>
      <c r="AB77" s="162" t="s">
        <v>1918</v>
      </c>
      <c r="AC77" s="161"/>
      <c r="AD77" s="161"/>
      <c r="AE77" s="161"/>
      <c r="AF77" s="161"/>
      <c r="AG77" s="213"/>
      <c r="AH77" s="168"/>
      <c r="AI77" s="161" t="b">
        <v>0</v>
      </c>
      <c r="AJ77" s="161" t="b">
        <v>0</v>
      </c>
      <c r="AK77" s="161" t="b">
        <v>0</v>
      </c>
      <c r="AL77" s="161" t="b">
        <v>0</v>
      </c>
      <c r="AM77" s="161"/>
      <c r="AN77" s="149"/>
      <c r="AO77" s="149"/>
      <c r="AP77" s="149"/>
      <c r="AQ77" s="149"/>
      <c r="AR77" s="149"/>
      <c r="AS77" s="149"/>
      <c r="AT77" s="149"/>
      <c r="AU77" s="149"/>
    </row>
    <row r="78">
      <c r="A78" s="176"/>
      <c r="B78" s="162">
        <v>4.0370155E7</v>
      </c>
      <c r="C78" s="177">
        <v>44342.5016841551</v>
      </c>
      <c r="D78" s="162" t="s">
        <v>2470</v>
      </c>
      <c r="E78" s="215" t="s">
        <v>2471</v>
      </c>
      <c r="F78" s="178">
        <v>35552.0</v>
      </c>
      <c r="G78" s="162" t="s">
        <v>391</v>
      </c>
      <c r="H78" s="162" t="s">
        <v>1822</v>
      </c>
      <c r="I78" s="162" t="s">
        <v>2472</v>
      </c>
      <c r="J78" s="162" t="s">
        <v>1620</v>
      </c>
      <c r="K78" s="162" t="s">
        <v>2473</v>
      </c>
      <c r="L78" s="162" t="s">
        <v>1622</v>
      </c>
      <c r="M78" s="162" t="s">
        <v>2470</v>
      </c>
      <c r="N78" s="162" t="s">
        <v>2474</v>
      </c>
      <c r="O78" s="162" t="s">
        <v>59</v>
      </c>
      <c r="P78" s="162" t="s">
        <v>2475</v>
      </c>
      <c r="Q78" s="162" t="s">
        <v>1637</v>
      </c>
      <c r="R78" s="161"/>
      <c r="S78" s="180" t="s">
        <v>2476</v>
      </c>
      <c r="T78" s="162" t="s">
        <v>2477</v>
      </c>
      <c r="U78" s="162" t="s">
        <v>1662</v>
      </c>
      <c r="V78" s="162" t="s">
        <v>2478</v>
      </c>
      <c r="W78" s="162" t="s">
        <v>1708</v>
      </c>
      <c r="X78" s="162" t="s">
        <v>2479</v>
      </c>
      <c r="Y78" s="179" t="s">
        <v>2480</v>
      </c>
      <c r="Z78" s="179">
        <v>24.0</v>
      </c>
      <c r="AA78" s="161"/>
      <c r="AB78" s="161"/>
      <c r="AC78" s="161"/>
      <c r="AD78" s="161"/>
      <c r="AE78" s="161"/>
      <c r="AF78" s="161"/>
      <c r="AG78" s="213"/>
      <c r="AH78" s="168"/>
      <c r="AI78" s="161" t="b">
        <v>0</v>
      </c>
      <c r="AJ78" s="161" t="b">
        <v>0</v>
      </c>
      <c r="AK78" s="161" t="b">
        <v>0</v>
      </c>
      <c r="AL78" s="161" t="b">
        <v>0</v>
      </c>
      <c r="AM78" s="161"/>
      <c r="AN78" s="149"/>
      <c r="AO78" s="149"/>
      <c r="AP78" s="149"/>
      <c r="AQ78" s="149"/>
      <c r="AR78" s="149"/>
      <c r="AS78" s="149"/>
      <c r="AT78" s="149"/>
      <c r="AU78" s="149"/>
    </row>
    <row r="79">
      <c r="A79" s="176"/>
      <c r="B79" s="162">
        <v>3.5728074E7</v>
      </c>
      <c r="C79" s="177">
        <v>44342.567044571755</v>
      </c>
      <c r="D79" s="162" t="s">
        <v>2481</v>
      </c>
      <c r="E79" s="162" t="s">
        <v>2482</v>
      </c>
      <c r="F79" s="178">
        <v>33263.0</v>
      </c>
      <c r="G79" s="162" t="s">
        <v>391</v>
      </c>
      <c r="H79" s="162" t="s">
        <v>2483</v>
      </c>
      <c r="I79" s="162" t="s">
        <v>2484</v>
      </c>
      <c r="J79" s="162" t="s">
        <v>1620</v>
      </c>
      <c r="K79" s="162" t="s">
        <v>2485</v>
      </c>
      <c r="L79" s="162" t="s">
        <v>1634</v>
      </c>
      <c r="M79" s="162" t="s">
        <v>2481</v>
      </c>
      <c r="N79" s="162" t="s">
        <v>2486</v>
      </c>
      <c r="O79" s="162" t="s">
        <v>57</v>
      </c>
      <c r="P79" s="162" t="s">
        <v>2487</v>
      </c>
      <c r="Q79" s="162" t="s">
        <v>1651</v>
      </c>
      <c r="R79" s="162" t="s">
        <v>2488</v>
      </c>
      <c r="S79" s="180" t="s">
        <v>2489</v>
      </c>
      <c r="T79" s="162" t="s">
        <v>1661</v>
      </c>
      <c r="U79" s="162" t="s">
        <v>2360</v>
      </c>
      <c r="V79" s="162" t="s">
        <v>2490</v>
      </c>
      <c r="W79" s="162" t="s">
        <v>1884</v>
      </c>
      <c r="X79" s="162" t="s">
        <v>2491</v>
      </c>
      <c r="Y79" s="179" t="s">
        <v>1805</v>
      </c>
      <c r="Z79" s="179">
        <v>30.0</v>
      </c>
      <c r="AA79" s="162" t="s">
        <v>2492</v>
      </c>
      <c r="AB79" s="162" t="s">
        <v>2493</v>
      </c>
      <c r="AC79" s="161"/>
      <c r="AD79" s="161"/>
      <c r="AE79" s="161"/>
      <c r="AF79" s="161"/>
      <c r="AG79" s="213"/>
      <c r="AH79" s="168"/>
      <c r="AI79" s="161" t="b">
        <v>0</v>
      </c>
      <c r="AJ79" s="161" t="b">
        <v>0</v>
      </c>
      <c r="AK79" s="161" t="b">
        <v>0</v>
      </c>
      <c r="AL79" s="161" t="b">
        <v>0</v>
      </c>
      <c r="AM79" s="161"/>
      <c r="AN79" s="149"/>
      <c r="AO79" s="149"/>
      <c r="AP79" s="149"/>
      <c r="AQ79" s="149"/>
      <c r="AR79" s="149"/>
      <c r="AS79" s="149"/>
      <c r="AT79" s="149"/>
      <c r="AU79" s="149"/>
    </row>
    <row r="80">
      <c r="A80" s="176"/>
      <c r="B80" s="162">
        <v>4.1834575E7</v>
      </c>
      <c r="C80" s="177">
        <v>44342.60128873843</v>
      </c>
      <c r="D80" s="162" t="s">
        <v>2494</v>
      </c>
      <c r="E80" s="162" t="s">
        <v>2495</v>
      </c>
      <c r="F80" s="178">
        <v>36263.0</v>
      </c>
      <c r="G80" s="162" t="s">
        <v>2496</v>
      </c>
      <c r="H80" s="162" t="s">
        <v>1822</v>
      </c>
      <c r="I80" s="162" t="s">
        <v>2497</v>
      </c>
      <c r="J80" s="162" t="s">
        <v>1646</v>
      </c>
      <c r="K80" s="162" t="s">
        <v>2498</v>
      </c>
      <c r="L80" s="162" t="s">
        <v>1622</v>
      </c>
      <c r="M80" s="162" t="s">
        <v>2494</v>
      </c>
      <c r="N80" s="162" t="s">
        <v>2499</v>
      </c>
      <c r="O80" s="162" t="s">
        <v>63</v>
      </c>
      <c r="P80" s="162" t="s">
        <v>2500</v>
      </c>
      <c r="Q80" s="162" t="s">
        <v>1745</v>
      </c>
      <c r="R80" s="161"/>
      <c r="S80" s="180" t="s">
        <v>2501</v>
      </c>
      <c r="T80" s="162" t="s">
        <v>2502</v>
      </c>
      <c r="U80" s="162" t="s">
        <v>1662</v>
      </c>
      <c r="V80" s="162" t="s">
        <v>2503</v>
      </c>
      <c r="W80" s="162" t="s">
        <v>1790</v>
      </c>
      <c r="X80" s="162" t="s">
        <v>2504</v>
      </c>
      <c r="Y80" s="179" t="s">
        <v>2505</v>
      </c>
      <c r="Z80" s="179">
        <v>22.0</v>
      </c>
      <c r="AA80" s="162" t="s">
        <v>2074</v>
      </c>
      <c r="AB80" s="214">
        <v>44452.0</v>
      </c>
      <c r="AC80" s="161"/>
      <c r="AD80" s="162" t="s">
        <v>2506</v>
      </c>
      <c r="AE80" s="161"/>
      <c r="AF80" s="202">
        <v>44454.0</v>
      </c>
      <c r="AG80" s="185">
        <f>DATE(YEAR(AF80),MONTH(AF80)+1,DAY(AF80)+15)</f>
        <v>44499</v>
      </c>
      <c r="AH80" s="186">
        <f>DATE(YEAR(AF80),MONTH(AF80)+3,DAY(AF80))</f>
        <v>44545</v>
      </c>
      <c r="AI80" s="161" t="b">
        <v>0</v>
      </c>
      <c r="AJ80" s="161" t="b">
        <v>0</v>
      </c>
      <c r="AK80" s="161" t="b">
        <v>0</v>
      </c>
      <c r="AL80" s="161" t="b">
        <v>0</v>
      </c>
      <c r="AM80" s="161"/>
      <c r="AN80" s="149"/>
      <c r="AO80" s="149"/>
      <c r="AP80" s="149"/>
      <c r="AQ80" s="149"/>
      <c r="AR80" s="149"/>
      <c r="AS80" s="149"/>
      <c r="AT80" s="149"/>
      <c r="AU80" s="149"/>
    </row>
    <row r="81">
      <c r="A81" s="176"/>
      <c r="B81" s="162">
        <v>3.6595307E7</v>
      </c>
      <c r="C81" s="177">
        <v>44344.52992</v>
      </c>
      <c r="D81" s="162" t="s">
        <v>2507</v>
      </c>
      <c r="E81" s="162" t="s">
        <v>2508</v>
      </c>
      <c r="F81" s="178">
        <v>33553.0</v>
      </c>
      <c r="G81" s="162" t="s">
        <v>1755</v>
      </c>
      <c r="H81" s="162" t="s">
        <v>1756</v>
      </c>
      <c r="I81" s="162" t="s">
        <v>391</v>
      </c>
      <c r="J81" s="162" t="s">
        <v>1646</v>
      </c>
      <c r="K81" s="162" t="s">
        <v>2509</v>
      </c>
      <c r="L81" s="162" t="s">
        <v>1622</v>
      </c>
      <c r="M81" s="162" t="s">
        <v>2507</v>
      </c>
      <c r="N81" s="162" t="s">
        <v>2510</v>
      </c>
      <c r="O81" s="162" t="s">
        <v>63</v>
      </c>
      <c r="P81" s="162" t="s">
        <v>2511</v>
      </c>
      <c r="Q81" s="162" t="s">
        <v>1637</v>
      </c>
      <c r="R81" s="162" t="s">
        <v>2512</v>
      </c>
      <c r="S81" s="180" t="s">
        <v>2513</v>
      </c>
      <c r="T81" s="162" t="s">
        <v>2514</v>
      </c>
      <c r="U81" s="162" t="s">
        <v>1685</v>
      </c>
      <c r="V81" s="162" t="s">
        <v>2515</v>
      </c>
      <c r="W81" s="162" t="s">
        <v>2071</v>
      </c>
      <c r="X81" s="205" t="s">
        <v>2516</v>
      </c>
      <c r="Y81" s="179" t="s">
        <v>1805</v>
      </c>
      <c r="Z81" s="179">
        <v>29.0</v>
      </c>
      <c r="AA81" s="162" t="s">
        <v>2517</v>
      </c>
      <c r="AB81" s="161"/>
      <c r="AC81" s="161"/>
      <c r="AD81" s="161"/>
      <c r="AE81" s="161"/>
      <c r="AF81" s="161"/>
      <c r="AG81" s="213"/>
      <c r="AH81" s="168"/>
      <c r="AI81" s="161" t="b">
        <v>0</v>
      </c>
      <c r="AJ81" s="161" t="b">
        <v>0</v>
      </c>
      <c r="AK81" s="161" t="b">
        <v>0</v>
      </c>
      <c r="AL81" s="161" t="b">
        <v>0</v>
      </c>
      <c r="AM81" s="161"/>
      <c r="AN81" s="149"/>
      <c r="AO81" s="149"/>
      <c r="AP81" s="149"/>
      <c r="AQ81" s="149"/>
      <c r="AR81" s="149"/>
      <c r="AS81" s="149"/>
      <c r="AT81" s="149"/>
      <c r="AU81" s="149"/>
    </row>
    <row r="82">
      <c r="A82" s="176"/>
      <c r="B82" s="162">
        <v>4.1646263E7</v>
      </c>
      <c r="C82" s="177">
        <v>44347.84843619213</v>
      </c>
      <c r="D82" s="162" t="s">
        <v>2518</v>
      </c>
      <c r="E82" s="162" t="s">
        <v>2519</v>
      </c>
      <c r="F82" s="178">
        <v>36124.0</v>
      </c>
      <c r="G82" s="162" t="s">
        <v>391</v>
      </c>
      <c r="H82" s="162" t="s">
        <v>1795</v>
      </c>
      <c r="I82" s="162" t="s">
        <v>2520</v>
      </c>
      <c r="J82" s="162" t="s">
        <v>1620</v>
      </c>
      <c r="K82" s="162" t="s">
        <v>2521</v>
      </c>
      <c r="L82" s="162" t="s">
        <v>1622</v>
      </c>
      <c r="M82" s="162" t="s">
        <v>2518</v>
      </c>
      <c r="N82" s="162" t="s">
        <v>2522</v>
      </c>
      <c r="O82" s="162" t="s">
        <v>59</v>
      </c>
      <c r="P82" s="162" t="s">
        <v>2523</v>
      </c>
      <c r="Q82" s="162" t="s">
        <v>2524</v>
      </c>
      <c r="R82" s="162" t="s">
        <v>2525</v>
      </c>
      <c r="S82" s="180" t="s">
        <v>2526</v>
      </c>
      <c r="T82" s="162" t="s">
        <v>2527</v>
      </c>
      <c r="U82" s="162" t="s">
        <v>1662</v>
      </c>
      <c r="V82" s="162" t="s">
        <v>2528</v>
      </c>
      <c r="W82" s="162" t="s">
        <v>1708</v>
      </c>
      <c r="X82" s="162" t="s">
        <v>2529</v>
      </c>
      <c r="Y82" s="179" t="s">
        <v>2530</v>
      </c>
      <c r="Z82" s="179">
        <v>22.0</v>
      </c>
      <c r="AA82" s="162" t="s">
        <v>2517</v>
      </c>
      <c r="AB82" s="161"/>
      <c r="AC82" s="161"/>
      <c r="AD82" s="162" t="s">
        <v>1640</v>
      </c>
      <c r="AE82" s="161"/>
      <c r="AF82" s="202">
        <v>44347.0</v>
      </c>
      <c r="AG82" s="185">
        <f t="shared" ref="AG82:AG85" si="13">DATE(YEAR(AF82),MONTH(AF82)+1,DAY(AF82)+15)</f>
        <v>44393</v>
      </c>
      <c r="AH82" s="186">
        <f t="shared" ref="AH82:AH85" si="14">DATE(YEAR(AF82),MONTH(AF82)+3,DAY(AF82))</f>
        <v>44439</v>
      </c>
      <c r="AI82" s="161" t="b">
        <v>0</v>
      </c>
      <c r="AJ82" s="161" t="b">
        <v>0</v>
      </c>
      <c r="AK82" s="162" t="b">
        <v>1</v>
      </c>
      <c r="AL82" s="162" t="b">
        <v>1</v>
      </c>
      <c r="AM82" s="161"/>
      <c r="AN82" s="149"/>
      <c r="AO82" s="149"/>
      <c r="AP82" s="149"/>
      <c r="AQ82" s="149"/>
      <c r="AR82" s="149"/>
      <c r="AS82" s="149"/>
      <c r="AT82" s="149"/>
      <c r="AU82" s="149"/>
    </row>
    <row r="83">
      <c r="A83" s="176"/>
      <c r="B83" s="162">
        <v>3.8615955E7</v>
      </c>
      <c r="C83" s="177">
        <v>44347.90294836806</v>
      </c>
      <c r="D83" s="162" t="s">
        <v>2531</v>
      </c>
      <c r="E83" s="162" t="s">
        <v>2532</v>
      </c>
      <c r="F83" s="178">
        <v>34803.0</v>
      </c>
      <c r="G83" s="162" t="s">
        <v>674</v>
      </c>
      <c r="H83" s="162" t="s">
        <v>2533</v>
      </c>
      <c r="I83" s="162">
        <v>1.136552387E9</v>
      </c>
      <c r="J83" s="162" t="s">
        <v>1620</v>
      </c>
      <c r="K83" s="162" t="s">
        <v>2534</v>
      </c>
      <c r="L83" s="162" t="s">
        <v>1622</v>
      </c>
      <c r="M83" s="162" t="s">
        <v>2531</v>
      </c>
      <c r="N83" s="162" t="s">
        <v>2535</v>
      </c>
      <c r="O83" s="162" t="s">
        <v>59</v>
      </c>
      <c r="P83" s="162" t="s">
        <v>2536</v>
      </c>
      <c r="Q83" s="162" t="s">
        <v>2537</v>
      </c>
      <c r="R83" s="162" t="s">
        <v>2538</v>
      </c>
      <c r="S83" s="180" t="s">
        <v>2539</v>
      </c>
      <c r="T83" s="162" t="s">
        <v>2540</v>
      </c>
      <c r="U83" s="162" t="s">
        <v>1685</v>
      </c>
      <c r="V83" s="162" t="s">
        <v>2541</v>
      </c>
      <c r="W83" s="162" t="s">
        <v>2542</v>
      </c>
      <c r="X83" s="205" t="s">
        <v>2543</v>
      </c>
      <c r="Y83" s="179" t="s">
        <v>2544</v>
      </c>
      <c r="Z83" s="179">
        <v>26.0</v>
      </c>
      <c r="AA83" s="162" t="s">
        <v>2517</v>
      </c>
      <c r="AB83" s="161"/>
      <c r="AC83" s="161"/>
      <c r="AD83" s="162" t="s">
        <v>1640</v>
      </c>
      <c r="AE83" s="161"/>
      <c r="AF83" s="210">
        <v>44347.0</v>
      </c>
      <c r="AG83" s="185">
        <f t="shared" si="13"/>
        <v>44393</v>
      </c>
      <c r="AH83" s="186">
        <f t="shared" si="14"/>
        <v>44439</v>
      </c>
      <c r="AI83" s="161" t="b">
        <v>0</v>
      </c>
      <c r="AJ83" s="161" t="b">
        <v>0</v>
      </c>
      <c r="AK83" s="162" t="b">
        <v>1</v>
      </c>
      <c r="AL83" s="162" t="b">
        <v>1</v>
      </c>
      <c r="AM83" s="161"/>
      <c r="AN83" s="149"/>
      <c r="AO83" s="149"/>
      <c r="AP83" s="149"/>
      <c r="AQ83" s="149"/>
      <c r="AR83" s="149"/>
      <c r="AS83" s="149"/>
      <c r="AT83" s="149"/>
      <c r="AU83" s="149"/>
    </row>
    <row r="84">
      <c r="A84" s="176"/>
      <c r="B84" s="162">
        <v>2.6588286E7</v>
      </c>
      <c r="C84" s="177">
        <v>44348.42060006944</v>
      </c>
      <c r="D84" s="162" t="s">
        <v>2545</v>
      </c>
      <c r="E84" s="162" t="s">
        <v>2546</v>
      </c>
      <c r="F84" s="178">
        <v>28615.0</v>
      </c>
      <c r="G84" s="162" t="s">
        <v>2021</v>
      </c>
      <c r="H84" s="162" t="s">
        <v>2547</v>
      </c>
      <c r="I84" s="162">
        <v>1.154596623E9</v>
      </c>
      <c r="J84" s="162" t="s">
        <v>1620</v>
      </c>
      <c r="K84" s="162" t="s">
        <v>1877</v>
      </c>
      <c r="L84" s="162" t="s">
        <v>1622</v>
      </c>
      <c r="M84" s="162" t="s">
        <v>2545</v>
      </c>
      <c r="N84" s="162" t="s">
        <v>2548</v>
      </c>
      <c r="O84" s="162" t="s">
        <v>59</v>
      </c>
      <c r="P84" s="162" t="s">
        <v>2549</v>
      </c>
      <c r="Q84" s="162" t="s">
        <v>1651</v>
      </c>
      <c r="R84" s="162" t="s">
        <v>2525</v>
      </c>
      <c r="S84" s="180" t="s">
        <v>2550</v>
      </c>
      <c r="T84" s="162" t="s">
        <v>1661</v>
      </c>
      <c r="U84" s="162" t="s">
        <v>1662</v>
      </c>
      <c r="V84" s="162" t="s">
        <v>2551</v>
      </c>
      <c r="W84" s="162" t="s">
        <v>1790</v>
      </c>
      <c r="X84" s="162">
        <v>1.162119027E9</v>
      </c>
      <c r="Y84" s="179" t="s">
        <v>2552</v>
      </c>
      <c r="Z84" s="179">
        <v>43.0</v>
      </c>
      <c r="AA84" s="162" t="s">
        <v>2517</v>
      </c>
      <c r="AB84" s="161"/>
      <c r="AC84" s="161"/>
      <c r="AD84" s="162" t="s">
        <v>1640</v>
      </c>
      <c r="AE84" s="161"/>
      <c r="AF84" s="202">
        <v>44355.0</v>
      </c>
      <c r="AG84" s="185">
        <f t="shared" si="13"/>
        <v>44400</v>
      </c>
      <c r="AH84" s="186">
        <f t="shared" si="14"/>
        <v>44447</v>
      </c>
      <c r="AI84" s="161" t="b">
        <v>0</v>
      </c>
      <c r="AJ84" s="161" t="b">
        <v>0</v>
      </c>
      <c r="AK84" s="162" t="b">
        <v>1</v>
      </c>
      <c r="AL84" s="162" t="b">
        <v>1</v>
      </c>
      <c r="AM84" s="161"/>
      <c r="AN84" s="149"/>
      <c r="AO84" s="149"/>
      <c r="AP84" s="149"/>
      <c r="AQ84" s="149"/>
      <c r="AR84" s="149"/>
      <c r="AS84" s="149"/>
      <c r="AT84" s="149"/>
      <c r="AU84" s="149"/>
    </row>
    <row r="85">
      <c r="A85" s="176"/>
      <c r="B85" s="162">
        <v>4.2312513E7</v>
      </c>
      <c r="C85" s="177">
        <v>44348.468171851855</v>
      </c>
      <c r="D85" s="162" t="s">
        <v>2553</v>
      </c>
      <c r="E85" s="162" t="s">
        <v>2554</v>
      </c>
      <c r="F85" s="178">
        <v>36438.0</v>
      </c>
      <c r="G85" s="162" t="s">
        <v>391</v>
      </c>
      <c r="H85" s="162" t="s">
        <v>2555</v>
      </c>
      <c r="I85" s="162" t="s">
        <v>2556</v>
      </c>
      <c r="J85" s="162" t="s">
        <v>1620</v>
      </c>
      <c r="K85" s="162" t="s">
        <v>2557</v>
      </c>
      <c r="L85" s="162" t="s">
        <v>1622</v>
      </c>
      <c r="M85" s="162" t="s">
        <v>2553</v>
      </c>
      <c r="N85" s="162" t="s">
        <v>2558</v>
      </c>
      <c r="O85" s="162" t="s">
        <v>59</v>
      </c>
      <c r="P85" s="162" t="s">
        <v>2559</v>
      </c>
      <c r="Q85" s="162" t="s">
        <v>2559</v>
      </c>
      <c r="R85" s="161"/>
      <c r="S85" s="180" t="s">
        <v>2560</v>
      </c>
      <c r="T85" s="162" t="s">
        <v>1747</v>
      </c>
      <c r="U85" s="162" t="s">
        <v>1662</v>
      </c>
      <c r="V85" s="162" t="s">
        <v>2561</v>
      </c>
      <c r="W85" s="162" t="s">
        <v>1708</v>
      </c>
      <c r="X85" s="162">
        <v>1.139319909E9</v>
      </c>
      <c r="Y85" s="179" t="s">
        <v>2562</v>
      </c>
      <c r="Z85" s="179">
        <v>21.0</v>
      </c>
      <c r="AA85" s="162" t="s">
        <v>2517</v>
      </c>
      <c r="AB85" s="161"/>
      <c r="AC85" s="161"/>
      <c r="AD85" s="162" t="s">
        <v>1640</v>
      </c>
      <c r="AE85" s="161"/>
      <c r="AF85" s="202">
        <v>44348.0</v>
      </c>
      <c r="AG85" s="185">
        <f t="shared" si="13"/>
        <v>44393</v>
      </c>
      <c r="AH85" s="186">
        <f t="shared" si="14"/>
        <v>44440</v>
      </c>
      <c r="AI85" s="162" t="b">
        <v>0</v>
      </c>
      <c r="AJ85" s="161" t="b">
        <v>0</v>
      </c>
      <c r="AK85" s="162" t="b">
        <v>1</v>
      </c>
      <c r="AL85" s="162" t="b">
        <v>1</v>
      </c>
      <c r="AM85" s="161"/>
      <c r="AN85" s="149"/>
      <c r="AO85" s="149"/>
      <c r="AP85" s="149"/>
      <c r="AQ85" s="149"/>
      <c r="AR85" s="149"/>
      <c r="AS85" s="149"/>
      <c r="AT85" s="149"/>
      <c r="AU85" s="149"/>
    </row>
    <row r="86">
      <c r="A86" s="203"/>
      <c r="B86" s="204">
        <v>4.2689528E7</v>
      </c>
      <c r="C86" s="177">
        <v>44348.526083495366</v>
      </c>
      <c r="D86" s="162" t="s">
        <v>2563</v>
      </c>
      <c r="E86" s="162" t="s">
        <v>2564</v>
      </c>
      <c r="F86" s="178">
        <v>36671.0</v>
      </c>
      <c r="G86" s="162" t="s">
        <v>674</v>
      </c>
      <c r="H86" s="162" t="s">
        <v>2565</v>
      </c>
      <c r="I86" s="162" t="s">
        <v>2566</v>
      </c>
      <c r="J86" s="162" t="s">
        <v>1620</v>
      </c>
      <c r="K86" s="162" t="s">
        <v>2567</v>
      </c>
      <c r="L86" s="162" t="s">
        <v>1680</v>
      </c>
      <c r="M86" s="162" t="s">
        <v>2563</v>
      </c>
      <c r="N86" s="162" t="s">
        <v>2438</v>
      </c>
      <c r="O86" s="162" t="s">
        <v>57</v>
      </c>
      <c r="P86" s="162" t="s">
        <v>2568</v>
      </c>
      <c r="Q86" s="162" t="s">
        <v>2569</v>
      </c>
      <c r="R86" s="162" t="s">
        <v>2570</v>
      </c>
      <c r="S86" s="180" t="s">
        <v>2571</v>
      </c>
      <c r="T86" s="162" t="s">
        <v>2572</v>
      </c>
      <c r="U86" s="162" t="s">
        <v>1662</v>
      </c>
      <c r="V86" s="162" t="s">
        <v>2573</v>
      </c>
      <c r="W86" s="162" t="s">
        <v>1708</v>
      </c>
      <c r="X86" s="162" t="s">
        <v>2574</v>
      </c>
      <c r="Y86" s="179" t="s">
        <v>2575</v>
      </c>
      <c r="Z86" s="179">
        <v>21.0</v>
      </c>
      <c r="AA86" s="162" t="s">
        <v>2517</v>
      </c>
      <c r="AB86" s="161"/>
      <c r="AC86" s="161"/>
      <c r="AD86" s="162" t="s">
        <v>1640</v>
      </c>
      <c r="AE86" s="161"/>
      <c r="AF86" s="216" t="s">
        <v>2576</v>
      </c>
      <c r="AG86" s="161"/>
      <c r="AH86" s="161"/>
      <c r="AI86" s="161" t="b">
        <v>0</v>
      </c>
      <c r="AJ86" s="161" t="b">
        <v>0</v>
      </c>
      <c r="AK86" s="161" t="b">
        <v>0</v>
      </c>
      <c r="AL86" s="161" t="b">
        <v>0</v>
      </c>
      <c r="AM86" s="161"/>
      <c r="AN86" s="149"/>
      <c r="AO86" s="149"/>
      <c r="AP86" s="149"/>
      <c r="AQ86" s="149"/>
      <c r="AR86" s="149"/>
      <c r="AS86" s="149"/>
      <c r="AT86" s="149"/>
      <c r="AU86" s="149"/>
    </row>
    <row r="87">
      <c r="A87" s="176"/>
      <c r="B87" s="162">
        <v>4.1780188E7</v>
      </c>
      <c r="C87" s="177">
        <v>44348.631540856484</v>
      </c>
      <c r="D87" s="162" t="s">
        <v>2577</v>
      </c>
      <c r="E87" s="162" t="s">
        <v>2578</v>
      </c>
      <c r="F87" s="178">
        <v>36316.0</v>
      </c>
      <c r="G87" s="162" t="s">
        <v>391</v>
      </c>
      <c r="H87" s="162" t="s">
        <v>2579</v>
      </c>
      <c r="I87" s="162" t="s">
        <v>2580</v>
      </c>
      <c r="J87" s="162" t="s">
        <v>1620</v>
      </c>
      <c r="K87" s="162" t="s">
        <v>2581</v>
      </c>
      <c r="L87" s="162" t="s">
        <v>1622</v>
      </c>
      <c r="M87" s="162" t="s">
        <v>2577</v>
      </c>
      <c r="N87" s="162" t="s">
        <v>2582</v>
      </c>
      <c r="O87" s="162" t="s">
        <v>59</v>
      </c>
      <c r="P87" s="162" t="s">
        <v>2583</v>
      </c>
      <c r="Q87" s="162" t="s">
        <v>2584</v>
      </c>
      <c r="R87" s="162" t="s">
        <v>2585</v>
      </c>
      <c r="S87" s="180" t="s">
        <v>2586</v>
      </c>
      <c r="T87" s="162" t="s">
        <v>2587</v>
      </c>
      <c r="U87" s="162" t="s">
        <v>1662</v>
      </c>
      <c r="V87" s="162" t="s">
        <v>2588</v>
      </c>
      <c r="W87" s="162" t="s">
        <v>1708</v>
      </c>
      <c r="X87" s="162" t="s">
        <v>2589</v>
      </c>
      <c r="Y87" s="179" t="s">
        <v>1792</v>
      </c>
      <c r="Z87" s="179" t="s">
        <v>2590</v>
      </c>
      <c r="AA87" s="162" t="s">
        <v>2517</v>
      </c>
      <c r="AB87" s="161"/>
      <c r="AC87" s="161"/>
      <c r="AD87" s="162" t="s">
        <v>1640</v>
      </c>
      <c r="AE87" s="161"/>
      <c r="AF87" s="161"/>
      <c r="AG87" s="161"/>
      <c r="AH87" s="161"/>
      <c r="AI87" s="161" t="b">
        <v>0</v>
      </c>
      <c r="AJ87" s="161" t="b">
        <v>0</v>
      </c>
      <c r="AK87" s="161" t="b">
        <v>0</v>
      </c>
      <c r="AL87" s="161" t="b">
        <v>0</v>
      </c>
      <c r="AM87" s="161"/>
      <c r="AN87" s="149"/>
      <c r="AO87" s="149"/>
      <c r="AP87" s="149"/>
      <c r="AQ87" s="149"/>
      <c r="AR87" s="149"/>
      <c r="AS87" s="149"/>
      <c r="AT87" s="149"/>
      <c r="AU87" s="149"/>
    </row>
    <row r="88">
      <c r="A88" s="176"/>
      <c r="B88" s="162">
        <v>3.7475363E7</v>
      </c>
      <c r="C88" s="177">
        <v>44348.77463701389</v>
      </c>
      <c r="D88" s="162" t="s">
        <v>2591</v>
      </c>
      <c r="E88" s="162" t="s">
        <v>2592</v>
      </c>
      <c r="F88" s="178">
        <v>34094.0</v>
      </c>
      <c r="G88" s="162" t="s">
        <v>391</v>
      </c>
      <c r="H88" s="162" t="s">
        <v>2593</v>
      </c>
      <c r="I88" s="162" t="s">
        <v>2594</v>
      </c>
      <c r="J88" s="162" t="s">
        <v>1620</v>
      </c>
      <c r="K88" s="162" t="s">
        <v>2595</v>
      </c>
      <c r="L88" s="162" t="s">
        <v>1634</v>
      </c>
      <c r="M88" s="162" t="s">
        <v>2591</v>
      </c>
      <c r="N88" s="162" t="s">
        <v>2596</v>
      </c>
      <c r="O88" s="162" t="s">
        <v>59</v>
      </c>
      <c r="P88" s="162" t="s">
        <v>2597</v>
      </c>
      <c r="Q88" s="162" t="s">
        <v>1637</v>
      </c>
      <c r="R88" s="162" t="s">
        <v>2598</v>
      </c>
      <c r="S88" s="180" t="s">
        <v>2599</v>
      </c>
      <c r="T88" s="162" t="s">
        <v>1747</v>
      </c>
      <c r="U88" s="162" t="s">
        <v>1662</v>
      </c>
      <c r="V88" s="162" t="s">
        <v>2600</v>
      </c>
      <c r="W88" s="162" t="s">
        <v>2032</v>
      </c>
      <c r="X88" s="162" t="s">
        <v>2601</v>
      </c>
      <c r="Y88" s="179" t="s">
        <v>2602</v>
      </c>
      <c r="Z88" s="179">
        <v>28.0</v>
      </c>
      <c r="AA88" s="162" t="s">
        <v>2517</v>
      </c>
      <c r="AB88" s="161"/>
      <c r="AC88" s="161"/>
      <c r="AD88" s="162" t="s">
        <v>1640</v>
      </c>
      <c r="AE88" s="161"/>
      <c r="AF88" s="202">
        <v>44348.0</v>
      </c>
      <c r="AG88" s="185">
        <f>DATE(YEAR(AF88),MONTH(AF88)+1,DAY(AF88)+15)</f>
        <v>44393</v>
      </c>
      <c r="AH88" s="186">
        <f>DATE(YEAR(AF88),MONTH(AF88)+3,DAY(AF88))</f>
        <v>44440</v>
      </c>
      <c r="AI88" s="161" t="b">
        <v>0</v>
      </c>
      <c r="AJ88" s="161" t="b">
        <v>0</v>
      </c>
      <c r="AK88" s="162" t="b">
        <v>1</v>
      </c>
      <c r="AL88" s="162" t="b">
        <v>1</v>
      </c>
      <c r="AM88" s="161"/>
      <c r="AN88" s="149"/>
      <c r="AO88" s="149"/>
      <c r="AP88" s="149"/>
      <c r="AQ88" s="149"/>
      <c r="AR88" s="149"/>
      <c r="AS88" s="149"/>
      <c r="AT88" s="149"/>
      <c r="AU88" s="149"/>
    </row>
    <row r="89">
      <c r="A89" s="176"/>
      <c r="B89" s="162">
        <v>3.8795232E7</v>
      </c>
      <c r="C89" s="177">
        <v>44348.78933175926</v>
      </c>
      <c r="D89" s="162" t="s">
        <v>2603</v>
      </c>
      <c r="E89" s="162" t="s">
        <v>2604</v>
      </c>
      <c r="F89" s="178">
        <v>34727.0</v>
      </c>
      <c r="G89" s="162" t="s">
        <v>1755</v>
      </c>
      <c r="H89" s="162" t="s">
        <v>1822</v>
      </c>
      <c r="I89" s="162" t="s">
        <v>2605</v>
      </c>
      <c r="J89" s="162" t="s">
        <v>1646</v>
      </c>
      <c r="K89" s="162" t="s">
        <v>2606</v>
      </c>
      <c r="L89" s="162" t="s">
        <v>1668</v>
      </c>
      <c r="M89" s="162" t="s">
        <v>2603</v>
      </c>
      <c r="N89" s="162" t="s">
        <v>2607</v>
      </c>
      <c r="O89" s="162" t="s">
        <v>57</v>
      </c>
      <c r="P89" s="162" t="s">
        <v>2608</v>
      </c>
      <c r="Q89" s="162" t="s">
        <v>1651</v>
      </c>
      <c r="R89" s="162" t="s">
        <v>2609</v>
      </c>
      <c r="S89" s="180" t="s">
        <v>2610</v>
      </c>
      <c r="T89" s="162" t="s">
        <v>2611</v>
      </c>
      <c r="U89" s="162" t="s">
        <v>1662</v>
      </c>
      <c r="V89" s="162" t="s">
        <v>2612</v>
      </c>
      <c r="W89" s="162" t="s">
        <v>1803</v>
      </c>
      <c r="X89" s="162" t="s">
        <v>2613</v>
      </c>
      <c r="Y89" s="179" t="s">
        <v>1805</v>
      </c>
      <c r="Z89" s="179">
        <v>26.0</v>
      </c>
      <c r="AA89" s="214">
        <v>44350.0</v>
      </c>
      <c r="AB89" s="162" t="s">
        <v>2614</v>
      </c>
      <c r="AC89" s="161"/>
      <c r="AD89" s="161"/>
      <c r="AE89" s="161"/>
      <c r="AF89" s="161"/>
      <c r="AG89" s="161"/>
      <c r="AH89" s="161"/>
      <c r="AI89" s="161" t="b">
        <v>0</v>
      </c>
      <c r="AJ89" s="161" t="b">
        <v>0</v>
      </c>
      <c r="AK89" s="161" t="b">
        <v>0</v>
      </c>
      <c r="AL89" s="161" t="b">
        <v>0</v>
      </c>
      <c r="AM89" s="161"/>
      <c r="AN89" s="149"/>
      <c r="AO89" s="149"/>
      <c r="AP89" s="149"/>
      <c r="AQ89" s="149"/>
      <c r="AR89" s="149"/>
      <c r="AS89" s="149"/>
      <c r="AT89" s="149"/>
      <c r="AU89" s="149"/>
    </row>
    <row r="90">
      <c r="A90" s="176"/>
      <c r="B90" s="162">
        <v>4.2100321E7</v>
      </c>
      <c r="C90" s="177">
        <v>44349.56902894676</v>
      </c>
      <c r="D90" s="162" t="s">
        <v>2615</v>
      </c>
      <c r="E90" s="162" t="s">
        <v>2616</v>
      </c>
      <c r="F90" s="178">
        <v>36404.0</v>
      </c>
      <c r="G90" s="162" t="s">
        <v>674</v>
      </c>
      <c r="H90" s="162" t="s">
        <v>1678</v>
      </c>
      <c r="I90" s="162">
        <v>1.1693265E9</v>
      </c>
      <c r="J90" s="162" t="s">
        <v>1620</v>
      </c>
      <c r="K90" s="162" t="s">
        <v>2617</v>
      </c>
      <c r="L90" s="162" t="s">
        <v>1622</v>
      </c>
      <c r="M90" s="162" t="s">
        <v>2615</v>
      </c>
      <c r="N90" s="162" t="s">
        <v>2618</v>
      </c>
      <c r="O90" s="162" t="s">
        <v>59</v>
      </c>
      <c r="P90" s="162" t="s">
        <v>2619</v>
      </c>
      <c r="Q90" s="162" t="s">
        <v>1637</v>
      </c>
      <c r="R90" s="162" t="s">
        <v>2620</v>
      </c>
      <c r="S90" s="180" t="s">
        <v>2621</v>
      </c>
      <c r="T90" s="162" t="s">
        <v>2622</v>
      </c>
      <c r="U90" s="162" t="s">
        <v>1662</v>
      </c>
      <c r="V90" s="162" t="s">
        <v>2623</v>
      </c>
      <c r="W90" s="162" t="s">
        <v>1897</v>
      </c>
      <c r="X90" s="162">
        <v>1.158238016E9</v>
      </c>
      <c r="Y90" s="179" t="s">
        <v>2624</v>
      </c>
      <c r="Z90" s="179">
        <v>21.0</v>
      </c>
      <c r="AA90" s="162" t="s">
        <v>2517</v>
      </c>
      <c r="AB90" s="161"/>
      <c r="AC90" s="161"/>
      <c r="AD90" s="162" t="s">
        <v>1640</v>
      </c>
      <c r="AE90" s="161"/>
      <c r="AF90" s="202">
        <v>44348.0</v>
      </c>
      <c r="AG90" s="185">
        <f>DATE(YEAR(AF90),MONTH(AF90)+1,DAY(AF90)+15)</f>
        <v>44393</v>
      </c>
      <c r="AH90" s="186">
        <f>DATE(YEAR(AF90),MONTH(AF90)+3,DAY(AF90))</f>
        <v>44440</v>
      </c>
      <c r="AI90" s="161" t="b">
        <v>0</v>
      </c>
      <c r="AJ90" s="161" t="b">
        <v>0</v>
      </c>
      <c r="AK90" s="162" t="b">
        <v>1</v>
      </c>
      <c r="AL90" s="162" t="b">
        <v>0</v>
      </c>
      <c r="AM90" s="161"/>
      <c r="AN90" s="149"/>
      <c r="AO90" s="149"/>
      <c r="AP90" s="149"/>
      <c r="AQ90" s="149"/>
      <c r="AR90" s="149"/>
      <c r="AS90" s="149"/>
      <c r="AT90" s="149"/>
      <c r="AU90" s="149"/>
    </row>
    <row r="91">
      <c r="A91" s="176"/>
      <c r="B91" s="162">
        <v>4.2565668E7</v>
      </c>
      <c r="C91" s="177">
        <v>44349.70431378472</v>
      </c>
      <c r="D91" s="162" t="s">
        <v>2625</v>
      </c>
      <c r="E91" s="162" t="s">
        <v>1617</v>
      </c>
      <c r="F91" s="178">
        <v>36654.0</v>
      </c>
      <c r="G91" s="162" t="s">
        <v>391</v>
      </c>
      <c r="H91" s="162" t="s">
        <v>2626</v>
      </c>
      <c r="I91" s="162" t="s">
        <v>2627</v>
      </c>
      <c r="J91" s="162" t="s">
        <v>1620</v>
      </c>
      <c r="K91" s="162" t="s">
        <v>2628</v>
      </c>
      <c r="L91" s="162" t="s">
        <v>1634</v>
      </c>
      <c r="M91" s="162" t="s">
        <v>2629</v>
      </c>
      <c r="N91" s="162" t="s">
        <v>2630</v>
      </c>
      <c r="O91" s="162" t="s">
        <v>57</v>
      </c>
      <c r="P91" s="162" t="s">
        <v>2631</v>
      </c>
      <c r="Q91" s="162" t="s">
        <v>2632</v>
      </c>
      <c r="R91" s="162" t="s">
        <v>2633</v>
      </c>
      <c r="S91" s="180" t="s">
        <v>2634</v>
      </c>
      <c r="T91" s="162" t="s">
        <v>2635</v>
      </c>
      <c r="U91" s="162" t="s">
        <v>1685</v>
      </c>
      <c r="V91" s="162" t="s">
        <v>2636</v>
      </c>
      <c r="W91" s="162" t="s">
        <v>2071</v>
      </c>
      <c r="X91" s="162" t="s">
        <v>2637</v>
      </c>
      <c r="Y91" s="179" t="s">
        <v>1792</v>
      </c>
      <c r="Z91" s="179">
        <v>21.0</v>
      </c>
      <c r="AA91" s="162" t="s">
        <v>2517</v>
      </c>
      <c r="AB91" s="161"/>
      <c r="AC91" s="161"/>
      <c r="AD91" s="161"/>
      <c r="AE91" s="161"/>
      <c r="AF91" s="161"/>
      <c r="AG91" s="185"/>
      <c r="AH91" s="217"/>
      <c r="AI91" s="161" t="b">
        <v>0</v>
      </c>
      <c r="AJ91" s="161" t="b">
        <v>0</v>
      </c>
      <c r="AK91" s="161" t="b">
        <v>0</v>
      </c>
      <c r="AL91" s="161" t="b">
        <v>0</v>
      </c>
      <c r="AM91" s="161"/>
      <c r="AN91" s="149"/>
      <c r="AO91" s="149"/>
      <c r="AP91" s="149"/>
      <c r="AQ91" s="149"/>
      <c r="AR91" s="149"/>
      <c r="AS91" s="149"/>
      <c r="AT91" s="149"/>
      <c r="AU91" s="149"/>
    </row>
    <row r="92">
      <c r="A92" s="176"/>
      <c r="B92" s="162">
        <v>3.378237E7</v>
      </c>
      <c r="C92" s="177">
        <v>44349.90772192129</v>
      </c>
      <c r="D92" s="162" t="s">
        <v>2638</v>
      </c>
      <c r="E92" s="162" t="s">
        <v>2639</v>
      </c>
      <c r="F92" s="178">
        <v>32300.0</v>
      </c>
      <c r="G92" s="162" t="s">
        <v>1755</v>
      </c>
      <c r="H92" s="162" t="s">
        <v>1618</v>
      </c>
      <c r="I92" s="162" t="s">
        <v>2640</v>
      </c>
      <c r="J92" s="162" t="s">
        <v>1646</v>
      </c>
      <c r="K92" s="162" t="s">
        <v>2641</v>
      </c>
      <c r="L92" s="162" t="s">
        <v>1668</v>
      </c>
      <c r="M92" s="162" t="s">
        <v>2638</v>
      </c>
      <c r="N92" s="162" t="s">
        <v>2642</v>
      </c>
      <c r="O92" s="162" t="s">
        <v>57</v>
      </c>
      <c r="P92" s="162" t="s">
        <v>2643</v>
      </c>
      <c r="Q92" s="162" t="s">
        <v>1651</v>
      </c>
      <c r="R92" s="162" t="s">
        <v>2644</v>
      </c>
      <c r="S92" s="180" t="s">
        <v>2645</v>
      </c>
      <c r="T92" s="162" t="s">
        <v>1661</v>
      </c>
      <c r="U92" s="162" t="s">
        <v>2646</v>
      </c>
      <c r="V92" s="162" t="s">
        <v>2647</v>
      </c>
      <c r="W92" s="162" t="s">
        <v>1884</v>
      </c>
      <c r="X92" s="162" t="s">
        <v>2648</v>
      </c>
      <c r="Y92" s="179" t="s">
        <v>2649</v>
      </c>
      <c r="Z92" s="179">
        <v>33.0</v>
      </c>
      <c r="AA92" s="214">
        <v>44350.0</v>
      </c>
      <c r="AB92" s="161"/>
      <c r="AC92" s="161"/>
      <c r="AD92" s="162" t="s">
        <v>63</v>
      </c>
      <c r="AE92" s="161"/>
      <c r="AF92" s="210">
        <v>44378.0</v>
      </c>
      <c r="AG92" s="185">
        <f t="shared" ref="AG92:AG93" si="15">DATE(YEAR(AF92),MONTH(AF92)+1,DAY(AF92)+15)</f>
        <v>44424</v>
      </c>
      <c r="AH92" s="186">
        <f t="shared" ref="AH92:AH93" si="16">DATE(YEAR(AF92),MONTH(AF92)+3,DAY(AF92))</f>
        <v>44470</v>
      </c>
      <c r="AI92" s="161" t="b">
        <v>0</v>
      </c>
      <c r="AJ92" s="161" t="b">
        <v>0</v>
      </c>
      <c r="AK92" s="161" t="b">
        <v>0</v>
      </c>
      <c r="AL92" s="161" t="b">
        <v>0</v>
      </c>
      <c r="AM92" s="161"/>
      <c r="AN92" s="149"/>
      <c r="AO92" s="149"/>
      <c r="AP92" s="149"/>
      <c r="AQ92" s="149"/>
      <c r="AR92" s="149"/>
      <c r="AS92" s="149"/>
      <c r="AT92" s="149"/>
      <c r="AU92" s="149"/>
    </row>
    <row r="93">
      <c r="A93" s="176"/>
      <c r="B93" s="162">
        <v>3.33367962E8</v>
      </c>
      <c r="C93" s="177">
        <v>44350.388374120375</v>
      </c>
      <c r="D93" s="162" t="s">
        <v>2650</v>
      </c>
      <c r="E93" s="218" t="s">
        <v>2651</v>
      </c>
      <c r="F93" s="178">
        <v>32160.0</v>
      </c>
      <c r="G93" s="162" t="s">
        <v>2021</v>
      </c>
      <c r="H93" s="162" t="s">
        <v>2652</v>
      </c>
      <c r="I93" s="205" t="s">
        <v>2653</v>
      </c>
      <c r="J93" s="162" t="s">
        <v>1620</v>
      </c>
      <c r="K93" s="162" t="s">
        <v>2654</v>
      </c>
      <c r="L93" s="162" t="s">
        <v>1634</v>
      </c>
      <c r="M93" s="162" t="s">
        <v>2650</v>
      </c>
      <c r="N93" s="162" t="s">
        <v>2655</v>
      </c>
      <c r="O93" s="162" t="s">
        <v>57</v>
      </c>
      <c r="P93" s="162" t="s">
        <v>2656</v>
      </c>
      <c r="Q93" s="162" t="s">
        <v>2657</v>
      </c>
      <c r="R93" s="162" t="s">
        <v>2658</v>
      </c>
      <c r="S93" s="180" t="s">
        <v>2659</v>
      </c>
      <c r="T93" s="162" t="s">
        <v>2660</v>
      </c>
      <c r="U93" s="162" t="s">
        <v>1662</v>
      </c>
      <c r="V93" s="162" t="s">
        <v>2661</v>
      </c>
      <c r="W93" s="162" t="s">
        <v>2071</v>
      </c>
      <c r="X93" s="205" t="s">
        <v>2662</v>
      </c>
      <c r="Y93" s="179" t="s">
        <v>2663</v>
      </c>
      <c r="Z93" s="179">
        <v>33.0</v>
      </c>
      <c r="AA93" s="214">
        <v>44350.0</v>
      </c>
      <c r="AB93" s="161"/>
      <c r="AC93" s="161"/>
      <c r="AD93" s="162" t="s">
        <v>63</v>
      </c>
      <c r="AE93" s="161"/>
      <c r="AF93" s="202">
        <v>44452.0</v>
      </c>
      <c r="AG93" s="185">
        <f t="shared" si="15"/>
        <v>44497</v>
      </c>
      <c r="AH93" s="186">
        <f t="shared" si="16"/>
        <v>44543</v>
      </c>
      <c r="AI93" s="161" t="b">
        <v>0</v>
      </c>
      <c r="AJ93" s="161" t="b">
        <v>0</v>
      </c>
      <c r="AK93" s="161" t="b">
        <v>0</v>
      </c>
      <c r="AL93" s="161" t="b">
        <v>0</v>
      </c>
      <c r="AM93" s="161"/>
      <c r="AN93" s="149"/>
      <c r="AO93" s="149"/>
      <c r="AP93" s="149"/>
      <c r="AQ93" s="149"/>
      <c r="AR93" s="149"/>
      <c r="AS93" s="149"/>
      <c r="AT93" s="149"/>
      <c r="AU93" s="149"/>
    </row>
    <row r="94">
      <c r="A94" s="206"/>
      <c r="B94" s="207">
        <v>4.6272448E7</v>
      </c>
      <c r="C94" s="208">
        <v>44350.907777939814</v>
      </c>
      <c r="D94" s="207" t="s">
        <v>2664</v>
      </c>
      <c r="E94" s="207" t="s">
        <v>2665</v>
      </c>
      <c r="F94" s="209">
        <v>38448.0</v>
      </c>
      <c r="G94" s="207" t="s">
        <v>391</v>
      </c>
      <c r="H94" s="207" t="s">
        <v>2666</v>
      </c>
      <c r="I94" s="162" t="s">
        <v>2667</v>
      </c>
      <c r="J94" s="162" t="s">
        <v>1620</v>
      </c>
      <c r="K94" s="162" t="s">
        <v>2092</v>
      </c>
      <c r="L94" s="162" t="s">
        <v>1622</v>
      </c>
      <c r="M94" s="162" t="s">
        <v>2668</v>
      </c>
      <c r="N94" s="162" t="s">
        <v>2669</v>
      </c>
      <c r="O94" s="162" t="s">
        <v>57</v>
      </c>
      <c r="P94" s="162" t="s">
        <v>2670</v>
      </c>
      <c r="Q94" s="162" t="s">
        <v>2671</v>
      </c>
      <c r="R94" s="161"/>
      <c r="S94" s="180" t="s">
        <v>2672</v>
      </c>
      <c r="T94" s="162" t="s">
        <v>1661</v>
      </c>
      <c r="U94" s="162" t="s">
        <v>1662</v>
      </c>
      <c r="V94" s="162" t="s">
        <v>2673</v>
      </c>
      <c r="W94" s="162" t="s">
        <v>1803</v>
      </c>
      <c r="X94" s="162">
        <v>2.216383011E9</v>
      </c>
      <c r="Y94" s="179" t="s">
        <v>2674</v>
      </c>
      <c r="Z94" s="179">
        <v>16.0</v>
      </c>
      <c r="AA94" s="214"/>
      <c r="AB94" s="162" t="s">
        <v>2675</v>
      </c>
      <c r="AC94" s="161"/>
      <c r="AD94" s="161"/>
      <c r="AE94" s="161"/>
      <c r="AF94" s="161"/>
      <c r="AG94" s="185"/>
      <c r="AH94" s="217"/>
      <c r="AI94" s="161" t="b">
        <v>0</v>
      </c>
      <c r="AJ94" s="161" t="b">
        <v>0</v>
      </c>
      <c r="AK94" s="161" t="b">
        <v>0</v>
      </c>
      <c r="AL94" s="161" t="b">
        <v>0</v>
      </c>
      <c r="AM94" s="161"/>
      <c r="AN94" s="149"/>
      <c r="AO94" s="149"/>
      <c r="AP94" s="149"/>
      <c r="AQ94" s="149"/>
      <c r="AR94" s="149"/>
      <c r="AS94" s="149"/>
      <c r="AT94" s="149"/>
      <c r="AU94" s="149"/>
    </row>
    <row r="95">
      <c r="A95" s="176"/>
      <c r="B95" s="162">
        <v>4.1987964E7</v>
      </c>
      <c r="C95" s="177">
        <v>44351.53402457176</v>
      </c>
      <c r="D95" s="162" t="s">
        <v>2676</v>
      </c>
      <c r="E95" s="162" t="s">
        <v>2677</v>
      </c>
      <c r="F95" s="178">
        <v>36535.0</v>
      </c>
      <c r="G95" s="162" t="s">
        <v>391</v>
      </c>
      <c r="H95" s="162" t="s">
        <v>2678</v>
      </c>
      <c r="I95" s="162">
        <v>1.134918538E9</v>
      </c>
      <c r="J95" s="162" t="s">
        <v>1620</v>
      </c>
      <c r="K95" s="162" t="s">
        <v>2679</v>
      </c>
      <c r="L95" s="162" t="s">
        <v>1622</v>
      </c>
      <c r="M95" s="162" t="s">
        <v>2676</v>
      </c>
      <c r="N95" s="162" t="s">
        <v>2680</v>
      </c>
      <c r="O95" s="162" t="s">
        <v>57</v>
      </c>
      <c r="P95" s="162" t="s">
        <v>2681</v>
      </c>
      <c r="Q95" s="162" t="s">
        <v>2682</v>
      </c>
      <c r="R95" s="162" t="s">
        <v>2683</v>
      </c>
      <c r="S95" s="180" t="s">
        <v>2684</v>
      </c>
      <c r="T95" s="162" t="s">
        <v>2685</v>
      </c>
      <c r="U95" s="162" t="s">
        <v>1662</v>
      </c>
      <c r="V95" s="162" t="s">
        <v>2686</v>
      </c>
      <c r="W95" s="162" t="s">
        <v>1708</v>
      </c>
      <c r="X95" s="162">
        <v>1.156465595E9</v>
      </c>
      <c r="Y95" s="179" t="s">
        <v>2687</v>
      </c>
      <c r="Z95" s="179">
        <v>21.0</v>
      </c>
      <c r="AA95" s="162" t="s">
        <v>2517</v>
      </c>
      <c r="AB95" s="161"/>
      <c r="AC95" s="161"/>
      <c r="AD95" s="162" t="s">
        <v>2688</v>
      </c>
      <c r="AE95" s="161"/>
      <c r="AF95" s="202">
        <v>44350.0</v>
      </c>
      <c r="AG95" s="185">
        <f>DATE(YEAR(AF95),MONTH(AF95)+1,DAY(AF95)+15)</f>
        <v>44395</v>
      </c>
      <c r="AH95" s="186">
        <f>DATE(YEAR(AF95),MONTH(AF95)+3,DAY(AF95))</f>
        <v>44442</v>
      </c>
      <c r="AI95" s="161" t="b">
        <v>0</v>
      </c>
      <c r="AJ95" s="161" t="b">
        <v>0</v>
      </c>
      <c r="AK95" s="162" t="b">
        <v>1</v>
      </c>
      <c r="AL95" s="162" t="b">
        <v>1</v>
      </c>
      <c r="AM95" s="161"/>
      <c r="AN95" s="149"/>
      <c r="AO95" s="149"/>
      <c r="AP95" s="149"/>
      <c r="AQ95" s="149"/>
      <c r="AR95" s="149"/>
      <c r="AS95" s="149"/>
      <c r="AT95" s="149"/>
      <c r="AU95" s="149"/>
    </row>
    <row r="96">
      <c r="A96" s="176"/>
      <c r="B96" s="162">
        <v>4.2497511E7</v>
      </c>
      <c r="C96" s="177">
        <v>44351.740785092596</v>
      </c>
      <c r="D96" s="162" t="s">
        <v>2689</v>
      </c>
      <c r="E96" s="162" t="s">
        <v>2690</v>
      </c>
      <c r="F96" s="178">
        <v>36596.0</v>
      </c>
      <c r="G96" s="162" t="s">
        <v>391</v>
      </c>
      <c r="H96" s="162" t="s">
        <v>2691</v>
      </c>
      <c r="I96" s="162" t="s">
        <v>2692</v>
      </c>
      <c r="J96" s="162" t="s">
        <v>1646</v>
      </c>
      <c r="K96" s="162" t="s">
        <v>2693</v>
      </c>
      <c r="L96" s="162" t="s">
        <v>1622</v>
      </c>
      <c r="M96" s="162" t="s">
        <v>2689</v>
      </c>
      <c r="N96" s="162" t="s">
        <v>2694</v>
      </c>
      <c r="O96" s="162" t="s">
        <v>57</v>
      </c>
      <c r="P96" s="162" t="s">
        <v>2695</v>
      </c>
      <c r="Q96" s="162" t="s">
        <v>2696</v>
      </c>
      <c r="R96" s="162" t="s">
        <v>2697</v>
      </c>
      <c r="S96" s="180" t="s">
        <v>2698</v>
      </c>
      <c r="T96" s="162" t="s">
        <v>1661</v>
      </c>
      <c r="U96" s="162" t="s">
        <v>1685</v>
      </c>
      <c r="V96" s="162" t="s">
        <v>2699</v>
      </c>
      <c r="W96" s="162" t="s">
        <v>2032</v>
      </c>
      <c r="X96" s="162" t="s">
        <v>2700</v>
      </c>
      <c r="Y96" s="179" t="s">
        <v>1805</v>
      </c>
      <c r="Z96" s="179">
        <v>21.0</v>
      </c>
      <c r="AA96" s="161"/>
      <c r="AB96" s="161"/>
      <c r="AC96" s="161"/>
      <c r="AD96" s="161"/>
      <c r="AE96" s="161"/>
      <c r="AF96" s="161"/>
      <c r="AG96" s="185"/>
      <c r="AH96" s="217"/>
      <c r="AI96" s="161" t="b">
        <v>0</v>
      </c>
      <c r="AJ96" s="161" t="b">
        <v>0</v>
      </c>
      <c r="AK96" s="161" t="b">
        <v>0</v>
      </c>
      <c r="AL96" s="161" t="b">
        <v>0</v>
      </c>
      <c r="AM96" s="161"/>
      <c r="AN96" s="149"/>
      <c r="AO96" s="149"/>
      <c r="AP96" s="149"/>
      <c r="AQ96" s="149"/>
      <c r="AR96" s="149"/>
      <c r="AS96" s="149"/>
      <c r="AT96" s="149"/>
      <c r="AU96" s="149"/>
    </row>
    <row r="97">
      <c r="A97" s="176"/>
      <c r="B97" s="162">
        <v>4.2103092E7</v>
      </c>
      <c r="C97" s="177">
        <v>44351.78309946759</v>
      </c>
      <c r="D97" s="162" t="s">
        <v>2701</v>
      </c>
      <c r="E97" s="162" t="s">
        <v>2702</v>
      </c>
      <c r="F97" s="178">
        <v>36390.0</v>
      </c>
      <c r="G97" s="162" t="s">
        <v>391</v>
      </c>
      <c r="H97" s="162" t="s">
        <v>1678</v>
      </c>
      <c r="I97" s="162" t="s">
        <v>2703</v>
      </c>
      <c r="J97" s="162" t="s">
        <v>1620</v>
      </c>
      <c r="K97" s="162" t="s">
        <v>2704</v>
      </c>
      <c r="L97" s="162" t="s">
        <v>1622</v>
      </c>
      <c r="M97" s="162" t="s">
        <v>2701</v>
      </c>
      <c r="N97" s="162" t="s">
        <v>2705</v>
      </c>
      <c r="O97" s="162" t="s">
        <v>59</v>
      </c>
      <c r="P97" s="162" t="s">
        <v>2706</v>
      </c>
      <c r="Q97" s="162" t="s">
        <v>2707</v>
      </c>
      <c r="R97" s="161"/>
      <c r="S97" s="180" t="s">
        <v>2708</v>
      </c>
      <c r="T97" s="162" t="s">
        <v>2709</v>
      </c>
      <c r="U97" s="162" t="s">
        <v>1685</v>
      </c>
      <c r="V97" s="162" t="s">
        <v>2710</v>
      </c>
      <c r="W97" s="162" t="s">
        <v>1708</v>
      </c>
      <c r="X97" s="162" t="s">
        <v>2711</v>
      </c>
      <c r="Y97" s="179" t="s">
        <v>1805</v>
      </c>
      <c r="Z97" s="179">
        <v>21.0</v>
      </c>
      <c r="AA97" s="162" t="s">
        <v>2517</v>
      </c>
      <c r="AB97" s="161"/>
      <c r="AC97" s="161"/>
      <c r="AD97" s="162" t="s">
        <v>1640</v>
      </c>
      <c r="AE97" s="161"/>
      <c r="AF97" s="202">
        <v>44351.0</v>
      </c>
      <c r="AG97" s="185">
        <f>DATE(YEAR(AF97),MONTH(AF97)+1,DAY(AF97)+15)</f>
        <v>44396</v>
      </c>
      <c r="AH97" s="186">
        <f>DATE(YEAR(AF97),MONTH(AF97)+3,DAY(AF97))</f>
        <v>44443</v>
      </c>
      <c r="AI97" s="161" t="b">
        <v>0</v>
      </c>
      <c r="AJ97" s="161" t="b">
        <v>0</v>
      </c>
      <c r="AK97" s="162" t="b">
        <v>1</v>
      </c>
      <c r="AL97" s="162" t="b">
        <v>1</v>
      </c>
      <c r="AM97" s="161"/>
      <c r="AN97" s="149"/>
      <c r="AO97" s="149"/>
      <c r="AP97" s="149"/>
      <c r="AQ97" s="149"/>
      <c r="AR97" s="149"/>
      <c r="AS97" s="149"/>
      <c r="AT97" s="149"/>
      <c r="AU97" s="149"/>
    </row>
    <row r="98">
      <c r="A98" s="176"/>
      <c r="B98" s="162">
        <v>5.3913034E7</v>
      </c>
      <c r="C98" s="177">
        <v>44353.47707201389</v>
      </c>
      <c r="D98" s="162" t="s">
        <v>2712</v>
      </c>
      <c r="E98" s="162" t="s">
        <v>2713</v>
      </c>
      <c r="F98" s="178">
        <v>37994.0</v>
      </c>
      <c r="G98" s="162" t="s">
        <v>2714</v>
      </c>
      <c r="H98" s="162" t="s">
        <v>2715</v>
      </c>
      <c r="I98" s="162" t="s">
        <v>2716</v>
      </c>
      <c r="J98" s="162" t="s">
        <v>1620</v>
      </c>
      <c r="K98" s="162" t="s">
        <v>2717</v>
      </c>
      <c r="L98" s="162" t="s">
        <v>1622</v>
      </c>
      <c r="M98" s="162" t="s">
        <v>2718</v>
      </c>
      <c r="N98" s="162" t="s">
        <v>2719</v>
      </c>
      <c r="O98" s="162" t="s">
        <v>57</v>
      </c>
      <c r="P98" s="162" t="s">
        <v>2720</v>
      </c>
      <c r="Q98" s="162" t="s">
        <v>1866</v>
      </c>
      <c r="R98" s="161"/>
      <c r="S98" s="180" t="s">
        <v>2721</v>
      </c>
      <c r="T98" s="162" t="s">
        <v>2722</v>
      </c>
      <c r="U98" s="162" t="s">
        <v>1662</v>
      </c>
      <c r="V98" s="162" t="s">
        <v>2723</v>
      </c>
      <c r="W98" s="162" t="s">
        <v>2724</v>
      </c>
      <c r="X98" s="162" t="s">
        <v>2725</v>
      </c>
      <c r="Y98" s="179" t="s">
        <v>1866</v>
      </c>
      <c r="Z98" s="179">
        <v>17.0</v>
      </c>
      <c r="AA98" s="161"/>
      <c r="AB98" s="214">
        <v>44452.0</v>
      </c>
      <c r="AC98" s="161"/>
      <c r="AD98" s="161"/>
      <c r="AE98" s="161"/>
      <c r="AF98" s="161"/>
      <c r="AG98" s="161"/>
      <c r="AH98" s="161"/>
      <c r="AI98" s="161" t="b">
        <v>0</v>
      </c>
      <c r="AJ98" s="161" t="b">
        <v>0</v>
      </c>
      <c r="AK98" s="161" t="b">
        <v>0</v>
      </c>
      <c r="AL98" s="161" t="b">
        <v>0</v>
      </c>
      <c r="AM98" s="161"/>
      <c r="AN98" s="149"/>
      <c r="AO98" s="149"/>
      <c r="AP98" s="149"/>
      <c r="AQ98" s="149"/>
      <c r="AR98" s="149"/>
      <c r="AS98" s="149"/>
      <c r="AT98" s="149"/>
      <c r="AU98" s="149"/>
    </row>
    <row r="99">
      <c r="A99" s="176"/>
      <c r="B99" s="162">
        <v>3.4833427E7</v>
      </c>
      <c r="C99" s="177">
        <v>44353.81026445601</v>
      </c>
      <c r="D99" s="162" t="s">
        <v>2726</v>
      </c>
      <c r="E99" s="162" t="s">
        <v>2727</v>
      </c>
      <c r="F99" s="178">
        <v>32804.0</v>
      </c>
      <c r="G99" s="162" t="s">
        <v>674</v>
      </c>
      <c r="H99" s="162" t="s">
        <v>2728</v>
      </c>
      <c r="I99" s="162" t="s">
        <v>2729</v>
      </c>
      <c r="J99" s="162" t="s">
        <v>1620</v>
      </c>
      <c r="K99" s="162" t="s">
        <v>2730</v>
      </c>
      <c r="L99" s="162" t="s">
        <v>1622</v>
      </c>
      <c r="M99" s="162" t="s">
        <v>2726</v>
      </c>
      <c r="N99" s="162" t="s">
        <v>2731</v>
      </c>
      <c r="O99" s="162" t="s">
        <v>63</v>
      </c>
      <c r="P99" s="162" t="s">
        <v>2732</v>
      </c>
      <c r="Q99" s="162" t="s">
        <v>1637</v>
      </c>
      <c r="R99" s="162" t="s">
        <v>2683</v>
      </c>
      <c r="S99" s="180" t="s">
        <v>2733</v>
      </c>
      <c r="T99" s="162" t="s">
        <v>2734</v>
      </c>
      <c r="U99" s="162" t="s">
        <v>1685</v>
      </c>
      <c r="V99" s="162" t="s">
        <v>2735</v>
      </c>
      <c r="W99" s="162" t="s">
        <v>1790</v>
      </c>
      <c r="X99" s="162" t="s">
        <v>2736</v>
      </c>
      <c r="Y99" s="179" t="s">
        <v>1792</v>
      </c>
      <c r="Z99" s="179">
        <v>31.0</v>
      </c>
      <c r="AA99" s="161"/>
      <c r="AB99" s="161"/>
      <c r="AC99" s="161"/>
      <c r="AD99" s="161"/>
      <c r="AE99" s="161"/>
      <c r="AF99" s="202">
        <v>44348.0</v>
      </c>
      <c r="AG99" s="185">
        <f t="shared" ref="AG99:AG102" si="17">DATE(YEAR(AF99),MONTH(AF99)+1,DAY(AF99)+15)</f>
        <v>44393</v>
      </c>
      <c r="AH99" s="186">
        <f t="shared" ref="AH99:AH102" si="18">DATE(YEAR(AF99),MONTH(AF99)+3,DAY(AF99))</f>
        <v>44440</v>
      </c>
      <c r="AI99" s="161" t="b">
        <v>0</v>
      </c>
      <c r="AJ99" s="161" t="b">
        <v>0</v>
      </c>
      <c r="AK99" s="162" t="b">
        <v>1</v>
      </c>
      <c r="AL99" s="162" t="b">
        <v>1</v>
      </c>
      <c r="AM99" s="161"/>
      <c r="AN99" s="149"/>
      <c r="AO99" s="149"/>
      <c r="AP99" s="149"/>
      <c r="AQ99" s="149"/>
      <c r="AR99" s="149"/>
      <c r="AS99" s="149"/>
      <c r="AT99" s="149"/>
      <c r="AU99" s="149"/>
    </row>
    <row r="100">
      <c r="A100" s="176"/>
      <c r="B100" s="162">
        <v>3.8658181E7</v>
      </c>
      <c r="C100" s="177">
        <v>44355.780551874996</v>
      </c>
      <c r="D100" s="162" t="s">
        <v>2737</v>
      </c>
      <c r="E100" s="162" t="s">
        <v>2738</v>
      </c>
      <c r="F100" s="178">
        <v>34727.0</v>
      </c>
      <c r="G100" s="162" t="s">
        <v>391</v>
      </c>
      <c r="H100" s="162" t="s">
        <v>2270</v>
      </c>
      <c r="I100" s="162" t="s">
        <v>2739</v>
      </c>
      <c r="J100" s="162" t="s">
        <v>1620</v>
      </c>
      <c r="K100" s="162" t="s">
        <v>2740</v>
      </c>
      <c r="L100" s="162" t="s">
        <v>1634</v>
      </c>
      <c r="M100" s="162" t="s">
        <v>2737</v>
      </c>
      <c r="N100" s="162" t="s">
        <v>2741</v>
      </c>
      <c r="O100" s="162" t="s">
        <v>59</v>
      </c>
      <c r="P100" s="162" t="s">
        <v>2742</v>
      </c>
      <c r="Q100" s="162" t="s">
        <v>2743</v>
      </c>
      <c r="R100" s="162" t="s">
        <v>2744</v>
      </c>
      <c r="S100" s="180" t="s">
        <v>2745</v>
      </c>
      <c r="T100" s="162" t="s">
        <v>2746</v>
      </c>
      <c r="U100" s="162" t="s">
        <v>1662</v>
      </c>
      <c r="V100" s="162" t="s">
        <v>2747</v>
      </c>
      <c r="W100" s="162" t="s">
        <v>1723</v>
      </c>
      <c r="X100" s="162" t="s">
        <v>2748</v>
      </c>
      <c r="Y100" s="179" t="s">
        <v>2401</v>
      </c>
      <c r="Z100" s="179">
        <v>26.0</v>
      </c>
      <c r="AA100" s="162" t="s">
        <v>2517</v>
      </c>
      <c r="AB100" s="161"/>
      <c r="AC100" s="161"/>
      <c r="AD100" s="162" t="s">
        <v>1640</v>
      </c>
      <c r="AE100" s="161"/>
      <c r="AF100" s="202">
        <v>44355.0</v>
      </c>
      <c r="AG100" s="185">
        <f t="shared" si="17"/>
        <v>44400</v>
      </c>
      <c r="AH100" s="186">
        <f t="shared" si="18"/>
        <v>44447</v>
      </c>
      <c r="AI100" s="161" t="b">
        <v>0</v>
      </c>
      <c r="AJ100" s="161" t="b">
        <v>0</v>
      </c>
      <c r="AK100" s="162" t="b">
        <v>1</v>
      </c>
      <c r="AL100" s="161" t="b">
        <v>0</v>
      </c>
      <c r="AM100" s="161"/>
      <c r="AN100" s="149"/>
      <c r="AO100" s="149"/>
      <c r="AP100" s="149"/>
      <c r="AQ100" s="149"/>
      <c r="AR100" s="149"/>
      <c r="AS100" s="149"/>
      <c r="AT100" s="149"/>
      <c r="AU100" s="149"/>
    </row>
    <row r="101">
      <c r="A101" s="176"/>
      <c r="B101" s="162">
        <v>4.4729997E7</v>
      </c>
      <c r="C101" s="177">
        <v>44355.78191193287</v>
      </c>
      <c r="D101" s="162" t="s">
        <v>2749</v>
      </c>
      <c r="E101" s="162" t="s">
        <v>2750</v>
      </c>
      <c r="F101" s="178">
        <v>37726.0</v>
      </c>
      <c r="G101" s="162" t="s">
        <v>391</v>
      </c>
      <c r="H101" s="162" t="s">
        <v>2751</v>
      </c>
      <c r="I101" s="162" t="s">
        <v>2752</v>
      </c>
      <c r="J101" s="162" t="s">
        <v>1620</v>
      </c>
      <c r="K101" s="162" t="s">
        <v>2753</v>
      </c>
      <c r="L101" s="162" t="s">
        <v>1622</v>
      </c>
      <c r="M101" s="162" t="s">
        <v>2754</v>
      </c>
      <c r="N101" s="162" t="s">
        <v>2755</v>
      </c>
      <c r="O101" s="162" t="s">
        <v>57</v>
      </c>
      <c r="P101" s="162" t="s">
        <v>2756</v>
      </c>
      <c r="Q101" s="162" t="s">
        <v>1651</v>
      </c>
      <c r="R101" s="162" t="s">
        <v>2757</v>
      </c>
      <c r="S101" s="180" t="s">
        <v>2758</v>
      </c>
      <c r="T101" s="162" t="s">
        <v>2759</v>
      </c>
      <c r="U101" s="162" t="s">
        <v>1662</v>
      </c>
      <c r="V101" s="162" t="s">
        <v>2760</v>
      </c>
      <c r="W101" s="162" t="s">
        <v>2360</v>
      </c>
      <c r="X101" s="162">
        <v>1.13767756E9</v>
      </c>
      <c r="Y101" s="179" t="s">
        <v>2761</v>
      </c>
      <c r="Z101" s="179">
        <v>18.0</v>
      </c>
      <c r="AA101" s="161"/>
      <c r="AB101" s="161"/>
      <c r="AC101" s="161"/>
      <c r="AD101" s="162" t="s">
        <v>1640</v>
      </c>
      <c r="AE101" s="161"/>
      <c r="AF101" s="202">
        <v>44355.0</v>
      </c>
      <c r="AG101" s="185">
        <f t="shared" si="17"/>
        <v>44400</v>
      </c>
      <c r="AH101" s="186">
        <f t="shared" si="18"/>
        <v>44447</v>
      </c>
      <c r="AI101" s="161" t="b">
        <v>0</v>
      </c>
      <c r="AJ101" s="161" t="b">
        <v>0</v>
      </c>
      <c r="AK101" s="162" t="b">
        <v>1</v>
      </c>
      <c r="AL101" s="162" t="b">
        <v>1</v>
      </c>
      <c r="AM101" s="161"/>
      <c r="AN101" s="149"/>
      <c r="AO101" s="149"/>
      <c r="AP101" s="149"/>
      <c r="AQ101" s="149"/>
      <c r="AR101" s="149"/>
      <c r="AS101" s="149"/>
      <c r="AT101" s="149"/>
      <c r="AU101" s="149"/>
    </row>
    <row r="102">
      <c r="A102" s="176"/>
      <c r="B102" s="162">
        <v>4.2392678E7</v>
      </c>
      <c r="C102" s="177">
        <v>44357.76293950231</v>
      </c>
      <c r="D102" s="162" t="s">
        <v>2762</v>
      </c>
      <c r="E102" s="162" t="s">
        <v>2763</v>
      </c>
      <c r="F102" s="178">
        <v>36617.0</v>
      </c>
      <c r="G102" s="162" t="s">
        <v>391</v>
      </c>
      <c r="H102" s="162" t="s">
        <v>2764</v>
      </c>
      <c r="I102" s="162" t="s">
        <v>2765</v>
      </c>
      <c r="J102" s="162" t="s">
        <v>1620</v>
      </c>
      <c r="K102" s="162" t="s">
        <v>2766</v>
      </c>
      <c r="L102" s="162" t="s">
        <v>1634</v>
      </c>
      <c r="M102" s="162" t="s">
        <v>2762</v>
      </c>
      <c r="N102" s="162" t="s">
        <v>2767</v>
      </c>
      <c r="O102" s="162" t="s">
        <v>59</v>
      </c>
      <c r="P102" s="162" t="s">
        <v>2768</v>
      </c>
      <c r="Q102" s="162" t="s">
        <v>1637</v>
      </c>
      <c r="R102" s="162" t="s">
        <v>2769</v>
      </c>
      <c r="S102" s="180" t="s">
        <v>2770</v>
      </c>
      <c r="T102" s="162" t="s">
        <v>2771</v>
      </c>
      <c r="U102" s="162" t="s">
        <v>1662</v>
      </c>
      <c r="V102" s="162" t="s">
        <v>2772</v>
      </c>
      <c r="W102" s="162" t="s">
        <v>2071</v>
      </c>
      <c r="X102" s="162" t="s">
        <v>2773</v>
      </c>
      <c r="Y102" s="179" t="s">
        <v>1651</v>
      </c>
      <c r="Z102" s="179">
        <v>21.0</v>
      </c>
      <c r="AA102" s="162" t="s">
        <v>2517</v>
      </c>
      <c r="AB102" s="161"/>
      <c r="AC102" s="161"/>
      <c r="AD102" s="162" t="s">
        <v>1640</v>
      </c>
      <c r="AE102" s="161"/>
      <c r="AF102" s="202">
        <v>44384.0</v>
      </c>
      <c r="AG102" s="185">
        <f t="shared" si="17"/>
        <v>44430</v>
      </c>
      <c r="AH102" s="186">
        <f t="shared" si="18"/>
        <v>44476</v>
      </c>
      <c r="AI102" s="161" t="b">
        <v>0</v>
      </c>
      <c r="AJ102" s="161" t="b">
        <v>0</v>
      </c>
      <c r="AK102" s="162" t="b">
        <v>1</v>
      </c>
      <c r="AL102" s="162" t="b">
        <v>1</v>
      </c>
      <c r="AM102" s="161"/>
      <c r="AN102" s="149"/>
      <c r="AO102" s="149"/>
      <c r="AP102" s="149"/>
      <c r="AQ102" s="149"/>
      <c r="AR102" s="149"/>
      <c r="AS102" s="149"/>
      <c r="AT102" s="149"/>
      <c r="AU102" s="149"/>
    </row>
    <row r="103">
      <c r="A103" s="176"/>
      <c r="B103" s="162">
        <v>2.5350301E7</v>
      </c>
      <c r="C103" s="177">
        <v>44357.81238670139</v>
      </c>
      <c r="D103" s="162" t="s">
        <v>2774</v>
      </c>
      <c r="E103" s="162" t="s">
        <v>2775</v>
      </c>
      <c r="F103" s="178">
        <v>27887.0</v>
      </c>
      <c r="G103" s="162" t="s">
        <v>391</v>
      </c>
      <c r="H103" s="162" t="s">
        <v>2776</v>
      </c>
      <c r="I103" s="162" t="s">
        <v>2777</v>
      </c>
      <c r="J103" s="162" t="s">
        <v>1620</v>
      </c>
      <c r="K103" s="162" t="s">
        <v>2778</v>
      </c>
      <c r="L103" s="162" t="s">
        <v>1634</v>
      </c>
      <c r="M103" s="162" t="s">
        <v>2774</v>
      </c>
      <c r="N103" s="162" t="s">
        <v>2779</v>
      </c>
      <c r="O103" s="162" t="s">
        <v>57</v>
      </c>
      <c r="P103" s="162" t="s">
        <v>2780</v>
      </c>
      <c r="Q103" s="162" t="s">
        <v>2780</v>
      </c>
      <c r="R103" s="162" t="s">
        <v>2781</v>
      </c>
      <c r="S103" s="180" t="s">
        <v>2782</v>
      </c>
      <c r="T103" s="162" t="s">
        <v>2783</v>
      </c>
      <c r="U103" s="162" t="s">
        <v>2310</v>
      </c>
      <c r="V103" s="162" t="s">
        <v>2784</v>
      </c>
      <c r="W103" s="162" t="s">
        <v>2032</v>
      </c>
      <c r="X103" s="162" t="s">
        <v>2785</v>
      </c>
      <c r="Y103" s="179" t="s">
        <v>2786</v>
      </c>
      <c r="Z103" s="179">
        <v>45.0</v>
      </c>
      <c r="AA103" s="161"/>
      <c r="AB103" s="162" t="s">
        <v>2787</v>
      </c>
      <c r="AC103" s="161"/>
      <c r="AD103" s="161"/>
      <c r="AE103" s="161"/>
      <c r="AF103" s="161"/>
      <c r="AG103" s="213"/>
      <c r="AH103" s="168"/>
      <c r="AI103" s="161" t="b">
        <v>0</v>
      </c>
      <c r="AJ103" s="161" t="b">
        <v>0</v>
      </c>
      <c r="AK103" s="161" t="b">
        <v>0</v>
      </c>
      <c r="AL103" s="161" t="b">
        <v>0</v>
      </c>
      <c r="AM103" s="161"/>
      <c r="AN103" s="149"/>
      <c r="AO103" s="149"/>
      <c r="AP103" s="149"/>
      <c r="AQ103" s="149"/>
      <c r="AR103" s="149"/>
      <c r="AS103" s="149"/>
      <c r="AT103" s="149"/>
      <c r="AU103" s="149"/>
    </row>
    <row r="104">
      <c r="A104" s="203"/>
      <c r="B104" s="204">
        <v>3.8457296E7</v>
      </c>
      <c r="C104" s="177">
        <v>44357.86090329861</v>
      </c>
      <c r="D104" s="162" t="s">
        <v>2788</v>
      </c>
      <c r="E104" s="162" t="s">
        <v>2789</v>
      </c>
      <c r="F104" s="178">
        <v>34629.0</v>
      </c>
      <c r="G104" s="162" t="s">
        <v>1755</v>
      </c>
      <c r="H104" s="162" t="s">
        <v>1678</v>
      </c>
      <c r="I104" s="162" t="s">
        <v>2790</v>
      </c>
      <c r="J104" s="162" t="s">
        <v>1646</v>
      </c>
      <c r="K104" s="162" t="s">
        <v>2791</v>
      </c>
      <c r="L104" s="162" t="s">
        <v>1634</v>
      </c>
      <c r="M104" s="162" t="s">
        <v>2788</v>
      </c>
      <c r="N104" s="162" t="s">
        <v>2792</v>
      </c>
      <c r="O104" s="162" t="s">
        <v>59</v>
      </c>
      <c r="P104" s="162" t="s">
        <v>2793</v>
      </c>
      <c r="Q104" s="162" t="s">
        <v>2793</v>
      </c>
      <c r="R104" s="162" t="s">
        <v>2794</v>
      </c>
      <c r="S104" s="180" t="s">
        <v>2795</v>
      </c>
      <c r="T104" s="162" t="s">
        <v>1661</v>
      </c>
      <c r="U104" s="162" t="s">
        <v>1662</v>
      </c>
      <c r="V104" s="162" t="s">
        <v>2796</v>
      </c>
      <c r="W104" s="162" t="s">
        <v>2797</v>
      </c>
      <c r="X104" s="205" t="s">
        <v>2798</v>
      </c>
      <c r="Y104" s="179" t="s">
        <v>2799</v>
      </c>
      <c r="Z104" s="179">
        <v>26.0</v>
      </c>
      <c r="AA104" s="161"/>
      <c r="AB104" s="161"/>
      <c r="AC104" s="161"/>
      <c r="AD104" s="161"/>
      <c r="AE104" s="161"/>
      <c r="AF104" s="161"/>
      <c r="AG104" s="213"/>
      <c r="AH104" s="168"/>
      <c r="AI104" s="161" t="b">
        <v>0</v>
      </c>
      <c r="AJ104" s="161" t="b">
        <v>0</v>
      </c>
      <c r="AK104" s="161" t="b">
        <v>0</v>
      </c>
      <c r="AL104" s="161" t="b">
        <v>0</v>
      </c>
      <c r="AM104" s="161"/>
      <c r="AN104" s="149"/>
      <c r="AO104" s="149"/>
      <c r="AP104" s="149"/>
      <c r="AQ104" s="149"/>
      <c r="AR104" s="149"/>
      <c r="AS104" s="149"/>
      <c r="AT104" s="149"/>
      <c r="AU104" s="149"/>
    </row>
    <row r="105">
      <c r="A105" s="176"/>
      <c r="B105" s="162">
        <v>4.0985774E7</v>
      </c>
      <c r="C105" s="177">
        <v>44363.693833576384</v>
      </c>
      <c r="D105" s="162" t="s">
        <v>2800</v>
      </c>
      <c r="E105" s="162" t="s">
        <v>2801</v>
      </c>
      <c r="F105" s="178">
        <v>35992.0</v>
      </c>
      <c r="G105" s="162" t="s">
        <v>1755</v>
      </c>
      <c r="H105" s="162" t="s">
        <v>2802</v>
      </c>
      <c r="I105" s="162" t="s">
        <v>2803</v>
      </c>
      <c r="J105" s="162" t="s">
        <v>1646</v>
      </c>
      <c r="K105" s="162" t="s">
        <v>2804</v>
      </c>
      <c r="L105" s="162" t="s">
        <v>1634</v>
      </c>
      <c r="M105" s="162" t="s">
        <v>2805</v>
      </c>
      <c r="N105" s="162" t="s">
        <v>2806</v>
      </c>
      <c r="O105" s="162" t="s">
        <v>57</v>
      </c>
      <c r="P105" s="162" t="s">
        <v>2807</v>
      </c>
      <c r="Q105" s="162" t="s">
        <v>1637</v>
      </c>
      <c r="R105" s="161"/>
      <c r="S105" s="180" t="s">
        <v>2808</v>
      </c>
      <c r="T105" s="162" t="s">
        <v>1661</v>
      </c>
      <c r="U105" s="162" t="s">
        <v>2809</v>
      </c>
      <c r="V105" s="162" t="s">
        <v>2810</v>
      </c>
      <c r="W105" s="162" t="s">
        <v>2360</v>
      </c>
      <c r="X105" s="162">
        <v>1.521916496E9</v>
      </c>
      <c r="Y105" s="179" t="s">
        <v>2811</v>
      </c>
      <c r="Z105" s="179">
        <v>22.0</v>
      </c>
      <c r="AA105" s="161"/>
      <c r="AB105" s="162" t="s">
        <v>2812</v>
      </c>
      <c r="AC105" s="161"/>
      <c r="AD105" s="161"/>
      <c r="AE105" s="161"/>
      <c r="AF105" s="161"/>
      <c r="AG105" s="213"/>
      <c r="AH105" s="168"/>
      <c r="AI105" s="161" t="b">
        <v>0</v>
      </c>
      <c r="AJ105" s="161" t="b">
        <v>0</v>
      </c>
      <c r="AK105" s="161" t="b">
        <v>0</v>
      </c>
      <c r="AL105" s="161" t="b">
        <v>0</v>
      </c>
      <c r="AM105" s="161"/>
      <c r="AN105" s="149"/>
      <c r="AO105" s="149"/>
      <c r="AP105" s="149"/>
      <c r="AQ105" s="149"/>
      <c r="AR105" s="149"/>
      <c r="AS105" s="149"/>
      <c r="AT105" s="149"/>
      <c r="AU105" s="149"/>
    </row>
    <row r="106">
      <c r="A106" s="176"/>
      <c r="B106" s="162">
        <v>4.4416916E7</v>
      </c>
      <c r="C106" s="177">
        <v>44366.4683263426</v>
      </c>
      <c r="D106" s="162" t="s">
        <v>2813</v>
      </c>
      <c r="E106" s="162" t="s">
        <v>2814</v>
      </c>
      <c r="F106" s="178">
        <v>37563.0</v>
      </c>
      <c r="G106" s="162" t="s">
        <v>391</v>
      </c>
      <c r="H106" s="162" t="s">
        <v>2815</v>
      </c>
      <c r="I106" s="162" t="s">
        <v>2816</v>
      </c>
      <c r="J106" s="162" t="s">
        <v>1620</v>
      </c>
      <c r="K106" s="162" t="s">
        <v>2817</v>
      </c>
      <c r="L106" s="162" t="s">
        <v>1680</v>
      </c>
      <c r="M106" s="162" t="s">
        <v>2813</v>
      </c>
      <c r="N106" s="162" t="s">
        <v>2818</v>
      </c>
      <c r="O106" s="162" t="s">
        <v>57</v>
      </c>
      <c r="P106" s="162" t="s">
        <v>2819</v>
      </c>
      <c r="Q106" s="162" t="s">
        <v>1651</v>
      </c>
      <c r="R106" s="162" t="s">
        <v>2820</v>
      </c>
      <c r="S106" s="180" t="s">
        <v>2821</v>
      </c>
      <c r="T106" s="162" t="s">
        <v>2822</v>
      </c>
      <c r="U106" s="162" t="s">
        <v>2823</v>
      </c>
      <c r="V106" s="162" t="s">
        <v>2824</v>
      </c>
      <c r="W106" s="162" t="s">
        <v>2032</v>
      </c>
      <c r="X106" s="162" t="s">
        <v>2825</v>
      </c>
      <c r="Y106" s="179" t="s">
        <v>2826</v>
      </c>
      <c r="Z106" s="179">
        <v>18.0</v>
      </c>
      <c r="AA106" s="161"/>
      <c r="AB106" s="161"/>
      <c r="AC106" s="161"/>
      <c r="AD106" s="161"/>
      <c r="AE106" s="161"/>
      <c r="AF106" s="161"/>
      <c r="AG106" s="213"/>
      <c r="AH106" s="168"/>
      <c r="AI106" s="161" t="b">
        <v>0</v>
      </c>
      <c r="AJ106" s="161" t="b">
        <v>0</v>
      </c>
      <c r="AK106" s="161" t="b">
        <v>0</v>
      </c>
      <c r="AL106" s="161" t="b">
        <v>0</v>
      </c>
      <c r="AM106" s="161"/>
      <c r="AN106" s="149"/>
      <c r="AO106" s="149"/>
      <c r="AP106" s="149"/>
      <c r="AQ106" s="149"/>
      <c r="AR106" s="149"/>
      <c r="AS106" s="149"/>
      <c r="AT106" s="149"/>
      <c r="AU106" s="149"/>
    </row>
    <row r="107">
      <c r="A107" s="176"/>
      <c r="B107" s="162">
        <v>4.1559906E7</v>
      </c>
      <c r="C107" s="177">
        <v>44369.037293587964</v>
      </c>
      <c r="D107" s="162" t="s">
        <v>2827</v>
      </c>
      <c r="E107" s="162" t="s">
        <v>2828</v>
      </c>
      <c r="F107" s="178">
        <v>36053.0</v>
      </c>
      <c r="G107" s="162" t="s">
        <v>391</v>
      </c>
      <c r="H107" s="162" t="s">
        <v>1618</v>
      </c>
      <c r="I107" s="162" t="s">
        <v>2829</v>
      </c>
      <c r="J107" s="162" t="s">
        <v>1620</v>
      </c>
      <c r="K107" s="162" t="s">
        <v>2830</v>
      </c>
      <c r="L107" s="162" t="s">
        <v>1680</v>
      </c>
      <c r="M107" s="162" t="s">
        <v>2827</v>
      </c>
      <c r="N107" s="162" t="s">
        <v>2831</v>
      </c>
      <c r="O107" s="162" t="s">
        <v>63</v>
      </c>
      <c r="P107" s="162" t="s">
        <v>2832</v>
      </c>
      <c r="Q107" s="162" t="s">
        <v>1637</v>
      </c>
      <c r="R107" s="161"/>
      <c r="S107" s="180" t="s">
        <v>2833</v>
      </c>
      <c r="T107" s="162" t="s">
        <v>1661</v>
      </c>
      <c r="U107" s="162" t="s">
        <v>1685</v>
      </c>
      <c r="V107" s="162" t="s">
        <v>2834</v>
      </c>
      <c r="W107" s="162" t="s">
        <v>1803</v>
      </c>
      <c r="X107" s="162" t="s">
        <v>2835</v>
      </c>
      <c r="Y107" s="179" t="s">
        <v>1737</v>
      </c>
      <c r="Z107" s="179">
        <v>22.0</v>
      </c>
      <c r="AA107" s="161"/>
      <c r="AB107" s="162" t="s">
        <v>2836</v>
      </c>
      <c r="AC107" s="161"/>
      <c r="AD107" s="161"/>
      <c r="AE107" s="161"/>
      <c r="AF107" s="161"/>
      <c r="AG107" s="213"/>
      <c r="AH107" s="168"/>
      <c r="AI107" s="161" t="b">
        <v>0</v>
      </c>
      <c r="AJ107" s="161" t="b">
        <v>0</v>
      </c>
      <c r="AK107" s="161" t="b">
        <v>0</v>
      </c>
      <c r="AL107" s="161" t="b">
        <v>0</v>
      </c>
      <c r="AM107" s="161"/>
      <c r="AN107" s="149"/>
      <c r="AO107" s="149"/>
      <c r="AP107" s="149"/>
      <c r="AQ107" s="149"/>
      <c r="AR107" s="149"/>
      <c r="AS107" s="149"/>
      <c r="AT107" s="149"/>
      <c r="AU107" s="149"/>
    </row>
    <row r="108">
      <c r="A108" s="176"/>
      <c r="B108" s="162">
        <v>2.5623958E7</v>
      </c>
      <c r="C108" s="177">
        <v>44369.863410543985</v>
      </c>
      <c r="D108" s="162" t="s">
        <v>2837</v>
      </c>
      <c r="E108" s="162" t="s">
        <v>2838</v>
      </c>
      <c r="F108" s="178">
        <v>28081.0</v>
      </c>
      <c r="G108" s="162" t="s">
        <v>391</v>
      </c>
      <c r="H108" s="162" t="s">
        <v>2839</v>
      </c>
      <c r="I108" s="162" t="s">
        <v>2840</v>
      </c>
      <c r="J108" s="162" t="s">
        <v>1620</v>
      </c>
      <c r="K108" s="162" t="s">
        <v>2841</v>
      </c>
      <c r="L108" s="162" t="s">
        <v>1668</v>
      </c>
      <c r="M108" s="162" t="s">
        <v>2837</v>
      </c>
      <c r="N108" s="162" t="s">
        <v>2842</v>
      </c>
      <c r="O108" s="162" t="s">
        <v>158</v>
      </c>
      <c r="P108" s="162" t="s">
        <v>2843</v>
      </c>
      <c r="Q108" s="162" t="s">
        <v>1637</v>
      </c>
      <c r="R108" s="162" t="s">
        <v>2844</v>
      </c>
      <c r="S108" s="180" t="s">
        <v>2845</v>
      </c>
      <c r="T108" s="162" t="s">
        <v>2846</v>
      </c>
      <c r="U108" s="162" t="s">
        <v>1788</v>
      </c>
      <c r="V108" s="162" t="s">
        <v>2847</v>
      </c>
      <c r="W108" s="162" t="s">
        <v>2098</v>
      </c>
      <c r="X108" s="162" t="s">
        <v>2848</v>
      </c>
      <c r="Y108" s="179" t="s">
        <v>2849</v>
      </c>
      <c r="Z108" s="179">
        <v>44.0</v>
      </c>
      <c r="AA108" s="161"/>
      <c r="AB108" s="161"/>
      <c r="AC108" s="161"/>
      <c r="AD108" s="161"/>
      <c r="AE108" s="161"/>
      <c r="AF108" s="161"/>
      <c r="AG108" s="213"/>
      <c r="AH108" s="168"/>
      <c r="AI108" s="161" t="b">
        <v>0</v>
      </c>
      <c r="AJ108" s="161" t="b">
        <v>0</v>
      </c>
      <c r="AK108" s="161" t="b">
        <v>0</v>
      </c>
      <c r="AL108" s="161" t="b">
        <v>0</v>
      </c>
      <c r="AM108" s="161"/>
      <c r="AN108" s="149"/>
      <c r="AO108" s="149"/>
      <c r="AP108" s="149"/>
      <c r="AQ108" s="149"/>
      <c r="AR108" s="149"/>
      <c r="AS108" s="149"/>
      <c r="AT108" s="149"/>
      <c r="AU108" s="149"/>
    </row>
    <row r="109">
      <c r="A109" s="176"/>
      <c r="B109" s="162">
        <v>3.1659757E7</v>
      </c>
      <c r="C109" s="177">
        <v>44370.679610011575</v>
      </c>
      <c r="D109" s="162" t="s">
        <v>2850</v>
      </c>
      <c r="E109" s="162" t="s">
        <v>2851</v>
      </c>
      <c r="F109" s="178">
        <v>31197.0</v>
      </c>
      <c r="G109" s="162" t="s">
        <v>391</v>
      </c>
      <c r="H109" s="162" t="s">
        <v>1678</v>
      </c>
      <c r="I109" s="162" t="s">
        <v>2852</v>
      </c>
      <c r="J109" s="162" t="s">
        <v>1646</v>
      </c>
      <c r="K109" s="162" t="s">
        <v>2853</v>
      </c>
      <c r="L109" s="162" t="s">
        <v>1668</v>
      </c>
      <c r="M109" s="162" t="s">
        <v>2850</v>
      </c>
      <c r="N109" s="162" t="s">
        <v>2854</v>
      </c>
      <c r="O109" s="162" t="s">
        <v>160</v>
      </c>
      <c r="P109" s="162" t="s">
        <v>2855</v>
      </c>
      <c r="Q109" s="162" t="s">
        <v>2856</v>
      </c>
      <c r="R109" s="162" t="s">
        <v>2857</v>
      </c>
      <c r="S109" s="180" t="s">
        <v>2858</v>
      </c>
      <c r="T109" s="162" t="s">
        <v>1661</v>
      </c>
      <c r="U109" s="162" t="s">
        <v>2264</v>
      </c>
      <c r="V109" s="162" t="s">
        <v>2859</v>
      </c>
      <c r="W109" s="162" t="s">
        <v>1803</v>
      </c>
      <c r="X109" s="162" t="s">
        <v>2860</v>
      </c>
      <c r="Y109" s="179" t="s">
        <v>1805</v>
      </c>
      <c r="Z109" s="179">
        <v>36.0</v>
      </c>
      <c r="AA109" s="162"/>
      <c r="AB109" s="162" t="s">
        <v>2861</v>
      </c>
      <c r="AC109" s="161"/>
      <c r="AD109" s="161"/>
      <c r="AE109" s="161"/>
      <c r="AF109" s="161"/>
      <c r="AG109" s="213"/>
      <c r="AH109" s="168"/>
      <c r="AI109" s="161" t="b">
        <v>0</v>
      </c>
      <c r="AJ109" s="161" t="b">
        <v>0</v>
      </c>
      <c r="AK109" s="161" t="b">
        <v>0</v>
      </c>
      <c r="AL109" s="161" t="b">
        <v>0</v>
      </c>
      <c r="AM109" s="161"/>
      <c r="AN109" s="149"/>
      <c r="AO109" s="149"/>
      <c r="AP109" s="149"/>
      <c r="AQ109" s="149"/>
      <c r="AR109" s="149"/>
      <c r="AS109" s="149"/>
      <c r="AT109" s="149"/>
      <c r="AU109" s="149"/>
    </row>
    <row r="110">
      <c r="A110" s="176"/>
      <c r="B110" s="162">
        <v>9.5330082E7</v>
      </c>
      <c r="C110" s="177">
        <v>44370.80011652778</v>
      </c>
      <c r="D110" s="162" t="s">
        <v>2862</v>
      </c>
      <c r="E110" s="162" t="s">
        <v>2863</v>
      </c>
      <c r="F110" s="178">
        <v>32072.0</v>
      </c>
      <c r="G110" s="162" t="s">
        <v>2864</v>
      </c>
      <c r="H110" s="162" t="s">
        <v>1665</v>
      </c>
      <c r="I110" s="162" t="s">
        <v>2865</v>
      </c>
      <c r="J110" s="162" t="s">
        <v>1620</v>
      </c>
      <c r="K110" s="162" t="s">
        <v>2866</v>
      </c>
      <c r="L110" s="162" t="s">
        <v>1668</v>
      </c>
      <c r="M110" s="162" t="s">
        <v>2862</v>
      </c>
      <c r="N110" s="162" t="s">
        <v>2867</v>
      </c>
      <c r="O110" s="162" t="s">
        <v>57</v>
      </c>
      <c r="P110" s="162" t="s">
        <v>2868</v>
      </c>
      <c r="Q110" s="162" t="s">
        <v>1637</v>
      </c>
      <c r="R110" s="162" t="s">
        <v>2869</v>
      </c>
      <c r="S110" s="180" t="s">
        <v>2870</v>
      </c>
      <c r="T110" s="162" t="s">
        <v>1747</v>
      </c>
      <c r="U110" s="162" t="s">
        <v>2871</v>
      </c>
      <c r="V110" s="162" t="s">
        <v>2872</v>
      </c>
      <c r="W110" s="162" t="s">
        <v>2237</v>
      </c>
      <c r="X110" s="162" t="s">
        <v>2873</v>
      </c>
      <c r="Y110" s="179" t="s">
        <v>2049</v>
      </c>
      <c r="Z110" s="179">
        <v>33.0</v>
      </c>
      <c r="AA110" s="161"/>
      <c r="AB110" s="162" t="s">
        <v>2874</v>
      </c>
      <c r="AC110" s="161"/>
      <c r="AD110" s="161"/>
      <c r="AE110" s="161"/>
      <c r="AF110" s="161"/>
      <c r="AG110" s="213"/>
      <c r="AH110" s="168"/>
      <c r="AI110" s="161" t="b">
        <v>0</v>
      </c>
      <c r="AJ110" s="161" t="b">
        <v>0</v>
      </c>
      <c r="AK110" s="161" t="b">
        <v>0</v>
      </c>
      <c r="AL110" s="161" t="b">
        <v>0</v>
      </c>
      <c r="AM110" s="161"/>
      <c r="AN110" s="149"/>
      <c r="AO110" s="149"/>
      <c r="AP110" s="149"/>
      <c r="AQ110" s="149"/>
      <c r="AR110" s="149"/>
      <c r="AS110" s="149"/>
      <c r="AT110" s="149"/>
      <c r="AU110" s="149"/>
    </row>
    <row r="111">
      <c r="A111" s="176"/>
      <c r="B111" s="162">
        <v>3.8673054E7</v>
      </c>
      <c r="C111" s="177">
        <v>44373.75588326389</v>
      </c>
      <c r="D111" s="162" t="s">
        <v>2875</v>
      </c>
      <c r="E111" s="218" t="s">
        <v>2876</v>
      </c>
      <c r="F111" s="178">
        <v>34814.0</v>
      </c>
      <c r="G111" s="162" t="s">
        <v>391</v>
      </c>
      <c r="H111" s="162" t="s">
        <v>2295</v>
      </c>
      <c r="I111" s="162" t="s">
        <v>2877</v>
      </c>
      <c r="J111" s="162" t="s">
        <v>1620</v>
      </c>
      <c r="K111" s="162" t="s">
        <v>2878</v>
      </c>
      <c r="L111" s="162" t="s">
        <v>1680</v>
      </c>
      <c r="M111" s="162" t="s">
        <v>2875</v>
      </c>
      <c r="N111" s="162" t="s">
        <v>2879</v>
      </c>
      <c r="O111" s="162" t="s">
        <v>57</v>
      </c>
      <c r="P111" s="162" t="s">
        <v>2880</v>
      </c>
      <c r="Q111" s="162" t="s">
        <v>1651</v>
      </c>
      <c r="R111" s="162" t="s">
        <v>2881</v>
      </c>
      <c r="S111" s="180" t="s">
        <v>2882</v>
      </c>
      <c r="T111" s="162" t="s">
        <v>1661</v>
      </c>
      <c r="U111" s="162" t="s">
        <v>1662</v>
      </c>
      <c r="V111" s="162" t="s">
        <v>2883</v>
      </c>
      <c r="W111" s="162" t="s">
        <v>1803</v>
      </c>
      <c r="X111" s="162">
        <v>1.134552707E9</v>
      </c>
      <c r="Y111" s="179" t="s">
        <v>2761</v>
      </c>
      <c r="Z111" s="179" t="s">
        <v>2884</v>
      </c>
      <c r="AA111" s="149"/>
      <c r="AB111" s="162" t="s">
        <v>2885</v>
      </c>
      <c r="AC111" s="161"/>
      <c r="AD111" s="161"/>
      <c r="AE111" s="161"/>
      <c r="AF111" s="161"/>
      <c r="AG111" s="213"/>
      <c r="AH111" s="168"/>
      <c r="AI111" s="161" t="b">
        <v>0</v>
      </c>
      <c r="AJ111" s="161" t="b">
        <v>0</v>
      </c>
      <c r="AK111" s="161" t="b">
        <v>0</v>
      </c>
      <c r="AL111" s="161" t="b">
        <v>0</v>
      </c>
      <c r="AM111" s="161"/>
      <c r="AN111" s="149"/>
      <c r="AO111" s="149"/>
      <c r="AP111" s="149"/>
      <c r="AQ111" s="149"/>
      <c r="AR111" s="149"/>
      <c r="AS111" s="149"/>
      <c r="AT111" s="149"/>
      <c r="AU111" s="149"/>
    </row>
    <row r="112">
      <c r="A112" s="176"/>
      <c r="B112" s="162">
        <v>2.999758E7</v>
      </c>
      <c r="C112" s="177">
        <v>44374.60356105324</v>
      </c>
      <c r="D112" s="162" t="s">
        <v>2886</v>
      </c>
      <c r="E112" s="162" t="s">
        <v>2887</v>
      </c>
      <c r="F112" s="178">
        <v>30329.0</v>
      </c>
      <c r="G112" s="162" t="s">
        <v>1755</v>
      </c>
      <c r="H112" s="162" t="s">
        <v>2888</v>
      </c>
      <c r="I112" s="162">
        <v>3.816179275E9</v>
      </c>
      <c r="J112" s="162" t="s">
        <v>1646</v>
      </c>
      <c r="K112" s="162" t="s">
        <v>2889</v>
      </c>
      <c r="L112" s="162" t="s">
        <v>1668</v>
      </c>
      <c r="M112" s="162" t="s">
        <v>2890</v>
      </c>
      <c r="N112" s="162" t="s">
        <v>2891</v>
      </c>
      <c r="O112" s="162" t="s">
        <v>57</v>
      </c>
      <c r="P112" s="162" t="s">
        <v>2892</v>
      </c>
      <c r="Q112" s="162" t="s">
        <v>2893</v>
      </c>
      <c r="R112" s="162" t="s">
        <v>2894</v>
      </c>
      <c r="S112" s="180" t="s">
        <v>2895</v>
      </c>
      <c r="T112" s="162" t="s">
        <v>2896</v>
      </c>
      <c r="U112" s="162" t="s">
        <v>2310</v>
      </c>
      <c r="V112" s="162" t="s">
        <v>2897</v>
      </c>
      <c r="W112" s="162" t="s">
        <v>1708</v>
      </c>
      <c r="X112" s="162">
        <v>3.814039809E9</v>
      </c>
      <c r="Y112" s="179" t="s">
        <v>1637</v>
      </c>
      <c r="Z112" s="179">
        <v>38.0</v>
      </c>
      <c r="AA112" s="149"/>
      <c r="AB112" s="162" t="s">
        <v>2433</v>
      </c>
      <c r="AC112" s="161"/>
      <c r="AD112" s="161"/>
      <c r="AE112" s="161"/>
      <c r="AF112" s="161"/>
      <c r="AG112" s="213"/>
      <c r="AH112" s="168"/>
      <c r="AI112" s="161" t="b">
        <v>0</v>
      </c>
      <c r="AJ112" s="161" t="b">
        <v>0</v>
      </c>
      <c r="AK112" s="161" t="b">
        <v>0</v>
      </c>
      <c r="AL112" s="161" t="b">
        <v>0</v>
      </c>
      <c r="AM112" s="161"/>
      <c r="AN112" s="149"/>
      <c r="AO112" s="149"/>
      <c r="AP112" s="149"/>
      <c r="AQ112" s="149"/>
      <c r="AR112" s="149"/>
      <c r="AS112" s="149"/>
      <c r="AT112" s="149"/>
      <c r="AU112" s="149"/>
    </row>
    <row r="113">
      <c r="A113" s="219"/>
      <c r="B113" s="220">
        <v>4.2979993E7</v>
      </c>
      <c r="C113" s="177">
        <v>44376.81212831019</v>
      </c>
      <c r="D113" s="162" t="s">
        <v>2898</v>
      </c>
      <c r="E113" s="220" t="s">
        <v>2899</v>
      </c>
      <c r="F113" s="221">
        <v>36850.0</v>
      </c>
      <c r="G113" s="220" t="s">
        <v>391</v>
      </c>
      <c r="H113" s="220" t="s">
        <v>2900</v>
      </c>
      <c r="I113" s="162" t="s">
        <v>2901</v>
      </c>
      <c r="J113" s="162" t="s">
        <v>1620</v>
      </c>
      <c r="K113" s="162" t="s">
        <v>2902</v>
      </c>
      <c r="L113" s="162" t="s">
        <v>1668</v>
      </c>
      <c r="M113" s="162" t="s">
        <v>2898</v>
      </c>
      <c r="N113" s="162" t="s">
        <v>2903</v>
      </c>
      <c r="O113" s="162" t="s">
        <v>57</v>
      </c>
      <c r="P113" s="162" t="s">
        <v>2904</v>
      </c>
      <c r="Q113" s="162" t="s">
        <v>2904</v>
      </c>
      <c r="R113" s="161"/>
      <c r="S113" s="180" t="s">
        <v>2905</v>
      </c>
      <c r="T113" s="162" t="s">
        <v>1747</v>
      </c>
      <c r="U113" s="162" t="s">
        <v>1685</v>
      </c>
      <c r="V113" s="162" t="s">
        <v>2906</v>
      </c>
      <c r="W113" s="162" t="s">
        <v>1803</v>
      </c>
      <c r="X113" s="162" t="s">
        <v>2907</v>
      </c>
      <c r="Y113" s="179" t="s">
        <v>1943</v>
      </c>
      <c r="Z113" s="179" t="s">
        <v>2908</v>
      </c>
      <c r="AA113" s="149"/>
      <c r="AB113" s="162" t="s">
        <v>2074</v>
      </c>
      <c r="AC113" s="161"/>
      <c r="AD113" s="162" t="s">
        <v>1640</v>
      </c>
      <c r="AE113" s="161"/>
      <c r="AF113" s="202">
        <v>44452.0</v>
      </c>
      <c r="AG113" s="185">
        <f>DATE(YEAR(AF113),MONTH(AF113)+1,DAY(AF113)+15)</f>
        <v>44497</v>
      </c>
      <c r="AH113" s="186">
        <f>DATE(YEAR(AF113),MONTH(AF113)+3,DAY(AF113))</f>
        <v>44543</v>
      </c>
      <c r="AI113" s="161" t="b">
        <v>0</v>
      </c>
      <c r="AJ113" s="161" t="b">
        <v>0</v>
      </c>
      <c r="AK113" s="161" t="b">
        <v>0</v>
      </c>
      <c r="AL113" s="161" t="b">
        <v>0</v>
      </c>
      <c r="AM113" s="161"/>
      <c r="AN113" s="149"/>
      <c r="AO113" s="149"/>
      <c r="AP113" s="149"/>
      <c r="AQ113" s="149"/>
      <c r="AR113" s="149"/>
      <c r="AS113" s="149"/>
      <c r="AT113" s="149"/>
      <c r="AU113" s="149"/>
    </row>
    <row r="114">
      <c r="A114" s="176"/>
      <c r="B114" s="162">
        <v>9.5979433E7</v>
      </c>
      <c r="C114" s="177">
        <v>44379.53183630787</v>
      </c>
      <c r="D114" s="162" t="s">
        <v>2909</v>
      </c>
      <c r="E114" s="162" t="s">
        <v>2910</v>
      </c>
      <c r="F114" s="178">
        <v>33616.0</v>
      </c>
      <c r="G114" s="162" t="s">
        <v>2911</v>
      </c>
      <c r="H114" s="162" t="s">
        <v>1822</v>
      </c>
      <c r="I114" s="162" t="s">
        <v>2912</v>
      </c>
      <c r="J114" s="162" t="s">
        <v>1620</v>
      </c>
      <c r="K114" s="162" t="s">
        <v>2913</v>
      </c>
      <c r="L114" s="162" t="s">
        <v>1680</v>
      </c>
      <c r="M114" s="162" t="s">
        <v>2909</v>
      </c>
      <c r="N114" s="162" t="s">
        <v>2914</v>
      </c>
      <c r="O114" s="162" t="s">
        <v>57</v>
      </c>
      <c r="P114" s="162" t="s">
        <v>2915</v>
      </c>
      <c r="Q114" s="162" t="s">
        <v>2916</v>
      </c>
      <c r="R114" s="161"/>
      <c r="S114" s="180" t="s">
        <v>2917</v>
      </c>
      <c r="T114" s="162" t="s">
        <v>1661</v>
      </c>
      <c r="U114" s="162" t="s">
        <v>1662</v>
      </c>
      <c r="V114" s="162" t="s">
        <v>2918</v>
      </c>
      <c r="W114" s="162" t="s">
        <v>2919</v>
      </c>
      <c r="X114" s="162" t="s">
        <v>2920</v>
      </c>
      <c r="Y114" s="179" t="s">
        <v>1651</v>
      </c>
      <c r="Z114" s="179">
        <v>29.0</v>
      </c>
      <c r="AA114" s="162"/>
      <c r="AB114" s="162" t="s">
        <v>2921</v>
      </c>
      <c r="AC114" s="161"/>
      <c r="AD114" s="161"/>
      <c r="AE114" s="161"/>
      <c r="AF114" s="161"/>
      <c r="AG114" s="213"/>
      <c r="AH114" s="168"/>
      <c r="AI114" s="161" t="b">
        <v>0</v>
      </c>
      <c r="AJ114" s="161" t="b">
        <v>0</v>
      </c>
      <c r="AK114" s="161" t="b">
        <v>0</v>
      </c>
      <c r="AL114" s="161" t="b">
        <v>0</v>
      </c>
      <c r="AM114" s="161"/>
      <c r="AN114" s="149"/>
      <c r="AO114" s="149"/>
      <c r="AP114" s="149"/>
      <c r="AQ114" s="149"/>
      <c r="AR114" s="149"/>
      <c r="AS114" s="149"/>
      <c r="AT114" s="149"/>
      <c r="AU114" s="149"/>
    </row>
    <row r="115">
      <c r="A115" s="176"/>
      <c r="B115" s="162">
        <v>4.3463055E7</v>
      </c>
      <c r="C115" s="177">
        <v>44379.77303790509</v>
      </c>
      <c r="D115" s="162" t="s">
        <v>2922</v>
      </c>
      <c r="E115" s="162" t="s">
        <v>2923</v>
      </c>
      <c r="F115" s="178">
        <v>37088.0</v>
      </c>
      <c r="G115" s="162" t="s">
        <v>391</v>
      </c>
      <c r="H115" s="162" t="s">
        <v>2924</v>
      </c>
      <c r="I115" s="162" t="s">
        <v>2925</v>
      </c>
      <c r="J115" s="162" t="s">
        <v>1620</v>
      </c>
      <c r="K115" s="162" t="s">
        <v>2926</v>
      </c>
      <c r="L115" s="162" t="s">
        <v>1680</v>
      </c>
      <c r="M115" s="162" t="s">
        <v>2922</v>
      </c>
      <c r="N115" s="162" t="s">
        <v>2927</v>
      </c>
      <c r="O115" s="162" t="s">
        <v>57</v>
      </c>
      <c r="P115" s="162" t="s">
        <v>2928</v>
      </c>
      <c r="Q115" s="162" t="s">
        <v>2929</v>
      </c>
      <c r="R115" s="161"/>
      <c r="S115" s="180" t="s">
        <v>2930</v>
      </c>
      <c r="T115" s="162" t="s">
        <v>2931</v>
      </c>
      <c r="U115" s="162" t="s">
        <v>1662</v>
      </c>
      <c r="V115" s="162" t="s">
        <v>2932</v>
      </c>
      <c r="W115" s="162" t="s">
        <v>1708</v>
      </c>
      <c r="X115" s="162" t="s">
        <v>2933</v>
      </c>
      <c r="Y115" s="179" t="s">
        <v>1866</v>
      </c>
      <c r="Z115" s="179">
        <v>19.0</v>
      </c>
      <c r="AA115" s="149"/>
      <c r="AB115" s="162" t="s">
        <v>2074</v>
      </c>
      <c r="AC115" s="161"/>
      <c r="AD115" s="161"/>
      <c r="AE115" s="161"/>
      <c r="AF115" s="161"/>
      <c r="AG115" s="213"/>
      <c r="AH115" s="168"/>
      <c r="AI115" s="161" t="b">
        <v>0</v>
      </c>
      <c r="AJ115" s="161" t="b">
        <v>0</v>
      </c>
      <c r="AK115" s="161" t="b">
        <v>0</v>
      </c>
      <c r="AL115" s="161" t="b">
        <v>0</v>
      </c>
      <c r="AM115" s="161"/>
      <c r="AN115" s="149"/>
      <c r="AO115" s="149"/>
      <c r="AP115" s="149"/>
      <c r="AQ115" s="149"/>
      <c r="AR115" s="149"/>
      <c r="AS115" s="149"/>
      <c r="AT115" s="149"/>
      <c r="AU115" s="149"/>
    </row>
    <row r="116">
      <c r="A116" s="176"/>
      <c r="B116" s="162">
        <v>4.220179E7</v>
      </c>
      <c r="C116" s="177">
        <v>44381.92455181713</v>
      </c>
      <c r="D116" s="162" t="s">
        <v>2934</v>
      </c>
      <c r="E116" s="162" t="s">
        <v>2935</v>
      </c>
      <c r="F116" s="178">
        <v>36456.0</v>
      </c>
      <c r="G116" s="162" t="s">
        <v>391</v>
      </c>
      <c r="H116" s="162" t="s">
        <v>2691</v>
      </c>
      <c r="I116" s="162" t="s">
        <v>2936</v>
      </c>
      <c r="J116" s="162" t="s">
        <v>1620</v>
      </c>
      <c r="K116" s="162" t="s">
        <v>2937</v>
      </c>
      <c r="L116" s="162" t="s">
        <v>1622</v>
      </c>
      <c r="M116" s="162" t="s">
        <v>2934</v>
      </c>
      <c r="N116" s="162" t="s">
        <v>2938</v>
      </c>
      <c r="O116" s="162" t="s">
        <v>59</v>
      </c>
      <c r="P116" s="162" t="s">
        <v>2939</v>
      </c>
      <c r="Q116" s="162" t="s">
        <v>1637</v>
      </c>
      <c r="R116" s="161"/>
      <c r="S116" s="180" t="s">
        <v>2940</v>
      </c>
      <c r="T116" s="162" t="s">
        <v>2941</v>
      </c>
      <c r="U116" s="162" t="s">
        <v>1685</v>
      </c>
      <c r="V116" s="162" t="s">
        <v>2942</v>
      </c>
      <c r="W116" s="162" t="s">
        <v>1708</v>
      </c>
      <c r="X116" s="162" t="s">
        <v>2943</v>
      </c>
      <c r="Y116" s="179" t="s">
        <v>2944</v>
      </c>
      <c r="Z116" s="179">
        <v>21.0</v>
      </c>
      <c r="AA116" s="149"/>
      <c r="AB116" s="162" t="s">
        <v>2074</v>
      </c>
      <c r="AC116" s="161"/>
      <c r="AD116" s="162" t="s">
        <v>2945</v>
      </c>
      <c r="AE116" s="161"/>
      <c r="AF116" s="202">
        <v>44452.0</v>
      </c>
      <c r="AG116" s="185">
        <f>DATE(YEAR(AF116),MONTH(AF116)+1,DAY(AF116)+15)</f>
        <v>44497</v>
      </c>
      <c r="AH116" s="186">
        <f>DATE(YEAR(AF116),MONTH(AF116)+3,DAY(AF116))</f>
        <v>44543</v>
      </c>
      <c r="AI116" s="161" t="b">
        <v>0</v>
      </c>
      <c r="AJ116" s="161" t="b">
        <v>0</v>
      </c>
      <c r="AK116" s="161" t="b">
        <v>0</v>
      </c>
      <c r="AL116" s="161" t="b">
        <v>0</v>
      </c>
      <c r="AM116" s="161"/>
      <c r="AN116" s="149"/>
      <c r="AO116" s="149"/>
      <c r="AP116" s="149"/>
      <c r="AQ116" s="149"/>
      <c r="AR116" s="149"/>
      <c r="AS116" s="149"/>
      <c r="AT116" s="149"/>
      <c r="AU116" s="149"/>
    </row>
    <row r="117">
      <c r="A117" s="176"/>
      <c r="B117" s="162">
        <v>4.1316798E7</v>
      </c>
      <c r="C117" s="177">
        <v>44382.44574947917</v>
      </c>
      <c r="D117" s="162" t="s">
        <v>2946</v>
      </c>
      <c r="E117" s="162" t="s">
        <v>2947</v>
      </c>
      <c r="F117" s="178">
        <v>35942.0</v>
      </c>
      <c r="G117" s="162" t="s">
        <v>391</v>
      </c>
      <c r="H117" s="162" t="s">
        <v>2815</v>
      </c>
      <c r="I117" s="162" t="s">
        <v>2948</v>
      </c>
      <c r="J117" s="162" t="s">
        <v>1620</v>
      </c>
      <c r="K117" s="162" t="s">
        <v>2949</v>
      </c>
      <c r="L117" s="162" t="s">
        <v>1668</v>
      </c>
      <c r="M117" s="162" t="s">
        <v>2946</v>
      </c>
      <c r="N117" s="162" t="s">
        <v>2950</v>
      </c>
      <c r="O117" s="162" t="s">
        <v>57</v>
      </c>
      <c r="P117" s="162" t="s">
        <v>2951</v>
      </c>
      <c r="Q117" s="162" t="s">
        <v>2952</v>
      </c>
      <c r="R117" s="161"/>
      <c r="S117" s="180" t="s">
        <v>2953</v>
      </c>
      <c r="T117" s="162" t="s">
        <v>2954</v>
      </c>
      <c r="U117" s="162" t="s">
        <v>1788</v>
      </c>
      <c r="V117" s="162" t="s">
        <v>2955</v>
      </c>
      <c r="W117" s="162" t="s">
        <v>1708</v>
      </c>
      <c r="X117" s="162" t="s">
        <v>2956</v>
      </c>
      <c r="Y117" s="179" t="s">
        <v>1943</v>
      </c>
      <c r="Z117" s="179">
        <v>23.0</v>
      </c>
      <c r="AA117" s="149"/>
      <c r="AB117" s="162" t="s">
        <v>2074</v>
      </c>
      <c r="AC117" s="161"/>
      <c r="AD117" s="161"/>
      <c r="AE117" s="161"/>
      <c r="AF117" s="161"/>
      <c r="AG117" s="213"/>
      <c r="AH117" s="168"/>
      <c r="AI117" s="161" t="b">
        <v>0</v>
      </c>
      <c r="AJ117" s="161" t="b">
        <v>0</v>
      </c>
      <c r="AK117" s="161" t="b">
        <v>0</v>
      </c>
      <c r="AL117" s="161" t="b">
        <v>0</v>
      </c>
      <c r="AM117" s="161"/>
      <c r="AN117" s="149"/>
      <c r="AO117" s="149"/>
      <c r="AP117" s="149"/>
      <c r="AQ117" s="149"/>
      <c r="AR117" s="149"/>
      <c r="AS117" s="149"/>
      <c r="AT117" s="149"/>
      <c r="AU117" s="149"/>
    </row>
    <row r="118">
      <c r="A118" s="176"/>
      <c r="B118" s="162">
        <v>3.4834778E7</v>
      </c>
      <c r="C118" s="177">
        <v>44385.64631053241</v>
      </c>
      <c r="D118" s="162" t="s">
        <v>2957</v>
      </c>
      <c r="E118" s="162" t="s">
        <v>2958</v>
      </c>
      <c r="F118" s="178">
        <v>32891.0</v>
      </c>
      <c r="G118" s="162" t="s">
        <v>1755</v>
      </c>
      <c r="H118" s="162" t="s">
        <v>2203</v>
      </c>
      <c r="I118" s="162" t="s">
        <v>2959</v>
      </c>
      <c r="J118" s="162" t="s">
        <v>1646</v>
      </c>
      <c r="K118" s="162" t="s">
        <v>2960</v>
      </c>
      <c r="L118" s="162" t="s">
        <v>1622</v>
      </c>
      <c r="M118" s="162" t="s">
        <v>2957</v>
      </c>
      <c r="N118" s="162" t="s">
        <v>2961</v>
      </c>
      <c r="O118" s="162" t="s">
        <v>170</v>
      </c>
      <c r="P118" s="162" t="s">
        <v>2962</v>
      </c>
      <c r="Q118" s="162" t="s">
        <v>2846</v>
      </c>
      <c r="R118" s="161"/>
      <c r="S118" s="180" t="s">
        <v>2963</v>
      </c>
      <c r="T118" s="162" t="s">
        <v>2964</v>
      </c>
      <c r="U118" s="162" t="s">
        <v>1662</v>
      </c>
      <c r="V118" s="162" t="s">
        <v>2965</v>
      </c>
      <c r="W118" s="162" t="s">
        <v>1884</v>
      </c>
      <c r="X118" s="162" t="s">
        <v>2966</v>
      </c>
      <c r="Y118" s="179" t="s">
        <v>1805</v>
      </c>
      <c r="Z118" s="179">
        <v>31.0</v>
      </c>
      <c r="AA118" s="161"/>
      <c r="AB118" s="161"/>
      <c r="AC118" s="161"/>
      <c r="AD118" s="161"/>
      <c r="AE118" s="161"/>
      <c r="AF118" s="161"/>
      <c r="AG118" s="213"/>
      <c r="AH118" s="168"/>
      <c r="AI118" s="161" t="b">
        <v>0</v>
      </c>
      <c r="AJ118" s="161" t="b">
        <v>0</v>
      </c>
      <c r="AK118" s="161" t="b">
        <v>0</v>
      </c>
      <c r="AL118" s="161" t="b">
        <v>0</v>
      </c>
      <c r="AM118" s="161"/>
      <c r="AN118" s="149"/>
      <c r="AO118" s="149"/>
      <c r="AP118" s="149"/>
      <c r="AQ118" s="149"/>
      <c r="AR118" s="149"/>
      <c r="AS118" s="149"/>
      <c r="AT118" s="149"/>
      <c r="AU118" s="149"/>
    </row>
    <row r="119">
      <c r="A119" s="176"/>
      <c r="B119" s="162">
        <v>3.3248553E7</v>
      </c>
      <c r="C119" s="177">
        <v>44389.82156023148</v>
      </c>
      <c r="D119" s="162" t="s">
        <v>2967</v>
      </c>
      <c r="E119" s="218" t="s">
        <v>2968</v>
      </c>
      <c r="F119" s="178">
        <v>31864.0</v>
      </c>
      <c r="G119" s="162" t="s">
        <v>391</v>
      </c>
      <c r="H119" s="162" t="s">
        <v>1678</v>
      </c>
      <c r="I119" s="162" t="s">
        <v>2969</v>
      </c>
      <c r="J119" s="162" t="s">
        <v>1620</v>
      </c>
      <c r="K119" s="162" t="s">
        <v>2970</v>
      </c>
      <c r="L119" s="162" t="s">
        <v>1622</v>
      </c>
      <c r="M119" s="162" t="s">
        <v>2971</v>
      </c>
      <c r="N119" s="162" t="s">
        <v>2972</v>
      </c>
      <c r="O119" s="162" t="s">
        <v>172</v>
      </c>
      <c r="P119" s="162" t="s">
        <v>2973</v>
      </c>
      <c r="Q119" s="162" t="s">
        <v>1651</v>
      </c>
      <c r="R119" s="161"/>
      <c r="S119" s="180" t="s">
        <v>2974</v>
      </c>
      <c r="T119" s="162" t="s">
        <v>2975</v>
      </c>
      <c r="U119" s="162" t="s">
        <v>1788</v>
      </c>
      <c r="V119" s="162" t="s">
        <v>2976</v>
      </c>
      <c r="W119" s="162" t="s">
        <v>1708</v>
      </c>
      <c r="X119" s="162" t="s">
        <v>2977</v>
      </c>
      <c r="Y119" s="179" t="s">
        <v>1805</v>
      </c>
      <c r="Z119" s="179">
        <v>34.0</v>
      </c>
      <c r="AA119" s="162"/>
      <c r="AB119" s="162" t="s">
        <v>2978</v>
      </c>
      <c r="AC119" s="161"/>
      <c r="AD119" s="162" t="s">
        <v>2979</v>
      </c>
      <c r="AE119" s="161"/>
      <c r="AF119" s="211">
        <v>44398.0</v>
      </c>
      <c r="AG119" s="185">
        <f>DATE(YEAR(AF119),MONTH(AF119)+1,DAY(AF119)+15)</f>
        <v>44444</v>
      </c>
      <c r="AH119" s="186">
        <f>DATE(YEAR(AF119),MONTH(AF119)+3,DAY(AF119))</f>
        <v>44490</v>
      </c>
      <c r="AI119" s="161" t="b">
        <v>0</v>
      </c>
      <c r="AJ119" s="161" t="b">
        <v>0</v>
      </c>
      <c r="AK119" s="161" t="b">
        <v>0</v>
      </c>
      <c r="AL119" s="161" t="b">
        <v>0</v>
      </c>
      <c r="AM119" s="161"/>
      <c r="AN119" s="149"/>
      <c r="AO119" s="149"/>
      <c r="AP119" s="149"/>
      <c r="AQ119" s="149"/>
      <c r="AR119" s="149"/>
      <c r="AS119" s="149"/>
      <c r="AT119" s="149"/>
      <c r="AU119" s="149"/>
    </row>
    <row r="120">
      <c r="A120" s="176"/>
      <c r="B120" s="162">
        <v>3.9134446E7</v>
      </c>
      <c r="C120" s="177">
        <v>44389.88114538194</v>
      </c>
      <c r="D120" s="162" t="s">
        <v>2980</v>
      </c>
      <c r="E120" s="179" t="s">
        <v>2981</v>
      </c>
      <c r="F120" s="178">
        <v>34975.0</v>
      </c>
      <c r="G120" s="162" t="s">
        <v>391</v>
      </c>
      <c r="H120" s="162" t="s">
        <v>2982</v>
      </c>
      <c r="I120" s="162">
        <v>1.161880013E9</v>
      </c>
      <c r="J120" s="162" t="s">
        <v>1620</v>
      </c>
      <c r="K120" s="162" t="s">
        <v>2983</v>
      </c>
      <c r="L120" s="162" t="s">
        <v>1622</v>
      </c>
      <c r="M120" s="162" t="s">
        <v>2980</v>
      </c>
      <c r="N120" s="162" t="s">
        <v>2984</v>
      </c>
      <c r="O120" s="162" t="s">
        <v>174</v>
      </c>
      <c r="P120" s="162" t="s">
        <v>2985</v>
      </c>
      <c r="Q120" s="162" t="s">
        <v>1745</v>
      </c>
      <c r="R120" s="161"/>
      <c r="S120" s="180" t="s">
        <v>2986</v>
      </c>
      <c r="T120" s="162" t="s">
        <v>2109</v>
      </c>
      <c r="U120" s="162" t="s">
        <v>1788</v>
      </c>
      <c r="V120" s="162" t="s">
        <v>2987</v>
      </c>
      <c r="W120" s="162" t="s">
        <v>2988</v>
      </c>
      <c r="X120" s="162">
        <v>1.149286488E9</v>
      </c>
      <c r="Y120" s="179" t="s">
        <v>2989</v>
      </c>
      <c r="Z120" s="179">
        <v>25.0</v>
      </c>
      <c r="AA120" s="161"/>
      <c r="AB120" s="162" t="s">
        <v>2990</v>
      </c>
      <c r="AC120" s="161"/>
      <c r="AD120" s="161"/>
      <c r="AE120" s="161"/>
      <c r="AF120" s="161"/>
      <c r="AG120" s="213"/>
      <c r="AH120" s="168"/>
      <c r="AI120" s="161" t="b">
        <v>0</v>
      </c>
      <c r="AJ120" s="161" t="b">
        <v>0</v>
      </c>
      <c r="AK120" s="161" t="b">
        <v>0</v>
      </c>
      <c r="AL120" s="161" t="b">
        <v>0</v>
      </c>
      <c r="AM120" s="161"/>
      <c r="AN120" s="149"/>
      <c r="AO120" s="149"/>
      <c r="AP120" s="149"/>
      <c r="AQ120" s="149"/>
      <c r="AR120" s="149"/>
      <c r="AS120" s="149"/>
      <c r="AT120" s="149"/>
      <c r="AU120" s="149"/>
    </row>
    <row r="121">
      <c r="A121" s="176"/>
      <c r="B121" s="162">
        <v>3.9769322E7</v>
      </c>
      <c r="C121" s="177">
        <v>44391.7019625463</v>
      </c>
      <c r="D121" s="162" t="s">
        <v>2991</v>
      </c>
      <c r="E121" s="218" t="s">
        <v>2992</v>
      </c>
      <c r="F121" s="178">
        <v>35257.0</v>
      </c>
      <c r="G121" s="162" t="s">
        <v>391</v>
      </c>
      <c r="H121" s="162" t="s">
        <v>1795</v>
      </c>
      <c r="I121" s="162" t="s">
        <v>2993</v>
      </c>
      <c r="J121" s="162" t="s">
        <v>1620</v>
      </c>
      <c r="K121" s="162" t="s">
        <v>2994</v>
      </c>
      <c r="L121" s="162" t="s">
        <v>1622</v>
      </c>
      <c r="M121" s="162" t="s">
        <v>2991</v>
      </c>
      <c r="N121" s="162" t="s">
        <v>2995</v>
      </c>
      <c r="O121" s="162" t="s">
        <v>172</v>
      </c>
      <c r="P121" s="162" t="s">
        <v>2996</v>
      </c>
      <c r="Q121" s="162" t="s">
        <v>1637</v>
      </c>
      <c r="R121" s="162" t="s">
        <v>2587</v>
      </c>
      <c r="S121" s="180" t="s">
        <v>2997</v>
      </c>
      <c r="T121" s="162" t="s">
        <v>1747</v>
      </c>
      <c r="U121" s="162" t="s">
        <v>2264</v>
      </c>
      <c r="V121" s="162" t="s">
        <v>2998</v>
      </c>
      <c r="W121" s="162" t="s">
        <v>1708</v>
      </c>
      <c r="X121" s="162" t="s">
        <v>2999</v>
      </c>
      <c r="Y121" s="179" t="s">
        <v>1805</v>
      </c>
      <c r="Z121" s="179">
        <v>25.0</v>
      </c>
      <c r="AA121" s="162"/>
      <c r="AB121" s="162" t="s">
        <v>3000</v>
      </c>
      <c r="AC121" s="161"/>
      <c r="AD121" s="161"/>
      <c r="AE121" s="161"/>
      <c r="AF121" s="161"/>
      <c r="AG121" s="213"/>
      <c r="AH121" s="168"/>
      <c r="AI121" s="161" t="b">
        <v>0</v>
      </c>
      <c r="AJ121" s="161" t="b">
        <v>0</v>
      </c>
      <c r="AK121" s="161" t="b">
        <v>0</v>
      </c>
      <c r="AL121" s="161" t="b">
        <v>0</v>
      </c>
      <c r="AM121" s="161"/>
      <c r="AN121" s="149"/>
      <c r="AO121" s="149"/>
      <c r="AP121" s="149"/>
      <c r="AQ121" s="149"/>
      <c r="AR121" s="149"/>
      <c r="AS121" s="149"/>
      <c r="AT121" s="149"/>
      <c r="AU121" s="149"/>
    </row>
    <row r="122">
      <c r="A122" s="176"/>
      <c r="B122" s="162">
        <v>3.9342851E7</v>
      </c>
      <c r="C122" s="177">
        <v>44392.67984626157</v>
      </c>
      <c r="D122" s="162" t="s">
        <v>3001</v>
      </c>
      <c r="E122" s="162" t="s">
        <v>3002</v>
      </c>
      <c r="F122" s="178">
        <v>35157.0</v>
      </c>
      <c r="G122" s="162" t="s">
        <v>391</v>
      </c>
      <c r="H122" s="162" t="s">
        <v>3003</v>
      </c>
      <c r="I122" s="162" t="s">
        <v>3004</v>
      </c>
      <c r="J122" s="162" t="s">
        <v>1620</v>
      </c>
      <c r="K122" s="162" t="s">
        <v>3005</v>
      </c>
      <c r="L122" s="162" t="s">
        <v>1622</v>
      </c>
      <c r="M122" s="162" t="s">
        <v>3001</v>
      </c>
      <c r="N122" s="162" t="s">
        <v>3006</v>
      </c>
      <c r="O122" s="162" t="s">
        <v>170</v>
      </c>
      <c r="P122" s="162" t="s">
        <v>1637</v>
      </c>
      <c r="Q122" s="162" t="s">
        <v>1637</v>
      </c>
      <c r="R122" s="162" t="s">
        <v>3007</v>
      </c>
      <c r="S122" s="180" t="s">
        <v>3008</v>
      </c>
      <c r="T122" s="162" t="s">
        <v>2587</v>
      </c>
      <c r="U122" s="162" t="s">
        <v>1662</v>
      </c>
      <c r="V122" s="162" t="s">
        <v>3009</v>
      </c>
      <c r="W122" s="162" t="s">
        <v>3010</v>
      </c>
      <c r="X122" s="162" t="s">
        <v>3011</v>
      </c>
      <c r="Y122" s="179" t="s">
        <v>3012</v>
      </c>
      <c r="Z122" s="179">
        <v>25.0</v>
      </c>
      <c r="AA122" s="161"/>
      <c r="AB122" s="161"/>
      <c r="AC122" s="161"/>
      <c r="AD122" s="162" t="s">
        <v>1640</v>
      </c>
      <c r="AE122" s="161"/>
      <c r="AF122" s="222">
        <v>44392.0</v>
      </c>
      <c r="AG122" s="185">
        <f>DATE(YEAR(AF122),MONTH(AF122)+1,DAY(AF122)+15)</f>
        <v>44438</v>
      </c>
      <c r="AH122" s="186">
        <f>DATE(YEAR(AF122),MONTH(AF122)+3,DAY(AF122))</f>
        <v>44484</v>
      </c>
      <c r="AI122" s="161" t="b">
        <v>0</v>
      </c>
      <c r="AJ122" s="161" t="b">
        <v>0</v>
      </c>
      <c r="AK122" s="162" t="b">
        <v>1</v>
      </c>
      <c r="AL122" s="162" t="b">
        <v>1</v>
      </c>
      <c r="AM122" s="161"/>
      <c r="AN122" s="149"/>
      <c r="AO122" s="149"/>
      <c r="AP122" s="149"/>
      <c r="AQ122" s="149"/>
      <c r="AR122" s="149"/>
      <c r="AS122" s="149"/>
      <c r="AT122" s="149"/>
      <c r="AU122" s="149"/>
    </row>
    <row r="123">
      <c r="A123" s="176"/>
      <c r="B123" s="162">
        <v>3312706.0</v>
      </c>
      <c r="C123" s="177">
        <v>44393.70243388889</v>
      </c>
      <c r="D123" s="162" t="s">
        <v>3013</v>
      </c>
      <c r="E123" s="218" t="s">
        <v>3014</v>
      </c>
      <c r="F123" s="178">
        <v>35082.0</v>
      </c>
      <c r="G123" s="162" t="s">
        <v>2021</v>
      </c>
      <c r="H123" s="162" t="s">
        <v>1678</v>
      </c>
      <c r="I123" s="162" t="s">
        <v>3015</v>
      </c>
      <c r="J123" s="162" t="s">
        <v>3016</v>
      </c>
      <c r="K123" s="162" t="s">
        <v>3017</v>
      </c>
      <c r="L123" s="162" t="s">
        <v>1634</v>
      </c>
      <c r="M123" s="162" t="s">
        <v>3018</v>
      </c>
      <c r="N123" s="162" t="s">
        <v>3019</v>
      </c>
      <c r="O123" s="162" t="s">
        <v>174</v>
      </c>
      <c r="P123" s="162" t="s">
        <v>3020</v>
      </c>
      <c r="Q123" s="162" t="s">
        <v>3021</v>
      </c>
      <c r="R123" s="161"/>
      <c r="S123" s="180" t="s">
        <v>3022</v>
      </c>
      <c r="T123" s="162" t="s">
        <v>3023</v>
      </c>
      <c r="U123" s="162" t="s">
        <v>1788</v>
      </c>
      <c r="V123" s="162" t="s">
        <v>3024</v>
      </c>
      <c r="W123" s="162" t="s">
        <v>3024</v>
      </c>
      <c r="X123" s="162" t="s">
        <v>3025</v>
      </c>
      <c r="Y123" s="179" t="s">
        <v>1866</v>
      </c>
      <c r="Z123" s="179">
        <v>45.0</v>
      </c>
      <c r="AA123" s="161"/>
      <c r="AB123" s="162" t="s">
        <v>3026</v>
      </c>
      <c r="AC123" s="161"/>
      <c r="AD123" s="161"/>
      <c r="AE123" s="161"/>
      <c r="AF123" s="161"/>
      <c r="AG123" s="213"/>
      <c r="AH123" s="168"/>
      <c r="AI123" s="161" t="b">
        <v>0</v>
      </c>
      <c r="AJ123" s="161" t="b">
        <v>0</v>
      </c>
      <c r="AK123" s="161" t="b">
        <v>0</v>
      </c>
      <c r="AL123" s="161" t="b">
        <v>0</v>
      </c>
      <c r="AM123" s="161"/>
      <c r="AN123" s="149"/>
      <c r="AO123" s="149"/>
      <c r="AP123" s="149"/>
      <c r="AQ123" s="149"/>
      <c r="AR123" s="149"/>
      <c r="AS123" s="149"/>
      <c r="AT123" s="149"/>
      <c r="AU123" s="149"/>
    </row>
    <row r="124">
      <c r="A124" s="176"/>
      <c r="B124" s="162">
        <v>4.0009368E7</v>
      </c>
      <c r="C124" s="177">
        <v>44396.21223806713</v>
      </c>
      <c r="D124" s="162" t="s">
        <v>3027</v>
      </c>
      <c r="E124" s="218" t="s">
        <v>3028</v>
      </c>
      <c r="F124" s="178">
        <v>35436.0</v>
      </c>
      <c r="G124" s="162" t="s">
        <v>391</v>
      </c>
      <c r="H124" s="162" t="s">
        <v>1822</v>
      </c>
      <c r="I124" s="162" t="s">
        <v>3029</v>
      </c>
      <c r="J124" s="162" t="s">
        <v>1620</v>
      </c>
      <c r="K124" s="162" t="s">
        <v>3030</v>
      </c>
      <c r="L124" s="162" t="s">
        <v>1622</v>
      </c>
      <c r="M124" s="162" t="s">
        <v>3027</v>
      </c>
      <c r="N124" s="162" t="s">
        <v>3031</v>
      </c>
      <c r="O124" s="162" t="s">
        <v>174</v>
      </c>
      <c r="P124" s="162" t="s">
        <v>3032</v>
      </c>
      <c r="Q124" s="162" t="s">
        <v>3033</v>
      </c>
      <c r="R124" s="161"/>
      <c r="S124" s="180" t="s">
        <v>3034</v>
      </c>
      <c r="T124" s="162" t="s">
        <v>3035</v>
      </c>
      <c r="U124" s="162" t="s">
        <v>3036</v>
      </c>
      <c r="V124" s="162" t="s">
        <v>3037</v>
      </c>
      <c r="W124" s="162" t="s">
        <v>3038</v>
      </c>
      <c r="X124" s="162" t="s">
        <v>3039</v>
      </c>
      <c r="Y124" s="179" t="s">
        <v>1737</v>
      </c>
      <c r="Z124" s="179">
        <v>24.0</v>
      </c>
      <c r="AA124" s="162"/>
      <c r="AB124" s="162" t="s">
        <v>3040</v>
      </c>
      <c r="AC124" s="161"/>
      <c r="AD124" s="161"/>
      <c r="AE124" s="161"/>
      <c r="AF124" s="161"/>
      <c r="AG124" s="213"/>
      <c r="AH124" s="168"/>
      <c r="AI124" s="161" t="b">
        <v>0</v>
      </c>
      <c r="AJ124" s="161" t="b">
        <v>0</v>
      </c>
      <c r="AK124" s="161" t="b">
        <v>0</v>
      </c>
      <c r="AL124" s="161" t="b">
        <v>0</v>
      </c>
      <c r="AM124" s="161"/>
      <c r="AN124" s="149"/>
      <c r="AO124" s="149"/>
      <c r="AP124" s="149"/>
      <c r="AQ124" s="149"/>
      <c r="AR124" s="149"/>
      <c r="AS124" s="149"/>
      <c r="AT124" s="149"/>
      <c r="AU124" s="149"/>
    </row>
    <row r="125">
      <c r="A125" s="176"/>
      <c r="B125" s="162">
        <v>3.9625511E7</v>
      </c>
      <c r="C125" s="177">
        <v>44396.5136125</v>
      </c>
      <c r="D125" s="162" t="s">
        <v>3041</v>
      </c>
      <c r="E125" s="218" t="s">
        <v>3042</v>
      </c>
      <c r="F125" s="178">
        <v>35206.0</v>
      </c>
      <c r="G125" s="162" t="s">
        <v>674</v>
      </c>
      <c r="H125" s="162" t="s">
        <v>3043</v>
      </c>
      <c r="I125" s="162">
        <v>1.131783753E9</v>
      </c>
      <c r="J125" s="162" t="s">
        <v>1620</v>
      </c>
      <c r="K125" s="162" t="s">
        <v>3044</v>
      </c>
      <c r="L125" s="162" t="s">
        <v>1622</v>
      </c>
      <c r="M125" s="162" t="s">
        <v>3041</v>
      </c>
      <c r="N125" s="162" t="s">
        <v>3045</v>
      </c>
      <c r="O125" s="162" t="s">
        <v>174</v>
      </c>
      <c r="P125" s="162" t="s">
        <v>3046</v>
      </c>
      <c r="Q125" s="162" t="s">
        <v>1637</v>
      </c>
      <c r="R125" s="161"/>
      <c r="S125" s="180" t="s">
        <v>3047</v>
      </c>
      <c r="T125" s="162" t="s">
        <v>1747</v>
      </c>
      <c r="U125" s="162" t="s">
        <v>1662</v>
      </c>
      <c r="V125" s="162" t="s">
        <v>3048</v>
      </c>
      <c r="W125" s="162" t="s">
        <v>1708</v>
      </c>
      <c r="X125" s="162">
        <v>1.136652841E9</v>
      </c>
      <c r="Y125" s="179" t="s">
        <v>3049</v>
      </c>
      <c r="Z125" s="179">
        <v>25.0</v>
      </c>
      <c r="AA125" s="162"/>
      <c r="AB125" s="162" t="s">
        <v>3050</v>
      </c>
      <c r="AC125" s="161"/>
      <c r="AD125" s="161"/>
      <c r="AE125" s="161"/>
      <c r="AF125" s="161"/>
      <c r="AG125" s="213"/>
      <c r="AH125" s="168"/>
      <c r="AI125" s="161" t="b">
        <v>0</v>
      </c>
      <c r="AJ125" s="161" t="b">
        <v>0</v>
      </c>
      <c r="AK125" s="161" t="b">
        <v>0</v>
      </c>
      <c r="AL125" s="161" t="b">
        <v>0</v>
      </c>
      <c r="AM125" s="161"/>
      <c r="AN125" s="149"/>
      <c r="AO125" s="149"/>
      <c r="AP125" s="149"/>
      <c r="AQ125" s="149"/>
      <c r="AR125" s="149"/>
      <c r="AS125" s="149"/>
      <c r="AT125" s="149"/>
      <c r="AU125" s="149"/>
    </row>
    <row r="126">
      <c r="A126" s="176"/>
      <c r="B126" s="162">
        <v>4.1702696E7</v>
      </c>
      <c r="C126" s="177">
        <v>44397.412847858795</v>
      </c>
      <c r="D126" s="162" t="s">
        <v>3051</v>
      </c>
      <c r="E126" s="162" t="s">
        <v>3052</v>
      </c>
      <c r="F126" s="178">
        <v>36173.0</v>
      </c>
      <c r="G126" s="162" t="s">
        <v>391</v>
      </c>
      <c r="H126" s="162" t="s">
        <v>1678</v>
      </c>
      <c r="I126" s="162" t="s">
        <v>3053</v>
      </c>
      <c r="J126" s="162" t="s">
        <v>1620</v>
      </c>
      <c r="K126" s="162" t="s">
        <v>3054</v>
      </c>
      <c r="L126" s="162" t="s">
        <v>1622</v>
      </c>
      <c r="M126" s="162" t="s">
        <v>3051</v>
      </c>
      <c r="N126" s="162" t="s">
        <v>3055</v>
      </c>
      <c r="O126" s="162" t="s">
        <v>170</v>
      </c>
      <c r="P126" s="162" t="s">
        <v>3056</v>
      </c>
      <c r="Q126" s="162" t="s">
        <v>3057</v>
      </c>
      <c r="R126" s="162" t="s">
        <v>3007</v>
      </c>
      <c r="S126" s="180" t="s">
        <v>3058</v>
      </c>
      <c r="T126" s="162" t="s">
        <v>3059</v>
      </c>
      <c r="U126" s="162" t="s">
        <v>1788</v>
      </c>
      <c r="V126" s="162" t="s">
        <v>3060</v>
      </c>
      <c r="W126" s="162" t="s">
        <v>1708</v>
      </c>
      <c r="X126" s="162" t="s">
        <v>3061</v>
      </c>
      <c r="Y126" s="179" t="s">
        <v>3062</v>
      </c>
      <c r="Z126" s="179">
        <v>22.0</v>
      </c>
      <c r="AA126" s="161"/>
      <c r="AB126" s="161"/>
      <c r="AC126" s="161"/>
      <c r="AD126" s="162" t="s">
        <v>1640</v>
      </c>
      <c r="AE126" s="161"/>
      <c r="AF126" s="210">
        <v>44397.0</v>
      </c>
      <c r="AG126" s="185">
        <f>DATE(YEAR(AF126),MONTH(AF126)+1,DAY(AF126)+15)</f>
        <v>44443</v>
      </c>
      <c r="AH126" s="186">
        <f>DATE(YEAR(AF126),MONTH(AF126)+3,DAY(AF126))</f>
        <v>44489</v>
      </c>
      <c r="AI126" s="161" t="b">
        <v>0</v>
      </c>
      <c r="AJ126" s="161" t="b">
        <v>0</v>
      </c>
      <c r="AK126" s="162" t="b">
        <v>1</v>
      </c>
      <c r="AL126" s="162" t="b">
        <v>1</v>
      </c>
      <c r="AM126" s="161"/>
      <c r="AN126" s="149"/>
      <c r="AO126" s="149"/>
      <c r="AP126" s="149"/>
      <c r="AQ126" s="149"/>
      <c r="AR126" s="149"/>
      <c r="AS126" s="149"/>
      <c r="AT126" s="149"/>
      <c r="AU126" s="149"/>
    </row>
    <row r="127">
      <c r="A127" s="176"/>
      <c r="B127" s="162">
        <v>3.844014E7</v>
      </c>
      <c r="C127" s="177">
        <v>44398.61628954861</v>
      </c>
      <c r="D127" s="162" t="s">
        <v>3063</v>
      </c>
      <c r="E127" s="162" t="s">
        <v>3064</v>
      </c>
      <c r="F127" s="178">
        <v>34551.0</v>
      </c>
      <c r="G127" s="162" t="s">
        <v>391</v>
      </c>
      <c r="H127" s="162" t="s">
        <v>1887</v>
      </c>
      <c r="I127" s="162" t="s">
        <v>3065</v>
      </c>
      <c r="J127" s="162" t="s">
        <v>1620</v>
      </c>
      <c r="K127" s="162" t="s">
        <v>3066</v>
      </c>
      <c r="L127" s="162" t="s">
        <v>1634</v>
      </c>
      <c r="M127" s="162" t="s">
        <v>3063</v>
      </c>
      <c r="N127" s="162" t="s">
        <v>3067</v>
      </c>
      <c r="O127" s="162" t="s">
        <v>170</v>
      </c>
      <c r="P127" s="162" t="s">
        <v>3068</v>
      </c>
      <c r="Q127" s="162" t="s">
        <v>3069</v>
      </c>
      <c r="R127" s="162" t="s">
        <v>3070</v>
      </c>
      <c r="S127" s="180" t="s">
        <v>3071</v>
      </c>
      <c r="T127" s="162" t="s">
        <v>3072</v>
      </c>
      <c r="U127" s="162" t="s">
        <v>1685</v>
      </c>
      <c r="V127" s="162" t="s">
        <v>3073</v>
      </c>
      <c r="W127" s="162" t="s">
        <v>1884</v>
      </c>
      <c r="X127" s="162" t="s">
        <v>3074</v>
      </c>
      <c r="Y127" s="179" t="s">
        <v>3075</v>
      </c>
      <c r="Z127" s="179">
        <v>26.0</v>
      </c>
      <c r="AA127" s="161"/>
      <c r="AB127" s="161"/>
      <c r="AC127" s="161"/>
      <c r="AD127" s="161"/>
      <c r="AE127" s="161"/>
      <c r="AF127" s="161"/>
      <c r="AG127" s="185"/>
      <c r="AH127" s="217"/>
      <c r="AI127" s="161" t="b">
        <v>0</v>
      </c>
      <c r="AJ127" s="161" t="b">
        <v>0</v>
      </c>
      <c r="AK127" s="161" t="b">
        <v>0</v>
      </c>
      <c r="AL127" s="161" t="b">
        <v>0</v>
      </c>
      <c r="AM127" s="161"/>
      <c r="AN127" s="149"/>
      <c r="AO127" s="149"/>
      <c r="AP127" s="149"/>
      <c r="AQ127" s="149"/>
      <c r="AR127" s="149"/>
      <c r="AS127" s="149"/>
      <c r="AT127" s="149"/>
      <c r="AU127" s="149"/>
    </row>
    <row r="128">
      <c r="A128" s="176"/>
      <c r="B128" s="162">
        <v>4.0042945E7</v>
      </c>
      <c r="C128" s="177">
        <v>44400.81259824074</v>
      </c>
      <c r="D128" s="162" t="s">
        <v>3076</v>
      </c>
      <c r="E128" s="218" t="s">
        <v>3077</v>
      </c>
      <c r="F128" s="178">
        <v>35496.0</v>
      </c>
      <c r="G128" s="162" t="s">
        <v>1755</v>
      </c>
      <c r="H128" s="162" t="s">
        <v>1822</v>
      </c>
      <c r="I128" s="162">
        <v>1.136129791E9</v>
      </c>
      <c r="J128" s="162" t="s">
        <v>1646</v>
      </c>
      <c r="K128" s="162" t="s">
        <v>3078</v>
      </c>
      <c r="L128" s="162" t="s">
        <v>1634</v>
      </c>
      <c r="M128" s="162" t="s">
        <v>3079</v>
      </c>
      <c r="N128" s="162" t="s">
        <v>3080</v>
      </c>
      <c r="O128" s="162" t="s">
        <v>174</v>
      </c>
      <c r="P128" s="162" t="s">
        <v>3081</v>
      </c>
      <c r="Q128" s="162" t="s">
        <v>3082</v>
      </c>
      <c r="R128" s="161"/>
      <c r="S128" s="180" t="s">
        <v>3083</v>
      </c>
      <c r="T128" s="162" t="s">
        <v>1661</v>
      </c>
      <c r="U128" s="162" t="s">
        <v>3084</v>
      </c>
      <c r="V128" s="162" t="s">
        <v>3085</v>
      </c>
      <c r="W128" s="162" t="s">
        <v>3086</v>
      </c>
      <c r="X128" s="162">
        <v>1.144309597E9</v>
      </c>
      <c r="Y128" s="179" t="s">
        <v>1866</v>
      </c>
      <c r="Z128" s="179">
        <v>24.0</v>
      </c>
      <c r="AA128" s="161"/>
      <c r="AB128" s="162" t="s">
        <v>2387</v>
      </c>
      <c r="AC128" s="161"/>
      <c r="AD128" s="161"/>
      <c r="AE128" s="161"/>
      <c r="AF128" s="161"/>
      <c r="AG128" s="185"/>
      <c r="AH128" s="217"/>
      <c r="AI128" s="161" t="b">
        <v>0</v>
      </c>
      <c r="AJ128" s="161" t="b">
        <v>0</v>
      </c>
      <c r="AK128" s="161" t="b">
        <v>0</v>
      </c>
      <c r="AL128" s="161" t="b">
        <v>0</v>
      </c>
      <c r="AM128" s="161"/>
      <c r="AN128" s="149"/>
      <c r="AO128" s="149"/>
      <c r="AP128" s="149"/>
      <c r="AQ128" s="149"/>
      <c r="AR128" s="149"/>
      <c r="AS128" s="149"/>
      <c r="AT128" s="149"/>
      <c r="AU128" s="149"/>
    </row>
    <row r="129">
      <c r="A129" s="176"/>
      <c r="B129" s="162">
        <v>3.2592512E7</v>
      </c>
      <c r="C129" s="223">
        <v>44407.24179905093</v>
      </c>
      <c r="D129" s="162" t="s">
        <v>3087</v>
      </c>
      <c r="E129" s="162" t="s">
        <v>3088</v>
      </c>
      <c r="F129" s="178">
        <v>31668.0</v>
      </c>
      <c r="G129" s="162" t="s">
        <v>1740</v>
      </c>
      <c r="H129" s="162" t="s">
        <v>1678</v>
      </c>
      <c r="I129" s="162">
        <v>1.168168057E9</v>
      </c>
      <c r="J129" s="162" t="s">
        <v>1646</v>
      </c>
      <c r="K129" s="162" t="s">
        <v>3089</v>
      </c>
      <c r="L129" s="162" t="s">
        <v>1680</v>
      </c>
      <c r="M129" s="162" t="s">
        <v>3087</v>
      </c>
      <c r="N129" s="162" t="s">
        <v>3090</v>
      </c>
      <c r="O129" s="162" t="s">
        <v>174</v>
      </c>
      <c r="P129" s="162" t="s">
        <v>3091</v>
      </c>
      <c r="Q129" s="162" t="s">
        <v>1637</v>
      </c>
      <c r="R129" s="161"/>
      <c r="S129" s="180" t="s">
        <v>3092</v>
      </c>
      <c r="T129" s="162" t="s">
        <v>1747</v>
      </c>
      <c r="U129" s="162" t="s">
        <v>3093</v>
      </c>
      <c r="V129" s="162" t="s">
        <v>3094</v>
      </c>
      <c r="W129" s="162" t="s">
        <v>1870</v>
      </c>
      <c r="X129" s="162" t="s">
        <v>3095</v>
      </c>
      <c r="Y129" s="179" t="s">
        <v>2624</v>
      </c>
      <c r="Z129" s="179">
        <v>34.0</v>
      </c>
      <c r="AA129" s="161"/>
      <c r="AB129" s="162" t="s">
        <v>3096</v>
      </c>
      <c r="AC129" s="161"/>
      <c r="AD129" s="162" t="s">
        <v>3097</v>
      </c>
      <c r="AE129" s="161"/>
      <c r="AF129" s="210">
        <v>44481.0</v>
      </c>
      <c r="AG129" s="185">
        <f>DATE(YEAR(AF129),MONTH(AF129)+1,DAY(AF129)+15)</f>
        <v>44527</v>
      </c>
      <c r="AH129" s="186">
        <f>DATE(YEAR(AF129),MONTH(AF129)+3,DAY(AF129))</f>
        <v>44573</v>
      </c>
      <c r="AI129" s="161" t="b">
        <v>0</v>
      </c>
      <c r="AJ129" s="161" t="b">
        <v>0</v>
      </c>
      <c r="AK129" s="161" t="b">
        <v>0</v>
      </c>
      <c r="AL129" s="161" t="b">
        <v>0</v>
      </c>
      <c r="AM129" s="161"/>
      <c r="AN129" s="149"/>
      <c r="AO129" s="149"/>
      <c r="AP129" s="149"/>
      <c r="AQ129" s="149"/>
      <c r="AR129" s="149"/>
      <c r="AS129" s="149"/>
      <c r="AT129" s="149"/>
      <c r="AU129" s="149"/>
    </row>
    <row r="130">
      <c r="A130" s="176"/>
      <c r="B130" s="162">
        <v>3.4664239E7</v>
      </c>
      <c r="C130" s="223">
        <v>44407.42532837963</v>
      </c>
      <c r="D130" s="162" t="s">
        <v>3098</v>
      </c>
      <c r="E130" s="162" t="s">
        <v>3099</v>
      </c>
      <c r="F130" s="178">
        <v>32760.0</v>
      </c>
      <c r="G130" s="162" t="s">
        <v>391</v>
      </c>
      <c r="H130" s="162" t="s">
        <v>3100</v>
      </c>
      <c r="I130" s="162">
        <v>2.804881912E9</v>
      </c>
      <c r="J130" s="162" t="s">
        <v>1620</v>
      </c>
      <c r="K130" s="162" t="s">
        <v>3101</v>
      </c>
      <c r="L130" s="162" t="s">
        <v>1622</v>
      </c>
      <c r="M130" s="162" t="s">
        <v>3098</v>
      </c>
      <c r="N130" s="162" t="s">
        <v>3102</v>
      </c>
      <c r="O130" s="162" t="s">
        <v>174</v>
      </c>
      <c r="P130" s="162" t="s">
        <v>3103</v>
      </c>
      <c r="Q130" s="162" t="s">
        <v>3104</v>
      </c>
      <c r="R130" s="161"/>
      <c r="S130" s="180" t="s">
        <v>3105</v>
      </c>
      <c r="T130" s="162" t="s">
        <v>3106</v>
      </c>
      <c r="U130" s="162" t="s">
        <v>2310</v>
      </c>
      <c r="V130" s="162" t="s">
        <v>3107</v>
      </c>
      <c r="W130" s="162" t="s">
        <v>3108</v>
      </c>
      <c r="X130" s="162">
        <v>2.804881912E9</v>
      </c>
      <c r="Y130" s="179" t="s">
        <v>1651</v>
      </c>
      <c r="Z130" s="179">
        <v>31.0</v>
      </c>
      <c r="AA130" s="161"/>
      <c r="AB130" s="161"/>
      <c r="AC130" s="161"/>
      <c r="AD130" s="161"/>
      <c r="AE130" s="161"/>
      <c r="AF130" s="161"/>
      <c r="AG130" s="185"/>
      <c r="AH130" s="217"/>
      <c r="AI130" s="161" t="b">
        <v>0</v>
      </c>
      <c r="AJ130" s="161" t="b">
        <v>0</v>
      </c>
      <c r="AK130" s="161" t="b">
        <v>0</v>
      </c>
      <c r="AL130" s="161" t="b">
        <v>0</v>
      </c>
      <c r="AM130" s="161"/>
      <c r="AN130" s="149"/>
      <c r="AO130" s="149"/>
      <c r="AP130" s="149"/>
      <c r="AQ130" s="149"/>
      <c r="AR130" s="149"/>
      <c r="AS130" s="149"/>
      <c r="AT130" s="149"/>
      <c r="AU130" s="149"/>
    </row>
    <row r="131">
      <c r="A131" s="176"/>
      <c r="B131" s="162">
        <v>3.9389078E7</v>
      </c>
      <c r="C131" s="223">
        <v>44407.68276459491</v>
      </c>
      <c r="D131" s="162" t="s">
        <v>3109</v>
      </c>
      <c r="E131" s="162" t="s">
        <v>3110</v>
      </c>
      <c r="F131" s="178">
        <v>35256.0</v>
      </c>
      <c r="G131" s="162" t="s">
        <v>391</v>
      </c>
      <c r="H131" s="162" t="s">
        <v>3111</v>
      </c>
      <c r="I131" s="162" t="s">
        <v>3112</v>
      </c>
      <c r="J131" s="162" t="s">
        <v>1646</v>
      </c>
      <c r="K131" s="162" t="s">
        <v>3113</v>
      </c>
      <c r="L131" s="162" t="s">
        <v>1622</v>
      </c>
      <c r="M131" s="162" t="s">
        <v>3109</v>
      </c>
      <c r="N131" s="162" t="s">
        <v>3114</v>
      </c>
      <c r="O131" s="162" t="s">
        <v>170</v>
      </c>
      <c r="P131" s="162" t="s">
        <v>3115</v>
      </c>
      <c r="Q131" s="162" t="s">
        <v>3116</v>
      </c>
      <c r="R131" s="161"/>
      <c r="S131" s="180" t="s">
        <v>3117</v>
      </c>
      <c r="T131" s="162" t="s">
        <v>2611</v>
      </c>
      <c r="U131" s="162" t="s">
        <v>1895</v>
      </c>
      <c r="V131" s="162" t="s">
        <v>3118</v>
      </c>
      <c r="W131" s="162" t="s">
        <v>1708</v>
      </c>
      <c r="X131" s="162" t="s">
        <v>3119</v>
      </c>
      <c r="Y131" s="179" t="s">
        <v>3120</v>
      </c>
      <c r="Z131" s="179">
        <v>25.0</v>
      </c>
      <c r="AA131" s="161"/>
      <c r="AB131" s="162" t="s">
        <v>3121</v>
      </c>
      <c r="AC131" s="161"/>
      <c r="AD131" s="161"/>
      <c r="AE131" s="161"/>
      <c r="AF131" s="161"/>
      <c r="AG131" s="185"/>
      <c r="AH131" s="217"/>
      <c r="AI131" s="161" t="b">
        <v>0</v>
      </c>
      <c r="AJ131" s="161" t="b">
        <v>0</v>
      </c>
      <c r="AK131" s="161" t="b">
        <v>0</v>
      </c>
      <c r="AL131" s="161" t="b">
        <v>0</v>
      </c>
      <c r="AM131" s="161"/>
      <c r="AN131" s="149"/>
      <c r="AO131" s="149"/>
      <c r="AP131" s="149"/>
      <c r="AQ131" s="149"/>
      <c r="AR131" s="149"/>
      <c r="AS131" s="149"/>
      <c r="AT131" s="149"/>
      <c r="AU131" s="149"/>
    </row>
    <row r="132">
      <c r="A132" s="176"/>
      <c r="B132" s="162">
        <v>3.3679194E7</v>
      </c>
      <c r="C132" s="177">
        <v>44409.471882592596</v>
      </c>
      <c r="D132" s="162" t="s">
        <v>3122</v>
      </c>
      <c r="E132" s="162" t="s">
        <v>3123</v>
      </c>
      <c r="F132" s="178">
        <v>32275.0</v>
      </c>
      <c r="G132" s="162" t="s">
        <v>391</v>
      </c>
      <c r="H132" s="162" t="s">
        <v>3124</v>
      </c>
      <c r="I132" s="162">
        <v>1.166571639E9</v>
      </c>
      <c r="J132" s="162" t="s">
        <v>1620</v>
      </c>
      <c r="K132" s="162" t="s">
        <v>3125</v>
      </c>
      <c r="L132" s="162" t="s">
        <v>1622</v>
      </c>
      <c r="M132" s="162" t="s">
        <v>3122</v>
      </c>
      <c r="N132" s="162" t="s">
        <v>3126</v>
      </c>
      <c r="O132" s="162" t="s">
        <v>174</v>
      </c>
      <c r="P132" s="162" t="s">
        <v>3127</v>
      </c>
      <c r="Q132" s="162" t="s">
        <v>1637</v>
      </c>
      <c r="R132" s="162" t="s">
        <v>3128</v>
      </c>
      <c r="S132" s="180" t="s">
        <v>3129</v>
      </c>
      <c r="T132" s="162" t="s">
        <v>3130</v>
      </c>
      <c r="U132" s="162" t="s">
        <v>3131</v>
      </c>
      <c r="V132" s="162" t="s">
        <v>3132</v>
      </c>
      <c r="W132" s="162" t="s">
        <v>2098</v>
      </c>
      <c r="X132" s="162">
        <v>1.155612771E9</v>
      </c>
      <c r="Y132" s="179" t="s">
        <v>1737</v>
      </c>
      <c r="Z132" s="179">
        <v>33.0</v>
      </c>
      <c r="AA132" s="161"/>
      <c r="AB132" s="161"/>
      <c r="AC132" s="161"/>
      <c r="AD132" s="161"/>
      <c r="AE132" s="161"/>
      <c r="AF132" s="211">
        <v>44410.0</v>
      </c>
      <c r="AG132" s="185">
        <f>DATE(YEAR(AF132),MONTH(AF132)+1,DAY(AF132)+15)</f>
        <v>44456</v>
      </c>
      <c r="AH132" s="186">
        <f>DATE(YEAR(AF132),MONTH(AF132)+3,DAY(AF132))</f>
        <v>44502</v>
      </c>
      <c r="AI132" s="161" t="b">
        <v>0</v>
      </c>
      <c r="AJ132" s="161" t="b">
        <v>0</v>
      </c>
      <c r="AK132" s="162" t="b">
        <v>1</v>
      </c>
      <c r="AL132" s="162" t="b">
        <v>1</v>
      </c>
      <c r="AM132" s="161"/>
      <c r="AN132" s="149"/>
      <c r="AO132" s="149"/>
      <c r="AP132" s="149"/>
      <c r="AQ132" s="149"/>
      <c r="AR132" s="149"/>
      <c r="AS132" s="149"/>
      <c r="AT132" s="149"/>
      <c r="AU132" s="149"/>
    </row>
    <row r="133">
      <c r="A133" s="176"/>
      <c r="B133" s="162">
        <v>4.1638826E7</v>
      </c>
      <c r="C133" s="177">
        <v>44410.467214317134</v>
      </c>
      <c r="D133" s="162" t="s">
        <v>3133</v>
      </c>
      <c r="E133" s="162" t="s">
        <v>3134</v>
      </c>
      <c r="F133" s="178">
        <v>36097.0</v>
      </c>
      <c r="G133" s="162" t="s">
        <v>391</v>
      </c>
      <c r="H133" s="162" t="s">
        <v>1822</v>
      </c>
      <c r="I133" s="162" t="s">
        <v>3135</v>
      </c>
      <c r="J133" s="162" t="s">
        <v>1620</v>
      </c>
      <c r="K133" s="162" t="s">
        <v>3136</v>
      </c>
      <c r="L133" s="162" t="s">
        <v>1622</v>
      </c>
      <c r="M133" s="162" t="s">
        <v>3133</v>
      </c>
      <c r="N133" s="162" t="s">
        <v>3137</v>
      </c>
      <c r="O133" s="162" t="s">
        <v>170</v>
      </c>
      <c r="P133" s="162" t="s">
        <v>3138</v>
      </c>
      <c r="Q133" s="162" t="s">
        <v>1651</v>
      </c>
      <c r="R133" s="162" t="s">
        <v>3139</v>
      </c>
      <c r="S133" s="180" t="s">
        <v>3140</v>
      </c>
      <c r="T133" s="162" t="s">
        <v>3141</v>
      </c>
      <c r="U133" s="162" t="s">
        <v>1685</v>
      </c>
      <c r="V133" s="162" t="s">
        <v>3142</v>
      </c>
      <c r="W133" s="162" t="s">
        <v>1708</v>
      </c>
      <c r="X133" s="162">
        <v>1.157453567E9</v>
      </c>
      <c r="Y133" s="179" t="s">
        <v>3143</v>
      </c>
      <c r="Z133" s="179">
        <v>22.0</v>
      </c>
      <c r="AA133" s="161"/>
      <c r="AB133" s="162" t="s">
        <v>3144</v>
      </c>
      <c r="AC133" s="161"/>
      <c r="AD133" s="161"/>
      <c r="AE133" s="161"/>
      <c r="AF133" s="161"/>
      <c r="AG133" s="161"/>
      <c r="AH133" s="161"/>
      <c r="AI133" s="161" t="b">
        <v>0</v>
      </c>
      <c r="AJ133" s="161" t="b">
        <v>0</v>
      </c>
      <c r="AK133" s="161" t="b">
        <v>0</v>
      </c>
      <c r="AL133" s="161" t="b">
        <v>0</v>
      </c>
      <c r="AM133" s="161"/>
      <c r="AN133" s="149"/>
      <c r="AO133" s="149"/>
      <c r="AP133" s="149"/>
      <c r="AQ133" s="149"/>
      <c r="AR133" s="149"/>
      <c r="AS133" s="149"/>
      <c r="AT133" s="149"/>
      <c r="AU133" s="149"/>
    </row>
    <row r="134">
      <c r="A134" s="176"/>
      <c r="B134" s="162">
        <v>4.1673277E7</v>
      </c>
      <c r="C134" s="223">
        <v>44410.52434175926</v>
      </c>
      <c r="D134" s="162" t="s">
        <v>3145</v>
      </c>
      <c r="E134" s="162" t="s">
        <v>3146</v>
      </c>
      <c r="F134" s="178">
        <v>36189.0</v>
      </c>
      <c r="G134" s="162" t="s">
        <v>391</v>
      </c>
      <c r="H134" s="162" t="s">
        <v>3147</v>
      </c>
      <c r="I134" s="162" t="s">
        <v>3148</v>
      </c>
      <c r="J134" s="162" t="s">
        <v>1620</v>
      </c>
      <c r="K134" s="162" t="s">
        <v>3149</v>
      </c>
      <c r="L134" s="162" t="s">
        <v>1668</v>
      </c>
      <c r="M134" s="162" t="s">
        <v>3145</v>
      </c>
      <c r="N134" s="162" t="s">
        <v>3150</v>
      </c>
      <c r="O134" s="162" t="s">
        <v>174</v>
      </c>
      <c r="P134" s="162" t="s">
        <v>3151</v>
      </c>
      <c r="Q134" s="162" t="s">
        <v>3152</v>
      </c>
      <c r="R134" s="161"/>
      <c r="S134" s="180" t="s">
        <v>3153</v>
      </c>
      <c r="T134" s="162" t="s">
        <v>1661</v>
      </c>
      <c r="U134" s="162" t="s">
        <v>1662</v>
      </c>
      <c r="V134" s="162" t="s">
        <v>3154</v>
      </c>
      <c r="W134" s="162" t="s">
        <v>1790</v>
      </c>
      <c r="X134" s="162" t="s">
        <v>3155</v>
      </c>
      <c r="Y134" s="179" t="s">
        <v>1792</v>
      </c>
      <c r="Z134" s="179">
        <v>22.0</v>
      </c>
      <c r="AA134" s="161"/>
      <c r="AB134" s="162" t="s">
        <v>3144</v>
      </c>
      <c r="AC134" s="161"/>
      <c r="AD134" s="162" t="s">
        <v>3156</v>
      </c>
      <c r="AE134" s="161"/>
      <c r="AF134" s="210">
        <v>44481.0</v>
      </c>
      <c r="AG134" s="185">
        <f t="shared" ref="AG134:AG136" si="19">DATE(YEAR(AF134),MONTH(AF134)+1,DAY(AF134)+15)</f>
        <v>44527</v>
      </c>
      <c r="AH134" s="186">
        <f t="shared" ref="AH134:AH136" si="20">DATE(YEAR(AF134),MONTH(AF134)+3,DAY(AF134))</f>
        <v>44573</v>
      </c>
      <c r="AI134" s="161" t="b">
        <v>0</v>
      </c>
      <c r="AJ134" s="161" t="b">
        <v>0</v>
      </c>
      <c r="AK134" s="161" t="b">
        <v>0</v>
      </c>
      <c r="AL134" s="161" t="b">
        <v>0</v>
      </c>
      <c r="AM134" s="161"/>
      <c r="AN134" s="149"/>
      <c r="AO134" s="149"/>
      <c r="AP134" s="149"/>
      <c r="AQ134" s="149"/>
      <c r="AR134" s="149"/>
      <c r="AS134" s="149"/>
      <c r="AT134" s="149"/>
      <c r="AU134" s="149"/>
    </row>
    <row r="135">
      <c r="A135" s="176"/>
      <c r="B135" s="162">
        <v>4.4796282E7</v>
      </c>
      <c r="C135" s="177">
        <v>44410.536069699076</v>
      </c>
      <c r="D135" s="162" t="s">
        <v>3157</v>
      </c>
      <c r="E135" s="162" t="s">
        <v>3158</v>
      </c>
      <c r="F135" s="178">
        <v>37683.0</v>
      </c>
      <c r="G135" s="162" t="s">
        <v>391</v>
      </c>
      <c r="H135" s="162" t="s">
        <v>3159</v>
      </c>
      <c r="I135" s="162" t="s">
        <v>3160</v>
      </c>
      <c r="J135" s="162" t="s">
        <v>1620</v>
      </c>
      <c r="K135" s="162" t="s">
        <v>3161</v>
      </c>
      <c r="L135" s="162" t="s">
        <v>1668</v>
      </c>
      <c r="M135" s="162" t="s">
        <v>3157</v>
      </c>
      <c r="N135" s="162" t="s">
        <v>3162</v>
      </c>
      <c r="O135" s="162" t="s">
        <v>174</v>
      </c>
      <c r="P135" s="162" t="s">
        <v>3163</v>
      </c>
      <c r="Q135" s="162" t="s">
        <v>3164</v>
      </c>
      <c r="R135" s="161"/>
      <c r="S135" s="180" t="s">
        <v>3165</v>
      </c>
      <c r="T135" s="162" t="s">
        <v>3166</v>
      </c>
      <c r="U135" s="162" t="s">
        <v>1662</v>
      </c>
      <c r="V135" s="162" t="s">
        <v>3167</v>
      </c>
      <c r="W135" s="162" t="s">
        <v>3167</v>
      </c>
      <c r="X135" s="162" t="s">
        <v>3167</v>
      </c>
      <c r="Y135" s="179" t="s">
        <v>3168</v>
      </c>
      <c r="Z135" s="179">
        <v>18.0</v>
      </c>
      <c r="AA135" s="161"/>
      <c r="AB135" s="161"/>
      <c r="AC135" s="161"/>
      <c r="AD135" s="162" t="s">
        <v>2979</v>
      </c>
      <c r="AE135" s="161"/>
      <c r="AF135" s="211">
        <v>44489.0</v>
      </c>
      <c r="AG135" s="185">
        <f t="shared" si="19"/>
        <v>44535</v>
      </c>
      <c r="AH135" s="186">
        <f t="shared" si="20"/>
        <v>44581</v>
      </c>
      <c r="AI135" s="161" t="b">
        <v>0</v>
      </c>
      <c r="AJ135" s="161" t="b">
        <v>0</v>
      </c>
      <c r="AK135" s="161" t="b">
        <v>0</v>
      </c>
      <c r="AL135" s="161" t="b">
        <v>0</v>
      </c>
      <c r="AM135" s="161"/>
      <c r="AN135" s="149"/>
      <c r="AO135" s="149"/>
      <c r="AP135" s="149"/>
      <c r="AQ135" s="149"/>
      <c r="AR135" s="149"/>
      <c r="AS135" s="149"/>
      <c r="AT135" s="149"/>
      <c r="AU135" s="149"/>
    </row>
    <row r="136">
      <c r="A136" s="176"/>
      <c r="B136" s="162">
        <v>4.0228672E7</v>
      </c>
      <c r="C136" s="201">
        <v>44410.678020231484</v>
      </c>
      <c r="D136" s="162" t="s">
        <v>3169</v>
      </c>
      <c r="E136" s="162" t="s">
        <v>3170</v>
      </c>
      <c r="F136" s="178">
        <v>35541.0</v>
      </c>
      <c r="G136" s="162" t="s">
        <v>391</v>
      </c>
      <c r="H136" s="162" t="s">
        <v>3171</v>
      </c>
      <c r="I136" s="162">
        <v>1.130181841E9</v>
      </c>
      <c r="J136" s="162" t="s">
        <v>1620</v>
      </c>
      <c r="K136" s="162" t="s">
        <v>2092</v>
      </c>
      <c r="L136" s="162" t="s">
        <v>1680</v>
      </c>
      <c r="M136" s="162" t="s">
        <v>3172</v>
      </c>
      <c r="N136" s="162" t="s">
        <v>3173</v>
      </c>
      <c r="O136" s="162" t="s">
        <v>174</v>
      </c>
      <c r="P136" s="162" t="s">
        <v>3174</v>
      </c>
      <c r="Q136" s="162" t="s">
        <v>1866</v>
      </c>
      <c r="R136" s="161"/>
      <c r="S136" s="180" t="s">
        <v>3175</v>
      </c>
      <c r="T136" s="162" t="s">
        <v>3176</v>
      </c>
      <c r="U136" s="162" t="s">
        <v>1662</v>
      </c>
      <c r="V136" s="162" t="s">
        <v>3177</v>
      </c>
      <c r="W136" s="162" t="s">
        <v>1831</v>
      </c>
      <c r="X136" s="162">
        <v>1.158547569E9</v>
      </c>
      <c r="Y136" s="179" t="s">
        <v>3178</v>
      </c>
      <c r="Z136" s="179">
        <v>24.0</v>
      </c>
      <c r="AA136" s="161"/>
      <c r="AB136" s="162" t="s">
        <v>3179</v>
      </c>
      <c r="AC136" s="161"/>
      <c r="AD136" s="162" t="s">
        <v>3097</v>
      </c>
      <c r="AE136" s="161"/>
      <c r="AF136" s="210">
        <v>44488.0</v>
      </c>
      <c r="AG136" s="185">
        <f t="shared" si="19"/>
        <v>44534</v>
      </c>
      <c r="AH136" s="186">
        <f t="shared" si="20"/>
        <v>44580</v>
      </c>
      <c r="AI136" s="161" t="b">
        <v>0</v>
      </c>
      <c r="AJ136" s="161" t="b">
        <v>0</v>
      </c>
      <c r="AK136" s="161" t="b">
        <v>0</v>
      </c>
      <c r="AL136" s="161" t="b">
        <v>0</v>
      </c>
      <c r="AM136" s="161"/>
      <c r="AN136" s="149"/>
      <c r="AO136" s="149"/>
      <c r="AP136" s="149"/>
      <c r="AQ136" s="149"/>
      <c r="AR136" s="149"/>
      <c r="AS136" s="149"/>
      <c r="AT136" s="149"/>
      <c r="AU136" s="149"/>
    </row>
    <row r="137">
      <c r="A137" s="176"/>
      <c r="B137" s="162">
        <v>4.4728975E7</v>
      </c>
      <c r="C137" s="201">
        <v>44411.53720888888</v>
      </c>
      <c r="D137" s="162" t="s">
        <v>3180</v>
      </c>
      <c r="E137" s="162" t="s">
        <v>3181</v>
      </c>
      <c r="F137" s="178">
        <v>37706.0</v>
      </c>
      <c r="G137" s="162" t="s">
        <v>391</v>
      </c>
      <c r="H137" s="162" t="s">
        <v>1795</v>
      </c>
      <c r="I137" s="162" t="s">
        <v>3182</v>
      </c>
      <c r="J137" s="162" t="s">
        <v>1620</v>
      </c>
      <c r="K137" s="162" t="s">
        <v>3183</v>
      </c>
      <c r="L137" s="162" t="s">
        <v>1622</v>
      </c>
      <c r="M137" s="162" t="s">
        <v>3184</v>
      </c>
      <c r="N137" s="162" t="s">
        <v>3185</v>
      </c>
      <c r="O137" s="162" t="s">
        <v>170</v>
      </c>
      <c r="P137" s="162" t="s">
        <v>3186</v>
      </c>
      <c r="Q137" s="162" t="s">
        <v>1651</v>
      </c>
      <c r="R137" s="161"/>
      <c r="S137" s="180" t="s">
        <v>3187</v>
      </c>
      <c r="T137" s="162" t="s">
        <v>3188</v>
      </c>
      <c r="U137" s="162" t="s">
        <v>1662</v>
      </c>
      <c r="V137" s="162" t="s">
        <v>3189</v>
      </c>
      <c r="W137" s="162" t="s">
        <v>1708</v>
      </c>
      <c r="X137" s="162" t="s">
        <v>3190</v>
      </c>
      <c r="Y137" s="179" t="s">
        <v>3191</v>
      </c>
      <c r="Z137" s="179">
        <v>18.0</v>
      </c>
      <c r="AA137" s="161"/>
      <c r="AB137" s="162" t="s">
        <v>3192</v>
      </c>
      <c r="AC137" s="161"/>
      <c r="AD137" s="161"/>
      <c r="AE137" s="161"/>
      <c r="AF137" s="161"/>
      <c r="AG137" s="161"/>
      <c r="AH137" s="161"/>
      <c r="AI137" s="161" t="b">
        <v>0</v>
      </c>
      <c r="AJ137" s="161" t="b">
        <v>0</v>
      </c>
      <c r="AK137" s="161" t="b">
        <v>0</v>
      </c>
      <c r="AL137" s="161" t="b">
        <v>0</v>
      </c>
      <c r="AM137" s="161"/>
      <c r="AN137" s="149"/>
      <c r="AO137" s="149"/>
      <c r="AP137" s="149"/>
      <c r="AQ137" s="149"/>
      <c r="AR137" s="149"/>
      <c r="AS137" s="149"/>
      <c r="AT137" s="149"/>
      <c r="AU137" s="149"/>
    </row>
    <row r="138">
      <c r="A138" s="176"/>
      <c r="B138" s="162">
        <v>4.3195629E7</v>
      </c>
      <c r="C138" s="201">
        <v>44412.433680648144</v>
      </c>
      <c r="D138" s="162" t="s">
        <v>3193</v>
      </c>
      <c r="E138" s="162" t="s">
        <v>3194</v>
      </c>
      <c r="F138" s="178">
        <v>36928.0</v>
      </c>
      <c r="G138" s="162" t="s">
        <v>391</v>
      </c>
      <c r="H138" s="207" t="s">
        <v>3195</v>
      </c>
      <c r="I138" s="162" t="s">
        <v>3196</v>
      </c>
      <c r="J138" s="162" t="s">
        <v>1620</v>
      </c>
      <c r="K138" s="162" t="s">
        <v>3197</v>
      </c>
      <c r="L138" s="162" t="s">
        <v>1680</v>
      </c>
      <c r="M138" s="162" t="s">
        <v>3198</v>
      </c>
      <c r="N138" s="162" t="s">
        <v>3199</v>
      </c>
      <c r="O138" s="162" t="s">
        <v>174</v>
      </c>
      <c r="P138" s="162" t="s">
        <v>3200</v>
      </c>
      <c r="Q138" s="162" t="s">
        <v>3201</v>
      </c>
      <c r="R138" s="162" t="s">
        <v>3202</v>
      </c>
      <c r="S138" s="180" t="s">
        <v>3203</v>
      </c>
      <c r="T138" s="162" t="s">
        <v>3204</v>
      </c>
      <c r="U138" s="162" t="s">
        <v>1662</v>
      </c>
      <c r="V138" s="162" t="s">
        <v>3205</v>
      </c>
      <c r="W138" s="162" t="s">
        <v>1708</v>
      </c>
      <c r="X138" s="162">
        <v>2.215647995E9</v>
      </c>
      <c r="Y138" s="179" t="s">
        <v>2674</v>
      </c>
      <c r="Z138" s="179">
        <v>20.0</v>
      </c>
      <c r="AA138" s="161"/>
      <c r="AB138" s="162" t="s">
        <v>3179</v>
      </c>
      <c r="AC138" s="161"/>
      <c r="AD138" s="161"/>
      <c r="AE138" s="161"/>
      <c r="AF138" s="161"/>
      <c r="AG138" s="161"/>
      <c r="AH138" s="161"/>
      <c r="AI138" s="161" t="b">
        <v>0</v>
      </c>
      <c r="AJ138" s="161" t="b">
        <v>0</v>
      </c>
      <c r="AK138" s="161" t="b">
        <v>0</v>
      </c>
      <c r="AL138" s="161" t="b">
        <v>0</v>
      </c>
      <c r="AM138" s="161"/>
      <c r="AN138" s="149"/>
      <c r="AO138" s="149"/>
      <c r="AP138" s="149"/>
      <c r="AQ138" s="149"/>
      <c r="AR138" s="149"/>
      <c r="AS138" s="149"/>
      <c r="AT138" s="149"/>
      <c r="AU138" s="149"/>
    </row>
    <row r="139">
      <c r="A139" s="176"/>
      <c r="B139" s="162">
        <v>4.1589644E7</v>
      </c>
      <c r="C139" s="201">
        <v>44412.60057488426</v>
      </c>
      <c r="D139" s="162" t="s">
        <v>3206</v>
      </c>
      <c r="E139" s="162" t="s">
        <v>3207</v>
      </c>
      <c r="F139" s="178">
        <v>36068.0</v>
      </c>
      <c r="G139" s="162" t="s">
        <v>391</v>
      </c>
      <c r="H139" s="162" t="s">
        <v>1678</v>
      </c>
      <c r="I139" s="162" t="s">
        <v>3208</v>
      </c>
      <c r="J139" s="162" t="s">
        <v>1620</v>
      </c>
      <c r="K139" s="162" t="s">
        <v>3209</v>
      </c>
      <c r="L139" s="162" t="s">
        <v>1622</v>
      </c>
      <c r="M139" s="162" t="s">
        <v>3206</v>
      </c>
      <c r="N139" s="162" t="s">
        <v>3210</v>
      </c>
      <c r="O139" s="162" t="s">
        <v>170</v>
      </c>
      <c r="P139" s="162" t="s">
        <v>3211</v>
      </c>
      <c r="Q139" s="162" t="s">
        <v>3211</v>
      </c>
      <c r="R139" s="161"/>
      <c r="S139" s="180" t="s">
        <v>3212</v>
      </c>
      <c r="T139" s="162" t="s">
        <v>3213</v>
      </c>
      <c r="U139" s="162" t="s">
        <v>1662</v>
      </c>
      <c r="V139" s="162" t="s">
        <v>3214</v>
      </c>
      <c r="W139" s="162" t="s">
        <v>1884</v>
      </c>
      <c r="X139" s="162" t="s">
        <v>3215</v>
      </c>
      <c r="Y139" s="179" t="s">
        <v>2649</v>
      </c>
      <c r="Z139" s="179">
        <v>22.0</v>
      </c>
      <c r="AA139" s="161"/>
      <c r="AB139" s="224" t="s">
        <v>3216</v>
      </c>
      <c r="AC139" s="161"/>
      <c r="AD139" s="161"/>
      <c r="AE139" s="161"/>
      <c r="AF139" s="161"/>
      <c r="AG139" s="161"/>
      <c r="AH139" s="161"/>
      <c r="AI139" s="161" t="b">
        <v>0</v>
      </c>
      <c r="AJ139" s="161" t="b">
        <v>0</v>
      </c>
      <c r="AK139" s="161" t="b">
        <v>0</v>
      </c>
      <c r="AL139" s="161" t="b">
        <v>0</v>
      </c>
      <c r="AM139" s="161"/>
      <c r="AN139" s="149"/>
      <c r="AO139" s="149"/>
      <c r="AP139" s="149"/>
      <c r="AQ139" s="149"/>
      <c r="AR139" s="149"/>
      <c r="AS139" s="149"/>
      <c r="AT139" s="149"/>
      <c r="AU139" s="149"/>
    </row>
    <row r="140">
      <c r="A140" s="176"/>
      <c r="B140" s="162">
        <v>4.3989116E7</v>
      </c>
      <c r="C140" s="201">
        <v>44412.96757258102</v>
      </c>
      <c r="D140" s="162" t="s">
        <v>3217</v>
      </c>
      <c r="E140" s="162" t="s">
        <v>3218</v>
      </c>
      <c r="F140" s="178">
        <v>37353.0</v>
      </c>
      <c r="G140" s="162" t="s">
        <v>391</v>
      </c>
      <c r="H140" s="162" t="s">
        <v>1795</v>
      </c>
      <c r="I140" s="162" t="s">
        <v>3219</v>
      </c>
      <c r="J140" s="162" t="s">
        <v>1620</v>
      </c>
      <c r="K140" s="162" t="s">
        <v>3220</v>
      </c>
      <c r="L140" s="162" t="s">
        <v>1668</v>
      </c>
      <c r="M140" s="162" t="s">
        <v>3217</v>
      </c>
      <c r="N140" s="162" t="s">
        <v>3221</v>
      </c>
      <c r="O140" s="162" t="s">
        <v>174</v>
      </c>
      <c r="P140" s="162" t="s">
        <v>3222</v>
      </c>
      <c r="Q140" s="162" t="s">
        <v>1745</v>
      </c>
      <c r="R140" s="161"/>
      <c r="S140" s="180" t="s">
        <v>3223</v>
      </c>
      <c r="T140" s="162" t="s">
        <v>3224</v>
      </c>
      <c r="U140" s="162" t="s">
        <v>1662</v>
      </c>
      <c r="V140" s="162" t="s">
        <v>3225</v>
      </c>
      <c r="W140" s="162" t="s">
        <v>1708</v>
      </c>
      <c r="X140" s="162" t="s">
        <v>3219</v>
      </c>
      <c r="Y140" s="179" t="s">
        <v>3226</v>
      </c>
      <c r="Z140" s="179">
        <v>19.0</v>
      </c>
      <c r="AA140" s="161"/>
      <c r="AB140" s="161"/>
      <c r="AC140" s="161"/>
      <c r="AD140" s="162" t="s">
        <v>3156</v>
      </c>
      <c r="AE140" s="161"/>
      <c r="AF140" s="210">
        <v>44481.0</v>
      </c>
      <c r="AG140" s="185">
        <f t="shared" ref="AG140:AG142" si="21">DATE(YEAR(AF140),MONTH(AF140)+1,DAY(AF140)+15)</f>
        <v>44527</v>
      </c>
      <c r="AH140" s="186">
        <f t="shared" ref="AH140:AH142" si="22">DATE(YEAR(AF140),MONTH(AF140)+3,DAY(AF140))</f>
        <v>44573</v>
      </c>
      <c r="AI140" s="161" t="b">
        <v>0</v>
      </c>
      <c r="AJ140" s="161" t="b">
        <v>0</v>
      </c>
      <c r="AK140" s="161" t="b">
        <v>0</v>
      </c>
      <c r="AL140" s="161" t="b">
        <v>0</v>
      </c>
      <c r="AM140" s="161"/>
      <c r="AN140" s="149"/>
      <c r="AO140" s="149"/>
      <c r="AP140" s="149"/>
      <c r="AQ140" s="149"/>
      <c r="AR140" s="149"/>
      <c r="AS140" s="149"/>
      <c r="AT140" s="149"/>
      <c r="AU140" s="149"/>
    </row>
    <row r="141">
      <c r="A141" s="176"/>
      <c r="B141" s="162">
        <v>4.1557015E7</v>
      </c>
      <c r="C141" s="201">
        <v>44415.44338607639</v>
      </c>
      <c r="D141" s="162" t="s">
        <v>3227</v>
      </c>
      <c r="E141" s="162" t="s">
        <v>3228</v>
      </c>
      <c r="F141" s="178">
        <v>36021.0</v>
      </c>
      <c r="G141" s="162" t="s">
        <v>391</v>
      </c>
      <c r="H141" s="162" t="s">
        <v>1822</v>
      </c>
      <c r="I141" s="162" t="s">
        <v>3229</v>
      </c>
      <c r="J141" s="162" t="s">
        <v>1620</v>
      </c>
      <c r="K141" s="162" t="s">
        <v>3230</v>
      </c>
      <c r="L141" s="162" t="s">
        <v>1668</v>
      </c>
      <c r="M141" s="162" t="s">
        <v>3227</v>
      </c>
      <c r="N141" s="162" t="s">
        <v>3231</v>
      </c>
      <c r="O141" s="162" t="s">
        <v>174</v>
      </c>
      <c r="P141" s="162" t="s">
        <v>3232</v>
      </c>
      <c r="Q141" s="162" t="s">
        <v>3233</v>
      </c>
      <c r="R141" s="161"/>
      <c r="S141" s="180" t="s">
        <v>3234</v>
      </c>
      <c r="T141" s="162" t="s">
        <v>2452</v>
      </c>
      <c r="U141" s="162" t="s">
        <v>1662</v>
      </c>
      <c r="V141" s="162" t="s">
        <v>3235</v>
      </c>
      <c r="W141" s="162" t="s">
        <v>1803</v>
      </c>
      <c r="X141" s="162" t="s">
        <v>3236</v>
      </c>
      <c r="Y141" s="179" t="s">
        <v>3237</v>
      </c>
      <c r="Z141" s="179">
        <v>22.0</v>
      </c>
      <c r="AA141" s="149"/>
      <c r="AB141" s="162" t="s">
        <v>3238</v>
      </c>
      <c r="AC141" s="161"/>
      <c r="AD141" s="162" t="s">
        <v>3097</v>
      </c>
      <c r="AE141" s="161"/>
      <c r="AF141" s="211">
        <v>44481.0</v>
      </c>
      <c r="AG141" s="185">
        <f t="shared" si="21"/>
        <v>44527</v>
      </c>
      <c r="AH141" s="186">
        <f t="shared" si="22"/>
        <v>44573</v>
      </c>
      <c r="AI141" s="161" t="b">
        <v>0</v>
      </c>
      <c r="AJ141" s="161" t="b">
        <v>0</v>
      </c>
      <c r="AK141" s="161" t="b">
        <v>0</v>
      </c>
      <c r="AL141" s="161" t="b">
        <v>0</v>
      </c>
      <c r="AM141" s="161"/>
      <c r="AN141" s="149"/>
      <c r="AO141" s="149"/>
      <c r="AP141" s="149"/>
      <c r="AQ141" s="149"/>
      <c r="AR141" s="149"/>
      <c r="AS141" s="149"/>
      <c r="AT141" s="149"/>
      <c r="AU141" s="149"/>
    </row>
    <row r="142">
      <c r="A142" s="176"/>
      <c r="B142" s="162">
        <v>3.3418981E7</v>
      </c>
      <c r="C142" s="177">
        <v>44416.61856145834</v>
      </c>
      <c r="D142" s="162" t="s">
        <v>3239</v>
      </c>
      <c r="E142" s="162" t="s">
        <v>3240</v>
      </c>
      <c r="F142" s="178">
        <v>32023.0</v>
      </c>
      <c r="G142" s="162" t="s">
        <v>391</v>
      </c>
      <c r="H142" s="162" t="s">
        <v>3241</v>
      </c>
      <c r="I142" s="162">
        <v>5.491137962941E12</v>
      </c>
      <c r="J142" s="162" t="s">
        <v>1620</v>
      </c>
      <c r="K142" s="162" t="s">
        <v>3242</v>
      </c>
      <c r="L142" s="162" t="s">
        <v>1634</v>
      </c>
      <c r="M142" s="162" t="s">
        <v>3239</v>
      </c>
      <c r="N142" s="162" t="s">
        <v>3243</v>
      </c>
      <c r="O142" s="162" t="s">
        <v>174</v>
      </c>
      <c r="P142" s="162" t="s">
        <v>3244</v>
      </c>
      <c r="Q142" s="162" t="s">
        <v>3245</v>
      </c>
      <c r="R142" s="161"/>
      <c r="S142" s="180" t="s">
        <v>3246</v>
      </c>
      <c r="T142" s="162" t="s">
        <v>2611</v>
      </c>
      <c r="U142" s="162" t="s">
        <v>3247</v>
      </c>
      <c r="V142" s="162" t="s">
        <v>3248</v>
      </c>
      <c r="W142" s="162" t="s">
        <v>1708</v>
      </c>
      <c r="X142" s="162" t="s">
        <v>3249</v>
      </c>
      <c r="Y142" s="179" t="s">
        <v>2761</v>
      </c>
      <c r="Z142" s="179">
        <v>33.0</v>
      </c>
      <c r="AA142" s="161"/>
      <c r="AB142" s="161"/>
      <c r="AC142" s="161"/>
      <c r="AD142" s="162" t="s">
        <v>3097</v>
      </c>
      <c r="AE142" s="161"/>
      <c r="AF142" s="210">
        <v>44481.0</v>
      </c>
      <c r="AG142" s="185">
        <f t="shared" si="21"/>
        <v>44527</v>
      </c>
      <c r="AH142" s="186">
        <f t="shared" si="22"/>
        <v>44573</v>
      </c>
      <c r="AI142" s="161" t="b">
        <v>0</v>
      </c>
      <c r="AJ142" s="161" t="b">
        <v>0</v>
      </c>
      <c r="AK142" s="161" t="b">
        <v>0</v>
      </c>
      <c r="AL142" s="161" t="b">
        <v>0</v>
      </c>
      <c r="AM142" s="161"/>
      <c r="AN142" s="149"/>
      <c r="AO142" s="149"/>
      <c r="AP142" s="149"/>
      <c r="AQ142" s="149"/>
      <c r="AR142" s="149"/>
      <c r="AS142" s="149"/>
      <c r="AT142" s="149"/>
      <c r="AU142" s="149"/>
    </row>
    <row r="143">
      <c r="A143" s="176"/>
      <c r="B143" s="162">
        <v>4.3914999E7</v>
      </c>
      <c r="C143" s="177">
        <v>44417.01357483796</v>
      </c>
      <c r="D143" s="162" t="s">
        <v>3250</v>
      </c>
      <c r="E143" s="162" t="s">
        <v>3251</v>
      </c>
      <c r="F143" s="178">
        <v>37266.0</v>
      </c>
      <c r="G143" s="162" t="s">
        <v>391</v>
      </c>
      <c r="H143" s="162" t="s">
        <v>1887</v>
      </c>
      <c r="I143" s="162" t="s">
        <v>3252</v>
      </c>
      <c r="J143" s="162" t="s">
        <v>1620</v>
      </c>
      <c r="K143" s="162" t="s">
        <v>3253</v>
      </c>
      <c r="L143" s="162" t="s">
        <v>1668</v>
      </c>
      <c r="M143" s="162" t="s">
        <v>3254</v>
      </c>
      <c r="N143" s="162" t="s">
        <v>3255</v>
      </c>
      <c r="O143" s="162" t="s">
        <v>174</v>
      </c>
      <c r="P143" s="162" t="s">
        <v>3256</v>
      </c>
      <c r="Q143" s="162" t="s">
        <v>1651</v>
      </c>
      <c r="R143" s="161"/>
      <c r="S143" s="180" t="s">
        <v>3257</v>
      </c>
      <c r="T143" s="162" t="s">
        <v>1977</v>
      </c>
      <c r="U143" s="162" t="s">
        <v>1662</v>
      </c>
      <c r="V143" s="162" t="s">
        <v>3258</v>
      </c>
      <c r="W143" s="162" t="s">
        <v>1803</v>
      </c>
      <c r="X143" s="162" t="s">
        <v>3259</v>
      </c>
      <c r="Y143" s="179" t="s">
        <v>1805</v>
      </c>
      <c r="Z143" s="179">
        <v>19.0</v>
      </c>
      <c r="AA143" s="149"/>
      <c r="AB143" s="162" t="s">
        <v>3260</v>
      </c>
      <c r="AC143" s="161"/>
      <c r="AD143" s="161"/>
      <c r="AE143" s="161"/>
      <c r="AF143" s="161"/>
      <c r="AG143" s="161"/>
      <c r="AH143" s="161"/>
      <c r="AI143" s="161" t="b">
        <v>0</v>
      </c>
      <c r="AJ143" s="161" t="b">
        <v>0</v>
      </c>
      <c r="AK143" s="161" t="b">
        <v>0</v>
      </c>
      <c r="AL143" s="161" t="b">
        <v>0</v>
      </c>
      <c r="AM143" s="161"/>
      <c r="AN143" s="149"/>
      <c r="AO143" s="149"/>
      <c r="AP143" s="149"/>
      <c r="AQ143" s="149"/>
      <c r="AR143" s="149"/>
      <c r="AS143" s="149"/>
      <c r="AT143" s="149"/>
      <c r="AU143" s="149"/>
    </row>
    <row r="144">
      <c r="A144" s="176"/>
      <c r="B144" s="162">
        <v>3.6949187E7</v>
      </c>
      <c r="C144" s="177">
        <v>44420.123576655096</v>
      </c>
      <c r="D144" s="162" t="s">
        <v>3261</v>
      </c>
      <c r="E144" s="162" t="s">
        <v>3262</v>
      </c>
      <c r="F144" s="178">
        <v>33880.0</v>
      </c>
      <c r="G144" s="162" t="s">
        <v>391</v>
      </c>
      <c r="H144" s="162" t="s">
        <v>1822</v>
      </c>
      <c r="I144" s="162" t="s">
        <v>3263</v>
      </c>
      <c r="J144" s="162" t="s">
        <v>1620</v>
      </c>
      <c r="K144" s="162" t="s">
        <v>3264</v>
      </c>
      <c r="L144" s="162" t="s">
        <v>1680</v>
      </c>
      <c r="M144" s="162" t="s">
        <v>3261</v>
      </c>
      <c r="N144" s="162" t="s">
        <v>3265</v>
      </c>
      <c r="O144" s="162" t="s">
        <v>170</v>
      </c>
      <c r="P144" s="162" t="s">
        <v>3266</v>
      </c>
      <c r="Q144" s="162" t="s">
        <v>1651</v>
      </c>
      <c r="R144" s="161"/>
      <c r="S144" s="180" t="s">
        <v>3267</v>
      </c>
      <c r="T144" s="162" t="s">
        <v>1661</v>
      </c>
      <c r="U144" s="162" t="s">
        <v>1662</v>
      </c>
      <c r="V144" s="162" t="s">
        <v>3268</v>
      </c>
      <c r="W144" s="162" t="s">
        <v>1803</v>
      </c>
      <c r="X144" s="162" t="s">
        <v>3269</v>
      </c>
      <c r="Y144" s="179" t="s">
        <v>1651</v>
      </c>
      <c r="Z144" s="179">
        <v>28.0</v>
      </c>
      <c r="AA144" s="161"/>
      <c r="AB144" s="161"/>
      <c r="AC144" s="161"/>
      <c r="AD144" s="161"/>
      <c r="AE144" s="161"/>
      <c r="AF144" s="161"/>
      <c r="AG144" s="161"/>
      <c r="AH144" s="161"/>
      <c r="AI144" s="161" t="b">
        <v>0</v>
      </c>
      <c r="AJ144" s="161" t="b">
        <v>0</v>
      </c>
      <c r="AK144" s="161" t="b">
        <v>0</v>
      </c>
      <c r="AL144" s="161" t="b">
        <v>0</v>
      </c>
      <c r="AM144" s="161"/>
      <c r="AN144" s="149"/>
      <c r="AO144" s="149"/>
      <c r="AP144" s="149"/>
      <c r="AQ144" s="149"/>
      <c r="AR144" s="149"/>
      <c r="AS144" s="149"/>
      <c r="AT144" s="149"/>
      <c r="AU144" s="149"/>
    </row>
    <row r="145">
      <c r="A145" s="176"/>
      <c r="B145" s="162">
        <v>4.131072E7</v>
      </c>
      <c r="C145" s="177">
        <v>44425.48251585648</v>
      </c>
      <c r="D145" s="162" t="s">
        <v>3270</v>
      </c>
      <c r="E145" s="162" t="s">
        <v>3271</v>
      </c>
      <c r="F145" s="178">
        <v>36015.0</v>
      </c>
      <c r="G145" s="162" t="s">
        <v>391</v>
      </c>
      <c r="H145" s="162" t="s">
        <v>3272</v>
      </c>
      <c r="I145" s="162" t="s">
        <v>3273</v>
      </c>
      <c r="J145" s="162" t="s">
        <v>1620</v>
      </c>
      <c r="K145" s="162" t="s">
        <v>3274</v>
      </c>
      <c r="L145" s="162" t="s">
        <v>1668</v>
      </c>
      <c r="M145" s="162" t="s">
        <v>3270</v>
      </c>
      <c r="N145" s="162" t="s">
        <v>3275</v>
      </c>
      <c r="O145" s="162" t="s">
        <v>174</v>
      </c>
      <c r="P145" s="162" t="s">
        <v>3276</v>
      </c>
      <c r="Q145" s="162" t="s">
        <v>1651</v>
      </c>
      <c r="R145" s="161"/>
      <c r="S145" s="180" t="s">
        <v>3277</v>
      </c>
      <c r="T145" s="162" t="s">
        <v>1661</v>
      </c>
      <c r="U145" s="162" t="s">
        <v>1662</v>
      </c>
      <c r="V145" s="162" t="s">
        <v>3278</v>
      </c>
      <c r="W145" s="162" t="s">
        <v>3279</v>
      </c>
      <c r="X145" s="162" t="s">
        <v>3280</v>
      </c>
      <c r="Y145" s="179" t="s">
        <v>1943</v>
      </c>
      <c r="Z145" s="179">
        <v>23.0</v>
      </c>
      <c r="AA145" s="161"/>
      <c r="AB145" s="161"/>
      <c r="AC145" s="161"/>
      <c r="AD145" s="162" t="s">
        <v>2979</v>
      </c>
      <c r="AE145" s="161"/>
      <c r="AF145" s="210">
        <v>44481.0</v>
      </c>
      <c r="AG145" s="185">
        <f>DATE(YEAR(AF145),MONTH(AF145)+1,DAY(AF145)+15)</f>
        <v>44527</v>
      </c>
      <c r="AH145" s="186">
        <f>DATE(YEAR(AF145),MONTH(AF145)+3,DAY(AF145))</f>
        <v>44573</v>
      </c>
      <c r="AI145" s="161" t="b">
        <v>0</v>
      </c>
      <c r="AJ145" s="161" t="b">
        <v>0</v>
      </c>
      <c r="AK145" s="161" t="b">
        <v>0</v>
      </c>
      <c r="AL145" s="161" t="b">
        <v>0</v>
      </c>
      <c r="AM145" s="161"/>
      <c r="AN145" s="149"/>
      <c r="AO145" s="149"/>
      <c r="AP145" s="149"/>
      <c r="AQ145" s="149"/>
      <c r="AR145" s="149"/>
      <c r="AS145" s="149"/>
      <c r="AT145" s="149"/>
      <c r="AU145" s="149"/>
    </row>
    <row r="146">
      <c r="A146" s="176"/>
      <c r="B146" s="162">
        <v>4.4209681E7</v>
      </c>
      <c r="C146" s="177">
        <v>44426.518596458336</v>
      </c>
      <c r="D146" s="162" t="s">
        <v>3281</v>
      </c>
      <c r="E146" s="162" t="s">
        <v>3282</v>
      </c>
      <c r="F146" s="178">
        <v>37400.0</v>
      </c>
      <c r="G146" s="162" t="s">
        <v>391</v>
      </c>
      <c r="H146" s="162" t="s">
        <v>3283</v>
      </c>
      <c r="I146" s="162" t="s">
        <v>3284</v>
      </c>
      <c r="J146" s="162" t="s">
        <v>1620</v>
      </c>
      <c r="K146" s="162" t="s">
        <v>3285</v>
      </c>
      <c r="L146" s="162" t="s">
        <v>1622</v>
      </c>
      <c r="M146" s="162" t="s">
        <v>3286</v>
      </c>
      <c r="N146" s="162" t="s">
        <v>3287</v>
      </c>
      <c r="O146" s="162" t="s">
        <v>170</v>
      </c>
      <c r="P146" s="162" t="s">
        <v>3288</v>
      </c>
      <c r="Q146" s="162" t="s">
        <v>1637</v>
      </c>
      <c r="R146" s="161"/>
      <c r="S146" s="180" t="s">
        <v>3289</v>
      </c>
      <c r="T146" s="162" t="s">
        <v>1661</v>
      </c>
      <c r="U146" s="162" t="s">
        <v>1662</v>
      </c>
      <c r="V146" s="162" t="s">
        <v>3290</v>
      </c>
      <c r="W146" s="162" t="s">
        <v>1790</v>
      </c>
      <c r="X146" s="162" t="s">
        <v>3291</v>
      </c>
      <c r="Y146" s="179" t="s">
        <v>1792</v>
      </c>
      <c r="Z146" s="179">
        <v>19.0</v>
      </c>
      <c r="AA146" s="161"/>
      <c r="AB146" s="161"/>
      <c r="AC146" s="161"/>
      <c r="AD146" s="161"/>
      <c r="AE146" s="161"/>
      <c r="AF146" s="161"/>
      <c r="AG146" s="161"/>
      <c r="AH146" s="161"/>
      <c r="AI146" s="161" t="b">
        <v>0</v>
      </c>
      <c r="AJ146" s="161" t="b">
        <v>0</v>
      </c>
      <c r="AK146" s="161" t="b">
        <v>0</v>
      </c>
      <c r="AL146" s="161" t="b">
        <v>0</v>
      </c>
      <c r="AM146" s="161"/>
      <c r="AN146" s="149"/>
      <c r="AO146" s="149"/>
      <c r="AP146" s="149"/>
      <c r="AQ146" s="149"/>
      <c r="AR146" s="149"/>
      <c r="AS146" s="149"/>
      <c r="AT146" s="149"/>
      <c r="AU146" s="149"/>
    </row>
    <row r="147">
      <c r="A147" s="176"/>
      <c r="B147" s="162">
        <v>3.9769397E7</v>
      </c>
      <c r="C147" s="177">
        <v>44431.847242222226</v>
      </c>
      <c r="D147" s="162" t="s">
        <v>3292</v>
      </c>
      <c r="E147" s="162" t="s">
        <v>3293</v>
      </c>
      <c r="F147" s="178">
        <v>35265.0</v>
      </c>
      <c r="G147" s="162" t="s">
        <v>391</v>
      </c>
      <c r="H147" s="162" t="s">
        <v>3294</v>
      </c>
      <c r="I147" s="162" t="s">
        <v>3295</v>
      </c>
      <c r="J147" s="162" t="s">
        <v>1620</v>
      </c>
      <c r="K147" s="162" t="s">
        <v>3296</v>
      </c>
      <c r="L147" s="162" t="s">
        <v>1668</v>
      </c>
      <c r="M147" s="162" t="s">
        <v>3292</v>
      </c>
      <c r="N147" s="162" t="s">
        <v>3297</v>
      </c>
      <c r="O147" s="162" t="s">
        <v>174</v>
      </c>
      <c r="P147" s="162" t="s">
        <v>3298</v>
      </c>
      <c r="Q147" s="162" t="s">
        <v>1637</v>
      </c>
      <c r="R147" s="161"/>
      <c r="S147" s="180" t="s">
        <v>3299</v>
      </c>
      <c r="T147" s="162" t="s">
        <v>1747</v>
      </c>
      <c r="U147" s="162" t="s">
        <v>1662</v>
      </c>
      <c r="V147" s="162" t="s">
        <v>3300</v>
      </c>
      <c r="W147" s="162" t="s">
        <v>2322</v>
      </c>
      <c r="X147" s="162" t="s">
        <v>3301</v>
      </c>
      <c r="Y147" s="179" t="s">
        <v>2944</v>
      </c>
      <c r="Z147" s="179">
        <v>25.0</v>
      </c>
      <c r="AA147" s="149"/>
      <c r="AB147" s="224" t="s">
        <v>3216</v>
      </c>
      <c r="AC147" s="161"/>
      <c r="AD147" s="161"/>
      <c r="AE147" s="161"/>
      <c r="AF147" s="210">
        <v>44481.0</v>
      </c>
      <c r="AG147" s="185">
        <f>DATE(YEAR(AF147),MONTH(AF147)+1,DAY(AF147)+15)</f>
        <v>44527</v>
      </c>
      <c r="AH147" s="186">
        <f>DATE(YEAR(AF147),MONTH(AF147)+3,DAY(AF147))</f>
        <v>44573</v>
      </c>
      <c r="AI147" s="161" t="b">
        <v>0</v>
      </c>
      <c r="AJ147" s="161" t="b">
        <v>0</v>
      </c>
      <c r="AK147" s="161" t="b">
        <v>0</v>
      </c>
      <c r="AL147" s="161" t="b">
        <v>0</v>
      </c>
      <c r="AM147" s="161"/>
      <c r="AN147" s="149"/>
      <c r="AO147" s="149"/>
      <c r="AP147" s="149"/>
      <c r="AQ147" s="149"/>
      <c r="AR147" s="149"/>
      <c r="AS147" s="149"/>
      <c r="AT147" s="149"/>
      <c r="AU147" s="149"/>
    </row>
    <row r="148">
      <c r="A148" s="176"/>
      <c r="B148" s="162">
        <v>4.1308792E7</v>
      </c>
      <c r="C148" s="177">
        <v>44433.46830782408</v>
      </c>
      <c r="D148" s="162" t="s">
        <v>3302</v>
      </c>
      <c r="E148" s="179" t="s">
        <v>3303</v>
      </c>
      <c r="F148" s="178">
        <v>35979.0</v>
      </c>
      <c r="G148" s="162" t="s">
        <v>391</v>
      </c>
      <c r="H148" s="162" t="s">
        <v>3304</v>
      </c>
      <c r="I148" s="162">
        <v>5.491150421656E12</v>
      </c>
      <c r="J148" s="162" t="s">
        <v>1620</v>
      </c>
      <c r="K148" s="162" t="s">
        <v>3305</v>
      </c>
      <c r="L148" s="162" t="s">
        <v>1622</v>
      </c>
      <c r="M148" s="162" t="s">
        <v>3302</v>
      </c>
      <c r="N148" s="162" t="s">
        <v>3306</v>
      </c>
      <c r="O148" s="162" t="s">
        <v>172</v>
      </c>
      <c r="P148" s="162" t="s">
        <v>3307</v>
      </c>
      <c r="Q148" s="162" t="s">
        <v>1651</v>
      </c>
      <c r="R148" s="161"/>
      <c r="S148" s="180" t="s">
        <v>3308</v>
      </c>
      <c r="T148" s="162" t="s">
        <v>3309</v>
      </c>
      <c r="U148" s="162" t="s">
        <v>2809</v>
      </c>
      <c r="V148" s="162" t="s">
        <v>3310</v>
      </c>
      <c r="W148" s="162" t="s">
        <v>2098</v>
      </c>
      <c r="X148" s="162" t="s">
        <v>3311</v>
      </c>
      <c r="Y148" s="179" t="s">
        <v>1651</v>
      </c>
      <c r="Z148" s="179">
        <v>23.0</v>
      </c>
      <c r="AA148" s="161"/>
      <c r="AB148" s="161"/>
      <c r="AC148" s="161"/>
      <c r="AD148" s="161"/>
      <c r="AE148" s="161"/>
      <c r="AF148" s="161"/>
      <c r="AG148" s="161"/>
      <c r="AH148" s="161"/>
      <c r="AI148" s="161" t="b">
        <v>0</v>
      </c>
      <c r="AJ148" s="161" t="b">
        <v>0</v>
      </c>
      <c r="AK148" s="161" t="b">
        <v>0</v>
      </c>
      <c r="AL148" s="161" t="b">
        <v>0</v>
      </c>
      <c r="AM148" s="161"/>
      <c r="AN148" s="149"/>
      <c r="AO148" s="149"/>
      <c r="AP148" s="149"/>
      <c r="AQ148" s="149"/>
      <c r="AR148" s="149"/>
      <c r="AS148" s="149"/>
      <c r="AT148" s="149"/>
      <c r="AU148" s="149"/>
    </row>
    <row r="149">
      <c r="A149" s="176"/>
      <c r="B149" s="162">
        <v>9.5748726E7</v>
      </c>
      <c r="C149" s="177">
        <v>44433.487999317134</v>
      </c>
      <c r="D149" s="162" t="s">
        <v>3312</v>
      </c>
      <c r="E149" s="162" t="s">
        <v>3313</v>
      </c>
      <c r="F149" s="178">
        <v>37320.0</v>
      </c>
      <c r="G149" s="162" t="s">
        <v>3314</v>
      </c>
      <c r="H149" s="162" t="s">
        <v>3315</v>
      </c>
      <c r="I149" s="162" t="s">
        <v>3316</v>
      </c>
      <c r="J149" s="162" t="s">
        <v>1620</v>
      </c>
      <c r="K149" s="162" t="s">
        <v>3317</v>
      </c>
      <c r="L149" s="162" t="s">
        <v>1680</v>
      </c>
      <c r="M149" s="162" t="s">
        <v>3312</v>
      </c>
      <c r="N149" s="162" t="s">
        <v>3318</v>
      </c>
      <c r="O149" s="162" t="s">
        <v>172</v>
      </c>
      <c r="P149" s="162" t="s">
        <v>3319</v>
      </c>
      <c r="Q149" s="162" t="s">
        <v>1637</v>
      </c>
      <c r="R149" s="161"/>
      <c r="S149" s="180" t="s">
        <v>3320</v>
      </c>
      <c r="T149" s="162" t="s">
        <v>3321</v>
      </c>
      <c r="U149" s="162" t="s">
        <v>1685</v>
      </c>
      <c r="V149" s="162" t="s">
        <v>3322</v>
      </c>
      <c r="W149" s="162" t="s">
        <v>1708</v>
      </c>
      <c r="X149" s="162">
        <v>1.165993016E9</v>
      </c>
      <c r="Y149" s="179" t="s">
        <v>1637</v>
      </c>
      <c r="Z149" s="179" t="s">
        <v>1930</v>
      </c>
      <c r="AA149" s="161"/>
      <c r="AB149" s="161"/>
      <c r="AC149" s="161"/>
      <c r="AD149" s="162" t="s">
        <v>2979</v>
      </c>
      <c r="AE149" s="161"/>
      <c r="AF149" s="202">
        <v>44452.0</v>
      </c>
      <c r="AG149" s="185">
        <f>DATE(YEAR(AF149),MONTH(AF149)+1,DAY(AF149)+15)</f>
        <v>44497</v>
      </c>
      <c r="AH149" s="186">
        <f>DATE(YEAR(AF149),MONTH(AF149)+3,DAY(AF149))</f>
        <v>44543</v>
      </c>
      <c r="AI149" s="161" t="b">
        <v>0</v>
      </c>
      <c r="AJ149" s="161" t="b">
        <v>0</v>
      </c>
      <c r="AK149" s="161" t="b">
        <v>0</v>
      </c>
      <c r="AL149" s="161" t="b">
        <v>0</v>
      </c>
      <c r="AM149" s="161"/>
      <c r="AN149" s="149"/>
      <c r="AO149" s="149"/>
      <c r="AP149" s="149"/>
      <c r="AQ149" s="149"/>
      <c r="AR149" s="149"/>
      <c r="AS149" s="149"/>
      <c r="AT149" s="149"/>
      <c r="AU149" s="149"/>
    </row>
    <row r="150">
      <c r="A150" s="176"/>
      <c r="B150" s="162">
        <v>4.0829853E7</v>
      </c>
      <c r="C150" s="177">
        <v>44434.655493530096</v>
      </c>
      <c r="D150" s="162" t="s">
        <v>3323</v>
      </c>
      <c r="E150" s="162" t="s">
        <v>3324</v>
      </c>
      <c r="F150" s="178">
        <v>35778.0</v>
      </c>
      <c r="G150" s="162" t="s">
        <v>391</v>
      </c>
      <c r="H150" s="162" t="s">
        <v>1678</v>
      </c>
      <c r="I150" s="162" t="s">
        <v>3325</v>
      </c>
      <c r="J150" s="162" t="s">
        <v>1646</v>
      </c>
      <c r="K150" s="162" t="s">
        <v>3326</v>
      </c>
      <c r="L150" s="162" t="s">
        <v>1634</v>
      </c>
      <c r="M150" s="162" t="s">
        <v>3323</v>
      </c>
      <c r="N150" s="162" t="s">
        <v>3327</v>
      </c>
      <c r="O150" s="162" t="s">
        <v>174</v>
      </c>
      <c r="P150" s="162" t="s">
        <v>3328</v>
      </c>
      <c r="Q150" s="162" t="s">
        <v>1637</v>
      </c>
      <c r="R150" s="162" t="s">
        <v>3329</v>
      </c>
      <c r="S150" s="180" t="s">
        <v>3330</v>
      </c>
      <c r="T150" s="162" t="s">
        <v>3331</v>
      </c>
      <c r="U150" s="162" t="s">
        <v>1662</v>
      </c>
      <c r="V150" s="162" t="s">
        <v>3332</v>
      </c>
      <c r="W150" s="162" t="s">
        <v>1870</v>
      </c>
      <c r="X150" s="162" t="s">
        <v>3333</v>
      </c>
      <c r="Y150" s="179" t="s">
        <v>2113</v>
      </c>
      <c r="Z150" s="179">
        <v>23.0</v>
      </c>
      <c r="AA150" s="161"/>
      <c r="AB150" s="162" t="s">
        <v>3334</v>
      </c>
      <c r="AC150" s="161"/>
      <c r="AD150" s="161"/>
      <c r="AE150" s="161"/>
      <c r="AF150" s="161"/>
      <c r="AG150" s="161"/>
      <c r="AH150" s="161"/>
      <c r="AI150" s="161" t="b">
        <v>0</v>
      </c>
      <c r="AJ150" s="161" t="b">
        <v>0</v>
      </c>
      <c r="AK150" s="161" t="b">
        <v>0</v>
      </c>
      <c r="AL150" s="161" t="b">
        <v>0</v>
      </c>
      <c r="AM150" s="161"/>
      <c r="AN150" s="149"/>
      <c r="AO150" s="149"/>
      <c r="AP150" s="149"/>
      <c r="AQ150" s="149"/>
      <c r="AR150" s="149"/>
      <c r="AS150" s="149"/>
      <c r="AT150" s="149"/>
      <c r="AU150" s="149"/>
    </row>
    <row r="151">
      <c r="A151" s="176"/>
      <c r="B151" s="162">
        <v>4.4568209E7</v>
      </c>
      <c r="C151" s="177">
        <v>44438.90879914352</v>
      </c>
      <c r="D151" s="162" t="s">
        <v>3335</v>
      </c>
      <c r="E151" s="225" t="s">
        <v>3336</v>
      </c>
      <c r="F151" s="178">
        <v>37608.0</v>
      </c>
      <c r="G151" s="162" t="s">
        <v>2021</v>
      </c>
      <c r="H151" s="162" t="s">
        <v>3337</v>
      </c>
      <c r="I151" s="162" t="s">
        <v>3338</v>
      </c>
      <c r="J151" s="162" t="s">
        <v>1620</v>
      </c>
      <c r="K151" s="162" t="s">
        <v>3339</v>
      </c>
      <c r="L151" s="162" t="s">
        <v>1622</v>
      </c>
      <c r="M151" s="162" t="s">
        <v>3340</v>
      </c>
      <c r="N151" s="162" t="s">
        <v>3341</v>
      </c>
      <c r="O151" s="162" t="s">
        <v>172</v>
      </c>
      <c r="P151" s="162" t="s">
        <v>3342</v>
      </c>
      <c r="Q151" s="162" t="s">
        <v>1637</v>
      </c>
      <c r="R151" s="161"/>
      <c r="S151" s="180" t="s">
        <v>3343</v>
      </c>
      <c r="T151" s="162" t="s">
        <v>3344</v>
      </c>
      <c r="U151" s="162" t="s">
        <v>1662</v>
      </c>
      <c r="V151" s="162" t="s">
        <v>3345</v>
      </c>
      <c r="W151" s="162" t="s">
        <v>3346</v>
      </c>
      <c r="X151" s="162" t="s">
        <v>3347</v>
      </c>
      <c r="Y151" s="179" t="s">
        <v>3348</v>
      </c>
      <c r="Z151" s="179">
        <v>18.0</v>
      </c>
      <c r="AA151" s="161"/>
      <c r="AB151" s="161"/>
      <c r="AC151" s="161"/>
      <c r="AD151" s="162" t="s">
        <v>2979</v>
      </c>
      <c r="AE151" s="161"/>
      <c r="AF151" s="210">
        <v>44481.0</v>
      </c>
      <c r="AG151" s="185">
        <f t="shared" ref="AG151:AG152" si="23">DATE(YEAR(AF151),MONTH(AF151)+1,DAY(AF151)+15)</f>
        <v>44527</v>
      </c>
      <c r="AH151" s="186">
        <f t="shared" ref="AH151:AH152" si="24">DATE(YEAR(AF151),MONTH(AF151)+3,DAY(AF151))</f>
        <v>44573</v>
      </c>
      <c r="AI151" s="161" t="b">
        <v>0</v>
      </c>
      <c r="AJ151" s="161" t="b">
        <v>0</v>
      </c>
      <c r="AK151" s="161" t="b">
        <v>0</v>
      </c>
      <c r="AL151" s="161" t="b">
        <v>0</v>
      </c>
      <c r="AM151" s="161"/>
      <c r="AN151" s="149"/>
      <c r="AO151" s="149"/>
      <c r="AP151" s="149"/>
      <c r="AQ151" s="149"/>
      <c r="AR151" s="149"/>
      <c r="AS151" s="149"/>
      <c r="AT151" s="149"/>
      <c r="AU151" s="149"/>
    </row>
    <row r="152">
      <c r="A152" s="176"/>
      <c r="B152" s="162">
        <v>3.809718E7</v>
      </c>
      <c r="C152" s="177">
        <v>44441.844740127315</v>
      </c>
      <c r="D152" s="162" t="s">
        <v>3349</v>
      </c>
      <c r="E152" s="162" t="s">
        <v>3350</v>
      </c>
      <c r="F152" s="178">
        <v>36382.0</v>
      </c>
      <c r="G152" s="162" t="s">
        <v>391</v>
      </c>
      <c r="H152" s="162" t="s">
        <v>1678</v>
      </c>
      <c r="I152" s="162" t="s">
        <v>3351</v>
      </c>
      <c r="J152" s="162" t="s">
        <v>1620</v>
      </c>
      <c r="K152" s="162" t="s">
        <v>3352</v>
      </c>
      <c r="L152" s="162" t="s">
        <v>1668</v>
      </c>
      <c r="M152" s="162" t="s">
        <v>3353</v>
      </c>
      <c r="N152" s="162" t="s">
        <v>3354</v>
      </c>
      <c r="O152" s="162" t="s">
        <v>158</v>
      </c>
      <c r="P152" s="162" t="s">
        <v>3355</v>
      </c>
      <c r="Q152" s="162" t="s">
        <v>3356</v>
      </c>
      <c r="R152" s="161"/>
      <c r="S152" s="180" t="s">
        <v>3357</v>
      </c>
      <c r="T152" s="162" t="s">
        <v>1661</v>
      </c>
      <c r="U152" s="162" t="s">
        <v>1662</v>
      </c>
      <c r="V152" s="162" t="s">
        <v>3358</v>
      </c>
      <c r="W152" s="162" t="s">
        <v>3359</v>
      </c>
      <c r="X152" s="162" t="s">
        <v>3360</v>
      </c>
      <c r="Y152" s="179" t="s">
        <v>3361</v>
      </c>
      <c r="Z152" s="179">
        <v>22.0</v>
      </c>
      <c r="AA152" s="161"/>
      <c r="AB152" s="161"/>
      <c r="AC152" s="161"/>
      <c r="AD152" s="162" t="s">
        <v>3097</v>
      </c>
      <c r="AE152" s="161"/>
      <c r="AF152" s="210">
        <v>44481.0</v>
      </c>
      <c r="AG152" s="185">
        <f t="shared" si="23"/>
        <v>44527</v>
      </c>
      <c r="AH152" s="186">
        <f t="shared" si="24"/>
        <v>44573</v>
      </c>
      <c r="AI152" s="161" t="b">
        <v>0</v>
      </c>
      <c r="AJ152" s="161" t="b">
        <v>0</v>
      </c>
      <c r="AK152" s="161" t="b">
        <v>0</v>
      </c>
      <c r="AL152" s="161" t="b">
        <v>0</v>
      </c>
      <c r="AM152" s="161"/>
      <c r="AN152" s="149"/>
      <c r="AO152" s="149"/>
      <c r="AP152" s="149"/>
      <c r="AQ152" s="149"/>
      <c r="AR152" s="149"/>
      <c r="AS152" s="149"/>
      <c r="AT152" s="149"/>
      <c r="AU152" s="149"/>
    </row>
    <row r="153">
      <c r="A153" s="176"/>
      <c r="B153" s="162">
        <v>4.0009784E7</v>
      </c>
      <c r="C153" s="177">
        <v>44443.52717965278</v>
      </c>
      <c r="D153" s="162" t="s">
        <v>3362</v>
      </c>
      <c r="E153" s="162" t="s">
        <v>3363</v>
      </c>
      <c r="F153" s="178" t="s">
        <v>3364</v>
      </c>
      <c r="G153" s="162" t="s">
        <v>2021</v>
      </c>
      <c r="H153" s="162" t="s">
        <v>3365</v>
      </c>
      <c r="I153" s="162" t="s">
        <v>3366</v>
      </c>
      <c r="J153" s="162" t="s">
        <v>1620</v>
      </c>
      <c r="K153" s="162" t="s">
        <v>3367</v>
      </c>
      <c r="L153" s="162" t="s">
        <v>1680</v>
      </c>
      <c r="M153" s="162" t="s">
        <v>3362</v>
      </c>
      <c r="N153" s="162" t="s">
        <v>3368</v>
      </c>
      <c r="O153" s="162" t="s">
        <v>170</v>
      </c>
      <c r="P153" s="162" t="s">
        <v>3369</v>
      </c>
      <c r="Q153" s="162" t="s">
        <v>1651</v>
      </c>
      <c r="R153" s="161"/>
      <c r="S153" s="180" t="s">
        <v>3370</v>
      </c>
      <c r="T153" s="162" t="s">
        <v>3371</v>
      </c>
      <c r="U153" s="162" t="s">
        <v>1685</v>
      </c>
      <c r="V153" s="162" t="s">
        <v>3372</v>
      </c>
      <c r="W153" s="162" t="s">
        <v>1884</v>
      </c>
      <c r="X153" s="162" t="s">
        <v>3373</v>
      </c>
      <c r="Y153" s="179" t="s">
        <v>3374</v>
      </c>
      <c r="Z153" s="179">
        <v>24.0</v>
      </c>
      <c r="AA153" s="161"/>
      <c r="AB153" s="162" t="s">
        <v>3238</v>
      </c>
      <c r="AC153" s="161"/>
      <c r="AD153" s="161"/>
      <c r="AE153" s="161"/>
      <c r="AF153" s="161"/>
      <c r="AG153" s="161"/>
      <c r="AH153" s="161"/>
      <c r="AI153" s="161" t="b">
        <v>0</v>
      </c>
      <c r="AJ153" s="161" t="b">
        <v>0</v>
      </c>
      <c r="AK153" s="161" t="b">
        <v>0</v>
      </c>
      <c r="AL153" s="161" t="b">
        <v>0</v>
      </c>
      <c r="AM153" s="161"/>
      <c r="AN153" s="149"/>
      <c r="AO153" s="149"/>
      <c r="AP153" s="149"/>
      <c r="AQ153" s="149"/>
      <c r="AR153" s="149"/>
      <c r="AS153" s="149"/>
      <c r="AT153" s="149"/>
      <c r="AU153" s="149"/>
    </row>
    <row r="154">
      <c r="A154" s="176"/>
      <c r="B154" s="162">
        <v>3.8528111E7</v>
      </c>
      <c r="C154" s="177">
        <v>44443.9436703588</v>
      </c>
      <c r="D154" s="162" t="s">
        <v>3375</v>
      </c>
      <c r="E154" s="162" t="s">
        <v>3376</v>
      </c>
      <c r="F154" s="178">
        <v>34568.0</v>
      </c>
      <c r="G154" s="162" t="s">
        <v>391</v>
      </c>
      <c r="H154" s="162" t="s">
        <v>3377</v>
      </c>
      <c r="I154" s="162" t="s">
        <v>3378</v>
      </c>
      <c r="J154" s="162" t="s">
        <v>1620</v>
      </c>
      <c r="K154" s="162" t="s">
        <v>3379</v>
      </c>
      <c r="L154" s="162" t="s">
        <v>1668</v>
      </c>
      <c r="M154" s="162" t="s">
        <v>3380</v>
      </c>
      <c r="N154" s="162" t="s">
        <v>3381</v>
      </c>
      <c r="O154" s="162" t="s">
        <v>174</v>
      </c>
      <c r="P154" s="162" t="s">
        <v>3382</v>
      </c>
      <c r="Q154" s="162" t="s">
        <v>1637</v>
      </c>
      <c r="R154" s="162" t="s">
        <v>3383</v>
      </c>
      <c r="S154" s="180" t="s">
        <v>3384</v>
      </c>
      <c r="T154" s="162" t="s">
        <v>2611</v>
      </c>
      <c r="U154" s="162" t="s">
        <v>1662</v>
      </c>
      <c r="V154" s="162" t="s">
        <v>3385</v>
      </c>
      <c r="W154" s="162" t="s">
        <v>1884</v>
      </c>
      <c r="X154" s="162" t="s">
        <v>3386</v>
      </c>
      <c r="Y154" s="179" t="s">
        <v>1737</v>
      </c>
      <c r="Z154" s="179">
        <v>27.0</v>
      </c>
      <c r="AA154" s="161"/>
      <c r="AB154" s="162" t="s">
        <v>3387</v>
      </c>
      <c r="AC154" s="161"/>
      <c r="AD154" s="162" t="s">
        <v>3097</v>
      </c>
      <c r="AE154" s="161"/>
      <c r="AF154" s="210">
        <v>44481.0</v>
      </c>
      <c r="AG154" s="185">
        <f>DATE(YEAR(AF154),MONTH(AF154)+1,DAY(AF154)+15)</f>
        <v>44527</v>
      </c>
      <c r="AH154" s="186">
        <f>DATE(YEAR(AF154),MONTH(AF154)+3,DAY(AF154))</f>
        <v>44573</v>
      </c>
      <c r="AI154" s="161" t="b">
        <v>0</v>
      </c>
      <c r="AJ154" s="161" t="b">
        <v>0</v>
      </c>
      <c r="AK154" s="161" t="b">
        <v>0</v>
      </c>
      <c r="AL154" s="161" t="b">
        <v>0</v>
      </c>
      <c r="AM154" s="161"/>
      <c r="AN154" s="149"/>
      <c r="AO154" s="149"/>
      <c r="AP154" s="149"/>
      <c r="AQ154" s="149"/>
      <c r="AR154" s="149"/>
      <c r="AS154" s="149"/>
      <c r="AT154" s="149"/>
      <c r="AU154" s="149"/>
    </row>
    <row r="155">
      <c r="A155" s="176"/>
      <c r="B155" s="162">
        <v>3.9625511E7</v>
      </c>
      <c r="C155" s="177">
        <v>44447.73638275463</v>
      </c>
      <c r="D155" s="162" t="s">
        <v>3041</v>
      </c>
      <c r="E155" s="218" t="s">
        <v>3388</v>
      </c>
      <c r="F155" s="178">
        <v>35206.0</v>
      </c>
      <c r="G155" s="162" t="s">
        <v>391</v>
      </c>
      <c r="H155" s="162" t="s">
        <v>1678</v>
      </c>
      <c r="I155" s="162" t="s">
        <v>391</v>
      </c>
      <c r="J155" s="162" t="s">
        <v>1620</v>
      </c>
      <c r="K155" s="162" t="s">
        <v>3389</v>
      </c>
      <c r="L155" s="162" t="s">
        <v>1634</v>
      </c>
      <c r="M155" s="162" t="s">
        <v>3041</v>
      </c>
      <c r="N155" s="162" t="s">
        <v>3390</v>
      </c>
      <c r="O155" s="162" t="s">
        <v>158</v>
      </c>
      <c r="P155" s="162" t="s">
        <v>1651</v>
      </c>
      <c r="Q155" s="162" t="s">
        <v>1651</v>
      </c>
      <c r="R155" s="161"/>
      <c r="S155" s="180" t="s">
        <v>3391</v>
      </c>
      <c r="T155" s="162" t="s">
        <v>1661</v>
      </c>
      <c r="U155" s="162" t="s">
        <v>1685</v>
      </c>
      <c r="V155" s="162" t="s">
        <v>3392</v>
      </c>
      <c r="W155" s="162" t="s">
        <v>1708</v>
      </c>
      <c r="X155" s="162">
        <v>1.131783753E9</v>
      </c>
      <c r="Y155" s="179" t="s">
        <v>3393</v>
      </c>
      <c r="Z155" s="179">
        <v>25.0</v>
      </c>
      <c r="AA155" s="161"/>
      <c r="AB155" s="162" t="s">
        <v>3394</v>
      </c>
      <c r="AC155" s="161"/>
      <c r="AD155" s="161"/>
      <c r="AE155" s="161"/>
      <c r="AF155" s="161"/>
      <c r="AG155" s="161"/>
      <c r="AH155" s="161"/>
      <c r="AI155" s="161" t="b">
        <v>0</v>
      </c>
      <c r="AJ155" s="161" t="b">
        <v>0</v>
      </c>
      <c r="AK155" s="161" t="b">
        <v>0</v>
      </c>
      <c r="AL155" s="161" t="b">
        <v>0</v>
      </c>
      <c r="AM155" s="161"/>
      <c r="AN155" s="149"/>
      <c r="AO155" s="149"/>
      <c r="AP155" s="149"/>
      <c r="AQ155" s="149"/>
      <c r="AR155" s="149"/>
      <c r="AS155" s="149"/>
      <c r="AT155" s="149"/>
      <c r="AU155" s="149"/>
    </row>
    <row r="156">
      <c r="A156" s="176"/>
      <c r="B156" s="162">
        <v>4.0242338E7</v>
      </c>
      <c r="C156" s="223">
        <v>44447.95011149306</v>
      </c>
      <c r="D156" s="162" t="s">
        <v>3395</v>
      </c>
      <c r="E156" s="218" t="s">
        <v>3396</v>
      </c>
      <c r="F156" s="178">
        <v>35539.0</v>
      </c>
      <c r="G156" s="162" t="s">
        <v>1740</v>
      </c>
      <c r="H156" s="162" t="s">
        <v>3397</v>
      </c>
      <c r="I156" s="162" t="s">
        <v>3398</v>
      </c>
      <c r="J156" s="162" t="s">
        <v>1646</v>
      </c>
      <c r="K156" s="162" t="s">
        <v>3399</v>
      </c>
      <c r="L156" s="162" t="s">
        <v>1668</v>
      </c>
      <c r="M156" s="162" t="s">
        <v>3400</v>
      </c>
      <c r="N156" s="162" t="s">
        <v>3401</v>
      </c>
      <c r="O156" s="162" t="s">
        <v>170</v>
      </c>
      <c r="P156" s="162" t="s">
        <v>3402</v>
      </c>
      <c r="Q156" s="162" t="s">
        <v>1637</v>
      </c>
      <c r="R156" s="161"/>
      <c r="S156" s="180" t="s">
        <v>3403</v>
      </c>
      <c r="T156" s="162" t="s">
        <v>1747</v>
      </c>
      <c r="U156" s="162" t="s">
        <v>3404</v>
      </c>
      <c r="V156" s="162" t="s">
        <v>3405</v>
      </c>
      <c r="W156" s="162" t="s">
        <v>1790</v>
      </c>
      <c r="X156" s="162">
        <v>1.549393837E9</v>
      </c>
      <c r="Y156" s="179" t="s">
        <v>3406</v>
      </c>
      <c r="Z156" s="179">
        <v>24.0</v>
      </c>
      <c r="AA156" s="161"/>
      <c r="AB156" s="161"/>
      <c r="AC156" s="161"/>
      <c r="AD156" s="161"/>
      <c r="AE156" s="161"/>
      <c r="AF156" s="161"/>
      <c r="AG156" s="161"/>
      <c r="AH156" s="161"/>
      <c r="AI156" s="161" t="b">
        <v>0</v>
      </c>
      <c r="AJ156" s="161" t="b">
        <v>0</v>
      </c>
      <c r="AK156" s="161" t="b">
        <v>0</v>
      </c>
      <c r="AL156" s="161" t="b">
        <v>0</v>
      </c>
      <c r="AM156" s="161"/>
      <c r="AN156" s="149"/>
      <c r="AO156" s="149"/>
      <c r="AP156" s="149"/>
      <c r="AQ156" s="149"/>
      <c r="AR156" s="149"/>
      <c r="AS156" s="149"/>
      <c r="AT156" s="149"/>
      <c r="AU156" s="149"/>
    </row>
    <row r="157">
      <c r="A157" s="176"/>
      <c r="B157" s="162">
        <v>3.691493E7</v>
      </c>
      <c r="C157" s="223">
        <v>44448.190624016206</v>
      </c>
      <c r="D157" s="162" t="s">
        <v>3407</v>
      </c>
      <c r="E157" s="162" t="s">
        <v>3408</v>
      </c>
      <c r="F157" s="178">
        <v>33938.0</v>
      </c>
      <c r="G157" s="162" t="s">
        <v>1755</v>
      </c>
      <c r="H157" s="162" t="s">
        <v>3409</v>
      </c>
      <c r="I157" s="205" t="s">
        <v>3410</v>
      </c>
      <c r="J157" s="162" t="s">
        <v>1646</v>
      </c>
      <c r="K157" s="162" t="s">
        <v>3411</v>
      </c>
      <c r="L157" s="162" t="s">
        <v>1668</v>
      </c>
      <c r="M157" s="162" t="s">
        <v>3412</v>
      </c>
      <c r="N157" s="162" t="s">
        <v>3413</v>
      </c>
      <c r="O157" s="162" t="s">
        <v>174</v>
      </c>
      <c r="P157" s="162" t="s">
        <v>3414</v>
      </c>
      <c r="Q157" s="162" t="s">
        <v>1651</v>
      </c>
      <c r="R157" s="161"/>
      <c r="S157" s="180" t="s">
        <v>3415</v>
      </c>
      <c r="T157" s="162" t="s">
        <v>1661</v>
      </c>
      <c r="U157" s="162" t="s">
        <v>1662</v>
      </c>
      <c r="V157" s="162" t="s">
        <v>3416</v>
      </c>
      <c r="W157" s="162" t="s">
        <v>2360</v>
      </c>
      <c r="X157" s="162">
        <v>1.557480882E9</v>
      </c>
      <c r="Y157" s="179" t="s">
        <v>3417</v>
      </c>
      <c r="Z157" s="179">
        <v>28.0</v>
      </c>
      <c r="AA157" s="161"/>
      <c r="AB157" s="162" t="s">
        <v>3418</v>
      </c>
      <c r="AC157" s="161"/>
      <c r="AD157" s="161"/>
      <c r="AE157" s="161"/>
      <c r="AF157" s="161"/>
      <c r="AG157" s="161"/>
      <c r="AH157" s="161"/>
      <c r="AI157" s="161" t="b">
        <v>0</v>
      </c>
      <c r="AJ157" s="161" t="b">
        <v>0</v>
      </c>
      <c r="AK157" s="161" t="b">
        <v>0</v>
      </c>
      <c r="AL157" s="161" t="b">
        <v>0</v>
      </c>
      <c r="AM157" s="161"/>
      <c r="AN157" s="149"/>
      <c r="AO157" s="149"/>
      <c r="AP157" s="149"/>
      <c r="AQ157" s="149"/>
      <c r="AR157" s="149"/>
      <c r="AS157" s="149"/>
      <c r="AT157" s="149"/>
      <c r="AU157" s="149"/>
    </row>
    <row r="158">
      <c r="A158" s="176"/>
      <c r="B158" s="162">
        <v>4.4783557E7</v>
      </c>
      <c r="C158" s="223">
        <v>44453.05327778935</v>
      </c>
      <c r="D158" s="162" t="s">
        <v>3419</v>
      </c>
      <c r="E158" s="162" t="s">
        <v>3420</v>
      </c>
      <c r="F158" s="178">
        <v>37665.0</v>
      </c>
      <c r="G158" s="162" t="s">
        <v>391</v>
      </c>
      <c r="H158" s="162" t="s">
        <v>1822</v>
      </c>
      <c r="I158" s="162" t="s">
        <v>3421</v>
      </c>
      <c r="J158" s="162" t="s">
        <v>1620</v>
      </c>
      <c r="K158" s="162" t="s">
        <v>3422</v>
      </c>
      <c r="L158" s="162" t="s">
        <v>1668</v>
      </c>
      <c r="M158" s="162" t="s">
        <v>3419</v>
      </c>
      <c r="N158" s="162" t="s">
        <v>3423</v>
      </c>
      <c r="O158" s="162" t="s">
        <v>172</v>
      </c>
      <c r="P158" s="162" t="s">
        <v>3424</v>
      </c>
      <c r="Q158" s="162" t="s">
        <v>3425</v>
      </c>
      <c r="R158" s="161"/>
      <c r="S158" s="180" t="s">
        <v>3426</v>
      </c>
      <c r="T158" s="162" t="s">
        <v>1661</v>
      </c>
      <c r="U158" s="162" t="s">
        <v>3427</v>
      </c>
      <c r="V158" s="162" t="s">
        <v>3428</v>
      </c>
      <c r="W158" s="162" t="s">
        <v>1708</v>
      </c>
      <c r="X158" s="162" t="s">
        <v>3429</v>
      </c>
      <c r="Y158" s="179" t="s">
        <v>3430</v>
      </c>
      <c r="Z158" s="179">
        <v>18.0</v>
      </c>
      <c r="AA158" s="161"/>
      <c r="AB158" s="162" t="s">
        <v>3431</v>
      </c>
      <c r="AC158" s="161"/>
      <c r="AD158" s="161"/>
      <c r="AE158" s="161"/>
      <c r="AF158" s="161"/>
      <c r="AG158" s="161"/>
      <c r="AH158" s="161"/>
      <c r="AI158" s="161" t="b">
        <v>0</v>
      </c>
      <c r="AJ158" s="161" t="b">
        <v>0</v>
      </c>
      <c r="AK158" s="161" t="b">
        <v>0</v>
      </c>
      <c r="AL158" s="161" t="b">
        <v>0</v>
      </c>
      <c r="AM158" s="161"/>
      <c r="AN158" s="149"/>
      <c r="AO158" s="149"/>
      <c r="AP158" s="149"/>
      <c r="AQ158" s="149"/>
      <c r="AR158" s="149"/>
      <c r="AS158" s="149"/>
      <c r="AT158" s="149"/>
      <c r="AU158" s="149"/>
    </row>
    <row r="159">
      <c r="A159" s="176"/>
      <c r="B159" s="162" t="s">
        <v>213</v>
      </c>
      <c r="C159" s="223">
        <v>44455.94995861111</v>
      </c>
      <c r="D159" s="162" t="s">
        <v>3432</v>
      </c>
      <c r="E159" s="218" t="s">
        <v>3433</v>
      </c>
      <c r="F159" s="178">
        <v>37485.0</v>
      </c>
      <c r="G159" s="162" t="s">
        <v>1755</v>
      </c>
      <c r="H159" s="162" t="s">
        <v>1822</v>
      </c>
      <c r="I159" s="162" t="s">
        <v>3434</v>
      </c>
      <c r="J159" s="162" t="s">
        <v>1646</v>
      </c>
      <c r="K159" s="162" t="s">
        <v>3435</v>
      </c>
      <c r="L159" s="162" t="s">
        <v>1634</v>
      </c>
      <c r="M159" s="162" t="s">
        <v>3432</v>
      </c>
      <c r="N159" s="162" t="s">
        <v>3436</v>
      </c>
      <c r="O159" s="162" t="s">
        <v>174</v>
      </c>
      <c r="P159" s="162" t="s">
        <v>3437</v>
      </c>
      <c r="Q159" s="162" t="s">
        <v>1637</v>
      </c>
      <c r="R159" s="161"/>
      <c r="S159" s="180" t="s">
        <v>3438</v>
      </c>
      <c r="T159" s="162" t="s">
        <v>1747</v>
      </c>
      <c r="U159" s="162" t="s">
        <v>3439</v>
      </c>
      <c r="V159" s="162" t="s">
        <v>3440</v>
      </c>
      <c r="W159" s="162" t="s">
        <v>1790</v>
      </c>
      <c r="X159" s="162" t="s">
        <v>3441</v>
      </c>
      <c r="Y159" s="179" t="s">
        <v>1637</v>
      </c>
      <c r="Z159" s="179">
        <v>19.0</v>
      </c>
      <c r="AA159" s="161"/>
      <c r="AB159" s="162" t="s">
        <v>3442</v>
      </c>
      <c r="AC159" s="161"/>
      <c r="AD159" s="161"/>
      <c r="AE159" s="161"/>
      <c r="AF159" s="161"/>
      <c r="AG159" s="161"/>
      <c r="AH159" s="161"/>
      <c r="AI159" s="161" t="b">
        <v>0</v>
      </c>
      <c r="AJ159" s="161" t="b">
        <v>0</v>
      </c>
      <c r="AK159" s="161" t="b">
        <v>0</v>
      </c>
      <c r="AL159" s="161" t="b">
        <v>0</v>
      </c>
      <c r="AM159" s="161"/>
      <c r="AN159" s="149"/>
      <c r="AO159" s="149"/>
      <c r="AP159" s="149"/>
      <c r="AQ159" s="149"/>
      <c r="AR159" s="149"/>
      <c r="AS159" s="149"/>
      <c r="AT159" s="149"/>
      <c r="AU159" s="149"/>
    </row>
    <row r="160">
      <c r="A160" s="176"/>
      <c r="B160" s="162">
        <v>4.0298043E7</v>
      </c>
      <c r="C160" s="223">
        <v>44456.73769289352</v>
      </c>
      <c r="D160" s="162" t="s">
        <v>3443</v>
      </c>
      <c r="E160" s="162" t="s">
        <v>3444</v>
      </c>
      <c r="F160" s="178">
        <v>35544.0</v>
      </c>
      <c r="G160" s="162" t="s">
        <v>391</v>
      </c>
      <c r="H160" s="162" t="s">
        <v>1822</v>
      </c>
      <c r="I160" s="162" t="s">
        <v>3445</v>
      </c>
      <c r="J160" s="162" t="s">
        <v>3016</v>
      </c>
      <c r="K160" s="162" t="s">
        <v>3446</v>
      </c>
      <c r="L160" s="162" t="s">
        <v>1634</v>
      </c>
      <c r="M160" s="162" t="s">
        <v>3443</v>
      </c>
      <c r="N160" s="162" t="s">
        <v>3447</v>
      </c>
      <c r="O160" s="162" t="s">
        <v>158</v>
      </c>
      <c r="P160" s="162" t="s">
        <v>3448</v>
      </c>
      <c r="Q160" s="162" t="s">
        <v>1651</v>
      </c>
      <c r="R160" s="161"/>
      <c r="S160" s="180" t="s">
        <v>3449</v>
      </c>
      <c r="T160" s="162" t="s">
        <v>1661</v>
      </c>
      <c r="U160" s="162" t="s">
        <v>3450</v>
      </c>
      <c r="V160" s="162" t="s">
        <v>3451</v>
      </c>
      <c r="W160" s="162" t="s">
        <v>1790</v>
      </c>
      <c r="X160" s="162" t="s">
        <v>3452</v>
      </c>
      <c r="Y160" s="179" t="s">
        <v>1651</v>
      </c>
      <c r="Z160" s="179"/>
      <c r="AA160" s="161"/>
      <c r="AB160" s="162" t="s">
        <v>3453</v>
      </c>
      <c r="AC160" s="161"/>
      <c r="AD160" s="161"/>
      <c r="AE160" s="161"/>
      <c r="AF160" s="161"/>
      <c r="AG160" s="161"/>
      <c r="AH160" s="161"/>
      <c r="AI160" s="161" t="b">
        <v>0</v>
      </c>
      <c r="AJ160" s="161" t="b">
        <v>0</v>
      </c>
      <c r="AK160" s="161" t="b">
        <v>0</v>
      </c>
      <c r="AL160" s="161" t="b">
        <v>0</v>
      </c>
      <c r="AM160" s="161"/>
      <c r="AN160" s="149"/>
      <c r="AO160" s="149"/>
      <c r="AP160" s="149"/>
      <c r="AQ160" s="149"/>
      <c r="AR160" s="149"/>
      <c r="AS160" s="149"/>
      <c r="AT160" s="149"/>
      <c r="AU160" s="149"/>
    </row>
    <row r="161">
      <c r="A161" s="176"/>
      <c r="B161" s="162">
        <v>4.1321003E7</v>
      </c>
      <c r="C161" s="223">
        <v>44456.775983009255</v>
      </c>
      <c r="D161" s="162" t="s">
        <v>3454</v>
      </c>
      <c r="E161" s="162" t="s">
        <v>3455</v>
      </c>
      <c r="F161" s="178">
        <v>36171.0</v>
      </c>
      <c r="G161" s="162" t="s">
        <v>391</v>
      </c>
      <c r="H161" s="162" t="s">
        <v>3456</v>
      </c>
      <c r="I161" s="162" t="s">
        <v>3457</v>
      </c>
      <c r="J161" s="162" t="s">
        <v>1646</v>
      </c>
      <c r="K161" s="162" t="s">
        <v>3458</v>
      </c>
      <c r="L161" s="162" t="s">
        <v>1668</v>
      </c>
      <c r="M161" s="162" t="s">
        <v>3459</v>
      </c>
      <c r="N161" s="162" t="s">
        <v>3460</v>
      </c>
      <c r="O161" s="162" t="s">
        <v>174</v>
      </c>
      <c r="P161" s="162" t="s">
        <v>3461</v>
      </c>
      <c r="Q161" s="162" t="s">
        <v>1745</v>
      </c>
      <c r="R161" s="161"/>
      <c r="S161" s="180" t="s">
        <v>3462</v>
      </c>
      <c r="T161" s="162" t="s">
        <v>1661</v>
      </c>
      <c r="U161" s="162" t="s">
        <v>1685</v>
      </c>
      <c r="V161" s="162" t="s">
        <v>3463</v>
      </c>
      <c r="W161" s="162" t="s">
        <v>1803</v>
      </c>
      <c r="X161" s="162" t="s">
        <v>3464</v>
      </c>
      <c r="Y161" s="179" t="s">
        <v>2073</v>
      </c>
      <c r="Z161" s="179">
        <v>22.0</v>
      </c>
      <c r="AA161" s="161"/>
      <c r="AB161" s="162" t="s">
        <v>3465</v>
      </c>
      <c r="AC161" s="161"/>
      <c r="AD161" s="161"/>
      <c r="AE161" s="161"/>
      <c r="AF161" s="161"/>
      <c r="AG161" s="161"/>
      <c r="AH161" s="161"/>
      <c r="AI161" s="161" t="b">
        <v>0</v>
      </c>
      <c r="AJ161" s="161" t="b">
        <v>0</v>
      </c>
      <c r="AK161" s="161" t="b">
        <v>0</v>
      </c>
      <c r="AL161" s="161" t="b">
        <v>0</v>
      </c>
      <c r="AM161" s="161"/>
      <c r="AN161" s="149"/>
      <c r="AO161" s="149"/>
      <c r="AP161" s="149"/>
      <c r="AQ161" s="149"/>
      <c r="AR161" s="149"/>
      <c r="AS161" s="149"/>
      <c r="AT161" s="149"/>
      <c r="AU161" s="149"/>
    </row>
    <row r="162">
      <c r="A162" s="176"/>
      <c r="B162" s="162">
        <v>3.7610833E7</v>
      </c>
      <c r="C162" s="223">
        <v>44457.96944869213</v>
      </c>
      <c r="D162" s="162" t="s">
        <v>3466</v>
      </c>
      <c r="E162" s="162" t="s">
        <v>3467</v>
      </c>
      <c r="F162" s="178">
        <v>34214.0</v>
      </c>
      <c r="G162" s="162" t="s">
        <v>391</v>
      </c>
      <c r="H162" s="162" t="s">
        <v>3468</v>
      </c>
      <c r="I162" s="162" t="s">
        <v>3469</v>
      </c>
      <c r="J162" s="162" t="s">
        <v>1646</v>
      </c>
      <c r="K162" s="162" t="s">
        <v>3470</v>
      </c>
      <c r="L162" s="162" t="s">
        <v>1634</v>
      </c>
      <c r="M162" s="162" t="s">
        <v>3466</v>
      </c>
      <c r="N162" s="162" t="s">
        <v>3471</v>
      </c>
      <c r="O162" s="162" t="s">
        <v>174</v>
      </c>
      <c r="P162" s="162" t="s">
        <v>3472</v>
      </c>
      <c r="Q162" s="162" t="s">
        <v>1866</v>
      </c>
      <c r="R162" s="161"/>
      <c r="S162" s="180" t="s">
        <v>3473</v>
      </c>
      <c r="T162" s="162" t="s">
        <v>1661</v>
      </c>
      <c r="U162" s="162" t="s">
        <v>1662</v>
      </c>
      <c r="V162" s="162" t="s">
        <v>3474</v>
      </c>
      <c r="W162" s="162" t="s">
        <v>1776</v>
      </c>
      <c r="X162" s="162" t="s">
        <v>3475</v>
      </c>
      <c r="Y162" s="179" t="s">
        <v>2674</v>
      </c>
      <c r="Z162" s="179">
        <v>28.0</v>
      </c>
      <c r="AA162" s="161"/>
      <c r="AB162" s="162" t="s">
        <v>3476</v>
      </c>
      <c r="AC162" s="161"/>
      <c r="AD162" s="161"/>
      <c r="AE162" s="161"/>
      <c r="AF162" s="161"/>
      <c r="AG162" s="161"/>
      <c r="AH162" s="161"/>
      <c r="AI162" s="161" t="b">
        <v>0</v>
      </c>
      <c r="AJ162" s="161" t="b">
        <v>0</v>
      </c>
      <c r="AK162" s="161" t="b">
        <v>0</v>
      </c>
      <c r="AL162" s="161" t="b">
        <v>0</v>
      </c>
      <c r="AM162" s="161"/>
      <c r="AN162" s="149"/>
      <c r="AO162" s="149"/>
      <c r="AP162" s="149"/>
      <c r="AQ162" s="149"/>
      <c r="AR162" s="149"/>
      <c r="AS162" s="149"/>
      <c r="AT162" s="149"/>
      <c r="AU162" s="149"/>
    </row>
    <row r="163">
      <c r="A163" s="176"/>
      <c r="B163" s="162">
        <v>3.9464728E7</v>
      </c>
      <c r="C163" s="223">
        <v>44460.65051384259</v>
      </c>
      <c r="D163" s="162" t="s">
        <v>3477</v>
      </c>
      <c r="E163" s="179" t="s">
        <v>3478</v>
      </c>
      <c r="F163" s="178">
        <v>35181.0</v>
      </c>
      <c r="G163" s="162" t="s">
        <v>391</v>
      </c>
      <c r="H163" s="162" t="s">
        <v>3479</v>
      </c>
      <c r="I163" s="162" t="s">
        <v>3480</v>
      </c>
      <c r="J163" s="162" t="s">
        <v>1646</v>
      </c>
      <c r="K163" s="162" t="s">
        <v>3481</v>
      </c>
      <c r="L163" s="162" t="s">
        <v>1622</v>
      </c>
      <c r="M163" s="162" t="s">
        <v>3477</v>
      </c>
      <c r="N163" s="162" t="s">
        <v>3482</v>
      </c>
      <c r="O163" s="162" t="s">
        <v>174</v>
      </c>
      <c r="P163" s="162" t="s">
        <v>3483</v>
      </c>
      <c r="Q163" s="162" t="s">
        <v>1651</v>
      </c>
      <c r="R163" s="161"/>
      <c r="S163" s="180" t="s">
        <v>3484</v>
      </c>
      <c r="T163" s="162" t="s">
        <v>3485</v>
      </c>
      <c r="U163" s="162" t="s">
        <v>1685</v>
      </c>
      <c r="V163" s="162" t="s">
        <v>3486</v>
      </c>
      <c r="W163" s="162" t="s">
        <v>3487</v>
      </c>
      <c r="X163" s="162" t="s">
        <v>3488</v>
      </c>
      <c r="Y163" s="179" t="s">
        <v>1651</v>
      </c>
      <c r="Z163" s="179">
        <v>25.0</v>
      </c>
      <c r="AA163" s="161"/>
      <c r="AB163" s="161"/>
      <c r="AC163" s="161"/>
      <c r="AD163" s="161"/>
      <c r="AE163" s="161"/>
      <c r="AF163" s="161"/>
      <c r="AG163" s="161"/>
      <c r="AH163" s="161"/>
      <c r="AI163" s="161" t="b">
        <v>0</v>
      </c>
      <c r="AJ163" s="161" t="b">
        <v>0</v>
      </c>
      <c r="AK163" s="161" t="b">
        <v>0</v>
      </c>
      <c r="AL163" s="161" t="b">
        <v>0</v>
      </c>
      <c r="AM163" s="161"/>
      <c r="AN163" s="149"/>
      <c r="AO163" s="149"/>
      <c r="AP163" s="149"/>
      <c r="AQ163" s="149"/>
      <c r="AR163" s="149"/>
      <c r="AS163" s="149"/>
      <c r="AT163" s="149"/>
      <c r="AU163" s="149"/>
    </row>
    <row r="164">
      <c r="A164" s="176"/>
      <c r="B164" s="162">
        <v>3.3601492E7</v>
      </c>
      <c r="C164" s="223">
        <v>44461.05118729167</v>
      </c>
      <c r="D164" s="162" t="s">
        <v>3489</v>
      </c>
      <c r="E164" s="162" t="s">
        <v>3490</v>
      </c>
      <c r="F164" s="178">
        <v>32244.0</v>
      </c>
      <c r="G164" s="162" t="s">
        <v>3491</v>
      </c>
      <c r="H164" s="162" t="s">
        <v>1678</v>
      </c>
      <c r="I164" s="162" t="s">
        <v>3492</v>
      </c>
      <c r="J164" s="162" t="s">
        <v>1646</v>
      </c>
      <c r="K164" s="162" t="s">
        <v>3493</v>
      </c>
      <c r="L164" s="162" t="s">
        <v>1668</v>
      </c>
      <c r="M164" s="162" t="s">
        <v>3489</v>
      </c>
      <c r="N164" s="162" t="s">
        <v>3494</v>
      </c>
      <c r="O164" s="162" t="s">
        <v>174</v>
      </c>
      <c r="P164" s="162" t="s">
        <v>3495</v>
      </c>
      <c r="Q164" s="162" t="s">
        <v>3496</v>
      </c>
      <c r="R164" s="162" t="s">
        <v>3497</v>
      </c>
      <c r="S164" s="180" t="s">
        <v>3498</v>
      </c>
      <c r="T164" s="162" t="s">
        <v>3499</v>
      </c>
      <c r="U164" s="162" t="s">
        <v>3500</v>
      </c>
      <c r="V164" s="162" t="s">
        <v>3501</v>
      </c>
      <c r="W164" s="162" t="s">
        <v>3108</v>
      </c>
      <c r="X164" s="162" t="s">
        <v>3502</v>
      </c>
      <c r="Y164" s="179" t="s">
        <v>2649</v>
      </c>
      <c r="Z164" s="179">
        <v>33.0</v>
      </c>
      <c r="AA164" s="161"/>
      <c r="AB164" s="161"/>
      <c r="AC164" s="161"/>
      <c r="AD164" s="162" t="s">
        <v>3503</v>
      </c>
      <c r="AE164" s="161"/>
      <c r="AF164" s="210">
        <v>44481.0</v>
      </c>
      <c r="AG164" s="185">
        <f>DATE(YEAR(AF164),MONTH(AF164)+1,DAY(AF164)+15)</f>
        <v>44527</v>
      </c>
      <c r="AH164" s="186">
        <f>DATE(YEAR(AF164),MONTH(AF164)+3,DAY(AF164))</f>
        <v>44573</v>
      </c>
      <c r="AI164" s="161" t="b">
        <v>0</v>
      </c>
      <c r="AJ164" s="161" t="b">
        <v>0</v>
      </c>
      <c r="AK164" s="161" t="b">
        <v>0</v>
      </c>
      <c r="AL164" s="161" t="b">
        <v>0</v>
      </c>
      <c r="AM164" s="161"/>
      <c r="AN164" s="149"/>
      <c r="AO164" s="149"/>
      <c r="AP164" s="149"/>
      <c r="AQ164" s="149"/>
      <c r="AR164" s="149"/>
      <c r="AS164" s="149"/>
      <c r="AT164" s="149"/>
      <c r="AU164" s="149"/>
    </row>
    <row r="165">
      <c r="A165" s="176"/>
      <c r="B165" s="162">
        <v>3.8409496E7</v>
      </c>
      <c r="C165" s="223">
        <v>44461.334029108795</v>
      </c>
      <c r="D165" s="162" t="s">
        <v>3504</v>
      </c>
      <c r="E165" s="162" t="s">
        <v>3505</v>
      </c>
      <c r="F165" s="178">
        <v>34276.0</v>
      </c>
      <c r="G165" s="162" t="s">
        <v>391</v>
      </c>
      <c r="H165" s="162" t="s">
        <v>3506</v>
      </c>
      <c r="I165" s="205" t="s">
        <v>3507</v>
      </c>
      <c r="J165" s="162" t="s">
        <v>1620</v>
      </c>
      <c r="K165" s="162" t="s">
        <v>3508</v>
      </c>
      <c r="L165" s="162" t="s">
        <v>1634</v>
      </c>
      <c r="M165" s="162" t="s">
        <v>3504</v>
      </c>
      <c r="N165" s="162" t="s">
        <v>3509</v>
      </c>
      <c r="O165" s="162" t="s">
        <v>174</v>
      </c>
      <c r="P165" s="162" t="s">
        <v>3510</v>
      </c>
      <c r="Q165" s="162" t="s">
        <v>1637</v>
      </c>
      <c r="R165" s="161"/>
      <c r="S165" s="180" t="s">
        <v>3511</v>
      </c>
      <c r="T165" s="162" t="s">
        <v>1661</v>
      </c>
      <c r="U165" s="162" t="s">
        <v>3512</v>
      </c>
      <c r="V165" s="162" t="s">
        <v>3513</v>
      </c>
      <c r="W165" s="162" t="s">
        <v>1708</v>
      </c>
      <c r="X165" s="162">
        <v>1.164625405E9</v>
      </c>
      <c r="Y165" s="179" t="s">
        <v>3514</v>
      </c>
      <c r="Z165" s="179">
        <v>27.0</v>
      </c>
      <c r="AA165" s="161"/>
      <c r="AB165" s="162" t="s">
        <v>3515</v>
      </c>
      <c r="AC165" s="161"/>
      <c r="AD165" s="161"/>
      <c r="AE165" s="161"/>
      <c r="AF165" s="161"/>
      <c r="AG165" s="161"/>
      <c r="AH165" s="161"/>
      <c r="AI165" s="161" t="b">
        <v>0</v>
      </c>
      <c r="AJ165" s="161" t="b">
        <v>0</v>
      </c>
      <c r="AK165" s="161" t="b">
        <v>0</v>
      </c>
      <c r="AL165" s="161" t="b">
        <v>0</v>
      </c>
      <c r="AM165" s="161"/>
      <c r="AN165" s="149"/>
      <c r="AO165" s="149"/>
      <c r="AP165" s="149"/>
      <c r="AQ165" s="149"/>
      <c r="AR165" s="149"/>
      <c r="AS165" s="149"/>
      <c r="AT165" s="149"/>
      <c r="AU165" s="149"/>
    </row>
    <row r="166">
      <c r="A166" s="176"/>
      <c r="B166" s="162">
        <v>3.6727605E7</v>
      </c>
      <c r="C166" s="201">
        <v>44462.550483252315</v>
      </c>
      <c r="D166" s="162" t="s">
        <v>3516</v>
      </c>
      <c r="E166" s="162" t="s">
        <v>3517</v>
      </c>
      <c r="F166" s="178">
        <v>33631.0</v>
      </c>
      <c r="G166" s="162" t="s">
        <v>391</v>
      </c>
      <c r="H166" s="162" t="s">
        <v>3518</v>
      </c>
      <c r="I166" s="162" t="s">
        <v>3519</v>
      </c>
      <c r="J166" s="162" t="s">
        <v>1620</v>
      </c>
      <c r="K166" s="162" t="s">
        <v>3520</v>
      </c>
      <c r="L166" s="162" t="s">
        <v>1668</v>
      </c>
      <c r="M166" s="162" t="s">
        <v>3516</v>
      </c>
      <c r="N166" s="162" t="s">
        <v>3521</v>
      </c>
      <c r="O166" s="162" t="s">
        <v>174</v>
      </c>
      <c r="P166" s="162" t="s">
        <v>3522</v>
      </c>
      <c r="Q166" s="162" t="s">
        <v>1651</v>
      </c>
      <c r="R166" s="161"/>
      <c r="S166" s="180" t="s">
        <v>3523</v>
      </c>
      <c r="T166" s="162" t="s">
        <v>1661</v>
      </c>
      <c r="U166" s="162" t="s">
        <v>1685</v>
      </c>
      <c r="V166" s="162" t="s">
        <v>3524</v>
      </c>
      <c r="W166" s="162" t="s">
        <v>2032</v>
      </c>
      <c r="X166" s="162" t="s">
        <v>3525</v>
      </c>
      <c r="Y166" s="179" t="s">
        <v>1866</v>
      </c>
      <c r="Z166" s="179">
        <v>29.0</v>
      </c>
      <c r="AA166" s="161"/>
      <c r="AB166" s="162" t="s">
        <v>3526</v>
      </c>
      <c r="AC166" s="161"/>
      <c r="AD166" s="161"/>
      <c r="AE166" s="161"/>
      <c r="AF166" s="161"/>
      <c r="AG166" s="161"/>
      <c r="AH166" s="161"/>
      <c r="AI166" s="161" t="b">
        <v>0</v>
      </c>
      <c r="AJ166" s="161" t="b">
        <v>0</v>
      </c>
      <c r="AK166" s="161" t="b">
        <v>0</v>
      </c>
      <c r="AL166" s="161" t="b">
        <v>0</v>
      </c>
      <c r="AM166" s="161"/>
      <c r="AN166" s="149"/>
      <c r="AO166" s="149"/>
      <c r="AP166" s="149"/>
      <c r="AQ166" s="149"/>
      <c r="AR166" s="149"/>
      <c r="AS166" s="149"/>
      <c r="AT166" s="149"/>
      <c r="AU166" s="149"/>
    </row>
    <row r="167">
      <c r="A167" s="176"/>
      <c r="B167" s="162">
        <v>3.0892863E7</v>
      </c>
      <c r="C167" s="201">
        <v>44463.91193269676</v>
      </c>
      <c r="D167" s="162" t="s">
        <v>3527</v>
      </c>
      <c r="E167" s="162" t="s">
        <v>3528</v>
      </c>
      <c r="F167" s="178">
        <v>30821.0</v>
      </c>
      <c r="G167" s="162" t="s">
        <v>391</v>
      </c>
      <c r="H167" s="162" t="s">
        <v>3529</v>
      </c>
      <c r="I167" s="162" t="s">
        <v>3530</v>
      </c>
      <c r="J167" s="162" t="s">
        <v>1646</v>
      </c>
      <c r="K167" s="162" t="s">
        <v>3531</v>
      </c>
      <c r="L167" s="162" t="s">
        <v>1634</v>
      </c>
      <c r="M167" s="162" t="s">
        <v>3527</v>
      </c>
      <c r="N167" s="162" t="s">
        <v>3532</v>
      </c>
      <c r="O167" s="162" t="s">
        <v>174</v>
      </c>
      <c r="P167" s="162" t="s">
        <v>3533</v>
      </c>
      <c r="Q167" s="162" t="s">
        <v>3534</v>
      </c>
      <c r="R167" s="161"/>
      <c r="S167" s="180" t="s">
        <v>3535</v>
      </c>
      <c r="T167" s="162" t="s">
        <v>3536</v>
      </c>
      <c r="U167" s="162" t="s">
        <v>1662</v>
      </c>
      <c r="V167" s="162" t="s">
        <v>3537</v>
      </c>
      <c r="W167" s="162" t="s">
        <v>1708</v>
      </c>
      <c r="X167" s="162">
        <v>1.16273733E9</v>
      </c>
      <c r="Y167" s="179" t="s">
        <v>2761</v>
      </c>
      <c r="Z167" s="179">
        <v>37.0</v>
      </c>
      <c r="AA167" s="161"/>
      <c r="AB167" s="162" t="s">
        <v>3538</v>
      </c>
      <c r="AC167" s="161"/>
      <c r="AD167" s="161"/>
      <c r="AE167" s="161"/>
      <c r="AF167" s="161"/>
      <c r="AG167" s="161"/>
      <c r="AH167" s="161"/>
      <c r="AI167" s="161" t="b">
        <v>0</v>
      </c>
      <c r="AJ167" s="161" t="b">
        <v>0</v>
      </c>
      <c r="AK167" s="161" t="b">
        <v>0</v>
      </c>
      <c r="AL167" s="161" t="b">
        <v>0</v>
      </c>
      <c r="AM167" s="161"/>
      <c r="AN167" s="149"/>
      <c r="AO167" s="149"/>
      <c r="AP167" s="149"/>
      <c r="AQ167" s="149"/>
      <c r="AR167" s="149"/>
      <c r="AS167" s="149"/>
      <c r="AT167" s="149"/>
      <c r="AU167" s="149"/>
    </row>
    <row r="168">
      <c r="A168" s="176"/>
      <c r="B168" s="162">
        <v>4.2850667E7</v>
      </c>
      <c r="C168" s="177">
        <v>44470.46375013889</v>
      </c>
      <c r="D168" s="162" t="s">
        <v>3539</v>
      </c>
      <c r="E168" s="162" t="s">
        <v>3540</v>
      </c>
      <c r="F168" s="178">
        <v>36833.0</v>
      </c>
      <c r="G168" s="162" t="s">
        <v>391</v>
      </c>
      <c r="H168" s="162" t="s">
        <v>2691</v>
      </c>
      <c r="I168" s="162" t="s">
        <v>3541</v>
      </c>
      <c r="J168" s="162" t="s">
        <v>1646</v>
      </c>
      <c r="K168" s="162" t="s">
        <v>3542</v>
      </c>
      <c r="L168" s="162" t="s">
        <v>1634</v>
      </c>
      <c r="M168" s="162" t="s">
        <v>3539</v>
      </c>
      <c r="N168" s="162" t="s">
        <v>3543</v>
      </c>
      <c r="O168" s="162" t="s">
        <v>174</v>
      </c>
      <c r="P168" s="162" t="s">
        <v>3544</v>
      </c>
      <c r="Q168" s="162" t="s">
        <v>1637</v>
      </c>
      <c r="R168" s="161"/>
      <c r="S168" s="180" t="s">
        <v>3545</v>
      </c>
      <c r="T168" s="162" t="s">
        <v>1661</v>
      </c>
      <c r="U168" s="162" t="s">
        <v>1685</v>
      </c>
      <c r="V168" s="162" t="s">
        <v>3546</v>
      </c>
      <c r="W168" s="162" t="s">
        <v>1884</v>
      </c>
      <c r="X168" s="162" t="s">
        <v>3547</v>
      </c>
      <c r="Y168" s="179" t="s">
        <v>3548</v>
      </c>
      <c r="Z168" s="179">
        <v>20.0</v>
      </c>
      <c r="AA168" s="161"/>
      <c r="AB168" s="161"/>
      <c r="AC168" s="161"/>
      <c r="AD168" s="162" t="s">
        <v>3503</v>
      </c>
      <c r="AE168" s="161"/>
      <c r="AF168" s="210">
        <v>44481.0</v>
      </c>
      <c r="AG168" s="185">
        <f>DATE(YEAR(AF168),MONTH(AF168)+1,DAY(AF168)+15)</f>
        <v>44527</v>
      </c>
      <c r="AH168" s="186">
        <f>DATE(YEAR(AF168),MONTH(AF168)+3,DAY(AF168))</f>
        <v>44573</v>
      </c>
      <c r="AI168" s="161" t="b">
        <v>0</v>
      </c>
      <c r="AJ168" s="161" t="b">
        <v>0</v>
      </c>
      <c r="AK168" s="161" t="b">
        <v>0</v>
      </c>
      <c r="AL168" s="161" t="b">
        <v>0</v>
      </c>
      <c r="AM168" s="161"/>
      <c r="AN168" s="149"/>
      <c r="AO168" s="149"/>
      <c r="AP168" s="149"/>
      <c r="AQ168" s="149"/>
      <c r="AR168" s="149"/>
      <c r="AS168" s="149"/>
      <c r="AT168" s="149"/>
      <c r="AU168" s="149"/>
    </row>
    <row r="169">
      <c r="A169" s="176"/>
      <c r="B169" s="162">
        <v>3.955558E7</v>
      </c>
      <c r="C169" s="177">
        <v>44473.66591993056</v>
      </c>
      <c r="D169" s="162" t="s">
        <v>3549</v>
      </c>
      <c r="E169" s="162" t="s">
        <v>3550</v>
      </c>
      <c r="F169" s="178">
        <v>34955.0</v>
      </c>
      <c r="G169" s="162" t="s">
        <v>2021</v>
      </c>
      <c r="H169" s="162" t="s">
        <v>3551</v>
      </c>
      <c r="I169" s="162" t="s">
        <v>3552</v>
      </c>
      <c r="J169" s="162" t="s">
        <v>1620</v>
      </c>
      <c r="K169" s="162" t="s">
        <v>3553</v>
      </c>
      <c r="L169" s="162" t="s">
        <v>1634</v>
      </c>
      <c r="M169" s="162" t="s">
        <v>3549</v>
      </c>
      <c r="N169" s="162" t="s">
        <v>3554</v>
      </c>
      <c r="O169" s="162" t="s">
        <v>174</v>
      </c>
      <c r="P169" s="162" t="s">
        <v>3555</v>
      </c>
      <c r="Q169" s="162" t="s">
        <v>1866</v>
      </c>
      <c r="R169" s="162" t="s">
        <v>1661</v>
      </c>
      <c r="S169" s="180" t="s">
        <v>3556</v>
      </c>
      <c r="T169" s="162" t="s">
        <v>2109</v>
      </c>
      <c r="U169" s="162" t="s">
        <v>3557</v>
      </c>
      <c r="V169" s="162" t="s">
        <v>3558</v>
      </c>
      <c r="W169" s="162" t="s">
        <v>3559</v>
      </c>
      <c r="X169" s="162" t="s">
        <v>3560</v>
      </c>
      <c r="Y169" s="179" t="s">
        <v>3561</v>
      </c>
      <c r="Z169" s="179">
        <v>26.0</v>
      </c>
      <c r="AA169" s="161"/>
      <c r="AB169" s="161"/>
      <c r="AC169" s="161"/>
      <c r="AD169" s="161"/>
      <c r="AE169" s="161"/>
      <c r="AF169" s="210"/>
      <c r="AG169" s="210"/>
      <c r="AH169" s="226"/>
      <c r="AI169" s="161" t="b">
        <v>0</v>
      </c>
      <c r="AJ169" s="161" t="b">
        <v>0</v>
      </c>
      <c r="AK169" s="161" t="b">
        <v>0</v>
      </c>
      <c r="AL169" s="161" t="b">
        <v>0</v>
      </c>
      <c r="AM169" s="161"/>
      <c r="AN169" s="149"/>
      <c r="AO169" s="149"/>
      <c r="AP169" s="149"/>
      <c r="AQ169" s="149"/>
      <c r="AR169" s="149"/>
      <c r="AS169" s="149"/>
      <c r="AT169" s="149"/>
      <c r="AU169" s="149"/>
    </row>
    <row r="170">
      <c r="A170" s="176"/>
      <c r="B170" s="162">
        <v>4.0011345E7</v>
      </c>
      <c r="C170" s="177">
        <v>44476.647133645834</v>
      </c>
      <c r="D170" s="162" t="s">
        <v>3562</v>
      </c>
      <c r="E170" s="162" t="s">
        <v>3563</v>
      </c>
      <c r="F170" s="178">
        <v>35369.0</v>
      </c>
      <c r="G170" s="162" t="s">
        <v>1677</v>
      </c>
      <c r="H170" s="162" t="s">
        <v>1795</v>
      </c>
      <c r="I170" s="162" t="s">
        <v>3564</v>
      </c>
      <c r="J170" s="162" t="s">
        <v>1620</v>
      </c>
      <c r="K170" s="162" t="s">
        <v>3565</v>
      </c>
      <c r="L170" s="162" t="s">
        <v>1622</v>
      </c>
      <c r="M170" s="162" t="s">
        <v>3566</v>
      </c>
      <c r="N170" s="162" t="s">
        <v>3567</v>
      </c>
      <c r="O170" s="162" t="s">
        <v>170</v>
      </c>
      <c r="P170" s="162" t="s">
        <v>3568</v>
      </c>
      <c r="Q170" s="162" t="s">
        <v>3569</v>
      </c>
      <c r="R170" s="161"/>
      <c r="S170" s="180" t="s">
        <v>3570</v>
      </c>
      <c r="T170" s="162" t="s">
        <v>3571</v>
      </c>
      <c r="U170" s="162" t="s">
        <v>1685</v>
      </c>
      <c r="V170" s="162" t="s">
        <v>3572</v>
      </c>
      <c r="W170" s="162" t="s">
        <v>3573</v>
      </c>
      <c r="X170" s="162" t="s">
        <v>3574</v>
      </c>
      <c r="Y170" s="179" t="s">
        <v>3575</v>
      </c>
      <c r="Z170" s="179">
        <v>24.0</v>
      </c>
      <c r="AA170" s="161"/>
      <c r="AB170" s="162" t="s">
        <v>3576</v>
      </c>
      <c r="AC170" s="161"/>
      <c r="AD170" s="162" t="s">
        <v>3577</v>
      </c>
      <c r="AE170" s="161"/>
      <c r="AF170" s="210">
        <v>44517.0</v>
      </c>
      <c r="AG170" s="185">
        <f>DATE(YEAR(AF170),MONTH(AF170)+1,DAY(AF170)+15)</f>
        <v>44562</v>
      </c>
      <c r="AH170" s="186">
        <f>DATE(YEAR(AF170),MONTH(AF170)+3,DAY(AF170))</f>
        <v>44609</v>
      </c>
      <c r="AI170" s="161" t="b">
        <v>0</v>
      </c>
      <c r="AJ170" s="161" t="b">
        <v>0</v>
      </c>
      <c r="AK170" s="161" t="b">
        <v>0</v>
      </c>
      <c r="AL170" s="161" t="b">
        <v>0</v>
      </c>
      <c r="AM170" s="161"/>
      <c r="AN170" s="149"/>
      <c r="AO170" s="149"/>
      <c r="AP170" s="149"/>
      <c r="AQ170" s="149"/>
      <c r="AR170" s="149"/>
      <c r="AS170" s="149"/>
      <c r="AT170" s="149"/>
      <c r="AU170" s="149"/>
    </row>
    <row r="171">
      <c r="A171" s="176"/>
      <c r="B171" s="162" t="s">
        <v>226</v>
      </c>
      <c r="C171" s="177">
        <v>44479.576253506944</v>
      </c>
      <c r="D171" s="162" t="s">
        <v>3578</v>
      </c>
      <c r="E171" s="162" t="s">
        <v>3579</v>
      </c>
      <c r="F171" s="178">
        <v>36863.0</v>
      </c>
      <c r="G171" s="162" t="s">
        <v>3580</v>
      </c>
      <c r="H171" s="162" t="s">
        <v>3581</v>
      </c>
      <c r="I171" s="162" t="s">
        <v>3582</v>
      </c>
      <c r="J171" s="162" t="s">
        <v>1620</v>
      </c>
      <c r="K171" s="162" t="s">
        <v>3583</v>
      </c>
      <c r="L171" s="162" t="s">
        <v>1668</v>
      </c>
      <c r="M171" s="162" t="s">
        <v>3578</v>
      </c>
      <c r="N171" s="162" t="s">
        <v>3584</v>
      </c>
      <c r="O171" s="162" t="s">
        <v>174</v>
      </c>
      <c r="P171" s="162" t="s">
        <v>3585</v>
      </c>
      <c r="Q171" s="162" t="s">
        <v>3585</v>
      </c>
      <c r="R171" s="162" t="s">
        <v>3586</v>
      </c>
      <c r="S171" s="180" t="s">
        <v>3587</v>
      </c>
      <c r="T171" s="162" t="s">
        <v>3588</v>
      </c>
      <c r="U171" s="162" t="s">
        <v>1685</v>
      </c>
      <c r="V171" s="162" t="s">
        <v>3589</v>
      </c>
      <c r="W171" s="162" t="s">
        <v>1708</v>
      </c>
      <c r="X171" s="162" t="s">
        <v>3590</v>
      </c>
      <c r="Y171" s="179" t="s">
        <v>1651</v>
      </c>
      <c r="Z171" s="179" t="s">
        <v>2908</v>
      </c>
      <c r="AA171" s="161"/>
      <c r="AB171" s="161"/>
      <c r="AC171" s="161"/>
      <c r="AD171" s="161"/>
      <c r="AE171" s="161"/>
      <c r="AF171" s="161"/>
      <c r="AG171" s="161"/>
      <c r="AH171" s="161"/>
      <c r="AI171" s="161" t="b">
        <v>0</v>
      </c>
      <c r="AJ171" s="161" t="b">
        <v>0</v>
      </c>
      <c r="AK171" s="161" t="b">
        <v>0</v>
      </c>
      <c r="AL171" s="161" t="b">
        <v>0</v>
      </c>
      <c r="AM171" s="161"/>
      <c r="AN171" s="149"/>
      <c r="AO171" s="149"/>
      <c r="AP171" s="149"/>
      <c r="AQ171" s="149"/>
      <c r="AR171" s="149"/>
      <c r="AS171" s="149"/>
      <c r="AT171" s="149"/>
      <c r="AU171" s="149"/>
    </row>
    <row r="172">
      <c r="A172" s="176"/>
      <c r="B172" s="162">
        <v>4.2998321E7</v>
      </c>
      <c r="C172" s="177">
        <v>44479.68708184028</v>
      </c>
      <c r="D172" s="162" t="s">
        <v>3591</v>
      </c>
      <c r="E172" s="218" t="s">
        <v>3592</v>
      </c>
      <c r="F172" s="178">
        <v>36957.0</v>
      </c>
      <c r="G172" s="162" t="s">
        <v>391</v>
      </c>
      <c r="H172" s="162" t="s">
        <v>3593</v>
      </c>
      <c r="I172" s="162">
        <v>1.124616523E9</v>
      </c>
      <c r="J172" s="162" t="s">
        <v>1620</v>
      </c>
      <c r="K172" s="162" t="s">
        <v>3594</v>
      </c>
      <c r="L172" s="162" t="s">
        <v>1668</v>
      </c>
      <c r="M172" s="162" t="s">
        <v>3591</v>
      </c>
      <c r="N172" s="162" t="s">
        <v>3595</v>
      </c>
      <c r="O172" s="162" t="s">
        <v>172</v>
      </c>
      <c r="P172" s="162" t="s">
        <v>3596</v>
      </c>
      <c r="Q172" s="162" t="s">
        <v>3596</v>
      </c>
      <c r="R172" s="161"/>
      <c r="S172" s="180" t="s">
        <v>3597</v>
      </c>
      <c r="T172" s="162" t="s">
        <v>1661</v>
      </c>
      <c r="U172" s="162" t="s">
        <v>1662</v>
      </c>
      <c r="V172" s="162" t="s">
        <v>3598</v>
      </c>
      <c r="W172" s="162" t="s">
        <v>1708</v>
      </c>
      <c r="X172" s="162">
        <v>1.139118931E9</v>
      </c>
      <c r="Y172" s="179" t="s">
        <v>2530</v>
      </c>
      <c r="Z172" s="179">
        <v>20.0</v>
      </c>
      <c r="AA172" s="161"/>
      <c r="AB172" s="161"/>
      <c r="AC172" s="161"/>
      <c r="AD172" s="161"/>
      <c r="AE172" s="161"/>
      <c r="AF172" s="161"/>
      <c r="AG172" s="161"/>
      <c r="AH172" s="161"/>
      <c r="AI172" s="161" t="b">
        <v>0</v>
      </c>
      <c r="AJ172" s="161" t="b">
        <v>0</v>
      </c>
      <c r="AK172" s="161" t="b">
        <v>0</v>
      </c>
      <c r="AL172" s="161" t="b">
        <v>0</v>
      </c>
      <c r="AM172" s="161"/>
      <c r="AN172" s="149"/>
      <c r="AO172" s="149"/>
      <c r="AP172" s="149"/>
      <c r="AQ172" s="149"/>
      <c r="AR172" s="149"/>
      <c r="AS172" s="149"/>
      <c r="AT172" s="149"/>
      <c r="AU172" s="149"/>
    </row>
    <row r="173">
      <c r="A173" s="176"/>
      <c r="B173" s="162">
        <v>3.6806115E7</v>
      </c>
      <c r="C173" s="177">
        <v>44481.61167146991</v>
      </c>
      <c r="D173" s="162" t="s">
        <v>3599</v>
      </c>
      <c r="E173" s="162" t="s">
        <v>3600</v>
      </c>
      <c r="F173" s="178">
        <v>33699.0</v>
      </c>
      <c r="G173" s="162" t="s">
        <v>391</v>
      </c>
      <c r="H173" s="162" t="s">
        <v>1795</v>
      </c>
      <c r="I173" s="162" t="s">
        <v>3601</v>
      </c>
      <c r="J173" s="162" t="s">
        <v>1620</v>
      </c>
      <c r="K173" s="162" t="s">
        <v>2473</v>
      </c>
      <c r="L173" s="162" t="s">
        <v>1634</v>
      </c>
      <c r="M173" s="162" t="s">
        <v>3599</v>
      </c>
      <c r="N173" s="162" t="s">
        <v>3602</v>
      </c>
      <c r="O173" s="162" t="s">
        <v>174</v>
      </c>
      <c r="P173" s="162" t="s">
        <v>3603</v>
      </c>
      <c r="Q173" s="162" t="s">
        <v>1651</v>
      </c>
      <c r="R173" s="161"/>
      <c r="S173" s="180" t="s">
        <v>3604</v>
      </c>
      <c r="T173" s="162" t="s">
        <v>3605</v>
      </c>
      <c r="U173" s="162" t="s">
        <v>1685</v>
      </c>
      <c r="V173" s="162" t="s">
        <v>3606</v>
      </c>
      <c r="W173" s="162" t="s">
        <v>1708</v>
      </c>
      <c r="X173" s="162" t="s">
        <v>3607</v>
      </c>
      <c r="Y173" s="179" t="s">
        <v>1651</v>
      </c>
      <c r="Z173" s="179">
        <v>29.0</v>
      </c>
      <c r="AA173" s="161"/>
      <c r="AB173" s="162" t="s">
        <v>3608</v>
      </c>
      <c r="AC173" s="161"/>
      <c r="AD173" s="161"/>
      <c r="AE173" s="161"/>
      <c r="AF173" s="161"/>
      <c r="AG173" s="161"/>
      <c r="AH173" s="161"/>
      <c r="AI173" s="161" t="b">
        <v>0</v>
      </c>
      <c r="AJ173" s="161" t="b">
        <v>0</v>
      </c>
      <c r="AK173" s="161" t="b">
        <v>0</v>
      </c>
      <c r="AL173" s="161" t="b">
        <v>0</v>
      </c>
      <c r="AM173" s="161"/>
      <c r="AN173" s="149"/>
      <c r="AO173" s="149"/>
      <c r="AP173" s="149"/>
      <c r="AQ173" s="149"/>
      <c r="AR173" s="149"/>
      <c r="AS173" s="149"/>
      <c r="AT173" s="149"/>
      <c r="AU173" s="149"/>
    </row>
    <row r="174">
      <c r="A174" s="176"/>
      <c r="B174" s="162">
        <v>3.1538235E7</v>
      </c>
      <c r="C174" s="177">
        <v>44482.408182314815</v>
      </c>
      <c r="D174" s="162" t="s">
        <v>3609</v>
      </c>
      <c r="E174" s="162" t="s">
        <v>3610</v>
      </c>
      <c r="F174" s="178">
        <v>31015.0</v>
      </c>
      <c r="G174" s="162" t="s">
        <v>391</v>
      </c>
      <c r="H174" s="162" t="s">
        <v>3611</v>
      </c>
      <c r="I174" s="162" t="s">
        <v>3612</v>
      </c>
      <c r="J174" s="162" t="s">
        <v>1620</v>
      </c>
      <c r="K174" s="162" t="s">
        <v>1877</v>
      </c>
      <c r="L174" s="162" t="s">
        <v>1622</v>
      </c>
      <c r="M174" s="162" t="s">
        <v>3613</v>
      </c>
      <c r="N174" s="162" t="s">
        <v>3614</v>
      </c>
      <c r="O174" s="162" t="s">
        <v>170</v>
      </c>
      <c r="P174" s="162" t="s">
        <v>3615</v>
      </c>
      <c r="Q174" s="162" t="s">
        <v>3616</v>
      </c>
      <c r="R174" s="162" t="s">
        <v>3617</v>
      </c>
      <c r="S174" s="180" t="s">
        <v>3618</v>
      </c>
      <c r="T174" s="162" t="s">
        <v>1661</v>
      </c>
      <c r="U174" s="162" t="s">
        <v>1788</v>
      </c>
      <c r="V174" s="162" t="s">
        <v>3619</v>
      </c>
      <c r="W174" s="162" t="s">
        <v>3620</v>
      </c>
      <c r="X174" s="162" t="s">
        <v>3621</v>
      </c>
      <c r="Y174" s="179" t="s">
        <v>1792</v>
      </c>
      <c r="Z174" s="179">
        <v>36.0</v>
      </c>
      <c r="AA174" s="161"/>
      <c r="AB174" s="161"/>
      <c r="AC174" s="161"/>
      <c r="AD174" s="161"/>
      <c r="AE174" s="161"/>
      <c r="AF174" s="161"/>
      <c r="AG174" s="161"/>
      <c r="AH174" s="161"/>
      <c r="AI174" s="161" t="b">
        <v>0</v>
      </c>
      <c r="AJ174" s="161" t="b">
        <v>0</v>
      </c>
      <c r="AK174" s="161" t="b">
        <v>0</v>
      </c>
      <c r="AL174" s="161" t="b">
        <v>0</v>
      </c>
      <c r="AM174" s="161"/>
      <c r="AN174" s="149"/>
      <c r="AO174" s="149"/>
      <c r="AP174" s="149"/>
      <c r="AQ174" s="149"/>
      <c r="AR174" s="149"/>
      <c r="AS174" s="149"/>
      <c r="AT174" s="149"/>
      <c r="AU174" s="149"/>
    </row>
    <row r="175">
      <c r="A175" s="176"/>
      <c r="B175" s="162">
        <v>9.4438E7</v>
      </c>
      <c r="C175" s="177">
        <v>44483.1078330787</v>
      </c>
      <c r="D175" s="162" t="s">
        <v>3622</v>
      </c>
      <c r="E175" s="162" t="s">
        <v>3623</v>
      </c>
      <c r="F175" s="178">
        <v>32413.0</v>
      </c>
      <c r="G175" s="162" t="s">
        <v>2864</v>
      </c>
      <c r="H175" s="162" t="s">
        <v>2691</v>
      </c>
      <c r="I175" s="162" t="s">
        <v>3624</v>
      </c>
      <c r="J175" s="162" t="s">
        <v>1620</v>
      </c>
      <c r="K175" s="162" t="s">
        <v>3625</v>
      </c>
      <c r="L175" s="162" t="s">
        <v>1622</v>
      </c>
      <c r="M175" s="162" t="s">
        <v>3622</v>
      </c>
      <c r="N175" s="162" t="s">
        <v>3626</v>
      </c>
      <c r="O175" s="162" t="s">
        <v>174</v>
      </c>
      <c r="P175" s="162" t="s">
        <v>3627</v>
      </c>
      <c r="Q175" s="162" t="s">
        <v>3628</v>
      </c>
      <c r="R175" s="161"/>
      <c r="S175" s="180" t="s">
        <v>3629</v>
      </c>
      <c r="T175" s="162" t="s">
        <v>3630</v>
      </c>
      <c r="U175" s="162" t="s">
        <v>1662</v>
      </c>
      <c r="V175" s="162" t="s">
        <v>3631</v>
      </c>
      <c r="W175" s="162" t="s">
        <v>1723</v>
      </c>
      <c r="X175" s="162" t="s">
        <v>3632</v>
      </c>
      <c r="Y175" s="179" t="s">
        <v>1737</v>
      </c>
      <c r="Z175" s="179">
        <v>33.0</v>
      </c>
      <c r="AA175" s="161"/>
      <c r="AB175" s="162" t="s">
        <v>3633</v>
      </c>
      <c r="AC175" s="161"/>
      <c r="AD175" s="161"/>
      <c r="AE175" s="161"/>
      <c r="AF175" s="161"/>
      <c r="AG175" s="161"/>
      <c r="AH175" s="161"/>
      <c r="AI175" s="161" t="b">
        <v>0</v>
      </c>
      <c r="AJ175" s="161" t="b">
        <v>0</v>
      </c>
      <c r="AK175" s="161" t="b">
        <v>0</v>
      </c>
      <c r="AL175" s="161" t="b">
        <v>0</v>
      </c>
      <c r="AM175" s="161"/>
      <c r="AN175" s="149"/>
      <c r="AO175" s="149"/>
      <c r="AP175" s="149"/>
      <c r="AQ175" s="149"/>
      <c r="AR175" s="149"/>
      <c r="AS175" s="149"/>
      <c r="AT175" s="149"/>
      <c r="AU175" s="149"/>
    </row>
    <row r="176">
      <c r="A176" s="176"/>
      <c r="B176" s="162">
        <v>3.0281398E7</v>
      </c>
      <c r="C176" s="177">
        <v>44483.48002829861</v>
      </c>
      <c r="D176" s="162" t="s">
        <v>3634</v>
      </c>
      <c r="E176" s="162" t="s">
        <v>3635</v>
      </c>
      <c r="F176" s="178" t="s">
        <v>3636</v>
      </c>
      <c r="G176" s="162" t="s">
        <v>1755</v>
      </c>
      <c r="H176" s="220" t="s">
        <v>3195</v>
      </c>
      <c r="I176" s="162" t="s">
        <v>3637</v>
      </c>
      <c r="J176" s="162" t="s">
        <v>1646</v>
      </c>
      <c r="K176" s="162" t="s">
        <v>3638</v>
      </c>
      <c r="L176" s="162" t="s">
        <v>1680</v>
      </c>
      <c r="M176" s="162" t="s">
        <v>3634</v>
      </c>
      <c r="N176" s="162" t="s">
        <v>3639</v>
      </c>
      <c r="O176" s="162" t="s">
        <v>174</v>
      </c>
      <c r="P176" s="162" t="s">
        <v>1637</v>
      </c>
      <c r="Q176" s="162" t="s">
        <v>1637</v>
      </c>
      <c r="R176" s="161"/>
      <c r="S176" s="180" t="s">
        <v>3640</v>
      </c>
      <c r="T176" s="162" t="s">
        <v>3641</v>
      </c>
      <c r="U176" s="162" t="s">
        <v>1662</v>
      </c>
      <c r="V176" s="162" t="s">
        <v>3642</v>
      </c>
      <c r="W176" s="162" t="s">
        <v>1884</v>
      </c>
      <c r="X176" s="162" t="s">
        <v>3643</v>
      </c>
      <c r="Y176" s="179" t="s">
        <v>1737</v>
      </c>
      <c r="Z176" s="179">
        <v>38.0</v>
      </c>
      <c r="AA176" s="161"/>
      <c r="AB176" s="161"/>
      <c r="AC176" s="161"/>
      <c r="AD176" s="161"/>
      <c r="AE176" s="161"/>
      <c r="AF176" s="161"/>
      <c r="AG176" s="161"/>
      <c r="AH176" s="161"/>
      <c r="AI176" s="161" t="b">
        <v>0</v>
      </c>
      <c r="AJ176" s="161" t="b">
        <v>0</v>
      </c>
      <c r="AK176" s="161" t="b">
        <v>0</v>
      </c>
      <c r="AL176" s="161" t="b">
        <v>0</v>
      </c>
      <c r="AM176" s="161"/>
      <c r="AN176" s="149"/>
      <c r="AO176" s="149"/>
      <c r="AP176" s="149"/>
      <c r="AQ176" s="149"/>
      <c r="AR176" s="149"/>
      <c r="AS176" s="149"/>
      <c r="AT176" s="149"/>
      <c r="AU176" s="149"/>
    </row>
    <row r="177">
      <c r="A177" s="176"/>
      <c r="B177" s="162">
        <v>2.2344613E7</v>
      </c>
      <c r="C177" s="177">
        <v>44483.89884879629</v>
      </c>
      <c r="D177" s="162" t="s">
        <v>3644</v>
      </c>
      <c r="E177" s="162" t="s">
        <v>3645</v>
      </c>
      <c r="F177" s="178">
        <v>26325.0</v>
      </c>
      <c r="G177" s="162" t="s">
        <v>674</v>
      </c>
      <c r="H177" s="162" t="s">
        <v>3479</v>
      </c>
      <c r="I177" s="162" t="s">
        <v>3646</v>
      </c>
      <c r="J177" s="162" t="s">
        <v>1620</v>
      </c>
      <c r="K177" s="162" t="s">
        <v>3647</v>
      </c>
      <c r="L177" s="162" t="s">
        <v>1668</v>
      </c>
      <c r="M177" s="162" t="s">
        <v>3648</v>
      </c>
      <c r="N177" s="162" t="s">
        <v>3649</v>
      </c>
      <c r="O177" s="162" t="s">
        <v>172</v>
      </c>
      <c r="P177" s="162" t="s">
        <v>3650</v>
      </c>
      <c r="Q177" s="162" t="s">
        <v>1637</v>
      </c>
      <c r="R177" s="161"/>
      <c r="S177" s="180" t="s">
        <v>3651</v>
      </c>
      <c r="T177" s="162" t="s">
        <v>1747</v>
      </c>
      <c r="U177" s="162" t="s">
        <v>3652</v>
      </c>
      <c r="V177" s="162" t="s">
        <v>3653</v>
      </c>
      <c r="W177" s="162" t="s">
        <v>1915</v>
      </c>
      <c r="X177" s="162">
        <v>5.491161350705E12</v>
      </c>
      <c r="Y177" s="179" t="s">
        <v>2073</v>
      </c>
      <c r="Z177" s="179">
        <v>49.0</v>
      </c>
      <c r="AA177" s="161"/>
      <c r="AB177" s="161"/>
      <c r="AC177" s="161"/>
      <c r="AD177" s="161"/>
      <c r="AE177" s="161"/>
      <c r="AF177" s="161"/>
      <c r="AG177" s="161"/>
      <c r="AH177" s="161"/>
      <c r="AI177" s="161" t="b">
        <v>0</v>
      </c>
      <c r="AJ177" s="161" t="b">
        <v>0</v>
      </c>
      <c r="AK177" s="161" t="b">
        <v>0</v>
      </c>
      <c r="AL177" s="161" t="b">
        <v>0</v>
      </c>
      <c r="AM177" s="161"/>
      <c r="AN177" s="149"/>
      <c r="AO177" s="149"/>
      <c r="AP177" s="149"/>
      <c r="AQ177" s="149"/>
      <c r="AR177" s="149"/>
      <c r="AS177" s="149"/>
      <c r="AT177" s="149"/>
      <c r="AU177" s="149"/>
    </row>
    <row r="178">
      <c r="A178" s="176"/>
      <c r="B178" s="162">
        <v>4.4833846E7</v>
      </c>
      <c r="C178" s="177">
        <v>44487.83649236111</v>
      </c>
      <c r="D178" s="162" t="s">
        <v>3654</v>
      </c>
      <c r="E178" s="162" t="s">
        <v>3655</v>
      </c>
      <c r="F178" s="178">
        <v>37784.0</v>
      </c>
      <c r="G178" s="162" t="s">
        <v>674</v>
      </c>
      <c r="H178" s="162" t="s">
        <v>3294</v>
      </c>
      <c r="I178" s="162" t="s">
        <v>3656</v>
      </c>
      <c r="J178" s="162" t="s">
        <v>1620</v>
      </c>
      <c r="K178" s="162" t="s">
        <v>3657</v>
      </c>
      <c r="L178" s="162" t="s">
        <v>1668</v>
      </c>
      <c r="M178" s="162" t="s">
        <v>3658</v>
      </c>
      <c r="N178" s="162" t="s">
        <v>3659</v>
      </c>
      <c r="O178" s="162" t="s">
        <v>174</v>
      </c>
      <c r="P178" s="162" t="s">
        <v>3660</v>
      </c>
      <c r="Q178" s="162" t="s">
        <v>1637</v>
      </c>
      <c r="R178" s="162" t="s">
        <v>3661</v>
      </c>
      <c r="S178" s="180" t="s">
        <v>3662</v>
      </c>
      <c r="T178" s="162" t="s">
        <v>3663</v>
      </c>
      <c r="U178" s="162" t="s">
        <v>3664</v>
      </c>
      <c r="V178" s="162" t="s">
        <v>3665</v>
      </c>
      <c r="W178" s="162" t="s">
        <v>1708</v>
      </c>
      <c r="X178" s="162" t="s">
        <v>3666</v>
      </c>
      <c r="Y178" s="179" t="s">
        <v>3667</v>
      </c>
      <c r="Z178" s="179">
        <v>18.0</v>
      </c>
      <c r="AA178" s="161"/>
      <c r="AB178" s="162"/>
      <c r="AC178" s="161"/>
      <c r="AD178" s="162" t="s">
        <v>3668</v>
      </c>
      <c r="AE178" s="161"/>
      <c r="AF178" s="202">
        <v>44698.0</v>
      </c>
      <c r="AG178" s="161"/>
      <c r="AH178" s="161"/>
      <c r="AI178" s="161" t="b">
        <v>0</v>
      </c>
      <c r="AJ178" s="161" t="b">
        <v>0</v>
      </c>
      <c r="AK178" s="161" t="b">
        <v>0</v>
      </c>
      <c r="AL178" s="161" t="b">
        <v>0</v>
      </c>
      <c r="AM178" s="161"/>
      <c r="AN178" s="149"/>
      <c r="AO178" s="149"/>
      <c r="AP178" s="149"/>
      <c r="AQ178" s="149"/>
      <c r="AR178" s="149"/>
      <c r="AS178" s="149"/>
      <c r="AT178" s="149"/>
      <c r="AU178" s="149"/>
    </row>
    <row r="179">
      <c r="A179" s="176"/>
      <c r="B179" s="162">
        <v>4.2575737E7</v>
      </c>
      <c r="C179" s="177">
        <v>44489.68237913195</v>
      </c>
      <c r="D179" s="162" t="s">
        <v>3669</v>
      </c>
      <c r="E179" s="162" t="s">
        <v>3670</v>
      </c>
      <c r="F179" s="178">
        <v>36617.0</v>
      </c>
      <c r="G179" s="162" t="s">
        <v>391</v>
      </c>
      <c r="H179" s="162" t="s">
        <v>1887</v>
      </c>
      <c r="I179" s="162" t="s">
        <v>3671</v>
      </c>
      <c r="J179" s="162" t="s">
        <v>1620</v>
      </c>
      <c r="K179" s="162" t="s">
        <v>3672</v>
      </c>
      <c r="L179" s="162" t="s">
        <v>1680</v>
      </c>
      <c r="M179" s="162" t="s">
        <v>3673</v>
      </c>
      <c r="N179" s="162" t="s">
        <v>3674</v>
      </c>
      <c r="O179" s="162" t="s">
        <v>158</v>
      </c>
      <c r="P179" s="162" t="s">
        <v>3675</v>
      </c>
      <c r="Q179" s="162" t="s">
        <v>1745</v>
      </c>
      <c r="R179" s="161"/>
      <c r="S179" s="180" t="s">
        <v>3676</v>
      </c>
      <c r="T179" s="162" t="s">
        <v>3677</v>
      </c>
      <c r="U179" s="162" t="s">
        <v>1662</v>
      </c>
      <c r="V179" s="162" t="s">
        <v>3678</v>
      </c>
      <c r="W179" s="162" t="s">
        <v>1790</v>
      </c>
      <c r="X179" s="162">
        <v>1.13581609E9</v>
      </c>
      <c r="Y179" s="179" t="s">
        <v>1792</v>
      </c>
      <c r="Z179" s="179">
        <v>21.0</v>
      </c>
      <c r="AA179" s="161"/>
      <c r="AB179" s="162" t="s">
        <v>1918</v>
      </c>
      <c r="AC179" s="161"/>
      <c r="AD179" s="161"/>
      <c r="AE179" s="161"/>
      <c r="AF179" s="161"/>
      <c r="AG179" s="161"/>
      <c r="AH179" s="161"/>
      <c r="AI179" s="161" t="b">
        <v>0</v>
      </c>
      <c r="AJ179" s="161" t="b">
        <v>0</v>
      </c>
      <c r="AK179" s="161" t="b">
        <v>0</v>
      </c>
      <c r="AL179" s="161" t="b">
        <v>0</v>
      </c>
      <c r="AM179" s="161"/>
      <c r="AN179" s="149"/>
      <c r="AO179" s="149"/>
      <c r="AP179" s="149"/>
      <c r="AQ179" s="149"/>
      <c r="AR179" s="149"/>
      <c r="AS179" s="149"/>
      <c r="AT179" s="149"/>
      <c r="AU179" s="149"/>
    </row>
    <row r="180">
      <c r="A180" s="176"/>
      <c r="B180" s="162">
        <v>4.1662982E7</v>
      </c>
      <c r="C180" s="177">
        <v>44493.43890850694</v>
      </c>
      <c r="D180" s="162" t="s">
        <v>3679</v>
      </c>
      <c r="E180" s="162" t="s">
        <v>3680</v>
      </c>
      <c r="F180" s="178">
        <v>31065.0</v>
      </c>
      <c r="G180" s="162" t="s">
        <v>2714</v>
      </c>
      <c r="H180" s="162" t="s">
        <v>3681</v>
      </c>
      <c r="I180" s="162" t="s">
        <v>3682</v>
      </c>
      <c r="J180" s="162" t="s">
        <v>1620</v>
      </c>
      <c r="K180" s="162" t="s">
        <v>3683</v>
      </c>
      <c r="L180" s="162" t="s">
        <v>1622</v>
      </c>
      <c r="M180" s="162" t="s">
        <v>3679</v>
      </c>
      <c r="N180" s="162" t="s">
        <v>3684</v>
      </c>
      <c r="O180" s="162" t="s">
        <v>174</v>
      </c>
      <c r="P180" s="162" t="s">
        <v>3685</v>
      </c>
      <c r="Q180" s="162" t="s">
        <v>3686</v>
      </c>
      <c r="R180" s="162" t="s">
        <v>3687</v>
      </c>
      <c r="S180" s="180" t="s">
        <v>3688</v>
      </c>
      <c r="T180" s="162" t="s">
        <v>3689</v>
      </c>
      <c r="U180" s="162" t="s">
        <v>1662</v>
      </c>
      <c r="V180" s="162" t="s">
        <v>3690</v>
      </c>
      <c r="W180" s="162" t="s">
        <v>1884</v>
      </c>
      <c r="X180" s="162" t="s">
        <v>3691</v>
      </c>
      <c r="Y180" s="179" t="s">
        <v>3692</v>
      </c>
      <c r="Z180" s="179">
        <v>36.0</v>
      </c>
      <c r="AA180" s="161"/>
      <c r="AB180" s="161"/>
      <c r="AC180" s="161"/>
      <c r="AD180" s="161"/>
      <c r="AE180" s="161"/>
      <c r="AF180" s="161"/>
      <c r="AG180" s="161"/>
      <c r="AH180" s="161"/>
      <c r="AI180" s="161" t="b">
        <v>0</v>
      </c>
      <c r="AJ180" s="161" t="b">
        <v>0</v>
      </c>
      <c r="AK180" s="161" t="b">
        <v>0</v>
      </c>
      <c r="AL180" s="161" t="b">
        <v>0</v>
      </c>
      <c r="AM180" s="161"/>
      <c r="AN180" s="149"/>
      <c r="AO180" s="149"/>
      <c r="AP180" s="149"/>
      <c r="AQ180" s="149"/>
      <c r="AR180" s="149"/>
      <c r="AS180" s="149"/>
      <c r="AT180" s="149"/>
      <c r="AU180" s="149"/>
    </row>
    <row r="181">
      <c r="A181" s="227"/>
      <c r="B181" s="179">
        <v>3.7767046E7</v>
      </c>
      <c r="C181" s="177">
        <v>44494.793415520835</v>
      </c>
      <c r="D181" s="162" t="s">
        <v>3693</v>
      </c>
      <c r="E181" s="179" t="s">
        <v>3694</v>
      </c>
      <c r="F181" s="228">
        <v>34260.0</v>
      </c>
      <c r="G181" s="179" t="s">
        <v>391</v>
      </c>
      <c r="H181" s="220" t="s">
        <v>2022</v>
      </c>
      <c r="I181" s="162" t="s">
        <v>3695</v>
      </c>
      <c r="J181" s="162" t="s">
        <v>1620</v>
      </c>
      <c r="K181" s="162" t="s">
        <v>3696</v>
      </c>
      <c r="L181" s="162" t="s">
        <v>1622</v>
      </c>
      <c r="M181" s="162" t="s">
        <v>3693</v>
      </c>
      <c r="N181" s="162" t="s">
        <v>3697</v>
      </c>
      <c r="O181" s="162" t="s">
        <v>158</v>
      </c>
      <c r="P181" s="162" t="s">
        <v>3698</v>
      </c>
      <c r="Q181" s="162" t="s">
        <v>1880</v>
      </c>
      <c r="R181" s="161"/>
      <c r="S181" s="180" t="s">
        <v>3699</v>
      </c>
      <c r="T181" s="162" t="s">
        <v>3700</v>
      </c>
      <c r="U181" s="162" t="s">
        <v>1662</v>
      </c>
      <c r="V181" s="162" t="s">
        <v>3701</v>
      </c>
      <c r="W181" s="162" t="s">
        <v>1884</v>
      </c>
      <c r="X181" s="162">
        <v>2.945546592E9</v>
      </c>
      <c r="Y181" s="179" t="s">
        <v>3702</v>
      </c>
      <c r="Z181" s="179">
        <v>28.0</v>
      </c>
      <c r="AA181" s="161"/>
      <c r="AB181" s="162" t="s">
        <v>3238</v>
      </c>
      <c r="AC181" s="161"/>
      <c r="AD181" s="161"/>
      <c r="AE181" s="161"/>
      <c r="AF181" s="161"/>
      <c r="AG181" s="161"/>
      <c r="AH181" s="161"/>
      <c r="AI181" s="161" t="b">
        <v>0</v>
      </c>
      <c r="AJ181" s="161" t="b">
        <v>0</v>
      </c>
      <c r="AK181" s="161" t="b">
        <v>0</v>
      </c>
      <c r="AL181" s="161" t="b">
        <v>0</v>
      </c>
      <c r="AM181" s="161"/>
      <c r="AN181" s="149"/>
      <c r="AO181" s="149"/>
      <c r="AP181" s="149"/>
      <c r="AQ181" s="149"/>
      <c r="AR181" s="149"/>
      <c r="AS181" s="149"/>
      <c r="AT181" s="149"/>
      <c r="AU181" s="149"/>
    </row>
    <row r="182">
      <c r="A182" s="176"/>
      <c r="B182" s="162">
        <v>4.0009293E7</v>
      </c>
      <c r="C182" s="177">
        <v>44496.80198655093</v>
      </c>
      <c r="D182" s="162" t="s">
        <v>3703</v>
      </c>
      <c r="E182" s="218" t="s">
        <v>3704</v>
      </c>
      <c r="F182" s="178">
        <v>35426.0</v>
      </c>
      <c r="G182" s="162" t="s">
        <v>391</v>
      </c>
      <c r="H182" s="162" t="s">
        <v>1756</v>
      </c>
      <c r="I182" s="162" t="s">
        <v>3705</v>
      </c>
      <c r="J182" s="162" t="s">
        <v>1620</v>
      </c>
      <c r="K182" s="162" t="s">
        <v>3706</v>
      </c>
      <c r="L182" s="162" t="s">
        <v>1634</v>
      </c>
      <c r="M182" s="162" t="s">
        <v>3703</v>
      </c>
      <c r="N182" s="162" t="s">
        <v>3707</v>
      </c>
      <c r="O182" s="162" t="s">
        <v>170</v>
      </c>
      <c r="P182" s="162" t="s">
        <v>3708</v>
      </c>
      <c r="Q182" s="162" t="s">
        <v>1637</v>
      </c>
      <c r="R182" s="161"/>
      <c r="S182" s="180" t="s">
        <v>3709</v>
      </c>
      <c r="T182" s="162" t="s">
        <v>3710</v>
      </c>
      <c r="U182" s="162" t="s">
        <v>1685</v>
      </c>
      <c r="V182" s="162" t="s">
        <v>3711</v>
      </c>
      <c r="W182" s="162" t="s">
        <v>1790</v>
      </c>
      <c r="X182" s="162">
        <v>1.169914582E9</v>
      </c>
      <c r="Y182" s="179" t="s">
        <v>2159</v>
      </c>
      <c r="Z182" s="179">
        <v>24.0</v>
      </c>
      <c r="AA182" s="161"/>
      <c r="AB182" s="162" t="s">
        <v>3712</v>
      </c>
      <c r="AC182" s="161"/>
      <c r="AD182" s="162" t="s">
        <v>3577</v>
      </c>
      <c r="AE182" s="161"/>
      <c r="AF182" s="210">
        <v>44517.0</v>
      </c>
      <c r="AG182" s="229">
        <f>DATE(YEAR(AF182),MONTH(AF182)+1,DAY(AF182)+15)</f>
        <v>44562</v>
      </c>
      <c r="AH182" s="230">
        <f>DATE(YEAR(AF182),MONTH(AF182)+3,DAY(AF182))</f>
        <v>44609</v>
      </c>
      <c r="AI182" s="161" t="b">
        <v>0</v>
      </c>
      <c r="AJ182" s="161" t="b">
        <v>0</v>
      </c>
      <c r="AK182" s="161" t="b">
        <v>0</v>
      </c>
      <c r="AL182" s="161" t="b">
        <v>0</v>
      </c>
      <c r="AM182" s="161"/>
      <c r="AN182" s="149"/>
      <c r="AO182" s="149"/>
      <c r="AP182" s="149"/>
      <c r="AQ182" s="149"/>
      <c r="AR182" s="149"/>
      <c r="AS182" s="149"/>
      <c r="AT182" s="149"/>
      <c r="AU182" s="149"/>
    </row>
    <row r="183">
      <c r="A183" s="176"/>
      <c r="B183" s="162">
        <v>4.4829542E7</v>
      </c>
      <c r="C183" s="177">
        <v>44496.84096958333</v>
      </c>
      <c r="D183" s="162" t="s">
        <v>3713</v>
      </c>
      <c r="E183" s="162" t="s">
        <v>3714</v>
      </c>
      <c r="F183" s="178">
        <v>37779.0</v>
      </c>
      <c r="G183" s="162" t="s">
        <v>2021</v>
      </c>
      <c r="H183" s="162" t="s">
        <v>1678</v>
      </c>
      <c r="I183" s="162" t="s">
        <v>3715</v>
      </c>
      <c r="J183" s="162" t="s">
        <v>1620</v>
      </c>
      <c r="K183" s="162" t="s">
        <v>3716</v>
      </c>
      <c r="L183" s="162" t="s">
        <v>1634</v>
      </c>
      <c r="M183" s="162" t="s">
        <v>3713</v>
      </c>
      <c r="N183" s="162" t="s">
        <v>3717</v>
      </c>
      <c r="O183" s="162" t="s">
        <v>170</v>
      </c>
      <c r="P183" s="162" t="s">
        <v>3718</v>
      </c>
      <c r="Q183" s="162" t="s">
        <v>1651</v>
      </c>
      <c r="R183" s="162" t="s">
        <v>3719</v>
      </c>
      <c r="S183" s="180" t="s">
        <v>3720</v>
      </c>
      <c r="T183" s="162" t="s">
        <v>1661</v>
      </c>
      <c r="U183" s="162" t="s">
        <v>3721</v>
      </c>
      <c r="V183" s="162" t="s">
        <v>3722</v>
      </c>
      <c r="W183" s="162" t="s">
        <v>2322</v>
      </c>
      <c r="X183" s="162" t="s">
        <v>3715</v>
      </c>
      <c r="Y183" s="179" t="s">
        <v>3723</v>
      </c>
      <c r="Z183" s="179">
        <v>18.0</v>
      </c>
      <c r="AA183" s="161"/>
      <c r="AB183" s="162" t="s">
        <v>3724</v>
      </c>
      <c r="AC183" s="161"/>
      <c r="AD183" s="161"/>
      <c r="AE183" s="161"/>
      <c r="AF183" s="161"/>
      <c r="AG183" s="229"/>
      <c r="AH183" s="231"/>
      <c r="AI183" s="161" t="b">
        <v>0</v>
      </c>
      <c r="AJ183" s="161" t="b">
        <v>0</v>
      </c>
      <c r="AK183" s="161" t="b">
        <v>0</v>
      </c>
      <c r="AL183" s="161" t="b">
        <v>0</v>
      </c>
      <c r="AM183" s="161"/>
      <c r="AN183" s="149"/>
      <c r="AO183" s="149"/>
      <c r="AP183" s="149"/>
      <c r="AQ183" s="149"/>
      <c r="AR183" s="149"/>
      <c r="AS183" s="149"/>
      <c r="AT183" s="149"/>
      <c r="AU183" s="149"/>
    </row>
    <row r="184">
      <c r="A184" s="176"/>
      <c r="B184" s="162">
        <v>3.4893148E7</v>
      </c>
      <c r="C184" s="177">
        <v>44497.89046481482</v>
      </c>
      <c r="D184" s="162" t="s">
        <v>3725</v>
      </c>
      <c r="E184" s="162" t="s">
        <v>3726</v>
      </c>
      <c r="F184" s="178">
        <v>33339.0</v>
      </c>
      <c r="G184" s="162" t="s">
        <v>1755</v>
      </c>
      <c r="H184" s="162" t="s">
        <v>3727</v>
      </c>
      <c r="I184" s="162">
        <v>1.159023866E9</v>
      </c>
      <c r="J184" s="162" t="s">
        <v>1646</v>
      </c>
      <c r="K184" s="162" t="s">
        <v>2092</v>
      </c>
      <c r="L184" s="162" t="s">
        <v>1622</v>
      </c>
      <c r="M184" s="162" t="s">
        <v>3728</v>
      </c>
      <c r="N184" s="162" t="s">
        <v>3729</v>
      </c>
      <c r="O184" s="162" t="s">
        <v>174</v>
      </c>
      <c r="P184" s="162" t="s">
        <v>3730</v>
      </c>
      <c r="Q184" s="162" t="s">
        <v>1651</v>
      </c>
      <c r="R184" s="162" t="s">
        <v>3731</v>
      </c>
      <c r="S184" s="180" t="s">
        <v>3732</v>
      </c>
      <c r="T184" s="162" t="s">
        <v>3733</v>
      </c>
      <c r="U184" s="162" t="s">
        <v>1685</v>
      </c>
      <c r="V184" s="162" t="s">
        <v>3734</v>
      </c>
      <c r="W184" s="162" t="s">
        <v>2919</v>
      </c>
      <c r="X184" s="162">
        <v>1.128739577E9</v>
      </c>
      <c r="Y184" s="179" t="s">
        <v>1651</v>
      </c>
      <c r="Z184" s="179">
        <v>30.0</v>
      </c>
      <c r="AA184" s="161"/>
      <c r="AB184" s="161"/>
      <c r="AC184" s="161"/>
      <c r="AD184" s="162" t="s">
        <v>158</v>
      </c>
      <c r="AE184" s="161"/>
      <c r="AF184" s="202">
        <v>44676.0</v>
      </c>
      <c r="AG184" s="229">
        <f>DATE(YEAR(AF184),MONTH(AF184)+1,DAY(AF184)+15)</f>
        <v>44721</v>
      </c>
      <c r="AH184" s="230">
        <f>DATE(YEAR(AF184),MONTH(AF184)+3,DAY(AF184))</f>
        <v>44767</v>
      </c>
      <c r="AI184" s="161" t="b">
        <v>0</v>
      </c>
      <c r="AJ184" s="161" t="b">
        <v>0</v>
      </c>
      <c r="AK184" s="161" t="b">
        <v>0</v>
      </c>
      <c r="AL184" s="161" t="b">
        <v>0</v>
      </c>
      <c r="AM184" s="161"/>
      <c r="AN184" s="149"/>
      <c r="AO184" s="149"/>
      <c r="AP184" s="149"/>
      <c r="AQ184" s="149"/>
      <c r="AR184" s="149"/>
      <c r="AS184" s="149"/>
      <c r="AT184" s="149"/>
      <c r="AU184" s="149"/>
    </row>
    <row r="185">
      <c r="A185" s="176"/>
      <c r="B185" s="162">
        <v>3.8846656E7</v>
      </c>
      <c r="C185" s="177">
        <v>44497.963253842594</v>
      </c>
      <c r="D185" s="162" t="s">
        <v>3735</v>
      </c>
      <c r="E185" s="162" t="s">
        <v>3736</v>
      </c>
      <c r="F185" s="178">
        <v>34837.0</v>
      </c>
      <c r="G185" s="162" t="s">
        <v>2021</v>
      </c>
      <c r="H185" s="162" t="s">
        <v>1887</v>
      </c>
      <c r="I185" s="162" t="s">
        <v>3737</v>
      </c>
      <c r="J185" s="162" t="s">
        <v>1620</v>
      </c>
      <c r="K185" s="162" t="s">
        <v>3738</v>
      </c>
      <c r="L185" s="162" t="s">
        <v>1634</v>
      </c>
      <c r="M185" s="162" t="s">
        <v>3735</v>
      </c>
      <c r="N185" s="162" t="s">
        <v>3739</v>
      </c>
      <c r="O185" s="162" t="s">
        <v>158</v>
      </c>
      <c r="P185" s="162" t="s">
        <v>3740</v>
      </c>
      <c r="Q185" s="162" t="s">
        <v>1651</v>
      </c>
      <c r="R185" s="161"/>
      <c r="S185" s="180" t="s">
        <v>3741</v>
      </c>
      <c r="T185" s="162" t="s">
        <v>3742</v>
      </c>
      <c r="U185" s="162" t="s">
        <v>3743</v>
      </c>
      <c r="V185" s="162" t="s">
        <v>3744</v>
      </c>
      <c r="W185" s="162" t="s">
        <v>2988</v>
      </c>
      <c r="X185" s="162" t="s">
        <v>3745</v>
      </c>
      <c r="Y185" s="179" t="s">
        <v>3746</v>
      </c>
      <c r="Z185" s="179">
        <v>26.0</v>
      </c>
      <c r="AA185" s="161"/>
      <c r="AB185" s="162" t="s">
        <v>3747</v>
      </c>
      <c r="AC185" s="161"/>
      <c r="AD185" s="161"/>
      <c r="AE185" s="161"/>
      <c r="AF185" s="161"/>
      <c r="AG185" s="229"/>
      <c r="AH185" s="231"/>
      <c r="AI185" s="161" t="b">
        <v>0</v>
      </c>
      <c r="AJ185" s="161" t="b">
        <v>0</v>
      </c>
      <c r="AK185" s="161" t="b">
        <v>0</v>
      </c>
      <c r="AL185" s="161" t="b">
        <v>0</v>
      </c>
      <c r="AM185" s="161"/>
      <c r="AN185" s="149"/>
      <c r="AO185" s="149"/>
      <c r="AP185" s="149"/>
      <c r="AQ185" s="149"/>
      <c r="AR185" s="149"/>
      <c r="AS185" s="149"/>
      <c r="AT185" s="149"/>
      <c r="AU185" s="149"/>
    </row>
    <row r="186">
      <c r="A186" s="176"/>
      <c r="B186" s="162">
        <v>4.2149619E7</v>
      </c>
      <c r="C186" s="177">
        <v>44502.48294726852</v>
      </c>
      <c r="D186" s="162" t="s">
        <v>3748</v>
      </c>
      <c r="E186" s="162" t="s">
        <v>3749</v>
      </c>
      <c r="F186" s="178">
        <v>36406.0</v>
      </c>
      <c r="G186" s="162" t="s">
        <v>391</v>
      </c>
      <c r="H186" s="162" t="s">
        <v>1678</v>
      </c>
      <c r="I186" s="162">
        <v>1.167687602E9</v>
      </c>
      <c r="J186" s="162" t="s">
        <v>1620</v>
      </c>
      <c r="K186" s="162" t="s">
        <v>3750</v>
      </c>
      <c r="L186" s="162" t="s">
        <v>1622</v>
      </c>
      <c r="M186" s="162" t="s">
        <v>3748</v>
      </c>
      <c r="N186" s="162" t="s">
        <v>3751</v>
      </c>
      <c r="O186" s="162" t="s">
        <v>174</v>
      </c>
      <c r="P186" s="162" t="s">
        <v>3752</v>
      </c>
      <c r="Q186" s="162" t="s">
        <v>1637</v>
      </c>
      <c r="R186" s="162" t="s">
        <v>3753</v>
      </c>
      <c r="S186" s="180" t="s">
        <v>3754</v>
      </c>
      <c r="T186" s="162" t="s">
        <v>1661</v>
      </c>
      <c r="U186" s="162" t="s">
        <v>1662</v>
      </c>
      <c r="V186" s="162" t="s">
        <v>3755</v>
      </c>
      <c r="W186" s="162" t="s">
        <v>1803</v>
      </c>
      <c r="X186" s="162">
        <v>1.167000284E9</v>
      </c>
      <c r="Y186" s="179" t="s">
        <v>1737</v>
      </c>
      <c r="Z186" s="179">
        <v>22.0</v>
      </c>
      <c r="AA186" s="161"/>
      <c r="AB186" s="161"/>
      <c r="AC186" s="161"/>
      <c r="AD186" s="162" t="s">
        <v>158</v>
      </c>
      <c r="AE186" s="161"/>
      <c r="AF186" s="202">
        <v>44671.0</v>
      </c>
      <c r="AG186" s="229">
        <f>DATE(YEAR(AF186),MONTH(AF186)+1,DAY(AF186)+15)</f>
        <v>44716</v>
      </c>
      <c r="AH186" s="230">
        <f>DATE(YEAR(AF186),MONTH(AF186)+3,DAY(AF186))</f>
        <v>44762</v>
      </c>
      <c r="AI186" s="161" t="b">
        <v>0</v>
      </c>
      <c r="AJ186" s="161" t="b">
        <v>0</v>
      </c>
      <c r="AK186" s="161" t="b">
        <v>0</v>
      </c>
      <c r="AL186" s="161" t="b">
        <v>0</v>
      </c>
      <c r="AM186" s="161"/>
      <c r="AN186" s="149"/>
      <c r="AO186" s="149"/>
      <c r="AP186" s="149"/>
      <c r="AQ186" s="149"/>
      <c r="AR186" s="149"/>
      <c r="AS186" s="149"/>
      <c r="AT186" s="149"/>
      <c r="AU186" s="149"/>
    </row>
    <row r="187">
      <c r="A187" s="176"/>
      <c r="B187" s="162">
        <v>3.43553695E8</v>
      </c>
      <c r="C187" s="177">
        <v>44503.601947557865</v>
      </c>
      <c r="D187" s="162" t="s">
        <v>3756</v>
      </c>
      <c r="E187" s="162" t="s">
        <v>3757</v>
      </c>
      <c r="F187" s="178">
        <v>33158.0</v>
      </c>
      <c r="G187" s="162" t="s">
        <v>391</v>
      </c>
      <c r="H187" s="162" t="s">
        <v>1822</v>
      </c>
      <c r="I187" s="162" t="s">
        <v>3758</v>
      </c>
      <c r="J187" s="162" t="s">
        <v>3016</v>
      </c>
      <c r="K187" s="162" t="s">
        <v>3759</v>
      </c>
      <c r="L187" s="162" t="s">
        <v>1668</v>
      </c>
      <c r="M187" s="162" t="s">
        <v>3756</v>
      </c>
      <c r="N187" s="162" t="s">
        <v>3760</v>
      </c>
      <c r="O187" s="162" t="s">
        <v>170</v>
      </c>
      <c r="P187" s="162" t="s">
        <v>3761</v>
      </c>
      <c r="Q187" s="162" t="s">
        <v>1637</v>
      </c>
      <c r="R187" s="161"/>
      <c r="S187" s="180" t="s">
        <v>3762</v>
      </c>
      <c r="T187" s="162" t="s">
        <v>1661</v>
      </c>
      <c r="U187" s="162" t="s">
        <v>1662</v>
      </c>
      <c r="V187" s="162" t="s">
        <v>3763</v>
      </c>
      <c r="W187" s="162" t="s">
        <v>3764</v>
      </c>
      <c r="X187" s="162">
        <v>5.49115458582E12</v>
      </c>
      <c r="Y187" s="179" t="s">
        <v>1805</v>
      </c>
      <c r="Z187" s="179">
        <v>31.0</v>
      </c>
      <c r="AA187" s="161"/>
      <c r="AB187" s="179" t="s">
        <v>3765</v>
      </c>
      <c r="AC187" s="161"/>
      <c r="AD187" s="161"/>
      <c r="AE187" s="161"/>
      <c r="AF187" s="161"/>
      <c r="AG187" s="229"/>
      <c r="AH187" s="231"/>
      <c r="AI187" s="161" t="b">
        <v>0</v>
      </c>
      <c r="AJ187" s="161" t="b">
        <v>0</v>
      </c>
      <c r="AK187" s="161" t="b">
        <v>0</v>
      </c>
      <c r="AL187" s="161" t="b">
        <v>0</v>
      </c>
      <c r="AM187" s="161"/>
      <c r="AN187" s="149"/>
      <c r="AO187" s="149"/>
      <c r="AP187" s="149"/>
      <c r="AQ187" s="149"/>
      <c r="AR187" s="149"/>
      <c r="AS187" s="149"/>
      <c r="AT187" s="149"/>
      <c r="AU187" s="149"/>
    </row>
    <row r="188">
      <c r="A188" s="176"/>
      <c r="B188" s="162">
        <v>3.916394E7</v>
      </c>
      <c r="C188" s="177">
        <v>44505.50564912037</v>
      </c>
      <c r="D188" s="162" t="s">
        <v>3766</v>
      </c>
      <c r="E188" s="162" t="s">
        <v>3767</v>
      </c>
      <c r="F188" s="178">
        <v>34950.0</v>
      </c>
      <c r="G188" s="162" t="s">
        <v>2021</v>
      </c>
      <c r="H188" s="162" t="s">
        <v>3124</v>
      </c>
      <c r="I188" s="162">
        <v>1.167870539E9</v>
      </c>
      <c r="J188" s="162" t="s">
        <v>1620</v>
      </c>
      <c r="K188" s="162" t="s">
        <v>3768</v>
      </c>
      <c r="L188" s="162" t="s">
        <v>1668</v>
      </c>
      <c r="M188" s="162" t="s">
        <v>3769</v>
      </c>
      <c r="N188" s="162" t="s">
        <v>3770</v>
      </c>
      <c r="O188" s="162" t="s">
        <v>174</v>
      </c>
      <c r="P188" s="162" t="s">
        <v>3771</v>
      </c>
      <c r="Q188" s="162" t="s">
        <v>3772</v>
      </c>
      <c r="R188" s="161"/>
      <c r="S188" s="180" t="s">
        <v>3773</v>
      </c>
      <c r="T188" s="162" t="s">
        <v>1661</v>
      </c>
      <c r="U188" s="162" t="s">
        <v>1662</v>
      </c>
      <c r="V188" s="162" t="s">
        <v>3774</v>
      </c>
      <c r="W188" s="162" t="s">
        <v>2111</v>
      </c>
      <c r="X188" s="162">
        <v>2.357412959E9</v>
      </c>
      <c r="Y188" s="179" t="s">
        <v>2761</v>
      </c>
      <c r="Z188" s="179">
        <v>26.0</v>
      </c>
      <c r="AA188" s="161"/>
      <c r="AB188" s="161"/>
      <c r="AC188" s="161"/>
      <c r="AD188" s="162" t="s">
        <v>158</v>
      </c>
      <c r="AE188" s="161"/>
      <c r="AF188" s="202">
        <v>44671.0</v>
      </c>
      <c r="AG188" s="229">
        <f>DATE(YEAR(AF188),MONTH(AF188)+1,DAY(AF188)+15)</f>
        <v>44716</v>
      </c>
      <c r="AH188" s="230">
        <f>DATE(YEAR(AF188),MONTH(AF188)+3,DAY(AF188))</f>
        <v>44762</v>
      </c>
      <c r="AI188" s="161" t="b">
        <v>0</v>
      </c>
      <c r="AJ188" s="161" t="b">
        <v>0</v>
      </c>
      <c r="AK188" s="161" t="b">
        <v>0</v>
      </c>
      <c r="AL188" s="161" t="b">
        <v>0</v>
      </c>
      <c r="AM188" s="161"/>
      <c r="AN188" s="149"/>
      <c r="AO188" s="149"/>
      <c r="AP188" s="149"/>
      <c r="AQ188" s="149"/>
      <c r="AR188" s="149"/>
      <c r="AS188" s="149"/>
      <c r="AT188" s="149"/>
      <c r="AU188" s="149"/>
    </row>
    <row r="189">
      <c r="A189" s="176"/>
      <c r="B189" s="162">
        <v>4.3442961E7</v>
      </c>
      <c r="C189" s="177">
        <v>44509.972714918986</v>
      </c>
      <c r="D189" s="162" t="s">
        <v>3775</v>
      </c>
      <c r="E189" s="162" t="s">
        <v>3776</v>
      </c>
      <c r="F189" s="178">
        <v>37127.0</v>
      </c>
      <c r="G189" s="162" t="s">
        <v>2021</v>
      </c>
      <c r="H189" s="162" t="s">
        <v>3777</v>
      </c>
      <c r="I189" s="162" t="s">
        <v>3778</v>
      </c>
      <c r="J189" s="162" t="s">
        <v>1620</v>
      </c>
      <c r="K189" s="162" t="s">
        <v>3779</v>
      </c>
      <c r="L189" s="162" t="s">
        <v>1634</v>
      </c>
      <c r="M189" s="162" t="s">
        <v>3775</v>
      </c>
      <c r="N189" s="162" t="s">
        <v>3780</v>
      </c>
      <c r="O189" s="162" t="s">
        <v>158</v>
      </c>
      <c r="P189" s="162" t="s">
        <v>3781</v>
      </c>
      <c r="Q189" s="162" t="s">
        <v>1637</v>
      </c>
      <c r="R189" s="162" t="s">
        <v>3782</v>
      </c>
      <c r="S189" s="180" t="s">
        <v>3783</v>
      </c>
      <c r="T189" s="162" t="s">
        <v>3784</v>
      </c>
      <c r="U189" s="162" t="s">
        <v>1662</v>
      </c>
      <c r="V189" s="162" t="s">
        <v>3785</v>
      </c>
      <c r="W189" s="162" t="s">
        <v>3786</v>
      </c>
      <c r="X189" s="162" t="s">
        <v>3787</v>
      </c>
      <c r="Y189" s="179" t="s">
        <v>1737</v>
      </c>
      <c r="Z189" s="179">
        <v>20.0</v>
      </c>
      <c r="AA189" s="161"/>
      <c r="AB189" s="162" t="s">
        <v>3788</v>
      </c>
      <c r="AC189" s="161"/>
      <c r="AD189" s="161"/>
      <c r="AE189" s="161"/>
      <c r="AF189" s="161"/>
      <c r="AG189" s="161"/>
      <c r="AH189" s="161"/>
      <c r="AI189" s="161" t="b">
        <v>0</v>
      </c>
      <c r="AJ189" s="161" t="b">
        <v>0</v>
      </c>
      <c r="AK189" s="161" t="b">
        <v>0</v>
      </c>
      <c r="AL189" s="161" t="b">
        <v>0</v>
      </c>
      <c r="AM189" s="161"/>
      <c r="AN189" s="149"/>
      <c r="AO189" s="149"/>
      <c r="AP189" s="149"/>
      <c r="AQ189" s="149"/>
      <c r="AR189" s="149"/>
      <c r="AS189" s="149"/>
      <c r="AT189" s="149"/>
      <c r="AU189" s="149"/>
    </row>
    <row r="190">
      <c r="A190" s="176"/>
      <c r="B190" s="162">
        <v>9.5803306E7</v>
      </c>
      <c r="C190" s="177">
        <v>44510.283775324075</v>
      </c>
      <c r="D190" s="162" t="s">
        <v>3789</v>
      </c>
      <c r="E190" s="162" t="s">
        <v>3790</v>
      </c>
      <c r="F190" s="178">
        <v>36041.0</v>
      </c>
      <c r="G190" s="162" t="s">
        <v>3791</v>
      </c>
      <c r="H190" s="162" t="s">
        <v>1618</v>
      </c>
      <c r="I190" s="162" t="s">
        <v>3792</v>
      </c>
      <c r="J190" s="162" t="s">
        <v>1646</v>
      </c>
      <c r="K190" s="162" t="s">
        <v>3793</v>
      </c>
      <c r="L190" s="162" t="s">
        <v>1668</v>
      </c>
      <c r="M190" s="162" t="s">
        <v>3794</v>
      </c>
      <c r="N190" s="162" t="s">
        <v>3795</v>
      </c>
      <c r="O190" s="162" t="s">
        <v>170</v>
      </c>
      <c r="P190" s="162" t="s">
        <v>3796</v>
      </c>
      <c r="Q190" s="162" t="s">
        <v>1637</v>
      </c>
      <c r="R190" s="162" t="s">
        <v>3797</v>
      </c>
      <c r="S190" s="180" t="s">
        <v>3798</v>
      </c>
      <c r="T190" s="162" t="s">
        <v>1661</v>
      </c>
      <c r="U190" s="162" t="s">
        <v>3799</v>
      </c>
      <c r="V190" s="162" t="s">
        <v>3800</v>
      </c>
      <c r="W190" s="162" t="s">
        <v>1884</v>
      </c>
      <c r="X190" s="162" t="s">
        <v>3801</v>
      </c>
      <c r="Y190" s="179" t="s">
        <v>3802</v>
      </c>
      <c r="Z190" s="179">
        <v>23.0</v>
      </c>
      <c r="AA190" s="161"/>
      <c r="AB190" s="162" t="s">
        <v>3788</v>
      </c>
      <c r="AC190" s="161"/>
      <c r="AD190" s="161"/>
      <c r="AE190" s="161"/>
      <c r="AF190" s="161"/>
      <c r="AG190" s="161"/>
      <c r="AH190" s="161"/>
      <c r="AI190" s="161" t="b">
        <v>0</v>
      </c>
      <c r="AJ190" s="161" t="b">
        <v>0</v>
      </c>
      <c r="AK190" s="161" t="b">
        <v>0</v>
      </c>
      <c r="AL190" s="161" t="b">
        <v>0</v>
      </c>
      <c r="AM190" s="161"/>
      <c r="AN190" s="149"/>
      <c r="AO190" s="149"/>
      <c r="AP190" s="149"/>
      <c r="AQ190" s="149"/>
      <c r="AR190" s="149"/>
      <c r="AS190" s="149"/>
      <c r="AT190" s="149"/>
      <c r="AU190" s="149"/>
    </row>
    <row r="191">
      <c r="A191" s="176"/>
      <c r="B191" s="162">
        <v>4.3162289E7</v>
      </c>
      <c r="C191" s="177">
        <v>44512.68154827546</v>
      </c>
      <c r="D191" s="162" t="s">
        <v>3803</v>
      </c>
      <c r="E191" s="162" t="s">
        <v>3804</v>
      </c>
      <c r="F191" s="178">
        <v>36872.0</v>
      </c>
      <c r="G191" s="162" t="s">
        <v>391</v>
      </c>
      <c r="H191" s="162" t="s">
        <v>3805</v>
      </c>
      <c r="I191" s="162" t="s">
        <v>3806</v>
      </c>
      <c r="J191" s="162" t="s">
        <v>1620</v>
      </c>
      <c r="K191" s="162" t="s">
        <v>3807</v>
      </c>
      <c r="L191" s="162" t="s">
        <v>1634</v>
      </c>
      <c r="M191" s="162" t="s">
        <v>3803</v>
      </c>
      <c r="N191" s="162" t="s">
        <v>3808</v>
      </c>
      <c r="O191" s="162" t="s">
        <v>174</v>
      </c>
      <c r="P191" s="162" t="s">
        <v>3809</v>
      </c>
      <c r="Q191" s="162" t="s">
        <v>1637</v>
      </c>
      <c r="R191" s="162" t="s">
        <v>3810</v>
      </c>
      <c r="S191" s="180" t="s">
        <v>3811</v>
      </c>
      <c r="T191" s="162" t="s">
        <v>3812</v>
      </c>
      <c r="U191" s="162" t="s">
        <v>1662</v>
      </c>
      <c r="V191" s="162" t="s">
        <v>3813</v>
      </c>
      <c r="W191" s="162" t="s">
        <v>1915</v>
      </c>
      <c r="X191" s="162" t="s">
        <v>3814</v>
      </c>
      <c r="Y191" s="179" t="s">
        <v>1792</v>
      </c>
      <c r="Z191" s="179">
        <v>20.0</v>
      </c>
      <c r="AA191" s="161"/>
      <c r="AB191" s="162" t="s">
        <v>1918</v>
      </c>
      <c r="AC191" s="161"/>
      <c r="AD191" s="161"/>
      <c r="AE191" s="161"/>
      <c r="AF191" s="161"/>
      <c r="AG191" s="161"/>
      <c r="AH191" s="161"/>
      <c r="AI191" s="161" t="b">
        <v>0</v>
      </c>
      <c r="AJ191" s="161" t="b">
        <v>0</v>
      </c>
      <c r="AK191" s="161" t="b">
        <v>0</v>
      </c>
      <c r="AL191" s="161" t="b">
        <v>0</v>
      </c>
      <c r="AM191" s="161"/>
      <c r="AN191" s="149"/>
      <c r="AO191" s="149"/>
      <c r="AP191" s="149"/>
      <c r="AQ191" s="149"/>
      <c r="AR191" s="149"/>
      <c r="AS191" s="149"/>
      <c r="AT191" s="149"/>
      <c r="AU191" s="149"/>
    </row>
    <row r="192">
      <c r="A192" s="176"/>
      <c r="B192" s="162">
        <v>3.9068456E7</v>
      </c>
      <c r="C192" s="177">
        <v>44512.803620879626</v>
      </c>
      <c r="D192" s="162" t="s">
        <v>3815</v>
      </c>
      <c r="E192" s="162" t="s">
        <v>3816</v>
      </c>
      <c r="F192" s="178">
        <v>34844.0</v>
      </c>
      <c r="G192" s="162" t="s">
        <v>391</v>
      </c>
      <c r="H192" s="162" t="s">
        <v>1822</v>
      </c>
      <c r="I192" s="162" t="s">
        <v>3817</v>
      </c>
      <c r="J192" s="162" t="s">
        <v>1620</v>
      </c>
      <c r="K192" s="162" t="s">
        <v>3818</v>
      </c>
      <c r="L192" s="162" t="s">
        <v>1668</v>
      </c>
      <c r="M192" s="162" t="s">
        <v>3819</v>
      </c>
      <c r="N192" s="162" t="s">
        <v>3820</v>
      </c>
      <c r="O192" s="162" t="s">
        <v>158</v>
      </c>
      <c r="P192" s="162" t="s">
        <v>3821</v>
      </c>
      <c r="Q192" s="162" t="s">
        <v>1651</v>
      </c>
      <c r="R192" s="161"/>
      <c r="S192" s="180" t="s">
        <v>3822</v>
      </c>
      <c r="T192" s="162" t="s">
        <v>3823</v>
      </c>
      <c r="U192" s="162" t="s">
        <v>1662</v>
      </c>
      <c r="V192" s="162" t="s">
        <v>3824</v>
      </c>
      <c r="W192" s="162" t="s">
        <v>1790</v>
      </c>
      <c r="X192" s="205" t="s">
        <v>3825</v>
      </c>
      <c r="Y192" s="179" t="s">
        <v>1805</v>
      </c>
      <c r="Z192" s="179">
        <v>26.0</v>
      </c>
      <c r="AA192" s="161"/>
      <c r="AB192" s="162" t="s">
        <v>3826</v>
      </c>
      <c r="AC192" s="161"/>
      <c r="AD192" s="161"/>
      <c r="AE192" s="161"/>
      <c r="AF192" s="161"/>
      <c r="AG192" s="161"/>
      <c r="AH192" s="161"/>
      <c r="AI192" s="161" t="b">
        <v>0</v>
      </c>
      <c r="AJ192" s="161" t="b">
        <v>0</v>
      </c>
      <c r="AK192" s="161" t="b">
        <v>0</v>
      </c>
      <c r="AL192" s="161" t="b">
        <v>0</v>
      </c>
      <c r="AM192" s="161"/>
      <c r="AN192" s="149"/>
      <c r="AO192" s="149"/>
      <c r="AP192" s="149"/>
      <c r="AQ192" s="149"/>
      <c r="AR192" s="149"/>
      <c r="AS192" s="149"/>
      <c r="AT192" s="149"/>
      <c r="AU192" s="149"/>
    </row>
    <row r="193">
      <c r="A193" s="176"/>
      <c r="B193" s="162">
        <v>3.9430795E7</v>
      </c>
      <c r="C193" s="177">
        <v>44520.60664167824</v>
      </c>
      <c r="D193" s="162" t="s">
        <v>3827</v>
      </c>
      <c r="E193" s="162" t="s">
        <v>3828</v>
      </c>
      <c r="F193" s="178">
        <v>35101.0</v>
      </c>
      <c r="G193" s="162" t="s">
        <v>391</v>
      </c>
      <c r="H193" s="162" t="s">
        <v>3829</v>
      </c>
      <c r="I193" s="205" t="s">
        <v>3830</v>
      </c>
      <c r="J193" s="162" t="s">
        <v>1646</v>
      </c>
      <c r="K193" s="162" t="s">
        <v>3831</v>
      </c>
      <c r="L193" s="162" t="s">
        <v>1668</v>
      </c>
      <c r="M193" s="162" t="s">
        <v>3827</v>
      </c>
      <c r="N193" s="162" t="s">
        <v>3832</v>
      </c>
      <c r="O193" s="162" t="s">
        <v>158</v>
      </c>
      <c r="P193" s="162" t="s">
        <v>3833</v>
      </c>
      <c r="Q193" s="162" t="s">
        <v>1637</v>
      </c>
      <c r="R193" s="161"/>
      <c r="S193" s="180" t="s">
        <v>3834</v>
      </c>
      <c r="T193" s="162" t="s">
        <v>3835</v>
      </c>
      <c r="U193" s="162" t="s">
        <v>1685</v>
      </c>
      <c r="V193" s="162" t="s">
        <v>3836</v>
      </c>
      <c r="W193" s="162" t="s">
        <v>3837</v>
      </c>
      <c r="X193" s="205" t="s">
        <v>3838</v>
      </c>
      <c r="Y193" s="179" t="s">
        <v>3839</v>
      </c>
      <c r="Z193" s="179">
        <v>25.0</v>
      </c>
      <c r="AA193" s="161"/>
      <c r="AB193" s="161"/>
      <c r="AC193" s="161"/>
      <c r="AD193" s="161"/>
      <c r="AE193" s="161"/>
      <c r="AF193" s="161"/>
      <c r="AG193" s="161"/>
      <c r="AH193" s="161"/>
      <c r="AI193" s="161" t="b">
        <v>0</v>
      </c>
      <c r="AJ193" s="161" t="b">
        <v>0</v>
      </c>
      <c r="AK193" s="161" t="b">
        <v>0</v>
      </c>
      <c r="AL193" s="161" t="b">
        <v>0</v>
      </c>
      <c r="AM193" s="161"/>
      <c r="AN193" s="149"/>
      <c r="AO193" s="149"/>
      <c r="AP193" s="149"/>
      <c r="AQ193" s="149"/>
      <c r="AR193" s="149"/>
      <c r="AS193" s="149"/>
      <c r="AT193" s="149"/>
      <c r="AU193" s="149"/>
    </row>
    <row r="194">
      <c r="A194" s="176"/>
      <c r="B194" s="162">
        <v>4.1561593E7</v>
      </c>
      <c r="C194" s="177">
        <v>44525.70102777777</v>
      </c>
      <c r="D194" s="162" t="s">
        <v>3840</v>
      </c>
      <c r="E194" s="162" t="s">
        <v>3841</v>
      </c>
      <c r="F194" s="178">
        <v>36130.0</v>
      </c>
      <c r="G194" s="162" t="s">
        <v>391</v>
      </c>
      <c r="H194" s="162" t="s">
        <v>1678</v>
      </c>
      <c r="I194" s="162" t="s">
        <v>3842</v>
      </c>
      <c r="J194" s="162" t="s">
        <v>1620</v>
      </c>
      <c r="K194" s="162" t="s">
        <v>3843</v>
      </c>
      <c r="L194" s="162" t="s">
        <v>1668</v>
      </c>
      <c r="M194" s="162" t="s">
        <v>3840</v>
      </c>
      <c r="N194" s="162" t="s">
        <v>3844</v>
      </c>
      <c r="O194" s="162" t="s">
        <v>170</v>
      </c>
      <c r="P194" s="162" t="s">
        <v>3845</v>
      </c>
      <c r="Q194" s="162" t="s">
        <v>1651</v>
      </c>
      <c r="R194" s="161"/>
      <c r="S194" s="180" t="s">
        <v>3846</v>
      </c>
      <c r="T194" s="162" t="s">
        <v>1661</v>
      </c>
      <c r="U194" s="162" t="s">
        <v>1685</v>
      </c>
      <c r="V194" s="162" t="s">
        <v>3847</v>
      </c>
      <c r="W194" s="162" t="s">
        <v>1708</v>
      </c>
      <c r="X194" s="162" t="s">
        <v>3848</v>
      </c>
      <c r="Y194" s="179" t="s">
        <v>2007</v>
      </c>
      <c r="Z194" s="179">
        <v>22.0</v>
      </c>
      <c r="AA194" s="161"/>
      <c r="AB194" s="162" t="s">
        <v>1918</v>
      </c>
      <c r="AC194" s="161"/>
      <c r="AD194" s="161"/>
      <c r="AE194" s="161"/>
      <c r="AF194" s="161"/>
      <c r="AG194" s="161"/>
      <c r="AH194" s="161"/>
      <c r="AI194" s="161" t="b">
        <v>0</v>
      </c>
      <c r="AJ194" s="161" t="b">
        <v>0</v>
      </c>
      <c r="AK194" s="161" t="b">
        <v>0</v>
      </c>
      <c r="AL194" s="161" t="b">
        <v>0</v>
      </c>
      <c r="AM194" s="161"/>
      <c r="AN194" s="149"/>
      <c r="AO194" s="149"/>
      <c r="AP194" s="149"/>
      <c r="AQ194" s="149"/>
      <c r="AR194" s="149"/>
      <c r="AS194" s="149"/>
      <c r="AT194" s="149"/>
      <c r="AU194" s="149"/>
    </row>
    <row r="195">
      <c r="A195" s="176"/>
      <c r="B195" s="162">
        <v>9.5665936E7</v>
      </c>
      <c r="C195" s="177">
        <v>44526.589820127316</v>
      </c>
      <c r="D195" s="162" t="s">
        <v>3849</v>
      </c>
      <c r="E195" s="162" t="s">
        <v>3850</v>
      </c>
      <c r="F195" s="178">
        <v>32960.0</v>
      </c>
      <c r="G195" s="162" t="s">
        <v>3851</v>
      </c>
      <c r="H195" s="162" t="s">
        <v>3852</v>
      </c>
      <c r="I195" s="162">
        <v>1.123940603E9</v>
      </c>
      <c r="J195" s="162" t="s">
        <v>1646</v>
      </c>
      <c r="K195" s="162" t="s">
        <v>3853</v>
      </c>
      <c r="L195" s="162" t="s">
        <v>1622</v>
      </c>
      <c r="M195" s="162" t="s">
        <v>3854</v>
      </c>
      <c r="N195" s="162" t="s">
        <v>3855</v>
      </c>
      <c r="O195" s="162" t="s">
        <v>174</v>
      </c>
      <c r="P195" s="162" t="s">
        <v>3856</v>
      </c>
      <c r="Q195" s="162" t="s">
        <v>1866</v>
      </c>
      <c r="R195" s="161"/>
      <c r="S195" s="180" t="s">
        <v>3857</v>
      </c>
      <c r="T195" s="162" t="s">
        <v>3858</v>
      </c>
      <c r="U195" s="162" t="s">
        <v>1662</v>
      </c>
      <c r="V195" s="162" t="s">
        <v>3859</v>
      </c>
      <c r="W195" s="162" t="s">
        <v>3860</v>
      </c>
      <c r="X195" s="162" t="s">
        <v>3861</v>
      </c>
      <c r="Y195" s="179" t="s">
        <v>1866</v>
      </c>
      <c r="Z195" s="179">
        <v>31.0</v>
      </c>
      <c r="AA195" s="161"/>
      <c r="AB195" s="161"/>
      <c r="AC195" s="161"/>
      <c r="AD195" s="161"/>
      <c r="AE195" s="161"/>
      <c r="AF195" s="161"/>
      <c r="AG195" s="161"/>
      <c r="AH195" s="161"/>
      <c r="AI195" s="161" t="b">
        <v>0</v>
      </c>
      <c r="AJ195" s="161" t="b">
        <v>0</v>
      </c>
      <c r="AK195" s="161" t="b">
        <v>0</v>
      </c>
      <c r="AL195" s="161" t="b">
        <v>0</v>
      </c>
      <c r="AM195" s="161"/>
      <c r="AN195" s="149"/>
      <c r="AO195" s="149"/>
      <c r="AP195" s="149"/>
      <c r="AQ195" s="149"/>
      <c r="AR195" s="149"/>
      <c r="AS195" s="149"/>
      <c r="AT195" s="149"/>
      <c r="AU195" s="149"/>
    </row>
    <row r="196">
      <c r="A196" s="176"/>
      <c r="B196" s="162" t="s">
        <v>251</v>
      </c>
      <c r="C196" s="177">
        <v>44529.63982516204</v>
      </c>
      <c r="D196" s="162" t="s">
        <v>3862</v>
      </c>
      <c r="E196" s="162" t="s">
        <v>3863</v>
      </c>
      <c r="F196" s="178">
        <v>35629.0</v>
      </c>
      <c r="G196" s="162" t="s">
        <v>3864</v>
      </c>
      <c r="H196" s="162" t="s">
        <v>1822</v>
      </c>
      <c r="I196" s="162" t="s">
        <v>3865</v>
      </c>
      <c r="J196" s="162" t="s">
        <v>1620</v>
      </c>
      <c r="K196" s="162" t="s">
        <v>3866</v>
      </c>
      <c r="L196" s="162" t="s">
        <v>1634</v>
      </c>
      <c r="M196" s="162" t="s">
        <v>3867</v>
      </c>
      <c r="N196" s="162" t="s">
        <v>3868</v>
      </c>
      <c r="O196" s="162" t="s">
        <v>174</v>
      </c>
      <c r="P196" s="162" t="s">
        <v>3869</v>
      </c>
      <c r="Q196" s="162" t="s">
        <v>3870</v>
      </c>
      <c r="R196" s="162" t="s">
        <v>3871</v>
      </c>
      <c r="S196" s="180" t="s">
        <v>3872</v>
      </c>
      <c r="T196" s="162" t="s">
        <v>3873</v>
      </c>
      <c r="U196" s="162" t="s">
        <v>1685</v>
      </c>
      <c r="V196" s="162" t="s">
        <v>3874</v>
      </c>
      <c r="W196" s="162" t="s">
        <v>1884</v>
      </c>
      <c r="X196" s="162" t="s">
        <v>3875</v>
      </c>
      <c r="Y196" s="179" t="s">
        <v>1637</v>
      </c>
      <c r="Z196" s="179">
        <v>24.0</v>
      </c>
      <c r="AA196" s="162"/>
      <c r="AB196" s="232" t="s">
        <v>3876</v>
      </c>
      <c r="AC196" s="161"/>
      <c r="AD196" s="161"/>
      <c r="AE196" s="161"/>
      <c r="AF196" s="161"/>
      <c r="AG196" s="161"/>
      <c r="AH196" s="161"/>
      <c r="AI196" s="161" t="b">
        <v>0</v>
      </c>
      <c r="AJ196" s="161" t="b">
        <v>0</v>
      </c>
      <c r="AK196" s="161" t="b">
        <v>0</v>
      </c>
      <c r="AL196" s="161" t="b">
        <v>0</v>
      </c>
      <c r="AM196" s="161"/>
      <c r="AN196" s="149"/>
      <c r="AO196" s="149"/>
      <c r="AP196" s="149"/>
      <c r="AQ196" s="149"/>
      <c r="AR196" s="149"/>
      <c r="AS196" s="149"/>
      <c r="AT196" s="149"/>
      <c r="AU196" s="149"/>
    </row>
    <row r="197">
      <c r="A197" s="176"/>
      <c r="B197" s="162">
        <v>4.4929777E7</v>
      </c>
      <c r="C197" s="177">
        <v>44529.85056180556</v>
      </c>
      <c r="D197" s="162" t="s">
        <v>3877</v>
      </c>
      <c r="E197" s="162" t="s">
        <v>3878</v>
      </c>
      <c r="F197" s="178">
        <v>37761.0</v>
      </c>
      <c r="G197" s="162" t="s">
        <v>391</v>
      </c>
      <c r="H197" s="162" t="s">
        <v>3879</v>
      </c>
      <c r="I197" s="162" t="s">
        <v>3880</v>
      </c>
      <c r="J197" s="162" t="s">
        <v>1620</v>
      </c>
      <c r="K197" s="162" t="s">
        <v>3881</v>
      </c>
      <c r="L197" s="162" t="s">
        <v>1622</v>
      </c>
      <c r="M197" s="162" t="s">
        <v>3877</v>
      </c>
      <c r="N197" s="162" t="s">
        <v>3882</v>
      </c>
      <c r="O197" s="162" t="s">
        <v>174</v>
      </c>
      <c r="P197" s="162" t="s">
        <v>3883</v>
      </c>
      <c r="Q197" s="162" t="s">
        <v>1651</v>
      </c>
      <c r="R197" s="161"/>
      <c r="S197" s="180" t="s">
        <v>3884</v>
      </c>
      <c r="T197" s="162" t="s">
        <v>3885</v>
      </c>
      <c r="U197" s="162" t="s">
        <v>1662</v>
      </c>
      <c r="V197" s="162" t="s">
        <v>3886</v>
      </c>
      <c r="W197" s="162" t="s">
        <v>1803</v>
      </c>
      <c r="X197" s="162" t="s">
        <v>3887</v>
      </c>
      <c r="Y197" s="179" t="s">
        <v>2199</v>
      </c>
      <c r="Z197" s="179">
        <v>18.0</v>
      </c>
      <c r="AA197" s="161"/>
      <c r="AB197" s="161"/>
      <c r="AC197" s="161"/>
      <c r="AD197" s="161"/>
      <c r="AE197" s="161"/>
      <c r="AF197" s="161"/>
      <c r="AG197" s="161"/>
      <c r="AH197" s="161"/>
      <c r="AI197" s="161" t="b">
        <v>0</v>
      </c>
      <c r="AJ197" s="161" t="b">
        <v>0</v>
      </c>
      <c r="AK197" s="161" t="b">
        <v>0</v>
      </c>
      <c r="AL197" s="161" t="b">
        <v>0</v>
      </c>
      <c r="AM197" s="161"/>
      <c r="AN197" s="149"/>
      <c r="AO197" s="149"/>
      <c r="AP197" s="149"/>
      <c r="AQ197" s="149"/>
      <c r="AR197" s="149"/>
      <c r="AS197" s="149"/>
      <c r="AT197" s="149"/>
      <c r="AU197" s="149"/>
    </row>
    <row r="198">
      <c r="A198" s="176"/>
      <c r="B198" s="162">
        <v>3.7374669E7</v>
      </c>
      <c r="C198" s="177">
        <v>44530.89167642361</v>
      </c>
      <c r="D198" s="162" t="s">
        <v>3888</v>
      </c>
      <c r="E198" s="162" t="s">
        <v>3889</v>
      </c>
      <c r="F198" s="178">
        <v>34051.0</v>
      </c>
      <c r="G198" s="162" t="s">
        <v>391</v>
      </c>
      <c r="H198" s="162" t="s">
        <v>3890</v>
      </c>
      <c r="I198" s="162">
        <v>1.144012084E9</v>
      </c>
      <c r="J198" s="162" t="s">
        <v>1620</v>
      </c>
      <c r="K198" s="162" t="s">
        <v>3891</v>
      </c>
      <c r="L198" s="162" t="s">
        <v>1634</v>
      </c>
      <c r="M198" s="162" t="s">
        <v>3888</v>
      </c>
      <c r="N198" s="162" t="s">
        <v>3892</v>
      </c>
      <c r="O198" s="162" t="s">
        <v>174</v>
      </c>
      <c r="P198" s="162" t="s">
        <v>3893</v>
      </c>
      <c r="Q198" s="162" t="s">
        <v>3893</v>
      </c>
      <c r="R198" s="162" t="s">
        <v>3894</v>
      </c>
      <c r="S198" s="180" t="s">
        <v>3895</v>
      </c>
      <c r="T198" s="162" t="s">
        <v>3896</v>
      </c>
      <c r="U198" s="162" t="s">
        <v>1662</v>
      </c>
      <c r="V198" s="162" t="s">
        <v>3897</v>
      </c>
      <c r="W198" s="162" t="s">
        <v>1790</v>
      </c>
      <c r="X198" s="205" t="s">
        <v>3898</v>
      </c>
      <c r="Y198" s="179" t="s">
        <v>3899</v>
      </c>
      <c r="Z198" s="179">
        <v>28.0</v>
      </c>
      <c r="AA198" s="161"/>
      <c r="AB198" s="162" t="s">
        <v>3788</v>
      </c>
      <c r="AC198" s="161"/>
      <c r="AD198" s="162" t="s">
        <v>158</v>
      </c>
      <c r="AE198" s="161"/>
      <c r="AF198" s="161"/>
      <c r="AG198" s="161"/>
      <c r="AH198" s="161"/>
      <c r="AI198" s="161" t="b">
        <v>0</v>
      </c>
      <c r="AJ198" s="161" t="b">
        <v>0</v>
      </c>
      <c r="AK198" s="161" t="b">
        <v>0</v>
      </c>
      <c r="AL198" s="161" t="b">
        <v>0</v>
      </c>
      <c r="AM198" s="161"/>
      <c r="AN198" s="149"/>
      <c r="AO198" s="149"/>
      <c r="AP198" s="149"/>
      <c r="AQ198" s="149"/>
      <c r="AR198" s="149"/>
      <c r="AS198" s="149"/>
      <c r="AT198" s="149"/>
      <c r="AU198" s="149"/>
    </row>
    <row r="199">
      <c r="A199" s="176"/>
      <c r="B199" s="162">
        <v>3.8321486E7</v>
      </c>
      <c r="C199" s="177">
        <v>44532.41722537037</v>
      </c>
      <c r="D199" s="162" t="s">
        <v>3900</v>
      </c>
      <c r="E199" s="162" t="s">
        <v>3901</v>
      </c>
      <c r="F199" s="178">
        <v>34477.0</v>
      </c>
      <c r="G199" s="162" t="s">
        <v>674</v>
      </c>
      <c r="H199" s="162" t="s">
        <v>1822</v>
      </c>
      <c r="I199" s="162">
        <v>1.130230989E9</v>
      </c>
      <c r="J199" s="162" t="s">
        <v>1646</v>
      </c>
      <c r="K199" s="162" t="s">
        <v>3902</v>
      </c>
      <c r="L199" s="162" t="s">
        <v>1634</v>
      </c>
      <c r="M199" s="162" t="s">
        <v>3903</v>
      </c>
      <c r="N199" s="162" t="s">
        <v>3904</v>
      </c>
      <c r="O199" s="162" t="s">
        <v>170</v>
      </c>
      <c r="P199" s="162" t="s">
        <v>3905</v>
      </c>
      <c r="Q199" s="162" t="s">
        <v>3906</v>
      </c>
      <c r="R199" s="161"/>
      <c r="S199" s="180" t="s">
        <v>3907</v>
      </c>
      <c r="T199" s="162" t="s">
        <v>1747</v>
      </c>
      <c r="U199" s="162" t="s">
        <v>3908</v>
      </c>
      <c r="V199" s="162" t="s">
        <v>3909</v>
      </c>
      <c r="W199" s="162" t="s">
        <v>1897</v>
      </c>
      <c r="X199" s="162">
        <v>5.41164528962E11</v>
      </c>
      <c r="Y199" s="179" t="s">
        <v>3012</v>
      </c>
      <c r="Z199" s="179">
        <v>27.0</v>
      </c>
      <c r="AA199" s="161"/>
      <c r="AB199" s="162" t="s">
        <v>1918</v>
      </c>
      <c r="AC199" s="161"/>
      <c r="AD199" s="161"/>
      <c r="AE199" s="161"/>
      <c r="AF199" s="161"/>
      <c r="AG199" s="161"/>
      <c r="AH199" s="161"/>
      <c r="AI199" s="161" t="b">
        <v>0</v>
      </c>
      <c r="AJ199" s="161" t="b">
        <v>0</v>
      </c>
      <c r="AK199" s="161" t="b">
        <v>0</v>
      </c>
      <c r="AL199" s="161" t="b">
        <v>0</v>
      </c>
      <c r="AM199" s="161"/>
      <c r="AN199" s="149"/>
      <c r="AO199" s="149"/>
      <c r="AP199" s="149"/>
      <c r="AQ199" s="149"/>
      <c r="AR199" s="149"/>
      <c r="AS199" s="149"/>
      <c r="AT199" s="149"/>
      <c r="AU199" s="149"/>
    </row>
    <row r="200">
      <c r="A200" s="176"/>
      <c r="B200" s="162">
        <v>4.3571901E7</v>
      </c>
      <c r="C200" s="177">
        <v>44533.21908259259</v>
      </c>
      <c r="D200" s="162" t="s">
        <v>3910</v>
      </c>
      <c r="E200" s="162" t="s">
        <v>3911</v>
      </c>
      <c r="F200" s="178">
        <v>37166.0</v>
      </c>
      <c r="G200" s="162" t="s">
        <v>391</v>
      </c>
      <c r="H200" s="162" t="s">
        <v>3912</v>
      </c>
      <c r="I200" s="162" t="s">
        <v>3913</v>
      </c>
      <c r="J200" s="162" t="s">
        <v>1620</v>
      </c>
      <c r="K200" s="162" t="s">
        <v>3914</v>
      </c>
      <c r="L200" s="162" t="s">
        <v>1634</v>
      </c>
      <c r="M200" s="162" t="s">
        <v>3915</v>
      </c>
      <c r="N200" s="162" t="s">
        <v>3916</v>
      </c>
      <c r="O200" s="162" t="s">
        <v>172</v>
      </c>
      <c r="P200" s="162" t="s">
        <v>1637</v>
      </c>
      <c r="Q200" s="162" t="s">
        <v>1637</v>
      </c>
      <c r="R200" s="161"/>
      <c r="S200" s="180" t="s">
        <v>3917</v>
      </c>
      <c r="T200" s="162" t="s">
        <v>3918</v>
      </c>
      <c r="U200" s="162" t="s">
        <v>2646</v>
      </c>
      <c r="V200" s="162" t="s">
        <v>3919</v>
      </c>
      <c r="W200" s="162" t="s">
        <v>1831</v>
      </c>
      <c r="X200" s="162" t="s">
        <v>3920</v>
      </c>
      <c r="Y200" s="179" t="s">
        <v>2049</v>
      </c>
      <c r="Z200" s="179">
        <v>20.0</v>
      </c>
      <c r="AA200" s="161"/>
      <c r="AB200" s="161"/>
      <c r="AC200" s="161"/>
      <c r="AD200" s="161"/>
      <c r="AE200" s="161"/>
      <c r="AF200" s="161"/>
      <c r="AG200" s="161"/>
      <c r="AH200" s="161"/>
      <c r="AI200" s="161" t="b">
        <v>0</v>
      </c>
      <c r="AJ200" s="161" t="b">
        <v>0</v>
      </c>
      <c r="AK200" s="161" t="b">
        <v>0</v>
      </c>
      <c r="AL200" s="161" t="b">
        <v>0</v>
      </c>
      <c r="AM200" s="161"/>
      <c r="AN200" s="149"/>
      <c r="AO200" s="149"/>
      <c r="AP200" s="149"/>
      <c r="AQ200" s="149"/>
      <c r="AR200" s="149"/>
      <c r="AS200" s="149"/>
      <c r="AT200" s="149"/>
      <c r="AU200" s="149"/>
    </row>
    <row r="201">
      <c r="A201" s="176"/>
      <c r="B201" s="162" t="s">
        <v>257</v>
      </c>
      <c r="C201" s="177">
        <v>44533.47542623842</v>
      </c>
      <c r="D201" s="162" t="s">
        <v>3921</v>
      </c>
      <c r="E201" s="162" t="s">
        <v>3922</v>
      </c>
      <c r="F201" s="178">
        <v>31466.0</v>
      </c>
      <c r="G201" s="162" t="s">
        <v>1755</v>
      </c>
      <c r="H201" s="162" t="s">
        <v>3923</v>
      </c>
      <c r="I201" s="162" t="s">
        <v>3924</v>
      </c>
      <c r="J201" s="162" t="s">
        <v>1646</v>
      </c>
      <c r="K201" s="162" t="s">
        <v>3925</v>
      </c>
      <c r="L201" s="162" t="s">
        <v>1622</v>
      </c>
      <c r="M201" s="162" t="s">
        <v>3921</v>
      </c>
      <c r="N201" s="162" t="s">
        <v>3926</v>
      </c>
      <c r="O201" s="162" t="s">
        <v>174</v>
      </c>
      <c r="P201" s="162" t="s">
        <v>1637</v>
      </c>
      <c r="Q201" s="162" t="s">
        <v>1637</v>
      </c>
      <c r="R201" s="161"/>
      <c r="S201" s="180" t="s">
        <v>3927</v>
      </c>
      <c r="T201" s="162" t="s">
        <v>1661</v>
      </c>
      <c r="U201" s="162" t="s">
        <v>3928</v>
      </c>
      <c r="V201" s="162" t="s">
        <v>3929</v>
      </c>
      <c r="W201" s="162" t="s">
        <v>2098</v>
      </c>
      <c r="X201" s="162" t="s">
        <v>3930</v>
      </c>
      <c r="Y201" s="179" t="s">
        <v>1651</v>
      </c>
      <c r="Z201" s="179">
        <v>35.0</v>
      </c>
      <c r="AA201" s="161"/>
      <c r="AB201" s="161"/>
      <c r="AC201" s="161"/>
      <c r="AD201" s="162" t="s">
        <v>158</v>
      </c>
      <c r="AE201" s="161"/>
      <c r="AF201" s="202">
        <v>44671.0</v>
      </c>
      <c r="AG201" s="229">
        <f>DATE(YEAR(AF201),MONTH(AF201)+1,DAY(AF201)+15)</f>
        <v>44716</v>
      </c>
      <c r="AH201" s="230">
        <f>DATE(YEAR(AF201),MONTH(AF201)+3,DAY(AF201))</f>
        <v>44762</v>
      </c>
      <c r="AI201" s="161" t="b">
        <v>0</v>
      </c>
      <c r="AJ201" s="161" t="b">
        <v>0</v>
      </c>
      <c r="AK201" s="161" t="b">
        <v>0</v>
      </c>
      <c r="AL201" s="161" t="b">
        <v>0</v>
      </c>
      <c r="AM201" s="161"/>
      <c r="AN201" s="149"/>
      <c r="AO201" s="149"/>
      <c r="AP201" s="149"/>
      <c r="AQ201" s="149"/>
      <c r="AR201" s="149"/>
      <c r="AS201" s="149"/>
      <c r="AT201" s="149"/>
      <c r="AU201" s="149"/>
    </row>
    <row r="202">
      <c r="A202" s="176"/>
      <c r="B202" s="162">
        <v>4.0699042E7</v>
      </c>
      <c r="C202" s="177">
        <v>44535.56224855324</v>
      </c>
      <c r="D202" s="162" t="s">
        <v>3931</v>
      </c>
      <c r="E202" s="162" t="s">
        <v>3932</v>
      </c>
      <c r="F202" s="178">
        <v>35647.0</v>
      </c>
      <c r="G202" s="162" t="s">
        <v>1808</v>
      </c>
      <c r="H202" s="162" t="s">
        <v>1822</v>
      </c>
      <c r="I202" s="162" t="s">
        <v>3933</v>
      </c>
      <c r="J202" s="162" t="s">
        <v>1620</v>
      </c>
      <c r="K202" s="162" t="s">
        <v>3934</v>
      </c>
      <c r="L202" s="162" t="s">
        <v>1668</v>
      </c>
      <c r="M202" s="162" t="s">
        <v>3935</v>
      </c>
      <c r="N202" s="162" t="s">
        <v>3936</v>
      </c>
      <c r="O202" s="162" t="s">
        <v>174</v>
      </c>
      <c r="P202" s="162" t="s">
        <v>3937</v>
      </c>
      <c r="Q202" s="162" t="s">
        <v>1745</v>
      </c>
      <c r="R202" s="161"/>
      <c r="S202" s="180" t="s">
        <v>3938</v>
      </c>
      <c r="T202" s="162" t="s">
        <v>1661</v>
      </c>
      <c r="U202" s="162" t="s">
        <v>1662</v>
      </c>
      <c r="V202" s="162" t="s">
        <v>3939</v>
      </c>
      <c r="W202" s="162" t="s">
        <v>1884</v>
      </c>
      <c r="X202" s="162" t="s">
        <v>3940</v>
      </c>
      <c r="Y202" s="179" t="s">
        <v>3941</v>
      </c>
      <c r="Z202" s="179">
        <v>24.0</v>
      </c>
      <c r="AA202" s="161"/>
      <c r="AB202" s="162" t="s">
        <v>3942</v>
      </c>
      <c r="AC202" s="161"/>
      <c r="AD202" s="161"/>
      <c r="AE202" s="161"/>
      <c r="AF202" s="161"/>
      <c r="AG202" s="161"/>
      <c r="AH202" s="161"/>
      <c r="AI202" s="161" t="b">
        <v>0</v>
      </c>
      <c r="AJ202" s="161" t="b">
        <v>0</v>
      </c>
      <c r="AK202" s="161" t="b">
        <v>0</v>
      </c>
      <c r="AL202" s="161" t="b">
        <v>0</v>
      </c>
      <c r="AM202" s="161"/>
      <c r="AN202" s="149"/>
      <c r="AO202" s="149"/>
      <c r="AP202" s="149"/>
      <c r="AQ202" s="149"/>
      <c r="AR202" s="149"/>
      <c r="AS202" s="149"/>
      <c r="AT202" s="149"/>
      <c r="AU202" s="149"/>
    </row>
    <row r="203">
      <c r="A203" s="176"/>
      <c r="B203" s="162">
        <v>4.3630993E7</v>
      </c>
      <c r="C203" s="177">
        <v>44536.56872177083</v>
      </c>
      <c r="D203" s="162" t="s">
        <v>3943</v>
      </c>
      <c r="E203" s="162" t="s">
        <v>3944</v>
      </c>
      <c r="F203" s="178">
        <v>37276.0</v>
      </c>
      <c r="G203" s="162" t="s">
        <v>2021</v>
      </c>
      <c r="H203" s="162" t="s">
        <v>3945</v>
      </c>
      <c r="I203" s="162" t="s">
        <v>3946</v>
      </c>
      <c r="J203" s="162" t="s">
        <v>1620</v>
      </c>
      <c r="K203" s="162" t="s">
        <v>3947</v>
      </c>
      <c r="L203" s="162" t="s">
        <v>1668</v>
      </c>
      <c r="M203" s="162" t="s">
        <v>3943</v>
      </c>
      <c r="N203" s="162" t="s">
        <v>3948</v>
      </c>
      <c r="O203" s="162" t="s">
        <v>170</v>
      </c>
      <c r="P203" s="162" t="s">
        <v>3949</v>
      </c>
      <c r="Q203" s="162" t="s">
        <v>3950</v>
      </c>
      <c r="R203" s="162" t="s">
        <v>3951</v>
      </c>
      <c r="S203" s="180" t="s">
        <v>3952</v>
      </c>
      <c r="T203" s="162" t="s">
        <v>3953</v>
      </c>
      <c r="U203" s="162" t="s">
        <v>1662</v>
      </c>
      <c r="V203" s="162" t="s">
        <v>3954</v>
      </c>
      <c r="W203" s="162" t="s">
        <v>1708</v>
      </c>
      <c r="X203" s="162" t="s">
        <v>3955</v>
      </c>
      <c r="Y203" s="179" t="s">
        <v>2138</v>
      </c>
      <c r="Z203" s="179">
        <v>19.0</v>
      </c>
      <c r="AA203" s="161"/>
      <c r="AB203" s="161"/>
      <c r="AC203" s="161"/>
      <c r="AD203" s="161"/>
      <c r="AE203" s="161"/>
      <c r="AF203" s="161"/>
      <c r="AG203" s="161"/>
      <c r="AH203" s="161"/>
      <c r="AI203" s="161" t="b">
        <v>0</v>
      </c>
      <c r="AJ203" s="161" t="b">
        <v>0</v>
      </c>
      <c r="AK203" s="161" t="b">
        <v>0</v>
      </c>
      <c r="AL203" s="161" t="b">
        <v>0</v>
      </c>
      <c r="AM203" s="161"/>
      <c r="AN203" s="149"/>
      <c r="AO203" s="149"/>
      <c r="AP203" s="149"/>
      <c r="AQ203" s="149"/>
      <c r="AR203" s="149"/>
      <c r="AS203" s="149"/>
      <c r="AT203" s="149"/>
      <c r="AU203" s="149"/>
    </row>
    <row r="204">
      <c r="A204" s="176"/>
      <c r="B204" s="162">
        <v>4.225484E7</v>
      </c>
      <c r="C204" s="177">
        <v>44537.97259269676</v>
      </c>
      <c r="D204" s="162" t="s">
        <v>3956</v>
      </c>
      <c r="E204" s="162" t="s">
        <v>3957</v>
      </c>
      <c r="F204" s="178">
        <v>36527.0</v>
      </c>
      <c r="G204" s="162" t="s">
        <v>391</v>
      </c>
      <c r="H204" s="162" t="s">
        <v>3958</v>
      </c>
      <c r="I204" s="162" t="s">
        <v>3959</v>
      </c>
      <c r="J204" s="162" t="s">
        <v>1620</v>
      </c>
      <c r="K204" s="162" t="s">
        <v>3960</v>
      </c>
      <c r="L204" s="162" t="s">
        <v>1634</v>
      </c>
      <c r="M204" s="162" t="s">
        <v>3956</v>
      </c>
      <c r="N204" s="162" t="s">
        <v>3961</v>
      </c>
      <c r="O204" s="162" t="s">
        <v>174</v>
      </c>
      <c r="P204" s="162" t="s">
        <v>3962</v>
      </c>
      <c r="Q204" s="162" t="s">
        <v>1637</v>
      </c>
      <c r="R204" s="161"/>
      <c r="S204" s="180" t="s">
        <v>3963</v>
      </c>
      <c r="T204" s="162" t="s">
        <v>1661</v>
      </c>
      <c r="U204" s="162" t="s">
        <v>2646</v>
      </c>
      <c r="V204" s="162" t="s">
        <v>3964</v>
      </c>
      <c r="W204" s="162" t="s">
        <v>1803</v>
      </c>
      <c r="X204" s="162" t="s">
        <v>3965</v>
      </c>
      <c r="Y204" s="179" t="s">
        <v>1637</v>
      </c>
      <c r="Z204" s="179">
        <v>21.0</v>
      </c>
      <c r="AA204" s="162"/>
      <c r="AB204" s="162" t="s">
        <v>3942</v>
      </c>
      <c r="AC204" s="161"/>
      <c r="AD204" s="161"/>
      <c r="AE204" s="161"/>
      <c r="AF204" s="161"/>
      <c r="AG204" s="161"/>
      <c r="AH204" s="161"/>
      <c r="AI204" s="161" t="b">
        <v>0</v>
      </c>
      <c r="AJ204" s="161" t="b">
        <v>0</v>
      </c>
      <c r="AK204" s="161" t="b">
        <v>0</v>
      </c>
      <c r="AL204" s="161" t="b">
        <v>0</v>
      </c>
      <c r="AM204" s="161"/>
      <c r="AN204" s="149"/>
      <c r="AO204" s="149"/>
      <c r="AP204" s="149"/>
      <c r="AQ204" s="149"/>
      <c r="AR204" s="149"/>
      <c r="AS204" s="149"/>
      <c r="AT204" s="149"/>
      <c r="AU204" s="149"/>
    </row>
    <row r="205">
      <c r="A205" s="176"/>
      <c r="B205" s="162" t="s">
        <v>262</v>
      </c>
      <c r="C205" s="177">
        <v>44549.6233125</v>
      </c>
      <c r="D205" s="162" t="s">
        <v>3966</v>
      </c>
      <c r="E205" s="162" t="s">
        <v>3967</v>
      </c>
      <c r="F205" s="178">
        <v>36880.0</v>
      </c>
      <c r="G205" s="162" t="s">
        <v>391</v>
      </c>
      <c r="H205" s="162" t="s">
        <v>3968</v>
      </c>
      <c r="I205" s="162" t="s">
        <v>3969</v>
      </c>
      <c r="J205" s="162" t="s">
        <v>1620</v>
      </c>
      <c r="K205" s="162" t="s">
        <v>3970</v>
      </c>
      <c r="L205" s="162" t="s">
        <v>1668</v>
      </c>
      <c r="M205" s="162" t="s">
        <v>3971</v>
      </c>
      <c r="N205" s="162" t="s">
        <v>3972</v>
      </c>
      <c r="O205" s="162" t="s">
        <v>170</v>
      </c>
      <c r="P205" s="162" t="s">
        <v>3973</v>
      </c>
      <c r="Q205" s="162" t="s">
        <v>1637</v>
      </c>
      <c r="R205" s="161"/>
      <c r="S205" s="180" t="s">
        <v>3974</v>
      </c>
      <c r="T205" s="162" t="s">
        <v>3975</v>
      </c>
      <c r="U205" s="162" t="s">
        <v>1685</v>
      </c>
      <c r="V205" s="162" t="s">
        <v>3976</v>
      </c>
      <c r="W205" s="162" t="s">
        <v>1708</v>
      </c>
      <c r="X205" s="162" t="s">
        <v>3977</v>
      </c>
      <c r="Y205" s="179" t="s">
        <v>3978</v>
      </c>
      <c r="Z205" s="179" t="s">
        <v>2908</v>
      </c>
      <c r="AA205" s="161"/>
      <c r="AB205" s="162" t="s">
        <v>3979</v>
      </c>
      <c r="AC205" s="161"/>
      <c r="AD205" s="161"/>
      <c r="AE205" s="161"/>
      <c r="AF205" s="161"/>
      <c r="AG205" s="161"/>
      <c r="AH205" s="161"/>
      <c r="AI205" s="161" t="b">
        <v>0</v>
      </c>
      <c r="AJ205" s="161" t="b">
        <v>0</v>
      </c>
      <c r="AK205" s="161" t="b">
        <v>0</v>
      </c>
      <c r="AL205" s="161" t="b">
        <v>0</v>
      </c>
      <c r="AM205" s="161"/>
      <c r="AN205" s="149"/>
      <c r="AO205" s="149"/>
      <c r="AP205" s="149"/>
      <c r="AQ205" s="149"/>
      <c r="AR205" s="149"/>
      <c r="AS205" s="149"/>
      <c r="AT205" s="149"/>
      <c r="AU205" s="149"/>
    </row>
    <row r="206">
      <c r="A206" s="176"/>
      <c r="B206" s="162">
        <v>4.2025814E7</v>
      </c>
      <c r="C206" s="177">
        <v>44551.757520659725</v>
      </c>
      <c r="D206" s="162" t="s">
        <v>3980</v>
      </c>
      <c r="E206" s="162" t="s">
        <v>3981</v>
      </c>
      <c r="F206" s="178">
        <v>36348.0</v>
      </c>
      <c r="G206" s="162" t="s">
        <v>391</v>
      </c>
      <c r="H206" s="162" t="s">
        <v>3982</v>
      </c>
      <c r="I206" s="162" t="s">
        <v>3983</v>
      </c>
      <c r="J206" s="162" t="s">
        <v>1620</v>
      </c>
      <c r="K206" s="162" t="s">
        <v>3984</v>
      </c>
      <c r="L206" s="162" t="s">
        <v>1622</v>
      </c>
      <c r="M206" s="162" t="s">
        <v>3980</v>
      </c>
      <c r="N206" s="162" t="s">
        <v>3985</v>
      </c>
      <c r="O206" s="162" t="s">
        <v>170</v>
      </c>
      <c r="P206" s="162" t="s">
        <v>3986</v>
      </c>
      <c r="Q206" s="162" t="s">
        <v>3987</v>
      </c>
      <c r="R206" s="161"/>
      <c r="S206" s="180" t="s">
        <v>3988</v>
      </c>
      <c r="T206" s="162" t="s">
        <v>1661</v>
      </c>
      <c r="U206" s="162" t="s">
        <v>1662</v>
      </c>
      <c r="V206" s="162" t="s">
        <v>3989</v>
      </c>
      <c r="W206" s="162" t="s">
        <v>1723</v>
      </c>
      <c r="X206" s="162" t="s">
        <v>3990</v>
      </c>
      <c r="Y206" s="179" t="s">
        <v>3991</v>
      </c>
      <c r="Z206" s="179" t="s">
        <v>3992</v>
      </c>
      <c r="AA206" s="161"/>
      <c r="AB206" s="162" t="s">
        <v>1918</v>
      </c>
      <c r="AC206" s="161"/>
      <c r="AD206" s="161"/>
      <c r="AE206" s="161"/>
      <c r="AF206" s="161"/>
      <c r="AG206" s="161"/>
      <c r="AH206" s="161"/>
      <c r="AI206" s="161" t="b">
        <v>0</v>
      </c>
      <c r="AJ206" s="161" t="b">
        <v>0</v>
      </c>
      <c r="AK206" s="161" t="b">
        <v>0</v>
      </c>
      <c r="AL206" s="161" t="b">
        <v>0</v>
      </c>
      <c r="AM206" s="161"/>
      <c r="AN206" s="149"/>
      <c r="AO206" s="149"/>
      <c r="AP206" s="149"/>
      <c r="AQ206" s="149"/>
      <c r="AR206" s="149"/>
      <c r="AS206" s="149"/>
      <c r="AT206" s="149"/>
      <c r="AU206" s="149"/>
    </row>
    <row r="207">
      <c r="A207" s="176"/>
      <c r="B207" s="162">
        <v>3.610587E7</v>
      </c>
      <c r="C207" s="177">
        <v>44561.486750428245</v>
      </c>
      <c r="D207" s="162" t="s">
        <v>3993</v>
      </c>
      <c r="E207" s="162" t="s">
        <v>3994</v>
      </c>
      <c r="F207" s="178">
        <v>33589.0</v>
      </c>
      <c r="G207" s="162" t="s">
        <v>2021</v>
      </c>
      <c r="H207" s="162" t="s">
        <v>3995</v>
      </c>
      <c r="I207" s="162" t="s">
        <v>3996</v>
      </c>
      <c r="J207" s="162" t="s">
        <v>1620</v>
      </c>
      <c r="K207" s="162" t="s">
        <v>3997</v>
      </c>
      <c r="L207" s="162" t="s">
        <v>1668</v>
      </c>
      <c r="M207" s="162" t="s">
        <v>3993</v>
      </c>
      <c r="N207" s="162" t="s">
        <v>3998</v>
      </c>
      <c r="O207" s="162" t="s">
        <v>170</v>
      </c>
      <c r="P207" s="162" t="s">
        <v>3999</v>
      </c>
      <c r="Q207" s="162" t="s">
        <v>1651</v>
      </c>
      <c r="R207" s="162" t="s">
        <v>4000</v>
      </c>
      <c r="S207" s="180" t="s">
        <v>4001</v>
      </c>
      <c r="T207" s="162" t="s">
        <v>1661</v>
      </c>
      <c r="U207" s="162" t="s">
        <v>1662</v>
      </c>
      <c r="V207" s="162" t="s">
        <v>4002</v>
      </c>
      <c r="W207" s="162" t="s">
        <v>2360</v>
      </c>
      <c r="X207" s="162" t="s">
        <v>4003</v>
      </c>
      <c r="Y207" s="179" t="s">
        <v>2649</v>
      </c>
      <c r="Z207" s="179">
        <v>30.0</v>
      </c>
      <c r="AA207" s="161"/>
      <c r="AB207" s="162" t="s">
        <v>3942</v>
      </c>
      <c r="AC207" s="161"/>
      <c r="AD207" s="161"/>
      <c r="AE207" s="161"/>
      <c r="AF207" s="161"/>
      <c r="AG207" s="161"/>
      <c r="AH207" s="161"/>
      <c r="AI207" s="161" t="b">
        <v>0</v>
      </c>
      <c r="AJ207" s="161" t="b">
        <v>0</v>
      </c>
      <c r="AK207" s="161" t="b">
        <v>0</v>
      </c>
      <c r="AL207" s="161" t="b">
        <v>0</v>
      </c>
      <c r="AM207" s="161"/>
      <c r="AN207" s="149"/>
      <c r="AO207" s="149"/>
      <c r="AP207" s="149"/>
      <c r="AQ207" s="149"/>
      <c r="AR207" s="149"/>
      <c r="AS207" s="149"/>
      <c r="AT207" s="149"/>
      <c r="AU207" s="149"/>
    </row>
    <row r="208">
      <c r="A208" s="176"/>
      <c r="B208" s="162">
        <v>3.4027546E7</v>
      </c>
      <c r="C208" s="177">
        <v>44566.36575355324</v>
      </c>
      <c r="D208" s="162" t="s">
        <v>4004</v>
      </c>
      <c r="E208" s="162" t="s">
        <v>4005</v>
      </c>
      <c r="F208" s="178">
        <v>32342.0</v>
      </c>
      <c r="G208" s="162" t="s">
        <v>391</v>
      </c>
      <c r="H208" s="162" t="s">
        <v>4006</v>
      </c>
      <c r="I208" s="162" t="s">
        <v>4007</v>
      </c>
      <c r="J208" s="162" t="s">
        <v>1620</v>
      </c>
      <c r="K208" s="162" t="s">
        <v>4008</v>
      </c>
      <c r="L208" s="162" t="s">
        <v>1622</v>
      </c>
      <c r="M208" s="162" t="s">
        <v>4009</v>
      </c>
      <c r="N208" s="162" t="s">
        <v>4010</v>
      </c>
      <c r="O208" s="162" t="s">
        <v>170</v>
      </c>
      <c r="P208" s="162" t="s">
        <v>4011</v>
      </c>
      <c r="Q208" s="162" t="s">
        <v>4012</v>
      </c>
      <c r="R208" s="161"/>
      <c r="S208" s="180" t="s">
        <v>4013</v>
      </c>
      <c r="T208" s="162" t="s">
        <v>4014</v>
      </c>
      <c r="U208" s="162" t="s">
        <v>4015</v>
      </c>
      <c r="V208" s="162" t="s">
        <v>4016</v>
      </c>
      <c r="W208" s="162" t="s">
        <v>1915</v>
      </c>
      <c r="X208" s="162" t="s">
        <v>4017</v>
      </c>
      <c r="Y208" s="179" t="s">
        <v>1805</v>
      </c>
      <c r="Z208" s="179">
        <v>33.0</v>
      </c>
      <c r="AA208" s="161"/>
      <c r="AB208" s="161"/>
      <c r="AC208" s="161"/>
      <c r="AD208" s="161"/>
      <c r="AE208" s="161"/>
      <c r="AF208" s="161"/>
      <c r="AG208" s="161"/>
      <c r="AH208" s="161"/>
      <c r="AI208" s="162" t="b">
        <v>0</v>
      </c>
      <c r="AJ208" s="162" t="b">
        <v>0</v>
      </c>
      <c r="AK208" s="161" t="b">
        <v>0</v>
      </c>
      <c r="AL208" s="161" t="b">
        <v>0</v>
      </c>
      <c r="AM208" s="161"/>
      <c r="AN208" s="149"/>
      <c r="AO208" s="149"/>
      <c r="AP208" s="149"/>
      <c r="AQ208" s="149"/>
      <c r="AR208" s="149"/>
      <c r="AS208" s="149"/>
      <c r="AT208" s="149"/>
      <c r="AU208" s="149"/>
    </row>
    <row r="209">
      <c r="A209" s="176"/>
      <c r="B209" s="162">
        <v>2.9543705E7</v>
      </c>
      <c r="C209" s="177">
        <v>44567.457359548614</v>
      </c>
      <c r="D209" s="162" t="s">
        <v>4018</v>
      </c>
      <c r="E209" s="162" t="s">
        <v>4019</v>
      </c>
      <c r="F209" s="178">
        <v>30094.0</v>
      </c>
      <c r="G209" s="162" t="s">
        <v>391</v>
      </c>
      <c r="H209" s="162" t="s">
        <v>2270</v>
      </c>
      <c r="I209" s="162" t="s">
        <v>4020</v>
      </c>
      <c r="J209" s="162" t="s">
        <v>1620</v>
      </c>
      <c r="K209" s="162" t="s">
        <v>4021</v>
      </c>
      <c r="L209" s="162" t="s">
        <v>1622</v>
      </c>
      <c r="M209" s="162" t="s">
        <v>4018</v>
      </c>
      <c r="N209" s="162" t="s">
        <v>4022</v>
      </c>
      <c r="O209" s="162" t="s">
        <v>174</v>
      </c>
      <c r="P209" s="162" t="s">
        <v>4023</v>
      </c>
      <c r="Q209" s="162" t="s">
        <v>1637</v>
      </c>
      <c r="R209" s="162" t="s">
        <v>4024</v>
      </c>
      <c r="S209" s="180" t="s">
        <v>4025</v>
      </c>
      <c r="T209" s="162" t="s">
        <v>1661</v>
      </c>
      <c r="U209" s="162" t="s">
        <v>1662</v>
      </c>
      <c r="V209" s="162" t="s">
        <v>4026</v>
      </c>
      <c r="W209" s="162" t="s">
        <v>2098</v>
      </c>
      <c r="X209" s="162" t="s">
        <v>4027</v>
      </c>
      <c r="Y209" s="179" t="s">
        <v>4028</v>
      </c>
      <c r="Z209" s="179">
        <v>39.0</v>
      </c>
      <c r="AA209" s="162"/>
      <c r="AB209" s="232" t="s">
        <v>4029</v>
      </c>
      <c r="AC209" s="161"/>
      <c r="AD209" s="161"/>
      <c r="AE209" s="161"/>
      <c r="AF209" s="161"/>
      <c r="AG209" s="161"/>
      <c r="AH209" s="161"/>
      <c r="AI209" s="161" t="b">
        <v>0</v>
      </c>
      <c r="AJ209" s="161" t="b">
        <v>0</v>
      </c>
      <c r="AK209" s="161" t="b">
        <v>0</v>
      </c>
      <c r="AL209" s="161" t="b">
        <v>0</v>
      </c>
      <c r="AM209" s="161"/>
      <c r="AN209" s="149"/>
      <c r="AO209" s="149"/>
      <c r="AP209" s="149"/>
      <c r="AQ209" s="149"/>
      <c r="AR209" s="149"/>
      <c r="AS209" s="149"/>
      <c r="AT209" s="149"/>
      <c r="AU209" s="149"/>
    </row>
    <row r="210">
      <c r="A210" s="176"/>
      <c r="B210" s="162" t="s">
        <v>267</v>
      </c>
      <c r="C210" s="177">
        <v>44567.664183368055</v>
      </c>
      <c r="D210" s="179" t="s">
        <v>4030</v>
      </c>
      <c r="E210" s="179" t="s">
        <v>4031</v>
      </c>
      <c r="F210" s="178">
        <v>30952.0</v>
      </c>
      <c r="G210" s="162" t="s">
        <v>4032</v>
      </c>
      <c r="H210" s="162" t="s">
        <v>4033</v>
      </c>
      <c r="I210" s="162" t="s">
        <v>4034</v>
      </c>
      <c r="J210" s="162" t="s">
        <v>1646</v>
      </c>
      <c r="K210" s="162" t="s">
        <v>4035</v>
      </c>
      <c r="L210" s="162" t="s">
        <v>1668</v>
      </c>
      <c r="M210" s="162" t="s">
        <v>4030</v>
      </c>
      <c r="N210" s="162" t="s">
        <v>4036</v>
      </c>
      <c r="O210" s="162" t="s">
        <v>158</v>
      </c>
      <c r="P210" s="162" t="s">
        <v>4037</v>
      </c>
      <c r="Q210" s="162" t="s">
        <v>4037</v>
      </c>
      <c r="R210" s="162" t="s">
        <v>4038</v>
      </c>
      <c r="S210" s="180" t="s">
        <v>4039</v>
      </c>
      <c r="T210" s="162" t="s">
        <v>1747</v>
      </c>
      <c r="U210" s="162" t="s">
        <v>2310</v>
      </c>
      <c r="V210" s="162" t="s">
        <v>4040</v>
      </c>
      <c r="W210" s="162" t="s">
        <v>1915</v>
      </c>
      <c r="X210" s="162">
        <v>3.105379378E9</v>
      </c>
      <c r="Y210" s="179" t="s">
        <v>4041</v>
      </c>
      <c r="Z210" s="179">
        <v>37.0</v>
      </c>
      <c r="AA210" s="161"/>
      <c r="AB210" s="162" t="s">
        <v>4042</v>
      </c>
      <c r="AC210" s="161"/>
      <c r="AD210" s="161"/>
      <c r="AE210" s="161"/>
      <c r="AF210" s="161"/>
      <c r="AG210" s="161"/>
      <c r="AH210" s="161"/>
      <c r="AI210" s="161" t="b">
        <v>0</v>
      </c>
      <c r="AJ210" s="161" t="b">
        <v>0</v>
      </c>
      <c r="AK210" s="161" t="b">
        <v>0</v>
      </c>
      <c r="AL210" s="161" t="b">
        <v>0</v>
      </c>
      <c r="AM210" s="161"/>
      <c r="AN210" s="149"/>
      <c r="AO210" s="149"/>
      <c r="AP210" s="149"/>
      <c r="AQ210" s="149"/>
      <c r="AR210" s="149"/>
      <c r="AS210" s="149"/>
      <c r="AT210" s="149"/>
      <c r="AU210" s="149"/>
    </row>
    <row r="211">
      <c r="A211" s="176"/>
      <c r="B211" s="162">
        <v>4.082932E7</v>
      </c>
      <c r="C211" s="177">
        <v>44572.39593586806</v>
      </c>
      <c r="D211" s="162" t="s">
        <v>4043</v>
      </c>
      <c r="E211" s="162" t="s">
        <v>4044</v>
      </c>
      <c r="F211" s="178">
        <v>35783.0</v>
      </c>
      <c r="G211" s="162" t="s">
        <v>391</v>
      </c>
      <c r="H211" s="162" t="s">
        <v>1618</v>
      </c>
      <c r="I211" s="162" t="s">
        <v>4045</v>
      </c>
      <c r="J211" s="162" t="s">
        <v>1620</v>
      </c>
      <c r="K211" s="162" t="s">
        <v>4046</v>
      </c>
      <c r="L211" s="162" t="s">
        <v>1668</v>
      </c>
      <c r="M211" s="162" t="s">
        <v>4047</v>
      </c>
      <c r="N211" s="162" t="s">
        <v>4048</v>
      </c>
      <c r="O211" s="162" t="s">
        <v>158</v>
      </c>
      <c r="P211" s="162" t="s">
        <v>4049</v>
      </c>
      <c r="Q211" s="162" t="s">
        <v>4050</v>
      </c>
      <c r="R211" s="161"/>
      <c r="S211" s="180" t="s">
        <v>4051</v>
      </c>
      <c r="T211" s="162" t="s">
        <v>4052</v>
      </c>
      <c r="U211" s="162" t="s">
        <v>4053</v>
      </c>
      <c r="V211" s="162" t="s">
        <v>4054</v>
      </c>
      <c r="W211" s="162" t="s">
        <v>1803</v>
      </c>
      <c r="X211" s="162" t="s">
        <v>4055</v>
      </c>
      <c r="Y211" s="179" t="s">
        <v>4056</v>
      </c>
      <c r="Z211" s="179">
        <v>24.0</v>
      </c>
      <c r="AA211" s="162"/>
      <c r="AB211" s="162" t="s">
        <v>4057</v>
      </c>
      <c r="AC211" s="161"/>
      <c r="AD211" s="161"/>
      <c r="AE211" s="161"/>
      <c r="AF211" s="161"/>
      <c r="AG211" s="161"/>
      <c r="AH211" s="161"/>
      <c r="AI211" s="161" t="b">
        <v>0</v>
      </c>
      <c r="AJ211" s="161" t="b">
        <v>0</v>
      </c>
      <c r="AK211" s="161" t="b">
        <v>0</v>
      </c>
      <c r="AL211" s="161" t="b">
        <v>0</v>
      </c>
      <c r="AM211" s="161"/>
      <c r="AN211" s="149"/>
      <c r="AO211" s="149"/>
      <c r="AP211" s="149"/>
      <c r="AQ211" s="149"/>
      <c r="AR211" s="149"/>
      <c r="AS211" s="149"/>
      <c r="AT211" s="149"/>
      <c r="AU211" s="149"/>
    </row>
    <row r="212">
      <c r="A212" s="176"/>
      <c r="B212" s="162">
        <v>4.3053693E7</v>
      </c>
      <c r="C212" s="177">
        <v>44575.32441119213</v>
      </c>
      <c r="D212" s="162" t="s">
        <v>4058</v>
      </c>
      <c r="E212" s="162" t="s">
        <v>4059</v>
      </c>
      <c r="F212" s="178">
        <v>36858.0</v>
      </c>
      <c r="G212" s="162" t="s">
        <v>391</v>
      </c>
      <c r="H212" s="162" t="s">
        <v>1756</v>
      </c>
      <c r="I212" s="162" t="s">
        <v>4060</v>
      </c>
      <c r="J212" s="162" t="s">
        <v>1620</v>
      </c>
      <c r="K212" s="162" t="s">
        <v>4061</v>
      </c>
      <c r="L212" s="162" t="s">
        <v>1668</v>
      </c>
      <c r="M212" s="162" t="s">
        <v>4058</v>
      </c>
      <c r="N212" s="162" t="s">
        <v>4062</v>
      </c>
      <c r="O212" s="162" t="s">
        <v>174</v>
      </c>
      <c r="P212" s="162" t="s">
        <v>4063</v>
      </c>
      <c r="Q212" s="162" t="s">
        <v>1637</v>
      </c>
      <c r="R212" s="161"/>
      <c r="S212" s="180" t="s">
        <v>4064</v>
      </c>
      <c r="T212" s="162" t="s">
        <v>4065</v>
      </c>
      <c r="U212" s="162" t="s">
        <v>1662</v>
      </c>
      <c r="V212" s="162" t="s">
        <v>4066</v>
      </c>
      <c r="W212" s="162" t="s">
        <v>1790</v>
      </c>
      <c r="X212" s="162" t="s">
        <v>4067</v>
      </c>
      <c r="Y212" s="179" t="s">
        <v>4068</v>
      </c>
      <c r="Z212" s="179">
        <v>21.0</v>
      </c>
      <c r="AA212" s="161"/>
      <c r="AB212" s="161"/>
      <c r="AC212" s="161"/>
      <c r="AD212" s="161"/>
      <c r="AE212" s="161"/>
      <c r="AF212" s="161"/>
      <c r="AG212" s="161"/>
      <c r="AH212" s="161"/>
      <c r="AI212" s="161" t="b">
        <v>0</v>
      </c>
      <c r="AJ212" s="161" t="b">
        <v>0</v>
      </c>
      <c r="AK212" s="161" t="b">
        <v>0</v>
      </c>
      <c r="AL212" s="161" t="b">
        <v>0</v>
      </c>
      <c r="AM212" s="161"/>
      <c r="AN212" s="149"/>
      <c r="AO212" s="149"/>
      <c r="AP212" s="149"/>
      <c r="AQ212" s="149"/>
      <c r="AR212" s="149"/>
      <c r="AS212" s="149"/>
      <c r="AT212" s="149"/>
      <c r="AU212" s="149"/>
    </row>
    <row r="213">
      <c r="A213" s="176"/>
      <c r="B213" s="162">
        <v>2.5895336E7</v>
      </c>
      <c r="C213" s="177">
        <v>44579.44298129629</v>
      </c>
      <c r="D213" s="162" t="s">
        <v>4069</v>
      </c>
      <c r="E213" s="162" t="s">
        <v>4070</v>
      </c>
      <c r="F213" s="178">
        <v>28214.0</v>
      </c>
      <c r="G213" s="162" t="s">
        <v>2021</v>
      </c>
      <c r="H213" s="162" t="s">
        <v>4071</v>
      </c>
      <c r="I213" s="162">
        <v>1.16400208E9</v>
      </c>
      <c r="J213" s="162" t="s">
        <v>1620</v>
      </c>
      <c r="K213" s="162" t="s">
        <v>4072</v>
      </c>
      <c r="L213" s="162" t="s">
        <v>1668</v>
      </c>
      <c r="M213" s="162" t="s">
        <v>4069</v>
      </c>
      <c r="N213" s="162" t="s">
        <v>4073</v>
      </c>
      <c r="O213" s="162" t="s">
        <v>158</v>
      </c>
      <c r="P213" s="162" t="s">
        <v>4074</v>
      </c>
      <c r="Q213" s="162" t="s">
        <v>1866</v>
      </c>
      <c r="R213" s="161"/>
      <c r="S213" s="180" t="s">
        <v>4075</v>
      </c>
      <c r="T213" s="162" t="s">
        <v>4076</v>
      </c>
      <c r="U213" s="162" t="s">
        <v>4077</v>
      </c>
      <c r="V213" s="162" t="s">
        <v>4078</v>
      </c>
      <c r="W213" s="162" t="s">
        <v>4079</v>
      </c>
      <c r="X213" s="162">
        <v>1.164002079E9</v>
      </c>
      <c r="Y213" s="179" t="s">
        <v>4080</v>
      </c>
      <c r="Z213" s="179">
        <v>44.0</v>
      </c>
      <c r="AA213" s="162"/>
      <c r="AB213" s="232" t="s">
        <v>3515</v>
      </c>
      <c r="AC213" s="161"/>
      <c r="AD213" s="161"/>
      <c r="AE213" s="161"/>
      <c r="AF213" s="161"/>
      <c r="AG213" s="161"/>
      <c r="AH213" s="161"/>
      <c r="AI213" s="161" t="b">
        <v>0</v>
      </c>
      <c r="AJ213" s="161" t="b">
        <v>0</v>
      </c>
      <c r="AK213" s="161" t="b">
        <v>0</v>
      </c>
      <c r="AL213" s="161" t="b">
        <v>0</v>
      </c>
      <c r="AM213" s="161"/>
      <c r="AN213" s="149"/>
      <c r="AO213" s="149"/>
      <c r="AP213" s="149"/>
      <c r="AQ213" s="149"/>
      <c r="AR213" s="149"/>
      <c r="AS213" s="149"/>
      <c r="AT213" s="149"/>
      <c r="AU213" s="149"/>
    </row>
    <row r="214">
      <c r="A214" s="176"/>
      <c r="B214" s="162">
        <v>4.0808383E7</v>
      </c>
      <c r="C214" s="177">
        <v>44580.46814949074</v>
      </c>
      <c r="D214" s="179" t="s">
        <v>4081</v>
      </c>
      <c r="E214" s="179" t="s">
        <v>4082</v>
      </c>
      <c r="F214" s="178">
        <v>35777.0</v>
      </c>
      <c r="G214" s="162" t="s">
        <v>391</v>
      </c>
      <c r="H214" s="162" t="s">
        <v>4083</v>
      </c>
      <c r="I214" s="162" t="s">
        <v>391</v>
      </c>
      <c r="J214" s="162" t="s">
        <v>1620</v>
      </c>
      <c r="K214" s="162" t="s">
        <v>4084</v>
      </c>
      <c r="L214" s="162" t="s">
        <v>1634</v>
      </c>
      <c r="M214" s="162" t="s">
        <v>4081</v>
      </c>
      <c r="N214" s="162" t="s">
        <v>4085</v>
      </c>
      <c r="O214" s="162" t="s">
        <v>170</v>
      </c>
      <c r="P214" s="162" t="s">
        <v>4086</v>
      </c>
      <c r="Q214" s="162" t="s">
        <v>1637</v>
      </c>
      <c r="R214" s="161"/>
      <c r="S214" s="180" t="s">
        <v>4087</v>
      </c>
      <c r="T214" s="162" t="s">
        <v>4088</v>
      </c>
      <c r="U214" s="162" t="s">
        <v>1685</v>
      </c>
      <c r="V214" s="162" t="s">
        <v>4089</v>
      </c>
      <c r="W214" s="162" t="s">
        <v>2322</v>
      </c>
      <c r="X214" s="205" t="s">
        <v>4090</v>
      </c>
      <c r="Y214" s="179" t="s">
        <v>1651</v>
      </c>
      <c r="Z214" s="179">
        <v>24.0</v>
      </c>
      <c r="AA214" s="162"/>
      <c r="AB214" s="162" t="s">
        <v>3942</v>
      </c>
      <c r="AC214" s="161"/>
      <c r="AD214" s="161"/>
      <c r="AE214" s="161"/>
      <c r="AF214" s="161"/>
      <c r="AG214" s="161"/>
      <c r="AH214" s="161"/>
      <c r="AI214" s="161" t="b">
        <v>0</v>
      </c>
      <c r="AJ214" s="161" t="b">
        <v>0</v>
      </c>
      <c r="AK214" s="161" t="b">
        <v>0</v>
      </c>
      <c r="AL214" s="161" t="b">
        <v>0</v>
      </c>
      <c r="AM214" s="161"/>
      <c r="AN214" s="149"/>
      <c r="AO214" s="149"/>
      <c r="AP214" s="149"/>
      <c r="AQ214" s="149"/>
      <c r="AR214" s="149"/>
      <c r="AS214" s="149"/>
      <c r="AT214" s="149"/>
      <c r="AU214" s="149"/>
    </row>
    <row r="215">
      <c r="A215" s="176"/>
      <c r="B215" s="162">
        <v>3.935324E7</v>
      </c>
      <c r="C215" s="177">
        <v>44581.55641225695</v>
      </c>
      <c r="D215" s="162" t="s">
        <v>4091</v>
      </c>
      <c r="E215" s="162" t="s">
        <v>4092</v>
      </c>
      <c r="F215" s="178">
        <v>34994.0</v>
      </c>
      <c r="G215" s="162" t="s">
        <v>391</v>
      </c>
      <c r="H215" s="162" t="s">
        <v>4093</v>
      </c>
      <c r="I215" s="162" t="s">
        <v>4094</v>
      </c>
      <c r="J215" s="162" t="s">
        <v>1620</v>
      </c>
      <c r="K215" s="162" t="s">
        <v>4095</v>
      </c>
      <c r="L215" s="162" t="s">
        <v>1668</v>
      </c>
      <c r="M215" s="162" t="s">
        <v>4091</v>
      </c>
      <c r="N215" s="162" t="s">
        <v>4096</v>
      </c>
      <c r="O215" s="162" t="s">
        <v>170</v>
      </c>
      <c r="P215" s="162" t="s">
        <v>4097</v>
      </c>
      <c r="Q215" s="162" t="s">
        <v>4097</v>
      </c>
      <c r="R215" s="161"/>
      <c r="S215" s="180" t="s">
        <v>4098</v>
      </c>
      <c r="T215" s="162" t="s">
        <v>4099</v>
      </c>
      <c r="U215" s="162" t="s">
        <v>1662</v>
      </c>
      <c r="V215" s="162" t="s">
        <v>4100</v>
      </c>
      <c r="W215" s="162" t="s">
        <v>1790</v>
      </c>
      <c r="X215" s="162" t="s">
        <v>4101</v>
      </c>
      <c r="Y215" s="179" t="s">
        <v>4102</v>
      </c>
      <c r="Z215" s="179">
        <v>26.0</v>
      </c>
      <c r="AA215" s="161"/>
      <c r="AB215" s="161"/>
      <c r="AC215" s="161"/>
      <c r="AD215" s="161"/>
      <c r="AE215" s="161"/>
      <c r="AF215" s="161"/>
      <c r="AG215" s="161"/>
      <c r="AH215" s="161"/>
      <c r="AI215" s="161" t="b">
        <v>0</v>
      </c>
      <c r="AJ215" s="161" t="b">
        <v>0</v>
      </c>
      <c r="AK215" s="161" t="b">
        <v>0</v>
      </c>
      <c r="AL215" s="161" t="b">
        <v>0</v>
      </c>
      <c r="AM215" s="161"/>
      <c r="AN215" s="149"/>
      <c r="AO215" s="149"/>
      <c r="AP215" s="149"/>
      <c r="AQ215" s="149"/>
      <c r="AR215" s="149"/>
      <c r="AS215" s="149"/>
      <c r="AT215" s="149"/>
      <c r="AU215" s="149"/>
    </row>
    <row r="216">
      <c r="A216" s="176"/>
      <c r="B216" s="162">
        <v>3.6745759E7</v>
      </c>
      <c r="C216" s="177">
        <v>44581.675346261574</v>
      </c>
      <c r="D216" s="162" t="s">
        <v>4103</v>
      </c>
      <c r="E216" s="162" t="s">
        <v>4104</v>
      </c>
      <c r="F216" s="178">
        <v>34228.0</v>
      </c>
      <c r="G216" s="162" t="s">
        <v>391</v>
      </c>
      <c r="H216" s="162" t="s">
        <v>1678</v>
      </c>
      <c r="I216" s="162" t="s">
        <v>4105</v>
      </c>
      <c r="J216" s="162" t="s">
        <v>1620</v>
      </c>
      <c r="K216" s="162" t="s">
        <v>4106</v>
      </c>
      <c r="L216" s="162" t="s">
        <v>1668</v>
      </c>
      <c r="M216" s="162" t="s">
        <v>4103</v>
      </c>
      <c r="N216" s="162" t="s">
        <v>4107</v>
      </c>
      <c r="O216" s="162" t="s">
        <v>170</v>
      </c>
      <c r="P216" s="162" t="s">
        <v>4108</v>
      </c>
      <c r="Q216" s="162" t="s">
        <v>1637</v>
      </c>
      <c r="R216" s="162" t="s">
        <v>4109</v>
      </c>
      <c r="S216" s="180" t="s">
        <v>4110</v>
      </c>
      <c r="T216" s="162" t="s">
        <v>1747</v>
      </c>
      <c r="U216" s="162" t="s">
        <v>1662</v>
      </c>
      <c r="V216" s="162" t="s">
        <v>4111</v>
      </c>
      <c r="W216" s="162" t="s">
        <v>2360</v>
      </c>
      <c r="X216" s="162">
        <v>1.135222002E9</v>
      </c>
      <c r="Y216" s="179" t="s">
        <v>4112</v>
      </c>
      <c r="Z216" s="179">
        <v>28.0</v>
      </c>
      <c r="AA216" s="161"/>
      <c r="AB216" s="161"/>
      <c r="AC216" s="161"/>
      <c r="AD216" s="161"/>
      <c r="AE216" s="161"/>
      <c r="AF216" s="161"/>
      <c r="AG216" s="161"/>
      <c r="AH216" s="161"/>
      <c r="AI216" s="161" t="b">
        <v>0</v>
      </c>
      <c r="AJ216" s="161" t="b">
        <v>0</v>
      </c>
      <c r="AK216" s="161" t="b">
        <v>0</v>
      </c>
      <c r="AL216" s="161" t="b">
        <v>0</v>
      </c>
      <c r="AM216" s="161"/>
      <c r="AN216" s="149"/>
      <c r="AO216" s="149"/>
      <c r="AP216" s="149"/>
      <c r="AQ216" s="149"/>
      <c r="AR216" s="149"/>
      <c r="AS216" s="149"/>
      <c r="AT216" s="149"/>
      <c r="AU216" s="149"/>
    </row>
    <row r="217">
      <c r="A217" s="176"/>
      <c r="B217" s="162">
        <v>3.6202279E7</v>
      </c>
      <c r="C217" s="177">
        <v>44587.606619976854</v>
      </c>
      <c r="D217" s="162" t="s">
        <v>4113</v>
      </c>
      <c r="E217" s="162" t="s">
        <v>4114</v>
      </c>
      <c r="F217" s="178">
        <v>33536.0</v>
      </c>
      <c r="G217" s="162" t="s">
        <v>391</v>
      </c>
      <c r="H217" s="162" t="s">
        <v>4115</v>
      </c>
      <c r="I217" s="162" t="s">
        <v>4116</v>
      </c>
      <c r="J217" s="162" t="s">
        <v>1620</v>
      </c>
      <c r="K217" s="162" t="s">
        <v>4117</v>
      </c>
      <c r="L217" s="162" t="s">
        <v>1622</v>
      </c>
      <c r="M217" s="162" t="s">
        <v>4118</v>
      </c>
      <c r="N217" s="162" t="s">
        <v>4119</v>
      </c>
      <c r="O217" s="162" t="s">
        <v>158</v>
      </c>
      <c r="P217" s="162" t="s">
        <v>4120</v>
      </c>
      <c r="Q217" s="162" t="s">
        <v>1651</v>
      </c>
      <c r="R217" s="161"/>
      <c r="S217" s="180" t="s">
        <v>4121</v>
      </c>
      <c r="T217" s="162" t="s">
        <v>4122</v>
      </c>
      <c r="U217" s="162" t="s">
        <v>1662</v>
      </c>
      <c r="V217" s="162" t="s">
        <v>4123</v>
      </c>
      <c r="W217" s="162" t="s">
        <v>1884</v>
      </c>
      <c r="X217" s="162">
        <v>2.954666177E9</v>
      </c>
      <c r="Y217" s="179" t="s">
        <v>1651</v>
      </c>
      <c r="Z217" s="179">
        <v>30.0</v>
      </c>
      <c r="AA217" s="162"/>
      <c r="AB217" s="161"/>
      <c r="AC217" s="161"/>
      <c r="AD217" s="161"/>
      <c r="AE217" s="161"/>
      <c r="AF217" s="161"/>
      <c r="AG217" s="161"/>
      <c r="AH217" s="161"/>
      <c r="AI217" s="161" t="b">
        <v>0</v>
      </c>
      <c r="AJ217" s="161" t="b">
        <v>0</v>
      </c>
      <c r="AK217" s="161" t="b">
        <v>0</v>
      </c>
      <c r="AL217" s="161" t="b">
        <v>0</v>
      </c>
      <c r="AM217" s="161"/>
      <c r="AN217" s="149"/>
      <c r="AO217" s="149"/>
      <c r="AP217" s="149"/>
      <c r="AQ217" s="149"/>
      <c r="AR217" s="149"/>
      <c r="AS217" s="149"/>
      <c r="AT217" s="149"/>
      <c r="AU217" s="149"/>
    </row>
    <row r="218">
      <c r="A218" s="176"/>
      <c r="B218" s="162">
        <v>4.5137776E7</v>
      </c>
      <c r="C218" s="177">
        <v>44591.005026099534</v>
      </c>
      <c r="D218" s="162" t="s">
        <v>4124</v>
      </c>
      <c r="E218" s="162" t="s">
        <v>4125</v>
      </c>
      <c r="F218" s="178">
        <v>37840.0</v>
      </c>
      <c r="G218" s="162" t="s">
        <v>391</v>
      </c>
      <c r="H218" s="162" t="s">
        <v>1678</v>
      </c>
      <c r="I218" s="162">
        <v>5.491164164579E12</v>
      </c>
      <c r="J218" s="162" t="s">
        <v>1620</v>
      </c>
      <c r="K218" s="162" t="s">
        <v>4126</v>
      </c>
      <c r="L218" s="162" t="s">
        <v>1668</v>
      </c>
      <c r="M218" s="162" t="s">
        <v>4124</v>
      </c>
      <c r="N218" s="162" t="s">
        <v>4127</v>
      </c>
      <c r="O218" s="162" t="s">
        <v>174</v>
      </c>
      <c r="P218" s="162" t="s">
        <v>4128</v>
      </c>
      <c r="Q218" s="162" t="s">
        <v>1637</v>
      </c>
      <c r="R218" s="162" t="s">
        <v>4129</v>
      </c>
      <c r="S218" s="180" t="s">
        <v>4130</v>
      </c>
      <c r="T218" s="162" t="s">
        <v>4131</v>
      </c>
      <c r="U218" s="162" t="s">
        <v>1662</v>
      </c>
      <c r="V218" s="162" t="s">
        <v>4132</v>
      </c>
      <c r="W218" s="162" t="s">
        <v>1790</v>
      </c>
      <c r="X218" s="162">
        <v>5.491162162222E12</v>
      </c>
      <c r="Y218" s="179" t="s">
        <v>1805</v>
      </c>
      <c r="Z218" s="179">
        <v>18.0</v>
      </c>
      <c r="AA218" s="161"/>
      <c r="AB218" s="162" t="s">
        <v>4133</v>
      </c>
      <c r="AC218" s="161"/>
      <c r="AD218" s="161"/>
      <c r="AE218" s="161"/>
      <c r="AF218" s="161"/>
      <c r="AG218" s="161"/>
      <c r="AH218" s="161"/>
      <c r="AI218" s="161" t="b">
        <v>0</v>
      </c>
      <c r="AJ218" s="161" t="b">
        <v>0</v>
      </c>
      <c r="AK218" s="161" t="b">
        <v>0</v>
      </c>
      <c r="AL218" s="161" t="b">
        <v>0</v>
      </c>
      <c r="AM218" s="161"/>
      <c r="AN218" s="149"/>
      <c r="AO218" s="149"/>
      <c r="AP218" s="149"/>
      <c r="AQ218" s="149"/>
      <c r="AR218" s="149"/>
      <c r="AS218" s="149"/>
      <c r="AT218" s="149"/>
      <c r="AU218" s="149"/>
    </row>
    <row r="219">
      <c r="A219" s="176"/>
      <c r="B219" s="162">
        <v>9.572987E7</v>
      </c>
      <c r="C219" s="177">
        <v>44594.85512748842</v>
      </c>
      <c r="D219" s="162" t="s">
        <v>4134</v>
      </c>
      <c r="E219" s="227" t="s">
        <v>4135</v>
      </c>
      <c r="F219" s="178">
        <v>33417.0</v>
      </c>
      <c r="G219" s="162" t="s">
        <v>4136</v>
      </c>
      <c r="H219" s="233" t="s">
        <v>4137</v>
      </c>
      <c r="I219" s="162" t="s">
        <v>4138</v>
      </c>
      <c r="J219" s="162" t="s">
        <v>1620</v>
      </c>
      <c r="K219" s="162" t="s">
        <v>4139</v>
      </c>
      <c r="L219" s="162" t="s">
        <v>1622</v>
      </c>
      <c r="M219" s="162" t="s">
        <v>4134</v>
      </c>
      <c r="N219" s="162" t="s">
        <v>4140</v>
      </c>
      <c r="O219" s="162" t="s">
        <v>174</v>
      </c>
      <c r="P219" s="162" t="s">
        <v>4141</v>
      </c>
      <c r="Q219" s="162" t="s">
        <v>1637</v>
      </c>
      <c r="R219" s="162" t="s">
        <v>4142</v>
      </c>
      <c r="S219" s="180" t="s">
        <v>4143</v>
      </c>
      <c r="T219" s="162" t="s">
        <v>4144</v>
      </c>
      <c r="U219" s="162" t="s">
        <v>1662</v>
      </c>
      <c r="V219" s="162" t="s">
        <v>4145</v>
      </c>
      <c r="W219" s="162" t="s">
        <v>3108</v>
      </c>
      <c r="X219" s="162" t="s">
        <v>4146</v>
      </c>
      <c r="Y219" s="179" t="s">
        <v>4147</v>
      </c>
      <c r="Z219" s="179">
        <v>30.0</v>
      </c>
      <c r="AA219" s="161"/>
      <c r="AB219" s="161"/>
      <c r="AC219" s="161"/>
      <c r="AD219" s="161"/>
      <c r="AE219" s="161"/>
      <c r="AF219" s="161"/>
      <c r="AG219" s="161"/>
      <c r="AH219" s="149"/>
      <c r="AI219" s="149" t="b">
        <v>0</v>
      </c>
      <c r="AJ219" s="149" t="b">
        <v>0</v>
      </c>
      <c r="AK219" s="149" t="b">
        <v>0</v>
      </c>
      <c r="AL219" s="149" t="b">
        <v>0</v>
      </c>
      <c r="AM219" s="149"/>
      <c r="AN219" s="149"/>
      <c r="AO219" s="149"/>
      <c r="AP219" s="149"/>
      <c r="AQ219" s="149"/>
      <c r="AR219" s="149"/>
      <c r="AS219" s="149"/>
      <c r="AT219" s="149"/>
      <c r="AU219" s="149"/>
    </row>
    <row r="220">
      <c r="A220" s="176"/>
      <c r="B220" s="162">
        <v>3.8409496E7</v>
      </c>
      <c r="C220" s="177">
        <v>44600.599498020834</v>
      </c>
      <c r="D220" s="162" t="s">
        <v>3504</v>
      </c>
      <c r="E220" s="162" t="s">
        <v>4148</v>
      </c>
      <c r="F220" s="178">
        <v>34276.0</v>
      </c>
      <c r="G220" s="162" t="s">
        <v>391</v>
      </c>
      <c r="H220" s="162" t="s">
        <v>1678</v>
      </c>
      <c r="I220" s="162">
        <v>1.168664315E9</v>
      </c>
      <c r="J220" s="162" t="s">
        <v>1620</v>
      </c>
      <c r="K220" s="162" t="s">
        <v>4149</v>
      </c>
      <c r="L220" s="162" t="s">
        <v>1680</v>
      </c>
      <c r="M220" s="162" t="s">
        <v>3504</v>
      </c>
      <c r="N220" s="162" t="s">
        <v>4150</v>
      </c>
      <c r="O220" s="162" t="s">
        <v>174</v>
      </c>
      <c r="P220" s="162" t="s">
        <v>4151</v>
      </c>
      <c r="Q220" s="162" t="s">
        <v>1637</v>
      </c>
      <c r="R220" s="161"/>
      <c r="S220" s="180" t="s">
        <v>4152</v>
      </c>
      <c r="T220" s="162" t="s">
        <v>4153</v>
      </c>
      <c r="U220" s="162" t="s">
        <v>4154</v>
      </c>
      <c r="V220" s="162" t="s">
        <v>4155</v>
      </c>
      <c r="W220" s="162" t="s">
        <v>2322</v>
      </c>
      <c r="X220" s="162">
        <v>1.168664315E9</v>
      </c>
      <c r="Y220" s="179" t="s">
        <v>4156</v>
      </c>
      <c r="Z220" s="179">
        <v>28.0</v>
      </c>
      <c r="AA220" s="161"/>
      <c r="AB220" s="162" t="s">
        <v>4157</v>
      </c>
      <c r="AC220" s="161"/>
      <c r="AD220" s="161"/>
      <c r="AE220" s="161"/>
      <c r="AF220" s="161"/>
      <c r="AG220" s="161"/>
      <c r="AH220" s="161"/>
      <c r="AI220" s="161" t="b">
        <v>0</v>
      </c>
      <c r="AJ220" s="161" t="b">
        <v>0</v>
      </c>
      <c r="AK220" s="161" t="b">
        <v>0</v>
      </c>
      <c r="AL220" s="161" t="b">
        <v>0</v>
      </c>
      <c r="AM220" s="161"/>
      <c r="AN220" s="149"/>
      <c r="AO220" s="149"/>
      <c r="AP220" s="149"/>
      <c r="AQ220" s="149"/>
      <c r="AR220" s="149"/>
      <c r="AS220" s="149"/>
      <c r="AT220" s="149"/>
      <c r="AU220" s="149"/>
    </row>
    <row r="221">
      <c r="A221" s="176"/>
      <c r="B221" s="162">
        <v>3.0514272E7</v>
      </c>
      <c r="C221" s="177">
        <v>44601.40650945602</v>
      </c>
      <c r="D221" s="162" t="s">
        <v>4158</v>
      </c>
      <c r="E221" s="162" t="s">
        <v>4159</v>
      </c>
      <c r="F221" s="178">
        <v>30580.0</v>
      </c>
      <c r="G221" s="162" t="s">
        <v>674</v>
      </c>
      <c r="H221" s="179" t="s">
        <v>4160</v>
      </c>
      <c r="I221" s="162">
        <v>5.491141575511E12</v>
      </c>
      <c r="J221" s="162" t="s">
        <v>1620</v>
      </c>
      <c r="K221" s="162" t="s">
        <v>4161</v>
      </c>
      <c r="L221" s="162" t="s">
        <v>1634</v>
      </c>
      <c r="M221" s="162" t="s">
        <v>4158</v>
      </c>
      <c r="N221" s="162" t="s">
        <v>4162</v>
      </c>
      <c r="O221" s="162" t="s">
        <v>174</v>
      </c>
      <c r="P221" s="162" t="s">
        <v>4163</v>
      </c>
      <c r="Q221" s="162" t="s">
        <v>4163</v>
      </c>
      <c r="R221" s="162" t="s">
        <v>4164</v>
      </c>
      <c r="S221" s="180" t="s">
        <v>4165</v>
      </c>
      <c r="T221" s="162" t="s">
        <v>1747</v>
      </c>
      <c r="U221" s="162" t="s">
        <v>1662</v>
      </c>
      <c r="V221" s="162" t="s">
        <v>4166</v>
      </c>
      <c r="W221" s="162" t="s">
        <v>4167</v>
      </c>
      <c r="X221" s="162">
        <v>5.491134086597E12</v>
      </c>
      <c r="Y221" s="179" t="s">
        <v>1805</v>
      </c>
      <c r="Z221" s="179">
        <v>38.0</v>
      </c>
      <c r="AA221" s="161"/>
      <c r="AB221" s="162" t="s">
        <v>1918</v>
      </c>
      <c r="AC221" s="161"/>
      <c r="AD221" s="161"/>
      <c r="AE221" s="161"/>
      <c r="AF221" s="161"/>
      <c r="AG221" s="161"/>
      <c r="AH221" s="161"/>
      <c r="AI221" s="161" t="b">
        <v>0</v>
      </c>
      <c r="AJ221" s="161" t="b">
        <v>0</v>
      </c>
      <c r="AK221" s="161" t="b">
        <v>0</v>
      </c>
      <c r="AL221" s="161" t="b">
        <v>0</v>
      </c>
      <c r="AM221" s="161"/>
      <c r="AN221" s="149"/>
      <c r="AO221" s="149"/>
      <c r="AP221" s="149"/>
      <c r="AQ221" s="149"/>
      <c r="AR221" s="149"/>
      <c r="AS221" s="149"/>
      <c r="AT221" s="149"/>
      <c r="AU221" s="149"/>
    </row>
    <row r="222">
      <c r="A222" s="176"/>
      <c r="B222" s="162">
        <v>9.5849092E7</v>
      </c>
      <c r="C222" s="177">
        <v>44602.9006519213</v>
      </c>
      <c r="D222" s="162" t="s">
        <v>4168</v>
      </c>
      <c r="E222" s="162" t="s">
        <v>4169</v>
      </c>
      <c r="F222" s="178">
        <v>35549.0</v>
      </c>
      <c r="G222" s="162" t="s">
        <v>4170</v>
      </c>
      <c r="H222" s="162" t="s">
        <v>4171</v>
      </c>
      <c r="I222" s="162" t="s">
        <v>4172</v>
      </c>
      <c r="J222" s="162" t="s">
        <v>1620</v>
      </c>
      <c r="K222" s="162" t="s">
        <v>4173</v>
      </c>
      <c r="L222" s="162" t="s">
        <v>1634</v>
      </c>
      <c r="M222" s="162" t="s">
        <v>4168</v>
      </c>
      <c r="N222" s="162" t="s">
        <v>4174</v>
      </c>
      <c r="O222" s="162" t="s">
        <v>158</v>
      </c>
      <c r="P222" s="162" t="s">
        <v>1745</v>
      </c>
      <c r="Q222" s="162" t="s">
        <v>1745</v>
      </c>
      <c r="R222" s="161"/>
      <c r="S222" s="180" t="s">
        <v>4175</v>
      </c>
      <c r="T222" s="162" t="s">
        <v>4176</v>
      </c>
      <c r="U222" s="162" t="s">
        <v>4177</v>
      </c>
      <c r="V222" s="162" t="s">
        <v>4178</v>
      </c>
      <c r="W222" s="162" t="s">
        <v>1884</v>
      </c>
      <c r="X222" s="162" t="s">
        <v>4179</v>
      </c>
      <c r="Y222" s="179" t="s">
        <v>4056</v>
      </c>
      <c r="Z222" s="179" t="s">
        <v>4180</v>
      </c>
      <c r="AA222" s="161"/>
      <c r="AB222" s="162"/>
      <c r="AC222" s="161"/>
      <c r="AD222" s="161"/>
      <c r="AE222" s="161"/>
      <c r="AF222" s="161"/>
      <c r="AG222" s="161"/>
      <c r="AH222" s="161"/>
      <c r="AI222" s="161" t="b">
        <v>0</v>
      </c>
      <c r="AJ222" s="161" t="b">
        <v>0</v>
      </c>
      <c r="AK222" s="161" t="b">
        <v>0</v>
      </c>
      <c r="AL222" s="161" t="b">
        <v>0</v>
      </c>
      <c r="AM222" s="161"/>
      <c r="AN222" s="149"/>
      <c r="AO222" s="149"/>
      <c r="AP222" s="149"/>
      <c r="AQ222" s="149"/>
      <c r="AR222" s="149"/>
      <c r="AS222" s="149"/>
      <c r="AT222" s="149"/>
      <c r="AU222" s="149"/>
    </row>
    <row r="223">
      <c r="A223" s="176"/>
      <c r="B223" s="162">
        <v>2.8169008E7</v>
      </c>
      <c r="C223" s="177">
        <v>44603.69935206018</v>
      </c>
      <c r="D223" s="162" t="s">
        <v>4181</v>
      </c>
      <c r="E223" s="162" t="s">
        <v>4182</v>
      </c>
      <c r="F223" s="178">
        <v>29336.0</v>
      </c>
      <c r="G223" s="162" t="s">
        <v>4183</v>
      </c>
      <c r="H223" s="162" t="s">
        <v>2141</v>
      </c>
      <c r="I223" s="162" t="s">
        <v>4184</v>
      </c>
      <c r="J223" s="162" t="s">
        <v>1620</v>
      </c>
      <c r="K223" s="162" t="s">
        <v>4185</v>
      </c>
      <c r="L223" s="162" t="s">
        <v>1668</v>
      </c>
      <c r="M223" s="162" t="s">
        <v>4181</v>
      </c>
      <c r="N223" s="162" t="s">
        <v>4186</v>
      </c>
      <c r="O223" s="162" t="s">
        <v>158</v>
      </c>
      <c r="P223" s="162" t="s">
        <v>4187</v>
      </c>
      <c r="Q223" s="162" t="s">
        <v>1637</v>
      </c>
      <c r="R223" s="161"/>
      <c r="S223" s="180" t="s">
        <v>4188</v>
      </c>
      <c r="T223" s="162" t="s">
        <v>4189</v>
      </c>
      <c r="U223" s="162" t="s">
        <v>1662</v>
      </c>
      <c r="V223" s="162" t="s">
        <v>4190</v>
      </c>
      <c r="W223" s="162" t="s">
        <v>4191</v>
      </c>
      <c r="X223" s="162" t="s">
        <v>4192</v>
      </c>
      <c r="Y223" s="179" t="s">
        <v>1737</v>
      </c>
      <c r="Z223" s="179">
        <v>41.0</v>
      </c>
      <c r="AA223" s="161"/>
      <c r="AB223" s="162"/>
      <c r="AC223" s="161"/>
      <c r="AD223" s="162" t="s">
        <v>158</v>
      </c>
      <c r="AE223" s="161"/>
      <c r="AF223" s="202">
        <v>44671.0</v>
      </c>
      <c r="AG223" s="229">
        <f>DATE(YEAR(AF223),MONTH(AF223)+1,DAY(AF223)+15)</f>
        <v>44716</v>
      </c>
      <c r="AH223" s="230">
        <f>DATE(YEAR(AF223),MONTH(AF223)+3,DAY(AF223))</f>
        <v>44762</v>
      </c>
      <c r="AI223" s="161" t="b">
        <v>0</v>
      </c>
      <c r="AJ223" s="161" t="b">
        <v>0</v>
      </c>
      <c r="AK223" s="161" t="b">
        <v>0</v>
      </c>
      <c r="AL223" s="161" t="b">
        <v>0</v>
      </c>
      <c r="AM223" s="161"/>
      <c r="AN223" s="149"/>
      <c r="AO223" s="149"/>
      <c r="AP223" s="149"/>
      <c r="AQ223" s="149"/>
      <c r="AR223" s="149"/>
      <c r="AS223" s="149"/>
      <c r="AT223" s="149"/>
      <c r="AU223" s="149"/>
    </row>
    <row r="224">
      <c r="A224" s="176"/>
      <c r="B224" s="162">
        <v>2.8418358E7</v>
      </c>
      <c r="C224" s="177">
        <v>44606.6264506713</v>
      </c>
      <c r="D224" s="162" t="s">
        <v>4193</v>
      </c>
      <c r="E224" s="162" t="s">
        <v>4194</v>
      </c>
      <c r="F224" s="178">
        <v>29539.0</v>
      </c>
      <c r="G224" s="162" t="s">
        <v>391</v>
      </c>
      <c r="H224" s="162" t="s">
        <v>1822</v>
      </c>
      <c r="I224" s="162" t="s">
        <v>4195</v>
      </c>
      <c r="J224" s="162" t="s">
        <v>1620</v>
      </c>
      <c r="K224" s="162" t="s">
        <v>4196</v>
      </c>
      <c r="L224" s="162" t="s">
        <v>1634</v>
      </c>
      <c r="M224" s="162" t="s">
        <v>4197</v>
      </c>
      <c r="N224" s="162" t="s">
        <v>4198</v>
      </c>
      <c r="O224" s="162" t="s">
        <v>158</v>
      </c>
      <c r="P224" s="162" t="s">
        <v>4199</v>
      </c>
      <c r="Q224" s="162" t="s">
        <v>4200</v>
      </c>
      <c r="R224" s="162" t="s">
        <v>4201</v>
      </c>
      <c r="S224" s="180" t="s">
        <v>4202</v>
      </c>
      <c r="T224" s="162" t="s">
        <v>4203</v>
      </c>
      <c r="U224" s="162" t="s">
        <v>4204</v>
      </c>
      <c r="V224" s="162" t="s">
        <v>4205</v>
      </c>
      <c r="W224" s="162" t="s">
        <v>1803</v>
      </c>
      <c r="X224" s="162" t="s">
        <v>4206</v>
      </c>
      <c r="Y224" s="179" t="s">
        <v>1805</v>
      </c>
      <c r="Z224" s="179">
        <v>41.0</v>
      </c>
      <c r="AA224" s="161"/>
      <c r="AB224" s="162"/>
      <c r="AC224" s="161"/>
      <c r="AD224" s="161"/>
      <c r="AE224" s="161"/>
      <c r="AF224" s="161"/>
      <c r="AG224" s="229"/>
      <c r="AH224" s="231"/>
      <c r="AI224" s="161" t="b">
        <v>0</v>
      </c>
      <c r="AJ224" s="161" t="b">
        <v>0</v>
      </c>
      <c r="AK224" s="161" t="b">
        <v>0</v>
      </c>
      <c r="AL224" s="161" t="b">
        <v>0</v>
      </c>
      <c r="AM224" s="161"/>
      <c r="AN224" s="149"/>
      <c r="AO224" s="149"/>
      <c r="AP224" s="149"/>
      <c r="AQ224" s="149"/>
      <c r="AR224" s="149"/>
      <c r="AS224" s="149"/>
      <c r="AT224" s="149"/>
      <c r="AU224" s="149"/>
    </row>
    <row r="225">
      <c r="A225" s="176"/>
      <c r="B225" s="162">
        <v>4.4261905E7</v>
      </c>
      <c r="C225" s="177">
        <v>44607.59096339121</v>
      </c>
      <c r="D225" s="162" t="s">
        <v>4207</v>
      </c>
      <c r="E225" s="162" t="s">
        <v>4208</v>
      </c>
      <c r="F225" s="178">
        <v>37463.0</v>
      </c>
      <c r="G225" s="162" t="s">
        <v>391</v>
      </c>
      <c r="H225" s="234" t="s">
        <v>4209</v>
      </c>
      <c r="I225" s="162" t="s">
        <v>4210</v>
      </c>
      <c r="J225" s="162" t="s">
        <v>1620</v>
      </c>
      <c r="K225" s="162" t="s">
        <v>4211</v>
      </c>
      <c r="L225" s="162" t="s">
        <v>1634</v>
      </c>
      <c r="M225" s="162" t="s">
        <v>4207</v>
      </c>
      <c r="N225" s="162" t="s">
        <v>4212</v>
      </c>
      <c r="O225" s="162" t="s">
        <v>282</v>
      </c>
      <c r="P225" s="162" t="s">
        <v>4213</v>
      </c>
      <c r="Q225" s="162" t="s">
        <v>1651</v>
      </c>
      <c r="R225" s="161"/>
      <c r="S225" s="180" t="s">
        <v>4214</v>
      </c>
      <c r="T225" s="162" t="s">
        <v>4215</v>
      </c>
      <c r="U225" s="162" t="s">
        <v>1662</v>
      </c>
      <c r="V225" s="162" t="s">
        <v>4216</v>
      </c>
      <c r="W225" s="162" t="s">
        <v>1790</v>
      </c>
      <c r="X225" s="162" t="s">
        <v>4217</v>
      </c>
      <c r="Y225" s="179" t="s">
        <v>4218</v>
      </c>
      <c r="Z225" s="179">
        <v>19.0</v>
      </c>
      <c r="AA225" s="161"/>
      <c r="AB225" s="162" t="s">
        <v>4219</v>
      </c>
      <c r="AC225" s="161"/>
      <c r="AD225" s="161"/>
      <c r="AE225" s="161"/>
      <c r="AF225" s="161"/>
      <c r="AG225" s="229"/>
      <c r="AH225" s="231"/>
      <c r="AI225" s="161" t="b">
        <v>0</v>
      </c>
      <c r="AJ225" s="161" t="b">
        <v>0</v>
      </c>
      <c r="AK225" s="161" t="b">
        <v>0</v>
      </c>
      <c r="AL225" s="161" t="b">
        <v>0</v>
      </c>
      <c r="AM225" s="161"/>
      <c r="AN225" s="149"/>
      <c r="AO225" s="149"/>
      <c r="AP225" s="149"/>
      <c r="AQ225" s="149"/>
      <c r="AR225" s="149"/>
      <c r="AS225" s="149"/>
      <c r="AT225" s="149"/>
      <c r="AU225" s="149"/>
    </row>
    <row r="226">
      <c r="A226" s="176"/>
      <c r="B226" s="162">
        <v>4.0729286E7</v>
      </c>
      <c r="C226" s="177">
        <v>44608.78367855324</v>
      </c>
      <c r="D226" s="162" t="s">
        <v>4220</v>
      </c>
      <c r="E226" s="162" t="s">
        <v>4221</v>
      </c>
      <c r="F226" s="178">
        <v>35802.0</v>
      </c>
      <c r="G226" s="162" t="s">
        <v>674</v>
      </c>
      <c r="H226" s="162" t="s">
        <v>1678</v>
      </c>
      <c r="I226" s="235">
        <v>1.159091197E9</v>
      </c>
      <c r="J226" s="162" t="s">
        <v>1620</v>
      </c>
      <c r="K226" s="162" t="s">
        <v>4222</v>
      </c>
      <c r="L226" s="162" t="s">
        <v>1668</v>
      </c>
      <c r="M226" s="162" t="s">
        <v>4220</v>
      </c>
      <c r="N226" s="162" t="s">
        <v>4223</v>
      </c>
      <c r="O226" s="162" t="s">
        <v>170</v>
      </c>
      <c r="P226" s="180" t="s">
        <v>4224</v>
      </c>
      <c r="Q226" s="162" t="s">
        <v>4225</v>
      </c>
      <c r="R226" s="161"/>
      <c r="S226" s="180" t="s">
        <v>4226</v>
      </c>
      <c r="T226" s="162" t="s">
        <v>4227</v>
      </c>
      <c r="U226" s="162" t="s">
        <v>1685</v>
      </c>
      <c r="V226" s="162" t="s">
        <v>4228</v>
      </c>
      <c r="W226" s="162" t="s">
        <v>2032</v>
      </c>
      <c r="X226" s="162" t="s">
        <v>4229</v>
      </c>
      <c r="Y226" s="179" t="s">
        <v>4230</v>
      </c>
      <c r="Z226" s="179">
        <v>24.0</v>
      </c>
      <c r="AA226" s="161"/>
      <c r="AB226" s="161"/>
      <c r="AC226" s="161"/>
      <c r="AD226" s="161"/>
      <c r="AE226" s="161"/>
      <c r="AF226" s="161"/>
      <c r="AG226" s="229"/>
      <c r="AH226" s="231"/>
      <c r="AI226" s="161" t="b">
        <v>0</v>
      </c>
      <c r="AJ226" s="161" t="b">
        <v>0</v>
      </c>
      <c r="AK226" s="161" t="b">
        <v>0</v>
      </c>
      <c r="AL226" s="161" t="b">
        <v>0</v>
      </c>
      <c r="AM226" s="161"/>
      <c r="AN226" s="149"/>
      <c r="AO226" s="149"/>
      <c r="AP226" s="149"/>
      <c r="AQ226" s="149"/>
      <c r="AR226" s="149"/>
      <c r="AS226" s="149"/>
      <c r="AT226" s="149"/>
      <c r="AU226" s="149"/>
    </row>
    <row r="227">
      <c r="A227" s="176"/>
      <c r="B227" s="162">
        <v>3.2849209E7</v>
      </c>
      <c r="C227" s="177">
        <v>44609.47915601852</v>
      </c>
      <c r="D227" s="162" t="s">
        <v>4231</v>
      </c>
      <c r="E227" s="162" t="s">
        <v>4232</v>
      </c>
      <c r="F227" s="178">
        <v>31811.0</v>
      </c>
      <c r="G227" s="162" t="s">
        <v>391</v>
      </c>
      <c r="H227" s="162" t="s">
        <v>3945</v>
      </c>
      <c r="I227" s="162" t="s">
        <v>4233</v>
      </c>
      <c r="J227" s="162" t="s">
        <v>1620</v>
      </c>
      <c r="K227" s="162" t="s">
        <v>4234</v>
      </c>
      <c r="L227" s="162" t="s">
        <v>1668</v>
      </c>
      <c r="M227" s="162" t="s">
        <v>4231</v>
      </c>
      <c r="N227" s="162" t="s">
        <v>4235</v>
      </c>
      <c r="O227" s="162" t="s">
        <v>174</v>
      </c>
      <c r="P227" s="162" t="s">
        <v>1637</v>
      </c>
      <c r="Q227" s="162" t="s">
        <v>1637</v>
      </c>
      <c r="R227" s="161"/>
      <c r="S227" s="180" t="s">
        <v>4236</v>
      </c>
      <c r="T227" s="162" t="s">
        <v>1661</v>
      </c>
      <c r="U227" s="162" t="s">
        <v>4237</v>
      </c>
      <c r="V227" s="162" t="s">
        <v>4238</v>
      </c>
      <c r="W227" s="162" t="s">
        <v>1708</v>
      </c>
      <c r="X227" s="162">
        <v>5.41159524787E11</v>
      </c>
      <c r="Y227" s="179" t="s">
        <v>4239</v>
      </c>
      <c r="Z227" s="179">
        <v>35.0</v>
      </c>
      <c r="AA227" s="161"/>
      <c r="AB227" s="161"/>
      <c r="AC227" s="161"/>
      <c r="AD227" s="162" t="s">
        <v>158</v>
      </c>
      <c r="AE227" s="161"/>
      <c r="AF227" s="202">
        <v>44671.0</v>
      </c>
      <c r="AG227" s="229">
        <f>DATE(YEAR(AF227),MONTH(AF227)+1,DAY(AF227)+15)</f>
        <v>44716</v>
      </c>
      <c r="AH227" s="230">
        <f>DATE(YEAR(AF227),MONTH(AF227)+3,DAY(AF227))</f>
        <v>44762</v>
      </c>
      <c r="AI227" s="161" t="b">
        <v>0</v>
      </c>
      <c r="AJ227" s="161" t="b">
        <v>0</v>
      </c>
      <c r="AK227" s="161" t="b">
        <v>0</v>
      </c>
      <c r="AL227" s="161" t="b">
        <v>0</v>
      </c>
      <c r="AM227" s="161"/>
      <c r="AN227" s="149"/>
      <c r="AO227" s="149"/>
      <c r="AP227" s="149"/>
      <c r="AQ227" s="149"/>
      <c r="AR227" s="149"/>
      <c r="AS227" s="149"/>
      <c r="AT227" s="149"/>
      <c r="AU227" s="149"/>
    </row>
    <row r="228">
      <c r="A228" s="176"/>
      <c r="B228" s="162">
        <v>3.3741744E7</v>
      </c>
      <c r="C228" s="177">
        <v>44610.72915997685</v>
      </c>
      <c r="D228" s="162" t="s">
        <v>4240</v>
      </c>
      <c r="E228" s="162" t="s">
        <v>4241</v>
      </c>
      <c r="F228" s="178">
        <v>32394.0</v>
      </c>
      <c r="G228" s="162" t="s">
        <v>2496</v>
      </c>
      <c r="H228" s="162" t="s">
        <v>4242</v>
      </c>
      <c r="I228" s="162" t="s">
        <v>4243</v>
      </c>
      <c r="J228" s="162" t="s">
        <v>1646</v>
      </c>
      <c r="K228" s="162" t="s">
        <v>4244</v>
      </c>
      <c r="L228" s="162" t="s">
        <v>1668</v>
      </c>
      <c r="M228" s="162" t="s">
        <v>4240</v>
      </c>
      <c r="N228" s="162" t="s">
        <v>4245</v>
      </c>
      <c r="O228" s="162" t="s">
        <v>170</v>
      </c>
      <c r="P228" s="162" t="s">
        <v>4246</v>
      </c>
      <c r="Q228" s="162" t="s">
        <v>1651</v>
      </c>
      <c r="R228" s="161"/>
      <c r="S228" s="180" t="s">
        <v>4247</v>
      </c>
      <c r="T228" s="162" t="s">
        <v>4248</v>
      </c>
      <c r="U228" s="162" t="s">
        <v>1662</v>
      </c>
      <c r="V228" s="162" t="s">
        <v>4249</v>
      </c>
      <c r="W228" s="162" t="s">
        <v>1831</v>
      </c>
      <c r="X228" s="162" t="s">
        <v>4250</v>
      </c>
      <c r="Y228" s="179" t="s">
        <v>1866</v>
      </c>
      <c r="Z228" s="179">
        <v>33.0</v>
      </c>
      <c r="AA228" s="161"/>
      <c r="AB228" s="161"/>
      <c r="AC228" s="161"/>
      <c r="AD228" s="161"/>
      <c r="AE228" s="161"/>
      <c r="AF228" s="161"/>
      <c r="AG228" s="229"/>
      <c r="AH228" s="231"/>
      <c r="AI228" s="161" t="b">
        <v>0</v>
      </c>
      <c r="AJ228" s="161" t="b">
        <v>0</v>
      </c>
      <c r="AK228" s="161" t="b">
        <v>0</v>
      </c>
      <c r="AL228" s="161" t="b">
        <v>0</v>
      </c>
      <c r="AM228" s="161"/>
      <c r="AN228" s="149"/>
      <c r="AO228" s="149"/>
      <c r="AP228" s="149"/>
      <c r="AQ228" s="149"/>
      <c r="AR228" s="149"/>
      <c r="AS228" s="149"/>
      <c r="AT228" s="149"/>
      <c r="AU228" s="149"/>
    </row>
    <row r="229">
      <c r="A229" s="176"/>
      <c r="B229" s="162">
        <v>4.2648352E7</v>
      </c>
      <c r="C229" s="177">
        <v>44612.662348136575</v>
      </c>
      <c r="D229" s="162" t="s">
        <v>4251</v>
      </c>
      <c r="E229" s="162" t="s">
        <v>4252</v>
      </c>
      <c r="F229" s="178">
        <v>44577.0</v>
      </c>
      <c r="G229" s="162" t="s">
        <v>391</v>
      </c>
      <c r="H229" s="162" t="s">
        <v>1678</v>
      </c>
      <c r="I229" s="162" t="s">
        <v>4253</v>
      </c>
      <c r="J229" s="162" t="s">
        <v>1620</v>
      </c>
      <c r="K229" s="162" t="s">
        <v>4254</v>
      </c>
      <c r="L229" s="162" t="s">
        <v>1668</v>
      </c>
      <c r="M229" s="162" t="s">
        <v>4251</v>
      </c>
      <c r="N229" s="162" t="s">
        <v>4255</v>
      </c>
      <c r="O229" s="162" t="s">
        <v>172</v>
      </c>
      <c r="P229" s="162" t="s">
        <v>4256</v>
      </c>
      <c r="Q229" s="162" t="s">
        <v>1651</v>
      </c>
      <c r="R229" s="161"/>
      <c r="S229" s="180" t="s">
        <v>4257</v>
      </c>
      <c r="T229" s="162" t="s">
        <v>1661</v>
      </c>
      <c r="U229" s="162" t="s">
        <v>1662</v>
      </c>
      <c r="V229" s="162" t="s">
        <v>4258</v>
      </c>
      <c r="W229" s="162" t="s">
        <v>1708</v>
      </c>
      <c r="X229" s="162" t="s">
        <v>4259</v>
      </c>
      <c r="Y229" s="179" t="s">
        <v>4260</v>
      </c>
      <c r="Z229" s="179">
        <v>21.0</v>
      </c>
      <c r="AA229" s="161"/>
      <c r="AB229" s="161"/>
      <c r="AC229" s="161"/>
      <c r="AD229" s="161"/>
      <c r="AE229" s="161"/>
      <c r="AF229" s="161"/>
      <c r="AG229" s="229"/>
      <c r="AH229" s="231"/>
      <c r="AI229" s="161" t="b">
        <v>0</v>
      </c>
      <c r="AJ229" s="161" t="b">
        <v>0</v>
      </c>
      <c r="AK229" s="161" t="b">
        <v>0</v>
      </c>
      <c r="AL229" s="161" t="b">
        <v>0</v>
      </c>
      <c r="AM229" s="161"/>
      <c r="AN229" s="149"/>
      <c r="AO229" s="149"/>
      <c r="AP229" s="149"/>
      <c r="AQ229" s="149"/>
      <c r="AR229" s="149"/>
      <c r="AS229" s="149"/>
      <c r="AT229" s="149"/>
      <c r="AU229" s="149"/>
    </row>
    <row r="230">
      <c r="A230" s="176"/>
      <c r="B230" s="162">
        <v>3.6916859E7</v>
      </c>
      <c r="C230" s="177">
        <v>44615.47298464121</v>
      </c>
      <c r="D230" s="162" t="s">
        <v>4261</v>
      </c>
      <c r="E230" s="162" t="s">
        <v>4262</v>
      </c>
      <c r="F230" s="178">
        <v>33894.0</v>
      </c>
      <c r="G230" s="162" t="s">
        <v>391</v>
      </c>
      <c r="H230" s="162" t="s">
        <v>4263</v>
      </c>
      <c r="I230" s="162" t="s">
        <v>4264</v>
      </c>
      <c r="J230" s="162" t="s">
        <v>1646</v>
      </c>
      <c r="K230" s="162" t="s">
        <v>4265</v>
      </c>
      <c r="L230" s="162" t="s">
        <v>1680</v>
      </c>
      <c r="M230" s="162" t="s">
        <v>4261</v>
      </c>
      <c r="N230" s="162" t="s">
        <v>4266</v>
      </c>
      <c r="O230" s="162" t="s">
        <v>170</v>
      </c>
      <c r="P230" s="162" t="s">
        <v>4267</v>
      </c>
      <c r="Q230" s="162" t="s">
        <v>1637</v>
      </c>
      <c r="R230" s="161"/>
      <c r="S230" s="180" t="s">
        <v>4268</v>
      </c>
      <c r="T230" s="162" t="s">
        <v>4269</v>
      </c>
      <c r="U230" s="162" t="s">
        <v>4270</v>
      </c>
      <c r="V230" s="162" t="s">
        <v>4271</v>
      </c>
      <c r="W230" s="162" t="s">
        <v>1897</v>
      </c>
      <c r="X230" s="162" t="s">
        <v>4272</v>
      </c>
      <c r="Y230" s="179" t="s">
        <v>4273</v>
      </c>
      <c r="Z230" s="179">
        <v>29.0</v>
      </c>
      <c r="AA230" s="161"/>
      <c r="AB230" s="162" t="s">
        <v>4274</v>
      </c>
      <c r="AC230" s="161"/>
      <c r="AD230" s="161"/>
      <c r="AE230" s="161"/>
      <c r="AF230" s="161"/>
      <c r="AG230" s="229"/>
      <c r="AH230" s="231"/>
      <c r="AI230" s="161" t="b">
        <v>0</v>
      </c>
      <c r="AJ230" s="161" t="b">
        <v>0</v>
      </c>
      <c r="AK230" s="161" t="b">
        <v>0</v>
      </c>
      <c r="AL230" s="161" t="b">
        <v>0</v>
      </c>
      <c r="AM230" s="161"/>
      <c r="AN230" s="149"/>
      <c r="AO230" s="149"/>
      <c r="AP230" s="149"/>
      <c r="AQ230" s="149"/>
      <c r="AR230" s="149"/>
      <c r="AS230" s="149"/>
      <c r="AT230" s="149"/>
      <c r="AU230" s="149"/>
    </row>
    <row r="231">
      <c r="A231" s="176"/>
      <c r="B231" s="162">
        <v>9.3780952E7</v>
      </c>
      <c r="C231" s="177">
        <v>44615.52912010417</v>
      </c>
      <c r="D231" s="162" t="s">
        <v>4275</v>
      </c>
      <c r="E231" s="162" t="s">
        <v>4276</v>
      </c>
      <c r="F231" s="178">
        <v>34886.0</v>
      </c>
      <c r="G231" s="162" t="s">
        <v>4277</v>
      </c>
      <c r="H231" s="162" t="s">
        <v>1678</v>
      </c>
      <c r="I231" s="162" t="s">
        <v>4278</v>
      </c>
      <c r="J231" s="162" t="s">
        <v>1620</v>
      </c>
      <c r="K231" s="162" t="s">
        <v>4279</v>
      </c>
      <c r="L231" s="162" t="s">
        <v>1668</v>
      </c>
      <c r="M231" s="162" t="s">
        <v>4275</v>
      </c>
      <c r="N231" s="162" t="s">
        <v>4280</v>
      </c>
      <c r="O231" s="162" t="s">
        <v>158</v>
      </c>
      <c r="P231" s="162" t="s">
        <v>4281</v>
      </c>
      <c r="Q231" s="162" t="s">
        <v>1637</v>
      </c>
      <c r="R231" s="162" t="s">
        <v>4282</v>
      </c>
      <c r="S231" s="180" t="s">
        <v>4283</v>
      </c>
      <c r="T231" s="162" t="s">
        <v>4284</v>
      </c>
      <c r="U231" s="162" t="s">
        <v>1662</v>
      </c>
      <c r="V231" s="162" t="s">
        <v>4285</v>
      </c>
      <c r="W231" s="162" t="s">
        <v>2360</v>
      </c>
      <c r="X231" s="162" t="s">
        <v>4286</v>
      </c>
      <c r="Y231" s="179" t="s">
        <v>4056</v>
      </c>
      <c r="Z231" s="179">
        <v>26.0</v>
      </c>
      <c r="AA231" s="161"/>
      <c r="AB231" s="161"/>
      <c r="AC231" s="161"/>
      <c r="AD231" s="162" t="s">
        <v>158</v>
      </c>
      <c r="AE231" s="161"/>
      <c r="AF231" s="202">
        <v>44671.0</v>
      </c>
      <c r="AG231" s="229">
        <f>DATE(YEAR(AF231),MONTH(AF231)+1,DAY(AF231)+15)</f>
        <v>44716</v>
      </c>
      <c r="AH231" s="230">
        <f>DATE(YEAR(AF231),MONTH(AF231)+3,DAY(AF231))</f>
        <v>44762</v>
      </c>
      <c r="AI231" s="161" t="b">
        <v>0</v>
      </c>
      <c r="AJ231" s="161" t="b">
        <v>0</v>
      </c>
      <c r="AK231" s="161" t="b">
        <v>0</v>
      </c>
      <c r="AL231" s="161" t="b">
        <v>0</v>
      </c>
      <c r="AM231" s="161"/>
      <c r="AN231" s="149"/>
      <c r="AO231" s="149"/>
      <c r="AP231" s="149"/>
      <c r="AQ231" s="149"/>
      <c r="AR231" s="149"/>
      <c r="AS231" s="149"/>
      <c r="AT231" s="149"/>
      <c r="AU231" s="149"/>
    </row>
    <row r="232">
      <c r="A232" s="176"/>
      <c r="B232" s="162">
        <v>1.7708427E7</v>
      </c>
      <c r="C232" s="177">
        <v>44617.757483946756</v>
      </c>
      <c r="D232" s="162" t="s">
        <v>4287</v>
      </c>
      <c r="E232" s="162" t="s">
        <v>4288</v>
      </c>
      <c r="F232" s="178">
        <v>24113.0</v>
      </c>
      <c r="G232" s="162" t="s">
        <v>1755</v>
      </c>
      <c r="H232" s="162" t="s">
        <v>3124</v>
      </c>
      <c r="I232" s="162">
        <v>1.125448921E9</v>
      </c>
      <c r="J232" s="162" t="s">
        <v>1646</v>
      </c>
      <c r="K232" s="162" t="s">
        <v>4289</v>
      </c>
      <c r="L232" s="162" t="s">
        <v>1680</v>
      </c>
      <c r="M232" s="162" t="s">
        <v>4287</v>
      </c>
      <c r="N232" s="162" t="s">
        <v>4290</v>
      </c>
      <c r="O232" s="162" t="s">
        <v>172</v>
      </c>
      <c r="P232" s="162" t="s">
        <v>4291</v>
      </c>
      <c r="Q232" s="162" t="s">
        <v>1651</v>
      </c>
      <c r="R232" s="162" t="s">
        <v>4292</v>
      </c>
      <c r="S232" s="180" t="s">
        <v>4293</v>
      </c>
      <c r="T232" s="162" t="s">
        <v>2761</v>
      </c>
      <c r="U232" s="162" t="s">
        <v>2646</v>
      </c>
      <c r="V232" s="162" t="s">
        <v>4294</v>
      </c>
      <c r="W232" s="162" t="s">
        <v>1915</v>
      </c>
      <c r="X232" s="162" t="s">
        <v>4295</v>
      </c>
      <c r="Y232" s="179" t="s">
        <v>3237</v>
      </c>
      <c r="Z232" s="179">
        <v>56.0</v>
      </c>
      <c r="AA232" s="161"/>
      <c r="AB232" s="162" t="s">
        <v>4296</v>
      </c>
      <c r="AC232" s="161"/>
      <c r="AD232" s="161"/>
      <c r="AE232" s="161"/>
      <c r="AF232" s="161"/>
      <c r="AG232" s="161"/>
      <c r="AH232" s="161"/>
      <c r="AI232" s="161" t="b">
        <v>0</v>
      </c>
      <c r="AJ232" s="161" t="b">
        <v>0</v>
      </c>
      <c r="AK232" s="161" t="b">
        <v>0</v>
      </c>
      <c r="AL232" s="161" t="b">
        <v>0</v>
      </c>
      <c r="AM232" s="161"/>
      <c r="AN232" s="149"/>
      <c r="AO232" s="149"/>
      <c r="AP232" s="149"/>
      <c r="AQ232" s="149"/>
      <c r="AR232" s="149"/>
      <c r="AS232" s="149"/>
      <c r="AT232" s="149"/>
      <c r="AU232" s="149"/>
    </row>
    <row r="233">
      <c r="A233" s="176"/>
      <c r="B233" s="162">
        <v>4.222697E7</v>
      </c>
      <c r="C233" s="177">
        <v>44620.751506875</v>
      </c>
      <c r="D233" s="162" t="s">
        <v>4297</v>
      </c>
      <c r="E233" s="162" t="s">
        <v>4298</v>
      </c>
      <c r="F233" s="178">
        <v>36483.0</v>
      </c>
      <c r="G233" s="162" t="s">
        <v>391</v>
      </c>
      <c r="H233" s="162" t="s">
        <v>4299</v>
      </c>
      <c r="I233" s="162" t="s">
        <v>4300</v>
      </c>
      <c r="J233" s="162" t="s">
        <v>1620</v>
      </c>
      <c r="K233" s="162" t="s">
        <v>4301</v>
      </c>
      <c r="L233" s="162" t="s">
        <v>1634</v>
      </c>
      <c r="M233" s="162" t="s">
        <v>4297</v>
      </c>
      <c r="N233" s="162" t="s">
        <v>4302</v>
      </c>
      <c r="O233" s="162" t="s">
        <v>158</v>
      </c>
      <c r="P233" s="162" t="s">
        <v>4303</v>
      </c>
      <c r="Q233" s="162" t="s">
        <v>1651</v>
      </c>
      <c r="R233" s="162" t="s">
        <v>4304</v>
      </c>
      <c r="S233" s="180" t="s">
        <v>4305</v>
      </c>
      <c r="T233" s="162" t="s">
        <v>4306</v>
      </c>
      <c r="U233" s="162" t="s">
        <v>1662</v>
      </c>
      <c r="V233" s="162" t="s">
        <v>4307</v>
      </c>
      <c r="W233" s="162" t="s">
        <v>1708</v>
      </c>
      <c r="X233" s="162" t="s">
        <v>4308</v>
      </c>
      <c r="Y233" s="179" t="s">
        <v>1737</v>
      </c>
      <c r="Z233" s="179">
        <v>22.0</v>
      </c>
      <c r="AA233" s="161"/>
      <c r="AB233" s="162" t="s">
        <v>2387</v>
      </c>
      <c r="AC233" s="161"/>
      <c r="AD233" s="161"/>
      <c r="AE233" s="161"/>
      <c r="AF233" s="161"/>
      <c r="AG233" s="161"/>
      <c r="AH233" s="161"/>
      <c r="AI233" s="161" t="b">
        <v>0</v>
      </c>
      <c r="AJ233" s="161" t="b">
        <v>0</v>
      </c>
      <c r="AK233" s="161" t="b">
        <v>0</v>
      </c>
      <c r="AL233" s="161" t="b">
        <v>0</v>
      </c>
      <c r="AM233" s="161"/>
      <c r="AN233" s="149"/>
      <c r="AO233" s="149"/>
      <c r="AP233" s="149"/>
      <c r="AQ233" s="149"/>
      <c r="AR233" s="149"/>
      <c r="AS233" s="149"/>
      <c r="AT233" s="149"/>
      <c r="AU233" s="149"/>
    </row>
    <row r="234">
      <c r="A234" s="176"/>
      <c r="B234" s="162">
        <v>3.6806115E7</v>
      </c>
      <c r="C234" s="177">
        <v>44623.79085164352</v>
      </c>
      <c r="D234" s="162" t="s">
        <v>3599</v>
      </c>
      <c r="E234" s="162" t="s">
        <v>4309</v>
      </c>
      <c r="F234" s="178">
        <v>33699.0</v>
      </c>
      <c r="G234" s="162" t="s">
        <v>2021</v>
      </c>
      <c r="H234" s="162" t="s">
        <v>1678</v>
      </c>
      <c r="I234" s="162" t="s">
        <v>4310</v>
      </c>
      <c r="J234" s="162" t="s">
        <v>1620</v>
      </c>
      <c r="K234" s="162" t="s">
        <v>4311</v>
      </c>
      <c r="L234" s="162" t="s">
        <v>1634</v>
      </c>
      <c r="M234" s="162" t="s">
        <v>3599</v>
      </c>
      <c r="N234" s="162" t="s">
        <v>4312</v>
      </c>
      <c r="O234" s="162" t="s">
        <v>174</v>
      </c>
      <c r="P234" s="162" t="s">
        <v>4313</v>
      </c>
      <c r="Q234" s="162" t="s">
        <v>1651</v>
      </c>
      <c r="R234" s="161"/>
      <c r="S234" s="180" t="s">
        <v>4314</v>
      </c>
      <c r="T234" s="162" t="s">
        <v>4315</v>
      </c>
      <c r="U234" s="162" t="s">
        <v>1685</v>
      </c>
      <c r="V234" s="162" t="s">
        <v>3606</v>
      </c>
      <c r="W234" s="162" t="s">
        <v>1708</v>
      </c>
      <c r="X234" s="162" t="s">
        <v>4316</v>
      </c>
      <c r="Y234" s="179" t="s">
        <v>1651</v>
      </c>
      <c r="Z234" s="179">
        <v>29.0</v>
      </c>
      <c r="AA234" s="161"/>
      <c r="AB234" s="161"/>
      <c r="AC234" s="161"/>
      <c r="AD234" s="161"/>
      <c r="AE234" s="161"/>
      <c r="AF234" s="161"/>
      <c r="AG234" s="161"/>
      <c r="AH234" s="161"/>
      <c r="AI234" s="161" t="b">
        <v>0</v>
      </c>
      <c r="AJ234" s="161" t="b">
        <v>0</v>
      </c>
      <c r="AK234" s="161" t="b">
        <v>0</v>
      </c>
      <c r="AL234" s="161" t="b">
        <v>0</v>
      </c>
      <c r="AM234" s="161"/>
      <c r="AN234" s="149"/>
      <c r="AO234" s="149"/>
      <c r="AP234" s="149"/>
      <c r="AQ234" s="149"/>
      <c r="AR234" s="149"/>
      <c r="AS234" s="149"/>
      <c r="AT234" s="149"/>
      <c r="AU234" s="149"/>
    </row>
    <row r="235">
      <c r="A235" s="176"/>
      <c r="B235" s="162">
        <v>3.9657032E7</v>
      </c>
      <c r="C235" s="177">
        <v>44631.043015567135</v>
      </c>
      <c r="D235" s="162" t="s">
        <v>4317</v>
      </c>
      <c r="E235" s="162" t="s">
        <v>4318</v>
      </c>
      <c r="F235" s="178">
        <v>35192.0</v>
      </c>
      <c r="G235" s="162" t="s">
        <v>391</v>
      </c>
      <c r="H235" s="162" t="s">
        <v>2691</v>
      </c>
      <c r="I235" s="162" t="s">
        <v>4319</v>
      </c>
      <c r="J235" s="162" t="s">
        <v>1620</v>
      </c>
      <c r="K235" s="162" t="s">
        <v>4320</v>
      </c>
      <c r="L235" s="162" t="s">
        <v>1668</v>
      </c>
      <c r="M235" s="162" t="s">
        <v>4321</v>
      </c>
      <c r="N235" s="162" t="s">
        <v>4322</v>
      </c>
      <c r="O235" s="162" t="s">
        <v>174</v>
      </c>
      <c r="P235" s="162" t="s">
        <v>4323</v>
      </c>
      <c r="Q235" s="162" t="s">
        <v>1651</v>
      </c>
      <c r="R235" s="162" t="s">
        <v>4324</v>
      </c>
      <c r="S235" s="180" t="s">
        <v>4325</v>
      </c>
      <c r="T235" s="162" t="s">
        <v>4326</v>
      </c>
      <c r="U235" s="162" t="s">
        <v>4327</v>
      </c>
      <c r="V235" s="162" t="s">
        <v>4328</v>
      </c>
      <c r="W235" s="162" t="s">
        <v>2360</v>
      </c>
      <c r="X235" s="162" t="s">
        <v>4329</v>
      </c>
      <c r="Y235" s="179" t="s">
        <v>2530</v>
      </c>
      <c r="Z235" s="179">
        <v>25.0</v>
      </c>
      <c r="AA235" s="161"/>
      <c r="AB235" s="161"/>
      <c r="AC235" s="161"/>
      <c r="AD235" s="161"/>
      <c r="AE235" s="161"/>
      <c r="AF235" s="161"/>
      <c r="AG235" s="161"/>
      <c r="AH235" s="161"/>
      <c r="AI235" s="161" t="b">
        <v>0</v>
      </c>
      <c r="AJ235" s="161" t="b">
        <v>0</v>
      </c>
      <c r="AK235" s="161" t="b">
        <v>0</v>
      </c>
      <c r="AL235" s="161" t="b">
        <v>0</v>
      </c>
      <c r="AM235" s="161"/>
      <c r="AN235" s="149"/>
      <c r="AO235" s="149"/>
      <c r="AP235" s="149"/>
      <c r="AQ235" s="149"/>
      <c r="AR235" s="149"/>
      <c r="AS235" s="149"/>
      <c r="AT235" s="149"/>
      <c r="AU235" s="149"/>
    </row>
    <row r="236">
      <c r="A236" s="176"/>
      <c r="B236" s="162">
        <v>3.8891459E7</v>
      </c>
      <c r="C236" s="177">
        <v>44634.87411689815</v>
      </c>
      <c r="D236" s="162" t="s">
        <v>4330</v>
      </c>
      <c r="E236" s="162" t="s">
        <v>4331</v>
      </c>
      <c r="F236" s="178">
        <v>34814.0</v>
      </c>
      <c r="G236" s="162" t="s">
        <v>1808</v>
      </c>
      <c r="H236" s="162" t="s">
        <v>4332</v>
      </c>
      <c r="I236" s="162">
        <v>2.323336813E9</v>
      </c>
      <c r="J236" s="162" t="s">
        <v>1620</v>
      </c>
      <c r="K236" s="162" t="s">
        <v>4333</v>
      </c>
      <c r="L236" s="162" t="s">
        <v>1622</v>
      </c>
      <c r="M236" s="162" t="s">
        <v>4330</v>
      </c>
      <c r="N236" s="162" t="s">
        <v>4334</v>
      </c>
      <c r="O236" s="162" t="s">
        <v>158</v>
      </c>
      <c r="P236" s="162" t="s">
        <v>4335</v>
      </c>
      <c r="Q236" s="162" t="s">
        <v>1637</v>
      </c>
      <c r="R236" s="162" t="s">
        <v>4336</v>
      </c>
      <c r="S236" s="236" t="s">
        <v>4337</v>
      </c>
      <c r="T236" s="162" t="s">
        <v>1661</v>
      </c>
      <c r="U236" s="162" t="s">
        <v>4338</v>
      </c>
      <c r="V236" s="162" t="s">
        <v>2587</v>
      </c>
      <c r="W236" s="162" t="s">
        <v>2587</v>
      </c>
      <c r="X236" s="162" t="s">
        <v>2587</v>
      </c>
      <c r="Y236" s="179" t="s">
        <v>2587</v>
      </c>
      <c r="Z236" s="179">
        <v>26.0</v>
      </c>
      <c r="AA236" s="161"/>
      <c r="AB236" s="161"/>
      <c r="AC236" s="161"/>
      <c r="AD236" s="161"/>
      <c r="AE236" s="161"/>
      <c r="AF236" s="161"/>
      <c r="AG236" s="161"/>
      <c r="AH236" s="161"/>
      <c r="AI236" s="161" t="b">
        <v>0</v>
      </c>
      <c r="AJ236" s="161" t="b">
        <v>0</v>
      </c>
      <c r="AK236" s="161" t="b">
        <v>0</v>
      </c>
      <c r="AL236" s="161" t="b">
        <v>0</v>
      </c>
      <c r="AM236" s="161"/>
      <c r="AN236" s="149"/>
      <c r="AO236" s="149"/>
      <c r="AP236" s="149"/>
      <c r="AQ236" s="149"/>
      <c r="AR236" s="149"/>
      <c r="AS236" s="149"/>
      <c r="AT236" s="149"/>
      <c r="AU236" s="149"/>
    </row>
    <row r="237">
      <c r="A237" s="176"/>
      <c r="B237" s="162">
        <v>3.6688276E7</v>
      </c>
      <c r="C237" s="177">
        <v>44638.5611350463</v>
      </c>
      <c r="D237" s="162" t="s">
        <v>4339</v>
      </c>
      <c r="E237" s="162" t="s">
        <v>4340</v>
      </c>
      <c r="F237" s="178">
        <v>33614.0</v>
      </c>
      <c r="G237" s="162" t="s">
        <v>391</v>
      </c>
      <c r="H237" s="162" t="s">
        <v>1618</v>
      </c>
      <c r="I237" s="162" t="s">
        <v>4341</v>
      </c>
      <c r="J237" s="162" t="s">
        <v>1620</v>
      </c>
      <c r="K237" s="162" t="s">
        <v>1729</v>
      </c>
      <c r="L237" s="162" t="s">
        <v>1634</v>
      </c>
      <c r="M237" s="162" t="s">
        <v>4342</v>
      </c>
      <c r="N237" s="162" t="s">
        <v>4343</v>
      </c>
      <c r="O237" s="162" t="s">
        <v>174</v>
      </c>
      <c r="P237" s="162" t="s">
        <v>4344</v>
      </c>
      <c r="Q237" s="162" t="s">
        <v>4345</v>
      </c>
      <c r="R237" s="162" t="s">
        <v>4346</v>
      </c>
      <c r="S237" s="180" t="s">
        <v>4347</v>
      </c>
      <c r="T237" s="162" t="s">
        <v>4348</v>
      </c>
      <c r="U237" s="162" t="s">
        <v>4349</v>
      </c>
      <c r="V237" s="162" t="s">
        <v>4350</v>
      </c>
      <c r="W237" s="162" t="s">
        <v>1884</v>
      </c>
      <c r="X237" s="162" t="s">
        <v>4351</v>
      </c>
      <c r="Y237" s="179" t="s">
        <v>1792</v>
      </c>
      <c r="Z237" s="179">
        <v>30.0</v>
      </c>
      <c r="AA237" s="161"/>
      <c r="AB237" s="161"/>
      <c r="AC237" s="161"/>
      <c r="AD237" s="161"/>
      <c r="AE237" s="161"/>
      <c r="AF237" s="161"/>
      <c r="AG237" s="161"/>
      <c r="AH237" s="161"/>
      <c r="AI237" s="161" t="b">
        <v>0</v>
      </c>
      <c r="AJ237" s="161" t="b">
        <v>0</v>
      </c>
      <c r="AK237" s="161" t="b">
        <v>0</v>
      </c>
      <c r="AL237" s="161" t="b">
        <v>0</v>
      </c>
      <c r="AM237" s="161"/>
      <c r="AN237" s="149"/>
      <c r="AO237" s="149"/>
      <c r="AP237" s="149"/>
      <c r="AQ237" s="149"/>
      <c r="AR237" s="149"/>
      <c r="AS237" s="149"/>
      <c r="AT237" s="149"/>
      <c r="AU237" s="149"/>
    </row>
    <row r="238">
      <c r="A238" s="176"/>
      <c r="B238" s="162">
        <v>3.8422375E7</v>
      </c>
      <c r="C238" s="177">
        <v>44640.81742791667</v>
      </c>
      <c r="D238" s="162" t="s">
        <v>4352</v>
      </c>
      <c r="E238" s="162" t="s">
        <v>4353</v>
      </c>
      <c r="F238" s="178">
        <v>34705.0</v>
      </c>
      <c r="G238" s="162" t="s">
        <v>391</v>
      </c>
      <c r="H238" s="162" t="s">
        <v>2189</v>
      </c>
      <c r="I238" s="162" t="s">
        <v>4354</v>
      </c>
      <c r="J238" s="162" t="s">
        <v>1620</v>
      </c>
      <c r="K238" s="162" t="s">
        <v>4355</v>
      </c>
      <c r="L238" s="162" t="s">
        <v>1668</v>
      </c>
      <c r="M238" s="162" t="s">
        <v>4352</v>
      </c>
      <c r="N238" s="162" t="s">
        <v>4356</v>
      </c>
      <c r="O238" s="162" t="s">
        <v>295</v>
      </c>
      <c r="P238" s="162" t="s">
        <v>1637</v>
      </c>
      <c r="Q238" s="162" t="s">
        <v>1637</v>
      </c>
      <c r="R238" s="162" t="s">
        <v>4357</v>
      </c>
      <c r="S238" s="180" t="s">
        <v>4358</v>
      </c>
      <c r="T238" s="162" t="s">
        <v>4359</v>
      </c>
      <c r="U238" s="162" t="s">
        <v>2646</v>
      </c>
      <c r="V238" s="162" t="s">
        <v>4360</v>
      </c>
      <c r="W238" s="162" t="s">
        <v>1915</v>
      </c>
      <c r="X238" s="162" t="s">
        <v>4361</v>
      </c>
      <c r="Y238" s="179" t="s">
        <v>1637</v>
      </c>
      <c r="Z238" s="179">
        <v>27.0</v>
      </c>
      <c r="AA238" s="161"/>
      <c r="AB238" s="162" t="s">
        <v>4362</v>
      </c>
      <c r="AC238" s="161"/>
      <c r="AD238" s="161"/>
      <c r="AE238" s="161"/>
      <c r="AF238" s="161"/>
      <c r="AG238" s="161"/>
      <c r="AH238" s="161"/>
      <c r="AI238" s="161" t="b">
        <v>0</v>
      </c>
      <c r="AJ238" s="161" t="b">
        <v>0</v>
      </c>
      <c r="AK238" s="161" t="b">
        <v>0</v>
      </c>
      <c r="AL238" s="161" t="b">
        <v>0</v>
      </c>
      <c r="AM238" s="161"/>
      <c r="AN238" s="149"/>
      <c r="AO238" s="149"/>
      <c r="AP238" s="149"/>
      <c r="AQ238" s="149"/>
      <c r="AR238" s="149"/>
      <c r="AS238" s="149"/>
      <c r="AT238" s="149"/>
      <c r="AU238" s="149"/>
    </row>
    <row r="239">
      <c r="A239" s="176"/>
      <c r="B239" s="162">
        <v>3.4230767E7</v>
      </c>
      <c r="C239" s="177">
        <v>44642.672578541664</v>
      </c>
      <c r="D239" s="162" t="s">
        <v>4363</v>
      </c>
      <c r="E239" s="162" t="s">
        <v>4364</v>
      </c>
      <c r="F239" s="178">
        <v>32503.0</v>
      </c>
      <c r="G239" s="162" t="s">
        <v>2021</v>
      </c>
      <c r="H239" s="162" t="s">
        <v>3529</v>
      </c>
      <c r="I239" s="162" t="s">
        <v>4365</v>
      </c>
      <c r="J239" s="162" t="s">
        <v>1620</v>
      </c>
      <c r="K239" s="162" t="s">
        <v>4366</v>
      </c>
      <c r="L239" s="162" t="s">
        <v>1634</v>
      </c>
      <c r="M239" s="162" t="s">
        <v>4363</v>
      </c>
      <c r="N239" s="162" t="s">
        <v>4367</v>
      </c>
      <c r="O239" s="162" t="s">
        <v>295</v>
      </c>
      <c r="P239" s="162" t="s">
        <v>4368</v>
      </c>
      <c r="Q239" s="162" t="s">
        <v>4369</v>
      </c>
      <c r="R239" s="161"/>
      <c r="S239" s="180" t="s">
        <v>4370</v>
      </c>
      <c r="T239" s="162" t="s">
        <v>4371</v>
      </c>
      <c r="U239" s="162" t="s">
        <v>4372</v>
      </c>
      <c r="V239" s="162" t="s">
        <v>4373</v>
      </c>
      <c r="W239" s="162" t="s">
        <v>4374</v>
      </c>
      <c r="X239" s="162" t="s">
        <v>4375</v>
      </c>
      <c r="Y239" s="179" t="s">
        <v>4056</v>
      </c>
      <c r="Z239" s="179">
        <v>33.0</v>
      </c>
      <c r="AA239" s="161"/>
      <c r="AB239" s="161"/>
      <c r="AC239" s="161"/>
      <c r="AD239" s="161"/>
      <c r="AE239" s="161"/>
      <c r="AF239" s="161"/>
      <c r="AG239" s="161"/>
      <c r="AH239" s="161"/>
      <c r="AI239" s="161" t="b">
        <v>0</v>
      </c>
      <c r="AJ239" s="161" t="b">
        <v>0</v>
      </c>
      <c r="AK239" s="161" t="b">
        <v>0</v>
      </c>
      <c r="AL239" s="161" t="b">
        <v>0</v>
      </c>
      <c r="AM239" s="161"/>
      <c r="AN239" s="149"/>
      <c r="AO239" s="149"/>
      <c r="AP239" s="149"/>
      <c r="AQ239" s="149"/>
      <c r="AR239" s="149"/>
      <c r="AS239" s="149"/>
      <c r="AT239" s="149"/>
      <c r="AU239" s="149"/>
    </row>
    <row r="240">
      <c r="A240" s="176"/>
      <c r="B240" s="162">
        <v>2.7497806E7</v>
      </c>
      <c r="C240" s="177">
        <v>44643.568979930555</v>
      </c>
      <c r="D240" s="162" t="s">
        <v>4376</v>
      </c>
      <c r="E240" s="162" t="s">
        <v>4377</v>
      </c>
      <c r="F240" s="178">
        <v>29063.0</v>
      </c>
      <c r="G240" s="162" t="s">
        <v>2021</v>
      </c>
      <c r="H240" s="162" t="s">
        <v>3529</v>
      </c>
      <c r="I240" s="162" t="s">
        <v>4378</v>
      </c>
      <c r="J240" s="162" t="s">
        <v>1620</v>
      </c>
      <c r="K240" s="162" t="s">
        <v>4379</v>
      </c>
      <c r="L240" s="162" t="s">
        <v>1622</v>
      </c>
      <c r="M240" s="162" t="s">
        <v>4380</v>
      </c>
      <c r="N240" s="162" t="s">
        <v>4381</v>
      </c>
      <c r="O240" s="162" t="s">
        <v>158</v>
      </c>
      <c r="P240" s="162" t="s">
        <v>4382</v>
      </c>
      <c r="Q240" s="162" t="s">
        <v>1651</v>
      </c>
      <c r="R240" s="162" t="s">
        <v>4383</v>
      </c>
      <c r="S240" s="180" t="s">
        <v>4384</v>
      </c>
      <c r="T240" s="162" t="s">
        <v>4385</v>
      </c>
      <c r="U240" s="162" t="s">
        <v>2264</v>
      </c>
      <c r="V240" s="162" t="s">
        <v>4386</v>
      </c>
      <c r="W240" s="162" t="s">
        <v>1884</v>
      </c>
      <c r="X240" s="162" t="s">
        <v>4387</v>
      </c>
      <c r="Y240" s="179" t="s">
        <v>4388</v>
      </c>
      <c r="Z240" s="179">
        <v>42.0</v>
      </c>
      <c r="AA240" s="161"/>
      <c r="AB240" s="161"/>
      <c r="AC240" s="161"/>
      <c r="AD240" s="162" t="s">
        <v>158</v>
      </c>
      <c r="AE240" s="161"/>
      <c r="AF240" s="210">
        <v>44671.0</v>
      </c>
      <c r="AG240" s="229">
        <f>DATE(YEAR(AF240),MONTH(AF240)+1,DAY(AF240)+15)</f>
        <v>44716</v>
      </c>
      <c r="AH240" s="230">
        <f>DATE(YEAR(AF240),MONTH(AF240)+3,DAY(AF240))</f>
        <v>44762</v>
      </c>
      <c r="AI240" s="161" t="b">
        <v>0</v>
      </c>
      <c r="AJ240" s="161" t="b">
        <v>0</v>
      </c>
      <c r="AK240" s="161" t="b">
        <v>0</v>
      </c>
      <c r="AL240" s="161" t="b">
        <v>0</v>
      </c>
      <c r="AM240" s="161"/>
      <c r="AN240" s="149"/>
      <c r="AO240" s="149"/>
      <c r="AP240" s="149"/>
      <c r="AQ240" s="149"/>
      <c r="AR240" s="149"/>
      <c r="AS240" s="149"/>
      <c r="AT240" s="149"/>
      <c r="AU240" s="149"/>
    </row>
    <row r="241">
      <c r="A241" s="176"/>
      <c r="B241" s="162">
        <v>4.504705E7</v>
      </c>
      <c r="C241" s="177">
        <v>44645.76366700231</v>
      </c>
      <c r="D241" s="162" t="s">
        <v>4389</v>
      </c>
      <c r="E241" s="162" t="s">
        <v>4390</v>
      </c>
      <c r="F241" s="178">
        <v>37948.0</v>
      </c>
      <c r="G241" s="162" t="s">
        <v>391</v>
      </c>
      <c r="H241" s="237" t="s">
        <v>3195</v>
      </c>
      <c r="I241" s="162" t="s">
        <v>4391</v>
      </c>
      <c r="J241" s="162" t="s">
        <v>1620</v>
      </c>
      <c r="K241" s="162" t="s">
        <v>4392</v>
      </c>
      <c r="L241" s="162" t="s">
        <v>1634</v>
      </c>
      <c r="M241" s="162" t="s">
        <v>4393</v>
      </c>
      <c r="N241" s="162" t="s">
        <v>4394</v>
      </c>
      <c r="O241" s="162" t="s">
        <v>172</v>
      </c>
      <c r="P241" s="162" t="s">
        <v>4395</v>
      </c>
      <c r="Q241" s="162" t="s">
        <v>4396</v>
      </c>
      <c r="R241" s="161"/>
      <c r="S241" s="180" t="s">
        <v>4397</v>
      </c>
      <c r="T241" s="162" t="s">
        <v>4398</v>
      </c>
      <c r="U241" s="162" t="s">
        <v>1685</v>
      </c>
      <c r="V241" s="162" t="s">
        <v>4399</v>
      </c>
      <c r="W241" s="162" t="s">
        <v>1831</v>
      </c>
      <c r="X241" s="162">
        <v>2.215416553E9</v>
      </c>
      <c r="Y241" s="179" t="s">
        <v>4400</v>
      </c>
      <c r="Z241" s="179">
        <v>18.0</v>
      </c>
      <c r="AA241" s="161"/>
      <c r="AB241" s="161"/>
      <c r="AC241" s="161"/>
      <c r="AD241" s="161"/>
      <c r="AE241" s="161"/>
      <c r="AF241" s="161"/>
      <c r="AG241" s="161"/>
      <c r="AH241" s="161"/>
      <c r="AI241" s="161" t="b">
        <v>0</v>
      </c>
      <c r="AJ241" s="161" t="b">
        <v>0</v>
      </c>
      <c r="AK241" s="161" t="b">
        <v>0</v>
      </c>
      <c r="AL241" s="161" t="b">
        <v>0</v>
      </c>
      <c r="AM241" s="161"/>
      <c r="AN241" s="149"/>
      <c r="AO241" s="149"/>
      <c r="AP241" s="149"/>
      <c r="AQ241" s="149"/>
      <c r="AR241" s="149"/>
      <c r="AS241" s="149"/>
      <c r="AT241" s="149"/>
      <c r="AU241" s="149"/>
    </row>
    <row r="242">
      <c r="A242" s="176"/>
      <c r="B242" s="162">
        <v>3.8390079E7</v>
      </c>
      <c r="C242" s="177">
        <v>44645.79176599537</v>
      </c>
      <c r="D242" s="162" t="s">
        <v>4401</v>
      </c>
      <c r="E242" s="162" t="s">
        <v>4402</v>
      </c>
      <c r="F242" s="178">
        <v>34489.0</v>
      </c>
      <c r="G242" s="162" t="s">
        <v>391</v>
      </c>
      <c r="H242" s="162" t="s">
        <v>1795</v>
      </c>
      <c r="I242" s="162" t="s">
        <v>4403</v>
      </c>
      <c r="J242" s="162" t="s">
        <v>1646</v>
      </c>
      <c r="K242" s="162" t="s">
        <v>4404</v>
      </c>
      <c r="L242" s="162" t="s">
        <v>1634</v>
      </c>
      <c r="M242" s="162" t="s">
        <v>4401</v>
      </c>
      <c r="N242" s="162" t="s">
        <v>4405</v>
      </c>
      <c r="O242" s="162" t="s">
        <v>174</v>
      </c>
      <c r="P242" s="162" t="s">
        <v>4406</v>
      </c>
      <c r="Q242" s="162" t="s">
        <v>1651</v>
      </c>
      <c r="R242" s="161"/>
      <c r="S242" s="180" t="s">
        <v>4407</v>
      </c>
      <c r="T242" s="162" t="s">
        <v>4408</v>
      </c>
      <c r="U242" s="162" t="s">
        <v>1685</v>
      </c>
      <c r="V242" s="162" t="s">
        <v>4409</v>
      </c>
      <c r="W242" s="162" t="s">
        <v>1790</v>
      </c>
      <c r="X242" s="162" t="s">
        <v>4410</v>
      </c>
      <c r="Y242" s="179" t="s">
        <v>2562</v>
      </c>
      <c r="Z242" s="179">
        <v>27.0</v>
      </c>
      <c r="AA242" s="161"/>
      <c r="AB242" s="162" t="s">
        <v>3942</v>
      </c>
      <c r="AC242" s="161"/>
      <c r="AD242" s="161"/>
      <c r="AE242" s="161"/>
      <c r="AF242" s="161"/>
      <c r="AG242" s="161"/>
      <c r="AH242" s="161"/>
      <c r="AI242" s="161" t="b">
        <v>0</v>
      </c>
      <c r="AJ242" s="161" t="b">
        <v>0</v>
      </c>
      <c r="AK242" s="161" t="b">
        <v>0</v>
      </c>
      <c r="AL242" s="161" t="b">
        <v>0</v>
      </c>
      <c r="AM242" s="161"/>
      <c r="AN242" s="149"/>
      <c r="AO242" s="149"/>
      <c r="AP242" s="149"/>
      <c r="AQ242" s="149"/>
      <c r="AR242" s="149"/>
      <c r="AS242" s="149"/>
      <c r="AT242" s="149"/>
      <c r="AU242" s="149"/>
    </row>
    <row r="243">
      <c r="A243" s="176"/>
      <c r="B243" s="162">
        <v>4.4102929E7</v>
      </c>
      <c r="C243" s="177">
        <v>44650.540389490736</v>
      </c>
      <c r="D243" s="162" t="s">
        <v>4411</v>
      </c>
      <c r="E243" s="162" t="s">
        <v>4412</v>
      </c>
      <c r="F243" s="178" t="s">
        <v>4413</v>
      </c>
      <c r="G243" s="162" t="s">
        <v>391</v>
      </c>
      <c r="H243" s="162" t="s">
        <v>2691</v>
      </c>
      <c r="I243" s="162" t="s">
        <v>4414</v>
      </c>
      <c r="J243" s="162" t="s">
        <v>1620</v>
      </c>
      <c r="K243" s="162" t="s">
        <v>4415</v>
      </c>
      <c r="L243" s="162" t="s">
        <v>1634</v>
      </c>
      <c r="M243" s="162" t="s">
        <v>4411</v>
      </c>
      <c r="N243" s="162" t="s">
        <v>4416</v>
      </c>
      <c r="O243" s="162" t="s">
        <v>172</v>
      </c>
      <c r="P243" s="162" t="s">
        <v>4417</v>
      </c>
      <c r="Q243" s="162" t="s">
        <v>1651</v>
      </c>
      <c r="R243" s="161"/>
      <c r="S243" s="180" t="s">
        <v>4418</v>
      </c>
      <c r="T243" s="162" t="s">
        <v>1661</v>
      </c>
      <c r="U243" s="162" t="s">
        <v>4419</v>
      </c>
      <c r="V243" s="162" t="s">
        <v>4420</v>
      </c>
      <c r="W243" s="162" t="s">
        <v>4421</v>
      </c>
      <c r="X243" s="162" t="s">
        <v>4422</v>
      </c>
      <c r="Y243" s="179" t="s">
        <v>4423</v>
      </c>
      <c r="Z243" s="179" t="s">
        <v>1930</v>
      </c>
      <c r="AA243" s="161"/>
      <c r="AB243" s="161"/>
      <c r="AC243" s="161"/>
      <c r="AD243" s="161"/>
      <c r="AE243" s="161"/>
      <c r="AF243" s="161"/>
      <c r="AG243" s="161"/>
      <c r="AH243" s="161"/>
      <c r="AI243" s="161" t="b">
        <v>0</v>
      </c>
      <c r="AJ243" s="161" t="b">
        <v>0</v>
      </c>
      <c r="AK243" s="161" t="b">
        <v>0</v>
      </c>
      <c r="AL243" s="161" t="b">
        <v>0</v>
      </c>
      <c r="AM243" s="161"/>
      <c r="AN243" s="149"/>
      <c r="AO243" s="149"/>
      <c r="AP243" s="149"/>
      <c r="AQ243" s="149"/>
      <c r="AR243" s="149"/>
      <c r="AS243" s="149"/>
      <c r="AT243" s="149"/>
      <c r="AU243" s="149"/>
    </row>
    <row r="244">
      <c r="A244" s="176"/>
      <c r="B244" s="162">
        <v>3.7441375E7</v>
      </c>
      <c r="C244" s="177">
        <v>44650.88216357639</v>
      </c>
      <c r="D244" s="162" t="s">
        <v>4424</v>
      </c>
      <c r="E244" s="162" t="s">
        <v>4425</v>
      </c>
      <c r="F244" s="178">
        <v>34001.0</v>
      </c>
      <c r="G244" s="162" t="s">
        <v>391</v>
      </c>
      <c r="H244" s="162" t="s">
        <v>4426</v>
      </c>
      <c r="I244" s="162" t="s">
        <v>4427</v>
      </c>
      <c r="J244" s="162" t="s">
        <v>1620</v>
      </c>
      <c r="K244" s="162" t="s">
        <v>4428</v>
      </c>
      <c r="L244" s="162" t="s">
        <v>1622</v>
      </c>
      <c r="M244" s="162" t="s">
        <v>4424</v>
      </c>
      <c r="N244" s="162" t="s">
        <v>4429</v>
      </c>
      <c r="O244" s="162" t="s">
        <v>174</v>
      </c>
      <c r="P244" s="162" t="s">
        <v>4430</v>
      </c>
      <c r="Q244" s="162" t="s">
        <v>4431</v>
      </c>
      <c r="R244" s="162" t="s">
        <v>4432</v>
      </c>
      <c r="S244" s="180" t="s">
        <v>4433</v>
      </c>
      <c r="T244" s="162" t="s">
        <v>4434</v>
      </c>
      <c r="U244" s="162" t="s">
        <v>1662</v>
      </c>
      <c r="V244" s="162" t="s">
        <v>4435</v>
      </c>
      <c r="W244" s="162" t="s">
        <v>1803</v>
      </c>
      <c r="X244" s="162" t="s">
        <v>4436</v>
      </c>
      <c r="Y244" s="179" t="s">
        <v>4437</v>
      </c>
      <c r="Z244" s="179">
        <v>28.0</v>
      </c>
      <c r="AA244" s="161"/>
      <c r="AB244" s="161"/>
      <c r="AC244" s="161"/>
      <c r="AD244" s="161"/>
      <c r="AE244" s="161"/>
      <c r="AF244" s="161"/>
      <c r="AG244" s="161"/>
      <c r="AH244" s="161"/>
      <c r="AI244" s="161" t="b">
        <v>0</v>
      </c>
      <c r="AJ244" s="161" t="b">
        <v>0</v>
      </c>
      <c r="AK244" s="161" t="b">
        <v>0</v>
      </c>
      <c r="AL244" s="161" t="b">
        <v>0</v>
      </c>
      <c r="AM244" s="161"/>
      <c r="AN244" s="149"/>
      <c r="AO244" s="149"/>
      <c r="AP244" s="149"/>
      <c r="AQ244" s="149"/>
      <c r="AR244" s="149"/>
      <c r="AS244" s="149"/>
      <c r="AT244" s="149"/>
      <c r="AU244" s="149"/>
    </row>
    <row r="245">
      <c r="A245" s="176"/>
      <c r="B245" s="162">
        <v>4.01743793E8</v>
      </c>
      <c r="C245" s="177">
        <v>44655.021558356486</v>
      </c>
      <c r="D245" s="162" t="s">
        <v>4438</v>
      </c>
      <c r="E245" s="162" t="s">
        <v>4439</v>
      </c>
      <c r="F245" s="178">
        <v>35716.0</v>
      </c>
      <c r="G245" s="162" t="s">
        <v>391</v>
      </c>
      <c r="H245" s="162" t="s">
        <v>4440</v>
      </c>
      <c r="I245" s="162" t="s">
        <v>4441</v>
      </c>
      <c r="J245" s="162" t="s">
        <v>1620</v>
      </c>
      <c r="K245" s="162" t="s">
        <v>4442</v>
      </c>
      <c r="L245" s="162" t="s">
        <v>1668</v>
      </c>
      <c r="M245" s="162" t="s">
        <v>4438</v>
      </c>
      <c r="N245" s="162" t="s">
        <v>4443</v>
      </c>
      <c r="O245" s="162" t="s">
        <v>170</v>
      </c>
      <c r="P245" s="162" t="s">
        <v>4444</v>
      </c>
      <c r="Q245" s="162" t="s">
        <v>1637</v>
      </c>
      <c r="R245" s="161"/>
      <c r="S245" s="180" t="s">
        <v>4445</v>
      </c>
      <c r="T245" s="162" t="s">
        <v>1747</v>
      </c>
      <c r="U245" s="162" t="s">
        <v>1662</v>
      </c>
      <c r="V245" s="162" t="s">
        <v>4446</v>
      </c>
      <c r="W245" s="162" t="s">
        <v>1708</v>
      </c>
      <c r="X245" s="162" t="s">
        <v>4447</v>
      </c>
      <c r="Y245" s="179" t="s">
        <v>1737</v>
      </c>
      <c r="Z245" s="179">
        <v>24.0</v>
      </c>
      <c r="AA245" s="161"/>
      <c r="AB245" s="161"/>
      <c r="AC245" s="161"/>
      <c r="AD245" s="161"/>
      <c r="AE245" s="161"/>
      <c r="AF245" s="161"/>
      <c r="AG245" s="161"/>
      <c r="AH245" s="161"/>
      <c r="AI245" s="161" t="b">
        <v>0</v>
      </c>
      <c r="AJ245" s="161" t="b">
        <v>0</v>
      </c>
      <c r="AK245" s="161" t="b">
        <v>0</v>
      </c>
      <c r="AL245" s="161" t="b">
        <v>0</v>
      </c>
      <c r="AM245" s="161"/>
      <c r="AN245" s="149"/>
      <c r="AO245" s="149"/>
      <c r="AP245" s="149"/>
      <c r="AQ245" s="149"/>
      <c r="AR245" s="149"/>
      <c r="AS245" s="149"/>
      <c r="AT245" s="149"/>
      <c r="AU245" s="149"/>
    </row>
    <row r="246">
      <c r="A246" s="176"/>
      <c r="B246" s="162" t="s">
        <v>303</v>
      </c>
      <c r="C246" s="177">
        <v>44655.53438612269</v>
      </c>
      <c r="D246" s="162" t="s">
        <v>4448</v>
      </c>
      <c r="E246" s="162" t="s">
        <v>4449</v>
      </c>
      <c r="F246" s="178">
        <v>34533.0</v>
      </c>
      <c r="G246" s="162" t="s">
        <v>3580</v>
      </c>
      <c r="H246" s="162" t="s">
        <v>4450</v>
      </c>
      <c r="I246" s="162" t="s">
        <v>4451</v>
      </c>
      <c r="J246" s="162" t="s">
        <v>1646</v>
      </c>
      <c r="K246" s="162" t="s">
        <v>4452</v>
      </c>
      <c r="L246" s="162" t="s">
        <v>1680</v>
      </c>
      <c r="M246" s="162" t="s">
        <v>4448</v>
      </c>
      <c r="N246" s="162" t="s">
        <v>4453</v>
      </c>
      <c r="O246" s="162" t="s">
        <v>174</v>
      </c>
      <c r="P246" s="162" t="s">
        <v>4454</v>
      </c>
      <c r="Q246" s="162" t="s">
        <v>1866</v>
      </c>
      <c r="R246" s="161"/>
      <c r="S246" s="180" t="s">
        <v>4455</v>
      </c>
      <c r="T246" s="162" t="s">
        <v>4456</v>
      </c>
      <c r="U246" s="162" t="s">
        <v>1685</v>
      </c>
      <c r="V246" s="162" t="s">
        <v>4457</v>
      </c>
      <c r="W246" s="162" t="s">
        <v>2919</v>
      </c>
      <c r="X246" s="162" t="s">
        <v>4458</v>
      </c>
      <c r="Y246" s="179" t="s">
        <v>1651</v>
      </c>
      <c r="Z246" s="179">
        <v>27.0</v>
      </c>
      <c r="AA246" s="161"/>
      <c r="AB246" s="161"/>
      <c r="AC246" s="161"/>
      <c r="AD246" s="161"/>
      <c r="AE246" s="161"/>
      <c r="AF246" s="161"/>
      <c r="AG246" s="161"/>
      <c r="AH246" s="161"/>
      <c r="AI246" s="161" t="b">
        <v>0</v>
      </c>
      <c r="AJ246" s="161" t="b">
        <v>0</v>
      </c>
      <c r="AK246" s="161" t="b">
        <v>0</v>
      </c>
      <c r="AL246" s="161" t="b">
        <v>0</v>
      </c>
      <c r="AM246" s="161"/>
      <c r="AN246" s="149"/>
      <c r="AO246" s="149"/>
      <c r="AP246" s="149"/>
      <c r="AQ246" s="149"/>
      <c r="AR246" s="149"/>
      <c r="AS246" s="149"/>
      <c r="AT246" s="149"/>
      <c r="AU246" s="149"/>
    </row>
    <row r="247">
      <c r="A247" s="176"/>
      <c r="B247" s="162" t="s">
        <v>304</v>
      </c>
      <c r="C247" s="177">
        <v>44657.44940094907</v>
      </c>
      <c r="D247" s="162" t="s">
        <v>4459</v>
      </c>
      <c r="E247" s="162" t="s">
        <v>4460</v>
      </c>
      <c r="F247" s="178">
        <v>36328.0</v>
      </c>
      <c r="G247" s="162" t="s">
        <v>4461</v>
      </c>
      <c r="H247" s="162" t="s">
        <v>4462</v>
      </c>
      <c r="I247" s="162" t="s">
        <v>4463</v>
      </c>
      <c r="J247" s="162" t="s">
        <v>1646</v>
      </c>
      <c r="K247" s="162" t="s">
        <v>4464</v>
      </c>
      <c r="L247" s="162" t="s">
        <v>1668</v>
      </c>
      <c r="M247" s="162" t="s">
        <v>4465</v>
      </c>
      <c r="N247" s="162" t="s">
        <v>4466</v>
      </c>
      <c r="O247" s="162" t="s">
        <v>170</v>
      </c>
      <c r="P247" s="162" t="s">
        <v>4467</v>
      </c>
      <c r="Q247" s="162" t="s">
        <v>1637</v>
      </c>
      <c r="R247" s="162" t="s">
        <v>4468</v>
      </c>
      <c r="S247" s="180" t="s">
        <v>4469</v>
      </c>
      <c r="T247" s="162" t="s">
        <v>4470</v>
      </c>
      <c r="U247" s="162" t="s">
        <v>4471</v>
      </c>
      <c r="V247" s="162" t="s">
        <v>4472</v>
      </c>
      <c r="W247" s="162" t="s">
        <v>1884</v>
      </c>
      <c r="X247" s="162" t="s">
        <v>4473</v>
      </c>
      <c r="Y247" s="179" t="s">
        <v>1651</v>
      </c>
      <c r="Z247" s="179">
        <v>22.0</v>
      </c>
      <c r="AA247" s="161"/>
      <c r="AB247" s="161"/>
      <c r="AC247" s="161"/>
      <c r="AD247" s="161"/>
      <c r="AE247" s="161"/>
      <c r="AF247" s="161"/>
      <c r="AG247" s="161"/>
      <c r="AH247" s="161"/>
      <c r="AI247" s="161" t="b">
        <v>0</v>
      </c>
      <c r="AJ247" s="161" t="b">
        <v>0</v>
      </c>
      <c r="AK247" s="161" t="b">
        <v>0</v>
      </c>
      <c r="AL247" s="161" t="b">
        <v>0</v>
      </c>
      <c r="AM247" s="161"/>
      <c r="AN247" s="149"/>
      <c r="AO247" s="149"/>
      <c r="AP247" s="149"/>
      <c r="AQ247" s="149"/>
      <c r="AR247" s="149"/>
      <c r="AS247" s="149"/>
      <c r="AT247" s="149"/>
      <c r="AU247" s="149"/>
    </row>
    <row r="248">
      <c r="A248" s="176"/>
      <c r="B248" s="162" t="s">
        <v>305</v>
      </c>
      <c r="C248" s="177">
        <v>44659.383493506946</v>
      </c>
      <c r="D248" s="162" t="s">
        <v>4474</v>
      </c>
      <c r="E248" s="162" t="s">
        <v>4475</v>
      </c>
      <c r="F248" s="178">
        <v>35598.0</v>
      </c>
      <c r="G248" s="162" t="s">
        <v>4476</v>
      </c>
      <c r="H248" s="162" t="s">
        <v>1756</v>
      </c>
      <c r="I248" s="162" t="s">
        <v>4477</v>
      </c>
      <c r="J248" s="162" t="s">
        <v>1620</v>
      </c>
      <c r="K248" s="162" t="s">
        <v>4478</v>
      </c>
      <c r="L248" s="162" t="s">
        <v>1680</v>
      </c>
      <c r="M248" s="162" t="s">
        <v>4474</v>
      </c>
      <c r="N248" s="162" t="s">
        <v>4479</v>
      </c>
      <c r="O248" s="162" t="s">
        <v>158</v>
      </c>
      <c r="P248" s="162" t="s">
        <v>4480</v>
      </c>
      <c r="Q248" s="162" t="s">
        <v>1637</v>
      </c>
      <c r="R248" s="161"/>
      <c r="S248" s="180" t="s">
        <v>4481</v>
      </c>
      <c r="T248" s="162" t="s">
        <v>1747</v>
      </c>
      <c r="U248" s="162" t="s">
        <v>4482</v>
      </c>
      <c r="V248" s="162" t="s">
        <v>4483</v>
      </c>
      <c r="W248" s="162" t="s">
        <v>1776</v>
      </c>
      <c r="X248" s="162" t="s">
        <v>4484</v>
      </c>
      <c r="Y248" s="179" t="s">
        <v>1637</v>
      </c>
      <c r="Z248" s="179">
        <v>24.0</v>
      </c>
      <c r="AA248" s="161"/>
      <c r="AB248" s="161"/>
      <c r="AC248" s="161"/>
      <c r="AD248" s="161"/>
      <c r="AE248" s="161"/>
      <c r="AF248" s="161"/>
      <c r="AG248" s="161"/>
      <c r="AH248" s="161"/>
      <c r="AI248" s="161" t="b">
        <v>0</v>
      </c>
      <c r="AJ248" s="161" t="b">
        <v>0</v>
      </c>
      <c r="AK248" s="161" t="b">
        <v>0</v>
      </c>
      <c r="AL248" s="161" t="b">
        <v>0</v>
      </c>
      <c r="AM248" s="161"/>
      <c r="AN248" s="149"/>
      <c r="AO248" s="149"/>
      <c r="AP248" s="149"/>
      <c r="AQ248" s="149"/>
      <c r="AR248" s="149"/>
      <c r="AS248" s="149"/>
      <c r="AT248" s="149"/>
      <c r="AU248" s="149"/>
    </row>
    <row r="249">
      <c r="A249" s="176"/>
      <c r="B249" s="162">
        <v>5646776.0</v>
      </c>
      <c r="C249" s="177">
        <v>44663.599226516206</v>
      </c>
      <c r="D249" s="162" t="s">
        <v>4485</v>
      </c>
      <c r="E249" s="162" t="s">
        <v>4486</v>
      </c>
      <c r="F249" s="178">
        <v>16915.0</v>
      </c>
      <c r="G249" s="162" t="s">
        <v>2021</v>
      </c>
      <c r="H249" s="162" t="s">
        <v>1756</v>
      </c>
      <c r="I249" s="162" t="s">
        <v>4487</v>
      </c>
      <c r="J249" s="162" t="s">
        <v>1620</v>
      </c>
      <c r="K249" s="162" t="s">
        <v>4488</v>
      </c>
      <c r="L249" s="162" t="s">
        <v>1634</v>
      </c>
      <c r="M249" s="162" t="s">
        <v>4485</v>
      </c>
      <c r="N249" s="162" t="s">
        <v>4489</v>
      </c>
      <c r="O249" s="162" t="s">
        <v>170</v>
      </c>
      <c r="P249" s="162" t="s">
        <v>4490</v>
      </c>
      <c r="Q249" s="162" t="s">
        <v>4491</v>
      </c>
      <c r="R249" s="162" t="s">
        <v>4492</v>
      </c>
      <c r="S249" s="180" t="s">
        <v>4493</v>
      </c>
      <c r="T249" s="162" t="s">
        <v>4494</v>
      </c>
      <c r="U249" s="162" t="s">
        <v>1662</v>
      </c>
      <c r="V249" s="162" t="s">
        <v>4495</v>
      </c>
      <c r="W249" s="162" t="s">
        <v>4496</v>
      </c>
      <c r="X249" s="162" t="s">
        <v>4497</v>
      </c>
      <c r="Y249" s="179" t="s">
        <v>4498</v>
      </c>
      <c r="Z249" s="179">
        <v>75.0</v>
      </c>
      <c r="AA249" s="161"/>
      <c r="AB249" s="161"/>
      <c r="AC249" s="161"/>
      <c r="AD249" s="161"/>
      <c r="AE249" s="161"/>
      <c r="AF249" s="161"/>
      <c r="AG249" s="161"/>
      <c r="AH249" s="161"/>
      <c r="AI249" s="161" t="b">
        <v>0</v>
      </c>
      <c r="AJ249" s="161" t="b">
        <v>0</v>
      </c>
      <c r="AK249" s="161" t="b">
        <v>0</v>
      </c>
      <c r="AL249" s="161" t="b">
        <v>0</v>
      </c>
      <c r="AM249" s="161"/>
      <c r="AN249" s="149"/>
      <c r="AO249" s="149"/>
      <c r="AP249" s="149"/>
      <c r="AQ249" s="149"/>
      <c r="AR249" s="149"/>
      <c r="AS249" s="149"/>
      <c r="AT249" s="149"/>
      <c r="AU249" s="149"/>
    </row>
    <row r="250">
      <c r="A250" s="238"/>
      <c r="B250" s="239">
        <v>3.5051704E7</v>
      </c>
      <c r="C250" s="240">
        <v>44684.488549953705</v>
      </c>
      <c r="D250" s="239" t="s">
        <v>4499</v>
      </c>
      <c r="E250" s="239" t="s">
        <v>4500</v>
      </c>
      <c r="F250" s="241">
        <v>33061.0</v>
      </c>
      <c r="G250" s="239" t="s">
        <v>391</v>
      </c>
      <c r="H250" s="239" t="s">
        <v>4501</v>
      </c>
      <c r="I250" s="239">
        <v>2.346515516E9</v>
      </c>
      <c r="J250" s="239" t="s">
        <v>1620</v>
      </c>
      <c r="K250" s="239" t="s">
        <v>2092</v>
      </c>
      <c r="L250" s="239" t="s">
        <v>1680</v>
      </c>
      <c r="M250" s="239" t="s">
        <v>4499</v>
      </c>
      <c r="N250" s="239" t="s">
        <v>4502</v>
      </c>
      <c r="O250" s="239" t="s">
        <v>172</v>
      </c>
      <c r="P250" s="239" t="s">
        <v>4503</v>
      </c>
      <c r="Q250" s="239" t="s">
        <v>1651</v>
      </c>
      <c r="R250" s="242"/>
      <c r="S250" s="243" t="s">
        <v>4504</v>
      </c>
      <c r="T250" s="239" t="s">
        <v>2109</v>
      </c>
      <c r="U250" s="239" t="s">
        <v>2310</v>
      </c>
      <c r="V250" s="239" t="s">
        <v>4505</v>
      </c>
      <c r="W250" s="239" t="s">
        <v>4505</v>
      </c>
      <c r="X250" s="239">
        <v>2.346515516E9</v>
      </c>
      <c r="Y250" s="244" t="s">
        <v>1661</v>
      </c>
      <c r="Z250" s="244">
        <v>31.0</v>
      </c>
      <c r="AA250" s="245">
        <f t="shared" ref="AA250:AA312" si="25">INT(YEARFRAC(F250,TODAY()))</f>
        <v>33</v>
      </c>
      <c r="AB250" s="242"/>
      <c r="AC250" s="242"/>
      <c r="AD250" s="242"/>
      <c r="AE250" s="242"/>
      <c r="AF250" s="242"/>
      <c r="AG250" s="242"/>
      <c r="AH250" s="242"/>
      <c r="AI250" s="242"/>
      <c r="AJ250" s="242"/>
      <c r="AK250" s="242"/>
      <c r="AL250" s="242"/>
      <c r="AM250" s="242"/>
      <c r="AN250" s="246"/>
      <c r="AO250" s="246"/>
      <c r="AP250" s="246"/>
      <c r="AQ250" s="246"/>
      <c r="AR250" s="246"/>
      <c r="AS250" s="246"/>
      <c r="AT250" s="246"/>
      <c r="AU250" s="246"/>
    </row>
    <row r="251">
      <c r="A251" s="238"/>
      <c r="B251" s="239">
        <v>3.5051704E7</v>
      </c>
      <c r="C251" s="240">
        <v>44684.49059221065</v>
      </c>
      <c r="D251" s="239" t="s">
        <v>4499</v>
      </c>
      <c r="E251" s="239" t="s">
        <v>4506</v>
      </c>
      <c r="F251" s="241">
        <v>33061.0</v>
      </c>
      <c r="G251" s="239" t="s">
        <v>391</v>
      </c>
      <c r="H251" s="239" t="s">
        <v>4501</v>
      </c>
      <c r="I251" s="239">
        <v>2.346515516E9</v>
      </c>
      <c r="J251" s="239" t="s">
        <v>1620</v>
      </c>
      <c r="K251" s="239" t="s">
        <v>4507</v>
      </c>
      <c r="L251" s="239" t="s">
        <v>1680</v>
      </c>
      <c r="M251" s="239" t="s">
        <v>4499</v>
      </c>
      <c r="N251" s="239" t="s">
        <v>4508</v>
      </c>
      <c r="O251" s="239" t="s">
        <v>170</v>
      </c>
      <c r="P251" s="239" t="s">
        <v>4509</v>
      </c>
      <c r="Q251" s="239" t="s">
        <v>4510</v>
      </c>
      <c r="R251" s="242"/>
      <c r="S251" s="243" t="s">
        <v>4511</v>
      </c>
      <c r="T251" s="239" t="s">
        <v>1661</v>
      </c>
      <c r="U251" s="239" t="s">
        <v>2310</v>
      </c>
      <c r="V251" s="239" t="s">
        <v>4512</v>
      </c>
      <c r="W251" s="239" t="s">
        <v>4512</v>
      </c>
      <c r="X251" s="239">
        <v>2.3456311E7</v>
      </c>
      <c r="Y251" s="244" t="s">
        <v>1661</v>
      </c>
      <c r="Z251" s="244">
        <v>31.0</v>
      </c>
      <c r="AA251" s="245">
        <f t="shared" si="25"/>
        <v>33</v>
      </c>
      <c r="AB251" s="242"/>
      <c r="AC251" s="242"/>
      <c r="AD251" s="242"/>
      <c r="AE251" s="242"/>
      <c r="AF251" s="242"/>
      <c r="AG251" s="242"/>
      <c r="AH251" s="242"/>
      <c r="AI251" s="242"/>
      <c r="AJ251" s="242"/>
      <c r="AK251" s="242"/>
      <c r="AL251" s="242"/>
      <c r="AM251" s="242"/>
      <c r="AN251" s="246"/>
      <c r="AO251" s="246"/>
      <c r="AP251" s="246"/>
      <c r="AQ251" s="246"/>
      <c r="AR251" s="246"/>
      <c r="AS251" s="246"/>
      <c r="AT251" s="246"/>
      <c r="AU251" s="246"/>
    </row>
    <row r="252">
      <c r="A252" s="238"/>
      <c r="B252" s="239">
        <v>3.8947281E7</v>
      </c>
      <c r="C252" s="240">
        <v>44689.90410357639</v>
      </c>
      <c r="D252" s="239" t="s">
        <v>4513</v>
      </c>
      <c r="E252" s="239" t="s">
        <v>4514</v>
      </c>
      <c r="F252" s="241">
        <v>35172.0</v>
      </c>
      <c r="G252" s="239" t="s">
        <v>391</v>
      </c>
      <c r="H252" s="239" t="s">
        <v>4515</v>
      </c>
      <c r="I252" s="239">
        <v>5.491130651927E12</v>
      </c>
      <c r="J252" s="239" t="s">
        <v>1620</v>
      </c>
      <c r="K252" s="239" t="s">
        <v>4516</v>
      </c>
      <c r="L252" s="239" t="s">
        <v>1668</v>
      </c>
      <c r="M252" s="239" t="s">
        <v>4517</v>
      </c>
      <c r="N252" s="239" t="s">
        <v>4518</v>
      </c>
      <c r="O252" s="239" t="s">
        <v>174</v>
      </c>
      <c r="P252" s="239" t="s">
        <v>4519</v>
      </c>
      <c r="Q252" s="239" t="s">
        <v>4520</v>
      </c>
      <c r="R252" s="242"/>
      <c r="S252" s="247" t="s">
        <v>4521</v>
      </c>
      <c r="T252" s="239" t="s">
        <v>4522</v>
      </c>
      <c r="U252" s="239" t="s">
        <v>1788</v>
      </c>
      <c r="V252" s="239" t="s">
        <v>4523</v>
      </c>
      <c r="W252" s="239" t="s">
        <v>1884</v>
      </c>
      <c r="X252" s="239" t="s">
        <v>4524</v>
      </c>
      <c r="Y252" s="244" t="s">
        <v>1651</v>
      </c>
      <c r="Z252" s="244">
        <v>26.0</v>
      </c>
      <c r="AA252" s="245">
        <f t="shared" si="25"/>
        <v>27</v>
      </c>
      <c r="AB252" s="242"/>
      <c r="AC252" s="242"/>
      <c r="AD252" s="242"/>
      <c r="AE252" s="242"/>
      <c r="AF252" s="242"/>
      <c r="AG252" s="242"/>
      <c r="AH252" s="242"/>
      <c r="AI252" s="242"/>
      <c r="AJ252" s="242"/>
      <c r="AK252" s="242"/>
      <c r="AL252" s="242"/>
      <c r="AM252" s="242"/>
      <c r="AN252" s="246"/>
      <c r="AO252" s="246"/>
      <c r="AP252" s="246"/>
      <c r="AQ252" s="246"/>
      <c r="AR252" s="246"/>
      <c r="AS252" s="246"/>
      <c r="AT252" s="246"/>
      <c r="AU252" s="246"/>
    </row>
    <row r="253">
      <c r="A253" s="238"/>
      <c r="B253" s="239">
        <v>3.8947281E7</v>
      </c>
      <c r="C253" s="240">
        <v>44689.91749974537</v>
      </c>
      <c r="D253" s="239" t="s">
        <v>4517</v>
      </c>
      <c r="E253" s="239" t="s">
        <v>4514</v>
      </c>
      <c r="F253" s="241">
        <v>35172.0</v>
      </c>
      <c r="G253" s="239" t="s">
        <v>391</v>
      </c>
      <c r="H253" s="239" t="s">
        <v>4515</v>
      </c>
      <c r="I253" s="239" t="s">
        <v>4525</v>
      </c>
      <c r="J253" s="239" t="s">
        <v>1620</v>
      </c>
      <c r="K253" s="239" t="s">
        <v>4526</v>
      </c>
      <c r="L253" s="239" t="s">
        <v>1668</v>
      </c>
      <c r="M253" s="239" t="s">
        <v>4517</v>
      </c>
      <c r="N253" s="239" t="s">
        <v>4527</v>
      </c>
      <c r="O253" s="239" t="s">
        <v>174</v>
      </c>
      <c r="P253" s="239" t="s">
        <v>4519</v>
      </c>
      <c r="Q253" s="239" t="s">
        <v>4528</v>
      </c>
      <c r="R253" s="242"/>
      <c r="S253" s="243" t="s">
        <v>4529</v>
      </c>
      <c r="T253" s="239" t="s">
        <v>4530</v>
      </c>
      <c r="U253" s="239" t="s">
        <v>1788</v>
      </c>
      <c r="V253" s="239" t="s">
        <v>4523</v>
      </c>
      <c r="W253" s="239" t="s">
        <v>4531</v>
      </c>
      <c r="X253" s="239" t="s">
        <v>4524</v>
      </c>
      <c r="Y253" s="244" t="s">
        <v>1651</v>
      </c>
      <c r="Z253" s="244">
        <v>26.0</v>
      </c>
      <c r="AA253" s="245">
        <f t="shared" si="25"/>
        <v>27</v>
      </c>
      <c r="AB253" s="242"/>
      <c r="AC253" s="242"/>
      <c r="AD253" s="242"/>
      <c r="AE253" s="242"/>
      <c r="AF253" s="242"/>
      <c r="AG253" s="242"/>
      <c r="AH253" s="242"/>
      <c r="AI253" s="242"/>
      <c r="AJ253" s="242"/>
      <c r="AK253" s="242"/>
      <c r="AL253" s="242"/>
      <c r="AM253" s="242"/>
      <c r="AN253" s="246"/>
      <c r="AO253" s="246"/>
      <c r="AP253" s="246"/>
      <c r="AQ253" s="246"/>
      <c r="AR253" s="246"/>
      <c r="AS253" s="246"/>
      <c r="AT253" s="246"/>
      <c r="AU253" s="246"/>
    </row>
    <row r="254">
      <c r="A254" s="238"/>
      <c r="B254" s="239">
        <v>3.6944583E7</v>
      </c>
      <c r="C254" s="240">
        <v>44691.483048553244</v>
      </c>
      <c r="D254" s="239" t="s">
        <v>4532</v>
      </c>
      <c r="E254" s="239" t="s">
        <v>4533</v>
      </c>
      <c r="F254" s="241">
        <v>44845.0</v>
      </c>
      <c r="G254" s="239" t="s">
        <v>674</v>
      </c>
      <c r="H254" s="239" t="s">
        <v>3890</v>
      </c>
      <c r="I254" s="239">
        <v>2.945414773E9</v>
      </c>
      <c r="J254" s="239" t="s">
        <v>1620</v>
      </c>
      <c r="K254" s="239" t="s">
        <v>4534</v>
      </c>
      <c r="L254" s="239" t="s">
        <v>1634</v>
      </c>
      <c r="M254" s="239" t="s">
        <v>4535</v>
      </c>
      <c r="N254" s="239" t="s">
        <v>4536</v>
      </c>
      <c r="O254" s="239" t="s">
        <v>174</v>
      </c>
      <c r="P254" s="239" t="s">
        <v>4537</v>
      </c>
      <c r="Q254" s="239" t="s">
        <v>1637</v>
      </c>
      <c r="R254" s="242"/>
      <c r="S254" s="243" t="s">
        <v>4538</v>
      </c>
      <c r="T254" s="239" t="s">
        <v>4539</v>
      </c>
      <c r="U254" s="239" t="s">
        <v>1685</v>
      </c>
      <c r="V254" s="239" t="s">
        <v>4540</v>
      </c>
      <c r="W254" s="239" t="s">
        <v>2322</v>
      </c>
      <c r="X254" s="239">
        <v>2.945456566E9</v>
      </c>
      <c r="Y254" s="244" t="s">
        <v>2049</v>
      </c>
      <c r="Z254" s="244">
        <v>29.0</v>
      </c>
      <c r="AA254" s="245">
        <f t="shared" si="25"/>
        <v>1</v>
      </c>
      <c r="AB254" s="239" t="s">
        <v>4541</v>
      </c>
      <c r="AC254" s="242"/>
      <c r="AD254" s="242"/>
      <c r="AE254" s="242"/>
      <c r="AF254" s="242"/>
      <c r="AG254" s="242"/>
      <c r="AH254" s="242"/>
      <c r="AI254" s="242"/>
      <c r="AJ254" s="242"/>
      <c r="AK254" s="242"/>
      <c r="AL254" s="242"/>
      <c r="AM254" s="242"/>
      <c r="AN254" s="246"/>
      <c r="AO254" s="246"/>
      <c r="AP254" s="246"/>
      <c r="AQ254" s="246"/>
      <c r="AR254" s="246"/>
      <c r="AS254" s="246"/>
      <c r="AT254" s="246"/>
      <c r="AU254" s="246"/>
    </row>
    <row r="255">
      <c r="A255" s="238"/>
      <c r="B255" s="239">
        <v>2.2626392E7</v>
      </c>
      <c r="C255" s="240">
        <v>44692.66891962963</v>
      </c>
      <c r="D255" s="239" t="s">
        <v>4542</v>
      </c>
      <c r="E255" s="239" t="s">
        <v>4543</v>
      </c>
      <c r="F255" s="241">
        <v>26577.0</v>
      </c>
      <c r="G255" s="239" t="s">
        <v>4544</v>
      </c>
      <c r="H255" s="239" t="s">
        <v>4545</v>
      </c>
      <c r="I255" s="239">
        <v>1.166487875E9</v>
      </c>
      <c r="J255" s="239" t="s">
        <v>1620</v>
      </c>
      <c r="K255" s="239" t="s">
        <v>4546</v>
      </c>
      <c r="L255" s="239" t="s">
        <v>1634</v>
      </c>
      <c r="M255" s="239" t="s">
        <v>4542</v>
      </c>
      <c r="N255" s="239" t="s">
        <v>4547</v>
      </c>
      <c r="O255" s="239" t="s">
        <v>158</v>
      </c>
      <c r="P255" s="239" t="s">
        <v>1651</v>
      </c>
      <c r="Q255" s="239" t="s">
        <v>1651</v>
      </c>
      <c r="R255" s="239" t="s">
        <v>4548</v>
      </c>
      <c r="S255" s="243" t="s">
        <v>4549</v>
      </c>
      <c r="T255" s="239" t="s">
        <v>1661</v>
      </c>
      <c r="U255" s="239" t="s">
        <v>2646</v>
      </c>
      <c r="V255" s="239" t="s">
        <v>4550</v>
      </c>
      <c r="W255" s="239" t="s">
        <v>2098</v>
      </c>
      <c r="X255" s="239" t="s">
        <v>4551</v>
      </c>
      <c r="Y255" s="244" t="s">
        <v>2674</v>
      </c>
      <c r="Z255" s="244">
        <v>49.0</v>
      </c>
      <c r="AA255" s="245">
        <f t="shared" si="25"/>
        <v>51</v>
      </c>
      <c r="AB255" s="242"/>
      <c r="AC255" s="242"/>
      <c r="AD255" s="242"/>
      <c r="AE255" s="242"/>
      <c r="AF255" s="242"/>
      <c r="AG255" s="242"/>
      <c r="AH255" s="242"/>
      <c r="AI255" s="242"/>
      <c r="AJ255" s="242"/>
      <c r="AK255" s="242"/>
      <c r="AL255" s="242"/>
      <c r="AM255" s="242"/>
      <c r="AN255" s="246"/>
      <c r="AO255" s="246"/>
      <c r="AP255" s="246"/>
      <c r="AQ255" s="246"/>
      <c r="AR255" s="246"/>
      <c r="AS255" s="246"/>
      <c r="AT255" s="246"/>
      <c r="AU255" s="246"/>
    </row>
    <row r="256">
      <c r="A256" s="238"/>
      <c r="B256" s="239" t="s">
        <v>311</v>
      </c>
      <c r="C256" s="240">
        <v>44697.96889387732</v>
      </c>
      <c r="D256" s="239" t="s">
        <v>4552</v>
      </c>
      <c r="E256" s="239" t="s">
        <v>4553</v>
      </c>
      <c r="F256" s="241">
        <v>36192.0</v>
      </c>
      <c r="G256" s="239" t="s">
        <v>3580</v>
      </c>
      <c r="H256" s="239" t="s">
        <v>4554</v>
      </c>
      <c r="I256" s="239" t="s">
        <v>4555</v>
      </c>
      <c r="J256" s="239" t="s">
        <v>1646</v>
      </c>
      <c r="K256" s="239" t="s">
        <v>4556</v>
      </c>
      <c r="L256" s="239" t="s">
        <v>1668</v>
      </c>
      <c r="M256" s="239" t="s">
        <v>4552</v>
      </c>
      <c r="N256" s="239" t="s">
        <v>4557</v>
      </c>
      <c r="O256" s="239" t="s">
        <v>174</v>
      </c>
      <c r="P256" s="239" t="s">
        <v>4558</v>
      </c>
      <c r="Q256" s="239" t="s">
        <v>1651</v>
      </c>
      <c r="R256" s="239" t="s">
        <v>4559</v>
      </c>
      <c r="S256" s="243" t="s">
        <v>4560</v>
      </c>
      <c r="T256" s="239" t="s">
        <v>4561</v>
      </c>
      <c r="U256" s="239" t="s">
        <v>1829</v>
      </c>
      <c r="V256" s="239" t="s">
        <v>4562</v>
      </c>
      <c r="W256" s="239" t="s">
        <v>1708</v>
      </c>
      <c r="X256" s="239" t="s">
        <v>2438</v>
      </c>
      <c r="Y256" s="244" t="s">
        <v>1651</v>
      </c>
      <c r="Z256" s="244">
        <v>23.0</v>
      </c>
      <c r="AA256" s="245">
        <f t="shared" si="25"/>
        <v>24</v>
      </c>
      <c r="AB256" s="242"/>
      <c r="AC256" s="242"/>
      <c r="AD256" s="242"/>
      <c r="AE256" s="242"/>
      <c r="AF256" s="242"/>
      <c r="AG256" s="242"/>
      <c r="AH256" s="242"/>
      <c r="AI256" s="242"/>
      <c r="AJ256" s="242"/>
      <c r="AK256" s="242"/>
      <c r="AL256" s="242"/>
      <c r="AM256" s="242"/>
      <c r="AN256" s="246"/>
      <c r="AO256" s="246"/>
      <c r="AP256" s="246"/>
      <c r="AQ256" s="246"/>
      <c r="AR256" s="246"/>
      <c r="AS256" s="246"/>
      <c r="AT256" s="246"/>
      <c r="AU256" s="246"/>
    </row>
    <row r="257">
      <c r="A257" s="248"/>
      <c r="B257" s="249">
        <v>3.6527512E7</v>
      </c>
      <c r="C257" s="250">
        <v>44705.42160321759</v>
      </c>
      <c r="D257" s="249" t="s">
        <v>4563</v>
      </c>
      <c r="E257" s="249" t="s">
        <v>4564</v>
      </c>
      <c r="F257" s="251">
        <v>33483.0</v>
      </c>
      <c r="G257" s="249" t="s">
        <v>2021</v>
      </c>
      <c r="H257" s="249" t="s">
        <v>1678</v>
      </c>
      <c r="I257" s="249" t="s">
        <v>4565</v>
      </c>
      <c r="J257" s="249" t="s">
        <v>1620</v>
      </c>
      <c r="K257" s="249" t="s">
        <v>4566</v>
      </c>
      <c r="L257" s="249" t="s">
        <v>1634</v>
      </c>
      <c r="M257" s="249" t="s">
        <v>4567</v>
      </c>
      <c r="N257" s="249" t="s">
        <v>4568</v>
      </c>
      <c r="O257" s="249" t="s">
        <v>174</v>
      </c>
      <c r="P257" s="249" t="s">
        <v>4569</v>
      </c>
      <c r="Q257" s="249" t="s">
        <v>4570</v>
      </c>
      <c r="R257" s="249" t="s">
        <v>4571</v>
      </c>
      <c r="S257" s="252" t="s">
        <v>4572</v>
      </c>
      <c r="T257" s="249" t="s">
        <v>1661</v>
      </c>
      <c r="U257" s="249" t="s">
        <v>4573</v>
      </c>
      <c r="V257" s="249" t="s">
        <v>4574</v>
      </c>
      <c r="W257" s="249" t="s">
        <v>1776</v>
      </c>
      <c r="X257" s="249" t="s">
        <v>4575</v>
      </c>
      <c r="Y257" s="253" t="s">
        <v>4576</v>
      </c>
      <c r="Z257" s="253" t="s">
        <v>4577</v>
      </c>
      <c r="AA257" s="245">
        <f t="shared" si="25"/>
        <v>32</v>
      </c>
      <c r="AB257" s="254"/>
      <c r="AC257" s="254"/>
      <c r="AD257" s="254"/>
      <c r="AE257" s="254"/>
      <c r="AF257" s="254"/>
      <c r="AG257" s="254"/>
      <c r="AH257" s="254"/>
      <c r="AI257" s="254"/>
      <c r="AJ257" s="254"/>
      <c r="AK257" s="254"/>
      <c r="AL257" s="254"/>
      <c r="AM257" s="254"/>
      <c r="AN257" s="255"/>
      <c r="AO257" s="255"/>
      <c r="AP257" s="255"/>
      <c r="AQ257" s="255"/>
      <c r="AR257" s="255"/>
      <c r="AS257" s="255"/>
      <c r="AT257" s="255"/>
      <c r="AU257" s="255"/>
    </row>
    <row r="258">
      <c r="A258" s="238"/>
      <c r="B258" s="239" t="s">
        <v>313</v>
      </c>
      <c r="C258" s="240">
        <v>44711.63274515046</v>
      </c>
      <c r="D258" s="239" t="s">
        <v>4578</v>
      </c>
      <c r="E258" s="239" t="s">
        <v>4579</v>
      </c>
      <c r="F258" s="241">
        <v>36960.0</v>
      </c>
      <c r="G258" s="239" t="s">
        <v>4580</v>
      </c>
      <c r="H258" s="239" t="s">
        <v>1822</v>
      </c>
      <c r="I258" s="239" t="s">
        <v>4581</v>
      </c>
      <c r="J258" s="239" t="s">
        <v>1646</v>
      </c>
      <c r="K258" s="239" t="s">
        <v>4582</v>
      </c>
      <c r="L258" s="239" t="s">
        <v>1668</v>
      </c>
      <c r="M258" s="239" t="s">
        <v>4578</v>
      </c>
      <c r="N258" s="239" t="s">
        <v>4583</v>
      </c>
      <c r="O258" s="239" t="s">
        <v>174</v>
      </c>
      <c r="P258" s="239" t="s">
        <v>4584</v>
      </c>
      <c r="Q258" s="239" t="s">
        <v>4585</v>
      </c>
      <c r="R258" s="239" t="s">
        <v>4586</v>
      </c>
      <c r="S258" s="243" t="s">
        <v>4587</v>
      </c>
      <c r="T258" s="239" t="s">
        <v>4588</v>
      </c>
      <c r="U258" s="239" t="s">
        <v>1685</v>
      </c>
      <c r="V258" s="239" t="s">
        <v>4589</v>
      </c>
      <c r="W258" s="239" t="s">
        <v>2919</v>
      </c>
      <c r="X258" s="239" t="s">
        <v>4590</v>
      </c>
      <c r="Y258" s="244" t="s">
        <v>1637</v>
      </c>
      <c r="Z258" s="244">
        <v>21.0</v>
      </c>
      <c r="AA258" s="245">
        <f t="shared" si="25"/>
        <v>22</v>
      </c>
      <c r="AB258" s="242"/>
      <c r="AC258" s="242"/>
      <c r="AD258" s="242"/>
      <c r="AE258" s="242"/>
      <c r="AF258" s="242"/>
      <c r="AG258" s="242"/>
      <c r="AH258" s="242"/>
      <c r="AI258" s="242"/>
      <c r="AJ258" s="242"/>
      <c r="AK258" s="242"/>
      <c r="AL258" s="242"/>
      <c r="AM258" s="242"/>
      <c r="AN258" s="246"/>
      <c r="AO258" s="246"/>
      <c r="AP258" s="246"/>
      <c r="AQ258" s="246"/>
      <c r="AR258" s="246"/>
      <c r="AS258" s="246"/>
      <c r="AT258" s="246"/>
      <c r="AU258" s="246"/>
    </row>
    <row r="259">
      <c r="A259" s="238"/>
      <c r="B259" s="239">
        <v>4.1758829E7</v>
      </c>
      <c r="C259" s="240">
        <v>44719.0560841088</v>
      </c>
      <c r="D259" s="239" t="s">
        <v>4591</v>
      </c>
      <c r="E259" s="239" t="s">
        <v>4592</v>
      </c>
      <c r="F259" s="241">
        <v>36231.0</v>
      </c>
      <c r="G259" s="239" t="s">
        <v>391</v>
      </c>
      <c r="H259" s="239" t="s">
        <v>4515</v>
      </c>
      <c r="I259" s="239" t="s">
        <v>4593</v>
      </c>
      <c r="J259" s="239" t="s">
        <v>1620</v>
      </c>
      <c r="K259" s="239" t="s">
        <v>4594</v>
      </c>
      <c r="L259" s="239" t="s">
        <v>1634</v>
      </c>
      <c r="M259" s="239" t="s">
        <v>4591</v>
      </c>
      <c r="N259" s="239" t="s">
        <v>4595</v>
      </c>
      <c r="O259" s="239" t="s">
        <v>170</v>
      </c>
      <c r="P259" s="239" t="s">
        <v>4596</v>
      </c>
      <c r="Q259" s="239" t="s">
        <v>4597</v>
      </c>
      <c r="R259" s="239" t="s">
        <v>4598</v>
      </c>
      <c r="S259" s="243" t="s">
        <v>4599</v>
      </c>
      <c r="T259" s="239" t="s">
        <v>1661</v>
      </c>
      <c r="U259" s="239" t="s">
        <v>1662</v>
      </c>
      <c r="V259" s="239" t="s">
        <v>4600</v>
      </c>
      <c r="W259" s="239" t="s">
        <v>1708</v>
      </c>
      <c r="X259" s="239" t="s">
        <v>4601</v>
      </c>
      <c r="Y259" s="244" t="s">
        <v>4602</v>
      </c>
      <c r="Z259" s="244">
        <v>23.0</v>
      </c>
      <c r="AA259" s="245">
        <f t="shared" si="25"/>
        <v>24</v>
      </c>
      <c r="AB259" s="242"/>
      <c r="AC259" s="242"/>
      <c r="AD259" s="242"/>
      <c r="AE259" s="242"/>
      <c r="AF259" s="242"/>
      <c r="AG259" s="242"/>
      <c r="AH259" s="242"/>
      <c r="AI259" s="242"/>
      <c r="AJ259" s="242"/>
      <c r="AK259" s="242"/>
      <c r="AL259" s="242"/>
      <c r="AM259" s="242"/>
      <c r="AN259" s="246"/>
      <c r="AO259" s="246"/>
      <c r="AP259" s="246"/>
      <c r="AQ259" s="246"/>
      <c r="AR259" s="246"/>
      <c r="AS259" s="246"/>
      <c r="AT259" s="246"/>
      <c r="AU259" s="246"/>
    </row>
    <row r="260">
      <c r="A260" s="238"/>
      <c r="B260" s="239">
        <v>4.426194E7</v>
      </c>
      <c r="C260" s="240">
        <v>44745.947825428244</v>
      </c>
      <c r="D260" s="239" t="s">
        <v>4603</v>
      </c>
      <c r="E260" s="239" t="s">
        <v>4604</v>
      </c>
      <c r="F260" s="241">
        <v>37264.0</v>
      </c>
      <c r="G260" s="239" t="s">
        <v>2021</v>
      </c>
      <c r="H260" s="239" t="s">
        <v>1678</v>
      </c>
      <c r="I260" s="239" t="s">
        <v>4605</v>
      </c>
      <c r="J260" s="239" t="s">
        <v>1620</v>
      </c>
      <c r="K260" s="239" t="s">
        <v>4606</v>
      </c>
      <c r="L260" s="239" t="s">
        <v>1634</v>
      </c>
      <c r="M260" s="239" t="s">
        <v>4607</v>
      </c>
      <c r="N260" s="239" t="s">
        <v>4608</v>
      </c>
      <c r="O260" s="239" t="s">
        <v>316</v>
      </c>
      <c r="P260" s="239" t="s">
        <v>4609</v>
      </c>
      <c r="Q260" s="239" t="s">
        <v>4610</v>
      </c>
      <c r="R260" s="239" t="s">
        <v>4611</v>
      </c>
      <c r="S260" s="243" t="s">
        <v>4612</v>
      </c>
      <c r="T260" s="239" t="s">
        <v>1661</v>
      </c>
      <c r="U260" s="239" t="s">
        <v>1685</v>
      </c>
      <c r="V260" s="239" t="s">
        <v>4613</v>
      </c>
      <c r="W260" s="239" t="s">
        <v>2032</v>
      </c>
      <c r="X260" s="239" t="s">
        <v>4614</v>
      </c>
      <c r="Y260" s="244" t="s">
        <v>4615</v>
      </c>
      <c r="Z260" s="244">
        <v>19.0</v>
      </c>
      <c r="AA260" s="245">
        <f t="shared" si="25"/>
        <v>21</v>
      </c>
      <c r="AB260" s="242"/>
      <c r="AC260" s="242"/>
      <c r="AD260" s="242"/>
      <c r="AE260" s="242"/>
      <c r="AF260" s="242"/>
      <c r="AG260" s="242"/>
      <c r="AH260" s="242"/>
      <c r="AI260" s="242"/>
      <c r="AJ260" s="242"/>
      <c r="AK260" s="242"/>
      <c r="AL260" s="242"/>
      <c r="AM260" s="242"/>
      <c r="AN260" s="246"/>
      <c r="AO260" s="246"/>
      <c r="AP260" s="246"/>
      <c r="AQ260" s="246"/>
      <c r="AR260" s="246"/>
      <c r="AS260" s="246"/>
      <c r="AT260" s="246"/>
      <c r="AU260" s="246"/>
    </row>
    <row r="261">
      <c r="A261" s="238"/>
      <c r="B261" s="239">
        <v>4.2587605E7</v>
      </c>
      <c r="C261" s="240">
        <v>44754.65742195601</v>
      </c>
      <c r="D261" s="239" t="s">
        <v>4616</v>
      </c>
      <c r="E261" s="239" t="s">
        <v>4617</v>
      </c>
      <c r="F261" s="241">
        <v>36662.0</v>
      </c>
      <c r="G261" s="239" t="s">
        <v>391</v>
      </c>
      <c r="H261" s="239" t="s">
        <v>4618</v>
      </c>
      <c r="I261" s="239" t="s">
        <v>4619</v>
      </c>
      <c r="J261" s="239" t="s">
        <v>1620</v>
      </c>
      <c r="K261" s="239" t="s">
        <v>4620</v>
      </c>
      <c r="L261" s="239" t="s">
        <v>1622</v>
      </c>
      <c r="M261" s="239" t="s">
        <v>4621</v>
      </c>
      <c r="N261" s="239" t="s">
        <v>4622</v>
      </c>
      <c r="O261" s="239" t="s">
        <v>174</v>
      </c>
      <c r="P261" s="239" t="s">
        <v>4623</v>
      </c>
      <c r="Q261" s="239" t="s">
        <v>4624</v>
      </c>
      <c r="R261" s="242"/>
      <c r="S261" s="243" t="s">
        <v>4625</v>
      </c>
      <c r="T261" s="239" t="s">
        <v>4626</v>
      </c>
      <c r="U261" s="239" t="s">
        <v>1662</v>
      </c>
      <c r="V261" s="239" t="s">
        <v>4627</v>
      </c>
      <c r="W261" s="239" t="s">
        <v>1708</v>
      </c>
      <c r="X261" s="239" t="s">
        <v>4628</v>
      </c>
      <c r="Y261" s="244" t="s">
        <v>3941</v>
      </c>
      <c r="Z261" s="244">
        <v>22.0</v>
      </c>
      <c r="AA261" s="245">
        <f t="shared" si="25"/>
        <v>23</v>
      </c>
      <c r="AB261" s="242"/>
      <c r="AC261" s="242"/>
      <c r="AD261" s="242"/>
      <c r="AE261" s="242"/>
      <c r="AF261" s="242"/>
      <c r="AG261" s="242"/>
      <c r="AH261" s="242"/>
      <c r="AI261" s="242"/>
      <c r="AJ261" s="242"/>
      <c r="AK261" s="242"/>
      <c r="AL261" s="242"/>
      <c r="AM261" s="242"/>
      <c r="AN261" s="246"/>
      <c r="AO261" s="246"/>
      <c r="AP261" s="246"/>
      <c r="AQ261" s="246"/>
      <c r="AR261" s="246"/>
      <c r="AS261" s="246"/>
      <c r="AT261" s="246"/>
      <c r="AU261" s="246"/>
    </row>
    <row r="262">
      <c r="A262" s="238"/>
      <c r="B262" s="239">
        <v>9.5040733E7</v>
      </c>
      <c r="C262" s="240">
        <v>44768.55428703704</v>
      </c>
      <c r="D262" s="239" t="s">
        <v>4629</v>
      </c>
      <c r="E262" s="239" t="s">
        <v>4630</v>
      </c>
      <c r="F262" s="241">
        <v>33502.0</v>
      </c>
      <c r="G262" s="239" t="s">
        <v>1643</v>
      </c>
      <c r="H262" s="239" t="s">
        <v>2691</v>
      </c>
      <c r="I262" s="239" t="s">
        <v>391</v>
      </c>
      <c r="J262" s="239" t="s">
        <v>1646</v>
      </c>
      <c r="K262" s="239" t="s">
        <v>4631</v>
      </c>
      <c r="L262" s="239" t="s">
        <v>1680</v>
      </c>
      <c r="M262" s="239" t="s">
        <v>4629</v>
      </c>
      <c r="N262" s="239" t="s">
        <v>4632</v>
      </c>
      <c r="O262" s="239" t="s">
        <v>170</v>
      </c>
      <c r="P262" s="239" t="s">
        <v>4633</v>
      </c>
      <c r="Q262" s="239" t="s">
        <v>4633</v>
      </c>
      <c r="R262" s="242"/>
      <c r="S262" s="243" t="s">
        <v>4634</v>
      </c>
      <c r="T262" s="239" t="s">
        <v>4635</v>
      </c>
      <c r="U262" s="239" t="s">
        <v>4636</v>
      </c>
      <c r="V262" s="239" t="s">
        <v>4637</v>
      </c>
      <c r="W262" s="239" t="s">
        <v>3559</v>
      </c>
      <c r="X262" s="239" t="s">
        <v>4638</v>
      </c>
      <c r="Y262" s="244" t="s">
        <v>1637</v>
      </c>
      <c r="Z262" s="244">
        <v>31.0</v>
      </c>
      <c r="AA262" s="245">
        <f t="shared" si="25"/>
        <v>32</v>
      </c>
      <c r="AB262" s="242"/>
      <c r="AC262" s="242"/>
      <c r="AD262" s="242"/>
      <c r="AE262" s="242"/>
      <c r="AF262" s="242"/>
      <c r="AG262" s="242"/>
      <c r="AH262" s="242"/>
      <c r="AI262" s="242"/>
      <c r="AJ262" s="242"/>
      <c r="AK262" s="242"/>
      <c r="AL262" s="242"/>
      <c r="AM262" s="242"/>
      <c r="AN262" s="246"/>
      <c r="AO262" s="246"/>
      <c r="AP262" s="246"/>
      <c r="AQ262" s="246"/>
      <c r="AR262" s="246"/>
      <c r="AS262" s="246"/>
      <c r="AT262" s="246"/>
      <c r="AU262" s="246"/>
    </row>
    <row r="263">
      <c r="A263" s="238"/>
      <c r="B263" s="239">
        <v>4.3427705E7</v>
      </c>
      <c r="C263" s="240">
        <v>44780.63719721065</v>
      </c>
      <c r="D263" s="239" t="s">
        <v>4639</v>
      </c>
      <c r="E263" s="239" t="s">
        <v>4640</v>
      </c>
      <c r="F263" s="241">
        <v>37082.0</v>
      </c>
      <c r="G263" s="239" t="s">
        <v>391</v>
      </c>
      <c r="H263" s="239" t="s">
        <v>1822</v>
      </c>
      <c r="I263" s="239" t="s">
        <v>4641</v>
      </c>
      <c r="J263" s="239" t="s">
        <v>1620</v>
      </c>
      <c r="K263" s="239" t="s">
        <v>4642</v>
      </c>
      <c r="L263" s="239" t="s">
        <v>1634</v>
      </c>
      <c r="M263" s="239" t="s">
        <v>4643</v>
      </c>
      <c r="N263" s="239" t="s">
        <v>4644</v>
      </c>
      <c r="O263" s="239" t="s">
        <v>158</v>
      </c>
      <c r="P263" s="239" t="s">
        <v>4645</v>
      </c>
      <c r="Q263" s="239" t="s">
        <v>1637</v>
      </c>
      <c r="R263" s="239" t="s">
        <v>4646</v>
      </c>
      <c r="S263" s="243" t="s">
        <v>4647</v>
      </c>
      <c r="T263" s="239" t="s">
        <v>1661</v>
      </c>
      <c r="U263" s="239" t="s">
        <v>1662</v>
      </c>
      <c r="V263" s="239" t="s">
        <v>4648</v>
      </c>
      <c r="W263" s="239" t="s">
        <v>2360</v>
      </c>
      <c r="X263" s="239" t="s">
        <v>4649</v>
      </c>
      <c r="Y263" s="244" t="s">
        <v>4650</v>
      </c>
      <c r="Z263" s="244">
        <v>21.0</v>
      </c>
      <c r="AA263" s="245">
        <f t="shared" si="25"/>
        <v>22</v>
      </c>
      <c r="AB263" s="239" t="s">
        <v>4651</v>
      </c>
      <c r="AC263" s="242"/>
      <c r="AD263" s="242"/>
      <c r="AE263" s="242"/>
      <c r="AF263" s="242"/>
      <c r="AG263" s="242"/>
      <c r="AH263" s="242"/>
      <c r="AI263" s="242"/>
      <c r="AJ263" s="242"/>
      <c r="AK263" s="242"/>
      <c r="AL263" s="242"/>
      <c r="AM263" s="242"/>
      <c r="AN263" s="246"/>
      <c r="AO263" s="246"/>
      <c r="AP263" s="246"/>
      <c r="AQ263" s="246"/>
      <c r="AR263" s="246"/>
      <c r="AS263" s="246"/>
      <c r="AT263" s="246"/>
      <c r="AU263" s="246"/>
    </row>
    <row r="264">
      <c r="A264" s="238"/>
      <c r="B264" s="239">
        <v>9.2880042E7</v>
      </c>
      <c r="C264" s="240">
        <v>44789.505217962964</v>
      </c>
      <c r="D264" s="239" t="s">
        <v>4652</v>
      </c>
      <c r="E264" s="239" t="s">
        <v>4653</v>
      </c>
      <c r="F264" s="241">
        <v>28988.0</v>
      </c>
      <c r="G264" s="239" t="s">
        <v>4654</v>
      </c>
      <c r="H264" s="239" t="s">
        <v>4655</v>
      </c>
      <c r="I264" s="239" t="s">
        <v>4656</v>
      </c>
      <c r="J264" s="239" t="s">
        <v>1620</v>
      </c>
      <c r="K264" s="239" t="s">
        <v>2092</v>
      </c>
      <c r="L264" s="239" t="s">
        <v>1668</v>
      </c>
      <c r="M264" s="239" t="s">
        <v>4657</v>
      </c>
      <c r="N264" s="239" t="s">
        <v>4658</v>
      </c>
      <c r="O264" s="239" t="s">
        <v>282</v>
      </c>
      <c r="P264" s="239" t="s">
        <v>4659</v>
      </c>
      <c r="Q264" s="239" t="s">
        <v>4660</v>
      </c>
      <c r="R264" s="242"/>
      <c r="S264" s="243" t="s">
        <v>4661</v>
      </c>
      <c r="T264" s="239" t="s">
        <v>1661</v>
      </c>
      <c r="U264" s="239" t="s">
        <v>1829</v>
      </c>
      <c r="V264" s="239" t="s">
        <v>4662</v>
      </c>
      <c r="W264" s="239" t="s">
        <v>4663</v>
      </c>
      <c r="X264" s="239" t="s">
        <v>4656</v>
      </c>
      <c r="Y264" s="244" t="s">
        <v>4664</v>
      </c>
      <c r="Z264" s="244">
        <v>43.0</v>
      </c>
      <c r="AA264" s="245">
        <f t="shared" si="25"/>
        <v>44</v>
      </c>
      <c r="AB264" s="242"/>
      <c r="AC264" s="242"/>
      <c r="AD264" s="242"/>
      <c r="AE264" s="242"/>
      <c r="AF264" s="242"/>
      <c r="AG264" s="242"/>
      <c r="AH264" s="242"/>
      <c r="AI264" s="242"/>
      <c r="AJ264" s="242"/>
      <c r="AK264" s="242"/>
      <c r="AL264" s="242"/>
      <c r="AM264" s="242"/>
      <c r="AN264" s="246"/>
      <c r="AO264" s="246"/>
      <c r="AP264" s="246"/>
      <c r="AQ264" s="246"/>
      <c r="AR264" s="246"/>
      <c r="AS264" s="246"/>
      <c r="AT264" s="246"/>
      <c r="AU264" s="246"/>
    </row>
    <row r="265">
      <c r="A265" s="238"/>
      <c r="B265" s="239">
        <v>4.4997599E7</v>
      </c>
      <c r="C265" s="240">
        <v>44789.65765015046</v>
      </c>
      <c r="D265" s="239" t="s">
        <v>4665</v>
      </c>
      <c r="E265" s="239" t="s">
        <v>4666</v>
      </c>
      <c r="F265" s="241">
        <v>37116.0</v>
      </c>
      <c r="G265" s="239" t="s">
        <v>2021</v>
      </c>
      <c r="H265" s="239" t="s">
        <v>4667</v>
      </c>
      <c r="I265" s="239" t="s">
        <v>4668</v>
      </c>
      <c r="J265" s="239" t="s">
        <v>1620</v>
      </c>
      <c r="K265" s="239" t="s">
        <v>4669</v>
      </c>
      <c r="L265" s="239" t="s">
        <v>1680</v>
      </c>
      <c r="M265" s="239" t="s">
        <v>4665</v>
      </c>
      <c r="N265" s="239" t="s">
        <v>4670</v>
      </c>
      <c r="O265" s="239" t="s">
        <v>282</v>
      </c>
      <c r="P265" s="239" t="s">
        <v>4671</v>
      </c>
      <c r="Q265" s="239" t="s">
        <v>1866</v>
      </c>
      <c r="R265" s="242"/>
      <c r="S265" s="243" t="s">
        <v>4672</v>
      </c>
      <c r="T265" s="239" t="s">
        <v>2109</v>
      </c>
      <c r="U265" s="239" t="s">
        <v>4673</v>
      </c>
      <c r="V265" s="239" t="s">
        <v>4674</v>
      </c>
      <c r="W265" s="239" t="s">
        <v>1831</v>
      </c>
      <c r="X265" s="239" t="s">
        <v>4675</v>
      </c>
      <c r="Y265" s="244" t="s">
        <v>1866</v>
      </c>
      <c r="Z265" s="244">
        <v>21.0</v>
      </c>
      <c r="AA265" s="245">
        <f t="shared" si="25"/>
        <v>22</v>
      </c>
      <c r="AB265" s="239" t="s">
        <v>4676</v>
      </c>
      <c r="AC265" s="242"/>
      <c r="AD265" s="242"/>
      <c r="AE265" s="242"/>
      <c r="AF265" s="242"/>
      <c r="AG265" s="242"/>
      <c r="AH265" s="242"/>
      <c r="AI265" s="242"/>
      <c r="AJ265" s="242"/>
      <c r="AK265" s="242"/>
      <c r="AL265" s="242"/>
      <c r="AM265" s="242"/>
      <c r="AN265" s="246"/>
      <c r="AO265" s="246"/>
      <c r="AP265" s="246"/>
      <c r="AQ265" s="246"/>
      <c r="AR265" s="246"/>
      <c r="AS265" s="246"/>
      <c r="AT265" s="246"/>
      <c r="AU265" s="246"/>
    </row>
    <row r="266">
      <c r="A266" s="238"/>
      <c r="B266" s="239">
        <v>4.4690355E7</v>
      </c>
      <c r="C266" s="240">
        <v>44796.74842106481</v>
      </c>
      <c r="D266" s="239" t="s">
        <v>4677</v>
      </c>
      <c r="E266" s="239" t="s">
        <v>4678</v>
      </c>
      <c r="F266" s="241">
        <v>37612.0</v>
      </c>
      <c r="G266" s="239" t="s">
        <v>391</v>
      </c>
      <c r="H266" s="239" t="s">
        <v>1756</v>
      </c>
      <c r="I266" s="239" t="s">
        <v>4679</v>
      </c>
      <c r="J266" s="239" t="s">
        <v>1620</v>
      </c>
      <c r="K266" s="239" t="s">
        <v>4680</v>
      </c>
      <c r="L266" s="239" t="s">
        <v>1668</v>
      </c>
      <c r="M266" s="239" t="s">
        <v>4681</v>
      </c>
      <c r="N266" s="239" t="s">
        <v>4682</v>
      </c>
      <c r="O266" s="239" t="s">
        <v>282</v>
      </c>
      <c r="P266" s="239" t="s">
        <v>4683</v>
      </c>
      <c r="Q266" s="239" t="s">
        <v>1651</v>
      </c>
      <c r="R266" s="242"/>
      <c r="S266" s="243" t="s">
        <v>4684</v>
      </c>
      <c r="T266" s="239" t="s">
        <v>2109</v>
      </c>
      <c r="U266" s="239" t="s">
        <v>1662</v>
      </c>
      <c r="V266" s="239" t="s">
        <v>4685</v>
      </c>
      <c r="W266" s="239" t="s">
        <v>2032</v>
      </c>
      <c r="X266" s="239" t="s">
        <v>4686</v>
      </c>
      <c r="Y266" s="244" t="s">
        <v>4687</v>
      </c>
      <c r="Z266" s="244">
        <v>19.0</v>
      </c>
      <c r="AA266" s="245">
        <f t="shared" si="25"/>
        <v>20</v>
      </c>
      <c r="AB266" s="242"/>
      <c r="AC266" s="242"/>
      <c r="AD266" s="242"/>
      <c r="AE266" s="242"/>
      <c r="AF266" s="242"/>
      <c r="AG266" s="242"/>
      <c r="AH266" s="242"/>
      <c r="AI266" s="242"/>
      <c r="AJ266" s="242"/>
      <c r="AK266" s="242"/>
      <c r="AL266" s="242"/>
      <c r="AM266" s="242"/>
      <c r="AN266" s="246"/>
      <c r="AO266" s="246"/>
      <c r="AP266" s="246"/>
      <c r="AQ266" s="246"/>
      <c r="AR266" s="246"/>
      <c r="AS266" s="246"/>
      <c r="AT266" s="246"/>
      <c r="AU266" s="246"/>
    </row>
    <row r="267">
      <c r="A267" s="248"/>
      <c r="B267" s="249">
        <v>4.038764E7</v>
      </c>
      <c r="C267" s="250">
        <v>44797.409805324074</v>
      </c>
      <c r="D267" s="249" t="s">
        <v>4688</v>
      </c>
      <c r="E267" s="249" t="s">
        <v>4689</v>
      </c>
      <c r="F267" s="251">
        <v>35877.0</v>
      </c>
      <c r="G267" s="249" t="s">
        <v>391</v>
      </c>
      <c r="H267" s="249" t="s">
        <v>4690</v>
      </c>
      <c r="I267" s="249" t="s">
        <v>4691</v>
      </c>
      <c r="J267" s="249" t="s">
        <v>1620</v>
      </c>
      <c r="K267" s="249" t="s">
        <v>4692</v>
      </c>
      <c r="L267" s="249" t="s">
        <v>1668</v>
      </c>
      <c r="M267" s="249" t="s">
        <v>4688</v>
      </c>
      <c r="N267" s="249" t="s">
        <v>4693</v>
      </c>
      <c r="O267" s="249" t="s">
        <v>174</v>
      </c>
      <c r="P267" s="249" t="s">
        <v>4694</v>
      </c>
      <c r="Q267" s="249" t="s">
        <v>1637</v>
      </c>
      <c r="R267" s="254"/>
      <c r="S267" s="252" t="s">
        <v>4695</v>
      </c>
      <c r="T267" s="249" t="s">
        <v>1905</v>
      </c>
      <c r="U267" s="249" t="s">
        <v>2310</v>
      </c>
      <c r="V267" s="249" t="s">
        <v>4696</v>
      </c>
      <c r="W267" s="249" t="s">
        <v>2098</v>
      </c>
      <c r="X267" s="249" t="s">
        <v>4697</v>
      </c>
      <c r="Y267" s="253" t="s">
        <v>2159</v>
      </c>
      <c r="Z267" s="253">
        <v>24.0</v>
      </c>
      <c r="AA267" s="245">
        <f t="shared" si="25"/>
        <v>25</v>
      </c>
      <c r="AB267" s="254"/>
      <c r="AC267" s="254"/>
      <c r="AD267" s="254"/>
      <c r="AE267" s="254"/>
      <c r="AF267" s="254"/>
      <c r="AG267" s="254"/>
      <c r="AH267" s="254"/>
      <c r="AI267" s="254"/>
      <c r="AJ267" s="254"/>
      <c r="AK267" s="254"/>
      <c r="AL267" s="254"/>
      <c r="AM267" s="254"/>
      <c r="AN267" s="255"/>
      <c r="AO267" s="255"/>
      <c r="AP267" s="255"/>
      <c r="AQ267" s="255"/>
      <c r="AR267" s="255"/>
      <c r="AS267" s="255"/>
      <c r="AT267" s="255"/>
      <c r="AU267" s="255"/>
    </row>
    <row r="268">
      <c r="A268" s="238"/>
      <c r="B268" s="239">
        <v>4.0020073E7</v>
      </c>
      <c r="C268" s="240">
        <v>44798.610297175925</v>
      </c>
      <c r="D268" s="239" t="s">
        <v>4698</v>
      </c>
      <c r="E268" s="239" t="s">
        <v>4699</v>
      </c>
      <c r="F268" s="241">
        <v>35506.0</v>
      </c>
      <c r="G268" s="239" t="s">
        <v>2021</v>
      </c>
      <c r="H268" s="239" t="s">
        <v>1781</v>
      </c>
      <c r="I268" s="239" t="s">
        <v>4700</v>
      </c>
      <c r="J268" s="239" t="s">
        <v>1620</v>
      </c>
      <c r="K268" s="239" t="s">
        <v>4701</v>
      </c>
      <c r="L268" s="239" t="s">
        <v>1680</v>
      </c>
      <c r="M268" s="239" t="s">
        <v>4698</v>
      </c>
      <c r="N268" s="239" t="s">
        <v>4702</v>
      </c>
      <c r="O268" s="239" t="s">
        <v>158</v>
      </c>
      <c r="P268" s="239" t="s">
        <v>1866</v>
      </c>
      <c r="Q268" s="239" t="s">
        <v>1866</v>
      </c>
      <c r="R268" s="239" t="s">
        <v>4703</v>
      </c>
      <c r="S268" s="243" t="s">
        <v>4704</v>
      </c>
      <c r="T268" s="239" t="s">
        <v>4705</v>
      </c>
      <c r="U268" s="239" t="s">
        <v>4706</v>
      </c>
      <c r="V268" s="239" t="s">
        <v>4707</v>
      </c>
      <c r="W268" s="239" t="s">
        <v>1803</v>
      </c>
      <c r="X268" s="239" t="s">
        <v>4708</v>
      </c>
      <c r="Y268" s="244" t="s">
        <v>1651</v>
      </c>
      <c r="Z268" s="244">
        <v>25.0</v>
      </c>
      <c r="AA268" s="245">
        <f t="shared" si="25"/>
        <v>26</v>
      </c>
      <c r="AB268" s="242"/>
      <c r="AC268" s="242"/>
      <c r="AD268" s="242"/>
      <c r="AE268" s="242"/>
      <c r="AF268" s="242"/>
      <c r="AG268" s="242"/>
      <c r="AH268" s="242"/>
      <c r="AI268" s="242"/>
      <c r="AJ268" s="242"/>
      <c r="AK268" s="242"/>
      <c r="AL268" s="242"/>
      <c r="AM268" s="242"/>
      <c r="AN268" s="246"/>
      <c r="AO268" s="246"/>
      <c r="AP268" s="246"/>
      <c r="AQ268" s="246"/>
      <c r="AR268" s="246"/>
      <c r="AS268" s="246"/>
      <c r="AT268" s="246"/>
      <c r="AU268" s="246"/>
    </row>
    <row r="269">
      <c r="A269" s="238"/>
      <c r="B269" s="239">
        <v>4.253653E7</v>
      </c>
      <c r="C269" s="240">
        <v>44803.79565862269</v>
      </c>
      <c r="D269" s="239" t="s">
        <v>4709</v>
      </c>
      <c r="E269" s="239" t="s">
        <v>4710</v>
      </c>
      <c r="F269" s="241">
        <v>36727.0</v>
      </c>
      <c r="G269" s="239" t="s">
        <v>391</v>
      </c>
      <c r="H269" s="239" t="s">
        <v>4711</v>
      </c>
      <c r="I269" s="239" t="s">
        <v>4712</v>
      </c>
      <c r="J269" s="239" t="s">
        <v>1620</v>
      </c>
      <c r="K269" s="239" t="s">
        <v>4713</v>
      </c>
      <c r="L269" s="239" t="s">
        <v>1668</v>
      </c>
      <c r="M269" s="239" t="s">
        <v>4714</v>
      </c>
      <c r="N269" s="239" t="s">
        <v>4715</v>
      </c>
      <c r="O269" s="239" t="s">
        <v>158</v>
      </c>
      <c r="P269" s="239" t="s">
        <v>4716</v>
      </c>
      <c r="Q269" s="239" t="s">
        <v>1637</v>
      </c>
      <c r="R269" s="239" t="s">
        <v>4717</v>
      </c>
      <c r="S269" s="247" t="s">
        <v>4718</v>
      </c>
      <c r="T269" s="239" t="s">
        <v>4719</v>
      </c>
      <c r="U269" s="239" t="s">
        <v>4720</v>
      </c>
      <c r="V269" s="239" t="s">
        <v>4721</v>
      </c>
      <c r="W269" s="239" t="s">
        <v>1870</v>
      </c>
      <c r="X269" s="239" t="s">
        <v>4722</v>
      </c>
      <c r="Y269" s="244" t="s">
        <v>1637</v>
      </c>
      <c r="Z269" s="244">
        <v>22.0</v>
      </c>
      <c r="AA269" s="245">
        <f t="shared" si="25"/>
        <v>23</v>
      </c>
      <c r="AB269" s="239" t="s">
        <v>4723</v>
      </c>
      <c r="AC269" s="242"/>
      <c r="AD269" s="242"/>
      <c r="AE269" s="242"/>
      <c r="AF269" s="242"/>
      <c r="AG269" s="242"/>
      <c r="AH269" s="242"/>
      <c r="AI269" s="242"/>
      <c r="AJ269" s="242"/>
      <c r="AK269" s="242"/>
      <c r="AL269" s="242"/>
      <c r="AM269" s="242"/>
      <c r="AN269" s="246"/>
      <c r="AO269" s="246"/>
      <c r="AP269" s="246"/>
      <c r="AQ269" s="246"/>
      <c r="AR269" s="246"/>
      <c r="AS269" s="246"/>
      <c r="AT269" s="246"/>
      <c r="AU269" s="246"/>
    </row>
    <row r="270">
      <c r="A270" s="238"/>
      <c r="B270" s="239">
        <v>3.9416682E7</v>
      </c>
      <c r="C270" s="240">
        <v>44811.611949328704</v>
      </c>
      <c r="D270" s="239" t="s">
        <v>4724</v>
      </c>
      <c r="E270" s="239" t="s">
        <v>4725</v>
      </c>
      <c r="F270" s="241">
        <v>35046.0</v>
      </c>
      <c r="G270" s="239" t="s">
        <v>674</v>
      </c>
      <c r="H270" s="239" t="s">
        <v>1678</v>
      </c>
      <c r="I270" s="239" t="s">
        <v>4726</v>
      </c>
      <c r="J270" s="239" t="s">
        <v>1646</v>
      </c>
      <c r="K270" s="239" t="s">
        <v>4727</v>
      </c>
      <c r="L270" s="239" t="s">
        <v>1668</v>
      </c>
      <c r="M270" s="239" t="s">
        <v>4724</v>
      </c>
      <c r="N270" s="239" t="s">
        <v>4728</v>
      </c>
      <c r="O270" s="239" t="s">
        <v>282</v>
      </c>
      <c r="P270" s="239" t="s">
        <v>4729</v>
      </c>
      <c r="Q270" s="239" t="s">
        <v>1637</v>
      </c>
      <c r="R270" s="242"/>
      <c r="S270" s="247" t="s">
        <v>4730</v>
      </c>
      <c r="T270" s="239" t="s">
        <v>1747</v>
      </c>
      <c r="U270" s="239" t="s">
        <v>1662</v>
      </c>
      <c r="V270" s="239" t="s">
        <v>4731</v>
      </c>
      <c r="W270" s="239" t="s">
        <v>2542</v>
      </c>
      <c r="X270" s="239" t="s">
        <v>4732</v>
      </c>
      <c r="Y270" s="244" t="s">
        <v>2159</v>
      </c>
      <c r="Z270" s="244">
        <v>26.0</v>
      </c>
      <c r="AA270" s="245">
        <f t="shared" si="25"/>
        <v>27</v>
      </c>
      <c r="AB270" s="242"/>
      <c r="AC270" s="242"/>
      <c r="AD270" s="242"/>
      <c r="AE270" s="242"/>
      <c r="AF270" s="242"/>
      <c r="AG270" s="242"/>
      <c r="AH270" s="242"/>
      <c r="AI270" s="242"/>
      <c r="AJ270" s="242"/>
      <c r="AK270" s="242"/>
      <c r="AL270" s="242"/>
      <c r="AM270" s="242"/>
      <c r="AN270" s="246"/>
      <c r="AO270" s="246"/>
      <c r="AP270" s="246"/>
      <c r="AQ270" s="246"/>
      <c r="AR270" s="246"/>
      <c r="AS270" s="246"/>
      <c r="AT270" s="246"/>
      <c r="AU270" s="246"/>
    </row>
    <row r="271">
      <c r="A271" s="238"/>
      <c r="B271" s="239">
        <v>3.8888241E7</v>
      </c>
      <c r="C271" s="240">
        <v>44827.791024363425</v>
      </c>
      <c r="D271" s="239" t="s">
        <v>4733</v>
      </c>
      <c r="E271" s="239" t="s">
        <v>4734</v>
      </c>
      <c r="F271" s="241">
        <v>34736.0</v>
      </c>
      <c r="G271" s="239" t="s">
        <v>1740</v>
      </c>
      <c r="H271" s="239" t="s">
        <v>4735</v>
      </c>
      <c r="I271" s="239">
        <v>1.568056137E9</v>
      </c>
      <c r="J271" s="239" t="s">
        <v>1646</v>
      </c>
      <c r="K271" s="239" t="s">
        <v>4736</v>
      </c>
      <c r="L271" s="239" t="s">
        <v>1668</v>
      </c>
      <c r="M271" s="239" t="s">
        <v>4737</v>
      </c>
      <c r="N271" s="239" t="s">
        <v>4738</v>
      </c>
      <c r="O271" s="239" t="s">
        <v>174</v>
      </c>
      <c r="P271" s="239" t="s">
        <v>4739</v>
      </c>
      <c r="Q271" s="239" t="s">
        <v>1637</v>
      </c>
      <c r="R271" s="242"/>
      <c r="S271" s="247" t="s">
        <v>4740</v>
      </c>
      <c r="T271" s="239" t="s">
        <v>1661</v>
      </c>
      <c r="U271" s="239" t="s">
        <v>2264</v>
      </c>
      <c r="V271" s="239" t="s">
        <v>4741</v>
      </c>
      <c r="W271" s="239" t="s">
        <v>2360</v>
      </c>
      <c r="X271" s="239">
        <v>1.559952196E9</v>
      </c>
      <c r="Y271" s="244" t="s">
        <v>4742</v>
      </c>
      <c r="Z271" s="244">
        <v>27.0</v>
      </c>
      <c r="AA271" s="245">
        <f t="shared" si="25"/>
        <v>28</v>
      </c>
      <c r="AB271" s="242"/>
      <c r="AC271" s="242"/>
      <c r="AD271" s="242"/>
      <c r="AE271" s="242"/>
      <c r="AF271" s="242"/>
      <c r="AG271" s="242"/>
      <c r="AH271" s="242"/>
      <c r="AI271" s="242"/>
      <c r="AJ271" s="242"/>
      <c r="AK271" s="242"/>
      <c r="AL271" s="242"/>
      <c r="AM271" s="242"/>
      <c r="AN271" s="246"/>
      <c r="AO271" s="246"/>
      <c r="AP271" s="246"/>
      <c r="AQ271" s="246"/>
      <c r="AR271" s="246"/>
      <c r="AS271" s="246"/>
      <c r="AT271" s="246"/>
      <c r="AU271" s="246"/>
    </row>
    <row r="272">
      <c r="A272" s="238"/>
      <c r="B272" s="239" t="s">
        <v>328</v>
      </c>
      <c r="C272" s="240">
        <v>44834.4523697338</v>
      </c>
      <c r="D272" s="239" t="s">
        <v>4743</v>
      </c>
      <c r="E272" s="239" t="s">
        <v>4744</v>
      </c>
      <c r="F272" s="241">
        <v>35829.0</v>
      </c>
      <c r="G272" s="239" t="s">
        <v>4745</v>
      </c>
      <c r="H272" s="239" t="s">
        <v>1781</v>
      </c>
      <c r="I272" s="239" t="s">
        <v>4746</v>
      </c>
      <c r="J272" s="239" t="s">
        <v>1620</v>
      </c>
      <c r="K272" s="239" t="s">
        <v>4747</v>
      </c>
      <c r="L272" s="239" t="s">
        <v>1622</v>
      </c>
      <c r="M272" s="239" t="s">
        <v>4748</v>
      </c>
      <c r="N272" s="239" t="s">
        <v>4749</v>
      </c>
      <c r="O272" s="239" t="s">
        <v>174</v>
      </c>
      <c r="P272" s="239" t="s">
        <v>4750</v>
      </c>
      <c r="Q272" s="239" t="s">
        <v>1866</v>
      </c>
      <c r="R272" s="239" t="s">
        <v>4751</v>
      </c>
      <c r="S272" s="243" t="s">
        <v>4752</v>
      </c>
      <c r="T272" s="239" t="s">
        <v>4753</v>
      </c>
      <c r="U272" s="239" t="s">
        <v>4754</v>
      </c>
      <c r="V272" s="239" t="s">
        <v>4755</v>
      </c>
      <c r="W272" s="239" t="s">
        <v>1884</v>
      </c>
      <c r="X272" s="239" t="s">
        <v>4756</v>
      </c>
      <c r="Y272" s="244" t="s">
        <v>2761</v>
      </c>
      <c r="Z272" s="244">
        <v>24.0</v>
      </c>
      <c r="AA272" s="245">
        <f t="shared" si="25"/>
        <v>25</v>
      </c>
      <c r="AB272" s="239" t="s">
        <v>4757</v>
      </c>
      <c r="AC272" s="242"/>
      <c r="AD272" s="242"/>
      <c r="AE272" s="242"/>
      <c r="AF272" s="242"/>
      <c r="AG272" s="242"/>
      <c r="AH272" s="242"/>
      <c r="AI272" s="242"/>
      <c r="AJ272" s="242"/>
      <c r="AK272" s="242"/>
      <c r="AL272" s="242"/>
      <c r="AM272" s="242"/>
      <c r="AN272" s="246"/>
      <c r="AO272" s="246"/>
      <c r="AP272" s="246"/>
      <c r="AQ272" s="246"/>
      <c r="AR272" s="246"/>
      <c r="AS272" s="246"/>
      <c r="AT272" s="246"/>
      <c r="AU272" s="246"/>
    </row>
    <row r="273">
      <c r="A273" s="248"/>
      <c r="B273" s="249">
        <v>4.2964867E7</v>
      </c>
      <c r="C273" s="250">
        <v>44840.80296015047</v>
      </c>
      <c r="D273" s="249" t="s">
        <v>4758</v>
      </c>
      <c r="E273" s="249" t="s">
        <v>4759</v>
      </c>
      <c r="F273" s="251">
        <v>36729.0</v>
      </c>
      <c r="G273" s="249" t="s">
        <v>391</v>
      </c>
      <c r="H273" s="249" t="s">
        <v>4760</v>
      </c>
      <c r="I273" s="249">
        <v>5.41168636295E11</v>
      </c>
      <c r="J273" s="249" t="s">
        <v>1620</v>
      </c>
      <c r="K273" s="249" t="s">
        <v>4761</v>
      </c>
      <c r="L273" s="249" t="s">
        <v>1634</v>
      </c>
      <c r="M273" s="249" t="s">
        <v>4762</v>
      </c>
      <c r="N273" s="249" t="s">
        <v>4763</v>
      </c>
      <c r="O273" s="249" t="s">
        <v>174</v>
      </c>
      <c r="P273" s="249" t="s">
        <v>4764</v>
      </c>
      <c r="Q273" s="249" t="s">
        <v>1637</v>
      </c>
      <c r="R273" s="254"/>
      <c r="S273" s="256" t="s">
        <v>4765</v>
      </c>
      <c r="T273" s="249" t="s">
        <v>4766</v>
      </c>
      <c r="U273" s="249" t="s">
        <v>1662</v>
      </c>
      <c r="V273" s="249" t="s">
        <v>4767</v>
      </c>
      <c r="W273" s="249" t="s">
        <v>1884</v>
      </c>
      <c r="X273" s="249">
        <v>1.145639157E9</v>
      </c>
      <c r="Y273" s="253" t="s">
        <v>4742</v>
      </c>
      <c r="Z273" s="253">
        <v>22.0</v>
      </c>
      <c r="AA273" s="245">
        <f t="shared" si="25"/>
        <v>23</v>
      </c>
      <c r="AB273" s="249" t="s">
        <v>4768</v>
      </c>
      <c r="AC273" s="254"/>
      <c r="AD273" s="254"/>
      <c r="AE273" s="254"/>
      <c r="AF273" s="254"/>
      <c r="AG273" s="254"/>
      <c r="AH273" s="254"/>
      <c r="AI273" s="254"/>
      <c r="AJ273" s="254"/>
      <c r="AK273" s="254"/>
      <c r="AL273" s="254"/>
      <c r="AM273" s="254"/>
      <c r="AN273" s="255"/>
      <c r="AO273" s="255"/>
      <c r="AP273" s="255"/>
      <c r="AQ273" s="255"/>
      <c r="AR273" s="255"/>
      <c r="AS273" s="255"/>
      <c r="AT273" s="255"/>
      <c r="AU273" s="255"/>
    </row>
    <row r="274">
      <c r="A274" s="238"/>
      <c r="B274" s="239">
        <v>3.3737978E7</v>
      </c>
      <c r="C274" s="240">
        <v>44860.75713456019</v>
      </c>
      <c r="D274" s="239" t="s">
        <v>4769</v>
      </c>
      <c r="E274" s="239" t="s">
        <v>4770</v>
      </c>
      <c r="F274" s="241">
        <v>32259.0</v>
      </c>
      <c r="G274" s="239" t="s">
        <v>391</v>
      </c>
      <c r="H274" s="239" t="s">
        <v>1822</v>
      </c>
      <c r="I274" s="239">
        <v>1.16185836E9</v>
      </c>
      <c r="J274" s="239" t="s">
        <v>1620</v>
      </c>
      <c r="K274" s="239" t="s">
        <v>4771</v>
      </c>
      <c r="L274" s="239" t="s">
        <v>1634</v>
      </c>
      <c r="M274" s="239" t="s">
        <v>4769</v>
      </c>
      <c r="N274" s="239" t="s">
        <v>4772</v>
      </c>
      <c r="O274" s="239" t="s">
        <v>331</v>
      </c>
      <c r="P274" s="239" t="s">
        <v>4773</v>
      </c>
      <c r="Q274" s="239" t="s">
        <v>1637</v>
      </c>
      <c r="R274" s="242"/>
      <c r="S274" s="243" t="s">
        <v>4774</v>
      </c>
      <c r="T274" s="239" t="s">
        <v>4775</v>
      </c>
      <c r="U274" s="239" t="s">
        <v>1685</v>
      </c>
      <c r="V274" s="239" t="s">
        <v>4776</v>
      </c>
      <c r="W274" s="239" t="s">
        <v>2322</v>
      </c>
      <c r="X274" s="239">
        <v>1.14550048E9</v>
      </c>
      <c r="Y274" s="244" t="s">
        <v>2159</v>
      </c>
      <c r="Z274" s="244">
        <v>34.0</v>
      </c>
      <c r="AA274" s="245">
        <f t="shared" si="25"/>
        <v>35</v>
      </c>
      <c r="AB274" s="239" t="s">
        <v>4777</v>
      </c>
      <c r="AC274" s="242"/>
      <c r="AD274" s="242"/>
      <c r="AE274" s="242"/>
      <c r="AF274" s="242"/>
      <c r="AG274" s="242"/>
      <c r="AH274" s="242"/>
      <c r="AI274" s="242"/>
      <c r="AJ274" s="242"/>
      <c r="AK274" s="242"/>
      <c r="AL274" s="242"/>
      <c r="AM274" s="242"/>
      <c r="AN274" s="246"/>
      <c r="AO274" s="246"/>
      <c r="AP274" s="246"/>
      <c r="AQ274" s="246"/>
      <c r="AR274" s="246"/>
      <c r="AS274" s="246"/>
      <c r="AT274" s="246"/>
      <c r="AU274" s="246"/>
    </row>
    <row r="275">
      <c r="A275" s="238"/>
      <c r="B275" s="239">
        <v>3.1504206E7</v>
      </c>
      <c r="C275" s="240">
        <v>44880.44371391204</v>
      </c>
      <c r="D275" s="239" t="s">
        <v>4778</v>
      </c>
      <c r="E275" s="239" t="s">
        <v>4779</v>
      </c>
      <c r="F275" s="241">
        <v>30931.0</v>
      </c>
      <c r="G275" s="239" t="s">
        <v>1755</v>
      </c>
      <c r="H275" s="239" t="s">
        <v>4780</v>
      </c>
      <c r="I275" s="239" t="s">
        <v>4781</v>
      </c>
      <c r="J275" s="239" t="s">
        <v>1646</v>
      </c>
      <c r="K275" s="239" t="s">
        <v>4782</v>
      </c>
      <c r="L275" s="239" t="s">
        <v>1668</v>
      </c>
      <c r="M275" s="239" t="s">
        <v>4783</v>
      </c>
      <c r="N275" s="239" t="s">
        <v>4784</v>
      </c>
      <c r="O275" s="239" t="s">
        <v>174</v>
      </c>
      <c r="P275" s="239" t="s">
        <v>1637</v>
      </c>
      <c r="Q275" s="239" t="s">
        <v>1637</v>
      </c>
      <c r="R275" s="239" t="s">
        <v>4785</v>
      </c>
      <c r="S275" s="243" t="s">
        <v>4786</v>
      </c>
      <c r="T275" s="239" t="s">
        <v>4787</v>
      </c>
      <c r="U275" s="239" t="s">
        <v>4788</v>
      </c>
      <c r="V275" s="239" t="s">
        <v>4789</v>
      </c>
      <c r="W275" s="239" t="s">
        <v>1884</v>
      </c>
      <c r="X275" s="239">
        <v>1.139245142E9</v>
      </c>
      <c r="Y275" s="244" t="s">
        <v>1737</v>
      </c>
      <c r="Z275" s="244">
        <v>38.0</v>
      </c>
      <c r="AA275" s="245">
        <f t="shared" si="25"/>
        <v>39</v>
      </c>
      <c r="AB275" s="239" t="s">
        <v>4790</v>
      </c>
      <c r="AC275" s="242"/>
      <c r="AD275" s="242"/>
      <c r="AE275" s="242"/>
      <c r="AF275" s="242"/>
      <c r="AG275" s="242"/>
      <c r="AH275" s="242"/>
      <c r="AI275" s="242"/>
      <c r="AJ275" s="242"/>
      <c r="AK275" s="242"/>
      <c r="AL275" s="242"/>
      <c r="AM275" s="242"/>
      <c r="AN275" s="246"/>
      <c r="AO275" s="246"/>
      <c r="AP275" s="246"/>
      <c r="AQ275" s="246"/>
      <c r="AR275" s="246"/>
      <c r="AS275" s="246"/>
      <c r="AT275" s="246"/>
      <c r="AU275" s="246"/>
    </row>
    <row r="276">
      <c r="A276" s="176"/>
      <c r="B276" s="162">
        <v>2.71384E7</v>
      </c>
      <c r="C276" s="177">
        <v>44887.49242368055</v>
      </c>
      <c r="D276" s="162" t="s">
        <v>4791</v>
      </c>
      <c r="E276" s="162" t="s">
        <v>4792</v>
      </c>
      <c r="F276" s="178">
        <v>28931.0</v>
      </c>
      <c r="G276" s="162" t="s">
        <v>391</v>
      </c>
      <c r="H276" s="162" t="s">
        <v>4793</v>
      </c>
      <c r="I276" s="162" t="s">
        <v>4794</v>
      </c>
      <c r="J276" s="162" t="s">
        <v>1620</v>
      </c>
      <c r="K276" s="162" t="s">
        <v>4795</v>
      </c>
      <c r="L276" s="162" t="s">
        <v>1668</v>
      </c>
      <c r="M276" s="162" t="s">
        <v>4791</v>
      </c>
      <c r="N276" s="162" t="s">
        <v>4796</v>
      </c>
      <c r="O276" s="162" t="s">
        <v>174</v>
      </c>
      <c r="P276" s="162" t="s">
        <v>1637</v>
      </c>
      <c r="Q276" s="162" t="s">
        <v>1637</v>
      </c>
      <c r="R276" s="162" t="s">
        <v>4797</v>
      </c>
      <c r="S276" s="180" t="s">
        <v>4798</v>
      </c>
      <c r="T276" s="162" t="s">
        <v>4799</v>
      </c>
      <c r="U276" s="162" t="s">
        <v>4800</v>
      </c>
      <c r="V276" s="162" t="s">
        <v>4801</v>
      </c>
      <c r="W276" s="162" t="s">
        <v>1803</v>
      </c>
      <c r="X276" s="162" t="s">
        <v>4802</v>
      </c>
      <c r="Y276" s="179" t="s">
        <v>1637</v>
      </c>
      <c r="Z276" s="179">
        <v>43.0</v>
      </c>
      <c r="AA276" s="257">
        <f t="shared" si="25"/>
        <v>44</v>
      </c>
      <c r="AB276" s="162" t="s">
        <v>4803</v>
      </c>
      <c r="AC276" s="161"/>
      <c r="AD276" s="161"/>
      <c r="AE276" s="161"/>
      <c r="AF276" s="161"/>
      <c r="AG276" s="161"/>
      <c r="AH276" s="161"/>
      <c r="AI276" s="161"/>
      <c r="AJ276" s="161"/>
      <c r="AK276" s="161"/>
      <c r="AL276" s="161"/>
      <c r="AM276" s="161"/>
      <c r="AN276" s="149"/>
      <c r="AO276" s="149"/>
      <c r="AP276" s="149"/>
      <c r="AQ276" s="149"/>
      <c r="AR276" s="149"/>
      <c r="AS276" s="149"/>
      <c r="AT276" s="149"/>
      <c r="AU276" s="149"/>
    </row>
    <row r="277">
      <c r="A277" s="238"/>
      <c r="B277" s="239">
        <v>2.2344792E7</v>
      </c>
      <c r="C277" s="240">
        <v>44900.468858645836</v>
      </c>
      <c r="D277" s="239" t="s">
        <v>4804</v>
      </c>
      <c r="E277" s="239" t="s">
        <v>4805</v>
      </c>
      <c r="F277" s="241">
        <v>26440.0</v>
      </c>
      <c r="G277" s="239" t="s">
        <v>674</v>
      </c>
      <c r="H277" s="239" t="s">
        <v>3890</v>
      </c>
      <c r="I277" s="239">
        <v>5.41164683619E11</v>
      </c>
      <c r="J277" s="239" t="s">
        <v>1620</v>
      </c>
      <c r="K277" s="239" t="s">
        <v>4806</v>
      </c>
      <c r="L277" s="239" t="s">
        <v>1680</v>
      </c>
      <c r="M277" s="239" t="s">
        <v>4804</v>
      </c>
      <c r="N277" s="239" t="s">
        <v>4807</v>
      </c>
      <c r="O277" s="239" t="s">
        <v>331</v>
      </c>
      <c r="P277" s="239" t="s">
        <v>1637</v>
      </c>
      <c r="Q277" s="239" t="s">
        <v>1637</v>
      </c>
      <c r="R277" s="242"/>
      <c r="S277" s="243" t="s">
        <v>4808</v>
      </c>
      <c r="T277" s="239" t="s">
        <v>1747</v>
      </c>
      <c r="U277" s="239" t="s">
        <v>4809</v>
      </c>
      <c r="V277" s="239" t="s">
        <v>4810</v>
      </c>
      <c r="W277" s="239" t="s">
        <v>1723</v>
      </c>
      <c r="X277" s="239" t="s">
        <v>4811</v>
      </c>
      <c r="Y277" s="244" t="s">
        <v>4812</v>
      </c>
      <c r="Z277" s="244">
        <v>50.0</v>
      </c>
      <c r="AA277" s="257">
        <f t="shared" si="25"/>
        <v>51</v>
      </c>
      <c r="AB277" s="242"/>
      <c r="AC277" s="242"/>
      <c r="AD277" s="242"/>
      <c r="AE277" s="242"/>
      <c r="AF277" s="242"/>
      <c r="AG277" s="242"/>
      <c r="AH277" s="242"/>
      <c r="AI277" s="242"/>
      <c r="AJ277" s="242"/>
      <c r="AK277" s="242"/>
      <c r="AL277" s="242"/>
      <c r="AM277" s="242"/>
      <c r="AN277" s="246"/>
      <c r="AO277" s="246"/>
      <c r="AP277" s="246"/>
      <c r="AQ277" s="246"/>
      <c r="AR277" s="246"/>
      <c r="AS277" s="246"/>
      <c r="AT277" s="246"/>
      <c r="AU277" s="246"/>
    </row>
    <row r="278">
      <c r="A278" s="238"/>
      <c r="B278" s="239">
        <v>3.9624807E7</v>
      </c>
      <c r="C278" s="240">
        <v>44924.57686008102</v>
      </c>
      <c r="D278" s="239" t="s">
        <v>4813</v>
      </c>
      <c r="E278" s="239" t="s">
        <v>4814</v>
      </c>
      <c r="F278" s="241">
        <v>35150.0</v>
      </c>
      <c r="G278" s="239" t="s">
        <v>2021</v>
      </c>
      <c r="H278" s="239" t="s">
        <v>3479</v>
      </c>
      <c r="I278" s="239" t="s">
        <v>4815</v>
      </c>
      <c r="J278" s="239" t="s">
        <v>1620</v>
      </c>
      <c r="K278" s="239" t="s">
        <v>4816</v>
      </c>
      <c r="L278" s="239" t="s">
        <v>1634</v>
      </c>
      <c r="M278" s="239" t="s">
        <v>4813</v>
      </c>
      <c r="N278" s="239" t="s">
        <v>4817</v>
      </c>
      <c r="O278" s="239" t="s">
        <v>331</v>
      </c>
      <c r="P278" s="239" t="s">
        <v>1651</v>
      </c>
      <c r="Q278" s="239" t="s">
        <v>1651</v>
      </c>
      <c r="R278" s="242"/>
      <c r="S278" s="243" t="s">
        <v>4818</v>
      </c>
      <c r="T278" s="239" t="s">
        <v>4819</v>
      </c>
      <c r="U278" s="239" t="s">
        <v>4820</v>
      </c>
      <c r="V278" s="239" t="s">
        <v>4821</v>
      </c>
      <c r="W278" s="239" t="s">
        <v>1803</v>
      </c>
      <c r="X278" s="239" t="s">
        <v>4822</v>
      </c>
      <c r="Y278" s="244" t="s">
        <v>4823</v>
      </c>
      <c r="Z278" s="244">
        <v>26.0</v>
      </c>
      <c r="AA278" s="257">
        <f t="shared" si="25"/>
        <v>27</v>
      </c>
      <c r="AB278" s="242"/>
      <c r="AC278" s="242"/>
      <c r="AD278" s="242"/>
      <c r="AE278" s="242"/>
      <c r="AF278" s="242"/>
      <c r="AG278" s="242"/>
      <c r="AH278" s="242"/>
      <c r="AI278" s="242"/>
      <c r="AJ278" s="242"/>
      <c r="AK278" s="242"/>
      <c r="AL278" s="242"/>
      <c r="AM278" s="242"/>
      <c r="AN278" s="246"/>
      <c r="AO278" s="246"/>
      <c r="AP278" s="246"/>
      <c r="AQ278" s="246"/>
      <c r="AR278" s="246"/>
      <c r="AS278" s="246"/>
      <c r="AT278" s="246"/>
      <c r="AU278" s="246"/>
    </row>
    <row r="279">
      <c r="A279" s="238"/>
      <c r="B279" s="239">
        <v>3.1827977E7</v>
      </c>
      <c r="C279" s="240">
        <v>44938.935198935185</v>
      </c>
      <c r="D279" s="239" t="s">
        <v>4824</v>
      </c>
      <c r="E279" s="239" t="s">
        <v>4825</v>
      </c>
      <c r="F279" s="241">
        <v>31015.0</v>
      </c>
      <c r="G279" s="239" t="s">
        <v>391</v>
      </c>
      <c r="H279" s="239" t="s">
        <v>1848</v>
      </c>
      <c r="I279" s="239" t="s">
        <v>391</v>
      </c>
      <c r="J279" s="239" t="s">
        <v>1620</v>
      </c>
      <c r="K279" s="239" t="s">
        <v>4826</v>
      </c>
      <c r="L279" s="239" t="s">
        <v>1668</v>
      </c>
      <c r="M279" s="239" t="s">
        <v>4827</v>
      </c>
      <c r="N279" s="239" t="s">
        <v>4828</v>
      </c>
      <c r="O279" s="239" t="s">
        <v>331</v>
      </c>
      <c r="P279" s="239" t="s">
        <v>4829</v>
      </c>
      <c r="Q279" s="239" t="s">
        <v>1651</v>
      </c>
      <c r="R279" s="242"/>
      <c r="S279" s="247" t="s">
        <v>4830</v>
      </c>
      <c r="T279" s="239" t="s">
        <v>4831</v>
      </c>
      <c r="U279" s="239" t="s">
        <v>1662</v>
      </c>
      <c r="V279" s="239" t="s">
        <v>4832</v>
      </c>
      <c r="W279" s="239" t="s">
        <v>1884</v>
      </c>
      <c r="X279" s="239" t="s">
        <v>4833</v>
      </c>
      <c r="Y279" s="244" t="s">
        <v>1651</v>
      </c>
      <c r="Z279" s="244">
        <v>38.0</v>
      </c>
      <c r="AA279" s="257">
        <f t="shared" si="25"/>
        <v>38</v>
      </c>
      <c r="AB279" s="239" t="s">
        <v>4834</v>
      </c>
      <c r="AC279" s="242"/>
      <c r="AD279" s="242"/>
      <c r="AE279" s="242"/>
      <c r="AF279" s="242"/>
      <c r="AG279" s="242"/>
      <c r="AH279" s="242"/>
      <c r="AI279" s="242"/>
      <c r="AJ279" s="242"/>
      <c r="AK279" s="242"/>
      <c r="AL279" s="242"/>
      <c r="AM279" s="242"/>
      <c r="AN279" s="246"/>
      <c r="AO279" s="246"/>
      <c r="AP279" s="246"/>
      <c r="AQ279" s="246"/>
      <c r="AR279" s="246"/>
      <c r="AS279" s="246"/>
      <c r="AT279" s="246"/>
      <c r="AU279" s="246"/>
    </row>
    <row r="280">
      <c r="A280" s="238"/>
      <c r="B280" s="239">
        <v>4.0747272E7</v>
      </c>
      <c r="C280" s="240">
        <v>44953.73254207176</v>
      </c>
      <c r="D280" s="239" t="s">
        <v>4835</v>
      </c>
      <c r="E280" s="239" t="s">
        <v>4836</v>
      </c>
      <c r="F280" s="241">
        <v>35746.0</v>
      </c>
      <c r="G280" s="239" t="s">
        <v>391</v>
      </c>
      <c r="H280" s="239" t="s">
        <v>4837</v>
      </c>
      <c r="I280" s="239" t="s">
        <v>4838</v>
      </c>
      <c r="J280" s="239" t="s">
        <v>1620</v>
      </c>
      <c r="K280" s="239" t="s">
        <v>3470</v>
      </c>
      <c r="L280" s="239" t="s">
        <v>1634</v>
      </c>
      <c r="M280" s="239" t="s">
        <v>4835</v>
      </c>
      <c r="N280" s="239" t="s">
        <v>4839</v>
      </c>
      <c r="O280" s="239" t="s">
        <v>331</v>
      </c>
      <c r="P280" s="239" t="s">
        <v>4840</v>
      </c>
      <c r="Q280" s="239" t="s">
        <v>1637</v>
      </c>
      <c r="R280" s="242"/>
      <c r="S280" s="243" t="s">
        <v>4841</v>
      </c>
      <c r="T280" s="239" t="s">
        <v>4842</v>
      </c>
      <c r="U280" s="239" t="s">
        <v>1662</v>
      </c>
      <c r="V280" s="239" t="s">
        <v>4843</v>
      </c>
      <c r="W280" s="239" t="s">
        <v>1790</v>
      </c>
      <c r="X280" s="239" t="s">
        <v>4844</v>
      </c>
      <c r="Y280" s="244" t="s">
        <v>2138</v>
      </c>
      <c r="Z280" s="244">
        <v>25.0</v>
      </c>
      <c r="AA280" s="257">
        <f t="shared" si="25"/>
        <v>25</v>
      </c>
      <c r="AB280" s="239" t="s">
        <v>4845</v>
      </c>
      <c r="AC280" s="242"/>
      <c r="AD280" s="242"/>
      <c r="AE280" s="242"/>
      <c r="AF280" s="242"/>
      <c r="AG280" s="242"/>
      <c r="AH280" s="242"/>
      <c r="AI280" s="242"/>
      <c r="AJ280" s="242"/>
      <c r="AK280" s="242"/>
      <c r="AL280" s="242"/>
      <c r="AM280" s="242"/>
      <c r="AN280" s="246"/>
      <c r="AO280" s="246"/>
      <c r="AP280" s="246"/>
      <c r="AQ280" s="246"/>
      <c r="AR280" s="246"/>
      <c r="AS280" s="246"/>
      <c r="AT280" s="246"/>
      <c r="AU280" s="246"/>
    </row>
    <row r="281">
      <c r="A281" s="248"/>
      <c r="B281" s="249">
        <v>4.6754374E7</v>
      </c>
      <c r="C281" s="250">
        <v>44956.93639826389</v>
      </c>
      <c r="D281" s="249" t="s">
        <v>4846</v>
      </c>
      <c r="E281" s="249" t="s">
        <v>4847</v>
      </c>
      <c r="F281" s="251">
        <v>38495.0</v>
      </c>
      <c r="G281" s="249" t="s">
        <v>391</v>
      </c>
      <c r="H281" s="249" t="s">
        <v>1678</v>
      </c>
      <c r="I281" s="249" t="s">
        <v>4848</v>
      </c>
      <c r="J281" s="249" t="s">
        <v>1620</v>
      </c>
      <c r="K281" s="249" t="s">
        <v>4849</v>
      </c>
      <c r="L281" s="249" t="s">
        <v>1622</v>
      </c>
      <c r="M281" s="249" t="s">
        <v>4846</v>
      </c>
      <c r="N281" s="249" t="s">
        <v>4850</v>
      </c>
      <c r="O281" s="249" t="s">
        <v>174</v>
      </c>
      <c r="P281" s="249" t="s">
        <v>4851</v>
      </c>
      <c r="Q281" s="249" t="s">
        <v>1745</v>
      </c>
      <c r="R281" s="254"/>
      <c r="S281" s="252" t="s">
        <v>4852</v>
      </c>
      <c r="T281" s="249" t="s">
        <v>2109</v>
      </c>
      <c r="U281" s="249" t="s">
        <v>4853</v>
      </c>
      <c r="V281" s="249" t="s">
        <v>4854</v>
      </c>
      <c r="W281" s="249" t="s">
        <v>1831</v>
      </c>
      <c r="X281" s="249" t="s">
        <v>4855</v>
      </c>
      <c r="Y281" s="253" t="s">
        <v>3226</v>
      </c>
      <c r="Z281" s="253">
        <v>17.0</v>
      </c>
      <c r="AA281" s="257">
        <f t="shared" si="25"/>
        <v>18</v>
      </c>
      <c r="AB281" s="249" t="s">
        <v>4856</v>
      </c>
      <c r="AC281" s="254"/>
      <c r="AD281" s="254"/>
      <c r="AE281" s="254"/>
      <c r="AF281" s="254"/>
      <c r="AG281" s="254"/>
      <c r="AH281" s="254"/>
      <c r="AI281" s="254"/>
      <c r="AJ281" s="254"/>
      <c r="AK281" s="254"/>
      <c r="AL281" s="254"/>
      <c r="AM281" s="254"/>
      <c r="AN281" s="255"/>
      <c r="AO281" s="255"/>
      <c r="AP281" s="255"/>
      <c r="AQ281" s="255"/>
      <c r="AR281" s="255"/>
      <c r="AS281" s="255"/>
      <c r="AT281" s="255"/>
      <c r="AU281" s="255"/>
    </row>
    <row r="282">
      <c r="A282" s="248"/>
      <c r="B282" s="249">
        <v>4.2375381E7</v>
      </c>
      <c r="C282" s="250">
        <v>44957.66727740741</v>
      </c>
      <c r="D282" s="249" t="s">
        <v>4857</v>
      </c>
      <c r="E282" s="249" t="s">
        <v>4858</v>
      </c>
      <c r="F282" s="251">
        <v>36573.0</v>
      </c>
      <c r="G282" s="249" t="s">
        <v>2021</v>
      </c>
      <c r="H282" s="249" t="s">
        <v>4171</v>
      </c>
      <c r="I282" s="249">
        <v>1.136017277E9</v>
      </c>
      <c r="J282" s="249" t="s">
        <v>1620</v>
      </c>
      <c r="K282" s="249" t="s">
        <v>4859</v>
      </c>
      <c r="L282" s="249" t="s">
        <v>1668</v>
      </c>
      <c r="M282" s="249" t="s">
        <v>4857</v>
      </c>
      <c r="N282" s="249" t="s">
        <v>4860</v>
      </c>
      <c r="O282" s="249" t="s">
        <v>172</v>
      </c>
      <c r="P282" s="249" t="s">
        <v>4861</v>
      </c>
      <c r="Q282" s="249" t="s">
        <v>4862</v>
      </c>
      <c r="R282" s="254"/>
      <c r="S282" s="252" t="s">
        <v>4863</v>
      </c>
      <c r="T282" s="249" t="s">
        <v>4864</v>
      </c>
      <c r="U282" s="249" t="s">
        <v>1662</v>
      </c>
      <c r="V282" s="249" t="s">
        <v>4865</v>
      </c>
      <c r="W282" s="249" t="s">
        <v>1831</v>
      </c>
      <c r="X282" s="249">
        <v>1.144179212E9</v>
      </c>
      <c r="Y282" s="253" t="s">
        <v>4742</v>
      </c>
      <c r="Z282" s="253">
        <v>22.0</v>
      </c>
      <c r="AA282" s="257">
        <f t="shared" si="25"/>
        <v>23</v>
      </c>
      <c r="AB282" s="249" t="s">
        <v>4866</v>
      </c>
      <c r="AC282" s="254"/>
      <c r="AD282" s="254"/>
      <c r="AE282" s="254"/>
      <c r="AF282" s="254"/>
      <c r="AG282" s="254"/>
      <c r="AH282" s="254"/>
      <c r="AI282" s="254"/>
      <c r="AJ282" s="254"/>
      <c r="AK282" s="254"/>
      <c r="AL282" s="254"/>
      <c r="AM282" s="254"/>
      <c r="AN282" s="255"/>
      <c r="AO282" s="255"/>
      <c r="AP282" s="255"/>
      <c r="AQ282" s="255"/>
      <c r="AR282" s="255"/>
      <c r="AS282" s="255"/>
      <c r="AT282" s="255"/>
      <c r="AU282" s="255"/>
    </row>
    <row r="283">
      <c r="A283" s="258"/>
      <c r="B283" s="259">
        <v>4.0422413E7</v>
      </c>
      <c r="C283" s="250">
        <v>44958.77678219907</v>
      </c>
      <c r="D283" s="249" t="s">
        <v>4867</v>
      </c>
      <c r="E283" s="249" t="s">
        <v>4868</v>
      </c>
      <c r="F283" s="251">
        <v>35531.0</v>
      </c>
      <c r="G283" s="249" t="s">
        <v>2021</v>
      </c>
      <c r="H283" s="249" t="s">
        <v>2326</v>
      </c>
      <c r="I283" s="249" t="s">
        <v>4869</v>
      </c>
      <c r="J283" s="249" t="s">
        <v>1620</v>
      </c>
      <c r="K283" s="249" t="s">
        <v>4870</v>
      </c>
      <c r="L283" s="249" t="s">
        <v>1668</v>
      </c>
      <c r="M283" s="249" t="s">
        <v>4867</v>
      </c>
      <c r="N283" s="249" t="s">
        <v>4871</v>
      </c>
      <c r="O283" s="249" t="s">
        <v>158</v>
      </c>
      <c r="P283" s="249" t="s">
        <v>4872</v>
      </c>
      <c r="Q283" s="249" t="s">
        <v>4873</v>
      </c>
      <c r="R283" s="254"/>
      <c r="S283" s="252" t="s">
        <v>4874</v>
      </c>
      <c r="T283" s="249" t="s">
        <v>4875</v>
      </c>
      <c r="U283" s="249" t="s">
        <v>1685</v>
      </c>
      <c r="V283" s="249" t="s">
        <v>4876</v>
      </c>
      <c r="W283" s="249" t="s">
        <v>1831</v>
      </c>
      <c r="X283" s="249" t="s">
        <v>4877</v>
      </c>
      <c r="Y283" s="253" t="s">
        <v>1651</v>
      </c>
      <c r="Z283" s="253">
        <v>25.0</v>
      </c>
      <c r="AA283" s="257">
        <f t="shared" si="25"/>
        <v>26</v>
      </c>
      <c r="AB283" s="239" t="s">
        <v>4878</v>
      </c>
      <c r="AC283" s="254"/>
      <c r="AD283" s="254"/>
      <c r="AE283" s="254"/>
      <c r="AF283" s="254"/>
      <c r="AG283" s="254"/>
      <c r="AH283" s="254"/>
      <c r="AI283" s="254"/>
      <c r="AJ283" s="254"/>
      <c r="AK283" s="254"/>
      <c r="AL283" s="254"/>
      <c r="AM283" s="254"/>
      <c r="AN283" s="255"/>
      <c r="AO283" s="255"/>
      <c r="AP283" s="255"/>
      <c r="AQ283" s="255"/>
      <c r="AR283" s="255"/>
      <c r="AS283" s="255"/>
      <c r="AT283" s="255"/>
      <c r="AU283" s="255"/>
    </row>
    <row r="284">
      <c r="A284" s="238"/>
      <c r="B284" s="239">
        <v>4.0130257E7</v>
      </c>
      <c r="C284" s="240">
        <v>44959.55151210648</v>
      </c>
      <c r="D284" s="239" t="s">
        <v>4879</v>
      </c>
      <c r="E284" s="239" t="s">
        <v>4880</v>
      </c>
      <c r="F284" s="241">
        <v>35466.0</v>
      </c>
      <c r="G284" s="239" t="s">
        <v>391</v>
      </c>
      <c r="H284" s="239" t="s">
        <v>4881</v>
      </c>
      <c r="I284" s="239" t="s">
        <v>4882</v>
      </c>
      <c r="J284" s="239" t="s">
        <v>1620</v>
      </c>
      <c r="K284" s="239" t="s">
        <v>4883</v>
      </c>
      <c r="L284" s="239" t="s">
        <v>1634</v>
      </c>
      <c r="M284" s="239" t="s">
        <v>4884</v>
      </c>
      <c r="N284" s="239" t="s">
        <v>4885</v>
      </c>
      <c r="O284" s="239" t="s">
        <v>174</v>
      </c>
      <c r="P284" s="239" t="s">
        <v>1637</v>
      </c>
      <c r="Q284" s="239" t="s">
        <v>1637</v>
      </c>
      <c r="R284" s="242"/>
      <c r="S284" s="243" t="s">
        <v>4886</v>
      </c>
      <c r="T284" s="239" t="s">
        <v>1661</v>
      </c>
      <c r="U284" s="239" t="s">
        <v>1788</v>
      </c>
      <c r="V284" s="239" t="s">
        <v>4887</v>
      </c>
      <c r="W284" s="239" t="s">
        <v>2032</v>
      </c>
      <c r="X284" s="239" t="s">
        <v>4888</v>
      </c>
      <c r="Y284" s="244" t="s">
        <v>4889</v>
      </c>
      <c r="Z284" s="244">
        <v>25.0</v>
      </c>
      <c r="AA284" s="257">
        <f t="shared" si="25"/>
        <v>26</v>
      </c>
      <c r="AB284" s="239" t="s">
        <v>4890</v>
      </c>
      <c r="AC284" s="242"/>
      <c r="AD284" s="242"/>
      <c r="AE284" s="242"/>
      <c r="AF284" s="242"/>
      <c r="AG284" s="242"/>
      <c r="AH284" s="242"/>
      <c r="AI284" s="242"/>
      <c r="AJ284" s="242"/>
      <c r="AK284" s="242"/>
      <c r="AL284" s="242"/>
      <c r="AM284" s="242"/>
      <c r="AN284" s="246"/>
      <c r="AO284" s="246"/>
      <c r="AP284" s="246"/>
      <c r="AQ284" s="246"/>
      <c r="AR284" s="246"/>
      <c r="AS284" s="246"/>
      <c r="AT284" s="246"/>
      <c r="AU284" s="246"/>
    </row>
    <row r="285">
      <c r="A285" s="238"/>
      <c r="B285" s="239">
        <v>4.2218595E7</v>
      </c>
      <c r="C285" s="240">
        <v>44961.70249157408</v>
      </c>
      <c r="D285" s="239" t="s">
        <v>4891</v>
      </c>
      <c r="E285" s="239" t="s">
        <v>4892</v>
      </c>
      <c r="F285" s="241">
        <v>36000.0</v>
      </c>
      <c r="G285" s="239" t="s">
        <v>391</v>
      </c>
      <c r="H285" s="239" t="s">
        <v>1781</v>
      </c>
      <c r="I285" s="239" t="s">
        <v>4893</v>
      </c>
      <c r="J285" s="239" t="s">
        <v>1620</v>
      </c>
      <c r="K285" s="239" t="s">
        <v>4894</v>
      </c>
      <c r="L285" s="239" t="s">
        <v>1622</v>
      </c>
      <c r="M285" s="239" t="s">
        <v>4895</v>
      </c>
      <c r="N285" s="239" t="s">
        <v>4896</v>
      </c>
      <c r="O285" s="239" t="s">
        <v>174</v>
      </c>
      <c r="P285" s="239" t="s">
        <v>4897</v>
      </c>
      <c r="Q285" s="239" t="s">
        <v>1866</v>
      </c>
      <c r="R285" s="239" t="s">
        <v>4898</v>
      </c>
      <c r="S285" s="243" t="s">
        <v>4899</v>
      </c>
      <c r="T285" s="239" t="s">
        <v>4900</v>
      </c>
      <c r="U285" s="239" t="s">
        <v>1788</v>
      </c>
      <c r="V285" s="239" t="s">
        <v>4901</v>
      </c>
      <c r="W285" s="239" t="s">
        <v>3786</v>
      </c>
      <c r="X285" s="239" t="s">
        <v>4902</v>
      </c>
      <c r="Y285" s="244" t="s">
        <v>1805</v>
      </c>
      <c r="Z285" s="244">
        <v>24.0</v>
      </c>
      <c r="AA285" s="257">
        <f t="shared" si="25"/>
        <v>25</v>
      </c>
      <c r="AB285" s="239" t="s">
        <v>4903</v>
      </c>
      <c r="AC285" s="242"/>
      <c r="AD285" s="242"/>
      <c r="AE285" s="242"/>
      <c r="AF285" s="242"/>
      <c r="AG285" s="242"/>
      <c r="AH285" s="242"/>
      <c r="AI285" s="242"/>
      <c r="AJ285" s="242"/>
      <c r="AK285" s="242"/>
      <c r="AL285" s="242"/>
      <c r="AM285" s="242"/>
      <c r="AN285" s="246"/>
      <c r="AO285" s="246"/>
      <c r="AP285" s="246"/>
      <c r="AQ285" s="246"/>
      <c r="AR285" s="246"/>
      <c r="AS285" s="246"/>
      <c r="AT285" s="246"/>
      <c r="AU285" s="246"/>
    </row>
    <row r="286">
      <c r="A286" s="238"/>
      <c r="B286" s="239">
        <v>4.4727433E7</v>
      </c>
      <c r="C286" s="240">
        <v>44966.74022101852</v>
      </c>
      <c r="D286" s="239" t="s">
        <v>4904</v>
      </c>
      <c r="E286" s="239" t="s">
        <v>4905</v>
      </c>
      <c r="F286" s="241">
        <v>37712.0</v>
      </c>
      <c r="G286" s="239" t="s">
        <v>2021</v>
      </c>
      <c r="H286" s="239" t="s">
        <v>3124</v>
      </c>
      <c r="I286" s="239" t="s">
        <v>4906</v>
      </c>
      <c r="J286" s="239" t="s">
        <v>1620</v>
      </c>
      <c r="K286" s="239" t="s">
        <v>4907</v>
      </c>
      <c r="L286" s="239" t="s">
        <v>1634</v>
      </c>
      <c r="M286" s="239" t="s">
        <v>4904</v>
      </c>
      <c r="N286" s="239" t="s">
        <v>4908</v>
      </c>
      <c r="O286" s="239" t="s">
        <v>344</v>
      </c>
      <c r="P286" s="239" t="s">
        <v>4909</v>
      </c>
      <c r="Q286" s="239" t="s">
        <v>4910</v>
      </c>
      <c r="R286" s="242"/>
      <c r="S286" s="243" t="s">
        <v>4911</v>
      </c>
      <c r="T286" s="239" t="s">
        <v>4912</v>
      </c>
      <c r="U286" s="239" t="s">
        <v>1662</v>
      </c>
      <c r="V286" s="239" t="s">
        <v>4913</v>
      </c>
      <c r="W286" s="239" t="s">
        <v>1831</v>
      </c>
      <c r="X286" s="239" t="s">
        <v>4914</v>
      </c>
      <c r="Y286" s="244" t="s">
        <v>4915</v>
      </c>
      <c r="Z286" s="244">
        <v>19.0</v>
      </c>
      <c r="AA286" s="257">
        <f t="shared" si="25"/>
        <v>20</v>
      </c>
      <c r="AB286" s="239" t="s">
        <v>4856</v>
      </c>
      <c r="AC286" s="242"/>
      <c r="AD286" s="242"/>
      <c r="AE286" s="242"/>
      <c r="AF286" s="242"/>
      <c r="AG286" s="242"/>
      <c r="AH286" s="242"/>
      <c r="AI286" s="242"/>
      <c r="AJ286" s="242"/>
      <c r="AK286" s="242"/>
      <c r="AL286" s="242"/>
      <c r="AM286" s="242"/>
      <c r="AN286" s="246"/>
      <c r="AO286" s="246"/>
      <c r="AP286" s="246"/>
      <c r="AQ286" s="246"/>
      <c r="AR286" s="246"/>
      <c r="AS286" s="246"/>
      <c r="AT286" s="246"/>
      <c r="AU286" s="246"/>
    </row>
    <row r="287">
      <c r="A287" s="238"/>
      <c r="B287" s="239">
        <v>4.2878722E7</v>
      </c>
      <c r="C287" s="240">
        <v>44966.7805612963</v>
      </c>
      <c r="D287" s="239" t="s">
        <v>4916</v>
      </c>
      <c r="E287" s="239" t="s">
        <v>4917</v>
      </c>
      <c r="F287" s="241">
        <v>36797.0</v>
      </c>
      <c r="G287" s="239" t="s">
        <v>391</v>
      </c>
      <c r="H287" s="239" t="s">
        <v>1795</v>
      </c>
      <c r="I287" s="239" t="s">
        <v>4918</v>
      </c>
      <c r="J287" s="239" t="s">
        <v>1620</v>
      </c>
      <c r="K287" s="239" t="s">
        <v>4919</v>
      </c>
      <c r="L287" s="239" t="s">
        <v>1668</v>
      </c>
      <c r="M287" s="239" t="s">
        <v>4920</v>
      </c>
      <c r="N287" s="239" t="s">
        <v>4921</v>
      </c>
      <c r="O287" s="239" t="s">
        <v>57</v>
      </c>
      <c r="P287" s="239" t="s">
        <v>4922</v>
      </c>
      <c r="Q287" s="239" t="s">
        <v>4923</v>
      </c>
      <c r="R287" s="242"/>
      <c r="S287" s="243" t="s">
        <v>4924</v>
      </c>
      <c r="T287" s="239" t="s">
        <v>1661</v>
      </c>
      <c r="U287" s="239" t="s">
        <v>1685</v>
      </c>
      <c r="V287" s="239" t="s">
        <v>4925</v>
      </c>
      <c r="W287" s="239" t="s">
        <v>1708</v>
      </c>
      <c r="X287" s="239" t="s">
        <v>4926</v>
      </c>
      <c r="Y287" s="244" t="s">
        <v>1737</v>
      </c>
      <c r="Z287" s="244">
        <v>22.0</v>
      </c>
      <c r="AA287" s="257">
        <f t="shared" si="25"/>
        <v>23</v>
      </c>
      <c r="AB287" s="242"/>
      <c r="AC287" s="242"/>
      <c r="AD287" s="242"/>
      <c r="AE287" s="242"/>
      <c r="AF287" s="242"/>
      <c r="AG287" s="242"/>
      <c r="AH287" s="242"/>
      <c r="AI287" s="242"/>
      <c r="AJ287" s="242"/>
      <c r="AK287" s="242"/>
      <c r="AL287" s="242"/>
      <c r="AM287" s="242"/>
      <c r="AN287" s="246"/>
      <c r="AO287" s="246"/>
      <c r="AP287" s="246"/>
      <c r="AQ287" s="246"/>
      <c r="AR287" s="246"/>
      <c r="AS287" s="246"/>
      <c r="AT287" s="246"/>
      <c r="AU287" s="246"/>
    </row>
    <row r="288">
      <c r="A288" s="238"/>
      <c r="B288" s="239">
        <v>3.8714309E7</v>
      </c>
      <c r="C288" s="240">
        <v>44966.79649359954</v>
      </c>
      <c r="D288" s="239" t="s">
        <v>4927</v>
      </c>
      <c r="E288" s="239" t="s">
        <v>4928</v>
      </c>
      <c r="F288" s="241">
        <v>34664.0</v>
      </c>
      <c r="G288" s="239" t="s">
        <v>2021</v>
      </c>
      <c r="H288" s="239" t="s">
        <v>1822</v>
      </c>
      <c r="I288" s="239">
        <v>1.131287837E9</v>
      </c>
      <c r="J288" s="239" t="s">
        <v>1620</v>
      </c>
      <c r="K288" s="239" t="s">
        <v>4929</v>
      </c>
      <c r="L288" s="239" t="s">
        <v>1622</v>
      </c>
      <c r="M288" s="239" t="s">
        <v>4930</v>
      </c>
      <c r="N288" s="239" t="s">
        <v>4931</v>
      </c>
      <c r="O288" s="239" t="s">
        <v>344</v>
      </c>
      <c r="P288" s="239" t="s">
        <v>4932</v>
      </c>
      <c r="Q288" s="239" t="s">
        <v>4932</v>
      </c>
      <c r="R288" s="239" t="s">
        <v>4933</v>
      </c>
      <c r="S288" s="243" t="s">
        <v>4934</v>
      </c>
      <c r="T288" s="239" t="s">
        <v>4935</v>
      </c>
      <c r="U288" s="239" t="s">
        <v>1662</v>
      </c>
      <c r="V288" s="239" t="s">
        <v>2587</v>
      </c>
      <c r="W288" s="239" t="s">
        <v>2587</v>
      </c>
      <c r="X288" s="239" t="s">
        <v>2587</v>
      </c>
      <c r="Y288" s="244" t="s">
        <v>2761</v>
      </c>
      <c r="Z288" s="244">
        <v>28.0</v>
      </c>
      <c r="AA288" s="257">
        <f t="shared" si="25"/>
        <v>28</v>
      </c>
      <c r="AB288" s="239" t="s">
        <v>4878</v>
      </c>
      <c r="AC288" s="242"/>
      <c r="AD288" s="242"/>
      <c r="AE288" s="242"/>
      <c r="AF288" s="242"/>
      <c r="AG288" s="242"/>
      <c r="AH288" s="242"/>
      <c r="AI288" s="242"/>
      <c r="AJ288" s="242"/>
      <c r="AK288" s="242"/>
      <c r="AL288" s="242"/>
      <c r="AM288" s="242"/>
      <c r="AN288" s="246"/>
      <c r="AO288" s="246"/>
      <c r="AP288" s="246"/>
      <c r="AQ288" s="246"/>
      <c r="AR288" s="246"/>
      <c r="AS288" s="246"/>
      <c r="AT288" s="246"/>
      <c r="AU288" s="246"/>
    </row>
    <row r="289">
      <c r="A289" s="238"/>
      <c r="B289" s="239">
        <v>3.9211973E7</v>
      </c>
      <c r="C289" s="240">
        <v>44966.846667129634</v>
      </c>
      <c r="D289" s="239" t="s">
        <v>4936</v>
      </c>
      <c r="E289" s="239" t="s">
        <v>4937</v>
      </c>
      <c r="F289" s="241">
        <v>35035.0</v>
      </c>
      <c r="G289" s="239" t="s">
        <v>2021</v>
      </c>
      <c r="H289" s="239" t="s">
        <v>4938</v>
      </c>
      <c r="I289" s="239" t="s">
        <v>4939</v>
      </c>
      <c r="J289" s="239" t="s">
        <v>1620</v>
      </c>
      <c r="K289" s="239" t="s">
        <v>4940</v>
      </c>
      <c r="L289" s="239" t="s">
        <v>1622</v>
      </c>
      <c r="M289" s="239" t="s">
        <v>4936</v>
      </c>
      <c r="N289" s="239" t="s">
        <v>4941</v>
      </c>
      <c r="O289" s="239" t="s">
        <v>344</v>
      </c>
      <c r="P289" s="239" t="s">
        <v>4942</v>
      </c>
      <c r="Q289" s="239" t="s">
        <v>1866</v>
      </c>
      <c r="R289" s="242"/>
      <c r="S289" s="243" t="s">
        <v>4943</v>
      </c>
      <c r="T289" s="239" t="s">
        <v>4944</v>
      </c>
      <c r="U289" s="239" t="s">
        <v>1662</v>
      </c>
      <c r="V289" s="239" t="s">
        <v>4945</v>
      </c>
      <c r="W289" s="239" t="s">
        <v>2032</v>
      </c>
      <c r="X289" s="239">
        <v>1.124601401E9</v>
      </c>
      <c r="Y289" s="244" t="s">
        <v>3561</v>
      </c>
      <c r="Z289" s="244">
        <v>27.0</v>
      </c>
      <c r="AA289" s="257">
        <f t="shared" si="25"/>
        <v>27</v>
      </c>
      <c r="AB289" s="242"/>
      <c r="AC289" s="242"/>
      <c r="AD289" s="242"/>
      <c r="AE289" s="242"/>
      <c r="AF289" s="242"/>
      <c r="AG289" s="242"/>
      <c r="AH289" s="242"/>
      <c r="AI289" s="242"/>
      <c r="AJ289" s="242"/>
      <c r="AK289" s="242"/>
      <c r="AL289" s="242"/>
      <c r="AM289" s="242"/>
      <c r="AN289" s="246"/>
      <c r="AO289" s="246"/>
      <c r="AP289" s="246"/>
      <c r="AQ289" s="246"/>
      <c r="AR289" s="246"/>
      <c r="AS289" s="246"/>
      <c r="AT289" s="246"/>
      <c r="AU289" s="246"/>
    </row>
    <row r="290">
      <c r="A290" s="238"/>
      <c r="B290" s="239">
        <v>3.6723358E7</v>
      </c>
      <c r="C290" s="240">
        <v>44967.63215826389</v>
      </c>
      <c r="D290" s="239" t="s">
        <v>4946</v>
      </c>
      <c r="E290" s="239" t="s">
        <v>4947</v>
      </c>
      <c r="F290" s="241">
        <v>33613.0</v>
      </c>
      <c r="G290" s="239" t="s">
        <v>2021</v>
      </c>
      <c r="H290" s="239" t="s">
        <v>1678</v>
      </c>
      <c r="I290" s="239" t="s">
        <v>4948</v>
      </c>
      <c r="J290" s="239" t="s">
        <v>1646</v>
      </c>
      <c r="K290" s="239" t="s">
        <v>4949</v>
      </c>
      <c r="L290" s="239" t="s">
        <v>1668</v>
      </c>
      <c r="M290" s="239" t="s">
        <v>4946</v>
      </c>
      <c r="N290" s="239" t="s">
        <v>4950</v>
      </c>
      <c r="O290" s="239" t="s">
        <v>344</v>
      </c>
      <c r="P290" s="239" t="s">
        <v>4951</v>
      </c>
      <c r="Q290" s="239" t="s">
        <v>1651</v>
      </c>
      <c r="R290" s="242"/>
      <c r="S290" s="243" t="s">
        <v>4952</v>
      </c>
      <c r="T290" s="239" t="s">
        <v>4953</v>
      </c>
      <c r="U290" s="239" t="s">
        <v>1662</v>
      </c>
      <c r="V290" s="239" t="s">
        <v>4954</v>
      </c>
      <c r="W290" s="239" t="s">
        <v>1790</v>
      </c>
      <c r="X290" s="239" t="s">
        <v>4955</v>
      </c>
      <c r="Y290" s="244" t="s">
        <v>1866</v>
      </c>
      <c r="Z290" s="244">
        <v>31.0</v>
      </c>
      <c r="AA290" s="257">
        <f t="shared" si="25"/>
        <v>31</v>
      </c>
      <c r="AB290" s="242"/>
      <c r="AC290" s="242"/>
      <c r="AD290" s="242"/>
      <c r="AE290" s="242"/>
      <c r="AF290" s="242"/>
      <c r="AG290" s="242"/>
      <c r="AH290" s="242"/>
      <c r="AI290" s="242"/>
      <c r="AJ290" s="242"/>
      <c r="AK290" s="242"/>
      <c r="AL290" s="242"/>
      <c r="AM290" s="242"/>
      <c r="AN290" s="246"/>
      <c r="AO290" s="246"/>
      <c r="AP290" s="246"/>
      <c r="AQ290" s="246"/>
      <c r="AR290" s="246"/>
      <c r="AS290" s="246"/>
      <c r="AT290" s="246"/>
      <c r="AU290" s="246"/>
    </row>
    <row r="291">
      <c r="A291" s="238"/>
      <c r="B291" s="239">
        <v>4.4174292E7</v>
      </c>
      <c r="C291" s="240">
        <v>44968.46132869213</v>
      </c>
      <c r="D291" s="239" t="s">
        <v>4956</v>
      </c>
      <c r="E291" s="239" t="s">
        <v>4957</v>
      </c>
      <c r="F291" s="241">
        <v>37316.0</v>
      </c>
      <c r="G291" s="239" t="s">
        <v>391</v>
      </c>
      <c r="H291" s="239" t="s">
        <v>4171</v>
      </c>
      <c r="I291" s="239" t="s">
        <v>4958</v>
      </c>
      <c r="J291" s="239" t="s">
        <v>1620</v>
      </c>
      <c r="K291" s="239" t="s">
        <v>4959</v>
      </c>
      <c r="L291" s="239" t="s">
        <v>1634</v>
      </c>
      <c r="M291" s="239" t="s">
        <v>4956</v>
      </c>
      <c r="N291" s="239" t="s">
        <v>4960</v>
      </c>
      <c r="O291" s="239" t="s">
        <v>344</v>
      </c>
      <c r="P291" s="239" t="s">
        <v>4961</v>
      </c>
      <c r="Q291" s="239" t="s">
        <v>1745</v>
      </c>
      <c r="R291" s="239" t="s">
        <v>4962</v>
      </c>
      <c r="S291" s="243" t="s">
        <v>4963</v>
      </c>
      <c r="T291" s="239" t="s">
        <v>1661</v>
      </c>
      <c r="U291" s="239" t="s">
        <v>1662</v>
      </c>
      <c r="V291" s="239" t="s">
        <v>4964</v>
      </c>
      <c r="W291" s="239" t="s">
        <v>1723</v>
      </c>
      <c r="X291" s="239" t="s">
        <v>4965</v>
      </c>
      <c r="Y291" s="244" t="s">
        <v>1745</v>
      </c>
      <c r="Z291" s="244">
        <v>20.0</v>
      </c>
      <c r="AA291" s="257">
        <f t="shared" si="25"/>
        <v>21</v>
      </c>
      <c r="AB291" s="239" t="s">
        <v>3942</v>
      </c>
      <c r="AC291" s="242"/>
      <c r="AD291" s="242"/>
      <c r="AE291" s="242"/>
      <c r="AF291" s="242"/>
      <c r="AG291" s="242"/>
      <c r="AH291" s="242"/>
      <c r="AI291" s="242"/>
      <c r="AJ291" s="242"/>
      <c r="AK291" s="242"/>
      <c r="AL291" s="242"/>
      <c r="AM291" s="242"/>
      <c r="AN291" s="246"/>
      <c r="AO291" s="246"/>
      <c r="AP291" s="246"/>
      <c r="AQ291" s="246"/>
      <c r="AR291" s="246"/>
      <c r="AS291" s="246"/>
      <c r="AT291" s="246"/>
      <c r="AU291" s="246"/>
    </row>
    <row r="292">
      <c r="A292" s="238"/>
      <c r="B292" s="239">
        <v>3.4374945E7</v>
      </c>
      <c r="C292" s="240">
        <v>44972.482566770836</v>
      </c>
      <c r="D292" s="239" t="s">
        <v>4966</v>
      </c>
      <c r="E292" s="239" t="s">
        <v>4967</v>
      </c>
      <c r="F292" s="241">
        <v>32535.0</v>
      </c>
      <c r="G292" s="239" t="s">
        <v>391</v>
      </c>
      <c r="H292" s="239" t="s">
        <v>4968</v>
      </c>
      <c r="I292" s="239" t="s">
        <v>4969</v>
      </c>
      <c r="J292" s="239" t="s">
        <v>1620</v>
      </c>
      <c r="K292" s="239" t="s">
        <v>4970</v>
      </c>
      <c r="L292" s="239" t="s">
        <v>1634</v>
      </c>
      <c r="M292" s="239" t="s">
        <v>4971</v>
      </c>
      <c r="N292" s="239" t="s">
        <v>4972</v>
      </c>
      <c r="O292" s="239" t="s">
        <v>158</v>
      </c>
      <c r="P292" s="239" t="s">
        <v>4973</v>
      </c>
      <c r="Q292" s="239" t="s">
        <v>1866</v>
      </c>
      <c r="R292" s="242"/>
      <c r="S292" s="247" t="s">
        <v>4974</v>
      </c>
      <c r="T292" s="239" t="s">
        <v>4975</v>
      </c>
      <c r="U292" s="239" t="s">
        <v>1662</v>
      </c>
      <c r="V292" s="239" t="s">
        <v>4976</v>
      </c>
      <c r="W292" s="239" t="s">
        <v>1790</v>
      </c>
      <c r="X292" s="239">
        <v>1.154548857E9</v>
      </c>
      <c r="Y292" s="244" t="s">
        <v>4977</v>
      </c>
      <c r="Z292" s="244">
        <v>34.0</v>
      </c>
      <c r="AA292" s="257">
        <f t="shared" si="25"/>
        <v>34</v>
      </c>
      <c r="AB292" s="239" t="s">
        <v>4978</v>
      </c>
      <c r="AC292" s="242"/>
      <c r="AD292" s="242"/>
      <c r="AE292" s="242"/>
      <c r="AF292" s="242"/>
      <c r="AG292" s="242"/>
      <c r="AH292" s="242"/>
      <c r="AI292" s="242"/>
      <c r="AJ292" s="242"/>
      <c r="AK292" s="242"/>
      <c r="AL292" s="242"/>
      <c r="AM292" s="242"/>
      <c r="AN292" s="246"/>
      <c r="AO292" s="246"/>
      <c r="AP292" s="246"/>
      <c r="AQ292" s="246"/>
      <c r="AR292" s="246"/>
      <c r="AS292" s="246"/>
      <c r="AT292" s="246"/>
      <c r="AU292" s="246"/>
    </row>
    <row r="293">
      <c r="A293" s="238"/>
      <c r="B293" s="239">
        <v>3.8893338E7</v>
      </c>
      <c r="C293" s="240">
        <v>44972.71513444444</v>
      </c>
      <c r="D293" s="239" t="s">
        <v>4979</v>
      </c>
      <c r="E293" s="239" t="s">
        <v>4980</v>
      </c>
      <c r="F293" s="241">
        <v>34807.0</v>
      </c>
      <c r="G293" s="239" t="s">
        <v>674</v>
      </c>
      <c r="H293" s="239" t="s">
        <v>1618</v>
      </c>
      <c r="I293" s="239" t="s">
        <v>4981</v>
      </c>
      <c r="J293" s="239" t="s">
        <v>1620</v>
      </c>
      <c r="K293" s="239" t="s">
        <v>1877</v>
      </c>
      <c r="L293" s="239" t="s">
        <v>1634</v>
      </c>
      <c r="M293" s="239" t="s">
        <v>4979</v>
      </c>
      <c r="N293" s="239" t="s">
        <v>4982</v>
      </c>
      <c r="O293" s="239" t="s">
        <v>344</v>
      </c>
      <c r="P293" s="239" t="s">
        <v>4983</v>
      </c>
      <c r="Q293" s="239" t="s">
        <v>1637</v>
      </c>
      <c r="R293" s="242"/>
      <c r="S293" s="243" t="s">
        <v>4984</v>
      </c>
      <c r="T293" s="239" t="s">
        <v>4985</v>
      </c>
      <c r="U293" s="239" t="s">
        <v>4986</v>
      </c>
      <c r="V293" s="239" t="s">
        <v>4987</v>
      </c>
      <c r="W293" s="239" t="s">
        <v>2032</v>
      </c>
      <c r="X293" s="239" t="s">
        <v>4988</v>
      </c>
      <c r="Y293" s="244" t="s">
        <v>1792</v>
      </c>
      <c r="Z293" s="244">
        <v>27.0</v>
      </c>
      <c r="AA293" s="257">
        <f t="shared" si="25"/>
        <v>28</v>
      </c>
      <c r="AB293" s="242"/>
      <c r="AC293" s="242"/>
      <c r="AD293" s="242"/>
      <c r="AE293" s="242"/>
      <c r="AF293" s="242"/>
      <c r="AG293" s="242"/>
      <c r="AH293" s="242"/>
      <c r="AI293" s="242"/>
      <c r="AJ293" s="242"/>
      <c r="AK293" s="242"/>
      <c r="AL293" s="242"/>
      <c r="AM293" s="242"/>
      <c r="AN293" s="246"/>
      <c r="AO293" s="246"/>
      <c r="AP293" s="246"/>
      <c r="AQ293" s="246"/>
      <c r="AR293" s="246"/>
      <c r="AS293" s="246"/>
      <c r="AT293" s="246"/>
      <c r="AU293" s="246"/>
    </row>
    <row r="294">
      <c r="A294" s="238"/>
      <c r="B294" s="239" t="s">
        <v>353</v>
      </c>
      <c r="C294" s="240">
        <v>44978.47924672454</v>
      </c>
      <c r="D294" s="239" t="s">
        <v>4989</v>
      </c>
      <c r="E294" s="239" t="s">
        <v>4990</v>
      </c>
      <c r="F294" s="241">
        <v>38729.0</v>
      </c>
      <c r="G294" s="239" t="s">
        <v>391</v>
      </c>
      <c r="H294" s="239" t="s">
        <v>4991</v>
      </c>
      <c r="I294" s="239" t="s">
        <v>4992</v>
      </c>
      <c r="J294" s="239" t="s">
        <v>1646</v>
      </c>
      <c r="K294" s="239" t="s">
        <v>4993</v>
      </c>
      <c r="L294" s="239" t="s">
        <v>1680</v>
      </c>
      <c r="M294" s="239" t="s">
        <v>4989</v>
      </c>
      <c r="N294" s="239" t="s">
        <v>4994</v>
      </c>
      <c r="O294" s="239" t="s">
        <v>344</v>
      </c>
      <c r="P294" s="239" t="s">
        <v>1651</v>
      </c>
      <c r="Q294" s="239" t="s">
        <v>1651</v>
      </c>
      <c r="R294" s="242"/>
      <c r="S294" s="243" t="s">
        <v>4995</v>
      </c>
      <c r="T294" s="239" t="s">
        <v>4996</v>
      </c>
      <c r="U294" s="239" t="s">
        <v>4997</v>
      </c>
      <c r="V294" s="239" t="s">
        <v>4998</v>
      </c>
      <c r="W294" s="239" t="s">
        <v>1708</v>
      </c>
      <c r="X294" s="239" t="s">
        <v>4999</v>
      </c>
      <c r="Y294" s="244" t="s">
        <v>1943</v>
      </c>
      <c r="Z294" s="244">
        <v>17.0</v>
      </c>
      <c r="AA294" s="257">
        <f t="shared" si="25"/>
        <v>17</v>
      </c>
      <c r="AB294" s="242"/>
      <c r="AC294" s="242"/>
      <c r="AD294" s="242"/>
      <c r="AE294" s="242"/>
      <c r="AF294" s="242"/>
      <c r="AG294" s="242"/>
      <c r="AH294" s="242"/>
      <c r="AI294" s="242"/>
      <c r="AJ294" s="242"/>
      <c r="AK294" s="242"/>
      <c r="AL294" s="242"/>
      <c r="AM294" s="242"/>
      <c r="AN294" s="246"/>
      <c r="AO294" s="246"/>
      <c r="AP294" s="246"/>
      <c r="AQ294" s="246"/>
      <c r="AR294" s="246"/>
      <c r="AS294" s="246"/>
      <c r="AT294" s="246"/>
      <c r="AU294" s="246"/>
    </row>
    <row r="295">
      <c r="A295" s="238"/>
      <c r="B295" s="239">
        <v>4.262219E7</v>
      </c>
      <c r="C295" s="240">
        <v>44979.00138780093</v>
      </c>
      <c r="D295" s="239" t="s">
        <v>5000</v>
      </c>
      <c r="E295" s="239" t="s">
        <v>5001</v>
      </c>
      <c r="F295" s="241">
        <v>36642.0</v>
      </c>
      <c r="G295" s="239" t="s">
        <v>391</v>
      </c>
      <c r="H295" s="239" t="s">
        <v>5002</v>
      </c>
      <c r="I295" s="239" t="s">
        <v>5003</v>
      </c>
      <c r="J295" s="239" t="s">
        <v>3016</v>
      </c>
      <c r="K295" s="239" t="s">
        <v>5004</v>
      </c>
      <c r="L295" s="239" t="s">
        <v>1634</v>
      </c>
      <c r="M295" s="239" t="s">
        <v>5005</v>
      </c>
      <c r="N295" s="239" t="s">
        <v>5006</v>
      </c>
      <c r="O295" s="239" t="s">
        <v>57</v>
      </c>
      <c r="P295" s="239" t="s">
        <v>5007</v>
      </c>
      <c r="Q295" s="239" t="s">
        <v>1651</v>
      </c>
      <c r="R295" s="242"/>
      <c r="S295" s="243" t="s">
        <v>5008</v>
      </c>
      <c r="T295" s="239" t="s">
        <v>5009</v>
      </c>
      <c r="U295" s="239" t="s">
        <v>1662</v>
      </c>
      <c r="V295" s="239" t="s">
        <v>5010</v>
      </c>
      <c r="W295" s="239" t="s">
        <v>1708</v>
      </c>
      <c r="X295" s="239" t="s">
        <v>5011</v>
      </c>
      <c r="Y295" s="244" t="s">
        <v>1943</v>
      </c>
      <c r="Z295" s="244">
        <v>22.0</v>
      </c>
      <c r="AA295" s="257">
        <f t="shared" si="25"/>
        <v>23</v>
      </c>
      <c r="AB295" s="239" t="s">
        <v>4866</v>
      </c>
      <c r="AC295" s="242"/>
      <c r="AD295" s="242"/>
      <c r="AE295" s="242"/>
      <c r="AF295" s="242"/>
      <c r="AG295" s="242"/>
      <c r="AH295" s="242"/>
      <c r="AI295" s="242"/>
      <c r="AJ295" s="242"/>
      <c r="AK295" s="242"/>
      <c r="AL295" s="242"/>
      <c r="AM295" s="242"/>
      <c r="AN295" s="246"/>
      <c r="AO295" s="246"/>
      <c r="AP295" s="246"/>
      <c r="AQ295" s="246"/>
      <c r="AR295" s="246"/>
      <c r="AS295" s="246"/>
      <c r="AT295" s="246"/>
      <c r="AU295" s="246"/>
    </row>
    <row r="296">
      <c r="A296" s="238"/>
      <c r="B296" s="239">
        <v>4.5253282E7</v>
      </c>
      <c r="C296" s="240">
        <v>44979.60788732639</v>
      </c>
      <c r="D296" s="239" t="s">
        <v>5012</v>
      </c>
      <c r="E296" s="239" t="s">
        <v>5013</v>
      </c>
      <c r="F296" s="241">
        <v>38000.0</v>
      </c>
      <c r="G296" s="239" t="s">
        <v>1677</v>
      </c>
      <c r="H296" s="239" t="s">
        <v>5014</v>
      </c>
      <c r="I296" s="239" t="s">
        <v>5015</v>
      </c>
      <c r="J296" s="239" t="s">
        <v>1620</v>
      </c>
      <c r="K296" s="239" t="s">
        <v>5016</v>
      </c>
      <c r="L296" s="239" t="s">
        <v>1634</v>
      </c>
      <c r="M296" s="239" t="s">
        <v>5017</v>
      </c>
      <c r="N296" s="239" t="s">
        <v>5018</v>
      </c>
      <c r="O296" s="239" t="s">
        <v>344</v>
      </c>
      <c r="P296" s="239" t="s">
        <v>5019</v>
      </c>
      <c r="Q296" s="239" t="s">
        <v>5019</v>
      </c>
      <c r="R296" s="242"/>
      <c r="S296" s="243" t="s">
        <v>5020</v>
      </c>
      <c r="T296" s="239" t="s">
        <v>2438</v>
      </c>
      <c r="U296" s="239" t="s">
        <v>1662</v>
      </c>
      <c r="V296" s="239" t="s">
        <v>5021</v>
      </c>
      <c r="W296" s="239" t="s">
        <v>1831</v>
      </c>
      <c r="X296" s="239" t="s">
        <v>5022</v>
      </c>
      <c r="Y296" s="244" t="s">
        <v>5023</v>
      </c>
      <c r="Z296" s="244">
        <v>19.0</v>
      </c>
      <c r="AA296" s="257">
        <f t="shared" si="25"/>
        <v>19</v>
      </c>
      <c r="AB296" s="239" t="s">
        <v>4856</v>
      </c>
      <c r="AC296" s="242"/>
      <c r="AD296" s="242"/>
      <c r="AE296" s="242"/>
      <c r="AF296" s="242"/>
      <c r="AG296" s="242"/>
      <c r="AH296" s="242"/>
      <c r="AI296" s="242"/>
      <c r="AJ296" s="242"/>
      <c r="AK296" s="242"/>
      <c r="AL296" s="242"/>
      <c r="AM296" s="242"/>
      <c r="AN296" s="246"/>
      <c r="AO296" s="246"/>
      <c r="AP296" s="246"/>
      <c r="AQ296" s="246"/>
      <c r="AR296" s="246"/>
      <c r="AS296" s="246"/>
      <c r="AT296" s="246"/>
      <c r="AU296" s="246"/>
    </row>
    <row r="297">
      <c r="A297" s="238"/>
      <c r="B297" s="239">
        <v>3.7989368E7</v>
      </c>
      <c r="C297" s="240">
        <v>44980.58410046296</v>
      </c>
      <c r="D297" s="239" t="s">
        <v>5024</v>
      </c>
      <c r="E297" s="239" t="s">
        <v>5025</v>
      </c>
      <c r="F297" s="241">
        <v>34342.0</v>
      </c>
      <c r="G297" s="239" t="s">
        <v>1740</v>
      </c>
      <c r="H297" s="239" t="s">
        <v>5026</v>
      </c>
      <c r="I297" s="239">
        <v>1.127653713E9</v>
      </c>
      <c r="J297" s="239" t="s">
        <v>1646</v>
      </c>
      <c r="K297" s="239" t="s">
        <v>5027</v>
      </c>
      <c r="L297" s="239" t="s">
        <v>1634</v>
      </c>
      <c r="M297" s="239" t="s">
        <v>5024</v>
      </c>
      <c r="N297" s="239" t="s">
        <v>5028</v>
      </c>
      <c r="O297" s="239" t="s">
        <v>57</v>
      </c>
      <c r="P297" s="239" t="s">
        <v>1637</v>
      </c>
      <c r="Q297" s="239" t="s">
        <v>1637</v>
      </c>
      <c r="R297" s="239" t="s">
        <v>5029</v>
      </c>
      <c r="S297" s="243" t="s">
        <v>5030</v>
      </c>
      <c r="T297" s="239" t="s">
        <v>5031</v>
      </c>
      <c r="U297" s="239" t="s">
        <v>3093</v>
      </c>
      <c r="V297" s="239" t="s">
        <v>5032</v>
      </c>
      <c r="W297" s="239" t="s">
        <v>1897</v>
      </c>
      <c r="X297" s="239">
        <v>1.151225094E9</v>
      </c>
      <c r="Y297" s="244" t="s">
        <v>1637</v>
      </c>
      <c r="Z297" s="244">
        <v>29.0</v>
      </c>
      <c r="AA297" s="257">
        <f t="shared" si="25"/>
        <v>29</v>
      </c>
      <c r="AB297" s="239" t="s">
        <v>4878</v>
      </c>
      <c r="AC297" s="242"/>
      <c r="AD297" s="242"/>
      <c r="AE297" s="242"/>
      <c r="AF297" s="242"/>
      <c r="AG297" s="242"/>
      <c r="AH297" s="242"/>
      <c r="AI297" s="242"/>
      <c r="AJ297" s="242"/>
      <c r="AK297" s="242"/>
      <c r="AL297" s="242"/>
      <c r="AM297" s="242"/>
      <c r="AN297" s="246"/>
      <c r="AO297" s="246"/>
      <c r="AP297" s="246"/>
      <c r="AQ297" s="246"/>
      <c r="AR297" s="246"/>
      <c r="AS297" s="246"/>
      <c r="AT297" s="246"/>
      <c r="AU297" s="246"/>
    </row>
    <row r="298">
      <c r="A298" s="238"/>
      <c r="B298" s="239">
        <v>4.5421802E7</v>
      </c>
      <c r="C298" s="240">
        <v>44984.79592833333</v>
      </c>
      <c r="D298" s="239" t="s">
        <v>5033</v>
      </c>
      <c r="E298" s="239" t="s">
        <v>5034</v>
      </c>
      <c r="F298" s="241">
        <v>38015.0</v>
      </c>
      <c r="G298" s="239" t="s">
        <v>391</v>
      </c>
      <c r="H298" s="239" t="s">
        <v>5035</v>
      </c>
      <c r="I298" s="239" t="s">
        <v>5036</v>
      </c>
      <c r="J298" s="239" t="s">
        <v>1620</v>
      </c>
      <c r="K298" s="239" t="s">
        <v>5037</v>
      </c>
      <c r="L298" s="239" t="s">
        <v>1634</v>
      </c>
      <c r="M298" s="239" t="s">
        <v>5038</v>
      </c>
      <c r="N298" s="239" t="s">
        <v>5039</v>
      </c>
      <c r="O298" s="239" t="s">
        <v>344</v>
      </c>
      <c r="P298" s="239" t="s">
        <v>5040</v>
      </c>
      <c r="Q298" s="239" t="s">
        <v>1651</v>
      </c>
      <c r="R298" s="242"/>
      <c r="S298" s="243" t="s">
        <v>5041</v>
      </c>
      <c r="T298" s="239" t="s">
        <v>5042</v>
      </c>
      <c r="U298" s="239" t="s">
        <v>5043</v>
      </c>
      <c r="V298" s="239" t="s">
        <v>5044</v>
      </c>
      <c r="W298" s="239" t="s">
        <v>1803</v>
      </c>
      <c r="X298" s="239" t="s">
        <v>5045</v>
      </c>
      <c r="Y298" s="244" t="s">
        <v>5046</v>
      </c>
      <c r="Z298" s="244">
        <v>19.0</v>
      </c>
      <c r="AA298" s="257">
        <f t="shared" si="25"/>
        <v>19</v>
      </c>
      <c r="AB298" s="242"/>
      <c r="AC298" s="242"/>
      <c r="AD298" s="242"/>
      <c r="AE298" s="242"/>
      <c r="AF298" s="242"/>
      <c r="AG298" s="242"/>
      <c r="AH298" s="242"/>
      <c r="AI298" s="242"/>
      <c r="AJ298" s="242"/>
      <c r="AK298" s="242"/>
      <c r="AL298" s="242"/>
      <c r="AM298" s="242"/>
      <c r="AN298" s="246"/>
      <c r="AO298" s="246"/>
      <c r="AP298" s="246"/>
      <c r="AQ298" s="246"/>
      <c r="AR298" s="246"/>
      <c r="AS298" s="246"/>
      <c r="AT298" s="246"/>
      <c r="AU298" s="246"/>
    </row>
    <row r="299">
      <c r="A299" s="248"/>
      <c r="B299" s="249">
        <v>2.1439945E7</v>
      </c>
      <c r="C299" s="250">
        <v>44988.46454105324</v>
      </c>
      <c r="D299" s="249" t="s">
        <v>5047</v>
      </c>
      <c r="E299" s="249" t="s">
        <v>5048</v>
      </c>
      <c r="F299" s="251">
        <v>25620.0</v>
      </c>
      <c r="G299" s="249" t="s">
        <v>674</v>
      </c>
      <c r="H299" s="249" t="s">
        <v>1678</v>
      </c>
      <c r="I299" s="260" t="s">
        <v>5049</v>
      </c>
      <c r="J299" s="249" t="s">
        <v>1620</v>
      </c>
      <c r="K299" s="249" t="s">
        <v>5050</v>
      </c>
      <c r="L299" s="249" t="s">
        <v>1634</v>
      </c>
      <c r="M299" s="249" t="s">
        <v>5051</v>
      </c>
      <c r="N299" s="249" t="s">
        <v>5052</v>
      </c>
      <c r="O299" s="249" t="s">
        <v>158</v>
      </c>
      <c r="P299" s="249" t="s">
        <v>5053</v>
      </c>
      <c r="Q299" s="249" t="s">
        <v>5054</v>
      </c>
      <c r="R299" s="249" t="s">
        <v>5055</v>
      </c>
      <c r="S299" s="252" t="s">
        <v>5056</v>
      </c>
      <c r="T299" s="249" t="s">
        <v>5057</v>
      </c>
      <c r="U299" s="249" t="s">
        <v>5058</v>
      </c>
      <c r="V299" s="249" t="s">
        <v>5059</v>
      </c>
      <c r="W299" s="249" t="s">
        <v>5060</v>
      </c>
      <c r="X299" s="260" t="s">
        <v>5061</v>
      </c>
      <c r="Y299" s="253" t="s">
        <v>5062</v>
      </c>
      <c r="Z299" s="253">
        <v>53.0</v>
      </c>
      <c r="AA299" s="257">
        <f t="shared" si="25"/>
        <v>53</v>
      </c>
      <c r="AB299" s="254"/>
      <c r="AC299" s="254"/>
      <c r="AD299" s="254"/>
      <c r="AE299" s="254"/>
      <c r="AF299" s="254"/>
      <c r="AG299" s="254"/>
      <c r="AH299" s="254"/>
      <c r="AI299" s="254"/>
      <c r="AJ299" s="254"/>
      <c r="AK299" s="254"/>
      <c r="AL299" s="254"/>
      <c r="AM299" s="254"/>
      <c r="AN299" s="255"/>
      <c r="AO299" s="255"/>
      <c r="AP299" s="255"/>
      <c r="AQ299" s="255"/>
      <c r="AR299" s="255"/>
      <c r="AS299" s="255"/>
      <c r="AT299" s="255"/>
      <c r="AU299" s="255"/>
    </row>
    <row r="300">
      <c r="A300" s="261"/>
      <c r="B300" s="262">
        <v>4.3909192E7</v>
      </c>
      <c r="C300" s="240">
        <v>44990.62102924769</v>
      </c>
      <c r="D300" s="239" t="s">
        <v>5063</v>
      </c>
      <c r="E300" s="239" t="s">
        <v>5064</v>
      </c>
      <c r="F300" s="241">
        <v>37433.0</v>
      </c>
      <c r="G300" s="239" t="s">
        <v>5065</v>
      </c>
      <c r="H300" s="239" t="s">
        <v>5066</v>
      </c>
      <c r="I300" s="239" t="s">
        <v>5067</v>
      </c>
      <c r="J300" s="239" t="s">
        <v>1620</v>
      </c>
      <c r="K300" s="239" t="s">
        <v>5068</v>
      </c>
      <c r="L300" s="239" t="s">
        <v>1668</v>
      </c>
      <c r="M300" s="239" t="s">
        <v>5069</v>
      </c>
      <c r="N300" s="239" t="s">
        <v>5070</v>
      </c>
      <c r="O300" s="239" t="s">
        <v>158</v>
      </c>
      <c r="P300" s="239" t="s">
        <v>1637</v>
      </c>
      <c r="Q300" s="239" t="s">
        <v>1637</v>
      </c>
      <c r="R300" s="239" t="s">
        <v>5071</v>
      </c>
      <c r="S300" s="243" t="s">
        <v>5072</v>
      </c>
      <c r="T300" s="239" t="s">
        <v>5073</v>
      </c>
      <c r="U300" s="239" t="s">
        <v>5074</v>
      </c>
      <c r="V300" s="239" t="s">
        <v>5075</v>
      </c>
      <c r="W300" s="239" t="s">
        <v>5076</v>
      </c>
      <c r="X300" s="239" t="s">
        <v>5077</v>
      </c>
      <c r="Y300" s="244" t="s">
        <v>1637</v>
      </c>
      <c r="Z300" s="244">
        <v>20.0</v>
      </c>
      <c r="AA300" s="257">
        <f t="shared" si="25"/>
        <v>21</v>
      </c>
      <c r="AB300" s="239" t="s">
        <v>5078</v>
      </c>
      <c r="AC300" s="242"/>
      <c r="AD300" s="242"/>
      <c r="AE300" s="242"/>
      <c r="AF300" s="242"/>
      <c r="AG300" s="242"/>
      <c r="AH300" s="242"/>
      <c r="AI300" s="242"/>
      <c r="AJ300" s="242"/>
      <c r="AK300" s="242"/>
      <c r="AL300" s="242"/>
      <c r="AM300" s="242"/>
      <c r="AN300" s="246"/>
      <c r="AO300" s="246"/>
      <c r="AP300" s="246"/>
      <c r="AQ300" s="246"/>
      <c r="AR300" s="246"/>
      <c r="AS300" s="246"/>
      <c r="AT300" s="246"/>
      <c r="AU300" s="246"/>
    </row>
    <row r="301">
      <c r="A301" s="248"/>
      <c r="B301" s="249">
        <v>4.4110019E7</v>
      </c>
      <c r="C301" s="250">
        <v>44998.95631545139</v>
      </c>
      <c r="D301" s="249" t="s">
        <v>5079</v>
      </c>
      <c r="E301" s="249" t="s">
        <v>5080</v>
      </c>
      <c r="F301" s="251">
        <v>37339.0</v>
      </c>
      <c r="G301" s="249" t="s">
        <v>2021</v>
      </c>
      <c r="H301" s="249" t="s">
        <v>5081</v>
      </c>
      <c r="I301" s="249" t="s">
        <v>5082</v>
      </c>
      <c r="J301" s="249" t="s">
        <v>1620</v>
      </c>
      <c r="K301" s="249" t="s">
        <v>5083</v>
      </c>
      <c r="L301" s="249" t="s">
        <v>5084</v>
      </c>
      <c r="M301" s="249" t="s">
        <v>5085</v>
      </c>
      <c r="N301" s="249" t="s">
        <v>5086</v>
      </c>
      <c r="O301" s="249" t="s">
        <v>158</v>
      </c>
      <c r="P301" s="249" t="s">
        <v>5087</v>
      </c>
      <c r="Q301" s="249" t="s">
        <v>1866</v>
      </c>
      <c r="R301" s="254"/>
      <c r="S301" s="256" t="s">
        <v>5088</v>
      </c>
      <c r="T301" s="249" t="s">
        <v>5089</v>
      </c>
      <c r="U301" s="249" t="s">
        <v>1662</v>
      </c>
      <c r="V301" s="249" t="s">
        <v>5090</v>
      </c>
      <c r="W301" s="249" t="s">
        <v>5091</v>
      </c>
      <c r="X301" s="249" t="s">
        <v>5091</v>
      </c>
      <c r="Y301" s="253" t="s">
        <v>2575</v>
      </c>
      <c r="Z301" s="253">
        <v>20.0</v>
      </c>
      <c r="AA301" s="257">
        <f t="shared" si="25"/>
        <v>21</v>
      </c>
      <c r="AB301" s="253"/>
      <c r="AC301" s="254"/>
      <c r="AD301" s="254"/>
      <c r="AE301" s="254"/>
      <c r="AF301" s="254"/>
      <c r="AG301" s="254"/>
      <c r="AH301" s="254"/>
      <c r="AI301" s="254"/>
      <c r="AJ301" s="254"/>
      <c r="AK301" s="254"/>
      <c r="AL301" s="254"/>
      <c r="AM301" s="254"/>
      <c r="AN301" s="255"/>
      <c r="AO301" s="255"/>
      <c r="AP301" s="255"/>
      <c r="AQ301" s="255"/>
      <c r="AR301" s="255"/>
      <c r="AS301" s="255"/>
      <c r="AT301" s="255"/>
      <c r="AU301" s="255"/>
    </row>
    <row r="302">
      <c r="A302" s="248"/>
      <c r="B302" s="249">
        <v>4.5689874E7</v>
      </c>
      <c r="C302" s="250">
        <v>44999.59824010417</v>
      </c>
      <c r="D302" s="249" t="s">
        <v>5092</v>
      </c>
      <c r="E302" s="249" t="s">
        <v>5093</v>
      </c>
      <c r="F302" s="251">
        <v>38092.0</v>
      </c>
      <c r="G302" s="249" t="s">
        <v>2021</v>
      </c>
      <c r="H302" s="249" t="s">
        <v>5094</v>
      </c>
      <c r="I302" s="249" t="s">
        <v>5095</v>
      </c>
      <c r="J302" s="249" t="s">
        <v>3016</v>
      </c>
      <c r="K302" s="249" t="s">
        <v>5096</v>
      </c>
      <c r="L302" s="249" t="s">
        <v>1622</v>
      </c>
      <c r="M302" s="249" t="s">
        <v>5092</v>
      </c>
      <c r="N302" s="249" t="s">
        <v>5097</v>
      </c>
      <c r="O302" s="249" t="s">
        <v>344</v>
      </c>
      <c r="P302" s="249" t="s">
        <v>5098</v>
      </c>
      <c r="Q302" s="249" t="s">
        <v>1637</v>
      </c>
      <c r="R302" s="254"/>
      <c r="S302" s="252" t="s">
        <v>5099</v>
      </c>
      <c r="T302" s="249" t="s">
        <v>5100</v>
      </c>
      <c r="U302" s="249" t="s">
        <v>1662</v>
      </c>
      <c r="V302" s="249" t="s">
        <v>5101</v>
      </c>
      <c r="W302" s="249" t="s">
        <v>3108</v>
      </c>
      <c r="X302" s="249" t="s">
        <v>5102</v>
      </c>
      <c r="Y302" s="253" t="s">
        <v>5103</v>
      </c>
      <c r="Z302" s="253">
        <v>18.0</v>
      </c>
      <c r="AA302" s="257">
        <f t="shared" si="25"/>
        <v>19</v>
      </c>
      <c r="AB302" s="254"/>
      <c r="AC302" s="254"/>
      <c r="AD302" s="254"/>
      <c r="AE302" s="254"/>
      <c r="AF302" s="254"/>
      <c r="AG302" s="254"/>
      <c r="AH302" s="254"/>
      <c r="AI302" s="254"/>
      <c r="AJ302" s="254"/>
      <c r="AK302" s="254"/>
      <c r="AL302" s="254"/>
      <c r="AM302" s="254"/>
      <c r="AN302" s="255"/>
      <c r="AO302" s="255"/>
      <c r="AP302" s="255"/>
      <c r="AQ302" s="255"/>
      <c r="AR302" s="255"/>
      <c r="AS302" s="255"/>
      <c r="AT302" s="255"/>
      <c r="AU302" s="255"/>
    </row>
    <row r="303">
      <c r="A303" s="248"/>
      <c r="B303" s="249">
        <v>4.2192896E7</v>
      </c>
      <c r="C303" s="250">
        <v>45000.093548854165</v>
      </c>
      <c r="D303" s="249" t="s">
        <v>5104</v>
      </c>
      <c r="E303" s="249" t="s">
        <v>5105</v>
      </c>
      <c r="F303" s="251">
        <v>36449.0</v>
      </c>
      <c r="G303" s="249" t="s">
        <v>2021</v>
      </c>
      <c r="H303" s="249" t="s">
        <v>5106</v>
      </c>
      <c r="I303" s="249" t="s">
        <v>5107</v>
      </c>
      <c r="J303" s="249" t="s">
        <v>1620</v>
      </c>
      <c r="K303" s="249" t="s">
        <v>5108</v>
      </c>
      <c r="L303" s="249" t="s">
        <v>1668</v>
      </c>
      <c r="M303" s="249" t="s">
        <v>5109</v>
      </c>
      <c r="N303" s="249" t="s">
        <v>5110</v>
      </c>
      <c r="O303" s="249" t="s">
        <v>158</v>
      </c>
      <c r="P303" s="249" t="s">
        <v>5111</v>
      </c>
      <c r="Q303" s="249" t="s">
        <v>1651</v>
      </c>
      <c r="R303" s="254"/>
      <c r="S303" s="256" t="s">
        <v>5112</v>
      </c>
      <c r="T303" s="249" t="s">
        <v>1661</v>
      </c>
      <c r="U303" s="249" t="s">
        <v>1662</v>
      </c>
      <c r="V303" s="249" t="s">
        <v>5113</v>
      </c>
      <c r="W303" s="249" t="s">
        <v>1708</v>
      </c>
      <c r="X303" s="249" t="s">
        <v>5114</v>
      </c>
      <c r="Y303" s="253" t="s">
        <v>1737</v>
      </c>
      <c r="Z303" s="253">
        <v>23.0</v>
      </c>
      <c r="AA303" s="257">
        <f t="shared" si="25"/>
        <v>24</v>
      </c>
      <c r="AB303" s="253"/>
      <c r="AC303" s="254"/>
      <c r="AD303" s="254"/>
      <c r="AE303" s="254"/>
      <c r="AF303" s="254"/>
      <c r="AG303" s="254"/>
      <c r="AH303" s="254"/>
      <c r="AI303" s="254"/>
      <c r="AJ303" s="254"/>
      <c r="AK303" s="254"/>
      <c r="AL303" s="254"/>
      <c r="AM303" s="254"/>
      <c r="AN303" s="255"/>
      <c r="AO303" s="255"/>
      <c r="AP303" s="255"/>
      <c r="AQ303" s="255"/>
      <c r="AR303" s="255"/>
      <c r="AS303" s="255"/>
      <c r="AT303" s="255"/>
      <c r="AU303" s="255"/>
    </row>
    <row r="304">
      <c r="A304" s="248"/>
      <c r="B304" s="249">
        <v>3.8424403E7</v>
      </c>
      <c r="C304" s="250">
        <v>45001.493600428235</v>
      </c>
      <c r="D304" s="249" t="s">
        <v>5115</v>
      </c>
      <c r="E304" s="249" t="s">
        <v>5116</v>
      </c>
      <c r="F304" s="251">
        <v>34541.0</v>
      </c>
      <c r="G304" s="249" t="s">
        <v>2021</v>
      </c>
      <c r="H304" s="249" t="s">
        <v>5117</v>
      </c>
      <c r="I304" s="249" t="s">
        <v>5118</v>
      </c>
      <c r="J304" s="249" t="s">
        <v>1620</v>
      </c>
      <c r="K304" s="249" t="s">
        <v>5119</v>
      </c>
      <c r="L304" s="249" t="s">
        <v>1680</v>
      </c>
      <c r="M304" s="249" t="s">
        <v>5115</v>
      </c>
      <c r="N304" s="249" t="s">
        <v>5120</v>
      </c>
      <c r="O304" s="249" t="s">
        <v>344</v>
      </c>
      <c r="P304" s="249" t="s">
        <v>5121</v>
      </c>
      <c r="Q304" s="249" t="s">
        <v>1866</v>
      </c>
      <c r="R304" s="254"/>
      <c r="S304" s="252" t="s">
        <v>5122</v>
      </c>
      <c r="T304" s="249" t="s">
        <v>1661</v>
      </c>
      <c r="U304" s="249" t="s">
        <v>5123</v>
      </c>
      <c r="V304" s="249" t="s">
        <v>5124</v>
      </c>
      <c r="W304" s="249" t="s">
        <v>5125</v>
      </c>
      <c r="X304" s="249" t="s">
        <v>5126</v>
      </c>
      <c r="Y304" s="253" t="s">
        <v>1792</v>
      </c>
      <c r="Z304" s="253">
        <v>28.0</v>
      </c>
      <c r="AA304" s="257">
        <f t="shared" si="25"/>
        <v>29</v>
      </c>
      <c r="AB304" s="254"/>
      <c r="AC304" s="254"/>
      <c r="AD304" s="254"/>
      <c r="AE304" s="254"/>
      <c r="AF304" s="254"/>
      <c r="AG304" s="254"/>
      <c r="AH304" s="254"/>
      <c r="AI304" s="254"/>
      <c r="AJ304" s="254"/>
      <c r="AK304" s="254"/>
      <c r="AL304" s="254"/>
      <c r="AM304" s="254"/>
      <c r="AN304" s="255"/>
      <c r="AO304" s="255"/>
      <c r="AP304" s="255"/>
      <c r="AQ304" s="255"/>
      <c r="AR304" s="255"/>
      <c r="AS304" s="255"/>
      <c r="AT304" s="255"/>
      <c r="AU304" s="255"/>
    </row>
    <row r="305">
      <c r="A305" s="248"/>
      <c r="B305" s="249">
        <v>4.552222E7</v>
      </c>
      <c r="C305" s="250">
        <v>45001.55690101851</v>
      </c>
      <c r="D305" s="249" t="s">
        <v>5127</v>
      </c>
      <c r="E305" s="249" t="s">
        <v>5128</v>
      </c>
      <c r="F305" s="251">
        <v>38172.0</v>
      </c>
      <c r="G305" s="249" t="s">
        <v>391</v>
      </c>
      <c r="H305" s="249" t="s">
        <v>5129</v>
      </c>
      <c r="I305" s="249">
        <v>1.12338684E9</v>
      </c>
      <c r="J305" s="249" t="s">
        <v>1620</v>
      </c>
      <c r="K305" s="249" t="s">
        <v>5130</v>
      </c>
      <c r="L305" s="249" t="s">
        <v>5131</v>
      </c>
      <c r="M305" s="249" t="s">
        <v>5127</v>
      </c>
      <c r="N305" s="249" t="s">
        <v>5132</v>
      </c>
      <c r="O305" s="249" t="s">
        <v>57</v>
      </c>
      <c r="P305" s="249" t="s">
        <v>5133</v>
      </c>
      <c r="Q305" s="249" t="s">
        <v>1637</v>
      </c>
      <c r="R305" s="254"/>
      <c r="S305" s="256" t="s">
        <v>5134</v>
      </c>
      <c r="T305" s="249" t="s">
        <v>5135</v>
      </c>
      <c r="U305" s="249" t="s">
        <v>1662</v>
      </c>
      <c r="V305" s="249" t="s">
        <v>5136</v>
      </c>
      <c r="W305" s="249" t="s">
        <v>1708</v>
      </c>
      <c r="X305" s="249">
        <v>1.144060708E9</v>
      </c>
      <c r="Y305" s="253" t="s">
        <v>4056</v>
      </c>
      <c r="Z305" s="253">
        <v>18.0</v>
      </c>
      <c r="AA305" s="257">
        <f t="shared" si="25"/>
        <v>19</v>
      </c>
      <c r="AB305" s="249"/>
      <c r="AC305" s="254"/>
      <c r="AD305" s="254"/>
      <c r="AE305" s="254"/>
      <c r="AF305" s="254"/>
      <c r="AG305" s="254"/>
      <c r="AH305" s="254"/>
      <c r="AI305" s="254"/>
      <c r="AJ305" s="254"/>
      <c r="AK305" s="254"/>
      <c r="AL305" s="254"/>
      <c r="AM305" s="254"/>
      <c r="AN305" s="255"/>
      <c r="AO305" s="255"/>
      <c r="AP305" s="255"/>
      <c r="AQ305" s="255"/>
      <c r="AR305" s="255"/>
      <c r="AS305" s="255"/>
      <c r="AT305" s="255"/>
      <c r="AU305" s="255"/>
    </row>
    <row r="306">
      <c r="A306" s="238"/>
      <c r="B306" s="239">
        <v>3.9764479E7</v>
      </c>
      <c r="C306" s="240">
        <v>45001.75162364583</v>
      </c>
      <c r="D306" s="239" t="s">
        <v>5137</v>
      </c>
      <c r="E306" s="239" t="s">
        <v>5138</v>
      </c>
      <c r="F306" s="241">
        <v>35314.0</v>
      </c>
      <c r="G306" s="239" t="s">
        <v>391</v>
      </c>
      <c r="H306" s="239" t="s">
        <v>1678</v>
      </c>
      <c r="I306" s="239" t="s">
        <v>5139</v>
      </c>
      <c r="J306" s="239" t="s">
        <v>1620</v>
      </c>
      <c r="K306" s="239" t="s">
        <v>5140</v>
      </c>
      <c r="L306" s="239" t="s">
        <v>1680</v>
      </c>
      <c r="M306" s="239" t="s">
        <v>5137</v>
      </c>
      <c r="N306" s="239" t="s">
        <v>5141</v>
      </c>
      <c r="O306" s="239" t="s">
        <v>57</v>
      </c>
      <c r="P306" s="239" t="s">
        <v>5142</v>
      </c>
      <c r="Q306" s="239" t="s">
        <v>1637</v>
      </c>
      <c r="R306" s="242"/>
      <c r="S306" s="243" t="s">
        <v>5143</v>
      </c>
      <c r="T306" s="239" t="s">
        <v>1661</v>
      </c>
      <c r="U306" s="239" t="s">
        <v>1685</v>
      </c>
      <c r="V306" s="239" t="s">
        <v>5144</v>
      </c>
      <c r="W306" s="239" t="s">
        <v>2098</v>
      </c>
      <c r="X306" s="239" t="s">
        <v>5145</v>
      </c>
      <c r="Y306" s="244" t="s">
        <v>5146</v>
      </c>
      <c r="Z306" s="244">
        <v>26.0</v>
      </c>
      <c r="AA306" s="257">
        <f t="shared" si="25"/>
        <v>27</v>
      </c>
      <c r="AB306" s="253"/>
      <c r="AC306" s="242"/>
      <c r="AD306" s="242"/>
      <c r="AE306" s="242"/>
      <c r="AF306" s="242"/>
      <c r="AG306" s="242"/>
      <c r="AH306" s="242"/>
      <c r="AI306" s="242"/>
      <c r="AJ306" s="242"/>
      <c r="AK306" s="242"/>
      <c r="AL306" s="242"/>
      <c r="AM306" s="242"/>
      <c r="AN306" s="246"/>
      <c r="AO306" s="246"/>
      <c r="AP306" s="246"/>
      <c r="AQ306" s="246"/>
      <c r="AR306" s="246"/>
      <c r="AS306" s="246"/>
      <c r="AT306" s="246"/>
      <c r="AU306" s="246"/>
    </row>
    <row r="307">
      <c r="A307" s="248"/>
      <c r="B307" s="249">
        <v>3.9518461E7</v>
      </c>
      <c r="C307" s="250">
        <v>45002.686358611114</v>
      </c>
      <c r="D307" s="249" t="s">
        <v>5147</v>
      </c>
      <c r="E307" s="249" t="s">
        <v>5148</v>
      </c>
      <c r="F307" s="251">
        <v>35088.0</v>
      </c>
      <c r="G307" s="249" t="s">
        <v>674</v>
      </c>
      <c r="H307" s="249" t="s">
        <v>2141</v>
      </c>
      <c r="I307" s="249">
        <v>1.134873927E9</v>
      </c>
      <c r="J307" s="249" t="s">
        <v>1620</v>
      </c>
      <c r="K307" s="249" t="s">
        <v>5149</v>
      </c>
      <c r="L307" s="249" t="s">
        <v>1634</v>
      </c>
      <c r="M307" s="249" t="s">
        <v>5147</v>
      </c>
      <c r="N307" s="249" t="s">
        <v>5150</v>
      </c>
      <c r="O307" s="249" t="s">
        <v>282</v>
      </c>
      <c r="P307" s="249" t="s">
        <v>5151</v>
      </c>
      <c r="Q307" s="249" t="s">
        <v>5152</v>
      </c>
      <c r="R307" s="254"/>
      <c r="S307" s="252" t="s">
        <v>5153</v>
      </c>
      <c r="T307" s="249" t="s">
        <v>5154</v>
      </c>
      <c r="U307" s="249" t="s">
        <v>2264</v>
      </c>
      <c r="V307" s="249" t="s">
        <v>5155</v>
      </c>
      <c r="W307" s="249" t="s">
        <v>5156</v>
      </c>
      <c r="X307" s="249">
        <v>1.134873927E9</v>
      </c>
      <c r="Y307" s="253" t="s">
        <v>5157</v>
      </c>
      <c r="Z307" s="253">
        <v>27.0</v>
      </c>
      <c r="AA307" s="257">
        <f t="shared" si="25"/>
        <v>27</v>
      </c>
      <c r="AB307" s="254"/>
      <c r="AC307" s="254"/>
      <c r="AD307" s="254"/>
      <c r="AE307" s="254"/>
      <c r="AF307" s="254"/>
      <c r="AG307" s="254"/>
      <c r="AH307" s="254"/>
      <c r="AI307" s="254"/>
      <c r="AJ307" s="254"/>
      <c r="AK307" s="254"/>
      <c r="AL307" s="254"/>
      <c r="AM307" s="254"/>
      <c r="AN307" s="255"/>
      <c r="AO307" s="255"/>
      <c r="AP307" s="255"/>
      <c r="AQ307" s="255"/>
      <c r="AR307" s="255"/>
      <c r="AS307" s="255"/>
      <c r="AT307" s="255"/>
      <c r="AU307" s="255"/>
    </row>
    <row r="308">
      <c r="A308" s="238"/>
      <c r="B308" s="239">
        <v>3.8176054E7</v>
      </c>
      <c r="C308" s="240">
        <v>45006.49832866898</v>
      </c>
      <c r="D308" s="239" t="s">
        <v>5158</v>
      </c>
      <c r="E308" s="239" t="s">
        <v>5159</v>
      </c>
      <c r="F308" s="241">
        <v>34432.0</v>
      </c>
      <c r="G308" s="239" t="s">
        <v>391</v>
      </c>
      <c r="H308" s="239" t="s">
        <v>5160</v>
      </c>
      <c r="I308" s="239" t="s">
        <v>5161</v>
      </c>
      <c r="J308" s="239" t="s">
        <v>1620</v>
      </c>
      <c r="K308" s="239" t="s">
        <v>5162</v>
      </c>
      <c r="L308" s="239" t="s">
        <v>1680</v>
      </c>
      <c r="M308" s="239" t="s">
        <v>5158</v>
      </c>
      <c r="N308" s="239" t="s">
        <v>5163</v>
      </c>
      <c r="O308" s="239" t="s">
        <v>344</v>
      </c>
      <c r="P308" s="239" t="s">
        <v>5164</v>
      </c>
      <c r="Q308" s="239" t="s">
        <v>5164</v>
      </c>
      <c r="R308" s="239" t="s">
        <v>5165</v>
      </c>
      <c r="S308" s="243" t="s">
        <v>5166</v>
      </c>
      <c r="T308" s="239" t="s">
        <v>5167</v>
      </c>
      <c r="U308" s="239" t="s">
        <v>1662</v>
      </c>
      <c r="V308" s="239" t="s">
        <v>5168</v>
      </c>
      <c r="W308" s="239" t="s">
        <v>1803</v>
      </c>
      <c r="X308" s="239" t="s">
        <v>5169</v>
      </c>
      <c r="Y308" s="244" t="s">
        <v>1805</v>
      </c>
      <c r="Z308" s="244">
        <v>28.0</v>
      </c>
      <c r="AA308" s="257">
        <f t="shared" si="25"/>
        <v>29</v>
      </c>
      <c r="AB308" s="242"/>
      <c r="AC308" s="242"/>
      <c r="AD308" s="242"/>
      <c r="AE308" s="242"/>
      <c r="AF308" s="242"/>
      <c r="AG308" s="242"/>
      <c r="AH308" s="242"/>
      <c r="AI308" s="242"/>
      <c r="AJ308" s="242"/>
      <c r="AK308" s="242"/>
      <c r="AL308" s="242"/>
      <c r="AM308" s="242"/>
      <c r="AN308" s="246"/>
      <c r="AO308" s="246"/>
      <c r="AP308" s="246"/>
      <c r="AQ308" s="246"/>
      <c r="AR308" s="246"/>
      <c r="AS308" s="246"/>
      <c r="AT308" s="246"/>
      <c r="AU308" s="246"/>
    </row>
    <row r="309">
      <c r="A309" s="248"/>
      <c r="B309" s="249">
        <v>4.1667699E7</v>
      </c>
      <c r="C309" s="250">
        <v>45026.02126818287</v>
      </c>
      <c r="D309" s="249" t="s">
        <v>5170</v>
      </c>
      <c r="E309" s="249" t="s">
        <v>5171</v>
      </c>
      <c r="F309" s="251">
        <v>36144.0</v>
      </c>
      <c r="G309" s="249" t="s">
        <v>391</v>
      </c>
      <c r="H309" s="249" t="s">
        <v>1618</v>
      </c>
      <c r="I309" s="249" t="s">
        <v>5172</v>
      </c>
      <c r="J309" s="249" t="s">
        <v>1620</v>
      </c>
      <c r="K309" s="249" t="s">
        <v>5173</v>
      </c>
      <c r="L309" s="249" t="s">
        <v>1668</v>
      </c>
      <c r="M309" s="249" t="s">
        <v>5170</v>
      </c>
      <c r="N309" s="249" t="s">
        <v>5174</v>
      </c>
      <c r="O309" s="249" t="s">
        <v>344</v>
      </c>
      <c r="P309" s="249" t="s">
        <v>5175</v>
      </c>
      <c r="Q309" s="249" t="s">
        <v>1651</v>
      </c>
      <c r="R309" s="254"/>
      <c r="S309" s="252" t="s">
        <v>5176</v>
      </c>
      <c r="T309" s="249" t="s">
        <v>5177</v>
      </c>
      <c r="U309" s="249" t="s">
        <v>5178</v>
      </c>
      <c r="V309" s="249" t="s">
        <v>5179</v>
      </c>
      <c r="W309" s="249" t="s">
        <v>1790</v>
      </c>
      <c r="X309" s="249" t="s">
        <v>5180</v>
      </c>
      <c r="Y309" s="253" t="s">
        <v>1651</v>
      </c>
      <c r="Z309" s="253">
        <v>24.0</v>
      </c>
      <c r="AA309" s="257">
        <f t="shared" si="25"/>
        <v>24</v>
      </c>
      <c r="AB309" s="254"/>
      <c r="AC309" s="254"/>
      <c r="AD309" s="254"/>
      <c r="AE309" s="254"/>
      <c r="AF309" s="254"/>
      <c r="AG309" s="254"/>
      <c r="AH309" s="254"/>
      <c r="AI309" s="254"/>
      <c r="AJ309" s="254"/>
      <c r="AK309" s="254"/>
      <c r="AL309" s="254"/>
      <c r="AM309" s="254"/>
      <c r="AN309" s="255"/>
      <c r="AO309" s="255"/>
      <c r="AP309" s="255"/>
      <c r="AQ309" s="255"/>
      <c r="AR309" s="255"/>
      <c r="AS309" s="255"/>
      <c r="AT309" s="255"/>
      <c r="AU309" s="255"/>
    </row>
    <row r="310">
      <c r="A310" s="248"/>
      <c r="B310" s="249">
        <v>4.4934149E7</v>
      </c>
      <c r="C310" s="250">
        <v>45028.543452199076</v>
      </c>
      <c r="D310" s="249" t="s">
        <v>5181</v>
      </c>
      <c r="E310" s="249" t="s">
        <v>5182</v>
      </c>
      <c r="F310" s="251">
        <v>37711.0</v>
      </c>
      <c r="G310" s="249" t="s">
        <v>391</v>
      </c>
      <c r="H310" s="249" t="s">
        <v>5183</v>
      </c>
      <c r="I310" s="249" t="s">
        <v>5184</v>
      </c>
      <c r="J310" s="249" t="s">
        <v>1620</v>
      </c>
      <c r="K310" s="249" t="s">
        <v>5185</v>
      </c>
      <c r="L310" s="249" t="s">
        <v>1680</v>
      </c>
      <c r="M310" s="249" t="s">
        <v>5181</v>
      </c>
      <c r="N310" s="249" t="s">
        <v>5186</v>
      </c>
      <c r="O310" s="249" t="s">
        <v>344</v>
      </c>
      <c r="P310" s="249" t="s">
        <v>5187</v>
      </c>
      <c r="Q310" s="249" t="s">
        <v>1651</v>
      </c>
      <c r="R310" s="254"/>
      <c r="S310" s="252" t="s">
        <v>5188</v>
      </c>
      <c r="T310" s="249" t="s">
        <v>5189</v>
      </c>
      <c r="U310" s="249" t="s">
        <v>1662</v>
      </c>
      <c r="V310" s="249" t="s">
        <v>5190</v>
      </c>
      <c r="W310" s="249" t="s">
        <v>2032</v>
      </c>
      <c r="X310" s="249" t="s">
        <v>5191</v>
      </c>
      <c r="Y310" s="253" t="s">
        <v>1943</v>
      </c>
      <c r="Z310" s="253">
        <v>20.0</v>
      </c>
      <c r="AA310" s="257">
        <f t="shared" si="25"/>
        <v>20</v>
      </c>
      <c r="AB310" s="254"/>
      <c r="AC310" s="254"/>
      <c r="AD310" s="254"/>
      <c r="AE310" s="254"/>
      <c r="AF310" s="254"/>
      <c r="AG310" s="254"/>
      <c r="AH310" s="254"/>
      <c r="AI310" s="254"/>
      <c r="AJ310" s="254"/>
      <c r="AK310" s="254"/>
      <c r="AL310" s="254"/>
      <c r="AM310" s="254"/>
      <c r="AN310" s="255"/>
      <c r="AO310" s="255"/>
      <c r="AP310" s="255"/>
      <c r="AQ310" s="255"/>
      <c r="AR310" s="255"/>
      <c r="AS310" s="255"/>
      <c r="AT310" s="255"/>
      <c r="AU310" s="255"/>
    </row>
    <row r="311">
      <c r="A311" s="248"/>
      <c r="B311" s="249" t="s">
        <v>370</v>
      </c>
      <c r="C311" s="250">
        <v>45033.58841363426</v>
      </c>
      <c r="D311" s="249" t="s">
        <v>5192</v>
      </c>
      <c r="E311" s="249" t="s">
        <v>5193</v>
      </c>
      <c r="F311" s="251">
        <v>36799.0</v>
      </c>
      <c r="G311" s="249" t="s">
        <v>2911</v>
      </c>
      <c r="H311" s="249" t="s">
        <v>5194</v>
      </c>
      <c r="I311" s="249" t="s">
        <v>5195</v>
      </c>
      <c r="J311" s="249" t="s">
        <v>1620</v>
      </c>
      <c r="K311" s="249" t="s">
        <v>5196</v>
      </c>
      <c r="L311" s="249" t="s">
        <v>1622</v>
      </c>
      <c r="M311" s="249" t="s">
        <v>5197</v>
      </c>
      <c r="N311" s="249" t="s">
        <v>5198</v>
      </c>
      <c r="O311" s="249" t="s">
        <v>57</v>
      </c>
      <c r="P311" s="249" t="s">
        <v>1637</v>
      </c>
      <c r="Q311" s="249" t="s">
        <v>1637</v>
      </c>
      <c r="R311" s="254"/>
      <c r="S311" s="252" t="s">
        <v>5199</v>
      </c>
      <c r="T311" s="249" t="s">
        <v>1661</v>
      </c>
      <c r="U311" s="249" t="s">
        <v>5200</v>
      </c>
      <c r="V311" s="249" t="s">
        <v>5201</v>
      </c>
      <c r="W311" s="249" t="s">
        <v>2098</v>
      </c>
      <c r="X311" s="249" t="s">
        <v>5202</v>
      </c>
      <c r="Y311" s="253" t="s">
        <v>5203</v>
      </c>
      <c r="Z311" s="253" t="s">
        <v>3992</v>
      </c>
      <c r="AA311" s="257">
        <f t="shared" si="25"/>
        <v>23</v>
      </c>
      <c r="AB311" s="249" t="s">
        <v>5204</v>
      </c>
      <c r="AC311" s="254"/>
      <c r="AD311" s="254"/>
      <c r="AE311" s="254"/>
      <c r="AF311" s="254"/>
      <c r="AG311" s="254"/>
      <c r="AH311" s="254"/>
      <c r="AI311" s="254"/>
      <c r="AJ311" s="254"/>
      <c r="AK311" s="254"/>
      <c r="AL311" s="254"/>
      <c r="AM311" s="254"/>
      <c r="AN311" s="255"/>
      <c r="AO311" s="255"/>
      <c r="AP311" s="255"/>
      <c r="AQ311" s="255"/>
      <c r="AR311" s="255"/>
      <c r="AS311" s="255"/>
      <c r="AT311" s="255"/>
      <c r="AU311" s="255"/>
    </row>
    <row r="312">
      <c r="A312" s="2"/>
      <c r="B312" s="263" t="s">
        <v>371</v>
      </c>
      <c r="C312" s="264">
        <v>45039.69295923611</v>
      </c>
      <c r="D312" s="263" t="s">
        <v>5205</v>
      </c>
      <c r="E312" s="263" t="s">
        <v>5206</v>
      </c>
      <c r="F312" s="265">
        <v>36815.0</v>
      </c>
      <c r="G312" s="263" t="s">
        <v>5207</v>
      </c>
      <c r="H312" s="263" t="s">
        <v>1822</v>
      </c>
      <c r="I312" s="263" t="s">
        <v>5208</v>
      </c>
      <c r="J312" s="263" t="s">
        <v>1646</v>
      </c>
      <c r="K312" s="263" t="s">
        <v>5209</v>
      </c>
      <c r="L312" s="263" t="s">
        <v>1634</v>
      </c>
      <c r="M312" s="263" t="s">
        <v>5210</v>
      </c>
      <c r="N312" s="263" t="s">
        <v>5211</v>
      </c>
      <c r="O312" s="263" t="s">
        <v>57</v>
      </c>
      <c r="P312" s="263" t="s">
        <v>1637</v>
      </c>
      <c r="Q312" s="263" t="s">
        <v>1637</v>
      </c>
      <c r="R312" s="263" t="s">
        <v>5212</v>
      </c>
      <c r="S312" s="266" t="s">
        <v>5213</v>
      </c>
      <c r="T312" s="263" t="s">
        <v>1661</v>
      </c>
      <c r="U312" s="263" t="s">
        <v>1788</v>
      </c>
      <c r="V312" s="263" t="s">
        <v>5214</v>
      </c>
      <c r="W312" s="263" t="s">
        <v>2919</v>
      </c>
      <c r="X312" s="263" t="s">
        <v>5215</v>
      </c>
      <c r="Y312" s="267" t="s">
        <v>1637</v>
      </c>
      <c r="Z312" s="267">
        <v>22.0</v>
      </c>
      <c r="AA312" s="257">
        <f t="shared" si="25"/>
        <v>23</v>
      </c>
      <c r="AB312" s="263" t="s">
        <v>5216</v>
      </c>
      <c r="AC312" s="268"/>
      <c r="AD312" s="268"/>
      <c r="AE312" s="268"/>
      <c r="AF312" s="268"/>
      <c r="AG312" s="268"/>
      <c r="AH312" s="268"/>
      <c r="AI312" s="268"/>
      <c r="AJ312" s="268"/>
      <c r="AK312" s="268"/>
      <c r="AL312" s="268"/>
      <c r="AM312" s="268"/>
    </row>
    <row r="313">
      <c r="A313" s="2"/>
      <c r="B313" s="2">
        <v>4.0459384E7</v>
      </c>
      <c r="C313" s="269">
        <v>45051.378598055555</v>
      </c>
      <c r="D313" s="2" t="s">
        <v>5217</v>
      </c>
      <c r="E313" s="2" t="s">
        <v>5218</v>
      </c>
      <c r="F313" s="270">
        <v>35599.0</v>
      </c>
      <c r="G313" s="2" t="s">
        <v>1755</v>
      </c>
      <c r="H313" s="2" t="s">
        <v>1756</v>
      </c>
      <c r="I313" s="2">
        <v>5.4113388122E11</v>
      </c>
      <c r="J313" s="2" t="s">
        <v>1646</v>
      </c>
      <c r="K313" s="2" t="s">
        <v>1716</v>
      </c>
      <c r="L313" s="2" t="s">
        <v>1668</v>
      </c>
      <c r="M313" s="2" t="s">
        <v>5217</v>
      </c>
      <c r="N313" s="2" t="s">
        <v>5219</v>
      </c>
      <c r="O313" s="2" t="s">
        <v>57</v>
      </c>
      <c r="P313" s="2" t="s">
        <v>5220</v>
      </c>
      <c r="Q313" s="2" t="s">
        <v>1651</v>
      </c>
      <c r="S313" s="271" t="s">
        <v>5221</v>
      </c>
      <c r="T313" s="2" t="s">
        <v>1661</v>
      </c>
      <c r="U313" s="2" t="s">
        <v>1662</v>
      </c>
      <c r="V313" s="2" t="s">
        <v>5222</v>
      </c>
      <c r="W313" s="2" t="s">
        <v>2098</v>
      </c>
      <c r="X313" s="2">
        <v>5.41135171709E11</v>
      </c>
      <c r="Y313" s="272" t="s">
        <v>5223</v>
      </c>
      <c r="Z313" s="272">
        <v>25.0</v>
      </c>
      <c r="AB313" s="263" t="s">
        <v>5224</v>
      </c>
    </row>
    <row r="314">
      <c r="A314" s="2"/>
      <c r="B314" s="263">
        <v>3.5308698E7</v>
      </c>
      <c r="C314" s="264">
        <v>45082.49082777778</v>
      </c>
      <c r="D314" s="263" t="s">
        <v>5225</v>
      </c>
      <c r="E314" s="263" t="s">
        <v>5226</v>
      </c>
      <c r="F314" s="265">
        <v>33065.0</v>
      </c>
      <c r="G314" s="263" t="s">
        <v>674</v>
      </c>
      <c r="H314" s="263" t="s">
        <v>5227</v>
      </c>
      <c r="I314" s="263" t="s">
        <v>5228</v>
      </c>
      <c r="J314" s="263" t="s">
        <v>1620</v>
      </c>
      <c r="K314" s="263" t="s">
        <v>5229</v>
      </c>
      <c r="L314" s="263" t="s">
        <v>1622</v>
      </c>
      <c r="M314" s="263" t="s">
        <v>5225</v>
      </c>
      <c r="N314" s="263" t="s">
        <v>5230</v>
      </c>
      <c r="O314" s="263" t="s">
        <v>158</v>
      </c>
      <c r="P314" s="263" t="s">
        <v>5231</v>
      </c>
      <c r="Q314" s="263" t="s">
        <v>1637</v>
      </c>
      <c r="R314" s="268"/>
      <c r="S314" s="266" t="s">
        <v>5232</v>
      </c>
      <c r="T314" s="263" t="s">
        <v>1905</v>
      </c>
      <c r="U314" s="263" t="s">
        <v>2646</v>
      </c>
      <c r="V314" s="263" t="s">
        <v>5233</v>
      </c>
      <c r="W314" s="263" t="s">
        <v>2322</v>
      </c>
      <c r="X314" s="263" t="s">
        <v>5234</v>
      </c>
      <c r="Y314" s="267" t="s">
        <v>5235</v>
      </c>
      <c r="Z314" s="267">
        <v>32.0</v>
      </c>
      <c r="AA314" s="268"/>
      <c r="AB314" s="268"/>
      <c r="AC314" s="268"/>
      <c r="AD314" s="268"/>
      <c r="AE314" s="268"/>
      <c r="AF314" s="268"/>
      <c r="AG314" s="268"/>
      <c r="AH314" s="268"/>
      <c r="AI314" s="268"/>
      <c r="AJ314" s="268"/>
      <c r="AK314" s="268"/>
      <c r="AL314" s="268"/>
      <c r="AM314" s="268"/>
    </row>
    <row r="315">
      <c r="A315" s="2"/>
      <c r="B315" s="2">
        <v>4.5017016E7</v>
      </c>
      <c r="C315" s="269">
        <v>45084.52766959491</v>
      </c>
      <c r="D315" s="2" t="s">
        <v>5236</v>
      </c>
      <c r="E315" s="2" t="s">
        <v>5237</v>
      </c>
      <c r="F315" s="270">
        <v>37907.0</v>
      </c>
      <c r="G315" s="2" t="s">
        <v>1755</v>
      </c>
      <c r="H315" s="2" t="s">
        <v>1795</v>
      </c>
      <c r="I315" s="2" t="s">
        <v>5238</v>
      </c>
      <c r="J315" s="2" t="s">
        <v>1646</v>
      </c>
      <c r="K315" s="2" t="s">
        <v>5239</v>
      </c>
      <c r="L315" s="2" t="s">
        <v>1668</v>
      </c>
      <c r="M315" s="2" t="s">
        <v>5240</v>
      </c>
      <c r="N315" s="2" t="s">
        <v>5241</v>
      </c>
      <c r="O315" s="2" t="s">
        <v>344</v>
      </c>
      <c r="P315" s="2" t="s">
        <v>1637</v>
      </c>
      <c r="Q315" s="2" t="s">
        <v>1637</v>
      </c>
      <c r="S315" s="271" t="s">
        <v>5242</v>
      </c>
      <c r="T315" s="2" t="s">
        <v>5243</v>
      </c>
      <c r="U315" s="2" t="s">
        <v>5244</v>
      </c>
      <c r="V315" s="2" t="s">
        <v>5245</v>
      </c>
      <c r="W315" s="2" t="s">
        <v>1708</v>
      </c>
      <c r="X315" s="2" t="s">
        <v>5246</v>
      </c>
      <c r="Y315" s="272" t="s">
        <v>2362</v>
      </c>
      <c r="Z315" s="272">
        <v>18.0</v>
      </c>
    </row>
    <row r="316">
      <c r="A316" s="2"/>
      <c r="B316" s="2">
        <v>9.5970179E7</v>
      </c>
      <c r="C316" s="269">
        <v>45089.65111061343</v>
      </c>
      <c r="D316" s="2" t="s">
        <v>5247</v>
      </c>
      <c r="E316" s="2" t="s">
        <v>5248</v>
      </c>
      <c r="F316" s="270">
        <v>34050.0</v>
      </c>
      <c r="G316" s="2" t="s">
        <v>3791</v>
      </c>
      <c r="H316" s="2" t="s">
        <v>5249</v>
      </c>
      <c r="I316" s="2">
        <v>1.123876962E9</v>
      </c>
      <c r="J316" s="2" t="s">
        <v>1620</v>
      </c>
      <c r="K316" s="2" t="s">
        <v>5250</v>
      </c>
      <c r="L316" s="2" t="s">
        <v>1622</v>
      </c>
      <c r="M316" s="2" t="s">
        <v>5247</v>
      </c>
      <c r="N316" s="2" t="s">
        <v>5251</v>
      </c>
      <c r="O316" s="2" t="s">
        <v>57</v>
      </c>
      <c r="P316" s="2" t="s">
        <v>5252</v>
      </c>
      <c r="Q316" s="2" t="s">
        <v>1637</v>
      </c>
      <c r="S316" s="271" t="s">
        <v>5253</v>
      </c>
      <c r="T316" s="2" t="s">
        <v>5254</v>
      </c>
      <c r="U316" s="2" t="s">
        <v>5255</v>
      </c>
      <c r="V316" s="2" t="s">
        <v>5256</v>
      </c>
      <c r="W316" s="2" t="s">
        <v>1884</v>
      </c>
      <c r="X316" s="2" t="s">
        <v>5257</v>
      </c>
      <c r="Y316" s="272" t="s">
        <v>5258</v>
      </c>
      <c r="Z316" s="272">
        <v>30.0</v>
      </c>
    </row>
    <row r="317">
      <c r="A317" s="2"/>
      <c r="B317" s="2">
        <v>4.6123653E7</v>
      </c>
      <c r="C317" s="269">
        <v>45090.98919944445</v>
      </c>
      <c r="D317" s="2" t="s">
        <v>5259</v>
      </c>
      <c r="E317" s="2" t="s">
        <v>5260</v>
      </c>
      <c r="F317" s="270">
        <v>38268.0</v>
      </c>
      <c r="G317" s="2" t="s">
        <v>674</v>
      </c>
      <c r="H317" s="2" t="s">
        <v>5261</v>
      </c>
      <c r="I317" s="2" t="s">
        <v>5262</v>
      </c>
      <c r="J317" s="2" t="s">
        <v>1620</v>
      </c>
      <c r="K317" s="2" t="s">
        <v>5263</v>
      </c>
      <c r="L317" s="2" t="s">
        <v>1634</v>
      </c>
      <c r="M317" s="2" t="s">
        <v>5264</v>
      </c>
      <c r="N317" s="2" t="s">
        <v>5265</v>
      </c>
      <c r="O317" s="2" t="s">
        <v>57</v>
      </c>
      <c r="P317" s="2" t="s">
        <v>5266</v>
      </c>
      <c r="Q317" s="2" t="s">
        <v>1637</v>
      </c>
      <c r="S317" s="271" t="s">
        <v>5267</v>
      </c>
      <c r="T317" s="2" t="s">
        <v>5268</v>
      </c>
      <c r="U317" s="2" t="s">
        <v>2332</v>
      </c>
      <c r="V317" s="2" t="s">
        <v>5269</v>
      </c>
      <c r="W317" s="2" t="s">
        <v>2071</v>
      </c>
      <c r="X317" s="2" t="s">
        <v>5270</v>
      </c>
      <c r="Y317" s="272" t="s">
        <v>5271</v>
      </c>
      <c r="Z317" s="272">
        <v>18.0</v>
      </c>
      <c r="AB317" s="2" t="s">
        <v>5272</v>
      </c>
    </row>
    <row r="318">
      <c r="A318" s="2"/>
      <c r="B318" s="2" t="s">
        <v>377</v>
      </c>
      <c r="C318" s="269">
        <v>45093.96223951389</v>
      </c>
      <c r="D318" s="2" t="s">
        <v>5273</v>
      </c>
      <c r="E318" s="2" t="s">
        <v>5274</v>
      </c>
      <c r="F318" s="270">
        <v>33697.0</v>
      </c>
      <c r="G318" s="2" t="s">
        <v>5275</v>
      </c>
      <c r="H318" s="2" t="s">
        <v>5276</v>
      </c>
      <c r="I318" s="2" t="s">
        <v>5274</v>
      </c>
      <c r="J318" s="2" t="s">
        <v>1646</v>
      </c>
      <c r="K318" s="2" t="s">
        <v>5277</v>
      </c>
      <c r="L318" s="2" t="s">
        <v>1680</v>
      </c>
      <c r="M318" s="2" t="s">
        <v>5273</v>
      </c>
      <c r="N318" s="2" t="s">
        <v>5278</v>
      </c>
      <c r="O318" s="2" t="s">
        <v>57</v>
      </c>
      <c r="P318" s="271" t="s">
        <v>5279</v>
      </c>
      <c r="Q318" s="271" t="s">
        <v>5280</v>
      </c>
      <c r="R318" s="2" t="s">
        <v>5281</v>
      </c>
      <c r="S318" s="271" t="s">
        <v>5282</v>
      </c>
      <c r="T318" s="2" t="s">
        <v>5283</v>
      </c>
      <c r="U318" s="2" t="s">
        <v>1662</v>
      </c>
      <c r="V318" s="2" t="s">
        <v>5284</v>
      </c>
      <c r="W318" s="2" t="s">
        <v>5285</v>
      </c>
      <c r="X318" s="2" t="s">
        <v>5286</v>
      </c>
      <c r="Y318" s="272" t="s">
        <v>5286</v>
      </c>
      <c r="Z318" s="272">
        <v>31.0</v>
      </c>
    </row>
    <row r="319">
      <c r="A319" s="2"/>
      <c r="B319" s="2">
        <v>3.3642004E7</v>
      </c>
      <c r="C319" s="269">
        <v>45131.65010905093</v>
      </c>
      <c r="D319" s="2" t="s">
        <v>5287</v>
      </c>
      <c r="E319" s="2" t="s">
        <v>5288</v>
      </c>
      <c r="F319" s="270">
        <v>32182.0</v>
      </c>
      <c r="G319" s="2" t="s">
        <v>391</v>
      </c>
      <c r="H319" s="2" t="s">
        <v>1822</v>
      </c>
      <c r="I319" s="2" t="s">
        <v>5289</v>
      </c>
      <c r="J319" s="2" t="s">
        <v>1620</v>
      </c>
      <c r="K319" s="2" t="s">
        <v>5290</v>
      </c>
      <c r="L319" s="2" t="s">
        <v>1668</v>
      </c>
      <c r="M319" s="2" t="s">
        <v>5287</v>
      </c>
      <c r="N319" s="2" t="s">
        <v>5291</v>
      </c>
      <c r="O319" s="2" t="s">
        <v>158</v>
      </c>
      <c r="P319" s="2" t="s">
        <v>5292</v>
      </c>
      <c r="Q319" s="2" t="s">
        <v>1651</v>
      </c>
      <c r="S319" s="271" t="s">
        <v>5293</v>
      </c>
      <c r="T319" s="2" t="s">
        <v>5294</v>
      </c>
      <c r="U319" s="2" t="s">
        <v>4986</v>
      </c>
      <c r="V319" s="2" t="s">
        <v>5295</v>
      </c>
      <c r="W319" s="2" t="s">
        <v>1884</v>
      </c>
      <c r="X319" s="273" t="s">
        <v>5296</v>
      </c>
      <c r="Y319" s="2" t="s">
        <v>5297</v>
      </c>
      <c r="Z319" s="2">
        <v>35.0</v>
      </c>
    </row>
    <row r="320">
      <c r="A320" s="2"/>
      <c r="B320" s="2">
        <v>4.2998497E7</v>
      </c>
      <c r="C320" s="269">
        <v>45139.95653350695</v>
      </c>
      <c r="D320" s="2" t="s">
        <v>5298</v>
      </c>
      <c r="E320" s="2" t="s">
        <v>5299</v>
      </c>
      <c r="F320" s="270">
        <v>37004.0</v>
      </c>
      <c r="G320" s="2" t="s">
        <v>391</v>
      </c>
      <c r="H320" s="2" t="s">
        <v>1822</v>
      </c>
      <c r="I320" s="2" t="s">
        <v>5300</v>
      </c>
      <c r="J320" s="2" t="s">
        <v>1620</v>
      </c>
      <c r="K320" s="2" t="s">
        <v>5301</v>
      </c>
      <c r="L320" s="2" t="s">
        <v>1634</v>
      </c>
      <c r="M320" s="2" t="s">
        <v>5298</v>
      </c>
      <c r="N320" s="2" t="s">
        <v>5302</v>
      </c>
      <c r="O320" s="2" t="s">
        <v>57</v>
      </c>
      <c r="P320" s="2" t="s">
        <v>5303</v>
      </c>
      <c r="Q320" s="2" t="s">
        <v>1637</v>
      </c>
      <c r="S320" s="271" t="s">
        <v>5304</v>
      </c>
      <c r="T320" s="2" t="s">
        <v>5305</v>
      </c>
      <c r="U320" s="2" t="s">
        <v>1662</v>
      </c>
      <c r="V320" s="2" t="s">
        <v>5306</v>
      </c>
      <c r="W320" s="2" t="s">
        <v>1708</v>
      </c>
      <c r="X320" s="2" t="s">
        <v>5307</v>
      </c>
      <c r="Y320" s="2" t="s">
        <v>5103</v>
      </c>
      <c r="Z320" s="2" t="s">
        <v>3992</v>
      </c>
    </row>
    <row r="321">
      <c r="A321" s="2"/>
      <c r="B321" s="2">
        <v>4.2855987E7</v>
      </c>
      <c r="C321" s="269">
        <v>45153.7163875463</v>
      </c>
      <c r="D321" s="2" t="s">
        <v>5308</v>
      </c>
      <c r="E321" s="2" t="s">
        <v>5309</v>
      </c>
      <c r="F321" s="270">
        <v>36894.0</v>
      </c>
      <c r="G321" s="2" t="s">
        <v>391</v>
      </c>
      <c r="H321" s="2" t="s">
        <v>5310</v>
      </c>
      <c r="I321" s="2" t="s">
        <v>5311</v>
      </c>
      <c r="J321" s="2" t="s">
        <v>1620</v>
      </c>
      <c r="K321" s="2" t="s">
        <v>5312</v>
      </c>
      <c r="L321" s="2" t="s">
        <v>5313</v>
      </c>
      <c r="M321" s="2" t="s">
        <v>5308</v>
      </c>
      <c r="N321" s="2" t="s">
        <v>5314</v>
      </c>
      <c r="O321" s="2" t="s">
        <v>344</v>
      </c>
      <c r="P321" s="2" t="s">
        <v>5315</v>
      </c>
      <c r="Q321" s="2" t="s">
        <v>1637</v>
      </c>
      <c r="S321" s="271" t="s">
        <v>5316</v>
      </c>
      <c r="T321" s="2" t="s">
        <v>5317</v>
      </c>
      <c r="U321" s="2" t="s">
        <v>1662</v>
      </c>
      <c r="V321" s="2" t="s">
        <v>5318</v>
      </c>
      <c r="W321" s="2" t="s">
        <v>2237</v>
      </c>
      <c r="X321" s="2" t="s">
        <v>5319</v>
      </c>
      <c r="Y321" s="2" t="s">
        <v>5320</v>
      </c>
      <c r="Z321" s="2">
        <v>22.0</v>
      </c>
    </row>
    <row r="322">
      <c r="A322" s="2"/>
      <c r="B322" s="2">
        <v>4.0230564E7</v>
      </c>
      <c r="C322" s="269">
        <v>45161.725526435184</v>
      </c>
      <c r="D322" s="2" t="s">
        <v>5321</v>
      </c>
      <c r="E322" s="2" t="s">
        <v>5322</v>
      </c>
      <c r="F322" s="270">
        <v>35461.0</v>
      </c>
      <c r="G322" s="2" t="s">
        <v>5323</v>
      </c>
      <c r="H322" s="2" t="s">
        <v>3124</v>
      </c>
      <c r="I322" s="2" t="s">
        <v>5324</v>
      </c>
      <c r="J322" s="2" t="s">
        <v>1620</v>
      </c>
      <c r="K322" s="2" t="s">
        <v>5325</v>
      </c>
      <c r="L322" s="2" t="s">
        <v>1634</v>
      </c>
      <c r="M322" s="2" t="s">
        <v>5321</v>
      </c>
      <c r="N322" s="2" t="s">
        <v>5326</v>
      </c>
      <c r="O322" s="2" t="s">
        <v>57</v>
      </c>
      <c r="P322" s="2" t="s">
        <v>5327</v>
      </c>
      <c r="Q322" s="2" t="s">
        <v>1651</v>
      </c>
      <c r="R322" s="2" t="s">
        <v>5328</v>
      </c>
      <c r="S322" s="271" t="s">
        <v>5329</v>
      </c>
      <c r="T322" s="2" t="s">
        <v>1661</v>
      </c>
      <c r="U322" s="2" t="s">
        <v>1685</v>
      </c>
      <c r="V322" s="2" t="s">
        <v>5330</v>
      </c>
      <c r="W322" s="2" t="s">
        <v>1831</v>
      </c>
      <c r="X322" s="2" t="s">
        <v>5331</v>
      </c>
      <c r="Y322" s="2" t="s">
        <v>1866</v>
      </c>
      <c r="Z322" s="2">
        <v>26.0</v>
      </c>
    </row>
    <row r="323">
      <c r="A323" s="2"/>
      <c r="B323" s="2">
        <v>3.8536334E7</v>
      </c>
      <c r="C323" s="269">
        <v>45167.75640150463</v>
      </c>
      <c r="D323" s="2" t="s">
        <v>5332</v>
      </c>
      <c r="E323" s="2" t="s">
        <v>5333</v>
      </c>
      <c r="F323" s="270">
        <v>34571.0</v>
      </c>
      <c r="G323" s="2" t="s">
        <v>391</v>
      </c>
      <c r="H323" s="2" t="s">
        <v>2282</v>
      </c>
      <c r="I323" s="2" t="s">
        <v>5334</v>
      </c>
      <c r="J323" s="2" t="s">
        <v>1620</v>
      </c>
      <c r="K323" s="2" t="s">
        <v>5335</v>
      </c>
      <c r="L323" s="2" t="s">
        <v>1668</v>
      </c>
      <c r="M323" s="2" t="s">
        <v>5332</v>
      </c>
      <c r="N323" s="2" t="s">
        <v>5336</v>
      </c>
      <c r="O323" s="2" t="s">
        <v>344</v>
      </c>
      <c r="P323" s="2" t="s">
        <v>5337</v>
      </c>
      <c r="Q323" s="2" t="s">
        <v>1637</v>
      </c>
      <c r="S323" s="271" t="s">
        <v>5338</v>
      </c>
      <c r="T323" s="2" t="s">
        <v>1661</v>
      </c>
      <c r="U323" s="2" t="s">
        <v>3247</v>
      </c>
      <c r="V323" s="2" t="s">
        <v>5339</v>
      </c>
      <c r="W323" s="2" t="s">
        <v>1723</v>
      </c>
      <c r="X323" s="2" t="s">
        <v>5340</v>
      </c>
      <c r="Y323" s="2" t="s">
        <v>2562</v>
      </c>
      <c r="Z323" s="2">
        <v>29.0</v>
      </c>
    </row>
    <row r="324">
      <c r="A324" s="2"/>
      <c r="B324" s="2">
        <v>4.6567436E7</v>
      </c>
      <c r="C324" s="269">
        <v>45170.622546493054</v>
      </c>
      <c r="D324" s="2" t="s">
        <v>5341</v>
      </c>
      <c r="E324" s="2" t="s">
        <v>5342</v>
      </c>
      <c r="F324" s="270">
        <v>38467.0</v>
      </c>
      <c r="G324" s="2" t="s">
        <v>391</v>
      </c>
      <c r="H324" s="2" t="s">
        <v>1822</v>
      </c>
      <c r="I324" s="2" t="s">
        <v>5343</v>
      </c>
      <c r="J324" s="2" t="s">
        <v>1620</v>
      </c>
      <c r="K324" s="2" t="s">
        <v>5344</v>
      </c>
      <c r="L324" s="2" t="s">
        <v>1668</v>
      </c>
      <c r="M324" s="2" t="s">
        <v>5341</v>
      </c>
      <c r="N324" s="2" t="s">
        <v>5345</v>
      </c>
      <c r="O324" s="2" t="s">
        <v>344</v>
      </c>
      <c r="P324" s="2" t="s">
        <v>5346</v>
      </c>
      <c r="Q324" s="2" t="s">
        <v>1637</v>
      </c>
      <c r="S324" s="271" t="s">
        <v>5347</v>
      </c>
      <c r="T324" s="2" t="s">
        <v>1661</v>
      </c>
      <c r="U324" s="2" t="s">
        <v>5348</v>
      </c>
      <c r="V324" s="2" t="s">
        <v>5349</v>
      </c>
      <c r="W324" s="2" t="s">
        <v>1803</v>
      </c>
      <c r="X324" s="2" t="s">
        <v>5350</v>
      </c>
      <c r="Y324" s="2" t="s">
        <v>5351</v>
      </c>
      <c r="Z324" s="2">
        <v>18.0</v>
      </c>
    </row>
    <row r="325">
      <c r="A325" s="2"/>
      <c r="B325" s="2" t="s">
        <v>384</v>
      </c>
      <c r="C325" s="269">
        <v>45174.26475125</v>
      </c>
      <c r="D325" s="2" t="s">
        <v>5352</v>
      </c>
      <c r="E325" s="2" t="s">
        <v>5353</v>
      </c>
      <c r="F325" s="270">
        <v>36661.0</v>
      </c>
      <c r="G325" s="2" t="s">
        <v>4580</v>
      </c>
      <c r="H325" s="2" t="s">
        <v>5354</v>
      </c>
      <c r="I325" s="2" t="s">
        <v>5355</v>
      </c>
      <c r="J325" s="2" t="s">
        <v>1646</v>
      </c>
      <c r="K325" s="2" t="s">
        <v>5356</v>
      </c>
      <c r="L325" s="2" t="s">
        <v>5357</v>
      </c>
      <c r="M325" s="2" t="s">
        <v>5358</v>
      </c>
      <c r="N325" s="2" t="s">
        <v>5359</v>
      </c>
      <c r="O325" s="2" t="s">
        <v>57</v>
      </c>
      <c r="P325" s="2" t="s">
        <v>5360</v>
      </c>
      <c r="Q325" s="2" t="s">
        <v>1637</v>
      </c>
      <c r="R325" s="2" t="s">
        <v>5361</v>
      </c>
      <c r="S325" s="271" t="s">
        <v>5362</v>
      </c>
      <c r="T325" s="2" t="s">
        <v>5363</v>
      </c>
      <c r="U325" s="2" t="s">
        <v>1685</v>
      </c>
      <c r="V325" s="2" t="s">
        <v>5364</v>
      </c>
      <c r="W325" s="2" t="s">
        <v>5076</v>
      </c>
      <c r="X325" s="2" t="s">
        <v>5355</v>
      </c>
      <c r="Y325" s="2" t="s">
        <v>5365</v>
      </c>
      <c r="Z325" s="2">
        <v>23.0</v>
      </c>
    </row>
    <row r="326">
      <c r="A326" s="274"/>
      <c r="B326" s="274"/>
      <c r="C326" s="274"/>
      <c r="D326" s="274"/>
      <c r="E326" s="274"/>
      <c r="F326" s="274"/>
      <c r="G326" s="274"/>
      <c r="H326" s="274"/>
      <c r="I326" s="275"/>
      <c r="J326" s="274"/>
      <c r="K326" s="274"/>
      <c r="L326" s="275"/>
      <c r="M326" s="275"/>
      <c r="N326" s="275"/>
      <c r="O326" s="274"/>
      <c r="P326" s="274"/>
      <c r="Q326" s="274"/>
      <c r="R326" s="274"/>
      <c r="S326" s="274"/>
      <c r="T326" s="275"/>
      <c r="U326" s="275"/>
      <c r="V326" s="275"/>
      <c r="W326" s="275"/>
      <c r="X326" s="275"/>
      <c r="Y326" s="276"/>
      <c r="Z326" s="277"/>
      <c r="AA326" s="278"/>
      <c r="AB326" s="279"/>
      <c r="AC326" s="138"/>
      <c r="AD326" s="138"/>
      <c r="AE326" s="138"/>
      <c r="AF326" s="138"/>
      <c r="AG326" s="138"/>
      <c r="AH326" s="138"/>
      <c r="AI326" s="138"/>
      <c r="AJ326" s="138"/>
      <c r="AK326" s="138"/>
      <c r="AL326" s="138"/>
      <c r="AM326" s="138"/>
      <c r="AN326" s="138"/>
      <c r="AO326" s="138"/>
      <c r="AP326" s="138"/>
      <c r="AQ326" s="138"/>
      <c r="AR326" s="138"/>
      <c r="AS326" s="138"/>
      <c r="AT326" s="138"/>
      <c r="AU326" s="138"/>
    </row>
    <row r="327">
      <c r="A327" s="255"/>
      <c r="B327" s="255"/>
      <c r="C327" s="280"/>
      <c r="D327" s="280"/>
      <c r="E327" s="280"/>
      <c r="F327" s="255"/>
      <c r="G327" s="255"/>
      <c r="I327" s="246"/>
      <c r="J327" s="255"/>
      <c r="X327" s="280"/>
      <c r="Y327" s="281"/>
      <c r="Z327" s="282"/>
      <c r="AA327" s="278"/>
      <c r="AF327" s="246"/>
    </row>
    <row r="328">
      <c r="A328" s="255"/>
      <c r="B328" s="255"/>
      <c r="C328" s="280"/>
      <c r="D328" s="280"/>
      <c r="E328" s="280"/>
      <c r="F328" s="255"/>
      <c r="G328" s="255"/>
      <c r="I328" s="246"/>
      <c r="J328" s="255"/>
      <c r="X328" s="280"/>
      <c r="Y328" s="281"/>
      <c r="Z328" s="282"/>
      <c r="AA328" s="278"/>
      <c r="AF328" s="246"/>
      <c r="AI328" s="246"/>
      <c r="AJ328" s="246"/>
      <c r="AK328" s="246"/>
      <c r="AL328" s="246"/>
    </row>
    <row r="329">
      <c r="A329" s="255"/>
      <c r="B329" s="127" t="s">
        <v>1544</v>
      </c>
      <c r="C329" s="127" t="s">
        <v>1545</v>
      </c>
      <c r="D329" s="127" t="s">
        <v>1546</v>
      </c>
      <c r="E329" s="127" t="s">
        <v>1547</v>
      </c>
      <c r="F329" s="127" t="s">
        <v>1548</v>
      </c>
      <c r="G329" s="128" t="s">
        <v>22</v>
      </c>
      <c r="H329" s="127" t="s">
        <v>1549</v>
      </c>
      <c r="I329" s="129" t="s">
        <v>1550</v>
      </c>
      <c r="J329" s="128" t="s">
        <v>1551</v>
      </c>
      <c r="K329" s="127" t="s">
        <v>1552</v>
      </c>
      <c r="L329" s="130" t="s">
        <v>1553</v>
      </c>
      <c r="M329" s="129" t="s">
        <v>1554</v>
      </c>
      <c r="N329" s="129" t="s">
        <v>1555</v>
      </c>
      <c r="O329" s="131" t="s">
        <v>1556</v>
      </c>
      <c r="P329" s="128" t="s">
        <v>1557</v>
      </c>
      <c r="Q329" s="128" t="s">
        <v>1558</v>
      </c>
      <c r="R329" s="128" t="s">
        <v>1559</v>
      </c>
      <c r="S329" s="127" t="s">
        <v>1560</v>
      </c>
      <c r="T329" s="132" t="s">
        <v>1561</v>
      </c>
      <c r="U329" s="129" t="s">
        <v>1562</v>
      </c>
      <c r="V329" s="132" t="s">
        <v>1563</v>
      </c>
      <c r="W329" s="132" t="s">
        <v>1564</v>
      </c>
      <c r="X329" s="132" t="s">
        <v>1565</v>
      </c>
      <c r="Y329" s="132" t="s">
        <v>1566</v>
      </c>
      <c r="Z329" s="128" t="s">
        <v>1567</v>
      </c>
      <c r="AA329" s="133" t="s">
        <v>1568</v>
      </c>
      <c r="AB329" s="134" t="s">
        <v>3</v>
      </c>
      <c r="AC329" s="135" t="s">
        <v>1569</v>
      </c>
      <c r="AD329" s="136"/>
      <c r="AE329" s="136"/>
      <c r="AF329" s="136"/>
      <c r="AG329" s="136"/>
      <c r="AH329" s="136"/>
      <c r="AI329" s="136"/>
      <c r="AJ329" s="136"/>
      <c r="AK329" s="136"/>
      <c r="AL329" s="136"/>
      <c r="AM329" s="137"/>
    </row>
    <row r="330">
      <c r="A330" s="255"/>
      <c r="B330" s="140" t="s">
        <v>1544</v>
      </c>
      <c r="C330" s="141" t="s">
        <v>1545</v>
      </c>
      <c r="D330" s="140" t="s">
        <v>1546</v>
      </c>
      <c r="E330" s="140" t="s">
        <v>1547</v>
      </c>
      <c r="F330" s="140" t="s">
        <v>1548</v>
      </c>
      <c r="G330" s="140" t="s">
        <v>22</v>
      </c>
      <c r="H330" s="140" t="s">
        <v>1549</v>
      </c>
      <c r="I330" s="140" t="s">
        <v>1550</v>
      </c>
      <c r="J330" s="140" t="s">
        <v>1551</v>
      </c>
      <c r="K330" s="140" t="s">
        <v>1552</v>
      </c>
      <c r="L330" s="140" t="s">
        <v>1570</v>
      </c>
      <c r="M330" s="140" t="s">
        <v>1554</v>
      </c>
      <c r="N330" s="140" t="s">
        <v>1555</v>
      </c>
      <c r="O330" s="140" t="s">
        <v>1571</v>
      </c>
      <c r="P330" s="140" t="s">
        <v>1557</v>
      </c>
      <c r="Q330" s="140" t="s">
        <v>1558</v>
      </c>
      <c r="R330" s="140" t="s">
        <v>1559</v>
      </c>
      <c r="S330" s="140" t="s">
        <v>1560</v>
      </c>
      <c r="T330" s="140" t="s">
        <v>1561</v>
      </c>
      <c r="U330" s="140" t="s">
        <v>1562</v>
      </c>
      <c r="V330" s="140" t="s">
        <v>1563</v>
      </c>
      <c r="W330" s="140" t="s">
        <v>1564</v>
      </c>
      <c r="X330" s="140" t="s">
        <v>1565</v>
      </c>
      <c r="Y330" s="142" t="s">
        <v>1566</v>
      </c>
      <c r="Z330" s="142" t="s">
        <v>1567</v>
      </c>
      <c r="AA330" s="143" t="s">
        <v>1572</v>
      </c>
      <c r="AB330" s="144" t="s">
        <v>1573</v>
      </c>
      <c r="AC330" s="144" t="s">
        <v>1574</v>
      </c>
      <c r="AD330" s="144" t="s">
        <v>1575</v>
      </c>
      <c r="AE330" s="144" t="s">
        <v>1576</v>
      </c>
      <c r="AF330" s="144" t="s">
        <v>1577</v>
      </c>
      <c r="AG330" s="145" t="s">
        <v>1578</v>
      </c>
      <c r="AH330" s="146" t="s">
        <v>1579</v>
      </c>
      <c r="AI330" s="146" t="s">
        <v>1580</v>
      </c>
      <c r="AJ330" s="146" t="s">
        <v>1581</v>
      </c>
      <c r="AK330" s="147" t="s">
        <v>1582</v>
      </c>
      <c r="AL330" s="147" t="s">
        <v>1583</v>
      </c>
      <c r="AM330" s="147" t="s">
        <v>1584</v>
      </c>
    </row>
    <row r="331">
      <c r="A331" s="283"/>
      <c r="B331" s="283" t="s">
        <v>385</v>
      </c>
      <c r="C331" s="284" t="s">
        <v>1545</v>
      </c>
      <c r="D331" s="284" t="s">
        <v>1546</v>
      </c>
      <c r="E331" s="284" t="s">
        <v>1547</v>
      </c>
      <c r="F331" s="285" t="s">
        <v>1548</v>
      </c>
      <c r="G331" s="286" t="s">
        <v>22</v>
      </c>
      <c r="H331" s="286" t="s">
        <v>5366</v>
      </c>
      <c r="I331" s="287" t="s">
        <v>5367</v>
      </c>
      <c r="J331" s="288" t="s">
        <v>1551</v>
      </c>
      <c r="K331" s="288" t="s">
        <v>1552</v>
      </c>
      <c r="L331" s="288" t="s">
        <v>5368</v>
      </c>
      <c r="M331" s="288" t="s">
        <v>1554</v>
      </c>
      <c r="N331" s="288" t="s">
        <v>1555</v>
      </c>
      <c r="O331" s="288" t="s">
        <v>1571</v>
      </c>
      <c r="P331" s="288" t="s">
        <v>1557</v>
      </c>
      <c r="Q331" s="288" t="s">
        <v>1558</v>
      </c>
      <c r="R331" s="288" t="s">
        <v>1559</v>
      </c>
      <c r="S331" s="288" t="s">
        <v>5369</v>
      </c>
      <c r="T331" s="288" t="s">
        <v>1561</v>
      </c>
      <c r="U331" s="288" t="s">
        <v>5370</v>
      </c>
      <c r="V331" s="288" t="s">
        <v>5371</v>
      </c>
      <c r="W331" s="288" t="s">
        <v>5372</v>
      </c>
      <c r="X331" s="289" t="s">
        <v>5373</v>
      </c>
      <c r="Y331" s="288" t="s">
        <v>1566</v>
      </c>
      <c r="Z331" s="290" t="s">
        <v>5374</v>
      </c>
      <c r="AA331" s="291"/>
      <c r="AB331" s="292" t="s">
        <v>5375</v>
      </c>
      <c r="AC331" s="293" t="s">
        <v>47</v>
      </c>
      <c r="AD331" s="293" t="s">
        <v>5376</v>
      </c>
      <c r="AE331" s="294" t="s">
        <v>5377</v>
      </c>
      <c r="AF331" s="294" t="s">
        <v>5378</v>
      </c>
      <c r="AG331" s="294" t="s">
        <v>5379</v>
      </c>
      <c r="AH331" s="294" t="s">
        <v>5380</v>
      </c>
      <c r="AI331" s="293" t="s">
        <v>5381</v>
      </c>
      <c r="AJ331" s="293" t="s">
        <v>5382</v>
      </c>
      <c r="AK331" s="294" t="s">
        <v>5383</v>
      </c>
      <c r="AL331" s="295" t="s">
        <v>5384</v>
      </c>
      <c r="AM331" s="296" t="s">
        <v>3</v>
      </c>
    </row>
    <row r="332">
      <c r="A332" s="297"/>
      <c r="B332" s="298">
        <v>3.7204244E7</v>
      </c>
      <c r="C332" s="299"/>
      <c r="D332" s="300" t="s">
        <v>2259</v>
      </c>
      <c r="E332" s="301" t="s">
        <v>2256</v>
      </c>
      <c r="F332" s="302">
        <v>33978.0</v>
      </c>
      <c r="G332" s="300" t="s">
        <v>391</v>
      </c>
      <c r="H332" s="300" t="s">
        <v>2691</v>
      </c>
      <c r="I332" s="303" t="s">
        <v>5385</v>
      </c>
      <c r="J332" s="300" t="s">
        <v>1620</v>
      </c>
      <c r="K332" s="300"/>
      <c r="L332" s="300"/>
      <c r="M332" s="299" t="str">
        <f t="shared" ref="M332:M333" si="26">C332</f>
        <v/>
      </c>
      <c r="N332" s="300"/>
      <c r="O332" s="300"/>
      <c r="P332" s="300"/>
      <c r="Q332" s="300"/>
      <c r="R332" s="304"/>
      <c r="S332" s="300"/>
      <c r="T332" s="300"/>
      <c r="U332" s="300"/>
      <c r="V332" s="300"/>
      <c r="W332" s="300" t="s">
        <v>1708</v>
      </c>
      <c r="X332" s="303" t="s">
        <v>5386</v>
      </c>
      <c r="Y332" s="300" t="s">
        <v>1805</v>
      </c>
      <c r="Z332" s="298">
        <f t="shared" ref="Z332:Z333" si="27">IF(F332="","",(TODAY()-F332)/365)</f>
        <v>30.79726027</v>
      </c>
      <c r="AA332" s="300"/>
      <c r="AB332" s="305" t="s">
        <v>3097</v>
      </c>
      <c r="AC332" s="306">
        <v>44378.0</v>
      </c>
      <c r="AD332" s="306">
        <v>44378.0</v>
      </c>
      <c r="AE332" s="307">
        <f t="shared" ref="AE332:AE333" si="28">EDATE(AD332,1)+15</f>
        <v>44424</v>
      </c>
      <c r="AF332" s="307">
        <f t="shared" ref="AF332:AF333" si="29">EDATE(AD332,4)</f>
        <v>44501</v>
      </c>
      <c r="AG332" s="308" t="s">
        <v>5387</v>
      </c>
      <c r="AH332" s="309" t="s">
        <v>2846</v>
      </c>
      <c r="AI332" s="300" t="b">
        <v>0</v>
      </c>
      <c r="AJ332" s="300" t="b">
        <v>0</v>
      </c>
      <c r="AK332" s="310" t="str">
        <f t="shared" ref="AK332:AK338" si="30">IF(AH332="SI","VENCIDO!","Todavía no :)")</f>
        <v>Todavía no :)</v>
      </c>
      <c r="AL332" s="300" t="b">
        <v>0</v>
      </c>
      <c r="AM332" s="311" t="s">
        <v>5388</v>
      </c>
      <c r="AN332" s="312"/>
      <c r="AO332" s="312"/>
      <c r="AP332" s="312"/>
      <c r="AQ332" s="312"/>
      <c r="AR332" s="312"/>
      <c r="AS332" s="312"/>
      <c r="AT332" s="312"/>
    </row>
    <row r="333">
      <c r="A333" s="313"/>
      <c r="B333" s="314" t="s">
        <v>387</v>
      </c>
      <c r="C333" s="299"/>
      <c r="D333" s="300" t="s">
        <v>5389</v>
      </c>
      <c r="E333" s="300" t="s">
        <v>5390</v>
      </c>
      <c r="F333" s="306">
        <v>36019.0</v>
      </c>
      <c r="G333" s="300" t="s">
        <v>391</v>
      </c>
      <c r="H333" s="300" t="s">
        <v>2691</v>
      </c>
      <c r="I333" s="303" t="s">
        <v>5391</v>
      </c>
      <c r="J333" s="300" t="s">
        <v>1620</v>
      </c>
      <c r="K333" s="300"/>
      <c r="L333" s="300"/>
      <c r="M333" s="299" t="str">
        <f t="shared" si="26"/>
        <v/>
      </c>
      <c r="N333" s="300"/>
      <c r="O333" s="300"/>
      <c r="P333" s="300"/>
      <c r="Q333" s="300"/>
      <c r="R333" s="304"/>
      <c r="S333" s="300"/>
      <c r="T333" s="300"/>
      <c r="U333" s="300"/>
      <c r="V333" s="300"/>
      <c r="W333" s="300" t="s">
        <v>2988</v>
      </c>
      <c r="X333" s="303" t="s">
        <v>5392</v>
      </c>
      <c r="Y333" s="300" t="s">
        <v>1805</v>
      </c>
      <c r="Z333" s="298">
        <f t="shared" si="27"/>
        <v>25.20547945</v>
      </c>
      <c r="AA333" s="300"/>
      <c r="AB333" s="305" t="s">
        <v>3097</v>
      </c>
      <c r="AC333" s="306">
        <v>44244.0</v>
      </c>
      <c r="AD333" s="306">
        <v>44244.0</v>
      </c>
      <c r="AE333" s="307">
        <f t="shared" si="28"/>
        <v>44287</v>
      </c>
      <c r="AF333" s="307">
        <f t="shared" si="29"/>
        <v>44364</v>
      </c>
      <c r="AG333" s="308" t="s">
        <v>5387</v>
      </c>
      <c r="AH333" s="309" t="s">
        <v>2846</v>
      </c>
      <c r="AI333" s="300" t="b">
        <v>0</v>
      </c>
      <c r="AJ333" s="300" t="b">
        <v>0</v>
      </c>
      <c r="AK333" s="310" t="str">
        <f t="shared" si="30"/>
        <v>Todavía no :)</v>
      </c>
      <c r="AL333" s="300" t="b">
        <v>0</v>
      </c>
      <c r="AM333" s="311" t="s">
        <v>5393</v>
      </c>
      <c r="AN333" s="312"/>
      <c r="AO333" s="312"/>
      <c r="AP333" s="312"/>
      <c r="AQ333" s="312"/>
      <c r="AR333" s="312"/>
      <c r="AS333" s="312"/>
      <c r="AT333" s="312"/>
    </row>
    <row r="334">
      <c r="A334" s="313"/>
      <c r="B334" s="314">
        <v>4.2425367E7</v>
      </c>
      <c r="C334" s="299"/>
      <c r="D334" s="315" t="s">
        <v>5394</v>
      </c>
      <c r="E334" s="301" t="s">
        <v>5395</v>
      </c>
      <c r="F334" s="306">
        <v>36577.0</v>
      </c>
      <c r="G334" s="300" t="s">
        <v>2021</v>
      </c>
      <c r="H334" s="300" t="s">
        <v>2691</v>
      </c>
      <c r="I334" s="303" t="s">
        <v>5396</v>
      </c>
      <c r="J334" s="305" t="s">
        <v>1620</v>
      </c>
      <c r="K334" s="300" t="s">
        <v>397</v>
      </c>
      <c r="L334" s="300"/>
      <c r="M334" s="316" t="s">
        <v>5394</v>
      </c>
      <c r="N334" s="300"/>
      <c r="O334" s="300"/>
      <c r="P334" s="300"/>
      <c r="Q334" s="300"/>
      <c r="R334" s="304"/>
      <c r="S334" s="300"/>
      <c r="T334" s="300"/>
      <c r="U334" s="300"/>
      <c r="V334" s="300"/>
      <c r="W334" s="300"/>
      <c r="X334" s="317"/>
      <c r="Y334" s="300"/>
      <c r="Z334" s="298">
        <v>22.635616438356163</v>
      </c>
      <c r="AA334" s="300"/>
      <c r="AB334" s="305" t="s">
        <v>3097</v>
      </c>
      <c r="AC334" s="318"/>
      <c r="AD334" s="318"/>
      <c r="AE334" s="318"/>
      <c r="AF334" s="319"/>
      <c r="AG334" s="306"/>
      <c r="AH334" s="320"/>
      <c r="AI334" s="300" t="b">
        <v>0</v>
      </c>
      <c r="AJ334" s="300" t="b">
        <v>0</v>
      </c>
      <c r="AK334" s="310" t="str">
        <f t="shared" si="30"/>
        <v>Todavía no :)</v>
      </c>
      <c r="AL334" s="300" t="b">
        <v>0</v>
      </c>
      <c r="AM334" s="321" t="s">
        <v>5388</v>
      </c>
      <c r="AN334" s="176"/>
      <c r="AO334" s="176"/>
      <c r="AP334" s="176"/>
      <c r="AQ334" s="176"/>
      <c r="AR334" s="176"/>
      <c r="AS334" s="176"/>
      <c r="AT334" s="176"/>
    </row>
    <row r="335">
      <c r="A335" s="322"/>
      <c r="B335" s="323" t="s">
        <v>291</v>
      </c>
      <c r="C335" s="324">
        <v>44631.043015567135</v>
      </c>
      <c r="D335" s="162" t="s">
        <v>4317</v>
      </c>
      <c r="E335" s="301" t="s">
        <v>4318</v>
      </c>
      <c r="F335" s="325">
        <v>35192.0</v>
      </c>
      <c r="G335" s="249" t="s">
        <v>391</v>
      </c>
      <c r="H335" s="162" t="s">
        <v>2691</v>
      </c>
      <c r="I335" s="17" t="s">
        <v>5397</v>
      </c>
      <c r="J335" s="162" t="s">
        <v>1620</v>
      </c>
      <c r="K335" s="162" t="s">
        <v>4320</v>
      </c>
      <c r="L335" s="162" t="s">
        <v>1668</v>
      </c>
      <c r="M335" s="326">
        <f t="shared" ref="M335:M336" si="32">C335</f>
        <v>44631.04302</v>
      </c>
      <c r="N335" s="162" t="s">
        <v>4322</v>
      </c>
      <c r="O335" s="162" t="s">
        <v>174</v>
      </c>
      <c r="P335" s="162" t="s">
        <v>4323</v>
      </c>
      <c r="Q335" s="162" t="s">
        <v>1651</v>
      </c>
      <c r="R335" s="162" t="s">
        <v>4324</v>
      </c>
      <c r="S335" s="180" t="s">
        <v>4325</v>
      </c>
      <c r="T335" s="162" t="s">
        <v>4326</v>
      </c>
      <c r="U335" s="162" t="s">
        <v>4327</v>
      </c>
      <c r="V335" s="162" t="s">
        <v>4328</v>
      </c>
      <c r="W335" s="162" t="s">
        <v>2360</v>
      </c>
      <c r="X335" s="17" t="s">
        <v>5398</v>
      </c>
      <c r="Y335" s="249" t="s">
        <v>1737</v>
      </c>
      <c r="Z335" s="327">
        <f t="shared" ref="Z335:Z336" si="33">IF(F335="","",(TODAY()-F335)/365)</f>
        <v>27.47123288</v>
      </c>
      <c r="AA335" s="161"/>
      <c r="AB335" s="162" t="s">
        <v>3097</v>
      </c>
      <c r="AC335" s="202">
        <v>44768.0</v>
      </c>
      <c r="AD335" s="202">
        <v>44757.0</v>
      </c>
      <c r="AE335" s="328">
        <f t="shared" ref="AE335:AE338" si="34">EDATE(AD335,1)+15</f>
        <v>44803</v>
      </c>
      <c r="AF335" s="328">
        <f t="shared" ref="AF335:AF338" si="35">EDATE(AD335,4)</f>
        <v>44880</v>
      </c>
      <c r="AG335" s="329" t="str">
        <f t="shared" ref="AG335:AH335" si="31">IF((TODAY()-AE335)&gt;0,"SI","NO")</f>
        <v>SI</v>
      </c>
      <c r="AH335" s="330" t="str">
        <f t="shared" si="31"/>
        <v>SI</v>
      </c>
      <c r="AI335" s="162" t="b">
        <v>1</v>
      </c>
      <c r="AJ335" s="162" t="b">
        <v>1</v>
      </c>
      <c r="AK335" s="331" t="str">
        <f t="shared" si="30"/>
        <v>VENCIDO!</v>
      </c>
      <c r="AL335" s="162" t="b">
        <v>0</v>
      </c>
      <c r="AM335" s="321" t="s">
        <v>5388</v>
      </c>
      <c r="AN335" s="176"/>
      <c r="AO335" s="176"/>
      <c r="AP335" s="176"/>
      <c r="AQ335" s="176"/>
      <c r="AR335" s="176"/>
      <c r="AS335" s="176"/>
      <c r="AT335" s="176"/>
    </row>
    <row r="336">
      <c r="A336" s="332"/>
      <c r="B336" s="333" t="s">
        <v>284</v>
      </c>
      <c r="C336" s="334">
        <v>44609.47915601852</v>
      </c>
      <c r="D336" s="335" t="s">
        <v>4231</v>
      </c>
      <c r="E336" s="301" t="s">
        <v>4232</v>
      </c>
      <c r="F336" s="336">
        <v>31811.0</v>
      </c>
      <c r="G336" s="249" t="s">
        <v>391</v>
      </c>
      <c r="H336" s="162" t="s">
        <v>2691</v>
      </c>
      <c r="I336" s="27" t="s">
        <v>5399</v>
      </c>
      <c r="J336" s="335" t="s">
        <v>1620</v>
      </c>
      <c r="K336" s="335" t="s">
        <v>4234</v>
      </c>
      <c r="L336" s="335" t="s">
        <v>1668</v>
      </c>
      <c r="M336" s="326">
        <f t="shared" si="32"/>
        <v>44609.47916</v>
      </c>
      <c r="N336" s="335" t="s">
        <v>4235</v>
      </c>
      <c r="O336" s="335" t="s">
        <v>174</v>
      </c>
      <c r="P336" s="162" t="s">
        <v>1866</v>
      </c>
      <c r="Q336" s="162" t="s">
        <v>1866</v>
      </c>
      <c r="R336" s="212" t="s">
        <v>2587</v>
      </c>
      <c r="S336" s="337" t="s">
        <v>4236</v>
      </c>
      <c r="T336" s="335" t="s">
        <v>1661</v>
      </c>
      <c r="U336" s="335" t="s">
        <v>4237</v>
      </c>
      <c r="V336" s="335" t="s">
        <v>4238</v>
      </c>
      <c r="W336" s="335" t="s">
        <v>1708</v>
      </c>
      <c r="X336" s="27" t="s">
        <v>5400</v>
      </c>
      <c r="Y336" s="335" t="s">
        <v>4239</v>
      </c>
      <c r="Z336" s="327">
        <f t="shared" si="33"/>
        <v>36.73424658</v>
      </c>
      <c r="AA336" s="338"/>
      <c r="AB336" s="212" t="s">
        <v>3097</v>
      </c>
      <c r="AC336" s="339">
        <v>44671.0</v>
      </c>
      <c r="AD336" s="340">
        <v>44775.0</v>
      </c>
      <c r="AE336" s="328">
        <f t="shared" si="34"/>
        <v>44821</v>
      </c>
      <c r="AF336" s="328">
        <f t="shared" si="35"/>
        <v>44897</v>
      </c>
      <c r="AG336" s="329" t="str">
        <f t="shared" ref="AG336:AH336" si="36">IF((TODAY()-AE336)&gt;0,"SI","NO")</f>
        <v>SI</v>
      </c>
      <c r="AH336" s="330" t="str">
        <f t="shared" si="36"/>
        <v>SI</v>
      </c>
      <c r="AI336" s="162" t="b">
        <v>1</v>
      </c>
      <c r="AJ336" s="162" t="b">
        <v>1</v>
      </c>
      <c r="AK336" s="331" t="str">
        <f t="shared" si="30"/>
        <v>VENCIDO!</v>
      </c>
      <c r="AL336" s="162" t="b">
        <v>1</v>
      </c>
      <c r="AM336" s="321" t="s">
        <v>5388</v>
      </c>
      <c r="AN336" s="176"/>
      <c r="AO336" s="176"/>
      <c r="AP336" s="176"/>
      <c r="AQ336" s="176"/>
      <c r="AR336" s="176"/>
      <c r="AS336" s="176"/>
      <c r="AT336" s="176"/>
    </row>
    <row r="337">
      <c r="A337" s="238"/>
      <c r="B337" s="239">
        <v>4.2878722E7</v>
      </c>
      <c r="C337" s="240">
        <v>44966.7805612963</v>
      </c>
      <c r="D337" s="239" t="s">
        <v>4916</v>
      </c>
      <c r="E337" s="341" t="s">
        <v>4917</v>
      </c>
      <c r="F337" s="241">
        <v>36797.0</v>
      </c>
      <c r="G337" s="239" t="s">
        <v>391</v>
      </c>
      <c r="H337" s="239" t="s">
        <v>1795</v>
      </c>
      <c r="I337" s="239" t="s">
        <v>4918</v>
      </c>
      <c r="J337" s="239" t="s">
        <v>1620</v>
      </c>
      <c r="K337" s="239" t="s">
        <v>4919</v>
      </c>
      <c r="L337" s="239" t="s">
        <v>1668</v>
      </c>
      <c r="M337" s="239" t="s">
        <v>4920</v>
      </c>
      <c r="N337" s="239" t="s">
        <v>4921</v>
      </c>
      <c r="O337" s="239" t="s">
        <v>57</v>
      </c>
      <c r="P337" s="239" t="s">
        <v>4922</v>
      </c>
      <c r="Q337" s="239" t="s">
        <v>4923</v>
      </c>
      <c r="R337" s="242"/>
      <c r="S337" s="243" t="s">
        <v>4924</v>
      </c>
      <c r="T337" s="239" t="s">
        <v>1661</v>
      </c>
      <c r="U337" s="239" t="s">
        <v>1685</v>
      </c>
      <c r="V337" s="239" t="s">
        <v>4925</v>
      </c>
      <c r="W337" s="239" t="s">
        <v>1708</v>
      </c>
      <c r="X337" s="239" t="s">
        <v>4926</v>
      </c>
      <c r="Y337" s="239" t="s">
        <v>1737</v>
      </c>
      <c r="Z337" s="257">
        <f t="shared" ref="Z337:Z338" si="38">INT(YEARFRAC(F337,TODAY()))</f>
        <v>23</v>
      </c>
      <c r="AA337" s="257"/>
      <c r="AB337" s="239" t="s">
        <v>158</v>
      </c>
      <c r="AC337" s="342">
        <v>44995.0</v>
      </c>
      <c r="AD337" s="342">
        <v>44995.0</v>
      </c>
      <c r="AE337" s="328">
        <f t="shared" si="34"/>
        <v>45041</v>
      </c>
      <c r="AF337" s="328">
        <f t="shared" si="35"/>
        <v>45117</v>
      </c>
      <c r="AG337" s="329" t="str">
        <f t="shared" ref="AG337:AH337" si="37">IF((TODAY()-AE337)&gt;0,"SI","NO")</f>
        <v>SI</v>
      </c>
      <c r="AH337" s="330" t="str">
        <f t="shared" si="37"/>
        <v>SI</v>
      </c>
      <c r="AI337" s="162" t="b">
        <v>0</v>
      </c>
      <c r="AJ337" s="162" t="b">
        <v>0</v>
      </c>
      <c r="AK337" s="331" t="str">
        <f t="shared" si="30"/>
        <v>VENCIDO!</v>
      </c>
      <c r="AL337" s="162" t="b">
        <v>0</v>
      </c>
      <c r="AM337" s="321" t="s">
        <v>5401</v>
      </c>
      <c r="AN337" s="176"/>
      <c r="AO337" s="176"/>
      <c r="AP337" s="176"/>
      <c r="AQ337" s="176"/>
      <c r="AR337" s="176"/>
      <c r="AS337" s="176"/>
      <c r="AT337" s="176"/>
    </row>
    <row r="338">
      <c r="A338" s="248"/>
      <c r="B338" s="249">
        <v>2.1439945E7</v>
      </c>
      <c r="C338" s="250">
        <v>44988.46454105324</v>
      </c>
      <c r="D338" s="249" t="s">
        <v>5047</v>
      </c>
      <c r="E338" s="249" t="s">
        <v>5048</v>
      </c>
      <c r="F338" s="251">
        <v>25620.0</v>
      </c>
      <c r="G338" s="249" t="s">
        <v>674</v>
      </c>
      <c r="H338" s="249" t="s">
        <v>1678</v>
      </c>
      <c r="I338" s="260" t="s">
        <v>5049</v>
      </c>
      <c r="J338" s="249" t="s">
        <v>1620</v>
      </c>
      <c r="K338" s="249" t="s">
        <v>5050</v>
      </c>
      <c r="L338" s="249" t="s">
        <v>1634</v>
      </c>
      <c r="M338" s="249" t="s">
        <v>5051</v>
      </c>
      <c r="N338" s="249" t="s">
        <v>5052</v>
      </c>
      <c r="O338" s="249" t="s">
        <v>158</v>
      </c>
      <c r="P338" s="249" t="s">
        <v>5053</v>
      </c>
      <c r="Q338" s="249" t="s">
        <v>5054</v>
      </c>
      <c r="R338" s="249" t="s">
        <v>5055</v>
      </c>
      <c r="S338" s="252" t="s">
        <v>5056</v>
      </c>
      <c r="T338" s="249" t="s">
        <v>5057</v>
      </c>
      <c r="U338" s="249" t="s">
        <v>5058</v>
      </c>
      <c r="V338" s="249" t="s">
        <v>5059</v>
      </c>
      <c r="W338" s="249" t="s">
        <v>5060</v>
      </c>
      <c r="X338" s="260" t="s">
        <v>5061</v>
      </c>
      <c r="Y338" s="249" t="s">
        <v>5062</v>
      </c>
      <c r="Z338" s="257">
        <f t="shared" si="38"/>
        <v>53</v>
      </c>
      <c r="AA338" s="257"/>
      <c r="AB338" s="239" t="s">
        <v>158</v>
      </c>
      <c r="AC338" s="342">
        <v>44995.0</v>
      </c>
      <c r="AD338" s="342">
        <v>44995.0</v>
      </c>
      <c r="AE338" s="328">
        <f t="shared" si="34"/>
        <v>45041</v>
      </c>
      <c r="AF338" s="328">
        <f t="shared" si="35"/>
        <v>45117</v>
      </c>
      <c r="AG338" s="329" t="str">
        <f t="shared" ref="AG338:AH338" si="39">IF((TODAY()-AE338)&gt;0,"SI","NO")</f>
        <v>SI</v>
      </c>
      <c r="AH338" s="330" t="str">
        <f t="shared" si="39"/>
        <v>SI</v>
      </c>
      <c r="AI338" s="162" t="b">
        <v>0</v>
      </c>
      <c r="AJ338" s="162" t="b">
        <v>0</v>
      </c>
      <c r="AK338" s="331" t="str">
        <f t="shared" si="30"/>
        <v>VENCIDO!</v>
      </c>
      <c r="AL338" s="162" t="b">
        <v>0</v>
      </c>
      <c r="AM338" s="343" t="s">
        <v>5402</v>
      </c>
      <c r="AN338" s="344"/>
      <c r="AO338" s="344"/>
      <c r="AP338" s="344"/>
      <c r="AQ338" s="344"/>
      <c r="AR338" s="344"/>
      <c r="AS338" s="344"/>
      <c r="AT338" s="344"/>
    </row>
    <row r="339">
      <c r="A339" s="248"/>
      <c r="B339" s="249">
        <v>4.4110019E7</v>
      </c>
      <c r="C339" s="250">
        <v>44998.95631545139</v>
      </c>
      <c r="D339" s="249" t="s">
        <v>5079</v>
      </c>
      <c r="E339" s="249" t="s">
        <v>5080</v>
      </c>
      <c r="F339" s="251">
        <v>37339.0</v>
      </c>
      <c r="G339" s="239" t="s">
        <v>391</v>
      </c>
      <c r="H339" s="249" t="s">
        <v>5081</v>
      </c>
      <c r="I339" s="249" t="s">
        <v>5082</v>
      </c>
      <c r="J339" s="239" t="s">
        <v>1620</v>
      </c>
      <c r="K339" s="345" t="s">
        <v>5083</v>
      </c>
      <c r="L339" s="249" t="s">
        <v>5084</v>
      </c>
      <c r="M339" s="346">
        <f t="shared" ref="M339:M341" si="40">C339</f>
        <v>44998.95632</v>
      </c>
      <c r="N339" s="347" t="s">
        <v>5086</v>
      </c>
      <c r="O339" s="249" t="s">
        <v>158</v>
      </c>
      <c r="P339" s="345" t="s">
        <v>5087</v>
      </c>
      <c r="Q339" s="347" t="s">
        <v>1866</v>
      </c>
      <c r="R339" s="348" t="s">
        <v>2587</v>
      </c>
      <c r="S339" s="256" t="s">
        <v>5088</v>
      </c>
      <c r="T339" s="249" t="s">
        <v>5089</v>
      </c>
      <c r="U339" s="249" t="s">
        <v>5403</v>
      </c>
      <c r="V339" s="345" t="s">
        <v>5090</v>
      </c>
      <c r="W339" s="349" t="s">
        <v>2587</v>
      </c>
      <c r="X339" s="347" t="s">
        <v>5091</v>
      </c>
      <c r="Y339" s="350" t="s">
        <v>1943</v>
      </c>
      <c r="Z339" s="327">
        <f t="shared" ref="Z339:Z344" si="41">IF(F339="","",(TODAY()-F339)/365)</f>
        <v>21.5890411</v>
      </c>
      <c r="AA339" s="351"/>
      <c r="AB339" s="162" t="s">
        <v>158</v>
      </c>
      <c r="AC339" s="254"/>
      <c r="AD339" s="254"/>
      <c r="AE339" s="254"/>
      <c r="AF339" s="254"/>
      <c r="AG339" s="351"/>
      <c r="AH339" s="351"/>
      <c r="AI339" s="254"/>
      <c r="AJ339" s="254"/>
      <c r="AK339" s="351"/>
      <c r="AL339" s="254"/>
      <c r="AM339" s="352" t="s">
        <v>5404</v>
      </c>
      <c r="AN339" s="353"/>
      <c r="AO339" s="353"/>
      <c r="AP339" s="353"/>
      <c r="AQ339" s="353"/>
      <c r="AR339" s="353"/>
      <c r="AS339" s="353"/>
      <c r="AT339" s="353"/>
    </row>
    <row r="340">
      <c r="A340" s="313"/>
      <c r="B340" s="354">
        <v>4.2192896E7</v>
      </c>
      <c r="C340" s="355">
        <v>45000.093548854165</v>
      </c>
      <c r="D340" s="347" t="s">
        <v>5104</v>
      </c>
      <c r="E340" s="347" t="s">
        <v>5105</v>
      </c>
      <c r="F340" s="356">
        <v>36449.0</v>
      </c>
      <c r="G340" s="347" t="s">
        <v>2021</v>
      </c>
      <c r="H340" s="347" t="s">
        <v>5106</v>
      </c>
      <c r="I340" s="345" t="s">
        <v>5107</v>
      </c>
      <c r="J340" s="239" t="s">
        <v>1620</v>
      </c>
      <c r="K340" s="345" t="s">
        <v>5108</v>
      </c>
      <c r="L340" s="347" t="s">
        <v>1668</v>
      </c>
      <c r="M340" s="346">
        <f t="shared" si="40"/>
        <v>45000.09355</v>
      </c>
      <c r="N340" s="345" t="s">
        <v>5110</v>
      </c>
      <c r="O340" s="347" t="s">
        <v>158</v>
      </c>
      <c r="P340" s="345" t="s">
        <v>5111</v>
      </c>
      <c r="Q340" s="347" t="s">
        <v>1651</v>
      </c>
      <c r="R340" s="350" t="s">
        <v>2587</v>
      </c>
      <c r="S340" s="256" t="s">
        <v>5112</v>
      </c>
      <c r="T340" s="357" t="s">
        <v>1661</v>
      </c>
      <c r="U340" s="249" t="s">
        <v>5403</v>
      </c>
      <c r="V340" s="345" t="s">
        <v>5113</v>
      </c>
      <c r="W340" s="347" t="s">
        <v>1708</v>
      </c>
      <c r="X340" s="345" t="s">
        <v>5114</v>
      </c>
      <c r="Y340" s="345" t="s">
        <v>1737</v>
      </c>
      <c r="Z340" s="327">
        <f t="shared" si="41"/>
        <v>24.02739726</v>
      </c>
      <c r="AA340" s="351"/>
      <c r="AB340" s="162" t="s">
        <v>158</v>
      </c>
      <c r="AC340" s="254"/>
      <c r="AD340" s="254"/>
      <c r="AE340" s="254"/>
      <c r="AF340" s="254"/>
      <c r="AG340" s="351"/>
      <c r="AH340" s="351"/>
      <c r="AI340" s="254"/>
      <c r="AJ340" s="254"/>
      <c r="AK340" s="351"/>
      <c r="AL340" s="254"/>
      <c r="AM340" s="352" t="s">
        <v>5405</v>
      </c>
      <c r="AN340" s="353"/>
      <c r="AO340" s="353"/>
      <c r="AP340" s="353"/>
      <c r="AQ340" s="353"/>
      <c r="AR340" s="353"/>
      <c r="AS340" s="353"/>
      <c r="AT340" s="353"/>
    </row>
    <row r="341">
      <c r="A341" s="358"/>
      <c r="B341" s="359">
        <v>3.9764479E7</v>
      </c>
      <c r="C341" s="360">
        <v>45001.75162364583</v>
      </c>
      <c r="D341" s="361" t="s">
        <v>5137</v>
      </c>
      <c r="E341" s="361" t="s">
        <v>5138</v>
      </c>
      <c r="F341" s="362">
        <v>35314.0</v>
      </c>
      <c r="G341" s="361" t="s">
        <v>391</v>
      </c>
      <c r="H341" s="361" t="s">
        <v>1678</v>
      </c>
      <c r="I341" s="363" t="s">
        <v>5139</v>
      </c>
      <c r="J341" s="239" t="s">
        <v>1620</v>
      </c>
      <c r="K341" s="363" t="s">
        <v>5140</v>
      </c>
      <c r="L341" s="361" t="s">
        <v>1680</v>
      </c>
      <c r="M341" s="346">
        <f t="shared" si="40"/>
        <v>45001.75162</v>
      </c>
      <c r="N341" s="363" t="s">
        <v>5141</v>
      </c>
      <c r="O341" s="361" t="s">
        <v>57</v>
      </c>
      <c r="P341" s="363" t="s">
        <v>5142</v>
      </c>
      <c r="Q341" s="361" t="s">
        <v>1637</v>
      </c>
      <c r="R341" s="350" t="s">
        <v>2587</v>
      </c>
      <c r="S341" s="243" t="s">
        <v>5143</v>
      </c>
      <c r="T341" s="363" t="s">
        <v>1661</v>
      </c>
      <c r="U341" s="239" t="s">
        <v>1685</v>
      </c>
      <c r="V341" s="363" t="s">
        <v>5144</v>
      </c>
      <c r="W341" s="361" t="s">
        <v>2098</v>
      </c>
      <c r="X341" s="363" t="s">
        <v>5145</v>
      </c>
      <c r="Y341" s="363" t="s">
        <v>5146</v>
      </c>
      <c r="Z341" s="327">
        <f t="shared" si="41"/>
        <v>27.1369863</v>
      </c>
      <c r="AA341" s="351"/>
      <c r="AB341" s="162" t="s">
        <v>158</v>
      </c>
      <c r="AC341" s="254"/>
      <c r="AD341" s="254"/>
      <c r="AE341" s="254"/>
      <c r="AF341" s="254"/>
      <c r="AG341" s="351"/>
      <c r="AH341" s="351"/>
      <c r="AI341" s="254"/>
      <c r="AJ341" s="254"/>
      <c r="AK341" s="351"/>
      <c r="AL341" s="254"/>
      <c r="AM341" s="352" t="s">
        <v>5405</v>
      </c>
      <c r="AN341" s="353"/>
      <c r="AO341" s="353"/>
      <c r="AP341" s="353"/>
      <c r="AQ341" s="353"/>
      <c r="AR341" s="353"/>
      <c r="AS341" s="353"/>
      <c r="AT341" s="353"/>
    </row>
    <row r="342">
      <c r="A342" s="248"/>
      <c r="B342" s="249">
        <v>9.5970179E7</v>
      </c>
      <c r="C342" s="250">
        <v>45089.65111061343</v>
      </c>
      <c r="D342" s="249" t="s">
        <v>5247</v>
      </c>
      <c r="E342" s="244" t="s">
        <v>5248</v>
      </c>
      <c r="F342" s="251">
        <v>34050.0</v>
      </c>
      <c r="G342" s="249" t="s">
        <v>3791</v>
      </c>
      <c r="H342" s="249" t="s">
        <v>5249</v>
      </c>
      <c r="I342" s="249">
        <v>1.123876962E9</v>
      </c>
      <c r="J342" s="249" t="s">
        <v>1620</v>
      </c>
      <c r="K342" s="249" t="s">
        <v>5250</v>
      </c>
      <c r="L342" s="249" t="s">
        <v>1622</v>
      </c>
      <c r="M342" s="239" t="s">
        <v>5247</v>
      </c>
      <c r="N342" s="249" t="s">
        <v>5251</v>
      </c>
      <c r="O342" s="249" t="s">
        <v>57</v>
      </c>
      <c r="P342" s="2" t="s">
        <v>5252</v>
      </c>
      <c r="Q342" s="2" t="s">
        <v>1637</v>
      </c>
      <c r="S342" s="271" t="s">
        <v>5253</v>
      </c>
      <c r="T342" s="2" t="s">
        <v>5254</v>
      </c>
      <c r="U342" s="2" t="s">
        <v>5255</v>
      </c>
      <c r="V342" s="2" t="s">
        <v>5256</v>
      </c>
      <c r="W342" s="2" t="s">
        <v>1884</v>
      </c>
      <c r="X342" s="2" t="s">
        <v>5257</v>
      </c>
      <c r="Y342" s="272" t="s">
        <v>5258</v>
      </c>
      <c r="Z342" s="327">
        <f t="shared" si="41"/>
        <v>30.6</v>
      </c>
      <c r="AB342" s="212" t="s">
        <v>282</v>
      </c>
      <c r="AC342" s="246"/>
      <c r="AD342" s="246"/>
      <c r="AE342" s="246"/>
      <c r="AF342" s="255"/>
      <c r="AG342" s="255"/>
      <c r="AI342" s="246"/>
      <c r="AJ342" s="246"/>
      <c r="AL342" s="162" t="b">
        <v>0</v>
      </c>
    </row>
    <row r="343">
      <c r="A343" s="248"/>
      <c r="B343" s="249">
        <v>4.2855987E7</v>
      </c>
      <c r="C343" s="269">
        <v>45153.7163875463</v>
      </c>
      <c r="D343" s="249" t="s">
        <v>5308</v>
      </c>
      <c r="E343" s="244" t="s">
        <v>5309</v>
      </c>
      <c r="F343" s="251">
        <v>36894.0</v>
      </c>
      <c r="G343" s="249" t="s">
        <v>391</v>
      </c>
      <c r="H343" s="249" t="s">
        <v>5310</v>
      </c>
      <c r="I343" s="2" t="s">
        <v>5311</v>
      </c>
      <c r="J343" s="2" t="s">
        <v>1620</v>
      </c>
      <c r="K343" s="2" t="s">
        <v>5312</v>
      </c>
      <c r="L343" s="2" t="s">
        <v>5313</v>
      </c>
      <c r="M343" s="2" t="s">
        <v>5308</v>
      </c>
      <c r="N343" s="2" t="s">
        <v>5314</v>
      </c>
      <c r="O343" s="2" t="s">
        <v>344</v>
      </c>
      <c r="P343" s="2" t="s">
        <v>5315</v>
      </c>
      <c r="Q343" s="2" t="s">
        <v>1637</v>
      </c>
      <c r="S343" s="271" t="s">
        <v>5316</v>
      </c>
      <c r="T343" s="2" t="s">
        <v>5317</v>
      </c>
      <c r="U343" s="2" t="s">
        <v>1662</v>
      </c>
      <c r="V343" s="2" t="s">
        <v>5318</v>
      </c>
      <c r="W343" s="2" t="s">
        <v>2237</v>
      </c>
      <c r="X343" s="2" t="s">
        <v>5319</v>
      </c>
      <c r="Y343" s="2" t="s">
        <v>5320</v>
      </c>
      <c r="Z343" s="327">
        <f t="shared" si="41"/>
        <v>22.80821918</v>
      </c>
      <c r="AB343" s="212" t="s">
        <v>282</v>
      </c>
      <c r="AC343" s="246"/>
      <c r="AD343" s="246"/>
      <c r="AE343" s="246"/>
      <c r="AF343" s="255"/>
      <c r="AG343" s="255"/>
      <c r="AI343" s="246"/>
      <c r="AJ343" s="246"/>
      <c r="AL343" s="162" t="b">
        <v>0</v>
      </c>
    </row>
    <row r="344">
      <c r="A344" s="248"/>
      <c r="B344" s="249">
        <v>4.2998497E7</v>
      </c>
      <c r="C344" s="250">
        <v>45139.95653350695</v>
      </c>
      <c r="D344" s="249" t="s">
        <v>5298</v>
      </c>
      <c r="E344" s="244" t="s">
        <v>5299</v>
      </c>
      <c r="F344" s="251">
        <v>37004.0</v>
      </c>
      <c r="G344" s="249" t="s">
        <v>391</v>
      </c>
      <c r="H344" s="249" t="s">
        <v>1822</v>
      </c>
      <c r="I344" s="2" t="s">
        <v>5300</v>
      </c>
      <c r="J344" s="2" t="s">
        <v>1620</v>
      </c>
      <c r="K344" s="2" t="s">
        <v>5301</v>
      </c>
      <c r="L344" s="2" t="s">
        <v>1634</v>
      </c>
      <c r="M344" s="2" t="s">
        <v>5298</v>
      </c>
      <c r="N344" s="2" t="s">
        <v>5302</v>
      </c>
      <c r="O344" s="2" t="s">
        <v>57</v>
      </c>
      <c r="P344" s="2" t="s">
        <v>5303</v>
      </c>
      <c r="Q344" s="2" t="s">
        <v>1637</v>
      </c>
      <c r="S344" s="271" t="s">
        <v>5304</v>
      </c>
      <c r="T344" s="2" t="s">
        <v>5305</v>
      </c>
      <c r="U344" s="2" t="s">
        <v>1662</v>
      </c>
      <c r="V344" s="2" t="s">
        <v>5306</v>
      </c>
      <c r="W344" s="2" t="s">
        <v>1708</v>
      </c>
      <c r="X344" s="2" t="s">
        <v>5307</v>
      </c>
      <c r="Y344" s="2" t="s">
        <v>5103</v>
      </c>
      <c r="Z344" s="327">
        <f t="shared" si="41"/>
        <v>22.50684932</v>
      </c>
      <c r="AB344" s="212" t="s">
        <v>282</v>
      </c>
      <c r="AC344" s="246"/>
      <c r="AD344" s="246"/>
      <c r="AE344" s="246"/>
      <c r="AF344" s="255"/>
      <c r="AG344" s="255"/>
      <c r="AI344" s="246"/>
      <c r="AJ344" s="246"/>
      <c r="AL344" s="162" t="b">
        <v>0</v>
      </c>
    </row>
    <row r="345">
      <c r="C345" s="280"/>
      <c r="D345" s="280"/>
      <c r="E345" s="364"/>
      <c r="F345" s="246"/>
      <c r="G345" s="365"/>
      <c r="H345" s="246"/>
      <c r="I345" s="280"/>
      <c r="J345" s="280"/>
      <c r="K345" s="246"/>
      <c r="L345" s="280"/>
      <c r="M345" s="366"/>
      <c r="N345" s="280"/>
      <c r="O345" s="280"/>
      <c r="P345" s="280"/>
      <c r="Q345" s="280"/>
      <c r="R345" s="280"/>
      <c r="S345" s="280"/>
      <c r="T345" s="280"/>
      <c r="U345" s="280"/>
      <c r="V345" s="280"/>
      <c r="W345" s="280"/>
      <c r="X345" s="246"/>
      <c r="Y345" s="366"/>
      <c r="Z345" s="367"/>
      <c r="AA345" s="280"/>
      <c r="AC345" s="368"/>
      <c r="AD345" s="246"/>
      <c r="AE345" s="246"/>
      <c r="AF345" s="246"/>
      <c r="AG345" s="255"/>
      <c r="AH345" s="255"/>
      <c r="AJ345" s="246"/>
      <c r="AK345" s="246"/>
      <c r="AM345" s="246"/>
    </row>
    <row r="346">
      <c r="A346" s="369"/>
      <c r="B346" s="369"/>
      <c r="C346" s="280"/>
      <c r="D346" s="280"/>
      <c r="E346" s="364"/>
      <c r="F346" s="246"/>
      <c r="G346" s="365"/>
      <c r="H346" s="246"/>
      <c r="I346" s="280"/>
      <c r="J346" s="280"/>
      <c r="K346" s="246"/>
      <c r="L346" s="280"/>
      <c r="M346" s="366"/>
      <c r="N346" s="280"/>
      <c r="O346" s="280"/>
      <c r="P346" s="280"/>
      <c r="Q346" s="280"/>
      <c r="R346" s="280"/>
      <c r="S346" s="280"/>
      <c r="T346" s="280"/>
      <c r="U346" s="280"/>
      <c r="V346" s="280"/>
      <c r="W346" s="280"/>
      <c r="X346" s="246"/>
      <c r="Y346" s="366"/>
      <c r="Z346" s="367"/>
      <c r="AA346" s="280"/>
      <c r="AC346" s="368"/>
      <c r="AD346" s="246"/>
      <c r="AE346" s="246"/>
      <c r="AF346" s="246"/>
      <c r="AG346" s="255"/>
      <c r="AH346" s="255"/>
      <c r="AJ346" s="246"/>
      <c r="AK346" s="246"/>
      <c r="AM346" s="246"/>
    </row>
    <row r="347">
      <c r="C347" s="280"/>
      <c r="D347" s="280"/>
      <c r="E347" s="364"/>
      <c r="F347" s="246"/>
      <c r="G347" s="365"/>
      <c r="H347" s="246"/>
      <c r="I347" s="280"/>
      <c r="J347" s="280"/>
      <c r="K347" s="246"/>
      <c r="L347" s="280"/>
      <c r="M347" s="366"/>
      <c r="N347" s="280"/>
      <c r="O347" s="280"/>
      <c r="P347" s="280"/>
      <c r="Q347" s="280"/>
      <c r="R347" s="280"/>
      <c r="S347" s="280"/>
      <c r="T347" s="280"/>
      <c r="U347" s="280"/>
      <c r="V347" s="280"/>
      <c r="W347" s="280"/>
      <c r="X347" s="246"/>
      <c r="Y347" s="366"/>
      <c r="Z347" s="367"/>
      <c r="AA347" s="280"/>
      <c r="AC347" s="368"/>
      <c r="AD347" s="246"/>
      <c r="AE347" s="246"/>
      <c r="AF347" s="246"/>
      <c r="AG347" s="255"/>
      <c r="AH347" s="255"/>
      <c r="AJ347" s="246"/>
      <c r="AK347" s="246"/>
      <c r="AM347" s="246"/>
    </row>
    <row r="348">
      <c r="C348" s="280"/>
      <c r="D348" s="280"/>
      <c r="E348" s="364"/>
      <c r="F348" s="246"/>
      <c r="G348" s="365"/>
      <c r="H348" s="246"/>
      <c r="I348" s="280"/>
      <c r="J348" s="280"/>
      <c r="K348" s="246"/>
      <c r="L348" s="280"/>
      <c r="M348" s="366"/>
      <c r="N348" s="280"/>
      <c r="O348" s="280"/>
      <c r="P348" s="280"/>
      <c r="Q348" s="280"/>
      <c r="R348" s="280"/>
      <c r="S348" s="280"/>
      <c r="T348" s="280"/>
      <c r="U348" s="280"/>
      <c r="V348" s="280"/>
      <c r="W348" s="280"/>
      <c r="X348" s="246"/>
      <c r="Y348" s="366"/>
      <c r="Z348" s="367"/>
      <c r="AA348" s="280"/>
      <c r="AC348" s="368"/>
      <c r="AD348" s="246"/>
      <c r="AE348" s="246"/>
      <c r="AF348" s="246"/>
      <c r="AG348" s="255"/>
      <c r="AH348" s="255"/>
      <c r="AJ348" s="246"/>
      <c r="AK348" s="246"/>
      <c r="AM348" s="246"/>
    </row>
    <row r="349">
      <c r="A349" s="1"/>
      <c r="B349" s="1" t="s">
        <v>389</v>
      </c>
      <c r="C349" s="280"/>
      <c r="D349" s="280"/>
      <c r="E349" s="364"/>
      <c r="F349" s="246"/>
      <c r="G349" s="365"/>
      <c r="H349" s="246"/>
      <c r="I349" s="280"/>
      <c r="J349" s="280"/>
      <c r="K349" s="246"/>
      <c r="L349" s="280"/>
      <c r="M349" s="366"/>
      <c r="N349" s="280"/>
      <c r="O349" s="280"/>
      <c r="P349" s="280"/>
      <c r="Q349" s="280"/>
      <c r="R349" s="280"/>
      <c r="S349" s="280"/>
      <c r="T349" s="280"/>
      <c r="U349" s="280"/>
      <c r="V349" s="280"/>
      <c r="W349" s="280"/>
      <c r="X349" s="246"/>
      <c r="Y349" s="366"/>
      <c r="Z349" s="367"/>
      <c r="AA349" s="280"/>
      <c r="AC349" s="368"/>
      <c r="AD349" s="246"/>
      <c r="AE349" s="246"/>
      <c r="AF349" s="246"/>
      <c r="AG349" s="255"/>
      <c r="AH349" s="255"/>
      <c r="AJ349" s="246"/>
      <c r="AK349" s="246"/>
      <c r="AM349" s="246"/>
    </row>
    <row r="350" ht="20.25" customHeight="1">
      <c r="A350" s="370"/>
      <c r="B350" s="371" t="s">
        <v>1544</v>
      </c>
      <c r="C350" s="372" t="s">
        <v>5406</v>
      </c>
      <c r="D350" s="371" t="s">
        <v>1546</v>
      </c>
      <c r="E350" s="371" t="s">
        <v>1547</v>
      </c>
      <c r="F350" s="373" t="s">
        <v>1548</v>
      </c>
      <c r="G350" s="371" t="s">
        <v>22</v>
      </c>
      <c r="H350" s="371" t="s">
        <v>1549</v>
      </c>
      <c r="I350" s="374" t="s">
        <v>1550</v>
      </c>
      <c r="J350" s="371" t="s">
        <v>1551</v>
      </c>
      <c r="K350" s="375" t="s">
        <v>1552</v>
      </c>
      <c r="L350" s="375" t="s">
        <v>1570</v>
      </c>
      <c r="M350" s="375" t="s">
        <v>1555</v>
      </c>
      <c r="P350" s="371" t="s">
        <v>1571</v>
      </c>
      <c r="Q350" s="371" t="s">
        <v>1557</v>
      </c>
      <c r="R350" s="371" t="s">
        <v>1558</v>
      </c>
      <c r="S350" s="376" t="s">
        <v>1559</v>
      </c>
      <c r="T350" s="371" t="s">
        <v>1560</v>
      </c>
      <c r="U350" s="376" t="s">
        <v>1561</v>
      </c>
      <c r="V350" s="376" t="s">
        <v>1562</v>
      </c>
      <c r="W350" s="376" t="s">
        <v>1563</v>
      </c>
      <c r="X350" s="376" t="s">
        <v>1564</v>
      </c>
      <c r="Y350" s="376" t="s">
        <v>1565</v>
      </c>
      <c r="Z350" s="377" t="s">
        <v>5407</v>
      </c>
      <c r="AA350" s="376" t="s">
        <v>1566</v>
      </c>
      <c r="AB350" s="378" t="s">
        <v>1572</v>
      </c>
      <c r="AC350" s="379" t="s">
        <v>1573</v>
      </c>
      <c r="AD350" s="379" t="s">
        <v>1574</v>
      </c>
      <c r="AE350" s="380" t="s">
        <v>1575</v>
      </c>
      <c r="AF350" s="380" t="s">
        <v>1576</v>
      </c>
      <c r="AG350" s="379" t="s">
        <v>5408</v>
      </c>
      <c r="AH350" s="379" t="s">
        <v>5409</v>
      </c>
      <c r="AI350" s="381" t="s">
        <v>1578</v>
      </c>
      <c r="AJ350" s="382" t="s">
        <v>1579</v>
      </c>
      <c r="AK350" s="383" t="s">
        <v>1580</v>
      </c>
      <c r="AL350" s="383" t="s">
        <v>1581</v>
      </c>
      <c r="AM350" s="384" t="s">
        <v>1582</v>
      </c>
      <c r="AN350" s="384" t="s">
        <v>1583</v>
      </c>
    </row>
    <row r="351">
      <c r="A351" s="385"/>
      <c r="B351" s="43">
        <v>4.3094417E7</v>
      </c>
      <c r="C351" s="386">
        <v>44244.09057396991</v>
      </c>
      <c r="D351" s="387" t="s">
        <v>1616</v>
      </c>
      <c r="E351" s="387" t="s">
        <v>5410</v>
      </c>
      <c r="F351" s="388">
        <v>36855.0</v>
      </c>
      <c r="G351" s="389" t="s">
        <v>2021</v>
      </c>
      <c r="H351" s="387" t="s">
        <v>1618</v>
      </c>
      <c r="I351" s="390" t="s">
        <v>5411</v>
      </c>
      <c r="J351" s="43" t="s">
        <v>1620</v>
      </c>
      <c r="K351" s="391" t="s">
        <v>1621</v>
      </c>
      <c r="L351" s="387" t="s">
        <v>1622</v>
      </c>
      <c r="M351" s="387" t="s">
        <v>1623</v>
      </c>
      <c r="P351" s="387" t="s">
        <v>57</v>
      </c>
      <c r="Q351" s="387" t="s">
        <v>1624</v>
      </c>
      <c r="R351" s="387" t="s">
        <v>1625</v>
      </c>
      <c r="S351" s="392" t="s">
        <v>2587</v>
      </c>
      <c r="T351" s="393" t="s">
        <v>1626</v>
      </c>
      <c r="U351" s="392" t="s">
        <v>5412</v>
      </c>
      <c r="V351" s="392" t="s">
        <v>2587</v>
      </c>
      <c r="W351" s="392" t="s">
        <v>2587</v>
      </c>
      <c r="X351" s="394" t="s">
        <v>2587</v>
      </c>
      <c r="Y351" s="392" t="s">
        <v>2587</v>
      </c>
      <c r="Z351" s="43">
        <v>20.0</v>
      </c>
      <c r="AA351" s="392" t="s">
        <v>2587</v>
      </c>
      <c r="AB351" s="387" t="s">
        <v>1627</v>
      </c>
      <c r="AC351" s="394" t="s">
        <v>2587</v>
      </c>
      <c r="AD351" s="394" t="s">
        <v>2587</v>
      </c>
      <c r="AE351" s="395" t="s">
        <v>1628</v>
      </c>
      <c r="AF351" s="394" t="s">
        <v>2587</v>
      </c>
      <c r="AG351" s="396">
        <v>44267.0</v>
      </c>
      <c r="AH351" s="396">
        <v>44267.0</v>
      </c>
      <c r="AI351" s="397">
        <f t="shared" ref="AI351:AI378" si="42">DATE(YEAR(AH351),MONTH(AH351)+1,DAY(AH351)+15)</f>
        <v>44313</v>
      </c>
      <c r="AJ351" s="388">
        <f t="shared" ref="AJ351:AJ378" si="43">DATE(YEAR(AH351),MONTH(AH351)+3,DAY(AH351))</f>
        <v>44359</v>
      </c>
      <c r="AK351" s="43" t="b">
        <v>1</v>
      </c>
      <c r="AL351" s="43" t="b">
        <v>1</v>
      </c>
      <c r="AM351" s="43" t="b">
        <v>0</v>
      </c>
      <c r="AN351" s="387" t="b">
        <v>0</v>
      </c>
    </row>
    <row r="352">
      <c r="A352" s="385"/>
      <c r="B352" s="44">
        <v>3.4553602E7</v>
      </c>
      <c r="C352" s="398">
        <v>44245.687562175925</v>
      </c>
      <c r="D352" s="399" t="s">
        <v>1629</v>
      </c>
      <c r="E352" s="399" t="s">
        <v>1630</v>
      </c>
      <c r="F352" s="400">
        <v>32660.0</v>
      </c>
      <c r="G352" s="27" t="s">
        <v>2021</v>
      </c>
      <c r="H352" s="401" t="s">
        <v>5413</v>
      </c>
      <c r="I352" s="402" t="s">
        <v>5414</v>
      </c>
      <c r="J352" s="44" t="s">
        <v>1620</v>
      </c>
      <c r="K352" s="403" t="s">
        <v>1633</v>
      </c>
      <c r="L352" s="399" t="s">
        <v>1634</v>
      </c>
      <c r="M352" s="399" t="s">
        <v>1635</v>
      </c>
      <c r="P352" s="399" t="s">
        <v>59</v>
      </c>
      <c r="Q352" s="399" t="s">
        <v>1636</v>
      </c>
      <c r="R352" s="404" t="s">
        <v>1651</v>
      </c>
      <c r="S352" s="405" t="s">
        <v>1638</v>
      </c>
      <c r="T352" s="406" t="s">
        <v>1639</v>
      </c>
      <c r="U352" s="401" t="s">
        <v>5412</v>
      </c>
      <c r="V352" s="401" t="s">
        <v>2587</v>
      </c>
      <c r="W352" s="401" t="s">
        <v>2587</v>
      </c>
      <c r="X352" s="50" t="s">
        <v>2587</v>
      </c>
      <c r="Y352" s="401" t="s">
        <v>2587</v>
      </c>
      <c r="Z352" s="44">
        <v>31.0</v>
      </c>
      <c r="AA352" s="401" t="s">
        <v>2587</v>
      </c>
      <c r="AB352" s="399" t="s">
        <v>1627</v>
      </c>
      <c r="AC352" s="50" t="s">
        <v>2587</v>
      </c>
      <c r="AD352" s="50" t="s">
        <v>2587</v>
      </c>
      <c r="AE352" s="46" t="s">
        <v>1640</v>
      </c>
      <c r="AF352" s="50" t="s">
        <v>2587</v>
      </c>
      <c r="AG352" s="407">
        <v>44267.0</v>
      </c>
      <c r="AH352" s="407">
        <v>44267.0</v>
      </c>
      <c r="AI352" s="408">
        <f t="shared" si="42"/>
        <v>44313</v>
      </c>
      <c r="AJ352" s="400">
        <f t="shared" si="43"/>
        <v>44359</v>
      </c>
      <c r="AK352" s="44" t="b">
        <v>1</v>
      </c>
      <c r="AL352" s="44" t="b">
        <v>1</v>
      </c>
      <c r="AM352" s="44" t="b">
        <v>0</v>
      </c>
      <c r="AN352" s="399" t="b">
        <v>0</v>
      </c>
    </row>
    <row r="353">
      <c r="A353" s="385"/>
      <c r="B353" s="44">
        <v>9.4525894E7</v>
      </c>
      <c r="C353" s="398">
        <v>44245.90694185185</v>
      </c>
      <c r="D353" s="399" t="s">
        <v>1641</v>
      </c>
      <c r="E353" s="399" t="s">
        <v>1642</v>
      </c>
      <c r="F353" s="400">
        <v>32459.0</v>
      </c>
      <c r="G353" s="44" t="s">
        <v>1643</v>
      </c>
      <c r="H353" s="399" t="s">
        <v>1644</v>
      </c>
      <c r="I353" s="402" t="s">
        <v>5415</v>
      </c>
      <c r="J353" s="44" t="s">
        <v>1646</v>
      </c>
      <c r="K353" s="403" t="s">
        <v>1647</v>
      </c>
      <c r="L353" s="399" t="s">
        <v>1622</v>
      </c>
      <c r="M353" s="399" t="s">
        <v>1649</v>
      </c>
      <c r="P353" s="399" t="s">
        <v>59</v>
      </c>
      <c r="Q353" s="399" t="s">
        <v>1650</v>
      </c>
      <c r="R353" s="399" t="s">
        <v>1651</v>
      </c>
      <c r="S353" s="401" t="s">
        <v>2587</v>
      </c>
      <c r="T353" s="406" t="s">
        <v>1652</v>
      </c>
      <c r="U353" s="401" t="s">
        <v>5412</v>
      </c>
      <c r="V353" s="401" t="s">
        <v>2587</v>
      </c>
      <c r="W353" s="401" t="s">
        <v>2587</v>
      </c>
      <c r="X353" s="50" t="s">
        <v>2587</v>
      </c>
      <c r="Y353" s="401" t="s">
        <v>2587</v>
      </c>
      <c r="Z353" s="44">
        <v>32.0</v>
      </c>
      <c r="AA353" s="401" t="s">
        <v>2587</v>
      </c>
      <c r="AB353" s="399" t="s">
        <v>1627</v>
      </c>
      <c r="AC353" s="50" t="s">
        <v>2587</v>
      </c>
      <c r="AD353" s="50" t="s">
        <v>2587</v>
      </c>
      <c r="AE353" s="46" t="s">
        <v>1640</v>
      </c>
      <c r="AF353" s="50" t="s">
        <v>2587</v>
      </c>
      <c r="AG353" s="407">
        <v>44267.0</v>
      </c>
      <c r="AH353" s="407">
        <v>44267.0</v>
      </c>
      <c r="AI353" s="408">
        <f t="shared" si="42"/>
        <v>44313</v>
      </c>
      <c r="AJ353" s="400">
        <f t="shared" si="43"/>
        <v>44359</v>
      </c>
      <c r="AK353" s="44" t="b">
        <v>1</v>
      </c>
      <c r="AL353" s="44" t="b">
        <v>1</v>
      </c>
      <c r="AM353" s="44" t="b">
        <v>0</v>
      </c>
      <c r="AN353" s="399" t="b">
        <v>0</v>
      </c>
    </row>
    <row r="354">
      <c r="A354" s="385"/>
      <c r="B354" s="44">
        <v>3.9130153E7</v>
      </c>
      <c r="C354" s="398">
        <v>44247.638900289356</v>
      </c>
      <c r="D354" s="399" t="s">
        <v>1653</v>
      </c>
      <c r="E354" s="399" t="s">
        <v>1654</v>
      </c>
      <c r="F354" s="400">
        <v>35001.0</v>
      </c>
      <c r="G354" s="27" t="s">
        <v>2021</v>
      </c>
      <c r="H354" s="399" t="s">
        <v>1618</v>
      </c>
      <c r="I354" s="402" t="s">
        <v>5416</v>
      </c>
      <c r="J354" s="44" t="s">
        <v>1620</v>
      </c>
      <c r="K354" s="403" t="s">
        <v>1656</v>
      </c>
      <c r="L354" s="399" t="s">
        <v>1634</v>
      </c>
      <c r="M354" s="399" t="s">
        <v>1657</v>
      </c>
      <c r="P354" s="399" t="s">
        <v>57</v>
      </c>
      <c r="Q354" s="399" t="s">
        <v>1658</v>
      </c>
      <c r="R354" s="399" t="s">
        <v>1651</v>
      </c>
      <c r="S354" s="399" t="s">
        <v>1659</v>
      </c>
      <c r="T354" s="406" t="s">
        <v>1660</v>
      </c>
      <c r="U354" s="399" t="s">
        <v>1661</v>
      </c>
      <c r="V354" s="399" t="s">
        <v>1662</v>
      </c>
      <c r="W354" s="401" t="s">
        <v>2587</v>
      </c>
      <c r="X354" s="50" t="s">
        <v>2587</v>
      </c>
      <c r="Y354" s="401" t="s">
        <v>2587</v>
      </c>
      <c r="Z354" s="44">
        <v>25.0</v>
      </c>
      <c r="AA354" s="401" t="s">
        <v>2587</v>
      </c>
      <c r="AB354" s="399" t="s">
        <v>1627</v>
      </c>
      <c r="AC354" s="50" t="s">
        <v>2587</v>
      </c>
      <c r="AD354" s="50" t="s">
        <v>2587</v>
      </c>
      <c r="AE354" s="409" t="s">
        <v>1628</v>
      </c>
      <c r="AF354" s="50" t="s">
        <v>2587</v>
      </c>
      <c r="AG354" s="407">
        <v>44267.0</v>
      </c>
      <c r="AH354" s="407">
        <v>44267.0</v>
      </c>
      <c r="AI354" s="408">
        <f t="shared" si="42"/>
        <v>44313</v>
      </c>
      <c r="AJ354" s="400">
        <f t="shared" si="43"/>
        <v>44359</v>
      </c>
      <c r="AK354" s="44" t="b">
        <v>1</v>
      </c>
      <c r="AL354" s="44" t="b">
        <v>1</v>
      </c>
      <c r="AM354" s="44" t="b">
        <v>0</v>
      </c>
      <c r="AN354" s="399" t="b">
        <v>0</v>
      </c>
    </row>
    <row r="355">
      <c r="A355" s="385"/>
      <c r="B355" s="44">
        <v>3.4870468E7</v>
      </c>
      <c r="C355" s="398">
        <v>44249.48386331019</v>
      </c>
      <c r="D355" s="399" t="s">
        <v>1663</v>
      </c>
      <c r="E355" s="399" t="s">
        <v>1664</v>
      </c>
      <c r="F355" s="400">
        <v>32793.0</v>
      </c>
      <c r="G355" s="27" t="s">
        <v>2021</v>
      </c>
      <c r="H355" s="399" t="s">
        <v>1618</v>
      </c>
      <c r="I355" s="402" t="s">
        <v>5417</v>
      </c>
      <c r="J355" s="44" t="s">
        <v>1620</v>
      </c>
      <c r="K355" s="403" t="s">
        <v>1667</v>
      </c>
      <c r="L355" s="399" t="s">
        <v>1668</v>
      </c>
      <c r="M355" s="399" t="s">
        <v>1669</v>
      </c>
      <c r="P355" s="399" t="s">
        <v>63</v>
      </c>
      <c r="Q355" s="399" t="s">
        <v>1670</v>
      </c>
      <c r="R355" s="399" t="s">
        <v>1651</v>
      </c>
      <c r="S355" s="405" t="s">
        <v>1671</v>
      </c>
      <c r="T355" s="406" t="s">
        <v>1672</v>
      </c>
      <c r="U355" s="399" t="s">
        <v>1673</v>
      </c>
      <c r="V355" s="399" t="s">
        <v>1662</v>
      </c>
      <c r="W355" s="401" t="s">
        <v>2587</v>
      </c>
      <c r="X355" s="50" t="s">
        <v>2587</v>
      </c>
      <c r="Y355" s="401" t="s">
        <v>2587</v>
      </c>
      <c r="Z355" s="44">
        <v>31.0</v>
      </c>
      <c r="AA355" s="401" t="s">
        <v>2587</v>
      </c>
      <c r="AB355" s="399" t="s">
        <v>1627</v>
      </c>
      <c r="AC355" s="50" t="s">
        <v>2587</v>
      </c>
      <c r="AD355" s="407" t="s">
        <v>1674</v>
      </c>
      <c r="AE355" s="410" t="s">
        <v>1628</v>
      </c>
      <c r="AF355" s="50" t="s">
        <v>2587</v>
      </c>
      <c r="AG355" s="407">
        <v>44267.0</v>
      </c>
      <c r="AH355" s="407">
        <v>44267.0</v>
      </c>
      <c r="AI355" s="408">
        <f t="shared" si="42"/>
        <v>44313</v>
      </c>
      <c r="AJ355" s="400">
        <f t="shared" si="43"/>
        <v>44359</v>
      </c>
      <c r="AK355" s="44" t="b">
        <v>1</v>
      </c>
      <c r="AL355" s="46" t="b">
        <v>1</v>
      </c>
      <c r="AM355" s="46" t="b">
        <v>0</v>
      </c>
      <c r="AN355" s="405" t="b">
        <v>0</v>
      </c>
    </row>
    <row r="356">
      <c r="A356" s="385"/>
      <c r="B356" s="44">
        <v>4.4161598E7</v>
      </c>
      <c r="C356" s="398">
        <v>44252.94685978009</v>
      </c>
      <c r="D356" s="399" t="s">
        <v>1698</v>
      </c>
      <c r="E356" s="399" t="s">
        <v>1699</v>
      </c>
      <c r="F356" s="400">
        <v>37432.0</v>
      </c>
      <c r="G356" s="27" t="s">
        <v>2021</v>
      </c>
      <c r="H356" s="399" t="s">
        <v>1618</v>
      </c>
      <c r="I356" s="402" t="s">
        <v>5418</v>
      </c>
      <c r="J356" s="44" t="s">
        <v>1620</v>
      </c>
      <c r="K356" s="403" t="s">
        <v>1702</v>
      </c>
      <c r="L356" s="399" t="s">
        <v>1634</v>
      </c>
      <c r="M356" s="399" t="s">
        <v>1703</v>
      </c>
      <c r="P356" s="399" t="s">
        <v>59</v>
      </c>
      <c r="Q356" s="401" t="s">
        <v>5419</v>
      </c>
      <c r="R356" s="404" t="s">
        <v>1651</v>
      </c>
      <c r="S356" s="401" t="s">
        <v>2587</v>
      </c>
      <c r="T356" s="406" t="s">
        <v>1705</v>
      </c>
      <c r="U356" s="399" t="s">
        <v>5420</v>
      </c>
      <c r="V356" s="399" t="s">
        <v>1662</v>
      </c>
      <c r="W356" s="399" t="s">
        <v>1707</v>
      </c>
      <c r="X356" s="44" t="s">
        <v>1708</v>
      </c>
      <c r="Y356" s="401" t="s">
        <v>5421</v>
      </c>
      <c r="Z356" s="44">
        <v>18.0</v>
      </c>
      <c r="AA356" s="399" t="s">
        <v>1710</v>
      </c>
      <c r="AB356" s="399" t="s">
        <v>1627</v>
      </c>
      <c r="AC356" s="50" t="s">
        <v>2587</v>
      </c>
      <c r="AD356" s="50" t="s">
        <v>2587</v>
      </c>
      <c r="AE356" s="410" t="s">
        <v>1712</v>
      </c>
      <c r="AF356" s="50" t="s">
        <v>2587</v>
      </c>
      <c r="AG356" s="407">
        <v>44295.0</v>
      </c>
      <c r="AH356" s="407">
        <v>44295.0</v>
      </c>
      <c r="AI356" s="408">
        <f t="shared" si="42"/>
        <v>44340</v>
      </c>
      <c r="AJ356" s="400">
        <f t="shared" si="43"/>
        <v>44386</v>
      </c>
      <c r="AK356" s="44" t="b">
        <v>1</v>
      </c>
      <c r="AL356" s="44" t="b">
        <v>0</v>
      </c>
      <c r="AM356" s="46" t="b">
        <v>0</v>
      </c>
      <c r="AN356" s="405" t="b">
        <v>0</v>
      </c>
    </row>
    <row r="357">
      <c r="A357" s="385"/>
      <c r="B357" s="44">
        <v>4.147178E7</v>
      </c>
      <c r="C357" s="398">
        <v>44257.57292315972</v>
      </c>
      <c r="D357" s="399" t="s">
        <v>1713</v>
      </c>
      <c r="E357" s="399" t="s">
        <v>1714</v>
      </c>
      <c r="F357" s="400">
        <v>36003.0</v>
      </c>
      <c r="G357" s="27" t="s">
        <v>2021</v>
      </c>
      <c r="H357" s="399" t="s">
        <v>1618</v>
      </c>
      <c r="I357" s="402" t="s">
        <v>5422</v>
      </c>
      <c r="J357" s="44" t="s">
        <v>1620</v>
      </c>
      <c r="K357" s="403" t="s">
        <v>1716</v>
      </c>
      <c r="L357" s="399" t="s">
        <v>1680</v>
      </c>
      <c r="M357" s="399" t="s">
        <v>1717</v>
      </c>
      <c r="P357" s="399" t="s">
        <v>63</v>
      </c>
      <c r="Q357" s="399" t="s">
        <v>1718</v>
      </c>
      <c r="R357" s="399" t="s">
        <v>1719</v>
      </c>
      <c r="S357" s="401" t="s">
        <v>2587</v>
      </c>
      <c r="T357" s="406" t="s">
        <v>1720</v>
      </c>
      <c r="U357" s="399" t="s">
        <v>1721</v>
      </c>
      <c r="V357" s="399" t="s">
        <v>1662</v>
      </c>
      <c r="W357" s="399" t="s">
        <v>1722</v>
      </c>
      <c r="X357" s="44" t="s">
        <v>1723</v>
      </c>
      <c r="Y357" s="401" t="s">
        <v>5423</v>
      </c>
      <c r="Z357" s="44">
        <v>22.0</v>
      </c>
      <c r="AA357" s="399" t="s">
        <v>1725</v>
      </c>
      <c r="AB357" s="399" t="s">
        <v>1627</v>
      </c>
      <c r="AC357" s="50" t="s">
        <v>2587</v>
      </c>
      <c r="AD357" s="50" t="s">
        <v>2587</v>
      </c>
      <c r="AE357" s="410" t="s">
        <v>63</v>
      </c>
      <c r="AF357" s="50" t="s">
        <v>2587</v>
      </c>
      <c r="AG357" s="407">
        <v>44295.0</v>
      </c>
      <c r="AH357" s="407">
        <v>44295.0</v>
      </c>
      <c r="AI357" s="408">
        <f t="shared" si="42"/>
        <v>44340</v>
      </c>
      <c r="AJ357" s="400">
        <f t="shared" si="43"/>
        <v>44386</v>
      </c>
      <c r="AK357" s="44" t="b">
        <v>1</v>
      </c>
      <c r="AL357" s="44" t="b">
        <v>1</v>
      </c>
      <c r="AM357" s="46" t="b">
        <v>0</v>
      </c>
      <c r="AN357" s="405" t="b">
        <v>0</v>
      </c>
    </row>
    <row r="358">
      <c r="A358" s="385"/>
      <c r="B358" s="44">
        <v>3.5972544E7</v>
      </c>
      <c r="C358" s="398">
        <v>44258.94379331019</v>
      </c>
      <c r="D358" s="399" t="s">
        <v>1726</v>
      </c>
      <c r="E358" s="399" t="s">
        <v>1727</v>
      </c>
      <c r="F358" s="400">
        <v>33370.0</v>
      </c>
      <c r="G358" s="27" t="s">
        <v>2021</v>
      </c>
      <c r="H358" s="399" t="s">
        <v>1618</v>
      </c>
      <c r="I358" s="402" t="s">
        <v>5424</v>
      </c>
      <c r="J358" s="44" t="s">
        <v>1620</v>
      </c>
      <c r="K358" s="403" t="s">
        <v>1729</v>
      </c>
      <c r="L358" s="399" t="s">
        <v>1668</v>
      </c>
      <c r="M358" s="399" t="s">
        <v>1731</v>
      </c>
      <c r="P358" s="399" t="s">
        <v>63</v>
      </c>
      <c r="Q358" s="399" t="s">
        <v>1732</v>
      </c>
      <c r="R358" s="404" t="s">
        <v>1651</v>
      </c>
      <c r="S358" s="401" t="s">
        <v>2587</v>
      </c>
      <c r="T358" s="406" t="s">
        <v>1733</v>
      </c>
      <c r="U358" s="399" t="s">
        <v>1734</v>
      </c>
      <c r="V358" s="399" t="s">
        <v>1685</v>
      </c>
      <c r="W358" s="399" t="s">
        <v>1735</v>
      </c>
      <c r="X358" s="44" t="s">
        <v>1708</v>
      </c>
      <c r="Y358" s="401" t="s">
        <v>5425</v>
      </c>
      <c r="Z358" s="44">
        <v>29.0</v>
      </c>
      <c r="AA358" s="399" t="s">
        <v>1737</v>
      </c>
      <c r="AB358" s="399" t="s">
        <v>1627</v>
      </c>
      <c r="AC358" s="50" t="s">
        <v>2587</v>
      </c>
      <c r="AD358" s="50" t="s">
        <v>2587</v>
      </c>
      <c r="AE358" s="409" t="s">
        <v>63</v>
      </c>
      <c r="AF358" s="50" t="s">
        <v>2587</v>
      </c>
      <c r="AG358" s="407">
        <v>44295.0</v>
      </c>
      <c r="AH358" s="407">
        <v>44295.0</v>
      </c>
      <c r="AI358" s="408">
        <f t="shared" si="42"/>
        <v>44340</v>
      </c>
      <c r="AJ358" s="400">
        <f t="shared" si="43"/>
        <v>44386</v>
      </c>
      <c r="AK358" s="44" t="b">
        <v>1</v>
      </c>
      <c r="AL358" s="46" t="b">
        <v>1</v>
      </c>
      <c r="AM358" s="46" t="b">
        <v>0</v>
      </c>
      <c r="AN358" s="405" t="b">
        <v>0</v>
      </c>
    </row>
    <row r="359">
      <c r="A359" s="385"/>
      <c r="B359" s="44">
        <v>3.9287357E7</v>
      </c>
      <c r="C359" s="398">
        <v>44259.60480729167</v>
      </c>
      <c r="D359" s="399" t="s">
        <v>1738</v>
      </c>
      <c r="E359" s="399" t="s">
        <v>1739</v>
      </c>
      <c r="F359" s="400">
        <v>35003.0</v>
      </c>
      <c r="G359" s="27" t="s">
        <v>2021</v>
      </c>
      <c r="H359" s="401" t="s">
        <v>5426</v>
      </c>
      <c r="I359" s="402" t="s">
        <v>5427</v>
      </c>
      <c r="J359" s="44" t="s">
        <v>1646</v>
      </c>
      <c r="K359" s="403" t="s">
        <v>1742</v>
      </c>
      <c r="L359" s="399" t="s">
        <v>1680</v>
      </c>
      <c r="M359" s="399" t="s">
        <v>1744</v>
      </c>
      <c r="P359" s="399" t="s">
        <v>57</v>
      </c>
      <c r="Q359" s="404" t="s">
        <v>1651</v>
      </c>
      <c r="R359" s="404" t="s">
        <v>1651</v>
      </c>
      <c r="S359" s="401" t="s">
        <v>2587</v>
      </c>
      <c r="T359" s="406" t="s">
        <v>1746</v>
      </c>
      <c r="U359" s="399" t="s">
        <v>1747</v>
      </c>
      <c r="V359" s="399" t="s">
        <v>1685</v>
      </c>
      <c r="W359" s="399" t="s">
        <v>1748</v>
      </c>
      <c r="X359" s="44" t="s">
        <v>1749</v>
      </c>
      <c r="Y359" s="401" t="s">
        <v>5428</v>
      </c>
      <c r="Z359" s="44">
        <v>25.0</v>
      </c>
      <c r="AA359" s="399" t="s">
        <v>1751</v>
      </c>
      <c r="AB359" s="399" t="s">
        <v>1627</v>
      </c>
      <c r="AC359" s="50" t="s">
        <v>2587</v>
      </c>
      <c r="AD359" s="50" t="s">
        <v>2587</v>
      </c>
      <c r="AE359" s="46" t="s">
        <v>1752</v>
      </c>
      <c r="AF359" s="50" t="s">
        <v>2587</v>
      </c>
      <c r="AG359" s="407">
        <v>44267.0</v>
      </c>
      <c r="AH359" s="407">
        <v>44267.0</v>
      </c>
      <c r="AI359" s="408">
        <f t="shared" si="42"/>
        <v>44313</v>
      </c>
      <c r="AJ359" s="400">
        <f t="shared" si="43"/>
        <v>44359</v>
      </c>
      <c r="AK359" s="44" t="b">
        <v>0</v>
      </c>
      <c r="AL359" s="44" t="b">
        <v>0</v>
      </c>
      <c r="AM359" s="44" t="b">
        <v>0</v>
      </c>
      <c r="AN359" s="399" t="b">
        <v>0</v>
      </c>
    </row>
    <row r="360">
      <c r="A360" s="385"/>
      <c r="B360" s="44">
        <v>4.1130549E7</v>
      </c>
      <c r="C360" s="398">
        <v>44259.62810930556</v>
      </c>
      <c r="D360" s="399" t="s">
        <v>1753</v>
      </c>
      <c r="E360" s="399" t="s">
        <v>1754</v>
      </c>
      <c r="F360" s="400">
        <v>36304.0</v>
      </c>
      <c r="G360" s="27" t="s">
        <v>2021</v>
      </c>
      <c r="H360" s="401" t="s">
        <v>5429</v>
      </c>
      <c r="I360" s="402" t="s">
        <v>5430</v>
      </c>
      <c r="J360" s="44" t="s">
        <v>1646</v>
      </c>
      <c r="K360" s="403" t="s">
        <v>1757</v>
      </c>
      <c r="L360" s="399" t="s">
        <v>1668</v>
      </c>
      <c r="M360" s="399" t="s">
        <v>1759</v>
      </c>
      <c r="P360" s="399" t="s">
        <v>63</v>
      </c>
      <c r="Q360" s="401" t="s">
        <v>5431</v>
      </c>
      <c r="R360" s="401" t="s">
        <v>5432</v>
      </c>
      <c r="S360" s="401" t="s">
        <v>2587</v>
      </c>
      <c r="T360" s="406" t="s">
        <v>1762</v>
      </c>
      <c r="U360" s="399" t="s">
        <v>1763</v>
      </c>
      <c r="V360" s="399" t="s">
        <v>1685</v>
      </c>
      <c r="W360" s="399" t="s">
        <v>1764</v>
      </c>
      <c r="X360" s="44" t="s">
        <v>1708</v>
      </c>
      <c r="Y360" s="401" t="s">
        <v>5430</v>
      </c>
      <c r="Z360" s="44">
        <v>21.0</v>
      </c>
      <c r="AA360" s="399" t="s">
        <v>1765</v>
      </c>
      <c r="AB360" s="399" t="s">
        <v>1627</v>
      </c>
      <c r="AC360" s="50" t="s">
        <v>2587</v>
      </c>
      <c r="AD360" s="50" t="s">
        <v>2587</v>
      </c>
      <c r="AE360" s="409" t="s">
        <v>1628</v>
      </c>
      <c r="AF360" s="50" t="s">
        <v>2587</v>
      </c>
      <c r="AG360" s="407">
        <v>44267.0</v>
      </c>
      <c r="AH360" s="407">
        <v>44391.0</v>
      </c>
      <c r="AI360" s="408">
        <f t="shared" si="42"/>
        <v>44437</v>
      </c>
      <c r="AJ360" s="400">
        <f t="shared" si="43"/>
        <v>44483</v>
      </c>
      <c r="AK360" s="46" t="b">
        <v>0</v>
      </c>
      <c r="AL360" s="46" t="b">
        <v>1</v>
      </c>
      <c r="AM360" s="46" t="b">
        <v>1</v>
      </c>
      <c r="AN360" s="405" t="b">
        <v>1</v>
      </c>
    </row>
    <row r="361">
      <c r="A361" s="411"/>
      <c r="B361" s="45">
        <v>3.8483368E7</v>
      </c>
      <c r="C361" s="398">
        <v>44259.852550474534</v>
      </c>
      <c r="D361" s="399" t="s">
        <v>1793</v>
      </c>
      <c r="E361" s="401" t="s">
        <v>5433</v>
      </c>
      <c r="F361" s="400">
        <v>34687.0</v>
      </c>
      <c r="G361" s="27" t="s">
        <v>2021</v>
      </c>
      <c r="H361" s="399" t="s">
        <v>1618</v>
      </c>
      <c r="I361" s="402" t="s">
        <v>5434</v>
      </c>
      <c r="J361" s="44" t="s">
        <v>1620</v>
      </c>
      <c r="K361" s="403" t="s">
        <v>1797</v>
      </c>
      <c r="L361" s="399" t="s">
        <v>1622</v>
      </c>
      <c r="M361" s="399" t="s">
        <v>1798</v>
      </c>
      <c r="P361" s="399" t="s">
        <v>59</v>
      </c>
      <c r="Q361" s="399" t="s">
        <v>1799</v>
      </c>
      <c r="R361" s="404" t="s">
        <v>1651</v>
      </c>
      <c r="S361" s="401" t="s">
        <v>2587</v>
      </c>
      <c r="T361" s="406" t="s">
        <v>1800</v>
      </c>
      <c r="U361" s="399" t="s">
        <v>1747</v>
      </c>
      <c r="V361" s="399" t="s">
        <v>1801</v>
      </c>
      <c r="W361" s="399" t="s">
        <v>1802</v>
      </c>
      <c r="X361" s="44" t="s">
        <v>1803</v>
      </c>
      <c r="Y361" s="401" t="s">
        <v>5435</v>
      </c>
      <c r="Z361" s="44">
        <v>26.0</v>
      </c>
      <c r="AA361" s="399" t="s">
        <v>1805</v>
      </c>
      <c r="AB361" s="399" t="s">
        <v>1627</v>
      </c>
      <c r="AC361" s="50" t="s">
        <v>2587</v>
      </c>
      <c r="AD361" s="50" t="s">
        <v>2587</v>
      </c>
      <c r="AE361" s="46" t="s">
        <v>1640</v>
      </c>
      <c r="AF361" s="50" t="s">
        <v>2587</v>
      </c>
      <c r="AG361" s="407">
        <v>44267.0</v>
      </c>
      <c r="AH361" s="407">
        <v>44267.0</v>
      </c>
      <c r="AI361" s="408">
        <f t="shared" si="42"/>
        <v>44313</v>
      </c>
      <c r="AJ361" s="400">
        <f t="shared" si="43"/>
        <v>44359</v>
      </c>
      <c r="AK361" s="44" t="b">
        <v>0</v>
      </c>
      <c r="AL361" s="44" t="b">
        <v>0</v>
      </c>
      <c r="AM361" s="46" t="b">
        <v>0</v>
      </c>
      <c r="AN361" s="405" t="b">
        <v>0</v>
      </c>
    </row>
    <row r="362">
      <c r="A362" s="411"/>
      <c r="B362" s="45">
        <v>3.46741E7</v>
      </c>
      <c r="C362" s="398">
        <v>44259.858755486115</v>
      </c>
      <c r="D362" s="399" t="s">
        <v>1806</v>
      </c>
      <c r="E362" s="401" t="s">
        <v>5436</v>
      </c>
      <c r="F362" s="400">
        <v>32819.0</v>
      </c>
      <c r="G362" s="27" t="s">
        <v>2021</v>
      </c>
      <c r="H362" s="401" t="s">
        <v>5437</v>
      </c>
      <c r="I362" s="402" t="s">
        <v>5438</v>
      </c>
      <c r="J362" s="44" t="s">
        <v>1620</v>
      </c>
      <c r="K362" s="403" t="s">
        <v>1811</v>
      </c>
      <c r="L362" s="399" t="s">
        <v>1622</v>
      </c>
      <c r="M362" s="399" t="s">
        <v>1812</v>
      </c>
      <c r="P362" s="399" t="s">
        <v>57</v>
      </c>
      <c r="Q362" s="399" t="s">
        <v>1813</v>
      </c>
      <c r="R362" s="399" t="s">
        <v>1814</v>
      </c>
      <c r="S362" s="401" t="s">
        <v>2587</v>
      </c>
      <c r="T362" s="406" t="s">
        <v>1815</v>
      </c>
      <c r="U362" s="399" t="s">
        <v>1816</v>
      </c>
      <c r="V362" s="399" t="s">
        <v>1662</v>
      </c>
      <c r="W362" s="399" t="s">
        <v>1817</v>
      </c>
      <c r="X362" s="44" t="s">
        <v>1818</v>
      </c>
      <c r="Y362" s="401" t="s">
        <v>5439</v>
      </c>
      <c r="Z362" s="44">
        <v>31.0</v>
      </c>
      <c r="AA362" s="399" t="s">
        <v>1805</v>
      </c>
      <c r="AB362" s="399" t="s">
        <v>1627</v>
      </c>
      <c r="AC362" s="50" t="s">
        <v>2587</v>
      </c>
      <c r="AD362" s="50" t="s">
        <v>2587</v>
      </c>
      <c r="AE362" s="46" t="s">
        <v>1640</v>
      </c>
      <c r="AF362" s="50" t="s">
        <v>2587</v>
      </c>
      <c r="AG362" s="407">
        <v>44267.0</v>
      </c>
      <c r="AH362" s="407">
        <v>44267.0</v>
      </c>
      <c r="AI362" s="408">
        <f t="shared" si="42"/>
        <v>44313</v>
      </c>
      <c r="AJ362" s="400">
        <f t="shared" si="43"/>
        <v>44359</v>
      </c>
      <c r="AK362" s="44" t="b">
        <v>0</v>
      </c>
      <c r="AL362" s="44" t="b">
        <v>1</v>
      </c>
      <c r="AM362" s="44" t="b">
        <v>0</v>
      </c>
      <c r="AN362" s="405" t="b">
        <v>0</v>
      </c>
    </row>
    <row r="363">
      <c r="A363" s="385"/>
      <c r="B363" s="44">
        <v>4.4237395E7</v>
      </c>
      <c r="C363" s="398">
        <v>44260.88104057871</v>
      </c>
      <c r="D363" s="399" t="s">
        <v>1835</v>
      </c>
      <c r="E363" s="399" t="s">
        <v>1836</v>
      </c>
      <c r="F363" s="400">
        <v>37707.0</v>
      </c>
      <c r="G363" s="27" t="s">
        <v>2021</v>
      </c>
      <c r="H363" s="401" t="s">
        <v>5440</v>
      </c>
      <c r="I363" s="402" t="s">
        <v>5441</v>
      </c>
      <c r="J363" s="44" t="s">
        <v>1620</v>
      </c>
      <c r="K363" s="403" t="s">
        <v>1839</v>
      </c>
      <c r="L363" s="399" t="s">
        <v>1622</v>
      </c>
      <c r="M363" s="399" t="s">
        <v>1841</v>
      </c>
      <c r="P363" s="399" t="s">
        <v>63</v>
      </c>
      <c r="Q363" s="399" t="s">
        <v>1842</v>
      </c>
      <c r="R363" s="399" t="s">
        <v>1842</v>
      </c>
      <c r="S363" s="401" t="s">
        <v>2587</v>
      </c>
      <c r="T363" s="406" t="s">
        <v>1843</v>
      </c>
      <c r="U363" s="399" t="s">
        <v>1661</v>
      </c>
      <c r="V363" s="399" t="s">
        <v>1662</v>
      </c>
      <c r="W363" s="399" t="s">
        <v>1844</v>
      </c>
      <c r="X363" s="44" t="s">
        <v>1831</v>
      </c>
      <c r="Y363" s="401" t="s">
        <v>5442</v>
      </c>
      <c r="Z363" s="44">
        <v>17.0</v>
      </c>
      <c r="AA363" s="399" t="s">
        <v>1792</v>
      </c>
      <c r="AB363" s="399" t="s">
        <v>1627</v>
      </c>
      <c r="AC363" s="50" t="s">
        <v>2587</v>
      </c>
      <c r="AD363" s="50" t="s">
        <v>2587</v>
      </c>
      <c r="AE363" s="46" t="s">
        <v>1640</v>
      </c>
      <c r="AF363" s="50" t="s">
        <v>2587</v>
      </c>
      <c r="AG363" s="407">
        <v>44267.0</v>
      </c>
      <c r="AH363" s="407">
        <v>44267.0</v>
      </c>
      <c r="AI363" s="408">
        <f t="shared" si="42"/>
        <v>44313</v>
      </c>
      <c r="AJ363" s="400">
        <f t="shared" si="43"/>
        <v>44359</v>
      </c>
      <c r="AK363" s="44" t="b">
        <v>1</v>
      </c>
      <c r="AL363" s="44" t="b">
        <v>1</v>
      </c>
      <c r="AM363" s="46" t="b">
        <v>1</v>
      </c>
      <c r="AN363" s="405" t="b">
        <v>0</v>
      </c>
    </row>
    <row r="364">
      <c r="A364" s="385"/>
      <c r="B364" s="44">
        <v>3.9352861E7</v>
      </c>
      <c r="C364" s="398">
        <v>44262.8846940625</v>
      </c>
      <c r="D364" s="399" t="s">
        <v>1846</v>
      </c>
      <c r="E364" s="399" t="s">
        <v>1847</v>
      </c>
      <c r="F364" s="400">
        <v>35005.0</v>
      </c>
      <c r="G364" s="27" t="s">
        <v>2021</v>
      </c>
      <c r="H364" s="399" t="s">
        <v>1618</v>
      </c>
      <c r="I364" s="402" t="s">
        <v>5443</v>
      </c>
      <c r="J364" s="44" t="s">
        <v>1620</v>
      </c>
      <c r="K364" s="403" t="s">
        <v>1850</v>
      </c>
      <c r="L364" s="399" t="s">
        <v>1668</v>
      </c>
      <c r="M364" s="399" t="s">
        <v>1851</v>
      </c>
      <c r="P364" s="399" t="s">
        <v>57</v>
      </c>
      <c r="Q364" s="401" t="s">
        <v>5444</v>
      </c>
      <c r="R364" s="399" t="s">
        <v>1651</v>
      </c>
      <c r="S364" s="401" t="s">
        <v>2587</v>
      </c>
      <c r="T364" s="406" t="s">
        <v>1853</v>
      </c>
      <c r="U364" s="399" t="s">
        <v>1854</v>
      </c>
      <c r="V364" s="399" t="s">
        <v>1662</v>
      </c>
      <c r="W364" s="399" t="s">
        <v>1855</v>
      </c>
      <c r="X364" s="44" t="s">
        <v>1776</v>
      </c>
      <c r="Y364" s="401" t="s">
        <v>5445</v>
      </c>
      <c r="Z364" s="44">
        <v>25.0</v>
      </c>
      <c r="AA364" s="399" t="s">
        <v>1857</v>
      </c>
      <c r="AB364" s="399" t="s">
        <v>1627</v>
      </c>
      <c r="AC364" s="50" t="s">
        <v>2587</v>
      </c>
      <c r="AD364" s="50" t="s">
        <v>2587</v>
      </c>
      <c r="AE364" s="46" t="s">
        <v>1640</v>
      </c>
      <c r="AF364" s="50" t="s">
        <v>2587</v>
      </c>
      <c r="AG364" s="407">
        <v>44267.0</v>
      </c>
      <c r="AH364" s="407">
        <v>44267.0</v>
      </c>
      <c r="AI364" s="408">
        <f t="shared" si="42"/>
        <v>44313</v>
      </c>
      <c r="AJ364" s="400">
        <f t="shared" si="43"/>
        <v>44359</v>
      </c>
      <c r="AK364" s="44" t="b">
        <v>1</v>
      </c>
      <c r="AL364" s="44" t="b">
        <v>1</v>
      </c>
      <c r="AM364" s="46" t="b">
        <v>0</v>
      </c>
      <c r="AN364" s="405" t="b">
        <v>0</v>
      </c>
    </row>
    <row r="365">
      <c r="A365" s="385"/>
      <c r="B365" s="44">
        <v>4.1003013E7</v>
      </c>
      <c r="C365" s="398">
        <v>44263.32354565972</v>
      </c>
      <c r="D365" s="399" t="s">
        <v>1858</v>
      </c>
      <c r="E365" s="399" t="s">
        <v>1859</v>
      </c>
      <c r="F365" s="400">
        <v>35856.0</v>
      </c>
      <c r="G365" s="27" t="s">
        <v>2021</v>
      </c>
      <c r="H365" s="401" t="s">
        <v>5446</v>
      </c>
      <c r="I365" s="402" t="s">
        <v>5447</v>
      </c>
      <c r="J365" s="44" t="s">
        <v>1620</v>
      </c>
      <c r="K365" s="403" t="s">
        <v>1862</v>
      </c>
      <c r="L365" s="399" t="s">
        <v>1680</v>
      </c>
      <c r="M365" s="399" t="s">
        <v>1864</v>
      </c>
      <c r="P365" s="399" t="s">
        <v>63</v>
      </c>
      <c r="Q365" s="399" t="s">
        <v>1865</v>
      </c>
      <c r="R365" s="399" t="s">
        <v>1866</v>
      </c>
      <c r="S365" s="401" t="s">
        <v>2587</v>
      </c>
      <c r="T365" s="406" t="s">
        <v>1867</v>
      </c>
      <c r="U365" s="399" t="s">
        <v>1868</v>
      </c>
      <c r="V365" s="399" t="s">
        <v>1662</v>
      </c>
      <c r="W365" s="399" t="s">
        <v>1869</v>
      </c>
      <c r="X365" s="44" t="s">
        <v>1870</v>
      </c>
      <c r="Y365" s="401" t="s">
        <v>5448</v>
      </c>
      <c r="Z365" s="44">
        <v>23.0</v>
      </c>
      <c r="AA365" s="399" t="s">
        <v>1872</v>
      </c>
      <c r="AB365" s="399" t="s">
        <v>1627</v>
      </c>
      <c r="AC365" s="50" t="s">
        <v>2587</v>
      </c>
      <c r="AD365" s="50" t="s">
        <v>2587</v>
      </c>
      <c r="AE365" s="410" t="s">
        <v>1628</v>
      </c>
      <c r="AF365" s="50" t="s">
        <v>2587</v>
      </c>
      <c r="AG365" s="407">
        <v>44267.0</v>
      </c>
      <c r="AH365" s="407">
        <v>44267.0</v>
      </c>
      <c r="AI365" s="408">
        <f t="shared" si="42"/>
        <v>44313</v>
      </c>
      <c r="AJ365" s="400">
        <f t="shared" si="43"/>
        <v>44359</v>
      </c>
      <c r="AK365" s="44" t="b">
        <v>0</v>
      </c>
      <c r="AL365" s="44" t="b">
        <v>1</v>
      </c>
      <c r="AM365" s="46" t="b">
        <v>0</v>
      </c>
      <c r="AN365" s="405" t="b">
        <v>0</v>
      </c>
    </row>
    <row r="366">
      <c r="A366" s="385"/>
      <c r="B366" s="44">
        <v>3.2236447E7</v>
      </c>
      <c r="C366" s="398">
        <v>44263.62995210648</v>
      </c>
      <c r="D366" s="399" t="s">
        <v>1873</v>
      </c>
      <c r="E366" s="399" t="s">
        <v>1874</v>
      </c>
      <c r="F366" s="400">
        <v>31476.0</v>
      </c>
      <c r="G366" s="27" t="s">
        <v>2021</v>
      </c>
      <c r="H366" s="399" t="s">
        <v>1875</v>
      </c>
      <c r="I366" s="402" t="s">
        <v>5449</v>
      </c>
      <c r="J366" s="44" t="s">
        <v>1620</v>
      </c>
      <c r="K366" s="403" t="s">
        <v>1877</v>
      </c>
      <c r="L366" s="399" t="s">
        <v>1668</v>
      </c>
      <c r="M366" s="399" t="s">
        <v>1878</v>
      </c>
      <c r="P366" s="399" t="s">
        <v>59</v>
      </c>
      <c r="Q366" s="399" t="s">
        <v>1879</v>
      </c>
      <c r="R366" s="404" t="s">
        <v>1651</v>
      </c>
      <c r="S366" s="405" t="s">
        <v>1881</v>
      </c>
      <c r="T366" s="406" t="s">
        <v>1882</v>
      </c>
      <c r="U366" s="399" t="s">
        <v>1661</v>
      </c>
      <c r="V366" s="399" t="s">
        <v>1662</v>
      </c>
      <c r="W366" s="399" t="s">
        <v>1883</v>
      </c>
      <c r="X366" s="44" t="s">
        <v>1884</v>
      </c>
      <c r="Y366" s="401" t="s">
        <v>5450</v>
      </c>
      <c r="Z366" s="44">
        <v>35.0</v>
      </c>
      <c r="AA366" s="399" t="s">
        <v>1792</v>
      </c>
      <c r="AB366" s="399" t="s">
        <v>1627</v>
      </c>
      <c r="AC366" s="50" t="s">
        <v>2587</v>
      </c>
      <c r="AD366" s="50" t="s">
        <v>2587</v>
      </c>
      <c r="AE366" s="410" t="s">
        <v>1712</v>
      </c>
      <c r="AF366" s="50" t="s">
        <v>2587</v>
      </c>
      <c r="AG366" s="407">
        <v>44295.0</v>
      </c>
      <c r="AH366" s="407">
        <v>44295.0</v>
      </c>
      <c r="AI366" s="408">
        <f t="shared" si="42"/>
        <v>44340</v>
      </c>
      <c r="AJ366" s="400">
        <f t="shared" si="43"/>
        <v>44386</v>
      </c>
      <c r="AK366" s="46" t="b">
        <v>1</v>
      </c>
      <c r="AL366" s="44" t="b">
        <v>1</v>
      </c>
      <c r="AM366" s="46" t="b">
        <v>0</v>
      </c>
      <c r="AN366" s="405" t="b">
        <v>0</v>
      </c>
    </row>
    <row r="367">
      <c r="A367" s="385"/>
      <c r="B367" s="44">
        <v>3.9339472E7</v>
      </c>
      <c r="C367" s="398">
        <v>44263.76439561343</v>
      </c>
      <c r="D367" s="399" t="s">
        <v>1885</v>
      </c>
      <c r="E367" s="399" t="s">
        <v>1886</v>
      </c>
      <c r="F367" s="400">
        <v>35040.0</v>
      </c>
      <c r="G367" s="27" t="s">
        <v>2021</v>
      </c>
      <c r="H367" s="399" t="s">
        <v>1887</v>
      </c>
      <c r="I367" s="402" t="s">
        <v>5451</v>
      </c>
      <c r="J367" s="44" t="s">
        <v>1646</v>
      </c>
      <c r="K367" s="403" t="s">
        <v>1889</v>
      </c>
      <c r="L367" s="399" t="s">
        <v>1668</v>
      </c>
      <c r="M367" s="399" t="s">
        <v>1890</v>
      </c>
      <c r="P367" s="399" t="s">
        <v>59</v>
      </c>
      <c r="Q367" s="399" t="s">
        <v>1891</v>
      </c>
      <c r="R367" s="399" t="s">
        <v>1892</v>
      </c>
      <c r="S367" s="401" t="s">
        <v>2587</v>
      </c>
      <c r="T367" s="406" t="s">
        <v>1893</v>
      </c>
      <c r="U367" s="399" t="s">
        <v>1894</v>
      </c>
      <c r="V367" s="399" t="s">
        <v>1895</v>
      </c>
      <c r="W367" s="399" t="s">
        <v>1896</v>
      </c>
      <c r="X367" s="44" t="s">
        <v>1897</v>
      </c>
      <c r="Y367" s="401" t="s">
        <v>5452</v>
      </c>
      <c r="Z367" s="44">
        <v>25.0</v>
      </c>
      <c r="AA367" s="399" t="s">
        <v>1805</v>
      </c>
      <c r="AB367" s="399" t="s">
        <v>1627</v>
      </c>
      <c r="AC367" s="50" t="s">
        <v>2587</v>
      </c>
      <c r="AD367" s="50" t="s">
        <v>2587</v>
      </c>
      <c r="AE367" s="409" t="s">
        <v>1712</v>
      </c>
      <c r="AF367" s="50" t="s">
        <v>2587</v>
      </c>
      <c r="AG367" s="407">
        <v>44295.0</v>
      </c>
      <c r="AH367" s="407">
        <v>44295.0</v>
      </c>
      <c r="AI367" s="408">
        <f t="shared" si="42"/>
        <v>44340</v>
      </c>
      <c r="AJ367" s="400">
        <f t="shared" si="43"/>
        <v>44386</v>
      </c>
      <c r="AK367" s="46" t="b">
        <v>0</v>
      </c>
      <c r="AL367" s="46" t="b">
        <v>1</v>
      </c>
      <c r="AM367" s="46" t="b">
        <v>0</v>
      </c>
      <c r="AN367" s="405" t="b">
        <v>0</v>
      </c>
    </row>
    <row r="368">
      <c r="A368" s="385"/>
      <c r="B368" s="44">
        <v>3.9912739E7</v>
      </c>
      <c r="C368" s="398">
        <v>44284.611100891205</v>
      </c>
      <c r="D368" s="399" t="s">
        <v>2100</v>
      </c>
      <c r="E368" s="399" t="s">
        <v>2101</v>
      </c>
      <c r="F368" s="400">
        <v>35383.0</v>
      </c>
      <c r="G368" s="27" t="s">
        <v>2021</v>
      </c>
      <c r="H368" s="399" t="s">
        <v>1618</v>
      </c>
      <c r="I368" s="402" t="s">
        <v>5453</v>
      </c>
      <c r="J368" s="44" t="s">
        <v>1620</v>
      </c>
      <c r="K368" s="403" t="s">
        <v>2104</v>
      </c>
      <c r="L368" s="399" t="s">
        <v>1668</v>
      </c>
      <c r="M368" s="399" t="s">
        <v>2106</v>
      </c>
      <c r="P368" s="399" t="s">
        <v>57</v>
      </c>
      <c r="Q368" s="399" t="s">
        <v>2107</v>
      </c>
      <c r="R368" s="404" t="s">
        <v>1651</v>
      </c>
      <c r="S368" s="401" t="s">
        <v>2587</v>
      </c>
      <c r="T368" s="406" t="s">
        <v>2108</v>
      </c>
      <c r="U368" s="399" t="s">
        <v>2109</v>
      </c>
      <c r="V368" s="399" t="s">
        <v>1685</v>
      </c>
      <c r="W368" s="399" t="s">
        <v>2110</v>
      </c>
      <c r="X368" s="44" t="s">
        <v>2111</v>
      </c>
      <c r="Y368" s="401" t="s">
        <v>5454</v>
      </c>
      <c r="Z368" s="44">
        <v>24.0</v>
      </c>
      <c r="AA368" s="399" t="s">
        <v>2113</v>
      </c>
      <c r="AB368" s="399" t="s">
        <v>1627</v>
      </c>
      <c r="AC368" s="50" t="s">
        <v>2587</v>
      </c>
      <c r="AD368" s="50" t="s">
        <v>2587</v>
      </c>
      <c r="AE368" s="44" t="s">
        <v>1752</v>
      </c>
      <c r="AF368" s="50" t="s">
        <v>2587</v>
      </c>
      <c r="AG368" s="407">
        <v>44327.0</v>
      </c>
      <c r="AH368" s="407">
        <v>44327.0</v>
      </c>
      <c r="AI368" s="408">
        <f t="shared" si="42"/>
        <v>44373</v>
      </c>
      <c r="AJ368" s="400">
        <f t="shared" si="43"/>
        <v>44419</v>
      </c>
      <c r="AK368" s="44" t="b">
        <v>0</v>
      </c>
      <c r="AL368" s="46" t="b">
        <v>0</v>
      </c>
      <c r="AM368" s="46" t="b">
        <v>0</v>
      </c>
      <c r="AN368" s="405" t="b">
        <v>0</v>
      </c>
    </row>
    <row r="369">
      <c r="A369" s="385"/>
      <c r="B369" s="44">
        <v>4.1585386E7</v>
      </c>
      <c r="C369" s="398">
        <v>44284.61632559028</v>
      </c>
      <c r="D369" s="399" t="s">
        <v>2115</v>
      </c>
      <c r="E369" s="399" t="s">
        <v>2116</v>
      </c>
      <c r="F369" s="400">
        <v>36103.0</v>
      </c>
      <c r="G369" s="27" t="s">
        <v>2021</v>
      </c>
      <c r="H369" s="399" t="s">
        <v>1618</v>
      </c>
      <c r="I369" s="402" t="s">
        <v>5455</v>
      </c>
      <c r="J369" s="44" t="s">
        <v>1620</v>
      </c>
      <c r="K369" s="403" t="s">
        <v>2119</v>
      </c>
      <c r="L369" s="399" t="s">
        <v>1634</v>
      </c>
      <c r="M369" s="399" t="s">
        <v>2120</v>
      </c>
      <c r="P369" s="399" t="s">
        <v>63</v>
      </c>
      <c r="Q369" s="404" t="s">
        <v>1651</v>
      </c>
      <c r="R369" s="404" t="s">
        <v>1651</v>
      </c>
      <c r="S369" s="399" t="s">
        <v>2121</v>
      </c>
      <c r="T369" s="406" t="s">
        <v>2122</v>
      </c>
      <c r="U369" s="399" t="s">
        <v>2123</v>
      </c>
      <c r="V369" s="399" t="s">
        <v>1662</v>
      </c>
      <c r="W369" s="399" t="s">
        <v>2124</v>
      </c>
      <c r="X369" s="44" t="s">
        <v>1708</v>
      </c>
      <c r="Y369" s="401" t="s">
        <v>5456</v>
      </c>
      <c r="Z369" s="44">
        <v>22.0</v>
      </c>
      <c r="AA369" s="399" t="s">
        <v>1805</v>
      </c>
      <c r="AB369" s="399" t="s">
        <v>1627</v>
      </c>
      <c r="AC369" s="50" t="s">
        <v>2587</v>
      </c>
      <c r="AD369" s="50" t="s">
        <v>2587</v>
      </c>
      <c r="AE369" s="410" t="s">
        <v>2126</v>
      </c>
      <c r="AF369" s="50" t="s">
        <v>2587</v>
      </c>
      <c r="AG369" s="407">
        <v>44327.0</v>
      </c>
      <c r="AH369" s="407">
        <v>44327.0</v>
      </c>
      <c r="AI369" s="408">
        <f t="shared" si="42"/>
        <v>44373</v>
      </c>
      <c r="AJ369" s="400">
        <f t="shared" si="43"/>
        <v>44419</v>
      </c>
      <c r="AK369" s="44" t="b">
        <v>1</v>
      </c>
      <c r="AL369" s="46" t="b">
        <v>0</v>
      </c>
      <c r="AM369" s="46" t="b">
        <v>0</v>
      </c>
      <c r="AN369" s="405" t="b">
        <v>0</v>
      </c>
    </row>
    <row r="370">
      <c r="A370" s="385"/>
      <c r="B370" s="44">
        <v>3.9123625E7</v>
      </c>
      <c r="C370" s="398">
        <v>44291.507306168976</v>
      </c>
      <c r="D370" s="399" t="s">
        <v>2160</v>
      </c>
      <c r="E370" s="399" t="s">
        <v>2161</v>
      </c>
      <c r="F370" s="400">
        <v>34888.0</v>
      </c>
      <c r="G370" s="27" t="s">
        <v>2021</v>
      </c>
      <c r="H370" s="401" t="s">
        <v>5457</v>
      </c>
      <c r="I370" s="402" t="s">
        <v>5458</v>
      </c>
      <c r="J370" s="44" t="s">
        <v>1620</v>
      </c>
      <c r="K370" s="403" t="s">
        <v>2164</v>
      </c>
      <c r="L370" s="399" t="s">
        <v>1634</v>
      </c>
      <c r="M370" s="399" t="s">
        <v>2165</v>
      </c>
      <c r="P370" s="399" t="s">
        <v>63</v>
      </c>
      <c r="Q370" s="401" t="s">
        <v>5459</v>
      </c>
      <c r="R370" s="404" t="s">
        <v>1651</v>
      </c>
      <c r="S370" s="405" t="s">
        <v>2167</v>
      </c>
      <c r="T370" s="406" t="s">
        <v>2168</v>
      </c>
      <c r="U370" s="399" t="s">
        <v>1661</v>
      </c>
      <c r="V370" s="399" t="s">
        <v>1662</v>
      </c>
      <c r="W370" s="399" t="s">
        <v>2169</v>
      </c>
      <c r="X370" s="44" t="s">
        <v>1708</v>
      </c>
      <c r="Y370" s="401" t="s">
        <v>5460</v>
      </c>
      <c r="Z370" s="44">
        <v>25.0</v>
      </c>
      <c r="AA370" s="399" t="s">
        <v>2171</v>
      </c>
      <c r="AB370" s="399" t="s">
        <v>1627</v>
      </c>
      <c r="AC370" s="50" t="s">
        <v>2587</v>
      </c>
      <c r="AD370" s="50" t="s">
        <v>2587</v>
      </c>
      <c r="AE370" s="410" t="s">
        <v>2126</v>
      </c>
      <c r="AF370" s="50" t="s">
        <v>2587</v>
      </c>
      <c r="AG370" s="407">
        <v>44327.0</v>
      </c>
      <c r="AH370" s="407">
        <v>44327.0</v>
      </c>
      <c r="AI370" s="408">
        <f t="shared" si="42"/>
        <v>44373</v>
      </c>
      <c r="AJ370" s="400">
        <f t="shared" si="43"/>
        <v>44419</v>
      </c>
      <c r="AK370" s="44" t="b">
        <v>1</v>
      </c>
      <c r="AL370" s="46" t="b">
        <v>0</v>
      </c>
      <c r="AM370" s="46" t="b">
        <v>0</v>
      </c>
      <c r="AN370" s="405" t="b">
        <v>0</v>
      </c>
    </row>
    <row r="371">
      <c r="A371" s="385"/>
      <c r="B371" s="44">
        <v>3.9909479E7</v>
      </c>
      <c r="C371" s="398">
        <v>44306.48978704862</v>
      </c>
      <c r="D371" s="399" t="s">
        <v>2268</v>
      </c>
      <c r="E371" s="399" t="s">
        <v>2269</v>
      </c>
      <c r="F371" s="400">
        <v>35354.0</v>
      </c>
      <c r="G371" s="27" t="s">
        <v>2021</v>
      </c>
      <c r="H371" s="399" t="s">
        <v>1618</v>
      </c>
      <c r="I371" s="402" t="s">
        <v>5461</v>
      </c>
      <c r="J371" s="44" t="s">
        <v>1620</v>
      </c>
      <c r="K371" s="403" t="s">
        <v>2272</v>
      </c>
      <c r="L371" s="399" t="s">
        <v>1680</v>
      </c>
      <c r="M371" s="399" t="s">
        <v>2273</v>
      </c>
      <c r="P371" s="399" t="s">
        <v>57</v>
      </c>
      <c r="Q371" s="399" t="s">
        <v>2274</v>
      </c>
      <c r="R371" s="404" t="s">
        <v>1651</v>
      </c>
      <c r="S371" s="401" t="s">
        <v>2587</v>
      </c>
      <c r="T371" s="406" t="s">
        <v>2275</v>
      </c>
      <c r="U371" s="399" t="s">
        <v>2276</v>
      </c>
      <c r="V371" s="399" t="s">
        <v>1685</v>
      </c>
      <c r="W371" s="399" t="s">
        <v>2277</v>
      </c>
      <c r="X371" s="44" t="s">
        <v>1708</v>
      </c>
      <c r="Y371" s="401" t="s">
        <v>5462</v>
      </c>
      <c r="Z371" s="44">
        <v>24.0</v>
      </c>
      <c r="AA371" s="399" t="s">
        <v>1737</v>
      </c>
      <c r="AB371" s="399" t="s">
        <v>1627</v>
      </c>
      <c r="AC371" s="50" t="s">
        <v>2587</v>
      </c>
      <c r="AD371" s="50" t="s">
        <v>2587</v>
      </c>
      <c r="AE371" s="44" t="s">
        <v>2279</v>
      </c>
      <c r="AF371" s="50" t="s">
        <v>2587</v>
      </c>
      <c r="AG371" s="407">
        <v>44327.0</v>
      </c>
      <c r="AH371" s="407">
        <v>44327.0</v>
      </c>
      <c r="AI371" s="408">
        <f t="shared" si="42"/>
        <v>44373</v>
      </c>
      <c r="AJ371" s="400">
        <f t="shared" si="43"/>
        <v>44419</v>
      </c>
      <c r="AK371" s="44" t="b">
        <v>1</v>
      </c>
      <c r="AL371" s="46" t="b">
        <v>0</v>
      </c>
      <c r="AM371" s="46" t="b">
        <v>0</v>
      </c>
      <c r="AN371" s="405" t="b">
        <v>0</v>
      </c>
    </row>
    <row r="372">
      <c r="A372" s="385"/>
      <c r="B372" s="44">
        <v>3.659373E7</v>
      </c>
      <c r="C372" s="398">
        <v>44306.72206827546</v>
      </c>
      <c r="D372" s="399" t="s">
        <v>2293</v>
      </c>
      <c r="E372" s="399" t="s">
        <v>2294</v>
      </c>
      <c r="F372" s="400">
        <v>33541.0</v>
      </c>
      <c r="G372" s="27" t="s">
        <v>2021</v>
      </c>
      <c r="H372" s="401" t="s">
        <v>5463</v>
      </c>
      <c r="I372" s="402" t="s">
        <v>5464</v>
      </c>
      <c r="J372" s="44" t="s">
        <v>1646</v>
      </c>
      <c r="K372" s="403" t="s">
        <v>2296</v>
      </c>
      <c r="L372" s="399" t="s">
        <v>1668</v>
      </c>
      <c r="M372" s="399" t="s">
        <v>2297</v>
      </c>
      <c r="P372" s="399" t="s">
        <v>59</v>
      </c>
      <c r="Q372" s="401" t="s">
        <v>5465</v>
      </c>
      <c r="R372" s="404" t="s">
        <v>1651</v>
      </c>
      <c r="S372" s="401" t="s">
        <v>2587</v>
      </c>
      <c r="T372" s="406" t="s">
        <v>2299</v>
      </c>
      <c r="U372" s="399" t="s">
        <v>2300</v>
      </c>
      <c r="V372" s="399" t="s">
        <v>1662</v>
      </c>
      <c r="W372" s="399" t="s">
        <v>2301</v>
      </c>
      <c r="X372" s="44" t="s">
        <v>1723</v>
      </c>
      <c r="Y372" s="401" t="s">
        <v>5466</v>
      </c>
      <c r="Z372" s="44">
        <v>29.0</v>
      </c>
      <c r="AA372" s="399" t="s">
        <v>1805</v>
      </c>
      <c r="AB372" s="399" t="s">
        <v>1627</v>
      </c>
      <c r="AC372" s="50" t="s">
        <v>2587</v>
      </c>
      <c r="AD372" s="50" t="s">
        <v>2587</v>
      </c>
      <c r="AE372" s="46" t="s">
        <v>1640</v>
      </c>
      <c r="AF372" s="50" t="s">
        <v>2587</v>
      </c>
      <c r="AG372" s="407">
        <v>44327.0</v>
      </c>
      <c r="AH372" s="407">
        <v>44327.0</v>
      </c>
      <c r="AI372" s="408">
        <f t="shared" si="42"/>
        <v>44373</v>
      </c>
      <c r="AJ372" s="400">
        <f t="shared" si="43"/>
        <v>44419</v>
      </c>
      <c r="AK372" s="46" t="b">
        <v>1</v>
      </c>
      <c r="AL372" s="46" t="b">
        <v>0</v>
      </c>
      <c r="AM372" s="46" t="b">
        <v>0</v>
      </c>
      <c r="AN372" s="405" t="b">
        <v>0</v>
      </c>
    </row>
    <row r="373">
      <c r="A373" s="385"/>
      <c r="B373" s="44">
        <v>4.0141518E7</v>
      </c>
      <c r="C373" s="398">
        <v>44280.833443888885</v>
      </c>
      <c r="D373" s="399" t="s">
        <v>2076</v>
      </c>
      <c r="E373" s="399" t="s">
        <v>2077</v>
      </c>
      <c r="F373" s="400">
        <v>35473.0</v>
      </c>
      <c r="G373" s="27" t="s">
        <v>2021</v>
      </c>
      <c r="H373" s="401" t="s">
        <v>5467</v>
      </c>
      <c r="I373" s="402" t="s">
        <v>5468</v>
      </c>
      <c r="J373" s="44" t="s">
        <v>2080</v>
      </c>
      <c r="K373" s="403" t="s">
        <v>2081</v>
      </c>
      <c r="L373" s="399" t="s">
        <v>1680</v>
      </c>
      <c r="M373" s="399" t="s">
        <v>2082</v>
      </c>
      <c r="P373" s="399" t="s">
        <v>57</v>
      </c>
      <c r="Q373" s="399" t="s">
        <v>2083</v>
      </c>
      <c r="R373" s="404" t="s">
        <v>1651</v>
      </c>
      <c r="S373" s="405" t="s">
        <v>2084</v>
      </c>
      <c r="T373" s="406" t="s">
        <v>2085</v>
      </c>
      <c r="U373" s="399" t="s">
        <v>1661</v>
      </c>
      <c r="V373" s="399" t="s">
        <v>1685</v>
      </c>
      <c r="W373" s="399" t="s">
        <v>2086</v>
      </c>
      <c r="X373" s="44" t="s">
        <v>1708</v>
      </c>
      <c r="Y373" s="401" t="s">
        <v>5469</v>
      </c>
      <c r="Z373" s="44">
        <v>24.0</v>
      </c>
      <c r="AA373" s="399" t="s">
        <v>1637</v>
      </c>
      <c r="AB373" s="399" t="s">
        <v>1627</v>
      </c>
      <c r="AC373" s="50" t="s">
        <v>2587</v>
      </c>
      <c r="AD373" s="50" t="s">
        <v>2587</v>
      </c>
      <c r="AE373" s="409" t="s">
        <v>1628</v>
      </c>
      <c r="AF373" s="50" t="s">
        <v>2587</v>
      </c>
      <c r="AG373" s="407">
        <v>44349.0</v>
      </c>
      <c r="AH373" s="407">
        <v>44349.0</v>
      </c>
      <c r="AI373" s="408">
        <f t="shared" si="42"/>
        <v>44394</v>
      </c>
      <c r="AJ373" s="400">
        <f t="shared" si="43"/>
        <v>44441</v>
      </c>
      <c r="AK373" s="46" t="b">
        <v>0</v>
      </c>
      <c r="AL373" s="46" t="b">
        <v>0</v>
      </c>
      <c r="AM373" s="46" t="b">
        <v>0</v>
      </c>
      <c r="AN373" s="405" t="b">
        <v>0</v>
      </c>
    </row>
    <row r="374">
      <c r="A374" s="385"/>
      <c r="B374" s="44">
        <v>3.2034966E7</v>
      </c>
      <c r="C374" s="398">
        <v>44276.676318136575</v>
      </c>
      <c r="D374" s="399" t="s">
        <v>2019</v>
      </c>
      <c r="E374" s="399" t="s">
        <v>2020</v>
      </c>
      <c r="F374" s="400">
        <v>31415.0</v>
      </c>
      <c r="G374" s="27" t="s">
        <v>2021</v>
      </c>
      <c r="H374" s="399" t="s">
        <v>2022</v>
      </c>
      <c r="I374" s="402" t="s">
        <v>5470</v>
      </c>
      <c r="J374" s="44" t="s">
        <v>1620</v>
      </c>
      <c r="K374" s="403" t="s">
        <v>2024</v>
      </c>
      <c r="L374" s="399" t="s">
        <v>1634</v>
      </c>
      <c r="M374" s="399" t="s">
        <v>2026</v>
      </c>
      <c r="P374" s="399" t="s">
        <v>57</v>
      </c>
      <c r="Q374" s="399" t="s">
        <v>2027</v>
      </c>
      <c r="R374" s="404" t="s">
        <v>1651</v>
      </c>
      <c r="S374" s="401" t="s">
        <v>2587</v>
      </c>
      <c r="T374" s="406" t="s">
        <v>2028</v>
      </c>
      <c r="U374" s="399" t="s">
        <v>2029</v>
      </c>
      <c r="V374" s="399" t="s">
        <v>2030</v>
      </c>
      <c r="W374" s="399" t="s">
        <v>2031</v>
      </c>
      <c r="X374" s="44" t="s">
        <v>2032</v>
      </c>
      <c r="Y374" s="401" t="s">
        <v>5471</v>
      </c>
      <c r="Z374" s="44">
        <v>35.0</v>
      </c>
      <c r="AA374" s="399" t="s">
        <v>2034</v>
      </c>
      <c r="AB374" s="399" t="s">
        <v>1627</v>
      </c>
      <c r="AC374" s="50" t="s">
        <v>2587</v>
      </c>
      <c r="AD374" s="50" t="s">
        <v>2587</v>
      </c>
      <c r="AE374" s="409" t="s">
        <v>1628</v>
      </c>
      <c r="AF374" s="50" t="s">
        <v>2587</v>
      </c>
      <c r="AG374" s="407">
        <v>44349.0</v>
      </c>
      <c r="AH374" s="407">
        <v>44349.0</v>
      </c>
      <c r="AI374" s="408">
        <f t="shared" si="42"/>
        <v>44394</v>
      </c>
      <c r="AJ374" s="400">
        <f t="shared" si="43"/>
        <v>44441</v>
      </c>
      <c r="AK374" s="44" t="b">
        <v>0</v>
      </c>
      <c r="AL374" s="46" t="b">
        <v>0</v>
      </c>
      <c r="AM374" s="46" t="b">
        <v>0</v>
      </c>
      <c r="AN374" s="405" t="b">
        <v>0</v>
      </c>
    </row>
    <row r="375">
      <c r="A375" s="385"/>
      <c r="B375" s="44">
        <v>3.6018418E7</v>
      </c>
      <c r="C375" s="398">
        <v>44274.96465229167</v>
      </c>
      <c r="D375" s="399" t="s">
        <v>2008</v>
      </c>
      <c r="E375" s="399" t="s">
        <v>2009</v>
      </c>
      <c r="F375" s="400">
        <v>34045.0</v>
      </c>
      <c r="G375" s="27" t="s">
        <v>2021</v>
      </c>
      <c r="H375" s="399" t="s">
        <v>1618</v>
      </c>
      <c r="I375" s="402" t="s">
        <v>5472</v>
      </c>
      <c r="J375" s="44" t="s">
        <v>1620</v>
      </c>
      <c r="K375" s="403" t="s">
        <v>2011</v>
      </c>
      <c r="L375" s="399" t="s">
        <v>1680</v>
      </c>
      <c r="M375" s="399" t="s">
        <v>2012</v>
      </c>
      <c r="P375" s="399" t="s">
        <v>57</v>
      </c>
      <c r="Q375" s="404" t="s">
        <v>1651</v>
      </c>
      <c r="R375" s="404" t="s">
        <v>1651</v>
      </c>
      <c r="S375" s="405" t="s">
        <v>2013</v>
      </c>
      <c r="T375" s="406" t="s">
        <v>2014</v>
      </c>
      <c r="U375" s="399" t="s">
        <v>2015</v>
      </c>
      <c r="V375" s="399" t="s">
        <v>1685</v>
      </c>
      <c r="W375" s="399" t="s">
        <v>2016</v>
      </c>
      <c r="X375" s="44" t="s">
        <v>2017</v>
      </c>
      <c r="Y375" s="401" t="s">
        <v>5473</v>
      </c>
      <c r="Z375" s="44">
        <v>28.0</v>
      </c>
      <c r="AA375" s="404" t="s">
        <v>1651</v>
      </c>
      <c r="AB375" s="399" t="s">
        <v>1627</v>
      </c>
      <c r="AC375" s="50" t="s">
        <v>2587</v>
      </c>
      <c r="AD375" s="50" t="s">
        <v>2587</v>
      </c>
      <c r="AE375" s="409" t="s">
        <v>1628</v>
      </c>
      <c r="AF375" s="50" t="s">
        <v>2587</v>
      </c>
      <c r="AG375" s="407">
        <v>44349.0</v>
      </c>
      <c r="AH375" s="407">
        <v>44349.0</v>
      </c>
      <c r="AI375" s="408">
        <f t="shared" si="42"/>
        <v>44394</v>
      </c>
      <c r="AJ375" s="400">
        <f t="shared" si="43"/>
        <v>44441</v>
      </c>
      <c r="AK375" s="46" t="b">
        <v>1</v>
      </c>
      <c r="AL375" s="46" t="b">
        <v>0</v>
      </c>
      <c r="AM375" s="46" t="b">
        <v>0</v>
      </c>
      <c r="AN375" s="405" t="b">
        <v>0</v>
      </c>
    </row>
    <row r="376">
      <c r="A376" s="412"/>
      <c r="B376" s="46">
        <v>4.2157657E7</v>
      </c>
      <c r="C376" s="398">
        <v>44272.76355466435</v>
      </c>
      <c r="D376" s="405" t="s">
        <v>1969</v>
      </c>
      <c r="E376" s="405" t="s">
        <v>1970</v>
      </c>
      <c r="F376" s="400">
        <v>36452.0</v>
      </c>
      <c r="G376" s="27" t="s">
        <v>2021</v>
      </c>
      <c r="H376" s="401" t="s">
        <v>5474</v>
      </c>
      <c r="I376" s="402" t="s">
        <v>5475</v>
      </c>
      <c r="J376" s="46" t="s">
        <v>1620</v>
      </c>
      <c r="K376" s="413" t="s">
        <v>1973</v>
      </c>
      <c r="L376" s="405" t="s">
        <v>1668</v>
      </c>
      <c r="M376" s="405" t="s">
        <v>1974</v>
      </c>
      <c r="P376" s="405" t="s">
        <v>57</v>
      </c>
      <c r="Q376" s="401" t="s">
        <v>5476</v>
      </c>
      <c r="R376" s="404" t="s">
        <v>1651</v>
      </c>
      <c r="S376" s="401" t="s">
        <v>2587</v>
      </c>
      <c r="T376" s="414" t="s">
        <v>1976</v>
      </c>
      <c r="U376" s="405" t="s">
        <v>1977</v>
      </c>
      <c r="V376" s="405" t="s">
        <v>1685</v>
      </c>
      <c r="W376" s="405" t="s">
        <v>1978</v>
      </c>
      <c r="X376" s="46" t="s">
        <v>1708</v>
      </c>
      <c r="Y376" s="401" t="s">
        <v>5477</v>
      </c>
      <c r="Z376" s="46">
        <v>21.0</v>
      </c>
      <c r="AA376" s="405" t="s">
        <v>1792</v>
      </c>
      <c r="AB376" s="399" t="s">
        <v>1627</v>
      </c>
      <c r="AC376" s="50" t="s">
        <v>2587</v>
      </c>
      <c r="AD376" s="50" t="s">
        <v>2587</v>
      </c>
      <c r="AE376" s="409" t="s">
        <v>1628</v>
      </c>
      <c r="AF376" s="50" t="s">
        <v>2587</v>
      </c>
      <c r="AG376" s="407">
        <v>44349.0</v>
      </c>
      <c r="AH376" s="407">
        <v>44349.0</v>
      </c>
      <c r="AI376" s="408">
        <f t="shared" si="42"/>
        <v>44394</v>
      </c>
      <c r="AJ376" s="400">
        <f t="shared" si="43"/>
        <v>44441</v>
      </c>
      <c r="AK376" s="44" t="b">
        <v>0</v>
      </c>
      <c r="AL376" s="46" t="b">
        <v>0</v>
      </c>
      <c r="AM376" s="46" t="b">
        <v>0</v>
      </c>
      <c r="AN376" s="405" t="b">
        <v>0</v>
      </c>
    </row>
    <row r="377">
      <c r="A377" s="385"/>
      <c r="B377" s="44">
        <v>4.3876118E7</v>
      </c>
      <c r="C377" s="398">
        <v>44284.71099425926</v>
      </c>
      <c r="D377" s="399" t="s">
        <v>2127</v>
      </c>
      <c r="E377" s="399" t="s">
        <v>2128</v>
      </c>
      <c r="F377" s="400">
        <v>37293.0</v>
      </c>
      <c r="G377" s="27" t="s">
        <v>2021</v>
      </c>
      <c r="H377" s="399" t="s">
        <v>1618</v>
      </c>
      <c r="I377" s="402" t="s">
        <v>5478</v>
      </c>
      <c r="J377" s="44" t="s">
        <v>1620</v>
      </c>
      <c r="K377" s="403" t="s">
        <v>2130</v>
      </c>
      <c r="L377" s="399" t="s">
        <v>1668</v>
      </c>
      <c r="M377" s="399" t="s">
        <v>2131</v>
      </c>
      <c r="P377" s="399" t="s">
        <v>57</v>
      </c>
      <c r="Q377" s="399" t="s">
        <v>2132</v>
      </c>
      <c r="R377" s="404" t="s">
        <v>1651</v>
      </c>
      <c r="S377" s="401" t="s">
        <v>2587</v>
      </c>
      <c r="T377" s="406" t="s">
        <v>2133</v>
      </c>
      <c r="U377" s="399" t="s">
        <v>2134</v>
      </c>
      <c r="V377" s="399" t="s">
        <v>2135</v>
      </c>
      <c r="W377" s="399" t="s">
        <v>2136</v>
      </c>
      <c r="X377" s="44" t="s">
        <v>1708</v>
      </c>
      <c r="Y377" s="401" t="s">
        <v>5479</v>
      </c>
      <c r="Z377" s="44">
        <v>19.0</v>
      </c>
      <c r="AA377" s="399" t="s">
        <v>2138</v>
      </c>
      <c r="AB377" s="399" t="s">
        <v>1627</v>
      </c>
      <c r="AC377" s="50" t="s">
        <v>2587</v>
      </c>
      <c r="AD377" s="50" t="s">
        <v>2587</v>
      </c>
      <c r="AE377" s="409" t="s">
        <v>1628</v>
      </c>
      <c r="AF377" s="50" t="s">
        <v>2587</v>
      </c>
      <c r="AG377" s="407">
        <v>44355.0</v>
      </c>
      <c r="AH377" s="407">
        <v>44355.0</v>
      </c>
      <c r="AI377" s="408">
        <f t="shared" si="42"/>
        <v>44400</v>
      </c>
      <c r="AJ377" s="400">
        <f t="shared" si="43"/>
        <v>44447</v>
      </c>
      <c r="AK377" s="44" t="b">
        <v>1</v>
      </c>
      <c r="AL377" s="46" t="b">
        <v>0</v>
      </c>
      <c r="AM377" s="46" t="b">
        <v>0</v>
      </c>
      <c r="AN377" s="405" t="b">
        <v>0</v>
      </c>
    </row>
    <row r="378">
      <c r="A378" s="385"/>
      <c r="B378" s="44">
        <v>3.1861022E7</v>
      </c>
      <c r="C378" s="398">
        <v>44285.72360907408</v>
      </c>
      <c r="D378" s="399" t="s">
        <v>2139</v>
      </c>
      <c r="E378" s="399" t="s">
        <v>2140</v>
      </c>
      <c r="F378" s="400">
        <v>31316.0</v>
      </c>
      <c r="G378" s="27" t="s">
        <v>2021</v>
      </c>
      <c r="H378" s="399" t="s">
        <v>1618</v>
      </c>
      <c r="I378" s="402" t="s">
        <v>5480</v>
      </c>
      <c r="J378" s="44" t="s">
        <v>1620</v>
      </c>
      <c r="K378" s="403" t="s">
        <v>2143</v>
      </c>
      <c r="L378" s="399" t="s">
        <v>1680</v>
      </c>
      <c r="M378" s="399" t="s">
        <v>2144</v>
      </c>
      <c r="P378" s="399" t="s">
        <v>63</v>
      </c>
      <c r="Q378" s="404" t="s">
        <v>1651</v>
      </c>
      <c r="R378" s="404" t="s">
        <v>1651</v>
      </c>
      <c r="S378" s="401" t="s">
        <v>2587</v>
      </c>
      <c r="T378" s="406" t="s">
        <v>2145</v>
      </c>
      <c r="U378" s="399" t="s">
        <v>2146</v>
      </c>
      <c r="V378" s="399" t="s">
        <v>1662</v>
      </c>
      <c r="W378" s="399" t="s">
        <v>2147</v>
      </c>
      <c r="X378" s="44" t="s">
        <v>1915</v>
      </c>
      <c r="Y378" s="401" t="s">
        <v>5481</v>
      </c>
      <c r="Z378" s="44">
        <v>35.0</v>
      </c>
      <c r="AA378" s="399" t="s">
        <v>1637</v>
      </c>
      <c r="AB378" s="399" t="s">
        <v>1627</v>
      </c>
      <c r="AC378" s="50" t="s">
        <v>2587</v>
      </c>
      <c r="AD378" s="50" t="s">
        <v>2587</v>
      </c>
      <c r="AE378" s="409" t="s">
        <v>1628</v>
      </c>
      <c r="AF378" s="50" t="s">
        <v>2587</v>
      </c>
      <c r="AG378" s="407">
        <v>44355.0</v>
      </c>
      <c r="AH378" s="407">
        <v>44355.0</v>
      </c>
      <c r="AI378" s="408">
        <f t="shared" si="42"/>
        <v>44400</v>
      </c>
      <c r="AJ378" s="400">
        <f t="shared" si="43"/>
        <v>44447</v>
      </c>
      <c r="AK378" s="46" t="b">
        <v>1</v>
      </c>
      <c r="AL378" s="46" t="b">
        <v>0</v>
      </c>
      <c r="AM378" s="46" t="b">
        <v>0</v>
      </c>
      <c r="AN378" s="405" t="b">
        <v>0</v>
      </c>
    </row>
    <row r="379">
      <c r="A379" s="385"/>
      <c r="B379" s="44">
        <v>3.3780111E7</v>
      </c>
      <c r="C379" s="398">
        <v>44282.427103333335</v>
      </c>
      <c r="D379" s="399" t="s">
        <v>2088</v>
      </c>
      <c r="E379" s="399" t="s">
        <v>2089</v>
      </c>
      <c r="F379" s="400">
        <v>32258.0</v>
      </c>
      <c r="G379" s="27" t="s">
        <v>2021</v>
      </c>
      <c r="H379" s="401" t="s">
        <v>5482</v>
      </c>
      <c r="I379" s="402" t="s">
        <v>5483</v>
      </c>
      <c r="J379" s="44" t="s">
        <v>1646</v>
      </c>
      <c r="K379" s="403" t="s">
        <v>2092</v>
      </c>
      <c r="L379" s="399" t="s">
        <v>1634</v>
      </c>
      <c r="M379" s="399" t="s">
        <v>2093</v>
      </c>
      <c r="P379" s="399" t="s">
        <v>57</v>
      </c>
      <c r="Q379" s="399" t="s">
        <v>2094</v>
      </c>
      <c r="R379" s="404" t="s">
        <v>1651</v>
      </c>
      <c r="S379" s="401" t="s">
        <v>2587</v>
      </c>
      <c r="T379" s="406" t="s">
        <v>2095</v>
      </c>
      <c r="U379" s="399" t="s">
        <v>2096</v>
      </c>
      <c r="V379" s="399" t="s">
        <v>1662</v>
      </c>
      <c r="W379" s="399" t="s">
        <v>2097</v>
      </c>
      <c r="X379" s="44" t="s">
        <v>2098</v>
      </c>
      <c r="Y379" s="401" t="s">
        <v>5484</v>
      </c>
      <c r="Z379" s="44">
        <v>32.0</v>
      </c>
      <c r="AA379" s="399" t="s">
        <v>1651</v>
      </c>
      <c r="AB379" s="399" t="s">
        <v>1627</v>
      </c>
      <c r="AC379" s="50" t="s">
        <v>2587</v>
      </c>
      <c r="AD379" s="50" t="s">
        <v>2587</v>
      </c>
      <c r="AE379" s="410" t="s">
        <v>1628</v>
      </c>
      <c r="AF379" s="50" t="s">
        <v>2587</v>
      </c>
      <c r="AG379" s="407">
        <v>44355.0</v>
      </c>
      <c r="AH379" s="407">
        <v>44355.0</v>
      </c>
      <c r="AI379" s="408">
        <f t="shared" ref="AI379:AI380" si="44">DATE(YEAR(AG379),MONTH(AG379)+1,DAY(AG379)+15)</f>
        <v>44400</v>
      </c>
      <c r="AJ379" s="400">
        <f t="shared" ref="AJ379:AJ380" si="45">DATE(YEAR(AG379),MONTH(AG379)+3,DAY(AG379))</f>
        <v>44447</v>
      </c>
      <c r="AK379" s="46" t="b">
        <v>0</v>
      </c>
      <c r="AL379" s="46" t="b">
        <v>0</v>
      </c>
      <c r="AM379" s="44" t="b">
        <v>0</v>
      </c>
      <c r="AN379" s="399" t="b">
        <v>0</v>
      </c>
    </row>
    <row r="380">
      <c r="A380" s="385"/>
      <c r="B380" s="44">
        <v>3.8658181E7</v>
      </c>
      <c r="C380" s="398">
        <v>44355.780551874996</v>
      </c>
      <c r="D380" s="399" t="s">
        <v>2737</v>
      </c>
      <c r="E380" s="399" t="s">
        <v>2738</v>
      </c>
      <c r="F380" s="400">
        <v>34727.0</v>
      </c>
      <c r="G380" s="27" t="s">
        <v>2021</v>
      </c>
      <c r="H380" s="399" t="s">
        <v>1618</v>
      </c>
      <c r="I380" s="402" t="s">
        <v>5485</v>
      </c>
      <c r="J380" s="44" t="s">
        <v>1620</v>
      </c>
      <c r="K380" s="403" t="s">
        <v>2740</v>
      </c>
      <c r="L380" s="399" t="s">
        <v>1634</v>
      </c>
      <c r="M380" s="399" t="s">
        <v>2741</v>
      </c>
      <c r="P380" s="399" t="s">
        <v>59</v>
      </c>
      <c r="Q380" s="399" t="s">
        <v>2742</v>
      </c>
      <c r="R380" s="399" t="s">
        <v>2743</v>
      </c>
      <c r="S380" s="399" t="s">
        <v>2744</v>
      </c>
      <c r="T380" s="406" t="s">
        <v>2745</v>
      </c>
      <c r="U380" s="399" t="s">
        <v>2746</v>
      </c>
      <c r="V380" s="399" t="s">
        <v>1662</v>
      </c>
      <c r="W380" s="399" t="s">
        <v>2747</v>
      </c>
      <c r="X380" s="44" t="s">
        <v>1723</v>
      </c>
      <c r="Y380" s="401" t="s">
        <v>5486</v>
      </c>
      <c r="Z380" s="44">
        <v>26.0</v>
      </c>
      <c r="AA380" s="399" t="s">
        <v>2401</v>
      </c>
      <c r="AB380" s="399" t="s">
        <v>2517</v>
      </c>
      <c r="AC380" s="50" t="s">
        <v>2587</v>
      </c>
      <c r="AD380" s="50" t="s">
        <v>2587</v>
      </c>
      <c r="AE380" s="44" t="s">
        <v>1640</v>
      </c>
      <c r="AF380" s="50" t="s">
        <v>2587</v>
      </c>
      <c r="AG380" s="407">
        <v>44068.0</v>
      </c>
      <c r="AH380" s="407">
        <v>44355.0</v>
      </c>
      <c r="AI380" s="408">
        <f t="shared" si="44"/>
        <v>44114</v>
      </c>
      <c r="AJ380" s="400">
        <f t="shared" si="45"/>
        <v>44160</v>
      </c>
      <c r="AK380" s="46" t="b">
        <v>0</v>
      </c>
      <c r="AL380" s="46" t="b">
        <v>0</v>
      </c>
      <c r="AM380" s="44" t="b">
        <v>1</v>
      </c>
      <c r="AN380" s="399" t="b">
        <v>1</v>
      </c>
    </row>
    <row r="381">
      <c r="A381" s="385"/>
      <c r="B381" s="44">
        <v>4.2392678E7</v>
      </c>
      <c r="C381" s="398">
        <v>44357.76293950231</v>
      </c>
      <c r="D381" s="399" t="s">
        <v>2762</v>
      </c>
      <c r="E381" s="399" t="s">
        <v>2763</v>
      </c>
      <c r="F381" s="400">
        <v>36617.0</v>
      </c>
      <c r="G381" s="27" t="s">
        <v>2021</v>
      </c>
      <c r="H381" s="401" t="s">
        <v>5487</v>
      </c>
      <c r="I381" s="402" t="s">
        <v>5488</v>
      </c>
      <c r="J381" s="44" t="s">
        <v>1620</v>
      </c>
      <c r="K381" s="403" t="s">
        <v>2766</v>
      </c>
      <c r="L381" s="399" t="s">
        <v>1634</v>
      </c>
      <c r="M381" s="399" t="s">
        <v>2767</v>
      </c>
      <c r="P381" s="399" t="s">
        <v>59</v>
      </c>
      <c r="Q381" s="399" t="s">
        <v>2768</v>
      </c>
      <c r="R381" s="404" t="s">
        <v>1651</v>
      </c>
      <c r="S381" s="399" t="s">
        <v>2769</v>
      </c>
      <c r="T381" s="406" t="s">
        <v>2770</v>
      </c>
      <c r="U381" s="399" t="s">
        <v>2771</v>
      </c>
      <c r="V381" s="399" t="s">
        <v>1662</v>
      </c>
      <c r="W381" s="399" t="s">
        <v>2772</v>
      </c>
      <c r="X381" s="44" t="s">
        <v>2071</v>
      </c>
      <c r="Y381" s="401" t="s">
        <v>5489</v>
      </c>
      <c r="Z381" s="44">
        <v>21.0</v>
      </c>
      <c r="AA381" s="399" t="s">
        <v>1651</v>
      </c>
      <c r="AB381" s="399" t="s">
        <v>2517</v>
      </c>
      <c r="AC381" s="50" t="s">
        <v>2587</v>
      </c>
      <c r="AD381" s="50" t="s">
        <v>2587</v>
      </c>
      <c r="AE381" s="44" t="s">
        <v>1640</v>
      </c>
      <c r="AF381" s="50" t="s">
        <v>2587</v>
      </c>
      <c r="AG381" s="407">
        <v>44067.0</v>
      </c>
      <c r="AH381" s="407">
        <v>44384.0</v>
      </c>
      <c r="AI381" s="408">
        <f t="shared" ref="AI381:AI384" si="46">DATE(YEAR(AH381),MONTH(AH381)+1,DAY(AH381)+15)</f>
        <v>44430</v>
      </c>
      <c r="AJ381" s="400">
        <f t="shared" ref="AJ381:AJ384" si="47">DATE(YEAR(AH381),MONTH(AH381)+3,DAY(AH381))</f>
        <v>44476</v>
      </c>
      <c r="AK381" s="46" t="b">
        <v>0</v>
      </c>
      <c r="AL381" s="46" t="b">
        <v>0</v>
      </c>
      <c r="AM381" s="44" t="b">
        <v>1</v>
      </c>
      <c r="AN381" s="399" t="b">
        <v>1</v>
      </c>
    </row>
    <row r="382">
      <c r="A382" s="385"/>
      <c r="B382" s="44">
        <v>4.2100321E7</v>
      </c>
      <c r="C382" s="398">
        <v>44349.56902894676</v>
      </c>
      <c r="D382" s="399" t="s">
        <v>2615</v>
      </c>
      <c r="E382" s="399" t="s">
        <v>2616</v>
      </c>
      <c r="F382" s="400">
        <v>36404.0</v>
      </c>
      <c r="G382" s="27" t="s">
        <v>2021</v>
      </c>
      <c r="H382" s="399" t="s">
        <v>1618</v>
      </c>
      <c r="I382" s="402" t="s">
        <v>5490</v>
      </c>
      <c r="J382" s="44" t="s">
        <v>1620</v>
      </c>
      <c r="K382" s="403" t="s">
        <v>2617</v>
      </c>
      <c r="L382" s="399" t="s">
        <v>1622</v>
      </c>
      <c r="M382" s="399" t="s">
        <v>2618</v>
      </c>
      <c r="P382" s="399" t="s">
        <v>59</v>
      </c>
      <c r="Q382" s="399" t="s">
        <v>2619</v>
      </c>
      <c r="R382" s="404" t="s">
        <v>1651</v>
      </c>
      <c r="S382" s="399" t="s">
        <v>2620</v>
      </c>
      <c r="T382" s="406" t="s">
        <v>2621</v>
      </c>
      <c r="U382" s="399" t="s">
        <v>2622</v>
      </c>
      <c r="V382" s="399" t="s">
        <v>1662</v>
      </c>
      <c r="W382" s="399" t="s">
        <v>2623</v>
      </c>
      <c r="X382" s="44" t="s">
        <v>1897</v>
      </c>
      <c r="Y382" s="401" t="s">
        <v>5491</v>
      </c>
      <c r="Z382" s="44">
        <v>21.0</v>
      </c>
      <c r="AA382" s="399" t="s">
        <v>2624</v>
      </c>
      <c r="AB382" s="399" t="s">
        <v>2517</v>
      </c>
      <c r="AC382" s="50" t="s">
        <v>2587</v>
      </c>
      <c r="AD382" s="50" t="s">
        <v>2587</v>
      </c>
      <c r="AE382" s="44" t="s">
        <v>1640</v>
      </c>
      <c r="AF382" s="50" t="s">
        <v>2587</v>
      </c>
      <c r="AG382" s="407">
        <v>44084.0</v>
      </c>
      <c r="AH382" s="407">
        <v>44348.0</v>
      </c>
      <c r="AI382" s="408">
        <f t="shared" si="46"/>
        <v>44393</v>
      </c>
      <c r="AJ382" s="400">
        <f t="shared" si="47"/>
        <v>44440</v>
      </c>
      <c r="AK382" s="46" t="b">
        <v>0</v>
      </c>
      <c r="AL382" s="46" t="b">
        <v>0</v>
      </c>
      <c r="AM382" s="44" t="b">
        <v>1</v>
      </c>
      <c r="AN382" s="399" t="b">
        <v>1</v>
      </c>
    </row>
    <row r="383">
      <c r="A383" s="385"/>
      <c r="B383" s="44">
        <v>3.7475363E7</v>
      </c>
      <c r="C383" s="398">
        <v>44348.77463701389</v>
      </c>
      <c r="D383" s="399" t="s">
        <v>2591</v>
      </c>
      <c r="E383" s="399" t="s">
        <v>2592</v>
      </c>
      <c r="F383" s="400">
        <v>34094.0</v>
      </c>
      <c r="G383" s="27" t="s">
        <v>2021</v>
      </c>
      <c r="H383" s="399" t="s">
        <v>1618</v>
      </c>
      <c r="I383" s="402" t="s">
        <v>5492</v>
      </c>
      <c r="J383" s="44" t="s">
        <v>1620</v>
      </c>
      <c r="K383" s="403" t="s">
        <v>2595</v>
      </c>
      <c r="L383" s="399" t="s">
        <v>1634</v>
      </c>
      <c r="M383" s="399" t="s">
        <v>2596</v>
      </c>
      <c r="P383" s="399" t="s">
        <v>59</v>
      </c>
      <c r="Q383" s="399" t="s">
        <v>2597</v>
      </c>
      <c r="R383" s="404" t="s">
        <v>1651</v>
      </c>
      <c r="S383" s="399" t="s">
        <v>2598</v>
      </c>
      <c r="T383" s="406" t="s">
        <v>2599</v>
      </c>
      <c r="U383" s="399" t="s">
        <v>1747</v>
      </c>
      <c r="V383" s="399" t="s">
        <v>1662</v>
      </c>
      <c r="W383" s="399" t="s">
        <v>2600</v>
      </c>
      <c r="X383" s="44" t="s">
        <v>2032</v>
      </c>
      <c r="Y383" s="401" t="s">
        <v>5493</v>
      </c>
      <c r="Z383" s="44">
        <v>28.0</v>
      </c>
      <c r="AA383" s="399" t="s">
        <v>2602</v>
      </c>
      <c r="AB383" s="399" t="s">
        <v>2517</v>
      </c>
      <c r="AC383" s="50" t="s">
        <v>2587</v>
      </c>
      <c r="AD383" s="50" t="s">
        <v>2587</v>
      </c>
      <c r="AE383" s="44" t="s">
        <v>1640</v>
      </c>
      <c r="AF383" s="50" t="s">
        <v>2587</v>
      </c>
      <c r="AG383" s="407">
        <v>44102.0</v>
      </c>
      <c r="AH383" s="407">
        <v>44348.0</v>
      </c>
      <c r="AI383" s="408">
        <f t="shared" si="46"/>
        <v>44393</v>
      </c>
      <c r="AJ383" s="400">
        <f t="shared" si="47"/>
        <v>44440</v>
      </c>
      <c r="AK383" s="46" t="b">
        <v>0</v>
      </c>
      <c r="AL383" s="46" t="b">
        <v>0</v>
      </c>
      <c r="AM383" s="44" t="b">
        <v>1</v>
      </c>
      <c r="AN383" s="399" t="b">
        <v>1</v>
      </c>
    </row>
    <row r="384">
      <c r="A384" s="411"/>
      <c r="B384" s="45">
        <v>3.8615955E7</v>
      </c>
      <c r="C384" s="398">
        <v>44347.90294836806</v>
      </c>
      <c r="D384" s="399" t="s">
        <v>2531</v>
      </c>
      <c r="E384" s="399" t="s">
        <v>2532</v>
      </c>
      <c r="F384" s="400">
        <v>34803.0</v>
      </c>
      <c r="G384" s="27" t="s">
        <v>2021</v>
      </c>
      <c r="H384" s="401" t="s">
        <v>5494</v>
      </c>
      <c r="I384" s="402" t="s">
        <v>5495</v>
      </c>
      <c r="J384" s="44" t="s">
        <v>1620</v>
      </c>
      <c r="K384" s="403" t="s">
        <v>2534</v>
      </c>
      <c r="L384" s="399" t="s">
        <v>1622</v>
      </c>
      <c r="M384" s="399" t="s">
        <v>2535</v>
      </c>
      <c r="P384" s="399" t="s">
        <v>59</v>
      </c>
      <c r="Q384" s="399" t="s">
        <v>2536</v>
      </c>
      <c r="R384" s="399" t="s">
        <v>2537</v>
      </c>
      <c r="S384" s="399" t="s">
        <v>2538</v>
      </c>
      <c r="T384" s="406" t="s">
        <v>2539</v>
      </c>
      <c r="U384" s="399" t="s">
        <v>2540</v>
      </c>
      <c r="V384" s="399" t="s">
        <v>1685</v>
      </c>
      <c r="W384" s="399" t="s">
        <v>2541</v>
      </c>
      <c r="X384" s="44" t="s">
        <v>2542</v>
      </c>
      <c r="Y384" s="401" t="s">
        <v>5496</v>
      </c>
      <c r="Z384" s="44">
        <v>26.0</v>
      </c>
      <c r="AA384" s="399" t="s">
        <v>2544</v>
      </c>
      <c r="AB384" s="399" t="s">
        <v>2517</v>
      </c>
      <c r="AC384" s="50" t="s">
        <v>2587</v>
      </c>
      <c r="AD384" s="50" t="s">
        <v>2587</v>
      </c>
      <c r="AE384" s="44" t="s">
        <v>1640</v>
      </c>
      <c r="AF384" s="50" t="s">
        <v>2587</v>
      </c>
      <c r="AG384" s="407">
        <v>43932.0</v>
      </c>
      <c r="AH384" s="407">
        <v>44347.0</v>
      </c>
      <c r="AI384" s="408">
        <f t="shared" si="46"/>
        <v>44393</v>
      </c>
      <c r="AJ384" s="400">
        <f t="shared" si="47"/>
        <v>44439</v>
      </c>
      <c r="AK384" s="46" t="b">
        <v>0</v>
      </c>
      <c r="AL384" s="46" t="b">
        <v>0</v>
      </c>
      <c r="AM384" s="44" t="b">
        <v>1</v>
      </c>
      <c r="AN384" s="399" t="b">
        <v>1</v>
      </c>
    </row>
    <row r="385">
      <c r="A385" s="411"/>
      <c r="B385" s="45">
        <v>4.2689528E7</v>
      </c>
      <c r="C385" s="398">
        <v>44348.526083495366</v>
      </c>
      <c r="D385" s="399" t="s">
        <v>2563</v>
      </c>
      <c r="E385" s="399" t="s">
        <v>2564</v>
      </c>
      <c r="F385" s="400">
        <v>36671.0</v>
      </c>
      <c r="G385" s="27" t="s">
        <v>2021</v>
      </c>
      <c r="H385" s="401" t="s">
        <v>5497</v>
      </c>
      <c r="I385" s="402" t="s">
        <v>5498</v>
      </c>
      <c r="J385" s="44" t="s">
        <v>1620</v>
      </c>
      <c r="K385" s="403" t="s">
        <v>2567</v>
      </c>
      <c r="L385" s="399" t="s">
        <v>1680</v>
      </c>
      <c r="M385" s="401" t="s">
        <v>2587</v>
      </c>
      <c r="P385" s="399" t="s">
        <v>57</v>
      </c>
      <c r="Q385" s="399" t="s">
        <v>2568</v>
      </c>
      <c r="R385" s="399" t="s">
        <v>2569</v>
      </c>
      <c r="S385" s="405" t="s">
        <v>2570</v>
      </c>
      <c r="T385" s="406" t="s">
        <v>2571</v>
      </c>
      <c r="U385" s="399" t="s">
        <v>5499</v>
      </c>
      <c r="V385" s="399" t="s">
        <v>1662</v>
      </c>
      <c r="W385" s="399" t="s">
        <v>2573</v>
      </c>
      <c r="X385" s="44" t="s">
        <v>1708</v>
      </c>
      <c r="Y385" s="401" t="s">
        <v>5500</v>
      </c>
      <c r="Z385" s="44">
        <v>21.0</v>
      </c>
      <c r="AA385" s="399" t="s">
        <v>2575</v>
      </c>
      <c r="AB385" s="399" t="s">
        <v>2517</v>
      </c>
      <c r="AC385" s="50" t="s">
        <v>2587</v>
      </c>
      <c r="AD385" s="50" t="s">
        <v>2587</v>
      </c>
      <c r="AE385" s="44" t="s">
        <v>1640</v>
      </c>
      <c r="AF385" s="50" t="s">
        <v>2587</v>
      </c>
      <c r="AG385" s="407">
        <v>44161.0</v>
      </c>
      <c r="AH385" s="415" t="s">
        <v>2576</v>
      </c>
      <c r="AI385" s="408"/>
      <c r="AJ385" s="44"/>
      <c r="AK385" s="46" t="b">
        <v>0</v>
      </c>
      <c r="AL385" s="46" t="b">
        <v>0</v>
      </c>
      <c r="AM385" s="44" t="b">
        <v>1</v>
      </c>
      <c r="AN385" s="399" t="b">
        <v>1</v>
      </c>
    </row>
    <row r="386">
      <c r="A386" s="385"/>
      <c r="B386" s="44">
        <v>4.2103092E7</v>
      </c>
      <c r="C386" s="398">
        <v>44351.78309946759</v>
      </c>
      <c r="D386" s="399" t="s">
        <v>2701</v>
      </c>
      <c r="E386" s="399" t="s">
        <v>2702</v>
      </c>
      <c r="F386" s="400">
        <v>36390.0</v>
      </c>
      <c r="G386" s="27" t="s">
        <v>2021</v>
      </c>
      <c r="H386" s="399" t="s">
        <v>1618</v>
      </c>
      <c r="I386" s="402" t="s">
        <v>5501</v>
      </c>
      <c r="J386" s="44" t="s">
        <v>1620</v>
      </c>
      <c r="K386" s="403" t="s">
        <v>2704</v>
      </c>
      <c r="L386" s="399" t="s">
        <v>1622</v>
      </c>
      <c r="M386" s="399" t="s">
        <v>2705</v>
      </c>
      <c r="P386" s="399" t="s">
        <v>59</v>
      </c>
      <c r="Q386" s="399" t="s">
        <v>2706</v>
      </c>
      <c r="R386" s="416" t="s">
        <v>2707</v>
      </c>
      <c r="S386" s="401" t="s">
        <v>2587</v>
      </c>
      <c r="T386" s="406" t="s">
        <v>2708</v>
      </c>
      <c r="U386" s="399" t="s">
        <v>2709</v>
      </c>
      <c r="V386" s="399" t="s">
        <v>1685</v>
      </c>
      <c r="W386" s="399" t="s">
        <v>2710</v>
      </c>
      <c r="X386" s="44" t="s">
        <v>1708</v>
      </c>
      <c r="Y386" s="401" t="s">
        <v>5502</v>
      </c>
      <c r="Z386" s="44">
        <v>21.0</v>
      </c>
      <c r="AA386" s="399" t="s">
        <v>1805</v>
      </c>
      <c r="AB386" s="399" t="s">
        <v>2517</v>
      </c>
      <c r="AC386" s="50" t="s">
        <v>2587</v>
      </c>
      <c r="AD386" s="50" t="s">
        <v>2587</v>
      </c>
      <c r="AE386" s="44" t="s">
        <v>1640</v>
      </c>
      <c r="AF386" s="50" t="s">
        <v>2587</v>
      </c>
      <c r="AG386" s="407">
        <v>43965.0</v>
      </c>
      <c r="AH386" s="407">
        <v>44351.0</v>
      </c>
      <c r="AI386" s="408">
        <f t="shared" ref="AI386:AI390" si="48">DATE(YEAR(AH386),MONTH(AH386)+1,DAY(AH386)+15)</f>
        <v>44396</v>
      </c>
      <c r="AJ386" s="400">
        <f t="shared" ref="AJ386:AJ390" si="49">DATE(YEAR(AH386),MONTH(AH386)+3,DAY(AH386))</f>
        <v>44443</v>
      </c>
      <c r="AK386" s="46" t="b">
        <v>0</v>
      </c>
      <c r="AL386" s="46" t="b">
        <v>0</v>
      </c>
      <c r="AM386" s="44" t="b">
        <v>1</v>
      </c>
      <c r="AN386" s="399" t="b">
        <v>1</v>
      </c>
    </row>
    <row r="387">
      <c r="A387" s="385"/>
      <c r="B387" s="44">
        <v>4.2312513E7</v>
      </c>
      <c r="C387" s="398">
        <v>44348.468171851855</v>
      </c>
      <c r="D387" s="399" t="s">
        <v>2553</v>
      </c>
      <c r="E387" s="399" t="s">
        <v>2554</v>
      </c>
      <c r="F387" s="400">
        <v>36438.0</v>
      </c>
      <c r="G387" s="27" t="s">
        <v>2021</v>
      </c>
      <c r="H387" s="401" t="s">
        <v>5503</v>
      </c>
      <c r="I387" s="402" t="s">
        <v>5504</v>
      </c>
      <c r="J387" s="44" t="s">
        <v>1620</v>
      </c>
      <c r="K387" s="403" t="s">
        <v>2557</v>
      </c>
      <c r="L387" s="399" t="s">
        <v>1622</v>
      </c>
      <c r="M387" s="399" t="s">
        <v>2558</v>
      </c>
      <c r="P387" s="399" t="s">
        <v>59</v>
      </c>
      <c r="Q387" s="399" t="s">
        <v>2559</v>
      </c>
      <c r="R387" s="399" t="s">
        <v>2559</v>
      </c>
      <c r="S387" s="401" t="s">
        <v>2587</v>
      </c>
      <c r="T387" s="406" t="s">
        <v>2560</v>
      </c>
      <c r="U387" s="399" t="s">
        <v>1747</v>
      </c>
      <c r="V387" s="399" t="s">
        <v>1662</v>
      </c>
      <c r="W387" s="399" t="s">
        <v>2561</v>
      </c>
      <c r="X387" s="44" t="s">
        <v>1708</v>
      </c>
      <c r="Y387" s="401" t="s">
        <v>5504</v>
      </c>
      <c r="Z387" s="44">
        <v>21.0</v>
      </c>
      <c r="AA387" s="399" t="s">
        <v>2562</v>
      </c>
      <c r="AB387" s="399" t="s">
        <v>2517</v>
      </c>
      <c r="AC387" s="50" t="s">
        <v>2587</v>
      </c>
      <c r="AD387" s="50" t="s">
        <v>2587</v>
      </c>
      <c r="AE387" s="46" t="s">
        <v>1640</v>
      </c>
      <c r="AF387" s="50" t="s">
        <v>2587</v>
      </c>
      <c r="AG387" s="407">
        <v>44000.0</v>
      </c>
      <c r="AH387" s="407">
        <v>44348.0</v>
      </c>
      <c r="AI387" s="408">
        <f t="shared" si="48"/>
        <v>44393</v>
      </c>
      <c r="AJ387" s="400">
        <f t="shared" si="49"/>
        <v>44440</v>
      </c>
      <c r="AK387" s="44" t="b">
        <v>0</v>
      </c>
      <c r="AL387" s="46" t="b">
        <v>0</v>
      </c>
      <c r="AM387" s="44" t="b">
        <v>1</v>
      </c>
      <c r="AN387" s="399" t="b">
        <v>1</v>
      </c>
    </row>
    <row r="388">
      <c r="A388" s="385"/>
      <c r="B388" s="44">
        <v>3.8707894E7</v>
      </c>
      <c r="C388" s="398">
        <v>44306.496817708336</v>
      </c>
      <c r="D388" s="399" t="s">
        <v>2280</v>
      </c>
      <c r="E388" s="399" t="s">
        <v>2281</v>
      </c>
      <c r="F388" s="400">
        <v>34740.0</v>
      </c>
      <c r="G388" s="27" t="s">
        <v>2021</v>
      </c>
      <c r="H388" s="401" t="s">
        <v>5505</v>
      </c>
      <c r="I388" s="402" t="s">
        <v>5506</v>
      </c>
      <c r="J388" s="44" t="s">
        <v>1620</v>
      </c>
      <c r="K388" s="403" t="s">
        <v>2284</v>
      </c>
      <c r="L388" s="399" t="s">
        <v>1634</v>
      </c>
      <c r="M388" s="399" t="s">
        <v>2286</v>
      </c>
      <c r="P388" s="399" t="s">
        <v>57</v>
      </c>
      <c r="Q388" s="399" t="s">
        <v>2287</v>
      </c>
      <c r="R388" s="404" t="s">
        <v>1651</v>
      </c>
      <c r="S388" s="401" t="s">
        <v>2587</v>
      </c>
      <c r="T388" s="406" t="s">
        <v>2288</v>
      </c>
      <c r="U388" s="399" t="s">
        <v>2289</v>
      </c>
      <c r="V388" s="399" t="s">
        <v>2290</v>
      </c>
      <c r="W388" s="399" t="s">
        <v>2291</v>
      </c>
      <c r="X388" s="44" t="s">
        <v>1884</v>
      </c>
      <c r="Y388" s="401" t="s">
        <v>5507</v>
      </c>
      <c r="Z388" s="44">
        <v>26.0</v>
      </c>
      <c r="AA388" s="399" t="s">
        <v>1792</v>
      </c>
      <c r="AB388" s="399" t="s">
        <v>1627</v>
      </c>
      <c r="AC388" s="50" t="s">
        <v>2587</v>
      </c>
      <c r="AD388" s="50" t="s">
        <v>2587</v>
      </c>
      <c r="AE388" s="409" t="s">
        <v>1628</v>
      </c>
      <c r="AF388" s="50" t="s">
        <v>2587</v>
      </c>
      <c r="AG388" s="407">
        <v>44362.0</v>
      </c>
      <c r="AH388" s="407">
        <v>44362.0</v>
      </c>
      <c r="AI388" s="408">
        <f t="shared" si="48"/>
        <v>44407</v>
      </c>
      <c r="AJ388" s="400">
        <f t="shared" si="49"/>
        <v>44454</v>
      </c>
      <c r="AK388" s="46" t="b">
        <v>1</v>
      </c>
      <c r="AL388" s="46" t="b">
        <v>0</v>
      </c>
      <c r="AM388" s="44" t="b">
        <v>1</v>
      </c>
      <c r="AN388" s="399" t="b">
        <v>1</v>
      </c>
    </row>
    <row r="389">
      <c r="A389" s="385"/>
      <c r="B389" s="47" t="s">
        <v>85</v>
      </c>
      <c r="C389" s="398">
        <v>44271.57836211806</v>
      </c>
      <c r="D389" s="399" t="s">
        <v>1946</v>
      </c>
      <c r="E389" s="399" t="s">
        <v>1947</v>
      </c>
      <c r="F389" s="400">
        <v>28355.0</v>
      </c>
      <c r="G389" s="44" t="s">
        <v>1948</v>
      </c>
      <c r="H389" s="401" t="s">
        <v>5508</v>
      </c>
      <c r="I389" s="402" t="s">
        <v>5509</v>
      </c>
      <c r="J389" s="44" t="s">
        <v>1646</v>
      </c>
      <c r="K389" s="403" t="s">
        <v>1950</v>
      </c>
      <c r="L389" s="399" t="s">
        <v>1668</v>
      </c>
      <c r="M389" s="399" t="s">
        <v>1951</v>
      </c>
      <c r="P389" s="399" t="s">
        <v>57</v>
      </c>
      <c r="Q389" s="399" t="s">
        <v>1952</v>
      </c>
      <c r="R389" s="399" t="s">
        <v>1953</v>
      </c>
      <c r="S389" s="401" t="s">
        <v>2587</v>
      </c>
      <c r="T389" s="406" t="s">
        <v>1954</v>
      </c>
      <c r="U389" s="399" t="s">
        <v>1747</v>
      </c>
      <c r="V389" s="399" t="s">
        <v>1895</v>
      </c>
      <c r="W389" s="399" t="s">
        <v>1955</v>
      </c>
      <c r="X389" s="44" t="s">
        <v>1956</v>
      </c>
      <c r="Y389" s="401" t="s">
        <v>5510</v>
      </c>
      <c r="Z389" s="44">
        <v>43.0</v>
      </c>
      <c r="AA389" s="399" t="s">
        <v>1651</v>
      </c>
      <c r="AB389" s="399" t="s">
        <v>1627</v>
      </c>
      <c r="AC389" s="50" t="s">
        <v>2587</v>
      </c>
      <c r="AD389" s="50" t="s">
        <v>2587</v>
      </c>
      <c r="AE389" s="409" t="s">
        <v>1628</v>
      </c>
      <c r="AF389" s="50" t="s">
        <v>2587</v>
      </c>
      <c r="AG389" s="407">
        <v>44362.0</v>
      </c>
      <c r="AH389" s="407">
        <v>44362.0</v>
      </c>
      <c r="AI389" s="408">
        <f t="shared" si="48"/>
        <v>44407</v>
      </c>
      <c r="AJ389" s="400">
        <f t="shared" si="49"/>
        <v>44454</v>
      </c>
      <c r="AK389" s="44" t="b">
        <v>0</v>
      </c>
      <c r="AL389" s="46" t="b">
        <v>0</v>
      </c>
      <c r="AM389" s="44" t="b">
        <v>1</v>
      </c>
      <c r="AN389" s="399" t="b">
        <v>1</v>
      </c>
    </row>
    <row r="390">
      <c r="A390" s="385"/>
      <c r="B390" s="44">
        <v>3.7377948E7</v>
      </c>
      <c r="C390" s="398">
        <v>44307.636409259256</v>
      </c>
      <c r="D390" s="399" t="s">
        <v>2302</v>
      </c>
      <c r="E390" s="399" t="s">
        <v>5511</v>
      </c>
      <c r="F390" s="400">
        <v>34259.0</v>
      </c>
      <c r="G390" s="27" t="s">
        <v>2021</v>
      </c>
      <c r="H390" s="399" t="s">
        <v>1618</v>
      </c>
      <c r="I390" s="402" t="s">
        <v>5512</v>
      </c>
      <c r="J390" s="44" t="s">
        <v>1646</v>
      </c>
      <c r="K390" s="403" t="s">
        <v>2306</v>
      </c>
      <c r="L390" s="399" t="s">
        <v>1680</v>
      </c>
      <c r="M390" s="399" t="s">
        <v>2307</v>
      </c>
      <c r="P390" s="399" t="s">
        <v>57</v>
      </c>
      <c r="Q390" s="404" t="s">
        <v>1651</v>
      </c>
      <c r="R390" s="404" t="s">
        <v>1651</v>
      </c>
      <c r="S390" s="401" t="s">
        <v>2587</v>
      </c>
      <c r="T390" s="406" t="s">
        <v>2308</v>
      </c>
      <c r="U390" s="399" t="s">
        <v>2309</v>
      </c>
      <c r="V390" s="399" t="s">
        <v>2310</v>
      </c>
      <c r="W390" s="399" t="s">
        <v>2311</v>
      </c>
      <c r="X390" s="44" t="s">
        <v>1803</v>
      </c>
      <c r="Y390" s="401" t="s">
        <v>5513</v>
      </c>
      <c r="Z390" s="44">
        <v>27.0</v>
      </c>
      <c r="AA390" s="399" t="s">
        <v>1805</v>
      </c>
      <c r="AB390" s="399" t="s">
        <v>1627</v>
      </c>
      <c r="AC390" s="50" t="s">
        <v>2587</v>
      </c>
      <c r="AD390" s="50" t="s">
        <v>2587</v>
      </c>
      <c r="AE390" s="410" t="s">
        <v>1628</v>
      </c>
      <c r="AF390" s="50" t="s">
        <v>2587</v>
      </c>
      <c r="AG390" s="407">
        <v>44362.0</v>
      </c>
      <c r="AH390" s="407">
        <v>44362.0</v>
      </c>
      <c r="AI390" s="408">
        <f t="shared" si="48"/>
        <v>44407</v>
      </c>
      <c r="AJ390" s="400">
        <f t="shared" si="49"/>
        <v>44454</v>
      </c>
      <c r="AK390" s="46" t="b">
        <v>1</v>
      </c>
      <c r="AL390" s="46" t="b">
        <v>0</v>
      </c>
      <c r="AM390" s="46" t="b">
        <v>1</v>
      </c>
      <c r="AN390" s="405" t="b">
        <v>1</v>
      </c>
    </row>
    <row r="391">
      <c r="A391" s="385"/>
      <c r="B391" s="44">
        <v>4.1646263E7</v>
      </c>
      <c r="C391" s="417">
        <v>44347.8484375</v>
      </c>
      <c r="D391" s="399" t="s">
        <v>2518</v>
      </c>
      <c r="E391" s="399" t="s">
        <v>2519</v>
      </c>
      <c r="F391" s="418">
        <v>36124.0</v>
      </c>
      <c r="G391" s="27" t="s">
        <v>2021</v>
      </c>
      <c r="H391" s="399" t="s">
        <v>1618</v>
      </c>
      <c r="I391" s="402" t="s">
        <v>5514</v>
      </c>
      <c r="J391" s="44" t="s">
        <v>1620</v>
      </c>
      <c r="K391" s="403" t="s">
        <v>2521</v>
      </c>
      <c r="L391" s="399" t="s">
        <v>1622</v>
      </c>
      <c r="M391" s="399" t="s">
        <v>2522</v>
      </c>
      <c r="P391" s="399" t="s">
        <v>59</v>
      </c>
      <c r="Q391" s="399" t="s">
        <v>2523</v>
      </c>
      <c r="R391" s="399" t="s">
        <v>2524</v>
      </c>
      <c r="S391" s="405" t="s">
        <v>2525</v>
      </c>
      <c r="T391" s="406" t="s">
        <v>2526</v>
      </c>
      <c r="U391" s="405" t="s">
        <v>2527</v>
      </c>
      <c r="V391" s="405" t="s">
        <v>1662</v>
      </c>
      <c r="W391" s="405" t="s">
        <v>2528</v>
      </c>
      <c r="X391" s="46" t="s">
        <v>1708</v>
      </c>
      <c r="Y391" s="401" t="s">
        <v>5515</v>
      </c>
      <c r="Z391" s="44">
        <v>22.0</v>
      </c>
      <c r="AA391" s="405" t="s">
        <v>1737</v>
      </c>
      <c r="AB391" s="399" t="s">
        <v>2517</v>
      </c>
      <c r="AC391" s="50" t="s">
        <v>2587</v>
      </c>
      <c r="AD391" s="50" t="s">
        <v>2587</v>
      </c>
      <c r="AE391" s="46" t="s">
        <v>1640</v>
      </c>
      <c r="AF391" s="50" t="s">
        <v>2587</v>
      </c>
      <c r="AG391" s="407">
        <v>43965.0</v>
      </c>
      <c r="AH391" s="407">
        <v>44347.0</v>
      </c>
      <c r="AI391" s="407">
        <v>44393.0</v>
      </c>
      <c r="AJ391" s="407">
        <v>44439.0</v>
      </c>
      <c r="AK391" s="44"/>
      <c r="AL391" s="44"/>
      <c r="AM391" s="44"/>
      <c r="AN391" s="399"/>
    </row>
    <row r="392">
      <c r="A392" s="385"/>
      <c r="B392" s="44">
        <v>4.3094417E7</v>
      </c>
      <c r="C392" s="398">
        <v>44244.09057396991</v>
      </c>
      <c r="D392" s="399" t="s">
        <v>1616</v>
      </c>
      <c r="E392" s="399" t="s">
        <v>1617</v>
      </c>
      <c r="F392" s="400">
        <v>36855.0</v>
      </c>
      <c r="G392" s="27" t="s">
        <v>2021</v>
      </c>
      <c r="H392" s="399" t="s">
        <v>1618</v>
      </c>
      <c r="I392" s="402" t="s">
        <v>5411</v>
      </c>
      <c r="J392" s="44" t="s">
        <v>1620</v>
      </c>
      <c r="K392" s="403" t="s">
        <v>1621</v>
      </c>
      <c r="L392" s="399" t="s">
        <v>1622</v>
      </c>
      <c r="M392" s="399" t="s">
        <v>1623</v>
      </c>
      <c r="P392" s="399" t="s">
        <v>57</v>
      </c>
      <c r="Q392" s="399" t="s">
        <v>1624</v>
      </c>
      <c r="R392" s="399" t="s">
        <v>1625</v>
      </c>
      <c r="S392" s="401" t="s">
        <v>2587</v>
      </c>
      <c r="T392" s="406" t="s">
        <v>1626</v>
      </c>
      <c r="U392" s="401" t="s">
        <v>5412</v>
      </c>
      <c r="V392" s="401" t="s">
        <v>2587</v>
      </c>
      <c r="W392" s="401" t="s">
        <v>2587</v>
      </c>
      <c r="X392" s="50" t="s">
        <v>2587</v>
      </c>
      <c r="Y392" s="401" t="s">
        <v>2587</v>
      </c>
      <c r="Z392" s="44">
        <v>20.0</v>
      </c>
      <c r="AA392" s="401" t="s">
        <v>2587</v>
      </c>
      <c r="AB392" s="399" t="s">
        <v>1627</v>
      </c>
      <c r="AC392" s="50" t="s">
        <v>2587</v>
      </c>
      <c r="AD392" s="50" t="s">
        <v>2587</v>
      </c>
      <c r="AE392" s="410" t="s">
        <v>1628</v>
      </c>
      <c r="AF392" s="50" t="s">
        <v>2587</v>
      </c>
      <c r="AG392" s="407">
        <v>44349.0</v>
      </c>
      <c r="AH392" s="418">
        <v>44118.0</v>
      </c>
      <c r="AI392" s="408">
        <f>DATE(YEAR(AG392),MONTH(AG392)+1,DAY(AG392)+15)</f>
        <v>44394</v>
      </c>
      <c r="AJ392" s="400">
        <f>DATE(YEAR(AG392),MONTH(AG392)+3,DAY(AG392))</f>
        <v>44441</v>
      </c>
      <c r="AK392" s="46" t="b">
        <v>0</v>
      </c>
      <c r="AL392" s="46" t="b">
        <v>0</v>
      </c>
      <c r="AM392" s="44" t="b">
        <v>1</v>
      </c>
      <c r="AN392" s="399" t="b">
        <v>1</v>
      </c>
    </row>
    <row r="393">
      <c r="A393" s="385"/>
      <c r="B393" s="44">
        <v>4.1987964E7</v>
      </c>
      <c r="C393" s="398">
        <v>44351.53402457176</v>
      </c>
      <c r="D393" s="399" t="s">
        <v>2676</v>
      </c>
      <c r="E393" s="399" t="s">
        <v>2677</v>
      </c>
      <c r="F393" s="400">
        <v>36535.0</v>
      </c>
      <c r="G393" s="27" t="s">
        <v>2021</v>
      </c>
      <c r="H393" s="401" t="s">
        <v>5516</v>
      </c>
      <c r="I393" s="402" t="s">
        <v>5517</v>
      </c>
      <c r="J393" s="44" t="s">
        <v>1620</v>
      </c>
      <c r="K393" s="403" t="s">
        <v>2679</v>
      </c>
      <c r="L393" s="399" t="s">
        <v>1622</v>
      </c>
      <c r="M393" s="399" t="s">
        <v>2680</v>
      </c>
      <c r="P393" s="399" t="s">
        <v>57</v>
      </c>
      <c r="Q393" s="399" t="s">
        <v>2681</v>
      </c>
      <c r="R393" s="399" t="s">
        <v>2682</v>
      </c>
      <c r="S393" s="399" t="s">
        <v>2683</v>
      </c>
      <c r="T393" s="406" t="s">
        <v>2684</v>
      </c>
      <c r="U393" s="399" t="s">
        <v>2685</v>
      </c>
      <c r="V393" s="399" t="s">
        <v>1662</v>
      </c>
      <c r="W393" s="399" t="s">
        <v>2686</v>
      </c>
      <c r="X393" s="44" t="s">
        <v>1708</v>
      </c>
      <c r="Y393" s="401" t="s">
        <v>5518</v>
      </c>
      <c r="Z393" s="44">
        <v>21.0</v>
      </c>
      <c r="AA393" s="399" t="s">
        <v>2687</v>
      </c>
      <c r="AB393" s="405" t="s">
        <v>2517</v>
      </c>
      <c r="AC393" s="50" t="s">
        <v>2587</v>
      </c>
      <c r="AD393" s="50" t="s">
        <v>2587</v>
      </c>
      <c r="AE393" s="46" t="s">
        <v>2688</v>
      </c>
      <c r="AF393" s="50" t="s">
        <v>2587</v>
      </c>
      <c r="AG393" s="407">
        <v>44207.0</v>
      </c>
      <c r="AH393" s="407">
        <v>44350.0</v>
      </c>
      <c r="AI393" s="408">
        <f t="shared" ref="AI393:AI421" si="50">DATE(YEAR(AH393),MONTH(AH393)+1,DAY(AH393)+15)</f>
        <v>44395</v>
      </c>
      <c r="AJ393" s="400">
        <f t="shared" ref="AJ393:AJ428" si="51">DATE(YEAR(AH393),MONTH(AH393)+3,DAY(AH393))</f>
        <v>44442</v>
      </c>
      <c r="AK393" s="46" t="b">
        <v>0</v>
      </c>
      <c r="AL393" s="46" t="b">
        <v>0</v>
      </c>
      <c r="AM393" s="44" t="b">
        <v>1</v>
      </c>
      <c r="AN393" s="399" t="b">
        <v>1</v>
      </c>
    </row>
    <row r="394">
      <c r="A394" s="385"/>
      <c r="B394" s="44">
        <v>3.4833427E7</v>
      </c>
      <c r="C394" s="398">
        <v>44353.81026445601</v>
      </c>
      <c r="D394" s="399" t="s">
        <v>2726</v>
      </c>
      <c r="E394" s="399" t="s">
        <v>2727</v>
      </c>
      <c r="F394" s="400">
        <v>32804.0</v>
      </c>
      <c r="G394" s="27" t="s">
        <v>2021</v>
      </c>
      <c r="H394" s="401" t="s">
        <v>1756</v>
      </c>
      <c r="I394" s="402" t="s">
        <v>5519</v>
      </c>
      <c r="J394" s="44" t="s">
        <v>1620</v>
      </c>
      <c r="K394" s="403" t="s">
        <v>2730</v>
      </c>
      <c r="L394" s="399" t="s">
        <v>1622</v>
      </c>
      <c r="M394" s="399" t="s">
        <v>2731</v>
      </c>
      <c r="P394" s="399" t="s">
        <v>63</v>
      </c>
      <c r="Q394" s="399" t="s">
        <v>2732</v>
      </c>
      <c r="R394" s="404" t="s">
        <v>1651</v>
      </c>
      <c r="S394" s="405" t="s">
        <v>2683</v>
      </c>
      <c r="T394" s="406" t="s">
        <v>2733</v>
      </c>
      <c r="U394" s="399" t="s">
        <v>2734</v>
      </c>
      <c r="V394" s="399" t="s">
        <v>1685</v>
      </c>
      <c r="W394" s="399" t="s">
        <v>2735</v>
      </c>
      <c r="X394" s="44" t="s">
        <v>1790</v>
      </c>
      <c r="Y394" s="401" t="s">
        <v>5520</v>
      </c>
      <c r="Z394" s="44">
        <v>31.0</v>
      </c>
      <c r="AA394" s="399" t="s">
        <v>1792</v>
      </c>
      <c r="AB394" s="401" t="s">
        <v>2587</v>
      </c>
      <c r="AC394" s="50" t="s">
        <v>2587</v>
      </c>
      <c r="AD394" s="50" t="s">
        <v>2587</v>
      </c>
      <c r="AE394" s="46"/>
      <c r="AF394" s="50" t="s">
        <v>2587</v>
      </c>
      <c r="AG394" s="407">
        <v>44207.0</v>
      </c>
      <c r="AH394" s="407">
        <v>44348.0</v>
      </c>
      <c r="AI394" s="408">
        <f t="shared" si="50"/>
        <v>44393</v>
      </c>
      <c r="AJ394" s="400">
        <f t="shared" si="51"/>
        <v>44440</v>
      </c>
      <c r="AK394" s="46" t="b">
        <v>0</v>
      </c>
      <c r="AL394" s="44" t="b">
        <v>0</v>
      </c>
      <c r="AM394" s="46" t="b">
        <v>1</v>
      </c>
      <c r="AN394" s="399" t="b">
        <v>1</v>
      </c>
    </row>
    <row r="395">
      <c r="A395" s="385"/>
      <c r="B395" s="44">
        <v>3.7936581E7</v>
      </c>
      <c r="C395" s="398">
        <v>44294.09424457176</v>
      </c>
      <c r="D395" s="399" t="s">
        <v>2187</v>
      </c>
      <c r="E395" s="399" t="s">
        <v>2188</v>
      </c>
      <c r="F395" s="400">
        <v>34271.0</v>
      </c>
      <c r="G395" s="27" t="s">
        <v>2021</v>
      </c>
      <c r="H395" s="401" t="s">
        <v>5521</v>
      </c>
      <c r="I395" s="402" t="s">
        <v>5522</v>
      </c>
      <c r="J395" s="44" t="s">
        <v>1620</v>
      </c>
      <c r="K395" s="403" t="s">
        <v>2191</v>
      </c>
      <c r="L395" s="399" t="s">
        <v>1668</v>
      </c>
      <c r="M395" s="399" t="s">
        <v>2192</v>
      </c>
      <c r="P395" s="399" t="s">
        <v>57</v>
      </c>
      <c r="Q395" s="399" t="s">
        <v>2193</v>
      </c>
      <c r="R395" s="404" t="s">
        <v>1651</v>
      </c>
      <c r="S395" s="401" t="s">
        <v>2587</v>
      </c>
      <c r="T395" s="406" t="s">
        <v>2194</v>
      </c>
      <c r="U395" s="399" t="s">
        <v>2195</v>
      </c>
      <c r="V395" s="399" t="s">
        <v>1662</v>
      </c>
      <c r="W395" s="399" t="s">
        <v>2196</v>
      </c>
      <c r="X395" s="44" t="s">
        <v>2197</v>
      </c>
      <c r="Y395" s="401" t="s">
        <v>5523</v>
      </c>
      <c r="Z395" s="44">
        <v>27.0</v>
      </c>
      <c r="AA395" s="399" t="s">
        <v>2199</v>
      </c>
      <c r="AB395" s="399" t="s">
        <v>1627</v>
      </c>
      <c r="AC395" s="50" t="s">
        <v>2587</v>
      </c>
      <c r="AD395" s="50" t="s">
        <v>2587</v>
      </c>
      <c r="AE395" s="409" t="s">
        <v>1628</v>
      </c>
      <c r="AF395" s="50" t="s">
        <v>2587</v>
      </c>
      <c r="AG395" s="407">
        <v>44382.0</v>
      </c>
      <c r="AH395" s="407">
        <v>44382.0</v>
      </c>
      <c r="AI395" s="408">
        <f t="shared" si="50"/>
        <v>44428</v>
      </c>
      <c r="AJ395" s="400">
        <f t="shared" si="51"/>
        <v>44474</v>
      </c>
      <c r="AK395" s="46" t="b">
        <v>0</v>
      </c>
      <c r="AL395" s="44" t="b">
        <v>1</v>
      </c>
      <c r="AM395" s="46" t="b">
        <v>0</v>
      </c>
      <c r="AN395" s="399" t="b">
        <v>0</v>
      </c>
    </row>
    <row r="396">
      <c r="A396" s="385"/>
      <c r="B396" s="44">
        <v>4.0244938E7</v>
      </c>
      <c r="C396" s="398">
        <v>44272.55071502315</v>
      </c>
      <c r="D396" s="399" t="s">
        <v>1957</v>
      </c>
      <c r="E396" s="399" t="s">
        <v>1958</v>
      </c>
      <c r="F396" s="400">
        <v>35527.0</v>
      </c>
      <c r="G396" s="27" t="s">
        <v>2021</v>
      </c>
      <c r="H396" s="399" t="s">
        <v>1618</v>
      </c>
      <c r="I396" s="402" t="s">
        <v>5524</v>
      </c>
      <c r="J396" s="44" t="s">
        <v>1620</v>
      </c>
      <c r="K396" s="403" t="s">
        <v>1960</v>
      </c>
      <c r="L396" s="399" t="s">
        <v>1634</v>
      </c>
      <c r="M396" s="399" t="s">
        <v>1961</v>
      </c>
      <c r="P396" s="399" t="s">
        <v>57</v>
      </c>
      <c r="Q396" s="401" t="s">
        <v>5525</v>
      </c>
      <c r="R396" s="401" t="s">
        <v>5525</v>
      </c>
      <c r="S396" s="401" t="s">
        <v>2587</v>
      </c>
      <c r="T396" s="406" t="s">
        <v>1963</v>
      </c>
      <c r="U396" s="399" t="s">
        <v>1964</v>
      </c>
      <c r="V396" s="399" t="s">
        <v>1965</v>
      </c>
      <c r="W396" s="399" t="s">
        <v>1966</v>
      </c>
      <c r="X396" s="44" t="s">
        <v>1790</v>
      </c>
      <c r="Y396" s="401" t="s">
        <v>5526</v>
      </c>
      <c r="Z396" s="44">
        <v>23.0</v>
      </c>
      <c r="AA396" s="399" t="s">
        <v>1968</v>
      </c>
      <c r="AB396" s="399" t="s">
        <v>1627</v>
      </c>
      <c r="AC396" s="50" t="s">
        <v>2587</v>
      </c>
      <c r="AD396" s="50" t="s">
        <v>2587</v>
      </c>
      <c r="AE396" s="409" t="s">
        <v>1628</v>
      </c>
      <c r="AF396" s="50" t="s">
        <v>2587</v>
      </c>
      <c r="AG396" s="407">
        <v>44382.0</v>
      </c>
      <c r="AH396" s="407">
        <v>44382.0</v>
      </c>
      <c r="AI396" s="408">
        <f t="shared" si="50"/>
        <v>44428</v>
      </c>
      <c r="AJ396" s="400">
        <f t="shared" si="51"/>
        <v>44474</v>
      </c>
      <c r="AK396" s="44" t="b">
        <v>0</v>
      </c>
      <c r="AL396" s="44" t="b">
        <v>1</v>
      </c>
      <c r="AM396" s="44" t="b">
        <v>0</v>
      </c>
      <c r="AN396" s="399" t="b">
        <v>0</v>
      </c>
    </row>
    <row r="397">
      <c r="A397" s="385"/>
      <c r="B397" s="44">
        <v>3.7204244E7</v>
      </c>
      <c r="C397" s="398">
        <v>44303.04641258102</v>
      </c>
      <c r="D397" s="399" t="s">
        <v>2255</v>
      </c>
      <c r="E397" s="399" t="s">
        <v>2256</v>
      </c>
      <c r="F397" s="400">
        <v>33978.0</v>
      </c>
      <c r="G397" s="27" t="s">
        <v>2021</v>
      </c>
      <c r="H397" s="399" t="s">
        <v>1618</v>
      </c>
      <c r="I397" s="402" t="s">
        <v>5527</v>
      </c>
      <c r="J397" s="44" t="s">
        <v>1620</v>
      </c>
      <c r="K397" s="403" t="s">
        <v>2258</v>
      </c>
      <c r="L397" s="399" t="s">
        <v>1668</v>
      </c>
      <c r="M397" s="399" t="s">
        <v>2260</v>
      </c>
      <c r="P397" s="399" t="s">
        <v>57</v>
      </c>
      <c r="Q397" s="399" t="s">
        <v>2261</v>
      </c>
      <c r="R397" s="404" t="s">
        <v>1651</v>
      </c>
      <c r="S397" s="401" t="s">
        <v>2587</v>
      </c>
      <c r="T397" s="406" t="s">
        <v>2262</v>
      </c>
      <c r="U397" s="399" t="s">
        <v>2263</v>
      </c>
      <c r="V397" s="399" t="s">
        <v>2264</v>
      </c>
      <c r="W397" s="399" t="s">
        <v>2265</v>
      </c>
      <c r="X397" s="44" t="s">
        <v>1708</v>
      </c>
      <c r="Y397" s="401" t="s">
        <v>5386</v>
      </c>
      <c r="Z397" s="44">
        <v>28.0</v>
      </c>
      <c r="AA397" s="399" t="s">
        <v>2267</v>
      </c>
      <c r="AB397" s="419" t="s">
        <v>1627</v>
      </c>
      <c r="AC397" s="50" t="s">
        <v>2587</v>
      </c>
      <c r="AD397" s="50" t="s">
        <v>2587</v>
      </c>
      <c r="AE397" s="410" t="s">
        <v>1628</v>
      </c>
      <c r="AF397" s="50" t="s">
        <v>2587</v>
      </c>
      <c r="AG397" s="407">
        <v>44378.0</v>
      </c>
      <c r="AH397" s="407">
        <v>44378.0</v>
      </c>
      <c r="AI397" s="408">
        <f t="shared" si="50"/>
        <v>44424</v>
      </c>
      <c r="AJ397" s="400">
        <f t="shared" si="51"/>
        <v>44470</v>
      </c>
      <c r="AK397" s="46" t="b">
        <v>0</v>
      </c>
      <c r="AL397" s="44" t="b">
        <v>1</v>
      </c>
      <c r="AM397" s="46" t="b">
        <v>0</v>
      </c>
      <c r="AN397" s="405" t="b">
        <v>0</v>
      </c>
    </row>
    <row r="398">
      <c r="A398" s="385"/>
      <c r="B398" s="44">
        <v>3.378237E7</v>
      </c>
      <c r="C398" s="398">
        <v>44349.90772192129</v>
      </c>
      <c r="D398" s="399" t="s">
        <v>2638</v>
      </c>
      <c r="E398" s="399" t="s">
        <v>2639</v>
      </c>
      <c r="F398" s="400">
        <v>32300.0</v>
      </c>
      <c r="G398" s="27" t="s">
        <v>2021</v>
      </c>
      <c r="H398" s="399" t="s">
        <v>1618</v>
      </c>
      <c r="I398" s="402" t="s">
        <v>5528</v>
      </c>
      <c r="J398" s="44" t="s">
        <v>1646</v>
      </c>
      <c r="K398" s="403" t="s">
        <v>2641</v>
      </c>
      <c r="L398" s="399" t="s">
        <v>1668</v>
      </c>
      <c r="M398" s="399" t="s">
        <v>2642</v>
      </c>
      <c r="P398" s="399" t="s">
        <v>57</v>
      </c>
      <c r="Q398" s="399" t="s">
        <v>2643</v>
      </c>
      <c r="R398" s="404" t="s">
        <v>1651</v>
      </c>
      <c r="S398" s="401" t="s">
        <v>2587</v>
      </c>
      <c r="T398" s="406" t="s">
        <v>2645</v>
      </c>
      <c r="U398" s="399" t="s">
        <v>1661</v>
      </c>
      <c r="V398" s="399" t="s">
        <v>2646</v>
      </c>
      <c r="W398" s="399" t="s">
        <v>2647</v>
      </c>
      <c r="X398" s="44" t="s">
        <v>1884</v>
      </c>
      <c r="Y398" s="401" t="s">
        <v>5529</v>
      </c>
      <c r="Z398" s="44">
        <v>33.0</v>
      </c>
      <c r="AA398" s="399" t="s">
        <v>2649</v>
      </c>
      <c r="AB398" s="419">
        <v>44350.0</v>
      </c>
      <c r="AC398" s="50" t="s">
        <v>2587</v>
      </c>
      <c r="AD398" s="50" t="s">
        <v>2587</v>
      </c>
      <c r="AE398" s="420" t="s">
        <v>63</v>
      </c>
      <c r="AF398" s="50" t="s">
        <v>2587</v>
      </c>
      <c r="AG398" s="418">
        <v>44378.0</v>
      </c>
      <c r="AH398" s="418">
        <v>44378.0</v>
      </c>
      <c r="AI398" s="408">
        <f t="shared" si="50"/>
        <v>44424</v>
      </c>
      <c r="AJ398" s="400">
        <f t="shared" si="51"/>
        <v>44470</v>
      </c>
      <c r="AK398" s="46" t="b">
        <v>0</v>
      </c>
      <c r="AL398" s="46" t="b">
        <v>1</v>
      </c>
      <c r="AM398" s="44" t="b">
        <v>0</v>
      </c>
      <c r="AN398" s="399" t="b">
        <v>0</v>
      </c>
    </row>
    <row r="399">
      <c r="A399" s="385"/>
      <c r="B399" s="44">
        <v>3.9342851E7</v>
      </c>
      <c r="C399" s="398">
        <v>44392.67984626157</v>
      </c>
      <c r="D399" s="399" t="s">
        <v>3001</v>
      </c>
      <c r="E399" s="399" t="s">
        <v>3002</v>
      </c>
      <c r="F399" s="400">
        <v>35157.0</v>
      </c>
      <c r="G399" s="27" t="s">
        <v>2021</v>
      </c>
      <c r="H399" s="401" t="s">
        <v>1756</v>
      </c>
      <c r="I399" s="402" t="s">
        <v>5530</v>
      </c>
      <c r="J399" s="44" t="s">
        <v>1620</v>
      </c>
      <c r="K399" s="403" t="s">
        <v>3005</v>
      </c>
      <c r="L399" s="399" t="s">
        <v>1622</v>
      </c>
      <c r="M399" s="399" t="s">
        <v>3006</v>
      </c>
      <c r="P399" s="399" t="s">
        <v>170</v>
      </c>
      <c r="Q399" s="404" t="s">
        <v>1651</v>
      </c>
      <c r="R399" s="404" t="s">
        <v>1651</v>
      </c>
      <c r="S399" s="405" t="s">
        <v>3007</v>
      </c>
      <c r="T399" s="406" t="s">
        <v>3008</v>
      </c>
      <c r="U399" s="399" t="s">
        <v>2587</v>
      </c>
      <c r="V399" s="399" t="s">
        <v>1662</v>
      </c>
      <c r="W399" s="399" t="s">
        <v>3009</v>
      </c>
      <c r="X399" s="44" t="s">
        <v>3010</v>
      </c>
      <c r="Y399" s="401" t="s">
        <v>5531</v>
      </c>
      <c r="Z399" s="44">
        <v>25.0</v>
      </c>
      <c r="AA399" s="399" t="s">
        <v>3012</v>
      </c>
      <c r="AB399" s="401" t="s">
        <v>2587</v>
      </c>
      <c r="AC399" s="50" t="s">
        <v>2587</v>
      </c>
      <c r="AD399" s="50" t="s">
        <v>2587</v>
      </c>
      <c r="AE399" s="44" t="s">
        <v>1640</v>
      </c>
      <c r="AF399" s="50" t="s">
        <v>2587</v>
      </c>
      <c r="AG399" s="50" t="s">
        <v>2587</v>
      </c>
      <c r="AH399" s="421">
        <v>44392.0</v>
      </c>
      <c r="AI399" s="408">
        <f t="shared" si="50"/>
        <v>44438</v>
      </c>
      <c r="AJ399" s="400">
        <f t="shared" si="51"/>
        <v>44484</v>
      </c>
      <c r="AK399" s="46" t="b">
        <v>0</v>
      </c>
      <c r="AL399" s="46" t="b">
        <v>0</v>
      </c>
      <c r="AM399" s="44" t="b">
        <v>1</v>
      </c>
      <c r="AN399" s="399" t="b">
        <v>1</v>
      </c>
    </row>
    <row r="400">
      <c r="A400" s="385"/>
      <c r="B400" s="44">
        <v>4.1702696E7</v>
      </c>
      <c r="C400" s="398">
        <v>44397.412847858795</v>
      </c>
      <c r="D400" s="399" t="s">
        <v>3051</v>
      </c>
      <c r="E400" s="399" t="s">
        <v>3052</v>
      </c>
      <c r="F400" s="400">
        <v>36173.0</v>
      </c>
      <c r="G400" s="27" t="s">
        <v>2021</v>
      </c>
      <c r="H400" s="399" t="s">
        <v>1618</v>
      </c>
      <c r="I400" s="402" t="s">
        <v>5532</v>
      </c>
      <c r="J400" s="44" t="s">
        <v>1620</v>
      </c>
      <c r="K400" s="403" t="s">
        <v>3054</v>
      </c>
      <c r="L400" s="399" t="s">
        <v>1622</v>
      </c>
      <c r="M400" s="399" t="s">
        <v>3055</v>
      </c>
      <c r="P400" s="399" t="s">
        <v>170</v>
      </c>
      <c r="Q400" s="399" t="s">
        <v>3056</v>
      </c>
      <c r="R400" s="399" t="s">
        <v>3057</v>
      </c>
      <c r="S400" s="401" t="s">
        <v>2587</v>
      </c>
      <c r="T400" s="406" t="s">
        <v>3058</v>
      </c>
      <c r="U400" s="399" t="s">
        <v>3059</v>
      </c>
      <c r="V400" s="399" t="s">
        <v>1788</v>
      </c>
      <c r="W400" s="399" t="s">
        <v>3060</v>
      </c>
      <c r="X400" s="44" t="s">
        <v>1708</v>
      </c>
      <c r="Y400" s="401" t="s">
        <v>5533</v>
      </c>
      <c r="Z400" s="44">
        <v>22.0</v>
      </c>
      <c r="AA400" s="399" t="s">
        <v>3062</v>
      </c>
      <c r="AB400" s="401" t="s">
        <v>2587</v>
      </c>
      <c r="AC400" s="50" t="s">
        <v>2587</v>
      </c>
      <c r="AD400" s="50" t="s">
        <v>2587</v>
      </c>
      <c r="AE400" s="44" t="s">
        <v>1640</v>
      </c>
      <c r="AF400" s="50" t="s">
        <v>2587</v>
      </c>
      <c r="AG400" s="50" t="s">
        <v>2587</v>
      </c>
      <c r="AH400" s="418">
        <v>44397.0</v>
      </c>
      <c r="AI400" s="408">
        <f t="shared" si="50"/>
        <v>44443</v>
      </c>
      <c r="AJ400" s="400">
        <f t="shared" si="51"/>
        <v>44489</v>
      </c>
      <c r="AK400" s="46" t="b">
        <v>0</v>
      </c>
      <c r="AL400" s="44" t="b">
        <v>0</v>
      </c>
      <c r="AM400" s="46" t="b">
        <v>1</v>
      </c>
      <c r="AN400" s="405" t="b">
        <v>1</v>
      </c>
    </row>
    <row r="401">
      <c r="A401" s="411"/>
      <c r="B401" s="45">
        <v>3.851712E7</v>
      </c>
      <c r="C401" s="398">
        <v>44259.62906399305</v>
      </c>
      <c r="D401" s="399" t="s">
        <v>1766</v>
      </c>
      <c r="E401" s="399" t="s">
        <v>1767</v>
      </c>
      <c r="F401" s="400">
        <v>35015.0</v>
      </c>
      <c r="G401" s="27" t="s">
        <v>2021</v>
      </c>
      <c r="H401" s="399" t="s">
        <v>1618</v>
      </c>
      <c r="I401" s="402" t="s">
        <v>5534</v>
      </c>
      <c r="J401" s="44" t="s">
        <v>1620</v>
      </c>
      <c r="K401" s="403" t="s">
        <v>1769</v>
      </c>
      <c r="L401" s="399" t="s">
        <v>1668</v>
      </c>
      <c r="M401" s="399" t="s">
        <v>1770</v>
      </c>
      <c r="P401" s="399" t="s">
        <v>59</v>
      </c>
      <c r="Q401" s="399" t="s">
        <v>1771</v>
      </c>
      <c r="R401" s="416" t="s">
        <v>1772</v>
      </c>
      <c r="S401" s="401" t="s">
        <v>2587</v>
      </c>
      <c r="T401" s="406" t="s">
        <v>1773</v>
      </c>
      <c r="U401" s="399" t="s">
        <v>1774</v>
      </c>
      <c r="V401" s="399" t="s">
        <v>1662</v>
      </c>
      <c r="W401" s="399" t="s">
        <v>1775</v>
      </c>
      <c r="X401" s="44" t="s">
        <v>1776</v>
      </c>
      <c r="Y401" s="401" t="s">
        <v>5535</v>
      </c>
      <c r="Z401" s="44">
        <v>25.0</v>
      </c>
      <c r="AA401" s="399" t="s">
        <v>1778</v>
      </c>
      <c r="AB401" s="399" t="s">
        <v>1686</v>
      </c>
      <c r="AC401" s="50" t="s">
        <v>2587</v>
      </c>
      <c r="AD401" s="50" t="s">
        <v>2587</v>
      </c>
      <c r="AE401" s="44" t="s">
        <v>1640</v>
      </c>
      <c r="AF401" s="50" t="s">
        <v>2587</v>
      </c>
      <c r="AG401" s="407">
        <v>44398.0</v>
      </c>
      <c r="AH401" s="407">
        <v>44398.0</v>
      </c>
      <c r="AI401" s="408">
        <f t="shared" si="50"/>
        <v>44444</v>
      </c>
      <c r="AJ401" s="400">
        <f t="shared" si="51"/>
        <v>44490</v>
      </c>
      <c r="AK401" s="44" t="b">
        <v>0</v>
      </c>
      <c r="AL401" s="44" t="b">
        <v>1</v>
      </c>
      <c r="AM401" s="46" t="b">
        <v>0</v>
      </c>
      <c r="AN401" s="405" t="b">
        <v>0</v>
      </c>
    </row>
    <row r="402">
      <c r="A402" s="411"/>
      <c r="B402" s="45">
        <v>4.3918583E7</v>
      </c>
      <c r="C402" s="398">
        <v>44259.66651368055</v>
      </c>
      <c r="D402" s="399" t="s">
        <v>1779</v>
      </c>
      <c r="E402" s="399" t="s">
        <v>1780</v>
      </c>
      <c r="F402" s="400">
        <v>37427.0</v>
      </c>
      <c r="G402" s="27" t="s">
        <v>2021</v>
      </c>
      <c r="H402" s="399" t="s">
        <v>1618</v>
      </c>
      <c r="I402" s="402" t="s">
        <v>5536</v>
      </c>
      <c r="J402" s="44" t="s">
        <v>1620</v>
      </c>
      <c r="K402" s="403" t="s">
        <v>1783</v>
      </c>
      <c r="L402" s="399" t="s">
        <v>1634</v>
      </c>
      <c r="M402" s="399" t="s">
        <v>1784</v>
      </c>
      <c r="P402" s="399" t="s">
        <v>59</v>
      </c>
      <c r="Q402" s="399" t="s">
        <v>1785</v>
      </c>
      <c r="R402" s="404" t="s">
        <v>1651</v>
      </c>
      <c r="S402" s="401" t="s">
        <v>2587</v>
      </c>
      <c r="T402" s="406" t="s">
        <v>1786</v>
      </c>
      <c r="U402" s="399" t="s">
        <v>1787</v>
      </c>
      <c r="V402" s="399" t="s">
        <v>1788</v>
      </c>
      <c r="W402" s="399" t="s">
        <v>1789</v>
      </c>
      <c r="X402" s="44" t="s">
        <v>1790</v>
      </c>
      <c r="Y402" s="401" t="s">
        <v>5537</v>
      </c>
      <c r="Z402" s="44">
        <v>18.0</v>
      </c>
      <c r="AA402" s="399" t="s">
        <v>1792</v>
      </c>
      <c r="AB402" s="399" t="s">
        <v>1686</v>
      </c>
      <c r="AC402" s="50" t="s">
        <v>2587</v>
      </c>
      <c r="AD402" s="50" t="s">
        <v>2587</v>
      </c>
      <c r="AE402" s="44" t="s">
        <v>1640</v>
      </c>
      <c r="AF402" s="50" t="s">
        <v>2587</v>
      </c>
      <c r="AG402" s="407">
        <v>44398.0</v>
      </c>
      <c r="AH402" s="407">
        <v>44398.0</v>
      </c>
      <c r="AI402" s="408">
        <f t="shared" si="50"/>
        <v>44444</v>
      </c>
      <c r="AJ402" s="400">
        <f t="shared" si="51"/>
        <v>44490</v>
      </c>
      <c r="AK402" s="46" t="b">
        <v>0</v>
      </c>
      <c r="AL402" s="44" t="b">
        <v>1</v>
      </c>
      <c r="AM402" s="46" t="b">
        <v>0</v>
      </c>
      <c r="AN402" s="405" t="b">
        <v>0</v>
      </c>
    </row>
    <row r="403">
      <c r="A403" s="411"/>
      <c r="B403" s="45">
        <v>3.6123398E7</v>
      </c>
      <c r="C403" s="398">
        <v>44266.71163644676</v>
      </c>
      <c r="D403" s="399" t="s">
        <v>1899</v>
      </c>
      <c r="E403" s="399" t="s">
        <v>1900</v>
      </c>
      <c r="F403" s="400">
        <v>33495.0</v>
      </c>
      <c r="G403" s="27" t="s">
        <v>2021</v>
      </c>
      <c r="H403" s="399" t="s">
        <v>1618</v>
      </c>
      <c r="I403" s="402" t="s">
        <v>5538</v>
      </c>
      <c r="J403" s="44" t="s">
        <v>1620</v>
      </c>
      <c r="K403" s="403" t="s">
        <v>1877</v>
      </c>
      <c r="L403" s="399" t="s">
        <v>1622</v>
      </c>
      <c r="M403" s="399" t="s">
        <v>1902</v>
      </c>
      <c r="P403" s="399" t="s">
        <v>59</v>
      </c>
      <c r="Q403" s="401" t="s">
        <v>5539</v>
      </c>
      <c r="R403" s="404" t="s">
        <v>1651</v>
      </c>
      <c r="S403" s="401" t="s">
        <v>2587</v>
      </c>
      <c r="T403" s="406" t="s">
        <v>1904</v>
      </c>
      <c r="U403" s="399" t="s">
        <v>1905</v>
      </c>
      <c r="V403" s="399" t="s">
        <v>1685</v>
      </c>
      <c r="W403" s="399" t="s">
        <v>1906</v>
      </c>
      <c r="X403" s="44" t="s">
        <v>1884</v>
      </c>
      <c r="Y403" s="401" t="s">
        <v>5540</v>
      </c>
      <c r="Z403" s="44">
        <v>29.0</v>
      </c>
      <c r="AA403" s="399" t="s">
        <v>1908</v>
      </c>
      <c r="AB403" s="399" t="s">
        <v>1686</v>
      </c>
      <c r="AC403" s="50" t="s">
        <v>2587</v>
      </c>
      <c r="AD403" s="50" t="s">
        <v>2587</v>
      </c>
      <c r="AE403" s="44" t="s">
        <v>1640</v>
      </c>
      <c r="AF403" s="50" t="s">
        <v>2587</v>
      </c>
      <c r="AG403" s="407">
        <v>44398.0</v>
      </c>
      <c r="AH403" s="407">
        <v>44398.0</v>
      </c>
      <c r="AI403" s="408">
        <f t="shared" si="50"/>
        <v>44444</v>
      </c>
      <c r="AJ403" s="400">
        <f t="shared" si="51"/>
        <v>44490</v>
      </c>
      <c r="AK403" s="46" t="b">
        <v>0</v>
      </c>
      <c r="AL403" s="44" t="b">
        <v>1</v>
      </c>
      <c r="AM403" s="46" t="b">
        <v>0</v>
      </c>
      <c r="AN403" s="405" t="b">
        <v>0</v>
      </c>
    </row>
    <row r="404">
      <c r="A404" s="385"/>
      <c r="B404" s="44">
        <v>4.2662663E7</v>
      </c>
      <c r="C404" s="398">
        <v>44279.81272059028</v>
      </c>
      <c r="D404" s="399" t="s">
        <v>2050</v>
      </c>
      <c r="E404" s="399" t="s">
        <v>2051</v>
      </c>
      <c r="F404" s="400">
        <v>36712.0</v>
      </c>
      <c r="G404" s="27" t="s">
        <v>2021</v>
      </c>
      <c r="H404" s="399" t="s">
        <v>1618</v>
      </c>
      <c r="I404" s="402" t="s">
        <v>5541</v>
      </c>
      <c r="J404" s="44" t="s">
        <v>1646</v>
      </c>
      <c r="K404" s="403" t="s">
        <v>2053</v>
      </c>
      <c r="L404" s="399" t="s">
        <v>1622</v>
      </c>
      <c r="M404" s="399" t="s">
        <v>2054</v>
      </c>
      <c r="P404" s="399" t="s">
        <v>59</v>
      </c>
      <c r="Q404" s="399" t="s">
        <v>2055</v>
      </c>
      <c r="R404" s="416" t="s">
        <v>2056</v>
      </c>
      <c r="S404" s="401" t="s">
        <v>2587</v>
      </c>
      <c r="T404" s="406" t="s">
        <v>2057</v>
      </c>
      <c r="U404" s="399" t="s">
        <v>2058</v>
      </c>
      <c r="V404" s="399" t="s">
        <v>1685</v>
      </c>
      <c r="W404" s="399" t="s">
        <v>2059</v>
      </c>
      <c r="X404" s="44" t="s">
        <v>2032</v>
      </c>
      <c r="Y404" s="401" t="s">
        <v>5542</v>
      </c>
      <c r="Z404" s="44">
        <v>20.0</v>
      </c>
      <c r="AA404" s="399" t="s">
        <v>1792</v>
      </c>
      <c r="AB404" s="399" t="s">
        <v>1686</v>
      </c>
      <c r="AC404" s="50" t="s">
        <v>2587</v>
      </c>
      <c r="AD404" s="50" t="s">
        <v>2587</v>
      </c>
      <c r="AE404" s="44" t="s">
        <v>1752</v>
      </c>
      <c r="AF404" s="50" t="s">
        <v>2587</v>
      </c>
      <c r="AG404" s="418">
        <v>44398.0</v>
      </c>
      <c r="AH404" s="418">
        <v>44398.0</v>
      </c>
      <c r="AI404" s="408">
        <f t="shared" si="50"/>
        <v>44444</v>
      </c>
      <c r="AJ404" s="400">
        <f t="shared" si="51"/>
        <v>44490</v>
      </c>
      <c r="AK404" s="46" t="b">
        <v>0</v>
      </c>
      <c r="AL404" s="44" t="b">
        <v>1</v>
      </c>
      <c r="AM404" s="46" t="b">
        <v>0</v>
      </c>
      <c r="AN404" s="405" t="b">
        <v>0</v>
      </c>
    </row>
    <row r="405">
      <c r="A405" s="385"/>
      <c r="B405" s="44">
        <v>3.9558828E7</v>
      </c>
      <c r="C405" s="398">
        <v>44333.95993084491</v>
      </c>
      <c r="D405" s="399" t="s">
        <v>2413</v>
      </c>
      <c r="E405" s="399" t="s">
        <v>2414</v>
      </c>
      <c r="F405" s="400">
        <v>35171.0</v>
      </c>
      <c r="G405" s="27" t="s">
        <v>2021</v>
      </c>
      <c r="H405" s="399" t="s">
        <v>1618</v>
      </c>
      <c r="I405" s="402" t="s">
        <v>5543</v>
      </c>
      <c r="J405" s="44" t="s">
        <v>1620</v>
      </c>
      <c r="K405" s="403" t="s">
        <v>2416</v>
      </c>
      <c r="L405" s="399" t="s">
        <v>1668</v>
      </c>
      <c r="M405" s="399" t="s">
        <v>2417</v>
      </c>
      <c r="P405" s="399" t="s">
        <v>59</v>
      </c>
      <c r="Q405" s="399" t="s">
        <v>2418</v>
      </c>
      <c r="R405" s="404" t="s">
        <v>1651</v>
      </c>
      <c r="S405" s="401" t="s">
        <v>2587</v>
      </c>
      <c r="T405" s="406" t="s">
        <v>2419</v>
      </c>
      <c r="U405" s="399" t="s">
        <v>1661</v>
      </c>
      <c r="V405" s="399" t="s">
        <v>2420</v>
      </c>
      <c r="W405" s="399" t="s">
        <v>2421</v>
      </c>
      <c r="X405" s="44" t="s">
        <v>1708</v>
      </c>
      <c r="Y405" s="401" t="s">
        <v>5544</v>
      </c>
      <c r="Z405" s="44">
        <v>25.0</v>
      </c>
      <c r="AA405" s="399" t="s">
        <v>1805</v>
      </c>
      <c r="AB405" s="405" t="s">
        <v>2074</v>
      </c>
      <c r="AC405" s="50" t="s">
        <v>2587</v>
      </c>
      <c r="AD405" s="50" t="s">
        <v>2587</v>
      </c>
      <c r="AE405" s="44" t="s">
        <v>1640</v>
      </c>
      <c r="AF405" s="50" t="s">
        <v>2587</v>
      </c>
      <c r="AG405" s="418">
        <v>44398.0</v>
      </c>
      <c r="AH405" s="418">
        <v>44398.0</v>
      </c>
      <c r="AI405" s="408">
        <f t="shared" si="50"/>
        <v>44444</v>
      </c>
      <c r="AJ405" s="400">
        <f t="shared" si="51"/>
        <v>44490</v>
      </c>
      <c r="AK405" s="46" t="b">
        <v>0</v>
      </c>
      <c r="AL405" s="46" t="b">
        <v>1</v>
      </c>
      <c r="AM405" s="46" t="b">
        <v>0</v>
      </c>
      <c r="AN405" s="405" t="b">
        <v>0</v>
      </c>
    </row>
    <row r="406">
      <c r="A406" s="385"/>
      <c r="B406" s="44">
        <v>3.3679194E7</v>
      </c>
      <c r="C406" s="398">
        <v>44409.471882592596</v>
      </c>
      <c r="D406" s="399" t="s">
        <v>3122</v>
      </c>
      <c r="E406" s="399" t="s">
        <v>3123</v>
      </c>
      <c r="F406" s="400">
        <v>32275.0</v>
      </c>
      <c r="G406" s="27" t="s">
        <v>2021</v>
      </c>
      <c r="H406" s="399" t="s">
        <v>1618</v>
      </c>
      <c r="I406" s="402" t="s">
        <v>5545</v>
      </c>
      <c r="J406" s="44" t="s">
        <v>1620</v>
      </c>
      <c r="K406" s="403" t="s">
        <v>3125</v>
      </c>
      <c r="L406" s="399" t="s">
        <v>1622</v>
      </c>
      <c r="M406" s="399" t="s">
        <v>3126</v>
      </c>
      <c r="P406" s="399" t="s">
        <v>174</v>
      </c>
      <c r="Q406" s="401" t="s">
        <v>5546</v>
      </c>
      <c r="R406" s="404" t="s">
        <v>1651</v>
      </c>
      <c r="S406" s="405" t="s">
        <v>3128</v>
      </c>
      <c r="T406" s="406" t="s">
        <v>3129</v>
      </c>
      <c r="U406" s="399" t="s">
        <v>3130</v>
      </c>
      <c r="V406" s="399" t="s">
        <v>3131</v>
      </c>
      <c r="W406" s="399" t="s">
        <v>3132</v>
      </c>
      <c r="X406" s="44" t="s">
        <v>2098</v>
      </c>
      <c r="Y406" s="401" t="s">
        <v>5547</v>
      </c>
      <c r="Z406" s="44">
        <v>33.0</v>
      </c>
      <c r="AA406" s="399" t="s">
        <v>1737</v>
      </c>
      <c r="AB406" s="401" t="s">
        <v>2587</v>
      </c>
      <c r="AC406" s="50" t="s">
        <v>2587</v>
      </c>
      <c r="AD406" s="50" t="s">
        <v>2587</v>
      </c>
      <c r="AE406" s="44" t="s">
        <v>5548</v>
      </c>
      <c r="AF406" s="50" t="s">
        <v>2587</v>
      </c>
      <c r="AG406" s="422">
        <v>44140.0</v>
      </c>
      <c r="AH406" s="422">
        <v>44410.0</v>
      </c>
      <c r="AI406" s="408">
        <f t="shared" si="50"/>
        <v>44456</v>
      </c>
      <c r="AJ406" s="400">
        <f t="shared" si="51"/>
        <v>44502</v>
      </c>
      <c r="AK406" s="46" t="b">
        <v>0</v>
      </c>
      <c r="AL406" s="46" t="b">
        <v>0</v>
      </c>
      <c r="AM406" s="46" t="b">
        <v>0</v>
      </c>
      <c r="AN406" s="405" t="b">
        <v>0</v>
      </c>
    </row>
    <row r="407">
      <c r="A407" s="385"/>
      <c r="B407" s="44">
        <v>3.3248553E7</v>
      </c>
      <c r="C407" s="398">
        <v>44389.82156023148</v>
      </c>
      <c r="D407" s="399" t="s">
        <v>2967</v>
      </c>
      <c r="E407" s="399" t="s">
        <v>2968</v>
      </c>
      <c r="F407" s="400">
        <v>31864.0</v>
      </c>
      <c r="G407" s="27" t="s">
        <v>2021</v>
      </c>
      <c r="H407" s="399" t="s">
        <v>1618</v>
      </c>
      <c r="I407" s="402" t="s">
        <v>5549</v>
      </c>
      <c r="J407" s="44" t="s">
        <v>1620</v>
      </c>
      <c r="K407" s="403" t="s">
        <v>2970</v>
      </c>
      <c r="L407" s="399" t="s">
        <v>1622</v>
      </c>
      <c r="M407" s="399" t="s">
        <v>2972</v>
      </c>
      <c r="P407" s="399" t="s">
        <v>172</v>
      </c>
      <c r="Q407" s="399" t="s">
        <v>2973</v>
      </c>
      <c r="R407" s="404" t="s">
        <v>1651</v>
      </c>
      <c r="S407" s="401" t="s">
        <v>2587</v>
      </c>
      <c r="T407" s="406" t="s">
        <v>2974</v>
      </c>
      <c r="U407" s="399" t="s">
        <v>2975</v>
      </c>
      <c r="V407" s="399" t="s">
        <v>1788</v>
      </c>
      <c r="W407" s="399" t="s">
        <v>2976</v>
      </c>
      <c r="X407" s="44" t="s">
        <v>1708</v>
      </c>
      <c r="Y407" s="401" t="s">
        <v>5550</v>
      </c>
      <c r="Z407" s="44">
        <v>34.0</v>
      </c>
      <c r="AA407" s="399" t="s">
        <v>1805</v>
      </c>
      <c r="AB407" s="401" t="s">
        <v>2587</v>
      </c>
      <c r="AC407" s="50" t="s">
        <v>2587</v>
      </c>
      <c r="AD407" s="50" t="s">
        <v>2587</v>
      </c>
      <c r="AE407" s="44" t="s">
        <v>2979</v>
      </c>
      <c r="AF407" s="50" t="s">
        <v>2587</v>
      </c>
      <c r="AG407" s="422">
        <v>44398.0</v>
      </c>
      <c r="AH407" s="422">
        <v>44398.0</v>
      </c>
      <c r="AI407" s="408">
        <f t="shared" si="50"/>
        <v>44444</v>
      </c>
      <c r="AJ407" s="400">
        <f t="shared" si="51"/>
        <v>44490</v>
      </c>
      <c r="AK407" s="46" t="b">
        <v>0</v>
      </c>
      <c r="AL407" s="44" t="b">
        <v>0</v>
      </c>
      <c r="AM407" s="46" t="b">
        <v>0</v>
      </c>
      <c r="AN407" s="405" t="b">
        <v>0</v>
      </c>
    </row>
    <row r="408">
      <c r="A408" s="385"/>
      <c r="B408" s="44">
        <v>3.9492244E7</v>
      </c>
      <c r="C408" s="398">
        <v>44289.7961725</v>
      </c>
      <c r="D408" s="399" t="s">
        <v>2148</v>
      </c>
      <c r="E408" s="399" t="s">
        <v>2149</v>
      </c>
      <c r="F408" s="400">
        <v>35277.0</v>
      </c>
      <c r="G408" s="27" t="s">
        <v>2021</v>
      </c>
      <c r="H408" s="401" t="s">
        <v>5551</v>
      </c>
      <c r="I408" s="402" t="s">
        <v>5552</v>
      </c>
      <c r="J408" s="44" t="s">
        <v>1620</v>
      </c>
      <c r="K408" s="403" t="s">
        <v>2152</v>
      </c>
      <c r="L408" s="399" t="s">
        <v>1634</v>
      </c>
      <c r="M408" s="399" t="s">
        <v>2153</v>
      </c>
      <c r="P408" s="399" t="s">
        <v>59</v>
      </c>
      <c r="Q408" s="399" t="s">
        <v>2154</v>
      </c>
      <c r="R408" s="404" t="s">
        <v>1651</v>
      </c>
      <c r="S408" s="401" t="s">
        <v>2587</v>
      </c>
      <c r="T408" s="406" t="s">
        <v>2155</v>
      </c>
      <c r="U408" s="399" t="s">
        <v>2156</v>
      </c>
      <c r="V408" s="399" t="s">
        <v>1662</v>
      </c>
      <c r="W408" s="399" t="s">
        <v>2157</v>
      </c>
      <c r="X408" s="44" t="s">
        <v>1897</v>
      </c>
      <c r="Y408" s="401" t="s">
        <v>5553</v>
      </c>
      <c r="Z408" s="44">
        <v>24.0</v>
      </c>
      <c r="AA408" s="399" t="s">
        <v>2159</v>
      </c>
      <c r="AB408" s="405" t="s">
        <v>2074</v>
      </c>
      <c r="AC408" s="50" t="s">
        <v>2587</v>
      </c>
      <c r="AD408" s="50" t="s">
        <v>2587</v>
      </c>
      <c r="AE408" s="44" t="s">
        <v>1640</v>
      </c>
      <c r="AF408" s="50" t="s">
        <v>2587</v>
      </c>
      <c r="AG408" s="422">
        <v>44398.0</v>
      </c>
      <c r="AH408" s="422">
        <v>44398.0</v>
      </c>
      <c r="AI408" s="408">
        <f t="shared" si="50"/>
        <v>44444</v>
      </c>
      <c r="AJ408" s="400">
        <f t="shared" si="51"/>
        <v>44490</v>
      </c>
      <c r="AK408" s="46" t="b">
        <v>0</v>
      </c>
      <c r="AL408" s="46" t="b">
        <v>1</v>
      </c>
      <c r="AM408" s="44" t="b">
        <v>0</v>
      </c>
      <c r="AN408" s="399" t="b">
        <v>0</v>
      </c>
    </row>
    <row r="409">
      <c r="A409" s="385"/>
      <c r="B409" s="44">
        <v>4.4729997E7</v>
      </c>
      <c r="C409" s="398">
        <v>44355.78191193287</v>
      </c>
      <c r="D409" s="399" t="s">
        <v>2749</v>
      </c>
      <c r="E409" s="399" t="s">
        <v>2750</v>
      </c>
      <c r="F409" s="400">
        <v>37726.0</v>
      </c>
      <c r="G409" s="27" t="s">
        <v>2021</v>
      </c>
      <c r="H409" s="401" t="s">
        <v>5554</v>
      </c>
      <c r="I409" s="402" t="s">
        <v>5555</v>
      </c>
      <c r="J409" s="44" t="s">
        <v>1620</v>
      </c>
      <c r="K409" s="403" t="s">
        <v>2753</v>
      </c>
      <c r="L409" s="399" t="s">
        <v>1622</v>
      </c>
      <c r="M409" s="399" t="s">
        <v>2755</v>
      </c>
      <c r="P409" s="399" t="s">
        <v>57</v>
      </c>
      <c r="Q409" s="401" t="s">
        <v>5556</v>
      </c>
      <c r="R409" s="404" t="s">
        <v>1651</v>
      </c>
      <c r="S409" s="405" t="s">
        <v>2757</v>
      </c>
      <c r="T409" s="414" t="s">
        <v>2758</v>
      </c>
      <c r="U409" s="405" t="s">
        <v>2759</v>
      </c>
      <c r="V409" s="399" t="s">
        <v>1662</v>
      </c>
      <c r="W409" s="399" t="s">
        <v>2760</v>
      </c>
      <c r="X409" s="44" t="s">
        <v>2360</v>
      </c>
      <c r="Y409" s="401" t="s">
        <v>5557</v>
      </c>
      <c r="Z409" s="44">
        <v>18.0</v>
      </c>
      <c r="AA409" s="399" t="s">
        <v>2761</v>
      </c>
      <c r="AB409" s="401" t="s">
        <v>2587</v>
      </c>
      <c r="AC409" s="50" t="s">
        <v>2587</v>
      </c>
      <c r="AD409" s="50" t="s">
        <v>2587</v>
      </c>
      <c r="AE409" s="44" t="s">
        <v>1640</v>
      </c>
      <c r="AF409" s="50" t="s">
        <v>2587</v>
      </c>
      <c r="AG409" s="44"/>
      <c r="AH409" s="407">
        <v>44355.0</v>
      </c>
      <c r="AI409" s="408">
        <f t="shared" si="50"/>
        <v>44400</v>
      </c>
      <c r="AJ409" s="400">
        <f t="shared" si="51"/>
        <v>44447</v>
      </c>
      <c r="AK409" s="44" t="b">
        <v>0</v>
      </c>
      <c r="AL409" s="44" t="b">
        <v>0</v>
      </c>
      <c r="AM409" s="44" t="b">
        <v>1</v>
      </c>
      <c r="AN409" s="399" t="b">
        <v>1</v>
      </c>
    </row>
    <row r="410">
      <c r="A410" s="385"/>
      <c r="B410" s="44">
        <v>9.4850945E7</v>
      </c>
      <c r="C410" s="398">
        <v>44186.82827081019</v>
      </c>
      <c r="D410" s="401" t="s">
        <v>5558</v>
      </c>
      <c r="E410" s="401" t="s">
        <v>5559</v>
      </c>
      <c r="F410" s="423">
        <v>35466.0</v>
      </c>
      <c r="G410" s="50" t="s">
        <v>5560</v>
      </c>
      <c r="H410" s="399" t="s">
        <v>1618</v>
      </c>
      <c r="I410" s="402" t="s">
        <v>5561</v>
      </c>
      <c r="J410" s="44"/>
      <c r="K410" s="424" t="s">
        <v>5562</v>
      </c>
      <c r="L410" s="399" t="s">
        <v>5563</v>
      </c>
      <c r="M410" s="399" t="s">
        <v>5564</v>
      </c>
      <c r="P410" s="401" t="s">
        <v>2587</v>
      </c>
      <c r="Q410" s="401" t="s">
        <v>2587</v>
      </c>
      <c r="R410" s="401" t="s">
        <v>2587</v>
      </c>
      <c r="S410" s="401" t="s">
        <v>2587</v>
      </c>
      <c r="T410" s="425" t="s">
        <v>5565</v>
      </c>
      <c r="U410" s="401" t="s">
        <v>5412</v>
      </c>
      <c r="V410" s="401" t="s">
        <v>2587</v>
      </c>
      <c r="W410" s="426" t="s">
        <v>5566</v>
      </c>
      <c r="X410" s="427" t="s">
        <v>2098</v>
      </c>
      <c r="Y410" s="401" t="s">
        <v>5567</v>
      </c>
      <c r="Z410" s="50">
        <v>23.0</v>
      </c>
      <c r="AA410" s="399" t="s">
        <v>5568</v>
      </c>
      <c r="AB410" s="401" t="s">
        <v>2587</v>
      </c>
      <c r="AC410" s="50" t="s">
        <v>2587</v>
      </c>
      <c r="AD410" s="50" t="s">
        <v>2587</v>
      </c>
      <c r="AE410" s="44"/>
      <c r="AF410" s="50" t="s">
        <v>2587</v>
      </c>
      <c r="AG410" s="418"/>
      <c r="AH410" s="408">
        <v>44207.0</v>
      </c>
      <c r="AI410" s="400">
        <f t="shared" si="50"/>
        <v>44253</v>
      </c>
      <c r="AJ410" s="400">
        <f t="shared" si="51"/>
        <v>44297</v>
      </c>
      <c r="AK410" s="46" t="b">
        <v>1</v>
      </c>
      <c r="AL410" s="46" t="b">
        <v>1</v>
      </c>
      <c r="AM410" s="46"/>
      <c r="AN410" s="401" t="s">
        <v>2587</v>
      </c>
    </row>
    <row r="411">
      <c r="A411" s="385"/>
      <c r="B411" s="44">
        <v>3.3601492E7</v>
      </c>
      <c r="C411" s="398">
        <v>44461.05118729167</v>
      </c>
      <c r="D411" s="399" t="s">
        <v>3489</v>
      </c>
      <c r="E411" s="399" t="s">
        <v>3490</v>
      </c>
      <c r="F411" s="400">
        <v>32244.0</v>
      </c>
      <c r="G411" s="27" t="s">
        <v>2021</v>
      </c>
      <c r="H411" s="399" t="s">
        <v>1618</v>
      </c>
      <c r="I411" s="402" t="s">
        <v>5569</v>
      </c>
      <c r="J411" s="44" t="s">
        <v>1646</v>
      </c>
      <c r="K411" s="403" t="s">
        <v>3493</v>
      </c>
      <c r="L411" s="399" t="s">
        <v>1668</v>
      </c>
      <c r="M411" s="399" t="s">
        <v>3494</v>
      </c>
      <c r="P411" s="399" t="s">
        <v>174</v>
      </c>
      <c r="Q411" s="399" t="s">
        <v>3495</v>
      </c>
      <c r="R411" s="404" t="s">
        <v>1651</v>
      </c>
      <c r="S411" s="405" t="s">
        <v>3497</v>
      </c>
      <c r="T411" s="406" t="s">
        <v>3498</v>
      </c>
      <c r="U411" s="399" t="s">
        <v>3499</v>
      </c>
      <c r="V411" s="399" t="s">
        <v>3500</v>
      </c>
      <c r="W411" s="399" t="s">
        <v>3501</v>
      </c>
      <c r="X411" s="44" t="s">
        <v>3108</v>
      </c>
      <c r="Y411" s="401" t="s">
        <v>5570</v>
      </c>
      <c r="Z411" s="44">
        <v>33.0</v>
      </c>
      <c r="AA411" s="399" t="s">
        <v>2649</v>
      </c>
      <c r="AB411" s="401" t="s">
        <v>2587</v>
      </c>
      <c r="AC411" s="50" t="s">
        <v>2587</v>
      </c>
      <c r="AD411" s="50" t="s">
        <v>2587</v>
      </c>
      <c r="AE411" s="410" t="s">
        <v>3503</v>
      </c>
      <c r="AF411" s="50" t="s">
        <v>2587</v>
      </c>
      <c r="AG411" s="418">
        <v>44481.0</v>
      </c>
      <c r="AH411" s="418">
        <v>44481.0</v>
      </c>
      <c r="AI411" s="408">
        <f t="shared" si="50"/>
        <v>44527</v>
      </c>
      <c r="AJ411" s="400">
        <f t="shared" si="51"/>
        <v>44573</v>
      </c>
      <c r="AK411" s="46" t="b">
        <v>0</v>
      </c>
      <c r="AL411" s="46" t="b">
        <v>0</v>
      </c>
      <c r="AM411" s="46" t="b">
        <v>0</v>
      </c>
      <c r="AN411" s="401" t="s">
        <v>2587</v>
      </c>
    </row>
    <row r="412">
      <c r="A412" s="385"/>
      <c r="B412" s="44">
        <v>3.9769397E7</v>
      </c>
      <c r="C412" s="398">
        <v>44431.847242222226</v>
      </c>
      <c r="D412" s="399" t="s">
        <v>3292</v>
      </c>
      <c r="E412" s="399" t="s">
        <v>3293</v>
      </c>
      <c r="F412" s="400">
        <v>35265.0</v>
      </c>
      <c r="G412" s="27" t="s">
        <v>2021</v>
      </c>
      <c r="H412" s="401" t="s">
        <v>5571</v>
      </c>
      <c r="I412" s="402" t="s">
        <v>5572</v>
      </c>
      <c r="J412" s="44" t="s">
        <v>1620</v>
      </c>
      <c r="K412" s="403" t="s">
        <v>3296</v>
      </c>
      <c r="L412" s="399" t="s">
        <v>1668</v>
      </c>
      <c r="M412" s="399" t="s">
        <v>3297</v>
      </c>
      <c r="P412" s="399" t="s">
        <v>174</v>
      </c>
      <c r="Q412" s="401" t="s">
        <v>5573</v>
      </c>
      <c r="R412" s="404" t="s">
        <v>1651</v>
      </c>
      <c r="S412" s="401" t="s">
        <v>2587</v>
      </c>
      <c r="T412" s="406" t="s">
        <v>3299</v>
      </c>
      <c r="U412" s="399" t="s">
        <v>1747</v>
      </c>
      <c r="V412" s="399" t="s">
        <v>1662</v>
      </c>
      <c r="W412" s="399" t="s">
        <v>3300</v>
      </c>
      <c r="X412" s="44" t="s">
        <v>2322</v>
      </c>
      <c r="Y412" s="401" t="s">
        <v>5574</v>
      </c>
      <c r="Z412" s="44">
        <v>25.0</v>
      </c>
      <c r="AA412" s="399" t="s">
        <v>2944</v>
      </c>
      <c r="AB412" s="405" t="s">
        <v>3216</v>
      </c>
      <c r="AC412" s="50" t="s">
        <v>2587</v>
      </c>
      <c r="AD412" s="50" t="s">
        <v>2587</v>
      </c>
      <c r="AE412" s="410" t="s">
        <v>3156</v>
      </c>
      <c r="AF412" s="50" t="s">
        <v>2587</v>
      </c>
      <c r="AG412" s="418">
        <v>44481.0</v>
      </c>
      <c r="AH412" s="418">
        <v>44481.0</v>
      </c>
      <c r="AI412" s="408">
        <f t="shared" si="50"/>
        <v>44527</v>
      </c>
      <c r="AJ412" s="400">
        <f t="shared" si="51"/>
        <v>44573</v>
      </c>
      <c r="AK412" s="46" t="b">
        <v>0</v>
      </c>
      <c r="AL412" s="46" t="b">
        <v>0</v>
      </c>
      <c r="AM412" s="46" t="b">
        <v>0</v>
      </c>
      <c r="AN412" s="401" t="s">
        <v>2587</v>
      </c>
    </row>
    <row r="413">
      <c r="A413" s="385"/>
      <c r="B413" s="44">
        <v>4.3989116E7</v>
      </c>
      <c r="C413" s="398">
        <v>44412.96757258102</v>
      </c>
      <c r="D413" s="399" t="s">
        <v>3217</v>
      </c>
      <c r="E413" s="399" t="s">
        <v>3218</v>
      </c>
      <c r="F413" s="400">
        <v>37353.0</v>
      </c>
      <c r="G413" s="27" t="s">
        <v>2021</v>
      </c>
      <c r="H413" s="399" t="s">
        <v>1618</v>
      </c>
      <c r="I413" s="402" t="s">
        <v>5575</v>
      </c>
      <c r="J413" s="44" t="s">
        <v>1620</v>
      </c>
      <c r="K413" s="403" t="s">
        <v>3220</v>
      </c>
      <c r="L413" s="399" t="s">
        <v>1668</v>
      </c>
      <c r="M413" s="399" t="s">
        <v>3221</v>
      </c>
      <c r="P413" s="399" t="s">
        <v>174</v>
      </c>
      <c r="Q413" s="399" t="s">
        <v>3222</v>
      </c>
      <c r="R413" s="404" t="s">
        <v>1651</v>
      </c>
      <c r="S413" s="401" t="s">
        <v>2587</v>
      </c>
      <c r="T413" s="406" t="s">
        <v>3223</v>
      </c>
      <c r="U413" s="399" t="s">
        <v>3224</v>
      </c>
      <c r="V413" s="399" t="s">
        <v>1662</v>
      </c>
      <c r="W413" s="399" t="s">
        <v>3225</v>
      </c>
      <c r="X413" s="44" t="s">
        <v>1708</v>
      </c>
      <c r="Y413" s="401" t="s">
        <v>5575</v>
      </c>
      <c r="Z413" s="44">
        <v>19.0</v>
      </c>
      <c r="AA413" s="399" t="s">
        <v>3226</v>
      </c>
      <c r="AB413" s="401" t="s">
        <v>2587</v>
      </c>
      <c r="AC413" s="50" t="s">
        <v>2587</v>
      </c>
      <c r="AD413" s="50" t="s">
        <v>2587</v>
      </c>
      <c r="AE413" s="410" t="s">
        <v>3156</v>
      </c>
      <c r="AF413" s="50" t="s">
        <v>2587</v>
      </c>
      <c r="AG413" s="418">
        <v>44481.0</v>
      </c>
      <c r="AH413" s="418">
        <v>44481.0</v>
      </c>
      <c r="AI413" s="408">
        <f t="shared" si="50"/>
        <v>44527</v>
      </c>
      <c r="AJ413" s="400">
        <f t="shared" si="51"/>
        <v>44573</v>
      </c>
      <c r="AK413" s="46" t="b">
        <v>0</v>
      </c>
      <c r="AL413" s="46" t="b">
        <v>0</v>
      </c>
      <c r="AM413" s="46" t="b">
        <v>0</v>
      </c>
      <c r="AN413" s="401" t="s">
        <v>2587</v>
      </c>
    </row>
    <row r="414">
      <c r="A414" s="385"/>
      <c r="B414" s="44">
        <v>4.1673277E7</v>
      </c>
      <c r="C414" s="398">
        <v>44410.52434175926</v>
      </c>
      <c r="D414" s="399" t="s">
        <v>3145</v>
      </c>
      <c r="E414" s="399" t="s">
        <v>3146</v>
      </c>
      <c r="F414" s="400">
        <v>36189.0</v>
      </c>
      <c r="G414" s="27" t="s">
        <v>2021</v>
      </c>
      <c r="H414" s="401" t="s">
        <v>5571</v>
      </c>
      <c r="I414" s="402" t="s">
        <v>5576</v>
      </c>
      <c r="J414" s="44" t="s">
        <v>1620</v>
      </c>
      <c r="K414" s="403" t="s">
        <v>3149</v>
      </c>
      <c r="L414" s="399" t="s">
        <v>1668</v>
      </c>
      <c r="M414" s="399" t="s">
        <v>3150</v>
      </c>
      <c r="P414" s="399" t="s">
        <v>174</v>
      </c>
      <c r="Q414" s="399" t="s">
        <v>3151</v>
      </c>
      <c r="R414" s="399" t="s">
        <v>3152</v>
      </c>
      <c r="S414" s="401" t="s">
        <v>2587</v>
      </c>
      <c r="T414" s="406" t="s">
        <v>3153</v>
      </c>
      <c r="U414" s="399" t="s">
        <v>1661</v>
      </c>
      <c r="V414" s="399" t="s">
        <v>1662</v>
      </c>
      <c r="W414" s="399" t="s">
        <v>3154</v>
      </c>
      <c r="X414" s="44" t="s">
        <v>1790</v>
      </c>
      <c r="Y414" s="401" t="s">
        <v>5577</v>
      </c>
      <c r="Z414" s="44">
        <v>22.0</v>
      </c>
      <c r="AA414" s="399" t="s">
        <v>1792</v>
      </c>
      <c r="AB414" s="416" t="s">
        <v>3144</v>
      </c>
      <c r="AC414" s="44"/>
      <c r="AD414" s="50" t="s">
        <v>2587</v>
      </c>
      <c r="AE414" s="410" t="s">
        <v>3156</v>
      </c>
      <c r="AF414" s="50" t="s">
        <v>2587</v>
      </c>
      <c r="AG414" s="418">
        <v>44481.0</v>
      </c>
      <c r="AH414" s="418">
        <v>44481.0</v>
      </c>
      <c r="AI414" s="408">
        <f t="shared" si="50"/>
        <v>44527</v>
      </c>
      <c r="AJ414" s="400">
        <f t="shared" si="51"/>
        <v>44573</v>
      </c>
      <c r="AK414" s="46" t="b">
        <v>0</v>
      </c>
      <c r="AL414" s="46" t="b">
        <v>0</v>
      </c>
      <c r="AM414" s="46" t="b">
        <v>0</v>
      </c>
      <c r="AN414" s="401" t="s">
        <v>2587</v>
      </c>
    </row>
    <row r="415">
      <c r="A415" s="385"/>
      <c r="B415" s="44">
        <v>4.0228672E7</v>
      </c>
      <c r="C415" s="398">
        <v>44410.678020231484</v>
      </c>
      <c r="D415" s="399" t="s">
        <v>3169</v>
      </c>
      <c r="E415" s="399" t="s">
        <v>3170</v>
      </c>
      <c r="F415" s="400">
        <v>35541.0</v>
      </c>
      <c r="G415" s="27" t="s">
        <v>2021</v>
      </c>
      <c r="H415" s="399" t="s">
        <v>1618</v>
      </c>
      <c r="I415" s="402" t="s">
        <v>5578</v>
      </c>
      <c r="J415" s="44" t="s">
        <v>1620</v>
      </c>
      <c r="K415" s="403" t="s">
        <v>2092</v>
      </c>
      <c r="L415" s="399" t="s">
        <v>1680</v>
      </c>
      <c r="M415" s="399" t="s">
        <v>3173</v>
      </c>
      <c r="P415" s="399" t="s">
        <v>174</v>
      </c>
      <c r="Q415" s="401" t="s">
        <v>5579</v>
      </c>
      <c r="R415" s="404" t="s">
        <v>1651</v>
      </c>
      <c r="S415" s="401" t="s">
        <v>2587</v>
      </c>
      <c r="T415" s="406" t="s">
        <v>3175</v>
      </c>
      <c r="U415" s="399" t="s">
        <v>3176</v>
      </c>
      <c r="V415" s="399" t="s">
        <v>1662</v>
      </c>
      <c r="W415" s="399" t="s">
        <v>3177</v>
      </c>
      <c r="X415" s="44" t="s">
        <v>1831</v>
      </c>
      <c r="Y415" s="401" t="s">
        <v>5580</v>
      </c>
      <c r="Z415" s="44">
        <v>24.0</v>
      </c>
      <c r="AA415" s="404" t="s">
        <v>1651</v>
      </c>
      <c r="AB415" s="399" t="s">
        <v>3179</v>
      </c>
      <c r="AC415" s="46" t="s">
        <v>5581</v>
      </c>
      <c r="AD415" s="50" t="s">
        <v>2587</v>
      </c>
      <c r="AE415" s="44" t="s">
        <v>3097</v>
      </c>
      <c r="AF415" s="50" t="s">
        <v>2587</v>
      </c>
      <c r="AG415" s="418">
        <v>44488.0</v>
      </c>
      <c r="AH415" s="418">
        <v>44488.0</v>
      </c>
      <c r="AI415" s="408">
        <f t="shared" si="50"/>
        <v>44534</v>
      </c>
      <c r="AJ415" s="400">
        <f t="shared" si="51"/>
        <v>44580</v>
      </c>
      <c r="AK415" s="46" t="b">
        <v>0</v>
      </c>
      <c r="AL415" s="46" t="b">
        <v>0</v>
      </c>
      <c r="AM415" s="46" t="b">
        <v>0</v>
      </c>
      <c r="AN415" s="401" t="s">
        <v>2587</v>
      </c>
    </row>
    <row r="416">
      <c r="A416" s="385"/>
      <c r="B416" s="44">
        <v>4.1557015E7</v>
      </c>
      <c r="C416" s="398">
        <v>44415.44338607639</v>
      </c>
      <c r="D416" s="399" t="s">
        <v>3227</v>
      </c>
      <c r="E416" s="399" t="s">
        <v>3228</v>
      </c>
      <c r="F416" s="400">
        <v>36021.0</v>
      </c>
      <c r="G416" s="27" t="s">
        <v>2021</v>
      </c>
      <c r="H416" s="399" t="s">
        <v>1618</v>
      </c>
      <c r="I416" s="402" t="s">
        <v>5582</v>
      </c>
      <c r="J416" s="44" t="s">
        <v>1620</v>
      </c>
      <c r="K416" s="403" t="s">
        <v>3230</v>
      </c>
      <c r="L416" s="399" t="s">
        <v>1668</v>
      </c>
      <c r="M416" s="399" t="s">
        <v>3231</v>
      </c>
      <c r="P416" s="399" t="s">
        <v>174</v>
      </c>
      <c r="Q416" s="399" t="s">
        <v>3232</v>
      </c>
      <c r="R416" s="416" t="s">
        <v>3233</v>
      </c>
      <c r="S416" s="401" t="s">
        <v>2587</v>
      </c>
      <c r="T416" s="406" t="s">
        <v>3234</v>
      </c>
      <c r="U416" s="399" t="s">
        <v>2452</v>
      </c>
      <c r="V416" s="399" t="s">
        <v>1662</v>
      </c>
      <c r="W416" s="399" t="s">
        <v>3235</v>
      </c>
      <c r="X416" s="44" t="s">
        <v>1803</v>
      </c>
      <c r="Y416" s="401" t="s">
        <v>5583</v>
      </c>
      <c r="Z416" s="44">
        <v>22.0</v>
      </c>
      <c r="AA416" s="404" t="s">
        <v>1651</v>
      </c>
      <c r="AB416" s="405" t="s">
        <v>3238</v>
      </c>
      <c r="AC416" s="46"/>
      <c r="AD416" s="50" t="s">
        <v>2587</v>
      </c>
      <c r="AE416" s="44" t="s">
        <v>3097</v>
      </c>
      <c r="AF416" s="50" t="s">
        <v>2587</v>
      </c>
      <c r="AG416" s="422">
        <v>44481.0</v>
      </c>
      <c r="AH416" s="422">
        <v>44481.0</v>
      </c>
      <c r="AI416" s="408">
        <f t="shared" si="50"/>
        <v>44527</v>
      </c>
      <c r="AJ416" s="400">
        <f t="shared" si="51"/>
        <v>44573</v>
      </c>
      <c r="AK416" s="46" t="b">
        <v>0</v>
      </c>
      <c r="AL416" s="46" t="b">
        <v>0</v>
      </c>
      <c r="AM416" s="46" t="b">
        <v>0</v>
      </c>
      <c r="AN416" s="401" t="s">
        <v>2587</v>
      </c>
    </row>
    <row r="417">
      <c r="A417" s="385"/>
      <c r="B417" s="44">
        <v>3.3418981E7</v>
      </c>
      <c r="C417" s="398">
        <v>44416.61856145834</v>
      </c>
      <c r="D417" s="399" t="s">
        <v>3239</v>
      </c>
      <c r="E417" s="399" t="s">
        <v>3240</v>
      </c>
      <c r="F417" s="400">
        <v>32023.0</v>
      </c>
      <c r="G417" s="27" t="s">
        <v>2021</v>
      </c>
      <c r="H417" s="401" t="s">
        <v>5584</v>
      </c>
      <c r="I417" s="402" t="s">
        <v>5585</v>
      </c>
      <c r="J417" s="44" t="s">
        <v>1620</v>
      </c>
      <c r="K417" s="403" t="s">
        <v>3242</v>
      </c>
      <c r="L417" s="399" t="s">
        <v>1634</v>
      </c>
      <c r="M417" s="399" t="s">
        <v>3243</v>
      </c>
      <c r="P417" s="399" t="s">
        <v>174</v>
      </c>
      <c r="Q417" s="399" t="s">
        <v>3244</v>
      </c>
      <c r="R417" s="399" t="s">
        <v>3245</v>
      </c>
      <c r="S417" s="401" t="s">
        <v>2587</v>
      </c>
      <c r="T417" s="406" t="s">
        <v>3246</v>
      </c>
      <c r="U417" s="399" t="s">
        <v>2611</v>
      </c>
      <c r="V417" s="399" t="s">
        <v>3247</v>
      </c>
      <c r="W417" s="399" t="s">
        <v>3248</v>
      </c>
      <c r="X417" s="44" t="s">
        <v>1708</v>
      </c>
      <c r="Y417" s="401" t="s">
        <v>5586</v>
      </c>
      <c r="Z417" s="44">
        <v>33.0</v>
      </c>
      <c r="AA417" s="399" t="s">
        <v>2761</v>
      </c>
      <c r="AB417" s="401" t="s">
        <v>2587</v>
      </c>
      <c r="AC417" s="50" t="s">
        <v>2587</v>
      </c>
      <c r="AD417" s="50" t="s">
        <v>2587</v>
      </c>
      <c r="AE417" s="44" t="s">
        <v>3097</v>
      </c>
      <c r="AF417" s="50" t="s">
        <v>2587</v>
      </c>
      <c r="AG417" s="418">
        <v>44481.0</v>
      </c>
      <c r="AH417" s="418">
        <v>44481.0</v>
      </c>
      <c r="AI417" s="408">
        <f t="shared" si="50"/>
        <v>44527</v>
      </c>
      <c r="AJ417" s="400">
        <f t="shared" si="51"/>
        <v>44573</v>
      </c>
      <c r="AK417" s="44" t="b">
        <v>0</v>
      </c>
      <c r="AL417" s="46" t="b">
        <v>0</v>
      </c>
      <c r="AM417" s="46" t="b">
        <v>0</v>
      </c>
      <c r="AN417" s="401" t="s">
        <v>2587</v>
      </c>
    </row>
    <row r="418">
      <c r="A418" s="385"/>
      <c r="B418" s="44">
        <v>3.8528111E7</v>
      </c>
      <c r="C418" s="398">
        <v>44443.9436703588</v>
      </c>
      <c r="D418" s="399" t="s">
        <v>3375</v>
      </c>
      <c r="E418" s="399" t="s">
        <v>3376</v>
      </c>
      <c r="F418" s="400">
        <v>34568.0</v>
      </c>
      <c r="G418" s="27" t="s">
        <v>2021</v>
      </c>
      <c r="H418" s="399" t="s">
        <v>3377</v>
      </c>
      <c r="I418" s="402" t="s">
        <v>5587</v>
      </c>
      <c r="J418" s="44" t="s">
        <v>1620</v>
      </c>
      <c r="K418" s="403" t="s">
        <v>3379</v>
      </c>
      <c r="L418" s="399" t="s">
        <v>1668</v>
      </c>
      <c r="M418" s="399" t="s">
        <v>3381</v>
      </c>
      <c r="P418" s="399" t="s">
        <v>174</v>
      </c>
      <c r="Q418" s="399" t="s">
        <v>3382</v>
      </c>
      <c r="R418" s="404" t="s">
        <v>1651</v>
      </c>
      <c r="S418" s="405" t="s">
        <v>3383</v>
      </c>
      <c r="T418" s="406" t="s">
        <v>3384</v>
      </c>
      <c r="U418" s="399" t="s">
        <v>2611</v>
      </c>
      <c r="V418" s="399" t="s">
        <v>1662</v>
      </c>
      <c r="W418" s="399" t="s">
        <v>3385</v>
      </c>
      <c r="X418" s="44" t="s">
        <v>1884</v>
      </c>
      <c r="Y418" s="401" t="s">
        <v>5588</v>
      </c>
      <c r="Z418" s="44">
        <v>27.0</v>
      </c>
      <c r="AA418" s="399" t="s">
        <v>1737</v>
      </c>
      <c r="AB418" s="405" t="s">
        <v>3387</v>
      </c>
      <c r="AC418" s="50" t="s">
        <v>2587</v>
      </c>
      <c r="AD418" s="50" t="s">
        <v>2587</v>
      </c>
      <c r="AE418" s="44" t="s">
        <v>3097</v>
      </c>
      <c r="AF418" s="50" t="s">
        <v>2587</v>
      </c>
      <c r="AG418" s="418">
        <v>44481.0</v>
      </c>
      <c r="AH418" s="418">
        <v>44481.0</v>
      </c>
      <c r="AI418" s="408">
        <f t="shared" si="50"/>
        <v>44527</v>
      </c>
      <c r="AJ418" s="400">
        <f t="shared" si="51"/>
        <v>44573</v>
      </c>
      <c r="AK418" s="44" t="b">
        <v>1</v>
      </c>
      <c r="AL418" s="46" t="b">
        <v>0</v>
      </c>
      <c r="AM418" s="46" t="b">
        <v>0</v>
      </c>
      <c r="AN418" s="401" t="s">
        <v>2587</v>
      </c>
    </row>
    <row r="419">
      <c r="A419" s="385"/>
      <c r="B419" s="44">
        <v>3.809718E7</v>
      </c>
      <c r="C419" s="398">
        <v>44441.844740127315</v>
      </c>
      <c r="D419" s="399" t="s">
        <v>3349</v>
      </c>
      <c r="E419" s="399" t="s">
        <v>3350</v>
      </c>
      <c r="F419" s="400">
        <v>36382.0</v>
      </c>
      <c r="G419" s="27" t="s">
        <v>2021</v>
      </c>
      <c r="H419" s="399" t="s">
        <v>1618</v>
      </c>
      <c r="I419" s="402" t="s">
        <v>5589</v>
      </c>
      <c r="J419" s="44" t="s">
        <v>1620</v>
      </c>
      <c r="K419" s="403" t="s">
        <v>3352</v>
      </c>
      <c r="L419" s="399" t="s">
        <v>1668</v>
      </c>
      <c r="M419" s="399" t="s">
        <v>3354</v>
      </c>
      <c r="P419" s="399" t="s">
        <v>158</v>
      </c>
      <c r="Q419" s="399" t="s">
        <v>3355</v>
      </c>
      <c r="R419" s="399" t="s">
        <v>3356</v>
      </c>
      <c r="S419" s="401" t="s">
        <v>2587</v>
      </c>
      <c r="T419" s="406" t="s">
        <v>3357</v>
      </c>
      <c r="U419" s="399" t="s">
        <v>1661</v>
      </c>
      <c r="V419" s="399" t="s">
        <v>1662</v>
      </c>
      <c r="W419" s="399" t="s">
        <v>3358</v>
      </c>
      <c r="X419" s="44" t="s">
        <v>3359</v>
      </c>
      <c r="Y419" s="401" t="s">
        <v>5590</v>
      </c>
      <c r="Z419" s="44">
        <v>22.0</v>
      </c>
      <c r="AA419" s="399" t="s">
        <v>3361</v>
      </c>
      <c r="AB419" s="401" t="s">
        <v>2587</v>
      </c>
      <c r="AC419" s="50" t="s">
        <v>2587</v>
      </c>
      <c r="AD419" s="50" t="s">
        <v>2587</v>
      </c>
      <c r="AE419" s="44" t="s">
        <v>3097</v>
      </c>
      <c r="AF419" s="50" t="s">
        <v>2587</v>
      </c>
      <c r="AG419" s="418">
        <v>44481.0</v>
      </c>
      <c r="AH419" s="418">
        <v>44481.0</v>
      </c>
      <c r="AI419" s="408">
        <f t="shared" si="50"/>
        <v>44527</v>
      </c>
      <c r="AJ419" s="400">
        <f t="shared" si="51"/>
        <v>44573</v>
      </c>
      <c r="AK419" s="44" t="b">
        <v>1</v>
      </c>
      <c r="AL419" s="46" t="b">
        <v>0</v>
      </c>
      <c r="AM419" s="46" t="b">
        <v>0</v>
      </c>
      <c r="AN419" s="401" t="s">
        <v>2587</v>
      </c>
    </row>
    <row r="420">
      <c r="A420" s="385"/>
      <c r="B420" s="44">
        <v>4.4568209E7</v>
      </c>
      <c r="C420" s="398">
        <v>44438.90879914352</v>
      </c>
      <c r="D420" s="399" t="s">
        <v>3335</v>
      </c>
      <c r="E420" s="399" t="s">
        <v>3336</v>
      </c>
      <c r="F420" s="400">
        <v>37608.0</v>
      </c>
      <c r="G420" s="27" t="s">
        <v>2021</v>
      </c>
      <c r="H420" s="401" t="s">
        <v>5591</v>
      </c>
      <c r="I420" s="402" t="s">
        <v>5592</v>
      </c>
      <c r="J420" s="44" t="s">
        <v>1620</v>
      </c>
      <c r="K420" s="403" t="s">
        <v>3339</v>
      </c>
      <c r="L420" s="399" t="s">
        <v>1622</v>
      </c>
      <c r="M420" s="399" t="s">
        <v>3341</v>
      </c>
      <c r="P420" s="399" t="s">
        <v>172</v>
      </c>
      <c r="Q420" s="401" t="s">
        <v>5593</v>
      </c>
      <c r="R420" s="404" t="s">
        <v>1651</v>
      </c>
      <c r="S420" s="401" t="s">
        <v>2587</v>
      </c>
      <c r="T420" s="406" t="s">
        <v>3343</v>
      </c>
      <c r="U420" s="399" t="s">
        <v>3344</v>
      </c>
      <c r="V420" s="399" t="s">
        <v>1662</v>
      </c>
      <c r="W420" s="399" t="s">
        <v>3345</v>
      </c>
      <c r="X420" s="44" t="s">
        <v>3346</v>
      </c>
      <c r="Y420" s="401" t="s">
        <v>5594</v>
      </c>
      <c r="Z420" s="44">
        <v>18.0</v>
      </c>
      <c r="AA420" s="399" t="s">
        <v>3348</v>
      </c>
      <c r="AB420" s="401" t="s">
        <v>2587</v>
      </c>
      <c r="AC420" s="50" t="s">
        <v>2587</v>
      </c>
      <c r="AD420" s="50" t="s">
        <v>2587</v>
      </c>
      <c r="AE420" s="44" t="s">
        <v>2979</v>
      </c>
      <c r="AF420" s="50" t="s">
        <v>2587</v>
      </c>
      <c r="AG420" s="418">
        <v>44481.0</v>
      </c>
      <c r="AH420" s="418">
        <v>44481.0</v>
      </c>
      <c r="AI420" s="408">
        <f t="shared" si="50"/>
        <v>44527</v>
      </c>
      <c r="AJ420" s="400">
        <f t="shared" si="51"/>
        <v>44573</v>
      </c>
      <c r="AK420" s="44" t="b">
        <v>1</v>
      </c>
      <c r="AL420" s="46" t="b">
        <v>0</v>
      </c>
      <c r="AM420" s="46" t="b">
        <v>0</v>
      </c>
      <c r="AN420" s="401" t="s">
        <v>2587</v>
      </c>
    </row>
    <row r="421">
      <c r="A421" s="385"/>
      <c r="B421" s="44">
        <v>4.131072E7</v>
      </c>
      <c r="C421" s="398">
        <v>44425.48251585648</v>
      </c>
      <c r="D421" s="399" t="s">
        <v>3270</v>
      </c>
      <c r="E421" s="399" t="s">
        <v>3271</v>
      </c>
      <c r="F421" s="400">
        <v>36015.0</v>
      </c>
      <c r="G421" s="27" t="s">
        <v>2021</v>
      </c>
      <c r="H421" s="399" t="s">
        <v>1618</v>
      </c>
      <c r="I421" s="402" t="s">
        <v>5595</v>
      </c>
      <c r="J421" s="44" t="s">
        <v>1620</v>
      </c>
      <c r="K421" s="403" t="s">
        <v>3274</v>
      </c>
      <c r="L421" s="399" t="s">
        <v>1668</v>
      </c>
      <c r="M421" s="399" t="s">
        <v>3275</v>
      </c>
      <c r="P421" s="399" t="s">
        <v>174</v>
      </c>
      <c r="Q421" s="399" t="s">
        <v>3276</v>
      </c>
      <c r="R421" s="399" t="s">
        <v>1651</v>
      </c>
      <c r="S421" s="401" t="s">
        <v>2587</v>
      </c>
      <c r="T421" s="406" t="s">
        <v>3277</v>
      </c>
      <c r="U421" s="399" t="s">
        <v>1661</v>
      </c>
      <c r="V421" s="399" t="s">
        <v>1662</v>
      </c>
      <c r="W421" s="399" t="s">
        <v>3278</v>
      </c>
      <c r="X421" s="44" t="s">
        <v>3279</v>
      </c>
      <c r="Y421" s="401" t="s">
        <v>5596</v>
      </c>
      <c r="Z421" s="44">
        <v>23.0</v>
      </c>
      <c r="AA421" s="399" t="s">
        <v>1943</v>
      </c>
      <c r="AB421" s="401" t="s">
        <v>2587</v>
      </c>
      <c r="AC421" s="50" t="s">
        <v>2587</v>
      </c>
      <c r="AD421" s="50" t="s">
        <v>2587</v>
      </c>
      <c r="AE421" s="44" t="s">
        <v>2979</v>
      </c>
      <c r="AF421" s="50" t="s">
        <v>2587</v>
      </c>
      <c r="AG421" s="418">
        <v>44481.0</v>
      </c>
      <c r="AH421" s="418">
        <v>44481.0</v>
      </c>
      <c r="AI421" s="408">
        <f t="shared" si="50"/>
        <v>44527</v>
      </c>
      <c r="AJ421" s="400">
        <f t="shared" si="51"/>
        <v>44573</v>
      </c>
      <c r="AK421" s="46" t="b">
        <v>1</v>
      </c>
      <c r="AL421" s="46" t="b">
        <v>0</v>
      </c>
      <c r="AM421" s="46" t="b">
        <v>0</v>
      </c>
      <c r="AN421" s="401" t="s">
        <v>2587</v>
      </c>
    </row>
    <row r="422">
      <c r="A422" s="385"/>
      <c r="B422" s="44">
        <v>4.2850667E7</v>
      </c>
      <c r="C422" s="398">
        <v>44470.46375013889</v>
      </c>
      <c r="D422" s="399" t="s">
        <v>3539</v>
      </c>
      <c r="E422" s="399" t="s">
        <v>3540</v>
      </c>
      <c r="F422" s="400">
        <v>36833.0</v>
      </c>
      <c r="G422" s="27" t="s">
        <v>2021</v>
      </c>
      <c r="H422" s="399" t="s">
        <v>2691</v>
      </c>
      <c r="I422" s="402" t="s">
        <v>5597</v>
      </c>
      <c r="J422" s="44" t="s">
        <v>1646</v>
      </c>
      <c r="K422" s="403" t="s">
        <v>3542</v>
      </c>
      <c r="L422" s="399" t="s">
        <v>1634</v>
      </c>
      <c r="M422" s="399" t="s">
        <v>3543</v>
      </c>
      <c r="P422" s="399" t="s">
        <v>174</v>
      </c>
      <c r="Q422" s="399" t="s">
        <v>3544</v>
      </c>
      <c r="R422" s="404" t="s">
        <v>1651</v>
      </c>
      <c r="S422" s="401" t="s">
        <v>2587</v>
      </c>
      <c r="T422" s="406" t="s">
        <v>3545</v>
      </c>
      <c r="U422" s="399" t="s">
        <v>1661</v>
      </c>
      <c r="V422" s="399" t="s">
        <v>1685</v>
      </c>
      <c r="W422" s="399" t="s">
        <v>3546</v>
      </c>
      <c r="X422" s="44" t="s">
        <v>1884</v>
      </c>
      <c r="Y422" s="401" t="s">
        <v>5598</v>
      </c>
      <c r="Z422" s="44">
        <v>20.0</v>
      </c>
      <c r="AA422" s="399" t="s">
        <v>3548</v>
      </c>
      <c r="AB422" s="401" t="s">
        <v>2587</v>
      </c>
      <c r="AC422" s="50" t="s">
        <v>2587</v>
      </c>
      <c r="AD422" s="50" t="s">
        <v>2587</v>
      </c>
      <c r="AE422" s="410" t="s">
        <v>3156</v>
      </c>
      <c r="AF422" s="50" t="s">
        <v>2587</v>
      </c>
      <c r="AG422" s="418">
        <v>44481.0</v>
      </c>
      <c r="AH422" s="418">
        <v>44481.0</v>
      </c>
      <c r="AI422" s="418">
        <v>44482.0</v>
      </c>
      <c r="AJ422" s="400">
        <f t="shared" si="51"/>
        <v>44573</v>
      </c>
      <c r="AK422" s="46" t="b">
        <v>0</v>
      </c>
      <c r="AL422" s="46" t="b">
        <v>0</v>
      </c>
      <c r="AM422" s="46" t="b">
        <v>0</v>
      </c>
      <c r="AN422" s="401" t="s">
        <v>2587</v>
      </c>
    </row>
    <row r="423">
      <c r="A423" s="385"/>
      <c r="B423" s="44">
        <v>3.2592512E7</v>
      </c>
      <c r="C423" s="398">
        <v>44407.24179905093</v>
      </c>
      <c r="D423" s="399" t="s">
        <v>3087</v>
      </c>
      <c r="E423" s="399" t="s">
        <v>3088</v>
      </c>
      <c r="F423" s="400">
        <v>31668.0</v>
      </c>
      <c r="G423" s="27" t="s">
        <v>2021</v>
      </c>
      <c r="H423" s="399" t="s">
        <v>1618</v>
      </c>
      <c r="I423" s="402" t="s">
        <v>5599</v>
      </c>
      <c r="J423" s="44" t="s">
        <v>1646</v>
      </c>
      <c r="K423" s="403" t="s">
        <v>3089</v>
      </c>
      <c r="L423" s="399" t="s">
        <v>1680</v>
      </c>
      <c r="M423" s="399" t="s">
        <v>3090</v>
      </c>
      <c r="P423" s="399" t="s">
        <v>174</v>
      </c>
      <c r="Q423" s="401" t="s">
        <v>5600</v>
      </c>
      <c r="R423" s="404" t="s">
        <v>1651</v>
      </c>
      <c r="S423" s="401" t="s">
        <v>2587</v>
      </c>
      <c r="T423" s="406" t="s">
        <v>3092</v>
      </c>
      <c r="U423" s="399" t="s">
        <v>1747</v>
      </c>
      <c r="V423" s="399" t="s">
        <v>3093</v>
      </c>
      <c r="W423" s="399" t="s">
        <v>3094</v>
      </c>
      <c r="X423" s="44" t="s">
        <v>1870</v>
      </c>
      <c r="Y423" s="401" t="s">
        <v>5601</v>
      </c>
      <c r="Z423" s="44">
        <v>34.0</v>
      </c>
      <c r="AA423" s="399" t="s">
        <v>2624</v>
      </c>
      <c r="AB423" s="416" t="s">
        <v>3096</v>
      </c>
      <c r="AC423" s="50" t="s">
        <v>2587</v>
      </c>
      <c r="AD423" s="50" t="s">
        <v>2587</v>
      </c>
      <c r="AE423" s="410" t="s">
        <v>63</v>
      </c>
      <c r="AF423" s="50" t="s">
        <v>2587</v>
      </c>
      <c r="AG423" s="418">
        <v>44481.0</v>
      </c>
      <c r="AH423" s="418">
        <v>44481.0</v>
      </c>
      <c r="AI423" s="408">
        <f t="shared" ref="AI423:AI428" si="52">DATE(YEAR(AH423),MONTH(AH423)+1,DAY(AH423)+15)</f>
        <v>44527</v>
      </c>
      <c r="AJ423" s="400">
        <f t="shared" si="51"/>
        <v>44573</v>
      </c>
      <c r="AK423" s="46" t="b">
        <v>0</v>
      </c>
      <c r="AL423" s="46" t="b">
        <v>0</v>
      </c>
      <c r="AM423" s="46" t="b">
        <v>0</v>
      </c>
      <c r="AN423" s="405"/>
    </row>
    <row r="424">
      <c r="A424" s="385"/>
      <c r="B424" s="44">
        <v>4.1834575E7</v>
      </c>
      <c r="C424" s="398">
        <v>44342.60128873843</v>
      </c>
      <c r="D424" s="399" t="s">
        <v>2494</v>
      </c>
      <c r="E424" s="399" t="s">
        <v>2495</v>
      </c>
      <c r="F424" s="400">
        <v>36263.0</v>
      </c>
      <c r="G424" s="27" t="s">
        <v>2021</v>
      </c>
      <c r="H424" s="399" t="s">
        <v>1618</v>
      </c>
      <c r="I424" s="402" t="s">
        <v>5602</v>
      </c>
      <c r="J424" s="44" t="s">
        <v>1646</v>
      </c>
      <c r="K424" s="403" t="s">
        <v>2498</v>
      </c>
      <c r="L424" s="399" t="s">
        <v>1622</v>
      </c>
      <c r="M424" s="399" t="s">
        <v>2499</v>
      </c>
      <c r="P424" s="399" t="s">
        <v>63</v>
      </c>
      <c r="Q424" s="399" t="s">
        <v>2500</v>
      </c>
      <c r="R424" s="404" t="s">
        <v>1651</v>
      </c>
      <c r="S424" s="401" t="s">
        <v>2587</v>
      </c>
      <c r="T424" s="406" t="s">
        <v>2501</v>
      </c>
      <c r="U424" s="399" t="s">
        <v>2502</v>
      </c>
      <c r="V424" s="399" t="s">
        <v>1662</v>
      </c>
      <c r="W424" s="399" t="s">
        <v>2503</v>
      </c>
      <c r="X424" s="44" t="s">
        <v>1790</v>
      </c>
      <c r="Y424" s="401" t="s">
        <v>5603</v>
      </c>
      <c r="Z424" s="44">
        <v>22.0</v>
      </c>
      <c r="AA424" s="399" t="s">
        <v>2505</v>
      </c>
      <c r="AB424" s="419" t="s">
        <v>2074</v>
      </c>
      <c r="AC424" s="428">
        <v>44452.0</v>
      </c>
      <c r="AD424" s="50" t="s">
        <v>2587</v>
      </c>
      <c r="AE424" s="410" t="s">
        <v>2506</v>
      </c>
      <c r="AF424" s="50" t="s">
        <v>2587</v>
      </c>
      <c r="AG424" s="407">
        <v>44454.0</v>
      </c>
      <c r="AH424" s="407">
        <v>44454.0</v>
      </c>
      <c r="AI424" s="408">
        <f t="shared" si="52"/>
        <v>44499</v>
      </c>
      <c r="AJ424" s="400">
        <f t="shared" si="51"/>
        <v>44545</v>
      </c>
      <c r="AK424" s="46" t="b">
        <v>0</v>
      </c>
      <c r="AL424" s="44" t="b">
        <v>0</v>
      </c>
      <c r="AM424" s="46" t="b">
        <v>0</v>
      </c>
      <c r="AN424" s="405" t="b">
        <v>0</v>
      </c>
    </row>
    <row r="425">
      <c r="A425" s="385"/>
      <c r="B425" s="44">
        <v>3.33367962E8</v>
      </c>
      <c r="C425" s="398">
        <v>44350.388374120375</v>
      </c>
      <c r="D425" s="399" t="s">
        <v>2650</v>
      </c>
      <c r="E425" s="399" t="s">
        <v>2651</v>
      </c>
      <c r="F425" s="400">
        <v>32160.0</v>
      </c>
      <c r="G425" s="27" t="s">
        <v>2021</v>
      </c>
      <c r="H425" s="401" t="s">
        <v>1756</v>
      </c>
      <c r="I425" s="402" t="s">
        <v>5604</v>
      </c>
      <c r="J425" s="44" t="s">
        <v>1620</v>
      </c>
      <c r="K425" s="403" t="s">
        <v>2654</v>
      </c>
      <c r="L425" s="399" t="s">
        <v>1634</v>
      </c>
      <c r="M425" s="399" t="s">
        <v>2655</v>
      </c>
      <c r="P425" s="399" t="s">
        <v>57</v>
      </c>
      <c r="Q425" s="401" t="s">
        <v>5605</v>
      </c>
      <c r="R425" s="401" t="s">
        <v>5606</v>
      </c>
      <c r="S425" s="405" t="s">
        <v>2658</v>
      </c>
      <c r="T425" s="406" t="s">
        <v>2659</v>
      </c>
      <c r="U425" s="399" t="s">
        <v>2660</v>
      </c>
      <c r="V425" s="399" t="s">
        <v>1662</v>
      </c>
      <c r="W425" s="399" t="s">
        <v>2661</v>
      </c>
      <c r="X425" s="44" t="s">
        <v>2071</v>
      </c>
      <c r="Y425" s="401" t="s">
        <v>5607</v>
      </c>
      <c r="Z425" s="44">
        <v>33.0</v>
      </c>
      <c r="AA425" s="399" t="s">
        <v>2663</v>
      </c>
      <c r="AB425" s="419">
        <v>44350.0</v>
      </c>
      <c r="AC425" s="50" t="s">
        <v>2587</v>
      </c>
      <c r="AD425" s="50" t="s">
        <v>2587</v>
      </c>
      <c r="AE425" s="410" t="s">
        <v>63</v>
      </c>
      <c r="AF425" s="50" t="s">
        <v>2587</v>
      </c>
      <c r="AG425" s="407">
        <v>44452.0</v>
      </c>
      <c r="AH425" s="407">
        <v>44452.0</v>
      </c>
      <c r="AI425" s="408">
        <f t="shared" si="52"/>
        <v>44497</v>
      </c>
      <c r="AJ425" s="400">
        <f t="shared" si="51"/>
        <v>44543</v>
      </c>
      <c r="AK425" s="46" t="b">
        <v>0</v>
      </c>
      <c r="AL425" s="46" t="b">
        <v>1</v>
      </c>
      <c r="AM425" s="46" t="b">
        <v>0</v>
      </c>
      <c r="AN425" s="405" t="b">
        <v>0</v>
      </c>
    </row>
    <row r="426">
      <c r="A426" s="385"/>
      <c r="B426" s="44">
        <v>4.220179E7</v>
      </c>
      <c r="C426" s="398">
        <v>44381.92455181713</v>
      </c>
      <c r="D426" s="399" t="s">
        <v>2934</v>
      </c>
      <c r="E426" s="399" t="s">
        <v>2935</v>
      </c>
      <c r="F426" s="400">
        <v>36456.0</v>
      </c>
      <c r="G426" s="27" t="s">
        <v>2021</v>
      </c>
      <c r="H426" s="399" t="s">
        <v>1618</v>
      </c>
      <c r="I426" s="402" t="s">
        <v>5608</v>
      </c>
      <c r="J426" s="44" t="s">
        <v>1620</v>
      </c>
      <c r="K426" s="403" t="s">
        <v>2937</v>
      </c>
      <c r="L426" s="399" t="s">
        <v>1622</v>
      </c>
      <c r="M426" s="399" t="s">
        <v>2938</v>
      </c>
      <c r="P426" s="399" t="s">
        <v>59</v>
      </c>
      <c r="Q426" s="399" t="s">
        <v>2939</v>
      </c>
      <c r="R426" s="404" t="s">
        <v>1651</v>
      </c>
      <c r="S426" s="401" t="s">
        <v>2587</v>
      </c>
      <c r="T426" s="406" t="s">
        <v>2940</v>
      </c>
      <c r="U426" s="399" t="s">
        <v>2941</v>
      </c>
      <c r="V426" s="399" t="s">
        <v>1685</v>
      </c>
      <c r="W426" s="399" t="s">
        <v>2942</v>
      </c>
      <c r="X426" s="44" t="s">
        <v>1708</v>
      </c>
      <c r="Y426" s="401" t="s">
        <v>5609</v>
      </c>
      <c r="Z426" s="44">
        <v>21.0</v>
      </c>
      <c r="AA426" s="429" t="s">
        <v>2944</v>
      </c>
      <c r="AB426" s="405" t="s">
        <v>2074</v>
      </c>
      <c r="AC426" s="50" t="s">
        <v>2587</v>
      </c>
      <c r="AD426" s="50" t="s">
        <v>2587</v>
      </c>
      <c r="AE426" s="44" t="s">
        <v>2945</v>
      </c>
      <c r="AF426" s="50" t="s">
        <v>2587</v>
      </c>
      <c r="AG426" s="407">
        <v>44452.0</v>
      </c>
      <c r="AH426" s="407">
        <v>44452.0</v>
      </c>
      <c r="AI426" s="408">
        <f t="shared" si="52"/>
        <v>44497</v>
      </c>
      <c r="AJ426" s="400">
        <f t="shared" si="51"/>
        <v>44543</v>
      </c>
      <c r="AK426" s="44" t="b">
        <v>0</v>
      </c>
      <c r="AL426" s="44" t="b">
        <v>0</v>
      </c>
      <c r="AM426" s="46" t="b">
        <v>0</v>
      </c>
      <c r="AN426" s="405" t="b">
        <v>0</v>
      </c>
    </row>
    <row r="427">
      <c r="A427" s="385"/>
      <c r="B427" s="44">
        <v>9.5748726E7</v>
      </c>
      <c r="C427" s="398">
        <v>44433.487999317134</v>
      </c>
      <c r="D427" s="399" t="s">
        <v>3312</v>
      </c>
      <c r="E427" s="399" t="s">
        <v>3313</v>
      </c>
      <c r="F427" s="400">
        <v>37320.0</v>
      </c>
      <c r="G427" s="44" t="s">
        <v>3314</v>
      </c>
      <c r="H427" s="399" t="s">
        <v>1618</v>
      </c>
      <c r="I427" s="402" t="s">
        <v>5610</v>
      </c>
      <c r="J427" s="44" t="s">
        <v>1620</v>
      </c>
      <c r="K427" s="403" t="s">
        <v>3317</v>
      </c>
      <c r="L427" s="399" t="s">
        <v>1680</v>
      </c>
      <c r="M427" s="399" t="s">
        <v>3318</v>
      </c>
      <c r="P427" s="399" t="s">
        <v>172</v>
      </c>
      <c r="Q427" s="401" t="s">
        <v>5611</v>
      </c>
      <c r="R427" s="404" t="s">
        <v>1651</v>
      </c>
      <c r="S427" s="401" t="s">
        <v>2587</v>
      </c>
      <c r="T427" s="406" t="s">
        <v>3320</v>
      </c>
      <c r="U427" s="399" t="s">
        <v>3321</v>
      </c>
      <c r="V427" s="399" t="s">
        <v>1685</v>
      </c>
      <c r="W427" s="399" t="s">
        <v>3322</v>
      </c>
      <c r="X427" s="44" t="s">
        <v>1708</v>
      </c>
      <c r="Y427" s="401" t="s">
        <v>5612</v>
      </c>
      <c r="Z427" s="50">
        <v>19.0</v>
      </c>
      <c r="AA427" s="404" t="s">
        <v>1651</v>
      </c>
      <c r="AB427" s="399"/>
      <c r="AC427" s="50" t="s">
        <v>2587</v>
      </c>
      <c r="AD427" s="50" t="s">
        <v>2587</v>
      </c>
      <c r="AE427" s="44" t="s">
        <v>2979</v>
      </c>
      <c r="AF427" s="50" t="s">
        <v>2587</v>
      </c>
      <c r="AG427" s="407">
        <v>44452.0</v>
      </c>
      <c r="AH427" s="407">
        <v>44452.0</v>
      </c>
      <c r="AI427" s="408">
        <f t="shared" si="52"/>
        <v>44497</v>
      </c>
      <c r="AJ427" s="400">
        <f t="shared" si="51"/>
        <v>44543</v>
      </c>
      <c r="AK427" s="44" t="b">
        <v>1</v>
      </c>
      <c r="AL427" s="46" t="b">
        <v>1</v>
      </c>
      <c r="AM427" s="46" t="b">
        <v>0</v>
      </c>
      <c r="AN427" s="405" t="b">
        <v>0</v>
      </c>
    </row>
    <row r="428">
      <c r="A428" s="385"/>
      <c r="B428" s="44">
        <v>4.2979993E7</v>
      </c>
      <c r="C428" s="398">
        <v>44376.81212831019</v>
      </c>
      <c r="D428" s="399" t="s">
        <v>2898</v>
      </c>
      <c r="E428" s="399" t="s">
        <v>2899</v>
      </c>
      <c r="F428" s="400">
        <v>36850.0</v>
      </c>
      <c r="G428" s="27" t="s">
        <v>2021</v>
      </c>
      <c r="H428" s="401" t="s">
        <v>5613</v>
      </c>
      <c r="I428" s="402" t="s">
        <v>5614</v>
      </c>
      <c r="J428" s="44" t="s">
        <v>1620</v>
      </c>
      <c r="K428" s="403" t="s">
        <v>2902</v>
      </c>
      <c r="L428" s="399" t="s">
        <v>1668</v>
      </c>
      <c r="M428" s="399" t="s">
        <v>2903</v>
      </c>
      <c r="P428" s="399" t="s">
        <v>57</v>
      </c>
      <c r="Q428" s="401" t="s">
        <v>5615</v>
      </c>
      <c r="R428" s="401" t="s">
        <v>5615</v>
      </c>
      <c r="S428" s="401" t="s">
        <v>2587</v>
      </c>
      <c r="T428" s="406" t="s">
        <v>2905</v>
      </c>
      <c r="U428" s="399" t="s">
        <v>1747</v>
      </c>
      <c r="V428" s="399" t="s">
        <v>1685</v>
      </c>
      <c r="W428" s="399" t="s">
        <v>2906</v>
      </c>
      <c r="X428" s="44" t="s">
        <v>1803</v>
      </c>
      <c r="Y428" s="401" t="s">
        <v>5616</v>
      </c>
      <c r="Z428" s="50">
        <v>20.0</v>
      </c>
      <c r="AA428" s="399" t="s">
        <v>1943</v>
      </c>
      <c r="AB428" s="405" t="s">
        <v>2074</v>
      </c>
      <c r="AC428" s="50" t="s">
        <v>2587</v>
      </c>
      <c r="AD428" s="50" t="s">
        <v>2587</v>
      </c>
      <c r="AE428" s="44" t="s">
        <v>1640</v>
      </c>
      <c r="AF428" s="50" t="s">
        <v>2587</v>
      </c>
      <c r="AG428" s="407">
        <v>44452.0</v>
      </c>
      <c r="AH428" s="407">
        <v>44452.0</v>
      </c>
      <c r="AI428" s="408">
        <f t="shared" si="52"/>
        <v>44497</v>
      </c>
      <c r="AJ428" s="400">
        <f t="shared" si="51"/>
        <v>44543</v>
      </c>
      <c r="AK428" s="44" t="b">
        <v>1</v>
      </c>
      <c r="AL428" s="46" t="b">
        <v>0</v>
      </c>
      <c r="AM428" s="46" t="b">
        <v>0</v>
      </c>
      <c r="AN428" s="405" t="b">
        <v>0</v>
      </c>
    </row>
    <row r="429">
      <c r="A429" s="385"/>
      <c r="B429" s="44">
        <v>4.4796282E7</v>
      </c>
      <c r="C429" s="398">
        <v>44410.536069699076</v>
      </c>
      <c r="D429" s="399" t="s">
        <v>3157</v>
      </c>
      <c r="E429" s="399" t="s">
        <v>3158</v>
      </c>
      <c r="F429" s="400">
        <v>37683.0</v>
      </c>
      <c r="G429" s="27" t="s">
        <v>2021</v>
      </c>
      <c r="H429" s="401" t="s">
        <v>5617</v>
      </c>
      <c r="I429" s="402" t="s">
        <v>5618</v>
      </c>
      <c r="J429" s="44" t="s">
        <v>1620</v>
      </c>
      <c r="K429" s="403" t="s">
        <v>3161</v>
      </c>
      <c r="L429" s="399" t="s">
        <v>1668</v>
      </c>
      <c r="M429" s="399" t="s">
        <v>3162</v>
      </c>
      <c r="P429" s="399" t="s">
        <v>174</v>
      </c>
      <c r="Q429" s="399" t="s">
        <v>3163</v>
      </c>
      <c r="R429" s="401" t="s">
        <v>5619</v>
      </c>
      <c r="S429" s="401" t="s">
        <v>2587</v>
      </c>
      <c r="T429" s="406" t="s">
        <v>3165</v>
      </c>
      <c r="U429" s="399" t="s">
        <v>3166</v>
      </c>
      <c r="V429" s="399" t="s">
        <v>1662</v>
      </c>
      <c r="W429" s="399" t="s">
        <v>3167</v>
      </c>
      <c r="X429" s="44" t="s">
        <v>3167</v>
      </c>
      <c r="Y429" s="401" t="s">
        <v>2587</v>
      </c>
      <c r="Z429" s="44">
        <v>18.0</v>
      </c>
      <c r="AA429" s="399" t="s">
        <v>3168</v>
      </c>
      <c r="AB429" s="399"/>
      <c r="AC429" s="50" t="s">
        <v>2587</v>
      </c>
      <c r="AD429" s="50" t="s">
        <v>2587</v>
      </c>
      <c r="AE429" s="44" t="s">
        <v>2979</v>
      </c>
      <c r="AF429" s="50" t="s">
        <v>2587</v>
      </c>
      <c r="AG429" s="422">
        <v>44489.0</v>
      </c>
      <c r="AH429" s="422">
        <v>44489.0</v>
      </c>
      <c r="AI429" s="408">
        <f>DATE(YEAR(AG429),MONTH(AG429)+1,DAY(AG429)+15)</f>
        <v>44535</v>
      </c>
      <c r="AJ429" s="400">
        <f>DATE(YEAR(AG429),MONTH(AG429)+3,DAY(AG429))</f>
        <v>44581</v>
      </c>
      <c r="AK429" s="46" t="b">
        <v>1</v>
      </c>
      <c r="AL429" s="46" t="b">
        <v>0</v>
      </c>
      <c r="AM429" s="46" t="b">
        <v>0</v>
      </c>
      <c r="AN429" s="401" t="s">
        <v>2587</v>
      </c>
    </row>
    <row r="430">
      <c r="A430" s="385"/>
      <c r="B430" s="44">
        <v>4.0011345E7</v>
      </c>
      <c r="C430" s="398">
        <v>44476.647133645834</v>
      </c>
      <c r="D430" s="399" t="s">
        <v>3562</v>
      </c>
      <c r="E430" s="399" t="s">
        <v>3563</v>
      </c>
      <c r="F430" s="400">
        <v>35369.0</v>
      </c>
      <c r="G430" s="27" t="s">
        <v>2021</v>
      </c>
      <c r="H430" s="399" t="s">
        <v>1618</v>
      </c>
      <c r="I430" s="402" t="s">
        <v>5620</v>
      </c>
      <c r="J430" s="44" t="s">
        <v>1620</v>
      </c>
      <c r="K430" s="403" t="s">
        <v>3565</v>
      </c>
      <c r="L430" s="399" t="s">
        <v>1622</v>
      </c>
      <c r="M430" s="399" t="s">
        <v>3567</v>
      </c>
      <c r="P430" s="399" t="s">
        <v>170</v>
      </c>
      <c r="Q430" s="401" t="s">
        <v>5621</v>
      </c>
      <c r="R430" s="401" t="s">
        <v>5622</v>
      </c>
      <c r="S430" s="401" t="s">
        <v>2587</v>
      </c>
      <c r="T430" s="406" t="s">
        <v>3570</v>
      </c>
      <c r="U430" s="399" t="s">
        <v>3571</v>
      </c>
      <c r="V430" s="399" t="s">
        <v>1685</v>
      </c>
      <c r="W430" s="399" t="s">
        <v>3572</v>
      </c>
      <c r="X430" s="44" t="s">
        <v>3573</v>
      </c>
      <c r="Y430" s="401" t="s">
        <v>5623</v>
      </c>
      <c r="Z430" s="44">
        <v>24.0</v>
      </c>
      <c r="AA430" s="399" t="s">
        <v>3575</v>
      </c>
      <c r="AB430" s="399" t="s">
        <v>3576</v>
      </c>
      <c r="AC430" s="50" t="s">
        <v>2587</v>
      </c>
      <c r="AD430" s="50" t="s">
        <v>2587</v>
      </c>
      <c r="AE430" s="44" t="s">
        <v>3577</v>
      </c>
      <c r="AF430" s="50" t="s">
        <v>2587</v>
      </c>
      <c r="AG430" s="418">
        <v>44517.0</v>
      </c>
      <c r="AH430" s="418">
        <v>44517.0</v>
      </c>
      <c r="AI430" s="408">
        <f t="shared" ref="AI430:AI431" si="53">DATE(YEAR(AH430),MONTH(AH430)+1,DAY(AH430)+15)</f>
        <v>44562</v>
      </c>
      <c r="AJ430" s="400">
        <f t="shared" ref="AJ430:AJ431" si="54">DATE(YEAR(AH430),MONTH(AH430)+3,DAY(AH430))</f>
        <v>44609</v>
      </c>
      <c r="AK430" s="46" t="b">
        <v>0</v>
      </c>
      <c r="AL430" s="46" t="b">
        <v>0</v>
      </c>
      <c r="AM430" s="46" t="b">
        <v>0</v>
      </c>
      <c r="AN430" s="401" t="s">
        <v>2587</v>
      </c>
    </row>
    <row r="431">
      <c r="A431" s="385"/>
      <c r="B431" s="44">
        <v>4.0009293E7</v>
      </c>
      <c r="C431" s="398">
        <v>44496.80198655093</v>
      </c>
      <c r="D431" s="399" t="s">
        <v>3703</v>
      </c>
      <c r="E431" s="399" t="s">
        <v>3704</v>
      </c>
      <c r="F431" s="400">
        <v>35426.0</v>
      </c>
      <c r="G431" s="27" t="s">
        <v>2021</v>
      </c>
      <c r="H431" s="399" t="s">
        <v>1756</v>
      </c>
      <c r="I431" s="402" t="s">
        <v>5624</v>
      </c>
      <c r="J431" s="44" t="s">
        <v>1620</v>
      </c>
      <c r="K431" s="403" t="s">
        <v>3706</v>
      </c>
      <c r="L431" s="399" t="s">
        <v>1634</v>
      </c>
      <c r="M431" s="399" t="s">
        <v>3707</v>
      </c>
      <c r="P431" s="399" t="s">
        <v>170</v>
      </c>
      <c r="Q431" s="399" t="s">
        <v>3708</v>
      </c>
      <c r="R431" s="404" t="s">
        <v>1651</v>
      </c>
      <c r="S431" s="401" t="s">
        <v>2587</v>
      </c>
      <c r="T431" s="406" t="s">
        <v>3709</v>
      </c>
      <c r="U431" s="399" t="s">
        <v>3710</v>
      </c>
      <c r="V431" s="399" t="s">
        <v>1685</v>
      </c>
      <c r="W431" s="399" t="s">
        <v>3711</v>
      </c>
      <c r="X431" s="44" t="s">
        <v>1790</v>
      </c>
      <c r="Y431" s="401" t="s">
        <v>5625</v>
      </c>
      <c r="Z431" s="44">
        <v>24.0</v>
      </c>
      <c r="AA431" s="399" t="s">
        <v>2159</v>
      </c>
      <c r="AB431" s="405" t="s">
        <v>3712</v>
      </c>
      <c r="AC431" s="50" t="s">
        <v>2587</v>
      </c>
      <c r="AD431" s="50" t="s">
        <v>2587</v>
      </c>
      <c r="AE431" s="46" t="s">
        <v>3577</v>
      </c>
      <c r="AF431" s="50" t="s">
        <v>2587</v>
      </c>
      <c r="AG431" s="418">
        <v>44517.0</v>
      </c>
      <c r="AH431" s="418">
        <v>44517.0</v>
      </c>
      <c r="AI431" s="408">
        <f t="shared" si="53"/>
        <v>44562</v>
      </c>
      <c r="AJ431" s="400">
        <f t="shared" si="54"/>
        <v>44609</v>
      </c>
      <c r="AK431" s="46" t="b">
        <v>0</v>
      </c>
      <c r="AL431" s="46" t="b">
        <v>0</v>
      </c>
      <c r="AM431" s="46" t="b">
        <v>0</v>
      </c>
      <c r="AN431" s="401" t="s">
        <v>2587</v>
      </c>
    </row>
    <row r="432">
      <c r="A432" s="385"/>
      <c r="B432" s="44">
        <v>2.7497806E7</v>
      </c>
      <c r="C432" s="398">
        <v>44643.568979930555</v>
      </c>
      <c r="D432" s="399" t="s">
        <v>4376</v>
      </c>
      <c r="E432" s="399" t="s">
        <v>4377</v>
      </c>
      <c r="F432" s="400">
        <v>29063.0</v>
      </c>
      <c r="G432" s="27" t="s">
        <v>2021</v>
      </c>
      <c r="H432" s="399" t="s">
        <v>1618</v>
      </c>
      <c r="I432" s="402" t="s">
        <v>5626</v>
      </c>
      <c r="J432" s="44" t="s">
        <v>1620</v>
      </c>
      <c r="K432" s="403" t="s">
        <v>4379</v>
      </c>
      <c r="L432" s="399" t="s">
        <v>1622</v>
      </c>
      <c r="M432" s="399" t="s">
        <v>4381</v>
      </c>
      <c r="P432" s="399" t="s">
        <v>158</v>
      </c>
      <c r="Q432" s="401" t="s">
        <v>5627</v>
      </c>
      <c r="R432" s="404" t="s">
        <v>1651</v>
      </c>
      <c r="S432" s="399" t="s">
        <v>4383</v>
      </c>
      <c r="T432" s="406" t="s">
        <v>4384</v>
      </c>
      <c r="U432" s="399" t="s">
        <v>4385</v>
      </c>
      <c r="V432" s="399" t="s">
        <v>2264</v>
      </c>
      <c r="W432" s="399" t="s">
        <v>4386</v>
      </c>
      <c r="X432" s="44" t="s">
        <v>1884</v>
      </c>
      <c r="Y432" s="401" t="s">
        <v>5628</v>
      </c>
      <c r="Z432" s="44">
        <v>42.0</v>
      </c>
      <c r="AA432" s="399" t="s">
        <v>4388</v>
      </c>
      <c r="AB432" s="401" t="s">
        <v>2587</v>
      </c>
      <c r="AC432" s="50" t="s">
        <v>2587</v>
      </c>
      <c r="AD432" s="50" t="s">
        <v>2587</v>
      </c>
      <c r="AE432" s="50" t="s">
        <v>2587</v>
      </c>
      <c r="AF432" s="50" t="s">
        <v>2587</v>
      </c>
      <c r="AG432" s="50" t="s">
        <v>2587</v>
      </c>
      <c r="AH432" s="50" t="s">
        <v>2587</v>
      </c>
      <c r="AI432" s="50" t="s">
        <v>2587</v>
      </c>
      <c r="AJ432" s="46" t="b">
        <v>0</v>
      </c>
      <c r="AK432" s="46" t="b">
        <v>0</v>
      </c>
      <c r="AL432" s="46" t="b">
        <v>0</v>
      </c>
      <c r="AM432" s="46" t="b">
        <v>0</v>
      </c>
      <c r="AN432" s="401" t="s">
        <v>2587</v>
      </c>
    </row>
    <row r="433">
      <c r="A433" s="385"/>
      <c r="B433" s="44">
        <v>4.2149619E7</v>
      </c>
      <c r="C433" s="398">
        <v>44502.48294726852</v>
      </c>
      <c r="D433" s="399" t="s">
        <v>3748</v>
      </c>
      <c r="E433" s="399" t="s">
        <v>3749</v>
      </c>
      <c r="F433" s="400">
        <v>36406.0</v>
      </c>
      <c r="G433" s="27" t="s">
        <v>2021</v>
      </c>
      <c r="H433" s="399" t="s">
        <v>1618</v>
      </c>
      <c r="I433" s="402" t="s">
        <v>5629</v>
      </c>
      <c r="J433" s="44" t="s">
        <v>1620</v>
      </c>
      <c r="K433" s="403" t="s">
        <v>3750</v>
      </c>
      <c r="L433" s="399" t="s">
        <v>1622</v>
      </c>
      <c r="M433" s="399" t="s">
        <v>3751</v>
      </c>
      <c r="P433" s="399" t="s">
        <v>174</v>
      </c>
      <c r="Q433" s="399" t="s">
        <v>3752</v>
      </c>
      <c r="R433" s="404" t="s">
        <v>1651</v>
      </c>
      <c r="S433" s="399" t="s">
        <v>3753</v>
      </c>
      <c r="T433" s="406" t="s">
        <v>3754</v>
      </c>
      <c r="U433" s="399" t="s">
        <v>1661</v>
      </c>
      <c r="V433" s="399" t="s">
        <v>1662</v>
      </c>
      <c r="W433" s="399" t="s">
        <v>3755</v>
      </c>
      <c r="X433" s="44" t="s">
        <v>1803</v>
      </c>
      <c r="Y433" s="401" t="s">
        <v>5630</v>
      </c>
      <c r="Z433" s="44">
        <v>22.0</v>
      </c>
      <c r="AA433" s="399" t="s">
        <v>1737</v>
      </c>
      <c r="AB433" s="401" t="s">
        <v>2587</v>
      </c>
      <c r="AC433" s="50" t="s">
        <v>2587</v>
      </c>
      <c r="AD433" s="50" t="s">
        <v>2587</v>
      </c>
      <c r="AE433" s="50" t="s">
        <v>2587</v>
      </c>
      <c r="AF433" s="50" t="s">
        <v>2587</v>
      </c>
      <c r="AG433" s="50" t="s">
        <v>2587</v>
      </c>
      <c r="AH433" s="50" t="s">
        <v>2587</v>
      </c>
      <c r="AI433" s="50" t="s">
        <v>2587</v>
      </c>
      <c r="AJ433" s="46" t="b">
        <v>0</v>
      </c>
      <c r="AK433" s="46" t="b">
        <v>0</v>
      </c>
      <c r="AL433" s="46" t="b">
        <v>0</v>
      </c>
      <c r="AM433" s="46" t="b">
        <v>0</v>
      </c>
      <c r="AN433" s="401" t="s">
        <v>2587</v>
      </c>
    </row>
    <row r="434">
      <c r="A434" s="385"/>
      <c r="B434" s="44">
        <v>3.4893148E7</v>
      </c>
      <c r="C434" s="398">
        <v>44497.89046481482</v>
      </c>
      <c r="D434" s="399" t="s">
        <v>3725</v>
      </c>
      <c r="E434" s="399" t="s">
        <v>3726</v>
      </c>
      <c r="F434" s="400">
        <v>33339.0</v>
      </c>
      <c r="G434" s="27" t="s">
        <v>2021</v>
      </c>
      <c r="H434" s="399" t="s">
        <v>1618</v>
      </c>
      <c r="I434" s="402" t="s">
        <v>5631</v>
      </c>
      <c r="J434" s="44" t="s">
        <v>1646</v>
      </c>
      <c r="K434" s="403" t="s">
        <v>2092</v>
      </c>
      <c r="L434" s="399" t="s">
        <v>1622</v>
      </c>
      <c r="M434" s="399" t="s">
        <v>3729</v>
      </c>
      <c r="P434" s="399" t="s">
        <v>174</v>
      </c>
      <c r="Q434" s="399" t="s">
        <v>3730</v>
      </c>
      <c r="R434" s="404" t="s">
        <v>1651</v>
      </c>
      <c r="S434" s="405" t="s">
        <v>3731</v>
      </c>
      <c r="T434" s="406" t="s">
        <v>3732</v>
      </c>
      <c r="U434" s="399" t="s">
        <v>3733</v>
      </c>
      <c r="V434" s="399" t="s">
        <v>1685</v>
      </c>
      <c r="W434" s="399" t="s">
        <v>3734</v>
      </c>
      <c r="X434" s="44" t="s">
        <v>2919</v>
      </c>
      <c r="Y434" s="401" t="s">
        <v>5632</v>
      </c>
      <c r="Z434" s="44">
        <v>30.0</v>
      </c>
      <c r="AA434" s="399" t="s">
        <v>1651</v>
      </c>
      <c r="AB434" s="401" t="s">
        <v>2587</v>
      </c>
      <c r="AC434" s="50" t="s">
        <v>2587</v>
      </c>
      <c r="AD434" s="50" t="s">
        <v>2587</v>
      </c>
      <c r="AE434" s="430" t="s">
        <v>158</v>
      </c>
      <c r="AF434" s="50" t="s">
        <v>2587</v>
      </c>
      <c r="AG434" s="407">
        <v>44676.0</v>
      </c>
      <c r="AH434" s="408">
        <f t="shared" ref="AH434:AH436" si="55">DATE(YEAR(AG434),MONTH(AG434)+1,DAY(AG434)+15)</f>
        <v>44721</v>
      </c>
      <c r="AI434" s="400">
        <f t="shared" ref="AI434:AI436" si="56">DATE(YEAR(AG434),MONTH(AG434)+3,DAY(AG434))</f>
        <v>44767</v>
      </c>
      <c r="AJ434" s="46" t="b">
        <v>0</v>
      </c>
      <c r="AK434" s="46" t="b">
        <v>0</v>
      </c>
      <c r="AL434" s="46" t="b">
        <v>0</v>
      </c>
      <c r="AM434" s="46" t="b">
        <v>0</v>
      </c>
      <c r="AN434" s="401" t="s">
        <v>2587</v>
      </c>
    </row>
    <row r="435">
      <c r="A435" s="431"/>
      <c r="B435" s="50">
        <v>3.2152106E7</v>
      </c>
      <c r="C435" s="398">
        <v>44533.47542623842</v>
      </c>
      <c r="D435" s="399" t="s">
        <v>3921</v>
      </c>
      <c r="E435" s="399" t="s">
        <v>3922</v>
      </c>
      <c r="F435" s="400">
        <v>31466.0</v>
      </c>
      <c r="G435" s="27" t="s">
        <v>2021</v>
      </c>
      <c r="H435" s="401" t="s">
        <v>5633</v>
      </c>
      <c r="I435" s="402" t="s">
        <v>5634</v>
      </c>
      <c r="J435" s="44" t="s">
        <v>1646</v>
      </c>
      <c r="K435" s="403" t="s">
        <v>3925</v>
      </c>
      <c r="L435" s="399" t="s">
        <v>1622</v>
      </c>
      <c r="M435" s="399" t="s">
        <v>3926</v>
      </c>
      <c r="P435" s="399" t="s">
        <v>174</v>
      </c>
      <c r="Q435" s="404" t="s">
        <v>1651</v>
      </c>
      <c r="R435" s="404" t="s">
        <v>1651</v>
      </c>
      <c r="S435" s="401" t="s">
        <v>2587</v>
      </c>
      <c r="T435" s="406" t="s">
        <v>3927</v>
      </c>
      <c r="U435" s="399" t="s">
        <v>1661</v>
      </c>
      <c r="V435" s="399" t="s">
        <v>3928</v>
      </c>
      <c r="W435" s="399" t="s">
        <v>3929</v>
      </c>
      <c r="X435" s="44" t="s">
        <v>2098</v>
      </c>
      <c r="Y435" s="401" t="s">
        <v>5635</v>
      </c>
      <c r="Z435" s="44">
        <v>35.0</v>
      </c>
      <c r="AA435" s="399" t="s">
        <v>1651</v>
      </c>
      <c r="AB435" s="401" t="s">
        <v>2587</v>
      </c>
      <c r="AC435" s="50" t="s">
        <v>2587</v>
      </c>
      <c r="AD435" s="50" t="s">
        <v>2587</v>
      </c>
      <c r="AE435" s="430" t="s">
        <v>158</v>
      </c>
      <c r="AF435" s="50" t="s">
        <v>2587</v>
      </c>
      <c r="AG435" s="407">
        <v>44671.0</v>
      </c>
      <c r="AH435" s="408">
        <f t="shared" si="55"/>
        <v>44716</v>
      </c>
      <c r="AI435" s="400">
        <f t="shared" si="56"/>
        <v>44762</v>
      </c>
      <c r="AJ435" s="46" t="b">
        <v>0</v>
      </c>
      <c r="AK435" s="46" t="b">
        <v>0</v>
      </c>
      <c r="AL435" s="46" t="b">
        <v>0</v>
      </c>
      <c r="AM435" s="46" t="b">
        <v>0</v>
      </c>
      <c r="AN435" s="401" t="s">
        <v>2587</v>
      </c>
    </row>
    <row r="436">
      <c r="A436" s="385"/>
      <c r="B436" s="44">
        <v>2.8169008E7</v>
      </c>
      <c r="C436" s="398">
        <v>44603.69935206018</v>
      </c>
      <c r="D436" s="399" t="s">
        <v>4181</v>
      </c>
      <c r="E436" s="399" t="s">
        <v>4182</v>
      </c>
      <c r="F436" s="400">
        <v>29336.0</v>
      </c>
      <c r="G436" s="27" t="s">
        <v>2021</v>
      </c>
      <c r="H436" s="399" t="s">
        <v>1618</v>
      </c>
      <c r="I436" s="402" t="s">
        <v>5636</v>
      </c>
      <c r="J436" s="44" t="s">
        <v>1620</v>
      </c>
      <c r="K436" s="403" t="s">
        <v>4185</v>
      </c>
      <c r="L436" s="399" t="s">
        <v>1668</v>
      </c>
      <c r="M436" s="399" t="s">
        <v>4186</v>
      </c>
      <c r="P436" s="399" t="s">
        <v>158</v>
      </c>
      <c r="Q436" s="399" t="s">
        <v>4187</v>
      </c>
      <c r="R436" s="404" t="s">
        <v>1651</v>
      </c>
      <c r="S436" s="401" t="s">
        <v>2587</v>
      </c>
      <c r="T436" s="406" t="s">
        <v>4188</v>
      </c>
      <c r="U436" s="399" t="s">
        <v>4189</v>
      </c>
      <c r="V436" s="399" t="s">
        <v>1662</v>
      </c>
      <c r="W436" s="399" t="s">
        <v>4190</v>
      </c>
      <c r="X436" s="44" t="s">
        <v>4191</v>
      </c>
      <c r="Y436" s="401" t="s">
        <v>5637</v>
      </c>
      <c r="Z436" s="44">
        <v>41.0</v>
      </c>
      <c r="AA436" s="399" t="s">
        <v>1737</v>
      </c>
      <c r="AB436" s="401" t="s">
        <v>2587</v>
      </c>
      <c r="AC436" s="50" t="s">
        <v>2587</v>
      </c>
      <c r="AD436" s="50" t="s">
        <v>2587</v>
      </c>
      <c r="AE436" s="430" t="s">
        <v>158</v>
      </c>
      <c r="AF436" s="50" t="s">
        <v>2587</v>
      </c>
      <c r="AG436" s="407">
        <v>44671.0</v>
      </c>
      <c r="AH436" s="408">
        <f t="shared" si="55"/>
        <v>44716</v>
      </c>
      <c r="AI436" s="400">
        <f t="shared" si="56"/>
        <v>44762</v>
      </c>
      <c r="AJ436" s="46" t="b">
        <v>0</v>
      </c>
      <c r="AK436" s="46" t="b">
        <v>0</v>
      </c>
      <c r="AL436" s="46" t="b">
        <v>0</v>
      </c>
      <c r="AM436" s="46" t="b">
        <v>0</v>
      </c>
      <c r="AN436" s="401" t="s">
        <v>2587</v>
      </c>
    </row>
    <row r="437">
      <c r="A437" s="88"/>
      <c r="B437" s="52">
        <v>4.2425367E7</v>
      </c>
      <c r="C437" s="432"/>
      <c r="D437" s="433" t="s">
        <v>5394</v>
      </c>
      <c r="E437" s="434" t="s">
        <v>5395</v>
      </c>
      <c r="F437" s="435">
        <v>36577.0</v>
      </c>
      <c r="G437" s="52" t="s">
        <v>2021</v>
      </c>
      <c r="H437" s="399" t="s">
        <v>1618</v>
      </c>
      <c r="I437" s="424" t="s">
        <v>5396</v>
      </c>
      <c r="J437" s="44" t="s">
        <v>1620</v>
      </c>
      <c r="K437" s="413" t="s">
        <v>397</v>
      </c>
      <c r="L437" s="413"/>
      <c r="M437" s="413"/>
      <c r="P437" s="413"/>
      <c r="Q437" s="413"/>
      <c r="R437" s="413"/>
      <c r="S437" s="413"/>
      <c r="T437" s="413"/>
      <c r="U437" s="413"/>
      <c r="V437" s="413"/>
      <c r="W437" s="413"/>
      <c r="X437" s="52"/>
      <c r="Y437" s="413"/>
      <c r="Z437" s="52">
        <f>DATEDIF(F437,TODAY(),"Y")</f>
        <v>23</v>
      </c>
      <c r="AA437" s="413"/>
      <c r="AB437" s="403"/>
      <c r="AC437" s="52"/>
      <c r="AD437" s="52"/>
      <c r="AE437" s="52"/>
      <c r="AF437" s="52"/>
      <c r="AG437" s="52"/>
      <c r="AH437" s="52"/>
      <c r="AI437" s="52"/>
      <c r="AJ437" s="46" t="b">
        <v>0</v>
      </c>
      <c r="AK437" s="436"/>
      <c r="AL437" s="436"/>
      <c r="AM437" s="46" t="b">
        <v>0</v>
      </c>
      <c r="AN437" s="401" t="s">
        <v>2587</v>
      </c>
    </row>
    <row r="438">
      <c r="A438" s="437"/>
      <c r="B438" s="17" t="s">
        <v>391</v>
      </c>
      <c r="C438" s="438">
        <v>44370.679610011575</v>
      </c>
      <c r="D438" s="17" t="s">
        <v>2850</v>
      </c>
      <c r="E438" s="17" t="s">
        <v>2851</v>
      </c>
      <c r="F438" s="439">
        <v>31197.0</v>
      </c>
      <c r="G438" s="17" t="s">
        <v>1678</v>
      </c>
      <c r="H438" s="399" t="s">
        <v>1618</v>
      </c>
      <c r="I438" s="17" t="s">
        <v>2852</v>
      </c>
      <c r="J438" s="17" t="s">
        <v>2853</v>
      </c>
      <c r="K438" s="404" t="s">
        <v>2854</v>
      </c>
      <c r="L438" s="404" t="s">
        <v>160</v>
      </c>
      <c r="M438" s="404" t="s">
        <v>1668</v>
      </c>
      <c r="P438" s="17" t="s">
        <v>2855</v>
      </c>
      <c r="Q438" s="17" t="s">
        <v>2856</v>
      </c>
      <c r="R438" s="17" t="s">
        <v>2857</v>
      </c>
      <c r="S438" s="440" t="s">
        <v>2858</v>
      </c>
      <c r="T438" s="17" t="s">
        <v>1661</v>
      </c>
      <c r="U438" s="17" t="s">
        <v>2264</v>
      </c>
      <c r="V438" s="17" t="s">
        <v>2859</v>
      </c>
      <c r="W438" s="17" t="s">
        <v>1803</v>
      </c>
      <c r="X438" s="17" t="s">
        <v>2860</v>
      </c>
      <c r="Y438" s="404" t="s">
        <v>1805</v>
      </c>
      <c r="Z438" s="17">
        <v>36.0</v>
      </c>
      <c r="AA438" s="404"/>
      <c r="AB438" s="404" t="s">
        <v>5638</v>
      </c>
      <c r="AC438" s="441"/>
      <c r="AD438" s="441"/>
      <c r="AE438" s="441"/>
      <c r="AF438" s="441"/>
      <c r="AG438" s="442"/>
      <c r="AH438" s="17"/>
      <c r="AI438" s="441" t="b">
        <v>0</v>
      </c>
      <c r="AJ438" s="46" t="b">
        <v>0</v>
      </c>
      <c r="AK438" s="441" t="b">
        <v>0</v>
      </c>
      <c r="AL438" s="441" t="b">
        <v>0</v>
      </c>
      <c r="AM438" s="46" t="b">
        <v>0</v>
      </c>
      <c r="AN438" s="401" t="s">
        <v>2587</v>
      </c>
    </row>
    <row r="439">
      <c r="A439" s="443"/>
      <c r="B439" s="53">
        <v>4.0242256E7</v>
      </c>
      <c r="C439" s="444"/>
      <c r="D439" s="445" t="s">
        <v>5639</v>
      </c>
      <c r="E439" s="446" t="s">
        <v>5640</v>
      </c>
      <c r="F439" s="447">
        <v>35513.0</v>
      </c>
      <c r="G439" s="53" t="s">
        <v>391</v>
      </c>
      <c r="H439" s="448" t="s">
        <v>5641</v>
      </c>
      <c r="I439" s="55">
        <v>1.124577716E9</v>
      </c>
      <c r="J439" s="57" t="s">
        <v>5642</v>
      </c>
      <c r="K439" s="55" t="s">
        <v>393</v>
      </c>
      <c r="L439" s="449" t="s">
        <v>5643</v>
      </c>
      <c r="M439" s="55" t="s">
        <v>5644</v>
      </c>
      <c r="P439" s="450"/>
      <c r="Q439" s="449">
        <v>44175.0</v>
      </c>
      <c r="R439" s="451">
        <f t="shared" ref="R439:R441" si="57">DATE(YEAR(Q439),MONTH(Q439)+1,DAY(Q439)+15)</f>
        <v>44221</v>
      </c>
      <c r="S439" s="452">
        <f t="shared" ref="S439:S441" si="58">DATE(YEAR(Q439),MONTH(Q439)+3,DAY(Q439))</f>
        <v>44265</v>
      </c>
      <c r="T439" s="413" t="b">
        <v>1</v>
      </c>
      <c r="U439" s="403" t="b">
        <v>1</v>
      </c>
      <c r="V439" s="453" t="s">
        <v>5645</v>
      </c>
      <c r="W439" s="453" t="s">
        <v>5646</v>
      </c>
      <c r="X439" s="453" t="s">
        <v>5647</v>
      </c>
      <c r="Y439" s="55" t="s">
        <v>5648</v>
      </c>
      <c r="Z439" s="454">
        <v>26.0</v>
      </c>
      <c r="AA439" s="57" t="s">
        <v>5649</v>
      </c>
      <c r="AB439" s="413"/>
      <c r="AC439" s="413"/>
      <c r="AD439" s="413"/>
      <c r="AE439" s="413"/>
      <c r="AF439" s="413"/>
      <c r="AG439" s="413"/>
      <c r="AH439" s="413"/>
      <c r="AI439" s="413"/>
      <c r="AJ439" s="413"/>
      <c r="AK439" s="441" t="b">
        <v>0</v>
      </c>
      <c r="AL439" s="441" t="b">
        <v>0</v>
      </c>
      <c r="AM439" s="46" t="b">
        <v>0</v>
      </c>
      <c r="AN439" s="413"/>
    </row>
    <row r="440">
      <c r="A440" s="455"/>
      <c r="B440" s="56">
        <v>4.1472723E7</v>
      </c>
      <c r="C440" s="456"/>
      <c r="D440" s="457" t="s">
        <v>5650</v>
      </c>
      <c r="E440" s="458" t="s">
        <v>5651</v>
      </c>
      <c r="F440" s="459">
        <v>36040.0</v>
      </c>
      <c r="G440" s="52" t="s">
        <v>391</v>
      </c>
      <c r="H440" s="434" t="s">
        <v>5652</v>
      </c>
      <c r="I440" s="57">
        <v>1.137661007E9</v>
      </c>
      <c r="J440" s="55" t="s">
        <v>5653</v>
      </c>
      <c r="K440" s="57" t="s">
        <v>395</v>
      </c>
      <c r="L440" s="460" t="s">
        <v>5654</v>
      </c>
      <c r="M440" s="55" t="s">
        <v>5655</v>
      </c>
      <c r="P440" s="450" t="s">
        <v>5656</v>
      </c>
      <c r="Q440" s="449">
        <v>44036.0</v>
      </c>
      <c r="R440" s="451">
        <f t="shared" si="57"/>
        <v>44082</v>
      </c>
      <c r="S440" s="452">
        <f t="shared" si="58"/>
        <v>44128</v>
      </c>
      <c r="T440" s="403" t="b">
        <v>0</v>
      </c>
      <c r="U440" s="403" t="b">
        <v>0</v>
      </c>
      <c r="V440" s="453" t="s">
        <v>5657</v>
      </c>
      <c r="W440" s="461" t="s">
        <v>5658</v>
      </c>
      <c r="X440" s="462"/>
      <c r="Y440" s="55" t="s">
        <v>5659</v>
      </c>
      <c r="Z440" s="463">
        <v>24.0</v>
      </c>
      <c r="AA440" s="57" t="s">
        <v>5649</v>
      </c>
      <c r="AB440" s="413"/>
      <c r="AC440" s="413"/>
      <c r="AD440" s="413"/>
      <c r="AE440" s="413"/>
      <c r="AF440" s="413"/>
      <c r="AG440" s="413"/>
      <c r="AH440" s="413"/>
      <c r="AI440" s="413"/>
      <c r="AJ440" s="413"/>
      <c r="AK440" s="441" t="b">
        <v>0</v>
      </c>
      <c r="AL440" s="441" t="b">
        <v>0</v>
      </c>
      <c r="AM440" s="46" t="b">
        <v>0</v>
      </c>
      <c r="AN440" s="464"/>
    </row>
    <row r="441">
      <c r="A441" s="455"/>
      <c r="B441" s="56">
        <v>3.862518E7</v>
      </c>
      <c r="C441" s="444">
        <v>44222.45395844907</v>
      </c>
      <c r="D441" s="457" t="s">
        <v>5660</v>
      </c>
      <c r="E441" s="458" t="s">
        <v>5661</v>
      </c>
      <c r="F441" s="459">
        <v>34668.0</v>
      </c>
      <c r="G441" s="52" t="s">
        <v>391</v>
      </c>
      <c r="H441" s="434" t="s">
        <v>5662</v>
      </c>
      <c r="I441" s="57">
        <v>1.169061182E9</v>
      </c>
      <c r="J441" s="55" t="s">
        <v>5663</v>
      </c>
      <c r="K441" s="57" t="s">
        <v>397</v>
      </c>
      <c r="L441" s="460" t="s">
        <v>5563</v>
      </c>
      <c r="M441" s="55" t="s">
        <v>5664</v>
      </c>
      <c r="P441" s="450"/>
      <c r="Q441" s="449">
        <v>44224.0</v>
      </c>
      <c r="R441" s="451">
        <f t="shared" si="57"/>
        <v>44270</v>
      </c>
      <c r="S441" s="452">
        <f t="shared" si="58"/>
        <v>44314</v>
      </c>
      <c r="T441" s="403" t="b">
        <v>1</v>
      </c>
      <c r="U441" s="403" t="b">
        <v>1</v>
      </c>
      <c r="V441" s="453" t="s">
        <v>5665</v>
      </c>
      <c r="W441" s="461" t="s">
        <v>5666</v>
      </c>
      <c r="X441" s="453" t="s">
        <v>5667</v>
      </c>
      <c r="Y441" s="55" t="s">
        <v>5668</v>
      </c>
      <c r="Z441" s="463">
        <v>28.0</v>
      </c>
      <c r="AA441" s="57" t="s">
        <v>5649</v>
      </c>
      <c r="AB441" s="413"/>
      <c r="AC441" s="413"/>
      <c r="AD441" s="413"/>
      <c r="AE441" s="413"/>
      <c r="AF441" s="413"/>
      <c r="AG441" s="413"/>
      <c r="AH441" s="413"/>
      <c r="AI441" s="413"/>
      <c r="AJ441" s="413"/>
      <c r="AK441" s="441" t="b">
        <v>0</v>
      </c>
      <c r="AL441" s="441" t="b">
        <v>0</v>
      </c>
      <c r="AM441" s="46" t="b">
        <v>0</v>
      </c>
      <c r="AN441" s="464"/>
    </row>
    <row r="442">
      <c r="A442" s="465"/>
      <c r="B442" s="58">
        <v>2.6588286E7</v>
      </c>
      <c r="C442" s="444">
        <v>44348.42060006944</v>
      </c>
      <c r="D442" s="403" t="s">
        <v>2545</v>
      </c>
      <c r="E442" s="403" t="s">
        <v>2546</v>
      </c>
      <c r="F442" s="466">
        <v>28615.0</v>
      </c>
      <c r="G442" s="436" t="s">
        <v>391</v>
      </c>
      <c r="H442" s="403" t="s">
        <v>2547</v>
      </c>
      <c r="I442" s="403">
        <v>1.154596623E9</v>
      </c>
      <c r="J442" s="403" t="s">
        <v>1620</v>
      </c>
      <c r="K442" s="403" t="s">
        <v>1877</v>
      </c>
      <c r="L442" s="403" t="s">
        <v>1622</v>
      </c>
      <c r="M442" s="403" t="s">
        <v>2548</v>
      </c>
      <c r="P442" s="413" t="s">
        <v>59</v>
      </c>
      <c r="Q442" s="413" t="s">
        <v>2549</v>
      </c>
      <c r="R442" s="413" t="s">
        <v>1651</v>
      </c>
      <c r="S442" s="413" t="s">
        <v>2525</v>
      </c>
      <c r="T442" s="467" t="s">
        <v>2550</v>
      </c>
      <c r="U442" s="403" t="s">
        <v>1661</v>
      </c>
      <c r="V442" s="403" t="s">
        <v>1662</v>
      </c>
      <c r="W442" s="403" t="s">
        <v>2551</v>
      </c>
      <c r="X442" s="403" t="s">
        <v>1790</v>
      </c>
      <c r="Y442" s="403">
        <v>1.162119027E9</v>
      </c>
      <c r="Z442" s="468">
        <v>43.0</v>
      </c>
      <c r="AA442" s="403" t="s">
        <v>2552</v>
      </c>
      <c r="AB442" s="403" t="s">
        <v>2517</v>
      </c>
      <c r="AC442" s="403"/>
      <c r="AD442" s="403"/>
      <c r="AE442" s="403" t="s">
        <v>1640</v>
      </c>
      <c r="AF442" s="403"/>
      <c r="AG442" s="469">
        <v>44216.0</v>
      </c>
      <c r="AH442" s="469">
        <v>44355.0</v>
      </c>
      <c r="AI442" s="470">
        <f>DATE(YEAR(AH442),MONTH(AH442)+1,DAY(AH442)+15)</f>
        <v>44400</v>
      </c>
      <c r="AJ442" s="471">
        <f>DATE(YEAR(AH442),MONTH(AH442)+3,DAY(AH442))</f>
        <v>44447</v>
      </c>
      <c r="AK442" s="441" t="b">
        <v>0</v>
      </c>
      <c r="AL442" s="441" t="b">
        <v>0</v>
      </c>
      <c r="AM442" s="46" t="b">
        <v>0</v>
      </c>
      <c r="AN442" s="403"/>
    </row>
    <row r="443">
      <c r="A443" s="88"/>
      <c r="B443" s="59">
        <v>4.2689528E7</v>
      </c>
      <c r="C443" s="444"/>
      <c r="D443" s="413" t="s">
        <v>2563</v>
      </c>
      <c r="E443" s="472" t="s">
        <v>5669</v>
      </c>
      <c r="F443" s="466">
        <v>36671.0</v>
      </c>
      <c r="G443" s="52" t="s">
        <v>2021</v>
      </c>
      <c r="H443" s="413" t="s">
        <v>5670</v>
      </c>
      <c r="I443" s="413">
        <v>1.125403975E9</v>
      </c>
      <c r="J443" s="413"/>
      <c r="K443" s="413" t="s">
        <v>5671</v>
      </c>
      <c r="L443" s="413"/>
      <c r="M443" s="413"/>
      <c r="P443" s="413"/>
      <c r="Q443" s="413"/>
      <c r="R443" s="413"/>
      <c r="S443" s="413"/>
      <c r="T443" s="413"/>
      <c r="U443" s="413"/>
      <c r="V443" s="413"/>
      <c r="W443" s="413"/>
      <c r="X443" s="413"/>
      <c r="Y443" s="413"/>
      <c r="Z443" s="473">
        <v>20.0</v>
      </c>
      <c r="AA443" s="413"/>
      <c r="AB443" s="413"/>
      <c r="AC443" s="413"/>
      <c r="AD443" s="413"/>
      <c r="AE443" s="413"/>
      <c r="AF443" s="469"/>
      <c r="AG443" s="469"/>
      <c r="AH443" s="469"/>
      <c r="AI443" s="464"/>
      <c r="AJ443" s="413"/>
      <c r="AK443" s="441" t="b">
        <v>0</v>
      </c>
      <c r="AL443" s="441" t="b">
        <v>0</v>
      </c>
      <c r="AM443" s="46" t="b">
        <v>0</v>
      </c>
      <c r="AN443" s="464"/>
    </row>
    <row r="444">
      <c r="A444" s="465"/>
      <c r="B444" s="58">
        <v>4.3385038E7</v>
      </c>
      <c r="C444" s="444"/>
      <c r="D444" s="403" t="s">
        <v>5672</v>
      </c>
      <c r="E444" s="472" t="s">
        <v>5673</v>
      </c>
      <c r="F444" s="466">
        <v>36899.0</v>
      </c>
      <c r="G444" s="436" t="s">
        <v>391</v>
      </c>
      <c r="H444" s="403" t="s">
        <v>5674</v>
      </c>
      <c r="I444" s="403">
        <v>1.168873628E9</v>
      </c>
      <c r="J444" s="403"/>
      <c r="K444" s="403" t="s">
        <v>5675</v>
      </c>
      <c r="L444" s="403"/>
      <c r="M444" s="403"/>
      <c r="P444" s="403"/>
      <c r="Q444" s="403"/>
      <c r="R444" s="413"/>
      <c r="S444" s="403"/>
      <c r="T444" s="403"/>
      <c r="U444" s="403"/>
      <c r="V444" s="403"/>
      <c r="W444" s="403"/>
      <c r="X444" s="403"/>
      <c r="Y444" s="403"/>
      <c r="Z444" s="468">
        <v>20.0</v>
      </c>
      <c r="AA444" s="403"/>
      <c r="AB444" s="413"/>
      <c r="AC444" s="413"/>
      <c r="AD444" s="413"/>
      <c r="AE444" s="413"/>
      <c r="AF444" s="469"/>
      <c r="AG444" s="469"/>
      <c r="AH444" s="469"/>
      <c r="AI444" s="464"/>
      <c r="AJ444" s="424"/>
      <c r="AK444" s="441" t="b">
        <v>0</v>
      </c>
      <c r="AL444" s="441" t="b">
        <v>0</v>
      </c>
      <c r="AM444" s="46" t="b">
        <v>0</v>
      </c>
      <c r="AN444" s="403"/>
    </row>
    <row r="445">
      <c r="A445" s="88"/>
      <c r="B445" s="59">
        <v>4.075975E7</v>
      </c>
      <c r="C445" s="456"/>
      <c r="D445" s="413" t="s">
        <v>5676</v>
      </c>
      <c r="E445" s="464" t="s">
        <v>5677</v>
      </c>
      <c r="F445" s="474">
        <v>35744.0</v>
      </c>
      <c r="G445" s="52" t="s">
        <v>391</v>
      </c>
      <c r="H445" s="413" t="s">
        <v>5678</v>
      </c>
      <c r="I445" s="413">
        <v>5.42234540358E11</v>
      </c>
      <c r="J445" s="413"/>
      <c r="K445" s="413" t="s">
        <v>5679</v>
      </c>
      <c r="L445" s="413"/>
      <c r="M445" s="413"/>
      <c r="P445" s="413"/>
      <c r="Q445" s="413"/>
      <c r="R445" s="413"/>
      <c r="S445" s="413"/>
      <c r="T445" s="413"/>
      <c r="U445" s="413"/>
      <c r="V445" s="413"/>
      <c r="W445" s="413"/>
      <c r="X445" s="413"/>
      <c r="Y445" s="413"/>
      <c r="Z445" s="473">
        <v>22.0</v>
      </c>
      <c r="AA445" s="413"/>
      <c r="AB445" s="413"/>
      <c r="AC445" s="413"/>
      <c r="AD445" s="413"/>
      <c r="AE445" s="413"/>
      <c r="AF445" s="413"/>
      <c r="AG445" s="413"/>
      <c r="AH445" s="413"/>
      <c r="AI445" s="413"/>
      <c r="AJ445" s="413"/>
      <c r="AK445" s="441" t="b">
        <v>0</v>
      </c>
      <c r="AL445" s="441" t="b">
        <v>0</v>
      </c>
      <c r="AM445" s="46" t="b">
        <v>0</v>
      </c>
      <c r="AN445" s="464"/>
    </row>
    <row r="446">
      <c r="A446" s="88"/>
      <c r="B446" s="59">
        <v>3.7246954E7</v>
      </c>
      <c r="C446" s="456"/>
      <c r="D446" s="413" t="s">
        <v>5680</v>
      </c>
      <c r="E446" s="464" t="s">
        <v>5681</v>
      </c>
      <c r="F446" s="474">
        <v>33988.0</v>
      </c>
      <c r="G446" s="52" t="s">
        <v>391</v>
      </c>
      <c r="H446" s="413" t="s">
        <v>5682</v>
      </c>
      <c r="I446" s="413">
        <v>1.530602876E9</v>
      </c>
      <c r="J446" s="413"/>
      <c r="K446" s="413" t="s">
        <v>5683</v>
      </c>
      <c r="L446" s="413"/>
      <c r="M446" s="413"/>
      <c r="P446" s="413"/>
      <c r="Q446" s="413"/>
      <c r="R446" s="413"/>
      <c r="S446" s="413"/>
      <c r="T446" s="413"/>
      <c r="U446" s="413"/>
      <c r="V446" s="413"/>
      <c r="W446" s="413"/>
      <c r="X446" s="413"/>
      <c r="Y446" s="413"/>
      <c r="Z446" s="473">
        <v>27.0</v>
      </c>
      <c r="AA446" s="413"/>
      <c r="AB446" s="413"/>
      <c r="AC446" s="57"/>
      <c r="AD446" s="57"/>
      <c r="AE446" s="413"/>
      <c r="AF446" s="413"/>
      <c r="AG446" s="413"/>
      <c r="AH446" s="413"/>
      <c r="AI446" s="413"/>
      <c r="AJ446" s="413"/>
      <c r="AK446" s="441" t="b">
        <v>0</v>
      </c>
      <c r="AL446" s="441" t="b">
        <v>0</v>
      </c>
      <c r="AM446" s="46" t="b">
        <v>0</v>
      </c>
      <c r="AN446" s="464"/>
    </row>
    <row r="447">
      <c r="A447" s="88"/>
      <c r="B447" s="59">
        <v>2.9341634E7</v>
      </c>
      <c r="C447" s="456"/>
      <c r="D447" s="413" t="s">
        <v>5684</v>
      </c>
      <c r="E447" s="464" t="s">
        <v>5685</v>
      </c>
      <c r="F447" s="474">
        <v>30072.0</v>
      </c>
      <c r="G447" s="52" t="s">
        <v>391</v>
      </c>
      <c r="H447" s="413" t="s">
        <v>5686</v>
      </c>
      <c r="I447" s="475" t="s">
        <v>5687</v>
      </c>
      <c r="J447" s="413"/>
      <c r="K447" s="413" t="s">
        <v>5688</v>
      </c>
      <c r="L447" s="413"/>
      <c r="M447" s="413"/>
      <c r="P447" s="413"/>
      <c r="Q447" s="413"/>
      <c r="R447" s="413"/>
      <c r="S447" s="413"/>
      <c r="T447" s="413"/>
      <c r="U447" s="413"/>
      <c r="V447" s="413"/>
      <c r="W447" s="413"/>
      <c r="X447" s="413"/>
      <c r="Y447" s="413"/>
      <c r="Z447" s="473">
        <v>38.0</v>
      </c>
      <c r="AA447" s="413"/>
      <c r="AB447" s="413"/>
      <c r="AC447" s="413"/>
      <c r="AD447" s="413"/>
      <c r="AE447" s="413"/>
      <c r="AF447" s="413"/>
      <c r="AG447" s="413"/>
      <c r="AH447" s="413"/>
      <c r="AI447" s="413"/>
      <c r="AJ447" s="413"/>
      <c r="AK447" s="441" t="b">
        <v>0</v>
      </c>
      <c r="AL447" s="441" t="b">
        <v>0</v>
      </c>
      <c r="AM447" s="46" t="b">
        <v>0</v>
      </c>
      <c r="AN447" s="464"/>
    </row>
    <row r="448">
      <c r="A448" s="88"/>
      <c r="B448" s="59">
        <v>4.2360969E7</v>
      </c>
      <c r="C448" s="456"/>
      <c r="D448" s="413" t="s">
        <v>5689</v>
      </c>
      <c r="E448" s="464" t="s">
        <v>5690</v>
      </c>
      <c r="F448" s="474">
        <v>36600.0</v>
      </c>
      <c r="G448" s="52" t="s">
        <v>391</v>
      </c>
      <c r="H448" s="413" t="s">
        <v>5691</v>
      </c>
      <c r="I448" s="413">
        <v>1.560556766E9</v>
      </c>
      <c r="J448" s="413"/>
      <c r="K448" s="476" t="s">
        <v>5692</v>
      </c>
      <c r="L448" s="413"/>
      <c r="M448" s="413"/>
      <c r="P448" s="413"/>
      <c r="Q448" s="413"/>
      <c r="R448" s="413"/>
      <c r="S448" s="413"/>
      <c r="T448" s="413"/>
      <c r="U448" s="413"/>
      <c r="V448" s="413"/>
      <c r="W448" s="413"/>
      <c r="X448" s="413"/>
      <c r="Y448" s="413"/>
      <c r="Z448" s="473">
        <v>20.0</v>
      </c>
      <c r="AA448" s="413"/>
      <c r="AB448" s="413"/>
      <c r="AC448" s="413"/>
      <c r="AD448" s="413"/>
      <c r="AE448" s="413"/>
      <c r="AF448" s="413"/>
      <c r="AG448" s="413"/>
      <c r="AH448" s="413"/>
      <c r="AI448" s="413"/>
      <c r="AJ448" s="413"/>
      <c r="AK448" s="441" t="b">
        <v>0</v>
      </c>
      <c r="AL448" s="441" t="b">
        <v>0</v>
      </c>
      <c r="AM448" s="46" t="b">
        <v>0</v>
      </c>
      <c r="AN448" s="464"/>
    </row>
    <row r="449">
      <c r="A449" s="88"/>
      <c r="B449" s="59">
        <v>4.2054255E7</v>
      </c>
      <c r="C449" s="456"/>
      <c r="D449" s="413" t="s">
        <v>5693</v>
      </c>
      <c r="E449" s="464" t="s">
        <v>5694</v>
      </c>
      <c r="F449" s="474">
        <v>36445.0</v>
      </c>
      <c r="G449" s="52" t="s">
        <v>391</v>
      </c>
      <c r="H449" s="413" t="s">
        <v>5695</v>
      </c>
      <c r="I449" s="413">
        <v>1.135948025E9</v>
      </c>
      <c r="J449" s="413"/>
      <c r="K449" s="413" t="s">
        <v>5696</v>
      </c>
      <c r="L449" s="413"/>
      <c r="M449" s="413"/>
      <c r="P449" s="413"/>
      <c r="Q449" s="413"/>
      <c r="R449" s="413"/>
      <c r="S449" s="413"/>
      <c r="T449" s="413"/>
      <c r="U449" s="413"/>
      <c r="V449" s="413"/>
      <c r="W449" s="413"/>
      <c r="X449" s="413"/>
      <c r="Y449" s="413"/>
      <c r="Z449" s="473">
        <v>21.0</v>
      </c>
      <c r="AA449" s="413"/>
      <c r="AB449" s="413"/>
      <c r="AC449" s="413"/>
      <c r="AD449" s="413"/>
      <c r="AE449" s="413"/>
      <c r="AF449" s="413"/>
      <c r="AG449" s="413"/>
      <c r="AH449" s="413"/>
      <c r="AI449" s="413"/>
      <c r="AJ449" s="413"/>
      <c r="AK449" s="441" t="b">
        <v>0</v>
      </c>
      <c r="AL449" s="441" t="b">
        <v>0</v>
      </c>
      <c r="AM449" s="46" t="b">
        <v>0</v>
      </c>
      <c r="AN449" s="464"/>
    </row>
    <row r="450">
      <c r="A450" s="88"/>
      <c r="B450" s="59">
        <v>4.2660827E7</v>
      </c>
      <c r="C450" s="456"/>
      <c r="D450" s="413" t="s">
        <v>5697</v>
      </c>
      <c r="E450" s="464" t="s">
        <v>5698</v>
      </c>
      <c r="F450" s="474">
        <v>36687.0</v>
      </c>
      <c r="G450" s="52" t="s">
        <v>391</v>
      </c>
      <c r="H450" s="413" t="s">
        <v>5699</v>
      </c>
      <c r="I450" s="413">
        <v>1.136349469E9</v>
      </c>
      <c r="J450" s="413"/>
      <c r="K450" s="413" t="s">
        <v>5700</v>
      </c>
      <c r="L450" s="413"/>
      <c r="M450" s="413"/>
      <c r="P450" s="413"/>
      <c r="Q450" s="413"/>
      <c r="R450" s="413"/>
      <c r="S450" s="413"/>
      <c r="T450" s="413"/>
      <c r="U450" s="413"/>
      <c r="V450" s="413"/>
      <c r="W450" s="413"/>
      <c r="X450" s="413"/>
      <c r="Y450" s="413"/>
      <c r="Z450" s="473">
        <v>20.0</v>
      </c>
      <c r="AA450" s="413"/>
      <c r="AB450" s="413"/>
      <c r="AC450" s="413"/>
      <c r="AD450" s="413"/>
      <c r="AE450" s="413"/>
      <c r="AF450" s="413"/>
      <c r="AG450" s="413"/>
      <c r="AH450" s="413"/>
      <c r="AI450" s="413"/>
      <c r="AJ450" s="413"/>
      <c r="AK450" s="441" t="b">
        <v>0</v>
      </c>
      <c r="AL450" s="441" t="b">
        <v>0</v>
      </c>
      <c r="AM450" s="46" t="b">
        <v>0</v>
      </c>
      <c r="AN450" s="464"/>
    </row>
    <row r="451">
      <c r="A451" s="88"/>
      <c r="B451" s="59">
        <v>4.2148689E7</v>
      </c>
      <c r="C451" s="456"/>
      <c r="D451" s="413" t="s">
        <v>5701</v>
      </c>
      <c r="E451" s="464" t="s">
        <v>5702</v>
      </c>
      <c r="F451" s="474">
        <v>36413.0</v>
      </c>
      <c r="G451" s="52" t="s">
        <v>391</v>
      </c>
      <c r="H451" s="413" t="s">
        <v>5703</v>
      </c>
      <c r="I451" s="413">
        <v>1.156942652E9</v>
      </c>
      <c r="J451" s="413"/>
      <c r="K451" s="413" t="s">
        <v>5704</v>
      </c>
      <c r="L451" s="413"/>
      <c r="M451" s="413"/>
      <c r="P451" s="413"/>
      <c r="Q451" s="413"/>
      <c r="R451" s="413"/>
      <c r="S451" s="413"/>
      <c r="T451" s="413"/>
      <c r="U451" s="413"/>
      <c r="V451" s="413"/>
      <c r="W451" s="413"/>
      <c r="X451" s="413"/>
      <c r="Y451" s="413"/>
      <c r="Z451" s="473">
        <v>21.0</v>
      </c>
      <c r="AA451" s="413"/>
      <c r="AB451" s="413"/>
      <c r="AC451" s="57"/>
      <c r="AD451" s="57"/>
      <c r="AE451" s="413"/>
      <c r="AF451" s="413"/>
      <c r="AG451" s="413"/>
      <c r="AH451" s="413"/>
      <c r="AI451" s="413"/>
      <c r="AJ451" s="413"/>
      <c r="AK451" s="441" t="b">
        <v>0</v>
      </c>
      <c r="AL451" s="441" t="b">
        <v>0</v>
      </c>
      <c r="AM451" s="46" t="b">
        <v>0</v>
      </c>
      <c r="AN451" s="464"/>
    </row>
    <row r="452">
      <c r="A452" s="88"/>
      <c r="B452" s="59">
        <v>4.2155094E7</v>
      </c>
      <c r="C452" s="456"/>
      <c r="D452" s="413" t="s">
        <v>5705</v>
      </c>
      <c r="E452" s="464" t="s">
        <v>5706</v>
      </c>
      <c r="F452" s="474">
        <v>36344.0</v>
      </c>
      <c r="G452" s="52" t="s">
        <v>391</v>
      </c>
      <c r="H452" s="413" t="s">
        <v>5707</v>
      </c>
      <c r="I452" s="413">
        <v>2.304347151E9</v>
      </c>
      <c r="J452" s="413"/>
      <c r="K452" s="413" t="s">
        <v>5708</v>
      </c>
      <c r="L452" s="413"/>
      <c r="M452" s="413"/>
      <c r="P452" s="413"/>
      <c r="Q452" s="413"/>
      <c r="R452" s="413"/>
      <c r="S452" s="413"/>
      <c r="T452" s="413"/>
      <c r="U452" s="413"/>
      <c r="V452" s="413"/>
      <c r="W452" s="413"/>
      <c r="X452" s="413"/>
      <c r="Y452" s="413"/>
      <c r="Z452" s="473">
        <v>21.0</v>
      </c>
      <c r="AA452" s="413"/>
      <c r="AB452" s="413"/>
      <c r="AC452" s="413"/>
      <c r="AD452" s="413"/>
      <c r="AE452" s="413"/>
      <c r="AF452" s="413"/>
      <c r="AG452" s="413"/>
      <c r="AH452" s="413"/>
      <c r="AI452" s="413"/>
      <c r="AJ452" s="413"/>
      <c r="AK452" s="441" t="b">
        <v>0</v>
      </c>
      <c r="AL452" s="441" t="b">
        <v>0</v>
      </c>
      <c r="AM452" s="46" t="b">
        <v>0</v>
      </c>
      <c r="AN452" s="464"/>
    </row>
    <row r="453">
      <c r="A453" s="88"/>
      <c r="B453" s="59"/>
      <c r="C453" s="456"/>
      <c r="D453" s="413" t="s">
        <v>5709</v>
      </c>
      <c r="E453" s="464" t="s">
        <v>5710</v>
      </c>
      <c r="F453" s="474">
        <v>37133.0</v>
      </c>
      <c r="G453" s="27" t="s">
        <v>5711</v>
      </c>
      <c r="H453" s="413" t="s">
        <v>5712</v>
      </c>
      <c r="I453" s="413">
        <v>7.605620353E9</v>
      </c>
      <c r="J453" s="413"/>
      <c r="K453" s="476" t="s">
        <v>5713</v>
      </c>
      <c r="L453" s="413"/>
      <c r="M453" s="413"/>
      <c r="P453" s="413"/>
      <c r="Q453" s="413"/>
      <c r="R453" s="413"/>
      <c r="S453" s="413"/>
      <c r="T453" s="413"/>
      <c r="U453" s="413"/>
      <c r="V453" s="413"/>
      <c r="W453" s="413"/>
      <c r="X453" s="413"/>
      <c r="Y453" s="413"/>
      <c r="Z453" s="473">
        <v>20.0</v>
      </c>
      <c r="AA453" s="413"/>
      <c r="AB453" s="413"/>
      <c r="AC453" s="413"/>
      <c r="AD453" s="413"/>
      <c r="AE453" s="413"/>
      <c r="AF453" s="413"/>
      <c r="AG453" s="413"/>
      <c r="AH453" s="413"/>
      <c r="AI453" s="413"/>
      <c r="AJ453" s="413"/>
      <c r="AK453" s="441" t="b">
        <v>0</v>
      </c>
      <c r="AL453" s="441" t="b">
        <v>0</v>
      </c>
      <c r="AM453" s="46" t="b">
        <v>0</v>
      </c>
      <c r="AN453" s="464"/>
    </row>
    <row r="454">
      <c r="A454" s="88"/>
      <c r="B454" s="59">
        <v>3.6691364E7</v>
      </c>
      <c r="C454" s="456"/>
      <c r="D454" s="413" t="s">
        <v>5714</v>
      </c>
      <c r="E454" s="464" t="s">
        <v>5715</v>
      </c>
      <c r="F454" s="474">
        <v>33709.0</v>
      </c>
      <c r="G454" s="52" t="s">
        <v>391</v>
      </c>
      <c r="H454" s="413" t="s">
        <v>5716</v>
      </c>
      <c r="I454" s="413">
        <v>3.416018205E9</v>
      </c>
      <c r="J454" s="413"/>
      <c r="K454" s="413" t="s">
        <v>5717</v>
      </c>
      <c r="L454" s="413"/>
      <c r="M454" s="413"/>
      <c r="P454" s="413"/>
      <c r="Q454" s="413"/>
      <c r="R454" s="413"/>
      <c r="S454" s="413"/>
      <c r="T454" s="413"/>
      <c r="U454" s="413"/>
      <c r="V454" s="413"/>
      <c r="W454" s="413"/>
      <c r="X454" s="413"/>
      <c r="Y454" s="413"/>
      <c r="Z454" s="473">
        <v>28.0</v>
      </c>
      <c r="AA454" s="413"/>
      <c r="AB454" s="413"/>
      <c r="AC454" s="413"/>
      <c r="AD454" s="413"/>
      <c r="AE454" s="413"/>
      <c r="AF454" s="413"/>
      <c r="AG454" s="413"/>
      <c r="AH454" s="413"/>
      <c r="AI454" s="413"/>
      <c r="AJ454" s="413"/>
      <c r="AK454" s="441" t="b">
        <v>0</v>
      </c>
      <c r="AL454" s="441" t="b">
        <v>0</v>
      </c>
      <c r="AM454" s="46" t="b">
        <v>0</v>
      </c>
      <c r="AN454" s="464"/>
    </row>
    <row r="455">
      <c r="A455" s="88"/>
      <c r="B455" s="59">
        <v>3.7805279E7</v>
      </c>
      <c r="C455" s="456"/>
      <c r="D455" s="413" t="s">
        <v>5718</v>
      </c>
      <c r="E455" s="464" t="s">
        <v>5719</v>
      </c>
      <c r="F455" s="474">
        <v>34196.0</v>
      </c>
      <c r="G455" s="52" t="s">
        <v>391</v>
      </c>
      <c r="H455" s="413" t="s">
        <v>5720</v>
      </c>
      <c r="I455" s="413">
        <v>1.11561545988E11</v>
      </c>
      <c r="J455" s="413"/>
      <c r="K455" s="413" t="s">
        <v>5721</v>
      </c>
      <c r="L455" s="413"/>
      <c r="M455" s="413"/>
      <c r="P455" s="413"/>
      <c r="Q455" s="413"/>
      <c r="R455" s="413"/>
      <c r="S455" s="413"/>
      <c r="T455" s="413"/>
      <c r="U455" s="413"/>
      <c r="V455" s="413"/>
      <c r="W455" s="413"/>
      <c r="X455" s="413"/>
      <c r="Y455" s="413"/>
      <c r="Z455" s="473">
        <v>27.0</v>
      </c>
      <c r="AA455" s="413"/>
      <c r="AB455" s="413"/>
      <c r="AC455" s="57"/>
      <c r="AD455" s="57"/>
      <c r="AE455" s="413"/>
      <c r="AF455" s="413"/>
      <c r="AG455" s="413"/>
      <c r="AH455" s="413"/>
      <c r="AI455" s="413"/>
      <c r="AJ455" s="413"/>
      <c r="AK455" s="441" t="b">
        <v>0</v>
      </c>
      <c r="AL455" s="441" t="b">
        <v>0</v>
      </c>
      <c r="AM455" s="46" t="b">
        <v>0</v>
      </c>
      <c r="AN455" s="464"/>
    </row>
    <row r="456">
      <c r="A456" s="443"/>
      <c r="B456" s="61">
        <v>4.0127051E7</v>
      </c>
      <c r="C456" s="477"/>
      <c r="D456" s="403" t="s">
        <v>5722</v>
      </c>
      <c r="E456" s="448" t="s">
        <v>5723</v>
      </c>
      <c r="F456" s="478">
        <v>35397.0</v>
      </c>
      <c r="G456" s="53" t="s">
        <v>391</v>
      </c>
      <c r="H456" s="403" t="s">
        <v>5724</v>
      </c>
      <c r="I456" s="57">
        <v>1.138821719E9</v>
      </c>
      <c r="J456" s="403"/>
      <c r="K456" s="413" t="s">
        <v>5725</v>
      </c>
      <c r="L456" s="413"/>
      <c r="M456" s="413"/>
      <c r="P456" s="403"/>
      <c r="Q456" s="413"/>
      <c r="R456" s="413"/>
      <c r="S456" s="413"/>
      <c r="T456" s="413"/>
      <c r="U456" s="413"/>
      <c r="V456" s="413"/>
      <c r="W456" s="413"/>
      <c r="X456" s="413"/>
      <c r="Y456" s="413"/>
      <c r="Z456" s="479">
        <v>23.0</v>
      </c>
      <c r="AA456" s="413"/>
      <c r="AB456" s="413"/>
      <c r="AC456" s="413"/>
      <c r="AD456" s="413"/>
      <c r="AE456" s="413"/>
      <c r="AF456" s="413"/>
      <c r="AG456" s="413"/>
      <c r="AH456" s="413"/>
      <c r="AI456" s="413"/>
      <c r="AJ456" s="413"/>
      <c r="AK456" s="441" t="b">
        <v>0</v>
      </c>
      <c r="AL456" s="441" t="b">
        <v>0</v>
      </c>
      <c r="AM456" s="46" t="b">
        <v>0</v>
      </c>
      <c r="AN456" s="464"/>
    </row>
    <row r="457">
      <c r="A457" s="443"/>
      <c r="B457" s="61">
        <v>4.3021286E7</v>
      </c>
      <c r="C457" s="477"/>
      <c r="D457" s="403" t="s">
        <v>5726</v>
      </c>
      <c r="E457" s="448" t="s">
        <v>5727</v>
      </c>
      <c r="F457" s="478">
        <v>36811.0</v>
      </c>
      <c r="G457" s="436" t="s">
        <v>391</v>
      </c>
      <c r="H457" s="403" t="s">
        <v>5728</v>
      </c>
      <c r="I457" s="57">
        <v>1.126518354E9</v>
      </c>
      <c r="J457" s="403"/>
      <c r="K457" s="413" t="s">
        <v>5729</v>
      </c>
      <c r="L457" s="413"/>
      <c r="M457" s="413"/>
      <c r="P457" s="403"/>
      <c r="Q457" s="413"/>
      <c r="R457" s="413"/>
      <c r="S457" s="413"/>
      <c r="T457" s="413"/>
      <c r="U457" s="413"/>
      <c r="V457" s="413"/>
      <c r="W457" s="413"/>
      <c r="X457" s="413"/>
      <c r="Y457" s="413"/>
      <c r="Z457" s="479">
        <v>20.0</v>
      </c>
      <c r="AA457" s="413"/>
      <c r="AB457" s="413"/>
      <c r="AC457" s="413"/>
      <c r="AD457" s="413"/>
      <c r="AE457" s="413"/>
      <c r="AF457" s="413"/>
      <c r="AG457" s="413"/>
      <c r="AH457" s="413"/>
      <c r="AI457" s="413"/>
      <c r="AJ457" s="413"/>
      <c r="AK457" s="441" t="b">
        <v>0</v>
      </c>
      <c r="AL457" s="441" t="b">
        <v>0</v>
      </c>
      <c r="AM457" s="46" t="b">
        <v>0</v>
      </c>
      <c r="AN457" s="464"/>
    </row>
    <row r="458">
      <c r="A458" s="443"/>
      <c r="B458" s="61">
        <v>4.3627691E7</v>
      </c>
      <c r="C458" s="477"/>
      <c r="D458" s="403" t="s">
        <v>5730</v>
      </c>
      <c r="E458" s="448" t="s">
        <v>5731</v>
      </c>
      <c r="F458" s="478">
        <v>37232.0</v>
      </c>
      <c r="G458" s="436" t="s">
        <v>391</v>
      </c>
      <c r="H458" s="403" t="s">
        <v>5732</v>
      </c>
      <c r="I458" s="57">
        <v>9.1150603792E10</v>
      </c>
      <c r="J458" s="403"/>
      <c r="K458" s="413" t="s">
        <v>5733</v>
      </c>
      <c r="L458" s="413"/>
      <c r="M458" s="413"/>
      <c r="P458" s="403"/>
      <c r="Q458" s="413"/>
      <c r="R458" s="413"/>
      <c r="S458" s="413"/>
      <c r="T458" s="413"/>
      <c r="U458" s="413"/>
      <c r="V458" s="413"/>
      <c r="W458" s="413"/>
      <c r="X458" s="413"/>
      <c r="Y458" s="413"/>
      <c r="Z458" s="479">
        <v>18.0</v>
      </c>
      <c r="AA458" s="413"/>
      <c r="AB458" s="413"/>
      <c r="AC458" s="413"/>
      <c r="AD458" s="413"/>
      <c r="AE458" s="413"/>
      <c r="AF458" s="413"/>
      <c r="AG458" s="413"/>
      <c r="AH458" s="413"/>
      <c r="AI458" s="413"/>
      <c r="AJ458" s="413"/>
      <c r="AK458" s="441" t="b">
        <v>0</v>
      </c>
      <c r="AL458" s="441" t="b">
        <v>0</v>
      </c>
      <c r="AM458" s="46" t="b">
        <v>0</v>
      </c>
      <c r="AN458" s="464"/>
    </row>
    <row r="459">
      <c r="A459" s="455"/>
      <c r="B459" s="56">
        <v>4.053733E7</v>
      </c>
      <c r="C459" s="456"/>
      <c r="D459" s="413" t="s">
        <v>5734</v>
      </c>
      <c r="E459" s="480" t="s">
        <v>5735</v>
      </c>
      <c r="F459" s="478">
        <v>35633.0</v>
      </c>
      <c r="G459" s="52" t="s">
        <v>391</v>
      </c>
      <c r="H459" s="413" t="s">
        <v>5736</v>
      </c>
      <c r="I459" s="481" t="s">
        <v>5737</v>
      </c>
      <c r="J459" s="413"/>
      <c r="K459" s="413" t="s">
        <v>5738</v>
      </c>
      <c r="L459" s="413"/>
      <c r="M459" s="413"/>
      <c r="P459" s="413"/>
      <c r="Q459" s="413"/>
      <c r="R459" s="413"/>
      <c r="S459" s="413"/>
      <c r="T459" s="413"/>
      <c r="U459" s="413"/>
      <c r="V459" s="413"/>
      <c r="W459" s="413"/>
      <c r="X459" s="413"/>
      <c r="Y459" s="413"/>
      <c r="Z459" s="482">
        <v>23.0</v>
      </c>
      <c r="AA459" s="413"/>
      <c r="AB459" s="413"/>
      <c r="AC459" s="413"/>
      <c r="AD459" s="413"/>
      <c r="AE459" s="413"/>
      <c r="AF459" s="413"/>
      <c r="AG459" s="413"/>
      <c r="AH459" s="413"/>
      <c r="AI459" s="413"/>
      <c r="AJ459" s="413"/>
      <c r="AK459" s="441" t="b">
        <v>0</v>
      </c>
      <c r="AL459" s="441" t="b">
        <v>0</v>
      </c>
      <c r="AM459" s="46" t="b">
        <v>0</v>
      </c>
      <c r="AN459" s="464"/>
    </row>
    <row r="460">
      <c r="A460" s="465"/>
      <c r="B460" s="58">
        <v>3.982852E7</v>
      </c>
      <c r="C460" s="456"/>
      <c r="D460" s="413" t="s">
        <v>5739</v>
      </c>
      <c r="E460" s="464" t="s">
        <v>5740</v>
      </c>
      <c r="F460" s="474">
        <v>35292.0</v>
      </c>
      <c r="G460" s="52" t="s">
        <v>391</v>
      </c>
      <c r="H460" s="413" t="s">
        <v>5741</v>
      </c>
      <c r="I460" s="413">
        <v>1.526563038E9</v>
      </c>
      <c r="J460" s="403"/>
      <c r="K460" s="413" t="s">
        <v>5742</v>
      </c>
      <c r="L460" s="413"/>
      <c r="M460" s="413"/>
      <c r="P460" s="413"/>
      <c r="Q460" s="413"/>
      <c r="R460" s="413"/>
      <c r="S460" s="413"/>
      <c r="T460" s="413"/>
      <c r="U460" s="413"/>
      <c r="V460" s="413"/>
      <c r="W460" s="413"/>
      <c r="X460" s="413"/>
      <c r="Y460" s="413"/>
      <c r="Z460" s="473">
        <v>24.0</v>
      </c>
      <c r="AA460" s="413"/>
      <c r="AB460" s="413"/>
      <c r="AC460" s="413"/>
      <c r="AD460" s="413"/>
      <c r="AE460" s="413"/>
      <c r="AF460" s="413"/>
      <c r="AG460" s="413"/>
      <c r="AH460" s="413"/>
      <c r="AI460" s="413"/>
      <c r="AJ460" s="413"/>
      <c r="AK460" s="441" t="b">
        <v>0</v>
      </c>
      <c r="AL460" s="441" t="b">
        <v>0</v>
      </c>
      <c r="AM460" s="46" t="b">
        <v>0</v>
      </c>
      <c r="AN460" s="464"/>
    </row>
    <row r="461">
      <c r="A461" s="465"/>
      <c r="B461" s="58">
        <v>3.784135E7</v>
      </c>
      <c r="C461" s="477"/>
      <c r="D461" s="403" t="s">
        <v>5743</v>
      </c>
      <c r="E461" s="472" t="s">
        <v>5744</v>
      </c>
      <c r="F461" s="474">
        <v>34241.0</v>
      </c>
      <c r="G461" s="436" t="s">
        <v>391</v>
      </c>
      <c r="H461" s="403" t="s">
        <v>5745</v>
      </c>
      <c r="I461" s="413">
        <v>1.1402665E9</v>
      </c>
      <c r="J461" s="403"/>
      <c r="K461" s="413" t="s">
        <v>4211</v>
      </c>
      <c r="L461" s="413"/>
      <c r="M461" s="413"/>
      <c r="P461" s="413"/>
      <c r="Q461" s="413"/>
      <c r="R461" s="413"/>
      <c r="S461" s="413"/>
      <c r="T461" s="413"/>
      <c r="U461" s="413"/>
      <c r="V461" s="413"/>
      <c r="W461" s="413"/>
      <c r="X461" s="413"/>
      <c r="Y461" s="413"/>
      <c r="Z461" s="468">
        <v>27.0</v>
      </c>
      <c r="AA461" s="413"/>
      <c r="AB461" s="413"/>
      <c r="AC461" s="413"/>
      <c r="AD461" s="413"/>
      <c r="AE461" s="413"/>
      <c r="AF461" s="413"/>
      <c r="AG461" s="413"/>
      <c r="AH461" s="413"/>
      <c r="AI461" s="413"/>
      <c r="AJ461" s="413"/>
      <c r="AK461" s="441" t="b">
        <v>0</v>
      </c>
      <c r="AL461" s="441" t="b">
        <v>0</v>
      </c>
      <c r="AM461" s="46" t="b">
        <v>0</v>
      </c>
      <c r="AN461" s="464"/>
    </row>
    <row r="462">
      <c r="A462" s="88"/>
      <c r="B462" s="59">
        <v>4.215779E7</v>
      </c>
      <c r="C462" s="456"/>
      <c r="D462" s="476" t="s">
        <v>5746</v>
      </c>
      <c r="E462" s="434" t="s">
        <v>5747</v>
      </c>
      <c r="F462" s="466">
        <v>36467.0</v>
      </c>
      <c r="G462" s="52" t="s">
        <v>391</v>
      </c>
      <c r="H462" s="413" t="s">
        <v>5748</v>
      </c>
      <c r="I462" s="413">
        <v>2.236350324E9</v>
      </c>
      <c r="J462" s="413"/>
      <c r="K462" s="476" t="s">
        <v>5749</v>
      </c>
      <c r="L462" s="413"/>
      <c r="M462" s="413"/>
      <c r="P462" s="413"/>
      <c r="Q462" s="413"/>
      <c r="R462" s="413"/>
      <c r="S462" s="413"/>
      <c r="T462" s="413"/>
      <c r="U462" s="413"/>
      <c r="V462" s="413"/>
      <c r="W462" s="413"/>
      <c r="X462" s="413"/>
      <c r="Y462" s="413"/>
      <c r="Z462" s="473">
        <v>20.0</v>
      </c>
      <c r="AA462" s="413"/>
      <c r="AB462" s="413"/>
      <c r="AC462" s="413"/>
      <c r="AD462" s="413"/>
      <c r="AE462" s="413"/>
      <c r="AF462" s="413"/>
      <c r="AG462" s="413"/>
      <c r="AH462" s="413"/>
      <c r="AI462" s="413"/>
      <c r="AJ462" s="413"/>
      <c r="AK462" s="441" t="b">
        <v>0</v>
      </c>
      <c r="AL462" s="441" t="b">
        <v>0</v>
      </c>
      <c r="AM462" s="46" t="b">
        <v>0</v>
      </c>
      <c r="AN462" s="464"/>
    </row>
    <row r="463">
      <c r="A463" s="455"/>
      <c r="B463" s="56">
        <v>4.0829543E7</v>
      </c>
      <c r="C463" s="456"/>
      <c r="D463" s="57" t="s">
        <v>5750</v>
      </c>
      <c r="E463" s="480" t="s">
        <v>5751</v>
      </c>
      <c r="F463" s="483">
        <v>35771.0</v>
      </c>
      <c r="G463" s="52" t="s">
        <v>391</v>
      </c>
      <c r="H463" s="57" t="s">
        <v>5752</v>
      </c>
      <c r="I463" s="57">
        <v>1.127161637E9</v>
      </c>
      <c r="J463" s="413"/>
      <c r="K463" s="57" t="s">
        <v>5753</v>
      </c>
      <c r="L463" s="413"/>
      <c r="M463" s="413"/>
      <c r="P463" s="413"/>
      <c r="Q463" s="413"/>
      <c r="R463" s="413"/>
      <c r="S463" s="413"/>
      <c r="T463" s="413"/>
      <c r="U463" s="413"/>
      <c r="V463" s="413"/>
      <c r="W463" s="413"/>
      <c r="X463" s="413"/>
      <c r="Y463" s="413"/>
      <c r="Z463" s="482">
        <f>2020-1997</f>
        <v>23</v>
      </c>
      <c r="AA463" s="413"/>
      <c r="AB463" s="413"/>
      <c r="AC463" s="413"/>
      <c r="AD463" s="413"/>
      <c r="AE463" s="413"/>
      <c r="AF463" s="413"/>
      <c r="AG463" s="413"/>
      <c r="AH463" s="413"/>
      <c r="AI463" s="413"/>
      <c r="AJ463" s="413"/>
      <c r="AK463" s="441" t="b">
        <v>0</v>
      </c>
      <c r="AL463" s="441" t="b">
        <v>0</v>
      </c>
      <c r="AM463" s="46" t="b">
        <v>0</v>
      </c>
      <c r="AN463" s="464"/>
    </row>
    <row r="464">
      <c r="A464" s="88"/>
      <c r="B464" s="59">
        <v>3.9292021E7</v>
      </c>
      <c r="C464" s="477"/>
      <c r="D464" s="413" t="s">
        <v>5754</v>
      </c>
      <c r="E464" s="464" t="s">
        <v>5755</v>
      </c>
      <c r="F464" s="474">
        <v>35477.0</v>
      </c>
      <c r="G464" s="52" t="s">
        <v>391</v>
      </c>
      <c r="H464" s="413" t="s">
        <v>5756</v>
      </c>
      <c r="I464" s="413">
        <v>1.166894156E9</v>
      </c>
      <c r="J464" s="413"/>
      <c r="K464" s="413" t="s">
        <v>5757</v>
      </c>
      <c r="L464" s="413"/>
      <c r="M464" s="413"/>
      <c r="P464" s="413"/>
      <c r="Q464" s="413"/>
      <c r="R464" s="413"/>
      <c r="S464" s="413"/>
      <c r="T464" s="413"/>
      <c r="U464" s="413"/>
      <c r="V464" s="413"/>
      <c r="W464" s="413"/>
      <c r="X464" s="413"/>
      <c r="Y464" s="413"/>
      <c r="Z464" s="473">
        <v>24.0</v>
      </c>
      <c r="AA464" s="413"/>
      <c r="AB464" s="413"/>
      <c r="AC464" s="413"/>
      <c r="AD464" s="413"/>
      <c r="AE464" s="413"/>
      <c r="AF464" s="413"/>
      <c r="AG464" s="413"/>
      <c r="AH464" s="413"/>
      <c r="AI464" s="413"/>
      <c r="AJ464" s="413"/>
      <c r="AK464" s="441" t="b">
        <v>0</v>
      </c>
      <c r="AL464" s="441" t="b">
        <v>0</v>
      </c>
      <c r="AM464" s="46" t="b">
        <v>0</v>
      </c>
      <c r="AN464" s="464"/>
    </row>
    <row r="465">
      <c r="A465" s="88"/>
      <c r="B465" s="59">
        <v>4.3262084E7</v>
      </c>
      <c r="C465" s="456"/>
      <c r="D465" s="413" t="s">
        <v>5758</v>
      </c>
      <c r="E465" s="464" t="s">
        <v>5759</v>
      </c>
      <c r="F465" s="474">
        <v>36950.0</v>
      </c>
      <c r="G465" s="52" t="s">
        <v>391</v>
      </c>
      <c r="H465" s="413" t="s">
        <v>5760</v>
      </c>
      <c r="I465" s="413">
        <v>1.165970581E9</v>
      </c>
      <c r="J465" s="413"/>
      <c r="K465" s="413" t="s">
        <v>5761</v>
      </c>
      <c r="L465" s="413"/>
      <c r="M465" s="413"/>
      <c r="P465" s="413"/>
      <c r="Q465" s="413"/>
      <c r="R465" s="413"/>
      <c r="S465" s="413"/>
      <c r="T465" s="413"/>
      <c r="U465" s="413"/>
      <c r="V465" s="413"/>
      <c r="W465" s="413"/>
      <c r="X465" s="413"/>
      <c r="Y465" s="413"/>
      <c r="Z465" s="473">
        <v>19.0</v>
      </c>
      <c r="AA465" s="413"/>
      <c r="AB465" s="413"/>
      <c r="AC465" s="413"/>
      <c r="AD465" s="413"/>
      <c r="AE465" s="413"/>
      <c r="AF465" s="413"/>
      <c r="AG465" s="413"/>
      <c r="AH465" s="413"/>
      <c r="AI465" s="413"/>
      <c r="AJ465" s="413"/>
      <c r="AK465" s="441" t="b">
        <v>0</v>
      </c>
      <c r="AL465" s="441" t="b">
        <v>0</v>
      </c>
      <c r="AM465" s="46" t="b">
        <v>0</v>
      </c>
      <c r="AN465" s="464"/>
    </row>
    <row r="466">
      <c r="A466" s="88"/>
      <c r="B466" s="59">
        <v>3.7608401E7</v>
      </c>
      <c r="C466" s="456"/>
      <c r="D466" s="413" t="s">
        <v>5762</v>
      </c>
      <c r="E466" s="464" t="s">
        <v>5763</v>
      </c>
      <c r="F466" s="474">
        <v>34100.0</v>
      </c>
      <c r="G466" s="52" t="s">
        <v>391</v>
      </c>
      <c r="H466" s="413" t="s">
        <v>5764</v>
      </c>
      <c r="I466" s="413">
        <v>1.161803069E9</v>
      </c>
      <c r="J466" s="413"/>
      <c r="K466" s="413" t="s">
        <v>5765</v>
      </c>
      <c r="L466" s="413"/>
      <c r="M466" s="413"/>
      <c r="P466" s="413"/>
      <c r="Q466" s="413"/>
      <c r="R466" s="413"/>
      <c r="S466" s="413"/>
      <c r="T466" s="413"/>
      <c r="U466" s="413"/>
      <c r="V466" s="413"/>
      <c r="W466" s="413"/>
      <c r="X466" s="413"/>
      <c r="Y466" s="413"/>
      <c r="Z466" s="473">
        <v>27.0</v>
      </c>
      <c r="AA466" s="413"/>
      <c r="AB466" s="413"/>
      <c r="AC466" s="413"/>
      <c r="AD466" s="413"/>
      <c r="AE466" s="413"/>
      <c r="AF466" s="413"/>
      <c r="AG466" s="413"/>
      <c r="AH466" s="413"/>
      <c r="AI466" s="413"/>
      <c r="AJ466" s="413"/>
      <c r="AK466" s="441" t="b">
        <v>0</v>
      </c>
      <c r="AL466" s="441" t="b">
        <v>0</v>
      </c>
      <c r="AM466" s="46" t="b">
        <v>0</v>
      </c>
      <c r="AN466" s="464"/>
    </row>
    <row r="467">
      <c r="A467" s="88"/>
      <c r="B467" s="59">
        <v>3.7035459E7</v>
      </c>
      <c r="C467" s="456"/>
      <c r="D467" s="413" t="s">
        <v>5766</v>
      </c>
      <c r="E467" s="464" t="s">
        <v>5767</v>
      </c>
      <c r="F467" s="474">
        <v>33822.0</v>
      </c>
      <c r="G467" s="52" t="s">
        <v>391</v>
      </c>
      <c r="H467" s="413" t="s">
        <v>5768</v>
      </c>
      <c r="I467" s="413">
        <v>1.5652296E9</v>
      </c>
      <c r="J467" s="413"/>
      <c r="K467" s="476" t="s">
        <v>5769</v>
      </c>
      <c r="L467" s="413"/>
      <c r="M467" s="413"/>
      <c r="P467" s="413"/>
      <c r="Q467" s="413"/>
      <c r="R467" s="413"/>
      <c r="S467" s="413"/>
      <c r="T467" s="413"/>
      <c r="U467" s="413"/>
      <c r="V467" s="413"/>
      <c r="W467" s="413"/>
      <c r="X467" s="413"/>
      <c r="Y467" s="413"/>
      <c r="Z467" s="473">
        <v>28.0</v>
      </c>
      <c r="AA467" s="413"/>
      <c r="AB467" s="413"/>
      <c r="AC467" s="413"/>
      <c r="AD467" s="413"/>
      <c r="AE467" s="413"/>
      <c r="AF467" s="413"/>
      <c r="AG467" s="413"/>
      <c r="AH467" s="413"/>
      <c r="AI467" s="413"/>
      <c r="AJ467" s="413"/>
      <c r="AK467" s="441" t="b">
        <v>0</v>
      </c>
      <c r="AL467" s="441" t="b">
        <v>0</v>
      </c>
      <c r="AM467" s="46" t="b">
        <v>0</v>
      </c>
      <c r="AN467" s="464"/>
    </row>
    <row r="468">
      <c r="A468" s="88"/>
      <c r="B468" s="59">
        <v>4.0990019E7</v>
      </c>
      <c r="C468" s="456"/>
      <c r="D468" s="413" t="s">
        <v>5770</v>
      </c>
      <c r="E468" s="464" t="s">
        <v>5771</v>
      </c>
      <c r="F468" s="474">
        <v>35904.0</v>
      </c>
      <c r="G468" s="52" t="s">
        <v>391</v>
      </c>
      <c r="H468" s="413" t="s">
        <v>5772</v>
      </c>
      <c r="I468" s="413">
        <v>1.126522804E9</v>
      </c>
      <c r="J468" s="413"/>
      <c r="K468" s="413" t="s">
        <v>5773</v>
      </c>
      <c r="L468" s="413"/>
      <c r="M468" s="413"/>
      <c r="P468" s="413"/>
      <c r="Q468" s="413"/>
      <c r="R468" s="413"/>
      <c r="S468" s="413"/>
      <c r="T468" s="413"/>
      <c r="U468" s="413"/>
      <c r="V468" s="413"/>
      <c r="W468" s="413"/>
      <c r="X468" s="413"/>
      <c r="Y468" s="413"/>
      <c r="Z468" s="473">
        <v>23.0</v>
      </c>
      <c r="AA468" s="413"/>
      <c r="AB468" s="413"/>
      <c r="AC468" s="413"/>
      <c r="AD468" s="413"/>
      <c r="AE468" s="413"/>
      <c r="AF468" s="413"/>
      <c r="AG468" s="413"/>
      <c r="AH468" s="413"/>
      <c r="AI468" s="413"/>
      <c r="AJ468" s="413"/>
      <c r="AK468" s="441" t="b">
        <v>0</v>
      </c>
      <c r="AL468" s="441" t="b">
        <v>0</v>
      </c>
      <c r="AM468" s="46" t="b">
        <v>0</v>
      </c>
      <c r="AN468" s="464"/>
    </row>
    <row r="469">
      <c r="A469" s="88"/>
      <c r="B469" s="59">
        <v>4.0598027E7</v>
      </c>
      <c r="C469" s="456"/>
      <c r="D469" s="413" t="s">
        <v>5774</v>
      </c>
      <c r="E469" s="464" t="s">
        <v>5775</v>
      </c>
      <c r="F469" s="474">
        <v>35667.0</v>
      </c>
      <c r="G469" s="52" t="s">
        <v>391</v>
      </c>
      <c r="H469" s="413" t="s">
        <v>5776</v>
      </c>
      <c r="I469" s="413">
        <v>2.613027153E9</v>
      </c>
      <c r="J469" s="413"/>
      <c r="K469" s="413" t="s">
        <v>5777</v>
      </c>
      <c r="L469" s="413"/>
      <c r="M469" s="413"/>
      <c r="P469" s="413"/>
      <c r="Q469" s="413"/>
      <c r="R469" s="413"/>
      <c r="S469" s="413"/>
      <c r="T469" s="413"/>
      <c r="U469" s="413"/>
      <c r="V469" s="413"/>
      <c r="W469" s="413"/>
      <c r="X469" s="413"/>
      <c r="Y469" s="413"/>
      <c r="Z469" s="473">
        <v>23.0</v>
      </c>
      <c r="AA469" s="413"/>
      <c r="AB469" s="413"/>
      <c r="AC469" s="413"/>
      <c r="AD469" s="413"/>
      <c r="AE469" s="413"/>
      <c r="AF469" s="413"/>
      <c r="AG469" s="413"/>
      <c r="AH469" s="413"/>
      <c r="AI469" s="413"/>
      <c r="AJ469" s="413"/>
      <c r="AK469" s="441" t="b">
        <v>0</v>
      </c>
      <c r="AL469" s="441" t="b">
        <v>0</v>
      </c>
      <c r="AM469" s="46" t="b">
        <v>0</v>
      </c>
      <c r="AN469" s="464"/>
    </row>
    <row r="470">
      <c r="A470" s="88"/>
      <c r="B470" s="62" t="s">
        <v>423</v>
      </c>
      <c r="C470" s="432"/>
      <c r="D470" s="432" t="s">
        <v>5778</v>
      </c>
      <c r="E470" s="484" t="s">
        <v>5779</v>
      </c>
      <c r="F470" s="485">
        <v>33798.0</v>
      </c>
      <c r="G470" s="485"/>
      <c r="H470" s="486" t="s">
        <v>5780</v>
      </c>
      <c r="I470" s="486">
        <v>1.128075172E9</v>
      </c>
      <c r="J470" s="486"/>
      <c r="K470" s="486" t="s">
        <v>5781</v>
      </c>
      <c r="L470" s="486"/>
      <c r="M470" s="486"/>
      <c r="P470" s="486"/>
      <c r="Q470" s="486"/>
      <c r="R470" s="486"/>
      <c r="S470" s="486"/>
      <c r="T470" s="487"/>
      <c r="U470" s="487"/>
      <c r="V470" s="487"/>
      <c r="W470" s="487"/>
      <c r="X470" s="487"/>
      <c r="Y470" s="487"/>
      <c r="Z470" s="488">
        <f>DATEDIF(F470,TODAY(),"Y")</f>
        <v>31</v>
      </c>
      <c r="AA470" s="487"/>
      <c r="AB470" s="489"/>
      <c r="AC470" s="487"/>
      <c r="AD470" s="487"/>
      <c r="AE470" s="487"/>
      <c r="AF470" s="487"/>
      <c r="AG470" s="487"/>
      <c r="AH470" s="487"/>
      <c r="AI470" s="487"/>
      <c r="AJ470" s="487"/>
      <c r="AK470" s="441" t="b">
        <v>0</v>
      </c>
      <c r="AL470" s="441" t="b">
        <v>0</v>
      </c>
      <c r="AM470" s="46" t="b">
        <v>0</v>
      </c>
      <c r="AN470" s="490"/>
    </row>
    <row r="471">
      <c r="A471" s="455"/>
      <c r="B471" s="56">
        <v>4.2101596E7</v>
      </c>
      <c r="C471" s="456"/>
      <c r="D471" s="413" t="s">
        <v>5782</v>
      </c>
      <c r="E471" s="434" t="s">
        <v>5783</v>
      </c>
      <c r="F471" s="435">
        <v>36370.0</v>
      </c>
      <c r="G471" s="491" t="s">
        <v>391</v>
      </c>
      <c r="H471" s="57" t="s">
        <v>5784</v>
      </c>
      <c r="I471" s="57">
        <v>1.159443406E9</v>
      </c>
      <c r="J471" s="413"/>
      <c r="K471" s="57" t="s">
        <v>5785</v>
      </c>
      <c r="L471" s="413"/>
      <c r="M471" s="413"/>
      <c r="P471" s="413"/>
      <c r="Q471" s="57"/>
      <c r="R471" s="413"/>
      <c r="S471" s="403"/>
      <c r="T471" s="403"/>
      <c r="U471" s="403"/>
      <c r="V471" s="403"/>
      <c r="W471" s="403"/>
      <c r="X471" s="403"/>
      <c r="Y471" s="403"/>
      <c r="Z471" s="482">
        <v>20.0</v>
      </c>
      <c r="AA471" s="403"/>
      <c r="AB471" s="403"/>
      <c r="AC471" s="403"/>
      <c r="AD471" s="403"/>
      <c r="AE471" s="403"/>
      <c r="AF471" s="403"/>
      <c r="AG471" s="403"/>
      <c r="AH471" s="403"/>
      <c r="AI471" s="403"/>
      <c r="AJ471" s="403"/>
      <c r="AK471" s="441" t="b">
        <v>0</v>
      </c>
      <c r="AL471" s="441" t="b">
        <v>0</v>
      </c>
      <c r="AM471" s="46" t="b">
        <v>0</v>
      </c>
      <c r="AN471" s="464"/>
    </row>
    <row r="472">
      <c r="A472" s="88"/>
      <c r="B472" s="59">
        <v>4.12537E7</v>
      </c>
      <c r="C472" s="456"/>
      <c r="D472" s="57" t="s">
        <v>5786</v>
      </c>
      <c r="E472" s="434" t="s">
        <v>5787</v>
      </c>
      <c r="F472" s="435">
        <v>36166.0</v>
      </c>
      <c r="G472" s="52"/>
      <c r="H472" s="413"/>
      <c r="I472" s="413">
        <v>2.966407798E9</v>
      </c>
      <c r="J472" s="413"/>
      <c r="K472" s="413" t="s">
        <v>5788</v>
      </c>
      <c r="L472" s="413"/>
      <c r="M472" s="413"/>
      <c r="P472" s="413"/>
      <c r="Q472" s="413"/>
      <c r="R472" s="413"/>
      <c r="S472" s="469"/>
      <c r="T472" s="470"/>
      <c r="U472" s="470"/>
      <c r="V472" s="470"/>
      <c r="W472" s="470"/>
      <c r="X472" s="470"/>
      <c r="Y472" s="470"/>
      <c r="Z472" s="473">
        <f t="shared" ref="Z472:Z478" si="59">DATEDIF(F472,TODAY(),"Y")</f>
        <v>24</v>
      </c>
      <c r="AA472" s="470"/>
      <c r="AB472" s="492"/>
      <c r="AC472" s="470"/>
      <c r="AD472" s="470"/>
      <c r="AE472" s="470"/>
      <c r="AF472" s="470"/>
      <c r="AG472" s="470"/>
      <c r="AH472" s="470"/>
      <c r="AI472" s="470"/>
      <c r="AJ472" s="470"/>
      <c r="AK472" s="441" t="b">
        <v>0</v>
      </c>
      <c r="AL472" s="441" t="b">
        <v>0</v>
      </c>
      <c r="AM472" s="46" t="b">
        <v>0</v>
      </c>
      <c r="AN472" s="470"/>
    </row>
    <row r="473">
      <c r="A473" s="455"/>
      <c r="B473" s="56">
        <v>4.3844114E7</v>
      </c>
      <c r="C473" s="432"/>
      <c r="D473" s="456" t="s">
        <v>5789</v>
      </c>
      <c r="E473" s="434" t="s">
        <v>5790</v>
      </c>
      <c r="F473" s="435">
        <v>37313.0</v>
      </c>
      <c r="G473" s="491" t="s">
        <v>391</v>
      </c>
      <c r="H473" s="57" t="s">
        <v>5791</v>
      </c>
      <c r="I473" s="57">
        <v>1.164213829E9</v>
      </c>
      <c r="J473" s="413"/>
      <c r="K473" s="57" t="s">
        <v>5792</v>
      </c>
      <c r="L473" s="413"/>
      <c r="M473" s="413"/>
      <c r="P473" s="413"/>
      <c r="Q473" s="493"/>
      <c r="R473" s="413"/>
      <c r="S473" s="413"/>
      <c r="T473" s="494"/>
      <c r="U473" s="470"/>
      <c r="V473" s="470"/>
      <c r="W473" s="470"/>
      <c r="X473" s="470"/>
      <c r="Y473" s="470"/>
      <c r="Z473" s="495">
        <f t="shared" si="59"/>
        <v>21</v>
      </c>
      <c r="AA473" s="470"/>
      <c r="AB473" s="470"/>
      <c r="AC473" s="464"/>
      <c r="AD473" s="464"/>
      <c r="AE473" s="470"/>
      <c r="AF473" s="470"/>
      <c r="AG473" s="470"/>
      <c r="AH473" s="470"/>
      <c r="AI473" s="470"/>
      <c r="AJ473" s="470"/>
      <c r="AK473" s="441" t="b">
        <v>0</v>
      </c>
      <c r="AL473" s="441" t="b">
        <v>0</v>
      </c>
      <c r="AM473" s="46" t="b">
        <v>0</v>
      </c>
      <c r="AN473" s="464"/>
    </row>
    <row r="474">
      <c r="A474" s="496"/>
      <c r="B474" s="63">
        <v>3.4682792E7</v>
      </c>
      <c r="C474" s="456"/>
      <c r="D474" s="432" t="s">
        <v>5793</v>
      </c>
      <c r="E474" s="434" t="s">
        <v>5794</v>
      </c>
      <c r="F474" s="435">
        <v>32718.0</v>
      </c>
      <c r="G474" s="52" t="s">
        <v>2021</v>
      </c>
      <c r="H474" s="413" t="s">
        <v>5795</v>
      </c>
      <c r="I474" s="413">
        <v>1.564962435E9</v>
      </c>
      <c r="J474" s="413"/>
      <c r="K474" s="413" t="s">
        <v>5796</v>
      </c>
      <c r="L474" s="413"/>
      <c r="M474" s="413"/>
      <c r="P474" s="413"/>
      <c r="Q474" s="413"/>
      <c r="R474" s="413"/>
      <c r="S474" s="413"/>
      <c r="T474" s="493"/>
      <c r="U474" s="470"/>
      <c r="V474" s="470"/>
      <c r="W474" s="470"/>
      <c r="X474" s="470"/>
      <c r="Y474" s="470"/>
      <c r="Z474" s="473">
        <f t="shared" si="59"/>
        <v>34</v>
      </c>
      <c r="AA474" s="470"/>
      <c r="AB474" s="470"/>
      <c r="AC474" s="470"/>
      <c r="AD474" s="470"/>
      <c r="AE474" s="470"/>
      <c r="AF474" s="470"/>
      <c r="AG474" s="470"/>
      <c r="AH474" s="470"/>
      <c r="AI474" s="470"/>
      <c r="AJ474" s="470"/>
      <c r="AK474" s="441" t="b">
        <v>0</v>
      </c>
      <c r="AL474" s="441" t="b">
        <v>0</v>
      </c>
      <c r="AM474" s="46" t="b">
        <v>0</v>
      </c>
      <c r="AN474" s="470"/>
    </row>
    <row r="475">
      <c r="A475" s="455"/>
      <c r="B475" s="56">
        <v>4.0730045E7</v>
      </c>
      <c r="C475" s="456"/>
      <c r="D475" s="424" t="s">
        <v>5797</v>
      </c>
      <c r="E475" s="469" t="s">
        <v>5798</v>
      </c>
      <c r="F475" s="435">
        <v>35732.0</v>
      </c>
      <c r="G475" s="491" t="s">
        <v>391</v>
      </c>
      <c r="H475" s="57" t="s">
        <v>5799</v>
      </c>
      <c r="I475" s="57" t="s">
        <v>5800</v>
      </c>
      <c r="J475" s="413"/>
      <c r="K475" s="57" t="s">
        <v>5801</v>
      </c>
      <c r="L475" s="413"/>
      <c r="M475" s="413"/>
      <c r="P475" s="413"/>
      <c r="Q475" s="57" t="s">
        <v>5802</v>
      </c>
      <c r="R475" s="413"/>
      <c r="S475" s="413"/>
      <c r="T475" s="413"/>
      <c r="U475" s="413"/>
      <c r="V475" s="413"/>
      <c r="W475" s="413"/>
      <c r="X475" s="413"/>
      <c r="Y475" s="413"/>
      <c r="Z475" s="482">
        <f t="shared" si="59"/>
        <v>25</v>
      </c>
      <c r="AA475" s="413"/>
      <c r="AB475" s="413"/>
      <c r="AC475" s="413"/>
      <c r="AD475" s="413"/>
      <c r="AE475" s="413"/>
      <c r="AF475" s="413"/>
      <c r="AG475" s="413"/>
      <c r="AH475" s="413"/>
      <c r="AI475" s="413"/>
      <c r="AJ475" s="413"/>
      <c r="AK475" s="441" t="b">
        <v>0</v>
      </c>
      <c r="AL475" s="441" t="b">
        <v>0</v>
      </c>
      <c r="AM475" s="46" t="b">
        <v>0</v>
      </c>
      <c r="AN475" s="464"/>
    </row>
    <row r="476">
      <c r="A476" s="455"/>
      <c r="B476" s="56">
        <v>3.9161874E7</v>
      </c>
      <c r="C476" s="456"/>
      <c r="D476" s="497" t="s">
        <v>5797</v>
      </c>
      <c r="E476" s="469" t="s">
        <v>5803</v>
      </c>
      <c r="F476" s="435">
        <v>35183.0</v>
      </c>
      <c r="G476" s="491" t="s">
        <v>391</v>
      </c>
      <c r="H476" s="498" t="s">
        <v>5804</v>
      </c>
      <c r="I476" s="57">
        <v>1.162351785E9</v>
      </c>
      <c r="J476" s="413"/>
      <c r="K476" s="57" t="s">
        <v>5805</v>
      </c>
      <c r="L476" s="413"/>
      <c r="M476" s="413"/>
      <c r="P476" s="499"/>
      <c r="Q476" s="57" t="s">
        <v>5806</v>
      </c>
      <c r="R476" s="413"/>
      <c r="S476" s="413"/>
      <c r="T476" s="413"/>
      <c r="U476" s="413"/>
      <c r="V476" s="413"/>
      <c r="W476" s="413"/>
      <c r="X476" s="413"/>
      <c r="Y476" s="413"/>
      <c r="Z476" s="495">
        <f t="shared" si="59"/>
        <v>27</v>
      </c>
      <c r="AA476" s="413"/>
      <c r="AB476" s="413"/>
      <c r="AC476" s="413"/>
      <c r="AD476" s="413"/>
      <c r="AE476" s="413"/>
      <c r="AF476" s="413"/>
      <c r="AG476" s="413"/>
      <c r="AH476" s="413"/>
      <c r="AI476" s="413"/>
      <c r="AJ476" s="413"/>
      <c r="AK476" s="441" t="b">
        <v>0</v>
      </c>
      <c r="AL476" s="441" t="b">
        <v>0</v>
      </c>
      <c r="AM476" s="46" t="b">
        <v>0</v>
      </c>
      <c r="AN476" s="464"/>
    </row>
    <row r="477">
      <c r="A477" s="496"/>
      <c r="B477" s="63">
        <v>3.9561562E7</v>
      </c>
      <c r="C477" s="432"/>
      <c r="D477" s="432" t="s">
        <v>5807</v>
      </c>
      <c r="E477" s="434" t="s">
        <v>5808</v>
      </c>
      <c r="F477" s="435">
        <v>35214.0</v>
      </c>
      <c r="G477" s="52" t="s">
        <v>391</v>
      </c>
      <c r="H477" s="413" t="s">
        <v>5809</v>
      </c>
      <c r="I477" s="498">
        <v>1.566539776E9</v>
      </c>
      <c r="J477" s="413"/>
      <c r="K477" s="413" t="s">
        <v>5810</v>
      </c>
      <c r="L477" s="413"/>
      <c r="M477" s="413"/>
      <c r="P477" s="413"/>
      <c r="Q477" s="498"/>
      <c r="R477" s="413"/>
      <c r="S477" s="413"/>
      <c r="T477" s="413"/>
      <c r="U477" s="413"/>
      <c r="V477" s="413"/>
      <c r="W477" s="413"/>
      <c r="X477" s="413"/>
      <c r="Y477" s="413"/>
      <c r="Z477" s="500">
        <f t="shared" si="59"/>
        <v>27</v>
      </c>
      <c r="AA477" s="413"/>
      <c r="AB477" s="413"/>
      <c r="AC477" s="413"/>
      <c r="AD477" s="413"/>
      <c r="AE477" s="413"/>
      <c r="AF477" s="413"/>
      <c r="AG477" s="413"/>
      <c r="AH477" s="413"/>
      <c r="AI477" s="413"/>
      <c r="AJ477" s="413"/>
      <c r="AK477" s="441" t="b">
        <v>0</v>
      </c>
      <c r="AL477" s="441" t="b">
        <v>0</v>
      </c>
      <c r="AM477" s="46" t="b">
        <v>0</v>
      </c>
      <c r="AN477" s="464"/>
    </row>
    <row r="478">
      <c r="A478" s="88"/>
      <c r="B478" s="59">
        <v>3.7858198E7</v>
      </c>
      <c r="C478" s="432"/>
      <c r="D478" s="432" t="s">
        <v>5811</v>
      </c>
      <c r="E478" s="434" t="s">
        <v>5812</v>
      </c>
      <c r="F478" s="435">
        <v>34311.0</v>
      </c>
      <c r="G478" s="52"/>
      <c r="H478" s="413"/>
      <c r="I478" s="413">
        <v>1.137754543E9</v>
      </c>
      <c r="J478" s="413"/>
      <c r="K478" s="413" t="s">
        <v>5813</v>
      </c>
      <c r="L478" s="413"/>
      <c r="M478" s="413"/>
      <c r="P478" s="413"/>
      <c r="Q478" s="413"/>
      <c r="R478" s="413"/>
      <c r="S478" s="413"/>
      <c r="T478" s="413"/>
      <c r="U478" s="413"/>
      <c r="V478" s="413"/>
      <c r="W478" s="413"/>
      <c r="X478" s="413"/>
      <c r="Y478" s="413"/>
      <c r="Z478" s="473">
        <f t="shared" si="59"/>
        <v>29</v>
      </c>
      <c r="AA478" s="413"/>
      <c r="AB478" s="413"/>
      <c r="AC478" s="413"/>
      <c r="AD478" s="413"/>
      <c r="AE478" s="413"/>
      <c r="AF478" s="413"/>
      <c r="AG478" s="413"/>
      <c r="AH478" s="413"/>
      <c r="AI478" s="413"/>
      <c r="AJ478" s="413"/>
      <c r="AK478" s="441" t="b">
        <v>0</v>
      </c>
      <c r="AL478" s="441" t="b">
        <v>0</v>
      </c>
      <c r="AM478" s="46" t="b">
        <v>0</v>
      </c>
      <c r="AN478" s="464"/>
    </row>
    <row r="479">
      <c r="A479" s="88"/>
      <c r="B479" s="59"/>
      <c r="C479" s="432"/>
      <c r="D479" s="432" t="s">
        <v>5814</v>
      </c>
      <c r="E479" s="434" t="s">
        <v>5815</v>
      </c>
      <c r="F479" s="435"/>
      <c r="G479" s="52"/>
      <c r="H479" s="413"/>
      <c r="I479" s="413">
        <v>1.532578652E9</v>
      </c>
      <c r="J479" s="413"/>
      <c r="K479" s="413" t="s">
        <v>5816</v>
      </c>
      <c r="L479" s="413"/>
      <c r="M479" s="413"/>
      <c r="P479" s="413"/>
      <c r="Q479" s="413"/>
      <c r="R479" s="413"/>
      <c r="S479" s="413"/>
      <c r="T479" s="413"/>
      <c r="U479" s="413"/>
      <c r="V479" s="413"/>
      <c r="W479" s="413"/>
      <c r="X479" s="413"/>
      <c r="Y479" s="413"/>
      <c r="Z479" s="473">
        <v>31.0</v>
      </c>
      <c r="AA479" s="413"/>
      <c r="AB479" s="413"/>
      <c r="AC479" s="413"/>
      <c r="AD479" s="413"/>
      <c r="AE479" s="413"/>
      <c r="AF479" s="413"/>
      <c r="AG479" s="413"/>
      <c r="AH479" s="413"/>
      <c r="AI479" s="413"/>
      <c r="AJ479" s="413"/>
      <c r="AK479" s="441" t="b">
        <v>0</v>
      </c>
      <c r="AL479" s="441" t="b">
        <v>0</v>
      </c>
      <c r="AM479" s="46" t="b">
        <v>0</v>
      </c>
      <c r="AN479" s="464"/>
    </row>
    <row r="480">
      <c r="A480" s="88"/>
      <c r="B480" s="59">
        <v>9.4616763E7</v>
      </c>
      <c r="C480" s="432"/>
      <c r="D480" s="424" t="s">
        <v>5797</v>
      </c>
      <c r="E480" s="434" t="s">
        <v>5817</v>
      </c>
      <c r="F480" s="435">
        <v>36665.0</v>
      </c>
      <c r="G480" s="491" t="s">
        <v>391</v>
      </c>
      <c r="H480" s="413" t="s">
        <v>5818</v>
      </c>
      <c r="I480" s="413">
        <v>1.131152217E9</v>
      </c>
      <c r="J480" s="413"/>
      <c r="K480" s="413" t="s">
        <v>5819</v>
      </c>
      <c r="L480" s="413"/>
      <c r="M480" s="413"/>
      <c r="P480" s="413"/>
      <c r="Q480" s="413"/>
      <c r="R480" s="413"/>
      <c r="S480" s="413"/>
      <c r="T480" s="413"/>
      <c r="U480" s="413"/>
      <c r="V480" s="413"/>
      <c r="W480" s="413"/>
      <c r="X480" s="413"/>
      <c r="Y480" s="413"/>
      <c r="Z480" s="473">
        <f t="shared" ref="Z480:Z481" si="60">DATEDIF(F480,TODAY(),"Y")</f>
        <v>23</v>
      </c>
      <c r="AA480" s="413"/>
      <c r="AB480" s="413"/>
      <c r="AC480" s="413"/>
      <c r="AD480" s="413"/>
      <c r="AE480" s="413"/>
      <c r="AF480" s="413"/>
      <c r="AG480" s="413"/>
      <c r="AH480" s="413"/>
      <c r="AI480" s="413"/>
      <c r="AJ480" s="413"/>
      <c r="AK480" s="441" t="b">
        <v>0</v>
      </c>
      <c r="AL480" s="441" t="b">
        <v>0</v>
      </c>
      <c r="AM480" s="46" t="b">
        <v>0</v>
      </c>
      <c r="AN480" s="464"/>
    </row>
    <row r="481">
      <c r="A481" s="88"/>
      <c r="B481" s="59" t="s">
        <v>433</v>
      </c>
      <c r="C481" s="456"/>
      <c r="D481" s="432" t="s">
        <v>5820</v>
      </c>
      <c r="E481" s="434" t="s">
        <v>5821</v>
      </c>
      <c r="F481" s="435">
        <v>36159.0</v>
      </c>
      <c r="G481" s="52"/>
      <c r="H481" s="413" t="s">
        <v>5822</v>
      </c>
      <c r="I481" s="413">
        <v>3.3777313348E10</v>
      </c>
      <c r="J481" s="413"/>
      <c r="K481" s="413"/>
      <c r="L481" s="413"/>
      <c r="M481" s="413"/>
      <c r="P481" s="413"/>
      <c r="Q481" s="413"/>
      <c r="R481" s="413"/>
      <c r="S481" s="413"/>
      <c r="T481" s="413"/>
      <c r="U481" s="413"/>
      <c r="V481" s="413"/>
      <c r="W481" s="413"/>
      <c r="X481" s="413"/>
      <c r="Y481" s="413"/>
      <c r="Z481" s="473">
        <f t="shared" si="60"/>
        <v>24</v>
      </c>
      <c r="AA481" s="413"/>
      <c r="AB481" s="413"/>
      <c r="AC481" s="413"/>
      <c r="AD481" s="413"/>
      <c r="AE481" s="413"/>
      <c r="AF481" s="413"/>
      <c r="AG481" s="413"/>
      <c r="AH481" s="413"/>
      <c r="AI481" s="413"/>
      <c r="AJ481" s="413"/>
      <c r="AK481" s="441" t="b">
        <v>0</v>
      </c>
      <c r="AL481" s="441" t="b">
        <v>0</v>
      </c>
      <c r="AM481" s="46" t="b">
        <v>0</v>
      </c>
      <c r="AN481" s="464"/>
    </row>
    <row r="482">
      <c r="A482" s="88"/>
      <c r="B482" s="59" t="s">
        <v>434</v>
      </c>
      <c r="C482" s="501"/>
      <c r="D482" s="432" t="s">
        <v>5823</v>
      </c>
      <c r="E482" s="434" t="s">
        <v>5824</v>
      </c>
      <c r="F482" s="435"/>
      <c r="G482" s="27" t="s">
        <v>5711</v>
      </c>
      <c r="H482" s="403" t="s">
        <v>5825</v>
      </c>
      <c r="I482" s="413" t="s">
        <v>5826</v>
      </c>
      <c r="J482" s="413"/>
      <c r="K482" s="413" t="s">
        <v>4061</v>
      </c>
      <c r="L482" s="413"/>
      <c r="M482" s="413"/>
      <c r="P482" s="413"/>
      <c r="Q482" s="413"/>
      <c r="R482" s="413"/>
      <c r="S482" s="413"/>
      <c r="T482" s="413"/>
      <c r="U482" s="413"/>
      <c r="V482" s="413"/>
      <c r="W482" s="413"/>
      <c r="X482" s="413"/>
      <c r="Y482" s="413"/>
      <c r="Z482" s="473"/>
      <c r="AA482" s="413"/>
      <c r="AB482" s="413"/>
      <c r="AC482" s="413"/>
      <c r="AD482" s="413"/>
      <c r="AE482" s="413"/>
      <c r="AF482" s="413"/>
      <c r="AG482" s="413"/>
      <c r="AH482" s="413"/>
      <c r="AI482" s="413"/>
      <c r="AJ482" s="413"/>
      <c r="AK482" s="441" t="b">
        <v>0</v>
      </c>
      <c r="AL482" s="441" t="b">
        <v>0</v>
      </c>
      <c r="AM482" s="46" t="b">
        <v>0</v>
      </c>
      <c r="AN482" s="464"/>
    </row>
    <row r="483">
      <c r="A483" s="455"/>
      <c r="B483" s="56">
        <v>763476.0</v>
      </c>
      <c r="C483" s="456"/>
      <c r="D483" s="456" t="s">
        <v>5827</v>
      </c>
      <c r="E483" s="502" t="s">
        <v>5828</v>
      </c>
      <c r="F483" s="435">
        <v>35102.0</v>
      </c>
      <c r="G483" s="491" t="s">
        <v>5829</v>
      </c>
      <c r="H483" s="57" t="s">
        <v>5830</v>
      </c>
      <c r="I483" s="57" t="s">
        <v>5831</v>
      </c>
      <c r="J483" s="413"/>
      <c r="K483" s="57" t="s">
        <v>5832</v>
      </c>
      <c r="L483" s="413"/>
      <c r="M483" s="413"/>
      <c r="P483" s="413"/>
      <c r="Q483" s="57" t="s">
        <v>5833</v>
      </c>
      <c r="R483" s="413"/>
      <c r="S483" s="413"/>
      <c r="T483" s="413"/>
      <c r="U483" s="413"/>
      <c r="V483" s="413"/>
      <c r="W483" s="413"/>
      <c r="X483" s="413"/>
      <c r="Y483" s="413"/>
      <c r="Z483" s="495">
        <f>DATEDIF(F483,TODAY(),"Y")</f>
        <v>27</v>
      </c>
      <c r="AA483" s="413"/>
      <c r="AB483" s="413"/>
      <c r="AC483" s="413"/>
      <c r="AD483" s="413"/>
      <c r="AE483" s="413"/>
      <c r="AF483" s="413"/>
      <c r="AG483" s="413"/>
      <c r="AH483" s="413"/>
      <c r="AI483" s="413"/>
      <c r="AJ483" s="413"/>
      <c r="AK483" s="441" t="b">
        <v>0</v>
      </c>
      <c r="AL483" s="441" t="b">
        <v>0</v>
      </c>
      <c r="AM483" s="46" t="b">
        <v>0</v>
      </c>
      <c r="AN483" s="464"/>
    </row>
    <row r="484">
      <c r="A484" s="496"/>
      <c r="B484" s="63">
        <v>3.7204518E7</v>
      </c>
      <c r="C484" s="456"/>
      <c r="D484" s="456" t="s">
        <v>5834</v>
      </c>
      <c r="E484" s="469" t="s">
        <v>5835</v>
      </c>
      <c r="F484" s="503">
        <v>33931.0</v>
      </c>
      <c r="G484" s="491" t="s">
        <v>391</v>
      </c>
      <c r="H484" s="57" t="s">
        <v>5836</v>
      </c>
      <c r="I484" s="57">
        <v>1.154840183E9</v>
      </c>
      <c r="J484" s="413"/>
      <c r="K484" s="57" t="s">
        <v>5837</v>
      </c>
      <c r="L484" s="413"/>
      <c r="M484" s="413"/>
      <c r="P484" s="413"/>
      <c r="Q484" s="57" t="s">
        <v>5838</v>
      </c>
      <c r="R484" s="413"/>
      <c r="S484" s="413"/>
      <c r="T484" s="413"/>
      <c r="U484" s="413"/>
      <c r="V484" s="413"/>
      <c r="W484" s="413"/>
      <c r="X484" s="413"/>
      <c r="Y484" s="413"/>
      <c r="Z484" s="482">
        <f>2020-1992</f>
        <v>28</v>
      </c>
      <c r="AA484" s="413"/>
      <c r="AB484" s="413"/>
      <c r="AC484" s="413"/>
      <c r="AD484" s="413"/>
      <c r="AE484" s="413"/>
      <c r="AF484" s="413"/>
      <c r="AG484" s="413"/>
      <c r="AH484" s="413"/>
      <c r="AI484" s="413"/>
      <c r="AJ484" s="413"/>
      <c r="AK484" s="441" t="b">
        <v>0</v>
      </c>
      <c r="AL484" s="441" t="b">
        <v>0</v>
      </c>
      <c r="AM484" s="46" t="b">
        <v>0</v>
      </c>
      <c r="AN484" s="464"/>
    </row>
    <row r="485">
      <c r="A485" s="88"/>
      <c r="B485" s="59"/>
      <c r="C485" s="432"/>
      <c r="D485" s="432" t="s">
        <v>5839</v>
      </c>
      <c r="E485" s="434" t="s">
        <v>5840</v>
      </c>
      <c r="F485" s="435"/>
      <c r="G485" s="52"/>
      <c r="H485" s="413"/>
      <c r="I485" s="413" t="s">
        <v>5841</v>
      </c>
      <c r="J485" s="413"/>
      <c r="K485" s="413" t="s">
        <v>5842</v>
      </c>
      <c r="L485" s="413"/>
      <c r="M485" s="413"/>
      <c r="P485" s="413"/>
      <c r="Q485" s="413"/>
      <c r="R485" s="413"/>
      <c r="S485" s="413"/>
      <c r="T485" s="413"/>
      <c r="U485" s="413"/>
      <c r="V485" s="413"/>
      <c r="W485" s="413"/>
      <c r="X485" s="413"/>
      <c r="Y485" s="413"/>
      <c r="Z485" s="473"/>
      <c r="AA485" s="413"/>
      <c r="AB485" s="413"/>
      <c r="AC485" s="413"/>
      <c r="AD485" s="413"/>
      <c r="AE485" s="413"/>
      <c r="AF485" s="413"/>
      <c r="AG485" s="413"/>
      <c r="AH485" s="413"/>
      <c r="AI485" s="413"/>
      <c r="AJ485" s="413"/>
      <c r="AK485" s="441" t="b">
        <v>0</v>
      </c>
      <c r="AL485" s="441" t="b">
        <v>0</v>
      </c>
      <c r="AM485" s="46" t="b">
        <v>0</v>
      </c>
      <c r="AN485" s="464"/>
    </row>
    <row r="486">
      <c r="A486" s="88"/>
      <c r="B486" s="59">
        <v>9.4160218E7</v>
      </c>
      <c r="C486" s="456"/>
      <c r="D486" s="432" t="s">
        <v>5843</v>
      </c>
      <c r="E486" s="434" t="s">
        <v>5844</v>
      </c>
      <c r="F486" s="435">
        <v>36827.0</v>
      </c>
      <c r="G486" s="27" t="s">
        <v>3314</v>
      </c>
      <c r="H486" s="413" t="s">
        <v>5845</v>
      </c>
      <c r="I486" s="413">
        <v>1.156334068E9</v>
      </c>
      <c r="J486" s="413"/>
      <c r="K486" s="413" t="s">
        <v>5819</v>
      </c>
      <c r="L486" s="413"/>
      <c r="M486" s="413"/>
      <c r="P486" s="413"/>
      <c r="Q486" s="413"/>
      <c r="R486" s="413"/>
      <c r="S486" s="413"/>
      <c r="T486" s="413"/>
      <c r="U486" s="413"/>
      <c r="V486" s="413"/>
      <c r="W486" s="413"/>
      <c r="X486" s="413"/>
      <c r="Y486" s="413"/>
      <c r="Z486" s="473">
        <f t="shared" ref="Z486:Z490" si="61">DATEDIF(F486,TODAY(),"Y")</f>
        <v>22</v>
      </c>
      <c r="AA486" s="413"/>
      <c r="AB486" s="413"/>
      <c r="AC486" s="413"/>
      <c r="AD486" s="413"/>
      <c r="AE486" s="413"/>
      <c r="AF486" s="413"/>
      <c r="AG486" s="413"/>
      <c r="AH486" s="413"/>
      <c r="AI486" s="413"/>
      <c r="AJ486" s="413"/>
      <c r="AK486" s="441" t="b">
        <v>0</v>
      </c>
      <c r="AL486" s="441" t="b">
        <v>0</v>
      </c>
      <c r="AM486" s="46" t="b">
        <v>0</v>
      </c>
      <c r="AN486" s="464"/>
    </row>
    <row r="487">
      <c r="A487" s="88"/>
      <c r="B487" s="59">
        <v>7.0008839E7</v>
      </c>
      <c r="C487" s="504"/>
      <c r="D487" s="432" t="s">
        <v>5846</v>
      </c>
      <c r="E487" s="434" t="s">
        <v>5847</v>
      </c>
      <c r="F487" s="435">
        <v>34555.0</v>
      </c>
      <c r="G487" s="52" t="s">
        <v>5848</v>
      </c>
      <c r="H487" s="413" t="s">
        <v>5849</v>
      </c>
      <c r="I487" s="413">
        <v>1.124038374E9</v>
      </c>
      <c r="J487" s="413"/>
      <c r="K487" s="413" t="s">
        <v>5850</v>
      </c>
      <c r="L487" s="413"/>
      <c r="M487" s="413"/>
      <c r="P487" s="413"/>
      <c r="Q487" s="413"/>
      <c r="R487" s="413"/>
      <c r="S487" s="413"/>
      <c r="T487" s="413"/>
      <c r="U487" s="413"/>
      <c r="V487" s="413"/>
      <c r="W487" s="413"/>
      <c r="X487" s="413"/>
      <c r="Y487" s="413"/>
      <c r="Z487" s="473">
        <f t="shared" si="61"/>
        <v>29</v>
      </c>
      <c r="AA487" s="413"/>
      <c r="AB487" s="413"/>
      <c r="AC487" s="413"/>
      <c r="AD487" s="413"/>
      <c r="AE487" s="413"/>
      <c r="AF487" s="413"/>
      <c r="AG487" s="413"/>
      <c r="AH487" s="413"/>
      <c r="AI487" s="413"/>
      <c r="AJ487" s="413"/>
      <c r="AK487" s="441" t="b">
        <v>0</v>
      </c>
      <c r="AL487" s="441" t="b">
        <v>0</v>
      </c>
      <c r="AM487" s="46" t="b">
        <v>0</v>
      </c>
      <c r="AN487" s="464"/>
    </row>
    <row r="488">
      <c r="A488" s="88"/>
      <c r="B488" s="59" t="s">
        <v>439</v>
      </c>
      <c r="C488" s="504"/>
      <c r="D488" s="432" t="s">
        <v>5851</v>
      </c>
      <c r="E488" s="434" t="s">
        <v>5852</v>
      </c>
      <c r="F488" s="435">
        <v>34708.0</v>
      </c>
      <c r="G488" s="27" t="s">
        <v>5711</v>
      </c>
      <c r="H488" s="413" t="s">
        <v>5853</v>
      </c>
      <c r="I488" s="413">
        <v>5.2443196993E11</v>
      </c>
      <c r="J488" s="413"/>
      <c r="K488" s="413" t="s">
        <v>5854</v>
      </c>
      <c r="L488" s="413"/>
      <c r="M488" s="413"/>
      <c r="P488" s="413"/>
      <c r="Q488" s="413"/>
      <c r="R488" s="413"/>
      <c r="S488" s="413"/>
      <c r="T488" s="413"/>
      <c r="U488" s="413"/>
      <c r="V488" s="413"/>
      <c r="W488" s="413"/>
      <c r="X488" s="413"/>
      <c r="Y488" s="413"/>
      <c r="Z488" s="473">
        <f t="shared" si="61"/>
        <v>28</v>
      </c>
      <c r="AA488" s="413"/>
      <c r="AB488" s="413"/>
      <c r="AC488" s="413"/>
      <c r="AD488" s="413"/>
      <c r="AE488" s="413"/>
      <c r="AF488" s="413"/>
      <c r="AG488" s="413"/>
      <c r="AH488" s="413"/>
      <c r="AI488" s="413"/>
      <c r="AJ488" s="413"/>
      <c r="AK488" s="441" t="b">
        <v>0</v>
      </c>
      <c r="AL488" s="441" t="b">
        <v>0</v>
      </c>
      <c r="AM488" s="46" t="b">
        <v>0</v>
      </c>
      <c r="AN488" s="464"/>
    </row>
    <row r="489">
      <c r="A489" s="88"/>
      <c r="B489" s="59">
        <v>1.13360486E8</v>
      </c>
      <c r="C489" s="504"/>
      <c r="D489" s="432" t="s">
        <v>5855</v>
      </c>
      <c r="E489" s="434" t="s">
        <v>5856</v>
      </c>
      <c r="F489" s="435">
        <v>32108.0</v>
      </c>
      <c r="G489" s="52" t="s">
        <v>5857</v>
      </c>
      <c r="H489" s="413" t="s">
        <v>5858</v>
      </c>
      <c r="I489" s="413">
        <v>5.0683458928E10</v>
      </c>
      <c r="J489" s="413"/>
      <c r="K489" s="413" t="s">
        <v>5859</v>
      </c>
      <c r="L489" s="413"/>
      <c r="M489" s="413"/>
      <c r="P489" s="413"/>
      <c r="Q489" s="413"/>
      <c r="R489" s="413"/>
      <c r="S489" s="413"/>
      <c r="T489" s="413"/>
      <c r="U489" s="413"/>
      <c r="V489" s="413"/>
      <c r="W489" s="413"/>
      <c r="X489" s="413"/>
      <c r="Y489" s="413"/>
      <c r="Z489" s="473">
        <f t="shared" si="61"/>
        <v>35</v>
      </c>
      <c r="AA489" s="413"/>
      <c r="AB489" s="413"/>
      <c r="AC489" s="413"/>
      <c r="AD489" s="413"/>
      <c r="AE489" s="413"/>
      <c r="AF489" s="413"/>
      <c r="AG489" s="413"/>
      <c r="AH489" s="413"/>
      <c r="AI489" s="413"/>
      <c r="AJ489" s="413"/>
      <c r="AK489" s="441" t="b">
        <v>0</v>
      </c>
      <c r="AL489" s="441" t="b">
        <v>0</v>
      </c>
      <c r="AM489" s="46" t="b">
        <v>0</v>
      </c>
      <c r="AN489" s="464"/>
    </row>
    <row r="490">
      <c r="A490" s="88"/>
      <c r="B490" s="59">
        <v>9.5361975E7</v>
      </c>
      <c r="C490" s="432"/>
      <c r="D490" s="432" t="s">
        <v>5860</v>
      </c>
      <c r="E490" s="434" t="s">
        <v>5861</v>
      </c>
      <c r="F490" s="435">
        <v>34413.0</v>
      </c>
      <c r="G490" s="52" t="s">
        <v>2911</v>
      </c>
      <c r="H490" s="413" t="s">
        <v>5862</v>
      </c>
      <c r="I490" s="413">
        <v>1.156445986E9</v>
      </c>
      <c r="J490" s="413"/>
      <c r="K490" s="413" t="s">
        <v>5863</v>
      </c>
      <c r="L490" s="413"/>
      <c r="M490" s="413"/>
      <c r="P490" s="413"/>
      <c r="Q490" s="413"/>
      <c r="R490" s="413"/>
      <c r="S490" s="413"/>
      <c r="T490" s="413"/>
      <c r="U490" s="413"/>
      <c r="V490" s="413"/>
      <c r="W490" s="413"/>
      <c r="X490" s="413"/>
      <c r="Y490" s="413"/>
      <c r="Z490" s="473">
        <f t="shared" si="61"/>
        <v>29</v>
      </c>
      <c r="AA490" s="413"/>
      <c r="AB490" s="413"/>
      <c r="AC490" s="413"/>
      <c r="AD490" s="413"/>
      <c r="AE490" s="413"/>
      <c r="AF490" s="413"/>
      <c r="AG490" s="413"/>
      <c r="AH490" s="413"/>
      <c r="AI490" s="413"/>
      <c r="AJ490" s="413"/>
      <c r="AK490" s="441" t="b">
        <v>0</v>
      </c>
      <c r="AL490" s="441" t="b">
        <v>0</v>
      </c>
      <c r="AM490" s="46" t="b">
        <v>0</v>
      </c>
      <c r="AN490" s="464"/>
    </row>
    <row r="491">
      <c r="A491" s="88"/>
      <c r="B491" s="59"/>
      <c r="C491" s="456"/>
      <c r="D491" s="432" t="s">
        <v>5864</v>
      </c>
      <c r="E491" s="434" t="s">
        <v>5865</v>
      </c>
      <c r="F491" s="435"/>
      <c r="G491" s="52"/>
      <c r="H491" s="413"/>
      <c r="I491" s="413" t="s">
        <v>5866</v>
      </c>
      <c r="J491" s="413"/>
      <c r="K491" s="413" t="s">
        <v>5867</v>
      </c>
      <c r="L491" s="413"/>
      <c r="M491" s="413"/>
      <c r="P491" s="413"/>
      <c r="Q491" s="413"/>
      <c r="R491" s="413"/>
      <c r="S491" s="413"/>
      <c r="T491" s="413"/>
      <c r="U491" s="413"/>
      <c r="V491" s="413"/>
      <c r="W491" s="413"/>
      <c r="X491" s="413"/>
      <c r="Y491" s="413"/>
      <c r="Z491" s="473"/>
      <c r="AA491" s="413"/>
      <c r="AB491" s="413"/>
      <c r="AC491" s="413"/>
      <c r="AD491" s="413"/>
      <c r="AE491" s="413"/>
      <c r="AF491" s="413"/>
      <c r="AG491" s="413"/>
      <c r="AH491" s="413"/>
      <c r="AI491" s="413"/>
      <c r="AJ491" s="413"/>
      <c r="AK491" s="441" t="b">
        <v>0</v>
      </c>
      <c r="AL491" s="441" t="b">
        <v>0</v>
      </c>
      <c r="AM491" s="46" t="b">
        <v>0</v>
      </c>
      <c r="AN491" s="464"/>
    </row>
    <row r="492">
      <c r="A492" s="88"/>
      <c r="B492" s="59" t="s">
        <v>442</v>
      </c>
      <c r="C492" s="432"/>
      <c r="D492" s="432" t="s">
        <v>5868</v>
      </c>
      <c r="E492" s="434" t="s">
        <v>5869</v>
      </c>
      <c r="F492" s="435">
        <v>36259.0</v>
      </c>
      <c r="G492" s="52" t="s">
        <v>5870</v>
      </c>
      <c r="H492" s="413" t="s">
        <v>5871</v>
      </c>
      <c r="I492" s="413">
        <v>4.915140089485E12</v>
      </c>
      <c r="J492" s="413"/>
      <c r="K492" s="413" t="s">
        <v>5872</v>
      </c>
      <c r="L492" s="413"/>
      <c r="M492" s="413"/>
      <c r="P492" s="413"/>
      <c r="Q492" s="413"/>
      <c r="R492" s="413"/>
      <c r="S492" s="413"/>
      <c r="T492" s="413"/>
      <c r="U492" s="413"/>
      <c r="V492" s="413"/>
      <c r="W492" s="413"/>
      <c r="X492" s="413"/>
      <c r="Y492" s="413"/>
      <c r="Z492" s="473">
        <f t="shared" ref="Z492:Z493" si="62">DATEDIF(F492,TODAY(),"Y")</f>
        <v>24</v>
      </c>
      <c r="AA492" s="413"/>
      <c r="AB492" s="413"/>
      <c r="AC492" s="413"/>
      <c r="AD492" s="413"/>
      <c r="AE492" s="413"/>
      <c r="AF492" s="413"/>
      <c r="AG492" s="413"/>
      <c r="AH492" s="413"/>
      <c r="AI492" s="413"/>
      <c r="AJ492" s="413"/>
      <c r="AK492" s="441" t="b">
        <v>0</v>
      </c>
      <c r="AL492" s="441" t="b">
        <v>0</v>
      </c>
      <c r="AM492" s="46" t="b">
        <v>0</v>
      </c>
      <c r="AN492" s="464"/>
    </row>
    <row r="493">
      <c r="A493" s="88"/>
      <c r="B493" s="59">
        <v>4.3019849E7</v>
      </c>
      <c r="C493" s="505"/>
      <c r="D493" s="432" t="s">
        <v>5873</v>
      </c>
      <c r="E493" s="434" t="s">
        <v>5874</v>
      </c>
      <c r="F493" s="435">
        <v>36620.0</v>
      </c>
      <c r="G493" s="491" t="s">
        <v>391</v>
      </c>
      <c r="H493" s="413"/>
      <c r="I493" s="413">
        <v>1.168985312E9</v>
      </c>
      <c r="J493" s="413"/>
      <c r="K493" s="413" t="s">
        <v>5819</v>
      </c>
      <c r="L493" s="413"/>
      <c r="M493" s="413"/>
      <c r="P493" s="413"/>
      <c r="Q493" s="413"/>
      <c r="R493" s="413"/>
      <c r="S493" s="413"/>
      <c r="T493" s="413"/>
      <c r="U493" s="413"/>
      <c r="V493" s="413"/>
      <c r="W493" s="413"/>
      <c r="X493" s="413"/>
      <c r="Y493" s="413"/>
      <c r="Z493" s="473">
        <f t="shared" si="62"/>
        <v>23</v>
      </c>
      <c r="AA493" s="413"/>
      <c r="AB493" s="413"/>
      <c r="AC493" s="413"/>
      <c r="AD493" s="413"/>
      <c r="AE493" s="413"/>
      <c r="AF493" s="413"/>
      <c r="AG493" s="413"/>
      <c r="AH493" s="413"/>
      <c r="AI493" s="413"/>
      <c r="AJ493" s="413"/>
      <c r="AK493" s="441" t="b">
        <v>0</v>
      </c>
      <c r="AL493" s="441" t="b">
        <v>0</v>
      </c>
      <c r="AM493" s="46" t="b">
        <v>0</v>
      </c>
      <c r="AN493" s="464"/>
    </row>
    <row r="494">
      <c r="A494" s="88"/>
      <c r="B494" s="59"/>
      <c r="C494" s="456"/>
      <c r="D494" s="432" t="s">
        <v>5875</v>
      </c>
      <c r="E494" s="434" t="s">
        <v>5876</v>
      </c>
      <c r="F494" s="435"/>
      <c r="G494" s="52"/>
      <c r="H494" s="413"/>
      <c r="I494" s="413">
        <v>1.138086483E9</v>
      </c>
      <c r="J494" s="413"/>
      <c r="K494" s="413" t="s">
        <v>5877</v>
      </c>
      <c r="L494" s="413"/>
      <c r="M494" s="413"/>
      <c r="P494" s="413"/>
      <c r="Q494" s="413"/>
      <c r="R494" s="413"/>
      <c r="S494" s="413"/>
      <c r="T494" s="413"/>
      <c r="U494" s="413"/>
      <c r="V494" s="413"/>
      <c r="W494" s="413"/>
      <c r="X494" s="413"/>
      <c r="Y494" s="413"/>
      <c r="Z494" s="473"/>
      <c r="AA494" s="413"/>
      <c r="AB494" s="413"/>
      <c r="AC494" s="413"/>
      <c r="AD494" s="413"/>
      <c r="AE494" s="413"/>
      <c r="AF494" s="413"/>
      <c r="AG494" s="413"/>
      <c r="AH494" s="413"/>
      <c r="AI494" s="413"/>
      <c r="AJ494" s="413"/>
      <c r="AK494" s="441" t="b">
        <v>0</v>
      </c>
      <c r="AL494" s="441" t="b">
        <v>0</v>
      </c>
      <c r="AM494" s="46" t="b">
        <v>0</v>
      </c>
      <c r="AN494" s="464"/>
    </row>
    <row r="495">
      <c r="A495" s="455"/>
      <c r="B495" s="56">
        <v>4.3403261E7</v>
      </c>
      <c r="C495" s="432"/>
      <c r="D495" s="456" t="s">
        <v>5878</v>
      </c>
      <c r="E495" s="469" t="s">
        <v>5879</v>
      </c>
      <c r="F495" s="435">
        <v>37025.0</v>
      </c>
      <c r="G495" s="491" t="s">
        <v>391</v>
      </c>
      <c r="H495" s="57" t="s">
        <v>5880</v>
      </c>
      <c r="I495" s="57">
        <v>2.995032001E9</v>
      </c>
      <c r="J495" s="413"/>
      <c r="K495" s="57" t="s">
        <v>5881</v>
      </c>
      <c r="L495" s="413"/>
      <c r="M495" s="413"/>
      <c r="P495" s="413"/>
      <c r="Q495" s="57" t="s">
        <v>5882</v>
      </c>
      <c r="R495" s="413"/>
      <c r="S495" s="413"/>
      <c r="T495" s="413"/>
      <c r="U495" s="413"/>
      <c r="V495" s="413"/>
      <c r="W495" s="413"/>
      <c r="X495" s="413"/>
      <c r="Y495" s="413"/>
      <c r="Z495" s="482">
        <f t="shared" ref="Z495:Z497" si="63">DATEDIF(F495,TODAY(),"Y")</f>
        <v>22</v>
      </c>
      <c r="AA495" s="413"/>
      <c r="AB495" s="413"/>
      <c r="AC495" s="413"/>
      <c r="AD495" s="413"/>
      <c r="AE495" s="413"/>
      <c r="AF495" s="413"/>
      <c r="AG495" s="413"/>
      <c r="AH495" s="413"/>
      <c r="AI495" s="413"/>
      <c r="AJ495" s="413"/>
      <c r="AK495" s="441" t="b">
        <v>0</v>
      </c>
      <c r="AL495" s="441" t="b">
        <v>0</v>
      </c>
      <c r="AM495" s="46" t="b">
        <v>0</v>
      </c>
      <c r="AN495" s="464"/>
    </row>
    <row r="496">
      <c r="A496" s="455"/>
      <c r="B496" s="56">
        <v>3.8066268E7</v>
      </c>
      <c r="C496" s="432"/>
      <c r="D496" s="456" t="s">
        <v>5883</v>
      </c>
      <c r="E496" s="469" t="s">
        <v>5884</v>
      </c>
      <c r="F496" s="435">
        <v>34317.0</v>
      </c>
      <c r="G496" s="491" t="s">
        <v>391</v>
      </c>
      <c r="H496" s="57" t="s">
        <v>5885</v>
      </c>
      <c r="I496" s="57">
        <v>1.165486715E9</v>
      </c>
      <c r="J496" s="413"/>
      <c r="K496" s="57" t="s">
        <v>5886</v>
      </c>
      <c r="L496" s="413"/>
      <c r="M496" s="413"/>
      <c r="P496" s="413"/>
      <c r="Q496" s="57" t="s">
        <v>5887</v>
      </c>
      <c r="R496" s="413"/>
      <c r="S496" s="413"/>
      <c r="T496" s="413"/>
      <c r="U496" s="413"/>
      <c r="V496" s="413"/>
      <c r="W496" s="413"/>
      <c r="X496" s="413"/>
      <c r="Y496" s="413"/>
      <c r="Z496" s="482">
        <f t="shared" si="63"/>
        <v>29</v>
      </c>
      <c r="AA496" s="413"/>
      <c r="AB496" s="413"/>
      <c r="AC496" s="413"/>
      <c r="AD496" s="413"/>
      <c r="AE496" s="413"/>
      <c r="AF496" s="413"/>
      <c r="AG496" s="413"/>
      <c r="AH496" s="413"/>
      <c r="AI496" s="413"/>
      <c r="AJ496" s="413"/>
      <c r="AK496" s="441" t="b">
        <v>0</v>
      </c>
      <c r="AL496" s="441" t="b">
        <v>0</v>
      </c>
      <c r="AM496" s="46" t="b">
        <v>0</v>
      </c>
      <c r="AN496" s="464"/>
    </row>
    <row r="497">
      <c r="A497" s="88"/>
      <c r="B497" s="59">
        <v>4.2425367E7</v>
      </c>
      <c r="C497" s="432"/>
      <c r="D497" s="432" t="s">
        <v>5394</v>
      </c>
      <c r="E497" s="434" t="s">
        <v>5395</v>
      </c>
      <c r="F497" s="435">
        <v>36577.0</v>
      </c>
      <c r="G497" s="52" t="s">
        <v>2021</v>
      </c>
      <c r="H497" s="413" t="s">
        <v>5888</v>
      </c>
      <c r="I497" s="413">
        <v>1.16354475E9</v>
      </c>
      <c r="J497" s="413"/>
      <c r="K497" s="413" t="s">
        <v>397</v>
      </c>
      <c r="L497" s="413"/>
      <c r="M497" s="413"/>
      <c r="P497" s="413"/>
      <c r="Q497" s="413"/>
      <c r="R497" s="413"/>
      <c r="S497" s="413"/>
      <c r="T497" s="413"/>
      <c r="U497" s="413"/>
      <c r="V497" s="413"/>
      <c r="W497" s="413"/>
      <c r="X497" s="413"/>
      <c r="Y497" s="413"/>
      <c r="Z497" s="473">
        <f t="shared" si="63"/>
        <v>23</v>
      </c>
      <c r="AA497" s="413"/>
      <c r="AB497" s="403"/>
      <c r="AC497" s="413"/>
      <c r="AD497" s="413"/>
      <c r="AE497" s="413"/>
      <c r="AF497" s="413"/>
      <c r="AG497" s="413"/>
      <c r="AH497" s="413"/>
      <c r="AI497" s="413"/>
      <c r="AJ497" s="413"/>
      <c r="AK497" s="441" t="b">
        <v>0</v>
      </c>
      <c r="AL497" s="441" t="b">
        <v>0</v>
      </c>
      <c r="AM497" s="46" t="b">
        <v>0</v>
      </c>
      <c r="AN497" s="464"/>
    </row>
    <row r="498">
      <c r="A498" s="455"/>
      <c r="B498" s="56">
        <v>4.1702696E7</v>
      </c>
      <c r="C498" s="432"/>
      <c r="D498" s="506" t="s">
        <v>3051</v>
      </c>
      <c r="E498" s="434" t="s">
        <v>5889</v>
      </c>
      <c r="F498" s="435">
        <v>36173.0</v>
      </c>
      <c r="G498" s="491" t="s">
        <v>391</v>
      </c>
      <c r="H498" s="57" t="s">
        <v>5890</v>
      </c>
      <c r="I498" s="57">
        <v>1.156228519E9</v>
      </c>
      <c r="J498" s="413"/>
      <c r="K498" s="57" t="s">
        <v>5891</v>
      </c>
      <c r="L498" s="413"/>
      <c r="M498" s="413"/>
      <c r="P498" s="413"/>
      <c r="Q498" s="57"/>
      <c r="R498" s="413"/>
      <c r="S498" s="413"/>
      <c r="T498" s="413"/>
      <c r="U498" s="413"/>
      <c r="V498" s="413"/>
      <c r="W498" s="413"/>
      <c r="X498" s="413"/>
      <c r="Y498" s="413"/>
      <c r="Z498" s="482">
        <v>21.0</v>
      </c>
      <c r="AA498" s="413"/>
      <c r="AB498" s="413"/>
      <c r="AC498" s="413"/>
      <c r="AD498" s="413"/>
      <c r="AE498" s="413"/>
      <c r="AF498" s="413"/>
      <c r="AG498" s="413"/>
      <c r="AH498" s="413"/>
      <c r="AI498" s="413"/>
      <c r="AJ498" s="413"/>
      <c r="AK498" s="441" t="b">
        <v>0</v>
      </c>
      <c r="AL498" s="441" t="b">
        <v>0</v>
      </c>
      <c r="AM498" s="46" t="b">
        <v>0</v>
      </c>
      <c r="AN498" s="464"/>
    </row>
    <row r="499">
      <c r="A499" s="88"/>
      <c r="B499" s="59">
        <v>4.2659146E7</v>
      </c>
      <c r="C499" s="432"/>
      <c r="D499" s="432" t="s">
        <v>5892</v>
      </c>
      <c r="E499" s="434" t="s">
        <v>5893</v>
      </c>
      <c r="F499" s="435">
        <v>36651.0</v>
      </c>
      <c r="G499" s="52" t="s">
        <v>391</v>
      </c>
      <c r="H499" s="413" t="s">
        <v>5894</v>
      </c>
      <c r="I499" s="413">
        <v>1.536731046E9</v>
      </c>
      <c r="J499" s="413"/>
      <c r="K499" s="413" t="s">
        <v>5895</v>
      </c>
      <c r="L499" s="413"/>
      <c r="M499" s="413"/>
      <c r="P499" s="413"/>
      <c r="Q499" s="413"/>
      <c r="R499" s="413"/>
      <c r="S499" s="413"/>
      <c r="T499" s="413"/>
      <c r="U499" s="413"/>
      <c r="V499" s="413"/>
      <c r="W499" s="413"/>
      <c r="X499" s="413"/>
      <c r="Y499" s="413"/>
      <c r="Z499" s="473">
        <f t="shared" ref="Z499:Z513" si="64">DATEDIF(F499,TODAY(),"Y")</f>
        <v>23</v>
      </c>
      <c r="AA499" s="413"/>
      <c r="AB499" s="413"/>
      <c r="AC499" s="413"/>
      <c r="AD499" s="413"/>
      <c r="AE499" s="413"/>
      <c r="AF499" s="413"/>
      <c r="AG499" s="413"/>
      <c r="AH499" s="413"/>
      <c r="AI499" s="413"/>
      <c r="AJ499" s="413"/>
      <c r="AK499" s="441" t="b">
        <v>0</v>
      </c>
      <c r="AL499" s="441" t="b">
        <v>0</v>
      </c>
      <c r="AM499" s="46" t="b">
        <v>0</v>
      </c>
      <c r="AN499" s="464"/>
    </row>
    <row r="500">
      <c r="A500" s="88"/>
      <c r="B500" s="59" t="s">
        <v>447</v>
      </c>
      <c r="C500" s="432"/>
      <c r="D500" s="432" t="s">
        <v>5896</v>
      </c>
      <c r="E500" s="434" t="s">
        <v>5897</v>
      </c>
      <c r="F500" s="435">
        <v>35435.0</v>
      </c>
      <c r="G500" s="52"/>
      <c r="H500" s="413" t="s">
        <v>5898</v>
      </c>
      <c r="I500" s="413" t="s">
        <v>5899</v>
      </c>
      <c r="J500" s="413"/>
      <c r="K500" s="413" t="s">
        <v>5900</v>
      </c>
      <c r="L500" s="413"/>
      <c r="M500" s="413"/>
      <c r="P500" s="413"/>
      <c r="Q500" s="413"/>
      <c r="R500" s="413"/>
      <c r="S500" s="413"/>
      <c r="T500" s="413"/>
      <c r="U500" s="413"/>
      <c r="V500" s="413"/>
      <c r="W500" s="413"/>
      <c r="X500" s="413"/>
      <c r="Y500" s="413"/>
      <c r="Z500" s="473">
        <f t="shared" si="64"/>
        <v>26</v>
      </c>
      <c r="AA500" s="413"/>
      <c r="AB500" s="413"/>
      <c r="AC500" s="413"/>
      <c r="AD500" s="413"/>
      <c r="AE500" s="413"/>
      <c r="AF500" s="413"/>
      <c r="AG500" s="413"/>
      <c r="AH500" s="413"/>
      <c r="AI500" s="413"/>
      <c r="AJ500" s="413"/>
      <c r="AK500" s="441" t="b">
        <v>0</v>
      </c>
      <c r="AL500" s="441" t="b">
        <v>0</v>
      </c>
      <c r="AM500" s="46" t="b">
        <v>0</v>
      </c>
      <c r="AN500" s="464"/>
    </row>
    <row r="501">
      <c r="A501" s="88"/>
      <c r="B501" s="59">
        <v>4.2149162E7</v>
      </c>
      <c r="C501" s="456"/>
      <c r="D501" s="432" t="s">
        <v>5901</v>
      </c>
      <c r="E501" s="434" t="s">
        <v>5902</v>
      </c>
      <c r="F501" s="435">
        <v>36433.0</v>
      </c>
      <c r="G501" s="491" t="s">
        <v>391</v>
      </c>
      <c r="H501" s="413" t="s">
        <v>5903</v>
      </c>
      <c r="I501" s="413">
        <v>1.134190885E9</v>
      </c>
      <c r="J501" s="413"/>
      <c r="K501" s="413" t="s">
        <v>5819</v>
      </c>
      <c r="L501" s="413"/>
      <c r="M501" s="413"/>
      <c r="P501" s="413"/>
      <c r="Q501" s="413"/>
      <c r="R501" s="413"/>
      <c r="S501" s="413"/>
      <c r="T501" s="413"/>
      <c r="U501" s="413"/>
      <c r="V501" s="413"/>
      <c r="W501" s="413"/>
      <c r="X501" s="413"/>
      <c r="Y501" s="413"/>
      <c r="Z501" s="473">
        <f t="shared" si="64"/>
        <v>24</v>
      </c>
      <c r="AA501" s="413"/>
      <c r="AB501" s="413"/>
      <c r="AC501" s="413"/>
      <c r="AD501" s="413"/>
      <c r="AE501" s="413"/>
      <c r="AF501" s="413"/>
      <c r="AG501" s="413"/>
      <c r="AH501" s="413"/>
      <c r="AI501" s="413"/>
      <c r="AJ501" s="413"/>
      <c r="AK501" s="441" t="b">
        <v>0</v>
      </c>
      <c r="AL501" s="441" t="b">
        <v>0</v>
      </c>
      <c r="AM501" s="46" t="b">
        <v>0</v>
      </c>
      <c r="AN501" s="464"/>
    </row>
    <row r="502">
      <c r="A502" s="88"/>
      <c r="B502" s="59">
        <v>3.8069286E7</v>
      </c>
      <c r="C502" s="432"/>
      <c r="D502" s="507" t="s">
        <v>5904</v>
      </c>
      <c r="E502" s="434" t="s">
        <v>5905</v>
      </c>
      <c r="F502" s="483">
        <v>34402.0</v>
      </c>
      <c r="G502" s="52" t="s">
        <v>391</v>
      </c>
      <c r="H502" s="413" t="s">
        <v>5906</v>
      </c>
      <c r="I502" s="413" t="s">
        <v>5907</v>
      </c>
      <c r="J502" s="413"/>
      <c r="K502" s="413" t="s">
        <v>5908</v>
      </c>
      <c r="L502" s="413"/>
      <c r="M502" s="413"/>
      <c r="P502" s="413"/>
      <c r="Q502" s="413"/>
      <c r="R502" s="413"/>
      <c r="S502" s="413"/>
      <c r="T502" s="413"/>
      <c r="U502" s="413"/>
      <c r="V502" s="413"/>
      <c r="W502" s="413"/>
      <c r="X502" s="413"/>
      <c r="Y502" s="413"/>
      <c r="Z502" s="473">
        <f t="shared" si="64"/>
        <v>29</v>
      </c>
      <c r="AA502" s="413"/>
      <c r="AB502" s="413"/>
      <c r="AC502" s="413"/>
      <c r="AD502" s="413"/>
      <c r="AE502" s="413"/>
      <c r="AF502" s="413"/>
      <c r="AG502" s="413"/>
      <c r="AH502" s="413"/>
      <c r="AI502" s="413"/>
      <c r="AJ502" s="413"/>
      <c r="AK502" s="441" t="b">
        <v>0</v>
      </c>
      <c r="AL502" s="441" t="b">
        <v>0</v>
      </c>
      <c r="AM502" s="46" t="b">
        <v>0</v>
      </c>
      <c r="AN502" s="464"/>
    </row>
    <row r="503">
      <c r="A503" s="88"/>
      <c r="B503" s="59">
        <v>3.959481E7</v>
      </c>
      <c r="C503" s="432"/>
      <c r="D503" s="432" t="s">
        <v>5909</v>
      </c>
      <c r="E503" s="434" t="s">
        <v>5910</v>
      </c>
      <c r="F503" s="435">
        <v>35206.0</v>
      </c>
      <c r="G503" s="52" t="s">
        <v>391</v>
      </c>
      <c r="H503" s="413"/>
      <c r="I503" s="413">
        <v>1.122390486E9</v>
      </c>
      <c r="J503" s="413"/>
      <c r="K503" s="413"/>
      <c r="L503" s="413"/>
      <c r="M503" s="413"/>
      <c r="P503" s="413"/>
      <c r="Q503" s="413"/>
      <c r="R503" s="413"/>
      <c r="S503" s="413"/>
      <c r="T503" s="413"/>
      <c r="U503" s="413"/>
      <c r="V503" s="413"/>
      <c r="W503" s="413"/>
      <c r="X503" s="413"/>
      <c r="Y503" s="413"/>
      <c r="Z503" s="473">
        <f t="shared" si="64"/>
        <v>27</v>
      </c>
      <c r="AA503" s="413"/>
      <c r="AB503" s="413"/>
      <c r="AC503" s="413"/>
      <c r="AD503" s="413"/>
      <c r="AE503" s="413"/>
      <c r="AF503" s="413"/>
      <c r="AG503" s="413"/>
      <c r="AH503" s="413"/>
      <c r="AI503" s="413"/>
      <c r="AJ503" s="413"/>
      <c r="AK503" s="441" t="b">
        <v>0</v>
      </c>
      <c r="AL503" s="441" t="b">
        <v>0</v>
      </c>
      <c r="AM503" s="46" t="b">
        <v>0</v>
      </c>
      <c r="AN503" s="464"/>
    </row>
    <row r="504">
      <c r="A504" s="88"/>
      <c r="B504" s="59">
        <v>4.3527702E7</v>
      </c>
      <c r="C504" s="432"/>
      <c r="D504" s="432" t="s">
        <v>5911</v>
      </c>
      <c r="E504" s="434" t="s">
        <v>5912</v>
      </c>
      <c r="F504" s="435">
        <v>37158.0</v>
      </c>
      <c r="G504" s="52" t="s">
        <v>391</v>
      </c>
      <c r="H504" s="413" t="s">
        <v>5913</v>
      </c>
      <c r="I504" s="413">
        <v>1.127263881E9</v>
      </c>
      <c r="J504" s="413"/>
      <c r="K504" s="413" t="s">
        <v>5914</v>
      </c>
      <c r="L504" s="413"/>
      <c r="M504" s="413"/>
      <c r="P504" s="413"/>
      <c r="Q504" s="413"/>
      <c r="R504" s="413"/>
      <c r="S504" s="413"/>
      <c r="T504" s="413"/>
      <c r="U504" s="413"/>
      <c r="V504" s="413"/>
      <c r="W504" s="413"/>
      <c r="X504" s="413"/>
      <c r="Y504" s="413"/>
      <c r="Z504" s="473">
        <f t="shared" si="64"/>
        <v>22</v>
      </c>
      <c r="AA504" s="413"/>
      <c r="AB504" s="413"/>
      <c r="AC504" s="413"/>
      <c r="AD504" s="413"/>
      <c r="AE504" s="413"/>
      <c r="AF504" s="413"/>
      <c r="AG504" s="413"/>
      <c r="AH504" s="413"/>
      <c r="AI504" s="413"/>
      <c r="AJ504" s="413"/>
      <c r="AK504" s="441" t="b">
        <v>0</v>
      </c>
      <c r="AL504" s="441" t="b">
        <v>0</v>
      </c>
      <c r="AM504" s="46" t="b">
        <v>0</v>
      </c>
      <c r="AN504" s="464"/>
    </row>
    <row r="505">
      <c r="A505" s="508"/>
      <c r="B505" s="64">
        <v>3.8601649E7</v>
      </c>
      <c r="C505" s="432"/>
      <c r="D505" s="456" t="s">
        <v>5915</v>
      </c>
      <c r="E505" s="469" t="s">
        <v>5916</v>
      </c>
      <c r="F505" s="435">
        <v>34620.0</v>
      </c>
      <c r="G505" s="509" t="s">
        <v>391</v>
      </c>
      <c r="H505" s="510" t="s">
        <v>5917</v>
      </c>
      <c r="I505" s="510">
        <v>1.163031436E9</v>
      </c>
      <c r="J505" s="413"/>
      <c r="K505" s="510" t="s">
        <v>5918</v>
      </c>
      <c r="L505" s="413"/>
      <c r="M505" s="413"/>
      <c r="P505" s="413"/>
      <c r="Q505" s="510" t="s">
        <v>5919</v>
      </c>
      <c r="R505" s="413"/>
      <c r="S505" s="413"/>
      <c r="T505" s="413"/>
      <c r="U505" s="413"/>
      <c r="V505" s="413"/>
      <c r="W505" s="413"/>
      <c r="X505" s="413"/>
      <c r="Y505" s="413"/>
      <c r="Z505" s="495">
        <f t="shared" si="64"/>
        <v>29</v>
      </c>
      <c r="AA505" s="413"/>
      <c r="AB505" s="413"/>
      <c r="AC505" s="413"/>
      <c r="AD505" s="413"/>
      <c r="AE505" s="413"/>
      <c r="AF505" s="413"/>
      <c r="AG505" s="413"/>
      <c r="AH505" s="413"/>
      <c r="AI505" s="413"/>
      <c r="AJ505" s="413"/>
      <c r="AK505" s="441" t="b">
        <v>0</v>
      </c>
      <c r="AL505" s="441" t="b">
        <v>0</v>
      </c>
      <c r="AM505" s="46" t="b">
        <v>0</v>
      </c>
      <c r="AN505" s="464"/>
    </row>
    <row r="506">
      <c r="A506" s="496"/>
      <c r="B506" s="63">
        <v>3.8891349E7</v>
      </c>
      <c r="C506" s="432"/>
      <c r="D506" s="432" t="s">
        <v>5920</v>
      </c>
      <c r="E506" s="434" t="s">
        <v>5921</v>
      </c>
      <c r="F506" s="435">
        <v>34793.0</v>
      </c>
      <c r="G506" s="52" t="s">
        <v>2021</v>
      </c>
      <c r="H506" s="413" t="s">
        <v>5922</v>
      </c>
      <c r="I506" s="413">
        <v>1.553885758E9</v>
      </c>
      <c r="J506" s="413"/>
      <c r="K506" s="413" t="s">
        <v>5923</v>
      </c>
      <c r="L506" s="413"/>
      <c r="M506" s="413"/>
      <c r="P506" s="413"/>
      <c r="Q506" s="413"/>
      <c r="R506" s="413"/>
      <c r="S506" s="413"/>
      <c r="T506" s="413"/>
      <c r="U506" s="413"/>
      <c r="V506" s="413"/>
      <c r="W506" s="413"/>
      <c r="X506" s="413"/>
      <c r="Y506" s="413"/>
      <c r="Z506" s="473">
        <f t="shared" si="64"/>
        <v>28</v>
      </c>
      <c r="AA506" s="413"/>
      <c r="AB506" s="413"/>
      <c r="AC506" s="413"/>
      <c r="AD506" s="413"/>
      <c r="AE506" s="413"/>
      <c r="AF506" s="413"/>
      <c r="AG506" s="413"/>
      <c r="AH506" s="413"/>
      <c r="AI506" s="413"/>
      <c r="AJ506" s="413"/>
      <c r="AK506" s="441" t="b">
        <v>0</v>
      </c>
      <c r="AL506" s="441" t="b">
        <v>0</v>
      </c>
      <c r="AM506" s="46" t="b">
        <v>0</v>
      </c>
      <c r="AN506" s="464"/>
    </row>
    <row r="507">
      <c r="A507" s="88"/>
      <c r="B507" s="59">
        <v>3.959481E7</v>
      </c>
      <c r="C507" s="432"/>
      <c r="D507" s="432" t="s">
        <v>5909</v>
      </c>
      <c r="E507" s="434" t="s">
        <v>5924</v>
      </c>
      <c r="F507" s="483">
        <v>35206.0</v>
      </c>
      <c r="G507" s="52" t="s">
        <v>391</v>
      </c>
      <c r="H507" s="413" t="s">
        <v>5925</v>
      </c>
      <c r="I507" s="413" t="s">
        <v>5926</v>
      </c>
      <c r="J507" s="413"/>
      <c r="K507" s="413" t="s">
        <v>5927</v>
      </c>
      <c r="L507" s="413"/>
      <c r="M507" s="413"/>
      <c r="P507" s="413"/>
      <c r="Q507" s="413"/>
      <c r="R507" s="413"/>
      <c r="S507" s="413"/>
      <c r="T507" s="413"/>
      <c r="U507" s="413"/>
      <c r="V507" s="413"/>
      <c r="W507" s="413"/>
      <c r="X507" s="413"/>
      <c r="Y507" s="413"/>
      <c r="Z507" s="473">
        <f t="shared" si="64"/>
        <v>27</v>
      </c>
      <c r="AA507" s="413"/>
      <c r="AB507" s="413"/>
      <c r="AC507" s="413"/>
      <c r="AD507" s="413"/>
      <c r="AE507" s="413"/>
      <c r="AF507" s="413"/>
      <c r="AG507" s="413"/>
      <c r="AH507" s="413"/>
      <c r="AI507" s="413"/>
      <c r="AJ507" s="413"/>
      <c r="AK507" s="441" t="b">
        <v>0</v>
      </c>
      <c r="AL507" s="441" t="b">
        <v>0</v>
      </c>
      <c r="AM507" s="46" t="b">
        <v>0</v>
      </c>
      <c r="AN507" s="464"/>
    </row>
    <row r="508">
      <c r="A508" s="455"/>
      <c r="B508" s="56">
        <v>4.2011932E7</v>
      </c>
      <c r="C508" s="432"/>
      <c r="D508" s="456" t="s">
        <v>5928</v>
      </c>
      <c r="E508" s="469" t="s">
        <v>5929</v>
      </c>
      <c r="F508" s="435">
        <v>36333.0</v>
      </c>
      <c r="G508" s="491" t="s">
        <v>391</v>
      </c>
      <c r="H508" s="57" t="s">
        <v>5930</v>
      </c>
      <c r="I508" s="57">
        <v>1.562484004E9</v>
      </c>
      <c r="J508" s="413"/>
      <c r="K508" s="57" t="s">
        <v>5931</v>
      </c>
      <c r="L508" s="413"/>
      <c r="M508" s="413"/>
      <c r="P508" s="413"/>
      <c r="Q508" s="57">
        <v>1.153884004E9</v>
      </c>
      <c r="R508" s="413"/>
      <c r="S508" s="413"/>
      <c r="T508" s="413"/>
      <c r="U508" s="413"/>
      <c r="V508" s="413"/>
      <c r="W508" s="413"/>
      <c r="X508" s="413"/>
      <c r="Y508" s="413"/>
      <c r="Z508" s="482">
        <f t="shared" si="64"/>
        <v>24</v>
      </c>
      <c r="AA508" s="413"/>
      <c r="AB508" s="413"/>
      <c r="AC508" s="413"/>
      <c r="AD508" s="413"/>
      <c r="AE508" s="413"/>
      <c r="AF508" s="413"/>
      <c r="AG508" s="413"/>
      <c r="AH508" s="413"/>
      <c r="AI508" s="413"/>
      <c r="AJ508" s="413"/>
      <c r="AK508" s="441" t="b">
        <v>0</v>
      </c>
      <c r="AL508" s="441" t="b">
        <v>0</v>
      </c>
      <c r="AM508" s="46" t="b">
        <v>0</v>
      </c>
      <c r="AN508" s="464"/>
    </row>
    <row r="509">
      <c r="A509" s="455"/>
      <c r="B509" s="56">
        <v>4.1780772E7</v>
      </c>
      <c r="C509" s="432"/>
      <c r="D509" s="432" t="s">
        <v>5932</v>
      </c>
      <c r="E509" s="434" t="s">
        <v>5933</v>
      </c>
      <c r="F509" s="435">
        <v>36196.0</v>
      </c>
      <c r="G509" s="491" t="s">
        <v>391</v>
      </c>
      <c r="H509" s="57" t="s">
        <v>5934</v>
      </c>
      <c r="I509" s="57">
        <v>1.164450961E9</v>
      </c>
      <c r="J509" s="413"/>
      <c r="K509" s="57" t="s">
        <v>5935</v>
      </c>
      <c r="L509" s="413"/>
      <c r="M509" s="413"/>
      <c r="P509" s="413"/>
      <c r="Q509" s="57">
        <v>1.564450961E9</v>
      </c>
      <c r="R509" s="413"/>
      <c r="S509" s="413"/>
      <c r="T509" s="413"/>
      <c r="U509" s="413"/>
      <c r="V509" s="413"/>
      <c r="W509" s="413"/>
      <c r="X509" s="413"/>
      <c r="Y509" s="413"/>
      <c r="Z509" s="482">
        <f t="shared" si="64"/>
        <v>24</v>
      </c>
      <c r="AA509" s="413"/>
      <c r="AB509" s="413"/>
      <c r="AC509" s="413"/>
      <c r="AD509" s="413"/>
      <c r="AE509" s="413"/>
      <c r="AF509" s="413"/>
      <c r="AG509" s="413"/>
      <c r="AH509" s="413"/>
      <c r="AI509" s="413"/>
      <c r="AJ509" s="413"/>
      <c r="AK509" s="441" t="b">
        <v>0</v>
      </c>
      <c r="AL509" s="441" t="b">
        <v>0</v>
      </c>
      <c r="AM509" s="46" t="b">
        <v>0</v>
      </c>
      <c r="AN509" s="464"/>
    </row>
    <row r="510">
      <c r="A510" s="88"/>
      <c r="B510" s="59">
        <v>4.1207036E7</v>
      </c>
      <c r="C510" s="432"/>
      <c r="D510" s="432" t="s">
        <v>5936</v>
      </c>
      <c r="E510" s="434" t="s">
        <v>5937</v>
      </c>
      <c r="F510" s="435">
        <v>35937.0</v>
      </c>
      <c r="G510" s="52"/>
      <c r="H510" s="413"/>
      <c r="I510" s="413">
        <v>2.216128988E9</v>
      </c>
      <c r="J510" s="413"/>
      <c r="K510" s="413" t="s">
        <v>2272</v>
      </c>
      <c r="L510" s="413"/>
      <c r="M510" s="413"/>
      <c r="P510" s="413"/>
      <c r="Q510" s="413"/>
      <c r="R510" s="413"/>
      <c r="S510" s="413"/>
      <c r="T510" s="413"/>
      <c r="U510" s="413"/>
      <c r="V510" s="413"/>
      <c r="W510" s="413"/>
      <c r="X510" s="413"/>
      <c r="Y510" s="413"/>
      <c r="Z510" s="473">
        <f t="shared" si="64"/>
        <v>25</v>
      </c>
      <c r="AA510" s="413"/>
      <c r="AB510" s="403"/>
      <c r="AC510" s="413"/>
      <c r="AD510" s="413"/>
      <c r="AE510" s="413"/>
      <c r="AF510" s="413"/>
      <c r="AG510" s="413"/>
      <c r="AH510" s="413"/>
      <c r="AI510" s="413"/>
      <c r="AJ510" s="413"/>
      <c r="AK510" s="441" t="b">
        <v>0</v>
      </c>
      <c r="AL510" s="441" t="b">
        <v>0</v>
      </c>
      <c r="AM510" s="46" t="b">
        <v>0</v>
      </c>
      <c r="AN510" s="464"/>
    </row>
    <row r="511">
      <c r="A511" s="455"/>
      <c r="B511" s="56">
        <v>4.2354401E7</v>
      </c>
      <c r="C511" s="432"/>
      <c r="D511" s="456" t="s">
        <v>5938</v>
      </c>
      <c r="E511" s="434" t="s">
        <v>5939</v>
      </c>
      <c r="F511" s="435">
        <v>36513.0</v>
      </c>
      <c r="G511" s="491" t="s">
        <v>391</v>
      </c>
      <c r="H511" s="57" t="s">
        <v>5940</v>
      </c>
      <c r="I511" s="57">
        <v>1.12699189E9</v>
      </c>
      <c r="J511" s="413"/>
      <c r="K511" s="57" t="s">
        <v>5941</v>
      </c>
      <c r="L511" s="413"/>
      <c r="M511" s="413"/>
      <c r="P511" s="413"/>
      <c r="Q511" s="57"/>
      <c r="R511" s="413"/>
      <c r="S511" s="413"/>
      <c r="T511" s="413"/>
      <c r="U511" s="413"/>
      <c r="V511" s="413"/>
      <c r="W511" s="413"/>
      <c r="X511" s="413"/>
      <c r="Y511" s="413"/>
      <c r="Z511" s="482">
        <f t="shared" si="64"/>
        <v>23</v>
      </c>
      <c r="AA511" s="413"/>
      <c r="AB511" s="413"/>
      <c r="AC511" s="413"/>
      <c r="AD511" s="413"/>
      <c r="AE511" s="413"/>
      <c r="AF511" s="413"/>
      <c r="AG511" s="413"/>
      <c r="AH511" s="413"/>
      <c r="AI511" s="413"/>
      <c r="AJ511" s="413"/>
      <c r="AK511" s="441" t="b">
        <v>0</v>
      </c>
      <c r="AL511" s="441" t="b">
        <v>0</v>
      </c>
      <c r="AM511" s="46" t="b">
        <v>0</v>
      </c>
      <c r="AN511" s="464"/>
    </row>
    <row r="512">
      <c r="A512" s="455"/>
      <c r="B512" s="56">
        <v>4.2681878E7</v>
      </c>
      <c r="C512" s="456"/>
      <c r="D512" s="456" t="s">
        <v>5942</v>
      </c>
      <c r="E512" s="434" t="s">
        <v>5943</v>
      </c>
      <c r="F512" s="435">
        <v>36640.0</v>
      </c>
      <c r="G512" s="491" t="s">
        <v>391</v>
      </c>
      <c r="H512" s="57" t="s">
        <v>5944</v>
      </c>
      <c r="I512" s="57">
        <v>1.136624914E9</v>
      </c>
      <c r="J512" s="413"/>
      <c r="K512" s="57" t="s">
        <v>5945</v>
      </c>
      <c r="L512" s="413"/>
      <c r="M512" s="413"/>
      <c r="P512" s="413"/>
      <c r="Q512" s="57"/>
      <c r="R512" s="413"/>
      <c r="S512" s="413"/>
      <c r="T512" s="413"/>
      <c r="U512" s="413"/>
      <c r="V512" s="413"/>
      <c r="W512" s="413"/>
      <c r="X512" s="413"/>
      <c r="Y512" s="413"/>
      <c r="Z512" s="482">
        <f t="shared" si="64"/>
        <v>23</v>
      </c>
      <c r="AA512" s="413"/>
      <c r="AB512" s="413"/>
      <c r="AC512" s="413"/>
      <c r="AD512" s="413"/>
      <c r="AE512" s="413"/>
      <c r="AF512" s="413"/>
      <c r="AG512" s="413"/>
      <c r="AH512" s="413"/>
      <c r="AI512" s="413"/>
      <c r="AJ512" s="413"/>
      <c r="AK512" s="441" t="b">
        <v>0</v>
      </c>
      <c r="AL512" s="441" t="b">
        <v>0</v>
      </c>
      <c r="AM512" s="46" t="b">
        <v>0</v>
      </c>
      <c r="AN512" s="464"/>
    </row>
    <row r="513">
      <c r="A513" s="88"/>
      <c r="B513" s="59" t="s">
        <v>459</v>
      </c>
      <c r="C513" s="456"/>
      <c r="D513" s="432" t="s">
        <v>5946</v>
      </c>
      <c r="E513" s="434" t="s">
        <v>5947</v>
      </c>
      <c r="F513" s="435">
        <v>34926.0</v>
      </c>
      <c r="G513" s="27" t="s">
        <v>5948</v>
      </c>
      <c r="H513" s="413" t="s">
        <v>5949</v>
      </c>
      <c r="I513" s="413">
        <v>1.13773525799E11</v>
      </c>
      <c r="J513" s="413"/>
      <c r="K513" s="413" t="s">
        <v>5950</v>
      </c>
      <c r="L513" s="413"/>
      <c r="M513" s="413"/>
      <c r="P513" s="413"/>
      <c r="Q513" s="413"/>
      <c r="R513" s="413"/>
      <c r="S513" s="413"/>
      <c r="T513" s="413"/>
      <c r="U513" s="413"/>
      <c r="V513" s="413"/>
      <c r="W513" s="413"/>
      <c r="X513" s="413"/>
      <c r="Y513" s="413"/>
      <c r="Z513" s="500">
        <f t="shared" si="64"/>
        <v>28</v>
      </c>
      <c r="AA513" s="413"/>
      <c r="AB513" s="413"/>
      <c r="AC513" s="413"/>
      <c r="AD513" s="413"/>
      <c r="AE513" s="413"/>
      <c r="AF513" s="413"/>
      <c r="AG513" s="413"/>
      <c r="AH513" s="413"/>
      <c r="AI513" s="413"/>
      <c r="AJ513" s="413"/>
      <c r="AK513" s="441" t="b">
        <v>0</v>
      </c>
      <c r="AL513" s="441" t="b">
        <v>0</v>
      </c>
      <c r="AM513" s="46" t="b">
        <v>0</v>
      </c>
      <c r="AN513" s="464"/>
    </row>
    <row r="514">
      <c r="A514" s="88"/>
      <c r="B514" s="59"/>
      <c r="C514" s="432"/>
      <c r="D514" s="432" t="s">
        <v>5951</v>
      </c>
      <c r="E514" s="434" t="s">
        <v>5952</v>
      </c>
      <c r="F514" s="435"/>
      <c r="G514" s="27" t="s">
        <v>5953</v>
      </c>
      <c r="H514" s="413" t="s">
        <v>5954</v>
      </c>
      <c r="I514" s="413" t="s">
        <v>5955</v>
      </c>
      <c r="J514" s="413"/>
      <c r="K514" s="413" t="s">
        <v>5956</v>
      </c>
      <c r="L514" s="413"/>
      <c r="M514" s="413"/>
      <c r="P514" s="413"/>
      <c r="Q514" s="413"/>
      <c r="R514" s="413"/>
      <c r="S514" s="413"/>
      <c r="T514" s="413"/>
      <c r="U514" s="413"/>
      <c r="V514" s="413"/>
      <c r="W514" s="413"/>
      <c r="X514" s="413"/>
      <c r="Y514" s="413"/>
      <c r="Z514" s="473"/>
      <c r="AA514" s="413"/>
      <c r="AB514" s="413"/>
      <c r="AC514" s="413"/>
      <c r="AD514" s="413"/>
      <c r="AE514" s="413"/>
      <c r="AF514" s="413"/>
      <c r="AG514" s="413"/>
      <c r="AH514" s="413"/>
      <c r="AI514" s="413"/>
      <c r="AJ514" s="413"/>
      <c r="AK514" s="441" t="b">
        <v>0</v>
      </c>
      <c r="AL514" s="441" t="b">
        <v>0</v>
      </c>
      <c r="AM514" s="46" t="b">
        <v>0</v>
      </c>
      <c r="AN514" s="464"/>
    </row>
    <row r="515">
      <c r="A515" s="88"/>
      <c r="B515" s="59"/>
      <c r="C515" s="432"/>
      <c r="D515" s="432" t="s">
        <v>5957</v>
      </c>
      <c r="E515" s="511" t="s">
        <v>5958</v>
      </c>
      <c r="F515" s="435"/>
      <c r="G515" s="52"/>
      <c r="H515" s="413"/>
      <c r="I515" s="413">
        <v>1.137618958E9</v>
      </c>
      <c r="J515" s="413"/>
      <c r="K515" s="413" t="s">
        <v>5959</v>
      </c>
      <c r="L515" s="413"/>
      <c r="M515" s="413"/>
      <c r="P515" s="413"/>
      <c r="Q515" s="413"/>
      <c r="R515" s="413"/>
      <c r="S515" s="413"/>
      <c r="T515" s="413"/>
      <c r="U515" s="413"/>
      <c r="V515" s="413"/>
      <c r="W515" s="413"/>
      <c r="X515" s="413"/>
      <c r="Y515" s="413"/>
      <c r="Z515" s="473">
        <v>24.0</v>
      </c>
      <c r="AA515" s="413"/>
      <c r="AB515" s="413"/>
      <c r="AC515" s="413"/>
      <c r="AD515" s="413"/>
      <c r="AE515" s="413"/>
      <c r="AF515" s="413"/>
      <c r="AG515" s="413"/>
      <c r="AH515" s="413"/>
      <c r="AI515" s="413"/>
      <c r="AJ515" s="413"/>
      <c r="AK515" s="441" t="b">
        <v>0</v>
      </c>
      <c r="AL515" s="441" t="b">
        <v>0</v>
      </c>
      <c r="AM515" s="46" t="b">
        <v>0</v>
      </c>
      <c r="AN515" s="464"/>
    </row>
    <row r="516">
      <c r="A516" s="455"/>
      <c r="B516" s="56">
        <v>3.8292772E7</v>
      </c>
      <c r="C516" s="432"/>
      <c r="D516" s="432" t="s">
        <v>5960</v>
      </c>
      <c r="E516" s="434" t="s">
        <v>5961</v>
      </c>
      <c r="F516" s="503">
        <v>34694.0</v>
      </c>
      <c r="G516" s="491" t="s">
        <v>391</v>
      </c>
      <c r="H516" s="57" t="s">
        <v>5962</v>
      </c>
      <c r="I516" s="57" t="s">
        <v>5963</v>
      </c>
      <c r="J516" s="413"/>
      <c r="K516" s="57" t="s">
        <v>5964</v>
      </c>
      <c r="L516" s="413"/>
      <c r="M516" s="413"/>
      <c r="P516" s="413"/>
      <c r="Q516" s="57" t="s">
        <v>5965</v>
      </c>
      <c r="R516" s="413"/>
      <c r="S516" s="413"/>
      <c r="T516" s="413"/>
      <c r="U516" s="413"/>
      <c r="V516" s="413"/>
      <c r="W516" s="413"/>
      <c r="X516" s="413"/>
      <c r="Y516" s="413"/>
      <c r="Z516" s="482">
        <f t="shared" ref="Z516:Z517" si="65">DATEDIF(F516,TODAY(),"Y")</f>
        <v>28</v>
      </c>
      <c r="AA516" s="413"/>
      <c r="AB516" s="413"/>
      <c r="AC516" s="413"/>
      <c r="AD516" s="413"/>
      <c r="AE516" s="413"/>
      <c r="AF516" s="413"/>
      <c r="AG516" s="413"/>
      <c r="AH516" s="413"/>
      <c r="AI516" s="413"/>
      <c r="AJ516" s="413"/>
      <c r="AK516" s="441" t="b">
        <v>0</v>
      </c>
      <c r="AL516" s="441" t="b">
        <v>0</v>
      </c>
      <c r="AM516" s="46" t="b">
        <v>0</v>
      </c>
      <c r="AN516" s="464"/>
    </row>
    <row r="517">
      <c r="A517" s="88"/>
      <c r="B517" s="59">
        <v>5.72350156E8</v>
      </c>
      <c r="C517" s="432"/>
      <c r="D517" s="432" t="s">
        <v>5966</v>
      </c>
      <c r="E517" s="511" t="s">
        <v>5967</v>
      </c>
      <c r="F517" s="435">
        <v>35394.0</v>
      </c>
      <c r="G517" s="52"/>
      <c r="H517" s="413" t="s">
        <v>5968</v>
      </c>
      <c r="I517" s="413">
        <v>8.177158739E9</v>
      </c>
      <c r="J517" s="413"/>
      <c r="K517" s="413" t="s">
        <v>5969</v>
      </c>
      <c r="L517" s="413"/>
      <c r="M517" s="413"/>
      <c r="P517" s="413"/>
      <c r="Q517" s="413"/>
      <c r="R517" s="413"/>
      <c r="S517" s="413"/>
      <c r="T517" s="413"/>
      <c r="U517" s="413"/>
      <c r="V517" s="413"/>
      <c r="W517" s="413"/>
      <c r="X517" s="413"/>
      <c r="Y517" s="413"/>
      <c r="Z517" s="473">
        <f t="shared" si="65"/>
        <v>26</v>
      </c>
      <c r="AA517" s="413"/>
      <c r="AB517" s="413"/>
      <c r="AC517" s="413"/>
      <c r="AD517" s="413"/>
      <c r="AE517" s="413"/>
      <c r="AF517" s="413"/>
      <c r="AG517" s="413"/>
      <c r="AH517" s="413"/>
      <c r="AI517" s="413"/>
      <c r="AJ517" s="413"/>
      <c r="AK517" s="441" t="b">
        <v>0</v>
      </c>
      <c r="AL517" s="441" t="b">
        <v>0</v>
      </c>
      <c r="AM517" s="46" t="b">
        <v>0</v>
      </c>
      <c r="AN517" s="464"/>
    </row>
    <row r="518">
      <c r="A518" s="455"/>
      <c r="B518" s="56">
        <v>3.4541253E7</v>
      </c>
      <c r="C518" s="507"/>
      <c r="D518" s="456" t="s">
        <v>5970</v>
      </c>
      <c r="E518" s="469" t="s">
        <v>5971</v>
      </c>
      <c r="F518" s="503">
        <v>32736.0</v>
      </c>
      <c r="G518" s="491" t="s">
        <v>391</v>
      </c>
      <c r="H518" s="57" t="s">
        <v>5972</v>
      </c>
      <c r="I518" s="57">
        <v>1.131954341E9</v>
      </c>
      <c r="J518" s="413"/>
      <c r="K518" s="57" t="s">
        <v>5973</v>
      </c>
      <c r="L518" s="413"/>
      <c r="M518" s="413"/>
      <c r="P518" s="413"/>
      <c r="Q518" s="57" t="s">
        <v>5974</v>
      </c>
      <c r="R518" s="413"/>
      <c r="S518" s="413"/>
      <c r="T518" s="413"/>
      <c r="U518" s="413"/>
      <c r="V518" s="413"/>
      <c r="W518" s="413"/>
      <c r="X518" s="413"/>
      <c r="Y518" s="413"/>
      <c r="Z518" s="482">
        <f>2020-1989</f>
        <v>31</v>
      </c>
      <c r="AA518" s="413"/>
      <c r="AB518" s="413"/>
      <c r="AC518" s="413"/>
      <c r="AD518" s="413"/>
      <c r="AE518" s="413"/>
      <c r="AF518" s="413"/>
      <c r="AG518" s="413"/>
      <c r="AH518" s="413"/>
      <c r="AI518" s="413"/>
      <c r="AJ518" s="413"/>
      <c r="AK518" s="441" t="b">
        <v>0</v>
      </c>
      <c r="AL518" s="441" t="b">
        <v>0</v>
      </c>
      <c r="AM518" s="46" t="b">
        <v>0</v>
      </c>
      <c r="AN518" s="464"/>
    </row>
    <row r="519">
      <c r="A519" s="455"/>
      <c r="B519" s="56">
        <v>4.3567549E7</v>
      </c>
      <c r="C519" s="432"/>
      <c r="D519" s="456" t="s">
        <v>5975</v>
      </c>
      <c r="E519" s="469" t="s">
        <v>5976</v>
      </c>
      <c r="F519" s="435">
        <v>35556.0</v>
      </c>
      <c r="G519" s="491" t="s">
        <v>391</v>
      </c>
      <c r="H519" s="57" t="s">
        <v>5977</v>
      </c>
      <c r="I519" s="57">
        <v>1.531150431E9</v>
      </c>
      <c r="J519" s="413"/>
      <c r="K519" s="57" t="s">
        <v>5978</v>
      </c>
      <c r="L519" s="413"/>
      <c r="M519" s="413"/>
      <c r="P519" s="413"/>
      <c r="Q519" s="57"/>
      <c r="R519" s="413"/>
      <c r="S519" s="413"/>
      <c r="T519" s="413"/>
      <c r="U519" s="413"/>
      <c r="V519" s="413"/>
      <c r="W519" s="413"/>
      <c r="X519" s="413"/>
      <c r="Y519" s="413"/>
      <c r="Z519" s="482">
        <f t="shared" ref="Z519:Z523" si="66">DATEDIF(F519,TODAY(),"Y")</f>
        <v>26</v>
      </c>
      <c r="AA519" s="413"/>
      <c r="AB519" s="413"/>
      <c r="AC519" s="413"/>
      <c r="AD519" s="413"/>
      <c r="AE519" s="413"/>
      <c r="AF519" s="413"/>
      <c r="AG519" s="413"/>
      <c r="AH519" s="413"/>
      <c r="AI519" s="413"/>
      <c r="AJ519" s="413"/>
      <c r="AK519" s="441" t="b">
        <v>0</v>
      </c>
      <c r="AL519" s="441" t="b">
        <v>0</v>
      </c>
      <c r="AM519" s="46" t="b">
        <v>0</v>
      </c>
      <c r="AN519" s="464"/>
    </row>
    <row r="520">
      <c r="A520" s="455"/>
      <c r="B520" s="56">
        <v>4.3447958E7</v>
      </c>
      <c r="C520" s="432"/>
      <c r="D520" s="456" t="s">
        <v>5979</v>
      </c>
      <c r="E520" s="469" t="s">
        <v>5980</v>
      </c>
      <c r="F520" s="435">
        <v>36998.0</v>
      </c>
      <c r="G520" s="491" t="s">
        <v>391</v>
      </c>
      <c r="H520" s="57" t="s">
        <v>5981</v>
      </c>
      <c r="I520" s="57">
        <v>1.155840351E9</v>
      </c>
      <c r="J520" s="413"/>
      <c r="K520" s="57" t="s">
        <v>5982</v>
      </c>
      <c r="L520" s="413"/>
      <c r="M520" s="413"/>
      <c r="P520" s="413"/>
      <c r="Q520" s="57" t="s">
        <v>5983</v>
      </c>
      <c r="R520" s="413"/>
      <c r="S520" s="413"/>
      <c r="T520" s="413"/>
      <c r="U520" s="413"/>
      <c r="V520" s="413"/>
      <c r="W520" s="413"/>
      <c r="X520" s="413"/>
      <c r="Y520" s="413"/>
      <c r="Z520" s="482">
        <f t="shared" si="66"/>
        <v>22</v>
      </c>
      <c r="AA520" s="413"/>
      <c r="AB520" s="413"/>
      <c r="AC520" s="413"/>
      <c r="AD520" s="413"/>
      <c r="AE520" s="413"/>
      <c r="AF520" s="413"/>
      <c r="AG520" s="413"/>
      <c r="AH520" s="413"/>
      <c r="AI520" s="413"/>
      <c r="AJ520" s="413"/>
      <c r="AK520" s="441" t="b">
        <v>0</v>
      </c>
      <c r="AL520" s="441" t="b">
        <v>0</v>
      </c>
      <c r="AM520" s="46" t="b">
        <v>0</v>
      </c>
      <c r="AN520" s="464"/>
    </row>
    <row r="521">
      <c r="A521" s="88"/>
      <c r="B521" s="59">
        <v>9.554916E7</v>
      </c>
      <c r="C521" s="432"/>
      <c r="D521" s="432" t="s">
        <v>5984</v>
      </c>
      <c r="E521" s="434" t="s">
        <v>5985</v>
      </c>
      <c r="F521" s="435">
        <v>34984.0</v>
      </c>
      <c r="G521" s="52"/>
      <c r="H521" s="413" t="s">
        <v>5986</v>
      </c>
      <c r="I521" s="413">
        <v>1.164032004E9</v>
      </c>
      <c r="J521" s="413"/>
      <c r="K521" s="413" t="s">
        <v>5987</v>
      </c>
      <c r="L521" s="413"/>
      <c r="M521" s="413"/>
      <c r="P521" s="413"/>
      <c r="Q521" s="413"/>
      <c r="R521" s="413"/>
      <c r="S521" s="413"/>
      <c r="T521" s="413"/>
      <c r="U521" s="413"/>
      <c r="V521" s="413"/>
      <c r="W521" s="413"/>
      <c r="X521" s="413"/>
      <c r="Y521" s="413"/>
      <c r="Z521" s="473">
        <f t="shared" si="66"/>
        <v>28</v>
      </c>
      <c r="AA521" s="413"/>
      <c r="AB521" s="413"/>
      <c r="AC521" s="413"/>
      <c r="AD521" s="413"/>
      <c r="AE521" s="413"/>
      <c r="AF521" s="413"/>
      <c r="AG521" s="413"/>
      <c r="AH521" s="413"/>
      <c r="AI521" s="413"/>
      <c r="AJ521" s="413"/>
      <c r="AK521" s="441" t="b">
        <v>0</v>
      </c>
      <c r="AL521" s="441" t="b">
        <v>0</v>
      </c>
      <c r="AM521" s="46" t="b">
        <v>0</v>
      </c>
      <c r="AN521" s="464"/>
    </row>
    <row r="522">
      <c r="A522" s="88"/>
      <c r="B522" s="59">
        <v>4.1127929E7</v>
      </c>
      <c r="C522" s="432"/>
      <c r="D522" s="432" t="s">
        <v>5988</v>
      </c>
      <c r="E522" s="434" t="s">
        <v>5989</v>
      </c>
      <c r="F522" s="435">
        <v>35884.0</v>
      </c>
      <c r="G522" s="52"/>
      <c r="H522" s="413" t="s">
        <v>5990</v>
      </c>
      <c r="I522" s="413">
        <v>1.159978738E9</v>
      </c>
      <c r="J522" s="413"/>
      <c r="K522" s="413" t="s">
        <v>5991</v>
      </c>
      <c r="L522" s="413"/>
      <c r="M522" s="413"/>
      <c r="P522" s="413"/>
      <c r="Q522" s="413"/>
      <c r="R522" s="413"/>
      <c r="S522" s="413"/>
      <c r="T522" s="413"/>
      <c r="U522" s="413"/>
      <c r="V522" s="413"/>
      <c r="W522" s="413"/>
      <c r="X522" s="413"/>
      <c r="Y522" s="413"/>
      <c r="Z522" s="473">
        <f t="shared" si="66"/>
        <v>25</v>
      </c>
      <c r="AA522" s="413"/>
      <c r="AB522" s="413"/>
      <c r="AC522" s="413"/>
      <c r="AD522" s="413"/>
      <c r="AE522" s="413"/>
      <c r="AF522" s="413"/>
      <c r="AG522" s="413"/>
      <c r="AH522" s="413"/>
      <c r="AI522" s="413"/>
      <c r="AJ522" s="413"/>
      <c r="AK522" s="441" t="b">
        <v>0</v>
      </c>
      <c r="AL522" s="441" t="b">
        <v>0</v>
      </c>
      <c r="AM522" s="46" t="b">
        <v>0</v>
      </c>
      <c r="AN522" s="464"/>
    </row>
    <row r="523">
      <c r="A523" s="455"/>
      <c r="B523" s="56">
        <v>9.506484E7</v>
      </c>
      <c r="C523" s="456"/>
      <c r="D523" s="456" t="s">
        <v>5992</v>
      </c>
      <c r="E523" s="469" t="s">
        <v>5993</v>
      </c>
      <c r="F523" s="435">
        <v>36753.0</v>
      </c>
      <c r="G523" s="491" t="s">
        <v>3791</v>
      </c>
      <c r="H523" s="57" t="s">
        <v>5994</v>
      </c>
      <c r="I523" s="57" t="s">
        <v>5995</v>
      </c>
      <c r="J523" s="413"/>
      <c r="K523" s="57" t="s">
        <v>5996</v>
      </c>
      <c r="L523" s="413"/>
      <c r="M523" s="413"/>
      <c r="P523" s="413"/>
      <c r="Q523" s="57" t="s">
        <v>5997</v>
      </c>
      <c r="R523" s="413"/>
      <c r="S523" s="413"/>
      <c r="T523" s="413"/>
      <c r="U523" s="413"/>
      <c r="V523" s="413"/>
      <c r="W523" s="413"/>
      <c r="X523" s="413"/>
      <c r="Y523" s="413"/>
      <c r="Z523" s="482">
        <f t="shared" si="66"/>
        <v>23</v>
      </c>
      <c r="AA523" s="413"/>
      <c r="AB523" s="413"/>
      <c r="AC523" s="413"/>
      <c r="AD523" s="413"/>
      <c r="AE523" s="413"/>
      <c r="AF523" s="413"/>
      <c r="AG523" s="413"/>
      <c r="AH523" s="413"/>
      <c r="AI523" s="413"/>
      <c r="AJ523" s="413"/>
      <c r="AK523" s="441" t="b">
        <v>0</v>
      </c>
      <c r="AL523" s="441" t="b">
        <v>0</v>
      </c>
      <c r="AM523" s="46" t="b">
        <v>0</v>
      </c>
      <c r="AN523" s="464"/>
    </row>
    <row r="524">
      <c r="A524" s="88"/>
      <c r="B524" s="59"/>
      <c r="C524" s="432"/>
      <c r="D524" s="432" t="s">
        <v>5998</v>
      </c>
      <c r="E524" s="434" t="s">
        <v>5999</v>
      </c>
      <c r="F524" s="435"/>
      <c r="G524" s="52"/>
      <c r="H524" s="413"/>
      <c r="I524" s="413">
        <v>2.392564472E9</v>
      </c>
      <c r="J524" s="413"/>
      <c r="K524" s="413" t="s">
        <v>5877</v>
      </c>
      <c r="L524" s="413"/>
      <c r="M524" s="413"/>
      <c r="P524" s="413"/>
      <c r="Q524" s="413"/>
      <c r="R524" s="413"/>
      <c r="S524" s="413"/>
      <c r="T524" s="413"/>
      <c r="U524" s="413"/>
      <c r="V524" s="413"/>
      <c r="W524" s="413"/>
      <c r="X524" s="413"/>
      <c r="Y524" s="413"/>
      <c r="Z524" s="473"/>
      <c r="AA524" s="413"/>
      <c r="AB524" s="413"/>
      <c r="AC524" s="413"/>
      <c r="AD524" s="413"/>
      <c r="AE524" s="413"/>
      <c r="AF524" s="413"/>
      <c r="AG524" s="413"/>
      <c r="AH524" s="413"/>
      <c r="AI524" s="413"/>
      <c r="AJ524" s="413"/>
      <c r="AK524" s="441" t="b">
        <v>0</v>
      </c>
      <c r="AL524" s="441" t="b">
        <v>0</v>
      </c>
      <c r="AM524" s="46" t="b">
        <v>0</v>
      </c>
      <c r="AN524" s="464"/>
    </row>
    <row r="525">
      <c r="A525" s="455"/>
      <c r="B525" s="56">
        <v>4.1399102E7</v>
      </c>
      <c r="C525" s="432"/>
      <c r="D525" s="432" t="s">
        <v>6000</v>
      </c>
      <c r="E525" s="434" t="s">
        <v>6001</v>
      </c>
      <c r="F525" s="435">
        <v>36004.0</v>
      </c>
      <c r="G525" s="491" t="s">
        <v>391</v>
      </c>
      <c r="H525" s="57" t="s">
        <v>6002</v>
      </c>
      <c r="I525" s="57">
        <v>1.558331148E9</v>
      </c>
      <c r="J525" s="413"/>
      <c r="K525" s="57" t="s">
        <v>6003</v>
      </c>
      <c r="L525" s="413"/>
      <c r="M525" s="413"/>
      <c r="P525" s="413"/>
      <c r="Q525" s="57" t="s">
        <v>6004</v>
      </c>
      <c r="R525" s="413"/>
      <c r="S525" s="413"/>
      <c r="T525" s="413"/>
      <c r="U525" s="413"/>
      <c r="V525" s="413"/>
      <c r="W525" s="413"/>
      <c r="X525" s="413"/>
      <c r="Y525" s="413"/>
      <c r="Z525" s="482">
        <f t="shared" ref="Z525:Z530" si="67">DATEDIF(F525,TODAY(),"Y")</f>
        <v>25</v>
      </c>
      <c r="AA525" s="413"/>
      <c r="AB525" s="413"/>
      <c r="AC525" s="413"/>
      <c r="AD525" s="413"/>
      <c r="AE525" s="413"/>
      <c r="AF525" s="413"/>
      <c r="AG525" s="413"/>
      <c r="AH525" s="413"/>
      <c r="AI525" s="413"/>
      <c r="AJ525" s="413"/>
      <c r="AK525" s="441" t="b">
        <v>0</v>
      </c>
      <c r="AL525" s="441" t="b">
        <v>0</v>
      </c>
      <c r="AM525" s="46" t="b">
        <v>0</v>
      </c>
      <c r="AN525" s="464"/>
    </row>
    <row r="526">
      <c r="A526" s="88"/>
      <c r="B526" s="59">
        <v>8339741.0</v>
      </c>
      <c r="C526" s="456"/>
      <c r="D526" s="432" t="s">
        <v>6005</v>
      </c>
      <c r="E526" s="434" t="s">
        <v>6006</v>
      </c>
      <c r="F526" s="435">
        <v>36318.0</v>
      </c>
      <c r="G526" s="27" t="s">
        <v>6007</v>
      </c>
      <c r="H526" s="413" t="s">
        <v>6008</v>
      </c>
      <c r="I526" s="413">
        <v>9.115746748E10</v>
      </c>
      <c r="J526" s="413"/>
      <c r="K526" s="413" t="s">
        <v>6009</v>
      </c>
      <c r="L526" s="413"/>
      <c r="M526" s="413"/>
      <c r="P526" s="413"/>
      <c r="Q526" s="413"/>
      <c r="R526" s="413"/>
      <c r="S526" s="413"/>
      <c r="T526" s="413"/>
      <c r="U526" s="413"/>
      <c r="V526" s="413"/>
      <c r="W526" s="413"/>
      <c r="X526" s="413"/>
      <c r="Y526" s="413"/>
      <c r="Z526" s="473">
        <f t="shared" si="67"/>
        <v>24</v>
      </c>
      <c r="AA526" s="413"/>
      <c r="AB526" s="413"/>
      <c r="AC526" s="413"/>
      <c r="AD526" s="413"/>
      <c r="AE526" s="413"/>
      <c r="AF526" s="413"/>
      <c r="AG526" s="413"/>
      <c r="AH526" s="413"/>
      <c r="AI526" s="413"/>
      <c r="AJ526" s="413"/>
      <c r="AK526" s="441" t="b">
        <v>0</v>
      </c>
      <c r="AL526" s="441" t="b">
        <v>0</v>
      </c>
      <c r="AM526" s="46" t="b">
        <v>0</v>
      </c>
      <c r="AN526" s="464"/>
    </row>
    <row r="527">
      <c r="A527" s="88"/>
      <c r="B527" s="59">
        <v>4.282306E7</v>
      </c>
      <c r="C527" s="456"/>
      <c r="D527" s="432" t="s">
        <v>6010</v>
      </c>
      <c r="E527" s="434" t="s">
        <v>6011</v>
      </c>
      <c r="F527" s="435">
        <v>36783.0</v>
      </c>
      <c r="G527" s="491" t="s">
        <v>391</v>
      </c>
      <c r="H527" s="413"/>
      <c r="I527" s="413">
        <v>1.534605634E9</v>
      </c>
      <c r="J527" s="413"/>
      <c r="K527" s="413" t="s">
        <v>5819</v>
      </c>
      <c r="L527" s="413"/>
      <c r="M527" s="413"/>
      <c r="P527" s="413"/>
      <c r="Q527" s="413"/>
      <c r="R527" s="413"/>
      <c r="S527" s="413"/>
      <c r="T527" s="413"/>
      <c r="U527" s="413"/>
      <c r="V527" s="413"/>
      <c r="W527" s="413"/>
      <c r="X527" s="413"/>
      <c r="Y527" s="413"/>
      <c r="Z527" s="473">
        <f t="shared" si="67"/>
        <v>23</v>
      </c>
      <c r="AA527" s="413"/>
      <c r="AB527" s="413"/>
      <c r="AC527" s="413"/>
      <c r="AD527" s="413"/>
      <c r="AE527" s="413"/>
      <c r="AF527" s="413"/>
      <c r="AG527" s="413"/>
      <c r="AH527" s="413"/>
      <c r="AI527" s="413"/>
      <c r="AJ527" s="413"/>
      <c r="AK527" s="441" t="b">
        <v>0</v>
      </c>
      <c r="AL527" s="441" t="b">
        <v>0</v>
      </c>
      <c r="AM527" s="46" t="b">
        <v>0</v>
      </c>
      <c r="AN527" s="464"/>
    </row>
    <row r="528">
      <c r="A528" s="88"/>
      <c r="B528" s="59">
        <v>1.41189806E8</v>
      </c>
      <c r="C528" s="432"/>
      <c r="D528" s="432" t="s">
        <v>6012</v>
      </c>
      <c r="E528" s="434" t="s">
        <v>6013</v>
      </c>
      <c r="F528" s="483">
        <v>32692.0</v>
      </c>
      <c r="G528" s="52"/>
      <c r="H528" s="413"/>
      <c r="I528" s="413">
        <v>9.1156449846E10</v>
      </c>
      <c r="J528" s="413"/>
      <c r="K528" s="413" t="s">
        <v>6014</v>
      </c>
      <c r="L528" s="413"/>
      <c r="M528" s="413"/>
      <c r="P528" s="413"/>
      <c r="Q528" s="413"/>
      <c r="R528" s="413"/>
      <c r="S528" s="413"/>
      <c r="T528" s="413"/>
      <c r="U528" s="413"/>
      <c r="V528" s="413"/>
      <c r="W528" s="413"/>
      <c r="X528" s="413"/>
      <c r="Y528" s="413"/>
      <c r="Z528" s="473">
        <f t="shared" si="67"/>
        <v>34</v>
      </c>
      <c r="AA528" s="413"/>
      <c r="AB528" s="413"/>
      <c r="AC528" s="413"/>
      <c r="AD528" s="413"/>
      <c r="AE528" s="413"/>
      <c r="AF528" s="413"/>
      <c r="AG528" s="413"/>
      <c r="AH528" s="413"/>
      <c r="AI528" s="413"/>
      <c r="AJ528" s="413"/>
      <c r="AK528" s="441" t="b">
        <v>0</v>
      </c>
      <c r="AL528" s="441" t="b">
        <v>0</v>
      </c>
      <c r="AM528" s="46" t="b">
        <v>0</v>
      </c>
      <c r="AN528" s="464"/>
    </row>
    <row r="529">
      <c r="A529" s="88"/>
      <c r="B529" s="59" t="s">
        <v>473</v>
      </c>
      <c r="C529" s="432"/>
      <c r="D529" s="432" t="s">
        <v>6015</v>
      </c>
      <c r="E529" s="434" t="s">
        <v>6016</v>
      </c>
      <c r="F529" s="483">
        <v>35870.0</v>
      </c>
      <c r="G529" s="27" t="s">
        <v>3864</v>
      </c>
      <c r="H529" s="413" t="s">
        <v>6017</v>
      </c>
      <c r="I529" s="413">
        <v>4.915779559685E12</v>
      </c>
      <c r="J529" s="413"/>
      <c r="K529" s="413" t="s">
        <v>6018</v>
      </c>
      <c r="L529" s="413"/>
      <c r="M529" s="413"/>
      <c r="P529" s="413"/>
      <c r="Q529" s="413"/>
      <c r="R529" s="413"/>
      <c r="S529" s="413"/>
      <c r="T529" s="413"/>
      <c r="U529" s="413"/>
      <c r="V529" s="413"/>
      <c r="W529" s="413"/>
      <c r="X529" s="413"/>
      <c r="Y529" s="413"/>
      <c r="Z529" s="473">
        <f t="shared" si="67"/>
        <v>25</v>
      </c>
      <c r="AA529" s="413"/>
      <c r="AB529" s="413"/>
      <c r="AC529" s="413"/>
      <c r="AD529" s="413"/>
      <c r="AE529" s="413"/>
      <c r="AF529" s="413"/>
      <c r="AG529" s="413"/>
      <c r="AH529" s="413"/>
      <c r="AI529" s="413"/>
      <c r="AJ529" s="413"/>
      <c r="AK529" s="441" t="b">
        <v>0</v>
      </c>
      <c r="AL529" s="441" t="b">
        <v>0</v>
      </c>
      <c r="AM529" s="46" t="b">
        <v>0</v>
      </c>
      <c r="AN529" s="464"/>
    </row>
    <row r="530">
      <c r="A530" s="88"/>
      <c r="B530" s="59">
        <v>4.4398634E7</v>
      </c>
      <c r="C530" s="432"/>
      <c r="D530" s="432" t="s">
        <v>6019</v>
      </c>
      <c r="E530" s="434" t="s">
        <v>6020</v>
      </c>
      <c r="F530" s="435">
        <v>37166.0</v>
      </c>
      <c r="G530" s="491" t="s">
        <v>391</v>
      </c>
      <c r="H530" s="413" t="s">
        <v>6021</v>
      </c>
      <c r="I530" s="413">
        <v>1.171652421E9</v>
      </c>
      <c r="J530" s="413"/>
      <c r="K530" s="413" t="s">
        <v>5914</v>
      </c>
      <c r="L530" s="413"/>
      <c r="M530" s="413"/>
      <c r="P530" s="413"/>
      <c r="Q530" s="413"/>
      <c r="R530" s="413"/>
      <c r="S530" s="413"/>
      <c r="T530" s="413"/>
      <c r="U530" s="413"/>
      <c r="V530" s="413"/>
      <c r="W530" s="413"/>
      <c r="X530" s="413"/>
      <c r="Y530" s="413"/>
      <c r="Z530" s="473">
        <f t="shared" si="67"/>
        <v>22</v>
      </c>
      <c r="AA530" s="413"/>
      <c r="AB530" s="413"/>
      <c r="AC530" s="413"/>
      <c r="AD530" s="413"/>
      <c r="AE530" s="413"/>
      <c r="AF530" s="413"/>
      <c r="AG530" s="413"/>
      <c r="AH530" s="413"/>
      <c r="AI530" s="413"/>
      <c r="AJ530" s="413"/>
      <c r="AK530" s="441" t="b">
        <v>0</v>
      </c>
      <c r="AL530" s="441" t="b">
        <v>0</v>
      </c>
      <c r="AM530" s="46" t="b">
        <v>0</v>
      </c>
      <c r="AN530" s="464"/>
    </row>
    <row r="531">
      <c r="A531" s="88"/>
      <c r="B531" s="59"/>
      <c r="C531" s="432"/>
      <c r="D531" s="497" t="s">
        <v>5797</v>
      </c>
      <c r="E531" s="434" t="s">
        <v>6022</v>
      </c>
      <c r="F531" s="435"/>
      <c r="G531" s="52"/>
      <c r="H531" s="413"/>
      <c r="I531" s="413">
        <v>1.13136112E9</v>
      </c>
      <c r="J531" s="413"/>
      <c r="K531" s="413"/>
      <c r="L531" s="413"/>
      <c r="M531" s="413"/>
      <c r="P531" s="413"/>
      <c r="Q531" s="413"/>
      <c r="R531" s="413"/>
      <c r="S531" s="413"/>
      <c r="T531" s="413"/>
      <c r="U531" s="413"/>
      <c r="V531" s="413"/>
      <c r="W531" s="413"/>
      <c r="X531" s="413"/>
      <c r="Y531" s="413"/>
      <c r="Z531" s="473"/>
      <c r="AA531" s="413"/>
      <c r="AB531" s="413"/>
      <c r="AC531" s="413"/>
      <c r="AD531" s="413"/>
      <c r="AE531" s="413"/>
      <c r="AF531" s="413"/>
      <c r="AG531" s="413"/>
      <c r="AH531" s="413"/>
      <c r="AI531" s="413"/>
      <c r="AJ531" s="413"/>
      <c r="AK531" s="441" t="b">
        <v>0</v>
      </c>
      <c r="AL531" s="441" t="b">
        <v>0</v>
      </c>
      <c r="AM531" s="46" t="b">
        <v>0</v>
      </c>
      <c r="AN531" s="464"/>
    </row>
    <row r="532">
      <c r="A532" s="88"/>
      <c r="B532" s="59" t="s">
        <v>475</v>
      </c>
      <c r="C532" s="432"/>
      <c r="D532" s="432" t="s">
        <v>6023</v>
      </c>
      <c r="E532" s="434" t="s">
        <v>6024</v>
      </c>
      <c r="F532" s="435">
        <v>34853.0</v>
      </c>
      <c r="G532" s="27" t="s">
        <v>5711</v>
      </c>
      <c r="H532" s="413"/>
      <c r="I532" s="413">
        <v>1.123454502E9</v>
      </c>
      <c r="J532" s="413"/>
      <c r="K532" s="413" t="s">
        <v>6025</v>
      </c>
      <c r="L532" s="413"/>
      <c r="M532" s="413"/>
      <c r="P532" s="413"/>
      <c r="Q532" s="413"/>
      <c r="R532" s="413"/>
      <c r="S532" s="413"/>
      <c r="T532" s="413"/>
      <c r="U532" s="413"/>
      <c r="V532" s="413"/>
      <c r="W532" s="413"/>
      <c r="X532" s="413"/>
      <c r="Y532" s="413"/>
      <c r="Z532" s="473">
        <f t="shared" ref="Z532:Z533" si="68">DATEDIF(F532,TODAY(),"Y")</f>
        <v>28</v>
      </c>
      <c r="AA532" s="413"/>
      <c r="AB532" s="413"/>
      <c r="AC532" s="413"/>
      <c r="AD532" s="413"/>
      <c r="AE532" s="413"/>
      <c r="AF532" s="413"/>
      <c r="AG532" s="413"/>
      <c r="AH532" s="413"/>
      <c r="AI532" s="413"/>
      <c r="AJ532" s="413"/>
      <c r="AK532" s="441" t="b">
        <v>0</v>
      </c>
      <c r="AL532" s="441" t="b">
        <v>0</v>
      </c>
      <c r="AM532" s="46" t="b">
        <v>0</v>
      </c>
      <c r="AN532" s="464"/>
    </row>
    <row r="533">
      <c r="A533" s="88"/>
      <c r="B533" s="59">
        <v>3.9632187E7</v>
      </c>
      <c r="C533" s="456"/>
      <c r="D533" s="432" t="s">
        <v>6026</v>
      </c>
      <c r="E533" s="434" t="s">
        <v>6027</v>
      </c>
      <c r="F533" s="435">
        <v>35268.0</v>
      </c>
      <c r="G533" s="491" t="s">
        <v>391</v>
      </c>
      <c r="H533" s="413"/>
      <c r="I533" s="413">
        <v>1.132415839E9</v>
      </c>
      <c r="J533" s="413"/>
      <c r="K533" s="413" t="s">
        <v>6028</v>
      </c>
      <c r="L533" s="413"/>
      <c r="M533" s="413"/>
      <c r="P533" s="413"/>
      <c r="Q533" s="413"/>
      <c r="R533" s="413"/>
      <c r="S533" s="413"/>
      <c r="T533" s="413"/>
      <c r="U533" s="413"/>
      <c r="V533" s="413"/>
      <c r="W533" s="413"/>
      <c r="X533" s="413"/>
      <c r="Y533" s="413"/>
      <c r="Z533" s="473">
        <f t="shared" si="68"/>
        <v>27</v>
      </c>
      <c r="AA533" s="413"/>
      <c r="AB533" s="413"/>
      <c r="AC533" s="413"/>
      <c r="AD533" s="413"/>
      <c r="AE533" s="413"/>
      <c r="AF533" s="413"/>
      <c r="AG533" s="413"/>
      <c r="AH533" s="413"/>
      <c r="AI533" s="413"/>
      <c r="AJ533" s="413"/>
      <c r="AK533" s="441" t="b">
        <v>0</v>
      </c>
      <c r="AL533" s="441" t="b">
        <v>0</v>
      </c>
      <c r="AM533" s="46" t="b">
        <v>0</v>
      </c>
      <c r="AN533" s="464"/>
    </row>
    <row r="534">
      <c r="A534" s="88"/>
      <c r="B534" s="59">
        <v>4.305795E7</v>
      </c>
      <c r="C534" s="456"/>
      <c r="D534" s="432" t="s">
        <v>6029</v>
      </c>
      <c r="E534" s="512" t="s">
        <v>6030</v>
      </c>
      <c r="F534" s="435">
        <v>36864.0</v>
      </c>
      <c r="G534" s="52" t="s">
        <v>391</v>
      </c>
      <c r="H534" s="413" t="s">
        <v>6031</v>
      </c>
      <c r="I534" s="413">
        <v>1.166148913E9</v>
      </c>
      <c r="J534" s="413"/>
      <c r="K534" s="413" t="s">
        <v>5914</v>
      </c>
      <c r="L534" s="413"/>
      <c r="M534" s="413"/>
      <c r="P534" s="413"/>
      <c r="Q534" s="413"/>
      <c r="R534" s="413"/>
      <c r="S534" s="413"/>
      <c r="T534" s="413"/>
      <c r="U534" s="413"/>
      <c r="V534" s="413"/>
      <c r="W534" s="413"/>
      <c r="X534" s="413"/>
      <c r="Y534" s="413"/>
      <c r="Z534" s="473">
        <f>2019-2000</f>
        <v>19</v>
      </c>
      <c r="AA534" s="413"/>
      <c r="AB534" s="413"/>
      <c r="AC534" s="413"/>
      <c r="AD534" s="413"/>
      <c r="AE534" s="413"/>
      <c r="AF534" s="413"/>
      <c r="AG534" s="413"/>
      <c r="AH534" s="413"/>
      <c r="AI534" s="413"/>
      <c r="AJ534" s="413"/>
      <c r="AK534" s="441" t="b">
        <v>0</v>
      </c>
      <c r="AL534" s="441" t="b">
        <v>0</v>
      </c>
      <c r="AM534" s="46" t="b">
        <v>0</v>
      </c>
      <c r="AN534" s="464"/>
    </row>
    <row r="535">
      <c r="A535" s="455"/>
      <c r="B535" s="56">
        <v>4.2043342E7</v>
      </c>
      <c r="C535" s="432"/>
      <c r="D535" s="432" t="s">
        <v>6032</v>
      </c>
      <c r="E535" s="434" t="s">
        <v>6033</v>
      </c>
      <c r="F535" s="513">
        <v>36509.0</v>
      </c>
      <c r="G535" s="491" t="s">
        <v>2021</v>
      </c>
      <c r="H535" s="57" t="s">
        <v>6034</v>
      </c>
      <c r="I535" s="57">
        <v>1.539129574E9</v>
      </c>
      <c r="J535" s="413"/>
      <c r="K535" s="57" t="s">
        <v>6035</v>
      </c>
      <c r="L535" s="413"/>
      <c r="M535" s="413"/>
      <c r="P535" s="413"/>
      <c r="Q535" s="57" t="s">
        <v>6036</v>
      </c>
      <c r="R535" s="413"/>
      <c r="S535" s="413"/>
      <c r="T535" s="413"/>
      <c r="U535" s="413"/>
      <c r="V535" s="413"/>
      <c r="W535" s="413"/>
      <c r="X535" s="413"/>
      <c r="Y535" s="413"/>
      <c r="Z535" s="482">
        <f>DATEDIF(F535,TODAY(),"Y")</f>
        <v>23</v>
      </c>
      <c r="AA535" s="413"/>
      <c r="AB535" s="413"/>
      <c r="AC535" s="413"/>
      <c r="AD535" s="413"/>
      <c r="AE535" s="413"/>
      <c r="AF535" s="413"/>
      <c r="AG535" s="413"/>
      <c r="AH535" s="413"/>
      <c r="AI535" s="413"/>
      <c r="AJ535" s="413"/>
      <c r="AK535" s="441" t="b">
        <v>0</v>
      </c>
      <c r="AL535" s="441" t="b">
        <v>0</v>
      </c>
      <c r="AM535" s="46" t="b">
        <v>0</v>
      </c>
      <c r="AN535" s="464"/>
    </row>
    <row r="536">
      <c r="A536" s="88"/>
      <c r="B536" s="59"/>
      <c r="C536" s="432"/>
      <c r="D536" s="432" t="s">
        <v>6037</v>
      </c>
      <c r="E536" s="514" t="s">
        <v>6038</v>
      </c>
      <c r="F536" s="435"/>
      <c r="G536" s="52" t="s">
        <v>391</v>
      </c>
      <c r="H536" s="413" t="s">
        <v>6039</v>
      </c>
      <c r="I536" s="413">
        <v>1.134874542E9</v>
      </c>
      <c r="J536" s="413"/>
      <c r="K536" s="413" t="s">
        <v>6040</v>
      </c>
      <c r="L536" s="413"/>
      <c r="M536" s="413"/>
      <c r="P536" s="413"/>
      <c r="Q536" s="413"/>
      <c r="R536" s="413"/>
      <c r="S536" s="413"/>
      <c r="T536" s="413"/>
      <c r="U536" s="413"/>
      <c r="V536" s="413"/>
      <c r="W536" s="413"/>
      <c r="X536" s="413"/>
      <c r="Y536" s="413"/>
      <c r="Z536" s="473">
        <v>21.0</v>
      </c>
      <c r="AA536" s="413"/>
      <c r="AB536" s="413"/>
      <c r="AC536" s="413"/>
      <c r="AD536" s="413"/>
      <c r="AE536" s="413"/>
      <c r="AF536" s="413"/>
      <c r="AG536" s="413"/>
      <c r="AH536" s="413"/>
      <c r="AI536" s="413"/>
      <c r="AJ536" s="413"/>
      <c r="AK536" s="441" t="b">
        <v>0</v>
      </c>
      <c r="AL536" s="441" t="b">
        <v>0</v>
      </c>
      <c r="AM536" s="46" t="b">
        <v>0</v>
      </c>
      <c r="AN536" s="464"/>
    </row>
    <row r="537">
      <c r="A537" s="455"/>
      <c r="B537" s="56">
        <v>4.0612198E7</v>
      </c>
      <c r="C537" s="456"/>
      <c r="D537" s="432" t="s">
        <v>6041</v>
      </c>
      <c r="E537" s="434" t="s">
        <v>6042</v>
      </c>
      <c r="F537" s="515">
        <v>35667.0</v>
      </c>
      <c r="G537" s="491" t="s">
        <v>391</v>
      </c>
      <c r="H537" s="57" t="s">
        <v>6043</v>
      </c>
      <c r="I537" s="57">
        <v>2.994673373E9</v>
      </c>
      <c r="J537" s="413"/>
      <c r="K537" s="57" t="s">
        <v>5941</v>
      </c>
      <c r="L537" s="413"/>
      <c r="M537" s="413"/>
      <c r="P537" s="413"/>
      <c r="Q537" s="57" t="s">
        <v>6044</v>
      </c>
      <c r="R537" s="413"/>
      <c r="S537" s="413"/>
      <c r="T537" s="413"/>
      <c r="U537" s="413"/>
      <c r="V537" s="413"/>
      <c r="W537" s="413"/>
      <c r="X537" s="413"/>
      <c r="Y537" s="413"/>
      <c r="Z537" s="482">
        <f t="shared" ref="Z537:Z540" si="69">DATEDIF(F537,TODAY(),"Y")</f>
        <v>26</v>
      </c>
      <c r="AA537" s="413"/>
      <c r="AB537" s="413"/>
      <c r="AC537" s="413"/>
      <c r="AD537" s="413"/>
      <c r="AE537" s="413"/>
      <c r="AF537" s="413"/>
      <c r="AG537" s="413"/>
      <c r="AH537" s="413"/>
      <c r="AI537" s="413"/>
      <c r="AJ537" s="413"/>
      <c r="AK537" s="441" t="b">
        <v>0</v>
      </c>
      <c r="AL537" s="441" t="b">
        <v>0</v>
      </c>
      <c r="AM537" s="46" t="b">
        <v>0</v>
      </c>
      <c r="AN537" s="464"/>
    </row>
    <row r="538">
      <c r="A538" s="88"/>
      <c r="B538" s="59">
        <v>4.2934433E7</v>
      </c>
      <c r="C538" s="432"/>
      <c r="D538" s="432" t="s">
        <v>6045</v>
      </c>
      <c r="E538" s="434" t="s">
        <v>6046</v>
      </c>
      <c r="F538" s="435">
        <v>36978.0</v>
      </c>
      <c r="G538" s="52" t="s">
        <v>391</v>
      </c>
      <c r="H538" s="413" t="s">
        <v>6047</v>
      </c>
      <c r="I538" s="413">
        <v>1.135163301E9</v>
      </c>
      <c r="J538" s="413"/>
      <c r="K538" s="413" t="s">
        <v>5819</v>
      </c>
      <c r="L538" s="413"/>
      <c r="M538" s="413"/>
      <c r="P538" s="413"/>
      <c r="Q538" s="413"/>
      <c r="R538" s="413"/>
      <c r="S538" s="413"/>
      <c r="T538" s="413"/>
      <c r="U538" s="413"/>
      <c r="V538" s="413"/>
      <c r="W538" s="413"/>
      <c r="X538" s="413"/>
      <c r="Y538" s="413"/>
      <c r="Z538" s="473">
        <f t="shared" si="69"/>
        <v>22</v>
      </c>
      <c r="AA538" s="413"/>
      <c r="AB538" s="413"/>
      <c r="AC538" s="413"/>
      <c r="AD538" s="413"/>
      <c r="AE538" s="413"/>
      <c r="AF538" s="413"/>
      <c r="AG538" s="413"/>
      <c r="AH538" s="413"/>
      <c r="AI538" s="413"/>
      <c r="AJ538" s="413"/>
      <c r="AK538" s="441" t="b">
        <v>0</v>
      </c>
      <c r="AL538" s="441" t="b">
        <v>0</v>
      </c>
      <c r="AM538" s="46" t="b">
        <v>0</v>
      </c>
      <c r="AN538" s="464"/>
    </row>
    <row r="539">
      <c r="A539" s="455"/>
      <c r="B539" s="56">
        <v>4.0735301E7</v>
      </c>
      <c r="C539" s="432"/>
      <c r="D539" s="432" t="s">
        <v>6048</v>
      </c>
      <c r="E539" s="434" t="s">
        <v>6049</v>
      </c>
      <c r="F539" s="435">
        <v>35971.0</v>
      </c>
      <c r="G539" s="491" t="s">
        <v>391</v>
      </c>
      <c r="H539" s="57" t="s">
        <v>6050</v>
      </c>
      <c r="I539" s="57">
        <v>1.15014158E9</v>
      </c>
      <c r="J539" s="413"/>
      <c r="K539" s="57" t="s">
        <v>6051</v>
      </c>
      <c r="L539" s="413"/>
      <c r="M539" s="413"/>
      <c r="P539" s="413"/>
      <c r="Q539" s="57" t="s">
        <v>6052</v>
      </c>
      <c r="R539" s="413"/>
      <c r="S539" s="413"/>
      <c r="T539" s="413"/>
      <c r="U539" s="413"/>
      <c r="V539" s="413"/>
      <c r="W539" s="413"/>
      <c r="X539" s="413"/>
      <c r="Y539" s="413"/>
      <c r="Z539" s="482">
        <f t="shared" si="69"/>
        <v>25</v>
      </c>
      <c r="AA539" s="413"/>
      <c r="AB539" s="413"/>
      <c r="AC539" s="413"/>
      <c r="AD539" s="413"/>
      <c r="AE539" s="413"/>
      <c r="AF539" s="413"/>
      <c r="AG539" s="413"/>
      <c r="AH539" s="413"/>
      <c r="AI539" s="413"/>
      <c r="AJ539" s="413"/>
      <c r="AK539" s="441" t="b">
        <v>0</v>
      </c>
      <c r="AL539" s="441" t="b">
        <v>0</v>
      </c>
      <c r="AM539" s="46" t="b">
        <v>0</v>
      </c>
      <c r="AN539" s="464"/>
    </row>
    <row r="540">
      <c r="A540" s="88"/>
      <c r="B540" s="59">
        <v>3.7886925E7</v>
      </c>
      <c r="C540" s="432"/>
      <c r="D540" s="501" t="s">
        <v>6053</v>
      </c>
      <c r="E540" s="434" t="s">
        <v>6054</v>
      </c>
      <c r="F540" s="483">
        <v>34380.0</v>
      </c>
      <c r="G540" s="52" t="s">
        <v>391</v>
      </c>
      <c r="H540" s="413" t="s">
        <v>6055</v>
      </c>
      <c r="I540" s="413" t="s">
        <v>6056</v>
      </c>
      <c r="J540" s="413"/>
      <c r="K540" s="413" t="s">
        <v>6057</v>
      </c>
      <c r="L540" s="413"/>
      <c r="M540" s="413"/>
      <c r="P540" s="413"/>
      <c r="Q540" s="413" t="s">
        <v>6058</v>
      </c>
      <c r="R540" s="413"/>
      <c r="S540" s="413"/>
      <c r="T540" s="413"/>
      <c r="U540" s="413"/>
      <c r="V540" s="413"/>
      <c r="W540" s="413"/>
      <c r="X540" s="413"/>
      <c r="Y540" s="413"/>
      <c r="Z540" s="482">
        <f t="shared" si="69"/>
        <v>29</v>
      </c>
      <c r="AA540" s="413"/>
      <c r="AB540" s="413"/>
      <c r="AC540" s="413"/>
      <c r="AD540" s="413"/>
      <c r="AE540" s="413"/>
      <c r="AF540" s="413"/>
      <c r="AG540" s="413"/>
      <c r="AH540" s="413"/>
      <c r="AI540" s="413"/>
      <c r="AJ540" s="413"/>
      <c r="AK540" s="441" t="b">
        <v>0</v>
      </c>
      <c r="AL540" s="441" t="b">
        <v>0</v>
      </c>
      <c r="AM540" s="46" t="b">
        <v>0</v>
      </c>
      <c r="AN540" s="464"/>
    </row>
    <row r="541">
      <c r="A541" s="455"/>
      <c r="B541" s="56">
        <v>3.8995209E7</v>
      </c>
      <c r="C541" s="432"/>
      <c r="D541" s="456" t="s">
        <v>6059</v>
      </c>
      <c r="E541" s="434" t="s">
        <v>6060</v>
      </c>
      <c r="F541" s="435">
        <v>34773.0</v>
      </c>
      <c r="G541" s="491" t="s">
        <v>391</v>
      </c>
      <c r="H541" s="57" t="s">
        <v>6061</v>
      </c>
      <c r="I541" s="57">
        <v>1.155886207E9</v>
      </c>
      <c r="J541" s="413"/>
      <c r="K541" s="57" t="s">
        <v>6062</v>
      </c>
      <c r="L541" s="413"/>
      <c r="M541" s="413"/>
      <c r="P541" s="413"/>
      <c r="Q541" s="57"/>
      <c r="R541" s="413"/>
      <c r="S541" s="413"/>
      <c r="T541" s="413"/>
      <c r="U541" s="413"/>
      <c r="V541" s="413"/>
      <c r="W541" s="413"/>
      <c r="X541" s="413"/>
      <c r="Y541" s="413"/>
      <c r="Z541" s="482">
        <v>25.0</v>
      </c>
      <c r="AA541" s="413"/>
      <c r="AB541" s="403"/>
      <c r="AC541" s="413"/>
      <c r="AD541" s="413"/>
      <c r="AE541" s="413"/>
      <c r="AF541" s="413"/>
      <c r="AG541" s="413"/>
      <c r="AH541" s="413"/>
      <c r="AI541" s="413"/>
      <c r="AJ541" s="413"/>
      <c r="AK541" s="441" t="b">
        <v>0</v>
      </c>
      <c r="AL541" s="441" t="b">
        <v>0</v>
      </c>
      <c r="AM541" s="46" t="b">
        <v>0</v>
      </c>
      <c r="AN541" s="464"/>
    </row>
    <row r="542">
      <c r="A542" s="455"/>
      <c r="B542" s="56">
        <v>4.191539E7</v>
      </c>
      <c r="C542" s="432"/>
      <c r="D542" s="456" t="s">
        <v>6063</v>
      </c>
      <c r="E542" s="434" t="s">
        <v>6064</v>
      </c>
      <c r="F542" s="435">
        <v>36292.0</v>
      </c>
      <c r="G542" s="491" t="s">
        <v>391</v>
      </c>
      <c r="H542" s="57" t="s">
        <v>6065</v>
      </c>
      <c r="I542" s="57">
        <v>1.15739515E9</v>
      </c>
      <c r="J542" s="413"/>
      <c r="K542" s="57" t="s">
        <v>6066</v>
      </c>
      <c r="L542" s="413"/>
      <c r="M542" s="413"/>
      <c r="P542" s="413"/>
      <c r="Q542" s="57"/>
      <c r="R542" s="413"/>
      <c r="S542" s="413"/>
      <c r="T542" s="413"/>
      <c r="U542" s="413"/>
      <c r="V542" s="413"/>
      <c r="W542" s="413"/>
      <c r="X542" s="413"/>
      <c r="Y542" s="413"/>
      <c r="Z542" s="495">
        <v>20.0</v>
      </c>
      <c r="AA542" s="413"/>
      <c r="AB542" s="413"/>
      <c r="AC542" s="413"/>
      <c r="AD542" s="413"/>
      <c r="AE542" s="413"/>
      <c r="AF542" s="413"/>
      <c r="AG542" s="413"/>
      <c r="AH542" s="413"/>
      <c r="AI542" s="413"/>
      <c r="AJ542" s="413"/>
      <c r="AK542" s="441" t="b">
        <v>0</v>
      </c>
      <c r="AL542" s="441" t="b">
        <v>0</v>
      </c>
      <c r="AM542" s="46" t="b">
        <v>0</v>
      </c>
      <c r="AN542" s="464"/>
    </row>
    <row r="543">
      <c r="A543" s="496"/>
      <c r="B543" s="63">
        <v>4.03535E7</v>
      </c>
      <c r="C543" s="432"/>
      <c r="D543" s="456" t="s">
        <v>6067</v>
      </c>
      <c r="E543" s="469" t="s">
        <v>6068</v>
      </c>
      <c r="F543" s="435">
        <v>35577.0</v>
      </c>
      <c r="G543" s="491" t="s">
        <v>391</v>
      </c>
      <c r="H543" s="57" t="s">
        <v>6069</v>
      </c>
      <c r="I543" s="57">
        <v>1.568615054E9</v>
      </c>
      <c r="J543" s="413"/>
      <c r="K543" s="57" t="s">
        <v>2272</v>
      </c>
      <c r="L543" s="413"/>
      <c r="M543" s="413"/>
      <c r="P543" s="413"/>
      <c r="Q543" s="57" t="s">
        <v>6070</v>
      </c>
      <c r="R543" s="413"/>
      <c r="S543" s="413"/>
      <c r="T543" s="413"/>
      <c r="U543" s="413"/>
      <c r="V543" s="413"/>
      <c r="W543" s="413"/>
      <c r="X543" s="413"/>
      <c r="Y543" s="413"/>
      <c r="Z543" s="482">
        <v>22.0</v>
      </c>
      <c r="AA543" s="413"/>
      <c r="AB543" s="413"/>
      <c r="AC543" s="413"/>
      <c r="AD543" s="413"/>
      <c r="AE543" s="413"/>
      <c r="AF543" s="413"/>
      <c r="AG543" s="413"/>
      <c r="AH543" s="413"/>
      <c r="AI543" s="413"/>
      <c r="AJ543" s="413"/>
      <c r="AK543" s="441" t="b">
        <v>0</v>
      </c>
      <c r="AL543" s="441" t="b">
        <v>0</v>
      </c>
      <c r="AM543" s="46" t="b">
        <v>0</v>
      </c>
      <c r="AN543" s="464"/>
    </row>
    <row r="544">
      <c r="A544" s="88"/>
      <c r="B544" s="59">
        <v>4.1451772E7</v>
      </c>
      <c r="C544" s="432"/>
      <c r="D544" s="432" t="s">
        <v>6071</v>
      </c>
      <c r="E544" s="434" t="s">
        <v>6072</v>
      </c>
      <c r="F544" s="435">
        <v>36084.0</v>
      </c>
      <c r="G544" s="52" t="s">
        <v>391</v>
      </c>
      <c r="H544" s="413" t="s">
        <v>6073</v>
      </c>
      <c r="I544" s="413">
        <v>1.159263634E9</v>
      </c>
      <c r="J544" s="413"/>
      <c r="K544" s="413" t="s">
        <v>6074</v>
      </c>
      <c r="L544" s="413"/>
      <c r="M544" s="413"/>
      <c r="P544" s="413"/>
      <c r="Q544" s="413"/>
      <c r="R544" s="413"/>
      <c r="S544" s="413"/>
      <c r="T544" s="413"/>
      <c r="U544" s="413"/>
      <c r="V544" s="413"/>
      <c r="W544" s="413"/>
      <c r="X544" s="413"/>
      <c r="Y544" s="413"/>
      <c r="Z544" s="473">
        <f t="shared" ref="Z544:Z547" si="70">DATEDIF(F544,TODAY(),"Y")</f>
        <v>25</v>
      </c>
      <c r="AA544" s="413"/>
      <c r="AB544" s="413"/>
      <c r="AC544" s="413"/>
      <c r="AD544" s="413"/>
      <c r="AE544" s="413"/>
      <c r="AF544" s="413"/>
      <c r="AG544" s="413"/>
      <c r="AH544" s="413"/>
      <c r="AI544" s="413"/>
      <c r="AJ544" s="413"/>
      <c r="AK544" s="441" t="b">
        <v>0</v>
      </c>
      <c r="AL544" s="441" t="b">
        <v>0</v>
      </c>
      <c r="AM544" s="46" t="b">
        <v>0</v>
      </c>
      <c r="AN544" s="464"/>
    </row>
    <row r="545">
      <c r="A545" s="455"/>
      <c r="B545" s="56" t="s">
        <v>488</v>
      </c>
      <c r="C545" s="432"/>
      <c r="D545" s="432" t="s">
        <v>6075</v>
      </c>
      <c r="E545" s="511" t="s">
        <v>6076</v>
      </c>
      <c r="F545" s="435">
        <v>35451.0</v>
      </c>
      <c r="G545" s="491" t="s">
        <v>4745</v>
      </c>
      <c r="H545" s="57" t="s">
        <v>6077</v>
      </c>
      <c r="I545" s="481" t="s">
        <v>6078</v>
      </c>
      <c r="J545" s="413"/>
      <c r="K545" s="57" t="s">
        <v>6079</v>
      </c>
      <c r="L545" s="413"/>
      <c r="M545" s="413"/>
      <c r="P545" s="413"/>
      <c r="Q545" s="57" t="s">
        <v>6080</v>
      </c>
      <c r="R545" s="413"/>
      <c r="S545" s="413"/>
      <c r="T545" s="413"/>
      <c r="U545" s="413"/>
      <c r="V545" s="413"/>
      <c r="W545" s="413"/>
      <c r="X545" s="413"/>
      <c r="Y545" s="413"/>
      <c r="Z545" s="482">
        <f t="shared" si="70"/>
        <v>26</v>
      </c>
      <c r="AA545" s="413"/>
      <c r="AB545" s="413"/>
      <c r="AC545" s="413"/>
      <c r="AD545" s="413"/>
      <c r="AE545" s="413"/>
      <c r="AF545" s="413"/>
      <c r="AG545" s="413"/>
      <c r="AH545" s="413"/>
      <c r="AI545" s="413"/>
      <c r="AJ545" s="413"/>
      <c r="AK545" s="441" t="b">
        <v>0</v>
      </c>
      <c r="AL545" s="441" t="b">
        <v>0</v>
      </c>
      <c r="AM545" s="46" t="b">
        <v>0</v>
      </c>
      <c r="AN545" s="464"/>
    </row>
    <row r="546">
      <c r="A546" s="455"/>
      <c r="B546" s="56">
        <v>3.6950355E7</v>
      </c>
      <c r="C546" s="432"/>
      <c r="D546" s="456" t="s">
        <v>6081</v>
      </c>
      <c r="E546" s="469" t="s">
        <v>6082</v>
      </c>
      <c r="F546" s="503">
        <v>33926.0</v>
      </c>
      <c r="G546" s="491" t="s">
        <v>391</v>
      </c>
      <c r="H546" s="57" t="s">
        <v>6083</v>
      </c>
      <c r="I546" s="57">
        <v>1.132934969E9</v>
      </c>
      <c r="J546" s="413"/>
      <c r="K546" s="57" t="s">
        <v>6084</v>
      </c>
      <c r="L546" s="413"/>
      <c r="M546" s="413"/>
      <c r="P546" s="413"/>
      <c r="Q546" s="57" t="s">
        <v>6085</v>
      </c>
      <c r="R546" s="413"/>
      <c r="S546" s="413"/>
      <c r="T546" s="413"/>
      <c r="U546" s="413"/>
      <c r="V546" s="413"/>
      <c r="W546" s="413"/>
      <c r="X546" s="413"/>
      <c r="Y546" s="413"/>
      <c r="Z546" s="482">
        <f t="shared" si="70"/>
        <v>30</v>
      </c>
      <c r="AA546" s="413"/>
      <c r="AB546" s="413"/>
      <c r="AC546" s="413"/>
      <c r="AD546" s="413"/>
      <c r="AE546" s="413"/>
      <c r="AF546" s="413"/>
      <c r="AG546" s="413"/>
      <c r="AH546" s="413"/>
      <c r="AI546" s="413"/>
      <c r="AJ546" s="413"/>
      <c r="AK546" s="441" t="b">
        <v>0</v>
      </c>
      <c r="AL546" s="441" t="b">
        <v>0</v>
      </c>
      <c r="AM546" s="46" t="b">
        <v>0</v>
      </c>
      <c r="AN546" s="464"/>
    </row>
    <row r="547">
      <c r="A547" s="88"/>
      <c r="B547" s="59">
        <v>9.281777E7</v>
      </c>
      <c r="C547" s="432"/>
      <c r="D547" s="432" t="s">
        <v>6086</v>
      </c>
      <c r="E547" s="434" t="s">
        <v>6087</v>
      </c>
      <c r="F547" s="435">
        <v>36732.0</v>
      </c>
      <c r="G547" s="491" t="s">
        <v>391</v>
      </c>
      <c r="H547" s="413"/>
      <c r="I547" s="413">
        <v>1.122593109E9</v>
      </c>
      <c r="J547" s="413"/>
      <c r="K547" s="413" t="s">
        <v>5819</v>
      </c>
      <c r="L547" s="413"/>
      <c r="M547" s="413"/>
      <c r="P547" s="413"/>
      <c r="Q547" s="413"/>
      <c r="R547" s="413"/>
      <c r="S547" s="413"/>
      <c r="T547" s="413"/>
      <c r="U547" s="413"/>
      <c r="V547" s="413"/>
      <c r="W547" s="413"/>
      <c r="X547" s="413"/>
      <c r="Y547" s="413"/>
      <c r="Z547" s="473">
        <f t="shared" si="70"/>
        <v>23</v>
      </c>
      <c r="AA547" s="413"/>
      <c r="AB547" s="413"/>
      <c r="AC547" s="413"/>
      <c r="AD547" s="413"/>
      <c r="AE547" s="413"/>
      <c r="AF547" s="413"/>
      <c r="AG547" s="413"/>
      <c r="AH547" s="413"/>
      <c r="AI547" s="413"/>
      <c r="AJ547" s="413"/>
      <c r="AK547" s="441" t="b">
        <v>0</v>
      </c>
      <c r="AL547" s="441" t="b">
        <v>0</v>
      </c>
      <c r="AM547" s="46" t="b">
        <v>0</v>
      </c>
      <c r="AN547" s="464"/>
    </row>
    <row r="548">
      <c r="A548" s="88"/>
      <c r="B548" s="59"/>
      <c r="C548" s="432"/>
      <c r="D548" s="432" t="s">
        <v>6088</v>
      </c>
      <c r="E548" s="434" t="s">
        <v>6089</v>
      </c>
      <c r="F548" s="435"/>
      <c r="G548" s="52"/>
      <c r="H548" s="413"/>
      <c r="I548" s="413">
        <v>1.134062182E9</v>
      </c>
      <c r="J548" s="413"/>
      <c r="K548" s="413" t="s">
        <v>5877</v>
      </c>
      <c r="L548" s="413"/>
      <c r="M548" s="413"/>
      <c r="P548" s="413"/>
      <c r="Q548" s="413"/>
      <c r="R548" s="413"/>
      <c r="S548" s="413"/>
      <c r="T548" s="413"/>
      <c r="U548" s="413"/>
      <c r="V548" s="413"/>
      <c r="W548" s="413"/>
      <c r="X548" s="413"/>
      <c r="Y548" s="413"/>
      <c r="Z548" s="473"/>
      <c r="AA548" s="413"/>
      <c r="AB548" s="413"/>
      <c r="AC548" s="413"/>
      <c r="AD548" s="413"/>
      <c r="AE548" s="413"/>
      <c r="AF548" s="413"/>
      <c r="AG548" s="413"/>
      <c r="AH548" s="413"/>
      <c r="AI548" s="413"/>
      <c r="AJ548" s="413"/>
      <c r="AK548" s="441" t="b">
        <v>0</v>
      </c>
      <c r="AL548" s="441" t="b">
        <v>0</v>
      </c>
      <c r="AM548" s="46" t="b">
        <v>0</v>
      </c>
      <c r="AN548" s="464"/>
    </row>
    <row r="549">
      <c r="A549" s="88"/>
      <c r="B549" s="59">
        <v>4.220155E7</v>
      </c>
      <c r="C549" s="432"/>
      <c r="D549" s="432" t="s">
        <v>6090</v>
      </c>
      <c r="E549" s="434" t="s">
        <v>6091</v>
      </c>
      <c r="F549" s="435">
        <v>36428.0</v>
      </c>
      <c r="G549" s="491" t="s">
        <v>391</v>
      </c>
      <c r="H549" s="413" t="s">
        <v>6092</v>
      </c>
      <c r="I549" s="413">
        <v>1.156292367E9</v>
      </c>
      <c r="J549" s="413"/>
      <c r="K549" s="413" t="s">
        <v>5819</v>
      </c>
      <c r="L549" s="413"/>
      <c r="M549" s="413"/>
      <c r="P549" s="413"/>
      <c r="Q549" s="413"/>
      <c r="R549" s="413"/>
      <c r="S549" s="413"/>
      <c r="T549" s="413"/>
      <c r="U549" s="413"/>
      <c r="V549" s="413"/>
      <c r="W549" s="413"/>
      <c r="X549" s="413"/>
      <c r="Y549" s="413"/>
      <c r="Z549" s="473">
        <f>DATEDIF(F549,TODAY(),"Y")</f>
        <v>24</v>
      </c>
      <c r="AA549" s="413"/>
      <c r="AB549" s="413"/>
      <c r="AC549" s="413"/>
      <c r="AD549" s="413"/>
      <c r="AE549" s="413"/>
      <c r="AF549" s="413"/>
      <c r="AG549" s="413"/>
      <c r="AH549" s="413"/>
      <c r="AI549" s="413"/>
      <c r="AJ549" s="413"/>
      <c r="AK549" s="441" t="b">
        <v>0</v>
      </c>
      <c r="AL549" s="441" t="b">
        <v>0</v>
      </c>
      <c r="AM549" s="46" t="b">
        <v>0</v>
      </c>
      <c r="AN549" s="464"/>
    </row>
    <row r="550">
      <c r="A550" s="88"/>
      <c r="B550" s="59"/>
      <c r="C550" s="432"/>
      <c r="D550" s="432" t="s">
        <v>6093</v>
      </c>
      <c r="E550" s="434" t="s">
        <v>6094</v>
      </c>
      <c r="F550" s="435"/>
      <c r="G550" s="27" t="s">
        <v>3791</v>
      </c>
      <c r="H550" s="413" t="s">
        <v>6095</v>
      </c>
      <c r="I550" s="413" t="s">
        <v>6096</v>
      </c>
      <c r="J550" s="413"/>
      <c r="K550" s="413" t="s">
        <v>6097</v>
      </c>
      <c r="L550" s="413"/>
      <c r="M550" s="413"/>
      <c r="P550" s="413"/>
      <c r="Q550" s="413"/>
      <c r="R550" s="413"/>
      <c r="S550" s="413"/>
      <c r="T550" s="413"/>
      <c r="U550" s="413"/>
      <c r="V550" s="413"/>
      <c r="W550" s="413"/>
      <c r="X550" s="413"/>
      <c r="Y550" s="413"/>
      <c r="Z550" s="473">
        <v>21.0</v>
      </c>
      <c r="AA550" s="413"/>
      <c r="AB550" s="413"/>
      <c r="AC550" s="413"/>
      <c r="AD550" s="413"/>
      <c r="AE550" s="413"/>
      <c r="AF550" s="413"/>
      <c r="AG550" s="413"/>
      <c r="AH550" s="413"/>
      <c r="AI550" s="413"/>
      <c r="AJ550" s="413"/>
      <c r="AK550" s="441" t="b">
        <v>0</v>
      </c>
      <c r="AL550" s="441" t="b">
        <v>0</v>
      </c>
      <c r="AM550" s="46" t="b">
        <v>0</v>
      </c>
      <c r="AN550" s="464"/>
    </row>
    <row r="551">
      <c r="A551" s="455"/>
      <c r="B551" s="56">
        <v>3.8395341E7</v>
      </c>
      <c r="C551" s="432"/>
      <c r="D551" s="456" t="s">
        <v>6098</v>
      </c>
      <c r="E551" s="469" t="s">
        <v>6099</v>
      </c>
      <c r="F551" s="435">
        <v>34483.0</v>
      </c>
      <c r="G551" s="491" t="s">
        <v>391</v>
      </c>
      <c r="H551" s="57" t="s">
        <v>6100</v>
      </c>
      <c r="I551" s="57">
        <v>2.236042033E9</v>
      </c>
      <c r="J551" s="413"/>
      <c r="K551" s="57" t="s">
        <v>6101</v>
      </c>
      <c r="L551" s="413"/>
      <c r="M551" s="413"/>
      <c r="P551" s="413"/>
      <c r="Q551" s="57" t="s">
        <v>6102</v>
      </c>
      <c r="R551" s="413"/>
      <c r="S551" s="413"/>
      <c r="T551" s="413"/>
      <c r="U551" s="413"/>
      <c r="V551" s="413"/>
      <c r="W551" s="413"/>
      <c r="X551" s="413"/>
      <c r="Y551" s="413"/>
      <c r="Z551" s="482">
        <v>26.0</v>
      </c>
      <c r="AA551" s="413"/>
      <c r="AB551" s="413"/>
      <c r="AC551" s="413"/>
      <c r="AD551" s="413"/>
      <c r="AE551" s="413"/>
      <c r="AF551" s="413"/>
      <c r="AG551" s="413"/>
      <c r="AH551" s="413"/>
      <c r="AI551" s="413"/>
      <c r="AJ551" s="413"/>
      <c r="AK551" s="441" t="b">
        <v>0</v>
      </c>
      <c r="AL551" s="441" t="b">
        <v>0</v>
      </c>
      <c r="AM551" s="46" t="b">
        <v>0</v>
      </c>
      <c r="AN551" s="464"/>
    </row>
    <row r="552">
      <c r="A552" s="88"/>
      <c r="B552" s="59"/>
      <c r="C552" s="432"/>
      <c r="D552" s="432" t="s">
        <v>6103</v>
      </c>
      <c r="E552" s="511" t="s">
        <v>6104</v>
      </c>
      <c r="F552" s="435"/>
      <c r="G552" s="52"/>
      <c r="H552" s="413"/>
      <c r="I552" s="413"/>
      <c r="J552" s="413"/>
      <c r="K552" s="413" t="s">
        <v>5877</v>
      </c>
      <c r="L552" s="413"/>
      <c r="M552" s="413"/>
      <c r="P552" s="413"/>
      <c r="Q552" s="413"/>
      <c r="R552" s="413"/>
      <c r="S552" s="413"/>
      <c r="T552" s="413"/>
      <c r="U552" s="413"/>
      <c r="V552" s="413"/>
      <c r="W552" s="413"/>
      <c r="X552" s="413"/>
      <c r="Y552" s="413"/>
      <c r="Z552" s="473"/>
      <c r="AA552" s="413"/>
      <c r="AB552" s="413"/>
      <c r="AC552" s="413"/>
      <c r="AD552" s="413"/>
      <c r="AE552" s="413"/>
      <c r="AF552" s="413"/>
      <c r="AG552" s="413"/>
      <c r="AH552" s="413"/>
      <c r="AI552" s="413"/>
      <c r="AJ552" s="413"/>
      <c r="AK552" s="441" t="b">
        <v>0</v>
      </c>
      <c r="AL552" s="441" t="b">
        <v>0</v>
      </c>
      <c r="AM552" s="46" t="b">
        <v>0</v>
      </c>
      <c r="AN552" s="464"/>
    </row>
    <row r="553">
      <c r="A553" s="455"/>
      <c r="B553" s="56">
        <v>2.559819E7</v>
      </c>
      <c r="C553" s="432"/>
      <c r="D553" s="456" t="s">
        <v>6105</v>
      </c>
      <c r="E553" s="469" t="s">
        <v>6106</v>
      </c>
      <c r="F553" s="503">
        <v>28041.0</v>
      </c>
      <c r="G553" s="491" t="s">
        <v>391</v>
      </c>
      <c r="H553" s="57" t="s">
        <v>6107</v>
      </c>
      <c r="I553" s="57">
        <v>1.533389278E9</v>
      </c>
      <c r="J553" s="413"/>
      <c r="K553" s="57" t="s">
        <v>6108</v>
      </c>
      <c r="L553" s="413"/>
      <c r="M553" s="413"/>
      <c r="P553" s="413"/>
      <c r="Q553" s="57" t="s">
        <v>6109</v>
      </c>
      <c r="R553" s="413"/>
      <c r="S553" s="413"/>
      <c r="T553" s="413"/>
      <c r="U553" s="413"/>
      <c r="V553" s="413"/>
      <c r="W553" s="413"/>
      <c r="X553" s="413"/>
      <c r="Y553" s="413"/>
      <c r="Z553" s="495">
        <f>DATEDIF(F553,TODAY(),"Y")</f>
        <v>47</v>
      </c>
      <c r="AA553" s="413"/>
      <c r="AB553" s="403"/>
      <c r="AC553" s="413"/>
      <c r="AD553" s="413"/>
      <c r="AE553" s="413"/>
      <c r="AF553" s="413"/>
      <c r="AG553" s="413"/>
      <c r="AH553" s="413"/>
      <c r="AI553" s="413"/>
      <c r="AJ553" s="413"/>
      <c r="AK553" s="441" t="b">
        <v>0</v>
      </c>
      <c r="AL553" s="441" t="b">
        <v>0</v>
      </c>
      <c r="AM553" s="46" t="b">
        <v>0</v>
      </c>
      <c r="AN553" s="464"/>
    </row>
    <row r="554">
      <c r="A554" s="496"/>
      <c r="B554" s="63">
        <v>3.3951045E7</v>
      </c>
      <c r="C554" s="501"/>
      <c r="D554" s="456" t="s">
        <v>6110</v>
      </c>
      <c r="E554" s="434" t="s">
        <v>6111</v>
      </c>
      <c r="F554" s="435">
        <v>32368.0</v>
      </c>
      <c r="G554" s="491" t="s">
        <v>391</v>
      </c>
      <c r="H554" s="57" t="s">
        <v>6112</v>
      </c>
      <c r="I554" s="57">
        <v>1.558367625E9</v>
      </c>
      <c r="J554" s="413"/>
      <c r="K554" s="57" t="s">
        <v>6113</v>
      </c>
      <c r="L554" s="413"/>
      <c r="M554" s="413"/>
      <c r="P554" s="413"/>
      <c r="Q554" s="57"/>
      <c r="R554" s="413"/>
      <c r="S554" s="413"/>
      <c r="T554" s="413"/>
      <c r="U554" s="413"/>
      <c r="V554" s="413"/>
      <c r="W554" s="413"/>
      <c r="X554" s="413"/>
      <c r="Y554" s="413"/>
      <c r="Z554" s="482">
        <f>2020-1988</f>
        <v>32</v>
      </c>
      <c r="AA554" s="413"/>
      <c r="AB554" s="413"/>
      <c r="AC554" s="413"/>
      <c r="AD554" s="413"/>
      <c r="AE554" s="413"/>
      <c r="AF554" s="413"/>
      <c r="AG554" s="413"/>
      <c r="AH554" s="413"/>
      <c r="AI554" s="413"/>
      <c r="AJ554" s="413"/>
      <c r="AK554" s="441" t="b">
        <v>0</v>
      </c>
      <c r="AL554" s="441" t="b">
        <v>0</v>
      </c>
      <c r="AM554" s="46" t="b">
        <v>0</v>
      </c>
      <c r="AN554" s="464"/>
    </row>
    <row r="555">
      <c r="A555" s="455"/>
      <c r="B555" s="56">
        <v>4.2662638E7</v>
      </c>
      <c r="C555" s="456"/>
      <c r="D555" s="456" t="s">
        <v>6114</v>
      </c>
      <c r="E555" s="469" t="s">
        <v>6115</v>
      </c>
      <c r="F555" s="435">
        <v>36710.0</v>
      </c>
      <c r="G555" s="112" t="s">
        <v>391</v>
      </c>
      <c r="H555" s="57" t="s">
        <v>6116</v>
      </c>
      <c r="I555" s="57" t="s">
        <v>6117</v>
      </c>
      <c r="J555" s="413"/>
      <c r="K555" s="57" t="s">
        <v>6118</v>
      </c>
      <c r="L555" s="413"/>
      <c r="M555" s="413"/>
      <c r="P555" s="413"/>
      <c r="Q555" s="57" t="s">
        <v>6119</v>
      </c>
      <c r="R555" s="413"/>
      <c r="S555" s="413"/>
      <c r="T555" s="413"/>
      <c r="U555" s="413"/>
      <c r="V555" s="413"/>
      <c r="W555" s="413"/>
      <c r="X555" s="413"/>
      <c r="Y555" s="413"/>
      <c r="Z555" s="482">
        <f t="shared" ref="Z555:Z557" si="71">DATEDIF(F555,TODAY(),"Y")</f>
        <v>23</v>
      </c>
      <c r="AA555" s="413"/>
      <c r="AB555" s="413"/>
      <c r="AC555" s="413"/>
      <c r="AD555" s="413"/>
      <c r="AE555" s="413"/>
      <c r="AF555" s="413"/>
      <c r="AG555" s="413"/>
      <c r="AH555" s="413"/>
      <c r="AI555" s="413"/>
      <c r="AJ555" s="413"/>
      <c r="AK555" s="441" t="b">
        <v>0</v>
      </c>
      <c r="AL555" s="441" t="b">
        <v>0</v>
      </c>
      <c r="AM555" s="46" t="b">
        <v>0</v>
      </c>
      <c r="AN555" s="464"/>
    </row>
    <row r="556">
      <c r="A556" s="455"/>
      <c r="B556" s="56">
        <v>3.9413217E7</v>
      </c>
      <c r="C556" s="432"/>
      <c r="D556" s="456" t="s">
        <v>6120</v>
      </c>
      <c r="E556" s="469" t="s">
        <v>6121</v>
      </c>
      <c r="F556" s="435">
        <v>35087.0</v>
      </c>
      <c r="G556" s="491" t="s">
        <v>391</v>
      </c>
      <c r="H556" s="57" t="s">
        <v>6122</v>
      </c>
      <c r="I556" s="57">
        <v>1.135698537E9</v>
      </c>
      <c r="J556" s="413"/>
      <c r="K556" s="57" t="s">
        <v>6123</v>
      </c>
      <c r="L556" s="413"/>
      <c r="M556" s="413"/>
      <c r="P556" s="413"/>
      <c r="Q556" s="57" t="s">
        <v>6124</v>
      </c>
      <c r="R556" s="413"/>
      <c r="S556" s="413"/>
      <c r="T556" s="413"/>
      <c r="U556" s="413"/>
      <c r="V556" s="413"/>
      <c r="W556" s="413"/>
      <c r="X556" s="413"/>
      <c r="Y556" s="413"/>
      <c r="Z556" s="482">
        <f t="shared" si="71"/>
        <v>27</v>
      </c>
      <c r="AA556" s="413"/>
      <c r="AB556" s="413"/>
      <c r="AC556" s="413"/>
      <c r="AD556" s="413"/>
      <c r="AE556" s="413"/>
      <c r="AF556" s="413"/>
      <c r="AG556" s="413"/>
      <c r="AH556" s="413"/>
      <c r="AI556" s="413"/>
      <c r="AJ556" s="413"/>
      <c r="AK556" s="441" t="b">
        <v>0</v>
      </c>
      <c r="AL556" s="441" t="b">
        <v>0</v>
      </c>
      <c r="AM556" s="46" t="b">
        <v>0</v>
      </c>
      <c r="AN556" s="464"/>
    </row>
    <row r="557">
      <c r="A557" s="455"/>
      <c r="B557" s="56">
        <v>4.1700386E7</v>
      </c>
      <c r="C557" s="432"/>
      <c r="D557" s="456" t="s">
        <v>6125</v>
      </c>
      <c r="E557" s="469" t="s">
        <v>6126</v>
      </c>
      <c r="F557" s="435">
        <v>36185.0</v>
      </c>
      <c r="G557" s="491" t="s">
        <v>391</v>
      </c>
      <c r="H557" s="57" t="s">
        <v>6127</v>
      </c>
      <c r="I557" s="57">
        <v>1.54368378E8</v>
      </c>
      <c r="J557" s="413"/>
      <c r="K557" s="57" t="s">
        <v>6128</v>
      </c>
      <c r="L557" s="413"/>
      <c r="M557" s="413"/>
      <c r="P557" s="413"/>
      <c r="Q557" s="57" t="s">
        <v>6129</v>
      </c>
      <c r="R557" s="413"/>
      <c r="S557" s="413"/>
      <c r="T557" s="413"/>
      <c r="U557" s="413"/>
      <c r="V557" s="413"/>
      <c r="W557" s="413"/>
      <c r="X557" s="413"/>
      <c r="Y557" s="413"/>
      <c r="Z557" s="482">
        <f t="shared" si="71"/>
        <v>24</v>
      </c>
      <c r="AA557" s="413"/>
      <c r="AB557" s="413"/>
      <c r="AC557" s="413"/>
      <c r="AD557" s="413"/>
      <c r="AE557" s="413"/>
      <c r="AF557" s="413"/>
      <c r="AG557" s="413"/>
      <c r="AH557" s="413"/>
      <c r="AI557" s="413"/>
      <c r="AJ557" s="413"/>
      <c r="AK557" s="441" t="b">
        <v>0</v>
      </c>
      <c r="AL557" s="441" t="b">
        <v>0</v>
      </c>
      <c r="AM557" s="46" t="b">
        <v>0</v>
      </c>
      <c r="AN557" s="464"/>
    </row>
    <row r="558">
      <c r="A558" s="88"/>
      <c r="B558" s="59">
        <v>4.3443233E7</v>
      </c>
      <c r="C558" s="456"/>
      <c r="D558" s="432" t="s">
        <v>6130</v>
      </c>
      <c r="E558" s="434" t="s">
        <v>6131</v>
      </c>
      <c r="F558" s="435">
        <v>37069.0</v>
      </c>
      <c r="G558" s="52" t="s">
        <v>391</v>
      </c>
      <c r="H558" s="413" t="s">
        <v>6031</v>
      </c>
      <c r="I558" s="413">
        <v>1.124704169E9</v>
      </c>
      <c r="J558" s="413"/>
      <c r="K558" s="413" t="s">
        <v>5914</v>
      </c>
      <c r="L558" s="413"/>
      <c r="M558" s="413"/>
      <c r="P558" s="413"/>
      <c r="Q558" s="413"/>
      <c r="R558" s="413"/>
      <c r="S558" s="413"/>
      <c r="T558" s="413"/>
      <c r="U558" s="413"/>
      <c r="V558" s="413"/>
      <c r="W558" s="413"/>
      <c r="X558" s="413"/>
      <c r="Y558" s="413"/>
      <c r="Z558" s="473">
        <f>2019-2001</f>
        <v>18</v>
      </c>
      <c r="AA558" s="413"/>
      <c r="AB558" s="413"/>
      <c r="AC558" s="413"/>
      <c r="AD558" s="413"/>
      <c r="AE558" s="413"/>
      <c r="AF558" s="413"/>
      <c r="AG558" s="413"/>
      <c r="AH558" s="413"/>
      <c r="AI558" s="413"/>
      <c r="AJ558" s="413"/>
      <c r="AK558" s="441" t="b">
        <v>0</v>
      </c>
      <c r="AL558" s="441" t="b">
        <v>0</v>
      </c>
      <c r="AM558" s="46" t="b">
        <v>0</v>
      </c>
      <c r="AN558" s="464"/>
    </row>
    <row r="559">
      <c r="A559" s="88"/>
      <c r="B559" s="59">
        <v>4.3443333E7</v>
      </c>
      <c r="C559" s="432"/>
      <c r="D559" s="432" t="s">
        <v>6130</v>
      </c>
      <c r="E559" s="434" t="s">
        <v>6132</v>
      </c>
      <c r="F559" s="435">
        <v>37069.0</v>
      </c>
      <c r="G559" s="52" t="s">
        <v>391</v>
      </c>
      <c r="H559" s="413" t="s">
        <v>6031</v>
      </c>
      <c r="I559" s="413">
        <v>1.124704169E9</v>
      </c>
      <c r="J559" s="413"/>
      <c r="K559" s="413" t="s">
        <v>5819</v>
      </c>
      <c r="L559" s="413"/>
      <c r="M559" s="413"/>
      <c r="P559" s="413"/>
      <c r="Q559" s="413"/>
      <c r="R559" s="413"/>
      <c r="S559" s="413"/>
      <c r="T559" s="413"/>
      <c r="U559" s="413"/>
      <c r="V559" s="413"/>
      <c r="W559" s="413"/>
      <c r="X559" s="413"/>
      <c r="Y559" s="413"/>
      <c r="Z559" s="473">
        <f t="shared" ref="Z559:Z562" si="72">DATEDIF(F559,TODAY(),"Y")</f>
        <v>22</v>
      </c>
      <c r="AA559" s="413"/>
      <c r="AB559" s="413"/>
      <c r="AC559" s="413"/>
      <c r="AD559" s="413"/>
      <c r="AE559" s="413"/>
      <c r="AF559" s="413"/>
      <c r="AG559" s="413"/>
      <c r="AH559" s="413"/>
      <c r="AI559" s="413"/>
      <c r="AJ559" s="413"/>
      <c r="AK559" s="441" t="b">
        <v>0</v>
      </c>
      <c r="AL559" s="441" t="b">
        <v>0</v>
      </c>
      <c r="AM559" s="46" t="b">
        <v>0</v>
      </c>
      <c r="AN559" s="464"/>
    </row>
    <row r="560">
      <c r="A560" s="88"/>
      <c r="B560" s="59">
        <v>3.4259566E7</v>
      </c>
      <c r="C560" s="432"/>
      <c r="D560" s="432" t="s">
        <v>6133</v>
      </c>
      <c r="E560" s="434" t="s">
        <v>6134</v>
      </c>
      <c r="F560" s="435">
        <v>32561.0</v>
      </c>
      <c r="G560" s="27" t="s">
        <v>391</v>
      </c>
      <c r="H560" s="413" t="s">
        <v>6135</v>
      </c>
      <c r="I560" s="413">
        <v>1.140751128E9</v>
      </c>
      <c r="J560" s="413"/>
      <c r="K560" s="413" t="s">
        <v>6136</v>
      </c>
      <c r="L560" s="413"/>
      <c r="M560" s="413"/>
      <c r="P560" s="413"/>
      <c r="Q560" s="413"/>
      <c r="R560" s="413"/>
      <c r="S560" s="413"/>
      <c r="T560" s="413"/>
      <c r="U560" s="413"/>
      <c r="V560" s="413"/>
      <c r="W560" s="413"/>
      <c r="X560" s="413"/>
      <c r="Y560" s="413"/>
      <c r="Z560" s="473">
        <f t="shared" si="72"/>
        <v>34</v>
      </c>
      <c r="AA560" s="413"/>
      <c r="AB560" s="413"/>
      <c r="AC560" s="413"/>
      <c r="AD560" s="413"/>
      <c r="AE560" s="413"/>
      <c r="AF560" s="413"/>
      <c r="AG560" s="413"/>
      <c r="AH560" s="413"/>
      <c r="AI560" s="413"/>
      <c r="AJ560" s="413"/>
      <c r="AK560" s="441" t="b">
        <v>0</v>
      </c>
      <c r="AL560" s="441" t="b">
        <v>0</v>
      </c>
      <c r="AM560" s="46" t="b">
        <v>0</v>
      </c>
      <c r="AN560" s="464"/>
    </row>
    <row r="561">
      <c r="A561" s="88"/>
      <c r="B561" s="59">
        <v>5.61930095E8</v>
      </c>
      <c r="C561" s="432"/>
      <c r="D561" s="432" t="s">
        <v>6137</v>
      </c>
      <c r="E561" s="434" t="s">
        <v>6138</v>
      </c>
      <c r="F561" s="435">
        <v>36340.0</v>
      </c>
      <c r="G561" s="491" t="s">
        <v>6139</v>
      </c>
      <c r="H561" s="413" t="s">
        <v>6140</v>
      </c>
      <c r="I561" s="413">
        <v>1.4076834671E10</v>
      </c>
      <c r="J561" s="413"/>
      <c r="K561" s="413" t="s">
        <v>4061</v>
      </c>
      <c r="L561" s="413"/>
      <c r="M561" s="413"/>
      <c r="P561" s="413"/>
      <c r="Q561" s="413"/>
      <c r="R561" s="413"/>
      <c r="S561" s="413"/>
      <c r="T561" s="413"/>
      <c r="U561" s="413"/>
      <c r="V561" s="413"/>
      <c r="W561" s="413"/>
      <c r="X561" s="413"/>
      <c r="Y561" s="413"/>
      <c r="Z561" s="473">
        <f t="shared" si="72"/>
        <v>24</v>
      </c>
      <c r="AA561" s="413"/>
      <c r="AB561" s="413"/>
      <c r="AC561" s="413"/>
      <c r="AD561" s="413"/>
      <c r="AE561" s="413"/>
      <c r="AF561" s="413"/>
      <c r="AG561" s="413"/>
      <c r="AH561" s="413"/>
      <c r="AI561" s="413"/>
      <c r="AJ561" s="413"/>
      <c r="AK561" s="441" t="b">
        <v>0</v>
      </c>
      <c r="AL561" s="441" t="b">
        <v>0</v>
      </c>
      <c r="AM561" s="46" t="b">
        <v>0</v>
      </c>
      <c r="AN561" s="464"/>
    </row>
    <row r="562">
      <c r="A562" s="88"/>
      <c r="B562" s="59">
        <v>4.2252884E7</v>
      </c>
      <c r="C562" s="432"/>
      <c r="D562" s="432" t="s">
        <v>6141</v>
      </c>
      <c r="E562" s="434" t="s">
        <v>6142</v>
      </c>
      <c r="F562" s="435">
        <v>36511.0</v>
      </c>
      <c r="G562" s="491" t="s">
        <v>391</v>
      </c>
      <c r="H562" s="413" t="s">
        <v>6143</v>
      </c>
      <c r="I562" s="413">
        <v>1.132860964E9</v>
      </c>
      <c r="J562" s="413"/>
      <c r="K562" s="413" t="s">
        <v>5819</v>
      </c>
      <c r="L562" s="413"/>
      <c r="M562" s="413"/>
      <c r="P562" s="413"/>
      <c r="Q562" s="413"/>
      <c r="R562" s="413"/>
      <c r="S562" s="413"/>
      <c r="T562" s="413"/>
      <c r="U562" s="413"/>
      <c r="V562" s="413"/>
      <c r="W562" s="413"/>
      <c r="X562" s="413"/>
      <c r="Y562" s="413"/>
      <c r="Z562" s="473">
        <f t="shared" si="72"/>
        <v>23</v>
      </c>
      <c r="AA562" s="413"/>
      <c r="AB562" s="413"/>
      <c r="AC562" s="413"/>
      <c r="AD562" s="413"/>
      <c r="AE562" s="413"/>
      <c r="AF562" s="413"/>
      <c r="AG562" s="413"/>
      <c r="AH562" s="413"/>
      <c r="AI562" s="413"/>
      <c r="AJ562" s="413"/>
      <c r="AK562" s="441" t="b">
        <v>0</v>
      </c>
      <c r="AL562" s="441" t="b">
        <v>0</v>
      </c>
      <c r="AM562" s="46" t="b">
        <v>0</v>
      </c>
      <c r="AN562" s="464"/>
    </row>
    <row r="563">
      <c r="A563" s="455"/>
      <c r="B563" s="56">
        <v>3.6595307E7</v>
      </c>
      <c r="C563" s="432"/>
      <c r="D563" s="456" t="s">
        <v>2507</v>
      </c>
      <c r="E563" s="469" t="s">
        <v>6144</v>
      </c>
      <c r="F563" s="435">
        <v>33553.0</v>
      </c>
      <c r="G563" s="491" t="s">
        <v>391</v>
      </c>
      <c r="H563" s="57" t="s">
        <v>6145</v>
      </c>
      <c r="I563" s="57">
        <v>1.127769354E9</v>
      </c>
      <c r="J563" s="413"/>
      <c r="K563" s="57" t="s">
        <v>5757</v>
      </c>
      <c r="L563" s="413"/>
      <c r="M563" s="413"/>
      <c r="P563" s="413"/>
      <c r="Q563" s="57" t="s">
        <v>6146</v>
      </c>
      <c r="R563" s="413"/>
      <c r="S563" s="413"/>
      <c r="T563" s="413"/>
      <c r="U563" s="413"/>
      <c r="V563" s="413"/>
      <c r="W563" s="413"/>
      <c r="X563" s="413"/>
      <c r="Y563" s="413"/>
      <c r="Z563" s="482">
        <v>28.0</v>
      </c>
      <c r="AA563" s="413"/>
      <c r="AB563" s="413"/>
      <c r="AC563" s="413"/>
      <c r="AD563" s="413"/>
      <c r="AE563" s="413"/>
      <c r="AF563" s="413"/>
      <c r="AG563" s="413"/>
      <c r="AH563" s="413"/>
      <c r="AI563" s="413"/>
      <c r="AJ563" s="413"/>
      <c r="AK563" s="441" t="b">
        <v>0</v>
      </c>
      <c r="AL563" s="441" t="b">
        <v>0</v>
      </c>
      <c r="AM563" s="46" t="b">
        <v>0</v>
      </c>
      <c r="AN563" s="464"/>
    </row>
    <row r="564">
      <c r="A564" s="88"/>
      <c r="B564" s="59"/>
      <c r="C564" s="456"/>
      <c r="D564" s="432" t="s">
        <v>6147</v>
      </c>
      <c r="E564" s="434" t="s">
        <v>6148</v>
      </c>
      <c r="F564" s="435"/>
      <c r="G564" s="52"/>
      <c r="H564" s="413"/>
      <c r="I564" s="413">
        <v>1.167115819E9</v>
      </c>
      <c r="J564" s="413"/>
      <c r="K564" s="413"/>
      <c r="L564" s="413"/>
      <c r="M564" s="413"/>
      <c r="P564" s="413"/>
      <c r="Q564" s="413"/>
      <c r="R564" s="413"/>
      <c r="S564" s="413"/>
      <c r="T564" s="413"/>
      <c r="U564" s="413"/>
      <c r="V564" s="413"/>
      <c r="W564" s="413"/>
      <c r="X564" s="413"/>
      <c r="Y564" s="413"/>
      <c r="Z564" s="473"/>
      <c r="AA564" s="413"/>
      <c r="AB564" s="413"/>
      <c r="AC564" s="413"/>
      <c r="AD564" s="413"/>
      <c r="AE564" s="413"/>
      <c r="AF564" s="413"/>
      <c r="AG564" s="413"/>
      <c r="AH564" s="413"/>
      <c r="AI564" s="413"/>
      <c r="AJ564" s="413"/>
      <c r="AK564" s="441" t="b">
        <v>0</v>
      </c>
      <c r="AL564" s="441" t="b">
        <v>0</v>
      </c>
      <c r="AM564" s="46" t="b">
        <v>0</v>
      </c>
      <c r="AN564" s="464"/>
    </row>
    <row r="565">
      <c r="A565" s="88"/>
      <c r="B565" s="59">
        <v>3.6769757E7</v>
      </c>
      <c r="C565" s="456"/>
      <c r="D565" s="432" t="s">
        <v>6149</v>
      </c>
      <c r="E565" s="434" t="s">
        <v>6150</v>
      </c>
      <c r="F565" s="435">
        <v>33756.0</v>
      </c>
      <c r="G565" s="491" t="s">
        <v>391</v>
      </c>
      <c r="H565" s="413" t="s">
        <v>6151</v>
      </c>
      <c r="I565" s="413">
        <v>2.227463299E9</v>
      </c>
      <c r="J565" s="413"/>
      <c r="K565" s="413" t="s">
        <v>6152</v>
      </c>
      <c r="L565" s="413"/>
      <c r="M565" s="413"/>
      <c r="P565" s="413"/>
      <c r="Q565" s="413"/>
      <c r="R565" s="413"/>
      <c r="S565" s="413"/>
      <c r="T565" s="413"/>
      <c r="U565" s="413"/>
      <c r="V565" s="413"/>
      <c r="W565" s="413"/>
      <c r="X565" s="413"/>
      <c r="Y565" s="413"/>
      <c r="Z565" s="473">
        <f t="shared" ref="Z565:Z568" si="73">DATEDIF(F565,TODAY(),"Y")</f>
        <v>31</v>
      </c>
      <c r="AA565" s="413"/>
      <c r="AB565" s="413"/>
      <c r="AC565" s="413"/>
      <c r="AD565" s="413"/>
      <c r="AE565" s="413"/>
      <c r="AF565" s="413"/>
      <c r="AG565" s="413"/>
      <c r="AH565" s="413"/>
      <c r="AI565" s="413"/>
      <c r="AJ565" s="413"/>
      <c r="AK565" s="441" t="b">
        <v>0</v>
      </c>
      <c r="AL565" s="441" t="b">
        <v>0</v>
      </c>
      <c r="AM565" s="46" t="b">
        <v>0</v>
      </c>
      <c r="AN565" s="464"/>
    </row>
    <row r="566">
      <c r="A566" s="455"/>
      <c r="B566" s="56">
        <v>9.5353884E7</v>
      </c>
      <c r="C566" s="456"/>
      <c r="D566" s="456" t="s">
        <v>6153</v>
      </c>
      <c r="E566" s="469" t="s">
        <v>6154</v>
      </c>
      <c r="F566" s="435">
        <v>29723.0</v>
      </c>
      <c r="G566" s="491" t="s">
        <v>6155</v>
      </c>
      <c r="H566" s="57" t="s">
        <v>6156</v>
      </c>
      <c r="I566" s="57">
        <v>1.522534249E9</v>
      </c>
      <c r="J566" s="413"/>
      <c r="K566" s="57" t="s">
        <v>6157</v>
      </c>
      <c r="L566" s="413"/>
      <c r="M566" s="413"/>
      <c r="P566" s="413"/>
      <c r="Q566" s="57" t="s">
        <v>6158</v>
      </c>
      <c r="R566" s="413"/>
      <c r="S566" s="413"/>
      <c r="T566" s="413"/>
      <c r="U566" s="413"/>
      <c r="V566" s="413"/>
      <c r="W566" s="413"/>
      <c r="X566" s="413"/>
      <c r="Y566" s="413"/>
      <c r="Z566" s="482">
        <f t="shared" si="73"/>
        <v>42</v>
      </c>
      <c r="AA566" s="413"/>
      <c r="AB566" s="413"/>
      <c r="AC566" s="413"/>
      <c r="AD566" s="413"/>
      <c r="AE566" s="413"/>
      <c r="AF566" s="413"/>
      <c r="AG566" s="413"/>
      <c r="AH566" s="413"/>
      <c r="AI566" s="413"/>
      <c r="AJ566" s="413"/>
      <c r="AK566" s="441" t="b">
        <v>0</v>
      </c>
      <c r="AL566" s="441" t="b">
        <v>0</v>
      </c>
      <c r="AM566" s="46" t="b">
        <v>0</v>
      </c>
      <c r="AN566" s="464"/>
    </row>
    <row r="567">
      <c r="A567" s="88"/>
      <c r="B567" s="59">
        <v>1.16835279E8</v>
      </c>
      <c r="C567" s="456"/>
      <c r="D567" s="432" t="s">
        <v>6159</v>
      </c>
      <c r="E567" s="434" t="s">
        <v>6160</v>
      </c>
      <c r="F567" s="435">
        <v>34843.0</v>
      </c>
      <c r="G567" s="52"/>
      <c r="H567" s="413" t="s">
        <v>6161</v>
      </c>
      <c r="I567" s="413">
        <v>5.1940877269E10</v>
      </c>
      <c r="J567" s="413"/>
      <c r="K567" s="413" t="s">
        <v>5753</v>
      </c>
      <c r="L567" s="413"/>
      <c r="M567" s="413"/>
      <c r="P567" s="413"/>
      <c r="Q567" s="413"/>
      <c r="R567" s="413"/>
      <c r="S567" s="413"/>
      <c r="T567" s="413"/>
      <c r="U567" s="413"/>
      <c r="V567" s="413"/>
      <c r="W567" s="413"/>
      <c r="X567" s="413"/>
      <c r="Y567" s="413"/>
      <c r="Z567" s="473">
        <f t="shared" si="73"/>
        <v>28</v>
      </c>
      <c r="AA567" s="413"/>
      <c r="AB567" s="413"/>
      <c r="AC567" s="413"/>
      <c r="AD567" s="413"/>
      <c r="AE567" s="413"/>
      <c r="AF567" s="413"/>
      <c r="AG567" s="413"/>
      <c r="AH567" s="413"/>
      <c r="AI567" s="413"/>
      <c r="AJ567" s="413"/>
      <c r="AK567" s="441" t="b">
        <v>0</v>
      </c>
      <c r="AL567" s="441" t="b">
        <v>0</v>
      </c>
      <c r="AM567" s="46" t="b">
        <v>0</v>
      </c>
      <c r="AN567" s="464"/>
    </row>
    <row r="568">
      <c r="A568" s="88"/>
      <c r="B568" s="59" t="s">
        <v>506</v>
      </c>
      <c r="C568" s="432"/>
      <c r="D568" s="432" t="s">
        <v>6162</v>
      </c>
      <c r="E568" s="434" t="s">
        <v>6163</v>
      </c>
      <c r="F568" s="435">
        <v>32912.0</v>
      </c>
      <c r="G568" s="52" t="s">
        <v>2911</v>
      </c>
      <c r="H568" s="413" t="s">
        <v>2547</v>
      </c>
      <c r="I568" s="413">
        <v>1.16669611E9</v>
      </c>
      <c r="J568" s="413"/>
      <c r="K568" s="413" t="s">
        <v>6164</v>
      </c>
      <c r="L568" s="413"/>
      <c r="M568" s="413"/>
      <c r="P568" s="413"/>
      <c r="Q568" s="413"/>
      <c r="R568" s="413"/>
      <c r="S568" s="413"/>
      <c r="T568" s="413"/>
      <c r="U568" s="413"/>
      <c r="V568" s="413"/>
      <c r="W568" s="413"/>
      <c r="X568" s="413"/>
      <c r="Y568" s="413"/>
      <c r="Z568" s="500">
        <f t="shared" si="73"/>
        <v>33</v>
      </c>
      <c r="AA568" s="413"/>
      <c r="AB568" s="413"/>
      <c r="AC568" s="413"/>
      <c r="AD568" s="413"/>
      <c r="AE568" s="413"/>
      <c r="AF568" s="413"/>
      <c r="AG568" s="413"/>
      <c r="AH568" s="413"/>
      <c r="AI568" s="413"/>
      <c r="AJ568" s="413"/>
      <c r="AK568" s="441" t="b">
        <v>0</v>
      </c>
      <c r="AL568" s="441" t="b">
        <v>0</v>
      </c>
      <c r="AM568" s="46" t="b">
        <v>0</v>
      </c>
      <c r="AN568" s="464"/>
    </row>
    <row r="569">
      <c r="A569" s="88"/>
      <c r="B569" s="59"/>
      <c r="C569" s="432"/>
      <c r="D569" s="432" t="s">
        <v>6165</v>
      </c>
      <c r="E569" s="434" t="s">
        <v>6166</v>
      </c>
      <c r="F569" s="435"/>
      <c r="G569" s="52"/>
      <c r="H569" s="413"/>
      <c r="I569" s="413">
        <v>1.131129223E9</v>
      </c>
      <c r="J569" s="413"/>
      <c r="K569" s="413" t="s">
        <v>6167</v>
      </c>
      <c r="L569" s="413"/>
      <c r="M569" s="413"/>
      <c r="P569" s="413"/>
      <c r="Q569" s="413"/>
      <c r="R569" s="413"/>
      <c r="S569" s="413"/>
      <c r="T569" s="413"/>
      <c r="U569" s="413"/>
      <c r="V569" s="413"/>
      <c r="W569" s="413"/>
      <c r="X569" s="413"/>
      <c r="Y569" s="413"/>
      <c r="Z569" s="473"/>
      <c r="AA569" s="413"/>
      <c r="AB569" s="413"/>
      <c r="AC569" s="413"/>
      <c r="AD569" s="413"/>
      <c r="AE569" s="413"/>
      <c r="AF569" s="413"/>
      <c r="AG569" s="413"/>
      <c r="AH569" s="413"/>
      <c r="AI569" s="413"/>
      <c r="AJ569" s="413"/>
      <c r="AK569" s="441" t="b">
        <v>0</v>
      </c>
      <c r="AL569" s="441" t="b">
        <v>0</v>
      </c>
      <c r="AM569" s="46" t="b">
        <v>0</v>
      </c>
      <c r="AN569" s="464"/>
    </row>
    <row r="570">
      <c r="A570" s="455"/>
      <c r="B570" s="56" t="s">
        <v>508</v>
      </c>
      <c r="C570" s="432"/>
      <c r="D570" s="456" t="s">
        <v>6168</v>
      </c>
      <c r="E570" s="469" t="s">
        <v>6169</v>
      </c>
      <c r="F570" s="435">
        <v>35808.0</v>
      </c>
      <c r="G570" s="112" t="s">
        <v>3864</v>
      </c>
      <c r="H570" s="57" t="s">
        <v>6170</v>
      </c>
      <c r="I570" s="57">
        <v>1.160334644E9</v>
      </c>
      <c r="J570" s="413"/>
      <c r="K570" s="57" t="s">
        <v>6171</v>
      </c>
      <c r="L570" s="413"/>
      <c r="M570" s="413"/>
      <c r="P570" s="413"/>
      <c r="Q570" s="57" t="s">
        <v>6172</v>
      </c>
      <c r="R570" s="413"/>
      <c r="S570" s="413"/>
      <c r="T570" s="413"/>
      <c r="U570" s="413"/>
      <c r="V570" s="413"/>
      <c r="W570" s="413"/>
      <c r="X570" s="413"/>
      <c r="Y570" s="413"/>
      <c r="Z570" s="482">
        <f t="shared" ref="Z570:Z571" si="74">DATEDIF(F570,TODAY(),"Y")</f>
        <v>25</v>
      </c>
      <c r="AA570" s="413"/>
      <c r="AB570" s="413"/>
      <c r="AC570" s="413"/>
      <c r="AD570" s="413"/>
      <c r="AE570" s="413"/>
      <c r="AF570" s="413"/>
      <c r="AG570" s="413"/>
      <c r="AH570" s="413"/>
      <c r="AI570" s="413"/>
      <c r="AJ570" s="413"/>
      <c r="AK570" s="441" t="b">
        <v>0</v>
      </c>
      <c r="AL570" s="441" t="b">
        <v>0</v>
      </c>
      <c r="AM570" s="46" t="b">
        <v>0</v>
      </c>
      <c r="AN570" s="464"/>
    </row>
    <row r="571">
      <c r="A571" s="455"/>
      <c r="B571" s="56">
        <v>4.2076961E7</v>
      </c>
      <c r="C571" s="432"/>
      <c r="D571" s="456" t="s">
        <v>6173</v>
      </c>
      <c r="E571" s="469" t="s">
        <v>6174</v>
      </c>
      <c r="F571" s="435">
        <v>36371.0</v>
      </c>
      <c r="G571" s="491" t="s">
        <v>391</v>
      </c>
      <c r="H571" s="516">
        <v>84406.0</v>
      </c>
      <c r="I571" s="57">
        <v>1.530044636E9</v>
      </c>
      <c r="J571" s="413"/>
      <c r="K571" s="57" t="s">
        <v>6175</v>
      </c>
      <c r="L571" s="413"/>
      <c r="M571" s="413"/>
      <c r="P571" s="413"/>
      <c r="Q571" s="57" t="s">
        <v>6176</v>
      </c>
      <c r="R571" s="413"/>
      <c r="S571" s="413"/>
      <c r="T571" s="413"/>
      <c r="U571" s="413"/>
      <c r="V571" s="413"/>
      <c r="W571" s="413"/>
      <c r="X571" s="413"/>
      <c r="Y571" s="413"/>
      <c r="Z571" s="482">
        <f t="shared" si="74"/>
        <v>24</v>
      </c>
      <c r="AA571" s="413"/>
      <c r="AB571" s="413"/>
      <c r="AC571" s="413"/>
      <c r="AD571" s="413"/>
      <c r="AE571" s="413"/>
      <c r="AF571" s="413"/>
      <c r="AG571" s="413"/>
      <c r="AH571" s="413"/>
      <c r="AI571" s="413"/>
      <c r="AJ571" s="413"/>
      <c r="AK571" s="441" t="b">
        <v>0</v>
      </c>
      <c r="AL571" s="441" t="b">
        <v>0</v>
      </c>
      <c r="AM571" s="46" t="b">
        <v>0</v>
      </c>
      <c r="AN571" s="464"/>
    </row>
    <row r="572">
      <c r="A572" s="88"/>
      <c r="B572" s="59">
        <v>3.5094021E7</v>
      </c>
      <c r="C572" s="432"/>
      <c r="D572" s="432" t="s">
        <v>6177</v>
      </c>
      <c r="E572" s="434" t="s">
        <v>6178</v>
      </c>
      <c r="F572" s="483">
        <v>32887.0</v>
      </c>
      <c r="G572" s="491" t="s">
        <v>391</v>
      </c>
      <c r="H572" s="413" t="s">
        <v>6179</v>
      </c>
      <c r="I572" s="413" t="s">
        <v>6180</v>
      </c>
      <c r="J572" s="413"/>
      <c r="K572" s="413" t="s">
        <v>6181</v>
      </c>
      <c r="L572" s="413"/>
      <c r="M572" s="413"/>
      <c r="P572" s="413"/>
      <c r="Q572" s="413"/>
      <c r="R572" s="413"/>
      <c r="S572" s="413"/>
      <c r="T572" s="413"/>
      <c r="U572" s="413"/>
      <c r="V572" s="413"/>
      <c r="W572" s="413"/>
      <c r="X572" s="413"/>
      <c r="Y572" s="413"/>
      <c r="Z572" s="473">
        <v>27.0</v>
      </c>
      <c r="AA572" s="413"/>
      <c r="AB572" s="413"/>
      <c r="AC572" s="413"/>
      <c r="AD572" s="413"/>
      <c r="AE572" s="413"/>
      <c r="AF572" s="413"/>
      <c r="AG572" s="413"/>
      <c r="AH572" s="413"/>
      <c r="AI572" s="413"/>
      <c r="AJ572" s="413"/>
      <c r="AK572" s="441" t="b">
        <v>0</v>
      </c>
      <c r="AL572" s="441" t="b">
        <v>0</v>
      </c>
      <c r="AM572" s="46" t="b">
        <v>0</v>
      </c>
      <c r="AN572" s="464"/>
    </row>
    <row r="573">
      <c r="A573" s="88"/>
      <c r="B573" s="59">
        <v>4.2356194E7</v>
      </c>
      <c r="C573" s="456"/>
      <c r="D573" s="432" t="s">
        <v>6182</v>
      </c>
      <c r="E573" s="434" t="s">
        <v>6183</v>
      </c>
      <c r="F573" s="435">
        <v>36601.0</v>
      </c>
      <c r="G573" s="491" t="s">
        <v>391</v>
      </c>
      <c r="H573" s="413" t="s">
        <v>6179</v>
      </c>
      <c r="I573" s="413">
        <v>1.141910689E9</v>
      </c>
      <c r="J573" s="413"/>
      <c r="K573" s="413" t="s">
        <v>5819</v>
      </c>
      <c r="L573" s="413"/>
      <c r="M573" s="413"/>
      <c r="P573" s="413"/>
      <c r="Q573" s="413"/>
      <c r="R573" s="413"/>
      <c r="S573" s="413"/>
      <c r="T573" s="413"/>
      <c r="U573" s="413"/>
      <c r="V573" s="413"/>
      <c r="W573" s="413"/>
      <c r="X573" s="413"/>
      <c r="Y573" s="413"/>
      <c r="Z573" s="517">
        <f t="shared" ref="Z573:Z575" si="75">DATEDIF(F573,TODAY(),"Y")</f>
        <v>23</v>
      </c>
      <c r="AA573" s="413"/>
      <c r="AB573" s="413"/>
      <c r="AC573" s="413"/>
      <c r="AD573" s="413"/>
      <c r="AE573" s="413"/>
      <c r="AF573" s="413"/>
      <c r="AG573" s="413"/>
      <c r="AH573" s="413"/>
      <c r="AI573" s="413"/>
      <c r="AJ573" s="413"/>
      <c r="AK573" s="441" t="b">
        <v>0</v>
      </c>
      <c r="AL573" s="441" t="b">
        <v>0</v>
      </c>
      <c r="AM573" s="46" t="b">
        <v>0</v>
      </c>
      <c r="AN573" s="464"/>
    </row>
    <row r="574">
      <c r="A574" s="496"/>
      <c r="B574" s="63">
        <v>3.9463642E7</v>
      </c>
      <c r="C574" s="432"/>
      <c r="D574" s="456" t="s">
        <v>6184</v>
      </c>
      <c r="E574" s="469" t="s">
        <v>6185</v>
      </c>
      <c r="F574" s="435">
        <v>35314.0</v>
      </c>
      <c r="G574" s="491" t="s">
        <v>391</v>
      </c>
      <c r="H574" s="57" t="s">
        <v>6186</v>
      </c>
      <c r="I574" s="57">
        <v>1.139328432E9</v>
      </c>
      <c r="J574" s="413"/>
      <c r="K574" s="57" t="s">
        <v>6187</v>
      </c>
      <c r="L574" s="413"/>
      <c r="M574" s="413"/>
      <c r="P574" s="413"/>
      <c r="Q574" s="57" t="s">
        <v>6188</v>
      </c>
      <c r="R574" s="413"/>
      <c r="S574" s="413"/>
      <c r="T574" s="413"/>
      <c r="U574" s="413"/>
      <c r="V574" s="413"/>
      <c r="W574" s="413"/>
      <c r="X574" s="413"/>
      <c r="Y574" s="413"/>
      <c r="Z574" s="482">
        <f t="shared" si="75"/>
        <v>27</v>
      </c>
      <c r="AA574" s="413"/>
      <c r="AB574" s="413"/>
      <c r="AC574" s="413"/>
      <c r="AD574" s="413"/>
      <c r="AE574" s="413"/>
      <c r="AF574" s="413"/>
      <c r="AG574" s="413"/>
      <c r="AH574" s="413"/>
      <c r="AI574" s="413"/>
      <c r="AJ574" s="413"/>
      <c r="AK574" s="441" t="b">
        <v>0</v>
      </c>
      <c r="AL574" s="441" t="b">
        <v>0</v>
      </c>
      <c r="AM574" s="46" t="b">
        <v>0</v>
      </c>
      <c r="AN574" s="464"/>
    </row>
    <row r="575">
      <c r="A575" s="88"/>
      <c r="B575" s="59"/>
      <c r="C575" s="432"/>
      <c r="D575" s="432" t="s">
        <v>6189</v>
      </c>
      <c r="E575" s="448" t="s">
        <v>6190</v>
      </c>
      <c r="F575" s="435">
        <v>34604.0</v>
      </c>
      <c r="G575" s="436"/>
      <c r="H575" s="403"/>
      <c r="I575" s="413">
        <v>1.6173650085E10</v>
      </c>
      <c r="J575" s="403"/>
      <c r="K575" s="413" t="s">
        <v>6191</v>
      </c>
      <c r="L575" s="413"/>
      <c r="M575" s="413"/>
      <c r="P575" s="403"/>
      <c r="Q575" s="413"/>
      <c r="R575" s="413"/>
      <c r="S575" s="413"/>
      <c r="T575" s="469"/>
      <c r="U575" s="469"/>
      <c r="V575" s="469"/>
      <c r="W575" s="469"/>
      <c r="X575" s="469"/>
      <c r="Y575" s="469"/>
      <c r="Z575" s="468">
        <f t="shared" si="75"/>
        <v>29</v>
      </c>
      <c r="AA575" s="469"/>
      <c r="AB575" s="403"/>
      <c r="AC575" s="469"/>
      <c r="AD575" s="469"/>
      <c r="AE575" s="469"/>
      <c r="AF575" s="469"/>
      <c r="AG575" s="469"/>
      <c r="AH575" s="469"/>
      <c r="AI575" s="469"/>
      <c r="AJ575" s="469"/>
      <c r="AK575" s="441" t="b">
        <v>0</v>
      </c>
      <c r="AL575" s="441" t="b">
        <v>0</v>
      </c>
      <c r="AM575" s="46" t="b">
        <v>0</v>
      </c>
      <c r="AN575" s="464"/>
    </row>
    <row r="576">
      <c r="A576" s="88"/>
      <c r="B576" s="59">
        <v>3.4536929E7</v>
      </c>
      <c r="C576" s="456"/>
      <c r="D576" s="477" t="s">
        <v>6192</v>
      </c>
      <c r="E576" s="434" t="s">
        <v>6193</v>
      </c>
      <c r="F576" s="466">
        <v>32708.0</v>
      </c>
      <c r="G576" s="491" t="s">
        <v>391</v>
      </c>
      <c r="H576" s="413" t="s">
        <v>6194</v>
      </c>
      <c r="I576" s="413">
        <v>2.302507419E9</v>
      </c>
      <c r="J576" s="413"/>
      <c r="K576" s="413" t="s">
        <v>6195</v>
      </c>
      <c r="L576" s="413"/>
      <c r="M576" s="413"/>
      <c r="P576" s="413"/>
      <c r="Q576" s="413"/>
      <c r="R576" s="413"/>
      <c r="S576" s="413"/>
      <c r="T576" s="413"/>
      <c r="U576" s="469"/>
      <c r="V576" s="469"/>
      <c r="W576" s="469"/>
      <c r="X576" s="469"/>
      <c r="Y576" s="469"/>
      <c r="Z576" s="473">
        <f>2020-1989</f>
        <v>31</v>
      </c>
      <c r="AA576" s="469"/>
      <c r="AB576" s="469"/>
      <c r="AC576" s="413"/>
      <c r="AD576" s="413"/>
      <c r="AE576" s="469"/>
      <c r="AF576" s="469"/>
      <c r="AG576" s="469"/>
      <c r="AH576" s="469"/>
      <c r="AI576" s="469"/>
      <c r="AJ576" s="469"/>
      <c r="AK576" s="441" t="b">
        <v>0</v>
      </c>
      <c r="AL576" s="441" t="b">
        <v>0</v>
      </c>
      <c r="AM576" s="46" t="b">
        <v>0</v>
      </c>
      <c r="AN576" s="464"/>
    </row>
    <row r="577">
      <c r="A577" s="88"/>
      <c r="B577" s="59"/>
      <c r="C577" s="432"/>
      <c r="D577" s="432" t="s">
        <v>6196</v>
      </c>
      <c r="E577" s="434" t="s">
        <v>6197</v>
      </c>
      <c r="F577" s="435"/>
      <c r="G577" s="52"/>
      <c r="H577" s="413"/>
      <c r="I577" s="413">
        <v>1.134408456E9</v>
      </c>
      <c r="J577" s="413"/>
      <c r="K577" s="413" t="s">
        <v>2284</v>
      </c>
      <c r="L577" s="413"/>
      <c r="M577" s="413"/>
      <c r="P577" s="413"/>
      <c r="Q577" s="413"/>
      <c r="R577" s="413"/>
      <c r="S577" s="413"/>
      <c r="T577" s="413"/>
      <c r="U577" s="413"/>
      <c r="V577" s="413"/>
      <c r="W577" s="413"/>
      <c r="X577" s="413"/>
      <c r="Y577" s="413"/>
      <c r="Z577" s="473"/>
      <c r="AA577" s="413"/>
      <c r="AB577" s="413"/>
      <c r="AC577" s="413"/>
      <c r="AD577" s="413"/>
      <c r="AE577" s="413"/>
      <c r="AF577" s="413"/>
      <c r="AG577" s="413"/>
      <c r="AH577" s="413"/>
      <c r="AI577" s="413"/>
      <c r="AJ577" s="413"/>
      <c r="AK577" s="441" t="b">
        <v>0</v>
      </c>
      <c r="AL577" s="441" t="b">
        <v>0</v>
      </c>
      <c r="AM577" s="46" t="b">
        <v>0</v>
      </c>
      <c r="AN577" s="464"/>
    </row>
    <row r="578">
      <c r="A578" s="455"/>
      <c r="B578" s="56">
        <v>4.8357822E7</v>
      </c>
      <c r="C578" s="432"/>
      <c r="D578" s="456" t="s">
        <v>6198</v>
      </c>
      <c r="E578" s="469" t="s">
        <v>6199</v>
      </c>
      <c r="F578" s="435">
        <v>36581.0</v>
      </c>
      <c r="G578" s="491" t="s">
        <v>391</v>
      </c>
      <c r="H578" s="57" t="s">
        <v>6200</v>
      </c>
      <c r="I578" s="57" t="s">
        <v>6201</v>
      </c>
      <c r="J578" s="413"/>
      <c r="K578" s="57" t="s">
        <v>6202</v>
      </c>
      <c r="L578" s="413"/>
      <c r="M578" s="413"/>
      <c r="P578" s="413"/>
      <c r="Q578" s="57" t="s">
        <v>6203</v>
      </c>
      <c r="R578" s="413"/>
      <c r="S578" s="413"/>
      <c r="T578" s="413"/>
      <c r="U578" s="413"/>
      <c r="V578" s="413"/>
      <c r="W578" s="413"/>
      <c r="X578" s="413"/>
      <c r="Y578" s="413"/>
      <c r="Z578" s="482">
        <f t="shared" ref="Z578:Z581" si="76">DATEDIF(F578,TODAY(),"Y")</f>
        <v>23</v>
      </c>
      <c r="AA578" s="413"/>
      <c r="AB578" s="413"/>
      <c r="AC578" s="413"/>
      <c r="AD578" s="413"/>
      <c r="AE578" s="413"/>
      <c r="AF578" s="413"/>
      <c r="AG578" s="413"/>
      <c r="AH578" s="413"/>
      <c r="AI578" s="413"/>
      <c r="AJ578" s="413"/>
      <c r="AK578" s="441" t="b">
        <v>0</v>
      </c>
      <c r="AL578" s="441" t="b">
        <v>0</v>
      </c>
      <c r="AM578" s="46" t="b">
        <v>0</v>
      </c>
      <c r="AN578" s="464"/>
    </row>
    <row r="579">
      <c r="A579" s="88"/>
      <c r="B579" s="59" t="s">
        <v>515</v>
      </c>
      <c r="C579" s="432"/>
      <c r="D579" s="432" t="s">
        <v>6204</v>
      </c>
      <c r="E579" s="434" t="s">
        <v>6205</v>
      </c>
      <c r="F579" s="435">
        <v>34944.0</v>
      </c>
      <c r="G579" s="27" t="s">
        <v>5711</v>
      </c>
      <c r="H579" s="413" t="s">
        <v>6206</v>
      </c>
      <c r="I579" s="413">
        <v>5.534301416E9</v>
      </c>
      <c r="J579" s="413"/>
      <c r="K579" s="413" t="s">
        <v>6207</v>
      </c>
      <c r="L579" s="413"/>
      <c r="M579" s="413"/>
      <c r="P579" s="413"/>
      <c r="Q579" s="413"/>
      <c r="R579" s="413"/>
      <c r="S579" s="413"/>
      <c r="T579" s="413"/>
      <c r="U579" s="413"/>
      <c r="V579" s="413"/>
      <c r="W579" s="413"/>
      <c r="X579" s="413"/>
      <c r="Y579" s="413"/>
      <c r="Z579" s="473">
        <f t="shared" si="76"/>
        <v>28</v>
      </c>
      <c r="AA579" s="413"/>
      <c r="AB579" s="413"/>
      <c r="AC579" s="413"/>
      <c r="AD579" s="413"/>
      <c r="AE579" s="413"/>
      <c r="AF579" s="413"/>
      <c r="AG579" s="413"/>
      <c r="AH579" s="413"/>
      <c r="AI579" s="413"/>
      <c r="AJ579" s="413"/>
      <c r="AK579" s="441" t="b">
        <v>0</v>
      </c>
      <c r="AL579" s="441" t="b">
        <v>0</v>
      </c>
      <c r="AM579" s="46" t="b">
        <v>0</v>
      </c>
      <c r="AN579" s="464"/>
    </row>
    <row r="580">
      <c r="A580" s="508"/>
      <c r="B580" s="64">
        <v>9.4151052E7</v>
      </c>
      <c r="C580" s="456"/>
      <c r="D580" s="456" t="s">
        <v>6208</v>
      </c>
      <c r="E580" s="434" t="s">
        <v>6209</v>
      </c>
      <c r="F580" s="435">
        <v>34787.0</v>
      </c>
      <c r="G580" s="102" t="s">
        <v>5848</v>
      </c>
      <c r="H580" s="493" t="s">
        <v>6210</v>
      </c>
      <c r="I580" s="510">
        <v>1.13325413E9</v>
      </c>
      <c r="J580" s="413"/>
      <c r="K580" s="493" t="s">
        <v>6211</v>
      </c>
      <c r="L580" s="413"/>
      <c r="M580" s="413"/>
      <c r="P580" s="413"/>
      <c r="Q580" s="493"/>
      <c r="R580" s="413"/>
      <c r="S580" s="413"/>
      <c r="T580" s="413"/>
      <c r="U580" s="413"/>
      <c r="V580" s="413"/>
      <c r="W580" s="413"/>
      <c r="X580" s="413"/>
      <c r="Y580" s="413"/>
      <c r="Z580" s="482">
        <f t="shared" si="76"/>
        <v>28</v>
      </c>
      <c r="AA580" s="413"/>
      <c r="AB580" s="413"/>
      <c r="AC580" s="413"/>
      <c r="AD580" s="413"/>
      <c r="AE580" s="413"/>
      <c r="AF580" s="413"/>
      <c r="AG580" s="413"/>
      <c r="AH580" s="413"/>
      <c r="AI580" s="413"/>
      <c r="AJ580" s="413"/>
      <c r="AK580" s="441" t="b">
        <v>0</v>
      </c>
      <c r="AL580" s="441" t="b">
        <v>0</v>
      </c>
      <c r="AM580" s="46" t="b">
        <v>0</v>
      </c>
      <c r="AN580" s="464"/>
    </row>
    <row r="581">
      <c r="A581" s="465"/>
      <c r="B581" s="58">
        <v>9.5742927E7</v>
      </c>
      <c r="C581" s="456"/>
      <c r="D581" s="432" t="s">
        <v>6212</v>
      </c>
      <c r="E581" s="434" t="s">
        <v>6213</v>
      </c>
      <c r="F581" s="435">
        <v>33461.0</v>
      </c>
      <c r="G581" s="27" t="s">
        <v>6214</v>
      </c>
      <c r="H581" s="413" t="s">
        <v>6215</v>
      </c>
      <c r="I581" s="413">
        <v>1.127511272E9</v>
      </c>
      <c r="J581" s="413"/>
      <c r="K581" s="413" t="s">
        <v>2284</v>
      </c>
      <c r="L581" s="413"/>
      <c r="M581" s="413"/>
      <c r="P581" s="413"/>
      <c r="Q581" s="413"/>
      <c r="R581" s="413"/>
      <c r="S581" s="469"/>
      <c r="T581" s="413"/>
      <c r="U581" s="413"/>
      <c r="V581" s="413"/>
      <c r="W581" s="413"/>
      <c r="X581" s="413"/>
      <c r="Y581" s="413"/>
      <c r="Z581" s="518">
        <f t="shared" si="76"/>
        <v>32</v>
      </c>
      <c r="AA581" s="413"/>
      <c r="AB581" s="413"/>
      <c r="AC581" s="413"/>
      <c r="AD581" s="413"/>
      <c r="AE581" s="413"/>
      <c r="AF581" s="413"/>
      <c r="AG581" s="413"/>
      <c r="AH581" s="413"/>
      <c r="AI581" s="413"/>
      <c r="AJ581" s="413"/>
      <c r="AK581" s="441" t="b">
        <v>0</v>
      </c>
      <c r="AL581" s="441" t="b">
        <v>0</v>
      </c>
      <c r="AM581" s="46" t="b">
        <v>0</v>
      </c>
      <c r="AN581" s="464"/>
    </row>
    <row r="582">
      <c r="A582" s="496"/>
      <c r="B582" s="63">
        <v>3.8304074E7</v>
      </c>
      <c r="C582" s="432"/>
      <c r="D582" s="456" t="s">
        <v>6216</v>
      </c>
      <c r="E582" s="469" t="s">
        <v>6217</v>
      </c>
      <c r="F582" s="435">
        <v>34463.0</v>
      </c>
      <c r="G582" s="491" t="s">
        <v>391</v>
      </c>
      <c r="H582" s="57" t="s">
        <v>6218</v>
      </c>
      <c r="I582" s="57">
        <v>1.136642424E9</v>
      </c>
      <c r="J582" s="413"/>
      <c r="K582" s="57" t="s">
        <v>6219</v>
      </c>
      <c r="L582" s="413"/>
      <c r="M582" s="413"/>
      <c r="P582" s="413"/>
      <c r="Q582" s="57" t="s">
        <v>6220</v>
      </c>
      <c r="R582" s="413"/>
      <c r="S582" s="413"/>
      <c r="T582" s="434"/>
      <c r="U582" s="413"/>
      <c r="V582" s="413"/>
      <c r="W582" s="413"/>
      <c r="X582" s="413"/>
      <c r="Y582" s="413"/>
      <c r="Z582" s="482">
        <f>2020-1994</f>
        <v>26</v>
      </c>
      <c r="AA582" s="413"/>
      <c r="AB582" s="413"/>
      <c r="AC582" s="413"/>
      <c r="AD582" s="413"/>
      <c r="AE582" s="413"/>
      <c r="AF582" s="413"/>
      <c r="AG582" s="413"/>
      <c r="AH582" s="413"/>
      <c r="AI582" s="413"/>
      <c r="AJ582" s="413"/>
      <c r="AK582" s="441" t="b">
        <v>0</v>
      </c>
      <c r="AL582" s="441" t="b">
        <v>0</v>
      </c>
      <c r="AM582" s="46" t="b">
        <v>0</v>
      </c>
      <c r="AN582" s="464"/>
    </row>
    <row r="583">
      <c r="A583" s="88"/>
      <c r="B583" s="59">
        <v>3.172224E7</v>
      </c>
      <c r="C583" s="432"/>
      <c r="D583" s="432" t="s">
        <v>6221</v>
      </c>
      <c r="E583" s="434" t="s">
        <v>6222</v>
      </c>
      <c r="F583" s="435">
        <v>31247.0</v>
      </c>
      <c r="G583" s="491" t="s">
        <v>391</v>
      </c>
      <c r="H583" s="413" t="s">
        <v>6223</v>
      </c>
      <c r="I583" s="413">
        <v>1.557558166E9</v>
      </c>
      <c r="J583" s="413"/>
      <c r="K583" s="413" t="s">
        <v>5700</v>
      </c>
      <c r="L583" s="413"/>
      <c r="M583" s="413"/>
      <c r="P583" s="413"/>
      <c r="Q583" s="413"/>
      <c r="R583" s="413"/>
      <c r="S583" s="413"/>
      <c r="T583" s="413"/>
      <c r="U583" s="413"/>
      <c r="V583" s="413"/>
      <c r="W583" s="413"/>
      <c r="X583" s="413"/>
      <c r="Y583" s="413"/>
      <c r="Z583" s="517">
        <f t="shared" ref="Z583:Z585" si="77">DATEDIF(F583,TODAY(),"Y")</f>
        <v>38</v>
      </c>
      <c r="AA583" s="413"/>
      <c r="AB583" s="413"/>
      <c r="AC583" s="413"/>
      <c r="AD583" s="413"/>
      <c r="AE583" s="413"/>
      <c r="AF583" s="413"/>
      <c r="AG583" s="413"/>
      <c r="AH583" s="413"/>
      <c r="AI583" s="413"/>
      <c r="AJ583" s="413"/>
      <c r="AK583" s="441" t="b">
        <v>0</v>
      </c>
      <c r="AL583" s="441" t="b">
        <v>0</v>
      </c>
      <c r="AM583" s="46" t="b">
        <v>0</v>
      </c>
      <c r="AN583" s="464"/>
    </row>
    <row r="584">
      <c r="A584" s="496"/>
      <c r="B584" s="63">
        <v>3.4225057E7</v>
      </c>
      <c r="C584" s="456"/>
      <c r="D584" s="432" t="s">
        <v>6224</v>
      </c>
      <c r="E584" s="434" t="s">
        <v>6225</v>
      </c>
      <c r="F584" s="435">
        <v>32473.0</v>
      </c>
      <c r="G584" s="491" t="s">
        <v>391</v>
      </c>
      <c r="H584" s="413" t="s">
        <v>6226</v>
      </c>
      <c r="I584" s="413">
        <v>1.530072815E9</v>
      </c>
      <c r="J584" s="413"/>
      <c r="K584" s="413" t="s">
        <v>6227</v>
      </c>
      <c r="L584" s="413"/>
      <c r="M584" s="413"/>
      <c r="P584" s="413"/>
      <c r="Q584" s="413"/>
      <c r="R584" s="413"/>
      <c r="S584" s="413"/>
      <c r="T584" s="413"/>
      <c r="U584" s="413"/>
      <c r="V584" s="413"/>
      <c r="W584" s="413"/>
      <c r="X584" s="413"/>
      <c r="Y584" s="413"/>
      <c r="Z584" s="473">
        <f t="shared" si="77"/>
        <v>34</v>
      </c>
      <c r="AA584" s="413"/>
      <c r="AB584" s="413"/>
      <c r="AC584" s="413"/>
      <c r="AD584" s="413"/>
      <c r="AE584" s="413"/>
      <c r="AF584" s="413"/>
      <c r="AG584" s="413"/>
      <c r="AH584" s="413"/>
      <c r="AI584" s="413"/>
      <c r="AJ584" s="413"/>
      <c r="AK584" s="441" t="b">
        <v>0</v>
      </c>
      <c r="AL584" s="441" t="b">
        <v>0</v>
      </c>
      <c r="AM584" s="46" t="b">
        <v>0</v>
      </c>
      <c r="AN584" s="464"/>
    </row>
    <row r="585">
      <c r="A585" s="88"/>
      <c r="B585" s="59">
        <v>4.3243719E7</v>
      </c>
      <c r="C585" s="432"/>
      <c r="D585" s="432" t="s">
        <v>6228</v>
      </c>
      <c r="E585" s="512" t="s">
        <v>6229</v>
      </c>
      <c r="F585" s="435">
        <v>36964.0</v>
      </c>
      <c r="G585" s="491" t="s">
        <v>391</v>
      </c>
      <c r="H585" s="413"/>
      <c r="I585" s="413">
        <v>1.167247486E9</v>
      </c>
      <c r="J585" s="413"/>
      <c r="K585" s="413" t="s">
        <v>5819</v>
      </c>
      <c r="L585" s="413"/>
      <c r="M585" s="413"/>
      <c r="P585" s="413"/>
      <c r="Q585" s="413"/>
      <c r="R585" s="413"/>
      <c r="S585" s="403"/>
      <c r="T585" s="469"/>
      <c r="U585" s="469"/>
      <c r="V585" s="469"/>
      <c r="W585" s="469"/>
      <c r="X585" s="469"/>
      <c r="Y585" s="469"/>
      <c r="Z585" s="473">
        <f t="shared" si="77"/>
        <v>22</v>
      </c>
      <c r="AA585" s="469"/>
      <c r="AB585" s="403"/>
      <c r="AC585" s="469"/>
      <c r="AD585" s="469"/>
      <c r="AE585" s="469"/>
      <c r="AF585" s="469"/>
      <c r="AG585" s="469"/>
      <c r="AH585" s="469"/>
      <c r="AI585" s="469"/>
      <c r="AJ585" s="469"/>
      <c r="AK585" s="441" t="b">
        <v>0</v>
      </c>
      <c r="AL585" s="441" t="b">
        <v>0</v>
      </c>
      <c r="AM585" s="46" t="b">
        <v>0</v>
      </c>
      <c r="AN585" s="464"/>
    </row>
    <row r="586">
      <c r="A586" s="455"/>
      <c r="B586" s="56">
        <v>3.8708201E7</v>
      </c>
      <c r="C586" s="432"/>
      <c r="D586" s="456" t="s">
        <v>6230</v>
      </c>
      <c r="E586" s="434" t="s">
        <v>6231</v>
      </c>
      <c r="F586" s="513">
        <v>34682.0</v>
      </c>
      <c r="G586" s="491" t="s">
        <v>391</v>
      </c>
      <c r="H586" s="57" t="s">
        <v>6232</v>
      </c>
      <c r="I586" s="57">
        <v>1.569256054E9</v>
      </c>
      <c r="J586" s="413"/>
      <c r="K586" s="57" t="s">
        <v>6233</v>
      </c>
      <c r="L586" s="413"/>
      <c r="M586" s="413"/>
      <c r="P586" s="413"/>
      <c r="Q586" s="57"/>
      <c r="R586" s="413"/>
      <c r="S586" s="413"/>
      <c r="T586" s="413"/>
      <c r="U586" s="469"/>
      <c r="V586" s="469"/>
      <c r="W586" s="469"/>
      <c r="X586" s="469"/>
      <c r="Y586" s="469"/>
      <c r="Z586" s="482">
        <f>2020-1994</f>
        <v>26</v>
      </c>
      <c r="AA586" s="469"/>
      <c r="AB586" s="469"/>
      <c r="AC586" s="413"/>
      <c r="AD586" s="413"/>
      <c r="AE586" s="469"/>
      <c r="AF586" s="469"/>
      <c r="AG586" s="469"/>
      <c r="AH586" s="469"/>
      <c r="AI586" s="469"/>
      <c r="AJ586" s="469"/>
      <c r="AK586" s="441" t="b">
        <v>0</v>
      </c>
      <c r="AL586" s="441" t="b">
        <v>0</v>
      </c>
      <c r="AM586" s="46" t="b">
        <v>0</v>
      </c>
      <c r="AN586" s="464"/>
    </row>
    <row r="587">
      <c r="A587" s="88"/>
      <c r="B587" s="59">
        <v>4.0010435E7</v>
      </c>
      <c r="C587" s="456"/>
      <c r="D587" s="432" t="s">
        <v>6234</v>
      </c>
      <c r="E587" s="434" t="s">
        <v>6235</v>
      </c>
      <c r="F587" s="435">
        <v>35395.0</v>
      </c>
      <c r="G587" s="491" t="s">
        <v>391</v>
      </c>
      <c r="H587" s="413" t="s">
        <v>6236</v>
      </c>
      <c r="I587" s="413">
        <v>1.1652681E9</v>
      </c>
      <c r="J587" s="413"/>
      <c r="K587" s="413" t="s">
        <v>4442</v>
      </c>
      <c r="L587" s="413"/>
      <c r="M587" s="413"/>
      <c r="P587" s="413"/>
      <c r="Q587" s="413"/>
      <c r="R587" s="413"/>
      <c r="S587" s="413"/>
      <c r="T587" s="413"/>
      <c r="U587" s="413"/>
      <c r="V587" s="413"/>
      <c r="W587" s="413"/>
      <c r="X587" s="413"/>
      <c r="Y587" s="413"/>
      <c r="Z587" s="473">
        <f t="shared" ref="Z587:Z589" si="78">DATEDIF(F587,TODAY(),"Y")</f>
        <v>26</v>
      </c>
      <c r="AA587" s="413"/>
      <c r="AB587" s="413"/>
      <c r="AC587" s="413"/>
      <c r="AD587" s="413"/>
      <c r="AE587" s="413"/>
      <c r="AF587" s="413"/>
      <c r="AG587" s="413"/>
      <c r="AH587" s="413"/>
      <c r="AI587" s="413"/>
      <c r="AJ587" s="413"/>
      <c r="AK587" s="441" t="b">
        <v>0</v>
      </c>
      <c r="AL587" s="441" t="b">
        <v>0</v>
      </c>
      <c r="AM587" s="46" t="b">
        <v>0</v>
      </c>
      <c r="AN587" s="464"/>
    </row>
    <row r="588">
      <c r="A588" s="455"/>
      <c r="B588" s="56">
        <v>3.8611804E7</v>
      </c>
      <c r="C588" s="432"/>
      <c r="D588" s="456" t="s">
        <v>6237</v>
      </c>
      <c r="E588" s="502" t="s">
        <v>6238</v>
      </c>
      <c r="F588" s="435">
        <v>34582.0</v>
      </c>
      <c r="G588" s="491" t="s">
        <v>391</v>
      </c>
      <c r="H588" s="57" t="s">
        <v>6239</v>
      </c>
      <c r="I588" s="57">
        <v>1.101168893057E12</v>
      </c>
      <c r="J588" s="413"/>
      <c r="K588" s="57" t="s">
        <v>6240</v>
      </c>
      <c r="L588" s="413"/>
      <c r="M588" s="413"/>
      <c r="P588" s="413"/>
      <c r="Q588" s="57" t="s">
        <v>6241</v>
      </c>
      <c r="R588" s="413"/>
      <c r="S588" s="413"/>
      <c r="T588" s="413"/>
      <c r="U588" s="413"/>
      <c r="V588" s="413"/>
      <c r="W588" s="413"/>
      <c r="X588" s="413"/>
      <c r="Y588" s="413"/>
      <c r="Z588" s="482">
        <f t="shared" si="78"/>
        <v>29</v>
      </c>
      <c r="AA588" s="413"/>
      <c r="AB588" s="413"/>
      <c r="AC588" s="413"/>
      <c r="AD588" s="413"/>
      <c r="AE588" s="413"/>
      <c r="AF588" s="413"/>
      <c r="AG588" s="413"/>
      <c r="AH588" s="413"/>
      <c r="AI588" s="413"/>
      <c r="AJ588" s="413"/>
      <c r="AK588" s="441" t="b">
        <v>0</v>
      </c>
      <c r="AL588" s="441" t="b">
        <v>0</v>
      </c>
      <c r="AM588" s="46" t="b">
        <v>0</v>
      </c>
      <c r="AN588" s="464"/>
    </row>
    <row r="589">
      <c r="A589" s="455"/>
      <c r="B589" s="56">
        <v>4.0126301E7</v>
      </c>
      <c r="C589" s="456"/>
      <c r="D589" s="456" t="s">
        <v>6242</v>
      </c>
      <c r="E589" s="469" t="s">
        <v>6243</v>
      </c>
      <c r="F589" s="503">
        <v>35421.0</v>
      </c>
      <c r="G589" s="491" t="s">
        <v>391</v>
      </c>
      <c r="H589" s="57" t="s">
        <v>6244</v>
      </c>
      <c r="I589" s="57">
        <v>1.140849964E9</v>
      </c>
      <c r="J589" s="413"/>
      <c r="K589" s="57" t="s">
        <v>5832</v>
      </c>
      <c r="L589" s="413"/>
      <c r="M589" s="413"/>
      <c r="P589" s="413"/>
      <c r="Q589" s="57" t="s">
        <v>6245</v>
      </c>
      <c r="R589" s="413"/>
      <c r="S589" s="413"/>
      <c r="T589" s="413"/>
      <c r="U589" s="413"/>
      <c r="V589" s="413"/>
      <c r="W589" s="413"/>
      <c r="X589" s="413"/>
      <c r="Y589" s="413"/>
      <c r="Z589" s="482">
        <f t="shared" si="78"/>
        <v>26</v>
      </c>
      <c r="AA589" s="413"/>
      <c r="AB589" s="413"/>
      <c r="AC589" s="413"/>
      <c r="AD589" s="413"/>
      <c r="AE589" s="413"/>
      <c r="AF589" s="413"/>
      <c r="AG589" s="413"/>
      <c r="AH589" s="413"/>
      <c r="AI589" s="413"/>
      <c r="AJ589" s="413"/>
      <c r="AK589" s="441" t="b">
        <v>0</v>
      </c>
      <c r="AL589" s="441" t="b">
        <v>0</v>
      </c>
      <c r="AM589" s="46" t="b">
        <v>0</v>
      </c>
      <c r="AN589" s="464"/>
    </row>
    <row r="590">
      <c r="A590" s="455"/>
      <c r="B590" s="56">
        <v>3.9654232E7</v>
      </c>
      <c r="C590" s="432"/>
      <c r="D590" s="456" t="s">
        <v>6246</v>
      </c>
      <c r="E590" s="519" t="s">
        <v>6247</v>
      </c>
      <c r="F590" s="435">
        <v>35191.0</v>
      </c>
      <c r="G590" s="491" t="s">
        <v>391</v>
      </c>
      <c r="H590" s="57" t="s">
        <v>6248</v>
      </c>
      <c r="I590" s="57">
        <v>1.140816542E9</v>
      </c>
      <c r="J590" s="413"/>
      <c r="K590" s="57"/>
      <c r="L590" s="413"/>
      <c r="M590" s="413"/>
      <c r="P590" s="413"/>
      <c r="Q590" s="57" t="s">
        <v>6249</v>
      </c>
      <c r="R590" s="413"/>
      <c r="S590" s="413"/>
      <c r="T590" s="413"/>
      <c r="U590" s="413"/>
      <c r="V590" s="413"/>
      <c r="W590" s="413"/>
      <c r="X590" s="413"/>
      <c r="Y590" s="413"/>
      <c r="Z590" s="482">
        <f>2020-1996</f>
        <v>24</v>
      </c>
      <c r="AA590" s="413"/>
      <c r="AB590" s="413"/>
      <c r="AC590" s="413"/>
      <c r="AD590" s="413"/>
      <c r="AE590" s="413"/>
      <c r="AF590" s="413"/>
      <c r="AG590" s="413"/>
      <c r="AH590" s="413"/>
      <c r="AI590" s="413"/>
      <c r="AJ590" s="413"/>
      <c r="AK590" s="441" t="b">
        <v>0</v>
      </c>
      <c r="AL590" s="441" t="b">
        <v>0</v>
      </c>
      <c r="AM590" s="46" t="b">
        <v>0</v>
      </c>
      <c r="AN590" s="464"/>
    </row>
    <row r="591">
      <c r="A591" s="455"/>
      <c r="B591" s="56">
        <v>3.4930422E7</v>
      </c>
      <c r="C591" s="432"/>
      <c r="D591" s="424" t="s">
        <v>5797</v>
      </c>
      <c r="E591" s="502" t="s">
        <v>6250</v>
      </c>
      <c r="F591" s="520">
        <v>32949.0</v>
      </c>
      <c r="G591" s="491" t="s">
        <v>391</v>
      </c>
      <c r="H591" s="57" t="s">
        <v>6251</v>
      </c>
      <c r="I591" s="57">
        <v>1.169497131E9</v>
      </c>
      <c r="J591" s="413"/>
      <c r="K591" s="57" t="s">
        <v>6252</v>
      </c>
      <c r="L591" s="413"/>
      <c r="M591" s="413"/>
      <c r="P591" s="413"/>
      <c r="Q591" s="57" t="s">
        <v>6253</v>
      </c>
      <c r="R591" s="413"/>
      <c r="S591" s="413"/>
      <c r="T591" s="413"/>
      <c r="U591" s="413"/>
      <c r="V591" s="413"/>
      <c r="W591" s="413"/>
      <c r="X591" s="413"/>
      <c r="Y591" s="413"/>
      <c r="Z591" s="482">
        <f t="shared" ref="Z591:Z609" si="79">DATEDIF(F591,TODAY(),"Y")</f>
        <v>33</v>
      </c>
      <c r="AA591" s="413"/>
      <c r="AB591" s="413"/>
      <c r="AC591" s="413"/>
      <c r="AD591" s="413"/>
      <c r="AE591" s="413"/>
      <c r="AF591" s="413"/>
      <c r="AG591" s="413"/>
      <c r="AH591" s="413"/>
      <c r="AI591" s="413"/>
      <c r="AJ591" s="413"/>
      <c r="AK591" s="441" t="b">
        <v>0</v>
      </c>
      <c r="AL591" s="441" t="b">
        <v>0</v>
      </c>
      <c r="AM591" s="46" t="b">
        <v>0</v>
      </c>
      <c r="AN591" s="464"/>
    </row>
    <row r="592">
      <c r="A592" s="455"/>
      <c r="B592" s="56">
        <v>3.9491294E7</v>
      </c>
      <c r="C592" s="432"/>
      <c r="D592" s="456" t="s">
        <v>6254</v>
      </c>
      <c r="E592" s="469" t="s">
        <v>6255</v>
      </c>
      <c r="F592" s="503">
        <v>35348.0</v>
      </c>
      <c r="G592" s="491" t="s">
        <v>391</v>
      </c>
      <c r="H592" s="57" t="s">
        <v>6256</v>
      </c>
      <c r="I592" s="57">
        <v>2.241585652E9</v>
      </c>
      <c r="J592" s="413"/>
      <c r="K592" s="57" t="s">
        <v>5863</v>
      </c>
      <c r="L592" s="413"/>
      <c r="M592" s="413"/>
      <c r="P592" s="413"/>
      <c r="Q592" s="57" t="s">
        <v>6257</v>
      </c>
      <c r="R592" s="413"/>
      <c r="S592" s="413"/>
      <c r="T592" s="413"/>
      <c r="U592" s="413"/>
      <c r="V592" s="413"/>
      <c r="W592" s="413"/>
      <c r="X592" s="413"/>
      <c r="Y592" s="413"/>
      <c r="Z592" s="482">
        <f t="shared" si="79"/>
        <v>27</v>
      </c>
      <c r="AA592" s="413"/>
      <c r="AB592" s="413"/>
      <c r="AC592" s="413"/>
      <c r="AD592" s="413"/>
      <c r="AE592" s="413"/>
      <c r="AF592" s="413"/>
      <c r="AG592" s="413"/>
      <c r="AH592" s="413"/>
      <c r="AI592" s="413"/>
      <c r="AJ592" s="413"/>
      <c r="AK592" s="441" t="b">
        <v>0</v>
      </c>
      <c r="AL592" s="441" t="b">
        <v>0</v>
      </c>
      <c r="AM592" s="46" t="b">
        <v>0</v>
      </c>
      <c r="AN592" s="464"/>
    </row>
    <row r="593">
      <c r="A593" s="88"/>
      <c r="B593" s="59">
        <v>2.6864606E7</v>
      </c>
      <c r="C593" s="432"/>
      <c r="D593" s="456" t="s">
        <v>6258</v>
      </c>
      <c r="E593" s="469" t="s">
        <v>6259</v>
      </c>
      <c r="F593" s="435">
        <v>28833.0</v>
      </c>
      <c r="G593" s="491" t="s">
        <v>391</v>
      </c>
      <c r="H593" s="413" t="s">
        <v>6260</v>
      </c>
      <c r="I593" s="413">
        <v>1.136256392E9</v>
      </c>
      <c r="J593" s="413"/>
      <c r="K593" s="413" t="s">
        <v>6261</v>
      </c>
      <c r="L593" s="413"/>
      <c r="M593" s="413"/>
      <c r="P593" s="413"/>
      <c r="Q593" s="413"/>
      <c r="R593" s="413"/>
      <c r="S593" s="413"/>
      <c r="T593" s="413"/>
      <c r="U593" s="413"/>
      <c r="V593" s="413"/>
      <c r="W593" s="413"/>
      <c r="X593" s="413"/>
      <c r="Y593" s="413"/>
      <c r="Z593" s="473">
        <f t="shared" si="79"/>
        <v>44</v>
      </c>
      <c r="AA593" s="413"/>
      <c r="AB593" s="413"/>
      <c r="AC593" s="413"/>
      <c r="AD593" s="413"/>
      <c r="AE593" s="413"/>
      <c r="AF593" s="413"/>
      <c r="AG593" s="413"/>
      <c r="AH593" s="413"/>
      <c r="AI593" s="413"/>
      <c r="AJ593" s="413"/>
      <c r="AK593" s="441" t="b">
        <v>0</v>
      </c>
      <c r="AL593" s="441" t="b">
        <v>0</v>
      </c>
      <c r="AM593" s="46" t="b">
        <v>0</v>
      </c>
      <c r="AN593" s="464"/>
    </row>
    <row r="594">
      <c r="A594" s="88"/>
      <c r="B594" s="59">
        <v>9.4679227E7</v>
      </c>
      <c r="C594" s="432"/>
      <c r="D594" s="456" t="s">
        <v>6262</v>
      </c>
      <c r="E594" s="469" t="s">
        <v>6263</v>
      </c>
      <c r="F594" s="435">
        <v>37136.0</v>
      </c>
      <c r="G594" s="52" t="s">
        <v>5848</v>
      </c>
      <c r="H594" s="413" t="s">
        <v>6264</v>
      </c>
      <c r="I594" s="413">
        <v>1.568582911E9</v>
      </c>
      <c r="J594" s="413"/>
      <c r="K594" s="413" t="s">
        <v>5914</v>
      </c>
      <c r="L594" s="413"/>
      <c r="M594" s="413"/>
      <c r="P594" s="413"/>
      <c r="Q594" s="413"/>
      <c r="R594" s="413"/>
      <c r="S594" s="413"/>
      <c r="T594" s="413"/>
      <c r="U594" s="413"/>
      <c r="V594" s="413"/>
      <c r="W594" s="413"/>
      <c r="X594" s="413"/>
      <c r="Y594" s="413"/>
      <c r="Z594" s="473">
        <f t="shared" si="79"/>
        <v>22</v>
      </c>
      <c r="AA594" s="413"/>
      <c r="AB594" s="413"/>
      <c r="AC594" s="413"/>
      <c r="AD594" s="413"/>
      <c r="AE594" s="413"/>
      <c r="AF594" s="413"/>
      <c r="AG594" s="413"/>
      <c r="AH594" s="413"/>
      <c r="AI594" s="413"/>
      <c r="AJ594" s="413"/>
      <c r="AK594" s="441" t="b">
        <v>0</v>
      </c>
      <c r="AL594" s="441" t="b">
        <v>0</v>
      </c>
      <c r="AM594" s="46" t="b">
        <v>0</v>
      </c>
      <c r="AN594" s="464"/>
    </row>
    <row r="595">
      <c r="A595" s="88"/>
      <c r="B595" s="59">
        <v>3.3023057E7</v>
      </c>
      <c r="C595" s="456"/>
      <c r="D595" s="456" t="s">
        <v>6265</v>
      </c>
      <c r="E595" s="469" t="s">
        <v>6266</v>
      </c>
      <c r="F595" s="435">
        <v>31890.0</v>
      </c>
      <c r="G595" s="491" t="s">
        <v>391</v>
      </c>
      <c r="H595" s="413" t="s">
        <v>6267</v>
      </c>
      <c r="I595" s="413">
        <v>2.966624895E9</v>
      </c>
      <c r="J595" s="413"/>
      <c r="K595" s="413" t="s">
        <v>6268</v>
      </c>
      <c r="L595" s="413"/>
      <c r="M595" s="413"/>
      <c r="P595" s="413"/>
      <c r="Q595" s="413"/>
      <c r="R595" s="413"/>
      <c r="S595" s="413"/>
      <c r="T595" s="413"/>
      <c r="U595" s="413"/>
      <c r="V595" s="413"/>
      <c r="W595" s="413"/>
      <c r="X595" s="413"/>
      <c r="Y595" s="413"/>
      <c r="Z595" s="473">
        <f t="shared" si="79"/>
        <v>36</v>
      </c>
      <c r="AA595" s="413"/>
      <c r="AB595" s="413"/>
      <c r="AC595" s="413"/>
      <c r="AD595" s="413"/>
      <c r="AE595" s="413"/>
      <c r="AF595" s="413"/>
      <c r="AG595" s="413"/>
      <c r="AH595" s="413"/>
      <c r="AI595" s="413"/>
      <c r="AJ595" s="413"/>
      <c r="AK595" s="441" t="b">
        <v>0</v>
      </c>
      <c r="AL595" s="441" t="b">
        <v>0</v>
      </c>
      <c r="AM595" s="46" t="b">
        <v>0</v>
      </c>
      <c r="AN595" s="464"/>
    </row>
    <row r="596">
      <c r="A596" s="88"/>
      <c r="B596" s="59">
        <v>4.2302327E7</v>
      </c>
      <c r="C596" s="456"/>
      <c r="D596" s="456" t="s">
        <v>6269</v>
      </c>
      <c r="E596" s="469" t="s">
        <v>6270</v>
      </c>
      <c r="F596" s="435">
        <v>36531.0</v>
      </c>
      <c r="G596" s="491" t="s">
        <v>391</v>
      </c>
      <c r="H596" s="413" t="s">
        <v>6271</v>
      </c>
      <c r="I596" s="413">
        <v>1.524589969E9</v>
      </c>
      <c r="J596" s="413"/>
      <c r="K596" s="413" t="s">
        <v>6272</v>
      </c>
      <c r="L596" s="413"/>
      <c r="M596" s="413"/>
      <c r="P596" s="413"/>
      <c r="Q596" s="413"/>
      <c r="R596" s="413"/>
      <c r="S596" s="413"/>
      <c r="T596" s="413"/>
      <c r="U596" s="413"/>
      <c r="V596" s="413"/>
      <c r="W596" s="413"/>
      <c r="X596" s="413"/>
      <c r="Y596" s="413"/>
      <c r="Z596" s="473">
        <f t="shared" si="79"/>
        <v>23</v>
      </c>
      <c r="AA596" s="413"/>
      <c r="AB596" s="413"/>
      <c r="AC596" s="413"/>
      <c r="AD596" s="413"/>
      <c r="AE596" s="413"/>
      <c r="AF596" s="413"/>
      <c r="AG596" s="413"/>
      <c r="AH596" s="413"/>
      <c r="AI596" s="413"/>
      <c r="AJ596" s="413"/>
      <c r="AK596" s="441" t="b">
        <v>0</v>
      </c>
      <c r="AL596" s="441" t="b">
        <v>0</v>
      </c>
      <c r="AM596" s="46" t="b">
        <v>0</v>
      </c>
      <c r="AN596" s="464"/>
    </row>
    <row r="597">
      <c r="A597" s="88"/>
      <c r="B597" s="59">
        <v>9.4485286E7</v>
      </c>
      <c r="C597" s="456"/>
      <c r="D597" s="456" t="s">
        <v>6273</v>
      </c>
      <c r="E597" s="469" t="s">
        <v>6274</v>
      </c>
      <c r="F597" s="435">
        <v>33467.0</v>
      </c>
      <c r="G597" s="27" t="s">
        <v>5829</v>
      </c>
      <c r="H597" s="403" t="s">
        <v>6275</v>
      </c>
      <c r="I597" s="413" t="s">
        <v>6276</v>
      </c>
      <c r="J597" s="413"/>
      <c r="K597" s="413" t="s">
        <v>6277</v>
      </c>
      <c r="L597" s="413"/>
      <c r="M597" s="413"/>
      <c r="P597" s="413"/>
      <c r="Q597" s="413"/>
      <c r="R597" s="413"/>
      <c r="S597" s="413"/>
      <c r="T597" s="413"/>
      <c r="U597" s="413"/>
      <c r="V597" s="413"/>
      <c r="W597" s="413"/>
      <c r="X597" s="413"/>
      <c r="Y597" s="413"/>
      <c r="Z597" s="473">
        <f t="shared" si="79"/>
        <v>32</v>
      </c>
      <c r="AA597" s="413"/>
      <c r="AB597" s="413"/>
      <c r="AC597" s="413"/>
      <c r="AD597" s="413"/>
      <c r="AE597" s="413"/>
      <c r="AF597" s="413"/>
      <c r="AG597" s="413"/>
      <c r="AH597" s="413"/>
      <c r="AI597" s="413"/>
      <c r="AJ597" s="413"/>
      <c r="AK597" s="441" t="b">
        <v>0</v>
      </c>
      <c r="AL597" s="441" t="b">
        <v>0</v>
      </c>
      <c r="AM597" s="46" t="b">
        <v>0</v>
      </c>
      <c r="AN597" s="464"/>
    </row>
    <row r="598">
      <c r="A598" s="88"/>
      <c r="B598" s="59" t="s">
        <v>535</v>
      </c>
      <c r="C598" s="456"/>
      <c r="D598" s="456" t="s">
        <v>6278</v>
      </c>
      <c r="E598" s="469" t="s">
        <v>6279</v>
      </c>
      <c r="F598" s="435">
        <v>32648.0</v>
      </c>
      <c r="G598" s="27" t="s">
        <v>6280</v>
      </c>
      <c r="H598" s="413" t="s">
        <v>6281</v>
      </c>
      <c r="I598" s="57" t="s">
        <v>6282</v>
      </c>
      <c r="J598" s="413"/>
      <c r="K598" s="413" t="s">
        <v>6283</v>
      </c>
      <c r="L598" s="413"/>
      <c r="M598" s="413"/>
      <c r="P598" s="413"/>
      <c r="Q598" s="413"/>
      <c r="R598" s="413"/>
      <c r="S598" s="413"/>
      <c r="T598" s="413"/>
      <c r="U598" s="413"/>
      <c r="V598" s="413"/>
      <c r="W598" s="413"/>
      <c r="X598" s="413"/>
      <c r="Y598" s="413"/>
      <c r="Z598" s="473">
        <f t="shared" si="79"/>
        <v>34</v>
      </c>
      <c r="AA598" s="413"/>
      <c r="AB598" s="413"/>
      <c r="AC598" s="413"/>
      <c r="AD598" s="413"/>
      <c r="AE598" s="413"/>
      <c r="AF598" s="413"/>
      <c r="AG598" s="413"/>
      <c r="AH598" s="413"/>
      <c r="AI598" s="413"/>
      <c r="AJ598" s="413"/>
      <c r="AK598" s="441" t="b">
        <v>0</v>
      </c>
      <c r="AL598" s="441" t="b">
        <v>0</v>
      </c>
      <c r="AM598" s="46" t="b">
        <v>0</v>
      </c>
      <c r="AN598" s="464"/>
    </row>
    <row r="599">
      <c r="A599" s="88"/>
      <c r="B599" s="59" t="s">
        <v>536</v>
      </c>
      <c r="C599" s="456"/>
      <c r="D599" s="456" t="s">
        <v>6284</v>
      </c>
      <c r="E599" s="469" t="s">
        <v>6285</v>
      </c>
      <c r="F599" s="483">
        <v>34644.0</v>
      </c>
      <c r="G599" s="27" t="s">
        <v>6286</v>
      </c>
      <c r="H599" s="413" t="s">
        <v>6287</v>
      </c>
      <c r="I599" s="413">
        <v>3.93349102808E11</v>
      </c>
      <c r="J599" s="413"/>
      <c r="K599" s="413" t="s">
        <v>6288</v>
      </c>
      <c r="L599" s="413"/>
      <c r="M599" s="413"/>
      <c r="P599" s="413"/>
      <c r="Q599" s="413"/>
      <c r="R599" s="413"/>
      <c r="S599" s="413"/>
      <c r="T599" s="413"/>
      <c r="U599" s="413"/>
      <c r="V599" s="413"/>
      <c r="W599" s="413"/>
      <c r="X599" s="413"/>
      <c r="Y599" s="413"/>
      <c r="Z599" s="473">
        <f t="shared" si="79"/>
        <v>28</v>
      </c>
      <c r="AA599" s="413"/>
      <c r="AB599" s="413"/>
      <c r="AC599" s="413"/>
      <c r="AD599" s="413"/>
      <c r="AE599" s="413"/>
      <c r="AF599" s="413"/>
      <c r="AG599" s="413"/>
      <c r="AH599" s="413"/>
      <c r="AI599" s="413"/>
      <c r="AJ599" s="413"/>
      <c r="AK599" s="441" t="b">
        <v>0</v>
      </c>
      <c r="AL599" s="441" t="b">
        <v>0</v>
      </c>
      <c r="AM599" s="46" t="b">
        <v>0</v>
      </c>
      <c r="AN599" s="464"/>
    </row>
    <row r="600">
      <c r="A600" s="88"/>
      <c r="B600" s="59" t="s">
        <v>537</v>
      </c>
      <c r="C600" s="456"/>
      <c r="D600" s="456" t="s">
        <v>6289</v>
      </c>
      <c r="E600" s="521" t="s">
        <v>6290</v>
      </c>
      <c r="F600" s="435">
        <v>35650.0</v>
      </c>
      <c r="G600" s="52"/>
      <c r="H600" s="413" t="s">
        <v>6291</v>
      </c>
      <c r="I600" s="413">
        <v>3.3658012953E10</v>
      </c>
      <c r="J600" s="413"/>
      <c r="K600" s="413" t="s">
        <v>6292</v>
      </c>
      <c r="L600" s="413"/>
      <c r="M600" s="413"/>
      <c r="P600" s="413"/>
      <c r="Q600" s="413"/>
      <c r="R600" s="413"/>
      <c r="S600" s="413"/>
      <c r="T600" s="413"/>
      <c r="U600" s="413"/>
      <c r="V600" s="413"/>
      <c r="W600" s="413"/>
      <c r="X600" s="413"/>
      <c r="Y600" s="413"/>
      <c r="Z600" s="473">
        <f t="shared" si="79"/>
        <v>26</v>
      </c>
      <c r="AA600" s="413"/>
      <c r="AB600" s="413"/>
      <c r="AC600" s="413"/>
      <c r="AD600" s="413"/>
      <c r="AE600" s="413"/>
      <c r="AF600" s="413"/>
      <c r="AG600" s="413"/>
      <c r="AH600" s="413"/>
      <c r="AI600" s="413"/>
      <c r="AJ600" s="413"/>
      <c r="AK600" s="441" t="b">
        <v>0</v>
      </c>
      <c r="AL600" s="441" t="b">
        <v>0</v>
      </c>
      <c r="AM600" s="46" t="b">
        <v>0</v>
      </c>
      <c r="AN600" s="464"/>
    </row>
    <row r="601">
      <c r="A601" s="455"/>
      <c r="B601" s="56">
        <v>1.8884908E7</v>
      </c>
      <c r="C601" s="456"/>
      <c r="D601" s="456" t="s">
        <v>6293</v>
      </c>
      <c r="E601" s="469" t="s">
        <v>6294</v>
      </c>
      <c r="F601" s="522">
        <v>33731.0</v>
      </c>
      <c r="G601" s="491" t="s">
        <v>391</v>
      </c>
      <c r="H601" s="57" t="s">
        <v>6295</v>
      </c>
      <c r="I601" s="57">
        <v>1.538184017E9</v>
      </c>
      <c r="J601" s="413"/>
      <c r="K601" s="57" t="s">
        <v>6296</v>
      </c>
      <c r="L601" s="413"/>
      <c r="M601" s="413"/>
      <c r="P601" s="413"/>
      <c r="Q601" s="57" t="s">
        <v>6297</v>
      </c>
      <c r="R601" s="413"/>
      <c r="S601" s="413"/>
      <c r="T601" s="413"/>
      <c r="U601" s="413"/>
      <c r="V601" s="413"/>
      <c r="W601" s="413"/>
      <c r="X601" s="413"/>
      <c r="Y601" s="413"/>
      <c r="Z601" s="482">
        <f t="shared" si="79"/>
        <v>31</v>
      </c>
      <c r="AA601" s="413"/>
      <c r="AB601" s="413"/>
      <c r="AC601" s="413"/>
      <c r="AD601" s="413"/>
      <c r="AE601" s="413"/>
      <c r="AF601" s="413"/>
      <c r="AG601" s="413"/>
      <c r="AH601" s="413"/>
      <c r="AI601" s="413"/>
      <c r="AJ601" s="413"/>
      <c r="AK601" s="441" t="b">
        <v>0</v>
      </c>
      <c r="AL601" s="441" t="b">
        <v>0</v>
      </c>
      <c r="AM601" s="46" t="b">
        <v>0</v>
      </c>
      <c r="AN601" s="464"/>
    </row>
    <row r="602">
      <c r="A602" s="455"/>
      <c r="B602" s="56" t="s">
        <v>539</v>
      </c>
      <c r="C602" s="456"/>
      <c r="D602" s="456" t="s">
        <v>6298</v>
      </c>
      <c r="E602" s="469" t="s">
        <v>6299</v>
      </c>
      <c r="F602" s="435">
        <v>36396.0</v>
      </c>
      <c r="G602" s="112" t="s">
        <v>2911</v>
      </c>
      <c r="H602" s="57" t="s">
        <v>6300</v>
      </c>
      <c r="I602" s="57" t="s">
        <v>6301</v>
      </c>
      <c r="J602" s="413"/>
      <c r="K602" s="57" t="s">
        <v>6302</v>
      </c>
      <c r="L602" s="413"/>
      <c r="M602" s="413"/>
      <c r="P602" s="413"/>
      <c r="Q602" s="57" t="s">
        <v>6303</v>
      </c>
      <c r="R602" s="413"/>
      <c r="S602" s="413"/>
      <c r="T602" s="413"/>
      <c r="U602" s="413"/>
      <c r="V602" s="413"/>
      <c r="W602" s="413"/>
      <c r="X602" s="413"/>
      <c r="Y602" s="413"/>
      <c r="Z602" s="482">
        <f t="shared" si="79"/>
        <v>24</v>
      </c>
      <c r="AA602" s="413"/>
      <c r="AB602" s="413"/>
      <c r="AC602" s="413"/>
      <c r="AD602" s="413"/>
      <c r="AE602" s="413"/>
      <c r="AF602" s="413"/>
      <c r="AG602" s="413"/>
      <c r="AH602" s="413"/>
      <c r="AI602" s="413"/>
      <c r="AJ602" s="413"/>
      <c r="AK602" s="441" t="b">
        <v>0</v>
      </c>
      <c r="AL602" s="441" t="b">
        <v>0</v>
      </c>
      <c r="AM602" s="46" t="b">
        <v>0</v>
      </c>
      <c r="AN602" s="464"/>
    </row>
    <row r="603">
      <c r="A603" s="455"/>
      <c r="B603" s="56">
        <v>9.5996837E7</v>
      </c>
      <c r="C603" s="456"/>
      <c r="D603" s="456" t="s">
        <v>6304</v>
      </c>
      <c r="E603" s="469" t="s">
        <v>6305</v>
      </c>
      <c r="F603" s="435">
        <v>34766.0</v>
      </c>
      <c r="G603" s="491" t="s">
        <v>2911</v>
      </c>
      <c r="H603" s="57" t="s">
        <v>6306</v>
      </c>
      <c r="I603" s="57">
        <v>1.173651359E9</v>
      </c>
      <c r="J603" s="413"/>
      <c r="K603" s="57" t="s">
        <v>6307</v>
      </c>
      <c r="L603" s="413"/>
      <c r="M603" s="413"/>
      <c r="P603" s="413"/>
      <c r="Q603" s="57" t="s">
        <v>6308</v>
      </c>
      <c r="R603" s="413"/>
      <c r="S603" s="413"/>
      <c r="T603" s="413"/>
      <c r="U603" s="413"/>
      <c r="V603" s="413"/>
      <c r="W603" s="413"/>
      <c r="X603" s="413"/>
      <c r="Y603" s="413"/>
      <c r="Z603" s="482">
        <f t="shared" si="79"/>
        <v>28</v>
      </c>
      <c r="AA603" s="413"/>
      <c r="AB603" s="413"/>
      <c r="AC603" s="413"/>
      <c r="AD603" s="413"/>
      <c r="AE603" s="413"/>
      <c r="AF603" s="413"/>
      <c r="AG603" s="413"/>
      <c r="AH603" s="413"/>
      <c r="AI603" s="413"/>
      <c r="AJ603" s="413"/>
      <c r="AK603" s="441" t="b">
        <v>0</v>
      </c>
      <c r="AL603" s="441" t="b">
        <v>0</v>
      </c>
      <c r="AM603" s="46" t="b">
        <v>0</v>
      </c>
      <c r="AN603" s="464"/>
    </row>
    <row r="604">
      <c r="A604" s="88"/>
      <c r="B604" s="59"/>
      <c r="C604" s="456"/>
      <c r="D604" s="432" t="s">
        <v>6309</v>
      </c>
      <c r="E604" s="514" t="s">
        <v>6310</v>
      </c>
      <c r="F604" s="435">
        <v>35052.0</v>
      </c>
      <c r="G604" s="27" t="s">
        <v>3864</v>
      </c>
      <c r="H604" s="413" t="s">
        <v>6311</v>
      </c>
      <c r="I604" s="413">
        <v>1.126360072E9</v>
      </c>
      <c r="J604" s="413"/>
      <c r="K604" s="413" t="s">
        <v>6312</v>
      </c>
      <c r="L604" s="413"/>
      <c r="M604" s="413"/>
      <c r="P604" s="413"/>
      <c r="Q604" s="57"/>
      <c r="R604" s="413"/>
      <c r="S604" s="413"/>
      <c r="T604" s="413"/>
      <c r="U604" s="413"/>
      <c r="V604" s="413"/>
      <c r="W604" s="413"/>
      <c r="X604" s="413"/>
      <c r="Y604" s="413"/>
      <c r="Z604" s="473">
        <f t="shared" si="79"/>
        <v>27</v>
      </c>
      <c r="AA604" s="413"/>
      <c r="AB604" s="413"/>
      <c r="AC604" s="413"/>
      <c r="AD604" s="413"/>
      <c r="AE604" s="413"/>
      <c r="AF604" s="413"/>
      <c r="AG604" s="413"/>
      <c r="AH604" s="413"/>
      <c r="AI604" s="413"/>
      <c r="AJ604" s="413"/>
      <c r="AK604" s="441" t="b">
        <v>0</v>
      </c>
      <c r="AL604" s="441" t="b">
        <v>0</v>
      </c>
      <c r="AM604" s="46" t="b">
        <v>0</v>
      </c>
      <c r="AN604" s="464"/>
    </row>
    <row r="605">
      <c r="A605" s="455"/>
      <c r="B605" s="56">
        <v>3.5946148E7</v>
      </c>
      <c r="C605" s="456"/>
      <c r="D605" s="456" t="s">
        <v>6313</v>
      </c>
      <c r="E605" s="469" t="s">
        <v>6314</v>
      </c>
      <c r="F605" s="515">
        <v>33313.0</v>
      </c>
      <c r="G605" s="491" t="s">
        <v>391</v>
      </c>
      <c r="H605" s="57" t="s">
        <v>6315</v>
      </c>
      <c r="I605" s="57">
        <v>1.136326042E9</v>
      </c>
      <c r="J605" s="413"/>
      <c r="K605" s="57" t="s">
        <v>6316</v>
      </c>
      <c r="L605" s="413"/>
      <c r="M605" s="413"/>
      <c r="P605" s="413"/>
      <c r="Q605" s="57">
        <v>4.7756056E7</v>
      </c>
      <c r="R605" s="413"/>
      <c r="S605" s="413"/>
      <c r="T605" s="413"/>
      <c r="U605" s="413"/>
      <c r="V605" s="413"/>
      <c r="W605" s="413"/>
      <c r="X605" s="413"/>
      <c r="Y605" s="413"/>
      <c r="Z605" s="482">
        <f t="shared" si="79"/>
        <v>32</v>
      </c>
      <c r="AA605" s="413"/>
      <c r="AB605" s="413"/>
      <c r="AC605" s="413"/>
      <c r="AD605" s="413"/>
      <c r="AE605" s="413"/>
      <c r="AF605" s="413"/>
      <c r="AG605" s="413"/>
      <c r="AH605" s="413"/>
      <c r="AI605" s="413"/>
      <c r="AJ605" s="413"/>
      <c r="AK605" s="441" t="b">
        <v>0</v>
      </c>
      <c r="AL605" s="441" t="b">
        <v>0</v>
      </c>
      <c r="AM605" s="46" t="b">
        <v>0</v>
      </c>
      <c r="AN605" s="464"/>
    </row>
    <row r="606">
      <c r="A606" s="455"/>
      <c r="B606" s="56">
        <v>3.9270208E7</v>
      </c>
      <c r="C606" s="456"/>
      <c r="D606" s="413"/>
      <c r="E606" s="469" t="s">
        <v>6317</v>
      </c>
      <c r="F606" s="435">
        <v>34959.0</v>
      </c>
      <c r="G606" s="491" t="s">
        <v>391</v>
      </c>
      <c r="H606" s="57" t="s">
        <v>6318</v>
      </c>
      <c r="I606" s="57">
        <v>1.534253095E9</v>
      </c>
      <c r="J606" s="413"/>
      <c r="K606" s="57" t="s">
        <v>6319</v>
      </c>
      <c r="L606" s="413"/>
      <c r="M606" s="413"/>
      <c r="P606" s="413"/>
      <c r="Q606" s="57">
        <v>1.531582922E9</v>
      </c>
      <c r="R606" s="413"/>
      <c r="S606" s="413"/>
      <c r="T606" s="413"/>
      <c r="U606" s="413"/>
      <c r="V606" s="413"/>
      <c r="W606" s="413"/>
      <c r="X606" s="413"/>
      <c r="Y606" s="413"/>
      <c r="Z606" s="482">
        <f t="shared" si="79"/>
        <v>28</v>
      </c>
      <c r="AA606" s="413"/>
      <c r="AB606" s="413"/>
      <c r="AC606" s="413"/>
      <c r="AD606" s="413"/>
      <c r="AE606" s="413"/>
      <c r="AF606" s="413"/>
      <c r="AG606" s="413"/>
      <c r="AH606" s="413"/>
      <c r="AI606" s="413"/>
      <c r="AJ606" s="413"/>
      <c r="AK606" s="441" t="b">
        <v>0</v>
      </c>
      <c r="AL606" s="441" t="b">
        <v>0</v>
      </c>
      <c r="AM606" s="46" t="b">
        <v>0</v>
      </c>
      <c r="AN606" s="464"/>
    </row>
    <row r="607">
      <c r="A607" s="88"/>
      <c r="B607" s="59">
        <v>3.8522416E7</v>
      </c>
      <c r="C607" s="456"/>
      <c r="D607" s="505" t="s">
        <v>6320</v>
      </c>
      <c r="E607" s="469" t="s">
        <v>6321</v>
      </c>
      <c r="F607" s="483">
        <v>34613.0</v>
      </c>
      <c r="G607" s="491" t="s">
        <v>391</v>
      </c>
      <c r="H607" s="413" t="s">
        <v>6322</v>
      </c>
      <c r="I607" s="413">
        <v>1.165258254E9</v>
      </c>
      <c r="J607" s="413"/>
      <c r="K607" s="413" t="s">
        <v>6323</v>
      </c>
      <c r="L607" s="413"/>
      <c r="M607" s="413"/>
      <c r="P607" s="413"/>
      <c r="Q607" s="57"/>
      <c r="R607" s="413"/>
      <c r="S607" s="413"/>
      <c r="T607" s="413"/>
      <c r="U607" s="413"/>
      <c r="V607" s="413"/>
      <c r="W607" s="413"/>
      <c r="X607" s="413"/>
      <c r="Y607" s="413"/>
      <c r="Z607" s="482">
        <f t="shared" si="79"/>
        <v>29</v>
      </c>
      <c r="AA607" s="413"/>
      <c r="AB607" s="413"/>
      <c r="AC607" s="413"/>
      <c r="AD607" s="413"/>
      <c r="AE607" s="413"/>
      <c r="AF607" s="413"/>
      <c r="AG607" s="413"/>
      <c r="AH607" s="413"/>
      <c r="AI607" s="413"/>
      <c r="AJ607" s="413"/>
      <c r="AK607" s="441" t="b">
        <v>0</v>
      </c>
      <c r="AL607" s="441" t="b">
        <v>0</v>
      </c>
      <c r="AM607" s="46" t="b">
        <v>0</v>
      </c>
      <c r="AN607" s="464"/>
    </row>
    <row r="608">
      <c r="A608" s="455"/>
      <c r="B608" s="56">
        <v>3.8506153E7</v>
      </c>
      <c r="C608" s="456"/>
      <c r="D608" s="456" t="s">
        <v>6324</v>
      </c>
      <c r="E608" s="469" t="s">
        <v>6325</v>
      </c>
      <c r="F608" s="435">
        <v>34536.0</v>
      </c>
      <c r="G608" s="491" t="s">
        <v>391</v>
      </c>
      <c r="H608" s="57" t="s">
        <v>6326</v>
      </c>
      <c r="I608" s="57">
        <v>3.875917147E9</v>
      </c>
      <c r="J608" s="413"/>
      <c r="K608" s="57" t="s">
        <v>6327</v>
      </c>
      <c r="L608" s="413"/>
      <c r="M608" s="413"/>
      <c r="P608" s="413"/>
      <c r="Q608" s="57" t="s">
        <v>6328</v>
      </c>
      <c r="R608" s="413"/>
      <c r="S608" s="413"/>
      <c r="T608" s="413"/>
      <c r="U608" s="413"/>
      <c r="V608" s="413"/>
      <c r="W608" s="413"/>
      <c r="X608" s="413"/>
      <c r="Y608" s="413"/>
      <c r="Z608" s="482">
        <f t="shared" si="79"/>
        <v>29</v>
      </c>
      <c r="AA608" s="413"/>
      <c r="AB608" s="413"/>
      <c r="AC608" s="413"/>
      <c r="AD608" s="413"/>
      <c r="AE608" s="413"/>
      <c r="AF608" s="413"/>
      <c r="AG608" s="413"/>
      <c r="AH608" s="413"/>
      <c r="AI608" s="413"/>
      <c r="AJ608" s="413"/>
      <c r="AK608" s="441" t="b">
        <v>0</v>
      </c>
      <c r="AL608" s="441" t="b">
        <v>0</v>
      </c>
      <c r="AM608" s="46" t="b">
        <v>0</v>
      </c>
      <c r="AN608" s="464"/>
    </row>
    <row r="609">
      <c r="A609" s="88"/>
      <c r="B609" s="59">
        <v>3.8993165E7</v>
      </c>
      <c r="C609" s="456"/>
      <c r="D609" s="456" t="s">
        <v>6329</v>
      </c>
      <c r="E609" s="413" t="s">
        <v>6330</v>
      </c>
      <c r="F609" s="435">
        <v>35164.0</v>
      </c>
      <c r="G609" s="52"/>
      <c r="H609" s="413" t="s">
        <v>6331</v>
      </c>
      <c r="I609" s="413">
        <v>1.132650878E9</v>
      </c>
      <c r="J609" s="413"/>
      <c r="K609" s="413" t="s">
        <v>6025</v>
      </c>
      <c r="L609" s="413"/>
      <c r="M609" s="413"/>
      <c r="P609" s="413"/>
      <c r="Q609" s="413"/>
      <c r="R609" s="413"/>
      <c r="S609" s="469"/>
      <c r="T609" s="469"/>
      <c r="U609" s="469"/>
      <c r="V609" s="469"/>
      <c r="W609" s="469"/>
      <c r="X609" s="469"/>
      <c r="Y609" s="469"/>
      <c r="Z609" s="473">
        <f t="shared" si="79"/>
        <v>27</v>
      </c>
      <c r="AA609" s="469"/>
      <c r="AB609" s="403"/>
      <c r="AC609" s="469"/>
      <c r="AD609" s="469"/>
      <c r="AE609" s="469"/>
      <c r="AF609" s="469"/>
      <c r="AG609" s="469"/>
      <c r="AH609" s="469"/>
      <c r="AI609" s="469"/>
      <c r="AJ609" s="469"/>
      <c r="AK609" s="441" t="b">
        <v>0</v>
      </c>
      <c r="AL609" s="441" t="b">
        <v>0</v>
      </c>
      <c r="AM609" s="46" t="b">
        <v>0</v>
      </c>
      <c r="AN609" s="464"/>
    </row>
    <row r="610">
      <c r="A610" s="88"/>
      <c r="B610" s="59">
        <v>4.023548E7</v>
      </c>
      <c r="C610" s="456"/>
      <c r="D610" s="456" t="s">
        <v>6332</v>
      </c>
      <c r="E610" s="469" t="s">
        <v>6333</v>
      </c>
      <c r="F610" s="52">
        <v>35495.0</v>
      </c>
      <c r="G610" s="491" t="s">
        <v>391</v>
      </c>
      <c r="H610" s="413" t="s">
        <v>6334</v>
      </c>
      <c r="I610" s="413">
        <v>2.235522522E9</v>
      </c>
      <c r="J610" s="413"/>
      <c r="K610" s="413" t="s">
        <v>6335</v>
      </c>
      <c r="L610" s="413"/>
      <c r="M610" s="413"/>
      <c r="P610" s="413"/>
      <c r="Q610" s="413"/>
      <c r="R610" s="413"/>
      <c r="S610" s="413"/>
      <c r="T610" s="469"/>
      <c r="U610" s="469"/>
      <c r="V610" s="469"/>
      <c r="W610" s="469"/>
      <c r="X610" s="469"/>
      <c r="Y610" s="469"/>
      <c r="Z610" s="473">
        <v>23.0</v>
      </c>
      <c r="AA610" s="469"/>
      <c r="AB610" s="469"/>
      <c r="AC610" s="413"/>
      <c r="AD610" s="413"/>
      <c r="AE610" s="469"/>
      <c r="AF610" s="469"/>
      <c r="AG610" s="469"/>
      <c r="AH610" s="469"/>
      <c r="AI610" s="469"/>
      <c r="AJ610" s="469"/>
      <c r="AK610" s="441" t="b">
        <v>0</v>
      </c>
      <c r="AL610" s="441" t="b">
        <v>0</v>
      </c>
      <c r="AM610" s="46" t="b">
        <v>0</v>
      </c>
      <c r="AN610" s="464"/>
    </row>
    <row r="611">
      <c r="A611" s="455"/>
      <c r="B611" s="56">
        <v>4.1586068E7</v>
      </c>
      <c r="C611" s="432"/>
      <c r="D611" s="456" t="s">
        <v>6336</v>
      </c>
      <c r="E611" s="434" t="s">
        <v>6337</v>
      </c>
      <c r="F611" s="435">
        <v>36062.0</v>
      </c>
      <c r="G611" s="491" t="s">
        <v>391</v>
      </c>
      <c r="H611" s="57" t="s">
        <v>6338</v>
      </c>
      <c r="I611" s="57">
        <v>1.169159069E9</v>
      </c>
      <c r="J611" s="413"/>
      <c r="K611" s="57" t="s">
        <v>6339</v>
      </c>
      <c r="L611" s="413"/>
      <c r="M611" s="413"/>
      <c r="P611" s="413"/>
      <c r="Q611" s="57"/>
      <c r="R611" s="413"/>
      <c r="S611" s="413"/>
      <c r="T611" s="413"/>
      <c r="U611" s="413"/>
      <c r="V611" s="413"/>
      <c r="W611" s="413"/>
      <c r="X611" s="413"/>
      <c r="Y611" s="413"/>
      <c r="Z611" s="482">
        <v>21.0</v>
      </c>
      <c r="AA611" s="413"/>
      <c r="AB611" s="413"/>
      <c r="AC611" s="413"/>
      <c r="AD611" s="413"/>
      <c r="AE611" s="413"/>
      <c r="AF611" s="413"/>
      <c r="AG611" s="413"/>
      <c r="AH611" s="413"/>
      <c r="AI611" s="413"/>
      <c r="AJ611" s="413"/>
      <c r="AK611" s="441" t="b">
        <v>0</v>
      </c>
      <c r="AL611" s="441" t="b">
        <v>0</v>
      </c>
      <c r="AM611" s="46" t="b">
        <v>0</v>
      </c>
      <c r="AN611" s="464"/>
    </row>
    <row r="612">
      <c r="A612" s="455"/>
      <c r="B612" s="56">
        <v>4.080038E7</v>
      </c>
      <c r="C612" s="456"/>
      <c r="D612" s="456" t="s">
        <v>6340</v>
      </c>
      <c r="E612" s="469" t="s">
        <v>6341</v>
      </c>
      <c r="F612" s="435">
        <v>35880.0</v>
      </c>
      <c r="G612" s="491" t="s">
        <v>391</v>
      </c>
      <c r="H612" s="57" t="s">
        <v>6342</v>
      </c>
      <c r="I612" s="510">
        <v>1.144758656E9</v>
      </c>
      <c r="J612" s="413"/>
      <c r="K612" s="57" t="s">
        <v>6343</v>
      </c>
      <c r="L612" s="413"/>
      <c r="M612" s="413"/>
      <c r="P612" s="413"/>
      <c r="Q612" s="57" t="s">
        <v>6344</v>
      </c>
      <c r="R612" s="413"/>
      <c r="S612" s="413"/>
      <c r="T612" s="413"/>
      <c r="U612" s="413"/>
      <c r="V612" s="413"/>
      <c r="W612" s="413"/>
      <c r="X612" s="413"/>
      <c r="Y612" s="413"/>
      <c r="Z612" s="482">
        <v>21.0</v>
      </c>
      <c r="AA612" s="413"/>
      <c r="AB612" s="413"/>
      <c r="AC612" s="413"/>
      <c r="AD612" s="413"/>
      <c r="AE612" s="413"/>
      <c r="AF612" s="413"/>
      <c r="AG612" s="413"/>
      <c r="AH612" s="413"/>
      <c r="AI612" s="413"/>
      <c r="AJ612" s="413"/>
      <c r="AK612" s="441" t="b">
        <v>0</v>
      </c>
      <c r="AL612" s="441" t="b">
        <v>0</v>
      </c>
      <c r="AM612" s="46" t="b">
        <v>0</v>
      </c>
      <c r="AN612" s="464"/>
    </row>
    <row r="613">
      <c r="A613" s="88"/>
      <c r="B613" s="59"/>
      <c r="C613" s="505"/>
      <c r="D613" s="432" t="s">
        <v>6345</v>
      </c>
      <c r="E613" s="434" t="s">
        <v>6346</v>
      </c>
      <c r="F613" s="435"/>
      <c r="G613" s="52"/>
      <c r="H613" s="413"/>
      <c r="I613" s="413">
        <v>2.920541465E9</v>
      </c>
      <c r="J613" s="413"/>
      <c r="K613" s="413" t="s">
        <v>6347</v>
      </c>
      <c r="L613" s="413"/>
      <c r="M613" s="413"/>
      <c r="P613" s="413"/>
      <c r="Q613" s="413"/>
      <c r="R613" s="413"/>
      <c r="S613" s="413"/>
      <c r="T613" s="413"/>
      <c r="U613" s="413"/>
      <c r="V613" s="413"/>
      <c r="W613" s="413"/>
      <c r="X613" s="413"/>
      <c r="Y613" s="413"/>
      <c r="Z613" s="473"/>
      <c r="AA613" s="413"/>
      <c r="AB613" s="413"/>
      <c r="AC613" s="413"/>
      <c r="AD613" s="413"/>
      <c r="AE613" s="413"/>
      <c r="AF613" s="413"/>
      <c r="AG613" s="413"/>
      <c r="AH613" s="413"/>
      <c r="AI613" s="413"/>
      <c r="AJ613" s="413"/>
      <c r="AK613" s="441" t="b">
        <v>0</v>
      </c>
      <c r="AL613" s="441" t="b">
        <v>0</v>
      </c>
      <c r="AM613" s="46" t="b">
        <v>0</v>
      </c>
      <c r="AN613" s="464"/>
    </row>
    <row r="614">
      <c r="A614" s="88"/>
      <c r="B614" s="59"/>
      <c r="C614" s="505"/>
      <c r="D614" s="432" t="s">
        <v>6348</v>
      </c>
      <c r="E614" s="434" t="s">
        <v>6349</v>
      </c>
      <c r="F614" s="523">
        <v>42766.0</v>
      </c>
      <c r="G614" s="491" t="s">
        <v>391</v>
      </c>
      <c r="H614" s="413" t="s">
        <v>2547</v>
      </c>
      <c r="I614" s="413">
        <v>1.162623101E9</v>
      </c>
      <c r="J614" s="413"/>
      <c r="K614" s="413" t="s">
        <v>6040</v>
      </c>
      <c r="L614" s="413"/>
      <c r="M614" s="413"/>
      <c r="P614" s="413"/>
      <c r="Q614" s="413"/>
      <c r="R614" s="413"/>
      <c r="S614" s="413"/>
      <c r="T614" s="413"/>
      <c r="U614" s="413"/>
      <c r="V614" s="413"/>
      <c r="W614" s="413"/>
      <c r="X614" s="413"/>
      <c r="Y614" s="413"/>
      <c r="Z614" s="500"/>
      <c r="AA614" s="413"/>
      <c r="AB614" s="413"/>
      <c r="AC614" s="413"/>
      <c r="AD614" s="413"/>
      <c r="AE614" s="413"/>
      <c r="AF614" s="413"/>
      <c r="AG614" s="413"/>
      <c r="AH614" s="413"/>
      <c r="AI614" s="413"/>
      <c r="AJ614" s="413"/>
      <c r="AK614" s="441" t="b">
        <v>0</v>
      </c>
      <c r="AL614" s="441" t="b">
        <v>0</v>
      </c>
      <c r="AM614" s="46" t="b">
        <v>0</v>
      </c>
      <c r="AN614" s="464"/>
    </row>
    <row r="615">
      <c r="A615" s="455"/>
      <c r="B615" s="56">
        <v>3.8157869E7</v>
      </c>
      <c r="C615" s="456"/>
      <c r="D615" s="456" t="s">
        <v>6350</v>
      </c>
      <c r="E615" s="469" t="s">
        <v>6351</v>
      </c>
      <c r="F615" s="435">
        <v>34420.0</v>
      </c>
      <c r="G615" s="491" t="s">
        <v>391</v>
      </c>
      <c r="H615" s="57" t="s">
        <v>6352</v>
      </c>
      <c r="I615" s="57">
        <v>2.964416132E9</v>
      </c>
      <c r="J615" s="413"/>
      <c r="K615" s="57" t="s">
        <v>6353</v>
      </c>
      <c r="L615" s="413"/>
      <c r="M615" s="413"/>
      <c r="P615" s="413"/>
      <c r="Q615" s="57" t="s">
        <v>6354</v>
      </c>
      <c r="R615" s="413"/>
      <c r="S615" s="413"/>
      <c r="T615" s="413"/>
      <c r="U615" s="413"/>
      <c r="V615" s="413"/>
      <c r="W615" s="413"/>
      <c r="X615" s="413"/>
      <c r="Y615" s="413"/>
      <c r="Z615" s="482">
        <f t="shared" ref="Z615:Z616" si="80">DATEDIF(F615,TODAY(),"Y")</f>
        <v>29</v>
      </c>
      <c r="AA615" s="413"/>
      <c r="AB615" s="413"/>
      <c r="AC615" s="413"/>
      <c r="AD615" s="413"/>
      <c r="AE615" s="413"/>
      <c r="AF615" s="413"/>
      <c r="AG615" s="413"/>
      <c r="AH615" s="413"/>
      <c r="AI615" s="413"/>
      <c r="AJ615" s="413"/>
      <c r="AK615" s="441" t="b">
        <v>0</v>
      </c>
      <c r="AL615" s="441" t="b">
        <v>0</v>
      </c>
      <c r="AM615" s="46" t="b">
        <v>0</v>
      </c>
      <c r="AN615" s="464"/>
    </row>
    <row r="616">
      <c r="A616" s="88"/>
      <c r="B616" s="59">
        <v>3.9321804E7</v>
      </c>
      <c r="C616" s="456"/>
      <c r="D616" s="456" t="s">
        <v>6355</v>
      </c>
      <c r="E616" s="469" t="s">
        <v>6356</v>
      </c>
      <c r="F616" s="435">
        <v>35020.0</v>
      </c>
      <c r="G616" s="52"/>
      <c r="H616" s="413" t="s">
        <v>6357</v>
      </c>
      <c r="I616" s="413">
        <v>1.130770134E9</v>
      </c>
      <c r="J616" s="413"/>
      <c r="K616" s="413" t="s">
        <v>6358</v>
      </c>
      <c r="L616" s="413"/>
      <c r="M616" s="413"/>
      <c r="P616" s="413"/>
      <c r="Q616" s="413"/>
      <c r="R616" s="413"/>
      <c r="S616" s="413"/>
      <c r="T616" s="413"/>
      <c r="U616" s="413"/>
      <c r="V616" s="413"/>
      <c r="W616" s="413"/>
      <c r="X616" s="413"/>
      <c r="Y616" s="413"/>
      <c r="Z616" s="473">
        <f t="shared" si="80"/>
        <v>27</v>
      </c>
      <c r="AA616" s="413"/>
      <c r="AB616" s="413"/>
      <c r="AC616" s="413"/>
      <c r="AD616" s="413"/>
      <c r="AE616" s="413"/>
      <c r="AF616" s="413"/>
      <c r="AG616" s="413"/>
      <c r="AH616" s="413"/>
      <c r="AI616" s="413"/>
      <c r="AJ616" s="413"/>
      <c r="AK616" s="441" t="b">
        <v>0</v>
      </c>
      <c r="AL616" s="441" t="b">
        <v>0</v>
      </c>
      <c r="AM616" s="46" t="b">
        <v>0</v>
      </c>
      <c r="AN616" s="464"/>
    </row>
    <row r="617">
      <c r="A617" s="88"/>
      <c r="B617" s="59">
        <v>3.5931845E7</v>
      </c>
      <c r="C617" s="456"/>
      <c r="D617" s="432" t="s">
        <v>6359</v>
      </c>
      <c r="E617" s="434" t="s">
        <v>6360</v>
      </c>
      <c r="F617" s="435"/>
      <c r="G617" s="52"/>
      <c r="H617" s="413"/>
      <c r="I617" s="413">
        <v>1.154768712E9</v>
      </c>
      <c r="J617" s="413"/>
      <c r="K617" s="413" t="s">
        <v>6167</v>
      </c>
      <c r="L617" s="413"/>
      <c r="M617" s="413"/>
      <c r="P617" s="413"/>
      <c r="Q617" s="413"/>
      <c r="R617" s="413"/>
      <c r="S617" s="413"/>
      <c r="T617" s="413"/>
      <c r="U617" s="413"/>
      <c r="V617" s="413"/>
      <c r="W617" s="413"/>
      <c r="X617" s="413"/>
      <c r="Y617" s="413"/>
      <c r="Z617" s="473"/>
      <c r="AA617" s="413"/>
      <c r="AB617" s="413"/>
      <c r="AC617" s="413"/>
      <c r="AD617" s="413"/>
      <c r="AE617" s="413"/>
      <c r="AF617" s="413"/>
      <c r="AG617" s="413"/>
      <c r="AH617" s="413"/>
      <c r="AI617" s="413"/>
      <c r="AJ617" s="413"/>
      <c r="AK617" s="441" t="b">
        <v>0</v>
      </c>
      <c r="AL617" s="441" t="b">
        <v>0</v>
      </c>
      <c r="AM617" s="46" t="b">
        <v>0</v>
      </c>
      <c r="AN617" s="464"/>
    </row>
    <row r="618">
      <c r="A618" s="88"/>
      <c r="B618" s="59">
        <v>3.5931845E7</v>
      </c>
      <c r="C618" s="456"/>
      <c r="D618" s="432" t="s">
        <v>6359</v>
      </c>
      <c r="E618" s="434" t="s">
        <v>6361</v>
      </c>
      <c r="F618" s="435">
        <v>33616.0</v>
      </c>
      <c r="G618" s="52" t="s">
        <v>391</v>
      </c>
      <c r="H618" s="413" t="s">
        <v>6362</v>
      </c>
      <c r="I618" s="413">
        <v>1.554768712E9</v>
      </c>
      <c r="J618" s="413"/>
      <c r="K618" s="413" t="s">
        <v>6363</v>
      </c>
      <c r="L618" s="413"/>
      <c r="M618" s="413"/>
      <c r="P618" s="413"/>
      <c r="Q618" s="413"/>
      <c r="R618" s="413"/>
      <c r="S618" s="413"/>
      <c r="T618" s="413"/>
      <c r="U618" s="413"/>
      <c r="V618" s="413"/>
      <c r="W618" s="413"/>
      <c r="X618" s="413"/>
      <c r="Y618" s="413"/>
      <c r="Z618" s="473">
        <f t="shared" ref="Z618:Z620" si="81">DATEDIF(F618,TODAY(),"Y")</f>
        <v>31</v>
      </c>
      <c r="AA618" s="413"/>
      <c r="AB618" s="413"/>
      <c r="AC618" s="413"/>
      <c r="AD618" s="413"/>
      <c r="AE618" s="413"/>
      <c r="AF618" s="413"/>
      <c r="AG618" s="413"/>
      <c r="AH618" s="413"/>
      <c r="AI618" s="413"/>
      <c r="AJ618" s="413"/>
      <c r="AK618" s="441" t="b">
        <v>0</v>
      </c>
      <c r="AL618" s="441" t="b">
        <v>0</v>
      </c>
      <c r="AM618" s="46" t="b">
        <v>0</v>
      </c>
      <c r="AN618" s="464"/>
    </row>
    <row r="619">
      <c r="A619" s="455"/>
      <c r="B619" s="56">
        <v>2.8987361E7</v>
      </c>
      <c r="C619" s="432"/>
      <c r="D619" s="456" t="s">
        <v>6364</v>
      </c>
      <c r="E619" s="469" t="s">
        <v>6365</v>
      </c>
      <c r="F619" s="435">
        <v>29812.0</v>
      </c>
      <c r="G619" s="491" t="s">
        <v>391</v>
      </c>
      <c r="H619" s="57" t="s">
        <v>6366</v>
      </c>
      <c r="I619" s="57">
        <v>1.15992577E9</v>
      </c>
      <c r="J619" s="413"/>
      <c r="K619" s="57" t="s">
        <v>6367</v>
      </c>
      <c r="L619" s="413"/>
      <c r="M619" s="413"/>
      <c r="P619" s="413"/>
      <c r="Q619" s="57">
        <v>1.149480437E9</v>
      </c>
      <c r="R619" s="413"/>
      <c r="S619" s="413"/>
      <c r="T619" s="413"/>
      <c r="U619" s="413"/>
      <c r="V619" s="413"/>
      <c r="W619" s="413"/>
      <c r="X619" s="413"/>
      <c r="Y619" s="413"/>
      <c r="Z619" s="482">
        <f t="shared" si="81"/>
        <v>42</v>
      </c>
      <c r="AA619" s="413"/>
      <c r="AB619" s="413"/>
      <c r="AC619" s="413"/>
      <c r="AD619" s="413"/>
      <c r="AE619" s="413"/>
      <c r="AF619" s="413"/>
      <c r="AG619" s="413"/>
      <c r="AH619" s="413"/>
      <c r="AI619" s="413"/>
      <c r="AJ619" s="413"/>
      <c r="AK619" s="441" t="b">
        <v>0</v>
      </c>
      <c r="AL619" s="441" t="b">
        <v>0</v>
      </c>
      <c r="AM619" s="46" t="b">
        <v>0</v>
      </c>
      <c r="AN619" s="464"/>
    </row>
    <row r="620">
      <c r="A620" s="88"/>
      <c r="B620" s="59">
        <v>3.4905732E7</v>
      </c>
      <c r="C620" s="432"/>
      <c r="D620" s="456" t="s">
        <v>6368</v>
      </c>
      <c r="E620" s="413" t="s">
        <v>6369</v>
      </c>
      <c r="F620" s="483">
        <v>32772.0</v>
      </c>
      <c r="G620" s="52"/>
      <c r="H620" s="413" t="s">
        <v>6370</v>
      </c>
      <c r="I620" s="413">
        <v>1.537006979E9</v>
      </c>
      <c r="J620" s="413"/>
      <c r="K620" s="413" t="s">
        <v>6167</v>
      </c>
      <c r="L620" s="413"/>
      <c r="M620" s="413"/>
      <c r="P620" s="413"/>
      <c r="Q620" s="413"/>
      <c r="R620" s="413"/>
      <c r="S620" s="403"/>
      <c r="T620" s="469"/>
      <c r="U620" s="469"/>
      <c r="V620" s="469"/>
      <c r="W620" s="469"/>
      <c r="X620" s="469"/>
      <c r="Y620" s="469"/>
      <c r="Z620" s="482">
        <f t="shared" si="81"/>
        <v>34</v>
      </c>
      <c r="AA620" s="469"/>
      <c r="AB620" s="469"/>
      <c r="AC620" s="469"/>
      <c r="AD620" s="469"/>
      <c r="AE620" s="469"/>
      <c r="AF620" s="469"/>
      <c r="AG620" s="469"/>
      <c r="AH620" s="469"/>
      <c r="AI620" s="469"/>
      <c r="AJ620" s="469"/>
      <c r="AK620" s="441" t="b">
        <v>0</v>
      </c>
      <c r="AL620" s="441" t="b">
        <v>0</v>
      </c>
      <c r="AM620" s="46" t="b">
        <v>0</v>
      </c>
      <c r="AN620" s="464"/>
    </row>
    <row r="621">
      <c r="A621" s="455"/>
      <c r="B621" s="56">
        <v>3.4789177E7</v>
      </c>
      <c r="C621" s="456"/>
      <c r="D621" s="403" t="s">
        <v>6371</v>
      </c>
      <c r="E621" s="469" t="s">
        <v>6372</v>
      </c>
      <c r="F621" s="491">
        <v>32830.0</v>
      </c>
      <c r="G621" s="491" t="s">
        <v>391</v>
      </c>
      <c r="H621" s="57" t="s">
        <v>6373</v>
      </c>
      <c r="I621" s="57">
        <v>1.125825074E9</v>
      </c>
      <c r="J621" s="413"/>
      <c r="K621" s="57" t="s">
        <v>6374</v>
      </c>
      <c r="L621" s="413"/>
      <c r="M621" s="413"/>
      <c r="P621" s="413"/>
      <c r="Q621" s="57" t="s">
        <v>6375</v>
      </c>
      <c r="R621" s="413"/>
      <c r="S621" s="413"/>
      <c r="T621" s="413"/>
      <c r="U621" s="469"/>
      <c r="V621" s="469"/>
      <c r="W621" s="469"/>
      <c r="X621" s="469"/>
      <c r="Y621" s="469"/>
      <c r="Z621" s="482">
        <v>30.0</v>
      </c>
      <c r="AA621" s="469"/>
      <c r="AB621" s="469"/>
      <c r="AC621" s="469"/>
      <c r="AD621" s="469"/>
      <c r="AE621" s="469"/>
      <c r="AF621" s="469"/>
      <c r="AG621" s="469"/>
      <c r="AH621" s="469"/>
      <c r="AI621" s="469"/>
      <c r="AJ621" s="469"/>
      <c r="AK621" s="441" t="b">
        <v>0</v>
      </c>
      <c r="AL621" s="441" t="b">
        <v>0</v>
      </c>
      <c r="AM621" s="46" t="b">
        <v>0</v>
      </c>
      <c r="AN621" s="469"/>
    </row>
    <row r="622">
      <c r="A622" s="88"/>
      <c r="B622" s="59">
        <v>2.5251599E7</v>
      </c>
      <c r="C622" s="456"/>
      <c r="D622" s="456" t="s">
        <v>6376</v>
      </c>
      <c r="E622" s="469" t="s">
        <v>6377</v>
      </c>
      <c r="F622" s="435">
        <v>28037.0</v>
      </c>
      <c r="G622" s="52" t="s">
        <v>391</v>
      </c>
      <c r="H622" s="413" t="s">
        <v>6378</v>
      </c>
      <c r="I622" s="413">
        <v>1.150534128E9</v>
      </c>
      <c r="J622" s="413"/>
      <c r="K622" s="413" t="s">
        <v>6379</v>
      </c>
      <c r="L622" s="413"/>
      <c r="M622" s="413"/>
      <c r="P622" s="413"/>
      <c r="Q622" s="413"/>
      <c r="R622" s="413"/>
      <c r="S622" s="413"/>
      <c r="T622" s="413"/>
      <c r="U622" s="413"/>
      <c r="V622" s="413"/>
      <c r="W622" s="413"/>
      <c r="X622" s="413"/>
      <c r="Y622" s="413"/>
      <c r="Z622" s="500">
        <f t="shared" ref="Z622:Z629" si="82">DATEDIF(F622,TODAY(),"Y")</f>
        <v>47</v>
      </c>
      <c r="AA622" s="413"/>
      <c r="AB622" s="413"/>
      <c r="AC622" s="413"/>
      <c r="AD622" s="413"/>
      <c r="AE622" s="413"/>
      <c r="AF622" s="413"/>
      <c r="AG622" s="413"/>
      <c r="AH622" s="413"/>
      <c r="AI622" s="413"/>
      <c r="AJ622" s="413"/>
      <c r="AK622" s="441" t="b">
        <v>0</v>
      </c>
      <c r="AL622" s="441" t="b">
        <v>0</v>
      </c>
      <c r="AM622" s="46" t="b">
        <v>0</v>
      </c>
      <c r="AN622" s="464"/>
    </row>
    <row r="623">
      <c r="A623" s="455"/>
      <c r="B623" s="56">
        <v>3.1251334E7</v>
      </c>
      <c r="C623" s="432"/>
      <c r="D623" s="456" t="s">
        <v>6380</v>
      </c>
      <c r="E623" s="469" t="s">
        <v>6381</v>
      </c>
      <c r="F623" s="435">
        <v>30958.0</v>
      </c>
      <c r="G623" s="491" t="s">
        <v>391</v>
      </c>
      <c r="H623" s="57" t="s">
        <v>6382</v>
      </c>
      <c r="I623" s="57">
        <v>1.53444031E9</v>
      </c>
      <c r="J623" s="413"/>
      <c r="K623" s="57" t="s">
        <v>6383</v>
      </c>
      <c r="L623" s="413"/>
      <c r="M623" s="413"/>
      <c r="P623" s="413"/>
      <c r="Q623" s="57" t="s">
        <v>6384</v>
      </c>
      <c r="R623" s="413"/>
      <c r="S623" s="413"/>
      <c r="T623" s="413"/>
      <c r="U623" s="413"/>
      <c r="V623" s="413"/>
      <c r="W623" s="413"/>
      <c r="X623" s="413"/>
      <c r="Y623" s="413"/>
      <c r="Z623" s="482">
        <f t="shared" si="82"/>
        <v>39</v>
      </c>
      <c r="AA623" s="413"/>
      <c r="AB623" s="413"/>
      <c r="AC623" s="413"/>
      <c r="AD623" s="413"/>
      <c r="AE623" s="413"/>
      <c r="AF623" s="413"/>
      <c r="AG623" s="413"/>
      <c r="AH623" s="413"/>
      <c r="AI623" s="413"/>
      <c r="AJ623" s="413"/>
      <c r="AK623" s="441" t="b">
        <v>0</v>
      </c>
      <c r="AL623" s="441" t="b">
        <v>0</v>
      </c>
      <c r="AM623" s="46" t="b">
        <v>0</v>
      </c>
      <c r="AN623" s="464"/>
    </row>
    <row r="624">
      <c r="A624" s="455"/>
      <c r="B624" s="56">
        <v>3.9462699E7</v>
      </c>
      <c r="C624" s="432"/>
      <c r="D624" s="456" t="s">
        <v>6385</v>
      </c>
      <c r="E624" s="469" t="s">
        <v>6386</v>
      </c>
      <c r="F624" s="435">
        <v>35296.0</v>
      </c>
      <c r="G624" s="491" t="s">
        <v>391</v>
      </c>
      <c r="H624" s="57" t="s">
        <v>6387</v>
      </c>
      <c r="I624" s="57">
        <v>1.168746941E9</v>
      </c>
      <c r="J624" s="413"/>
      <c r="K624" s="57" t="s">
        <v>6388</v>
      </c>
      <c r="L624" s="413"/>
      <c r="M624" s="413"/>
      <c r="P624" s="413"/>
      <c r="Q624" s="57">
        <v>4.343745E7</v>
      </c>
      <c r="R624" s="413"/>
      <c r="S624" s="469"/>
      <c r="T624" s="469"/>
      <c r="U624" s="469"/>
      <c r="V624" s="469"/>
      <c r="W624" s="469"/>
      <c r="X624" s="469"/>
      <c r="Y624" s="469"/>
      <c r="Z624" s="482">
        <f t="shared" si="82"/>
        <v>27</v>
      </c>
      <c r="AA624" s="469"/>
      <c r="AB624" s="469"/>
      <c r="AC624" s="469"/>
      <c r="AD624" s="469"/>
      <c r="AE624" s="469"/>
      <c r="AF624" s="469"/>
      <c r="AG624" s="469"/>
      <c r="AH624" s="469"/>
      <c r="AI624" s="469"/>
      <c r="AJ624" s="469"/>
      <c r="AK624" s="441" t="b">
        <v>0</v>
      </c>
      <c r="AL624" s="441" t="b">
        <v>0</v>
      </c>
      <c r="AM624" s="46" t="b">
        <v>0</v>
      </c>
      <c r="AN624" s="464"/>
    </row>
    <row r="625">
      <c r="A625" s="508"/>
      <c r="B625" s="64">
        <v>3.6400283E7</v>
      </c>
      <c r="C625" s="456"/>
      <c r="D625" s="456" t="s">
        <v>6389</v>
      </c>
      <c r="E625" s="502" t="s">
        <v>6390</v>
      </c>
      <c r="F625" s="435">
        <v>33455.0</v>
      </c>
      <c r="G625" s="491" t="s">
        <v>391</v>
      </c>
      <c r="H625" s="510" t="s">
        <v>6391</v>
      </c>
      <c r="I625" s="510" t="s">
        <v>6392</v>
      </c>
      <c r="J625" s="413"/>
      <c r="K625" s="510" t="s">
        <v>6393</v>
      </c>
      <c r="L625" s="413"/>
      <c r="M625" s="413"/>
      <c r="P625" s="413"/>
      <c r="Q625" s="510" t="s">
        <v>6394</v>
      </c>
      <c r="R625" s="413"/>
      <c r="S625" s="413"/>
      <c r="T625" s="469"/>
      <c r="U625" s="469"/>
      <c r="V625" s="469"/>
      <c r="W625" s="469"/>
      <c r="X625" s="469"/>
      <c r="Y625" s="469"/>
      <c r="Z625" s="482">
        <f t="shared" si="82"/>
        <v>32</v>
      </c>
      <c r="AA625" s="469"/>
      <c r="AB625" s="469"/>
      <c r="AC625" s="469"/>
      <c r="AD625" s="469"/>
      <c r="AE625" s="469"/>
      <c r="AF625" s="469"/>
      <c r="AG625" s="469"/>
      <c r="AH625" s="469"/>
      <c r="AI625" s="469"/>
      <c r="AJ625" s="469"/>
      <c r="AK625" s="441" t="b">
        <v>0</v>
      </c>
      <c r="AL625" s="441" t="b">
        <v>0</v>
      </c>
      <c r="AM625" s="46" t="b">
        <v>0</v>
      </c>
      <c r="AN625" s="469"/>
    </row>
    <row r="626">
      <c r="A626" s="455"/>
      <c r="B626" s="56">
        <v>3.935328E7</v>
      </c>
      <c r="C626" s="456"/>
      <c r="D626" s="456" t="s">
        <v>6395</v>
      </c>
      <c r="E626" s="469" t="s">
        <v>6396</v>
      </c>
      <c r="F626" s="503">
        <v>34995.0</v>
      </c>
      <c r="G626" s="491" t="s">
        <v>391</v>
      </c>
      <c r="H626" s="57" t="s">
        <v>6397</v>
      </c>
      <c r="I626" s="57">
        <v>2.966472276E9</v>
      </c>
      <c r="J626" s="413"/>
      <c r="K626" s="57" t="s">
        <v>6398</v>
      </c>
      <c r="L626" s="413"/>
      <c r="M626" s="413"/>
      <c r="P626" s="413"/>
      <c r="Q626" s="57" t="s">
        <v>6399</v>
      </c>
      <c r="R626" s="413"/>
      <c r="S626" s="413"/>
      <c r="T626" s="413"/>
      <c r="U626" s="413"/>
      <c r="V626" s="413"/>
      <c r="W626" s="413"/>
      <c r="X626" s="413"/>
      <c r="Y626" s="413"/>
      <c r="Z626" s="482">
        <f t="shared" si="82"/>
        <v>27</v>
      </c>
      <c r="AA626" s="413"/>
      <c r="AB626" s="413"/>
      <c r="AC626" s="413"/>
      <c r="AD626" s="413"/>
      <c r="AE626" s="413"/>
      <c r="AF626" s="413"/>
      <c r="AG626" s="413"/>
      <c r="AH626" s="413"/>
      <c r="AI626" s="413"/>
      <c r="AJ626" s="413"/>
      <c r="AK626" s="441" t="b">
        <v>0</v>
      </c>
      <c r="AL626" s="441" t="b">
        <v>0</v>
      </c>
      <c r="AM626" s="46" t="b">
        <v>0</v>
      </c>
      <c r="AN626" s="464"/>
    </row>
    <row r="627">
      <c r="A627" s="455"/>
      <c r="B627" s="56">
        <v>1.002695896E9</v>
      </c>
      <c r="C627" s="456"/>
      <c r="D627" s="456" t="s">
        <v>6400</v>
      </c>
      <c r="E627" s="469" t="s">
        <v>6401</v>
      </c>
      <c r="F627" s="435">
        <v>34759.0</v>
      </c>
      <c r="G627" s="112" t="s">
        <v>6214</v>
      </c>
      <c r="H627" s="57" t="s">
        <v>6402</v>
      </c>
      <c r="I627" s="57">
        <v>1.123865501E9</v>
      </c>
      <c r="J627" s="413"/>
      <c r="K627" s="57" t="s">
        <v>5781</v>
      </c>
      <c r="L627" s="413"/>
      <c r="M627" s="413"/>
      <c r="P627" s="413"/>
      <c r="Q627" s="57" t="s">
        <v>6403</v>
      </c>
      <c r="R627" s="413"/>
      <c r="S627" s="413"/>
      <c r="T627" s="413"/>
      <c r="U627" s="413"/>
      <c r="V627" s="413"/>
      <c r="W627" s="413"/>
      <c r="X627" s="413"/>
      <c r="Y627" s="413"/>
      <c r="Z627" s="482">
        <f t="shared" si="82"/>
        <v>28</v>
      </c>
      <c r="AA627" s="413"/>
      <c r="AB627" s="413"/>
      <c r="AC627" s="413"/>
      <c r="AD627" s="413"/>
      <c r="AE627" s="413"/>
      <c r="AF627" s="413"/>
      <c r="AG627" s="413"/>
      <c r="AH627" s="413"/>
      <c r="AI627" s="413"/>
      <c r="AJ627" s="413"/>
      <c r="AK627" s="441" t="b">
        <v>0</v>
      </c>
      <c r="AL627" s="441" t="b">
        <v>0</v>
      </c>
      <c r="AM627" s="46" t="b">
        <v>0</v>
      </c>
      <c r="AN627" s="464"/>
    </row>
    <row r="628">
      <c r="A628" s="455"/>
      <c r="B628" s="56">
        <v>4.0904276E7</v>
      </c>
      <c r="C628" s="456"/>
      <c r="D628" s="456" t="s">
        <v>6404</v>
      </c>
      <c r="E628" s="502" t="s">
        <v>6405</v>
      </c>
      <c r="F628" s="435">
        <v>35810.0</v>
      </c>
      <c r="G628" s="491" t="s">
        <v>391</v>
      </c>
      <c r="H628" s="57" t="s">
        <v>6406</v>
      </c>
      <c r="I628" s="57">
        <v>1.549489163E9</v>
      </c>
      <c r="J628" s="413"/>
      <c r="K628" s="57" t="s">
        <v>2092</v>
      </c>
      <c r="L628" s="413"/>
      <c r="M628" s="413"/>
      <c r="P628" s="413"/>
      <c r="Q628" s="57">
        <v>4.8627847E7</v>
      </c>
      <c r="R628" s="413"/>
      <c r="S628" s="413"/>
      <c r="T628" s="413"/>
      <c r="U628" s="413"/>
      <c r="V628" s="413"/>
      <c r="W628" s="413"/>
      <c r="X628" s="413"/>
      <c r="Y628" s="413"/>
      <c r="Z628" s="482">
        <f t="shared" si="82"/>
        <v>25</v>
      </c>
      <c r="AA628" s="413"/>
      <c r="AB628" s="413"/>
      <c r="AC628" s="413"/>
      <c r="AD628" s="413"/>
      <c r="AE628" s="413"/>
      <c r="AF628" s="413"/>
      <c r="AG628" s="413"/>
      <c r="AH628" s="413"/>
      <c r="AI628" s="413"/>
      <c r="AJ628" s="413"/>
      <c r="AK628" s="441" t="b">
        <v>0</v>
      </c>
      <c r="AL628" s="441" t="b">
        <v>0</v>
      </c>
      <c r="AM628" s="46" t="b">
        <v>0</v>
      </c>
      <c r="AN628" s="464"/>
    </row>
    <row r="629">
      <c r="A629" s="455"/>
      <c r="B629" s="56">
        <v>3.049291E7</v>
      </c>
      <c r="C629" s="456"/>
      <c r="D629" s="456" t="s">
        <v>6407</v>
      </c>
      <c r="E629" s="424" t="s">
        <v>6408</v>
      </c>
      <c r="F629" s="503">
        <v>30600.0</v>
      </c>
      <c r="G629" s="491" t="s">
        <v>391</v>
      </c>
      <c r="H629" s="57" t="s">
        <v>6409</v>
      </c>
      <c r="I629" s="57">
        <v>1.122404336E9</v>
      </c>
      <c r="J629" s="413"/>
      <c r="K629" s="57" t="s">
        <v>6410</v>
      </c>
      <c r="L629" s="413"/>
      <c r="M629" s="413"/>
      <c r="P629" s="413"/>
      <c r="Q629" s="57">
        <v>4.7293919E7</v>
      </c>
      <c r="R629" s="413"/>
      <c r="S629" s="413"/>
      <c r="T629" s="413"/>
      <c r="U629" s="413"/>
      <c r="V629" s="413"/>
      <c r="W629" s="413"/>
      <c r="X629" s="413"/>
      <c r="Y629" s="413"/>
      <c r="Z629" s="482">
        <f t="shared" si="82"/>
        <v>40</v>
      </c>
      <c r="AA629" s="413"/>
      <c r="AB629" s="413"/>
      <c r="AC629" s="413"/>
      <c r="AD629" s="413"/>
      <c r="AE629" s="413"/>
      <c r="AF629" s="413"/>
      <c r="AG629" s="413"/>
      <c r="AH629" s="413"/>
      <c r="AI629" s="413"/>
      <c r="AJ629" s="413"/>
      <c r="AK629" s="441" t="b">
        <v>0</v>
      </c>
      <c r="AL629" s="441" t="b">
        <v>0</v>
      </c>
      <c r="AM629" s="46" t="b">
        <v>0</v>
      </c>
      <c r="AN629" s="464"/>
    </row>
    <row r="630">
      <c r="A630" s="88"/>
      <c r="B630" s="59"/>
      <c r="C630" s="456"/>
      <c r="D630" s="432" t="s">
        <v>6411</v>
      </c>
      <c r="E630" s="434" t="s">
        <v>6412</v>
      </c>
      <c r="F630" s="435"/>
      <c r="G630" s="52"/>
      <c r="H630" s="413"/>
      <c r="I630" s="413">
        <v>1.159228235E9</v>
      </c>
      <c r="J630" s="413"/>
      <c r="K630" s="413"/>
      <c r="L630" s="413"/>
      <c r="M630" s="413"/>
      <c r="P630" s="413"/>
      <c r="Q630" s="413"/>
      <c r="R630" s="413"/>
      <c r="S630" s="413"/>
      <c r="T630" s="413"/>
      <c r="U630" s="413"/>
      <c r="V630" s="413"/>
      <c r="W630" s="413"/>
      <c r="X630" s="413"/>
      <c r="Y630" s="413"/>
      <c r="Z630" s="473"/>
      <c r="AA630" s="413"/>
      <c r="AB630" s="413"/>
      <c r="AC630" s="413"/>
      <c r="AD630" s="413"/>
      <c r="AE630" s="413"/>
      <c r="AF630" s="413"/>
      <c r="AG630" s="413"/>
      <c r="AH630" s="413"/>
      <c r="AI630" s="413"/>
      <c r="AJ630" s="413"/>
      <c r="AK630" s="441" t="b">
        <v>0</v>
      </c>
      <c r="AL630" s="441" t="b">
        <v>0</v>
      </c>
      <c r="AM630" s="46" t="b">
        <v>0</v>
      </c>
      <c r="AN630" s="464"/>
    </row>
    <row r="631">
      <c r="A631" s="88"/>
      <c r="B631" s="59">
        <v>3.8357928E7</v>
      </c>
      <c r="C631" s="456"/>
      <c r="D631" s="432" t="s">
        <v>6413</v>
      </c>
      <c r="E631" s="434" t="s">
        <v>6414</v>
      </c>
      <c r="F631" s="435">
        <v>34495.0</v>
      </c>
      <c r="G631" s="52" t="s">
        <v>391</v>
      </c>
      <c r="H631" s="413" t="s">
        <v>6415</v>
      </c>
      <c r="I631" s="413">
        <v>1.13170598E9</v>
      </c>
      <c r="J631" s="413"/>
      <c r="K631" s="413" t="s">
        <v>6416</v>
      </c>
      <c r="L631" s="413"/>
      <c r="M631" s="413"/>
      <c r="P631" s="413"/>
      <c r="Q631" s="413"/>
      <c r="R631" s="413"/>
      <c r="S631" s="413"/>
      <c r="T631" s="413"/>
      <c r="U631" s="413"/>
      <c r="V631" s="413"/>
      <c r="W631" s="413"/>
      <c r="X631" s="413"/>
      <c r="Y631" s="413"/>
      <c r="Z631" s="473">
        <f t="shared" ref="Z631:Z633" si="83">DATEDIF(F631,TODAY(),"Y")</f>
        <v>29</v>
      </c>
      <c r="AA631" s="413"/>
      <c r="AB631" s="413"/>
      <c r="AC631" s="413"/>
      <c r="AD631" s="413"/>
      <c r="AE631" s="413"/>
      <c r="AF631" s="413"/>
      <c r="AG631" s="413"/>
      <c r="AH631" s="413"/>
      <c r="AI631" s="413"/>
      <c r="AJ631" s="413"/>
      <c r="AK631" s="441" t="b">
        <v>0</v>
      </c>
      <c r="AL631" s="441" t="b">
        <v>0</v>
      </c>
      <c r="AM631" s="46" t="b">
        <v>0</v>
      </c>
      <c r="AN631" s="464"/>
    </row>
    <row r="632">
      <c r="A632" s="455"/>
      <c r="B632" s="56">
        <v>4.3385038E7</v>
      </c>
      <c r="C632" s="456"/>
      <c r="D632" s="456" t="s">
        <v>5672</v>
      </c>
      <c r="E632" s="469" t="s">
        <v>5673</v>
      </c>
      <c r="F632" s="435">
        <v>36899.0</v>
      </c>
      <c r="G632" s="52" t="s">
        <v>391</v>
      </c>
      <c r="H632" s="57" t="s">
        <v>5674</v>
      </c>
      <c r="I632" s="57">
        <v>1.168873628E9</v>
      </c>
      <c r="J632" s="413"/>
      <c r="K632" s="57" t="s">
        <v>5675</v>
      </c>
      <c r="L632" s="413"/>
      <c r="M632" s="413"/>
      <c r="P632" s="413"/>
      <c r="Q632" s="57">
        <v>1.140979739E9</v>
      </c>
      <c r="R632" s="413"/>
      <c r="S632" s="413"/>
      <c r="T632" s="413"/>
      <c r="U632" s="413"/>
      <c r="V632" s="413"/>
      <c r="W632" s="413"/>
      <c r="X632" s="413"/>
      <c r="Y632" s="413"/>
      <c r="Z632" s="482">
        <f t="shared" si="83"/>
        <v>22</v>
      </c>
      <c r="AA632" s="413"/>
      <c r="AB632" s="413"/>
      <c r="AC632" s="413"/>
      <c r="AD632" s="413"/>
      <c r="AE632" s="413"/>
      <c r="AF632" s="413"/>
      <c r="AG632" s="413"/>
      <c r="AH632" s="413"/>
      <c r="AI632" s="413"/>
      <c r="AJ632" s="413"/>
      <c r="AK632" s="441" t="b">
        <v>0</v>
      </c>
      <c r="AL632" s="441" t="b">
        <v>0</v>
      </c>
      <c r="AM632" s="46" t="b">
        <v>0</v>
      </c>
      <c r="AN632" s="464"/>
    </row>
    <row r="633">
      <c r="A633" s="88"/>
      <c r="B633" s="59">
        <v>4.2659916E7</v>
      </c>
      <c r="C633" s="456"/>
      <c r="D633" s="456" t="s">
        <v>6417</v>
      </c>
      <c r="E633" s="472" t="s">
        <v>6418</v>
      </c>
      <c r="F633" s="435">
        <v>36826.0</v>
      </c>
      <c r="G633" s="52" t="s">
        <v>391</v>
      </c>
      <c r="H633" s="403" t="s">
        <v>6419</v>
      </c>
      <c r="I633" s="413">
        <v>1.169168204E9</v>
      </c>
      <c r="J633" s="403"/>
      <c r="K633" s="413" t="s">
        <v>5819</v>
      </c>
      <c r="L633" s="413"/>
      <c r="M633" s="413"/>
      <c r="P633" s="403"/>
      <c r="Q633" s="413"/>
      <c r="R633" s="413"/>
      <c r="S633" s="413"/>
      <c r="T633" s="469"/>
      <c r="U633" s="469"/>
      <c r="V633" s="469"/>
      <c r="W633" s="469"/>
      <c r="X633" s="469"/>
      <c r="Y633" s="469"/>
      <c r="Z633" s="468">
        <f t="shared" si="83"/>
        <v>22</v>
      </c>
      <c r="AA633" s="469"/>
      <c r="AB633" s="403"/>
      <c r="AC633" s="469"/>
      <c r="AD633" s="469"/>
      <c r="AE633" s="469"/>
      <c r="AF633" s="469"/>
      <c r="AG633" s="469"/>
      <c r="AH633" s="469"/>
      <c r="AI633" s="469"/>
      <c r="AJ633" s="469"/>
      <c r="AK633" s="441" t="b">
        <v>0</v>
      </c>
      <c r="AL633" s="441" t="b">
        <v>0</v>
      </c>
      <c r="AM633" s="46" t="b">
        <v>0</v>
      </c>
      <c r="AN633" s="464"/>
    </row>
    <row r="634">
      <c r="A634" s="88"/>
      <c r="B634" s="59">
        <v>4.0127529E7</v>
      </c>
      <c r="C634" s="432"/>
      <c r="D634" s="456" t="s">
        <v>6420</v>
      </c>
      <c r="E634" s="434" t="s">
        <v>6421</v>
      </c>
      <c r="F634" s="466">
        <v>35378.0</v>
      </c>
      <c r="G634" s="52" t="s">
        <v>391</v>
      </c>
      <c r="H634" s="413" t="s">
        <v>6422</v>
      </c>
      <c r="I634" s="413">
        <v>1.569612468E9</v>
      </c>
      <c r="J634" s="413"/>
      <c r="K634" s="413" t="s">
        <v>6423</v>
      </c>
      <c r="L634" s="413"/>
      <c r="M634" s="413"/>
      <c r="P634" s="413"/>
      <c r="Q634" s="413"/>
      <c r="R634" s="413"/>
      <c r="S634" s="413"/>
      <c r="T634" s="413"/>
      <c r="U634" s="469"/>
      <c r="V634" s="469"/>
      <c r="W634" s="469"/>
      <c r="X634" s="469"/>
      <c r="Y634" s="469"/>
      <c r="Z634" s="473">
        <v>23.0</v>
      </c>
      <c r="AA634" s="469"/>
      <c r="AB634" s="469"/>
      <c r="AC634" s="413"/>
      <c r="AD634" s="413"/>
      <c r="AE634" s="469"/>
      <c r="AF634" s="469"/>
      <c r="AG634" s="469"/>
      <c r="AH634" s="469"/>
      <c r="AI634" s="469"/>
      <c r="AJ634" s="469"/>
      <c r="AK634" s="441" t="b">
        <v>0</v>
      </c>
      <c r="AL634" s="441" t="b">
        <v>0</v>
      </c>
      <c r="AM634" s="46" t="b">
        <v>0</v>
      </c>
      <c r="AN634" s="464"/>
    </row>
    <row r="635">
      <c r="A635" s="88"/>
      <c r="B635" s="59">
        <v>4.1466326E7</v>
      </c>
      <c r="C635" s="432"/>
      <c r="D635" s="456" t="s">
        <v>6424</v>
      </c>
      <c r="E635" s="469" t="s">
        <v>6425</v>
      </c>
      <c r="F635" s="435">
        <v>36160.0</v>
      </c>
      <c r="G635" s="52" t="s">
        <v>391</v>
      </c>
      <c r="H635" s="413" t="s">
        <v>6426</v>
      </c>
      <c r="I635" s="413" t="s">
        <v>6427</v>
      </c>
      <c r="J635" s="413"/>
      <c r="K635" s="413" t="s">
        <v>6428</v>
      </c>
      <c r="L635" s="413"/>
      <c r="M635" s="413"/>
      <c r="P635" s="413"/>
      <c r="Q635" s="413"/>
      <c r="R635" s="413"/>
      <c r="S635" s="413"/>
      <c r="T635" s="413"/>
      <c r="U635" s="413"/>
      <c r="V635" s="413"/>
      <c r="W635" s="413"/>
      <c r="X635" s="413"/>
      <c r="Y635" s="413"/>
      <c r="Z635" s="473">
        <f>DATEDIF(F635,TODAY(),"Y")</f>
        <v>24</v>
      </c>
      <c r="AA635" s="413"/>
      <c r="AB635" s="413"/>
      <c r="AC635" s="413"/>
      <c r="AD635" s="413"/>
      <c r="AE635" s="413"/>
      <c r="AF635" s="413"/>
      <c r="AG635" s="413"/>
      <c r="AH635" s="413"/>
      <c r="AI635" s="413"/>
      <c r="AJ635" s="413"/>
      <c r="AK635" s="441" t="b">
        <v>0</v>
      </c>
      <c r="AL635" s="441" t="b">
        <v>0</v>
      </c>
      <c r="AM635" s="46" t="b">
        <v>0</v>
      </c>
      <c r="AN635" s="464"/>
    </row>
    <row r="636">
      <c r="A636" s="88"/>
      <c r="B636" s="59"/>
      <c r="C636" s="456"/>
      <c r="D636" s="432" t="s">
        <v>6429</v>
      </c>
      <c r="E636" s="434" t="s">
        <v>6430</v>
      </c>
      <c r="F636" s="435"/>
      <c r="G636" s="52"/>
      <c r="H636" s="413"/>
      <c r="I636" s="413" t="s">
        <v>6431</v>
      </c>
      <c r="J636" s="413"/>
      <c r="K636" s="413" t="s">
        <v>6167</v>
      </c>
      <c r="L636" s="413"/>
      <c r="M636" s="413"/>
      <c r="P636" s="413"/>
      <c r="Q636" s="413"/>
      <c r="R636" s="413"/>
      <c r="S636" s="413"/>
      <c r="T636" s="413"/>
      <c r="U636" s="413"/>
      <c r="V636" s="413"/>
      <c r="W636" s="413"/>
      <c r="X636" s="413"/>
      <c r="Y636" s="413"/>
      <c r="Z636" s="473"/>
      <c r="AA636" s="413"/>
      <c r="AB636" s="413"/>
      <c r="AC636" s="413"/>
      <c r="AD636" s="413"/>
      <c r="AE636" s="413"/>
      <c r="AF636" s="413"/>
      <c r="AG636" s="413"/>
      <c r="AH636" s="413"/>
      <c r="AI636" s="413"/>
      <c r="AJ636" s="413"/>
      <c r="AK636" s="441" t="b">
        <v>0</v>
      </c>
      <c r="AL636" s="441" t="b">
        <v>0</v>
      </c>
      <c r="AM636" s="46" t="b">
        <v>0</v>
      </c>
      <c r="AN636" s="464"/>
    </row>
    <row r="637">
      <c r="A637" s="88"/>
      <c r="B637" s="59">
        <v>3.8292843E7</v>
      </c>
      <c r="C637" s="456"/>
      <c r="D637" s="432" t="s">
        <v>6432</v>
      </c>
      <c r="E637" s="434" t="s">
        <v>6433</v>
      </c>
      <c r="F637" s="483">
        <v>34464.0</v>
      </c>
      <c r="G637" s="52"/>
      <c r="H637" s="413" t="s">
        <v>6434</v>
      </c>
      <c r="I637" s="413">
        <v>1.531149167E9</v>
      </c>
      <c r="J637" s="413"/>
      <c r="K637" s="413" t="s">
        <v>6167</v>
      </c>
      <c r="L637" s="413"/>
      <c r="M637" s="413"/>
      <c r="P637" s="413"/>
      <c r="Q637" s="413"/>
      <c r="R637" s="413"/>
      <c r="S637" s="413"/>
      <c r="T637" s="413"/>
      <c r="U637" s="413"/>
      <c r="V637" s="413"/>
      <c r="W637" s="413"/>
      <c r="X637" s="413"/>
      <c r="Y637" s="413"/>
      <c r="Z637" s="473">
        <f t="shared" ref="Z637:Z638" si="84">DATEDIF(F637,TODAY(),"Y")</f>
        <v>29</v>
      </c>
      <c r="AA637" s="413"/>
      <c r="AB637" s="413"/>
      <c r="AC637" s="413"/>
      <c r="AD637" s="413"/>
      <c r="AE637" s="413"/>
      <c r="AF637" s="413"/>
      <c r="AG637" s="413"/>
      <c r="AH637" s="413"/>
      <c r="AI637" s="413"/>
      <c r="AJ637" s="413"/>
      <c r="AK637" s="441" t="b">
        <v>0</v>
      </c>
      <c r="AL637" s="441" t="b">
        <v>0</v>
      </c>
      <c r="AM637" s="46" t="b">
        <v>0</v>
      </c>
      <c r="AN637" s="464"/>
    </row>
    <row r="638">
      <c r="A638" s="88"/>
      <c r="B638" s="59">
        <v>4.3872452E7</v>
      </c>
      <c r="C638" s="456"/>
      <c r="D638" s="456" t="s">
        <v>6435</v>
      </c>
      <c r="E638" s="413" t="s">
        <v>6436</v>
      </c>
      <c r="F638" s="435">
        <v>37249.0</v>
      </c>
      <c r="G638" s="52" t="s">
        <v>391</v>
      </c>
      <c r="H638" s="413" t="s">
        <v>6437</v>
      </c>
      <c r="I638" s="413">
        <v>1.133546041E9</v>
      </c>
      <c r="J638" s="413"/>
      <c r="K638" s="413" t="s">
        <v>6438</v>
      </c>
      <c r="L638" s="413"/>
      <c r="M638" s="413"/>
      <c r="P638" s="413"/>
      <c r="Q638" s="413"/>
      <c r="R638" s="413"/>
      <c r="S638" s="413"/>
      <c r="T638" s="413"/>
      <c r="U638" s="413"/>
      <c r="V638" s="413"/>
      <c r="W638" s="413"/>
      <c r="X638" s="413"/>
      <c r="Y638" s="413"/>
      <c r="Z638" s="473">
        <f t="shared" si="84"/>
        <v>21</v>
      </c>
      <c r="AA638" s="413"/>
      <c r="AB638" s="413"/>
      <c r="AC638" s="413"/>
      <c r="AD638" s="413"/>
      <c r="AE638" s="413"/>
      <c r="AF638" s="413"/>
      <c r="AG638" s="413"/>
      <c r="AH638" s="413"/>
      <c r="AI638" s="413"/>
      <c r="AJ638" s="413"/>
      <c r="AK638" s="441" t="b">
        <v>0</v>
      </c>
      <c r="AL638" s="441" t="b">
        <v>0</v>
      </c>
      <c r="AM638" s="46" t="b">
        <v>0</v>
      </c>
      <c r="AN638" s="464"/>
    </row>
    <row r="639">
      <c r="A639" s="455"/>
      <c r="B639" s="56" t="s">
        <v>569</v>
      </c>
      <c r="C639" s="432"/>
      <c r="D639" s="456" t="s">
        <v>6439</v>
      </c>
      <c r="E639" s="469" t="s">
        <v>6440</v>
      </c>
      <c r="F639" s="491"/>
      <c r="G639" s="112" t="s">
        <v>3864</v>
      </c>
      <c r="H639" s="57" t="s">
        <v>6441</v>
      </c>
      <c r="I639" s="57" t="s">
        <v>6442</v>
      </c>
      <c r="J639" s="413"/>
      <c r="K639" s="57" t="s">
        <v>6443</v>
      </c>
      <c r="L639" s="413"/>
      <c r="M639" s="413"/>
      <c r="P639" s="413"/>
      <c r="Q639" s="57"/>
      <c r="R639" s="413"/>
      <c r="S639" s="413"/>
      <c r="T639" s="413"/>
      <c r="U639" s="413"/>
      <c r="V639" s="413"/>
      <c r="W639" s="413"/>
      <c r="X639" s="413"/>
      <c r="Y639" s="413"/>
      <c r="Z639" s="482"/>
      <c r="AA639" s="413"/>
      <c r="AB639" s="413"/>
      <c r="AC639" s="413"/>
      <c r="AD639" s="413"/>
      <c r="AE639" s="413"/>
      <c r="AF639" s="413"/>
      <c r="AG639" s="413"/>
      <c r="AH639" s="413"/>
      <c r="AI639" s="413"/>
      <c r="AJ639" s="413"/>
      <c r="AK639" s="441" t="b">
        <v>0</v>
      </c>
      <c r="AL639" s="441" t="b">
        <v>0</v>
      </c>
      <c r="AM639" s="46" t="b">
        <v>0</v>
      </c>
      <c r="AN639" s="464"/>
    </row>
    <row r="640">
      <c r="A640" s="455"/>
      <c r="B640" s="56">
        <v>3.6825573E7</v>
      </c>
      <c r="C640" s="432"/>
      <c r="D640" s="456" t="s">
        <v>6444</v>
      </c>
      <c r="E640" s="469" t="s">
        <v>6445</v>
      </c>
      <c r="F640" s="435">
        <v>33682.0</v>
      </c>
      <c r="G640" s="52" t="s">
        <v>391</v>
      </c>
      <c r="H640" s="57" t="s">
        <v>6446</v>
      </c>
      <c r="I640" s="57">
        <v>1.567430121E9</v>
      </c>
      <c r="J640" s="413"/>
      <c r="K640" s="57" t="s">
        <v>6447</v>
      </c>
      <c r="L640" s="413"/>
      <c r="M640" s="413"/>
      <c r="P640" s="413"/>
      <c r="Q640" s="57" t="s">
        <v>6448</v>
      </c>
      <c r="R640" s="413"/>
      <c r="S640" s="413"/>
      <c r="T640" s="413"/>
      <c r="U640" s="413"/>
      <c r="V640" s="413"/>
      <c r="W640" s="413"/>
      <c r="X640" s="413"/>
      <c r="Y640" s="413"/>
      <c r="Z640" s="482">
        <f t="shared" ref="Z640:Z642" si="85">DATEDIF(F640,TODAY(),"Y")</f>
        <v>31</v>
      </c>
      <c r="AA640" s="413"/>
      <c r="AB640" s="413"/>
      <c r="AC640" s="413"/>
      <c r="AD640" s="413"/>
      <c r="AE640" s="413"/>
      <c r="AF640" s="413"/>
      <c r="AG640" s="413"/>
      <c r="AH640" s="413"/>
      <c r="AI640" s="413"/>
      <c r="AJ640" s="413"/>
      <c r="AK640" s="441" t="b">
        <v>0</v>
      </c>
      <c r="AL640" s="441" t="b">
        <v>0</v>
      </c>
      <c r="AM640" s="46" t="b">
        <v>0</v>
      </c>
      <c r="AN640" s="464"/>
    </row>
    <row r="641">
      <c r="A641" s="88"/>
      <c r="B641" s="59">
        <v>4.182486E7</v>
      </c>
      <c r="C641" s="456"/>
      <c r="D641" s="456" t="s">
        <v>6449</v>
      </c>
      <c r="E641" s="469" t="s">
        <v>6450</v>
      </c>
      <c r="F641" s="435">
        <v>36248.0</v>
      </c>
      <c r="G641" s="52" t="s">
        <v>391</v>
      </c>
      <c r="H641" s="413" t="s">
        <v>6451</v>
      </c>
      <c r="I641" s="413">
        <v>1.5262407E9</v>
      </c>
      <c r="J641" s="413"/>
      <c r="K641" s="413" t="s">
        <v>5819</v>
      </c>
      <c r="L641" s="413"/>
      <c r="M641" s="413"/>
      <c r="P641" s="413"/>
      <c r="Q641" s="413"/>
      <c r="R641" s="413"/>
      <c r="S641" s="413"/>
      <c r="T641" s="413"/>
      <c r="U641" s="413"/>
      <c r="V641" s="413"/>
      <c r="W641" s="413"/>
      <c r="X641" s="413"/>
      <c r="Y641" s="413"/>
      <c r="Z641" s="473">
        <f t="shared" si="85"/>
        <v>24</v>
      </c>
      <c r="AA641" s="413"/>
      <c r="AB641" s="413"/>
      <c r="AC641" s="413"/>
      <c r="AD641" s="413"/>
      <c r="AE641" s="413"/>
      <c r="AF641" s="413"/>
      <c r="AG641" s="413"/>
      <c r="AH641" s="413"/>
      <c r="AI641" s="413"/>
      <c r="AJ641" s="413"/>
      <c r="AK641" s="441" t="b">
        <v>0</v>
      </c>
      <c r="AL641" s="441" t="b">
        <v>0</v>
      </c>
      <c r="AM641" s="46" t="b">
        <v>0</v>
      </c>
      <c r="AN641" s="464"/>
    </row>
    <row r="642">
      <c r="A642" s="88"/>
      <c r="B642" s="59">
        <v>4.3534267E7</v>
      </c>
      <c r="C642" s="456"/>
      <c r="D642" s="456" t="s">
        <v>6452</v>
      </c>
      <c r="E642" s="469" t="s">
        <v>6453</v>
      </c>
      <c r="F642" s="435">
        <v>37069.0</v>
      </c>
      <c r="G642" s="52"/>
      <c r="H642" s="413" t="s">
        <v>6454</v>
      </c>
      <c r="I642" s="413">
        <v>1.121615167E9</v>
      </c>
      <c r="J642" s="413"/>
      <c r="K642" s="413" t="s">
        <v>2092</v>
      </c>
      <c r="L642" s="413"/>
      <c r="M642" s="413"/>
      <c r="P642" s="413"/>
      <c r="Q642" s="413"/>
      <c r="R642" s="413"/>
      <c r="S642" s="413"/>
      <c r="T642" s="413"/>
      <c r="U642" s="413"/>
      <c r="V642" s="413"/>
      <c r="W642" s="413"/>
      <c r="X642" s="413"/>
      <c r="Y642" s="413"/>
      <c r="Z642" s="473">
        <f t="shared" si="85"/>
        <v>22</v>
      </c>
      <c r="AA642" s="413"/>
      <c r="AB642" s="413"/>
      <c r="AC642" s="413"/>
      <c r="AD642" s="413"/>
      <c r="AE642" s="413"/>
      <c r="AF642" s="413"/>
      <c r="AG642" s="413"/>
      <c r="AH642" s="413"/>
      <c r="AI642" s="413"/>
      <c r="AJ642" s="413"/>
      <c r="AK642" s="441" t="b">
        <v>0</v>
      </c>
      <c r="AL642" s="441" t="b">
        <v>0</v>
      </c>
      <c r="AM642" s="46" t="b">
        <v>0</v>
      </c>
      <c r="AN642" s="464"/>
    </row>
    <row r="643">
      <c r="A643" s="455"/>
      <c r="B643" s="56">
        <v>5.95225338E8</v>
      </c>
      <c r="C643" s="456"/>
      <c r="D643" s="456" t="s">
        <v>6455</v>
      </c>
      <c r="E643" s="524" t="s">
        <v>6456</v>
      </c>
      <c r="F643" s="523">
        <v>36656.0</v>
      </c>
      <c r="G643" s="491" t="s">
        <v>6139</v>
      </c>
      <c r="H643" s="510" t="s">
        <v>6457</v>
      </c>
      <c r="I643" s="57" t="s">
        <v>6458</v>
      </c>
      <c r="J643" s="413"/>
      <c r="K643" s="57" t="s">
        <v>6459</v>
      </c>
      <c r="L643" s="413"/>
      <c r="M643" s="413"/>
      <c r="P643" s="413"/>
      <c r="Q643" s="57" t="s">
        <v>6460</v>
      </c>
      <c r="R643" s="413"/>
      <c r="S643" s="413"/>
      <c r="T643" s="413"/>
      <c r="U643" s="413"/>
      <c r="V643" s="413"/>
      <c r="W643" s="413"/>
      <c r="X643" s="413"/>
      <c r="Y643" s="413"/>
      <c r="Z643" s="482">
        <f>2020-2000</f>
        <v>20</v>
      </c>
      <c r="AA643" s="413"/>
      <c r="AB643" s="413"/>
      <c r="AC643" s="413"/>
      <c r="AD643" s="413"/>
      <c r="AE643" s="413"/>
      <c r="AF643" s="413"/>
      <c r="AG643" s="413"/>
      <c r="AH643" s="413"/>
      <c r="AI643" s="413"/>
      <c r="AJ643" s="413"/>
      <c r="AK643" s="441" t="b">
        <v>0</v>
      </c>
      <c r="AL643" s="441" t="b">
        <v>0</v>
      </c>
      <c r="AM643" s="46" t="b">
        <v>0</v>
      </c>
      <c r="AN643" s="464"/>
    </row>
    <row r="644">
      <c r="A644" s="455"/>
      <c r="B644" s="56">
        <v>3.0410422E7</v>
      </c>
      <c r="C644" s="456"/>
      <c r="D644" s="456" t="s">
        <v>6461</v>
      </c>
      <c r="E644" s="469" t="s">
        <v>6462</v>
      </c>
      <c r="F644" s="515">
        <v>30532.0</v>
      </c>
      <c r="G644" s="52" t="s">
        <v>391</v>
      </c>
      <c r="H644" s="57" t="s">
        <v>6463</v>
      </c>
      <c r="I644" s="57">
        <v>1.130680408E9</v>
      </c>
      <c r="J644" s="413"/>
      <c r="K644" s="57" t="s">
        <v>6464</v>
      </c>
      <c r="L644" s="413"/>
      <c r="M644" s="413"/>
      <c r="P644" s="413"/>
      <c r="Q644" s="57">
        <v>1.130680408E9</v>
      </c>
      <c r="R644" s="413"/>
      <c r="S644" s="413"/>
      <c r="T644" s="413"/>
      <c r="U644" s="413"/>
      <c r="V644" s="413"/>
      <c r="W644" s="413"/>
      <c r="X644" s="413"/>
      <c r="Y644" s="413"/>
      <c r="Z644" s="482">
        <f t="shared" ref="Z644:Z648" si="86">DATEDIF(F644,TODAY(),"Y")</f>
        <v>40</v>
      </c>
      <c r="AA644" s="413"/>
      <c r="AB644" s="413"/>
      <c r="AC644" s="413"/>
      <c r="AD644" s="413"/>
      <c r="AE644" s="413"/>
      <c r="AF644" s="413"/>
      <c r="AG644" s="413"/>
      <c r="AH644" s="413"/>
      <c r="AI644" s="413"/>
      <c r="AJ644" s="413"/>
      <c r="AK644" s="441" t="b">
        <v>0</v>
      </c>
      <c r="AL644" s="441" t="b">
        <v>0</v>
      </c>
      <c r="AM644" s="46" t="b">
        <v>0</v>
      </c>
      <c r="AN644" s="464"/>
    </row>
    <row r="645">
      <c r="A645" s="88"/>
      <c r="B645" s="59">
        <v>4.2720425E7</v>
      </c>
      <c r="C645" s="456"/>
      <c r="D645" s="456" t="s">
        <v>6465</v>
      </c>
      <c r="E645" s="469" t="s">
        <v>6466</v>
      </c>
      <c r="F645" s="435">
        <v>36716.0</v>
      </c>
      <c r="G645" s="52"/>
      <c r="H645" s="413" t="s">
        <v>6467</v>
      </c>
      <c r="I645" s="413">
        <v>1.538010016E9</v>
      </c>
      <c r="J645" s="413"/>
      <c r="K645" s="413" t="s">
        <v>2092</v>
      </c>
      <c r="L645" s="413"/>
      <c r="M645" s="413"/>
      <c r="P645" s="413"/>
      <c r="Q645" s="413"/>
      <c r="R645" s="413"/>
      <c r="S645" s="413"/>
      <c r="T645" s="413"/>
      <c r="U645" s="413"/>
      <c r="V645" s="413"/>
      <c r="W645" s="413"/>
      <c r="X645" s="413"/>
      <c r="Y645" s="413"/>
      <c r="Z645" s="473">
        <f t="shared" si="86"/>
        <v>23</v>
      </c>
      <c r="AA645" s="413"/>
      <c r="AB645" s="413"/>
      <c r="AC645" s="413"/>
      <c r="AD645" s="413"/>
      <c r="AE645" s="413"/>
      <c r="AF645" s="413"/>
      <c r="AG645" s="413"/>
      <c r="AH645" s="413"/>
      <c r="AI645" s="413"/>
      <c r="AJ645" s="413"/>
      <c r="AK645" s="441" t="b">
        <v>0</v>
      </c>
      <c r="AL645" s="441" t="b">
        <v>0</v>
      </c>
      <c r="AM645" s="46" t="b">
        <v>0</v>
      </c>
      <c r="AN645" s="464"/>
    </row>
    <row r="646">
      <c r="A646" s="88"/>
      <c r="B646" s="59">
        <v>3.2554102E7</v>
      </c>
      <c r="C646" s="456"/>
      <c r="D646" s="456" t="s">
        <v>6468</v>
      </c>
      <c r="E646" s="469" t="s">
        <v>6469</v>
      </c>
      <c r="F646" s="435">
        <v>31638.0</v>
      </c>
      <c r="G646" s="52"/>
      <c r="H646" s="413" t="s">
        <v>6470</v>
      </c>
      <c r="I646" s="413">
        <v>1.161458425E9</v>
      </c>
      <c r="J646" s="413"/>
      <c r="K646" s="413" t="s">
        <v>6471</v>
      </c>
      <c r="L646" s="413"/>
      <c r="M646" s="413"/>
      <c r="P646" s="413"/>
      <c r="Q646" s="413"/>
      <c r="R646" s="413"/>
      <c r="S646" s="413"/>
      <c r="T646" s="413"/>
      <c r="U646" s="413"/>
      <c r="V646" s="413"/>
      <c r="W646" s="413"/>
      <c r="X646" s="413"/>
      <c r="Y646" s="413"/>
      <c r="Z646" s="473">
        <f t="shared" si="86"/>
        <v>37</v>
      </c>
      <c r="AA646" s="413"/>
      <c r="AB646" s="413"/>
      <c r="AC646" s="413"/>
      <c r="AD646" s="413"/>
      <c r="AE646" s="413"/>
      <c r="AF646" s="413"/>
      <c r="AG646" s="413"/>
      <c r="AH646" s="413"/>
      <c r="AI646" s="413"/>
      <c r="AJ646" s="413"/>
      <c r="AK646" s="441" t="b">
        <v>0</v>
      </c>
      <c r="AL646" s="441" t="b">
        <v>0</v>
      </c>
      <c r="AM646" s="46" t="b">
        <v>0</v>
      </c>
      <c r="AN646" s="464"/>
    </row>
    <row r="647">
      <c r="A647" s="455"/>
      <c r="B647" s="56">
        <v>9.5472932E7</v>
      </c>
      <c r="C647" s="456"/>
      <c r="D647" s="456" t="s">
        <v>6472</v>
      </c>
      <c r="E647" s="469" t="s">
        <v>6473</v>
      </c>
      <c r="F647" s="435">
        <v>35142.0</v>
      </c>
      <c r="G647" s="491" t="s">
        <v>2911</v>
      </c>
      <c r="H647" s="57" t="s">
        <v>6474</v>
      </c>
      <c r="I647" s="57">
        <v>1.12281644E9</v>
      </c>
      <c r="J647" s="413"/>
      <c r="K647" s="57" t="s">
        <v>6475</v>
      </c>
      <c r="L647" s="413"/>
      <c r="M647" s="413"/>
      <c r="P647" s="413"/>
      <c r="Q647" s="57" t="s">
        <v>6476</v>
      </c>
      <c r="R647" s="413"/>
      <c r="S647" s="413"/>
      <c r="T647" s="413"/>
      <c r="U647" s="413"/>
      <c r="V647" s="413"/>
      <c r="W647" s="413"/>
      <c r="X647" s="413"/>
      <c r="Y647" s="413"/>
      <c r="Z647" s="482">
        <f t="shared" si="86"/>
        <v>27</v>
      </c>
      <c r="AA647" s="413"/>
      <c r="AB647" s="413"/>
      <c r="AC647" s="413"/>
      <c r="AD647" s="413"/>
      <c r="AE647" s="413"/>
      <c r="AF647" s="413"/>
      <c r="AG647" s="413"/>
      <c r="AH647" s="413"/>
      <c r="AI647" s="413"/>
      <c r="AJ647" s="413"/>
      <c r="AK647" s="441" t="b">
        <v>0</v>
      </c>
      <c r="AL647" s="441" t="b">
        <v>0</v>
      </c>
      <c r="AM647" s="46" t="b">
        <v>0</v>
      </c>
      <c r="AN647" s="464"/>
    </row>
    <row r="648">
      <c r="A648" s="455"/>
      <c r="B648" s="56" t="s">
        <v>579</v>
      </c>
      <c r="C648" s="456"/>
      <c r="D648" s="525" t="s">
        <v>6477</v>
      </c>
      <c r="E648" s="511" t="s">
        <v>6478</v>
      </c>
      <c r="F648" s="435">
        <v>36322.0</v>
      </c>
      <c r="G648" s="491" t="s">
        <v>6139</v>
      </c>
      <c r="H648" s="57" t="s">
        <v>6479</v>
      </c>
      <c r="I648" s="57">
        <v>1.136944092E9</v>
      </c>
      <c r="J648" s="413"/>
      <c r="K648" s="57" t="s">
        <v>6480</v>
      </c>
      <c r="L648" s="413"/>
      <c r="M648" s="413"/>
      <c r="P648" s="413"/>
      <c r="Q648" s="57"/>
      <c r="R648" s="413"/>
      <c r="S648" s="469"/>
      <c r="T648" s="469"/>
      <c r="U648" s="469"/>
      <c r="V648" s="469"/>
      <c r="W648" s="469"/>
      <c r="X648" s="469"/>
      <c r="Y648" s="469"/>
      <c r="Z648" s="495">
        <f t="shared" si="86"/>
        <v>24</v>
      </c>
      <c r="AA648" s="469"/>
      <c r="AB648" s="469"/>
      <c r="AC648" s="469"/>
      <c r="AD648" s="469"/>
      <c r="AE648" s="469"/>
      <c r="AF648" s="469"/>
      <c r="AG648" s="469"/>
      <c r="AH648" s="469"/>
      <c r="AI648" s="469"/>
      <c r="AJ648" s="469"/>
      <c r="AK648" s="441" t="b">
        <v>0</v>
      </c>
      <c r="AL648" s="441" t="b">
        <v>0</v>
      </c>
      <c r="AM648" s="46" t="b">
        <v>0</v>
      </c>
      <c r="AN648" s="464"/>
    </row>
    <row r="649">
      <c r="A649" s="496"/>
      <c r="B649" s="63">
        <v>3.9920092E7</v>
      </c>
      <c r="C649" s="456"/>
      <c r="D649" s="432" t="s">
        <v>6481</v>
      </c>
      <c r="E649" s="434" t="s">
        <v>6482</v>
      </c>
      <c r="F649" s="483">
        <v>35309.0</v>
      </c>
      <c r="G649" s="52" t="s">
        <v>391</v>
      </c>
      <c r="H649" s="413" t="s">
        <v>6483</v>
      </c>
      <c r="I649" s="413">
        <v>1.534590555E9</v>
      </c>
      <c r="J649" s="413"/>
      <c r="K649" s="413" t="s">
        <v>6484</v>
      </c>
      <c r="L649" s="413"/>
      <c r="M649" s="413"/>
      <c r="P649" s="413"/>
      <c r="Q649" s="413" t="s">
        <v>6485</v>
      </c>
      <c r="R649" s="413"/>
      <c r="S649" s="413"/>
      <c r="T649" s="469"/>
      <c r="U649" s="469"/>
      <c r="V649" s="469"/>
      <c r="W649" s="469"/>
      <c r="X649" s="469"/>
      <c r="Y649" s="469"/>
      <c r="Z649" s="473">
        <f>2020-1996</f>
        <v>24</v>
      </c>
      <c r="AA649" s="469"/>
      <c r="AB649" s="469"/>
      <c r="AC649" s="469"/>
      <c r="AD649" s="469"/>
      <c r="AE649" s="469"/>
      <c r="AF649" s="469"/>
      <c r="AG649" s="469"/>
      <c r="AH649" s="469"/>
      <c r="AI649" s="469"/>
      <c r="AJ649" s="469"/>
      <c r="AK649" s="441" t="b">
        <v>0</v>
      </c>
      <c r="AL649" s="441" t="b">
        <v>0</v>
      </c>
      <c r="AM649" s="46" t="b">
        <v>0</v>
      </c>
      <c r="AN649" s="469"/>
    </row>
    <row r="650">
      <c r="A650" s="88"/>
      <c r="B650" s="59">
        <v>3.8028846E7</v>
      </c>
      <c r="C650" s="456"/>
      <c r="D650" s="505" t="s">
        <v>6486</v>
      </c>
      <c r="E650" s="469" t="s">
        <v>6487</v>
      </c>
      <c r="F650" s="483">
        <v>34295.0</v>
      </c>
      <c r="G650" s="491" t="s">
        <v>391</v>
      </c>
      <c r="H650" s="413" t="s">
        <v>6488</v>
      </c>
      <c r="I650" s="413" t="s">
        <v>6489</v>
      </c>
      <c r="J650" s="413"/>
      <c r="K650" s="413" t="s">
        <v>6490</v>
      </c>
      <c r="L650" s="413"/>
      <c r="M650" s="413"/>
      <c r="P650" s="413"/>
      <c r="Q650" s="57"/>
      <c r="R650" s="413"/>
      <c r="S650" s="413"/>
      <c r="T650" s="413"/>
      <c r="U650" s="413"/>
      <c r="V650" s="413"/>
      <c r="W650" s="413"/>
      <c r="X650" s="413"/>
      <c r="Y650" s="413"/>
      <c r="Z650" s="473">
        <v>23.0</v>
      </c>
      <c r="AA650" s="413"/>
      <c r="AB650" s="413"/>
      <c r="AC650" s="413"/>
      <c r="AD650" s="413"/>
      <c r="AE650" s="413"/>
      <c r="AF650" s="413"/>
      <c r="AG650" s="413"/>
      <c r="AH650" s="413"/>
      <c r="AI650" s="413"/>
      <c r="AJ650" s="413"/>
      <c r="AK650" s="441" t="b">
        <v>0</v>
      </c>
      <c r="AL650" s="441" t="b">
        <v>0</v>
      </c>
      <c r="AM650" s="46" t="b">
        <v>0</v>
      </c>
      <c r="AN650" s="464"/>
    </row>
    <row r="651">
      <c r="A651" s="88"/>
      <c r="B651" s="59">
        <v>3.5962254E7</v>
      </c>
      <c r="C651" s="525"/>
      <c r="D651" s="456" t="s">
        <v>6491</v>
      </c>
      <c r="E651" s="469" t="s">
        <v>6492</v>
      </c>
      <c r="F651" s="435">
        <v>33299.0</v>
      </c>
      <c r="G651" s="491" t="s">
        <v>391</v>
      </c>
      <c r="H651" s="413" t="s">
        <v>6493</v>
      </c>
      <c r="I651" s="413">
        <v>1.134328185E9</v>
      </c>
      <c r="J651" s="413"/>
      <c r="K651" s="413" t="s">
        <v>6494</v>
      </c>
      <c r="L651" s="413"/>
      <c r="M651" s="413"/>
      <c r="P651" s="413"/>
      <c r="Q651" s="413"/>
      <c r="R651" s="413"/>
      <c r="S651" s="413"/>
      <c r="T651" s="413"/>
      <c r="U651" s="413"/>
      <c r="V651" s="413"/>
      <c r="W651" s="413"/>
      <c r="X651" s="413"/>
      <c r="Y651" s="413"/>
      <c r="Z651" s="473">
        <f t="shared" ref="Z651:Z653" si="87">DATEDIF(F651,TODAY(),"Y")</f>
        <v>32</v>
      </c>
      <c r="AA651" s="413"/>
      <c r="AB651" s="413"/>
      <c r="AC651" s="413"/>
      <c r="AD651" s="413"/>
      <c r="AE651" s="413"/>
      <c r="AF651" s="413"/>
      <c r="AG651" s="413"/>
      <c r="AH651" s="413"/>
      <c r="AI651" s="413"/>
      <c r="AJ651" s="413"/>
      <c r="AK651" s="441" t="b">
        <v>0</v>
      </c>
      <c r="AL651" s="441" t="b">
        <v>0</v>
      </c>
      <c r="AM651" s="46" t="b">
        <v>0</v>
      </c>
      <c r="AN651" s="464"/>
    </row>
    <row r="652">
      <c r="A652" s="455"/>
      <c r="B652" s="56">
        <v>4.0242305E7</v>
      </c>
      <c r="C652" s="505"/>
      <c r="D652" s="456" t="s">
        <v>6495</v>
      </c>
      <c r="E652" s="469" t="s">
        <v>6496</v>
      </c>
      <c r="F652" s="435">
        <v>35515.0</v>
      </c>
      <c r="G652" s="491" t="s">
        <v>391</v>
      </c>
      <c r="H652" s="57" t="s">
        <v>6497</v>
      </c>
      <c r="I652" s="57">
        <v>1.16218159E9</v>
      </c>
      <c r="J652" s="413"/>
      <c r="K652" s="57" t="s">
        <v>6498</v>
      </c>
      <c r="L652" s="413"/>
      <c r="M652" s="413"/>
      <c r="P652" s="413"/>
      <c r="Q652" s="57" t="s">
        <v>6499</v>
      </c>
      <c r="R652" s="413"/>
      <c r="S652" s="413"/>
      <c r="T652" s="413"/>
      <c r="U652" s="413"/>
      <c r="V652" s="413"/>
      <c r="W652" s="413"/>
      <c r="X652" s="413"/>
      <c r="Y652" s="413"/>
      <c r="Z652" s="482">
        <f t="shared" si="87"/>
        <v>26</v>
      </c>
      <c r="AA652" s="413"/>
      <c r="AB652" s="413"/>
      <c r="AC652" s="413"/>
      <c r="AD652" s="413"/>
      <c r="AE652" s="413"/>
      <c r="AF652" s="413"/>
      <c r="AG652" s="413"/>
      <c r="AH652" s="413"/>
      <c r="AI652" s="413"/>
      <c r="AJ652" s="413"/>
      <c r="AK652" s="441" t="b">
        <v>0</v>
      </c>
      <c r="AL652" s="441" t="b">
        <v>0</v>
      </c>
      <c r="AM652" s="46" t="b">
        <v>0</v>
      </c>
      <c r="AN652" s="464"/>
    </row>
    <row r="653">
      <c r="A653" s="88"/>
      <c r="B653" s="59">
        <v>3.6835512E7</v>
      </c>
      <c r="C653" s="456"/>
      <c r="D653" s="432" t="s">
        <v>6500</v>
      </c>
      <c r="E653" s="434" t="s">
        <v>6501</v>
      </c>
      <c r="F653" s="435">
        <v>33876.0</v>
      </c>
      <c r="G653" s="491" t="s">
        <v>391</v>
      </c>
      <c r="H653" s="413" t="s">
        <v>6502</v>
      </c>
      <c r="I653" s="413">
        <v>1.134211374E9</v>
      </c>
      <c r="J653" s="413"/>
      <c r="K653" s="413" t="s">
        <v>6503</v>
      </c>
      <c r="L653" s="413"/>
      <c r="M653" s="413"/>
      <c r="P653" s="413"/>
      <c r="Q653" s="413"/>
      <c r="R653" s="413"/>
      <c r="S653" s="413"/>
      <c r="T653" s="413"/>
      <c r="U653" s="413"/>
      <c r="V653" s="413"/>
      <c r="W653" s="413"/>
      <c r="X653" s="413"/>
      <c r="Y653" s="413"/>
      <c r="Z653" s="473">
        <f t="shared" si="87"/>
        <v>31</v>
      </c>
      <c r="AA653" s="413"/>
      <c r="AB653" s="413"/>
      <c r="AC653" s="413"/>
      <c r="AD653" s="413"/>
      <c r="AE653" s="413"/>
      <c r="AF653" s="413"/>
      <c r="AG653" s="413"/>
      <c r="AH653" s="413"/>
      <c r="AI653" s="413"/>
      <c r="AJ653" s="413"/>
      <c r="AK653" s="441" t="b">
        <v>0</v>
      </c>
      <c r="AL653" s="441" t="b">
        <v>0</v>
      </c>
      <c r="AM653" s="46" t="b">
        <v>0</v>
      </c>
      <c r="AN653" s="464"/>
    </row>
    <row r="654">
      <c r="A654" s="88"/>
      <c r="B654" s="59"/>
      <c r="C654" s="456"/>
      <c r="D654" s="432" t="s">
        <v>6504</v>
      </c>
      <c r="E654" s="434" t="s">
        <v>6505</v>
      </c>
      <c r="F654" s="435"/>
      <c r="G654" s="52"/>
      <c r="H654" s="413"/>
      <c r="I654" s="413">
        <v>9.2364641754E10</v>
      </c>
      <c r="J654" s="413"/>
      <c r="K654" s="413"/>
      <c r="L654" s="413"/>
      <c r="M654" s="413"/>
      <c r="P654" s="413"/>
      <c r="Q654" s="413"/>
      <c r="R654" s="413"/>
      <c r="S654" s="413"/>
      <c r="T654" s="413"/>
      <c r="U654" s="413"/>
      <c r="V654" s="413"/>
      <c r="W654" s="413"/>
      <c r="X654" s="413"/>
      <c r="Y654" s="413"/>
      <c r="Z654" s="473"/>
      <c r="AA654" s="413"/>
      <c r="AB654" s="413"/>
      <c r="AC654" s="413"/>
      <c r="AD654" s="413"/>
      <c r="AE654" s="413"/>
      <c r="AF654" s="413"/>
      <c r="AG654" s="413"/>
      <c r="AH654" s="413"/>
      <c r="AI654" s="413"/>
      <c r="AJ654" s="413"/>
      <c r="AK654" s="441" t="b">
        <v>0</v>
      </c>
      <c r="AL654" s="441" t="b">
        <v>0</v>
      </c>
      <c r="AM654" s="46" t="b">
        <v>0</v>
      </c>
      <c r="AN654" s="464"/>
    </row>
    <row r="655">
      <c r="A655" s="508"/>
      <c r="B655" s="64">
        <v>4.2647359E7</v>
      </c>
      <c r="C655" s="432"/>
      <c r="D655" s="456" t="s">
        <v>6506</v>
      </c>
      <c r="E655" s="434" t="s">
        <v>6507</v>
      </c>
      <c r="F655" s="435">
        <v>36668.0</v>
      </c>
      <c r="G655" s="52" t="s">
        <v>391</v>
      </c>
      <c r="H655" s="493" t="s">
        <v>6508</v>
      </c>
      <c r="I655" s="510">
        <v>1.170540022E9</v>
      </c>
      <c r="J655" s="413"/>
      <c r="K655" s="493" t="s">
        <v>6509</v>
      </c>
      <c r="L655" s="413"/>
      <c r="M655" s="413"/>
      <c r="P655" s="413"/>
      <c r="Q655" s="493"/>
      <c r="R655" s="413"/>
      <c r="S655" s="413"/>
      <c r="T655" s="413"/>
      <c r="U655" s="413"/>
      <c r="V655" s="413"/>
      <c r="W655" s="413"/>
      <c r="X655" s="413"/>
      <c r="Y655" s="413"/>
      <c r="Z655" s="482">
        <f>DATEDIF(F655,TODAY(),"Y")</f>
        <v>23</v>
      </c>
      <c r="AA655" s="413"/>
      <c r="AB655" s="413"/>
      <c r="AC655" s="413"/>
      <c r="AD655" s="413"/>
      <c r="AE655" s="413"/>
      <c r="AF655" s="413"/>
      <c r="AG655" s="413"/>
      <c r="AH655" s="413"/>
      <c r="AI655" s="413"/>
      <c r="AJ655" s="413"/>
      <c r="AK655" s="441" t="b">
        <v>0</v>
      </c>
      <c r="AL655" s="441" t="b">
        <v>0</v>
      </c>
      <c r="AM655" s="46" t="b">
        <v>0</v>
      </c>
      <c r="AN655" s="464"/>
    </row>
    <row r="656">
      <c r="A656" s="88"/>
      <c r="B656" s="59"/>
      <c r="C656" s="432"/>
      <c r="D656" s="432" t="s">
        <v>6510</v>
      </c>
      <c r="E656" s="434" t="s">
        <v>6511</v>
      </c>
      <c r="F656" s="435"/>
      <c r="G656" s="52"/>
      <c r="H656" s="403"/>
      <c r="I656" s="413">
        <v>1.14191584E9</v>
      </c>
      <c r="J656" s="413"/>
      <c r="K656" s="413"/>
      <c r="L656" s="413"/>
      <c r="M656" s="413"/>
      <c r="P656" s="413"/>
      <c r="Q656" s="413"/>
      <c r="R656" s="413"/>
      <c r="S656" s="413"/>
      <c r="T656" s="413"/>
      <c r="U656" s="413"/>
      <c r="V656" s="413"/>
      <c r="W656" s="413"/>
      <c r="X656" s="413"/>
      <c r="Y656" s="413"/>
      <c r="Z656" s="473">
        <v>24.0</v>
      </c>
      <c r="AA656" s="413"/>
      <c r="AB656" s="413"/>
      <c r="AC656" s="413"/>
      <c r="AD656" s="413"/>
      <c r="AE656" s="413"/>
      <c r="AF656" s="413"/>
      <c r="AG656" s="413"/>
      <c r="AH656" s="413"/>
      <c r="AI656" s="413"/>
      <c r="AJ656" s="413"/>
      <c r="AK656" s="441" t="b">
        <v>0</v>
      </c>
      <c r="AL656" s="441" t="b">
        <v>0</v>
      </c>
      <c r="AM656" s="46" t="b">
        <v>0</v>
      </c>
      <c r="AN656" s="464"/>
    </row>
    <row r="657">
      <c r="A657" s="455"/>
      <c r="B657" s="56" t="s">
        <v>586</v>
      </c>
      <c r="C657" s="456"/>
      <c r="D657" s="456" t="s">
        <v>6512</v>
      </c>
      <c r="E657" s="524" t="s">
        <v>6513</v>
      </c>
      <c r="F657" s="435">
        <v>33721.0</v>
      </c>
      <c r="G657" s="112" t="s">
        <v>4745</v>
      </c>
      <c r="H657" s="57" t="s">
        <v>6514</v>
      </c>
      <c r="I657" s="57" t="s">
        <v>6515</v>
      </c>
      <c r="J657" s="413"/>
      <c r="K657" s="57" t="s">
        <v>6516</v>
      </c>
      <c r="L657" s="413"/>
      <c r="M657" s="413"/>
      <c r="P657" s="413"/>
      <c r="Q657" s="57" t="s">
        <v>6517</v>
      </c>
      <c r="R657" s="413"/>
      <c r="S657" s="413"/>
      <c r="T657" s="413"/>
      <c r="U657" s="413"/>
      <c r="V657" s="413"/>
      <c r="W657" s="413"/>
      <c r="X657" s="413"/>
      <c r="Y657" s="413"/>
      <c r="Z657" s="482">
        <v>27.0</v>
      </c>
      <c r="AA657" s="413"/>
      <c r="AB657" s="413"/>
      <c r="AC657" s="413"/>
      <c r="AD657" s="413"/>
      <c r="AE657" s="413"/>
      <c r="AF657" s="413"/>
      <c r="AG657" s="413"/>
      <c r="AH657" s="413"/>
      <c r="AI657" s="413"/>
      <c r="AJ657" s="413"/>
      <c r="AK657" s="441" t="b">
        <v>0</v>
      </c>
      <c r="AL657" s="441" t="b">
        <v>0</v>
      </c>
      <c r="AM657" s="46" t="b">
        <v>0</v>
      </c>
      <c r="AN657" s="464"/>
    </row>
    <row r="658">
      <c r="A658" s="455"/>
      <c r="B658" s="56">
        <v>5.51780617E8</v>
      </c>
      <c r="C658" s="432"/>
      <c r="D658" s="432" t="s">
        <v>6518</v>
      </c>
      <c r="E658" s="434" t="s">
        <v>6519</v>
      </c>
      <c r="F658" s="515">
        <v>36029.0</v>
      </c>
      <c r="G658" s="112" t="s">
        <v>6520</v>
      </c>
      <c r="H658" s="57" t="s">
        <v>6521</v>
      </c>
      <c r="I658" s="57">
        <v>4.47531524968E11</v>
      </c>
      <c r="J658" s="413"/>
      <c r="K658" s="57" t="s">
        <v>6522</v>
      </c>
      <c r="L658" s="413"/>
      <c r="M658" s="413"/>
      <c r="P658" s="413"/>
      <c r="Q658" s="57" t="s">
        <v>6523</v>
      </c>
      <c r="R658" s="413"/>
      <c r="S658" s="469"/>
      <c r="T658" s="469"/>
      <c r="U658" s="469"/>
      <c r="V658" s="469"/>
      <c r="W658" s="469"/>
      <c r="X658" s="469"/>
      <c r="Y658" s="469"/>
      <c r="Z658" s="482">
        <f>DATEDIF(F658,TODAY(),"Y")</f>
        <v>25</v>
      </c>
      <c r="AA658" s="469"/>
      <c r="AB658" s="469"/>
      <c r="AC658" s="469"/>
      <c r="AD658" s="469"/>
      <c r="AE658" s="469"/>
      <c r="AF658" s="469"/>
      <c r="AG658" s="469"/>
      <c r="AH658" s="469"/>
      <c r="AI658" s="469"/>
      <c r="AJ658" s="469"/>
      <c r="AK658" s="441" t="b">
        <v>0</v>
      </c>
      <c r="AL658" s="441" t="b">
        <v>0</v>
      </c>
      <c r="AM658" s="46" t="b">
        <v>0</v>
      </c>
      <c r="AN658" s="464"/>
    </row>
    <row r="659">
      <c r="A659" s="455"/>
      <c r="B659" s="56">
        <v>5.32258936E8</v>
      </c>
      <c r="C659" s="456"/>
      <c r="D659" s="456" t="s">
        <v>6524</v>
      </c>
      <c r="E659" s="469" t="s">
        <v>6525</v>
      </c>
      <c r="F659" s="435">
        <v>36291.0</v>
      </c>
      <c r="G659" s="112" t="s">
        <v>6520</v>
      </c>
      <c r="H659" s="57" t="s">
        <v>6526</v>
      </c>
      <c r="I659" s="57">
        <v>1.138662324E9</v>
      </c>
      <c r="J659" s="413"/>
      <c r="K659" s="57" t="s">
        <v>6527</v>
      </c>
      <c r="L659" s="413"/>
      <c r="M659" s="413"/>
      <c r="P659" s="413"/>
      <c r="Q659" s="57"/>
      <c r="R659" s="413"/>
      <c r="S659" s="413"/>
      <c r="T659" s="494"/>
      <c r="U659" s="494"/>
      <c r="V659" s="494"/>
      <c r="W659" s="494"/>
      <c r="X659" s="494"/>
      <c r="Y659" s="494"/>
      <c r="Z659" s="482">
        <v>20.0</v>
      </c>
      <c r="AA659" s="494"/>
      <c r="AB659" s="494"/>
      <c r="AC659" s="494"/>
      <c r="AD659" s="494"/>
      <c r="AE659" s="494"/>
      <c r="AF659" s="494"/>
      <c r="AG659" s="494"/>
      <c r="AH659" s="494"/>
      <c r="AI659" s="494"/>
      <c r="AJ659" s="494"/>
      <c r="AK659" s="441" t="b">
        <v>0</v>
      </c>
      <c r="AL659" s="441" t="b">
        <v>0</v>
      </c>
      <c r="AM659" s="46" t="b">
        <v>0</v>
      </c>
      <c r="AN659" s="494"/>
    </row>
    <row r="660">
      <c r="A660" s="88"/>
      <c r="B660" s="59">
        <v>4.2832784E7</v>
      </c>
      <c r="C660" s="432"/>
      <c r="D660" s="432" t="s">
        <v>6528</v>
      </c>
      <c r="E660" s="434" t="s">
        <v>6529</v>
      </c>
      <c r="F660" s="435">
        <v>36755.0</v>
      </c>
      <c r="G660" s="52"/>
      <c r="H660" s="413" t="s">
        <v>6530</v>
      </c>
      <c r="I660" s="413">
        <v>1.130668203E9</v>
      </c>
      <c r="J660" s="413"/>
      <c r="K660" s="413" t="s">
        <v>2092</v>
      </c>
      <c r="L660" s="413"/>
      <c r="M660" s="413"/>
      <c r="P660" s="413"/>
      <c r="Q660" s="413"/>
      <c r="R660" s="413"/>
      <c r="S660" s="469"/>
      <c r="T660" s="469"/>
      <c r="U660" s="469"/>
      <c r="V660" s="469"/>
      <c r="W660" s="469"/>
      <c r="X660" s="469"/>
      <c r="Y660" s="469"/>
      <c r="Z660" s="473">
        <f t="shared" ref="Z660:Z661" si="88">DATEDIF(F660,TODAY(),"Y")</f>
        <v>23</v>
      </c>
      <c r="AA660" s="469"/>
      <c r="AB660" s="469"/>
      <c r="AC660" s="469"/>
      <c r="AD660" s="469"/>
      <c r="AE660" s="469"/>
      <c r="AF660" s="469"/>
      <c r="AG660" s="469"/>
      <c r="AH660" s="469"/>
      <c r="AI660" s="469"/>
      <c r="AJ660" s="469"/>
      <c r="AK660" s="441" t="b">
        <v>0</v>
      </c>
      <c r="AL660" s="441" t="b">
        <v>0</v>
      </c>
      <c r="AM660" s="46" t="b">
        <v>0</v>
      </c>
      <c r="AN660" s="464"/>
    </row>
    <row r="661">
      <c r="A661" s="455"/>
      <c r="B661" s="56">
        <v>3.3811502E7</v>
      </c>
      <c r="C661" s="456"/>
      <c r="D661" s="57"/>
      <c r="E661" s="434" t="s">
        <v>6531</v>
      </c>
      <c r="F661" s="435">
        <v>32272.0</v>
      </c>
      <c r="G661" s="52" t="s">
        <v>391</v>
      </c>
      <c r="H661" s="57" t="s">
        <v>6532</v>
      </c>
      <c r="I661" s="57">
        <v>1.55506643E9</v>
      </c>
      <c r="J661" s="413"/>
      <c r="K661" s="57" t="s">
        <v>6533</v>
      </c>
      <c r="L661" s="413"/>
      <c r="M661" s="413"/>
      <c r="P661" s="413"/>
      <c r="Q661" s="57">
        <v>1.564525445E9</v>
      </c>
      <c r="R661" s="413"/>
      <c r="S661" s="413"/>
      <c r="T661" s="494"/>
      <c r="U661" s="494"/>
      <c r="V661" s="494"/>
      <c r="W661" s="494"/>
      <c r="X661" s="494"/>
      <c r="Y661" s="494"/>
      <c r="Z661" s="482">
        <f t="shared" si="88"/>
        <v>35</v>
      </c>
      <c r="AA661" s="494"/>
      <c r="AB661" s="494"/>
      <c r="AC661" s="494"/>
      <c r="AD661" s="494"/>
      <c r="AE661" s="494"/>
      <c r="AF661" s="494"/>
      <c r="AG661" s="494"/>
      <c r="AH661" s="494"/>
      <c r="AI661" s="494"/>
      <c r="AJ661" s="494"/>
      <c r="AK661" s="441" t="b">
        <v>0</v>
      </c>
      <c r="AL661" s="441" t="b">
        <v>0</v>
      </c>
      <c r="AM661" s="46" t="b">
        <v>0</v>
      </c>
      <c r="AN661" s="494"/>
    </row>
    <row r="662">
      <c r="A662" s="88"/>
      <c r="B662" s="59"/>
      <c r="C662" s="432"/>
      <c r="D662" s="432" t="s">
        <v>6534</v>
      </c>
      <c r="E662" s="434" t="s">
        <v>6535</v>
      </c>
      <c r="F662" s="435"/>
      <c r="G662" s="52"/>
      <c r="H662" s="413"/>
      <c r="I662" s="413" t="s">
        <v>6536</v>
      </c>
      <c r="J662" s="413"/>
      <c r="K662" s="413" t="s">
        <v>6347</v>
      </c>
      <c r="L662" s="413"/>
      <c r="M662" s="413"/>
      <c r="P662" s="413"/>
      <c r="Q662" s="413"/>
      <c r="R662" s="413"/>
      <c r="S662" s="413"/>
      <c r="T662" s="413"/>
      <c r="U662" s="413"/>
      <c r="V662" s="413"/>
      <c r="W662" s="413"/>
      <c r="X662" s="413"/>
      <c r="Y662" s="413"/>
      <c r="Z662" s="473"/>
      <c r="AA662" s="413"/>
      <c r="AB662" s="413"/>
      <c r="AC662" s="413"/>
      <c r="AD662" s="413"/>
      <c r="AE662" s="413"/>
      <c r="AF662" s="413"/>
      <c r="AG662" s="413"/>
      <c r="AH662" s="413"/>
      <c r="AI662" s="413"/>
      <c r="AJ662" s="413"/>
      <c r="AK662" s="441" t="b">
        <v>0</v>
      </c>
      <c r="AL662" s="441" t="b">
        <v>0</v>
      </c>
      <c r="AM662" s="46" t="b">
        <v>0</v>
      </c>
      <c r="AN662" s="464"/>
    </row>
    <row r="663">
      <c r="A663" s="88"/>
      <c r="B663" s="59">
        <v>3.8357937E7</v>
      </c>
      <c r="C663" s="432"/>
      <c r="D663" s="432" t="s">
        <v>6537</v>
      </c>
      <c r="E663" s="434" t="s">
        <v>6538</v>
      </c>
      <c r="F663" s="435">
        <v>34494.0</v>
      </c>
      <c r="G663" s="52" t="s">
        <v>391</v>
      </c>
      <c r="H663" s="413" t="s">
        <v>6539</v>
      </c>
      <c r="I663" s="413">
        <v>1.5604618888E10</v>
      </c>
      <c r="J663" s="413"/>
      <c r="K663" s="413" t="s">
        <v>6540</v>
      </c>
      <c r="L663" s="413"/>
      <c r="M663" s="413"/>
      <c r="P663" s="413"/>
      <c r="Q663" s="413"/>
      <c r="R663" s="413"/>
      <c r="S663" s="413"/>
      <c r="T663" s="413"/>
      <c r="U663" s="413"/>
      <c r="V663" s="413"/>
      <c r="W663" s="413"/>
      <c r="X663" s="413"/>
      <c r="Y663" s="413"/>
      <c r="Z663" s="473">
        <f t="shared" ref="Z663:Z664" si="89">DATEDIF(F663,TODAY(),"Y")</f>
        <v>29</v>
      </c>
      <c r="AA663" s="413"/>
      <c r="AB663" s="413"/>
      <c r="AC663" s="413"/>
      <c r="AD663" s="413"/>
      <c r="AE663" s="413"/>
      <c r="AF663" s="413"/>
      <c r="AG663" s="413"/>
      <c r="AH663" s="413"/>
      <c r="AI663" s="413"/>
      <c r="AJ663" s="413"/>
      <c r="AK663" s="441" t="b">
        <v>0</v>
      </c>
      <c r="AL663" s="441" t="b">
        <v>0</v>
      </c>
      <c r="AM663" s="46" t="b">
        <v>0</v>
      </c>
      <c r="AN663" s="464"/>
    </row>
    <row r="664">
      <c r="A664" s="455"/>
      <c r="B664" s="56">
        <v>4.147255E7</v>
      </c>
      <c r="C664" s="432"/>
      <c r="D664" s="424" t="s">
        <v>6541</v>
      </c>
      <c r="E664" s="469" t="s">
        <v>6542</v>
      </c>
      <c r="F664" s="435">
        <v>36018.0</v>
      </c>
      <c r="G664" s="491" t="s">
        <v>391</v>
      </c>
      <c r="H664" s="57" t="s">
        <v>6543</v>
      </c>
      <c r="I664" s="57">
        <v>1.153258042E9</v>
      </c>
      <c r="J664" s="413"/>
      <c r="K664" s="57" t="s">
        <v>6544</v>
      </c>
      <c r="L664" s="413"/>
      <c r="M664" s="413"/>
      <c r="P664" s="413"/>
      <c r="Q664" s="57" t="s">
        <v>6545</v>
      </c>
      <c r="R664" s="413"/>
      <c r="S664" s="403"/>
      <c r="T664" s="469"/>
      <c r="U664" s="469"/>
      <c r="V664" s="469"/>
      <c r="W664" s="469"/>
      <c r="X664" s="469"/>
      <c r="Y664" s="469"/>
      <c r="Z664" s="482">
        <f t="shared" si="89"/>
        <v>25</v>
      </c>
      <c r="AA664" s="469"/>
      <c r="AB664" s="469"/>
      <c r="AC664" s="469"/>
      <c r="AD664" s="469"/>
      <c r="AE664" s="469"/>
      <c r="AF664" s="469"/>
      <c r="AG664" s="469"/>
      <c r="AH664" s="469"/>
      <c r="AI664" s="469"/>
      <c r="AJ664" s="469"/>
      <c r="AK664" s="441" t="b">
        <v>0</v>
      </c>
      <c r="AL664" s="441" t="b">
        <v>0</v>
      </c>
      <c r="AM664" s="46" t="b">
        <v>0</v>
      </c>
      <c r="AN664" s="464"/>
    </row>
    <row r="665">
      <c r="A665" s="455"/>
      <c r="B665" s="56">
        <v>3.2556438E7</v>
      </c>
      <c r="C665" s="432"/>
      <c r="D665" s="456" t="s">
        <v>6546</v>
      </c>
      <c r="E665" s="502" t="s">
        <v>6547</v>
      </c>
      <c r="F665" s="435">
        <v>31718.0</v>
      </c>
      <c r="G665" s="112" t="s">
        <v>391</v>
      </c>
      <c r="H665" s="57" t="s">
        <v>6548</v>
      </c>
      <c r="I665" s="57">
        <v>1.153152899E9</v>
      </c>
      <c r="J665" s="413"/>
      <c r="K665" s="57" t="s">
        <v>6549</v>
      </c>
      <c r="L665" s="413"/>
      <c r="M665" s="413"/>
      <c r="P665" s="413"/>
      <c r="Q665" s="57" t="s">
        <v>6550</v>
      </c>
      <c r="R665" s="413"/>
      <c r="S665" s="413"/>
      <c r="T665" s="57"/>
      <c r="U665" s="469"/>
      <c r="V665" s="469"/>
      <c r="W665" s="469"/>
      <c r="X665" s="469"/>
      <c r="Y665" s="469"/>
      <c r="Z665" s="482">
        <f>2020-1986</f>
        <v>34</v>
      </c>
      <c r="AA665" s="469"/>
      <c r="AB665" s="469"/>
      <c r="AC665" s="469"/>
      <c r="AD665" s="469"/>
      <c r="AE665" s="469"/>
      <c r="AF665" s="469"/>
      <c r="AG665" s="469"/>
      <c r="AH665" s="469"/>
      <c r="AI665" s="469"/>
      <c r="AJ665" s="469"/>
      <c r="AK665" s="441" t="b">
        <v>0</v>
      </c>
      <c r="AL665" s="441" t="b">
        <v>0</v>
      </c>
      <c r="AM665" s="46" t="b">
        <v>0</v>
      </c>
      <c r="AN665" s="469"/>
    </row>
    <row r="666">
      <c r="A666" s="508"/>
      <c r="B666" s="64">
        <v>5.23229455E8</v>
      </c>
      <c r="C666" s="456"/>
      <c r="D666" s="57" t="s">
        <v>6551</v>
      </c>
      <c r="E666" s="469" t="s">
        <v>6552</v>
      </c>
      <c r="F666" s="526">
        <v>36087.0</v>
      </c>
      <c r="G666" s="509" t="s">
        <v>6553</v>
      </c>
      <c r="H666" s="510" t="s">
        <v>6554</v>
      </c>
      <c r="I666" s="510" t="s">
        <v>6555</v>
      </c>
      <c r="J666" s="413"/>
      <c r="K666" s="510" t="s">
        <v>6556</v>
      </c>
      <c r="L666" s="413"/>
      <c r="M666" s="413"/>
      <c r="P666" s="413"/>
      <c r="Q666" s="510" t="s">
        <v>6557</v>
      </c>
      <c r="R666" s="413"/>
      <c r="S666" s="413"/>
      <c r="T666" s="413"/>
      <c r="U666" s="413"/>
      <c r="V666" s="413"/>
      <c r="W666" s="413"/>
      <c r="X666" s="413"/>
      <c r="Y666" s="413"/>
      <c r="Z666" s="500">
        <f>2020-1998</f>
        <v>22</v>
      </c>
      <c r="AA666" s="413"/>
      <c r="AB666" s="413"/>
      <c r="AC666" s="413"/>
      <c r="AD666" s="413"/>
      <c r="AE666" s="413"/>
      <c r="AF666" s="413"/>
      <c r="AG666" s="413"/>
      <c r="AH666" s="413"/>
      <c r="AI666" s="413"/>
      <c r="AJ666" s="413"/>
      <c r="AK666" s="441" t="b">
        <v>0</v>
      </c>
      <c r="AL666" s="441" t="b">
        <v>0</v>
      </c>
      <c r="AM666" s="46" t="b">
        <v>0</v>
      </c>
      <c r="AN666" s="464"/>
    </row>
    <row r="667">
      <c r="A667" s="88"/>
      <c r="B667" s="59">
        <v>4.1669774E7</v>
      </c>
      <c r="C667" s="432"/>
      <c r="D667" s="413" t="s">
        <v>6558</v>
      </c>
      <c r="E667" s="434" t="s">
        <v>6559</v>
      </c>
      <c r="F667" s="435">
        <v>36187.0</v>
      </c>
      <c r="G667" s="52" t="s">
        <v>391</v>
      </c>
      <c r="H667" s="413" t="s">
        <v>6560</v>
      </c>
      <c r="I667" s="413">
        <v>1.123972848E9</v>
      </c>
      <c r="J667" s="413"/>
      <c r="K667" s="413" t="s">
        <v>6561</v>
      </c>
      <c r="L667" s="413"/>
      <c r="M667" s="413"/>
      <c r="P667" s="413"/>
      <c r="Q667" s="413"/>
      <c r="R667" s="413"/>
      <c r="S667" s="413"/>
      <c r="T667" s="413"/>
      <c r="U667" s="413"/>
      <c r="V667" s="413"/>
      <c r="W667" s="413"/>
      <c r="X667" s="413"/>
      <c r="Y667" s="413"/>
      <c r="Z667" s="473">
        <f t="shared" ref="Z667:Z674" si="90">DATEDIF(F667,TODAY(),"Y")</f>
        <v>24</v>
      </c>
      <c r="AA667" s="413"/>
      <c r="AB667" s="413"/>
      <c r="AC667" s="413"/>
      <c r="AD667" s="413"/>
      <c r="AE667" s="413"/>
      <c r="AF667" s="413"/>
      <c r="AG667" s="413"/>
      <c r="AH667" s="413"/>
      <c r="AI667" s="413"/>
      <c r="AJ667" s="413"/>
      <c r="AK667" s="441" t="b">
        <v>0</v>
      </c>
      <c r="AL667" s="441" t="b">
        <v>0</v>
      </c>
      <c r="AM667" s="46" t="b">
        <v>0</v>
      </c>
      <c r="AN667" s="464"/>
    </row>
    <row r="668">
      <c r="A668" s="88"/>
      <c r="B668" s="59">
        <v>9.5677297E7</v>
      </c>
      <c r="C668" s="432"/>
      <c r="D668" s="413" t="s">
        <v>6562</v>
      </c>
      <c r="E668" s="434" t="s">
        <v>6563</v>
      </c>
      <c r="F668" s="435">
        <v>36300.0</v>
      </c>
      <c r="G668" s="52" t="s">
        <v>2911</v>
      </c>
      <c r="H668" s="413" t="s">
        <v>6564</v>
      </c>
      <c r="I668" s="413">
        <v>1.139303727E9</v>
      </c>
      <c r="J668" s="413"/>
      <c r="K668" s="413" t="s">
        <v>5819</v>
      </c>
      <c r="L668" s="413"/>
      <c r="M668" s="413"/>
      <c r="P668" s="413"/>
      <c r="Q668" s="413"/>
      <c r="R668" s="413"/>
      <c r="S668" s="413"/>
      <c r="T668" s="413"/>
      <c r="U668" s="413"/>
      <c r="V668" s="413"/>
      <c r="W668" s="413"/>
      <c r="X668" s="413"/>
      <c r="Y668" s="413"/>
      <c r="Z668" s="473">
        <f t="shared" si="90"/>
        <v>24</v>
      </c>
      <c r="AA668" s="413"/>
      <c r="AB668" s="413"/>
      <c r="AC668" s="413"/>
      <c r="AD668" s="413"/>
      <c r="AE668" s="413"/>
      <c r="AF668" s="413"/>
      <c r="AG668" s="413"/>
      <c r="AH668" s="413"/>
      <c r="AI668" s="413"/>
      <c r="AJ668" s="413"/>
      <c r="AK668" s="441" t="b">
        <v>0</v>
      </c>
      <c r="AL668" s="441" t="b">
        <v>0</v>
      </c>
      <c r="AM668" s="46" t="b">
        <v>0</v>
      </c>
      <c r="AN668" s="464"/>
    </row>
    <row r="669">
      <c r="A669" s="88"/>
      <c r="B669" s="59">
        <v>9.2403858E7</v>
      </c>
      <c r="C669" s="432"/>
      <c r="D669" s="413" t="s">
        <v>6565</v>
      </c>
      <c r="E669" s="434" t="s">
        <v>6566</v>
      </c>
      <c r="F669" s="435">
        <v>33648.0</v>
      </c>
      <c r="G669" s="27" t="s">
        <v>6567</v>
      </c>
      <c r="H669" s="413" t="s">
        <v>6568</v>
      </c>
      <c r="I669" s="413" t="s">
        <v>6569</v>
      </c>
      <c r="J669" s="413"/>
      <c r="K669" s="413" t="s">
        <v>6570</v>
      </c>
      <c r="L669" s="413"/>
      <c r="M669" s="413"/>
      <c r="P669" s="413"/>
      <c r="Q669" s="413"/>
      <c r="R669" s="413"/>
      <c r="S669" s="413"/>
      <c r="T669" s="413"/>
      <c r="U669" s="413"/>
      <c r="V669" s="413"/>
      <c r="W669" s="413"/>
      <c r="X669" s="413"/>
      <c r="Y669" s="413"/>
      <c r="Z669" s="500">
        <f t="shared" si="90"/>
        <v>31</v>
      </c>
      <c r="AA669" s="413"/>
      <c r="AB669" s="413"/>
      <c r="AC669" s="413"/>
      <c r="AD669" s="413"/>
      <c r="AE669" s="413"/>
      <c r="AF669" s="413"/>
      <c r="AG669" s="413"/>
      <c r="AH669" s="413"/>
      <c r="AI669" s="413"/>
      <c r="AJ669" s="413"/>
      <c r="AK669" s="441" t="b">
        <v>0</v>
      </c>
      <c r="AL669" s="441" t="b">
        <v>0</v>
      </c>
      <c r="AM669" s="46" t="b">
        <v>0</v>
      </c>
      <c r="AN669" s="464"/>
    </row>
    <row r="670">
      <c r="A670" s="88"/>
      <c r="B670" s="59"/>
      <c r="C670" s="432"/>
      <c r="D670" s="413" t="s">
        <v>6571</v>
      </c>
      <c r="E670" s="434" t="s">
        <v>6572</v>
      </c>
      <c r="F670" s="483">
        <v>34910.0</v>
      </c>
      <c r="G670" s="27" t="s">
        <v>5953</v>
      </c>
      <c r="H670" s="413" t="s">
        <v>6573</v>
      </c>
      <c r="I670" s="413">
        <v>1.122626237E9</v>
      </c>
      <c r="J670" s="413"/>
      <c r="K670" s="413" t="s">
        <v>6574</v>
      </c>
      <c r="L670" s="413"/>
      <c r="M670" s="413"/>
      <c r="P670" s="413"/>
      <c r="Q670" s="413"/>
      <c r="R670" s="413"/>
      <c r="S670" s="413"/>
      <c r="T670" s="413"/>
      <c r="U670" s="413"/>
      <c r="V670" s="413"/>
      <c r="W670" s="413"/>
      <c r="X670" s="413"/>
      <c r="Y670" s="413"/>
      <c r="Z670" s="500">
        <f t="shared" si="90"/>
        <v>28</v>
      </c>
      <c r="AA670" s="413"/>
      <c r="AB670" s="413"/>
      <c r="AC670" s="413"/>
      <c r="AD670" s="413"/>
      <c r="AE670" s="413"/>
      <c r="AF670" s="413"/>
      <c r="AG670" s="413"/>
      <c r="AH670" s="413"/>
      <c r="AI670" s="413"/>
      <c r="AJ670" s="413"/>
      <c r="AK670" s="441" t="b">
        <v>0</v>
      </c>
      <c r="AL670" s="441" t="b">
        <v>0</v>
      </c>
      <c r="AM670" s="46" t="b">
        <v>0</v>
      </c>
      <c r="AN670" s="464"/>
    </row>
    <row r="671">
      <c r="A671" s="88"/>
      <c r="B671" s="59" t="s">
        <v>447</v>
      </c>
      <c r="C671" s="432"/>
      <c r="D671" s="413" t="s">
        <v>6575</v>
      </c>
      <c r="E671" s="434" t="s">
        <v>6576</v>
      </c>
      <c r="F671" s="435">
        <v>35632.0</v>
      </c>
      <c r="G671" s="52"/>
      <c r="H671" s="413" t="s">
        <v>6577</v>
      </c>
      <c r="I671" s="413">
        <v>1.78660232E10</v>
      </c>
      <c r="J671" s="413"/>
      <c r="K671" s="413" t="s">
        <v>6578</v>
      </c>
      <c r="L671" s="413"/>
      <c r="M671" s="413"/>
      <c r="P671" s="413"/>
      <c r="Q671" s="413"/>
      <c r="R671" s="413"/>
      <c r="S671" s="413"/>
      <c r="T671" s="413"/>
      <c r="U671" s="413"/>
      <c r="V671" s="413"/>
      <c r="W671" s="413"/>
      <c r="X671" s="413"/>
      <c r="Y671" s="413"/>
      <c r="Z671" s="473">
        <f t="shared" si="90"/>
        <v>26</v>
      </c>
      <c r="AA671" s="413"/>
      <c r="AB671" s="413"/>
      <c r="AC671" s="413"/>
      <c r="AD671" s="413"/>
      <c r="AE671" s="413"/>
      <c r="AF671" s="413"/>
      <c r="AG671" s="413"/>
      <c r="AH671" s="413"/>
      <c r="AI671" s="413"/>
      <c r="AJ671" s="413"/>
      <c r="AK671" s="441" t="b">
        <v>0</v>
      </c>
      <c r="AL671" s="441" t="b">
        <v>0</v>
      </c>
      <c r="AM671" s="46" t="b">
        <v>0</v>
      </c>
      <c r="AN671" s="464"/>
    </row>
    <row r="672">
      <c r="A672" s="88"/>
      <c r="B672" s="59" t="s">
        <v>598</v>
      </c>
      <c r="C672" s="432"/>
      <c r="D672" s="413" t="s">
        <v>6579</v>
      </c>
      <c r="E672" s="434" t="s">
        <v>6580</v>
      </c>
      <c r="F672" s="483">
        <v>34327.0</v>
      </c>
      <c r="G672" s="27" t="s">
        <v>6280</v>
      </c>
      <c r="H672" s="413" t="s">
        <v>6581</v>
      </c>
      <c r="I672" s="413">
        <v>1.122679179E9</v>
      </c>
      <c r="J672" s="413"/>
      <c r="K672" s="413" t="s">
        <v>6582</v>
      </c>
      <c r="L672" s="413"/>
      <c r="M672" s="413"/>
      <c r="P672" s="413"/>
      <c r="Q672" s="413"/>
      <c r="R672" s="413"/>
      <c r="S672" s="413"/>
      <c r="T672" s="413"/>
      <c r="U672" s="413"/>
      <c r="V672" s="413"/>
      <c r="W672" s="413"/>
      <c r="X672" s="413"/>
      <c r="Y672" s="413"/>
      <c r="Z672" s="473">
        <f t="shared" si="90"/>
        <v>29</v>
      </c>
      <c r="AA672" s="413"/>
      <c r="AB672" s="413"/>
      <c r="AC672" s="413"/>
      <c r="AD672" s="413"/>
      <c r="AE672" s="413"/>
      <c r="AF672" s="413"/>
      <c r="AG672" s="413"/>
      <c r="AH672" s="413"/>
      <c r="AI672" s="413"/>
      <c r="AJ672" s="413"/>
      <c r="AK672" s="441" t="b">
        <v>0</v>
      </c>
      <c r="AL672" s="441" t="b">
        <v>0</v>
      </c>
      <c r="AM672" s="46" t="b">
        <v>0</v>
      </c>
      <c r="AN672" s="464"/>
    </row>
    <row r="673">
      <c r="A673" s="88"/>
      <c r="B673" s="59">
        <v>4.2645048E7</v>
      </c>
      <c r="C673" s="432"/>
      <c r="D673" s="413" t="s">
        <v>6583</v>
      </c>
      <c r="E673" s="434" t="s">
        <v>6584</v>
      </c>
      <c r="F673" s="435">
        <v>36656.0</v>
      </c>
      <c r="G673" s="527" t="s">
        <v>391</v>
      </c>
      <c r="H673" s="413" t="s">
        <v>6585</v>
      </c>
      <c r="I673" s="413">
        <v>1.540830019E9</v>
      </c>
      <c r="J673" s="413"/>
      <c r="K673" s="413" t="s">
        <v>5819</v>
      </c>
      <c r="L673" s="413"/>
      <c r="M673" s="413"/>
      <c r="P673" s="499"/>
      <c r="Q673" s="413"/>
      <c r="R673" s="413"/>
      <c r="S673" s="413"/>
      <c r="T673" s="413"/>
      <c r="U673" s="413"/>
      <c r="V673" s="413"/>
      <c r="W673" s="413"/>
      <c r="X673" s="413"/>
      <c r="Y673" s="413"/>
      <c r="Z673" s="517">
        <f t="shared" si="90"/>
        <v>23</v>
      </c>
      <c r="AA673" s="413"/>
      <c r="AB673" s="413"/>
      <c r="AC673" s="413"/>
      <c r="AD673" s="413"/>
      <c r="AE673" s="413"/>
      <c r="AF673" s="413"/>
      <c r="AG673" s="413"/>
      <c r="AH673" s="413"/>
      <c r="AI673" s="413"/>
      <c r="AJ673" s="413"/>
      <c r="AK673" s="441" t="b">
        <v>0</v>
      </c>
      <c r="AL673" s="441" t="b">
        <v>0</v>
      </c>
      <c r="AM673" s="46" t="b">
        <v>0</v>
      </c>
      <c r="AN673" s="464"/>
    </row>
    <row r="674">
      <c r="A674" s="496"/>
      <c r="B674" s="63">
        <v>4.258647E7</v>
      </c>
      <c r="C674" s="432"/>
      <c r="D674" s="413" t="s">
        <v>6586</v>
      </c>
      <c r="E674" s="434" t="s">
        <v>6587</v>
      </c>
      <c r="F674" s="435">
        <v>36681.0</v>
      </c>
      <c r="G674" s="52" t="s">
        <v>391</v>
      </c>
      <c r="H674" s="498" t="s">
        <v>6588</v>
      </c>
      <c r="I674" s="413">
        <v>1.161852517E9</v>
      </c>
      <c r="J674" s="413"/>
      <c r="K674" s="413" t="s">
        <v>5819</v>
      </c>
      <c r="L674" s="413"/>
      <c r="M674" s="413"/>
      <c r="P674" s="413"/>
      <c r="Q674" s="498"/>
      <c r="R674" s="413"/>
      <c r="S674" s="413"/>
      <c r="T674" s="413"/>
      <c r="U674" s="413"/>
      <c r="V674" s="413"/>
      <c r="W674" s="413"/>
      <c r="X674" s="413"/>
      <c r="Y674" s="413"/>
      <c r="Z674" s="473">
        <f t="shared" si="90"/>
        <v>23</v>
      </c>
      <c r="AA674" s="413"/>
      <c r="AB674" s="413"/>
      <c r="AC674" s="413"/>
      <c r="AD674" s="413"/>
      <c r="AE674" s="413"/>
      <c r="AF674" s="413"/>
      <c r="AG674" s="413"/>
      <c r="AH674" s="413"/>
      <c r="AI674" s="413"/>
      <c r="AJ674" s="413"/>
      <c r="AK674" s="441" t="b">
        <v>0</v>
      </c>
      <c r="AL674" s="441" t="b">
        <v>0</v>
      </c>
      <c r="AM674" s="46" t="b">
        <v>0</v>
      </c>
      <c r="AN674" s="464"/>
    </row>
    <row r="675">
      <c r="A675" s="88"/>
      <c r="B675" s="59" t="s">
        <v>601</v>
      </c>
      <c r="C675" s="432"/>
      <c r="D675" s="413" t="s">
        <v>6589</v>
      </c>
      <c r="E675" s="434" t="s">
        <v>6590</v>
      </c>
      <c r="F675" s="435"/>
      <c r="G675" s="52" t="s">
        <v>391</v>
      </c>
      <c r="H675" s="413"/>
      <c r="I675" s="413">
        <v>1.157516164E9</v>
      </c>
      <c r="J675" s="413"/>
      <c r="K675" s="413" t="s">
        <v>6591</v>
      </c>
      <c r="L675" s="413"/>
      <c r="M675" s="413"/>
      <c r="P675" s="413"/>
      <c r="Q675" s="413"/>
      <c r="R675" s="413"/>
      <c r="S675" s="413"/>
      <c r="T675" s="413"/>
      <c r="U675" s="413"/>
      <c r="V675" s="413"/>
      <c r="W675" s="413"/>
      <c r="X675" s="413"/>
      <c r="Y675" s="413"/>
      <c r="Z675" s="473"/>
      <c r="AA675" s="413"/>
      <c r="AB675" s="413"/>
      <c r="AC675" s="413"/>
      <c r="AD675" s="413"/>
      <c r="AE675" s="413"/>
      <c r="AF675" s="413"/>
      <c r="AG675" s="413"/>
      <c r="AH675" s="413"/>
      <c r="AI675" s="413"/>
      <c r="AJ675" s="413"/>
      <c r="AK675" s="441" t="b">
        <v>0</v>
      </c>
      <c r="AL675" s="441" t="b">
        <v>0</v>
      </c>
      <c r="AM675" s="46" t="b">
        <v>0</v>
      </c>
      <c r="AN675" s="464"/>
    </row>
    <row r="676">
      <c r="A676" s="88"/>
      <c r="B676" s="59"/>
      <c r="C676" s="432"/>
      <c r="D676" s="528" t="s">
        <v>6592</v>
      </c>
      <c r="E676" s="434" t="s">
        <v>6593</v>
      </c>
      <c r="F676" s="435"/>
      <c r="G676" s="52" t="s">
        <v>391</v>
      </c>
      <c r="H676" s="413" t="s">
        <v>6594</v>
      </c>
      <c r="I676" s="413">
        <v>1.165474646E9</v>
      </c>
      <c r="J676" s="413"/>
      <c r="K676" s="413" t="s">
        <v>6595</v>
      </c>
      <c r="L676" s="413"/>
      <c r="M676" s="413"/>
      <c r="P676" s="413"/>
      <c r="Q676" s="57"/>
      <c r="R676" s="413"/>
      <c r="S676" s="413"/>
      <c r="T676" s="413"/>
      <c r="U676" s="413"/>
      <c r="V676" s="413"/>
      <c r="W676" s="413"/>
      <c r="X676" s="413"/>
      <c r="Y676" s="413"/>
      <c r="Z676" s="473"/>
      <c r="AA676" s="413"/>
      <c r="AB676" s="413"/>
      <c r="AC676" s="413"/>
      <c r="AD676" s="413"/>
      <c r="AE676" s="413"/>
      <c r="AF676" s="413"/>
      <c r="AG676" s="413"/>
      <c r="AH676" s="413"/>
      <c r="AI676" s="413"/>
      <c r="AJ676" s="413"/>
      <c r="AK676" s="441" t="b">
        <v>0</v>
      </c>
      <c r="AL676" s="441" t="b">
        <v>0</v>
      </c>
      <c r="AM676" s="46" t="b">
        <v>0</v>
      </c>
      <c r="AN676" s="464"/>
    </row>
    <row r="677">
      <c r="A677" s="455"/>
      <c r="B677" s="56">
        <v>4.1470754E7</v>
      </c>
      <c r="C677" s="456"/>
      <c r="D677" s="57" t="s">
        <v>6596</v>
      </c>
      <c r="E677" s="469" t="s">
        <v>6597</v>
      </c>
      <c r="F677" s="435">
        <v>36027.0</v>
      </c>
      <c r="G677" s="491" t="s">
        <v>391</v>
      </c>
      <c r="H677" s="57" t="s">
        <v>6598</v>
      </c>
      <c r="I677" s="57">
        <v>1.537805655E9</v>
      </c>
      <c r="J677" s="413"/>
      <c r="K677" s="57" t="s">
        <v>6599</v>
      </c>
      <c r="L677" s="413"/>
      <c r="M677" s="413"/>
      <c r="P677" s="413"/>
      <c r="Q677" s="57" t="s">
        <v>6600</v>
      </c>
      <c r="R677" s="413"/>
      <c r="S677" s="413"/>
      <c r="T677" s="413"/>
      <c r="U677" s="413"/>
      <c r="V677" s="413"/>
      <c r="W677" s="413"/>
      <c r="X677" s="413"/>
      <c r="Y677" s="413"/>
      <c r="Z677" s="482">
        <f>DATEDIF(F677,TODAY(),"Y")</f>
        <v>25</v>
      </c>
      <c r="AA677" s="413"/>
      <c r="AB677" s="413"/>
      <c r="AC677" s="413"/>
      <c r="AD677" s="413"/>
      <c r="AE677" s="413"/>
      <c r="AF677" s="413"/>
      <c r="AG677" s="413"/>
      <c r="AH677" s="413"/>
      <c r="AI677" s="413"/>
      <c r="AJ677" s="413"/>
      <c r="AK677" s="441" t="b">
        <v>0</v>
      </c>
      <c r="AL677" s="441" t="b">
        <v>0</v>
      </c>
      <c r="AM677" s="46" t="b">
        <v>0</v>
      </c>
      <c r="AN677" s="464"/>
    </row>
    <row r="678">
      <c r="A678" s="455"/>
      <c r="B678" s="56">
        <v>3.8277356E7</v>
      </c>
      <c r="C678" s="456"/>
      <c r="D678" s="57" t="s">
        <v>6601</v>
      </c>
      <c r="E678" s="469" t="s">
        <v>6602</v>
      </c>
      <c r="F678" s="435">
        <v>34528.0</v>
      </c>
      <c r="G678" s="491" t="s">
        <v>391</v>
      </c>
      <c r="H678" s="57" t="s">
        <v>6603</v>
      </c>
      <c r="I678" s="57" t="s">
        <v>6604</v>
      </c>
      <c r="J678" s="413"/>
      <c r="K678" s="57" t="s">
        <v>4883</v>
      </c>
      <c r="L678" s="413"/>
      <c r="M678" s="413"/>
      <c r="P678" s="413"/>
      <c r="Q678" s="57" t="s">
        <v>6605</v>
      </c>
      <c r="R678" s="413"/>
      <c r="S678" s="413"/>
      <c r="T678" s="413"/>
      <c r="U678" s="413"/>
      <c r="V678" s="413"/>
      <c r="W678" s="413"/>
      <c r="X678" s="413"/>
      <c r="Y678" s="413"/>
      <c r="Z678" s="495">
        <v>25.0</v>
      </c>
      <c r="AA678" s="413"/>
      <c r="AB678" s="413"/>
      <c r="AC678" s="413"/>
      <c r="AD678" s="413"/>
      <c r="AE678" s="413"/>
      <c r="AF678" s="413"/>
      <c r="AG678" s="413"/>
      <c r="AH678" s="413"/>
      <c r="AI678" s="413"/>
      <c r="AJ678" s="413"/>
      <c r="AK678" s="441" t="b">
        <v>0</v>
      </c>
      <c r="AL678" s="441" t="b">
        <v>0</v>
      </c>
      <c r="AM678" s="46" t="b">
        <v>0</v>
      </c>
      <c r="AN678" s="464"/>
    </row>
    <row r="679">
      <c r="A679" s="496"/>
      <c r="B679" s="63">
        <v>3.8098488E7</v>
      </c>
      <c r="C679" s="456"/>
      <c r="D679" s="57" t="s">
        <v>6606</v>
      </c>
      <c r="E679" s="469" t="s">
        <v>6607</v>
      </c>
      <c r="F679" s="435">
        <v>35172.0</v>
      </c>
      <c r="G679" s="491" t="s">
        <v>391</v>
      </c>
      <c r="H679" s="57" t="s">
        <v>6608</v>
      </c>
      <c r="I679" s="57">
        <v>3.388433899E9</v>
      </c>
      <c r="J679" s="413"/>
      <c r="K679" s="57" t="s">
        <v>6609</v>
      </c>
      <c r="L679" s="413"/>
      <c r="M679" s="413"/>
      <c r="P679" s="413"/>
      <c r="Q679" s="57" t="s">
        <v>6610</v>
      </c>
      <c r="R679" s="413"/>
      <c r="S679" s="413"/>
      <c r="T679" s="413"/>
      <c r="U679" s="413"/>
      <c r="V679" s="413"/>
      <c r="W679" s="413"/>
      <c r="X679" s="413"/>
      <c r="Y679" s="413"/>
      <c r="Z679" s="482">
        <f t="shared" ref="Z679:Z688" si="91">DATEDIF(F679,TODAY(),"Y")</f>
        <v>27</v>
      </c>
      <c r="AA679" s="413"/>
      <c r="AB679" s="413"/>
      <c r="AC679" s="413"/>
      <c r="AD679" s="413"/>
      <c r="AE679" s="413"/>
      <c r="AF679" s="413"/>
      <c r="AG679" s="413"/>
      <c r="AH679" s="413"/>
      <c r="AI679" s="413"/>
      <c r="AJ679" s="413"/>
      <c r="AK679" s="441" t="b">
        <v>0</v>
      </c>
      <c r="AL679" s="441" t="b">
        <v>0</v>
      </c>
      <c r="AM679" s="46" t="b">
        <v>0</v>
      </c>
      <c r="AN679" s="464"/>
    </row>
    <row r="680">
      <c r="A680" s="88"/>
      <c r="B680" s="59">
        <v>4.2214381E7</v>
      </c>
      <c r="C680" s="456"/>
      <c r="D680" s="413" t="s">
        <v>6611</v>
      </c>
      <c r="E680" s="469" t="s">
        <v>6612</v>
      </c>
      <c r="F680" s="435">
        <v>36413.0</v>
      </c>
      <c r="G680" s="52" t="s">
        <v>391</v>
      </c>
      <c r="H680" s="413" t="s">
        <v>6613</v>
      </c>
      <c r="I680" s="413">
        <v>1.159966079E9</v>
      </c>
      <c r="J680" s="413"/>
      <c r="K680" s="413" t="s">
        <v>5819</v>
      </c>
      <c r="L680" s="413"/>
      <c r="M680" s="413"/>
      <c r="P680" s="413"/>
      <c r="Q680" s="413"/>
      <c r="R680" s="413"/>
      <c r="S680" s="413"/>
      <c r="T680" s="413"/>
      <c r="U680" s="413"/>
      <c r="V680" s="413"/>
      <c r="W680" s="413"/>
      <c r="X680" s="413"/>
      <c r="Y680" s="413"/>
      <c r="Z680" s="473">
        <f t="shared" si="91"/>
        <v>24</v>
      </c>
      <c r="AA680" s="413"/>
      <c r="AB680" s="413"/>
      <c r="AC680" s="413"/>
      <c r="AD680" s="413"/>
      <c r="AE680" s="413"/>
      <c r="AF680" s="413"/>
      <c r="AG680" s="413"/>
      <c r="AH680" s="413"/>
      <c r="AI680" s="413"/>
      <c r="AJ680" s="413"/>
      <c r="AK680" s="441" t="b">
        <v>0</v>
      </c>
      <c r="AL680" s="441" t="b">
        <v>0</v>
      </c>
      <c r="AM680" s="46" t="b">
        <v>0</v>
      </c>
      <c r="AN680" s="464"/>
    </row>
    <row r="681">
      <c r="A681" s="88"/>
      <c r="B681" s="59">
        <v>4.1509606E7</v>
      </c>
      <c r="C681" s="456"/>
      <c r="D681" s="413" t="s">
        <v>6614</v>
      </c>
      <c r="E681" s="469" t="s">
        <v>6615</v>
      </c>
      <c r="F681" s="435">
        <v>36163.0</v>
      </c>
      <c r="G681" s="52"/>
      <c r="H681" s="413" t="s">
        <v>6616</v>
      </c>
      <c r="I681" s="413">
        <v>1.539148441E9</v>
      </c>
      <c r="J681" s="413"/>
      <c r="K681" s="413" t="s">
        <v>2092</v>
      </c>
      <c r="L681" s="413"/>
      <c r="M681" s="413"/>
      <c r="P681" s="413"/>
      <c r="Q681" s="413"/>
      <c r="R681" s="413"/>
      <c r="S681" s="413"/>
      <c r="T681" s="413"/>
      <c r="U681" s="413"/>
      <c r="V681" s="413"/>
      <c r="W681" s="413"/>
      <c r="X681" s="413"/>
      <c r="Y681" s="413"/>
      <c r="Z681" s="473">
        <f t="shared" si="91"/>
        <v>24</v>
      </c>
      <c r="AA681" s="413"/>
      <c r="AB681" s="413"/>
      <c r="AC681" s="413"/>
      <c r="AD681" s="413"/>
      <c r="AE681" s="413"/>
      <c r="AF681" s="413"/>
      <c r="AG681" s="413"/>
      <c r="AH681" s="413"/>
      <c r="AI681" s="413"/>
      <c r="AJ681" s="413"/>
      <c r="AK681" s="441" t="b">
        <v>0</v>
      </c>
      <c r="AL681" s="441" t="b">
        <v>0</v>
      </c>
      <c r="AM681" s="46" t="b">
        <v>0</v>
      </c>
      <c r="AN681" s="464"/>
    </row>
    <row r="682">
      <c r="A682" s="88"/>
      <c r="B682" s="59">
        <v>3.672065E7</v>
      </c>
      <c r="C682" s="432"/>
      <c r="D682" s="413" t="s">
        <v>6617</v>
      </c>
      <c r="E682" s="434" t="s">
        <v>6618</v>
      </c>
      <c r="F682" s="435">
        <v>33581.0</v>
      </c>
      <c r="G682" s="52" t="s">
        <v>391</v>
      </c>
      <c r="H682" s="413"/>
      <c r="I682" s="413">
        <v>1.160413001E9</v>
      </c>
      <c r="J682" s="413"/>
      <c r="K682" s="413" t="s">
        <v>6025</v>
      </c>
      <c r="L682" s="413"/>
      <c r="M682" s="413"/>
      <c r="P682" s="413"/>
      <c r="Q682" s="413"/>
      <c r="R682" s="413"/>
      <c r="S682" s="413"/>
      <c r="T682" s="413"/>
      <c r="U682" s="413"/>
      <c r="V682" s="413"/>
      <c r="W682" s="413"/>
      <c r="X682" s="413"/>
      <c r="Y682" s="413"/>
      <c r="Z682" s="517">
        <f t="shared" si="91"/>
        <v>31</v>
      </c>
      <c r="AA682" s="413"/>
      <c r="AB682" s="413"/>
      <c r="AC682" s="413"/>
      <c r="AD682" s="413"/>
      <c r="AE682" s="413"/>
      <c r="AF682" s="413"/>
      <c r="AG682" s="413"/>
      <c r="AH682" s="413"/>
      <c r="AI682" s="413"/>
      <c r="AJ682" s="413"/>
      <c r="AK682" s="441" t="b">
        <v>0</v>
      </c>
      <c r="AL682" s="441" t="b">
        <v>0</v>
      </c>
      <c r="AM682" s="46" t="b">
        <v>0</v>
      </c>
      <c r="AN682" s="464"/>
    </row>
    <row r="683">
      <c r="A683" s="496"/>
      <c r="B683" s="63">
        <v>4.0132443E7</v>
      </c>
      <c r="C683" s="456"/>
      <c r="D683" s="413" t="s">
        <v>6619</v>
      </c>
      <c r="E683" s="469" t="s">
        <v>6620</v>
      </c>
      <c r="F683" s="435">
        <v>35462.0</v>
      </c>
      <c r="G683" s="52" t="s">
        <v>391</v>
      </c>
      <c r="H683" s="413" t="s">
        <v>6621</v>
      </c>
      <c r="I683" s="413">
        <v>3.437400634E9</v>
      </c>
      <c r="J683" s="413"/>
      <c r="K683" s="413" t="s">
        <v>6622</v>
      </c>
      <c r="L683" s="413"/>
      <c r="M683" s="413"/>
      <c r="P683" s="413"/>
      <c r="Q683" s="413"/>
      <c r="R683" s="413"/>
      <c r="S683" s="413"/>
      <c r="T683" s="413"/>
      <c r="U683" s="413"/>
      <c r="V683" s="413"/>
      <c r="W683" s="413"/>
      <c r="X683" s="413"/>
      <c r="Y683" s="413"/>
      <c r="Z683" s="473">
        <f t="shared" si="91"/>
        <v>26</v>
      </c>
      <c r="AA683" s="413"/>
      <c r="AB683" s="413"/>
      <c r="AC683" s="413"/>
      <c r="AD683" s="413"/>
      <c r="AE683" s="413"/>
      <c r="AF683" s="413"/>
      <c r="AG683" s="413"/>
      <c r="AH683" s="413"/>
      <c r="AI683" s="413"/>
      <c r="AJ683" s="413"/>
      <c r="AK683" s="441" t="b">
        <v>0</v>
      </c>
      <c r="AL683" s="441" t="b">
        <v>0</v>
      </c>
      <c r="AM683" s="46" t="b">
        <v>0</v>
      </c>
      <c r="AN683" s="464"/>
    </row>
    <row r="684">
      <c r="A684" s="508"/>
      <c r="B684" s="64">
        <v>3.4405934E7</v>
      </c>
      <c r="C684" s="432"/>
      <c r="D684" s="57" t="s">
        <v>6623</v>
      </c>
      <c r="E684" s="511" t="s">
        <v>6624</v>
      </c>
      <c r="F684" s="523">
        <v>36157.0</v>
      </c>
      <c r="G684" s="509"/>
      <c r="H684" s="510" t="s">
        <v>6625</v>
      </c>
      <c r="I684" s="510">
        <v>1.568045783E9</v>
      </c>
      <c r="J684" s="413"/>
      <c r="K684" s="510"/>
      <c r="L684" s="413"/>
      <c r="M684" s="413"/>
      <c r="P684" s="413"/>
      <c r="Q684" s="510"/>
      <c r="R684" s="413"/>
      <c r="S684" s="413"/>
      <c r="T684" s="413"/>
      <c r="U684" s="413"/>
      <c r="V684" s="413"/>
      <c r="W684" s="413"/>
      <c r="X684" s="413"/>
      <c r="Y684" s="413"/>
      <c r="Z684" s="473">
        <f t="shared" si="91"/>
        <v>24</v>
      </c>
      <c r="AA684" s="413"/>
      <c r="AB684" s="413"/>
      <c r="AC684" s="413"/>
      <c r="AD684" s="413"/>
      <c r="AE684" s="413"/>
      <c r="AF684" s="413"/>
      <c r="AG684" s="413"/>
      <c r="AH684" s="413"/>
      <c r="AI684" s="413"/>
      <c r="AJ684" s="413"/>
      <c r="AK684" s="441" t="b">
        <v>0</v>
      </c>
      <c r="AL684" s="441" t="b">
        <v>0</v>
      </c>
      <c r="AM684" s="46" t="b">
        <v>0</v>
      </c>
      <c r="AN684" s="464"/>
    </row>
    <row r="685">
      <c r="A685" s="455"/>
      <c r="B685" s="56">
        <v>4.1638733E7</v>
      </c>
      <c r="C685" s="456"/>
      <c r="D685" s="57" t="s">
        <v>6626</v>
      </c>
      <c r="E685" s="502" t="s">
        <v>6627</v>
      </c>
      <c r="F685" s="503">
        <v>36124.0</v>
      </c>
      <c r="G685" s="52" t="s">
        <v>391</v>
      </c>
      <c r="H685" s="57" t="s">
        <v>6628</v>
      </c>
      <c r="I685" s="57">
        <v>1.162399247E9</v>
      </c>
      <c r="J685" s="413"/>
      <c r="K685" s="57" t="s">
        <v>6629</v>
      </c>
      <c r="L685" s="413"/>
      <c r="M685" s="413"/>
      <c r="P685" s="413"/>
      <c r="Q685" s="57">
        <v>4.228873E7</v>
      </c>
      <c r="R685" s="413"/>
      <c r="S685" s="413"/>
      <c r="T685" s="413"/>
      <c r="U685" s="413"/>
      <c r="V685" s="413"/>
      <c r="W685" s="413"/>
      <c r="X685" s="413"/>
      <c r="Y685" s="413"/>
      <c r="Z685" s="482">
        <f t="shared" si="91"/>
        <v>24</v>
      </c>
      <c r="AA685" s="413"/>
      <c r="AB685" s="413"/>
      <c r="AC685" s="413"/>
      <c r="AD685" s="413"/>
      <c r="AE685" s="413"/>
      <c r="AF685" s="413"/>
      <c r="AG685" s="413"/>
      <c r="AH685" s="413"/>
      <c r="AI685" s="413"/>
      <c r="AJ685" s="413"/>
      <c r="AK685" s="441" t="b">
        <v>0</v>
      </c>
      <c r="AL685" s="441" t="b">
        <v>0</v>
      </c>
      <c r="AM685" s="46" t="b">
        <v>0</v>
      </c>
      <c r="AN685" s="464"/>
    </row>
    <row r="686">
      <c r="A686" s="455"/>
      <c r="B686" s="56">
        <v>4.0829479E7</v>
      </c>
      <c r="C686" s="456"/>
      <c r="D686" s="57" t="s">
        <v>6630</v>
      </c>
      <c r="E686" s="469" t="s">
        <v>6631</v>
      </c>
      <c r="F686" s="503">
        <v>35791.0</v>
      </c>
      <c r="G686" s="491" t="s">
        <v>391</v>
      </c>
      <c r="H686" s="57" t="s">
        <v>6632</v>
      </c>
      <c r="I686" s="57">
        <v>1.525328871E9</v>
      </c>
      <c r="J686" s="413"/>
      <c r="K686" s="57" t="s">
        <v>6633</v>
      </c>
      <c r="L686" s="413"/>
      <c r="M686" s="413"/>
      <c r="P686" s="413"/>
      <c r="Q686" s="57">
        <v>1.536693571E9</v>
      </c>
      <c r="R686" s="413"/>
      <c r="S686" s="413"/>
      <c r="T686" s="413"/>
      <c r="U686" s="413"/>
      <c r="V686" s="413"/>
      <c r="W686" s="413"/>
      <c r="X686" s="413"/>
      <c r="Y686" s="413"/>
      <c r="Z686" s="482">
        <f t="shared" si="91"/>
        <v>25</v>
      </c>
      <c r="AA686" s="413"/>
      <c r="AB686" s="413"/>
      <c r="AC686" s="413"/>
      <c r="AD686" s="413"/>
      <c r="AE686" s="413"/>
      <c r="AF686" s="413"/>
      <c r="AG686" s="413"/>
      <c r="AH686" s="413"/>
      <c r="AI686" s="413"/>
      <c r="AJ686" s="413"/>
      <c r="AK686" s="441" t="b">
        <v>0</v>
      </c>
      <c r="AL686" s="441" t="b">
        <v>0</v>
      </c>
      <c r="AM686" s="46" t="b">
        <v>0</v>
      </c>
      <c r="AN686" s="464"/>
    </row>
    <row r="687">
      <c r="A687" s="88"/>
      <c r="B687" s="59">
        <v>3.861285E7</v>
      </c>
      <c r="C687" s="456"/>
      <c r="D687" s="413" t="s">
        <v>6634</v>
      </c>
      <c r="E687" s="469" t="s">
        <v>6635</v>
      </c>
      <c r="F687" s="435">
        <v>34809.0</v>
      </c>
      <c r="G687" s="52" t="s">
        <v>391</v>
      </c>
      <c r="H687" s="413" t="s">
        <v>6636</v>
      </c>
      <c r="I687" s="413">
        <v>1.157274699E9</v>
      </c>
      <c r="J687" s="413"/>
      <c r="K687" s="413" t="s">
        <v>6637</v>
      </c>
      <c r="L687" s="413"/>
      <c r="M687" s="413"/>
      <c r="P687" s="413"/>
      <c r="Q687" s="413"/>
      <c r="R687" s="413"/>
      <c r="S687" s="413"/>
      <c r="T687" s="413"/>
      <c r="U687" s="413"/>
      <c r="V687" s="413"/>
      <c r="W687" s="413"/>
      <c r="X687" s="413"/>
      <c r="Y687" s="413"/>
      <c r="Z687" s="473">
        <f t="shared" si="91"/>
        <v>28</v>
      </c>
      <c r="AA687" s="413"/>
      <c r="AB687" s="413"/>
      <c r="AC687" s="413"/>
      <c r="AD687" s="413"/>
      <c r="AE687" s="413"/>
      <c r="AF687" s="413"/>
      <c r="AG687" s="413"/>
      <c r="AH687" s="413"/>
      <c r="AI687" s="413"/>
      <c r="AJ687" s="413"/>
      <c r="AK687" s="441" t="b">
        <v>0</v>
      </c>
      <c r="AL687" s="441" t="b">
        <v>0</v>
      </c>
      <c r="AM687" s="46" t="b">
        <v>0</v>
      </c>
      <c r="AN687" s="464"/>
    </row>
    <row r="688">
      <c r="A688" s="88"/>
      <c r="B688" s="59">
        <v>4.0159018E7</v>
      </c>
      <c r="C688" s="456"/>
      <c r="D688" s="413" t="s">
        <v>6638</v>
      </c>
      <c r="E688" s="469" t="s">
        <v>6639</v>
      </c>
      <c r="F688" s="435">
        <v>35432.0</v>
      </c>
      <c r="G688" s="52" t="s">
        <v>391</v>
      </c>
      <c r="H688" s="413" t="s">
        <v>6179</v>
      </c>
      <c r="I688" s="413" t="s">
        <v>6640</v>
      </c>
      <c r="J688" s="413"/>
      <c r="K688" s="413"/>
      <c r="L688" s="413"/>
      <c r="M688" s="413"/>
      <c r="P688" s="413"/>
      <c r="Q688" s="413"/>
      <c r="R688" s="413"/>
      <c r="S688" s="413"/>
      <c r="T688" s="413"/>
      <c r="U688" s="413"/>
      <c r="V688" s="413"/>
      <c r="W688" s="413"/>
      <c r="X688" s="413"/>
      <c r="Y688" s="413"/>
      <c r="Z688" s="500">
        <f t="shared" si="91"/>
        <v>26</v>
      </c>
      <c r="AA688" s="413"/>
      <c r="AB688" s="413"/>
      <c r="AC688" s="413"/>
      <c r="AD688" s="413"/>
      <c r="AE688" s="413"/>
      <c r="AF688" s="413"/>
      <c r="AG688" s="413"/>
      <c r="AH688" s="413"/>
      <c r="AI688" s="413"/>
      <c r="AJ688" s="413"/>
      <c r="AK688" s="441" t="b">
        <v>0</v>
      </c>
      <c r="AL688" s="441" t="b">
        <v>0</v>
      </c>
      <c r="AM688" s="46" t="b">
        <v>0</v>
      </c>
      <c r="AN688" s="464"/>
    </row>
    <row r="689">
      <c r="A689" s="455"/>
      <c r="B689" s="56">
        <v>4.2646501E7</v>
      </c>
      <c r="C689" s="456"/>
      <c r="D689" s="57" t="s">
        <v>6641</v>
      </c>
      <c r="E689" s="434" t="s">
        <v>6642</v>
      </c>
      <c r="F689" s="435">
        <v>36637.0</v>
      </c>
      <c r="G689" s="529" t="s">
        <v>391</v>
      </c>
      <c r="H689" s="57" t="s">
        <v>6643</v>
      </c>
      <c r="I689" s="57">
        <v>1.131883099E9</v>
      </c>
      <c r="J689" s="413"/>
      <c r="K689" s="57" t="s">
        <v>6644</v>
      </c>
      <c r="L689" s="413"/>
      <c r="M689" s="413"/>
      <c r="P689" s="499"/>
      <c r="Q689" s="57"/>
      <c r="R689" s="413"/>
      <c r="S689" s="413"/>
      <c r="T689" s="413"/>
      <c r="U689" s="413"/>
      <c r="V689" s="413"/>
      <c r="W689" s="413"/>
      <c r="X689" s="413"/>
      <c r="Y689" s="413"/>
      <c r="Z689" s="495">
        <v>19.0</v>
      </c>
      <c r="AA689" s="413"/>
      <c r="AB689" s="413"/>
      <c r="AC689" s="413"/>
      <c r="AD689" s="413"/>
      <c r="AE689" s="413"/>
      <c r="AF689" s="413"/>
      <c r="AG689" s="413"/>
      <c r="AH689" s="413"/>
      <c r="AI689" s="413"/>
      <c r="AJ689" s="413"/>
      <c r="AK689" s="441" t="b">
        <v>0</v>
      </c>
      <c r="AL689" s="441" t="b">
        <v>0</v>
      </c>
      <c r="AM689" s="46" t="b">
        <v>0</v>
      </c>
      <c r="AN689" s="464"/>
    </row>
    <row r="690">
      <c r="A690" s="496"/>
      <c r="B690" s="63">
        <v>9.5728553E7</v>
      </c>
      <c r="C690" s="432"/>
      <c r="D690" s="413" t="s">
        <v>6645</v>
      </c>
      <c r="E690" s="511" t="s">
        <v>6646</v>
      </c>
      <c r="F690" s="435">
        <v>35928.0</v>
      </c>
      <c r="G690" s="27" t="s">
        <v>6214</v>
      </c>
      <c r="H690" s="498" t="s">
        <v>6647</v>
      </c>
      <c r="I690" s="413">
        <v>1.155164757E9</v>
      </c>
      <c r="J690" s="413"/>
      <c r="K690" s="413" t="s">
        <v>6648</v>
      </c>
      <c r="L690" s="413"/>
      <c r="M690" s="413"/>
      <c r="P690" s="413"/>
      <c r="Q690" s="498"/>
      <c r="R690" s="413"/>
      <c r="S690" s="413"/>
      <c r="T690" s="413"/>
      <c r="U690" s="413"/>
      <c r="V690" s="413"/>
      <c r="W690" s="413"/>
      <c r="X690" s="413"/>
      <c r="Y690" s="413"/>
      <c r="Z690" s="473">
        <f t="shared" ref="Z690:Z692" si="92">DATEDIF(F690,TODAY(),"Y")</f>
        <v>25</v>
      </c>
      <c r="AA690" s="413"/>
      <c r="AB690" s="413"/>
      <c r="AC690" s="413"/>
      <c r="AD690" s="413"/>
      <c r="AE690" s="413"/>
      <c r="AF690" s="413"/>
      <c r="AG690" s="413"/>
      <c r="AH690" s="413"/>
      <c r="AI690" s="413"/>
      <c r="AJ690" s="413"/>
      <c r="AK690" s="441" t="b">
        <v>0</v>
      </c>
      <c r="AL690" s="441" t="b">
        <v>0</v>
      </c>
      <c r="AM690" s="46" t="b">
        <v>0</v>
      </c>
      <c r="AN690" s="464"/>
    </row>
    <row r="691">
      <c r="A691" s="455"/>
      <c r="B691" s="56">
        <v>9.5924926E7</v>
      </c>
      <c r="C691" s="456"/>
      <c r="D691" s="57" t="s">
        <v>6649</v>
      </c>
      <c r="E691" s="502" t="s">
        <v>6650</v>
      </c>
      <c r="F691" s="503">
        <v>36511.0</v>
      </c>
      <c r="G691" s="491" t="s">
        <v>3791</v>
      </c>
      <c r="H691" s="57" t="s">
        <v>6651</v>
      </c>
      <c r="I691" s="57" t="s">
        <v>6652</v>
      </c>
      <c r="J691" s="413"/>
      <c r="K691" s="57" t="s">
        <v>2272</v>
      </c>
      <c r="L691" s="413"/>
      <c r="M691" s="413"/>
      <c r="P691" s="413"/>
      <c r="Q691" s="57" t="s">
        <v>6652</v>
      </c>
      <c r="R691" s="413"/>
      <c r="S691" s="413"/>
      <c r="T691" s="413"/>
      <c r="U691" s="413"/>
      <c r="V691" s="413"/>
      <c r="W691" s="413"/>
      <c r="X691" s="413"/>
      <c r="Y691" s="413"/>
      <c r="Z691" s="482">
        <f t="shared" si="92"/>
        <v>23</v>
      </c>
      <c r="AA691" s="413"/>
      <c r="AB691" s="413"/>
      <c r="AC691" s="413"/>
      <c r="AD691" s="413"/>
      <c r="AE691" s="413"/>
      <c r="AF691" s="413"/>
      <c r="AG691" s="413"/>
      <c r="AH691" s="413"/>
      <c r="AI691" s="413"/>
      <c r="AJ691" s="413"/>
      <c r="AK691" s="441" t="b">
        <v>0</v>
      </c>
      <c r="AL691" s="441" t="b">
        <v>0</v>
      </c>
      <c r="AM691" s="46" t="b">
        <v>0</v>
      </c>
      <c r="AN691" s="464"/>
    </row>
    <row r="692">
      <c r="A692" s="455"/>
      <c r="B692" s="56">
        <v>4.1566196E7</v>
      </c>
      <c r="C692" s="432"/>
      <c r="D692" s="57" t="s">
        <v>6653</v>
      </c>
      <c r="E692" s="434" t="s">
        <v>6654</v>
      </c>
      <c r="F692" s="503">
        <v>36155.0</v>
      </c>
      <c r="G692" s="52" t="s">
        <v>391</v>
      </c>
      <c r="H692" s="57" t="s">
        <v>6655</v>
      </c>
      <c r="I692" s="57">
        <v>2.326409985E9</v>
      </c>
      <c r="J692" s="413"/>
      <c r="K692" s="57" t="s">
        <v>2272</v>
      </c>
      <c r="L692" s="413"/>
      <c r="M692" s="413"/>
      <c r="P692" s="413"/>
      <c r="Q692" s="57" t="s">
        <v>6656</v>
      </c>
      <c r="R692" s="413"/>
      <c r="S692" s="413"/>
      <c r="T692" s="413"/>
      <c r="U692" s="413"/>
      <c r="V692" s="413"/>
      <c r="W692" s="413"/>
      <c r="X692" s="413"/>
      <c r="Y692" s="413"/>
      <c r="Z692" s="482">
        <f t="shared" si="92"/>
        <v>24</v>
      </c>
      <c r="AA692" s="413"/>
      <c r="AB692" s="413"/>
      <c r="AC692" s="413"/>
      <c r="AD692" s="413"/>
      <c r="AE692" s="413"/>
      <c r="AF692" s="413"/>
      <c r="AG692" s="413"/>
      <c r="AH692" s="413"/>
      <c r="AI692" s="413"/>
      <c r="AJ692" s="413"/>
      <c r="AK692" s="441" t="b">
        <v>0</v>
      </c>
      <c r="AL692" s="441" t="b">
        <v>0</v>
      </c>
      <c r="AM692" s="46" t="b">
        <v>0</v>
      </c>
      <c r="AN692" s="464"/>
    </row>
    <row r="693">
      <c r="A693" s="88"/>
      <c r="B693" s="59">
        <v>3.9029145E7</v>
      </c>
      <c r="C693" s="432"/>
      <c r="D693" s="413" t="s">
        <v>6657</v>
      </c>
      <c r="E693" s="434" t="s">
        <v>6658</v>
      </c>
      <c r="F693" s="483">
        <v>35116.0</v>
      </c>
      <c r="G693" s="52" t="s">
        <v>391</v>
      </c>
      <c r="H693" s="413" t="s">
        <v>6659</v>
      </c>
      <c r="I693" s="413" t="s">
        <v>6660</v>
      </c>
      <c r="J693" s="413"/>
      <c r="K693" s="413" t="s">
        <v>6661</v>
      </c>
      <c r="L693" s="413"/>
      <c r="M693" s="413"/>
      <c r="P693" s="413"/>
      <c r="Q693" s="57"/>
      <c r="R693" s="413"/>
      <c r="S693" s="469"/>
      <c r="T693" s="494"/>
      <c r="U693" s="494"/>
      <c r="V693" s="494"/>
      <c r="W693" s="494"/>
      <c r="X693" s="494"/>
      <c r="Y693" s="494"/>
      <c r="Z693" s="473">
        <v>21.0</v>
      </c>
      <c r="AA693" s="494"/>
      <c r="AB693" s="494"/>
      <c r="AC693" s="494"/>
      <c r="AD693" s="494"/>
      <c r="AE693" s="494"/>
      <c r="AF693" s="494"/>
      <c r="AG693" s="494"/>
      <c r="AH693" s="494"/>
      <c r="AI693" s="494"/>
      <c r="AJ693" s="494"/>
      <c r="AK693" s="441" t="b">
        <v>0</v>
      </c>
      <c r="AL693" s="441" t="b">
        <v>0</v>
      </c>
      <c r="AM693" s="46" t="b">
        <v>0</v>
      </c>
      <c r="AN693" s="470"/>
    </row>
    <row r="694">
      <c r="A694" s="88"/>
      <c r="B694" s="59" t="s">
        <v>619</v>
      </c>
      <c r="C694" s="432"/>
      <c r="D694" s="413" t="s">
        <v>6662</v>
      </c>
      <c r="E694" s="434" t="s">
        <v>6663</v>
      </c>
      <c r="F694" s="435">
        <v>35791.0</v>
      </c>
      <c r="G694" s="27" t="s">
        <v>6664</v>
      </c>
      <c r="H694" s="413" t="s">
        <v>6665</v>
      </c>
      <c r="I694" s="413">
        <v>3.4646835167E10</v>
      </c>
      <c r="J694" s="413"/>
      <c r="K694" s="413" t="s">
        <v>6666</v>
      </c>
      <c r="L694" s="413"/>
      <c r="M694" s="413"/>
      <c r="P694" s="413"/>
      <c r="Q694" s="413"/>
      <c r="R694" s="413"/>
      <c r="S694" s="469"/>
      <c r="T694" s="494"/>
      <c r="U694" s="494"/>
      <c r="V694" s="494"/>
      <c r="W694" s="494"/>
      <c r="X694" s="494"/>
      <c r="Y694" s="494"/>
      <c r="Z694" s="473">
        <f t="shared" ref="Z694:Z700" si="93">DATEDIF(F694,TODAY(),"Y")</f>
        <v>25</v>
      </c>
      <c r="AA694" s="494"/>
      <c r="AB694" s="494"/>
      <c r="AC694" s="494"/>
      <c r="AD694" s="494"/>
      <c r="AE694" s="494"/>
      <c r="AF694" s="494"/>
      <c r="AG694" s="494"/>
      <c r="AH694" s="494"/>
      <c r="AI694" s="494"/>
      <c r="AJ694" s="494"/>
      <c r="AK694" s="441" t="b">
        <v>0</v>
      </c>
      <c r="AL694" s="441" t="b">
        <v>0</v>
      </c>
      <c r="AM694" s="46" t="b">
        <v>0</v>
      </c>
      <c r="AN694" s="494"/>
    </row>
    <row r="695">
      <c r="A695" s="88"/>
      <c r="B695" s="59">
        <v>4.1308792E7</v>
      </c>
      <c r="C695" s="432"/>
      <c r="D695" s="413" t="s">
        <v>3302</v>
      </c>
      <c r="E695" s="434" t="s">
        <v>6667</v>
      </c>
      <c r="F695" s="483">
        <v>35979.0</v>
      </c>
      <c r="G695" s="52"/>
      <c r="H695" s="413" t="s">
        <v>6668</v>
      </c>
      <c r="I695" s="413">
        <v>1.150421656E9</v>
      </c>
      <c r="J695" s="413"/>
      <c r="K695" s="413" t="s">
        <v>6025</v>
      </c>
      <c r="L695" s="413"/>
      <c r="M695" s="413"/>
      <c r="P695" s="413"/>
      <c r="Q695" s="413"/>
      <c r="R695" s="413"/>
      <c r="S695" s="530"/>
      <c r="T695" s="494"/>
      <c r="U695" s="470"/>
      <c r="V695" s="470"/>
      <c r="W695" s="470"/>
      <c r="X695" s="470"/>
      <c r="Y695" s="470"/>
      <c r="Z695" s="473">
        <f t="shared" si="93"/>
        <v>25</v>
      </c>
      <c r="AA695" s="470"/>
      <c r="AB695" s="470"/>
      <c r="AC695" s="470"/>
      <c r="AD695" s="470"/>
      <c r="AE695" s="470"/>
      <c r="AF695" s="470"/>
      <c r="AG695" s="470"/>
      <c r="AH695" s="470"/>
      <c r="AI695" s="470"/>
      <c r="AJ695" s="470"/>
      <c r="AK695" s="441" t="b">
        <v>0</v>
      </c>
      <c r="AL695" s="441" t="b">
        <v>0</v>
      </c>
      <c r="AM695" s="46" t="b">
        <v>0</v>
      </c>
      <c r="AN695" s="470"/>
    </row>
    <row r="696">
      <c r="A696" s="88"/>
      <c r="B696" s="59">
        <v>3.2255954E7</v>
      </c>
      <c r="C696" s="432"/>
      <c r="D696" s="413" t="s">
        <v>6669</v>
      </c>
      <c r="E696" s="434" t="s">
        <v>6670</v>
      </c>
      <c r="F696" s="435">
        <v>31611.0</v>
      </c>
      <c r="G696" s="52" t="s">
        <v>391</v>
      </c>
      <c r="H696" s="413" t="s">
        <v>6671</v>
      </c>
      <c r="I696" s="413">
        <v>1.556220045E9</v>
      </c>
      <c r="J696" s="413"/>
      <c r="K696" s="413" t="s">
        <v>6672</v>
      </c>
      <c r="L696" s="413"/>
      <c r="M696" s="413"/>
      <c r="P696" s="413"/>
      <c r="Q696" s="413"/>
      <c r="R696" s="413"/>
      <c r="S696" s="469"/>
      <c r="T696" s="531"/>
      <c r="U696" s="470"/>
      <c r="V696" s="470"/>
      <c r="W696" s="470"/>
      <c r="X696" s="470"/>
      <c r="Y696" s="470"/>
      <c r="Z696" s="473">
        <f t="shared" si="93"/>
        <v>37</v>
      </c>
      <c r="AA696" s="470"/>
      <c r="AB696" s="470"/>
      <c r="AC696" s="470"/>
      <c r="AD696" s="470"/>
      <c r="AE696" s="470"/>
      <c r="AF696" s="470"/>
      <c r="AG696" s="470"/>
      <c r="AH696" s="470"/>
      <c r="AI696" s="470"/>
      <c r="AJ696" s="470"/>
      <c r="AK696" s="441" t="b">
        <v>0</v>
      </c>
      <c r="AL696" s="441" t="b">
        <v>0</v>
      </c>
      <c r="AM696" s="46" t="b">
        <v>0</v>
      </c>
      <c r="AN696" s="470"/>
    </row>
    <row r="697">
      <c r="A697" s="88"/>
      <c r="B697" s="59">
        <v>3.6814901E7</v>
      </c>
      <c r="C697" s="432"/>
      <c r="D697" s="413" t="s">
        <v>6673</v>
      </c>
      <c r="E697" s="434" t="s">
        <v>6674</v>
      </c>
      <c r="F697" s="483">
        <v>33772.0</v>
      </c>
      <c r="G697" s="52"/>
      <c r="H697" s="413" t="s">
        <v>6675</v>
      </c>
      <c r="I697" s="413">
        <v>2.615163739E9</v>
      </c>
      <c r="J697" s="413"/>
      <c r="K697" s="413"/>
      <c r="L697" s="413"/>
      <c r="M697" s="413"/>
      <c r="P697" s="413"/>
      <c r="Q697" s="413"/>
      <c r="R697" s="413"/>
      <c r="S697" s="469"/>
      <c r="T697" s="494"/>
      <c r="U697" s="470"/>
      <c r="V697" s="470"/>
      <c r="W697" s="470"/>
      <c r="X697" s="470"/>
      <c r="Y697" s="470"/>
      <c r="Z697" s="473">
        <f t="shared" si="93"/>
        <v>31</v>
      </c>
      <c r="AA697" s="470"/>
      <c r="AB697" s="470"/>
      <c r="AC697" s="470"/>
      <c r="AD697" s="470"/>
      <c r="AE697" s="470"/>
      <c r="AF697" s="470"/>
      <c r="AG697" s="470"/>
      <c r="AH697" s="470"/>
      <c r="AI697" s="470"/>
      <c r="AJ697" s="470"/>
      <c r="AK697" s="441" t="b">
        <v>0</v>
      </c>
      <c r="AL697" s="441" t="b">
        <v>0</v>
      </c>
      <c r="AM697" s="46" t="b">
        <v>0</v>
      </c>
      <c r="AN697" s="470"/>
    </row>
    <row r="698">
      <c r="A698" s="88"/>
      <c r="B698" s="59">
        <v>9.5114193E7</v>
      </c>
      <c r="C698" s="432"/>
      <c r="D698" s="413" t="s">
        <v>6676</v>
      </c>
      <c r="E698" s="434" t="s">
        <v>6677</v>
      </c>
      <c r="F698" s="483">
        <v>32965.0</v>
      </c>
      <c r="G698" s="52"/>
      <c r="H698" s="413" t="s">
        <v>6678</v>
      </c>
      <c r="I698" s="413" t="s">
        <v>6679</v>
      </c>
      <c r="J698" s="413"/>
      <c r="K698" s="413" t="s">
        <v>6680</v>
      </c>
      <c r="L698" s="413"/>
      <c r="M698" s="413"/>
      <c r="P698" s="413"/>
      <c r="Q698" s="413"/>
      <c r="R698" s="413"/>
      <c r="S698" s="469"/>
      <c r="T698" s="494"/>
      <c r="U698" s="470"/>
      <c r="V698" s="470"/>
      <c r="W698" s="470"/>
      <c r="X698" s="470"/>
      <c r="Y698" s="470"/>
      <c r="Z698" s="473">
        <f t="shared" si="93"/>
        <v>33</v>
      </c>
      <c r="AA698" s="470"/>
      <c r="AB698" s="470"/>
      <c r="AC698" s="470"/>
      <c r="AD698" s="470"/>
      <c r="AE698" s="470"/>
      <c r="AF698" s="470"/>
      <c r="AG698" s="470"/>
      <c r="AH698" s="470"/>
      <c r="AI698" s="470"/>
      <c r="AJ698" s="470"/>
      <c r="AK698" s="441" t="b">
        <v>0</v>
      </c>
      <c r="AL698" s="441" t="b">
        <v>0</v>
      </c>
      <c r="AM698" s="46" t="b">
        <v>0</v>
      </c>
      <c r="AN698" s="470"/>
    </row>
    <row r="699">
      <c r="A699" s="88"/>
      <c r="B699" s="59">
        <v>9.5151994E7</v>
      </c>
      <c r="C699" s="432"/>
      <c r="D699" s="413" t="s">
        <v>6681</v>
      </c>
      <c r="E699" s="434" t="s">
        <v>6682</v>
      </c>
      <c r="F699" s="435">
        <v>34723.0</v>
      </c>
      <c r="G699" s="52" t="s">
        <v>5848</v>
      </c>
      <c r="H699" s="413" t="s">
        <v>6683</v>
      </c>
      <c r="I699" s="413">
        <v>1.166448179E9</v>
      </c>
      <c r="J699" s="413"/>
      <c r="K699" s="413" t="s">
        <v>6684</v>
      </c>
      <c r="L699" s="413"/>
      <c r="M699" s="413"/>
      <c r="P699" s="413"/>
      <c r="Q699" s="413"/>
      <c r="R699" s="413"/>
      <c r="S699" s="469"/>
      <c r="T699" s="494"/>
      <c r="U699" s="470"/>
      <c r="V699" s="470"/>
      <c r="W699" s="470"/>
      <c r="X699" s="470"/>
      <c r="Y699" s="470"/>
      <c r="Z699" s="473">
        <f t="shared" si="93"/>
        <v>28</v>
      </c>
      <c r="AA699" s="470"/>
      <c r="AB699" s="470"/>
      <c r="AC699" s="470"/>
      <c r="AD699" s="470"/>
      <c r="AE699" s="470"/>
      <c r="AF699" s="470"/>
      <c r="AG699" s="470"/>
      <c r="AH699" s="470"/>
      <c r="AI699" s="470"/>
      <c r="AJ699" s="470"/>
      <c r="AK699" s="441" t="b">
        <v>0</v>
      </c>
      <c r="AL699" s="441" t="b">
        <v>0</v>
      </c>
      <c r="AM699" s="46" t="b">
        <v>0</v>
      </c>
      <c r="AN699" s="470"/>
    </row>
    <row r="700">
      <c r="A700" s="88"/>
      <c r="B700" s="59">
        <v>4.221354E7</v>
      </c>
      <c r="C700" s="432"/>
      <c r="D700" s="413" t="s">
        <v>6685</v>
      </c>
      <c r="E700" s="434" t="s">
        <v>6686</v>
      </c>
      <c r="F700" s="435">
        <v>36417.0</v>
      </c>
      <c r="G700" s="52"/>
      <c r="H700" s="413" t="s">
        <v>6687</v>
      </c>
      <c r="I700" s="413">
        <v>1.560197808E9</v>
      </c>
      <c r="J700" s="413"/>
      <c r="K700" s="413" t="s">
        <v>6025</v>
      </c>
      <c r="L700" s="413"/>
      <c r="M700" s="413"/>
      <c r="P700" s="413"/>
      <c r="Q700" s="413"/>
      <c r="R700" s="413"/>
      <c r="S700" s="469"/>
      <c r="T700" s="469"/>
      <c r="U700" s="464"/>
      <c r="V700" s="464"/>
      <c r="W700" s="464"/>
      <c r="X700" s="464"/>
      <c r="Y700" s="464"/>
      <c r="Z700" s="473">
        <f t="shared" si="93"/>
        <v>24</v>
      </c>
      <c r="AA700" s="464"/>
      <c r="AB700" s="464"/>
      <c r="AC700" s="464"/>
      <c r="AD700" s="464"/>
      <c r="AE700" s="464"/>
      <c r="AF700" s="464"/>
      <c r="AG700" s="464"/>
      <c r="AH700" s="464"/>
      <c r="AI700" s="464"/>
      <c r="AJ700" s="464"/>
      <c r="AK700" s="441" t="b">
        <v>0</v>
      </c>
      <c r="AL700" s="441" t="b">
        <v>0</v>
      </c>
      <c r="AM700" s="46" t="b">
        <v>0</v>
      </c>
      <c r="AN700" s="464"/>
    </row>
    <row r="701">
      <c r="A701" s="443"/>
      <c r="B701" s="61">
        <v>4.19391151E8</v>
      </c>
      <c r="C701" s="477"/>
      <c r="D701" s="55" t="s">
        <v>6688</v>
      </c>
      <c r="E701" s="448" t="s">
        <v>6689</v>
      </c>
      <c r="F701" s="435">
        <v>35937.0</v>
      </c>
      <c r="G701" s="436" t="s">
        <v>391</v>
      </c>
      <c r="H701" s="55" t="s">
        <v>6690</v>
      </c>
      <c r="I701" s="57">
        <v>1.151052869E9</v>
      </c>
      <c r="J701" s="403"/>
      <c r="K701" s="57" t="s">
        <v>6691</v>
      </c>
      <c r="L701" s="413"/>
      <c r="M701" s="413"/>
      <c r="P701" s="403"/>
      <c r="Q701" s="57"/>
      <c r="R701" s="413"/>
      <c r="S701" s="413"/>
      <c r="T701" s="469"/>
      <c r="U701" s="469"/>
      <c r="V701" s="469"/>
      <c r="W701" s="469"/>
      <c r="X701" s="469"/>
      <c r="Y701" s="469"/>
      <c r="Z701" s="479">
        <f>2020-1998</f>
        <v>22</v>
      </c>
      <c r="AA701" s="469"/>
      <c r="AB701" s="469"/>
      <c r="AC701" s="469"/>
      <c r="AD701" s="469"/>
      <c r="AE701" s="469"/>
      <c r="AF701" s="469"/>
      <c r="AG701" s="469"/>
      <c r="AH701" s="469"/>
      <c r="AI701" s="469"/>
      <c r="AJ701" s="469"/>
      <c r="AK701" s="441" t="b">
        <v>0</v>
      </c>
      <c r="AL701" s="441" t="b">
        <v>0</v>
      </c>
      <c r="AM701" s="46" t="b">
        <v>0</v>
      </c>
      <c r="AN701" s="464"/>
    </row>
    <row r="702">
      <c r="A702" s="465"/>
      <c r="B702" s="58">
        <v>3.7007601E7</v>
      </c>
      <c r="C702" s="477"/>
      <c r="D702" s="403" t="s">
        <v>6692</v>
      </c>
      <c r="E702" s="448" t="s">
        <v>6693</v>
      </c>
      <c r="F702" s="466">
        <v>33782.0</v>
      </c>
      <c r="G702" s="436" t="s">
        <v>391</v>
      </c>
      <c r="H702" s="403" t="s">
        <v>6694</v>
      </c>
      <c r="I702" s="57">
        <v>1.136682102E9</v>
      </c>
      <c r="J702" s="403"/>
      <c r="K702" s="413" t="s">
        <v>6695</v>
      </c>
      <c r="L702" s="413"/>
      <c r="M702" s="413"/>
      <c r="P702" s="403"/>
      <c r="Q702" s="413"/>
      <c r="R702" s="413"/>
      <c r="S702" s="413"/>
      <c r="T702" s="469"/>
      <c r="U702" s="469"/>
      <c r="V702" s="469"/>
      <c r="W702" s="469"/>
      <c r="X702" s="469"/>
      <c r="Y702" s="469"/>
      <c r="Z702" s="468">
        <v>28.0</v>
      </c>
      <c r="AA702" s="469"/>
      <c r="AB702" s="469"/>
      <c r="AC702" s="469"/>
      <c r="AD702" s="469"/>
      <c r="AE702" s="469"/>
      <c r="AF702" s="469"/>
      <c r="AG702" s="469"/>
      <c r="AH702" s="469"/>
      <c r="AI702" s="469"/>
      <c r="AJ702" s="469"/>
      <c r="AK702" s="441" t="b">
        <v>0</v>
      </c>
      <c r="AL702" s="441" t="b">
        <v>0</v>
      </c>
      <c r="AM702" s="46" t="b">
        <v>0</v>
      </c>
      <c r="AN702" s="464"/>
    </row>
    <row r="703">
      <c r="A703" s="465"/>
      <c r="B703" s="58">
        <v>3.7948548E7</v>
      </c>
      <c r="C703" s="477"/>
      <c r="D703" s="403" t="s">
        <v>6696</v>
      </c>
      <c r="E703" s="448" t="s">
        <v>6697</v>
      </c>
      <c r="F703" s="466">
        <v>34237.0</v>
      </c>
      <c r="G703" s="436" t="s">
        <v>2021</v>
      </c>
      <c r="H703" s="403" t="s">
        <v>6698</v>
      </c>
      <c r="I703" s="413">
        <v>1.156185521E9</v>
      </c>
      <c r="J703" s="403"/>
      <c r="K703" s="413" t="s">
        <v>6699</v>
      </c>
      <c r="L703" s="413"/>
      <c r="M703" s="413"/>
      <c r="P703" s="403"/>
      <c r="Q703" s="413"/>
      <c r="R703" s="413"/>
      <c r="S703" s="413"/>
      <c r="T703" s="469"/>
      <c r="U703" s="469"/>
      <c r="V703" s="469"/>
      <c r="W703" s="469"/>
      <c r="X703" s="469"/>
      <c r="Y703" s="469"/>
      <c r="Z703" s="468">
        <v>26.0</v>
      </c>
      <c r="AA703" s="469"/>
      <c r="AB703" s="469"/>
      <c r="AC703" s="469"/>
      <c r="AD703" s="469"/>
      <c r="AE703" s="469"/>
      <c r="AF703" s="469"/>
      <c r="AG703" s="469"/>
      <c r="AH703" s="469"/>
      <c r="AI703" s="469"/>
      <c r="AJ703" s="469"/>
      <c r="AK703" s="441" t="b">
        <v>0</v>
      </c>
      <c r="AL703" s="441" t="b">
        <v>0</v>
      </c>
      <c r="AM703" s="46" t="b">
        <v>0</v>
      </c>
      <c r="AN703" s="464"/>
    </row>
    <row r="704">
      <c r="A704" s="88"/>
      <c r="B704" s="59">
        <v>4.2862523E7</v>
      </c>
      <c r="C704" s="456"/>
      <c r="D704" s="413" t="s">
        <v>6700</v>
      </c>
      <c r="E704" s="434" t="s">
        <v>6701</v>
      </c>
      <c r="F704" s="466">
        <v>36700.0</v>
      </c>
      <c r="G704" s="52" t="s">
        <v>391</v>
      </c>
      <c r="H704" s="413" t="s">
        <v>6702</v>
      </c>
      <c r="I704" s="413">
        <v>2.612567101E9</v>
      </c>
      <c r="J704" s="413"/>
      <c r="K704" s="413" t="s">
        <v>6703</v>
      </c>
      <c r="L704" s="413"/>
      <c r="M704" s="413"/>
      <c r="P704" s="413"/>
      <c r="Q704" s="413"/>
      <c r="R704" s="413"/>
      <c r="S704" s="464"/>
      <c r="T704" s="464"/>
      <c r="U704" s="469"/>
      <c r="V704" s="469"/>
      <c r="W704" s="469"/>
      <c r="X704" s="469"/>
      <c r="Y704" s="469"/>
      <c r="Z704" s="473">
        <v>20.0</v>
      </c>
      <c r="AA704" s="469"/>
      <c r="AB704" s="469"/>
      <c r="AC704" s="464"/>
      <c r="AD704" s="464"/>
      <c r="AE704" s="469"/>
      <c r="AF704" s="469"/>
      <c r="AG704" s="469"/>
      <c r="AH704" s="469"/>
      <c r="AI704" s="469"/>
      <c r="AJ704" s="469"/>
      <c r="AK704" s="441" t="b">
        <v>0</v>
      </c>
      <c r="AL704" s="441" t="b">
        <v>0</v>
      </c>
      <c r="AM704" s="46" t="b">
        <v>0</v>
      </c>
      <c r="AN704" s="464"/>
    </row>
    <row r="705">
      <c r="A705" s="508"/>
      <c r="B705" s="64">
        <v>3.8226637E7</v>
      </c>
      <c r="C705" s="456"/>
      <c r="D705" s="57" t="s">
        <v>6704</v>
      </c>
      <c r="E705" s="57" t="s">
        <v>6705</v>
      </c>
      <c r="F705" s="435">
        <v>34361.0</v>
      </c>
      <c r="G705" s="509" t="s">
        <v>391</v>
      </c>
      <c r="H705" s="510" t="s">
        <v>6706</v>
      </c>
      <c r="I705" s="510">
        <v>3.85538005E9</v>
      </c>
      <c r="J705" s="413"/>
      <c r="K705" s="510" t="s">
        <v>5850</v>
      </c>
      <c r="L705" s="413"/>
      <c r="M705" s="413"/>
      <c r="P705" s="464"/>
      <c r="Q705" s="510"/>
      <c r="R705" s="413"/>
      <c r="S705" s="413"/>
      <c r="T705" s="464"/>
      <c r="U705" s="464"/>
      <c r="V705" s="464"/>
      <c r="W705" s="464"/>
      <c r="X705" s="464"/>
      <c r="Y705" s="464"/>
      <c r="Z705" s="500">
        <v>26.0</v>
      </c>
      <c r="AA705" s="464"/>
      <c r="AB705" s="464"/>
      <c r="AC705" s="413"/>
      <c r="AD705" s="413"/>
      <c r="AE705" s="464"/>
      <c r="AF705" s="464"/>
      <c r="AG705" s="464"/>
      <c r="AH705" s="464"/>
      <c r="AI705" s="464"/>
      <c r="AJ705" s="464"/>
      <c r="AK705" s="441" t="b">
        <v>0</v>
      </c>
      <c r="AL705" s="441" t="b">
        <v>0</v>
      </c>
      <c r="AM705" s="46" t="b">
        <v>0</v>
      </c>
      <c r="AN705" s="464"/>
    </row>
    <row r="706">
      <c r="A706" s="88"/>
      <c r="B706" s="59">
        <v>3.1804963E7</v>
      </c>
      <c r="C706" s="456"/>
      <c r="D706" s="413" t="s">
        <v>6707</v>
      </c>
      <c r="E706" s="413" t="s">
        <v>6708</v>
      </c>
      <c r="F706" s="52">
        <v>31286.0</v>
      </c>
      <c r="G706" s="52" t="s">
        <v>391</v>
      </c>
      <c r="H706" s="413" t="s">
        <v>6709</v>
      </c>
      <c r="I706" s="413">
        <v>1.159457003E9</v>
      </c>
      <c r="J706" s="413"/>
      <c r="K706" s="413" t="s">
        <v>6710</v>
      </c>
      <c r="L706" s="413"/>
      <c r="M706" s="413"/>
      <c r="P706" s="464"/>
      <c r="Q706" s="464"/>
      <c r="R706" s="413"/>
      <c r="S706" s="413"/>
      <c r="T706" s="413"/>
      <c r="U706" s="413"/>
      <c r="V706" s="413"/>
      <c r="W706" s="413"/>
      <c r="X706" s="413"/>
      <c r="Y706" s="413"/>
      <c r="Z706" s="473">
        <v>35.0</v>
      </c>
      <c r="AA706" s="413"/>
      <c r="AB706" s="413"/>
      <c r="AC706" s="413"/>
      <c r="AD706" s="413"/>
      <c r="AE706" s="413"/>
      <c r="AF706" s="413"/>
      <c r="AG706" s="413"/>
      <c r="AH706" s="413"/>
      <c r="AI706" s="413"/>
      <c r="AJ706" s="413"/>
      <c r="AK706" s="441" t="b">
        <v>0</v>
      </c>
      <c r="AL706" s="441" t="b">
        <v>0</v>
      </c>
      <c r="AM706" s="46" t="b">
        <v>0</v>
      </c>
      <c r="AN706" s="464"/>
    </row>
    <row r="707">
      <c r="A707" s="465"/>
      <c r="B707" s="58">
        <v>3.8992819E7</v>
      </c>
      <c r="C707" s="477"/>
      <c r="D707" s="403" t="s">
        <v>6711</v>
      </c>
      <c r="E707" s="472" t="s">
        <v>6712</v>
      </c>
      <c r="F707" s="436">
        <v>34935.0</v>
      </c>
      <c r="G707" s="436" t="s">
        <v>391</v>
      </c>
      <c r="H707" s="403" t="s">
        <v>6713</v>
      </c>
      <c r="I707" s="413">
        <v>1.538841515E9</v>
      </c>
      <c r="J707" s="403"/>
      <c r="K707" s="413" t="s">
        <v>6714</v>
      </c>
      <c r="L707" s="413"/>
      <c r="M707" s="413"/>
      <c r="P707" s="403"/>
      <c r="Q707" s="464"/>
      <c r="R707" s="413"/>
      <c r="S707" s="403"/>
      <c r="T707" s="464"/>
      <c r="U707" s="464"/>
      <c r="V707" s="464"/>
      <c r="W707" s="464"/>
      <c r="X707" s="464"/>
      <c r="Y707" s="464"/>
      <c r="Z707" s="468">
        <v>24.0</v>
      </c>
      <c r="AA707" s="464"/>
      <c r="AB707" s="413"/>
      <c r="AC707" s="464"/>
      <c r="AD707" s="464"/>
      <c r="AE707" s="464"/>
      <c r="AF707" s="464"/>
      <c r="AG707" s="464"/>
      <c r="AH707" s="464"/>
      <c r="AI707" s="464"/>
      <c r="AJ707" s="464"/>
      <c r="AK707" s="441" t="b">
        <v>0</v>
      </c>
      <c r="AL707" s="441" t="b">
        <v>0</v>
      </c>
      <c r="AM707" s="46" t="b">
        <v>0</v>
      </c>
      <c r="AN707" s="464"/>
    </row>
    <row r="708">
      <c r="A708" s="532"/>
      <c r="B708" s="69">
        <v>2.9682144E7</v>
      </c>
      <c r="C708" s="456"/>
      <c r="D708" s="57" t="s">
        <v>6715</v>
      </c>
      <c r="E708" s="434" t="s">
        <v>6716</v>
      </c>
      <c r="F708" s="466">
        <v>30244.0</v>
      </c>
      <c r="G708" s="533" t="s">
        <v>391</v>
      </c>
      <c r="H708" s="493" t="s">
        <v>6717</v>
      </c>
      <c r="I708" s="510">
        <v>1.135374599E9</v>
      </c>
      <c r="J708" s="413"/>
      <c r="K708" s="510" t="s">
        <v>6718</v>
      </c>
      <c r="L708" s="413"/>
      <c r="M708" s="413"/>
      <c r="P708" s="413"/>
      <c r="Q708" s="510"/>
      <c r="R708" s="413"/>
      <c r="S708" s="469"/>
      <c r="T708" s="469"/>
      <c r="U708" s="464"/>
      <c r="V708" s="464"/>
      <c r="W708" s="464"/>
      <c r="X708" s="464"/>
      <c r="Y708" s="464"/>
      <c r="Z708" s="534">
        <v>37.0</v>
      </c>
      <c r="AA708" s="464"/>
      <c r="AB708" s="464"/>
      <c r="AC708" s="469"/>
      <c r="AD708" s="469"/>
      <c r="AE708" s="464"/>
      <c r="AF708" s="464"/>
      <c r="AG708" s="464"/>
      <c r="AH708" s="464"/>
      <c r="AI708" s="464"/>
      <c r="AJ708" s="464"/>
      <c r="AK708" s="441" t="b">
        <v>0</v>
      </c>
      <c r="AL708" s="441" t="b">
        <v>0</v>
      </c>
      <c r="AM708" s="46" t="b">
        <v>0</v>
      </c>
      <c r="AN708" s="464"/>
    </row>
    <row r="709">
      <c r="A709" s="455"/>
      <c r="B709" s="56">
        <v>3.8787245E7</v>
      </c>
      <c r="C709" s="456"/>
      <c r="D709" s="57" t="s">
        <v>6719</v>
      </c>
      <c r="E709" s="434" t="s">
        <v>6720</v>
      </c>
      <c r="F709" s="435">
        <v>34695.0</v>
      </c>
      <c r="G709" s="491" t="s">
        <v>391</v>
      </c>
      <c r="H709" s="57" t="s">
        <v>6721</v>
      </c>
      <c r="I709" s="57">
        <v>1.123996293E9</v>
      </c>
      <c r="J709" s="413"/>
      <c r="K709" s="57" t="s">
        <v>5757</v>
      </c>
      <c r="L709" s="413"/>
      <c r="M709" s="413"/>
      <c r="P709" s="413"/>
      <c r="Q709" s="57"/>
      <c r="R709" s="413"/>
      <c r="S709" s="530"/>
      <c r="T709" s="469"/>
      <c r="U709" s="469"/>
      <c r="V709" s="469"/>
      <c r="W709" s="469"/>
      <c r="X709" s="469"/>
      <c r="Y709" s="469"/>
      <c r="Z709" s="482">
        <v>25.0</v>
      </c>
      <c r="AA709" s="469"/>
      <c r="AB709" s="469"/>
      <c r="AC709" s="530"/>
      <c r="AD709" s="530"/>
      <c r="AE709" s="469"/>
      <c r="AF709" s="469"/>
      <c r="AG709" s="469"/>
      <c r="AH709" s="469"/>
      <c r="AI709" s="469"/>
      <c r="AJ709" s="469"/>
      <c r="AK709" s="441" t="b">
        <v>0</v>
      </c>
      <c r="AL709" s="441" t="b">
        <v>0</v>
      </c>
      <c r="AM709" s="46" t="b">
        <v>0</v>
      </c>
      <c r="AN709" s="464"/>
    </row>
    <row r="710">
      <c r="A710" s="443"/>
      <c r="B710" s="61">
        <v>3.9243021E7</v>
      </c>
      <c r="C710" s="456"/>
      <c r="D710" s="57" t="s">
        <v>6722</v>
      </c>
      <c r="E710" s="434" t="s">
        <v>6723</v>
      </c>
      <c r="F710" s="435">
        <v>34968.0</v>
      </c>
      <c r="G710" s="491" t="s">
        <v>391</v>
      </c>
      <c r="H710" s="57" t="s">
        <v>6724</v>
      </c>
      <c r="I710" s="57">
        <v>1.150089862E9</v>
      </c>
      <c r="J710" s="413"/>
      <c r="K710" s="57" t="s">
        <v>6725</v>
      </c>
      <c r="L710" s="413"/>
      <c r="M710" s="413"/>
      <c r="P710" s="413"/>
      <c r="Q710" s="57"/>
      <c r="R710" s="413"/>
      <c r="S710" s="469"/>
      <c r="T710" s="530"/>
      <c r="U710" s="530"/>
      <c r="V710" s="530"/>
      <c r="W710" s="530"/>
      <c r="X710" s="530"/>
      <c r="Y710" s="530"/>
      <c r="Z710" s="482">
        <v>24.0</v>
      </c>
      <c r="AA710" s="530"/>
      <c r="AB710" s="530"/>
      <c r="AC710" s="469"/>
      <c r="AD710" s="469"/>
      <c r="AE710" s="530"/>
      <c r="AF710" s="530"/>
      <c r="AG710" s="530"/>
      <c r="AH710" s="530"/>
      <c r="AI710" s="530"/>
      <c r="AJ710" s="530"/>
      <c r="AK710" s="441" t="b">
        <v>0</v>
      </c>
      <c r="AL710" s="441" t="b">
        <v>0</v>
      </c>
      <c r="AM710" s="46" t="b">
        <v>0</v>
      </c>
      <c r="AN710" s="464"/>
    </row>
    <row r="711">
      <c r="A711" s="455"/>
      <c r="B711" s="56">
        <v>3.1235333E7</v>
      </c>
      <c r="C711" s="456"/>
      <c r="D711" s="57" t="s">
        <v>6726</v>
      </c>
      <c r="E711" s="434" t="s">
        <v>6727</v>
      </c>
      <c r="F711" s="435">
        <v>31090.0</v>
      </c>
      <c r="G711" s="491" t="s">
        <v>391</v>
      </c>
      <c r="H711" s="57" t="s">
        <v>6728</v>
      </c>
      <c r="I711" s="57">
        <v>1.153890583E9</v>
      </c>
      <c r="J711" s="413"/>
      <c r="K711" s="57" t="s">
        <v>6729</v>
      </c>
      <c r="L711" s="413"/>
      <c r="M711" s="413"/>
      <c r="P711" s="413"/>
      <c r="Q711" s="57"/>
      <c r="R711" s="413"/>
      <c r="S711" s="403"/>
      <c r="T711" s="469"/>
      <c r="U711" s="469"/>
      <c r="V711" s="469"/>
      <c r="W711" s="469"/>
      <c r="X711" s="469"/>
      <c r="Y711" s="469"/>
      <c r="Z711" s="482">
        <f>2020-1985</f>
        <v>35</v>
      </c>
      <c r="AA711" s="469"/>
      <c r="AB711" s="469"/>
      <c r="AC711" s="469"/>
      <c r="AD711" s="469"/>
      <c r="AE711" s="469"/>
      <c r="AF711" s="469"/>
      <c r="AG711" s="469"/>
      <c r="AH711" s="469"/>
      <c r="AI711" s="469"/>
      <c r="AJ711" s="469"/>
      <c r="AK711" s="441" t="b">
        <v>0</v>
      </c>
      <c r="AL711" s="441" t="b">
        <v>0</v>
      </c>
      <c r="AM711" s="46" t="b">
        <v>0</v>
      </c>
      <c r="AN711" s="464"/>
    </row>
    <row r="712">
      <c r="A712" s="443"/>
      <c r="B712" s="61">
        <v>4.2636807E7</v>
      </c>
      <c r="C712" s="477"/>
      <c r="D712" s="55" t="s">
        <v>6730</v>
      </c>
      <c r="E712" s="448" t="s">
        <v>6731</v>
      </c>
      <c r="F712" s="435">
        <v>36631.0</v>
      </c>
      <c r="G712" s="53" t="s">
        <v>391</v>
      </c>
      <c r="H712" s="55" t="s">
        <v>6732</v>
      </c>
      <c r="I712" s="57">
        <v>2.94515467712E11</v>
      </c>
      <c r="J712" s="403"/>
      <c r="K712" s="57" t="s">
        <v>6733</v>
      </c>
      <c r="L712" s="413"/>
      <c r="M712" s="413"/>
      <c r="P712" s="403"/>
      <c r="Q712" s="57"/>
      <c r="R712" s="413"/>
      <c r="S712" s="413"/>
      <c r="T712" s="469"/>
      <c r="U712" s="469"/>
      <c r="V712" s="469"/>
      <c r="W712" s="469"/>
      <c r="X712" s="469"/>
      <c r="Y712" s="469"/>
      <c r="Z712" s="479">
        <f>DATEDIF(F712,TODAY(),"Y")</f>
        <v>23</v>
      </c>
      <c r="AA712" s="469"/>
      <c r="AB712" s="469"/>
      <c r="AC712" s="469"/>
      <c r="AD712" s="469"/>
      <c r="AE712" s="469"/>
      <c r="AF712" s="469"/>
      <c r="AG712" s="469"/>
      <c r="AH712" s="469"/>
      <c r="AI712" s="469"/>
      <c r="AJ712" s="469"/>
      <c r="AK712" s="441" t="b">
        <v>0</v>
      </c>
      <c r="AL712" s="441" t="b">
        <v>0</v>
      </c>
      <c r="AM712" s="46" t="b">
        <v>0</v>
      </c>
      <c r="AN712" s="464"/>
    </row>
    <row r="713">
      <c r="A713" s="88"/>
      <c r="B713" s="59">
        <v>4.1928278E7</v>
      </c>
      <c r="C713" s="456"/>
      <c r="D713" s="413" t="s">
        <v>6734</v>
      </c>
      <c r="E713" s="434" t="s">
        <v>6735</v>
      </c>
      <c r="F713" s="466">
        <v>36368.0</v>
      </c>
      <c r="G713" s="52" t="s">
        <v>391</v>
      </c>
      <c r="H713" s="413" t="s">
        <v>6736</v>
      </c>
      <c r="I713" s="413" t="s">
        <v>6737</v>
      </c>
      <c r="J713" s="413"/>
      <c r="K713" s="476" t="s">
        <v>6738</v>
      </c>
      <c r="L713" s="413"/>
      <c r="M713" s="413"/>
      <c r="P713" s="413"/>
      <c r="Q713" s="413"/>
      <c r="R713" s="413"/>
      <c r="S713" s="403"/>
      <c r="T713" s="502"/>
      <c r="U713" s="469"/>
      <c r="V713" s="469"/>
      <c r="W713" s="469"/>
      <c r="X713" s="469"/>
      <c r="Y713" s="469"/>
      <c r="Z713" s="473">
        <v>21.0</v>
      </c>
      <c r="AA713" s="469"/>
      <c r="AB713" s="469"/>
      <c r="AC713" s="502"/>
      <c r="AD713" s="502"/>
      <c r="AE713" s="469"/>
      <c r="AF713" s="469"/>
      <c r="AG713" s="469"/>
      <c r="AH713" s="469"/>
      <c r="AI713" s="469"/>
      <c r="AJ713" s="469"/>
      <c r="AK713" s="441" t="b">
        <v>0</v>
      </c>
      <c r="AL713" s="441" t="b">
        <v>0</v>
      </c>
      <c r="AM713" s="46" t="b">
        <v>0</v>
      </c>
      <c r="AN713" s="464"/>
    </row>
    <row r="714">
      <c r="A714" s="443"/>
      <c r="B714" s="61">
        <v>4.1342857E7</v>
      </c>
      <c r="C714" s="477"/>
      <c r="D714" s="55" t="s">
        <v>6739</v>
      </c>
      <c r="E714" s="448" t="s">
        <v>6740</v>
      </c>
      <c r="F714" s="435">
        <v>35975.0</v>
      </c>
      <c r="G714" s="53" t="s">
        <v>391</v>
      </c>
      <c r="H714" s="55" t="s">
        <v>6741</v>
      </c>
      <c r="I714" s="57">
        <v>1.173698528E9</v>
      </c>
      <c r="J714" s="403"/>
      <c r="K714" s="57" t="s">
        <v>6025</v>
      </c>
      <c r="L714" s="413"/>
      <c r="M714" s="413"/>
      <c r="P714" s="403"/>
      <c r="Q714" s="57"/>
      <c r="R714" s="413"/>
      <c r="S714" s="469"/>
      <c r="T714" s="469"/>
      <c r="U714" s="502"/>
      <c r="V714" s="502"/>
      <c r="W714" s="502"/>
      <c r="X714" s="502"/>
      <c r="Y714" s="502"/>
      <c r="Z714" s="479">
        <f>DATEDIF(F714,TODAY(),"Y")</f>
        <v>25</v>
      </c>
      <c r="AA714" s="502"/>
      <c r="AB714" s="502"/>
      <c r="AC714" s="469"/>
      <c r="AD714" s="469"/>
      <c r="AE714" s="502"/>
      <c r="AF714" s="502"/>
      <c r="AG714" s="502"/>
      <c r="AH714" s="502"/>
      <c r="AI714" s="502"/>
      <c r="AJ714" s="502"/>
      <c r="AK714" s="441" t="b">
        <v>0</v>
      </c>
      <c r="AL714" s="441" t="b">
        <v>0</v>
      </c>
      <c r="AM714" s="46" t="b">
        <v>0</v>
      </c>
      <c r="AN714" s="464"/>
    </row>
    <row r="715">
      <c r="A715" s="443"/>
      <c r="B715" s="61">
        <v>1.917846511E10</v>
      </c>
      <c r="C715" s="477"/>
      <c r="D715" s="403" t="s">
        <v>6742</v>
      </c>
      <c r="E715" s="448" t="s">
        <v>6743</v>
      </c>
      <c r="F715" s="478">
        <v>35837.0</v>
      </c>
      <c r="G715" s="491" t="s">
        <v>6139</v>
      </c>
      <c r="H715" s="403" t="s">
        <v>6744</v>
      </c>
      <c r="I715" s="57">
        <v>9.17846511E9</v>
      </c>
      <c r="J715" s="403"/>
      <c r="K715" s="413" t="s">
        <v>6745</v>
      </c>
      <c r="L715" s="413"/>
      <c r="M715" s="413"/>
      <c r="P715" s="403"/>
      <c r="Q715" s="413"/>
      <c r="R715" s="413"/>
      <c r="S715" s="413"/>
      <c r="T715" s="469"/>
      <c r="U715" s="469"/>
      <c r="V715" s="469"/>
      <c r="W715" s="469"/>
      <c r="X715" s="469"/>
      <c r="Y715" s="469"/>
      <c r="Z715" s="479">
        <v>22.0</v>
      </c>
      <c r="AA715" s="469"/>
      <c r="AB715" s="469"/>
      <c r="AC715" s="469"/>
      <c r="AD715" s="469"/>
      <c r="AE715" s="469"/>
      <c r="AF715" s="469"/>
      <c r="AG715" s="469"/>
      <c r="AH715" s="469"/>
      <c r="AI715" s="469"/>
      <c r="AJ715" s="469"/>
      <c r="AK715" s="441" t="b">
        <v>0</v>
      </c>
      <c r="AL715" s="441" t="b">
        <v>0</v>
      </c>
      <c r="AM715" s="46" t="b">
        <v>0</v>
      </c>
      <c r="AN715" s="464"/>
    </row>
    <row r="716">
      <c r="A716" s="465"/>
      <c r="B716" s="58">
        <v>3.4134971E7</v>
      </c>
      <c r="C716" s="477"/>
      <c r="D716" s="403" t="s">
        <v>6746</v>
      </c>
      <c r="E716" s="448" t="s">
        <v>6747</v>
      </c>
      <c r="F716" s="466">
        <v>32300.0</v>
      </c>
      <c r="G716" s="436" t="s">
        <v>391</v>
      </c>
      <c r="H716" s="403" t="s">
        <v>6748</v>
      </c>
      <c r="I716" s="413">
        <v>1.159481767E9</v>
      </c>
      <c r="J716" s="403"/>
      <c r="K716" s="413" t="s">
        <v>6749</v>
      </c>
      <c r="L716" s="413"/>
      <c r="M716" s="413"/>
      <c r="P716" s="403"/>
      <c r="Q716" s="413"/>
      <c r="R716" s="413"/>
      <c r="S716" s="469"/>
      <c r="T716" s="469"/>
      <c r="U716" s="469"/>
      <c r="V716" s="469"/>
      <c r="W716" s="469"/>
      <c r="X716" s="469"/>
      <c r="Y716" s="469"/>
      <c r="Z716" s="468">
        <v>32.0</v>
      </c>
      <c r="AA716" s="469"/>
      <c r="AB716" s="469"/>
      <c r="AC716" s="469"/>
      <c r="AD716" s="469"/>
      <c r="AE716" s="469"/>
      <c r="AF716" s="469"/>
      <c r="AG716" s="469"/>
      <c r="AH716" s="469"/>
      <c r="AI716" s="469"/>
      <c r="AJ716" s="469"/>
      <c r="AK716" s="441" t="b">
        <v>0</v>
      </c>
      <c r="AL716" s="441" t="b">
        <v>0</v>
      </c>
      <c r="AM716" s="46" t="b">
        <v>0</v>
      </c>
      <c r="AN716" s="464"/>
    </row>
    <row r="717">
      <c r="A717" s="88"/>
      <c r="B717" s="59">
        <v>3.946642E7</v>
      </c>
      <c r="C717" s="456"/>
      <c r="D717" s="413" t="s">
        <v>6750</v>
      </c>
      <c r="E717" s="434" t="s">
        <v>6751</v>
      </c>
      <c r="F717" s="466">
        <v>35082.0</v>
      </c>
      <c r="G717" s="491" t="s">
        <v>391</v>
      </c>
      <c r="H717" s="413" t="s">
        <v>6752</v>
      </c>
      <c r="I717" s="57">
        <v>1.168245873E9</v>
      </c>
      <c r="J717" s="413"/>
      <c r="K717" s="413" t="s">
        <v>6753</v>
      </c>
      <c r="L717" s="413"/>
      <c r="M717" s="413"/>
      <c r="P717" s="413"/>
      <c r="Q717" s="413"/>
      <c r="R717" s="413"/>
      <c r="S717" s="403"/>
      <c r="T717" s="469"/>
      <c r="U717" s="469"/>
      <c r="V717" s="469"/>
      <c r="W717" s="469"/>
      <c r="X717" s="469"/>
      <c r="Y717" s="469"/>
      <c r="Z717" s="473">
        <v>24.0</v>
      </c>
      <c r="AA717" s="469"/>
      <c r="AB717" s="469"/>
      <c r="AC717" s="530"/>
      <c r="AD717" s="530"/>
      <c r="AE717" s="469"/>
      <c r="AF717" s="469"/>
      <c r="AG717" s="469"/>
      <c r="AH717" s="469"/>
      <c r="AI717" s="469"/>
      <c r="AJ717" s="469"/>
      <c r="AK717" s="441" t="b">
        <v>0</v>
      </c>
      <c r="AL717" s="441" t="b">
        <v>0</v>
      </c>
      <c r="AM717" s="46" t="b">
        <v>0</v>
      </c>
      <c r="AN717" s="464"/>
    </row>
    <row r="718">
      <c r="A718" s="455"/>
      <c r="B718" s="56">
        <v>4.1132335E7</v>
      </c>
      <c r="C718" s="456"/>
      <c r="D718" s="57" t="s">
        <v>6754</v>
      </c>
      <c r="E718" s="511" t="s">
        <v>6755</v>
      </c>
      <c r="F718" s="435">
        <v>35913.0</v>
      </c>
      <c r="G718" s="112" t="s">
        <v>391</v>
      </c>
      <c r="H718" s="57" t="s">
        <v>6756</v>
      </c>
      <c r="I718" s="57">
        <v>3.484507436E9</v>
      </c>
      <c r="J718" s="413"/>
      <c r="K718" s="57" t="s">
        <v>6757</v>
      </c>
      <c r="L718" s="413"/>
      <c r="M718" s="413"/>
      <c r="P718" s="413"/>
      <c r="Q718" s="57"/>
      <c r="R718" s="413"/>
      <c r="S718" s="469"/>
      <c r="T718" s="469"/>
      <c r="U718" s="530"/>
      <c r="V718" s="530"/>
      <c r="W718" s="530"/>
      <c r="X718" s="530"/>
      <c r="Y718" s="530"/>
      <c r="Z718" s="482">
        <v>21.0</v>
      </c>
      <c r="AA718" s="530"/>
      <c r="AB718" s="530"/>
      <c r="AC718" s="469"/>
      <c r="AD718" s="469"/>
      <c r="AE718" s="530"/>
      <c r="AF718" s="530"/>
      <c r="AG718" s="530"/>
      <c r="AH718" s="530"/>
      <c r="AI718" s="530"/>
      <c r="AJ718" s="530"/>
      <c r="AK718" s="441" t="b">
        <v>0</v>
      </c>
      <c r="AL718" s="441" t="b">
        <v>0</v>
      </c>
      <c r="AM718" s="46" t="b">
        <v>0</v>
      </c>
      <c r="AN718" s="464"/>
    </row>
    <row r="719">
      <c r="A719" s="443"/>
      <c r="B719" s="61">
        <v>4.3022721E7</v>
      </c>
      <c r="C719" s="477"/>
      <c r="D719" s="55" t="s">
        <v>6758</v>
      </c>
      <c r="E719" s="448" t="s">
        <v>6759</v>
      </c>
      <c r="F719" s="503">
        <v>36814.0</v>
      </c>
      <c r="G719" s="436" t="s">
        <v>391</v>
      </c>
      <c r="H719" s="55" t="s">
        <v>6760</v>
      </c>
      <c r="I719" s="57">
        <v>1.12350973E9</v>
      </c>
      <c r="J719" s="403"/>
      <c r="K719" s="57" t="s">
        <v>5290</v>
      </c>
      <c r="L719" s="413"/>
      <c r="M719" s="413"/>
      <c r="P719" s="403"/>
      <c r="Q719" s="57"/>
      <c r="R719" s="413"/>
      <c r="S719" s="469"/>
      <c r="T719" s="469"/>
      <c r="U719" s="469"/>
      <c r="V719" s="469"/>
      <c r="W719" s="469"/>
      <c r="X719" s="469"/>
      <c r="Y719" s="469"/>
      <c r="Z719" s="479">
        <f>2020-2000</f>
        <v>20</v>
      </c>
      <c r="AA719" s="469"/>
      <c r="AB719" s="469"/>
      <c r="AC719" s="469"/>
      <c r="AD719" s="469"/>
      <c r="AE719" s="469"/>
      <c r="AF719" s="469"/>
      <c r="AG719" s="469"/>
      <c r="AH719" s="469"/>
      <c r="AI719" s="469"/>
      <c r="AJ719" s="469"/>
      <c r="AK719" s="441" t="b">
        <v>0</v>
      </c>
      <c r="AL719" s="441" t="b">
        <v>0</v>
      </c>
      <c r="AM719" s="46" t="b">
        <v>0</v>
      </c>
      <c r="AN719" s="464"/>
    </row>
    <row r="720">
      <c r="A720" s="455"/>
      <c r="B720" s="56">
        <v>4.0126173E7</v>
      </c>
      <c r="C720" s="456"/>
      <c r="D720" s="413" t="s">
        <v>6761</v>
      </c>
      <c r="E720" s="434" t="s">
        <v>6762</v>
      </c>
      <c r="F720" s="478">
        <v>35381.0</v>
      </c>
      <c r="G720" s="52" t="s">
        <v>391</v>
      </c>
      <c r="H720" s="413" t="s">
        <v>6763</v>
      </c>
      <c r="I720" s="57">
        <v>1.151202729E9</v>
      </c>
      <c r="J720" s="413"/>
      <c r="K720" s="413" t="s">
        <v>6764</v>
      </c>
      <c r="L720" s="413"/>
      <c r="M720" s="413"/>
      <c r="P720" s="413"/>
      <c r="Q720" s="413"/>
      <c r="R720" s="413"/>
      <c r="S720" s="403"/>
      <c r="T720" s="469"/>
      <c r="U720" s="469"/>
      <c r="V720" s="469"/>
      <c r="W720" s="469"/>
      <c r="X720" s="469"/>
      <c r="Y720" s="469"/>
      <c r="Z720" s="482">
        <v>23.0</v>
      </c>
      <c r="AA720" s="469"/>
      <c r="AB720" s="469"/>
      <c r="AC720" s="469"/>
      <c r="AD720" s="469"/>
      <c r="AE720" s="469"/>
      <c r="AF720" s="469"/>
      <c r="AG720" s="469"/>
      <c r="AH720" s="469"/>
      <c r="AI720" s="469"/>
      <c r="AJ720" s="469"/>
      <c r="AK720" s="441" t="b">
        <v>0</v>
      </c>
      <c r="AL720" s="441" t="b">
        <v>0</v>
      </c>
      <c r="AM720" s="46" t="b">
        <v>0</v>
      </c>
      <c r="AN720" s="464"/>
    </row>
    <row r="721">
      <c r="A721" s="455"/>
      <c r="B721" s="56">
        <v>4.2586885E7</v>
      </c>
      <c r="C721" s="456"/>
      <c r="D721" s="57" t="s">
        <v>6765</v>
      </c>
      <c r="E721" s="511" t="s">
        <v>6766</v>
      </c>
      <c r="F721" s="435">
        <v>36645.0</v>
      </c>
      <c r="G721" s="52" t="s">
        <v>391</v>
      </c>
      <c r="H721" s="57" t="s">
        <v>6767</v>
      </c>
      <c r="I721" s="57">
        <v>1.155757034E9</v>
      </c>
      <c r="J721" s="413"/>
      <c r="K721" s="57" t="s">
        <v>6768</v>
      </c>
      <c r="L721" s="413"/>
      <c r="M721" s="413"/>
      <c r="P721" s="413"/>
      <c r="Q721" s="57"/>
      <c r="R721" s="413"/>
      <c r="S721" s="469"/>
      <c r="T721" s="469"/>
      <c r="U721" s="469"/>
      <c r="V721" s="469"/>
      <c r="W721" s="469"/>
      <c r="X721" s="469"/>
      <c r="Y721" s="469"/>
      <c r="Z721" s="482">
        <f>2020-2000</f>
        <v>20</v>
      </c>
      <c r="AA721" s="469"/>
      <c r="AB721" s="469"/>
      <c r="AC721" s="469"/>
      <c r="AD721" s="469"/>
      <c r="AE721" s="469"/>
      <c r="AF721" s="469"/>
      <c r="AG721" s="469"/>
      <c r="AH721" s="469"/>
      <c r="AI721" s="469"/>
      <c r="AJ721" s="469"/>
      <c r="AK721" s="441" t="b">
        <v>0</v>
      </c>
      <c r="AL721" s="441" t="b">
        <v>0</v>
      </c>
      <c r="AM721" s="46" t="b">
        <v>0</v>
      </c>
      <c r="AN721" s="464"/>
    </row>
    <row r="722">
      <c r="A722" s="465"/>
      <c r="B722" s="58">
        <v>3.6529377E7</v>
      </c>
      <c r="C722" s="477"/>
      <c r="D722" s="55" t="s">
        <v>6769</v>
      </c>
      <c r="E722" s="448" t="s">
        <v>6770</v>
      </c>
      <c r="F722" s="503">
        <v>33541.0</v>
      </c>
      <c r="G722" s="436" t="s">
        <v>391</v>
      </c>
      <c r="H722" s="55" t="s">
        <v>6771</v>
      </c>
      <c r="I722" s="57">
        <v>1.531512585E9</v>
      </c>
      <c r="J722" s="403"/>
      <c r="K722" s="57" t="s">
        <v>6772</v>
      </c>
      <c r="L722" s="413"/>
      <c r="M722" s="413"/>
      <c r="P722" s="403"/>
      <c r="Q722" s="57"/>
      <c r="R722" s="413"/>
      <c r="S722" s="502"/>
      <c r="T722" s="469"/>
      <c r="U722" s="469"/>
      <c r="V722" s="469"/>
      <c r="W722" s="469"/>
      <c r="X722" s="469"/>
      <c r="Y722" s="469"/>
      <c r="Z722" s="479">
        <f>2020-1991</f>
        <v>29</v>
      </c>
      <c r="AA722" s="469"/>
      <c r="AB722" s="469"/>
      <c r="AC722" s="413"/>
      <c r="AD722" s="413"/>
      <c r="AE722" s="469"/>
      <c r="AF722" s="469"/>
      <c r="AG722" s="469"/>
      <c r="AH722" s="469"/>
      <c r="AI722" s="469"/>
      <c r="AJ722" s="469"/>
      <c r="AK722" s="441" t="b">
        <v>0</v>
      </c>
      <c r="AL722" s="441" t="b">
        <v>0</v>
      </c>
      <c r="AM722" s="46" t="b">
        <v>0</v>
      </c>
      <c r="AN722" s="403"/>
    </row>
    <row r="723">
      <c r="A723" s="465"/>
      <c r="B723" s="58">
        <v>3.4103167E7</v>
      </c>
      <c r="C723" s="477"/>
      <c r="D723" s="403" t="s">
        <v>6773</v>
      </c>
      <c r="E723" s="464" t="s">
        <v>6774</v>
      </c>
      <c r="F723" s="466">
        <v>32417.0</v>
      </c>
      <c r="G723" s="436" t="s">
        <v>391</v>
      </c>
      <c r="H723" s="403" t="s">
        <v>6775</v>
      </c>
      <c r="I723" s="413">
        <v>1.557176807E9</v>
      </c>
      <c r="J723" s="403"/>
      <c r="K723" s="413" t="s">
        <v>6776</v>
      </c>
      <c r="L723" s="413"/>
      <c r="M723" s="413"/>
      <c r="P723" s="403"/>
      <c r="Q723" s="413"/>
      <c r="R723" s="413"/>
      <c r="S723" s="413"/>
      <c r="T723" s="502"/>
      <c r="U723" s="413"/>
      <c r="V723" s="413"/>
      <c r="W723" s="413"/>
      <c r="X723" s="413"/>
      <c r="Y723" s="413"/>
      <c r="Z723" s="468">
        <v>32.0</v>
      </c>
      <c r="AA723" s="413"/>
      <c r="AB723" s="413"/>
      <c r="AC723" s="413"/>
      <c r="AD723" s="413"/>
      <c r="AE723" s="413"/>
      <c r="AF723" s="413"/>
      <c r="AG723" s="413"/>
      <c r="AH723" s="413"/>
      <c r="AI723" s="413"/>
      <c r="AJ723" s="413"/>
      <c r="AK723" s="441" t="b">
        <v>0</v>
      </c>
      <c r="AL723" s="441" t="b">
        <v>0</v>
      </c>
      <c r="AM723" s="46" t="b">
        <v>0</v>
      </c>
      <c r="AN723" s="464"/>
    </row>
    <row r="724">
      <c r="A724" s="465"/>
      <c r="B724" s="58">
        <v>4.054351E7</v>
      </c>
      <c r="C724" s="477"/>
      <c r="D724" s="403" t="s">
        <v>6777</v>
      </c>
      <c r="E724" s="464" t="s">
        <v>6778</v>
      </c>
      <c r="F724" s="474">
        <v>35521.0</v>
      </c>
      <c r="G724" s="436" t="s">
        <v>391</v>
      </c>
      <c r="H724" s="403" t="s">
        <v>6779</v>
      </c>
      <c r="I724" s="413">
        <v>1.538454938E9</v>
      </c>
      <c r="J724" s="403"/>
      <c r="K724" s="413" t="s">
        <v>6780</v>
      </c>
      <c r="L724" s="413"/>
      <c r="M724" s="413"/>
      <c r="P724" s="403"/>
      <c r="Q724" s="413"/>
      <c r="R724" s="413"/>
      <c r="S724" s="413"/>
      <c r="T724" s="413"/>
      <c r="U724" s="413"/>
      <c r="V724" s="413"/>
      <c r="W724" s="413"/>
      <c r="X724" s="413"/>
      <c r="Y724" s="413"/>
      <c r="Z724" s="468">
        <v>23.0</v>
      </c>
      <c r="AA724" s="413"/>
      <c r="AB724" s="413"/>
      <c r="AC724" s="413"/>
      <c r="AD724" s="413"/>
      <c r="AE724" s="413"/>
      <c r="AF724" s="413"/>
      <c r="AG724" s="413"/>
      <c r="AH724" s="413"/>
      <c r="AI724" s="413"/>
      <c r="AJ724" s="413"/>
      <c r="AK724" s="441" t="b">
        <v>0</v>
      </c>
      <c r="AL724" s="441" t="b">
        <v>0</v>
      </c>
      <c r="AM724" s="46" t="b">
        <v>0</v>
      </c>
      <c r="AN724" s="464"/>
    </row>
    <row r="725">
      <c r="A725" s="465"/>
      <c r="B725" s="58">
        <v>4.2077034E7</v>
      </c>
      <c r="C725" s="477"/>
      <c r="D725" s="403" t="s">
        <v>6781</v>
      </c>
      <c r="E725" s="464" t="s">
        <v>6782</v>
      </c>
      <c r="F725" s="474">
        <v>36359.0</v>
      </c>
      <c r="G725" s="436" t="s">
        <v>391</v>
      </c>
      <c r="H725" s="403" t="s">
        <v>6783</v>
      </c>
      <c r="I725" s="413">
        <v>1.139355332E9</v>
      </c>
      <c r="J725" s="403"/>
      <c r="K725" s="413" t="s">
        <v>6784</v>
      </c>
      <c r="L725" s="413"/>
      <c r="M725" s="413"/>
      <c r="P725" s="403"/>
      <c r="Q725" s="413"/>
      <c r="R725" s="413"/>
      <c r="S725" s="413"/>
      <c r="T725" s="413"/>
      <c r="U725" s="413"/>
      <c r="V725" s="413"/>
      <c r="W725" s="413"/>
      <c r="X725" s="413"/>
      <c r="Y725" s="413"/>
      <c r="Z725" s="468">
        <v>21.0</v>
      </c>
      <c r="AA725" s="413"/>
      <c r="AB725" s="413"/>
      <c r="AC725" s="413"/>
      <c r="AD725" s="413"/>
      <c r="AE725" s="413"/>
      <c r="AF725" s="413"/>
      <c r="AG725" s="413"/>
      <c r="AH725" s="413"/>
      <c r="AI725" s="413"/>
      <c r="AJ725" s="413"/>
      <c r="AK725" s="441" t="b">
        <v>0</v>
      </c>
      <c r="AL725" s="441" t="b">
        <v>0</v>
      </c>
      <c r="AM725" s="46" t="b">
        <v>0</v>
      </c>
      <c r="AN725" s="464"/>
    </row>
    <row r="726">
      <c r="A726" s="465"/>
      <c r="B726" s="58">
        <v>3.9888583E7</v>
      </c>
      <c r="C726" s="477"/>
      <c r="D726" s="403" t="s">
        <v>6785</v>
      </c>
      <c r="E726" s="464" t="s">
        <v>6786</v>
      </c>
      <c r="F726" s="535">
        <v>35349.0</v>
      </c>
      <c r="G726" s="436" t="s">
        <v>391</v>
      </c>
      <c r="H726" s="403" t="s">
        <v>6787</v>
      </c>
      <c r="I726" s="413">
        <v>5.493875115387E12</v>
      </c>
      <c r="J726" s="403"/>
      <c r="K726" s="413" t="s">
        <v>6788</v>
      </c>
      <c r="L726" s="413"/>
      <c r="M726" s="413"/>
      <c r="P726" s="403"/>
      <c r="Q726" s="413"/>
      <c r="R726" s="413"/>
      <c r="S726" s="413"/>
      <c r="T726" s="413"/>
      <c r="U726" s="413"/>
      <c r="V726" s="413"/>
      <c r="W726" s="413"/>
      <c r="X726" s="413"/>
      <c r="Y726" s="413"/>
      <c r="Z726" s="468">
        <v>23.0</v>
      </c>
      <c r="AA726" s="413"/>
      <c r="AB726" s="413"/>
      <c r="AC726" s="413"/>
      <c r="AD726" s="413"/>
      <c r="AE726" s="413"/>
      <c r="AF726" s="413"/>
      <c r="AG726" s="413"/>
      <c r="AH726" s="413"/>
      <c r="AI726" s="413"/>
      <c r="AJ726" s="413"/>
      <c r="AK726" s="441" t="b">
        <v>0</v>
      </c>
      <c r="AL726" s="441" t="b">
        <v>0</v>
      </c>
      <c r="AM726" s="46" t="b">
        <v>0</v>
      </c>
      <c r="AN726" s="464"/>
    </row>
    <row r="727">
      <c r="A727" s="88"/>
      <c r="B727" s="59">
        <v>4.3404883E7</v>
      </c>
      <c r="C727" s="456"/>
      <c r="D727" s="413" t="s">
        <v>6789</v>
      </c>
      <c r="E727" s="469" t="s">
        <v>6790</v>
      </c>
      <c r="F727" s="474">
        <v>37194.0</v>
      </c>
      <c r="G727" s="52" t="s">
        <v>391</v>
      </c>
      <c r="H727" s="413" t="s">
        <v>6791</v>
      </c>
      <c r="I727" s="413">
        <v>1.123887646E9</v>
      </c>
      <c r="J727" s="413"/>
      <c r="K727" s="413" t="s">
        <v>2092</v>
      </c>
      <c r="L727" s="413"/>
      <c r="M727" s="413"/>
      <c r="P727" s="413"/>
      <c r="Q727" s="413"/>
      <c r="R727" s="413"/>
      <c r="S727" s="469"/>
      <c r="T727" s="469"/>
      <c r="U727" s="469"/>
      <c r="V727" s="469"/>
      <c r="W727" s="469"/>
      <c r="X727" s="469"/>
      <c r="Y727" s="469"/>
      <c r="Z727" s="473">
        <v>18.0</v>
      </c>
      <c r="AA727" s="469"/>
      <c r="AB727" s="413"/>
      <c r="AC727" s="469"/>
      <c r="AD727" s="469"/>
      <c r="AE727" s="469"/>
      <c r="AF727" s="469"/>
      <c r="AG727" s="469"/>
      <c r="AH727" s="469"/>
      <c r="AI727" s="469"/>
      <c r="AJ727" s="469"/>
      <c r="AK727" s="441" t="b">
        <v>0</v>
      </c>
      <c r="AL727" s="441" t="b">
        <v>0</v>
      </c>
      <c r="AM727" s="46" t="b">
        <v>0</v>
      </c>
      <c r="AN727" s="464"/>
    </row>
    <row r="728">
      <c r="A728" s="443"/>
      <c r="B728" s="61">
        <v>3.9523787E7</v>
      </c>
      <c r="C728" s="477"/>
      <c r="D728" s="55" t="s">
        <v>6792</v>
      </c>
      <c r="E728" s="448" t="s">
        <v>6793</v>
      </c>
      <c r="F728" s="435">
        <v>35173.0</v>
      </c>
      <c r="G728" s="436" t="s">
        <v>391</v>
      </c>
      <c r="H728" s="55" t="s">
        <v>6794</v>
      </c>
      <c r="I728" s="57">
        <v>2.994154953E9</v>
      </c>
      <c r="J728" s="403"/>
      <c r="K728" s="57" t="s">
        <v>6795</v>
      </c>
      <c r="L728" s="413"/>
      <c r="M728" s="413"/>
      <c r="P728" s="403"/>
      <c r="Q728" s="57"/>
      <c r="R728" s="413"/>
      <c r="S728" s="413"/>
      <c r="T728" s="469"/>
      <c r="U728" s="469"/>
      <c r="V728" s="469"/>
      <c r="W728" s="469"/>
      <c r="X728" s="469"/>
      <c r="Y728" s="469"/>
      <c r="Z728" s="479">
        <v>23.0</v>
      </c>
      <c r="AA728" s="469"/>
      <c r="AB728" s="469"/>
      <c r="AC728" s="469"/>
      <c r="AD728" s="469"/>
      <c r="AE728" s="469"/>
      <c r="AF728" s="469"/>
      <c r="AG728" s="469"/>
      <c r="AH728" s="469"/>
      <c r="AI728" s="469"/>
      <c r="AJ728" s="469"/>
      <c r="AK728" s="441" t="b">
        <v>0</v>
      </c>
      <c r="AL728" s="441" t="b">
        <v>0</v>
      </c>
      <c r="AM728" s="46" t="b">
        <v>0</v>
      </c>
      <c r="AN728" s="464"/>
    </row>
    <row r="729">
      <c r="A729" s="465"/>
      <c r="B729" s="58">
        <v>3.4270216E7</v>
      </c>
      <c r="C729" s="477"/>
      <c r="D729" s="403" t="s">
        <v>6796</v>
      </c>
      <c r="E729" s="448" t="s">
        <v>6797</v>
      </c>
      <c r="F729" s="466">
        <v>32464.0</v>
      </c>
      <c r="G729" s="436" t="s">
        <v>391</v>
      </c>
      <c r="H729" s="403" t="s">
        <v>6798</v>
      </c>
      <c r="I729" s="413">
        <v>1.163073629E9</v>
      </c>
      <c r="J729" s="403"/>
      <c r="K729" s="413" t="s">
        <v>6799</v>
      </c>
      <c r="L729" s="413"/>
      <c r="M729" s="413"/>
      <c r="P729" s="403"/>
      <c r="Q729" s="413"/>
      <c r="R729" s="413"/>
      <c r="S729" s="413"/>
      <c r="T729" s="469"/>
      <c r="U729" s="469"/>
      <c r="V729" s="469"/>
      <c r="W729" s="469"/>
      <c r="X729" s="469"/>
      <c r="Y729" s="469"/>
      <c r="Z729" s="468">
        <v>31.0</v>
      </c>
      <c r="AA729" s="469"/>
      <c r="AB729" s="469"/>
      <c r="AC729" s="469"/>
      <c r="AD729" s="469"/>
      <c r="AE729" s="469"/>
      <c r="AF729" s="469"/>
      <c r="AG729" s="469"/>
      <c r="AH729" s="469"/>
      <c r="AI729" s="469"/>
      <c r="AJ729" s="469"/>
      <c r="AK729" s="441" t="b">
        <v>0</v>
      </c>
      <c r="AL729" s="441" t="b">
        <v>0</v>
      </c>
      <c r="AM729" s="46" t="b">
        <v>0</v>
      </c>
      <c r="AN729" s="464"/>
    </row>
    <row r="730">
      <c r="A730" s="443"/>
      <c r="B730" s="61">
        <v>3.8888913E7</v>
      </c>
      <c r="C730" s="477"/>
      <c r="D730" s="403" t="s">
        <v>6800</v>
      </c>
      <c r="E730" s="448" t="s">
        <v>6801</v>
      </c>
      <c r="F730" s="478">
        <v>34723.0</v>
      </c>
      <c r="G730" s="53" t="s">
        <v>391</v>
      </c>
      <c r="H730" s="403" t="s">
        <v>6802</v>
      </c>
      <c r="I730" s="57">
        <v>1.167382527E9</v>
      </c>
      <c r="J730" s="403"/>
      <c r="K730" s="413" t="s">
        <v>6609</v>
      </c>
      <c r="L730" s="413"/>
      <c r="M730" s="413"/>
      <c r="P730" s="403"/>
      <c r="Q730" s="413"/>
      <c r="R730" s="413"/>
      <c r="S730" s="413"/>
      <c r="T730" s="434"/>
      <c r="U730" s="469"/>
      <c r="V730" s="469"/>
      <c r="W730" s="469"/>
      <c r="X730" s="469"/>
      <c r="Y730" s="469"/>
      <c r="Z730" s="479">
        <v>25.0</v>
      </c>
      <c r="AA730" s="469"/>
      <c r="AB730" s="469"/>
      <c r="AC730" s="469"/>
      <c r="AD730" s="469"/>
      <c r="AE730" s="469"/>
      <c r="AF730" s="469"/>
      <c r="AG730" s="469"/>
      <c r="AH730" s="469"/>
      <c r="AI730" s="469"/>
      <c r="AJ730" s="469"/>
      <c r="AK730" s="441" t="b">
        <v>0</v>
      </c>
      <c r="AL730" s="441" t="b">
        <v>0</v>
      </c>
      <c r="AM730" s="46" t="b">
        <v>0</v>
      </c>
      <c r="AN730" s="464"/>
    </row>
    <row r="731">
      <c r="A731" s="443"/>
      <c r="B731" s="61">
        <v>3.8124764E7</v>
      </c>
      <c r="C731" s="477"/>
      <c r="D731" s="403" t="s">
        <v>6803</v>
      </c>
      <c r="E731" s="448" t="s">
        <v>6804</v>
      </c>
      <c r="F731" s="478">
        <v>34534.0</v>
      </c>
      <c r="G731" s="436" t="s">
        <v>391</v>
      </c>
      <c r="H731" s="403" t="s">
        <v>6805</v>
      </c>
      <c r="I731" s="57">
        <v>1.141612855E9</v>
      </c>
      <c r="J731" s="403"/>
      <c r="K731" s="413" t="s">
        <v>6806</v>
      </c>
      <c r="L731" s="413"/>
      <c r="M731" s="413"/>
      <c r="P731" s="403"/>
      <c r="Q731" s="413"/>
      <c r="R731" s="413"/>
      <c r="S731" s="403"/>
      <c r="T731" s="55"/>
      <c r="U731" s="469"/>
      <c r="V731" s="469"/>
      <c r="W731" s="469"/>
      <c r="X731" s="469"/>
      <c r="Y731" s="469"/>
      <c r="Z731" s="479">
        <v>26.0</v>
      </c>
      <c r="AA731" s="469"/>
      <c r="AB731" s="469"/>
      <c r="AC731" s="403"/>
      <c r="AD731" s="403"/>
      <c r="AE731" s="469"/>
      <c r="AF731" s="469"/>
      <c r="AG731" s="469"/>
      <c r="AH731" s="469"/>
      <c r="AI731" s="469"/>
      <c r="AJ731" s="469"/>
      <c r="AK731" s="441" t="b">
        <v>0</v>
      </c>
      <c r="AL731" s="441" t="b">
        <v>0</v>
      </c>
      <c r="AM731" s="46" t="b">
        <v>0</v>
      </c>
      <c r="AN731" s="464"/>
    </row>
    <row r="732">
      <c r="A732" s="443"/>
      <c r="B732" s="61">
        <v>3.0708378E7</v>
      </c>
      <c r="C732" s="477"/>
      <c r="D732" s="403" t="s">
        <v>6807</v>
      </c>
      <c r="E732" s="448" t="s">
        <v>6808</v>
      </c>
      <c r="F732" s="478">
        <v>30787.0</v>
      </c>
      <c r="G732" s="53" t="s">
        <v>391</v>
      </c>
      <c r="H732" s="403" t="s">
        <v>6809</v>
      </c>
      <c r="I732" s="57">
        <v>1.158208747E9</v>
      </c>
      <c r="J732" s="403"/>
      <c r="K732" s="413" t="s">
        <v>6810</v>
      </c>
      <c r="L732" s="413"/>
      <c r="M732" s="413"/>
      <c r="P732" s="403"/>
      <c r="Q732" s="413"/>
      <c r="R732" s="413"/>
      <c r="S732" s="464"/>
      <c r="T732" s="502"/>
      <c r="U732" s="502"/>
      <c r="V732" s="502"/>
      <c r="W732" s="502"/>
      <c r="X732" s="502"/>
      <c r="Y732" s="502"/>
      <c r="Z732" s="479">
        <v>36.0</v>
      </c>
      <c r="AA732" s="502"/>
      <c r="AB732" s="413"/>
      <c r="AC732" s="502"/>
      <c r="AD732" s="502"/>
      <c r="AE732" s="502"/>
      <c r="AF732" s="502"/>
      <c r="AG732" s="502"/>
      <c r="AH732" s="502"/>
      <c r="AI732" s="502"/>
      <c r="AJ732" s="502"/>
      <c r="AK732" s="441" t="b">
        <v>0</v>
      </c>
      <c r="AL732" s="441" t="b">
        <v>0</v>
      </c>
      <c r="AM732" s="46" t="b">
        <v>0</v>
      </c>
      <c r="AN732" s="464"/>
    </row>
    <row r="733">
      <c r="A733" s="443"/>
      <c r="B733" s="61">
        <v>3.9644227E7</v>
      </c>
      <c r="C733" s="477"/>
      <c r="D733" s="403" t="s">
        <v>6811</v>
      </c>
      <c r="E733" s="448" t="s">
        <v>6812</v>
      </c>
      <c r="F733" s="478">
        <v>35210.0</v>
      </c>
      <c r="G733" s="53" t="s">
        <v>391</v>
      </c>
      <c r="H733" s="403" t="s">
        <v>6813</v>
      </c>
      <c r="I733" s="57">
        <v>1.5514234E9</v>
      </c>
      <c r="J733" s="403"/>
      <c r="K733" s="413" t="s">
        <v>6814</v>
      </c>
      <c r="L733" s="413"/>
      <c r="M733" s="413"/>
      <c r="P733" s="403"/>
      <c r="Q733" s="413"/>
      <c r="R733" s="413"/>
      <c r="S733" s="413"/>
      <c r="T733" s="464"/>
      <c r="U733" s="502"/>
      <c r="V733" s="502"/>
      <c r="W733" s="502"/>
      <c r="X733" s="502"/>
      <c r="Y733" s="502"/>
      <c r="Z733" s="479">
        <v>24.0</v>
      </c>
      <c r="AA733" s="502"/>
      <c r="AB733" s="502"/>
      <c r="AC733" s="413"/>
      <c r="AD733" s="413"/>
      <c r="AE733" s="502"/>
      <c r="AF733" s="502"/>
      <c r="AG733" s="502"/>
      <c r="AH733" s="502"/>
      <c r="AI733" s="502"/>
      <c r="AJ733" s="502"/>
      <c r="AK733" s="441" t="b">
        <v>0</v>
      </c>
      <c r="AL733" s="441" t="b">
        <v>0</v>
      </c>
      <c r="AM733" s="46" t="b">
        <v>0</v>
      </c>
      <c r="AN733" s="464"/>
    </row>
    <row r="734">
      <c r="A734" s="443"/>
      <c r="B734" s="61">
        <v>4.2119137E7</v>
      </c>
      <c r="C734" s="477"/>
      <c r="D734" s="403" t="s">
        <v>6815</v>
      </c>
      <c r="E734" s="448" t="s">
        <v>6816</v>
      </c>
      <c r="F734" s="478">
        <v>36426.0</v>
      </c>
      <c r="G734" s="53" t="s">
        <v>391</v>
      </c>
      <c r="H734" s="403" t="s">
        <v>6817</v>
      </c>
      <c r="I734" s="57">
        <v>1.132119418E9</v>
      </c>
      <c r="J734" s="403"/>
      <c r="K734" s="413" t="s">
        <v>6818</v>
      </c>
      <c r="L734" s="413"/>
      <c r="M734" s="413"/>
      <c r="P734" s="403"/>
      <c r="Q734" s="413"/>
      <c r="R734" s="413"/>
      <c r="S734" s="413"/>
      <c r="T734" s="413"/>
      <c r="U734" s="413"/>
      <c r="V734" s="413"/>
      <c r="W734" s="413"/>
      <c r="X734" s="413"/>
      <c r="Y734" s="413"/>
      <c r="Z734" s="479">
        <f>2020-1999</f>
        <v>21</v>
      </c>
      <c r="AA734" s="413"/>
      <c r="AB734" s="413"/>
      <c r="AC734" s="413"/>
      <c r="AD734" s="413"/>
      <c r="AE734" s="413"/>
      <c r="AF734" s="413"/>
      <c r="AG734" s="413"/>
      <c r="AH734" s="413"/>
      <c r="AI734" s="413"/>
      <c r="AJ734" s="413"/>
      <c r="AK734" s="441" t="b">
        <v>0</v>
      </c>
      <c r="AL734" s="441" t="b">
        <v>0</v>
      </c>
      <c r="AM734" s="46" t="b">
        <v>0</v>
      </c>
      <c r="AN734" s="464"/>
    </row>
    <row r="735">
      <c r="A735" s="443"/>
      <c r="B735" s="61">
        <v>4.4093284E7</v>
      </c>
      <c r="C735" s="477"/>
      <c r="D735" s="403" t="s">
        <v>6819</v>
      </c>
      <c r="E735" s="448" t="s">
        <v>6820</v>
      </c>
      <c r="F735" s="478">
        <v>37390.0</v>
      </c>
      <c r="G735" s="53" t="s">
        <v>391</v>
      </c>
      <c r="H735" s="403" t="s">
        <v>6821</v>
      </c>
      <c r="I735" s="57">
        <v>1.154725445E9</v>
      </c>
      <c r="J735" s="403"/>
      <c r="K735" s="413" t="s">
        <v>6822</v>
      </c>
      <c r="L735" s="413"/>
      <c r="M735" s="413"/>
      <c r="P735" s="403"/>
      <c r="Q735" s="413"/>
      <c r="R735" s="413"/>
      <c r="S735" s="413"/>
      <c r="T735" s="413"/>
      <c r="U735" s="413"/>
      <c r="V735" s="413"/>
      <c r="W735" s="413"/>
      <c r="X735" s="413"/>
      <c r="Y735" s="413"/>
      <c r="Z735" s="479">
        <v>18.0</v>
      </c>
      <c r="AA735" s="413"/>
      <c r="AB735" s="413"/>
      <c r="AC735" s="413"/>
      <c r="AD735" s="413"/>
      <c r="AE735" s="413"/>
      <c r="AF735" s="413"/>
      <c r="AG735" s="413"/>
      <c r="AH735" s="413"/>
      <c r="AI735" s="413"/>
      <c r="AJ735" s="413"/>
      <c r="AK735" s="441" t="b">
        <v>0</v>
      </c>
      <c r="AL735" s="441" t="b">
        <v>0</v>
      </c>
      <c r="AM735" s="46" t="b">
        <v>0</v>
      </c>
      <c r="AN735" s="464"/>
    </row>
    <row r="736">
      <c r="A736" s="443"/>
      <c r="B736" s="61">
        <v>4.42057738E8</v>
      </c>
      <c r="C736" s="477"/>
      <c r="D736" s="403" t="s">
        <v>6823</v>
      </c>
      <c r="E736" s="448" t="s">
        <v>6824</v>
      </c>
      <c r="F736" s="478">
        <v>37367.0</v>
      </c>
      <c r="G736" s="436" t="s">
        <v>391</v>
      </c>
      <c r="H736" s="403" t="s">
        <v>6825</v>
      </c>
      <c r="I736" s="57">
        <v>1.121691657E9</v>
      </c>
      <c r="J736" s="403"/>
      <c r="K736" s="413" t="s">
        <v>6826</v>
      </c>
      <c r="L736" s="413"/>
      <c r="M736" s="413"/>
      <c r="P736" s="403"/>
      <c r="Q736" s="413"/>
      <c r="R736" s="413"/>
      <c r="S736" s="413"/>
      <c r="T736" s="413"/>
      <c r="U736" s="413"/>
      <c r="V736" s="413"/>
      <c r="W736" s="413"/>
      <c r="X736" s="413"/>
      <c r="Y736" s="413"/>
      <c r="Z736" s="479">
        <v>18.0</v>
      </c>
      <c r="AA736" s="413"/>
      <c r="AB736" s="413"/>
      <c r="AC736" s="413"/>
      <c r="AD736" s="413"/>
      <c r="AE736" s="413"/>
      <c r="AF736" s="413"/>
      <c r="AG736" s="413"/>
      <c r="AH736" s="413"/>
      <c r="AI736" s="413"/>
      <c r="AJ736" s="413"/>
      <c r="AK736" s="441" t="b">
        <v>0</v>
      </c>
      <c r="AL736" s="441" t="b">
        <v>0</v>
      </c>
      <c r="AM736" s="46" t="b">
        <v>0</v>
      </c>
      <c r="AN736" s="464"/>
    </row>
    <row r="737">
      <c r="A737" s="443"/>
      <c r="B737" s="61">
        <v>4.2099032E7</v>
      </c>
      <c r="C737" s="477"/>
      <c r="D737" s="403" t="s">
        <v>6827</v>
      </c>
      <c r="E737" s="448" t="s">
        <v>6828</v>
      </c>
      <c r="F737" s="478">
        <v>36368.0</v>
      </c>
      <c r="G737" s="53" t="s">
        <v>2021</v>
      </c>
      <c r="H737" s="403" t="s">
        <v>6829</v>
      </c>
      <c r="I737" s="57">
        <v>1.132791936E9</v>
      </c>
      <c r="J737" s="403"/>
      <c r="K737" s="413" t="s">
        <v>6830</v>
      </c>
      <c r="L737" s="413"/>
      <c r="M737" s="413"/>
      <c r="P737" s="403"/>
      <c r="Q737" s="413"/>
      <c r="R737" s="413"/>
      <c r="S737" s="413"/>
      <c r="T737" s="413"/>
      <c r="U737" s="413"/>
      <c r="V737" s="413"/>
      <c r="W737" s="413"/>
      <c r="X737" s="413"/>
      <c r="Y737" s="413"/>
      <c r="Z737" s="479">
        <v>21.0</v>
      </c>
      <c r="AA737" s="413"/>
      <c r="AB737" s="413"/>
      <c r="AC737" s="413"/>
      <c r="AD737" s="413"/>
      <c r="AE737" s="413"/>
      <c r="AF737" s="413"/>
      <c r="AG737" s="413"/>
      <c r="AH737" s="413"/>
      <c r="AI737" s="413"/>
      <c r="AJ737" s="413"/>
      <c r="AK737" s="441" t="b">
        <v>0</v>
      </c>
      <c r="AL737" s="441" t="b">
        <v>0</v>
      </c>
      <c r="AM737" s="46" t="b">
        <v>0</v>
      </c>
      <c r="AN737" s="464"/>
    </row>
    <row r="738">
      <c r="A738" s="443"/>
      <c r="B738" s="61">
        <v>4.2398557E7</v>
      </c>
      <c r="C738" s="477"/>
      <c r="D738" s="403" t="s">
        <v>6831</v>
      </c>
      <c r="E738" s="448" t="s">
        <v>6832</v>
      </c>
      <c r="F738" s="478">
        <v>36596.0</v>
      </c>
      <c r="G738" s="53" t="s">
        <v>391</v>
      </c>
      <c r="H738" s="403" t="s">
        <v>6833</v>
      </c>
      <c r="I738" s="57">
        <v>2.325414458E9</v>
      </c>
      <c r="J738" s="403"/>
      <c r="K738" s="413" t="s">
        <v>6834</v>
      </c>
      <c r="L738" s="413"/>
      <c r="M738" s="413"/>
      <c r="P738" s="403"/>
      <c r="Q738" s="413"/>
      <c r="R738" s="413"/>
      <c r="S738" s="413"/>
      <c r="T738" s="413"/>
      <c r="U738" s="413"/>
      <c r="V738" s="413"/>
      <c r="W738" s="413"/>
      <c r="X738" s="413"/>
      <c r="Y738" s="413"/>
      <c r="Z738" s="479">
        <v>20.0</v>
      </c>
      <c r="AA738" s="413"/>
      <c r="AB738" s="413"/>
      <c r="AC738" s="413"/>
      <c r="AD738" s="413"/>
      <c r="AE738" s="413"/>
      <c r="AF738" s="413"/>
      <c r="AG738" s="413"/>
      <c r="AH738" s="413"/>
      <c r="AI738" s="413"/>
      <c r="AJ738" s="413"/>
      <c r="AK738" s="441" t="b">
        <v>0</v>
      </c>
      <c r="AL738" s="441" t="b">
        <v>0</v>
      </c>
      <c r="AM738" s="46" t="b">
        <v>0</v>
      </c>
      <c r="AN738" s="464"/>
    </row>
    <row r="739">
      <c r="A739" s="443"/>
      <c r="B739" s="61">
        <v>4.1780832E7</v>
      </c>
      <c r="C739" s="477"/>
      <c r="D739" s="403" t="s">
        <v>6835</v>
      </c>
      <c r="E739" s="448" t="s">
        <v>6836</v>
      </c>
      <c r="F739" s="478">
        <v>36206.0</v>
      </c>
      <c r="G739" s="53" t="s">
        <v>391</v>
      </c>
      <c r="H739" s="403" t="s">
        <v>6837</v>
      </c>
      <c r="I739" s="57">
        <v>1.1408533E9</v>
      </c>
      <c r="J739" s="403"/>
      <c r="K739" s="413" t="s">
        <v>6838</v>
      </c>
      <c r="L739" s="413"/>
      <c r="M739" s="413"/>
      <c r="P739" s="403"/>
      <c r="Q739" s="413"/>
      <c r="R739" s="413"/>
      <c r="S739" s="413"/>
      <c r="T739" s="413"/>
      <c r="U739" s="413"/>
      <c r="V739" s="413"/>
      <c r="W739" s="413"/>
      <c r="X739" s="413"/>
      <c r="Y739" s="413"/>
      <c r="Z739" s="479">
        <v>21.0</v>
      </c>
      <c r="AA739" s="413"/>
      <c r="AB739" s="413"/>
      <c r="AC739" s="413"/>
      <c r="AD739" s="413"/>
      <c r="AE739" s="413"/>
      <c r="AF739" s="413"/>
      <c r="AG739" s="413"/>
      <c r="AH739" s="413"/>
      <c r="AI739" s="413"/>
      <c r="AJ739" s="413"/>
      <c r="AK739" s="441" t="b">
        <v>0</v>
      </c>
      <c r="AL739" s="441" t="b">
        <v>0</v>
      </c>
      <c r="AM739" s="46" t="b">
        <v>0</v>
      </c>
      <c r="AN739" s="464"/>
    </row>
    <row r="740">
      <c r="A740" s="437"/>
      <c r="B740" s="70"/>
      <c r="C740" s="536"/>
      <c r="D740" s="70"/>
      <c r="E740" s="537"/>
      <c r="F740" s="538"/>
      <c r="G740" s="70"/>
      <c r="H740" s="539"/>
      <c r="I740" s="70"/>
      <c r="J740" s="70"/>
      <c r="K740" s="537"/>
      <c r="L740" s="537"/>
      <c r="M740" s="537"/>
      <c r="P740" s="70"/>
      <c r="Q740" s="70"/>
      <c r="R740" s="70"/>
      <c r="S740" s="70"/>
      <c r="T740" s="70"/>
      <c r="U740" s="70"/>
      <c r="V740" s="70"/>
      <c r="W740" s="70"/>
      <c r="X740" s="70"/>
      <c r="Y740" s="537"/>
      <c r="Z740" s="70"/>
      <c r="AA740" s="537"/>
      <c r="AB740" s="537"/>
      <c r="AC740" s="540"/>
      <c r="AD740" s="540"/>
      <c r="AE740" s="540"/>
      <c r="AF740" s="540"/>
      <c r="AG740" s="541"/>
      <c r="AH740" s="72"/>
      <c r="AI740" s="542"/>
      <c r="AJ740" s="543"/>
      <c r="AK740" s="542"/>
      <c r="AL740" s="542"/>
      <c r="AM740" s="543"/>
      <c r="AN740" s="544"/>
    </row>
    <row r="741">
      <c r="A741" s="545"/>
      <c r="B741" s="546">
        <v>3.916394E7</v>
      </c>
      <c r="C741" s="547">
        <v>44505.50564912037</v>
      </c>
      <c r="D741" s="548" t="s">
        <v>3766</v>
      </c>
      <c r="E741" s="548" t="s">
        <v>3767</v>
      </c>
      <c r="F741" s="549">
        <v>34950.0</v>
      </c>
      <c r="G741" s="249" t="s">
        <v>2021</v>
      </c>
      <c r="H741" s="548" t="s">
        <v>1618</v>
      </c>
      <c r="I741" s="550" t="s">
        <v>6839</v>
      </c>
      <c r="J741" s="546" t="s">
        <v>1620</v>
      </c>
      <c r="K741" s="551" t="s">
        <v>3768</v>
      </c>
      <c r="L741" s="548" t="s">
        <v>1668</v>
      </c>
      <c r="M741" s="548" t="s">
        <v>3770</v>
      </c>
      <c r="P741" s="548" t="s">
        <v>174</v>
      </c>
      <c r="Q741" s="548" t="s">
        <v>3771</v>
      </c>
      <c r="R741" s="548" t="s">
        <v>3772</v>
      </c>
      <c r="S741" s="552"/>
      <c r="T741" s="553" t="s">
        <v>3773</v>
      </c>
      <c r="U741" s="548" t="s">
        <v>1661</v>
      </c>
      <c r="V741" s="548" t="s">
        <v>1662</v>
      </c>
      <c r="W741" s="548" t="s">
        <v>3774</v>
      </c>
      <c r="X741" s="546" t="s">
        <v>2111</v>
      </c>
      <c r="Y741" s="554" t="s">
        <v>6840</v>
      </c>
      <c r="Z741" s="546">
        <v>26.0</v>
      </c>
      <c r="AA741" s="548" t="s">
        <v>2761</v>
      </c>
      <c r="AB741" s="554" t="s">
        <v>2587</v>
      </c>
      <c r="AC741" s="555" t="s">
        <v>2587</v>
      </c>
      <c r="AD741" s="555" t="s">
        <v>2587</v>
      </c>
      <c r="AE741" s="556" t="s">
        <v>158</v>
      </c>
      <c r="AF741" s="555" t="s">
        <v>2587</v>
      </c>
      <c r="AG741" s="557">
        <v>44671.0</v>
      </c>
      <c r="AH741" s="558">
        <f t="shared" ref="AH741:AH743" si="94">DATE(YEAR(AG741),MONTH(AG741)+1,DAY(AG741)+15)</f>
        <v>44716</v>
      </c>
      <c r="AI741" s="559">
        <f t="shared" ref="AI741:AI743" si="95">DATE(YEAR(AG741),MONTH(AG741)+3,DAY(AG741))</f>
        <v>44762</v>
      </c>
      <c r="AJ741" s="555"/>
      <c r="AK741" s="560" t="b">
        <v>0</v>
      </c>
      <c r="AL741" s="560" t="b">
        <v>0</v>
      </c>
      <c r="AM741" s="560" t="b">
        <v>0</v>
      </c>
      <c r="AN741" s="561"/>
    </row>
    <row r="742">
      <c r="A742" s="545"/>
      <c r="B742" s="562">
        <v>3.2849209E7</v>
      </c>
      <c r="C742" s="563">
        <v>44609.47915601852</v>
      </c>
      <c r="D742" s="564" t="s">
        <v>4231</v>
      </c>
      <c r="E742" s="564" t="s">
        <v>4232</v>
      </c>
      <c r="F742" s="565">
        <v>31811.0</v>
      </c>
      <c r="G742" s="249" t="s">
        <v>2021</v>
      </c>
      <c r="H742" s="564" t="s">
        <v>1618</v>
      </c>
      <c r="I742" s="566" t="s">
        <v>5399</v>
      </c>
      <c r="J742" s="562" t="s">
        <v>1620</v>
      </c>
      <c r="K742" s="567" t="s">
        <v>4234</v>
      </c>
      <c r="L742" s="564" t="s">
        <v>1668</v>
      </c>
      <c r="M742" s="564" t="s">
        <v>4235</v>
      </c>
      <c r="P742" s="564" t="s">
        <v>174</v>
      </c>
      <c r="Q742" s="568" t="s">
        <v>1651</v>
      </c>
      <c r="R742" s="568" t="s">
        <v>1651</v>
      </c>
      <c r="S742" s="564"/>
      <c r="T742" s="569" t="s">
        <v>4236</v>
      </c>
      <c r="U742" s="564" t="s">
        <v>1661</v>
      </c>
      <c r="V742" s="564" t="s">
        <v>4237</v>
      </c>
      <c r="W742" s="564" t="s">
        <v>4238</v>
      </c>
      <c r="X742" s="562" t="s">
        <v>1708</v>
      </c>
      <c r="Y742" s="570" t="s">
        <v>5400</v>
      </c>
      <c r="Z742" s="562">
        <v>35.0</v>
      </c>
      <c r="AA742" s="564" t="s">
        <v>4239</v>
      </c>
      <c r="AB742" s="554" t="s">
        <v>2587</v>
      </c>
      <c r="AC742" s="555" t="s">
        <v>2587</v>
      </c>
      <c r="AD742" s="555" t="s">
        <v>2587</v>
      </c>
      <c r="AE742" s="571" t="s">
        <v>158</v>
      </c>
      <c r="AF742" s="555" t="s">
        <v>2587</v>
      </c>
      <c r="AG742" s="572">
        <v>44671.0</v>
      </c>
      <c r="AH742" s="573">
        <f t="shared" si="94"/>
        <v>44716</v>
      </c>
      <c r="AI742" s="574">
        <f t="shared" si="95"/>
        <v>44762</v>
      </c>
      <c r="AJ742" s="575"/>
      <c r="AK742" s="575" t="b">
        <v>0</v>
      </c>
      <c r="AL742" s="575" t="b">
        <v>0</v>
      </c>
      <c r="AM742" s="575" t="b">
        <v>0</v>
      </c>
      <c r="AN742" s="576"/>
    </row>
    <row r="743">
      <c r="A743" s="577"/>
      <c r="B743" s="560">
        <v>9.3780952E7</v>
      </c>
      <c r="C743" s="547">
        <v>44615.52912010417</v>
      </c>
      <c r="D743" s="552" t="s">
        <v>4275</v>
      </c>
      <c r="E743" s="552" t="s">
        <v>4276</v>
      </c>
      <c r="F743" s="549">
        <v>34886.0</v>
      </c>
      <c r="G743" s="560" t="s">
        <v>4277</v>
      </c>
      <c r="H743" s="548" t="s">
        <v>1618</v>
      </c>
      <c r="I743" s="550" t="s">
        <v>6841</v>
      </c>
      <c r="J743" s="560" t="s">
        <v>1620</v>
      </c>
      <c r="K743" s="351" t="s">
        <v>4279</v>
      </c>
      <c r="L743" s="552" t="s">
        <v>1668</v>
      </c>
      <c r="M743" s="552" t="s">
        <v>4280</v>
      </c>
      <c r="P743" s="552" t="s">
        <v>158</v>
      </c>
      <c r="Q743" s="554" t="s">
        <v>6842</v>
      </c>
      <c r="R743" s="568" t="s">
        <v>1651</v>
      </c>
      <c r="S743" s="552" t="s">
        <v>4282</v>
      </c>
      <c r="T743" s="578" t="s">
        <v>4283</v>
      </c>
      <c r="U743" s="552" t="s">
        <v>4284</v>
      </c>
      <c r="V743" s="552" t="s">
        <v>1662</v>
      </c>
      <c r="W743" s="552" t="s">
        <v>4285</v>
      </c>
      <c r="X743" s="560" t="s">
        <v>2360</v>
      </c>
      <c r="Y743" s="554" t="s">
        <v>6843</v>
      </c>
      <c r="Z743" s="560">
        <v>26.0</v>
      </c>
      <c r="AA743" s="552" t="s">
        <v>4056</v>
      </c>
      <c r="AB743" s="554" t="s">
        <v>2587</v>
      </c>
      <c r="AC743" s="555" t="s">
        <v>2587</v>
      </c>
      <c r="AD743" s="555" t="s">
        <v>2587</v>
      </c>
      <c r="AE743" s="579" t="s">
        <v>158</v>
      </c>
      <c r="AF743" s="555" t="s">
        <v>2587</v>
      </c>
      <c r="AG743" s="557">
        <v>44671.0</v>
      </c>
      <c r="AH743" s="558">
        <f t="shared" si="94"/>
        <v>44716</v>
      </c>
      <c r="AI743" s="559">
        <f t="shared" si="95"/>
        <v>44762</v>
      </c>
      <c r="AJ743" s="555"/>
      <c r="AK743" s="560" t="b">
        <v>0</v>
      </c>
      <c r="AL743" s="560" t="b">
        <v>0</v>
      </c>
      <c r="AM743" s="560" t="b">
        <v>0</v>
      </c>
      <c r="AN743" s="561"/>
    </row>
    <row r="744">
      <c r="A744" s="176"/>
      <c r="B744" s="151">
        <v>4.4833846E7</v>
      </c>
      <c r="C744" s="580">
        <v>44487.83649236111</v>
      </c>
      <c r="D744" s="581" t="s">
        <v>3654</v>
      </c>
      <c r="E744" s="581" t="s">
        <v>3655</v>
      </c>
      <c r="F744" s="582">
        <v>37784.0</v>
      </c>
      <c r="G744" s="249" t="s">
        <v>2021</v>
      </c>
      <c r="H744" s="581" t="s">
        <v>5571</v>
      </c>
      <c r="I744" s="583" t="s">
        <v>6844</v>
      </c>
      <c r="J744" s="151" t="s">
        <v>1620</v>
      </c>
      <c r="K744" s="581" t="s">
        <v>3657</v>
      </c>
      <c r="L744" s="581" t="s">
        <v>1668</v>
      </c>
      <c r="M744" s="581" t="s">
        <v>3659</v>
      </c>
      <c r="P744" s="581" t="s">
        <v>174</v>
      </c>
      <c r="Q744" s="581" t="s">
        <v>3660</v>
      </c>
      <c r="R744" s="568" t="s">
        <v>1651</v>
      </c>
      <c r="S744" s="581" t="s">
        <v>3661</v>
      </c>
      <c r="T744" s="584" t="s">
        <v>3662</v>
      </c>
      <c r="U744" s="581" t="s">
        <v>3663</v>
      </c>
      <c r="V744" s="581" t="s">
        <v>3664</v>
      </c>
      <c r="W744" s="581" t="s">
        <v>3665</v>
      </c>
      <c r="X744" s="151" t="s">
        <v>1708</v>
      </c>
      <c r="Y744" s="581" t="s">
        <v>6845</v>
      </c>
      <c r="Z744" s="151">
        <v>18.0</v>
      </c>
      <c r="AA744" s="581" t="s">
        <v>3667</v>
      </c>
      <c r="AB744" s="581" t="s">
        <v>6846</v>
      </c>
      <c r="AC744" s="585">
        <v>44698.0</v>
      </c>
      <c r="AD744" s="555" t="s">
        <v>2587</v>
      </c>
      <c r="AE744" s="555" t="s">
        <v>2587</v>
      </c>
      <c r="AF744" s="151" t="s">
        <v>5656</v>
      </c>
      <c r="AG744" s="555" t="s">
        <v>2587</v>
      </c>
      <c r="AH744" s="555" t="s">
        <v>2587</v>
      </c>
      <c r="AI744" s="555" t="s">
        <v>2587</v>
      </c>
      <c r="AJ744" s="555"/>
      <c r="AK744" s="560" t="b">
        <v>0</v>
      </c>
      <c r="AL744" s="560" t="b">
        <v>0</v>
      </c>
      <c r="AM744" s="560" t="b">
        <v>0</v>
      </c>
      <c r="AN744" s="586"/>
    </row>
    <row r="745">
      <c r="A745" s="176"/>
      <c r="B745" s="162">
        <v>4.4102929E7</v>
      </c>
      <c r="C745" s="587">
        <v>44650.540389490736</v>
      </c>
      <c r="D745" s="568" t="s">
        <v>4411</v>
      </c>
      <c r="E745" s="568" t="s">
        <v>4412</v>
      </c>
      <c r="F745" s="178">
        <v>37398.0</v>
      </c>
      <c r="G745" s="249" t="s">
        <v>2021</v>
      </c>
      <c r="H745" s="548" t="s">
        <v>1618</v>
      </c>
      <c r="I745" s="588" t="s">
        <v>6847</v>
      </c>
      <c r="J745" s="162" t="s">
        <v>1620</v>
      </c>
      <c r="K745" s="568" t="s">
        <v>4415</v>
      </c>
      <c r="L745" s="568" t="s">
        <v>1634</v>
      </c>
      <c r="M745" s="568" t="s">
        <v>4416</v>
      </c>
      <c r="P745" s="568" t="s">
        <v>172</v>
      </c>
      <c r="Q745" s="568" t="s">
        <v>6848</v>
      </c>
      <c r="R745" s="568" t="s">
        <v>1651</v>
      </c>
      <c r="S745" s="589"/>
      <c r="T745" s="590" t="s">
        <v>4418</v>
      </c>
      <c r="U745" s="568" t="s">
        <v>1661</v>
      </c>
      <c r="V745" s="568" t="s">
        <v>4419</v>
      </c>
      <c r="W745" s="568" t="s">
        <v>4420</v>
      </c>
      <c r="X745" s="162" t="s">
        <v>4421</v>
      </c>
      <c r="Y745" s="568" t="s">
        <v>6849</v>
      </c>
      <c r="Z745" s="162">
        <v>19.0</v>
      </c>
      <c r="AA745" s="568" t="s">
        <v>4423</v>
      </c>
      <c r="AB745" s="581" t="s">
        <v>6846</v>
      </c>
      <c r="AC745" s="202">
        <v>44698.0</v>
      </c>
      <c r="AD745" s="202">
        <v>44790.0</v>
      </c>
      <c r="AE745" s="555" t="s">
        <v>2587</v>
      </c>
      <c r="AF745" s="162" t="s">
        <v>5656</v>
      </c>
      <c r="AG745" s="555" t="s">
        <v>2587</v>
      </c>
      <c r="AH745" s="555" t="s">
        <v>2587</v>
      </c>
      <c r="AI745" s="555" t="s">
        <v>2587</v>
      </c>
      <c r="AJ745" s="555"/>
      <c r="AK745" s="560" t="b">
        <v>0</v>
      </c>
      <c r="AL745" s="560" t="b">
        <v>0</v>
      </c>
      <c r="AM745" s="560" t="b">
        <v>0</v>
      </c>
      <c r="AN745" s="591"/>
    </row>
    <row r="746">
      <c r="A746" s="176"/>
      <c r="B746" s="162">
        <v>3.7441375E7</v>
      </c>
      <c r="C746" s="587">
        <v>44650.88216357639</v>
      </c>
      <c r="D746" s="568" t="s">
        <v>4424</v>
      </c>
      <c r="E746" s="568" t="s">
        <v>4425</v>
      </c>
      <c r="F746" s="178">
        <v>34001.0</v>
      </c>
      <c r="G746" s="249" t="s">
        <v>2021</v>
      </c>
      <c r="H746" s="548" t="s">
        <v>1618</v>
      </c>
      <c r="I746" s="588" t="s">
        <v>6850</v>
      </c>
      <c r="J746" s="162" t="s">
        <v>1620</v>
      </c>
      <c r="K746" s="568" t="s">
        <v>4428</v>
      </c>
      <c r="L746" s="568" t="s">
        <v>1622</v>
      </c>
      <c r="M746" s="568" t="s">
        <v>4429</v>
      </c>
      <c r="P746" s="568" t="s">
        <v>174</v>
      </c>
      <c r="Q746" s="568" t="s">
        <v>4430</v>
      </c>
      <c r="R746" s="568" t="s">
        <v>4431</v>
      </c>
      <c r="S746" s="568" t="s">
        <v>4432</v>
      </c>
      <c r="T746" s="590" t="s">
        <v>4433</v>
      </c>
      <c r="U746" s="568" t="s">
        <v>4434</v>
      </c>
      <c r="V746" s="568" t="s">
        <v>1662</v>
      </c>
      <c r="W746" s="568" t="s">
        <v>4435</v>
      </c>
      <c r="X746" s="162" t="s">
        <v>1803</v>
      </c>
      <c r="Y746" s="568" t="s">
        <v>6851</v>
      </c>
      <c r="Z746" s="162">
        <v>28.0</v>
      </c>
      <c r="AA746" s="568" t="s">
        <v>4437</v>
      </c>
      <c r="AB746" s="581" t="s">
        <v>6846</v>
      </c>
      <c r="AC746" s="202">
        <v>44698.0</v>
      </c>
      <c r="AD746" s="202">
        <v>44790.0</v>
      </c>
      <c r="AE746" s="555" t="s">
        <v>2587</v>
      </c>
      <c r="AF746" s="162" t="s">
        <v>5656</v>
      </c>
      <c r="AG746" s="555" t="s">
        <v>2587</v>
      </c>
      <c r="AH746" s="555" t="s">
        <v>2587</v>
      </c>
      <c r="AI746" s="555" t="s">
        <v>2587</v>
      </c>
      <c r="AJ746" s="555"/>
      <c r="AK746" s="560" t="b">
        <v>0</v>
      </c>
      <c r="AL746" s="560" t="b">
        <v>0</v>
      </c>
      <c r="AM746" s="560" t="b">
        <v>0</v>
      </c>
      <c r="AN746" s="591"/>
    </row>
    <row r="747">
      <c r="A747" s="176"/>
      <c r="B747" s="162" t="s">
        <v>304</v>
      </c>
      <c r="C747" s="587">
        <v>44657.44940094907</v>
      </c>
      <c r="D747" s="568" t="s">
        <v>4459</v>
      </c>
      <c r="E747" s="568" t="s">
        <v>4460</v>
      </c>
      <c r="F747" s="178">
        <v>36328.0</v>
      </c>
      <c r="G747" s="162" t="s">
        <v>4745</v>
      </c>
      <c r="H747" s="568" t="s">
        <v>2691</v>
      </c>
      <c r="I747" s="588" t="s">
        <v>6852</v>
      </c>
      <c r="J747" s="162" t="s">
        <v>1646</v>
      </c>
      <c r="K747" s="568" t="s">
        <v>4464</v>
      </c>
      <c r="L747" s="568" t="s">
        <v>1668</v>
      </c>
      <c r="M747" s="568" t="s">
        <v>4466</v>
      </c>
      <c r="P747" s="568" t="s">
        <v>170</v>
      </c>
      <c r="Q747" s="568" t="s">
        <v>4467</v>
      </c>
      <c r="R747" s="568" t="s">
        <v>1651</v>
      </c>
      <c r="S747" s="568" t="s">
        <v>4468</v>
      </c>
      <c r="T747" s="590" t="s">
        <v>4469</v>
      </c>
      <c r="U747" s="568" t="s">
        <v>4470</v>
      </c>
      <c r="V747" s="568" t="s">
        <v>4471</v>
      </c>
      <c r="W747" s="568" t="s">
        <v>4472</v>
      </c>
      <c r="X747" s="162" t="s">
        <v>1884</v>
      </c>
      <c r="Y747" s="568" t="s">
        <v>6853</v>
      </c>
      <c r="Z747" s="162">
        <v>22.0</v>
      </c>
      <c r="AA747" s="568" t="s">
        <v>1651</v>
      </c>
      <c r="AB747" s="554" t="s">
        <v>2587</v>
      </c>
      <c r="AC747" s="202">
        <v>44704.0</v>
      </c>
      <c r="AD747" s="202">
        <v>44796.0</v>
      </c>
      <c r="AE747" s="162" t="s">
        <v>6854</v>
      </c>
      <c r="AF747" s="162" t="s">
        <v>5656</v>
      </c>
      <c r="AG747" s="555" t="s">
        <v>2587</v>
      </c>
      <c r="AH747" s="555" t="s">
        <v>2587</v>
      </c>
      <c r="AI747" s="555" t="s">
        <v>2587</v>
      </c>
      <c r="AJ747" s="555"/>
      <c r="AK747" s="560" t="b">
        <v>0</v>
      </c>
      <c r="AL747" s="560" t="b">
        <v>0</v>
      </c>
      <c r="AM747" s="560" t="b">
        <v>0</v>
      </c>
      <c r="AN747" s="591"/>
    </row>
    <row r="748">
      <c r="A748" s="248"/>
      <c r="B748" s="249">
        <v>3.6527512E7</v>
      </c>
      <c r="C748" s="592">
        <v>44705.42160321759</v>
      </c>
      <c r="D748" s="350" t="s">
        <v>4563</v>
      </c>
      <c r="E748" s="350" t="s">
        <v>4564</v>
      </c>
      <c r="F748" s="251">
        <v>33483.0</v>
      </c>
      <c r="G748" s="249" t="s">
        <v>2021</v>
      </c>
      <c r="H748" s="548" t="s">
        <v>1618</v>
      </c>
      <c r="I748" s="593" t="s">
        <v>6855</v>
      </c>
      <c r="J748" s="249" t="s">
        <v>1620</v>
      </c>
      <c r="K748" s="350" t="s">
        <v>4566</v>
      </c>
      <c r="L748" s="350" t="s">
        <v>1634</v>
      </c>
      <c r="M748" s="350" t="s">
        <v>4568</v>
      </c>
      <c r="P748" s="350" t="s">
        <v>174</v>
      </c>
      <c r="Q748" s="350" t="s">
        <v>4569</v>
      </c>
      <c r="R748" s="350" t="s">
        <v>4570</v>
      </c>
      <c r="S748" s="350" t="s">
        <v>4571</v>
      </c>
      <c r="T748" s="594" t="s">
        <v>4572</v>
      </c>
      <c r="U748" s="350" t="s">
        <v>1661</v>
      </c>
      <c r="V748" s="350" t="s">
        <v>4573</v>
      </c>
      <c r="W748" s="350" t="s">
        <v>4574</v>
      </c>
      <c r="X748" s="249" t="s">
        <v>1776</v>
      </c>
      <c r="Y748" s="350" t="s">
        <v>6856</v>
      </c>
      <c r="Z748" s="249">
        <v>30.0</v>
      </c>
      <c r="AA748" s="350" t="s">
        <v>4576</v>
      </c>
      <c r="AB748" s="350" t="s">
        <v>3097</v>
      </c>
      <c r="AC748" s="342">
        <v>44707.0</v>
      </c>
      <c r="AD748" s="555" t="s">
        <v>2587</v>
      </c>
      <c r="AE748" s="555" t="s">
        <v>2587</v>
      </c>
      <c r="AF748" s="249" t="s">
        <v>5656</v>
      </c>
      <c r="AG748" s="555" t="s">
        <v>2587</v>
      </c>
      <c r="AH748" s="555" t="s">
        <v>2587</v>
      </c>
      <c r="AI748" s="555" t="s">
        <v>2587</v>
      </c>
      <c r="AJ748" s="555"/>
      <c r="AK748" s="560" t="b">
        <v>0</v>
      </c>
      <c r="AL748" s="560" t="b">
        <v>0</v>
      </c>
      <c r="AM748" s="560" t="b">
        <v>0</v>
      </c>
      <c r="AN748" s="595"/>
    </row>
    <row r="749">
      <c r="A749" s="176"/>
      <c r="B749" s="162">
        <v>3.9657032E7</v>
      </c>
      <c r="C749" s="587">
        <v>44631.043015567135</v>
      </c>
      <c r="D749" s="568" t="s">
        <v>4317</v>
      </c>
      <c r="E749" s="568" t="s">
        <v>4318</v>
      </c>
      <c r="F749" s="178">
        <v>35192.0</v>
      </c>
      <c r="G749" s="249" t="s">
        <v>2021</v>
      </c>
      <c r="H749" s="568" t="s">
        <v>2691</v>
      </c>
      <c r="I749" s="588" t="s">
        <v>5397</v>
      </c>
      <c r="J749" s="162" t="s">
        <v>1620</v>
      </c>
      <c r="K749" s="568" t="s">
        <v>4320</v>
      </c>
      <c r="L749" s="568" t="s">
        <v>1668</v>
      </c>
      <c r="M749" s="568" t="s">
        <v>4322</v>
      </c>
      <c r="P749" s="568" t="s">
        <v>174</v>
      </c>
      <c r="Q749" s="568" t="s">
        <v>4323</v>
      </c>
      <c r="R749" s="568" t="s">
        <v>1651</v>
      </c>
      <c r="S749" s="568" t="s">
        <v>4324</v>
      </c>
      <c r="T749" s="590" t="s">
        <v>4325</v>
      </c>
      <c r="U749" s="568" t="s">
        <v>4326</v>
      </c>
      <c r="V749" s="568" t="s">
        <v>4327</v>
      </c>
      <c r="W749" s="568" t="s">
        <v>4328</v>
      </c>
      <c r="X749" s="162" t="s">
        <v>2360</v>
      </c>
      <c r="Y749" s="568" t="s">
        <v>5398</v>
      </c>
      <c r="Z749" s="162">
        <v>25.0</v>
      </c>
      <c r="AA749" s="568" t="s">
        <v>2530</v>
      </c>
      <c r="AB749" s="568" t="s">
        <v>3097</v>
      </c>
      <c r="AC749" s="202">
        <v>44768.0</v>
      </c>
      <c r="AD749" s="555" t="s">
        <v>2587</v>
      </c>
      <c r="AE749" s="555" t="s">
        <v>2587</v>
      </c>
      <c r="AF749" s="555" t="s">
        <v>2587</v>
      </c>
      <c r="AG749" s="555" t="s">
        <v>2587</v>
      </c>
      <c r="AH749" s="555" t="s">
        <v>2587</v>
      </c>
      <c r="AI749" s="555"/>
      <c r="AJ749" s="555"/>
      <c r="AK749" s="560" t="b">
        <v>0</v>
      </c>
      <c r="AL749" s="560" t="b">
        <v>0</v>
      </c>
      <c r="AM749" s="560" t="b">
        <v>0</v>
      </c>
      <c r="AN749" s="596"/>
    </row>
    <row r="750">
      <c r="A750" s="176"/>
      <c r="B750" s="162">
        <v>3.6688276E7</v>
      </c>
      <c r="C750" s="587">
        <v>44638.5611350463</v>
      </c>
      <c r="D750" s="568" t="s">
        <v>4339</v>
      </c>
      <c r="E750" s="568" t="s">
        <v>4340</v>
      </c>
      <c r="F750" s="178">
        <v>33614.0</v>
      </c>
      <c r="G750" s="249" t="s">
        <v>2021</v>
      </c>
      <c r="H750" s="568" t="s">
        <v>1618</v>
      </c>
      <c r="I750" s="588" t="s">
        <v>6857</v>
      </c>
      <c r="J750" s="162" t="s">
        <v>1620</v>
      </c>
      <c r="K750" s="568" t="s">
        <v>1729</v>
      </c>
      <c r="L750" s="568" t="s">
        <v>1634</v>
      </c>
      <c r="M750" s="568" t="s">
        <v>4343</v>
      </c>
      <c r="P750" s="568" t="s">
        <v>174</v>
      </c>
      <c r="Q750" s="568" t="s">
        <v>4344</v>
      </c>
      <c r="R750" s="568" t="s">
        <v>1651</v>
      </c>
      <c r="S750" s="568" t="s">
        <v>4346</v>
      </c>
      <c r="T750" s="590" t="s">
        <v>4347</v>
      </c>
      <c r="U750" s="568" t="s">
        <v>4348</v>
      </c>
      <c r="V750" s="568" t="s">
        <v>4349</v>
      </c>
      <c r="W750" s="568" t="s">
        <v>4350</v>
      </c>
      <c r="X750" s="162" t="s">
        <v>1884</v>
      </c>
      <c r="Y750" s="568" t="s">
        <v>6858</v>
      </c>
      <c r="Z750" s="162">
        <v>30.0</v>
      </c>
      <c r="AA750" s="568" t="s">
        <v>1792</v>
      </c>
      <c r="AB750" s="568" t="s">
        <v>3097</v>
      </c>
      <c r="AC750" s="202">
        <v>44768.0</v>
      </c>
      <c r="AD750" s="555" t="s">
        <v>2587</v>
      </c>
      <c r="AE750" s="555" t="s">
        <v>2587</v>
      </c>
      <c r="AF750" s="555" t="s">
        <v>2587</v>
      </c>
      <c r="AG750" s="555" t="s">
        <v>2587</v>
      </c>
      <c r="AH750" s="555" t="s">
        <v>2587</v>
      </c>
      <c r="AI750" s="555"/>
      <c r="AJ750" s="555"/>
      <c r="AK750" s="560" t="b">
        <v>0</v>
      </c>
      <c r="AL750" s="560" t="b">
        <v>0</v>
      </c>
      <c r="AM750" s="560" t="b">
        <v>0</v>
      </c>
      <c r="AN750" s="596"/>
    </row>
    <row r="751">
      <c r="A751" s="176"/>
      <c r="B751" s="162">
        <v>3.7374669E7</v>
      </c>
      <c r="C751" s="587">
        <v>44530.89167642361</v>
      </c>
      <c r="D751" s="568" t="s">
        <v>3888</v>
      </c>
      <c r="E751" s="568" t="s">
        <v>3889</v>
      </c>
      <c r="F751" s="178">
        <v>34051.0</v>
      </c>
      <c r="G751" s="249" t="s">
        <v>2021</v>
      </c>
      <c r="H751" s="548" t="s">
        <v>1618</v>
      </c>
      <c r="I751" s="588" t="s">
        <v>6859</v>
      </c>
      <c r="J751" s="162" t="s">
        <v>1620</v>
      </c>
      <c r="K751" s="568" t="s">
        <v>3891</v>
      </c>
      <c r="L751" s="568" t="s">
        <v>1634</v>
      </c>
      <c r="M751" s="568" t="s">
        <v>3892</v>
      </c>
      <c r="P751" s="568" t="s">
        <v>174</v>
      </c>
      <c r="Q751" s="568" t="s">
        <v>6860</v>
      </c>
      <c r="R751" s="568" t="s">
        <v>6860</v>
      </c>
      <c r="S751" s="568" t="s">
        <v>3894</v>
      </c>
      <c r="T751" s="590" t="s">
        <v>3895</v>
      </c>
      <c r="U751" s="568" t="s">
        <v>3896</v>
      </c>
      <c r="V751" s="568" t="s">
        <v>1662</v>
      </c>
      <c r="W751" s="568" t="s">
        <v>3897</v>
      </c>
      <c r="X751" s="162" t="s">
        <v>1790</v>
      </c>
      <c r="Y751" s="568" t="s">
        <v>6861</v>
      </c>
      <c r="Z751" s="162">
        <v>28.0</v>
      </c>
      <c r="AA751" s="568" t="s">
        <v>3899</v>
      </c>
      <c r="AB751" s="568" t="s">
        <v>3097</v>
      </c>
      <c r="AC751" s="202">
        <v>44768.0</v>
      </c>
      <c r="AD751" s="555" t="s">
        <v>2587</v>
      </c>
      <c r="AE751" s="555" t="s">
        <v>2587</v>
      </c>
      <c r="AF751" s="555" t="s">
        <v>2587</v>
      </c>
      <c r="AG751" s="555" t="s">
        <v>2587</v>
      </c>
      <c r="AH751" s="555" t="s">
        <v>2587</v>
      </c>
      <c r="AI751" s="555"/>
      <c r="AJ751" s="555"/>
      <c r="AK751" s="560" t="b">
        <v>0</v>
      </c>
      <c r="AL751" s="560" t="b">
        <v>0</v>
      </c>
      <c r="AM751" s="560" t="b">
        <v>0</v>
      </c>
      <c r="AN751" s="596"/>
    </row>
    <row r="752">
      <c r="A752" s="176"/>
      <c r="B752" s="162">
        <v>3.8891459E7</v>
      </c>
      <c r="C752" s="587">
        <v>44634.87411689815</v>
      </c>
      <c r="D752" s="568" t="s">
        <v>4330</v>
      </c>
      <c r="E752" s="568" t="s">
        <v>4331</v>
      </c>
      <c r="F752" s="178">
        <v>34814.0</v>
      </c>
      <c r="G752" s="249" t="s">
        <v>2021</v>
      </c>
      <c r="H752" s="568" t="s">
        <v>6862</v>
      </c>
      <c r="I752" s="588" t="s">
        <v>6863</v>
      </c>
      <c r="J752" s="162" t="s">
        <v>1620</v>
      </c>
      <c r="K752" s="568" t="s">
        <v>4333</v>
      </c>
      <c r="L752" s="568" t="s">
        <v>1622</v>
      </c>
      <c r="M752" s="568" t="s">
        <v>4334</v>
      </c>
      <c r="P752" s="568" t="s">
        <v>158</v>
      </c>
      <c r="Q752" s="568" t="s">
        <v>6864</v>
      </c>
      <c r="R752" s="568" t="s">
        <v>1651</v>
      </c>
      <c r="S752" s="568" t="s">
        <v>4336</v>
      </c>
      <c r="T752" s="597" t="s">
        <v>4337</v>
      </c>
      <c r="U752" s="568" t="s">
        <v>1661</v>
      </c>
      <c r="V752" s="568" t="s">
        <v>4338</v>
      </c>
      <c r="W752" s="568" t="s">
        <v>2587</v>
      </c>
      <c r="X752" s="162" t="s">
        <v>2587</v>
      </c>
      <c r="Y752" s="568" t="s">
        <v>2587</v>
      </c>
      <c r="Z752" s="162">
        <v>26.0</v>
      </c>
      <c r="AA752" s="568" t="s">
        <v>2587</v>
      </c>
      <c r="AB752" s="598" t="s">
        <v>3097</v>
      </c>
      <c r="AC752" s="202">
        <v>44783.0</v>
      </c>
      <c r="AD752" s="599">
        <v>44875.0</v>
      </c>
      <c r="AE752" s="555" t="s">
        <v>2587</v>
      </c>
      <c r="AF752" s="555" t="s">
        <v>2587</v>
      </c>
      <c r="AG752" s="555" t="s">
        <v>2587</v>
      </c>
      <c r="AH752" s="555" t="s">
        <v>2587</v>
      </c>
      <c r="AI752" s="555"/>
      <c r="AJ752" s="555"/>
      <c r="AK752" s="560" t="b">
        <v>0</v>
      </c>
      <c r="AL752" s="560" t="b">
        <v>0</v>
      </c>
      <c r="AM752" s="555" t="s">
        <v>6865</v>
      </c>
      <c r="AN752" s="591"/>
    </row>
    <row r="753">
      <c r="A753" s="238"/>
      <c r="B753" s="239">
        <v>3.8947281E7</v>
      </c>
      <c r="C753" s="600">
        <v>44689.91749974537</v>
      </c>
      <c r="D753" s="601" t="s">
        <v>4517</v>
      </c>
      <c r="E753" s="601" t="s">
        <v>4514</v>
      </c>
      <c r="F753" s="241">
        <v>35172.0</v>
      </c>
      <c r="G753" s="249" t="s">
        <v>2021</v>
      </c>
      <c r="H753" s="601" t="s">
        <v>5571</v>
      </c>
      <c r="I753" s="602" t="s">
        <v>6866</v>
      </c>
      <c r="J753" s="239" t="s">
        <v>1620</v>
      </c>
      <c r="K753" s="350" t="s">
        <v>4526</v>
      </c>
      <c r="L753" s="601" t="s">
        <v>1668</v>
      </c>
      <c r="M753" s="601" t="s">
        <v>4527</v>
      </c>
      <c r="P753" s="601" t="s">
        <v>174</v>
      </c>
      <c r="Q753" s="601" t="s">
        <v>4519</v>
      </c>
      <c r="R753" s="601" t="s">
        <v>4528</v>
      </c>
      <c r="S753" s="603"/>
      <c r="T753" s="604" t="s">
        <v>4529</v>
      </c>
      <c r="U753" s="601" t="s">
        <v>4530</v>
      </c>
      <c r="V753" s="601" t="s">
        <v>1788</v>
      </c>
      <c r="W753" s="601" t="s">
        <v>4523</v>
      </c>
      <c r="X753" s="239" t="s">
        <v>4531</v>
      </c>
      <c r="Y753" s="601" t="s">
        <v>6867</v>
      </c>
      <c r="Z753" s="239">
        <v>26.0</v>
      </c>
      <c r="AA753" s="601" t="s">
        <v>1651</v>
      </c>
      <c r="AB753" s="598" t="s">
        <v>3097</v>
      </c>
      <c r="AC753" s="605">
        <v>44785.0</v>
      </c>
      <c r="AD753" s="599">
        <v>44877.0</v>
      </c>
      <c r="AE753" s="555" t="s">
        <v>2587</v>
      </c>
      <c r="AF753" s="555" t="s">
        <v>2587</v>
      </c>
      <c r="AG753" s="555" t="s">
        <v>2587</v>
      </c>
      <c r="AH753" s="555" t="s">
        <v>2587</v>
      </c>
      <c r="AI753" s="555"/>
      <c r="AJ753" s="555"/>
      <c r="AK753" s="560" t="b">
        <v>0</v>
      </c>
      <c r="AL753" s="560" t="b">
        <v>0</v>
      </c>
      <c r="AM753" s="555" t="b">
        <v>1</v>
      </c>
      <c r="AN753" s="596"/>
    </row>
    <row r="754">
      <c r="A754" s="238"/>
      <c r="B754" s="239">
        <v>4.3427705E7</v>
      </c>
      <c r="C754" s="600">
        <v>44780.63719721065</v>
      </c>
      <c r="D754" s="601" t="s">
        <v>4639</v>
      </c>
      <c r="E754" s="601" t="s">
        <v>4640</v>
      </c>
      <c r="F754" s="241">
        <v>37082.0</v>
      </c>
      <c r="G754" s="249" t="s">
        <v>2021</v>
      </c>
      <c r="H754" s="548" t="s">
        <v>1618</v>
      </c>
      <c r="I754" s="602" t="s">
        <v>6868</v>
      </c>
      <c r="J754" s="239" t="s">
        <v>1620</v>
      </c>
      <c r="K754" s="350" t="s">
        <v>4642</v>
      </c>
      <c r="L754" s="601" t="s">
        <v>1634</v>
      </c>
      <c r="M754" s="601" t="s">
        <v>4644</v>
      </c>
      <c r="P754" s="601" t="s">
        <v>158</v>
      </c>
      <c r="Q754" s="601" t="s">
        <v>4645</v>
      </c>
      <c r="R754" s="568" t="s">
        <v>1651</v>
      </c>
      <c r="S754" s="601" t="s">
        <v>4646</v>
      </c>
      <c r="T754" s="604" t="s">
        <v>4647</v>
      </c>
      <c r="U754" s="601" t="s">
        <v>1661</v>
      </c>
      <c r="V754" s="601" t="s">
        <v>1662</v>
      </c>
      <c r="W754" s="601" t="s">
        <v>4648</v>
      </c>
      <c r="X754" s="239" t="s">
        <v>2360</v>
      </c>
      <c r="Y754" s="601" t="s">
        <v>6869</v>
      </c>
      <c r="Z754" s="239">
        <v>21.0</v>
      </c>
      <c r="AA754" s="601" t="s">
        <v>4650</v>
      </c>
      <c r="AB754" s="554" t="s">
        <v>2587</v>
      </c>
      <c r="AC754" s="605">
        <v>44785.0</v>
      </c>
      <c r="AD754" s="599">
        <v>44877.0</v>
      </c>
      <c r="AE754" s="555" t="s">
        <v>2587</v>
      </c>
      <c r="AF754" s="555" t="s">
        <v>2587</v>
      </c>
      <c r="AG754" s="555" t="s">
        <v>2587</v>
      </c>
      <c r="AH754" s="555" t="s">
        <v>2587</v>
      </c>
      <c r="AI754" s="555"/>
      <c r="AJ754" s="555"/>
      <c r="AK754" s="560" t="b">
        <v>0</v>
      </c>
      <c r="AL754" s="560" t="b">
        <v>0</v>
      </c>
      <c r="AM754" s="560" t="b">
        <v>0</v>
      </c>
      <c r="AN754" s="596"/>
    </row>
    <row r="755">
      <c r="A755" s="176"/>
      <c r="B755" s="162">
        <v>3.6806115E7</v>
      </c>
      <c r="C755" s="587">
        <v>44623.79085164352</v>
      </c>
      <c r="D755" s="568" t="s">
        <v>3599</v>
      </c>
      <c r="E755" s="606" t="s">
        <v>4309</v>
      </c>
      <c r="F755" s="178">
        <v>33699.0</v>
      </c>
      <c r="G755" s="249" t="s">
        <v>2021</v>
      </c>
      <c r="H755" s="548" t="s">
        <v>1618</v>
      </c>
      <c r="I755" s="588" t="s">
        <v>6870</v>
      </c>
      <c r="J755" s="162" t="s">
        <v>1620</v>
      </c>
      <c r="K755" s="568" t="s">
        <v>4311</v>
      </c>
      <c r="L755" s="568" t="s">
        <v>1634</v>
      </c>
      <c r="M755" s="568" t="s">
        <v>4312</v>
      </c>
      <c r="P755" s="568" t="s">
        <v>174</v>
      </c>
      <c r="Q755" s="568" t="s">
        <v>6871</v>
      </c>
      <c r="R755" s="568" t="s">
        <v>1651</v>
      </c>
      <c r="S755" s="589"/>
      <c r="T755" s="590" t="s">
        <v>4314</v>
      </c>
      <c r="U755" s="568" t="s">
        <v>4315</v>
      </c>
      <c r="V755" s="568" t="s">
        <v>1685</v>
      </c>
      <c r="W755" s="568" t="s">
        <v>3606</v>
      </c>
      <c r="X755" s="162" t="s">
        <v>1708</v>
      </c>
      <c r="Y755" s="568" t="s">
        <v>6872</v>
      </c>
      <c r="Z755" s="162">
        <v>29.0</v>
      </c>
      <c r="AA755" s="568" t="s">
        <v>1651</v>
      </c>
      <c r="AB755" s="598" t="s">
        <v>3097</v>
      </c>
      <c r="AC755" s="202">
        <v>44785.0</v>
      </c>
      <c r="AD755" s="599">
        <v>44877.0</v>
      </c>
      <c r="AE755" s="555" t="s">
        <v>2587</v>
      </c>
      <c r="AF755" s="555" t="s">
        <v>2587</v>
      </c>
      <c r="AG755" s="555" t="s">
        <v>2587</v>
      </c>
      <c r="AH755" s="555" t="s">
        <v>2587</v>
      </c>
      <c r="AI755" s="555"/>
      <c r="AJ755" s="555"/>
      <c r="AK755" s="560" t="b">
        <v>0</v>
      </c>
      <c r="AL755" s="560" t="b">
        <v>0</v>
      </c>
      <c r="AM755" s="560" t="b">
        <v>0</v>
      </c>
      <c r="AN755" s="596"/>
    </row>
    <row r="756">
      <c r="A756" s="248"/>
      <c r="B756" s="249">
        <v>4.038764E7</v>
      </c>
      <c r="C756" s="607">
        <v>44797.409805324074</v>
      </c>
      <c r="D756" s="350" t="s">
        <v>4688</v>
      </c>
      <c r="E756" s="608" t="s">
        <v>4689</v>
      </c>
      <c r="F756" s="251">
        <v>35877.0</v>
      </c>
      <c r="G756" s="249" t="s">
        <v>391</v>
      </c>
      <c r="H756" s="568" t="s">
        <v>2691</v>
      </c>
      <c r="I756" s="350" t="s">
        <v>6873</v>
      </c>
      <c r="J756" s="249" t="s">
        <v>1620</v>
      </c>
      <c r="K756" s="350" t="s">
        <v>4692</v>
      </c>
      <c r="L756" s="350" t="s">
        <v>1668</v>
      </c>
      <c r="M756" s="350" t="s">
        <v>4693</v>
      </c>
      <c r="P756" s="249" t="s">
        <v>174</v>
      </c>
      <c r="Q756" s="249" t="s">
        <v>4694</v>
      </c>
      <c r="R756" s="249" t="s">
        <v>1637</v>
      </c>
      <c r="S756" s="254"/>
      <c r="T756" s="180" t="s">
        <v>4695</v>
      </c>
      <c r="U756" s="249" t="s">
        <v>1905</v>
      </c>
      <c r="V756" s="249" t="s">
        <v>2310</v>
      </c>
      <c r="W756" s="249" t="s">
        <v>4696</v>
      </c>
      <c r="X756" s="249" t="s">
        <v>2098</v>
      </c>
      <c r="Y756" s="350" t="s">
        <v>4697</v>
      </c>
      <c r="Z756" s="249">
        <v>24.0</v>
      </c>
      <c r="AA756" s="350" t="s">
        <v>2159</v>
      </c>
      <c r="AB756" s="350" t="s">
        <v>3097</v>
      </c>
      <c r="AC756" s="342">
        <v>44837.0</v>
      </c>
      <c r="AD756" s="342">
        <v>44837.0</v>
      </c>
      <c r="AE756" s="555" t="s">
        <v>2587</v>
      </c>
      <c r="AF756" s="609" t="s">
        <v>2761</v>
      </c>
      <c r="AG756" s="246"/>
      <c r="AH756" s="555" t="s">
        <v>2587</v>
      </c>
      <c r="AI756" s="610"/>
      <c r="AJ756" s="555"/>
      <c r="AK756" s="560" t="b">
        <v>0</v>
      </c>
      <c r="AL756" s="560" t="b">
        <v>0</v>
      </c>
      <c r="AM756" s="560" t="b">
        <v>0</v>
      </c>
      <c r="AN756" s="595"/>
    </row>
    <row r="757">
      <c r="A757" s="455"/>
      <c r="B757" s="56">
        <v>4.0126301E7</v>
      </c>
      <c r="C757" s="611"/>
      <c r="D757" s="424" t="s">
        <v>6242</v>
      </c>
      <c r="E757" s="494" t="s">
        <v>6243</v>
      </c>
      <c r="F757" s="503">
        <v>35421.0</v>
      </c>
      <c r="G757" s="491" t="s">
        <v>391</v>
      </c>
      <c r="H757" s="568" t="s">
        <v>2691</v>
      </c>
      <c r="I757" s="497" t="s">
        <v>6874</v>
      </c>
      <c r="J757" s="249" t="s">
        <v>1620</v>
      </c>
      <c r="K757" s="57" t="s">
        <v>5832</v>
      </c>
      <c r="L757" s="413"/>
      <c r="M757" s="413"/>
      <c r="P757" s="413"/>
      <c r="Q757" s="57" t="s">
        <v>6245</v>
      </c>
      <c r="R757" s="413"/>
      <c r="S757" s="413"/>
      <c r="T757" s="413"/>
      <c r="U757" s="413"/>
      <c r="V757" s="413"/>
      <c r="W757" s="413"/>
      <c r="X757" s="52"/>
      <c r="Y757" s="413"/>
      <c r="Z757" s="482">
        <f>DATEDIF(F757,TODAY(),"Y")</f>
        <v>26</v>
      </c>
      <c r="AA757" s="413"/>
      <c r="AB757" s="413"/>
      <c r="AC757" s="52"/>
      <c r="AD757" s="52"/>
      <c r="AE757" s="555" t="s">
        <v>2587</v>
      </c>
      <c r="AF757" s="52"/>
      <c r="AG757" s="52"/>
      <c r="AH757" s="555" t="s">
        <v>2587</v>
      </c>
      <c r="AI757" s="52"/>
      <c r="AJ757" s="555"/>
      <c r="AK757" s="560" t="b">
        <v>0</v>
      </c>
      <c r="AL757" s="560" t="b">
        <v>0</v>
      </c>
      <c r="AM757" s="560" t="b">
        <v>0</v>
      </c>
      <c r="AN757" s="595"/>
    </row>
    <row r="758">
      <c r="A758" s="176"/>
      <c r="B758" s="162">
        <v>2.8418358E7</v>
      </c>
      <c r="C758" s="324">
        <v>44606.6264506713</v>
      </c>
      <c r="D758" s="568" t="s">
        <v>4193</v>
      </c>
      <c r="E758" s="606" t="s">
        <v>4194</v>
      </c>
      <c r="F758" s="178">
        <v>29539.0</v>
      </c>
      <c r="G758" s="162" t="s">
        <v>391</v>
      </c>
      <c r="H758" s="568" t="s">
        <v>2691</v>
      </c>
      <c r="I758" s="568" t="s">
        <v>6875</v>
      </c>
      <c r="J758" s="162" t="s">
        <v>1620</v>
      </c>
      <c r="K758" s="568" t="s">
        <v>4196</v>
      </c>
      <c r="L758" s="568" t="s">
        <v>1634</v>
      </c>
      <c r="M758" s="568" t="s">
        <v>4198</v>
      </c>
      <c r="P758" s="162" t="s">
        <v>158</v>
      </c>
      <c r="Q758" s="162" t="s">
        <v>4199</v>
      </c>
      <c r="R758" s="162" t="s">
        <v>4200</v>
      </c>
      <c r="S758" s="162" t="s">
        <v>4201</v>
      </c>
      <c r="T758" s="180" t="s">
        <v>4202</v>
      </c>
      <c r="U758" s="162" t="s">
        <v>4203</v>
      </c>
      <c r="V758" s="162" t="s">
        <v>4204</v>
      </c>
      <c r="W758" s="162" t="s">
        <v>4205</v>
      </c>
      <c r="X758" s="162" t="s">
        <v>1803</v>
      </c>
      <c r="Y758" s="568" t="s">
        <v>4206</v>
      </c>
      <c r="Z758" s="162">
        <v>41.0</v>
      </c>
      <c r="AA758" s="568" t="s">
        <v>1805</v>
      </c>
      <c r="AB758" s="568" t="s">
        <v>3097</v>
      </c>
      <c r="AC758" s="202">
        <v>44837.0</v>
      </c>
      <c r="AD758" s="202">
        <v>44837.0</v>
      </c>
      <c r="AE758" s="555" t="s">
        <v>2587</v>
      </c>
      <c r="AF758" s="52"/>
      <c r="AG758" s="52"/>
      <c r="AH758" s="555" t="s">
        <v>2587</v>
      </c>
      <c r="AI758" s="610"/>
      <c r="AJ758" s="161"/>
      <c r="AK758" s="161" t="b">
        <v>0</v>
      </c>
      <c r="AL758" s="161" t="b">
        <v>0</v>
      </c>
      <c r="AM758" s="161" t="b">
        <v>0</v>
      </c>
      <c r="AN758" s="595"/>
    </row>
    <row r="759">
      <c r="A759" s="612"/>
      <c r="B759" s="613" t="s">
        <v>387</v>
      </c>
      <c r="C759" s="614"/>
      <c r="D759" s="350" t="s">
        <v>5389</v>
      </c>
      <c r="E759" s="608" t="s">
        <v>5390</v>
      </c>
      <c r="F759" s="342">
        <v>36019.0</v>
      </c>
      <c r="G759" s="249" t="s">
        <v>391</v>
      </c>
      <c r="H759" s="568" t="s">
        <v>2691</v>
      </c>
      <c r="I759" s="350" t="s">
        <v>5391</v>
      </c>
      <c r="J759" s="249" t="s">
        <v>1620</v>
      </c>
      <c r="K759" s="351"/>
      <c r="L759" s="351"/>
      <c r="M759" s="351"/>
      <c r="P759" s="351"/>
      <c r="Q759" s="351"/>
      <c r="R759" s="351"/>
      <c r="S759" s="351"/>
      <c r="T759" s="351"/>
      <c r="U759" s="351"/>
      <c r="V759" s="351"/>
      <c r="W759" s="351"/>
      <c r="X759" s="249" t="s">
        <v>2988</v>
      </c>
      <c r="Y759" s="350" t="s">
        <v>5392</v>
      </c>
      <c r="Z759" s="249">
        <v>22.0</v>
      </c>
      <c r="AA759" s="350" t="s">
        <v>1805</v>
      </c>
      <c r="AB759" s="350" t="s">
        <v>3097</v>
      </c>
      <c r="AC759" s="342">
        <v>44244.0</v>
      </c>
      <c r="AD759" s="342">
        <v>44244.0</v>
      </c>
      <c r="AE759" s="555" t="s">
        <v>2587</v>
      </c>
      <c r="AF759" s="52"/>
      <c r="AG759" s="52"/>
      <c r="AH759" s="555" t="s">
        <v>2587</v>
      </c>
      <c r="AI759" s="610"/>
      <c r="AJ759" s="161"/>
      <c r="AK759" s="161" t="b">
        <v>0</v>
      </c>
      <c r="AL759" s="161" t="b">
        <v>0</v>
      </c>
      <c r="AM759" s="161" t="b">
        <v>0</v>
      </c>
      <c r="AN759" s="343" t="s">
        <v>6876</v>
      </c>
    </row>
    <row r="760">
      <c r="A760" s="88"/>
      <c r="B760" s="59">
        <v>4.2664323E7</v>
      </c>
      <c r="C760" s="456"/>
      <c r="D760" s="413" t="s">
        <v>6877</v>
      </c>
      <c r="E760" s="470" t="s">
        <v>6878</v>
      </c>
      <c r="F760" s="474">
        <v>36662.0</v>
      </c>
      <c r="G760" s="52" t="s">
        <v>391</v>
      </c>
      <c r="H760" s="568" t="s">
        <v>2691</v>
      </c>
      <c r="I760" s="424" t="s">
        <v>6879</v>
      </c>
      <c r="J760" s="249" t="s">
        <v>1620</v>
      </c>
      <c r="K760" s="351"/>
      <c r="L760" s="351"/>
      <c r="M760" s="351"/>
      <c r="P760" s="351"/>
      <c r="Q760" s="351"/>
      <c r="R760" s="351"/>
      <c r="S760" s="351"/>
      <c r="T760" s="351"/>
      <c r="U760" s="351"/>
      <c r="V760" s="351"/>
      <c r="W760" s="351"/>
      <c r="X760" s="254"/>
      <c r="Y760" s="351"/>
      <c r="Z760" s="473">
        <v>20.0</v>
      </c>
      <c r="AA760" s="351"/>
      <c r="AB760" s="350" t="s">
        <v>6880</v>
      </c>
      <c r="AC760" s="254"/>
      <c r="AD760" s="254"/>
      <c r="AE760" s="555" t="s">
        <v>2587</v>
      </c>
      <c r="AF760" s="52"/>
      <c r="AG760" s="52"/>
      <c r="AH760" s="555" t="s">
        <v>2587</v>
      </c>
      <c r="AI760" s="254"/>
      <c r="AJ760" s="161"/>
      <c r="AK760" s="161" t="b">
        <v>0</v>
      </c>
      <c r="AL760" s="161" t="b">
        <v>0</v>
      </c>
      <c r="AM760" s="161" t="b">
        <v>0</v>
      </c>
      <c r="AN760" s="343" t="s">
        <v>6876</v>
      </c>
    </row>
    <row r="761">
      <c r="A761" s="612"/>
      <c r="B761" s="613" t="s">
        <v>320</v>
      </c>
      <c r="C761" s="592">
        <v>44789.505217962964</v>
      </c>
      <c r="D761" s="350" t="s">
        <v>4652</v>
      </c>
      <c r="E761" s="608" t="s">
        <v>4653</v>
      </c>
      <c r="F761" s="615">
        <v>28988.0</v>
      </c>
      <c r="G761" s="249" t="s">
        <v>4654</v>
      </c>
      <c r="H761" s="568" t="s">
        <v>2691</v>
      </c>
      <c r="I761" s="350" t="s">
        <v>6881</v>
      </c>
      <c r="J761" s="249" t="s">
        <v>1620</v>
      </c>
      <c r="K761" s="350" t="s">
        <v>2092</v>
      </c>
      <c r="L761" s="350" t="s">
        <v>1668</v>
      </c>
      <c r="M761" s="350" t="s">
        <v>4658</v>
      </c>
      <c r="P761" s="350" t="s">
        <v>174</v>
      </c>
      <c r="Q761" s="350" t="s">
        <v>4659</v>
      </c>
      <c r="R761" s="350" t="s">
        <v>4660</v>
      </c>
      <c r="S761" s="568" t="s">
        <v>2587</v>
      </c>
      <c r="T761" s="594" t="s">
        <v>4661</v>
      </c>
      <c r="U761" s="350" t="s">
        <v>1661</v>
      </c>
      <c r="V761" s="350" t="s">
        <v>1829</v>
      </c>
      <c r="W761" s="350" t="s">
        <v>4662</v>
      </c>
      <c r="X761" s="249" t="s">
        <v>4663</v>
      </c>
      <c r="Y761" s="350" t="s">
        <v>6881</v>
      </c>
      <c r="Z761" s="249">
        <v>43.0</v>
      </c>
      <c r="AA761" s="350" t="s">
        <v>1737</v>
      </c>
      <c r="AB761" s="568" t="s">
        <v>6846</v>
      </c>
      <c r="AC761" s="342">
        <v>44791.0</v>
      </c>
      <c r="AD761" s="342">
        <v>44791.0</v>
      </c>
      <c r="AE761" s="555" t="s">
        <v>2587</v>
      </c>
      <c r="AF761" s="52"/>
      <c r="AG761" s="52"/>
      <c r="AH761" s="555" t="s">
        <v>2587</v>
      </c>
      <c r="AI761" s="610"/>
      <c r="AJ761" s="162"/>
      <c r="AK761" s="161" t="b">
        <v>0</v>
      </c>
      <c r="AL761" s="161" t="b">
        <v>0</v>
      </c>
      <c r="AM761" s="161" t="b">
        <v>0</v>
      </c>
      <c r="AN761" s="616" t="s">
        <v>6882</v>
      </c>
    </row>
    <row r="762">
      <c r="A762" s="322"/>
      <c r="B762" s="323" t="s">
        <v>265</v>
      </c>
      <c r="C762" s="587">
        <v>44566.36575355324</v>
      </c>
      <c r="D762" s="568" t="s">
        <v>4004</v>
      </c>
      <c r="E762" s="606" t="s">
        <v>4005</v>
      </c>
      <c r="F762" s="325">
        <v>32342.0</v>
      </c>
      <c r="G762" s="249" t="s">
        <v>391</v>
      </c>
      <c r="H762" s="568" t="s">
        <v>2691</v>
      </c>
      <c r="I762" s="568" t="s">
        <v>6883</v>
      </c>
      <c r="J762" s="162" t="s">
        <v>1620</v>
      </c>
      <c r="K762" s="568" t="s">
        <v>4008</v>
      </c>
      <c r="L762" s="568" t="s">
        <v>1622</v>
      </c>
      <c r="M762" s="568" t="s">
        <v>4010</v>
      </c>
      <c r="P762" s="568" t="s">
        <v>170</v>
      </c>
      <c r="Q762" s="568" t="s">
        <v>4011</v>
      </c>
      <c r="R762" s="568" t="s">
        <v>4012</v>
      </c>
      <c r="S762" s="568" t="s">
        <v>2587</v>
      </c>
      <c r="T762" s="590" t="s">
        <v>4013</v>
      </c>
      <c r="U762" s="568" t="s">
        <v>4014</v>
      </c>
      <c r="V762" s="568" t="s">
        <v>4015</v>
      </c>
      <c r="W762" s="568" t="s">
        <v>4016</v>
      </c>
      <c r="X762" s="162" t="s">
        <v>1884</v>
      </c>
      <c r="Y762" s="568" t="s">
        <v>6884</v>
      </c>
      <c r="Z762" s="162">
        <v>33.0</v>
      </c>
      <c r="AA762" s="568" t="s">
        <v>1805</v>
      </c>
      <c r="AB762" s="568" t="s">
        <v>6846</v>
      </c>
      <c r="AC762" s="246"/>
      <c r="AD762" s="161"/>
      <c r="AE762" s="555" t="s">
        <v>2587</v>
      </c>
      <c r="AF762" s="52"/>
      <c r="AG762" s="52"/>
      <c r="AH762" s="555" t="s">
        <v>2587</v>
      </c>
      <c r="AI762" s="610"/>
      <c r="AJ762" s="161"/>
      <c r="AK762" s="161" t="b">
        <v>0</v>
      </c>
      <c r="AL762" s="161" t="b">
        <v>0</v>
      </c>
      <c r="AM762" s="162" t="s">
        <v>6865</v>
      </c>
      <c r="AN762" s="591"/>
    </row>
    <row r="763">
      <c r="A763" s="612"/>
      <c r="B763" s="613" t="s">
        <v>665</v>
      </c>
      <c r="C763" s="614"/>
      <c r="D763" s="350" t="s">
        <v>6885</v>
      </c>
      <c r="E763" s="350" t="s">
        <v>6886</v>
      </c>
      <c r="F763" s="342">
        <v>36736.0</v>
      </c>
      <c r="G763" s="249" t="s">
        <v>5829</v>
      </c>
      <c r="H763" s="568" t="s">
        <v>2691</v>
      </c>
      <c r="I763" s="350" t="s">
        <v>6887</v>
      </c>
      <c r="J763" s="249" t="s">
        <v>1620</v>
      </c>
      <c r="K763" s="351"/>
      <c r="L763" s="351"/>
      <c r="M763" s="351"/>
      <c r="P763" s="351"/>
      <c r="Q763" s="351"/>
      <c r="R763" s="351"/>
      <c r="S763" s="351"/>
      <c r="T763" s="351"/>
      <c r="U763" s="351"/>
      <c r="V763" s="351"/>
      <c r="W763" s="351"/>
      <c r="X763" s="249" t="s">
        <v>1708</v>
      </c>
      <c r="Y763" s="350" t="s">
        <v>6888</v>
      </c>
      <c r="Z763" s="249">
        <v>22.0</v>
      </c>
      <c r="AA763" s="568" t="s">
        <v>1866</v>
      </c>
      <c r="AB763" s="568" t="s">
        <v>6846</v>
      </c>
      <c r="AC763" s="342">
        <v>44795.0</v>
      </c>
      <c r="AD763" s="342">
        <v>44795.0</v>
      </c>
      <c r="AE763" s="555" t="s">
        <v>2587</v>
      </c>
      <c r="AF763" s="52"/>
      <c r="AG763" s="52"/>
      <c r="AH763" s="555" t="s">
        <v>2587</v>
      </c>
      <c r="AI763" s="610"/>
      <c r="AJ763" s="161"/>
      <c r="AK763" s="161" t="b">
        <v>0</v>
      </c>
      <c r="AL763" s="161" t="b">
        <v>0</v>
      </c>
      <c r="AM763" s="161" t="b">
        <v>0</v>
      </c>
      <c r="AN763" s="595"/>
    </row>
    <row r="764">
      <c r="A764" s="322"/>
      <c r="B764" s="323" t="s">
        <v>278</v>
      </c>
      <c r="C764" s="587">
        <v>44602.9006519213</v>
      </c>
      <c r="D764" s="568" t="s">
        <v>4168</v>
      </c>
      <c r="E764" s="568" t="s">
        <v>4169</v>
      </c>
      <c r="F764" s="325">
        <v>35549.0</v>
      </c>
      <c r="G764" s="162" t="s">
        <v>5829</v>
      </c>
      <c r="H764" s="568" t="s">
        <v>2691</v>
      </c>
      <c r="I764" s="568" t="s">
        <v>6889</v>
      </c>
      <c r="J764" s="162" t="s">
        <v>1620</v>
      </c>
      <c r="K764" s="568" t="s">
        <v>4173</v>
      </c>
      <c r="L764" s="568" t="s">
        <v>1634</v>
      </c>
      <c r="M764" s="568" t="s">
        <v>4174</v>
      </c>
      <c r="P764" s="568" t="s">
        <v>158</v>
      </c>
      <c r="Q764" s="568" t="s">
        <v>1866</v>
      </c>
      <c r="R764" s="568" t="s">
        <v>1866</v>
      </c>
      <c r="S764" s="568" t="s">
        <v>2587</v>
      </c>
      <c r="T764" s="590" t="s">
        <v>4175</v>
      </c>
      <c r="U764" s="568" t="s">
        <v>4176</v>
      </c>
      <c r="V764" s="568" t="s">
        <v>4177</v>
      </c>
      <c r="W764" s="568" t="s">
        <v>4178</v>
      </c>
      <c r="X764" s="162" t="s">
        <v>1884</v>
      </c>
      <c r="Y764" s="568" t="s">
        <v>6890</v>
      </c>
      <c r="Z764" s="162">
        <v>24.0</v>
      </c>
      <c r="AA764" s="568" t="s">
        <v>4056</v>
      </c>
      <c r="AB764" s="568" t="s">
        <v>6846</v>
      </c>
      <c r="AC764" s="202">
        <v>44791.0</v>
      </c>
      <c r="AD764" s="202">
        <v>44791.0</v>
      </c>
      <c r="AE764" s="555" t="s">
        <v>2587</v>
      </c>
      <c r="AF764" s="52"/>
      <c r="AG764" s="52"/>
      <c r="AH764" s="555" t="s">
        <v>2587</v>
      </c>
      <c r="AI764" s="610"/>
      <c r="AJ764" s="161"/>
      <c r="AK764" s="161" t="b">
        <v>0</v>
      </c>
      <c r="AL764" s="161" t="b">
        <v>0</v>
      </c>
      <c r="AM764" s="161" t="b">
        <v>0</v>
      </c>
      <c r="AN764" s="591"/>
    </row>
    <row r="765">
      <c r="A765" s="612"/>
      <c r="B765" s="613" t="s">
        <v>322</v>
      </c>
      <c r="C765" s="592">
        <v>44796.74842106481</v>
      </c>
      <c r="D765" s="350" t="s">
        <v>4677</v>
      </c>
      <c r="E765" s="350" t="s">
        <v>4678</v>
      </c>
      <c r="F765" s="615">
        <v>37612.0</v>
      </c>
      <c r="G765" s="249" t="s">
        <v>391</v>
      </c>
      <c r="H765" s="350" t="s">
        <v>1756</v>
      </c>
      <c r="I765" s="350" t="s">
        <v>6891</v>
      </c>
      <c r="J765" s="249" t="s">
        <v>1620</v>
      </c>
      <c r="K765" s="350" t="s">
        <v>4680</v>
      </c>
      <c r="L765" s="350" t="s">
        <v>1668</v>
      </c>
      <c r="M765" s="350" t="s">
        <v>4682</v>
      </c>
      <c r="P765" s="350" t="s">
        <v>174</v>
      </c>
      <c r="Q765" s="350" t="s">
        <v>4683</v>
      </c>
      <c r="R765" s="350" t="s">
        <v>1651</v>
      </c>
      <c r="S765" s="568" t="s">
        <v>2587</v>
      </c>
      <c r="T765" s="594" t="s">
        <v>4684</v>
      </c>
      <c r="U765" s="350" t="s">
        <v>2109</v>
      </c>
      <c r="V765" s="350" t="s">
        <v>1662</v>
      </c>
      <c r="W765" s="350" t="s">
        <v>4685</v>
      </c>
      <c r="X765" s="249" t="s">
        <v>1708</v>
      </c>
      <c r="Y765" s="350" t="s">
        <v>6892</v>
      </c>
      <c r="Z765" s="249">
        <v>19.0</v>
      </c>
      <c r="AA765" s="350" t="s">
        <v>6893</v>
      </c>
      <c r="AB765" s="568" t="s">
        <v>6846</v>
      </c>
      <c r="AC765" s="342">
        <v>44796.0</v>
      </c>
      <c r="AD765" s="342">
        <v>44796.0</v>
      </c>
      <c r="AE765" s="555" t="s">
        <v>2587</v>
      </c>
      <c r="AF765" s="52"/>
      <c r="AG765" s="52"/>
      <c r="AH765" s="555" t="s">
        <v>2587</v>
      </c>
      <c r="AI765" s="610"/>
      <c r="AJ765" s="161"/>
      <c r="AK765" s="162" t="b">
        <v>1</v>
      </c>
      <c r="AL765" s="161" t="b">
        <v>0</v>
      </c>
      <c r="AM765" s="161" t="b">
        <v>0</v>
      </c>
      <c r="AN765" s="595"/>
    </row>
    <row r="766">
      <c r="A766" s="612"/>
      <c r="B766" s="613" t="s">
        <v>315</v>
      </c>
      <c r="C766" s="592">
        <v>44745.947825428244</v>
      </c>
      <c r="D766" s="350" t="s">
        <v>4603</v>
      </c>
      <c r="E766" s="350" t="s">
        <v>4604</v>
      </c>
      <c r="F766" s="615">
        <v>37264.0</v>
      </c>
      <c r="G766" s="249" t="s">
        <v>391</v>
      </c>
      <c r="H766" s="568" t="s">
        <v>2691</v>
      </c>
      <c r="I766" s="350" t="s">
        <v>6894</v>
      </c>
      <c r="J766" s="249" t="s">
        <v>1620</v>
      </c>
      <c r="K766" s="350" t="s">
        <v>4606</v>
      </c>
      <c r="L766" s="350" t="s">
        <v>1634</v>
      </c>
      <c r="M766" s="350" t="s">
        <v>4608</v>
      </c>
      <c r="P766" s="350" t="s">
        <v>316</v>
      </c>
      <c r="Q766" s="350" t="s">
        <v>4609</v>
      </c>
      <c r="R766" s="350" t="s">
        <v>6895</v>
      </c>
      <c r="S766" s="350" t="s">
        <v>4611</v>
      </c>
      <c r="T766" s="594" t="s">
        <v>4612</v>
      </c>
      <c r="U766" s="350" t="s">
        <v>1661</v>
      </c>
      <c r="V766" s="350" t="s">
        <v>1685</v>
      </c>
      <c r="W766" s="350" t="s">
        <v>4613</v>
      </c>
      <c r="X766" s="249" t="s">
        <v>1708</v>
      </c>
      <c r="Y766" s="350" t="s">
        <v>6896</v>
      </c>
      <c r="Z766" s="249">
        <v>19.0</v>
      </c>
      <c r="AA766" s="350" t="s">
        <v>2374</v>
      </c>
      <c r="AB766" s="568" t="s">
        <v>6846</v>
      </c>
      <c r="AC766" s="342">
        <v>44785.0</v>
      </c>
      <c r="AD766" s="254"/>
      <c r="AE766" s="555" t="s">
        <v>2587</v>
      </c>
      <c r="AF766" s="52"/>
      <c r="AG766" s="52"/>
      <c r="AH766" s="555" t="s">
        <v>2587</v>
      </c>
      <c r="AI766" s="610"/>
      <c r="AJ766" s="161"/>
      <c r="AK766" s="161" t="b">
        <v>0</v>
      </c>
      <c r="AL766" s="161" t="b">
        <v>0</v>
      </c>
      <c r="AM766" s="161" t="b">
        <v>0</v>
      </c>
      <c r="AN766" s="595"/>
    </row>
    <row r="767">
      <c r="A767" s="322"/>
      <c r="B767" s="323" t="s">
        <v>250</v>
      </c>
      <c r="C767" s="587">
        <v>44526.589820127316</v>
      </c>
      <c r="D767" s="568" t="s">
        <v>6897</v>
      </c>
      <c r="E767" s="568" t="s">
        <v>3850</v>
      </c>
      <c r="F767" s="325">
        <v>32960.0</v>
      </c>
      <c r="G767" s="162" t="s">
        <v>3851</v>
      </c>
      <c r="H767" s="568" t="s">
        <v>2691</v>
      </c>
      <c r="I767" s="568" t="s">
        <v>6898</v>
      </c>
      <c r="J767" s="162" t="s">
        <v>1646</v>
      </c>
      <c r="K767" s="568" t="s">
        <v>3853</v>
      </c>
      <c r="L767" s="568" t="s">
        <v>1622</v>
      </c>
      <c r="M767" s="568" t="s">
        <v>3855</v>
      </c>
      <c r="P767" s="568" t="s">
        <v>174</v>
      </c>
      <c r="Q767" s="568" t="s">
        <v>6899</v>
      </c>
      <c r="R767" s="568" t="s">
        <v>1866</v>
      </c>
      <c r="S767" s="568" t="s">
        <v>2587</v>
      </c>
      <c r="T767" s="590" t="s">
        <v>3857</v>
      </c>
      <c r="U767" s="568" t="s">
        <v>1661</v>
      </c>
      <c r="V767" s="568" t="s">
        <v>1662</v>
      </c>
      <c r="W767" s="568" t="s">
        <v>3859</v>
      </c>
      <c r="X767" s="162" t="s">
        <v>3860</v>
      </c>
      <c r="Y767" s="568" t="s">
        <v>6900</v>
      </c>
      <c r="Z767" s="162">
        <v>31.0</v>
      </c>
      <c r="AA767" s="568" t="s">
        <v>1866</v>
      </c>
      <c r="AB767" s="568" t="s">
        <v>6846</v>
      </c>
      <c r="AC767" s="342">
        <v>44791.0</v>
      </c>
      <c r="AD767" s="161"/>
      <c r="AE767" s="161"/>
      <c r="AF767" s="52"/>
      <c r="AG767" s="52"/>
      <c r="AH767" s="555" t="s">
        <v>2587</v>
      </c>
      <c r="AI767" s="610"/>
      <c r="AJ767" s="161"/>
      <c r="AK767" s="161" t="b">
        <v>0</v>
      </c>
      <c r="AL767" s="161" t="b">
        <v>0</v>
      </c>
      <c r="AM767" s="161" t="b">
        <v>0</v>
      </c>
      <c r="AN767" s="591"/>
    </row>
    <row r="768">
      <c r="A768" s="322"/>
      <c r="B768" s="323" t="s">
        <v>232</v>
      </c>
      <c r="C768" s="587">
        <v>44483.89884879629</v>
      </c>
      <c r="D768" s="568" t="s">
        <v>3644</v>
      </c>
      <c r="E768" s="568" t="s">
        <v>3645</v>
      </c>
      <c r="F768" s="325">
        <v>26325.0</v>
      </c>
      <c r="G768" s="249" t="s">
        <v>391</v>
      </c>
      <c r="H768" s="568" t="s">
        <v>2691</v>
      </c>
      <c r="I768" s="568" t="s">
        <v>6901</v>
      </c>
      <c r="J768" s="162" t="s">
        <v>1620</v>
      </c>
      <c r="K768" s="568" t="s">
        <v>3647</v>
      </c>
      <c r="L768" s="568" t="s">
        <v>1668</v>
      </c>
      <c r="M768" s="568" t="s">
        <v>3649</v>
      </c>
      <c r="P768" s="568" t="s">
        <v>172</v>
      </c>
      <c r="Q768" s="568" t="s">
        <v>6902</v>
      </c>
      <c r="R768" s="568" t="s">
        <v>1866</v>
      </c>
      <c r="S768" s="568" t="s">
        <v>2587</v>
      </c>
      <c r="T768" s="590" t="s">
        <v>3651</v>
      </c>
      <c r="U768" s="350" t="s">
        <v>1661</v>
      </c>
      <c r="V768" s="568" t="s">
        <v>3652</v>
      </c>
      <c r="W768" s="568" t="s">
        <v>3653</v>
      </c>
      <c r="X768" s="162" t="s">
        <v>1884</v>
      </c>
      <c r="Y768" s="568" t="s">
        <v>6903</v>
      </c>
      <c r="Z768" s="162">
        <v>49.0</v>
      </c>
      <c r="AA768" s="568" t="s">
        <v>2073</v>
      </c>
      <c r="AB768" s="568" t="s">
        <v>6846</v>
      </c>
      <c r="AC768" s="202">
        <v>44791.0</v>
      </c>
      <c r="AD768" s="202">
        <v>44791.0</v>
      </c>
      <c r="AE768" s="161"/>
      <c r="AF768" s="52"/>
      <c r="AG768" s="52"/>
      <c r="AH768" s="555" t="s">
        <v>2587</v>
      </c>
      <c r="AI768" s="610"/>
      <c r="AJ768" s="162"/>
      <c r="AK768" s="161" t="b">
        <v>0</v>
      </c>
      <c r="AL768" s="161" t="b">
        <v>0</v>
      </c>
      <c r="AM768" s="161" t="b">
        <v>0</v>
      </c>
      <c r="AN768" s="591"/>
    </row>
    <row r="769">
      <c r="A769" s="322"/>
      <c r="B769" s="322" t="s">
        <v>666</v>
      </c>
      <c r="C769" s="617"/>
      <c r="D769" s="568"/>
      <c r="E769" s="568" t="s">
        <v>6904</v>
      </c>
      <c r="F769" s="618">
        <v>36025.0</v>
      </c>
      <c r="G769" s="249" t="s">
        <v>391</v>
      </c>
      <c r="H769" s="568" t="s">
        <v>2691</v>
      </c>
      <c r="I769" s="619" t="s">
        <v>6905</v>
      </c>
      <c r="J769" s="162" t="s">
        <v>1620</v>
      </c>
      <c r="K769" s="568"/>
      <c r="L769" s="568"/>
      <c r="M769" s="568"/>
      <c r="P769" s="568"/>
      <c r="Q769" s="568"/>
      <c r="R769" s="568"/>
      <c r="S769" s="568"/>
      <c r="T769" s="568"/>
      <c r="U769" s="350"/>
      <c r="V769" s="568"/>
      <c r="W769" s="568"/>
      <c r="X769" s="162"/>
      <c r="Y769" s="568"/>
      <c r="Z769" s="162">
        <v>24.0</v>
      </c>
      <c r="AA769" s="568"/>
      <c r="AB769" s="568"/>
      <c r="AC769" s="162"/>
      <c r="AD769" s="161"/>
      <c r="AE769" s="161"/>
      <c r="AF769" s="52"/>
      <c r="AG769" s="52"/>
      <c r="AH769" s="555"/>
      <c r="AI769" s="610"/>
      <c r="AJ769" s="162"/>
      <c r="AK769" s="620" t="b">
        <v>0</v>
      </c>
      <c r="AL769" s="161" t="b">
        <v>0</v>
      </c>
      <c r="AM769" s="161" t="b">
        <v>0</v>
      </c>
      <c r="AN769" s="591"/>
    </row>
    <row r="770">
      <c r="A770" s="612"/>
      <c r="B770" s="613" t="s">
        <v>667</v>
      </c>
      <c r="C770" s="614"/>
      <c r="D770" s="351"/>
      <c r="E770" s="350" t="s">
        <v>6906</v>
      </c>
      <c r="F770" s="342">
        <v>30947.0</v>
      </c>
      <c r="G770" s="249" t="s">
        <v>391</v>
      </c>
      <c r="H770" s="568" t="s">
        <v>2691</v>
      </c>
      <c r="I770" s="350" t="s">
        <v>6907</v>
      </c>
      <c r="J770" s="162" t="s">
        <v>1620</v>
      </c>
      <c r="K770" s="351"/>
      <c r="L770" s="351"/>
      <c r="M770" s="351"/>
      <c r="P770" s="351"/>
      <c r="Q770" s="351"/>
      <c r="R770" s="351"/>
      <c r="S770" s="351"/>
      <c r="T770" s="351"/>
      <c r="U770" s="351"/>
      <c r="V770" s="351"/>
      <c r="W770" s="351"/>
      <c r="X770" s="254"/>
      <c r="Y770" s="351"/>
      <c r="Z770" s="249">
        <v>38.0</v>
      </c>
      <c r="AA770" s="351"/>
      <c r="AB770" s="162" t="s">
        <v>6846</v>
      </c>
      <c r="AD770" s="254"/>
      <c r="AE770" s="254"/>
      <c r="AF770" s="254"/>
      <c r="AG770" s="254"/>
      <c r="AH770" s="254"/>
      <c r="AI770" s="254"/>
      <c r="AJ770" s="161"/>
      <c r="AK770" s="161" t="b">
        <v>0</v>
      </c>
      <c r="AL770" s="161" t="b">
        <v>0</v>
      </c>
      <c r="AM770" s="161" t="b">
        <v>0</v>
      </c>
      <c r="AN770" s="591"/>
    </row>
    <row r="771">
      <c r="A771" s="238"/>
      <c r="B771" s="239">
        <v>4.2587605E7</v>
      </c>
      <c r="C771" s="621">
        <v>44754.65742195601</v>
      </c>
      <c r="D771" s="601" t="s">
        <v>4616</v>
      </c>
      <c r="E771" s="601" t="s">
        <v>4617</v>
      </c>
      <c r="F771" s="241">
        <v>36662.0</v>
      </c>
      <c r="G771" s="249" t="s">
        <v>391</v>
      </c>
      <c r="H771" s="568" t="s">
        <v>2691</v>
      </c>
      <c r="I771" s="601" t="s">
        <v>6908</v>
      </c>
      <c r="J771" s="162" t="s">
        <v>1620</v>
      </c>
      <c r="K771" s="601" t="s">
        <v>4620</v>
      </c>
      <c r="L771" s="601" t="s">
        <v>1622</v>
      </c>
      <c r="M771" s="601" t="s">
        <v>4622</v>
      </c>
      <c r="P771" s="239" t="s">
        <v>174</v>
      </c>
      <c r="Q771" s="239" t="s">
        <v>4623</v>
      </c>
      <c r="R771" s="239" t="s">
        <v>4624</v>
      </c>
      <c r="S771" s="242"/>
      <c r="T771" s="622" t="s">
        <v>4625</v>
      </c>
      <c r="U771" s="239" t="s">
        <v>4626</v>
      </c>
      <c r="V771" s="239" t="s">
        <v>1662</v>
      </c>
      <c r="W771" s="239" t="s">
        <v>4627</v>
      </c>
      <c r="X771" s="239" t="s">
        <v>1708</v>
      </c>
      <c r="Y771" s="601" t="s">
        <v>4628</v>
      </c>
      <c r="Z771" s="239">
        <v>22.0</v>
      </c>
      <c r="AA771" s="601" t="s">
        <v>3941</v>
      </c>
      <c r="AB771" s="623"/>
      <c r="AC771" s="242"/>
      <c r="AD771" s="242"/>
      <c r="AE771" s="242"/>
      <c r="AF771" s="242"/>
      <c r="AG771" s="242"/>
      <c r="AH771" s="242"/>
      <c r="AI771" s="242"/>
      <c r="AJ771" s="162"/>
      <c r="AK771" s="162" t="b">
        <v>0</v>
      </c>
      <c r="AL771" s="161" t="b">
        <v>0</v>
      </c>
      <c r="AM771" s="162" t="b">
        <v>0</v>
      </c>
      <c r="AN771" s="591"/>
    </row>
    <row r="772">
      <c r="A772" s="624"/>
      <c r="B772" s="625" t="s">
        <v>665</v>
      </c>
      <c r="C772" s="338"/>
      <c r="D772" s="626" t="s">
        <v>6885</v>
      </c>
      <c r="E772" s="626" t="s">
        <v>6886</v>
      </c>
      <c r="F772" s="339">
        <v>36736.0</v>
      </c>
      <c r="G772" s="627" t="s">
        <v>5829</v>
      </c>
      <c r="H772" s="162" t="s">
        <v>2691</v>
      </c>
      <c r="I772" s="27" t="s">
        <v>6887</v>
      </c>
      <c r="J772" s="249" t="s">
        <v>1620</v>
      </c>
      <c r="K772" s="338"/>
      <c r="L772" s="338"/>
      <c r="M772" s="338"/>
      <c r="P772" s="338"/>
      <c r="Q772" s="338"/>
      <c r="R772" s="338"/>
      <c r="S772" s="338"/>
      <c r="T772" s="164"/>
      <c r="U772" s="338"/>
      <c r="V772" s="338"/>
      <c r="W772" s="338"/>
      <c r="X772" s="249" t="s">
        <v>1708</v>
      </c>
      <c r="Y772" s="27" t="s">
        <v>6888</v>
      </c>
      <c r="Z772" s="627">
        <v>22.0</v>
      </c>
      <c r="AA772" s="162" t="s">
        <v>1866</v>
      </c>
      <c r="AB772" s="162" t="s">
        <v>6846</v>
      </c>
      <c r="AC772" s="339">
        <v>44795.0</v>
      </c>
      <c r="AD772" s="628">
        <v>44877.0</v>
      </c>
      <c r="AE772" s="254"/>
      <c r="AF772" s="254"/>
      <c r="AG772" s="339">
        <v>44795.0</v>
      </c>
      <c r="AH772" s="328">
        <f t="shared" ref="AH772:AH773" si="96">EDATE(AG772,1)+15</f>
        <v>44841</v>
      </c>
      <c r="AI772" s="328">
        <f t="shared" ref="AI772:AI773" si="97">EDATE(AG772,3)</f>
        <v>44887</v>
      </c>
      <c r="AJ772" s="629"/>
      <c r="AK772" s="162" t="b">
        <v>0</v>
      </c>
      <c r="AL772" s="162" t="b">
        <v>0</v>
      </c>
      <c r="AM772" s="162" t="b">
        <v>0</v>
      </c>
      <c r="AN772" s="254"/>
    </row>
    <row r="773">
      <c r="A773" s="322"/>
      <c r="B773" s="323" t="s">
        <v>278</v>
      </c>
      <c r="C773" s="177">
        <v>44602.9006519213</v>
      </c>
      <c r="D773" s="568" t="s">
        <v>4168</v>
      </c>
      <c r="E773" s="568" t="s">
        <v>4169</v>
      </c>
      <c r="F773" s="325">
        <v>35549.0</v>
      </c>
      <c r="G773" s="162" t="s">
        <v>5829</v>
      </c>
      <c r="H773" s="162" t="s">
        <v>2691</v>
      </c>
      <c r="I773" s="17" t="s">
        <v>6889</v>
      </c>
      <c r="J773" s="162" t="s">
        <v>1620</v>
      </c>
      <c r="K773" s="162" t="s">
        <v>4173</v>
      </c>
      <c r="L773" s="162" t="s">
        <v>1634</v>
      </c>
      <c r="M773" s="162" t="s">
        <v>4174</v>
      </c>
      <c r="P773" s="162" t="s">
        <v>158</v>
      </c>
      <c r="Q773" s="162" t="s">
        <v>1866</v>
      </c>
      <c r="R773" s="162" t="s">
        <v>1866</v>
      </c>
      <c r="S773" s="212" t="s">
        <v>2587</v>
      </c>
      <c r="T773" s="180" t="s">
        <v>4175</v>
      </c>
      <c r="U773" s="162" t="s">
        <v>4176</v>
      </c>
      <c r="V773" s="162" t="s">
        <v>4177</v>
      </c>
      <c r="W773" s="162" t="s">
        <v>4178</v>
      </c>
      <c r="X773" s="162" t="s">
        <v>1884</v>
      </c>
      <c r="Y773" s="17" t="s">
        <v>6890</v>
      </c>
      <c r="Z773" s="162">
        <v>24.0</v>
      </c>
      <c r="AA773" s="162" t="s">
        <v>4056</v>
      </c>
      <c r="AB773" s="162" t="s">
        <v>6846</v>
      </c>
      <c r="AC773" s="202">
        <v>44791.0</v>
      </c>
      <c r="AD773" s="254"/>
      <c r="AE773" s="254"/>
      <c r="AF773" s="254"/>
      <c r="AG773" s="202">
        <v>44791.0</v>
      </c>
      <c r="AH773" s="328">
        <f t="shared" si="96"/>
        <v>44837</v>
      </c>
      <c r="AI773" s="328">
        <f t="shared" si="97"/>
        <v>44883</v>
      </c>
      <c r="AJ773" s="329"/>
      <c r="AK773" s="162" t="b">
        <v>0</v>
      </c>
      <c r="AL773" s="162" t="b">
        <v>0</v>
      </c>
      <c r="AM773" s="162" t="b">
        <v>0</v>
      </c>
      <c r="AN773" s="161"/>
    </row>
    <row r="774">
      <c r="A774" s="248"/>
      <c r="B774" s="249">
        <v>3.9416682E7</v>
      </c>
      <c r="C774" s="250">
        <v>44811.611949328704</v>
      </c>
      <c r="D774" s="350" t="s">
        <v>4724</v>
      </c>
      <c r="E774" s="350" t="s">
        <v>4725</v>
      </c>
      <c r="F774" s="251">
        <v>35046.0</v>
      </c>
      <c r="G774" s="249" t="s">
        <v>674</v>
      </c>
      <c r="H774" s="249" t="s">
        <v>1678</v>
      </c>
      <c r="I774" s="249" t="s">
        <v>4726</v>
      </c>
      <c r="J774" s="249" t="s">
        <v>1646</v>
      </c>
      <c r="K774" s="249" t="s">
        <v>4727</v>
      </c>
      <c r="L774" s="249" t="s">
        <v>1668</v>
      </c>
      <c r="M774" s="249" t="s">
        <v>4728</v>
      </c>
      <c r="P774" s="249" t="s">
        <v>282</v>
      </c>
      <c r="Q774" s="249" t="s">
        <v>4729</v>
      </c>
      <c r="R774" s="249" t="s">
        <v>1637</v>
      </c>
      <c r="S774" s="254"/>
      <c r="T774" s="630" t="s">
        <v>4730</v>
      </c>
      <c r="U774" s="249" t="s">
        <v>1747</v>
      </c>
      <c r="V774" s="249" t="s">
        <v>1662</v>
      </c>
      <c r="W774" s="249" t="s">
        <v>4731</v>
      </c>
      <c r="X774" s="249" t="s">
        <v>2542</v>
      </c>
      <c r="Y774" s="249" t="s">
        <v>4732</v>
      </c>
      <c r="Z774" s="249">
        <v>26.0</v>
      </c>
      <c r="AA774" s="249" t="s">
        <v>2159</v>
      </c>
      <c r="AB774" s="162" t="s">
        <v>282</v>
      </c>
      <c r="AC774" s="628">
        <v>44875.0</v>
      </c>
      <c r="AD774" s="254"/>
      <c r="AE774" s="254"/>
      <c r="AF774" s="254"/>
      <c r="AG774" s="628">
        <v>44875.0</v>
      </c>
      <c r="AH774" s="628">
        <v>44875.0</v>
      </c>
      <c r="AI774" s="328">
        <f t="shared" ref="AI774:AI775" si="98">EDATE(AH774,1)+15</f>
        <v>44920</v>
      </c>
      <c r="AJ774" s="328">
        <f t="shared" ref="AJ774:AJ775" si="99">EDATE(AH774,3)</f>
        <v>44967</v>
      </c>
      <c r="AK774" s="162" t="b">
        <v>0</v>
      </c>
      <c r="AL774" s="162" t="b">
        <v>0</v>
      </c>
      <c r="AM774" s="162" t="b">
        <v>0</v>
      </c>
      <c r="AN774" s="254"/>
    </row>
    <row r="775">
      <c r="A775" s="248"/>
      <c r="B775" s="249">
        <v>3.8888241E7</v>
      </c>
      <c r="C775" s="250">
        <v>44827.791024363425</v>
      </c>
      <c r="D775" s="350" t="s">
        <v>4733</v>
      </c>
      <c r="E775" s="350" t="s">
        <v>4734</v>
      </c>
      <c r="F775" s="251">
        <v>34736.0</v>
      </c>
      <c r="G775" s="249" t="s">
        <v>1740</v>
      </c>
      <c r="H775" s="249" t="s">
        <v>4735</v>
      </c>
      <c r="I775" s="249">
        <v>1.568056137E9</v>
      </c>
      <c r="J775" s="249" t="s">
        <v>1646</v>
      </c>
      <c r="K775" s="249" t="s">
        <v>4736</v>
      </c>
      <c r="L775" s="249" t="s">
        <v>1668</v>
      </c>
      <c r="M775" s="249" t="s">
        <v>4738</v>
      </c>
      <c r="P775" s="249" t="s">
        <v>174</v>
      </c>
      <c r="Q775" s="249" t="s">
        <v>4739</v>
      </c>
      <c r="R775" s="249" t="s">
        <v>1637</v>
      </c>
      <c r="S775" s="254"/>
      <c r="T775" s="630" t="s">
        <v>4740</v>
      </c>
      <c r="U775" s="249" t="s">
        <v>1661</v>
      </c>
      <c r="V775" s="249" t="s">
        <v>2264</v>
      </c>
      <c r="W775" s="249" t="s">
        <v>4741</v>
      </c>
      <c r="X775" s="249" t="s">
        <v>2360</v>
      </c>
      <c r="Y775" s="249">
        <v>1.559952196E9</v>
      </c>
      <c r="Z775" s="249">
        <v>27.0</v>
      </c>
      <c r="AA775" s="249" t="s">
        <v>4742</v>
      </c>
      <c r="AB775" s="162" t="s">
        <v>282</v>
      </c>
      <c r="AC775" s="628">
        <v>44875.0</v>
      </c>
      <c r="AD775" s="254"/>
      <c r="AE775" s="254"/>
      <c r="AF775" s="254"/>
      <c r="AG775" s="628">
        <v>44875.0</v>
      </c>
      <c r="AH775" s="628">
        <v>44875.0</v>
      </c>
      <c r="AI775" s="328">
        <f t="shared" si="98"/>
        <v>44920</v>
      </c>
      <c r="AJ775" s="328">
        <f t="shared" si="99"/>
        <v>44967</v>
      </c>
      <c r="AK775" s="162" t="b">
        <v>0</v>
      </c>
      <c r="AL775" s="162" t="b">
        <v>0</v>
      </c>
      <c r="AM775" s="162" t="b">
        <v>0</v>
      </c>
      <c r="AN775" s="254"/>
    </row>
    <row r="776">
      <c r="A776" s="248"/>
      <c r="B776" s="249">
        <v>4.2964867E7</v>
      </c>
      <c r="C776" s="250">
        <v>44840.80296015047</v>
      </c>
      <c r="D776" s="350" t="s">
        <v>4758</v>
      </c>
      <c r="E776" s="350" t="s">
        <v>4759</v>
      </c>
      <c r="F776" s="251">
        <v>36729.0</v>
      </c>
      <c r="G776" s="249" t="s">
        <v>391</v>
      </c>
      <c r="H776" s="249" t="s">
        <v>4760</v>
      </c>
      <c r="I776" s="249">
        <v>5.41168636295E11</v>
      </c>
      <c r="J776" s="249" t="s">
        <v>1620</v>
      </c>
      <c r="K776" s="249" t="s">
        <v>4761</v>
      </c>
      <c r="L776" s="249" t="s">
        <v>1634</v>
      </c>
      <c r="M776" s="249" t="s">
        <v>4763</v>
      </c>
      <c r="P776" s="249" t="s">
        <v>174</v>
      </c>
      <c r="Q776" s="249" t="s">
        <v>4764</v>
      </c>
      <c r="R776" s="249" t="s">
        <v>1637</v>
      </c>
      <c r="S776" s="254"/>
      <c r="T776" s="252" t="s">
        <v>4765</v>
      </c>
      <c r="U776" s="249" t="s">
        <v>4766</v>
      </c>
      <c r="V776" s="249" t="s">
        <v>1662</v>
      </c>
      <c r="W776" s="249" t="s">
        <v>4767</v>
      </c>
      <c r="X776" s="249" t="s">
        <v>1884</v>
      </c>
      <c r="Y776" s="249">
        <v>1.145639157E9</v>
      </c>
      <c r="Z776" s="249">
        <v>22.0</v>
      </c>
      <c r="AA776" s="249" t="s">
        <v>4742</v>
      </c>
      <c r="AB776" s="162" t="s">
        <v>282</v>
      </c>
      <c r="AC776" s="628">
        <v>44924.0</v>
      </c>
      <c r="AD776" s="268"/>
      <c r="AE776" s="268"/>
      <c r="AF776" s="268"/>
      <c r="AG776" s="628">
        <v>44924.0</v>
      </c>
      <c r="AH776" s="628">
        <v>44924.0</v>
      </c>
      <c r="AI776" s="328">
        <f>EDATE(AG776,1)+15</f>
        <v>44970</v>
      </c>
      <c r="AJ776" s="328">
        <f>EDATE(AG776,3)</f>
        <v>45014</v>
      </c>
      <c r="AK776" s="162" t="b">
        <v>0</v>
      </c>
      <c r="AL776" s="162" t="b">
        <v>0</v>
      </c>
      <c r="AM776" s="631" t="s">
        <v>6865</v>
      </c>
      <c r="AN776" s="603"/>
    </row>
    <row r="777">
      <c r="A777" s="248"/>
      <c r="B777" s="249">
        <v>4.253653E7</v>
      </c>
      <c r="C777" s="250">
        <v>44803.79565862269</v>
      </c>
      <c r="D777" s="350" t="s">
        <v>4709</v>
      </c>
      <c r="E777" s="350" t="s">
        <v>4710</v>
      </c>
      <c r="F777" s="251">
        <v>36727.0</v>
      </c>
      <c r="G777" s="249" t="s">
        <v>391</v>
      </c>
      <c r="H777" s="249" t="s">
        <v>4711</v>
      </c>
      <c r="I777" s="249" t="s">
        <v>4712</v>
      </c>
      <c r="J777" s="249" t="s">
        <v>1620</v>
      </c>
      <c r="K777" s="249" t="s">
        <v>4713</v>
      </c>
      <c r="L777" s="249" t="s">
        <v>1668</v>
      </c>
      <c r="M777" s="249" t="s">
        <v>4715</v>
      </c>
      <c r="P777" s="249" t="s">
        <v>174</v>
      </c>
      <c r="Q777" s="249" t="s">
        <v>4716</v>
      </c>
      <c r="R777" s="249" t="s">
        <v>1637</v>
      </c>
      <c r="S777" s="249" t="s">
        <v>4717</v>
      </c>
      <c r="T777" s="252" t="s">
        <v>4718</v>
      </c>
      <c r="U777" s="249" t="s">
        <v>4719</v>
      </c>
      <c r="V777" s="249" t="s">
        <v>4720</v>
      </c>
      <c r="W777" s="249" t="s">
        <v>4721</v>
      </c>
      <c r="X777" s="249" t="s">
        <v>1870</v>
      </c>
      <c r="Y777" s="249" t="s">
        <v>4722</v>
      </c>
      <c r="Z777" s="249">
        <v>22.0</v>
      </c>
      <c r="AA777" s="249" t="s">
        <v>1637</v>
      </c>
      <c r="AB777" s="162" t="s">
        <v>282</v>
      </c>
      <c r="AC777" s="162" t="s">
        <v>6909</v>
      </c>
      <c r="AD777" s="254"/>
      <c r="AE777" s="254"/>
      <c r="AF777" s="254"/>
      <c r="AG777" s="342"/>
      <c r="AH777" s="632"/>
      <c r="AI777" s="328"/>
      <c r="AJ777" s="328"/>
      <c r="AK777" s="254"/>
      <c r="AL777" s="254"/>
      <c r="AM777" s="254"/>
      <c r="AN777" s="254"/>
    </row>
    <row r="778">
      <c r="A778" s="248"/>
      <c r="B778" s="249">
        <v>3.9624807E7</v>
      </c>
      <c r="C778" s="240">
        <v>44924.57686008102</v>
      </c>
      <c r="D778" s="350" t="s">
        <v>4813</v>
      </c>
      <c r="E778" s="249" t="s">
        <v>4814</v>
      </c>
      <c r="F778" s="251">
        <v>35150.0</v>
      </c>
      <c r="G778" s="249" t="s">
        <v>2021</v>
      </c>
      <c r="H778" s="249" t="s">
        <v>3479</v>
      </c>
      <c r="I778" s="249" t="s">
        <v>4815</v>
      </c>
      <c r="J778" s="249" t="s">
        <v>1620</v>
      </c>
      <c r="K778" s="249" t="s">
        <v>4816</v>
      </c>
      <c r="L778" s="249" t="s">
        <v>1634</v>
      </c>
      <c r="M778" s="249" t="s">
        <v>4817</v>
      </c>
      <c r="P778" s="249" t="s">
        <v>331</v>
      </c>
      <c r="Q778" s="249" t="s">
        <v>1651</v>
      </c>
      <c r="R778" s="249" t="s">
        <v>1651</v>
      </c>
      <c r="S778" s="254"/>
      <c r="T778" s="252" t="s">
        <v>4818</v>
      </c>
      <c r="U778" s="249" t="s">
        <v>4819</v>
      </c>
      <c r="V778" s="249" t="s">
        <v>4820</v>
      </c>
      <c r="W778" s="249" t="s">
        <v>4821</v>
      </c>
      <c r="X778" s="249" t="s">
        <v>1803</v>
      </c>
      <c r="Y778" s="249" t="s">
        <v>4822</v>
      </c>
      <c r="Z778" s="249">
        <v>26.0</v>
      </c>
      <c r="AA778" s="249" t="s">
        <v>4823</v>
      </c>
      <c r="AB778" s="162" t="s">
        <v>282</v>
      </c>
      <c r="AC778" s="254"/>
      <c r="AD778" s="254"/>
      <c r="AE778" s="254"/>
      <c r="AF778" s="254"/>
      <c r="AG778" s="342">
        <v>44932.0</v>
      </c>
      <c r="AH778" s="342">
        <v>44932.0</v>
      </c>
      <c r="AI778" s="328">
        <f t="shared" ref="AI778:AI779" si="100">EDATE(AH778,1)+15</f>
        <v>44978</v>
      </c>
      <c r="AJ778" s="328">
        <f t="shared" ref="AJ778:AJ779" si="101">EDATE(AH778,3)</f>
        <v>45022</v>
      </c>
      <c r="AK778" s="242"/>
      <c r="AL778" s="242"/>
      <c r="AM778" s="242"/>
      <c r="AN778" s="603"/>
    </row>
    <row r="779">
      <c r="A779" s="238"/>
      <c r="B779" s="239">
        <v>3.1827977E7</v>
      </c>
      <c r="C779" s="240">
        <v>44938.935198935185</v>
      </c>
      <c r="D779" s="601" t="s">
        <v>4824</v>
      </c>
      <c r="E779" s="239" t="s">
        <v>4825</v>
      </c>
      <c r="F779" s="241">
        <v>31015.0</v>
      </c>
      <c r="G779" s="239" t="s">
        <v>391</v>
      </c>
      <c r="H779" s="239" t="s">
        <v>1848</v>
      </c>
      <c r="I779" s="239" t="s">
        <v>391</v>
      </c>
      <c r="J779" s="239" t="s">
        <v>1620</v>
      </c>
      <c r="K779" s="239" t="s">
        <v>4826</v>
      </c>
      <c r="L779" s="239" t="s">
        <v>1668</v>
      </c>
      <c r="M779" s="239" t="s">
        <v>4828</v>
      </c>
      <c r="P779" s="239" t="s">
        <v>331</v>
      </c>
      <c r="Q779" s="239" t="s">
        <v>4829</v>
      </c>
      <c r="R779" s="239" t="s">
        <v>1651</v>
      </c>
      <c r="S779" s="242"/>
      <c r="T779" s="243" t="s">
        <v>4830</v>
      </c>
      <c r="U779" s="239" t="s">
        <v>4831</v>
      </c>
      <c r="V779" s="239" t="s">
        <v>1662</v>
      </c>
      <c r="W779" s="239" t="s">
        <v>4832</v>
      </c>
      <c r="X779" s="239" t="s">
        <v>1884</v>
      </c>
      <c r="Y779" s="603"/>
      <c r="Z779" s="239">
        <v>38.0</v>
      </c>
      <c r="AA779" s="239" t="s">
        <v>1651</v>
      </c>
      <c r="AB779" s="162" t="s">
        <v>282</v>
      </c>
      <c r="AC779" s="242"/>
      <c r="AD779" s="242"/>
      <c r="AE779" s="242"/>
      <c r="AF779" s="242"/>
      <c r="AG779" s="605">
        <v>44944.0</v>
      </c>
      <c r="AH779" s="605">
        <v>44944.0</v>
      </c>
      <c r="AI779" s="328">
        <f t="shared" si="100"/>
        <v>44990</v>
      </c>
      <c r="AJ779" s="328">
        <f t="shared" si="101"/>
        <v>45034</v>
      </c>
      <c r="AK779" s="629" t="s">
        <v>2846</v>
      </c>
      <c r="AL779" s="629"/>
      <c r="AM779" s="162"/>
      <c r="AN779" s="162"/>
    </row>
    <row r="780">
      <c r="A780" s="633"/>
      <c r="B780" s="634">
        <v>4.0020073E7</v>
      </c>
      <c r="C780" s="334">
        <v>44798.610297175925</v>
      </c>
      <c r="D780" s="635" t="s">
        <v>4698</v>
      </c>
      <c r="E780" s="636" t="s">
        <v>4699</v>
      </c>
      <c r="F780" s="637">
        <v>35506.0</v>
      </c>
      <c r="G780" s="638" t="s">
        <v>2021</v>
      </c>
      <c r="H780" s="636" t="s">
        <v>1781</v>
      </c>
      <c r="I780" s="636" t="s">
        <v>4700</v>
      </c>
      <c r="J780" s="636" t="s">
        <v>1620</v>
      </c>
      <c r="K780" s="639" t="s">
        <v>4701</v>
      </c>
      <c r="L780" s="639" t="s">
        <v>1680</v>
      </c>
      <c r="M780" s="639" t="s">
        <v>4702</v>
      </c>
      <c r="P780" s="639" t="s">
        <v>158</v>
      </c>
      <c r="Q780" s="639" t="s">
        <v>1866</v>
      </c>
      <c r="R780" s="639" t="s">
        <v>1866</v>
      </c>
      <c r="S780" s="639" t="s">
        <v>4703</v>
      </c>
      <c r="T780" s="640" t="s">
        <v>4704</v>
      </c>
      <c r="U780" s="639" t="s">
        <v>4705</v>
      </c>
      <c r="V780" s="639" t="s">
        <v>4706</v>
      </c>
      <c r="W780" s="639" t="s">
        <v>4707</v>
      </c>
      <c r="X780" s="639" t="s">
        <v>1803</v>
      </c>
      <c r="Y780" s="639" t="s">
        <v>4708</v>
      </c>
      <c r="Z780" s="636">
        <v>25.0</v>
      </c>
      <c r="AA780" s="639" t="s">
        <v>1651</v>
      </c>
      <c r="AB780" s="641" t="s">
        <v>282</v>
      </c>
      <c r="AC780" s="642">
        <v>44970.0</v>
      </c>
      <c r="AD780" s="249" t="s">
        <v>6910</v>
      </c>
      <c r="AE780" s="639"/>
      <c r="AF780" s="639"/>
      <c r="AG780" s="639"/>
      <c r="AH780" s="639"/>
      <c r="AI780" s="639"/>
      <c r="AJ780" s="255"/>
      <c r="AK780" s="255"/>
      <c r="AL780" s="255"/>
      <c r="AM780" s="255"/>
      <c r="AN780" s="255"/>
    </row>
    <row r="781">
      <c r="A781" s="238"/>
      <c r="B781" s="239">
        <v>3.8893338E7</v>
      </c>
      <c r="C781" s="240">
        <v>44972.71513444444</v>
      </c>
      <c r="D781" s="601" t="s">
        <v>4979</v>
      </c>
      <c r="E781" s="239" t="s">
        <v>4980</v>
      </c>
      <c r="F781" s="241">
        <v>34807.0</v>
      </c>
      <c r="G781" s="239" t="s">
        <v>674</v>
      </c>
      <c r="H781" s="239" t="s">
        <v>1618</v>
      </c>
      <c r="I781" s="239" t="s">
        <v>4981</v>
      </c>
      <c r="J781" s="239" t="s">
        <v>1877</v>
      </c>
      <c r="K781" s="239" t="s">
        <v>4982</v>
      </c>
      <c r="L781" s="239" t="s">
        <v>344</v>
      </c>
      <c r="M781" s="239" t="s">
        <v>1634</v>
      </c>
      <c r="P781" s="239" t="s">
        <v>4983</v>
      </c>
      <c r="Q781" s="239" t="s">
        <v>1637</v>
      </c>
      <c r="R781" s="242"/>
      <c r="S781" s="243" t="s">
        <v>4984</v>
      </c>
      <c r="T781" s="239" t="s">
        <v>4985</v>
      </c>
      <c r="V781" s="239" t="s">
        <v>4986</v>
      </c>
      <c r="W781" s="239" t="s">
        <v>4987</v>
      </c>
      <c r="X781" s="239" t="s">
        <v>2032</v>
      </c>
      <c r="Y781" s="239" t="s">
        <v>4988</v>
      </c>
      <c r="Z781" s="239">
        <v>27.0</v>
      </c>
      <c r="AA781" s="239" t="s">
        <v>1792</v>
      </c>
      <c r="AB781" s="643" t="s">
        <v>282</v>
      </c>
      <c r="AC781" s="605">
        <v>44973.0</v>
      </c>
      <c r="AD781" s="268"/>
      <c r="AE781" s="242"/>
      <c r="AF781" s="242"/>
      <c r="AG781" s="242"/>
      <c r="AH781" s="242"/>
      <c r="AI781" s="242"/>
      <c r="AJ781" s="242"/>
      <c r="AK781" s="242"/>
      <c r="AL781" s="242"/>
      <c r="AM781" s="242"/>
      <c r="AN781" s="603"/>
    </row>
    <row r="782">
      <c r="A782" s="238"/>
      <c r="B782" s="239">
        <v>3.8714309E7</v>
      </c>
      <c r="C782" s="240">
        <v>44966.79649359954</v>
      </c>
      <c r="D782" s="601" t="s">
        <v>4927</v>
      </c>
      <c r="E782" s="239" t="s">
        <v>4928</v>
      </c>
      <c r="F782" s="241">
        <v>34664.0</v>
      </c>
      <c r="G782" s="239" t="s">
        <v>2021</v>
      </c>
      <c r="H782" s="239" t="s">
        <v>1822</v>
      </c>
      <c r="I782" s="239">
        <v>1.131287837E9</v>
      </c>
      <c r="J782" s="239" t="s">
        <v>1620</v>
      </c>
      <c r="K782" s="239" t="s">
        <v>4929</v>
      </c>
      <c r="L782" s="239" t="s">
        <v>1622</v>
      </c>
      <c r="M782" s="239" t="s">
        <v>4931</v>
      </c>
      <c r="P782" s="239" t="s">
        <v>344</v>
      </c>
      <c r="Q782" s="239" t="s">
        <v>4932</v>
      </c>
      <c r="R782" s="239" t="s">
        <v>4932</v>
      </c>
      <c r="S782" s="239" t="s">
        <v>4933</v>
      </c>
      <c r="T782" s="243" t="s">
        <v>4934</v>
      </c>
      <c r="U782" s="239" t="s">
        <v>4935</v>
      </c>
      <c r="V782" s="239" t="s">
        <v>1662</v>
      </c>
      <c r="W782" s="239" t="s">
        <v>2587</v>
      </c>
      <c r="X782" s="239" t="s">
        <v>2587</v>
      </c>
      <c r="Y782" s="239" t="s">
        <v>2587</v>
      </c>
      <c r="Z782" s="239">
        <v>38.0</v>
      </c>
      <c r="AA782" s="239" t="s">
        <v>2761</v>
      </c>
      <c r="AB782" s="644" t="s">
        <v>282</v>
      </c>
      <c r="AC782" s="605">
        <v>44973.0</v>
      </c>
      <c r="AD782" s="605">
        <v>44973.0</v>
      </c>
      <c r="AE782" s="242"/>
      <c r="AF782" s="242"/>
      <c r="AG782" s="242"/>
      <c r="AH782" s="242"/>
      <c r="AI782" s="242"/>
      <c r="AJ782" s="242"/>
      <c r="AK782" s="242"/>
      <c r="AL782" s="242"/>
      <c r="AM782" s="242"/>
      <c r="AN782" s="603"/>
    </row>
    <row r="783">
      <c r="A783" s="227"/>
      <c r="B783" s="179">
        <v>2.6222188E7</v>
      </c>
      <c r="C783" s="201">
        <v>44082.924945023144</v>
      </c>
      <c r="D783" s="645" t="s">
        <v>6911</v>
      </c>
      <c r="E783" s="179" t="s">
        <v>6912</v>
      </c>
      <c r="F783" s="228">
        <v>28486.0</v>
      </c>
      <c r="G783" s="179" t="s">
        <v>2496</v>
      </c>
      <c r="H783" s="179" t="s">
        <v>1678</v>
      </c>
      <c r="I783" s="646" t="s">
        <v>6913</v>
      </c>
      <c r="J783" s="179" t="s">
        <v>1661</v>
      </c>
      <c r="K783" s="179" t="s">
        <v>2184</v>
      </c>
      <c r="L783" s="179" t="s">
        <v>6914</v>
      </c>
      <c r="M783" s="179" t="s">
        <v>6915</v>
      </c>
      <c r="P783" s="179" t="s">
        <v>6916</v>
      </c>
      <c r="Q783" s="179" t="s">
        <v>6917</v>
      </c>
      <c r="R783" s="166"/>
      <c r="S783" s="647"/>
      <c r="T783" s="166"/>
      <c r="U783" s="166"/>
      <c r="V783" s="166"/>
      <c r="W783" s="254"/>
      <c r="X783" s="52"/>
      <c r="Y783" s="254"/>
      <c r="Z783" s="239"/>
      <c r="AA783" s="254"/>
      <c r="AB783" s="644" t="s">
        <v>282</v>
      </c>
      <c r="AC783" s="268"/>
      <c r="AD783" s="268"/>
      <c r="AE783" s="268"/>
      <c r="AF783" s="268"/>
      <c r="AG783" s="254"/>
      <c r="AH783" s="254"/>
      <c r="AI783" s="242"/>
      <c r="AJ783" s="242"/>
      <c r="AK783" s="242"/>
      <c r="AL783" s="242"/>
      <c r="AM783" s="242"/>
      <c r="AN783" s="603"/>
    </row>
    <row r="784">
      <c r="A784" s="238"/>
      <c r="B784" s="239">
        <v>4.5421802E7</v>
      </c>
      <c r="C784" s="240">
        <v>44984.79592833333</v>
      </c>
      <c r="D784" s="601" t="s">
        <v>5033</v>
      </c>
      <c r="E784" s="239" t="s">
        <v>5034</v>
      </c>
      <c r="F784" s="241">
        <v>38015.0</v>
      </c>
      <c r="G784" s="239" t="s">
        <v>391</v>
      </c>
      <c r="H784" s="239" t="s">
        <v>5035</v>
      </c>
      <c r="I784" s="239" t="s">
        <v>5036</v>
      </c>
      <c r="J784" s="239" t="s">
        <v>5037</v>
      </c>
      <c r="K784" s="239" t="s">
        <v>5039</v>
      </c>
      <c r="L784" s="239" t="s">
        <v>344</v>
      </c>
      <c r="M784" s="239" t="s">
        <v>1634</v>
      </c>
      <c r="P784" s="239" t="s">
        <v>5040</v>
      </c>
      <c r="Q784" s="239" t="s">
        <v>1651</v>
      </c>
      <c r="R784" s="242"/>
      <c r="S784" s="243" t="s">
        <v>5041</v>
      </c>
      <c r="T784" s="239" t="s">
        <v>5042</v>
      </c>
      <c r="U784" s="239" t="s">
        <v>5043</v>
      </c>
      <c r="V784" s="268"/>
      <c r="W784" s="239" t="s">
        <v>5044</v>
      </c>
      <c r="X784" s="239" t="s">
        <v>1803</v>
      </c>
      <c r="Y784" s="239" t="s">
        <v>5045</v>
      </c>
      <c r="Z784" s="239">
        <v>19.0</v>
      </c>
      <c r="AA784" s="239" t="s">
        <v>5046</v>
      </c>
      <c r="AB784" s="212" t="s">
        <v>282</v>
      </c>
      <c r="AC784" s="342">
        <v>44959.0</v>
      </c>
      <c r="AD784" s="254"/>
      <c r="AE784" s="254"/>
      <c r="AF784" s="268"/>
      <c r="AG784" s="242"/>
      <c r="AH784" s="242"/>
      <c r="AI784" s="242"/>
      <c r="AJ784" s="242"/>
      <c r="AK784" s="242"/>
      <c r="AL784" s="242"/>
      <c r="AM784" s="242"/>
      <c r="AN784" s="603"/>
    </row>
    <row r="785">
      <c r="A785" s="238"/>
      <c r="B785" s="239">
        <v>3.6723358E7</v>
      </c>
      <c r="C785" s="240">
        <v>44967.63215826389</v>
      </c>
      <c r="D785" s="601" t="s">
        <v>4946</v>
      </c>
      <c r="E785" s="239" t="s">
        <v>4947</v>
      </c>
      <c r="F785" s="241">
        <v>33613.0</v>
      </c>
      <c r="G785" s="239" t="s">
        <v>2021</v>
      </c>
      <c r="H785" s="239" t="s">
        <v>1678</v>
      </c>
      <c r="I785" s="239" t="s">
        <v>4948</v>
      </c>
      <c r="J785" s="239" t="s">
        <v>1646</v>
      </c>
      <c r="K785" s="239" t="s">
        <v>4949</v>
      </c>
      <c r="L785" s="239" t="s">
        <v>1668</v>
      </c>
      <c r="M785" s="239" t="s">
        <v>4950</v>
      </c>
      <c r="P785" s="239" t="s">
        <v>344</v>
      </c>
      <c r="Q785" s="239" t="s">
        <v>4951</v>
      </c>
      <c r="R785" s="239" t="s">
        <v>1651</v>
      </c>
      <c r="S785" s="648"/>
      <c r="T785" s="243" t="s">
        <v>4952</v>
      </c>
      <c r="U785" s="239" t="s">
        <v>4953</v>
      </c>
      <c r="V785" s="239" t="s">
        <v>1662</v>
      </c>
      <c r="W785" s="239" t="s">
        <v>4954</v>
      </c>
      <c r="X785" s="239" t="s">
        <v>1790</v>
      </c>
      <c r="Y785" s="239" t="s">
        <v>4955</v>
      </c>
      <c r="Z785" s="239">
        <v>31.0</v>
      </c>
      <c r="AA785" s="239" t="s">
        <v>1866</v>
      </c>
      <c r="AB785" s="212" t="s">
        <v>282</v>
      </c>
      <c r="AC785" s="605">
        <v>44987.0</v>
      </c>
      <c r="AD785" s="242"/>
      <c r="AE785" s="242"/>
      <c r="AF785" s="268"/>
      <c r="AG785" s="242"/>
      <c r="AH785" s="242"/>
      <c r="AI785" s="242"/>
      <c r="AJ785" s="242"/>
      <c r="AK785" s="242"/>
      <c r="AL785" s="242"/>
      <c r="AM785" s="242"/>
      <c r="AN785" s="246"/>
    </row>
    <row r="786">
      <c r="A786" s="238"/>
      <c r="B786" s="239">
        <v>3.9211973E7</v>
      </c>
      <c r="C786" s="240">
        <v>44966.846667129634</v>
      </c>
      <c r="D786" s="601" t="s">
        <v>4936</v>
      </c>
      <c r="E786" s="239" t="s">
        <v>4937</v>
      </c>
      <c r="F786" s="241">
        <v>35035.0</v>
      </c>
      <c r="G786" s="239" t="s">
        <v>2021</v>
      </c>
      <c r="H786" s="239" t="s">
        <v>4938</v>
      </c>
      <c r="I786" s="239" t="s">
        <v>4939</v>
      </c>
      <c r="J786" s="239" t="s">
        <v>1620</v>
      </c>
      <c r="K786" s="239" t="s">
        <v>4940</v>
      </c>
      <c r="L786" s="239" t="s">
        <v>1622</v>
      </c>
      <c r="M786" s="239" t="s">
        <v>4941</v>
      </c>
      <c r="P786" s="239" t="s">
        <v>344</v>
      </c>
      <c r="Q786" s="239" t="s">
        <v>4942</v>
      </c>
      <c r="R786" s="239" t="s">
        <v>1866</v>
      </c>
      <c r="S786" s="648"/>
      <c r="T786" s="243" t="s">
        <v>4943</v>
      </c>
      <c r="U786" s="239" t="s">
        <v>4944</v>
      </c>
      <c r="V786" s="239" t="s">
        <v>1662</v>
      </c>
      <c r="W786" s="239" t="s">
        <v>4945</v>
      </c>
      <c r="X786" s="239" t="s">
        <v>2032</v>
      </c>
      <c r="Y786" s="239">
        <v>1.124601401E9</v>
      </c>
      <c r="Z786" s="239">
        <v>27.0</v>
      </c>
      <c r="AA786" s="239" t="s">
        <v>3561</v>
      </c>
      <c r="AB786" s="212" t="s">
        <v>282</v>
      </c>
      <c r="AC786" s="605">
        <v>44971.0</v>
      </c>
      <c r="AD786" s="342">
        <v>44995.0</v>
      </c>
      <c r="AE786" s="328">
        <f t="shared" ref="AE786:AE792" si="102">EDATE(AD786,1)+15</f>
        <v>45041</v>
      </c>
      <c r="AF786" s="268"/>
      <c r="AG786" s="342">
        <v>44995.0</v>
      </c>
      <c r="AH786" s="342">
        <v>44995.0</v>
      </c>
      <c r="AI786" s="328">
        <f t="shared" ref="AI786:AI800" si="103">EDATE(AH786,1)+15</f>
        <v>45041</v>
      </c>
      <c r="AJ786" s="328">
        <f t="shared" ref="AJ786:AJ800" si="104">EDATE(AH786,3)</f>
        <v>45087</v>
      </c>
      <c r="AK786" s="162"/>
      <c r="AL786" s="331"/>
      <c r="AM786" s="162"/>
      <c r="AN786" s="595"/>
    </row>
    <row r="787">
      <c r="A787" s="238"/>
      <c r="B787" s="239">
        <v>3.4374945E7</v>
      </c>
      <c r="C787" s="240">
        <v>44972.482566770836</v>
      </c>
      <c r="D787" s="601" t="s">
        <v>4966</v>
      </c>
      <c r="E787" s="239" t="s">
        <v>4967</v>
      </c>
      <c r="F787" s="241">
        <v>32535.0</v>
      </c>
      <c r="G787" s="239" t="s">
        <v>391</v>
      </c>
      <c r="H787" s="239" t="s">
        <v>4968</v>
      </c>
      <c r="I787" s="239" t="s">
        <v>4969</v>
      </c>
      <c r="J787" s="239" t="s">
        <v>1620</v>
      </c>
      <c r="K787" s="239" t="s">
        <v>4970</v>
      </c>
      <c r="L787" s="239" t="s">
        <v>1634</v>
      </c>
      <c r="M787" s="239" t="s">
        <v>4972</v>
      </c>
      <c r="P787" s="239" t="s">
        <v>158</v>
      </c>
      <c r="Q787" s="239" t="s">
        <v>4973</v>
      </c>
      <c r="R787" s="239" t="s">
        <v>1866</v>
      </c>
      <c r="S787" s="648"/>
      <c r="T787" s="247" t="s">
        <v>4974</v>
      </c>
      <c r="U787" s="239" t="s">
        <v>4975</v>
      </c>
      <c r="V787" s="239" t="s">
        <v>1662</v>
      </c>
      <c r="W787" s="239" t="s">
        <v>4976</v>
      </c>
      <c r="X787" s="239" t="s">
        <v>1790</v>
      </c>
      <c r="Y787" s="239">
        <v>1.154548857E9</v>
      </c>
      <c r="Z787" s="239">
        <v>34.0</v>
      </c>
      <c r="AA787" s="239" t="s">
        <v>4977</v>
      </c>
      <c r="AB787" s="649" t="s">
        <v>158</v>
      </c>
      <c r="AC787" s="342">
        <v>44995.0</v>
      </c>
      <c r="AD787" s="342">
        <v>44995.0</v>
      </c>
      <c r="AE787" s="328">
        <f t="shared" si="102"/>
        <v>45041</v>
      </c>
      <c r="AF787" s="268"/>
      <c r="AG787" s="342">
        <v>44995.0</v>
      </c>
      <c r="AH787" s="342">
        <v>44995.0</v>
      </c>
      <c r="AI787" s="328">
        <f t="shared" si="103"/>
        <v>45041</v>
      </c>
      <c r="AJ787" s="328">
        <f t="shared" si="104"/>
        <v>45087</v>
      </c>
      <c r="AK787" s="162"/>
      <c r="AL787" s="331"/>
      <c r="AM787" s="162"/>
      <c r="AN787" s="595"/>
    </row>
    <row r="788">
      <c r="A788" s="238"/>
      <c r="B788" s="239">
        <v>4.2878722E7</v>
      </c>
      <c r="C788" s="240">
        <v>44966.7805612963</v>
      </c>
      <c r="D788" s="601" t="s">
        <v>4916</v>
      </c>
      <c r="E788" s="239" t="s">
        <v>4917</v>
      </c>
      <c r="F788" s="241">
        <v>36797.0</v>
      </c>
      <c r="G788" s="239" t="s">
        <v>391</v>
      </c>
      <c r="H788" s="239" t="s">
        <v>1795</v>
      </c>
      <c r="I788" s="239" t="s">
        <v>4918</v>
      </c>
      <c r="J788" s="239" t="s">
        <v>1620</v>
      </c>
      <c r="K788" s="239" t="s">
        <v>4919</v>
      </c>
      <c r="L788" s="239" t="s">
        <v>1668</v>
      </c>
      <c r="M788" s="239" t="s">
        <v>4921</v>
      </c>
      <c r="P788" s="239" t="s">
        <v>57</v>
      </c>
      <c r="Q788" s="239" t="s">
        <v>4922</v>
      </c>
      <c r="R788" s="239" t="s">
        <v>4923</v>
      </c>
      <c r="S788" s="648"/>
      <c r="T788" s="243" t="s">
        <v>4924</v>
      </c>
      <c r="U788" s="239" t="s">
        <v>1661</v>
      </c>
      <c r="V788" s="239" t="s">
        <v>1685</v>
      </c>
      <c r="W788" s="239" t="s">
        <v>4925</v>
      </c>
      <c r="X788" s="239" t="s">
        <v>1708</v>
      </c>
      <c r="Y788" s="239" t="s">
        <v>4926</v>
      </c>
      <c r="Z788" s="239">
        <v>22.0</v>
      </c>
      <c r="AA788" s="239" t="s">
        <v>1737</v>
      </c>
      <c r="AB788" s="649" t="s">
        <v>158</v>
      </c>
      <c r="AC788" s="342">
        <v>44995.0</v>
      </c>
      <c r="AD788" s="342">
        <v>44995.0</v>
      </c>
      <c r="AE788" s="328">
        <f t="shared" si="102"/>
        <v>45041</v>
      </c>
      <c r="AF788" s="268"/>
      <c r="AG788" s="342">
        <v>44995.0</v>
      </c>
      <c r="AH788" s="342">
        <v>44995.0</v>
      </c>
      <c r="AI788" s="328">
        <f t="shared" si="103"/>
        <v>45041</v>
      </c>
      <c r="AJ788" s="328">
        <f t="shared" si="104"/>
        <v>45087</v>
      </c>
      <c r="AK788" s="162"/>
      <c r="AL788" s="331"/>
      <c r="AM788" s="162"/>
      <c r="AN788" s="595"/>
    </row>
    <row r="789">
      <c r="A789" s="238"/>
      <c r="B789" s="239">
        <v>3.7989368E7</v>
      </c>
      <c r="C789" s="240">
        <v>44980.58410046296</v>
      </c>
      <c r="D789" s="601" t="s">
        <v>5024</v>
      </c>
      <c r="E789" s="239" t="s">
        <v>5025</v>
      </c>
      <c r="F789" s="241">
        <v>34342.0</v>
      </c>
      <c r="G789" s="239" t="s">
        <v>1740</v>
      </c>
      <c r="H789" s="239" t="s">
        <v>5026</v>
      </c>
      <c r="I789" s="239">
        <v>1.127653713E9</v>
      </c>
      <c r="J789" s="239" t="s">
        <v>1646</v>
      </c>
      <c r="K789" s="239" t="s">
        <v>5027</v>
      </c>
      <c r="L789" s="239" t="s">
        <v>1634</v>
      </c>
      <c r="M789" s="239" t="s">
        <v>5028</v>
      </c>
      <c r="P789" s="239" t="s">
        <v>57</v>
      </c>
      <c r="Q789" s="239" t="s">
        <v>1637</v>
      </c>
      <c r="R789" s="239" t="s">
        <v>1637</v>
      </c>
      <c r="S789" s="649" t="s">
        <v>5029</v>
      </c>
      <c r="T789" s="243" t="s">
        <v>5030</v>
      </c>
      <c r="U789" s="239" t="s">
        <v>5031</v>
      </c>
      <c r="V789" s="239" t="s">
        <v>3093</v>
      </c>
      <c r="W789" s="239" t="s">
        <v>5032</v>
      </c>
      <c r="X789" s="239" t="s">
        <v>1897</v>
      </c>
      <c r="Y789" s="239">
        <v>1.151225094E9</v>
      </c>
      <c r="Z789" s="239">
        <v>29.0</v>
      </c>
      <c r="AA789" s="239" t="s">
        <v>1637</v>
      </c>
      <c r="AB789" s="649" t="s">
        <v>158</v>
      </c>
      <c r="AC789" s="342">
        <v>44995.0</v>
      </c>
      <c r="AD789" s="342">
        <v>44995.0</v>
      </c>
      <c r="AE789" s="328">
        <f t="shared" si="102"/>
        <v>45041</v>
      </c>
      <c r="AF789" s="268"/>
      <c r="AG789" s="342">
        <v>44995.0</v>
      </c>
      <c r="AH789" s="342">
        <v>44995.0</v>
      </c>
      <c r="AI789" s="328">
        <f t="shared" si="103"/>
        <v>45041</v>
      </c>
      <c r="AJ789" s="328">
        <f t="shared" si="104"/>
        <v>45087</v>
      </c>
      <c r="AK789" s="162"/>
      <c r="AL789" s="331"/>
      <c r="AM789" s="162"/>
      <c r="AN789" s="595"/>
    </row>
    <row r="790">
      <c r="A790" s="248"/>
      <c r="B790" s="249">
        <v>2.1439945E7</v>
      </c>
      <c r="C790" s="250">
        <v>44988.46454105324</v>
      </c>
      <c r="D790" s="350" t="s">
        <v>5047</v>
      </c>
      <c r="E790" s="249" t="s">
        <v>5048</v>
      </c>
      <c r="F790" s="251">
        <v>25620.0</v>
      </c>
      <c r="G790" s="249" t="s">
        <v>674</v>
      </c>
      <c r="H790" s="249" t="s">
        <v>1678</v>
      </c>
      <c r="I790" s="260" t="s">
        <v>5049</v>
      </c>
      <c r="J790" s="249" t="s">
        <v>1620</v>
      </c>
      <c r="K790" s="249" t="s">
        <v>5050</v>
      </c>
      <c r="L790" s="249" t="s">
        <v>1634</v>
      </c>
      <c r="M790" s="249" t="s">
        <v>5052</v>
      </c>
      <c r="P790" s="249" t="s">
        <v>158</v>
      </c>
      <c r="Q790" s="249" t="s">
        <v>5053</v>
      </c>
      <c r="R790" s="249" t="s">
        <v>5054</v>
      </c>
      <c r="S790" s="162" t="s">
        <v>5055</v>
      </c>
      <c r="T790" s="252" t="s">
        <v>5056</v>
      </c>
      <c r="U790" s="249" t="s">
        <v>5057</v>
      </c>
      <c r="V790" s="249" t="s">
        <v>5058</v>
      </c>
      <c r="W790" s="249" t="s">
        <v>5059</v>
      </c>
      <c r="X790" s="249" t="s">
        <v>5060</v>
      </c>
      <c r="Y790" s="260" t="s">
        <v>5061</v>
      </c>
      <c r="Z790" s="249">
        <v>53.0</v>
      </c>
      <c r="AA790" s="249" t="s">
        <v>5062</v>
      </c>
      <c r="AB790" s="649" t="s">
        <v>158</v>
      </c>
      <c r="AC790" s="342">
        <v>44995.0</v>
      </c>
      <c r="AD790" s="342">
        <v>44995.0</v>
      </c>
      <c r="AE790" s="328">
        <f t="shared" si="102"/>
        <v>45041</v>
      </c>
      <c r="AF790" s="268"/>
      <c r="AG790" s="342">
        <v>44995.0</v>
      </c>
      <c r="AH790" s="342">
        <v>44995.0</v>
      </c>
      <c r="AI790" s="328">
        <f t="shared" si="103"/>
        <v>45041</v>
      </c>
      <c r="AJ790" s="328">
        <f t="shared" si="104"/>
        <v>45087</v>
      </c>
      <c r="AK790" s="162"/>
      <c r="AL790" s="331"/>
      <c r="AM790" s="162"/>
      <c r="AN790" s="595"/>
    </row>
    <row r="791">
      <c r="A791" s="238"/>
      <c r="B791" s="239">
        <v>4.2218595E7</v>
      </c>
      <c r="C791" s="240">
        <v>44961.70249157408</v>
      </c>
      <c r="D791" s="601" t="s">
        <v>4891</v>
      </c>
      <c r="E791" s="239" t="s">
        <v>4892</v>
      </c>
      <c r="F791" s="241">
        <v>36000.0</v>
      </c>
      <c r="G791" s="239" t="s">
        <v>391</v>
      </c>
      <c r="H791" s="239" t="s">
        <v>1781</v>
      </c>
      <c r="I791" s="239" t="s">
        <v>4893</v>
      </c>
      <c r="J791" s="239" t="s">
        <v>1620</v>
      </c>
      <c r="K791" s="239" t="s">
        <v>4894</v>
      </c>
      <c r="L791" s="239" t="s">
        <v>1622</v>
      </c>
      <c r="M791" s="239" t="s">
        <v>4896</v>
      </c>
      <c r="P791" s="239" t="s">
        <v>174</v>
      </c>
      <c r="Q791" s="239" t="s">
        <v>4897</v>
      </c>
      <c r="R791" s="239" t="s">
        <v>1866</v>
      </c>
      <c r="S791" s="649" t="s">
        <v>4898</v>
      </c>
      <c r="T791" s="243" t="s">
        <v>4899</v>
      </c>
      <c r="U791" s="239" t="s">
        <v>4900</v>
      </c>
      <c r="V791" s="239" t="s">
        <v>1788</v>
      </c>
      <c r="W791" s="239" t="s">
        <v>4901</v>
      </c>
      <c r="X791" s="239" t="s">
        <v>3786</v>
      </c>
      <c r="Y791" s="239" t="s">
        <v>4902</v>
      </c>
      <c r="Z791" s="239">
        <v>24.0</v>
      </c>
      <c r="AA791" s="239" t="s">
        <v>1805</v>
      </c>
      <c r="AB791" s="649" t="s">
        <v>158</v>
      </c>
      <c r="AC791" s="342">
        <v>44995.0</v>
      </c>
      <c r="AD791" s="342">
        <v>44995.0</v>
      </c>
      <c r="AE791" s="328">
        <f t="shared" si="102"/>
        <v>45041</v>
      </c>
      <c r="AF791" s="268"/>
      <c r="AG791" s="342">
        <v>44995.0</v>
      </c>
      <c r="AH791" s="342">
        <v>44995.0</v>
      </c>
      <c r="AI791" s="328">
        <f t="shared" si="103"/>
        <v>45041</v>
      </c>
      <c r="AJ791" s="328">
        <f t="shared" si="104"/>
        <v>45087</v>
      </c>
      <c r="AK791" s="162"/>
      <c r="AL791" s="331"/>
      <c r="AM791" s="162"/>
      <c r="AN791" s="595"/>
    </row>
    <row r="792">
      <c r="A792" s="258"/>
      <c r="B792" s="259">
        <v>4.0422413E7</v>
      </c>
      <c r="C792" s="250">
        <v>44958.77678219907</v>
      </c>
      <c r="D792" s="350" t="s">
        <v>4867</v>
      </c>
      <c r="E792" s="249" t="s">
        <v>4868</v>
      </c>
      <c r="F792" s="251">
        <v>35531.0</v>
      </c>
      <c r="G792" s="249" t="s">
        <v>2021</v>
      </c>
      <c r="H792" s="249" t="s">
        <v>2326</v>
      </c>
      <c r="I792" s="249" t="s">
        <v>4869</v>
      </c>
      <c r="J792" s="249" t="s">
        <v>1620</v>
      </c>
      <c r="K792" s="249" t="s">
        <v>4870</v>
      </c>
      <c r="L792" s="249" t="s">
        <v>1668</v>
      </c>
      <c r="M792" s="249" t="s">
        <v>4871</v>
      </c>
      <c r="P792" s="249" t="s">
        <v>158</v>
      </c>
      <c r="Q792" s="249" t="s">
        <v>4872</v>
      </c>
      <c r="R792" s="249" t="s">
        <v>4873</v>
      </c>
      <c r="S792" s="161"/>
      <c r="T792" s="252" t="s">
        <v>4874</v>
      </c>
      <c r="U792" s="249" t="s">
        <v>4875</v>
      </c>
      <c r="V792" s="249" t="s">
        <v>1685</v>
      </c>
      <c r="W792" s="249" t="s">
        <v>4876</v>
      </c>
      <c r="X792" s="249" t="s">
        <v>1831</v>
      </c>
      <c r="Y792" s="249" t="s">
        <v>4877</v>
      </c>
      <c r="Z792" s="249">
        <v>25.0</v>
      </c>
      <c r="AA792" s="249" t="s">
        <v>1651</v>
      </c>
      <c r="AB792" s="649" t="s">
        <v>158</v>
      </c>
      <c r="AC792" s="342">
        <v>44995.0</v>
      </c>
      <c r="AD792" s="342">
        <v>44995.0</v>
      </c>
      <c r="AE792" s="328">
        <f t="shared" si="102"/>
        <v>45041</v>
      </c>
      <c r="AF792" s="268"/>
      <c r="AG792" s="342">
        <v>44995.0</v>
      </c>
      <c r="AH792" s="342">
        <v>44995.0</v>
      </c>
      <c r="AI792" s="328">
        <f t="shared" si="103"/>
        <v>45041</v>
      </c>
      <c r="AJ792" s="328">
        <f t="shared" si="104"/>
        <v>45087</v>
      </c>
      <c r="AK792" s="162"/>
      <c r="AL792" s="331"/>
      <c r="AM792" s="162"/>
      <c r="AN792" s="595"/>
    </row>
    <row r="793">
      <c r="A793" s="248"/>
      <c r="B793" s="249">
        <v>4.5689874E7</v>
      </c>
      <c r="C793" s="250">
        <v>44999.59824010417</v>
      </c>
      <c r="D793" s="350" t="s">
        <v>5092</v>
      </c>
      <c r="E793" s="249" t="s">
        <v>5093</v>
      </c>
      <c r="F793" s="251">
        <v>38092.0</v>
      </c>
      <c r="G793" s="249" t="s">
        <v>2021</v>
      </c>
      <c r="H793" s="249" t="s">
        <v>5094</v>
      </c>
      <c r="I793" s="249" t="s">
        <v>5095</v>
      </c>
      <c r="J793" s="249" t="s">
        <v>3016</v>
      </c>
      <c r="K793" s="249" t="s">
        <v>5096</v>
      </c>
      <c r="L793" s="249" t="s">
        <v>1622</v>
      </c>
      <c r="M793" s="249" t="s">
        <v>5097</v>
      </c>
      <c r="P793" s="249" t="s">
        <v>344</v>
      </c>
      <c r="Q793" s="249" t="s">
        <v>5098</v>
      </c>
      <c r="R793" s="249" t="s">
        <v>1637</v>
      </c>
      <c r="S793" s="254"/>
      <c r="T793" s="252" t="s">
        <v>5099</v>
      </c>
      <c r="U793" s="249" t="s">
        <v>5100</v>
      </c>
      <c r="V793" s="249" t="s">
        <v>1662</v>
      </c>
      <c r="W793" s="249" t="s">
        <v>5101</v>
      </c>
      <c r="X793" s="249" t="s">
        <v>3108</v>
      </c>
      <c r="Y793" s="249" t="s">
        <v>5102</v>
      </c>
      <c r="Z793" s="249">
        <v>18.0</v>
      </c>
      <c r="AA793" s="249" t="s">
        <v>5103</v>
      </c>
      <c r="AB793" s="212" t="s">
        <v>282</v>
      </c>
      <c r="AC793" s="254"/>
      <c r="AD793" s="254"/>
      <c r="AE793" s="254"/>
      <c r="AF793" s="254"/>
      <c r="AG793" s="342"/>
      <c r="AH793" s="342"/>
      <c r="AI793" s="328">
        <f t="shared" si="103"/>
        <v>46</v>
      </c>
      <c r="AJ793" s="328">
        <f t="shared" si="104"/>
        <v>90</v>
      </c>
      <c r="AK793" s="254"/>
      <c r="AL793" s="254"/>
      <c r="AM793" s="254"/>
      <c r="AN793" s="280"/>
    </row>
    <row r="794">
      <c r="A794" s="248"/>
      <c r="B794" s="249">
        <v>3.8424403E7</v>
      </c>
      <c r="C794" s="250">
        <v>45001.493600428235</v>
      </c>
      <c r="D794" s="350" t="s">
        <v>5115</v>
      </c>
      <c r="E794" s="249" t="s">
        <v>5116</v>
      </c>
      <c r="F794" s="251">
        <v>34541.0</v>
      </c>
      <c r="G794" s="249" t="s">
        <v>2021</v>
      </c>
      <c r="H794" s="249" t="s">
        <v>5117</v>
      </c>
      <c r="I794" s="249" t="s">
        <v>5118</v>
      </c>
      <c r="J794" s="249" t="s">
        <v>1620</v>
      </c>
      <c r="K794" s="249" t="s">
        <v>5119</v>
      </c>
      <c r="L794" s="249" t="s">
        <v>1680</v>
      </c>
      <c r="M794" s="249" t="s">
        <v>5120</v>
      </c>
      <c r="P794" s="249" t="s">
        <v>344</v>
      </c>
      <c r="Q794" s="249" t="s">
        <v>5121</v>
      </c>
      <c r="R794" s="249" t="s">
        <v>1866</v>
      </c>
      <c r="S794" s="254"/>
      <c r="T794" s="252" t="s">
        <v>5122</v>
      </c>
      <c r="U794" s="249" t="s">
        <v>1661</v>
      </c>
      <c r="V794" s="249" t="s">
        <v>5123</v>
      </c>
      <c r="W794" s="249" t="s">
        <v>5124</v>
      </c>
      <c r="X794" s="249" t="s">
        <v>5125</v>
      </c>
      <c r="Y794" s="249" t="s">
        <v>5126</v>
      </c>
      <c r="Z794" s="249">
        <v>28.0</v>
      </c>
      <c r="AA794" s="249" t="s">
        <v>1792</v>
      </c>
      <c r="AB794" s="212" t="s">
        <v>282</v>
      </c>
      <c r="AC794" s="254"/>
      <c r="AD794" s="254"/>
      <c r="AE794" s="254"/>
      <c r="AF794" s="254"/>
      <c r="AG794" s="254"/>
      <c r="AH794" s="254"/>
      <c r="AI794" s="328">
        <f t="shared" si="103"/>
        <v>46</v>
      </c>
      <c r="AJ794" s="328">
        <f t="shared" si="104"/>
        <v>90</v>
      </c>
      <c r="AK794" s="254"/>
      <c r="AL794" s="254"/>
      <c r="AM794" s="254"/>
      <c r="AN794" s="280"/>
    </row>
    <row r="795">
      <c r="A795" s="248"/>
      <c r="B795" s="249">
        <v>3.9518461E7</v>
      </c>
      <c r="C795" s="250">
        <v>45002.686358611114</v>
      </c>
      <c r="D795" s="350" t="s">
        <v>5147</v>
      </c>
      <c r="E795" s="249" t="s">
        <v>5148</v>
      </c>
      <c r="F795" s="251">
        <v>35088.0</v>
      </c>
      <c r="G795" s="249" t="s">
        <v>674</v>
      </c>
      <c r="H795" s="249" t="s">
        <v>2141</v>
      </c>
      <c r="I795" s="249">
        <v>1.134873927E9</v>
      </c>
      <c r="J795" s="249" t="s">
        <v>1620</v>
      </c>
      <c r="K795" s="249" t="s">
        <v>5149</v>
      </c>
      <c r="L795" s="249" t="s">
        <v>1634</v>
      </c>
      <c r="M795" s="249" t="s">
        <v>5150</v>
      </c>
      <c r="P795" s="249" t="s">
        <v>282</v>
      </c>
      <c r="Q795" s="249" t="s">
        <v>5151</v>
      </c>
      <c r="R795" s="249" t="s">
        <v>5152</v>
      </c>
      <c r="S795" s="254"/>
      <c r="T795" s="252" t="s">
        <v>5153</v>
      </c>
      <c r="U795" s="249" t="s">
        <v>5154</v>
      </c>
      <c r="V795" s="249" t="s">
        <v>2264</v>
      </c>
      <c r="W795" s="249" t="s">
        <v>5155</v>
      </c>
      <c r="X795" s="249" t="s">
        <v>5156</v>
      </c>
      <c r="Y795" s="249">
        <v>1.134873927E9</v>
      </c>
      <c r="Z795" s="249">
        <v>27.0</v>
      </c>
      <c r="AA795" s="249" t="s">
        <v>5157</v>
      </c>
      <c r="AB795" s="212" t="s">
        <v>282</v>
      </c>
      <c r="AC795" s="254"/>
      <c r="AD795" s="254"/>
      <c r="AE795" s="254"/>
      <c r="AF795" s="254"/>
      <c r="AG795" s="254"/>
      <c r="AH795" s="254"/>
      <c r="AI795" s="328">
        <f t="shared" si="103"/>
        <v>46</v>
      </c>
      <c r="AJ795" s="328">
        <f t="shared" si="104"/>
        <v>90</v>
      </c>
      <c r="AK795" s="254"/>
      <c r="AL795" s="254"/>
      <c r="AM795" s="254"/>
      <c r="AN795" s="280"/>
    </row>
    <row r="796">
      <c r="A796" s="238"/>
      <c r="B796" s="239">
        <v>3.8176054E7</v>
      </c>
      <c r="C796" s="240">
        <v>45006.49832866898</v>
      </c>
      <c r="D796" s="601" t="s">
        <v>5158</v>
      </c>
      <c r="E796" s="239" t="s">
        <v>5159</v>
      </c>
      <c r="F796" s="241">
        <v>34432.0</v>
      </c>
      <c r="G796" s="239" t="s">
        <v>391</v>
      </c>
      <c r="H796" s="239" t="s">
        <v>5160</v>
      </c>
      <c r="I796" s="239" t="s">
        <v>5161</v>
      </c>
      <c r="J796" s="239" t="s">
        <v>1620</v>
      </c>
      <c r="K796" s="239" t="s">
        <v>5162</v>
      </c>
      <c r="L796" s="239" t="s">
        <v>1680</v>
      </c>
      <c r="M796" s="239" t="s">
        <v>5163</v>
      </c>
      <c r="P796" s="239" t="s">
        <v>344</v>
      </c>
      <c r="Q796" s="239" t="s">
        <v>5164</v>
      </c>
      <c r="R796" s="239" t="s">
        <v>5164</v>
      </c>
      <c r="S796" s="239" t="s">
        <v>5165</v>
      </c>
      <c r="T796" s="243" t="s">
        <v>5166</v>
      </c>
      <c r="U796" s="239" t="s">
        <v>5167</v>
      </c>
      <c r="V796" s="239" t="s">
        <v>1662</v>
      </c>
      <c r="W796" s="239" t="s">
        <v>5168</v>
      </c>
      <c r="X796" s="239" t="s">
        <v>1803</v>
      </c>
      <c r="Y796" s="239" t="s">
        <v>5169</v>
      </c>
      <c r="Z796" s="239">
        <v>28.0</v>
      </c>
      <c r="AA796" s="239" t="s">
        <v>1805</v>
      </c>
      <c r="AB796" s="212" t="s">
        <v>282</v>
      </c>
      <c r="AC796" s="242"/>
      <c r="AD796" s="242"/>
      <c r="AE796" s="242"/>
      <c r="AF796" s="242"/>
      <c r="AG796" s="242"/>
      <c r="AH796" s="242"/>
      <c r="AI796" s="328">
        <f t="shared" si="103"/>
        <v>46</v>
      </c>
      <c r="AJ796" s="328">
        <f t="shared" si="104"/>
        <v>90</v>
      </c>
      <c r="AK796" s="242"/>
      <c r="AL796" s="242"/>
      <c r="AM796" s="242"/>
      <c r="AN796" s="280"/>
    </row>
    <row r="797">
      <c r="A797" s="248"/>
      <c r="B797" s="249">
        <v>4.1667699E7</v>
      </c>
      <c r="C797" s="250">
        <v>45026.02126818287</v>
      </c>
      <c r="D797" s="249" t="s">
        <v>5170</v>
      </c>
      <c r="E797" s="249" t="s">
        <v>5171</v>
      </c>
      <c r="F797" s="251">
        <v>36144.0</v>
      </c>
      <c r="G797" s="249" t="s">
        <v>391</v>
      </c>
      <c r="H797" s="249" t="s">
        <v>1618</v>
      </c>
      <c r="I797" s="249" t="s">
        <v>5172</v>
      </c>
      <c r="J797" s="249" t="s">
        <v>1620</v>
      </c>
      <c r="K797" s="249" t="s">
        <v>5173</v>
      </c>
      <c r="L797" s="249" t="s">
        <v>1668</v>
      </c>
      <c r="M797" s="249" t="s">
        <v>5174</v>
      </c>
      <c r="P797" s="249" t="s">
        <v>344</v>
      </c>
      <c r="Q797" s="249" t="s">
        <v>5175</v>
      </c>
      <c r="R797" s="249" t="s">
        <v>1651</v>
      </c>
      <c r="S797" s="254"/>
      <c r="T797" s="252" t="s">
        <v>5176</v>
      </c>
      <c r="U797" s="249" t="s">
        <v>5177</v>
      </c>
      <c r="V797" s="249" t="s">
        <v>5178</v>
      </c>
      <c r="W797" s="249" t="s">
        <v>5179</v>
      </c>
      <c r="X797" s="249" t="s">
        <v>1790</v>
      </c>
      <c r="Y797" s="249" t="s">
        <v>5180</v>
      </c>
      <c r="Z797" s="249">
        <v>24.0</v>
      </c>
      <c r="AA797" s="249" t="s">
        <v>1651</v>
      </c>
      <c r="AB797" s="212" t="s">
        <v>282</v>
      </c>
      <c r="AC797" s="212"/>
      <c r="AD797" s="254"/>
      <c r="AE797" s="254"/>
      <c r="AF797" s="254"/>
      <c r="AG797" s="254"/>
      <c r="AH797" s="351"/>
      <c r="AI797" s="328">
        <f t="shared" si="103"/>
        <v>46</v>
      </c>
      <c r="AJ797" s="328">
        <f t="shared" si="104"/>
        <v>90</v>
      </c>
      <c r="AK797" s="162" t="b">
        <v>0</v>
      </c>
      <c r="AL797" s="351"/>
      <c r="AM797" s="254"/>
      <c r="AN797" s="343"/>
    </row>
    <row r="798">
      <c r="A798" s="248"/>
      <c r="B798" s="249">
        <v>4.4934149E7</v>
      </c>
      <c r="C798" s="250">
        <v>45028.543452199076</v>
      </c>
      <c r="D798" s="249" t="s">
        <v>5181</v>
      </c>
      <c r="E798" s="249" t="s">
        <v>5182</v>
      </c>
      <c r="F798" s="251">
        <v>37711.0</v>
      </c>
      <c r="G798" s="249" t="s">
        <v>391</v>
      </c>
      <c r="H798" s="249" t="s">
        <v>5183</v>
      </c>
      <c r="I798" s="249" t="s">
        <v>5184</v>
      </c>
      <c r="J798" s="249" t="s">
        <v>1620</v>
      </c>
      <c r="K798" s="249" t="s">
        <v>5185</v>
      </c>
      <c r="L798" s="249" t="s">
        <v>1680</v>
      </c>
      <c r="M798" s="249" t="s">
        <v>5186</v>
      </c>
      <c r="P798" s="249" t="s">
        <v>344</v>
      </c>
      <c r="Q798" s="249" t="s">
        <v>5187</v>
      </c>
      <c r="R798" s="249" t="s">
        <v>1651</v>
      </c>
      <c r="S798" s="254"/>
      <c r="T798" s="252" t="s">
        <v>5188</v>
      </c>
      <c r="U798" s="249" t="s">
        <v>5189</v>
      </c>
      <c r="V798" s="249" t="s">
        <v>1662</v>
      </c>
      <c r="W798" s="249" t="s">
        <v>5190</v>
      </c>
      <c r="X798" s="249" t="s">
        <v>2032</v>
      </c>
      <c r="Y798" s="249" t="s">
        <v>5191</v>
      </c>
      <c r="Z798" s="249">
        <v>20.0</v>
      </c>
      <c r="AA798" s="249" t="s">
        <v>1943</v>
      </c>
      <c r="AB798" s="212" t="s">
        <v>282</v>
      </c>
      <c r="AC798" s="212"/>
      <c r="AD798" s="254"/>
      <c r="AE798" s="254"/>
      <c r="AF798" s="254"/>
      <c r="AG798" s="254"/>
      <c r="AH798" s="351"/>
      <c r="AI798" s="328">
        <f t="shared" si="103"/>
        <v>46</v>
      </c>
      <c r="AJ798" s="328">
        <f t="shared" si="104"/>
        <v>90</v>
      </c>
      <c r="AK798" s="254"/>
      <c r="AL798" s="351"/>
      <c r="AM798" s="254"/>
      <c r="AN798" s="343"/>
    </row>
    <row r="799">
      <c r="A799" s="2"/>
      <c r="B799" s="263" t="s">
        <v>371</v>
      </c>
      <c r="C799" s="264">
        <v>45039.69295923611</v>
      </c>
      <c r="D799" s="263" t="s">
        <v>5205</v>
      </c>
      <c r="E799" s="263" t="s">
        <v>5206</v>
      </c>
      <c r="F799" s="251">
        <v>36815.0</v>
      </c>
      <c r="G799" s="249" t="s">
        <v>5829</v>
      </c>
      <c r="H799" s="263" t="s">
        <v>1822</v>
      </c>
      <c r="I799" s="263" t="s">
        <v>5208</v>
      </c>
      <c r="J799" s="263" t="s">
        <v>1646</v>
      </c>
      <c r="K799" s="263" t="s">
        <v>5209</v>
      </c>
      <c r="L799" s="263" t="s">
        <v>1634</v>
      </c>
      <c r="M799" s="263" t="s">
        <v>5211</v>
      </c>
      <c r="P799" s="263" t="s">
        <v>57</v>
      </c>
      <c r="Q799" s="263" t="s">
        <v>1637</v>
      </c>
      <c r="R799" s="263" t="s">
        <v>1637</v>
      </c>
      <c r="S799" s="263" t="s">
        <v>5212</v>
      </c>
      <c r="T799" s="266" t="s">
        <v>5213</v>
      </c>
      <c r="U799" s="263" t="s">
        <v>1661</v>
      </c>
      <c r="V799" s="263" t="s">
        <v>1788</v>
      </c>
      <c r="W799" s="263" t="s">
        <v>5214</v>
      </c>
      <c r="X799" s="263" t="s">
        <v>2919</v>
      </c>
      <c r="Y799" s="263" t="s">
        <v>5215</v>
      </c>
      <c r="Z799" s="249">
        <v>23.0</v>
      </c>
      <c r="AA799" s="263" t="s">
        <v>1637</v>
      </c>
      <c r="AB799" s="212" t="s">
        <v>282</v>
      </c>
      <c r="AC799" s="212" t="s">
        <v>1661</v>
      </c>
      <c r="AD799" s="249" t="s">
        <v>1661</v>
      </c>
      <c r="AE799" s="249" t="s">
        <v>6918</v>
      </c>
      <c r="AF799" s="249" t="s">
        <v>2846</v>
      </c>
      <c r="AG799" s="249"/>
      <c r="AH799" s="350"/>
      <c r="AI799" s="328">
        <f t="shared" si="103"/>
        <v>46</v>
      </c>
      <c r="AJ799" s="328">
        <f t="shared" si="104"/>
        <v>90</v>
      </c>
      <c r="AK799" s="254"/>
      <c r="AL799" s="351"/>
      <c r="AM799" s="254"/>
      <c r="AN799" s="343"/>
    </row>
    <row r="800">
      <c r="A800" s="612"/>
      <c r="B800" s="613" t="s">
        <v>669</v>
      </c>
      <c r="C800" s="650" t="s">
        <v>2587</v>
      </c>
      <c r="D800" s="249" t="s">
        <v>6919</v>
      </c>
      <c r="E800" s="263" t="s">
        <v>6920</v>
      </c>
      <c r="F800" s="651">
        <v>28057.0</v>
      </c>
      <c r="G800" s="249" t="s">
        <v>391</v>
      </c>
      <c r="H800" s="162" t="s">
        <v>2691</v>
      </c>
      <c r="I800" s="27" t="s">
        <v>6921</v>
      </c>
      <c r="J800" s="249" t="s">
        <v>1620</v>
      </c>
      <c r="K800" s="254"/>
      <c r="L800" s="254"/>
      <c r="O800" s="254"/>
      <c r="P800" s="254"/>
      <c r="Q800" s="254"/>
      <c r="R800" s="254"/>
      <c r="S800" s="254"/>
      <c r="T800" s="254"/>
      <c r="U800" s="254"/>
      <c r="V800" s="254"/>
      <c r="W800" s="254"/>
      <c r="X800" s="249" t="s">
        <v>6922</v>
      </c>
      <c r="Y800" s="27" t="s">
        <v>6923</v>
      </c>
      <c r="Z800" s="249">
        <v>44.0</v>
      </c>
      <c r="AA800" s="249" t="s">
        <v>1805</v>
      </c>
      <c r="AB800" s="254"/>
      <c r="AC800" s="162"/>
      <c r="AD800" s="342"/>
      <c r="AE800" s="342"/>
      <c r="AF800" s="328"/>
      <c r="AG800" s="328"/>
      <c r="AH800" s="329" t="str">
        <f>IF((TODAY()-AF800)&gt;0,"SI","NO")</f>
        <v>SI</v>
      </c>
      <c r="AI800" s="328" t="str">
        <f t="shared" si="103"/>
        <v>#VALUE!</v>
      </c>
      <c r="AJ800" s="328" t="str">
        <f t="shared" si="104"/>
        <v>#VALUE!</v>
      </c>
      <c r="AK800" s="161" t="b">
        <v>0</v>
      </c>
      <c r="AL800" s="331" t="str">
        <f>IF(AI800="SI","VENCIDO!","Todavía no :)")</f>
        <v>#VALUE!</v>
      </c>
      <c r="AM800" s="161" t="b">
        <v>0</v>
      </c>
      <c r="AN800" s="311"/>
    </row>
    <row r="801">
      <c r="C801" s="280"/>
      <c r="D801" s="280"/>
      <c r="E801" s="364"/>
      <c r="F801" s="246"/>
      <c r="G801" s="246"/>
      <c r="H801" s="280"/>
      <c r="I801" s="366"/>
      <c r="J801" s="246"/>
      <c r="K801" s="280"/>
      <c r="L801" s="280"/>
      <c r="O801" s="280"/>
      <c r="P801" s="280"/>
      <c r="Q801" s="280"/>
      <c r="R801" s="280"/>
      <c r="S801" s="280"/>
      <c r="T801" s="280"/>
      <c r="U801" s="280"/>
      <c r="V801" s="280"/>
      <c r="W801" s="280"/>
      <c r="X801" s="246"/>
      <c r="Y801" s="366"/>
      <c r="Z801" s="367"/>
      <c r="AA801" s="280"/>
      <c r="AC801" s="368"/>
      <c r="AD801" s="246"/>
      <c r="AE801" s="246"/>
      <c r="AF801" s="246"/>
      <c r="AG801" s="255"/>
      <c r="AH801" s="255"/>
      <c r="AJ801" s="246"/>
      <c r="AK801" s="246"/>
      <c r="AM801" s="246"/>
    </row>
    <row r="802">
      <c r="C802" s="280"/>
      <c r="D802" s="280"/>
      <c r="E802" s="364"/>
      <c r="F802" s="246"/>
      <c r="G802" s="246"/>
      <c r="H802" s="280"/>
      <c r="I802" s="366"/>
      <c r="J802" s="246"/>
      <c r="K802" s="280"/>
      <c r="L802" s="280"/>
      <c r="O802" s="280"/>
      <c r="P802" s="280"/>
      <c r="Q802" s="280"/>
      <c r="R802" s="280"/>
      <c r="S802" s="280"/>
      <c r="T802" s="280"/>
      <c r="U802" s="280"/>
      <c r="V802" s="280"/>
      <c r="W802" s="280"/>
      <c r="X802" s="246"/>
      <c r="Y802" s="366"/>
      <c r="Z802" s="367"/>
      <c r="AA802" s="280"/>
      <c r="AC802" s="368"/>
      <c r="AD802" s="246"/>
      <c r="AE802" s="246"/>
      <c r="AF802" s="246"/>
      <c r="AG802" s="255"/>
      <c r="AH802" s="255"/>
      <c r="AJ802" s="246"/>
      <c r="AK802" s="246"/>
      <c r="AM802" s="246"/>
    </row>
    <row r="803">
      <c r="C803" s="280"/>
      <c r="D803" s="280"/>
      <c r="E803" s="364"/>
      <c r="F803" s="246"/>
      <c r="G803" s="246"/>
      <c r="H803" s="280"/>
      <c r="I803" s="366"/>
      <c r="J803" s="246"/>
      <c r="K803" s="280"/>
      <c r="L803" s="280"/>
      <c r="O803" s="280"/>
      <c r="P803" s="280"/>
      <c r="Q803" s="280"/>
      <c r="R803" s="280"/>
      <c r="S803" s="280"/>
      <c r="T803" s="280"/>
      <c r="U803" s="280"/>
      <c r="V803" s="280"/>
      <c r="W803" s="280"/>
      <c r="X803" s="246"/>
      <c r="Y803" s="366"/>
      <c r="Z803" s="367"/>
      <c r="AA803" s="280"/>
      <c r="AC803" s="368"/>
      <c r="AD803" s="246"/>
      <c r="AE803" s="246"/>
      <c r="AF803" s="246"/>
      <c r="AG803" s="255"/>
      <c r="AH803" s="255"/>
      <c r="AJ803" s="246"/>
      <c r="AK803" s="246"/>
      <c r="AM803" s="246"/>
    </row>
    <row r="804">
      <c r="C804" s="280"/>
      <c r="D804" s="280"/>
      <c r="E804" s="364"/>
      <c r="F804" s="246"/>
      <c r="G804" s="246"/>
      <c r="H804" s="280"/>
      <c r="I804" s="366"/>
      <c r="J804" s="246"/>
      <c r="K804" s="280"/>
      <c r="L804" s="280"/>
      <c r="O804" s="280"/>
      <c r="P804" s="280"/>
      <c r="Q804" s="280"/>
      <c r="R804" s="280"/>
      <c r="S804" s="280"/>
      <c r="T804" s="280"/>
      <c r="U804" s="280"/>
      <c r="V804" s="280"/>
      <c r="W804" s="280"/>
      <c r="X804" s="246"/>
      <c r="Y804" s="366"/>
      <c r="Z804" s="367"/>
      <c r="AA804" s="280"/>
      <c r="AC804" s="368"/>
      <c r="AD804" s="246"/>
      <c r="AE804" s="246"/>
      <c r="AF804" s="246"/>
      <c r="AG804" s="255"/>
      <c r="AH804" s="255"/>
      <c r="AJ804" s="246"/>
      <c r="AK804" s="246"/>
      <c r="AM804" s="246"/>
    </row>
    <row r="805">
      <c r="C805" s="280"/>
      <c r="D805" s="280"/>
      <c r="E805" s="364"/>
      <c r="F805" s="246"/>
      <c r="G805" s="246"/>
      <c r="H805" s="280"/>
      <c r="I805" s="366"/>
      <c r="J805" s="246"/>
      <c r="K805" s="280"/>
      <c r="L805" s="280"/>
      <c r="O805" s="280"/>
      <c r="P805" s="280"/>
      <c r="Q805" s="280"/>
      <c r="R805" s="280"/>
      <c r="S805" s="280"/>
      <c r="T805" s="280"/>
      <c r="U805" s="280"/>
      <c r="V805" s="280"/>
      <c r="W805" s="280"/>
      <c r="X805" s="246"/>
      <c r="Y805" s="366"/>
      <c r="Z805" s="367"/>
      <c r="AA805" s="280"/>
      <c r="AC805" s="368"/>
      <c r="AD805" s="246"/>
      <c r="AE805" s="246"/>
      <c r="AF805" s="246"/>
      <c r="AG805" s="255"/>
      <c r="AH805" s="255"/>
      <c r="AJ805" s="246"/>
      <c r="AK805" s="246"/>
      <c r="AM805" s="246"/>
    </row>
    <row r="806">
      <c r="C806" s="280"/>
      <c r="D806" s="280"/>
      <c r="E806" s="364"/>
      <c r="F806" s="246"/>
      <c r="G806" s="246"/>
      <c r="H806" s="280"/>
      <c r="I806" s="366"/>
      <c r="J806" s="246"/>
      <c r="K806" s="280"/>
      <c r="L806" s="280"/>
      <c r="O806" s="280"/>
      <c r="P806" s="280"/>
      <c r="Q806" s="280"/>
      <c r="R806" s="280"/>
      <c r="S806" s="280"/>
      <c r="T806" s="280"/>
      <c r="U806" s="280"/>
      <c r="V806" s="280"/>
      <c r="W806" s="280"/>
      <c r="X806" s="246"/>
      <c r="Y806" s="366"/>
      <c r="Z806" s="367"/>
      <c r="AA806" s="280"/>
      <c r="AC806" s="368"/>
      <c r="AD806" s="246"/>
      <c r="AE806" s="246"/>
      <c r="AF806" s="246"/>
      <c r="AG806" s="255"/>
      <c r="AH806" s="255"/>
      <c r="AJ806" s="246"/>
      <c r="AK806" s="246"/>
      <c r="AM806" s="246"/>
    </row>
    <row r="807">
      <c r="C807" s="280"/>
      <c r="D807" s="280"/>
      <c r="E807" s="364"/>
      <c r="F807" s="246"/>
      <c r="G807" s="246"/>
      <c r="H807" s="280"/>
      <c r="I807" s="366"/>
      <c r="J807" s="246"/>
      <c r="K807" s="280"/>
      <c r="L807" s="280"/>
      <c r="O807" s="280"/>
      <c r="P807" s="280"/>
      <c r="Q807" s="280"/>
      <c r="R807" s="280"/>
      <c r="S807" s="280"/>
      <c r="T807" s="280"/>
      <c r="U807" s="280"/>
      <c r="V807" s="280"/>
      <c r="W807" s="280"/>
      <c r="X807" s="246"/>
      <c r="Y807" s="366"/>
      <c r="Z807" s="367"/>
      <c r="AA807" s="280"/>
      <c r="AC807" s="368"/>
      <c r="AD807" s="246"/>
      <c r="AE807" s="246"/>
      <c r="AF807" s="246"/>
      <c r="AG807" s="255"/>
      <c r="AH807" s="255"/>
      <c r="AJ807" s="246"/>
      <c r="AK807" s="246"/>
      <c r="AM807" s="246"/>
    </row>
    <row r="808">
      <c r="A808" s="1"/>
      <c r="B808" s="1" t="s">
        <v>670</v>
      </c>
      <c r="C808" s="280"/>
      <c r="D808" s="280"/>
      <c r="E808" s="364"/>
      <c r="F808" s="246"/>
      <c r="G808" s="246"/>
      <c r="H808" s="280"/>
      <c r="I808" s="366"/>
      <c r="J808" s="246"/>
      <c r="K808" s="280"/>
      <c r="L808" s="280"/>
      <c r="O808" s="280"/>
      <c r="P808" s="280"/>
      <c r="Q808" s="280"/>
      <c r="R808" s="280"/>
      <c r="S808" s="280"/>
      <c r="T808" s="280"/>
      <c r="U808" s="280"/>
      <c r="V808" s="280"/>
      <c r="W808" s="280"/>
      <c r="X808" s="246"/>
      <c r="Y808" s="366"/>
      <c r="Z808" s="367"/>
      <c r="AA808" s="280"/>
      <c r="AC808" s="368"/>
      <c r="AD808" s="246"/>
      <c r="AE808" s="246"/>
      <c r="AF808" s="246"/>
      <c r="AG808" s="255"/>
      <c r="AH808" s="255"/>
      <c r="AJ808" s="246"/>
      <c r="AK808" s="246"/>
      <c r="AM808" s="246"/>
    </row>
    <row r="809">
      <c r="A809" s="652"/>
      <c r="B809" s="653" t="s">
        <v>1544</v>
      </c>
      <c r="C809" s="654" t="s">
        <v>1545</v>
      </c>
      <c r="D809" s="655" t="s">
        <v>6924</v>
      </c>
      <c r="E809" s="653" t="s">
        <v>1547</v>
      </c>
      <c r="F809" s="653" t="s">
        <v>1548</v>
      </c>
      <c r="G809" s="653" t="s">
        <v>22</v>
      </c>
      <c r="H809" s="655" t="s">
        <v>6925</v>
      </c>
      <c r="I809" s="655" t="s">
        <v>6926</v>
      </c>
      <c r="J809" s="655" t="s">
        <v>1551</v>
      </c>
      <c r="K809" s="655" t="s">
        <v>1552</v>
      </c>
      <c r="L809" s="655" t="s">
        <v>6927</v>
      </c>
      <c r="N809" s="655" t="s">
        <v>6928</v>
      </c>
      <c r="P809" s="655" t="s">
        <v>6929</v>
      </c>
      <c r="Q809" s="655" t="s">
        <v>1557</v>
      </c>
      <c r="R809" s="655" t="s">
        <v>1558</v>
      </c>
      <c r="S809" s="656" t="s">
        <v>1559</v>
      </c>
      <c r="T809" s="656" t="s">
        <v>6930</v>
      </c>
      <c r="U809" s="656" t="s">
        <v>1561</v>
      </c>
      <c r="V809" s="656" t="s">
        <v>6931</v>
      </c>
      <c r="W809" s="656" t="s">
        <v>1563</v>
      </c>
      <c r="X809" s="656" t="s">
        <v>1564</v>
      </c>
      <c r="Y809" s="656" t="s">
        <v>1565</v>
      </c>
      <c r="Z809" s="657" t="s">
        <v>6932</v>
      </c>
      <c r="AA809" s="656" t="s">
        <v>1566</v>
      </c>
      <c r="AB809" s="658" t="s">
        <v>6933</v>
      </c>
      <c r="AC809" s="659" t="s">
        <v>1573</v>
      </c>
      <c r="AD809" s="659" t="s">
        <v>6934</v>
      </c>
      <c r="AE809" s="660" t="s">
        <v>6935</v>
      </c>
      <c r="AF809" s="659" t="s">
        <v>1576</v>
      </c>
      <c r="AG809" s="659" t="s">
        <v>1577</v>
      </c>
      <c r="AH809" s="659" t="s">
        <v>1578</v>
      </c>
      <c r="AI809" s="659" t="s">
        <v>1579</v>
      </c>
      <c r="AJ809" s="659" t="s">
        <v>1580</v>
      </c>
      <c r="AK809" s="659" t="s">
        <v>1581</v>
      </c>
      <c r="AL809" s="661" t="s">
        <v>6936</v>
      </c>
      <c r="AM809" s="661" t="s">
        <v>6937</v>
      </c>
      <c r="AN809" s="662" t="s">
        <v>6938</v>
      </c>
      <c r="AO809" s="663" t="s">
        <v>6939</v>
      </c>
      <c r="AP809" s="664" t="s">
        <v>6940</v>
      </c>
      <c r="AQ809" s="664" t="s">
        <v>6941</v>
      </c>
      <c r="AR809" s="664" t="s">
        <v>6942</v>
      </c>
      <c r="AS809" s="664" t="s">
        <v>6943</v>
      </c>
      <c r="AT809" s="665" t="s">
        <v>6944</v>
      </c>
    </row>
    <row r="810">
      <c r="A810" s="666"/>
      <c r="B810" s="667" t="s">
        <v>423</v>
      </c>
      <c r="C810" s="668"/>
      <c r="D810" s="668" t="s">
        <v>5778</v>
      </c>
      <c r="E810" s="669" t="s">
        <v>5779</v>
      </c>
      <c r="F810" s="670">
        <v>33798.0</v>
      </c>
      <c r="G810" s="670"/>
      <c r="H810" s="671" t="s">
        <v>5780</v>
      </c>
      <c r="I810" s="671">
        <v>1.128075172E9</v>
      </c>
      <c r="J810" s="672"/>
      <c r="K810" s="671" t="s">
        <v>5781</v>
      </c>
      <c r="L810" s="671"/>
      <c r="N810" s="671"/>
      <c r="P810" s="671"/>
      <c r="Q810" s="671"/>
      <c r="R810" s="671"/>
      <c r="S810" s="671"/>
      <c r="T810" s="673"/>
      <c r="U810" s="673"/>
      <c r="V810" s="673"/>
      <c r="W810" s="673"/>
      <c r="X810" s="674"/>
      <c r="Y810" s="674"/>
      <c r="Z810" s="675">
        <f>DATEDIF(F810,TODAY(),"Y")</f>
        <v>31</v>
      </c>
      <c r="AA810" s="673"/>
      <c r="AB810" s="676"/>
      <c r="AC810" s="673"/>
      <c r="AD810" s="673"/>
      <c r="AE810" s="677"/>
      <c r="AF810" s="674"/>
      <c r="AG810" s="674"/>
      <c r="AH810" s="674"/>
      <c r="AI810" s="674"/>
      <c r="AJ810" s="674"/>
      <c r="AK810" s="678"/>
      <c r="AL810" s="678"/>
      <c r="AM810" s="676"/>
      <c r="AN810" s="679"/>
      <c r="AO810" s="680"/>
      <c r="AP810" s="678"/>
      <c r="AQ810" s="681"/>
      <c r="AR810" s="681"/>
      <c r="AS810" s="681"/>
      <c r="AT810" s="682"/>
    </row>
    <row r="811">
      <c r="A811" s="683"/>
      <c r="B811" s="684">
        <v>4.2101596E7</v>
      </c>
      <c r="C811" s="685"/>
      <c r="D811" s="686" t="s">
        <v>5782</v>
      </c>
      <c r="E811" s="687" t="s">
        <v>5783</v>
      </c>
      <c r="F811" s="688">
        <v>36370.0</v>
      </c>
      <c r="G811" s="689" t="s">
        <v>391</v>
      </c>
      <c r="H811" s="690" t="s">
        <v>5784</v>
      </c>
      <c r="I811" s="690">
        <v>1.159443406E9</v>
      </c>
      <c r="J811" s="691"/>
      <c r="K811" s="690" t="s">
        <v>5785</v>
      </c>
      <c r="L811" s="686"/>
      <c r="N811" s="686"/>
      <c r="P811" s="686"/>
      <c r="Q811" s="690"/>
      <c r="R811" s="686"/>
      <c r="S811" s="692"/>
      <c r="T811" s="692"/>
      <c r="U811" s="692"/>
      <c r="V811" s="692"/>
      <c r="W811" s="692"/>
      <c r="X811" s="693"/>
      <c r="Y811" s="693"/>
      <c r="Z811" s="694">
        <v>20.0</v>
      </c>
      <c r="AA811" s="692"/>
      <c r="AB811" s="692"/>
      <c r="AC811" s="692"/>
      <c r="AD811" s="692"/>
      <c r="AE811" s="695"/>
      <c r="AF811" s="693"/>
      <c r="AG811" s="693"/>
      <c r="AH811" s="696"/>
      <c r="AI811" s="696"/>
      <c r="AJ811" s="696"/>
      <c r="AK811" s="678"/>
      <c r="AL811" s="678"/>
      <c r="AM811" s="692"/>
      <c r="AN811" s="697"/>
      <c r="AO811" s="698">
        <v>44133.0</v>
      </c>
      <c r="AP811" s="691" t="s">
        <v>6945</v>
      </c>
      <c r="AQ811" s="681"/>
      <c r="AR811" s="681"/>
      <c r="AS811" s="681"/>
      <c r="AT811" s="682"/>
    </row>
    <row r="812">
      <c r="A812" s="666"/>
      <c r="B812" s="699">
        <v>4.12537E7</v>
      </c>
      <c r="C812" s="685"/>
      <c r="D812" s="690" t="s">
        <v>5786</v>
      </c>
      <c r="E812" s="687" t="s">
        <v>5787</v>
      </c>
      <c r="F812" s="688">
        <v>36166.0</v>
      </c>
      <c r="G812" s="691"/>
      <c r="H812" s="686"/>
      <c r="I812" s="686">
        <v>2.966407798E9</v>
      </c>
      <c r="J812" s="691"/>
      <c r="K812" s="686" t="s">
        <v>5788</v>
      </c>
      <c r="L812" s="686"/>
      <c r="N812" s="686"/>
      <c r="P812" s="686"/>
      <c r="Q812" s="686"/>
      <c r="R812" s="686"/>
      <c r="S812" s="700"/>
      <c r="T812" s="701"/>
      <c r="U812" s="701"/>
      <c r="V812" s="701"/>
      <c r="W812" s="701"/>
      <c r="X812" s="702"/>
      <c r="Y812" s="702"/>
      <c r="Z812" s="703">
        <f t="shared" ref="Z812:Z818" si="105">DATEDIF(F812,TODAY(),"Y")</f>
        <v>24</v>
      </c>
      <c r="AA812" s="701"/>
      <c r="AB812" s="704"/>
      <c r="AC812" s="701"/>
      <c r="AD812" s="701"/>
      <c r="AE812" s="705"/>
      <c r="AF812" s="702"/>
      <c r="AG812" s="702"/>
      <c r="AH812" s="702"/>
      <c r="AI812" s="702"/>
      <c r="AJ812" s="702"/>
      <c r="AK812" s="678"/>
      <c r="AL812" s="678"/>
      <c r="AM812" s="706"/>
      <c r="AN812" s="701"/>
      <c r="AO812" s="697"/>
      <c r="AP812" s="696"/>
      <c r="AQ812" s="681"/>
      <c r="AR812" s="681"/>
      <c r="AS812" s="681"/>
      <c r="AT812" s="682"/>
    </row>
    <row r="813">
      <c r="A813" s="683"/>
      <c r="B813" s="684">
        <v>4.3844114E7</v>
      </c>
      <c r="C813" s="668"/>
      <c r="D813" s="685" t="s">
        <v>5789</v>
      </c>
      <c r="E813" s="687" t="s">
        <v>5790</v>
      </c>
      <c r="F813" s="688">
        <v>37313.0</v>
      </c>
      <c r="G813" s="689" t="s">
        <v>391</v>
      </c>
      <c r="H813" s="690" t="s">
        <v>5791</v>
      </c>
      <c r="I813" s="690">
        <v>1.164213829E9</v>
      </c>
      <c r="J813" s="691"/>
      <c r="K813" s="690" t="s">
        <v>5792</v>
      </c>
      <c r="L813" s="686"/>
      <c r="N813" s="686"/>
      <c r="P813" s="686"/>
      <c r="Q813" s="706"/>
      <c r="R813" s="686"/>
      <c r="S813" s="686"/>
      <c r="T813" s="707"/>
      <c r="U813" s="701"/>
      <c r="V813" s="701"/>
      <c r="W813" s="701"/>
      <c r="X813" s="702"/>
      <c r="Y813" s="702"/>
      <c r="Z813" s="708">
        <f t="shared" si="105"/>
        <v>21</v>
      </c>
      <c r="AA813" s="701"/>
      <c r="AB813" s="701"/>
      <c r="AC813" s="697"/>
      <c r="AD813" s="697"/>
      <c r="AE813" s="705"/>
      <c r="AF813" s="702"/>
      <c r="AG813" s="702"/>
      <c r="AH813" s="702"/>
      <c r="AI813" s="702"/>
      <c r="AJ813" s="702"/>
      <c r="AK813" s="678"/>
      <c r="AL813" s="678"/>
      <c r="AM813" s="697"/>
      <c r="AN813" s="697"/>
      <c r="AO813" s="697"/>
      <c r="AP813" s="709" t="s">
        <v>6945</v>
      </c>
      <c r="AQ813" s="681"/>
      <c r="AR813" s="681"/>
      <c r="AS813" s="681"/>
      <c r="AT813" s="682"/>
    </row>
    <row r="814">
      <c r="A814" s="710"/>
      <c r="B814" s="711">
        <v>3.4682792E7</v>
      </c>
      <c r="C814" s="685"/>
      <c r="D814" s="668" t="s">
        <v>5793</v>
      </c>
      <c r="E814" s="687" t="s">
        <v>5794</v>
      </c>
      <c r="F814" s="688">
        <v>32718.0</v>
      </c>
      <c r="G814" s="691" t="s">
        <v>2021</v>
      </c>
      <c r="H814" s="686" t="s">
        <v>5795</v>
      </c>
      <c r="I814" s="686">
        <v>1.564962435E9</v>
      </c>
      <c r="J814" s="691"/>
      <c r="K814" s="686" t="s">
        <v>5796</v>
      </c>
      <c r="L814" s="686"/>
      <c r="N814" s="686"/>
      <c r="P814" s="686"/>
      <c r="Q814" s="686"/>
      <c r="R814" s="686"/>
      <c r="S814" s="686"/>
      <c r="T814" s="706"/>
      <c r="U814" s="701"/>
      <c r="V814" s="701"/>
      <c r="W814" s="701"/>
      <c r="X814" s="702"/>
      <c r="Y814" s="702"/>
      <c r="Z814" s="703">
        <f t="shared" si="105"/>
        <v>34</v>
      </c>
      <c r="AA814" s="701"/>
      <c r="AB814" s="701"/>
      <c r="AC814" s="701"/>
      <c r="AD814" s="701"/>
      <c r="AE814" s="705"/>
      <c r="AF814" s="702"/>
      <c r="AG814" s="702"/>
      <c r="AH814" s="702"/>
      <c r="AI814" s="702"/>
      <c r="AJ814" s="702"/>
      <c r="AK814" s="678"/>
      <c r="AL814" s="678"/>
      <c r="AM814" s="701"/>
      <c r="AN814" s="701"/>
      <c r="AO814" s="697"/>
      <c r="AP814" s="709"/>
      <c r="AQ814" s="681"/>
      <c r="AR814" s="681"/>
      <c r="AS814" s="681"/>
      <c r="AT814" s="682"/>
    </row>
    <row r="815">
      <c r="A815" s="683"/>
      <c r="B815" s="684">
        <v>4.0730045E7</v>
      </c>
      <c r="C815" s="685"/>
      <c r="D815" s="712" t="s">
        <v>5797</v>
      </c>
      <c r="E815" s="700" t="s">
        <v>5798</v>
      </c>
      <c r="F815" s="688">
        <v>35732.0</v>
      </c>
      <c r="G815" s="689" t="s">
        <v>391</v>
      </c>
      <c r="H815" s="690" t="s">
        <v>5799</v>
      </c>
      <c r="I815" s="690" t="s">
        <v>5800</v>
      </c>
      <c r="J815" s="691"/>
      <c r="K815" s="690" t="s">
        <v>5801</v>
      </c>
      <c r="L815" s="686"/>
      <c r="N815" s="686"/>
      <c r="P815" s="686"/>
      <c r="Q815" s="690"/>
      <c r="R815" s="686"/>
      <c r="S815" s="686"/>
      <c r="T815" s="686"/>
      <c r="U815" s="686"/>
      <c r="V815" s="686"/>
      <c r="W815" s="686"/>
      <c r="X815" s="691"/>
      <c r="Y815" s="691"/>
      <c r="Z815" s="694">
        <f t="shared" si="105"/>
        <v>25</v>
      </c>
      <c r="AA815" s="686"/>
      <c r="AB815" s="686"/>
      <c r="AC815" s="686"/>
      <c r="AD815" s="686"/>
      <c r="AE815" s="713"/>
      <c r="AF815" s="691"/>
      <c r="AG815" s="691"/>
      <c r="AH815" s="709"/>
      <c r="AI815" s="709"/>
      <c r="AJ815" s="709"/>
      <c r="AK815" s="678"/>
      <c r="AL815" s="678"/>
      <c r="AM815" s="686"/>
      <c r="AN815" s="697"/>
      <c r="AO815" s="697"/>
      <c r="AP815" s="691" t="s">
        <v>6946</v>
      </c>
      <c r="AQ815" s="681"/>
      <c r="AR815" s="681"/>
      <c r="AS815" s="681"/>
      <c r="AT815" s="682"/>
    </row>
    <row r="816">
      <c r="A816" s="683"/>
      <c r="B816" s="684">
        <v>3.9161874E7</v>
      </c>
      <c r="C816" s="685"/>
      <c r="D816" s="714" t="s">
        <v>5797</v>
      </c>
      <c r="E816" s="700" t="s">
        <v>5803</v>
      </c>
      <c r="F816" s="688">
        <v>35183.0</v>
      </c>
      <c r="G816" s="689" t="s">
        <v>391</v>
      </c>
      <c r="H816" s="715" t="s">
        <v>5804</v>
      </c>
      <c r="I816" s="690">
        <v>1.162351785E9</v>
      </c>
      <c r="J816" s="691"/>
      <c r="K816" s="690" t="s">
        <v>5805</v>
      </c>
      <c r="L816" s="686"/>
      <c r="N816" s="686"/>
      <c r="P816" s="716"/>
      <c r="Q816" s="690"/>
      <c r="R816" s="686"/>
      <c r="S816" s="686"/>
      <c r="T816" s="686"/>
      <c r="U816" s="686"/>
      <c r="V816" s="686"/>
      <c r="W816" s="686"/>
      <c r="X816" s="691"/>
      <c r="Y816" s="691"/>
      <c r="Z816" s="708">
        <f t="shared" si="105"/>
        <v>27</v>
      </c>
      <c r="AA816" s="686"/>
      <c r="AB816" s="686"/>
      <c r="AC816" s="686"/>
      <c r="AD816" s="686"/>
      <c r="AE816" s="713"/>
      <c r="AF816" s="691"/>
      <c r="AG816" s="691"/>
      <c r="AH816" s="709"/>
      <c r="AI816" s="709"/>
      <c r="AJ816" s="709"/>
      <c r="AK816" s="678"/>
      <c r="AL816" s="678"/>
      <c r="AM816" s="686"/>
      <c r="AN816" s="697"/>
      <c r="AO816" s="697"/>
      <c r="AP816" s="691"/>
      <c r="AQ816" s="681"/>
      <c r="AR816" s="681"/>
      <c r="AS816" s="681"/>
      <c r="AT816" s="682"/>
    </row>
    <row r="817">
      <c r="A817" s="710"/>
      <c r="B817" s="711">
        <v>3.9561562E7</v>
      </c>
      <c r="C817" s="668"/>
      <c r="D817" s="668" t="s">
        <v>5807</v>
      </c>
      <c r="E817" s="687" t="s">
        <v>5808</v>
      </c>
      <c r="F817" s="688">
        <v>35214.0</v>
      </c>
      <c r="G817" s="691" t="s">
        <v>391</v>
      </c>
      <c r="H817" s="686" t="s">
        <v>5809</v>
      </c>
      <c r="I817" s="715">
        <v>1.566539776E9</v>
      </c>
      <c r="J817" s="691"/>
      <c r="K817" s="686" t="s">
        <v>5810</v>
      </c>
      <c r="L817" s="686"/>
      <c r="N817" s="686"/>
      <c r="P817" s="686"/>
      <c r="Q817" s="715"/>
      <c r="R817" s="686"/>
      <c r="S817" s="686"/>
      <c r="T817" s="686"/>
      <c r="U817" s="686"/>
      <c r="V817" s="686"/>
      <c r="W817" s="686"/>
      <c r="X817" s="691"/>
      <c r="Y817" s="691"/>
      <c r="Z817" s="717">
        <f t="shared" si="105"/>
        <v>27</v>
      </c>
      <c r="AA817" s="686"/>
      <c r="AB817" s="686"/>
      <c r="AC817" s="686"/>
      <c r="AD817" s="686"/>
      <c r="AE817" s="713"/>
      <c r="AF817" s="691"/>
      <c r="AG817" s="691"/>
      <c r="AH817" s="709"/>
      <c r="AI817" s="709"/>
      <c r="AJ817" s="709"/>
      <c r="AK817" s="678"/>
      <c r="AL817" s="678"/>
      <c r="AM817" s="686"/>
      <c r="AN817" s="697"/>
      <c r="AO817" s="697"/>
      <c r="AP817" s="691"/>
      <c r="AQ817" s="681"/>
      <c r="AR817" s="681"/>
      <c r="AS817" s="681"/>
      <c r="AT817" s="682"/>
    </row>
    <row r="818">
      <c r="A818" s="666"/>
      <c r="B818" s="699">
        <v>3.7858198E7</v>
      </c>
      <c r="C818" s="668"/>
      <c r="D818" s="668" t="s">
        <v>5811</v>
      </c>
      <c r="E818" s="687" t="s">
        <v>5812</v>
      </c>
      <c r="F818" s="688">
        <v>34311.0</v>
      </c>
      <c r="G818" s="691"/>
      <c r="H818" s="686"/>
      <c r="I818" s="686">
        <v>1.137754543E9</v>
      </c>
      <c r="J818" s="691"/>
      <c r="K818" s="686" t="s">
        <v>5813</v>
      </c>
      <c r="L818" s="686"/>
      <c r="N818" s="686"/>
      <c r="P818" s="686"/>
      <c r="Q818" s="686"/>
      <c r="R818" s="686"/>
      <c r="S818" s="686"/>
      <c r="T818" s="686"/>
      <c r="U818" s="686"/>
      <c r="V818" s="686"/>
      <c r="W818" s="686"/>
      <c r="X818" s="691"/>
      <c r="Y818" s="691"/>
      <c r="Z818" s="703">
        <f t="shared" si="105"/>
        <v>29</v>
      </c>
      <c r="AA818" s="686"/>
      <c r="AB818" s="686"/>
      <c r="AC818" s="686"/>
      <c r="AD818" s="686"/>
      <c r="AE818" s="713"/>
      <c r="AF818" s="691"/>
      <c r="AG818" s="691"/>
      <c r="AH818" s="709"/>
      <c r="AI818" s="709"/>
      <c r="AJ818" s="709"/>
      <c r="AK818" s="678"/>
      <c r="AL818" s="678"/>
      <c r="AM818" s="686"/>
      <c r="AN818" s="697"/>
      <c r="AO818" s="697"/>
      <c r="AP818" s="691"/>
      <c r="AQ818" s="681"/>
      <c r="AR818" s="681"/>
      <c r="AS818" s="681"/>
      <c r="AT818" s="682"/>
    </row>
    <row r="819">
      <c r="A819" s="666"/>
      <c r="B819" s="699"/>
      <c r="C819" s="668"/>
      <c r="D819" s="668" t="s">
        <v>5814</v>
      </c>
      <c r="E819" s="687" t="s">
        <v>5815</v>
      </c>
      <c r="F819" s="688"/>
      <c r="G819" s="691"/>
      <c r="H819" s="686"/>
      <c r="I819" s="686">
        <v>1.532578652E9</v>
      </c>
      <c r="J819" s="691"/>
      <c r="K819" s="686" t="s">
        <v>5816</v>
      </c>
      <c r="L819" s="686"/>
      <c r="N819" s="686"/>
      <c r="P819" s="686"/>
      <c r="Q819" s="686"/>
      <c r="R819" s="686"/>
      <c r="S819" s="686"/>
      <c r="T819" s="686"/>
      <c r="U819" s="686"/>
      <c r="V819" s="686"/>
      <c r="W819" s="686"/>
      <c r="X819" s="691"/>
      <c r="Y819" s="691"/>
      <c r="Z819" s="703">
        <v>31.0</v>
      </c>
      <c r="AA819" s="686"/>
      <c r="AB819" s="686"/>
      <c r="AC819" s="686"/>
      <c r="AD819" s="686"/>
      <c r="AE819" s="713"/>
      <c r="AF819" s="691"/>
      <c r="AG819" s="691"/>
      <c r="AH819" s="709"/>
      <c r="AI819" s="709"/>
      <c r="AJ819" s="709"/>
      <c r="AK819" s="678"/>
      <c r="AL819" s="678"/>
      <c r="AM819" s="686"/>
      <c r="AN819" s="697"/>
      <c r="AO819" s="697"/>
      <c r="AP819" s="691"/>
      <c r="AQ819" s="681"/>
      <c r="AR819" s="681"/>
      <c r="AS819" s="681"/>
      <c r="AT819" s="682"/>
    </row>
    <row r="820">
      <c r="A820" s="666"/>
      <c r="B820" s="699">
        <v>9.4616763E7</v>
      </c>
      <c r="C820" s="668"/>
      <c r="D820" s="712" t="s">
        <v>5797</v>
      </c>
      <c r="E820" s="687" t="s">
        <v>5817</v>
      </c>
      <c r="F820" s="688">
        <v>36665.0</v>
      </c>
      <c r="G820" s="689" t="s">
        <v>391</v>
      </c>
      <c r="H820" s="686" t="s">
        <v>5818</v>
      </c>
      <c r="I820" s="686">
        <v>1.131152217E9</v>
      </c>
      <c r="J820" s="691"/>
      <c r="K820" s="686" t="s">
        <v>5819</v>
      </c>
      <c r="L820" s="686"/>
      <c r="N820" s="686"/>
      <c r="P820" s="686"/>
      <c r="Q820" s="686"/>
      <c r="R820" s="686"/>
      <c r="S820" s="686"/>
      <c r="T820" s="686"/>
      <c r="U820" s="686"/>
      <c r="V820" s="686"/>
      <c r="W820" s="686"/>
      <c r="X820" s="691"/>
      <c r="Y820" s="691"/>
      <c r="Z820" s="703">
        <f t="shared" ref="Z820:Z821" si="106">DATEDIF(F820,TODAY(),"Y")</f>
        <v>23</v>
      </c>
      <c r="AA820" s="686"/>
      <c r="AB820" s="686"/>
      <c r="AC820" s="686"/>
      <c r="AD820" s="686"/>
      <c r="AE820" s="713"/>
      <c r="AF820" s="691"/>
      <c r="AG820" s="691"/>
      <c r="AH820" s="709"/>
      <c r="AI820" s="709"/>
      <c r="AJ820" s="709"/>
      <c r="AK820" s="678"/>
      <c r="AL820" s="678"/>
      <c r="AM820" s="686"/>
      <c r="AN820" s="697"/>
      <c r="AO820" s="697"/>
      <c r="AP820" s="691"/>
      <c r="AQ820" s="681"/>
      <c r="AR820" s="681"/>
      <c r="AS820" s="681"/>
      <c r="AT820" s="682"/>
    </row>
    <row r="821">
      <c r="A821" s="666"/>
      <c r="B821" s="699" t="s">
        <v>433</v>
      </c>
      <c r="C821" s="685"/>
      <c r="D821" s="668" t="s">
        <v>5820</v>
      </c>
      <c r="E821" s="687" t="s">
        <v>5821</v>
      </c>
      <c r="F821" s="688">
        <v>36159.0</v>
      </c>
      <c r="G821" s="691"/>
      <c r="H821" s="686" t="s">
        <v>5822</v>
      </c>
      <c r="I821" s="686">
        <v>3.3777313348E10</v>
      </c>
      <c r="J821" s="691"/>
      <c r="K821" s="686"/>
      <c r="L821" s="686"/>
      <c r="N821" s="686"/>
      <c r="P821" s="686"/>
      <c r="Q821" s="686"/>
      <c r="R821" s="686"/>
      <c r="S821" s="686"/>
      <c r="T821" s="686"/>
      <c r="U821" s="686"/>
      <c r="V821" s="686"/>
      <c r="W821" s="686"/>
      <c r="X821" s="691"/>
      <c r="Y821" s="691"/>
      <c r="Z821" s="703">
        <f t="shared" si="106"/>
        <v>24</v>
      </c>
      <c r="AA821" s="686"/>
      <c r="AB821" s="686"/>
      <c r="AC821" s="686"/>
      <c r="AD821" s="686"/>
      <c r="AE821" s="713"/>
      <c r="AF821" s="691"/>
      <c r="AG821" s="691"/>
      <c r="AH821" s="709"/>
      <c r="AI821" s="709"/>
      <c r="AJ821" s="709"/>
      <c r="AK821" s="678"/>
      <c r="AL821" s="678"/>
      <c r="AM821" s="686"/>
      <c r="AN821" s="697"/>
      <c r="AO821" s="697"/>
      <c r="AP821" s="691"/>
      <c r="AQ821" s="681"/>
      <c r="AR821" s="681"/>
      <c r="AS821" s="681"/>
      <c r="AT821" s="682"/>
    </row>
    <row r="822">
      <c r="A822" s="666"/>
      <c r="B822" s="699" t="s">
        <v>434</v>
      </c>
      <c r="C822" s="718"/>
      <c r="D822" s="668" t="s">
        <v>5823</v>
      </c>
      <c r="E822" s="687" t="s">
        <v>5824</v>
      </c>
      <c r="F822" s="688"/>
      <c r="G822" s="719" t="s">
        <v>5711</v>
      </c>
      <c r="H822" s="692" t="s">
        <v>5825</v>
      </c>
      <c r="I822" s="686" t="s">
        <v>5826</v>
      </c>
      <c r="J822" s="691"/>
      <c r="K822" s="686" t="s">
        <v>4061</v>
      </c>
      <c r="L822" s="686"/>
      <c r="N822" s="686"/>
      <c r="P822" s="686"/>
      <c r="Q822" s="686"/>
      <c r="R822" s="686"/>
      <c r="S822" s="686"/>
      <c r="T822" s="686"/>
      <c r="U822" s="686"/>
      <c r="V822" s="686"/>
      <c r="W822" s="686"/>
      <c r="X822" s="691"/>
      <c r="Y822" s="691"/>
      <c r="Z822" s="703"/>
      <c r="AA822" s="686"/>
      <c r="AB822" s="686"/>
      <c r="AC822" s="686"/>
      <c r="AD822" s="686"/>
      <c r="AE822" s="713"/>
      <c r="AF822" s="691"/>
      <c r="AG822" s="691"/>
      <c r="AH822" s="709"/>
      <c r="AI822" s="709"/>
      <c r="AJ822" s="709"/>
      <c r="AK822" s="678"/>
      <c r="AL822" s="678"/>
      <c r="AM822" s="686"/>
      <c r="AN822" s="697"/>
      <c r="AO822" s="697"/>
      <c r="AP822" s="691"/>
      <c r="AQ822" s="681"/>
      <c r="AR822" s="681"/>
      <c r="AS822" s="681"/>
      <c r="AT822" s="682"/>
    </row>
    <row r="823">
      <c r="A823" s="683"/>
      <c r="B823" s="684">
        <v>763476.0</v>
      </c>
      <c r="C823" s="685"/>
      <c r="D823" s="685" t="s">
        <v>5827</v>
      </c>
      <c r="E823" s="720" t="s">
        <v>5828</v>
      </c>
      <c r="F823" s="688">
        <v>35102.0</v>
      </c>
      <c r="G823" s="689" t="s">
        <v>5829</v>
      </c>
      <c r="H823" s="690" t="s">
        <v>5830</v>
      </c>
      <c r="I823" s="690" t="s">
        <v>5831</v>
      </c>
      <c r="J823" s="691"/>
      <c r="K823" s="690" t="s">
        <v>5832</v>
      </c>
      <c r="L823" s="686"/>
      <c r="N823" s="686"/>
      <c r="P823" s="686"/>
      <c r="Q823" s="690"/>
      <c r="R823" s="686"/>
      <c r="S823" s="686"/>
      <c r="T823" s="686"/>
      <c r="U823" s="686"/>
      <c r="V823" s="686"/>
      <c r="W823" s="686"/>
      <c r="X823" s="691"/>
      <c r="Y823" s="691"/>
      <c r="Z823" s="708">
        <f>DATEDIF(F823,TODAY(),"Y")</f>
        <v>27</v>
      </c>
      <c r="AA823" s="686"/>
      <c r="AB823" s="686"/>
      <c r="AC823" s="686"/>
      <c r="AD823" s="686"/>
      <c r="AE823" s="713"/>
      <c r="AF823" s="691"/>
      <c r="AG823" s="691"/>
      <c r="AH823" s="709"/>
      <c r="AI823" s="709"/>
      <c r="AJ823" s="709"/>
      <c r="AK823" s="678"/>
      <c r="AL823" s="678"/>
      <c r="AM823" s="686"/>
      <c r="AN823" s="697"/>
      <c r="AO823" s="697"/>
      <c r="AP823" s="693"/>
      <c r="AQ823" s="681"/>
      <c r="AR823" s="681"/>
      <c r="AS823" s="681"/>
      <c r="AT823" s="682"/>
    </row>
    <row r="824">
      <c r="A824" s="710"/>
      <c r="B824" s="711">
        <v>3.7204518E7</v>
      </c>
      <c r="C824" s="685"/>
      <c r="D824" s="685" t="s">
        <v>5834</v>
      </c>
      <c r="E824" s="700" t="s">
        <v>5835</v>
      </c>
      <c r="F824" s="721">
        <v>33931.0</v>
      </c>
      <c r="G824" s="689" t="s">
        <v>391</v>
      </c>
      <c r="H824" s="690" t="s">
        <v>5836</v>
      </c>
      <c r="I824" s="690">
        <v>1.154840183E9</v>
      </c>
      <c r="J824" s="691"/>
      <c r="K824" s="690" t="s">
        <v>5837</v>
      </c>
      <c r="L824" s="686"/>
      <c r="N824" s="686"/>
      <c r="P824" s="686"/>
      <c r="Q824" s="690"/>
      <c r="R824" s="686"/>
      <c r="S824" s="686"/>
      <c r="T824" s="686"/>
      <c r="U824" s="686"/>
      <c r="V824" s="686"/>
      <c r="W824" s="686"/>
      <c r="X824" s="691"/>
      <c r="Y824" s="691"/>
      <c r="Z824" s="694">
        <f>2020-1992</f>
        <v>28</v>
      </c>
      <c r="AA824" s="686"/>
      <c r="AB824" s="686"/>
      <c r="AC824" s="686"/>
      <c r="AD824" s="686"/>
      <c r="AE824" s="713"/>
      <c r="AF824" s="691"/>
      <c r="AG824" s="691"/>
      <c r="AH824" s="709"/>
      <c r="AI824" s="709"/>
      <c r="AJ824" s="709"/>
      <c r="AK824" s="678"/>
      <c r="AL824" s="678"/>
      <c r="AM824" s="686"/>
      <c r="AN824" s="697"/>
      <c r="AO824" s="722">
        <v>44058.0</v>
      </c>
      <c r="AP824" s="691" t="s">
        <v>1640</v>
      </c>
      <c r="AQ824" s="681"/>
      <c r="AR824" s="681"/>
      <c r="AS824" s="681"/>
      <c r="AT824" s="682"/>
    </row>
    <row r="825">
      <c r="A825" s="666"/>
      <c r="B825" s="699"/>
      <c r="C825" s="668"/>
      <c r="D825" s="668" t="s">
        <v>5839</v>
      </c>
      <c r="E825" s="687" t="s">
        <v>5840</v>
      </c>
      <c r="F825" s="688"/>
      <c r="G825" s="691"/>
      <c r="H825" s="686"/>
      <c r="I825" s="686" t="s">
        <v>5841</v>
      </c>
      <c r="J825" s="691"/>
      <c r="K825" s="686" t="s">
        <v>5842</v>
      </c>
      <c r="L825" s="686"/>
      <c r="N825" s="686"/>
      <c r="P825" s="686"/>
      <c r="Q825" s="686"/>
      <c r="R825" s="686"/>
      <c r="S825" s="686"/>
      <c r="T825" s="686"/>
      <c r="U825" s="686"/>
      <c r="V825" s="686"/>
      <c r="W825" s="686"/>
      <c r="X825" s="691"/>
      <c r="Y825" s="691"/>
      <c r="Z825" s="703"/>
      <c r="AA825" s="686"/>
      <c r="AB825" s="686"/>
      <c r="AC825" s="686"/>
      <c r="AD825" s="686"/>
      <c r="AE825" s="713"/>
      <c r="AF825" s="691"/>
      <c r="AG825" s="691"/>
      <c r="AH825" s="709"/>
      <c r="AI825" s="709"/>
      <c r="AJ825" s="709"/>
      <c r="AK825" s="678"/>
      <c r="AL825" s="678"/>
      <c r="AM825" s="686"/>
      <c r="AN825" s="697"/>
      <c r="AO825" s="697"/>
      <c r="AP825" s="691"/>
      <c r="AQ825" s="681"/>
      <c r="AR825" s="681"/>
      <c r="AS825" s="681"/>
      <c r="AT825" s="682"/>
    </row>
    <row r="826">
      <c r="A826" s="666"/>
      <c r="B826" s="699">
        <v>9.4160218E7</v>
      </c>
      <c r="C826" s="685"/>
      <c r="D826" s="668" t="s">
        <v>5843</v>
      </c>
      <c r="E826" s="687" t="s">
        <v>5844</v>
      </c>
      <c r="F826" s="688">
        <v>36827.0</v>
      </c>
      <c r="G826" s="719" t="s">
        <v>3314</v>
      </c>
      <c r="H826" s="686" t="s">
        <v>5845</v>
      </c>
      <c r="I826" s="686">
        <v>1.156334068E9</v>
      </c>
      <c r="J826" s="691"/>
      <c r="K826" s="686" t="s">
        <v>5819</v>
      </c>
      <c r="L826" s="686"/>
      <c r="N826" s="686"/>
      <c r="P826" s="686"/>
      <c r="Q826" s="686"/>
      <c r="R826" s="686"/>
      <c r="S826" s="686"/>
      <c r="T826" s="686"/>
      <c r="U826" s="686"/>
      <c r="V826" s="686"/>
      <c r="W826" s="686"/>
      <c r="X826" s="691"/>
      <c r="Y826" s="691"/>
      <c r="Z826" s="703">
        <f t="shared" ref="Z826:Z830" si="107">DATEDIF(F826,TODAY(),"Y")</f>
        <v>22</v>
      </c>
      <c r="AA826" s="686"/>
      <c r="AB826" s="686"/>
      <c r="AC826" s="686"/>
      <c r="AD826" s="686"/>
      <c r="AE826" s="713"/>
      <c r="AF826" s="691"/>
      <c r="AG826" s="691"/>
      <c r="AH826" s="709"/>
      <c r="AI826" s="709"/>
      <c r="AJ826" s="709"/>
      <c r="AK826" s="678"/>
      <c r="AL826" s="678"/>
      <c r="AM826" s="686"/>
      <c r="AN826" s="697"/>
      <c r="AO826" s="697"/>
      <c r="AP826" s="691"/>
      <c r="AQ826" s="681"/>
      <c r="AR826" s="681"/>
      <c r="AS826" s="681"/>
      <c r="AT826" s="682"/>
    </row>
    <row r="827">
      <c r="A827" s="666"/>
      <c r="B827" s="699">
        <v>7.0008839E7</v>
      </c>
      <c r="C827" s="268"/>
      <c r="D827" s="668" t="s">
        <v>5846</v>
      </c>
      <c r="E827" s="687" t="s">
        <v>5847</v>
      </c>
      <c r="F827" s="688">
        <v>34555.0</v>
      </c>
      <c r="G827" s="691" t="s">
        <v>5848</v>
      </c>
      <c r="H827" s="686" t="s">
        <v>5849</v>
      </c>
      <c r="I827" s="686">
        <v>1.124038374E9</v>
      </c>
      <c r="J827" s="691"/>
      <c r="K827" s="686" t="s">
        <v>5850</v>
      </c>
      <c r="L827" s="686"/>
      <c r="N827" s="686"/>
      <c r="P827" s="686"/>
      <c r="Q827" s="686"/>
      <c r="R827" s="686"/>
      <c r="S827" s="686"/>
      <c r="T827" s="686"/>
      <c r="U827" s="686"/>
      <c r="V827" s="686"/>
      <c r="W827" s="686"/>
      <c r="X827" s="691"/>
      <c r="Y827" s="691"/>
      <c r="Z827" s="703">
        <f t="shared" si="107"/>
        <v>29</v>
      </c>
      <c r="AA827" s="686"/>
      <c r="AB827" s="686"/>
      <c r="AC827" s="686"/>
      <c r="AD827" s="686"/>
      <c r="AE827" s="713"/>
      <c r="AF827" s="691"/>
      <c r="AG827" s="691"/>
      <c r="AH827" s="709"/>
      <c r="AI827" s="709"/>
      <c r="AJ827" s="709"/>
      <c r="AK827" s="678"/>
      <c r="AL827" s="678"/>
      <c r="AM827" s="686"/>
      <c r="AN827" s="697"/>
      <c r="AO827" s="697"/>
      <c r="AP827" s="691"/>
      <c r="AQ827" s="681"/>
      <c r="AR827" s="681"/>
      <c r="AS827" s="681"/>
      <c r="AT827" s="682"/>
    </row>
    <row r="828">
      <c r="A828" s="666"/>
      <c r="B828" s="699" t="s">
        <v>439</v>
      </c>
      <c r="C828" s="268"/>
      <c r="D828" s="668" t="s">
        <v>5851</v>
      </c>
      <c r="E828" s="687" t="s">
        <v>5852</v>
      </c>
      <c r="F828" s="688">
        <v>34708.0</v>
      </c>
      <c r="G828" s="719" t="s">
        <v>5711</v>
      </c>
      <c r="H828" s="686" t="s">
        <v>5853</v>
      </c>
      <c r="I828" s="686">
        <v>5.2443196993E11</v>
      </c>
      <c r="J828" s="691"/>
      <c r="K828" s="686" t="s">
        <v>5854</v>
      </c>
      <c r="L828" s="686"/>
      <c r="N828" s="686"/>
      <c r="P828" s="686"/>
      <c r="Q828" s="686"/>
      <c r="R828" s="686"/>
      <c r="S828" s="686"/>
      <c r="T828" s="686"/>
      <c r="U828" s="686"/>
      <c r="V828" s="686"/>
      <c r="W828" s="686"/>
      <c r="X828" s="691"/>
      <c r="Y828" s="691"/>
      <c r="Z828" s="703">
        <f t="shared" si="107"/>
        <v>28</v>
      </c>
      <c r="AA828" s="686"/>
      <c r="AB828" s="686"/>
      <c r="AC828" s="686"/>
      <c r="AD828" s="686"/>
      <c r="AE828" s="713"/>
      <c r="AF828" s="691"/>
      <c r="AG828" s="691"/>
      <c r="AH828" s="709"/>
      <c r="AI828" s="709"/>
      <c r="AJ828" s="709"/>
      <c r="AK828" s="678"/>
      <c r="AL828" s="678"/>
      <c r="AM828" s="686"/>
      <c r="AN828" s="697"/>
      <c r="AO828" s="697"/>
      <c r="AP828" s="691"/>
      <c r="AQ828" s="681"/>
      <c r="AR828" s="681"/>
      <c r="AS828" s="681"/>
      <c r="AT828" s="682"/>
    </row>
    <row r="829">
      <c r="A829" s="666"/>
      <c r="B829" s="699">
        <v>1.13360486E8</v>
      </c>
      <c r="C829" s="268"/>
      <c r="D829" s="668" t="s">
        <v>5855</v>
      </c>
      <c r="E829" s="687" t="s">
        <v>5856</v>
      </c>
      <c r="F829" s="688">
        <v>32108.0</v>
      </c>
      <c r="G829" s="691" t="s">
        <v>5857</v>
      </c>
      <c r="H829" s="686" t="s">
        <v>5858</v>
      </c>
      <c r="I829" s="686">
        <v>5.0683458928E10</v>
      </c>
      <c r="J829" s="691"/>
      <c r="K829" s="686" t="s">
        <v>5859</v>
      </c>
      <c r="L829" s="686"/>
      <c r="N829" s="686"/>
      <c r="P829" s="686"/>
      <c r="Q829" s="686"/>
      <c r="R829" s="686"/>
      <c r="S829" s="686"/>
      <c r="T829" s="686"/>
      <c r="U829" s="686"/>
      <c r="V829" s="686"/>
      <c r="W829" s="686"/>
      <c r="X829" s="691"/>
      <c r="Y829" s="691"/>
      <c r="Z829" s="703">
        <f t="shared" si="107"/>
        <v>35</v>
      </c>
      <c r="AA829" s="686"/>
      <c r="AB829" s="686"/>
      <c r="AC829" s="686"/>
      <c r="AD829" s="686"/>
      <c r="AE829" s="713"/>
      <c r="AF829" s="691"/>
      <c r="AG829" s="691"/>
      <c r="AH829" s="709"/>
      <c r="AI829" s="709"/>
      <c r="AJ829" s="709"/>
      <c r="AK829" s="678"/>
      <c r="AL829" s="678"/>
      <c r="AM829" s="686"/>
      <c r="AN829" s="697"/>
      <c r="AO829" s="697"/>
      <c r="AP829" s="691"/>
      <c r="AQ829" s="681"/>
      <c r="AR829" s="681"/>
      <c r="AS829" s="681"/>
      <c r="AT829" s="682"/>
    </row>
    <row r="830">
      <c r="A830" s="666"/>
      <c r="B830" s="699">
        <v>9.5361975E7</v>
      </c>
      <c r="C830" s="690"/>
      <c r="D830" s="668" t="s">
        <v>5860</v>
      </c>
      <c r="E830" s="687" t="s">
        <v>5861</v>
      </c>
      <c r="F830" s="688">
        <v>34413.0</v>
      </c>
      <c r="G830" s="691" t="s">
        <v>2911</v>
      </c>
      <c r="H830" s="686" t="s">
        <v>5862</v>
      </c>
      <c r="I830" s="686">
        <v>1.156445986E9</v>
      </c>
      <c r="J830" s="691"/>
      <c r="K830" s="686" t="s">
        <v>5863</v>
      </c>
      <c r="L830" s="686"/>
      <c r="N830" s="686"/>
      <c r="P830" s="686"/>
      <c r="Q830" s="686"/>
      <c r="R830" s="686"/>
      <c r="S830" s="686"/>
      <c r="T830" s="686"/>
      <c r="U830" s="686"/>
      <c r="V830" s="686"/>
      <c r="W830" s="686"/>
      <c r="X830" s="691"/>
      <c r="Y830" s="691"/>
      <c r="Z830" s="703">
        <f t="shared" si="107"/>
        <v>29</v>
      </c>
      <c r="AA830" s="686"/>
      <c r="AB830" s="686"/>
      <c r="AC830" s="686"/>
      <c r="AD830" s="686"/>
      <c r="AE830" s="713"/>
      <c r="AF830" s="691"/>
      <c r="AG830" s="691"/>
      <c r="AH830" s="709"/>
      <c r="AI830" s="709"/>
      <c r="AJ830" s="709"/>
      <c r="AK830" s="678"/>
      <c r="AL830" s="678"/>
      <c r="AM830" s="686"/>
      <c r="AN830" s="697"/>
      <c r="AO830" s="697"/>
      <c r="AP830" s="691"/>
      <c r="AQ830" s="681"/>
      <c r="AR830" s="681"/>
      <c r="AS830" s="681"/>
      <c r="AT830" s="682"/>
    </row>
    <row r="831">
      <c r="A831" s="666"/>
      <c r="B831" s="699"/>
      <c r="C831" s="686"/>
      <c r="D831" s="668" t="s">
        <v>5864</v>
      </c>
      <c r="E831" s="687" t="s">
        <v>5865</v>
      </c>
      <c r="F831" s="688"/>
      <c r="G831" s="691"/>
      <c r="H831" s="686"/>
      <c r="I831" s="686" t="s">
        <v>5866</v>
      </c>
      <c r="J831" s="691"/>
      <c r="K831" s="686" t="s">
        <v>5867</v>
      </c>
      <c r="L831" s="686"/>
      <c r="N831" s="686"/>
      <c r="P831" s="686"/>
      <c r="Q831" s="686"/>
      <c r="R831" s="686"/>
      <c r="S831" s="686"/>
      <c r="T831" s="686"/>
      <c r="U831" s="686"/>
      <c r="V831" s="686"/>
      <c r="W831" s="686"/>
      <c r="X831" s="691"/>
      <c r="Y831" s="691"/>
      <c r="Z831" s="703"/>
      <c r="AA831" s="686"/>
      <c r="AB831" s="686"/>
      <c r="AC831" s="686"/>
      <c r="AD831" s="686"/>
      <c r="AE831" s="713"/>
      <c r="AF831" s="691"/>
      <c r="AG831" s="691"/>
      <c r="AH831" s="709"/>
      <c r="AI831" s="709"/>
      <c r="AJ831" s="709"/>
      <c r="AK831" s="678"/>
      <c r="AL831" s="678"/>
      <c r="AM831" s="686"/>
      <c r="AN831" s="697"/>
      <c r="AO831" s="697"/>
      <c r="AP831" s="691"/>
      <c r="AQ831" s="681"/>
      <c r="AR831" s="681"/>
      <c r="AS831" s="681"/>
      <c r="AT831" s="682"/>
    </row>
    <row r="832">
      <c r="A832" s="666"/>
      <c r="B832" s="699" t="s">
        <v>442</v>
      </c>
      <c r="C832" s="690"/>
      <c r="D832" s="668" t="s">
        <v>5868</v>
      </c>
      <c r="E832" s="687" t="s">
        <v>5869</v>
      </c>
      <c r="F832" s="688">
        <v>36259.0</v>
      </c>
      <c r="G832" s="691" t="s">
        <v>5870</v>
      </c>
      <c r="H832" s="686" t="s">
        <v>5871</v>
      </c>
      <c r="I832" s="686">
        <v>4.915140089485E12</v>
      </c>
      <c r="J832" s="691"/>
      <c r="K832" s="686" t="s">
        <v>5872</v>
      </c>
      <c r="L832" s="686"/>
      <c r="N832" s="686"/>
      <c r="P832" s="686"/>
      <c r="Q832" s="686"/>
      <c r="R832" s="686"/>
      <c r="S832" s="686"/>
      <c r="T832" s="686"/>
      <c r="U832" s="686"/>
      <c r="V832" s="686"/>
      <c r="W832" s="686"/>
      <c r="X832" s="691"/>
      <c r="Y832" s="691"/>
      <c r="Z832" s="703">
        <f t="shared" ref="Z832:Z833" si="108">DATEDIF(F832,TODAY(),"Y")</f>
        <v>24</v>
      </c>
      <c r="AA832" s="686"/>
      <c r="AB832" s="686"/>
      <c r="AC832" s="686"/>
      <c r="AD832" s="686"/>
      <c r="AE832" s="713"/>
      <c r="AF832" s="691"/>
      <c r="AG832" s="691"/>
      <c r="AH832" s="709"/>
      <c r="AI832" s="709"/>
      <c r="AJ832" s="709"/>
      <c r="AK832" s="678"/>
      <c r="AL832" s="678"/>
      <c r="AM832" s="686"/>
      <c r="AN832" s="697"/>
      <c r="AO832" s="697"/>
      <c r="AP832" s="691"/>
      <c r="AQ832" s="681"/>
      <c r="AR832" s="681"/>
      <c r="AS832" s="681"/>
      <c r="AT832" s="682"/>
    </row>
    <row r="833">
      <c r="A833" s="666"/>
      <c r="B833" s="699">
        <v>4.3019849E7</v>
      </c>
      <c r="C833" s="723"/>
      <c r="D833" s="668" t="s">
        <v>5873</v>
      </c>
      <c r="E833" s="687" t="s">
        <v>5874</v>
      </c>
      <c r="F833" s="688">
        <v>36620.0</v>
      </c>
      <c r="G833" s="689" t="s">
        <v>391</v>
      </c>
      <c r="H833" s="686"/>
      <c r="I833" s="686">
        <v>1.168985312E9</v>
      </c>
      <c r="J833" s="691"/>
      <c r="K833" s="686" t="s">
        <v>5819</v>
      </c>
      <c r="L833" s="686"/>
      <c r="N833" s="686"/>
      <c r="P833" s="686"/>
      <c r="Q833" s="686"/>
      <c r="R833" s="686"/>
      <c r="S833" s="686"/>
      <c r="T833" s="686"/>
      <c r="U833" s="686"/>
      <c r="V833" s="686"/>
      <c r="W833" s="686"/>
      <c r="X833" s="691"/>
      <c r="Y833" s="691"/>
      <c r="Z833" s="703">
        <f t="shared" si="108"/>
        <v>23</v>
      </c>
      <c r="AA833" s="686"/>
      <c r="AB833" s="686"/>
      <c r="AC833" s="686"/>
      <c r="AD833" s="686"/>
      <c r="AE833" s="713"/>
      <c r="AF833" s="691"/>
      <c r="AG833" s="691"/>
      <c r="AH833" s="709"/>
      <c r="AI833" s="709"/>
      <c r="AJ833" s="709"/>
      <c r="AK833" s="678"/>
      <c r="AL833" s="678"/>
      <c r="AM833" s="686"/>
      <c r="AN833" s="697"/>
      <c r="AO833" s="697"/>
      <c r="AP833" s="691"/>
      <c r="AQ833" s="681"/>
      <c r="AR833" s="681"/>
      <c r="AS833" s="681"/>
      <c r="AT833" s="682"/>
    </row>
    <row r="834">
      <c r="A834" s="666"/>
      <c r="B834" s="699"/>
      <c r="C834" s="685"/>
      <c r="D834" s="668" t="s">
        <v>5875</v>
      </c>
      <c r="E834" s="687" t="s">
        <v>5876</v>
      </c>
      <c r="F834" s="688"/>
      <c r="G834" s="691"/>
      <c r="H834" s="686"/>
      <c r="I834" s="686">
        <v>1.138086483E9</v>
      </c>
      <c r="J834" s="691"/>
      <c r="K834" s="686" t="s">
        <v>5877</v>
      </c>
      <c r="L834" s="686"/>
      <c r="N834" s="686"/>
      <c r="P834" s="686"/>
      <c r="Q834" s="686"/>
      <c r="R834" s="686"/>
      <c r="S834" s="686"/>
      <c r="T834" s="686"/>
      <c r="U834" s="686"/>
      <c r="V834" s="686"/>
      <c r="W834" s="686"/>
      <c r="X834" s="691"/>
      <c r="Y834" s="691"/>
      <c r="Z834" s="703"/>
      <c r="AA834" s="686"/>
      <c r="AB834" s="686"/>
      <c r="AC834" s="686"/>
      <c r="AD834" s="686"/>
      <c r="AE834" s="713"/>
      <c r="AF834" s="691"/>
      <c r="AG834" s="691"/>
      <c r="AH834" s="709"/>
      <c r="AI834" s="709"/>
      <c r="AJ834" s="709"/>
      <c r="AK834" s="678"/>
      <c r="AL834" s="678"/>
      <c r="AM834" s="686"/>
      <c r="AN834" s="697"/>
      <c r="AO834" s="697"/>
      <c r="AP834" s="691"/>
      <c r="AQ834" s="681"/>
      <c r="AR834" s="681"/>
      <c r="AS834" s="681"/>
      <c r="AT834" s="682"/>
    </row>
    <row r="835">
      <c r="A835" s="683"/>
      <c r="B835" s="684">
        <v>4.3403261E7</v>
      </c>
      <c r="C835" s="668"/>
      <c r="D835" s="685" t="s">
        <v>5878</v>
      </c>
      <c r="E835" s="700" t="s">
        <v>5879</v>
      </c>
      <c r="F835" s="688">
        <v>37025.0</v>
      </c>
      <c r="G835" s="689" t="s">
        <v>391</v>
      </c>
      <c r="H835" s="690" t="s">
        <v>5880</v>
      </c>
      <c r="I835" s="690">
        <v>2.995032001E9</v>
      </c>
      <c r="J835" s="691"/>
      <c r="K835" s="690" t="s">
        <v>5881</v>
      </c>
      <c r="L835" s="686"/>
      <c r="N835" s="686"/>
      <c r="P835" s="686"/>
      <c r="Q835" s="690"/>
      <c r="R835" s="686"/>
      <c r="S835" s="686"/>
      <c r="T835" s="686"/>
      <c r="U835" s="686"/>
      <c r="V835" s="686"/>
      <c r="W835" s="686"/>
      <c r="X835" s="691"/>
      <c r="Y835" s="691"/>
      <c r="Z835" s="694">
        <f t="shared" ref="Z835:Z837" si="109">DATEDIF(F835,TODAY(),"Y")</f>
        <v>22</v>
      </c>
      <c r="AA835" s="686"/>
      <c r="AB835" s="686"/>
      <c r="AC835" s="686"/>
      <c r="AD835" s="686"/>
      <c r="AE835" s="713"/>
      <c r="AF835" s="691"/>
      <c r="AG835" s="691"/>
      <c r="AH835" s="709"/>
      <c r="AI835" s="709"/>
      <c r="AJ835" s="709"/>
      <c r="AK835" s="678"/>
      <c r="AL835" s="678"/>
      <c r="AM835" s="686"/>
      <c r="AN835" s="697"/>
      <c r="AO835" s="697"/>
      <c r="AP835" s="691"/>
      <c r="AQ835" s="681"/>
      <c r="AR835" s="681"/>
      <c r="AS835" s="681"/>
      <c r="AT835" s="682"/>
    </row>
    <row r="836">
      <c r="A836" s="683"/>
      <c r="B836" s="684">
        <v>3.8066268E7</v>
      </c>
      <c r="C836" s="668"/>
      <c r="D836" s="685" t="s">
        <v>5883</v>
      </c>
      <c r="E836" s="700" t="s">
        <v>5884</v>
      </c>
      <c r="F836" s="688">
        <v>34317.0</v>
      </c>
      <c r="G836" s="689" t="s">
        <v>391</v>
      </c>
      <c r="H836" s="690" t="s">
        <v>5885</v>
      </c>
      <c r="I836" s="690">
        <v>1.165486715E9</v>
      </c>
      <c r="J836" s="691"/>
      <c r="K836" s="690" t="s">
        <v>5886</v>
      </c>
      <c r="L836" s="686"/>
      <c r="N836" s="686"/>
      <c r="P836" s="686"/>
      <c r="Q836" s="690"/>
      <c r="R836" s="686"/>
      <c r="S836" s="686"/>
      <c r="T836" s="686"/>
      <c r="U836" s="686"/>
      <c r="V836" s="686"/>
      <c r="W836" s="686"/>
      <c r="X836" s="691"/>
      <c r="Y836" s="691"/>
      <c r="Z836" s="694">
        <f t="shared" si="109"/>
        <v>29</v>
      </c>
      <c r="AA836" s="686"/>
      <c r="AB836" s="686"/>
      <c r="AC836" s="686"/>
      <c r="AD836" s="686"/>
      <c r="AE836" s="713"/>
      <c r="AF836" s="691"/>
      <c r="AG836" s="691"/>
      <c r="AH836" s="709"/>
      <c r="AI836" s="709"/>
      <c r="AJ836" s="709"/>
      <c r="AK836" s="678"/>
      <c r="AL836" s="678"/>
      <c r="AM836" s="686"/>
      <c r="AN836" s="697"/>
      <c r="AO836" s="722"/>
      <c r="AP836" s="691" t="s">
        <v>6946</v>
      </c>
      <c r="AQ836" s="681"/>
      <c r="AR836" s="681"/>
      <c r="AS836" s="681"/>
      <c r="AT836" s="682"/>
    </row>
    <row r="837">
      <c r="A837" s="666"/>
      <c r="B837" s="699">
        <v>4.2425367E7</v>
      </c>
      <c r="C837" s="668"/>
      <c r="D837" s="668" t="s">
        <v>5394</v>
      </c>
      <c r="E837" s="687" t="s">
        <v>5395</v>
      </c>
      <c r="F837" s="688">
        <v>36577.0</v>
      </c>
      <c r="G837" s="691" t="s">
        <v>2021</v>
      </c>
      <c r="H837" s="686" t="s">
        <v>5888</v>
      </c>
      <c r="I837" s="686">
        <v>1.16354475E9</v>
      </c>
      <c r="J837" s="691"/>
      <c r="K837" s="686" t="s">
        <v>397</v>
      </c>
      <c r="L837" s="686"/>
      <c r="N837" s="686"/>
      <c r="P837" s="686"/>
      <c r="Q837" s="686"/>
      <c r="R837" s="686"/>
      <c r="S837" s="686"/>
      <c r="T837" s="686"/>
      <c r="U837" s="686"/>
      <c r="V837" s="686"/>
      <c r="W837" s="686"/>
      <c r="X837" s="691"/>
      <c r="Y837" s="691"/>
      <c r="Z837" s="703">
        <f t="shared" si="109"/>
        <v>23</v>
      </c>
      <c r="AA837" s="686"/>
      <c r="AB837" s="692"/>
      <c r="AC837" s="686"/>
      <c r="AD837" s="686"/>
      <c r="AE837" s="713"/>
      <c r="AF837" s="691"/>
      <c r="AG837" s="691"/>
      <c r="AH837" s="709"/>
      <c r="AI837" s="709"/>
      <c r="AJ837" s="709"/>
      <c r="AK837" s="678"/>
      <c r="AL837" s="678"/>
      <c r="AM837" s="692"/>
      <c r="AN837" s="697"/>
      <c r="AO837" s="697"/>
      <c r="AP837" s="693"/>
      <c r="AQ837" s="681"/>
      <c r="AR837" s="681"/>
      <c r="AS837" s="681"/>
      <c r="AT837" s="682"/>
    </row>
    <row r="838">
      <c r="A838" s="683"/>
      <c r="B838" s="684">
        <v>4.1702696E7</v>
      </c>
      <c r="C838" s="668"/>
      <c r="D838" s="724" t="s">
        <v>3051</v>
      </c>
      <c r="E838" s="687" t="s">
        <v>5889</v>
      </c>
      <c r="F838" s="688">
        <v>36173.0</v>
      </c>
      <c r="G838" s="689" t="s">
        <v>391</v>
      </c>
      <c r="H838" s="690" t="s">
        <v>5890</v>
      </c>
      <c r="I838" s="690">
        <v>1.156228519E9</v>
      </c>
      <c r="J838" s="691"/>
      <c r="K838" s="690" t="s">
        <v>5891</v>
      </c>
      <c r="L838" s="686"/>
      <c r="N838" s="686"/>
      <c r="P838" s="686"/>
      <c r="Q838" s="690"/>
      <c r="R838" s="686"/>
      <c r="S838" s="686"/>
      <c r="T838" s="686"/>
      <c r="U838" s="686"/>
      <c r="V838" s="686"/>
      <c r="W838" s="686"/>
      <c r="X838" s="691"/>
      <c r="Y838" s="691"/>
      <c r="Z838" s="694">
        <v>21.0</v>
      </c>
      <c r="AA838" s="686"/>
      <c r="AB838" s="686"/>
      <c r="AC838" s="686"/>
      <c r="AD838" s="686"/>
      <c r="AE838" s="713"/>
      <c r="AF838" s="691"/>
      <c r="AG838" s="691"/>
      <c r="AH838" s="709"/>
      <c r="AI838" s="709"/>
      <c r="AJ838" s="709"/>
      <c r="AK838" s="678"/>
      <c r="AL838" s="678"/>
      <c r="AM838" s="686"/>
      <c r="AN838" s="697"/>
      <c r="AO838" s="722">
        <v>44040.0</v>
      </c>
      <c r="AP838" s="691" t="s">
        <v>6945</v>
      </c>
      <c r="AQ838" s="681"/>
      <c r="AR838" s="681"/>
      <c r="AS838" s="681"/>
      <c r="AT838" s="682"/>
    </row>
    <row r="839">
      <c r="A839" s="666"/>
      <c r="B839" s="699">
        <v>4.2659146E7</v>
      </c>
      <c r="C839" s="668"/>
      <c r="D839" s="668" t="s">
        <v>5892</v>
      </c>
      <c r="E839" s="687" t="s">
        <v>5893</v>
      </c>
      <c r="F839" s="688">
        <v>36651.0</v>
      </c>
      <c r="G839" s="691" t="s">
        <v>391</v>
      </c>
      <c r="H839" s="686" t="s">
        <v>5894</v>
      </c>
      <c r="I839" s="686">
        <v>1.536731046E9</v>
      </c>
      <c r="J839" s="691"/>
      <c r="K839" s="686" t="s">
        <v>5895</v>
      </c>
      <c r="L839" s="686"/>
      <c r="N839" s="686"/>
      <c r="P839" s="686"/>
      <c r="Q839" s="686"/>
      <c r="R839" s="686"/>
      <c r="S839" s="686"/>
      <c r="T839" s="686"/>
      <c r="U839" s="686"/>
      <c r="V839" s="686"/>
      <c r="W839" s="686"/>
      <c r="X839" s="691"/>
      <c r="Y839" s="691"/>
      <c r="Z839" s="703">
        <f t="shared" ref="Z839:Z853" si="110">DATEDIF(F839,TODAY(),"Y")</f>
        <v>23</v>
      </c>
      <c r="AA839" s="686"/>
      <c r="AB839" s="686"/>
      <c r="AC839" s="686"/>
      <c r="AD839" s="686"/>
      <c r="AE839" s="713"/>
      <c r="AF839" s="691"/>
      <c r="AG839" s="691"/>
      <c r="AH839" s="709"/>
      <c r="AI839" s="709"/>
      <c r="AJ839" s="709"/>
      <c r="AK839" s="678"/>
      <c r="AL839" s="678"/>
      <c r="AM839" s="686"/>
      <c r="AN839" s="697"/>
      <c r="AO839" s="697"/>
      <c r="AP839" s="691"/>
      <c r="AQ839" s="681"/>
      <c r="AR839" s="681"/>
      <c r="AS839" s="681"/>
      <c r="AT839" s="682"/>
    </row>
    <row r="840">
      <c r="A840" s="666"/>
      <c r="B840" s="699" t="s">
        <v>447</v>
      </c>
      <c r="C840" s="668"/>
      <c r="D840" s="668" t="s">
        <v>5896</v>
      </c>
      <c r="E840" s="687" t="s">
        <v>5897</v>
      </c>
      <c r="F840" s="688">
        <v>35435.0</v>
      </c>
      <c r="G840" s="691"/>
      <c r="H840" s="686" t="s">
        <v>5898</v>
      </c>
      <c r="I840" s="686" t="s">
        <v>5899</v>
      </c>
      <c r="J840" s="691"/>
      <c r="K840" s="686" t="s">
        <v>5900</v>
      </c>
      <c r="L840" s="686"/>
      <c r="N840" s="686"/>
      <c r="P840" s="686"/>
      <c r="Q840" s="686"/>
      <c r="R840" s="686"/>
      <c r="S840" s="686"/>
      <c r="T840" s="686"/>
      <c r="U840" s="686"/>
      <c r="V840" s="686"/>
      <c r="W840" s="686"/>
      <c r="X840" s="691"/>
      <c r="Y840" s="691"/>
      <c r="Z840" s="703">
        <f t="shared" si="110"/>
        <v>26</v>
      </c>
      <c r="AA840" s="686"/>
      <c r="AB840" s="686"/>
      <c r="AC840" s="686"/>
      <c r="AD840" s="686"/>
      <c r="AE840" s="713"/>
      <c r="AF840" s="691"/>
      <c r="AG840" s="691"/>
      <c r="AH840" s="709"/>
      <c r="AI840" s="709"/>
      <c r="AJ840" s="709"/>
      <c r="AK840" s="678"/>
      <c r="AL840" s="678"/>
      <c r="AM840" s="686"/>
      <c r="AN840" s="697"/>
      <c r="AO840" s="697"/>
      <c r="AP840" s="691"/>
      <c r="AQ840" s="681"/>
      <c r="AR840" s="681"/>
      <c r="AS840" s="681"/>
      <c r="AT840" s="682"/>
    </row>
    <row r="841">
      <c r="A841" s="666"/>
      <c r="B841" s="699">
        <v>4.2149162E7</v>
      </c>
      <c r="C841" s="685"/>
      <c r="D841" s="668" t="s">
        <v>5901</v>
      </c>
      <c r="E841" s="687" t="s">
        <v>5902</v>
      </c>
      <c r="F841" s="688">
        <v>36433.0</v>
      </c>
      <c r="G841" s="689" t="s">
        <v>391</v>
      </c>
      <c r="H841" s="686" t="s">
        <v>5903</v>
      </c>
      <c r="I841" s="686">
        <v>1.134190885E9</v>
      </c>
      <c r="J841" s="691"/>
      <c r="K841" s="686" t="s">
        <v>5819</v>
      </c>
      <c r="L841" s="686"/>
      <c r="N841" s="686"/>
      <c r="P841" s="686"/>
      <c r="Q841" s="686"/>
      <c r="R841" s="686"/>
      <c r="S841" s="686"/>
      <c r="T841" s="686"/>
      <c r="U841" s="686"/>
      <c r="V841" s="686"/>
      <c r="W841" s="686"/>
      <c r="X841" s="691"/>
      <c r="Y841" s="691"/>
      <c r="Z841" s="703">
        <f t="shared" si="110"/>
        <v>24</v>
      </c>
      <c r="AA841" s="686"/>
      <c r="AB841" s="686"/>
      <c r="AC841" s="686"/>
      <c r="AD841" s="686"/>
      <c r="AE841" s="713"/>
      <c r="AF841" s="691"/>
      <c r="AG841" s="691"/>
      <c r="AH841" s="709"/>
      <c r="AI841" s="709"/>
      <c r="AJ841" s="709"/>
      <c r="AK841" s="678"/>
      <c r="AL841" s="678"/>
      <c r="AM841" s="686"/>
      <c r="AN841" s="697"/>
      <c r="AO841" s="697"/>
      <c r="AP841" s="691"/>
      <c r="AQ841" s="681"/>
      <c r="AR841" s="681"/>
      <c r="AS841" s="681"/>
      <c r="AT841" s="682"/>
    </row>
    <row r="842">
      <c r="A842" s="666"/>
      <c r="B842" s="699">
        <v>3.8069286E7</v>
      </c>
      <c r="C842" s="668"/>
      <c r="D842" s="725" t="s">
        <v>5904</v>
      </c>
      <c r="E842" s="687" t="s">
        <v>5905</v>
      </c>
      <c r="F842" s="726">
        <v>34402.0</v>
      </c>
      <c r="G842" s="691" t="s">
        <v>391</v>
      </c>
      <c r="H842" s="686" t="s">
        <v>5906</v>
      </c>
      <c r="I842" s="686" t="s">
        <v>5907</v>
      </c>
      <c r="J842" s="691"/>
      <c r="K842" s="686" t="s">
        <v>5908</v>
      </c>
      <c r="L842" s="686"/>
      <c r="N842" s="686"/>
      <c r="P842" s="686"/>
      <c r="Q842" s="686"/>
      <c r="R842" s="686"/>
      <c r="S842" s="686"/>
      <c r="T842" s="686"/>
      <c r="U842" s="686"/>
      <c r="V842" s="686"/>
      <c r="W842" s="686"/>
      <c r="X842" s="691"/>
      <c r="Y842" s="691"/>
      <c r="Z842" s="703">
        <f t="shared" si="110"/>
        <v>29</v>
      </c>
      <c r="AA842" s="686"/>
      <c r="AB842" s="686"/>
      <c r="AC842" s="686"/>
      <c r="AD842" s="686"/>
      <c r="AE842" s="713"/>
      <c r="AF842" s="691"/>
      <c r="AG842" s="691"/>
      <c r="AH842" s="709"/>
      <c r="AI842" s="709"/>
      <c r="AJ842" s="709"/>
      <c r="AK842" s="678"/>
      <c r="AL842" s="678"/>
      <c r="AM842" s="686"/>
      <c r="AN842" s="697"/>
      <c r="AO842" s="697"/>
      <c r="AP842" s="691"/>
      <c r="AQ842" s="681"/>
      <c r="AR842" s="681"/>
      <c r="AS842" s="681"/>
      <c r="AT842" s="682"/>
    </row>
    <row r="843">
      <c r="A843" s="666"/>
      <c r="B843" s="699">
        <v>3.959481E7</v>
      </c>
      <c r="C843" s="668"/>
      <c r="D843" s="668" t="s">
        <v>5909</v>
      </c>
      <c r="E843" s="687" t="s">
        <v>5910</v>
      </c>
      <c r="F843" s="688">
        <v>35206.0</v>
      </c>
      <c r="G843" s="691" t="s">
        <v>391</v>
      </c>
      <c r="H843" s="686"/>
      <c r="I843" s="686">
        <v>1.122390486E9</v>
      </c>
      <c r="J843" s="691"/>
      <c r="K843" s="686"/>
      <c r="L843" s="686"/>
      <c r="N843" s="686"/>
      <c r="P843" s="686"/>
      <c r="Q843" s="686"/>
      <c r="R843" s="686"/>
      <c r="S843" s="686"/>
      <c r="T843" s="686"/>
      <c r="U843" s="686"/>
      <c r="V843" s="686"/>
      <c r="W843" s="686"/>
      <c r="X843" s="691"/>
      <c r="Y843" s="691"/>
      <c r="Z843" s="703">
        <f t="shared" si="110"/>
        <v>27</v>
      </c>
      <c r="AA843" s="686"/>
      <c r="AB843" s="686"/>
      <c r="AC843" s="686"/>
      <c r="AD843" s="686"/>
      <c r="AE843" s="713"/>
      <c r="AF843" s="691"/>
      <c r="AG843" s="691"/>
      <c r="AH843" s="709"/>
      <c r="AI843" s="709"/>
      <c r="AJ843" s="709"/>
      <c r="AK843" s="678"/>
      <c r="AL843" s="678"/>
      <c r="AM843" s="686"/>
      <c r="AN843" s="697"/>
      <c r="AO843" s="697"/>
      <c r="AP843" s="691"/>
      <c r="AQ843" s="681"/>
      <c r="AR843" s="681"/>
      <c r="AS843" s="681"/>
      <c r="AT843" s="682"/>
    </row>
    <row r="844">
      <c r="A844" s="666"/>
      <c r="B844" s="699">
        <v>4.3527702E7</v>
      </c>
      <c r="C844" s="668"/>
      <c r="D844" s="668" t="s">
        <v>5911</v>
      </c>
      <c r="E844" s="687" t="s">
        <v>5912</v>
      </c>
      <c r="F844" s="688">
        <v>37158.0</v>
      </c>
      <c r="G844" s="691" t="s">
        <v>391</v>
      </c>
      <c r="H844" s="686" t="s">
        <v>5913</v>
      </c>
      <c r="I844" s="686">
        <v>1.127263881E9</v>
      </c>
      <c r="J844" s="691"/>
      <c r="K844" s="686" t="s">
        <v>5914</v>
      </c>
      <c r="L844" s="686"/>
      <c r="N844" s="686"/>
      <c r="P844" s="686"/>
      <c r="Q844" s="686"/>
      <c r="R844" s="686"/>
      <c r="S844" s="686"/>
      <c r="T844" s="686"/>
      <c r="U844" s="686"/>
      <c r="V844" s="686"/>
      <c r="W844" s="686"/>
      <c r="X844" s="691"/>
      <c r="Y844" s="691"/>
      <c r="Z844" s="703">
        <f t="shared" si="110"/>
        <v>22</v>
      </c>
      <c r="AA844" s="686"/>
      <c r="AB844" s="686"/>
      <c r="AC844" s="686"/>
      <c r="AD844" s="686"/>
      <c r="AE844" s="713"/>
      <c r="AF844" s="691"/>
      <c r="AG844" s="691"/>
      <c r="AH844" s="709"/>
      <c r="AI844" s="709"/>
      <c r="AJ844" s="709"/>
      <c r="AK844" s="678"/>
      <c r="AL844" s="678"/>
      <c r="AM844" s="686"/>
      <c r="AN844" s="697"/>
      <c r="AO844" s="697"/>
      <c r="AP844" s="693"/>
      <c r="AQ844" s="681"/>
      <c r="AR844" s="681"/>
      <c r="AS844" s="681"/>
      <c r="AT844" s="682"/>
    </row>
    <row r="845">
      <c r="A845" s="727"/>
      <c r="B845" s="728">
        <v>3.8601649E7</v>
      </c>
      <c r="C845" s="668"/>
      <c r="D845" s="685" t="s">
        <v>5915</v>
      </c>
      <c r="E845" s="700" t="s">
        <v>5916</v>
      </c>
      <c r="F845" s="688">
        <v>34620.0</v>
      </c>
      <c r="G845" s="729" t="s">
        <v>391</v>
      </c>
      <c r="H845" s="730" t="s">
        <v>5917</v>
      </c>
      <c r="I845" s="730">
        <v>1.163031436E9</v>
      </c>
      <c r="J845" s="691"/>
      <c r="K845" s="730" t="s">
        <v>5918</v>
      </c>
      <c r="L845" s="686"/>
      <c r="N845" s="686"/>
      <c r="P845" s="686"/>
      <c r="Q845" s="730"/>
      <c r="R845" s="686"/>
      <c r="S845" s="686"/>
      <c r="T845" s="686"/>
      <c r="U845" s="686"/>
      <c r="V845" s="686"/>
      <c r="W845" s="686"/>
      <c r="X845" s="691"/>
      <c r="Y845" s="691"/>
      <c r="Z845" s="708">
        <f t="shared" si="110"/>
        <v>29</v>
      </c>
      <c r="AA845" s="686"/>
      <c r="AB845" s="686"/>
      <c r="AC845" s="686"/>
      <c r="AD845" s="686"/>
      <c r="AE845" s="713"/>
      <c r="AF845" s="691"/>
      <c r="AG845" s="691"/>
      <c r="AH845" s="709"/>
      <c r="AI845" s="709"/>
      <c r="AJ845" s="709"/>
      <c r="AK845" s="678"/>
      <c r="AL845" s="678"/>
      <c r="AM845" s="686"/>
      <c r="AN845" s="697"/>
      <c r="AO845" s="698">
        <v>44073.0</v>
      </c>
      <c r="AP845" s="691" t="s">
        <v>6947</v>
      </c>
      <c r="AQ845" s="681"/>
      <c r="AR845" s="681"/>
      <c r="AS845" s="681"/>
      <c r="AT845" s="682"/>
    </row>
    <row r="846">
      <c r="A846" s="710"/>
      <c r="B846" s="711">
        <v>3.8891349E7</v>
      </c>
      <c r="C846" s="668"/>
      <c r="D846" s="668" t="s">
        <v>5920</v>
      </c>
      <c r="E846" s="687" t="s">
        <v>5921</v>
      </c>
      <c r="F846" s="688">
        <v>34793.0</v>
      </c>
      <c r="G846" s="691" t="s">
        <v>2021</v>
      </c>
      <c r="H846" s="686" t="s">
        <v>5922</v>
      </c>
      <c r="I846" s="686">
        <v>1.553885758E9</v>
      </c>
      <c r="J846" s="691"/>
      <c r="K846" s="686" t="s">
        <v>5923</v>
      </c>
      <c r="L846" s="686"/>
      <c r="N846" s="686"/>
      <c r="P846" s="686"/>
      <c r="Q846" s="686"/>
      <c r="R846" s="686"/>
      <c r="S846" s="686"/>
      <c r="T846" s="686"/>
      <c r="U846" s="686"/>
      <c r="V846" s="686"/>
      <c r="W846" s="686"/>
      <c r="X846" s="691"/>
      <c r="Y846" s="691"/>
      <c r="Z846" s="703">
        <f t="shared" si="110"/>
        <v>28</v>
      </c>
      <c r="AA846" s="686"/>
      <c r="AB846" s="686"/>
      <c r="AC846" s="686"/>
      <c r="AD846" s="686"/>
      <c r="AE846" s="713"/>
      <c r="AF846" s="691"/>
      <c r="AG846" s="691"/>
      <c r="AH846" s="709"/>
      <c r="AI846" s="709"/>
      <c r="AJ846" s="709"/>
      <c r="AK846" s="678"/>
      <c r="AL846" s="678"/>
      <c r="AM846" s="686"/>
      <c r="AN846" s="697"/>
      <c r="AO846" s="697"/>
      <c r="AP846" s="691"/>
      <c r="AQ846" s="681"/>
      <c r="AR846" s="681"/>
      <c r="AS846" s="681"/>
      <c r="AT846" s="682"/>
    </row>
    <row r="847">
      <c r="A847" s="666"/>
      <c r="B847" s="699">
        <v>3.959481E7</v>
      </c>
      <c r="C847" s="668"/>
      <c r="D847" s="668" t="s">
        <v>5909</v>
      </c>
      <c r="E847" s="687" t="s">
        <v>5924</v>
      </c>
      <c r="F847" s="726">
        <v>35206.0</v>
      </c>
      <c r="G847" s="691" t="s">
        <v>391</v>
      </c>
      <c r="H847" s="686" t="s">
        <v>5925</v>
      </c>
      <c r="I847" s="686" t="s">
        <v>5926</v>
      </c>
      <c r="J847" s="691"/>
      <c r="K847" s="686" t="s">
        <v>5927</v>
      </c>
      <c r="L847" s="686"/>
      <c r="N847" s="686"/>
      <c r="P847" s="686"/>
      <c r="Q847" s="686"/>
      <c r="R847" s="686"/>
      <c r="S847" s="686"/>
      <c r="T847" s="686"/>
      <c r="U847" s="686"/>
      <c r="V847" s="686"/>
      <c r="W847" s="686"/>
      <c r="X847" s="691"/>
      <c r="Y847" s="691"/>
      <c r="Z847" s="703">
        <f t="shared" si="110"/>
        <v>27</v>
      </c>
      <c r="AA847" s="686"/>
      <c r="AB847" s="686"/>
      <c r="AC847" s="686"/>
      <c r="AD847" s="686"/>
      <c r="AE847" s="713"/>
      <c r="AF847" s="691"/>
      <c r="AG847" s="691"/>
      <c r="AH847" s="709"/>
      <c r="AI847" s="709"/>
      <c r="AJ847" s="709"/>
      <c r="AK847" s="678"/>
      <c r="AL847" s="678"/>
      <c r="AM847" s="686"/>
      <c r="AN847" s="697"/>
      <c r="AO847" s="697"/>
      <c r="AP847" s="691"/>
      <c r="AQ847" s="681"/>
      <c r="AR847" s="681"/>
      <c r="AS847" s="681"/>
      <c r="AT847" s="682"/>
    </row>
    <row r="848">
      <c r="A848" s="683"/>
      <c r="B848" s="684">
        <v>4.2011932E7</v>
      </c>
      <c r="C848" s="668"/>
      <c r="D848" s="685" t="s">
        <v>5928</v>
      </c>
      <c r="E848" s="700" t="s">
        <v>5929</v>
      </c>
      <c r="F848" s="688">
        <v>36333.0</v>
      </c>
      <c r="G848" s="689" t="s">
        <v>391</v>
      </c>
      <c r="H848" s="690" t="s">
        <v>5930</v>
      </c>
      <c r="I848" s="690">
        <v>1.562484004E9</v>
      </c>
      <c r="J848" s="691"/>
      <c r="K848" s="690" t="s">
        <v>5931</v>
      </c>
      <c r="L848" s="686"/>
      <c r="N848" s="686"/>
      <c r="P848" s="686"/>
      <c r="Q848" s="690"/>
      <c r="R848" s="686"/>
      <c r="S848" s="686"/>
      <c r="T848" s="686"/>
      <c r="U848" s="686"/>
      <c r="V848" s="686"/>
      <c r="W848" s="686"/>
      <c r="X848" s="691"/>
      <c r="Y848" s="691"/>
      <c r="Z848" s="694">
        <f t="shared" si="110"/>
        <v>24</v>
      </c>
      <c r="AA848" s="686"/>
      <c r="AB848" s="686"/>
      <c r="AC848" s="686"/>
      <c r="AD848" s="686"/>
      <c r="AE848" s="713"/>
      <c r="AF848" s="691"/>
      <c r="AG848" s="691"/>
      <c r="AH848" s="709"/>
      <c r="AI848" s="709"/>
      <c r="AJ848" s="709"/>
      <c r="AK848" s="678"/>
      <c r="AL848" s="678"/>
      <c r="AM848" s="686"/>
      <c r="AN848" s="697"/>
      <c r="AO848" s="697"/>
      <c r="AP848" s="691"/>
      <c r="AQ848" s="681"/>
      <c r="AR848" s="681"/>
      <c r="AS848" s="681"/>
      <c r="AT848" s="682"/>
    </row>
    <row r="849">
      <c r="A849" s="683"/>
      <c r="B849" s="684">
        <v>4.1780772E7</v>
      </c>
      <c r="C849" s="668"/>
      <c r="D849" s="668" t="s">
        <v>5932</v>
      </c>
      <c r="E849" s="687" t="s">
        <v>5933</v>
      </c>
      <c r="F849" s="688">
        <v>36196.0</v>
      </c>
      <c r="G849" s="689" t="s">
        <v>391</v>
      </c>
      <c r="H849" s="690" t="s">
        <v>5934</v>
      </c>
      <c r="I849" s="690">
        <v>1.164450961E9</v>
      </c>
      <c r="J849" s="691"/>
      <c r="K849" s="690" t="s">
        <v>5935</v>
      </c>
      <c r="L849" s="686"/>
      <c r="N849" s="686"/>
      <c r="P849" s="686"/>
      <c r="Q849" s="690"/>
      <c r="R849" s="686"/>
      <c r="S849" s="686"/>
      <c r="T849" s="686"/>
      <c r="U849" s="686"/>
      <c r="V849" s="686"/>
      <c r="W849" s="686"/>
      <c r="X849" s="691"/>
      <c r="Y849" s="691"/>
      <c r="Z849" s="694">
        <f t="shared" si="110"/>
        <v>24</v>
      </c>
      <c r="AA849" s="686"/>
      <c r="AB849" s="686"/>
      <c r="AC849" s="686"/>
      <c r="AD849" s="686"/>
      <c r="AE849" s="713"/>
      <c r="AF849" s="691"/>
      <c r="AG849" s="691"/>
      <c r="AH849" s="709"/>
      <c r="AI849" s="709"/>
      <c r="AJ849" s="709"/>
      <c r="AK849" s="678"/>
      <c r="AL849" s="678"/>
      <c r="AM849" s="686"/>
      <c r="AN849" s="697"/>
      <c r="AO849" s="697"/>
      <c r="AP849" s="691"/>
      <c r="AQ849" s="681"/>
      <c r="AR849" s="681"/>
      <c r="AS849" s="681"/>
      <c r="AT849" s="682"/>
    </row>
    <row r="850">
      <c r="A850" s="666"/>
      <c r="B850" s="699">
        <v>4.1207036E7</v>
      </c>
      <c r="C850" s="668"/>
      <c r="D850" s="668" t="s">
        <v>5936</v>
      </c>
      <c r="E850" s="687" t="s">
        <v>5937</v>
      </c>
      <c r="F850" s="688">
        <v>35937.0</v>
      </c>
      <c r="G850" s="691"/>
      <c r="H850" s="686"/>
      <c r="I850" s="686">
        <v>2.216128988E9</v>
      </c>
      <c r="J850" s="691"/>
      <c r="K850" s="686" t="s">
        <v>2272</v>
      </c>
      <c r="L850" s="686"/>
      <c r="N850" s="686"/>
      <c r="P850" s="686"/>
      <c r="Q850" s="686"/>
      <c r="R850" s="686"/>
      <c r="S850" s="686"/>
      <c r="T850" s="686"/>
      <c r="U850" s="686"/>
      <c r="V850" s="686"/>
      <c r="W850" s="686"/>
      <c r="X850" s="691"/>
      <c r="Y850" s="691"/>
      <c r="Z850" s="703">
        <f t="shared" si="110"/>
        <v>25</v>
      </c>
      <c r="AA850" s="686"/>
      <c r="AB850" s="692"/>
      <c r="AC850" s="686"/>
      <c r="AD850" s="686"/>
      <c r="AE850" s="713"/>
      <c r="AF850" s="691"/>
      <c r="AG850" s="691"/>
      <c r="AH850" s="709"/>
      <c r="AI850" s="709"/>
      <c r="AJ850" s="709"/>
      <c r="AK850" s="678"/>
      <c r="AL850" s="678"/>
      <c r="AM850" s="686"/>
      <c r="AN850" s="697"/>
      <c r="AO850" s="697"/>
      <c r="AP850" s="693"/>
      <c r="AQ850" s="681"/>
      <c r="AR850" s="681"/>
      <c r="AS850" s="681"/>
      <c r="AT850" s="682"/>
    </row>
    <row r="851">
      <c r="A851" s="683"/>
      <c r="B851" s="684">
        <v>4.2354401E7</v>
      </c>
      <c r="C851" s="668"/>
      <c r="D851" s="685" t="s">
        <v>5938</v>
      </c>
      <c r="E851" s="687" t="s">
        <v>5939</v>
      </c>
      <c r="F851" s="688">
        <v>36513.0</v>
      </c>
      <c r="G851" s="689" t="s">
        <v>391</v>
      </c>
      <c r="H851" s="690" t="s">
        <v>5940</v>
      </c>
      <c r="I851" s="690">
        <v>1.12699189E9</v>
      </c>
      <c r="J851" s="691"/>
      <c r="K851" s="690" t="s">
        <v>5941</v>
      </c>
      <c r="L851" s="686"/>
      <c r="N851" s="686"/>
      <c r="P851" s="686"/>
      <c r="Q851" s="690"/>
      <c r="R851" s="686"/>
      <c r="S851" s="686"/>
      <c r="T851" s="686"/>
      <c r="U851" s="686"/>
      <c r="V851" s="686"/>
      <c r="W851" s="686"/>
      <c r="X851" s="691"/>
      <c r="Y851" s="691"/>
      <c r="Z851" s="694">
        <f t="shared" si="110"/>
        <v>23</v>
      </c>
      <c r="AA851" s="686"/>
      <c r="AB851" s="686"/>
      <c r="AC851" s="686"/>
      <c r="AD851" s="686"/>
      <c r="AE851" s="713"/>
      <c r="AF851" s="691"/>
      <c r="AG851" s="691"/>
      <c r="AH851" s="709"/>
      <c r="AI851" s="709"/>
      <c r="AJ851" s="709"/>
      <c r="AK851" s="678"/>
      <c r="AL851" s="678"/>
      <c r="AM851" s="692"/>
      <c r="AN851" s="697"/>
      <c r="AO851" s="697"/>
      <c r="AP851" s="693" t="s">
        <v>6945</v>
      </c>
      <c r="AQ851" s="681"/>
      <c r="AR851" s="681"/>
      <c r="AS851" s="681"/>
      <c r="AT851" s="682"/>
    </row>
    <row r="852">
      <c r="A852" s="683"/>
      <c r="B852" s="684">
        <v>4.2681878E7</v>
      </c>
      <c r="C852" s="685"/>
      <c r="D852" s="685" t="s">
        <v>5942</v>
      </c>
      <c r="E852" s="687" t="s">
        <v>5943</v>
      </c>
      <c r="F852" s="688">
        <v>36640.0</v>
      </c>
      <c r="G852" s="689" t="s">
        <v>391</v>
      </c>
      <c r="H852" s="690" t="s">
        <v>5944</v>
      </c>
      <c r="I852" s="690">
        <v>1.136624914E9</v>
      </c>
      <c r="J852" s="691"/>
      <c r="K852" s="690" t="s">
        <v>5945</v>
      </c>
      <c r="L852" s="686"/>
      <c r="N852" s="686"/>
      <c r="P852" s="686"/>
      <c r="Q852" s="690"/>
      <c r="R852" s="686"/>
      <c r="S852" s="686"/>
      <c r="T852" s="686"/>
      <c r="U852" s="686"/>
      <c r="V852" s="686"/>
      <c r="W852" s="686"/>
      <c r="X852" s="691"/>
      <c r="Y852" s="691"/>
      <c r="Z852" s="694">
        <f t="shared" si="110"/>
        <v>23</v>
      </c>
      <c r="AA852" s="686"/>
      <c r="AB852" s="686"/>
      <c r="AC852" s="686"/>
      <c r="AD852" s="686"/>
      <c r="AE852" s="713"/>
      <c r="AF852" s="691"/>
      <c r="AG852" s="691"/>
      <c r="AH852" s="709"/>
      <c r="AI852" s="709"/>
      <c r="AJ852" s="709"/>
      <c r="AK852" s="678"/>
      <c r="AL852" s="678"/>
      <c r="AM852" s="686"/>
      <c r="AN852" s="697"/>
      <c r="AO852" s="697"/>
      <c r="AP852" s="691" t="s">
        <v>6945</v>
      </c>
      <c r="AQ852" s="681"/>
      <c r="AR852" s="681"/>
      <c r="AS852" s="681"/>
      <c r="AT852" s="682"/>
    </row>
    <row r="853">
      <c r="A853" s="666"/>
      <c r="B853" s="699" t="s">
        <v>459</v>
      </c>
      <c r="C853" s="685"/>
      <c r="D853" s="668" t="s">
        <v>5946</v>
      </c>
      <c r="E853" s="687" t="s">
        <v>5947</v>
      </c>
      <c r="F853" s="688">
        <v>34926.0</v>
      </c>
      <c r="G853" s="719" t="s">
        <v>5948</v>
      </c>
      <c r="H853" s="686" t="s">
        <v>5949</v>
      </c>
      <c r="I853" s="686">
        <v>1.13773525799E11</v>
      </c>
      <c r="J853" s="691"/>
      <c r="K853" s="686" t="s">
        <v>5950</v>
      </c>
      <c r="L853" s="686"/>
      <c r="N853" s="686"/>
      <c r="P853" s="686"/>
      <c r="Q853" s="686"/>
      <c r="R853" s="686"/>
      <c r="S853" s="686"/>
      <c r="T853" s="686"/>
      <c r="U853" s="686"/>
      <c r="V853" s="686"/>
      <c r="W853" s="686"/>
      <c r="X853" s="691"/>
      <c r="Y853" s="691"/>
      <c r="Z853" s="717">
        <f t="shared" si="110"/>
        <v>28</v>
      </c>
      <c r="AA853" s="686"/>
      <c r="AB853" s="686"/>
      <c r="AC853" s="686"/>
      <c r="AD853" s="686"/>
      <c r="AE853" s="713"/>
      <c r="AF853" s="691"/>
      <c r="AG853" s="691"/>
      <c r="AH853" s="709"/>
      <c r="AI853" s="709"/>
      <c r="AJ853" s="709"/>
      <c r="AK853" s="678"/>
      <c r="AL853" s="678"/>
      <c r="AM853" s="686"/>
      <c r="AN853" s="697"/>
      <c r="AO853" s="697"/>
      <c r="AP853" s="691"/>
      <c r="AQ853" s="681"/>
      <c r="AR853" s="681"/>
      <c r="AS853" s="681"/>
      <c r="AT853" s="682"/>
    </row>
    <row r="854">
      <c r="A854" s="666"/>
      <c r="B854" s="699"/>
      <c r="C854" s="668"/>
      <c r="D854" s="668" t="s">
        <v>5951</v>
      </c>
      <c r="E854" s="687" t="s">
        <v>5952</v>
      </c>
      <c r="F854" s="688"/>
      <c r="G854" s="719" t="s">
        <v>5953</v>
      </c>
      <c r="H854" s="686" t="s">
        <v>5954</v>
      </c>
      <c r="I854" s="686" t="s">
        <v>5955</v>
      </c>
      <c r="J854" s="691"/>
      <c r="K854" s="686" t="s">
        <v>5956</v>
      </c>
      <c r="L854" s="686"/>
      <c r="N854" s="686"/>
      <c r="P854" s="686"/>
      <c r="Q854" s="686"/>
      <c r="R854" s="686"/>
      <c r="S854" s="686"/>
      <c r="T854" s="686"/>
      <c r="U854" s="686"/>
      <c r="V854" s="686"/>
      <c r="W854" s="686"/>
      <c r="X854" s="691"/>
      <c r="Y854" s="691"/>
      <c r="Z854" s="703"/>
      <c r="AA854" s="686"/>
      <c r="AB854" s="686"/>
      <c r="AC854" s="686"/>
      <c r="AD854" s="686"/>
      <c r="AE854" s="713"/>
      <c r="AF854" s="691"/>
      <c r="AG854" s="691"/>
      <c r="AH854" s="709"/>
      <c r="AI854" s="709"/>
      <c r="AJ854" s="709"/>
      <c r="AK854" s="678"/>
      <c r="AL854" s="678"/>
      <c r="AM854" s="686"/>
      <c r="AN854" s="697"/>
      <c r="AO854" s="697"/>
      <c r="AP854" s="691"/>
      <c r="AQ854" s="681"/>
      <c r="AR854" s="681"/>
      <c r="AS854" s="681"/>
      <c r="AT854" s="682"/>
    </row>
    <row r="855">
      <c r="A855" s="666"/>
      <c r="B855" s="699"/>
      <c r="C855" s="668"/>
      <c r="D855" s="668" t="s">
        <v>5957</v>
      </c>
      <c r="E855" s="731" t="s">
        <v>5958</v>
      </c>
      <c r="F855" s="688"/>
      <c r="G855" s="691"/>
      <c r="H855" s="686"/>
      <c r="I855" s="686">
        <v>1.137618958E9</v>
      </c>
      <c r="J855" s="691"/>
      <c r="K855" s="686" t="s">
        <v>5959</v>
      </c>
      <c r="L855" s="686"/>
      <c r="N855" s="686"/>
      <c r="P855" s="686"/>
      <c r="Q855" s="686"/>
      <c r="R855" s="686"/>
      <c r="S855" s="686"/>
      <c r="T855" s="686"/>
      <c r="U855" s="686"/>
      <c r="V855" s="686"/>
      <c r="W855" s="686"/>
      <c r="X855" s="691"/>
      <c r="Y855" s="691"/>
      <c r="Z855" s="703">
        <v>24.0</v>
      </c>
      <c r="AA855" s="686"/>
      <c r="AB855" s="686"/>
      <c r="AC855" s="686"/>
      <c r="AD855" s="686"/>
      <c r="AE855" s="713"/>
      <c r="AF855" s="691"/>
      <c r="AG855" s="691"/>
      <c r="AH855" s="709"/>
      <c r="AI855" s="709"/>
      <c r="AJ855" s="709"/>
      <c r="AK855" s="678"/>
      <c r="AL855" s="678"/>
      <c r="AM855" s="686"/>
      <c r="AN855" s="697"/>
      <c r="AO855" s="697"/>
      <c r="AP855" s="691"/>
      <c r="AQ855" s="681"/>
      <c r="AR855" s="681"/>
      <c r="AS855" s="681"/>
      <c r="AT855" s="682"/>
    </row>
    <row r="856">
      <c r="A856" s="683"/>
      <c r="B856" s="684">
        <v>3.8292772E7</v>
      </c>
      <c r="C856" s="668"/>
      <c r="D856" s="668" t="s">
        <v>5960</v>
      </c>
      <c r="E856" s="687" t="s">
        <v>5961</v>
      </c>
      <c r="F856" s="721">
        <v>34694.0</v>
      </c>
      <c r="G856" s="689" t="s">
        <v>391</v>
      </c>
      <c r="H856" s="690" t="s">
        <v>5962</v>
      </c>
      <c r="I856" s="690" t="s">
        <v>5963</v>
      </c>
      <c r="J856" s="691"/>
      <c r="K856" s="690" t="s">
        <v>5964</v>
      </c>
      <c r="L856" s="686"/>
      <c r="N856" s="686"/>
      <c r="P856" s="686"/>
      <c r="Q856" s="690"/>
      <c r="R856" s="686"/>
      <c r="S856" s="686"/>
      <c r="T856" s="686"/>
      <c r="U856" s="686"/>
      <c r="V856" s="686"/>
      <c r="W856" s="686"/>
      <c r="X856" s="691"/>
      <c r="Y856" s="691"/>
      <c r="Z856" s="694">
        <f t="shared" ref="Z856:Z857" si="111">DATEDIF(F856,TODAY(),"Y")</f>
        <v>28</v>
      </c>
      <c r="AA856" s="686"/>
      <c r="AB856" s="686"/>
      <c r="AC856" s="686"/>
      <c r="AD856" s="686"/>
      <c r="AE856" s="713"/>
      <c r="AF856" s="691"/>
      <c r="AG856" s="691"/>
      <c r="AH856" s="709"/>
      <c r="AI856" s="709"/>
      <c r="AJ856" s="709"/>
      <c r="AK856" s="678"/>
      <c r="AL856" s="678"/>
      <c r="AM856" s="686"/>
      <c r="AN856" s="697"/>
      <c r="AO856" s="697"/>
      <c r="AP856" s="691"/>
      <c r="AQ856" s="681"/>
      <c r="AR856" s="681"/>
      <c r="AS856" s="681"/>
      <c r="AT856" s="682"/>
    </row>
    <row r="857">
      <c r="A857" s="666"/>
      <c r="B857" s="699">
        <v>5.72350156E8</v>
      </c>
      <c r="C857" s="668"/>
      <c r="D857" s="668" t="s">
        <v>5966</v>
      </c>
      <c r="E857" s="731" t="s">
        <v>5967</v>
      </c>
      <c r="F857" s="688">
        <v>35394.0</v>
      </c>
      <c r="G857" s="691"/>
      <c r="H857" s="686" t="s">
        <v>5968</v>
      </c>
      <c r="I857" s="686">
        <v>8.177158739E9</v>
      </c>
      <c r="J857" s="691"/>
      <c r="K857" s="686" t="s">
        <v>5969</v>
      </c>
      <c r="L857" s="686"/>
      <c r="N857" s="686"/>
      <c r="P857" s="686"/>
      <c r="Q857" s="686"/>
      <c r="R857" s="686"/>
      <c r="S857" s="686"/>
      <c r="T857" s="686"/>
      <c r="U857" s="686"/>
      <c r="V857" s="686"/>
      <c r="W857" s="686"/>
      <c r="X857" s="691"/>
      <c r="Y857" s="691"/>
      <c r="Z857" s="703">
        <f t="shared" si="111"/>
        <v>26</v>
      </c>
      <c r="AA857" s="686"/>
      <c r="AB857" s="686"/>
      <c r="AC857" s="686"/>
      <c r="AD857" s="686"/>
      <c r="AE857" s="713"/>
      <c r="AF857" s="691"/>
      <c r="AG857" s="691"/>
      <c r="AH857" s="709"/>
      <c r="AI857" s="709"/>
      <c r="AJ857" s="709"/>
      <c r="AK857" s="678"/>
      <c r="AL857" s="678"/>
      <c r="AM857" s="686"/>
      <c r="AN857" s="697"/>
      <c r="AO857" s="697"/>
      <c r="AP857" s="693"/>
      <c r="AQ857" s="681"/>
      <c r="AR857" s="681"/>
      <c r="AS857" s="681"/>
      <c r="AT857" s="682"/>
    </row>
    <row r="858">
      <c r="A858" s="683"/>
      <c r="B858" s="684">
        <v>3.4541253E7</v>
      </c>
      <c r="C858" s="725"/>
      <c r="D858" s="685" t="s">
        <v>5970</v>
      </c>
      <c r="E858" s="700" t="s">
        <v>5971</v>
      </c>
      <c r="F858" s="721">
        <v>32736.0</v>
      </c>
      <c r="G858" s="689" t="s">
        <v>391</v>
      </c>
      <c r="H858" s="690" t="s">
        <v>5972</v>
      </c>
      <c r="I858" s="690">
        <v>1.131954341E9</v>
      </c>
      <c r="J858" s="691"/>
      <c r="K858" s="690" t="s">
        <v>5973</v>
      </c>
      <c r="L858" s="686"/>
      <c r="N858" s="686"/>
      <c r="P858" s="686"/>
      <c r="Q858" s="690"/>
      <c r="R858" s="686"/>
      <c r="S858" s="686"/>
      <c r="T858" s="686"/>
      <c r="U858" s="686"/>
      <c r="V858" s="686"/>
      <c r="W858" s="686"/>
      <c r="X858" s="691"/>
      <c r="Y858" s="691"/>
      <c r="Z858" s="694">
        <f>2020-1989</f>
        <v>31</v>
      </c>
      <c r="AA858" s="686"/>
      <c r="AB858" s="686"/>
      <c r="AC858" s="686"/>
      <c r="AD858" s="686"/>
      <c r="AE858" s="713"/>
      <c r="AF858" s="691"/>
      <c r="AG858" s="691"/>
      <c r="AH858" s="709"/>
      <c r="AI858" s="709"/>
      <c r="AJ858" s="709"/>
      <c r="AK858" s="678"/>
      <c r="AL858" s="678"/>
      <c r="AM858" s="686"/>
      <c r="AN858" s="697"/>
      <c r="AO858" s="698">
        <v>44092.0</v>
      </c>
      <c r="AP858" s="691" t="s">
        <v>1590</v>
      </c>
      <c r="AQ858" s="681"/>
      <c r="AR858" s="681"/>
      <c r="AS858" s="681"/>
      <c r="AT858" s="682"/>
    </row>
    <row r="859">
      <c r="A859" s="683"/>
      <c r="B859" s="684">
        <v>4.3567549E7</v>
      </c>
      <c r="C859" s="668"/>
      <c r="D859" s="685" t="s">
        <v>5975</v>
      </c>
      <c r="E859" s="700" t="s">
        <v>5976</v>
      </c>
      <c r="F859" s="688">
        <v>35556.0</v>
      </c>
      <c r="G859" s="689" t="s">
        <v>391</v>
      </c>
      <c r="H859" s="690" t="s">
        <v>5977</v>
      </c>
      <c r="I859" s="690">
        <v>1.531150431E9</v>
      </c>
      <c r="J859" s="691"/>
      <c r="K859" s="690" t="s">
        <v>5978</v>
      </c>
      <c r="L859" s="686"/>
      <c r="N859" s="686"/>
      <c r="P859" s="686"/>
      <c r="Q859" s="690"/>
      <c r="R859" s="686"/>
      <c r="S859" s="686"/>
      <c r="T859" s="686"/>
      <c r="U859" s="686"/>
      <c r="V859" s="686"/>
      <c r="W859" s="686"/>
      <c r="X859" s="691"/>
      <c r="Y859" s="691"/>
      <c r="Z859" s="694">
        <f t="shared" ref="Z859:Z863" si="112">DATEDIF(F859,TODAY(),"Y")</f>
        <v>26</v>
      </c>
      <c r="AA859" s="686"/>
      <c r="AB859" s="686"/>
      <c r="AC859" s="686"/>
      <c r="AD859" s="686"/>
      <c r="AE859" s="713"/>
      <c r="AF859" s="691"/>
      <c r="AG859" s="691"/>
      <c r="AH859" s="709"/>
      <c r="AI859" s="709"/>
      <c r="AJ859" s="709"/>
      <c r="AK859" s="678"/>
      <c r="AL859" s="678"/>
      <c r="AM859" s="686"/>
      <c r="AN859" s="697"/>
      <c r="AO859" s="697"/>
      <c r="AP859" s="691"/>
      <c r="AQ859" s="681"/>
      <c r="AR859" s="681"/>
      <c r="AS859" s="681"/>
      <c r="AT859" s="682"/>
    </row>
    <row r="860">
      <c r="A860" s="683"/>
      <c r="B860" s="684">
        <v>4.3447958E7</v>
      </c>
      <c r="C860" s="668"/>
      <c r="D860" s="685" t="s">
        <v>5979</v>
      </c>
      <c r="E860" s="700" t="s">
        <v>5980</v>
      </c>
      <c r="F860" s="688">
        <v>36998.0</v>
      </c>
      <c r="G860" s="689" t="s">
        <v>391</v>
      </c>
      <c r="H860" s="690" t="s">
        <v>5981</v>
      </c>
      <c r="I860" s="690">
        <v>1.155840351E9</v>
      </c>
      <c r="J860" s="691"/>
      <c r="K860" s="690" t="s">
        <v>5982</v>
      </c>
      <c r="L860" s="686"/>
      <c r="N860" s="686"/>
      <c r="P860" s="686"/>
      <c r="Q860" s="690"/>
      <c r="R860" s="686"/>
      <c r="S860" s="686"/>
      <c r="T860" s="686"/>
      <c r="U860" s="686"/>
      <c r="V860" s="686"/>
      <c r="W860" s="686"/>
      <c r="X860" s="691"/>
      <c r="Y860" s="691"/>
      <c r="Z860" s="694">
        <f t="shared" si="112"/>
        <v>22</v>
      </c>
      <c r="AA860" s="686"/>
      <c r="AB860" s="686"/>
      <c r="AC860" s="686"/>
      <c r="AD860" s="686"/>
      <c r="AE860" s="713"/>
      <c r="AF860" s="691"/>
      <c r="AG860" s="691"/>
      <c r="AH860" s="709"/>
      <c r="AI860" s="709"/>
      <c r="AJ860" s="709"/>
      <c r="AK860" s="678"/>
      <c r="AL860" s="678"/>
      <c r="AM860" s="686"/>
      <c r="AN860" s="697"/>
      <c r="AO860" s="697"/>
      <c r="AP860" s="691" t="s">
        <v>6946</v>
      </c>
      <c r="AQ860" s="681"/>
      <c r="AR860" s="681"/>
      <c r="AS860" s="681"/>
      <c r="AT860" s="682"/>
    </row>
    <row r="861">
      <c r="A861" s="666"/>
      <c r="B861" s="699">
        <v>9.554916E7</v>
      </c>
      <c r="C861" s="668"/>
      <c r="D861" s="668" t="s">
        <v>5984</v>
      </c>
      <c r="E861" s="687" t="s">
        <v>5985</v>
      </c>
      <c r="F861" s="688">
        <v>34984.0</v>
      </c>
      <c r="G861" s="691"/>
      <c r="H861" s="686" t="s">
        <v>5986</v>
      </c>
      <c r="I861" s="686">
        <v>1.164032004E9</v>
      </c>
      <c r="J861" s="691"/>
      <c r="K861" s="686" t="s">
        <v>5987</v>
      </c>
      <c r="L861" s="686"/>
      <c r="N861" s="686"/>
      <c r="P861" s="686"/>
      <c r="Q861" s="686"/>
      <c r="R861" s="686"/>
      <c r="S861" s="686"/>
      <c r="T861" s="686"/>
      <c r="U861" s="686"/>
      <c r="V861" s="686"/>
      <c r="W861" s="686"/>
      <c r="X861" s="691"/>
      <c r="Y861" s="691"/>
      <c r="Z861" s="703">
        <f t="shared" si="112"/>
        <v>28</v>
      </c>
      <c r="AA861" s="686"/>
      <c r="AB861" s="686"/>
      <c r="AC861" s="686"/>
      <c r="AD861" s="686"/>
      <c r="AE861" s="713"/>
      <c r="AF861" s="691"/>
      <c r="AG861" s="691"/>
      <c r="AH861" s="709"/>
      <c r="AI861" s="709"/>
      <c r="AJ861" s="709"/>
      <c r="AK861" s="678"/>
      <c r="AL861" s="678"/>
      <c r="AM861" s="686"/>
      <c r="AN861" s="697"/>
      <c r="AO861" s="697"/>
      <c r="AP861" s="691"/>
      <c r="AQ861" s="681"/>
      <c r="AR861" s="681"/>
      <c r="AS861" s="681"/>
      <c r="AT861" s="682"/>
    </row>
    <row r="862">
      <c r="A862" s="666"/>
      <c r="B862" s="699">
        <v>4.1127929E7</v>
      </c>
      <c r="C862" s="668"/>
      <c r="D862" s="668" t="s">
        <v>5988</v>
      </c>
      <c r="E862" s="687" t="s">
        <v>5989</v>
      </c>
      <c r="F862" s="688">
        <v>35884.0</v>
      </c>
      <c r="G862" s="691"/>
      <c r="H862" s="686" t="s">
        <v>5990</v>
      </c>
      <c r="I862" s="686">
        <v>1.159978738E9</v>
      </c>
      <c r="J862" s="691"/>
      <c r="K862" s="686" t="s">
        <v>5991</v>
      </c>
      <c r="L862" s="686"/>
      <c r="N862" s="686"/>
      <c r="P862" s="686"/>
      <c r="Q862" s="686"/>
      <c r="R862" s="686"/>
      <c r="S862" s="686"/>
      <c r="T862" s="686"/>
      <c r="U862" s="686"/>
      <c r="V862" s="686"/>
      <c r="W862" s="686"/>
      <c r="X862" s="691"/>
      <c r="Y862" s="691"/>
      <c r="Z862" s="703">
        <f t="shared" si="112"/>
        <v>25</v>
      </c>
      <c r="AA862" s="686"/>
      <c r="AB862" s="686"/>
      <c r="AC862" s="686"/>
      <c r="AD862" s="686"/>
      <c r="AE862" s="713"/>
      <c r="AF862" s="691"/>
      <c r="AG862" s="691"/>
      <c r="AH862" s="709"/>
      <c r="AI862" s="709"/>
      <c r="AJ862" s="709"/>
      <c r="AK862" s="678"/>
      <c r="AL862" s="678"/>
      <c r="AM862" s="686"/>
      <c r="AN862" s="697"/>
      <c r="AO862" s="697"/>
      <c r="AP862" s="691"/>
      <c r="AQ862" s="681"/>
      <c r="AR862" s="681"/>
      <c r="AS862" s="681"/>
      <c r="AT862" s="682"/>
    </row>
    <row r="863">
      <c r="A863" s="683"/>
      <c r="B863" s="684">
        <v>9.506484E7</v>
      </c>
      <c r="C863" s="685"/>
      <c r="D863" s="685" t="s">
        <v>5992</v>
      </c>
      <c r="E863" s="700" t="s">
        <v>5993</v>
      </c>
      <c r="F863" s="688">
        <v>36753.0</v>
      </c>
      <c r="G863" s="689" t="s">
        <v>3791</v>
      </c>
      <c r="H863" s="690" t="s">
        <v>5994</v>
      </c>
      <c r="I863" s="690" t="s">
        <v>5995</v>
      </c>
      <c r="J863" s="691"/>
      <c r="K863" s="690" t="s">
        <v>5996</v>
      </c>
      <c r="L863" s="686"/>
      <c r="N863" s="686"/>
      <c r="P863" s="686"/>
      <c r="Q863" s="690"/>
      <c r="R863" s="686"/>
      <c r="S863" s="686"/>
      <c r="T863" s="686"/>
      <c r="U863" s="686"/>
      <c r="V863" s="686"/>
      <c r="W863" s="686"/>
      <c r="X863" s="691"/>
      <c r="Y863" s="691"/>
      <c r="Z863" s="694">
        <f t="shared" si="112"/>
        <v>23</v>
      </c>
      <c r="AA863" s="686"/>
      <c r="AB863" s="686"/>
      <c r="AC863" s="686"/>
      <c r="AD863" s="686"/>
      <c r="AE863" s="713"/>
      <c r="AF863" s="691"/>
      <c r="AG863" s="691"/>
      <c r="AH863" s="709"/>
      <c r="AI863" s="709"/>
      <c r="AJ863" s="709"/>
      <c r="AK863" s="678"/>
      <c r="AL863" s="678"/>
      <c r="AM863" s="686"/>
      <c r="AN863" s="697"/>
      <c r="AO863" s="697"/>
      <c r="AP863" s="691" t="s">
        <v>6948</v>
      </c>
      <c r="AQ863" s="681"/>
      <c r="AR863" s="681"/>
      <c r="AS863" s="681"/>
      <c r="AT863" s="682"/>
    </row>
    <row r="864">
      <c r="A864" s="666"/>
      <c r="B864" s="699"/>
      <c r="C864" s="668"/>
      <c r="D864" s="668" t="s">
        <v>5998</v>
      </c>
      <c r="E864" s="687" t="s">
        <v>5999</v>
      </c>
      <c r="F864" s="688"/>
      <c r="G864" s="691"/>
      <c r="H864" s="686"/>
      <c r="I864" s="686">
        <v>2.392564472E9</v>
      </c>
      <c r="J864" s="691"/>
      <c r="K864" s="686" t="s">
        <v>5877</v>
      </c>
      <c r="L864" s="686"/>
      <c r="N864" s="686"/>
      <c r="P864" s="686"/>
      <c r="Q864" s="686"/>
      <c r="R864" s="686"/>
      <c r="S864" s="686"/>
      <c r="T864" s="686"/>
      <c r="U864" s="686"/>
      <c r="V864" s="686"/>
      <c r="W864" s="686"/>
      <c r="X864" s="691"/>
      <c r="Y864" s="691"/>
      <c r="Z864" s="703"/>
      <c r="AA864" s="686"/>
      <c r="AB864" s="686"/>
      <c r="AC864" s="686"/>
      <c r="AD864" s="686"/>
      <c r="AE864" s="713"/>
      <c r="AF864" s="691"/>
      <c r="AG864" s="691"/>
      <c r="AH864" s="709"/>
      <c r="AI864" s="709"/>
      <c r="AJ864" s="709"/>
      <c r="AK864" s="678"/>
      <c r="AL864" s="678"/>
      <c r="AM864" s="686"/>
      <c r="AN864" s="697"/>
      <c r="AO864" s="697"/>
      <c r="AP864" s="691"/>
      <c r="AQ864" s="681"/>
      <c r="AR864" s="681"/>
      <c r="AS864" s="681"/>
      <c r="AT864" s="682"/>
    </row>
    <row r="865">
      <c r="A865" s="683"/>
      <c r="B865" s="684">
        <v>4.1399102E7</v>
      </c>
      <c r="C865" s="668"/>
      <c r="D865" s="668" t="s">
        <v>6000</v>
      </c>
      <c r="E865" s="687" t="s">
        <v>6001</v>
      </c>
      <c r="F865" s="688">
        <v>36004.0</v>
      </c>
      <c r="G865" s="689" t="s">
        <v>391</v>
      </c>
      <c r="H865" s="690" t="s">
        <v>6002</v>
      </c>
      <c r="I865" s="690">
        <v>1.558331148E9</v>
      </c>
      <c r="J865" s="691"/>
      <c r="K865" s="690" t="s">
        <v>6003</v>
      </c>
      <c r="L865" s="686"/>
      <c r="N865" s="686"/>
      <c r="P865" s="686"/>
      <c r="Q865" s="690"/>
      <c r="R865" s="686"/>
      <c r="S865" s="686"/>
      <c r="T865" s="686"/>
      <c r="U865" s="686"/>
      <c r="V865" s="686"/>
      <c r="W865" s="686"/>
      <c r="X865" s="691"/>
      <c r="Y865" s="691"/>
      <c r="Z865" s="694">
        <f t="shared" ref="Z865:Z870" si="113">DATEDIF(F865,TODAY(),"Y")</f>
        <v>25</v>
      </c>
      <c r="AA865" s="686"/>
      <c r="AB865" s="686"/>
      <c r="AC865" s="686"/>
      <c r="AD865" s="686"/>
      <c r="AE865" s="713"/>
      <c r="AF865" s="691"/>
      <c r="AG865" s="691"/>
      <c r="AH865" s="709"/>
      <c r="AI865" s="709"/>
      <c r="AJ865" s="709"/>
      <c r="AK865" s="678"/>
      <c r="AL865" s="678"/>
      <c r="AM865" s="686"/>
      <c r="AN865" s="697"/>
      <c r="AO865" s="697"/>
      <c r="AP865" s="691"/>
      <c r="AQ865" s="681"/>
      <c r="AR865" s="681"/>
      <c r="AS865" s="681"/>
      <c r="AT865" s="682"/>
    </row>
    <row r="866">
      <c r="A866" s="666"/>
      <c r="B866" s="699">
        <v>8339741.0</v>
      </c>
      <c r="C866" s="685"/>
      <c r="D866" s="668" t="s">
        <v>6005</v>
      </c>
      <c r="E866" s="687" t="s">
        <v>6006</v>
      </c>
      <c r="F866" s="688">
        <v>36318.0</v>
      </c>
      <c r="G866" s="719" t="s">
        <v>6007</v>
      </c>
      <c r="H866" s="686" t="s">
        <v>6008</v>
      </c>
      <c r="I866" s="686">
        <v>9.115746748E10</v>
      </c>
      <c r="J866" s="691"/>
      <c r="K866" s="686" t="s">
        <v>6009</v>
      </c>
      <c r="L866" s="686"/>
      <c r="N866" s="686"/>
      <c r="P866" s="686"/>
      <c r="Q866" s="686"/>
      <c r="R866" s="686"/>
      <c r="S866" s="686"/>
      <c r="T866" s="686"/>
      <c r="U866" s="686"/>
      <c r="V866" s="686"/>
      <c r="W866" s="686"/>
      <c r="X866" s="691"/>
      <c r="Y866" s="691"/>
      <c r="Z866" s="703">
        <f t="shared" si="113"/>
        <v>24</v>
      </c>
      <c r="AA866" s="686"/>
      <c r="AB866" s="686"/>
      <c r="AC866" s="686"/>
      <c r="AD866" s="686"/>
      <c r="AE866" s="713"/>
      <c r="AF866" s="691"/>
      <c r="AG866" s="691"/>
      <c r="AH866" s="709"/>
      <c r="AI866" s="709"/>
      <c r="AJ866" s="709"/>
      <c r="AK866" s="678"/>
      <c r="AL866" s="678"/>
      <c r="AM866" s="686"/>
      <c r="AN866" s="697"/>
      <c r="AO866" s="697"/>
      <c r="AP866" s="691"/>
      <c r="AQ866" s="681"/>
      <c r="AR866" s="681"/>
      <c r="AS866" s="681"/>
      <c r="AT866" s="682"/>
    </row>
    <row r="867">
      <c r="A867" s="666"/>
      <c r="B867" s="699">
        <v>4.282306E7</v>
      </c>
      <c r="C867" s="685"/>
      <c r="D867" s="668" t="s">
        <v>6010</v>
      </c>
      <c r="E867" s="687" t="s">
        <v>6011</v>
      </c>
      <c r="F867" s="688">
        <v>36783.0</v>
      </c>
      <c r="G867" s="689" t="s">
        <v>391</v>
      </c>
      <c r="H867" s="686"/>
      <c r="I867" s="686">
        <v>1.534605634E9</v>
      </c>
      <c r="J867" s="691"/>
      <c r="K867" s="686" t="s">
        <v>5819</v>
      </c>
      <c r="L867" s="686"/>
      <c r="N867" s="686"/>
      <c r="P867" s="686"/>
      <c r="Q867" s="686"/>
      <c r="R867" s="686"/>
      <c r="S867" s="686"/>
      <c r="T867" s="686"/>
      <c r="U867" s="686"/>
      <c r="V867" s="686"/>
      <c r="W867" s="686"/>
      <c r="X867" s="691"/>
      <c r="Y867" s="691"/>
      <c r="Z867" s="703">
        <f t="shared" si="113"/>
        <v>23</v>
      </c>
      <c r="AA867" s="686"/>
      <c r="AB867" s="686"/>
      <c r="AC867" s="686"/>
      <c r="AD867" s="686"/>
      <c r="AE867" s="713"/>
      <c r="AF867" s="691"/>
      <c r="AG867" s="691"/>
      <c r="AH867" s="709"/>
      <c r="AI867" s="709"/>
      <c r="AJ867" s="709"/>
      <c r="AK867" s="678"/>
      <c r="AL867" s="678"/>
      <c r="AM867" s="686"/>
      <c r="AN867" s="697"/>
      <c r="AO867" s="697"/>
      <c r="AP867" s="691"/>
      <c r="AQ867" s="681"/>
      <c r="AR867" s="681"/>
      <c r="AS867" s="681"/>
      <c r="AT867" s="682"/>
    </row>
    <row r="868">
      <c r="A868" s="666"/>
      <c r="B868" s="699">
        <v>1.41189806E8</v>
      </c>
      <c r="C868" s="668"/>
      <c r="D868" s="668" t="s">
        <v>6012</v>
      </c>
      <c r="E868" s="687" t="s">
        <v>6013</v>
      </c>
      <c r="F868" s="726">
        <v>32692.0</v>
      </c>
      <c r="G868" s="691"/>
      <c r="H868" s="686"/>
      <c r="I868" s="686">
        <v>9.1156449846E10</v>
      </c>
      <c r="J868" s="691"/>
      <c r="K868" s="686" t="s">
        <v>6014</v>
      </c>
      <c r="L868" s="686"/>
      <c r="N868" s="686"/>
      <c r="P868" s="686"/>
      <c r="Q868" s="686"/>
      <c r="R868" s="686"/>
      <c r="S868" s="686"/>
      <c r="T868" s="686"/>
      <c r="U868" s="686"/>
      <c r="V868" s="686"/>
      <c r="W868" s="686"/>
      <c r="X868" s="691"/>
      <c r="Y868" s="691"/>
      <c r="Z868" s="703">
        <f t="shared" si="113"/>
        <v>34</v>
      </c>
      <c r="AA868" s="686"/>
      <c r="AB868" s="686"/>
      <c r="AC868" s="686"/>
      <c r="AD868" s="686"/>
      <c r="AE868" s="713"/>
      <c r="AF868" s="691"/>
      <c r="AG868" s="691"/>
      <c r="AH868" s="709"/>
      <c r="AI868" s="709"/>
      <c r="AJ868" s="709"/>
      <c r="AK868" s="678"/>
      <c r="AL868" s="678"/>
      <c r="AM868" s="686"/>
      <c r="AN868" s="697"/>
      <c r="AO868" s="697"/>
      <c r="AP868" s="691"/>
      <c r="AQ868" s="681"/>
      <c r="AR868" s="681"/>
      <c r="AS868" s="681"/>
      <c r="AT868" s="682"/>
    </row>
    <row r="869">
      <c r="A869" s="666"/>
      <c r="B869" s="699" t="s">
        <v>473</v>
      </c>
      <c r="C869" s="668"/>
      <c r="D869" s="668" t="s">
        <v>6015</v>
      </c>
      <c r="E869" s="687" t="s">
        <v>6016</v>
      </c>
      <c r="F869" s="726">
        <v>35870.0</v>
      </c>
      <c r="G869" s="719" t="s">
        <v>3864</v>
      </c>
      <c r="H869" s="686" t="s">
        <v>6017</v>
      </c>
      <c r="I869" s="686">
        <v>4.915779559685E12</v>
      </c>
      <c r="J869" s="691"/>
      <c r="K869" s="686" t="s">
        <v>6018</v>
      </c>
      <c r="L869" s="686"/>
      <c r="N869" s="686"/>
      <c r="P869" s="686"/>
      <c r="Q869" s="686"/>
      <c r="R869" s="686"/>
      <c r="S869" s="686"/>
      <c r="T869" s="686"/>
      <c r="U869" s="686"/>
      <c r="V869" s="686"/>
      <c r="W869" s="686"/>
      <c r="X869" s="691"/>
      <c r="Y869" s="691"/>
      <c r="Z869" s="703">
        <f t="shared" si="113"/>
        <v>25</v>
      </c>
      <c r="AA869" s="686"/>
      <c r="AB869" s="686"/>
      <c r="AC869" s="686"/>
      <c r="AD869" s="686"/>
      <c r="AE869" s="713"/>
      <c r="AF869" s="691"/>
      <c r="AG869" s="691"/>
      <c r="AH869" s="709"/>
      <c r="AI869" s="709"/>
      <c r="AJ869" s="709"/>
      <c r="AK869" s="678"/>
      <c r="AL869" s="678"/>
      <c r="AM869" s="686"/>
      <c r="AN869" s="697"/>
      <c r="AO869" s="697"/>
      <c r="AP869" s="691"/>
      <c r="AQ869" s="681"/>
      <c r="AR869" s="681"/>
      <c r="AS869" s="681"/>
      <c r="AT869" s="682"/>
    </row>
    <row r="870">
      <c r="A870" s="666"/>
      <c r="B870" s="699">
        <v>4.4398634E7</v>
      </c>
      <c r="C870" s="668"/>
      <c r="D870" s="668" t="s">
        <v>6019</v>
      </c>
      <c r="E870" s="687" t="s">
        <v>6020</v>
      </c>
      <c r="F870" s="688">
        <v>37166.0</v>
      </c>
      <c r="G870" s="689" t="s">
        <v>391</v>
      </c>
      <c r="H870" s="686" t="s">
        <v>6021</v>
      </c>
      <c r="I870" s="686">
        <v>1.171652421E9</v>
      </c>
      <c r="J870" s="691"/>
      <c r="K870" s="686" t="s">
        <v>5914</v>
      </c>
      <c r="L870" s="686"/>
      <c r="N870" s="686"/>
      <c r="P870" s="686"/>
      <c r="Q870" s="686"/>
      <c r="R870" s="686"/>
      <c r="S870" s="686"/>
      <c r="T870" s="686"/>
      <c r="U870" s="686"/>
      <c r="V870" s="686"/>
      <c r="W870" s="686"/>
      <c r="X870" s="691"/>
      <c r="Y870" s="691"/>
      <c r="Z870" s="703">
        <f t="shared" si="113"/>
        <v>22</v>
      </c>
      <c r="AA870" s="686"/>
      <c r="AB870" s="686"/>
      <c r="AC870" s="686"/>
      <c r="AD870" s="686"/>
      <c r="AE870" s="713"/>
      <c r="AF870" s="691"/>
      <c r="AG870" s="691"/>
      <c r="AH870" s="709"/>
      <c r="AI870" s="709"/>
      <c r="AJ870" s="709"/>
      <c r="AK870" s="678"/>
      <c r="AL870" s="678"/>
      <c r="AM870" s="686"/>
      <c r="AN870" s="697"/>
      <c r="AO870" s="697"/>
      <c r="AP870" s="691"/>
      <c r="AQ870" s="681"/>
      <c r="AR870" s="681"/>
      <c r="AS870" s="681"/>
      <c r="AT870" s="682"/>
    </row>
    <row r="871">
      <c r="A871" s="666"/>
      <c r="B871" s="699"/>
      <c r="C871" s="668"/>
      <c r="D871" s="714" t="s">
        <v>5797</v>
      </c>
      <c r="E871" s="687" t="s">
        <v>6022</v>
      </c>
      <c r="F871" s="688"/>
      <c r="G871" s="691"/>
      <c r="H871" s="686"/>
      <c r="I871" s="686">
        <v>1.13136112E9</v>
      </c>
      <c r="J871" s="691"/>
      <c r="K871" s="686"/>
      <c r="L871" s="686"/>
      <c r="N871" s="686"/>
      <c r="P871" s="686"/>
      <c r="Q871" s="686"/>
      <c r="R871" s="686"/>
      <c r="S871" s="686"/>
      <c r="T871" s="686"/>
      <c r="U871" s="686"/>
      <c r="V871" s="686"/>
      <c r="W871" s="686"/>
      <c r="X871" s="691"/>
      <c r="Y871" s="691"/>
      <c r="Z871" s="703"/>
      <c r="AA871" s="686"/>
      <c r="AB871" s="686"/>
      <c r="AC871" s="686"/>
      <c r="AD871" s="686"/>
      <c r="AE871" s="713"/>
      <c r="AF871" s="691"/>
      <c r="AG871" s="691"/>
      <c r="AH871" s="709"/>
      <c r="AI871" s="709"/>
      <c r="AJ871" s="709"/>
      <c r="AK871" s="678"/>
      <c r="AL871" s="678"/>
      <c r="AM871" s="686"/>
      <c r="AN871" s="697"/>
      <c r="AO871" s="697"/>
      <c r="AP871" s="691"/>
      <c r="AQ871" s="681"/>
      <c r="AR871" s="681"/>
      <c r="AS871" s="681"/>
      <c r="AT871" s="682"/>
    </row>
    <row r="872">
      <c r="A872" s="666"/>
      <c r="B872" s="699" t="s">
        <v>475</v>
      </c>
      <c r="C872" s="668"/>
      <c r="D872" s="668" t="s">
        <v>6023</v>
      </c>
      <c r="E872" s="687" t="s">
        <v>6024</v>
      </c>
      <c r="F872" s="688">
        <v>34853.0</v>
      </c>
      <c r="G872" s="719" t="s">
        <v>5711</v>
      </c>
      <c r="H872" s="686"/>
      <c r="I872" s="686">
        <v>1.123454502E9</v>
      </c>
      <c r="J872" s="691"/>
      <c r="K872" s="686" t="s">
        <v>6025</v>
      </c>
      <c r="L872" s="686"/>
      <c r="N872" s="686"/>
      <c r="P872" s="686"/>
      <c r="Q872" s="686"/>
      <c r="R872" s="686"/>
      <c r="S872" s="686"/>
      <c r="T872" s="686"/>
      <c r="U872" s="686"/>
      <c r="V872" s="686"/>
      <c r="W872" s="686"/>
      <c r="X872" s="691"/>
      <c r="Y872" s="691"/>
      <c r="Z872" s="703">
        <f t="shared" ref="Z872:Z873" si="114">DATEDIF(F872,TODAY(),"Y")</f>
        <v>28</v>
      </c>
      <c r="AA872" s="686"/>
      <c r="AB872" s="686"/>
      <c r="AC872" s="686"/>
      <c r="AD872" s="686"/>
      <c r="AE872" s="713"/>
      <c r="AF872" s="691"/>
      <c r="AG872" s="691"/>
      <c r="AH872" s="709"/>
      <c r="AI872" s="709"/>
      <c r="AJ872" s="709"/>
      <c r="AK872" s="678"/>
      <c r="AL872" s="678"/>
      <c r="AM872" s="686"/>
      <c r="AN872" s="697"/>
      <c r="AO872" s="697"/>
      <c r="AP872" s="691"/>
      <c r="AQ872" s="681"/>
      <c r="AR872" s="681"/>
      <c r="AS872" s="681"/>
      <c r="AT872" s="682"/>
    </row>
    <row r="873">
      <c r="A873" s="666"/>
      <c r="B873" s="699">
        <v>3.9632187E7</v>
      </c>
      <c r="C873" s="685"/>
      <c r="D873" s="668" t="s">
        <v>6026</v>
      </c>
      <c r="E873" s="687" t="s">
        <v>6027</v>
      </c>
      <c r="F873" s="688">
        <v>35268.0</v>
      </c>
      <c r="G873" s="689" t="s">
        <v>391</v>
      </c>
      <c r="H873" s="686"/>
      <c r="I873" s="686">
        <v>1.132415839E9</v>
      </c>
      <c r="J873" s="691"/>
      <c r="K873" s="686" t="s">
        <v>6028</v>
      </c>
      <c r="L873" s="686"/>
      <c r="N873" s="686"/>
      <c r="P873" s="686"/>
      <c r="Q873" s="686"/>
      <c r="R873" s="686"/>
      <c r="S873" s="686"/>
      <c r="T873" s="686"/>
      <c r="U873" s="686"/>
      <c r="V873" s="686"/>
      <c r="W873" s="686"/>
      <c r="X873" s="691"/>
      <c r="Y873" s="691"/>
      <c r="Z873" s="703">
        <f t="shared" si="114"/>
        <v>27</v>
      </c>
      <c r="AA873" s="686"/>
      <c r="AB873" s="686"/>
      <c r="AC873" s="686"/>
      <c r="AD873" s="686"/>
      <c r="AE873" s="713"/>
      <c r="AF873" s="691"/>
      <c r="AG873" s="691"/>
      <c r="AH873" s="709"/>
      <c r="AI873" s="709"/>
      <c r="AJ873" s="709"/>
      <c r="AK873" s="678"/>
      <c r="AL873" s="678"/>
      <c r="AM873" s="686"/>
      <c r="AN873" s="697"/>
      <c r="AO873" s="697"/>
      <c r="AP873" s="691"/>
      <c r="AQ873" s="681"/>
      <c r="AR873" s="681"/>
      <c r="AS873" s="681"/>
      <c r="AT873" s="682"/>
    </row>
    <row r="874">
      <c r="A874" s="666"/>
      <c r="B874" s="699">
        <v>4.305795E7</v>
      </c>
      <c r="C874" s="685"/>
      <c r="D874" s="668" t="s">
        <v>6029</v>
      </c>
      <c r="E874" s="732" t="s">
        <v>6030</v>
      </c>
      <c r="F874" s="688">
        <v>36864.0</v>
      </c>
      <c r="G874" s="691" t="s">
        <v>391</v>
      </c>
      <c r="H874" s="686" t="s">
        <v>6031</v>
      </c>
      <c r="I874" s="686">
        <v>1.166148913E9</v>
      </c>
      <c r="J874" s="691"/>
      <c r="K874" s="686" t="s">
        <v>5914</v>
      </c>
      <c r="L874" s="686"/>
      <c r="N874" s="686"/>
      <c r="P874" s="686"/>
      <c r="Q874" s="686"/>
      <c r="R874" s="686"/>
      <c r="S874" s="686"/>
      <c r="T874" s="686"/>
      <c r="U874" s="686"/>
      <c r="V874" s="686"/>
      <c r="W874" s="686"/>
      <c r="X874" s="691"/>
      <c r="Y874" s="691"/>
      <c r="Z874" s="703">
        <f>2019-2000</f>
        <v>19</v>
      </c>
      <c r="AA874" s="686"/>
      <c r="AB874" s="686"/>
      <c r="AC874" s="686"/>
      <c r="AD874" s="686"/>
      <c r="AE874" s="713"/>
      <c r="AF874" s="691"/>
      <c r="AG874" s="691"/>
      <c r="AH874" s="709"/>
      <c r="AI874" s="709"/>
      <c r="AJ874" s="709"/>
      <c r="AK874" s="678"/>
      <c r="AL874" s="678"/>
      <c r="AM874" s="686"/>
      <c r="AN874" s="697"/>
      <c r="AO874" s="697"/>
      <c r="AP874" s="691"/>
      <c r="AQ874" s="681"/>
      <c r="AR874" s="681"/>
      <c r="AS874" s="681"/>
      <c r="AT874" s="682"/>
    </row>
    <row r="875">
      <c r="A875" s="683"/>
      <c r="B875" s="684">
        <v>4.2043342E7</v>
      </c>
      <c r="C875" s="668"/>
      <c r="D875" s="668" t="s">
        <v>6032</v>
      </c>
      <c r="E875" s="687" t="s">
        <v>6033</v>
      </c>
      <c r="F875" s="733">
        <v>36509.0</v>
      </c>
      <c r="G875" s="689" t="s">
        <v>2021</v>
      </c>
      <c r="H875" s="690" t="s">
        <v>6034</v>
      </c>
      <c r="I875" s="690">
        <v>1.539129574E9</v>
      </c>
      <c r="J875" s="691"/>
      <c r="K875" s="690" t="s">
        <v>6035</v>
      </c>
      <c r="L875" s="686"/>
      <c r="N875" s="686"/>
      <c r="P875" s="686"/>
      <c r="Q875" s="690"/>
      <c r="R875" s="686"/>
      <c r="S875" s="686"/>
      <c r="T875" s="686"/>
      <c r="U875" s="686"/>
      <c r="V875" s="686"/>
      <c r="W875" s="686"/>
      <c r="X875" s="691"/>
      <c r="Y875" s="691"/>
      <c r="Z875" s="694">
        <f>DATEDIF(F875,TODAY(),"Y")</f>
        <v>23</v>
      </c>
      <c r="AA875" s="686"/>
      <c r="AB875" s="686"/>
      <c r="AC875" s="686"/>
      <c r="AD875" s="686"/>
      <c r="AE875" s="713"/>
      <c r="AF875" s="691"/>
      <c r="AG875" s="691"/>
      <c r="AH875" s="709"/>
      <c r="AI875" s="709"/>
      <c r="AJ875" s="709"/>
      <c r="AK875" s="678"/>
      <c r="AL875" s="678"/>
      <c r="AM875" s="686"/>
      <c r="AN875" s="697"/>
      <c r="AO875" s="697"/>
      <c r="AP875" s="691"/>
      <c r="AQ875" s="681"/>
      <c r="AR875" s="681"/>
      <c r="AS875" s="681"/>
      <c r="AT875" s="682"/>
    </row>
    <row r="876">
      <c r="A876" s="666"/>
      <c r="B876" s="699"/>
      <c r="C876" s="668"/>
      <c r="D876" s="668" t="s">
        <v>6037</v>
      </c>
      <c r="E876" s="734" t="s">
        <v>6038</v>
      </c>
      <c r="F876" s="688"/>
      <c r="G876" s="691" t="s">
        <v>391</v>
      </c>
      <c r="H876" s="686" t="s">
        <v>6039</v>
      </c>
      <c r="I876" s="686">
        <v>1.134874542E9</v>
      </c>
      <c r="J876" s="691"/>
      <c r="K876" s="686" t="s">
        <v>6040</v>
      </c>
      <c r="L876" s="686"/>
      <c r="N876" s="686"/>
      <c r="P876" s="686"/>
      <c r="Q876" s="686"/>
      <c r="R876" s="686"/>
      <c r="S876" s="686"/>
      <c r="T876" s="686"/>
      <c r="U876" s="686"/>
      <c r="V876" s="686"/>
      <c r="W876" s="686"/>
      <c r="X876" s="691"/>
      <c r="Y876" s="691"/>
      <c r="Z876" s="703">
        <v>21.0</v>
      </c>
      <c r="AA876" s="686"/>
      <c r="AB876" s="686"/>
      <c r="AC876" s="686"/>
      <c r="AD876" s="686"/>
      <c r="AE876" s="713"/>
      <c r="AF876" s="691"/>
      <c r="AG876" s="691"/>
      <c r="AH876" s="709"/>
      <c r="AI876" s="709"/>
      <c r="AJ876" s="709"/>
      <c r="AK876" s="678"/>
      <c r="AL876" s="678"/>
      <c r="AM876" s="686"/>
      <c r="AN876" s="697"/>
      <c r="AO876" s="697"/>
      <c r="AP876" s="691"/>
      <c r="AQ876" s="681"/>
      <c r="AR876" s="681"/>
      <c r="AS876" s="681"/>
      <c r="AT876" s="682"/>
    </row>
    <row r="877">
      <c r="A877" s="683"/>
      <c r="B877" s="684">
        <v>4.0612198E7</v>
      </c>
      <c r="C877" s="685"/>
      <c r="D877" s="668" t="s">
        <v>6041</v>
      </c>
      <c r="E877" s="687" t="s">
        <v>6042</v>
      </c>
      <c r="F877" s="735">
        <v>35667.0</v>
      </c>
      <c r="G877" s="689" t="s">
        <v>391</v>
      </c>
      <c r="H877" s="690" t="s">
        <v>6043</v>
      </c>
      <c r="I877" s="690">
        <v>2.994673373E9</v>
      </c>
      <c r="J877" s="691"/>
      <c r="K877" s="690" t="s">
        <v>5941</v>
      </c>
      <c r="L877" s="686"/>
      <c r="N877" s="686"/>
      <c r="P877" s="686"/>
      <c r="Q877" s="690"/>
      <c r="R877" s="686"/>
      <c r="S877" s="686"/>
      <c r="T877" s="686"/>
      <c r="U877" s="686"/>
      <c r="V877" s="686"/>
      <c r="W877" s="686"/>
      <c r="X877" s="691"/>
      <c r="Y877" s="691"/>
      <c r="Z877" s="694">
        <f t="shared" ref="Z877:Z880" si="115">DATEDIF(F877,TODAY(),"Y")</f>
        <v>26</v>
      </c>
      <c r="AA877" s="686"/>
      <c r="AB877" s="686"/>
      <c r="AC877" s="686"/>
      <c r="AD877" s="686"/>
      <c r="AE877" s="713"/>
      <c r="AF877" s="691"/>
      <c r="AG877" s="691"/>
      <c r="AH877" s="709"/>
      <c r="AI877" s="709"/>
      <c r="AJ877" s="709"/>
      <c r="AK877" s="678"/>
      <c r="AL877" s="678"/>
      <c r="AM877" s="686"/>
      <c r="AN877" s="697"/>
      <c r="AO877" s="697"/>
      <c r="AP877" s="691"/>
      <c r="AQ877" s="681"/>
      <c r="AR877" s="681"/>
      <c r="AS877" s="681"/>
      <c r="AT877" s="682"/>
    </row>
    <row r="878">
      <c r="A878" s="666"/>
      <c r="B878" s="699">
        <v>4.2934433E7</v>
      </c>
      <c r="C878" s="668"/>
      <c r="D878" s="668" t="s">
        <v>6045</v>
      </c>
      <c r="E878" s="687" t="s">
        <v>6046</v>
      </c>
      <c r="F878" s="688">
        <v>36978.0</v>
      </c>
      <c r="G878" s="691" t="s">
        <v>391</v>
      </c>
      <c r="H878" s="686" t="s">
        <v>6047</v>
      </c>
      <c r="I878" s="686">
        <v>1.135163301E9</v>
      </c>
      <c r="J878" s="691"/>
      <c r="K878" s="686" t="s">
        <v>5819</v>
      </c>
      <c r="L878" s="686"/>
      <c r="N878" s="686"/>
      <c r="P878" s="686"/>
      <c r="Q878" s="686"/>
      <c r="R878" s="686"/>
      <c r="S878" s="686"/>
      <c r="T878" s="686"/>
      <c r="U878" s="686"/>
      <c r="V878" s="686"/>
      <c r="W878" s="686"/>
      <c r="X878" s="691"/>
      <c r="Y878" s="691"/>
      <c r="Z878" s="703">
        <f t="shared" si="115"/>
        <v>22</v>
      </c>
      <c r="AA878" s="686"/>
      <c r="AB878" s="686"/>
      <c r="AC878" s="686"/>
      <c r="AD878" s="686"/>
      <c r="AE878" s="713"/>
      <c r="AF878" s="691"/>
      <c r="AG878" s="691"/>
      <c r="AH878" s="709"/>
      <c r="AI878" s="709"/>
      <c r="AJ878" s="709"/>
      <c r="AK878" s="678"/>
      <c r="AL878" s="678"/>
      <c r="AM878" s="686"/>
      <c r="AN878" s="697"/>
      <c r="AO878" s="697"/>
      <c r="AP878" s="691"/>
      <c r="AQ878" s="681"/>
      <c r="AR878" s="681"/>
      <c r="AS878" s="681"/>
      <c r="AT878" s="682"/>
    </row>
    <row r="879">
      <c r="A879" s="683"/>
      <c r="B879" s="684">
        <v>4.0735301E7</v>
      </c>
      <c r="C879" s="668"/>
      <c r="D879" s="668" t="s">
        <v>6048</v>
      </c>
      <c r="E879" s="687" t="s">
        <v>6049</v>
      </c>
      <c r="F879" s="688">
        <v>35971.0</v>
      </c>
      <c r="G879" s="689" t="s">
        <v>391</v>
      </c>
      <c r="H879" s="690" t="s">
        <v>6050</v>
      </c>
      <c r="I879" s="690">
        <v>1.15014158E9</v>
      </c>
      <c r="J879" s="691"/>
      <c r="K879" s="690" t="s">
        <v>6051</v>
      </c>
      <c r="L879" s="686"/>
      <c r="N879" s="686"/>
      <c r="P879" s="686"/>
      <c r="Q879" s="690"/>
      <c r="R879" s="686"/>
      <c r="S879" s="686"/>
      <c r="T879" s="686"/>
      <c r="U879" s="686"/>
      <c r="V879" s="686"/>
      <c r="W879" s="686"/>
      <c r="X879" s="691"/>
      <c r="Y879" s="691"/>
      <c r="Z879" s="694">
        <f t="shared" si="115"/>
        <v>25</v>
      </c>
      <c r="AA879" s="686"/>
      <c r="AB879" s="686"/>
      <c r="AC879" s="686"/>
      <c r="AD879" s="686"/>
      <c r="AE879" s="713"/>
      <c r="AF879" s="691"/>
      <c r="AG879" s="691"/>
      <c r="AH879" s="709"/>
      <c r="AI879" s="709"/>
      <c r="AJ879" s="709"/>
      <c r="AK879" s="678"/>
      <c r="AL879" s="678"/>
      <c r="AM879" s="686"/>
      <c r="AN879" s="697"/>
      <c r="AO879" s="697"/>
      <c r="AP879" s="691"/>
      <c r="AQ879" s="681"/>
      <c r="AR879" s="681"/>
      <c r="AS879" s="681"/>
      <c r="AT879" s="682"/>
    </row>
    <row r="880">
      <c r="A880" s="666"/>
      <c r="B880" s="699">
        <v>3.7886925E7</v>
      </c>
      <c r="C880" s="668"/>
      <c r="D880" s="718" t="s">
        <v>6053</v>
      </c>
      <c r="E880" s="687" t="s">
        <v>6054</v>
      </c>
      <c r="F880" s="726">
        <v>34380.0</v>
      </c>
      <c r="G880" s="691" t="s">
        <v>391</v>
      </c>
      <c r="H880" s="686" t="s">
        <v>6055</v>
      </c>
      <c r="I880" s="686" t="s">
        <v>6056</v>
      </c>
      <c r="J880" s="691"/>
      <c r="K880" s="686" t="s">
        <v>6057</v>
      </c>
      <c r="L880" s="686"/>
      <c r="N880" s="686"/>
      <c r="P880" s="686"/>
      <c r="Q880" s="686"/>
      <c r="R880" s="686"/>
      <c r="S880" s="686"/>
      <c r="T880" s="686"/>
      <c r="U880" s="686"/>
      <c r="V880" s="686"/>
      <c r="W880" s="686"/>
      <c r="X880" s="691"/>
      <c r="Y880" s="691"/>
      <c r="Z880" s="694">
        <f t="shared" si="115"/>
        <v>29</v>
      </c>
      <c r="AA880" s="686"/>
      <c r="AB880" s="686"/>
      <c r="AC880" s="686"/>
      <c r="AD880" s="686"/>
      <c r="AE880" s="713"/>
      <c r="AF880" s="691"/>
      <c r="AG880" s="691"/>
      <c r="AH880" s="709"/>
      <c r="AI880" s="709"/>
      <c r="AJ880" s="709"/>
      <c r="AK880" s="678"/>
      <c r="AL880" s="678"/>
      <c r="AM880" s="692"/>
      <c r="AN880" s="697"/>
      <c r="AO880" s="697"/>
      <c r="AP880" s="693"/>
      <c r="AQ880" s="681"/>
      <c r="AR880" s="681"/>
      <c r="AS880" s="681"/>
      <c r="AT880" s="682"/>
    </row>
    <row r="881">
      <c r="A881" s="683"/>
      <c r="B881" s="684">
        <v>3.8995209E7</v>
      </c>
      <c r="C881" s="668"/>
      <c r="D881" s="685" t="s">
        <v>6059</v>
      </c>
      <c r="E881" s="687" t="s">
        <v>6060</v>
      </c>
      <c r="F881" s="688">
        <v>34773.0</v>
      </c>
      <c r="G881" s="689" t="s">
        <v>391</v>
      </c>
      <c r="H881" s="690" t="s">
        <v>6061</v>
      </c>
      <c r="I881" s="690">
        <v>1.155886207E9</v>
      </c>
      <c r="J881" s="691"/>
      <c r="K881" s="690" t="s">
        <v>6062</v>
      </c>
      <c r="L881" s="686"/>
      <c r="N881" s="686"/>
      <c r="P881" s="686"/>
      <c r="Q881" s="690"/>
      <c r="R881" s="686"/>
      <c r="S881" s="686"/>
      <c r="T881" s="686"/>
      <c r="U881" s="686"/>
      <c r="V881" s="686"/>
      <c r="W881" s="686"/>
      <c r="X881" s="691"/>
      <c r="Y881" s="691"/>
      <c r="Z881" s="694">
        <v>25.0</v>
      </c>
      <c r="AA881" s="686"/>
      <c r="AB881" s="692"/>
      <c r="AC881" s="686"/>
      <c r="AD881" s="686"/>
      <c r="AE881" s="713"/>
      <c r="AF881" s="691"/>
      <c r="AG881" s="691"/>
      <c r="AH881" s="709"/>
      <c r="AI881" s="709"/>
      <c r="AJ881" s="709"/>
      <c r="AK881" s="678"/>
      <c r="AL881" s="678"/>
      <c r="AM881" s="692"/>
      <c r="AN881" s="697"/>
      <c r="AO881" s="722"/>
      <c r="AP881" s="693" t="s">
        <v>6945</v>
      </c>
      <c r="AQ881" s="681"/>
      <c r="AR881" s="681"/>
      <c r="AS881" s="681"/>
      <c r="AT881" s="682"/>
    </row>
    <row r="882">
      <c r="A882" s="683"/>
      <c r="B882" s="684">
        <v>4.191539E7</v>
      </c>
      <c r="C882" s="668"/>
      <c r="D882" s="685" t="s">
        <v>6063</v>
      </c>
      <c r="E882" s="687" t="s">
        <v>6064</v>
      </c>
      <c r="F882" s="688">
        <v>36292.0</v>
      </c>
      <c r="G882" s="689" t="s">
        <v>391</v>
      </c>
      <c r="H882" s="690" t="s">
        <v>6065</v>
      </c>
      <c r="I882" s="690">
        <v>1.15739515E9</v>
      </c>
      <c r="J882" s="691"/>
      <c r="K882" s="690" t="s">
        <v>6066</v>
      </c>
      <c r="L882" s="686"/>
      <c r="N882" s="686"/>
      <c r="P882" s="686"/>
      <c r="Q882" s="690"/>
      <c r="R882" s="686"/>
      <c r="S882" s="686"/>
      <c r="T882" s="686"/>
      <c r="U882" s="686"/>
      <c r="V882" s="686"/>
      <c r="W882" s="686"/>
      <c r="X882" s="691"/>
      <c r="Y882" s="691"/>
      <c r="Z882" s="708">
        <v>20.0</v>
      </c>
      <c r="AA882" s="686"/>
      <c r="AB882" s="686"/>
      <c r="AC882" s="686"/>
      <c r="AD882" s="686"/>
      <c r="AE882" s="713"/>
      <c r="AF882" s="691"/>
      <c r="AG882" s="691"/>
      <c r="AH882" s="709"/>
      <c r="AI882" s="709"/>
      <c r="AJ882" s="709"/>
      <c r="AK882" s="678"/>
      <c r="AL882" s="678"/>
      <c r="AM882" s="686"/>
      <c r="AN882" s="697"/>
      <c r="AO882" s="698">
        <v>44135.0</v>
      </c>
      <c r="AP882" s="693" t="s">
        <v>6945</v>
      </c>
      <c r="AQ882" s="681"/>
      <c r="AR882" s="681"/>
      <c r="AS882" s="681"/>
      <c r="AT882" s="682"/>
    </row>
    <row r="883">
      <c r="A883" s="710"/>
      <c r="B883" s="711">
        <v>4.03535E7</v>
      </c>
      <c r="C883" s="668"/>
      <c r="D883" s="685" t="s">
        <v>6067</v>
      </c>
      <c r="E883" s="700" t="s">
        <v>6068</v>
      </c>
      <c r="F883" s="688">
        <v>35577.0</v>
      </c>
      <c r="G883" s="689" t="s">
        <v>391</v>
      </c>
      <c r="H883" s="690" t="s">
        <v>6069</v>
      </c>
      <c r="I883" s="690">
        <v>1.568615054E9</v>
      </c>
      <c r="J883" s="691"/>
      <c r="K883" s="690" t="s">
        <v>2272</v>
      </c>
      <c r="L883" s="686"/>
      <c r="N883" s="686"/>
      <c r="P883" s="686"/>
      <c r="Q883" s="690"/>
      <c r="R883" s="686"/>
      <c r="S883" s="686"/>
      <c r="T883" s="686"/>
      <c r="U883" s="686"/>
      <c r="V883" s="686"/>
      <c r="W883" s="686"/>
      <c r="X883" s="691"/>
      <c r="Y883" s="691"/>
      <c r="Z883" s="694">
        <v>22.0</v>
      </c>
      <c r="AA883" s="686"/>
      <c r="AB883" s="686"/>
      <c r="AC883" s="686"/>
      <c r="AD883" s="686"/>
      <c r="AE883" s="713"/>
      <c r="AF883" s="691"/>
      <c r="AG883" s="691"/>
      <c r="AH883" s="709"/>
      <c r="AI883" s="709"/>
      <c r="AJ883" s="709"/>
      <c r="AK883" s="678"/>
      <c r="AL883" s="678"/>
      <c r="AM883" s="686"/>
      <c r="AN883" s="697"/>
      <c r="AO883" s="722">
        <v>44074.0</v>
      </c>
      <c r="AP883" s="691" t="s">
        <v>6949</v>
      </c>
      <c r="AQ883" s="681"/>
      <c r="AR883" s="681"/>
      <c r="AS883" s="681"/>
      <c r="AT883" s="682"/>
    </row>
    <row r="884">
      <c r="A884" s="666"/>
      <c r="B884" s="699">
        <v>4.1451772E7</v>
      </c>
      <c r="C884" s="668"/>
      <c r="D884" s="668" t="s">
        <v>6071</v>
      </c>
      <c r="E884" s="687" t="s">
        <v>6072</v>
      </c>
      <c r="F884" s="688">
        <v>36084.0</v>
      </c>
      <c r="G884" s="691" t="s">
        <v>391</v>
      </c>
      <c r="H884" s="686" t="s">
        <v>6073</v>
      </c>
      <c r="I884" s="686">
        <v>1.159263634E9</v>
      </c>
      <c r="J884" s="691"/>
      <c r="K884" s="686" t="s">
        <v>6074</v>
      </c>
      <c r="L884" s="686"/>
      <c r="N884" s="686"/>
      <c r="P884" s="686"/>
      <c r="Q884" s="686"/>
      <c r="R884" s="686"/>
      <c r="S884" s="686"/>
      <c r="T884" s="686"/>
      <c r="U884" s="686"/>
      <c r="V884" s="686"/>
      <c r="W884" s="686"/>
      <c r="X884" s="691"/>
      <c r="Y884" s="691"/>
      <c r="Z884" s="703">
        <f t="shared" ref="Z884:Z887" si="116">DATEDIF(F884,TODAY(),"Y")</f>
        <v>25</v>
      </c>
      <c r="AA884" s="686"/>
      <c r="AB884" s="686"/>
      <c r="AC884" s="686"/>
      <c r="AD884" s="686"/>
      <c r="AE884" s="713"/>
      <c r="AF884" s="691"/>
      <c r="AG884" s="691"/>
      <c r="AH884" s="709"/>
      <c r="AI884" s="709"/>
      <c r="AJ884" s="709"/>
      <c r="AK884" s="678"/>
      <c r="AL884" s="678"/>
      <c r="AM884" s="686"/>
      <c r="AN884" s="697"/>
      <c r="AO884" s="697"/>
      <c r="AP884" s="691"/>
      <c r="AQ884" s="681"/>
      <c r="AR884" s="681"/>
      <c r="AS884" s="681"/>
      <c r="AT884" s="682"/>
    </row>
    <row r="885">
      <c r="A885" s="683"/>
      <c r="B885" s="684" t="s">
        <v>488</v>
      </c>
      <c r="C885" s="668"/>
      <c r="D885" s="668" t="s">
        <v>6075</v>
      </c>
      <c r="E885" s="731" t="s">
        <v>6076</v>
      </c>
      <c r="F885" s="688">
        <v>35451.0</v>
      </c>
      <c r="G885" s="689" t="s">
        <v>4745</v>
      </c>
      <c r="H885" s="690" t="s">
        <v>6077</v>
      </c>
      <c r="I885" s="736" t="s">
        <v>6078</v>
      </c>
      <c r="J885" s="691"/>
      <c r="K885" s="690" t="s">
        <v>6079</v>
      </c>
      <c r="L885" s="686"/>
      <c r="N885" s="686"/>
      <c r="P885" s="686"/>
      <c r="Q885" s="690"/>
      <c r="R885" s="686"/>
      <c r="S885" s="686"/>
      <c r="T885" s="686"/>
      <c r="U885" s="686"/>
      <c r="V885" s="686"/>
      <c r="W885" s="686"/>
      <c r="X885" s="691"/>
      <c r="Y885" s="691"/>
      <c r="Z885" s="694">
        <f t="shared" si="116"/>
        <v>26</v>
      </c>
      <c r="AA885" s="686"/>
      <c r="AB885" s="686"/>
      <c r="AC885" s="686"/>
      <c r="AD885" s="686"/>
      <c r="AE885" s="713"/>
      <c r="AF885" s="691"/>
      <c r="AG885" s="691"/>
      <c r="AH885" s="709"/>
      <c r="AI885" s="709"/>
      <c r="AJ885" s="709"/>
      <c r="AK885" s="678"/>
      <c r="AL885" s="678"/>
      <c r="AM885" s="686"/>
      <c r="AN885" s="697"/>
      <c r="AO885" s="697"/>
      <c r="AP885" s="691"/>
      <c r="AQ885" s="681"/>
      <c r="AR885" s="681"/>
      <c r="AS885" s="681"/>
      <c r="AT885" s="682"/>
    </row>
    <row r="886">
      <c r="A886" s="683"/>
      <c r="B886" s="684">
        <v>3.6950355E7</v>
      </c>
      <c r="C886" s="668"/>
      <c r="D886" s="685" t="s">
        <v>6081</v>
      </c>
      <c r="E886" s="700" t="s">
        <v>6082</v>
      </c>
      <c r="F886" s="721">
        <v>33926.0</v>
      </c>
      <c r="G886" s="689" t="s">
        <v>391</v>
      </c>
      <c r="H886" s="690" t="s">
        <v>6083</v>
      </c>
      <c r="I886" s="690">
        <v>1.132934969E9</v>
      </c>
      <c r="J886" s="691"/>
      <c r="K886" s="690" t="s">
        <v>6084</v>
      </c>
      <c r="L886" s="686"/>
      <c r="N886" s="686"/>
      <c r="P886" s="686"/>
      <c r="Q886" s="690"/>
      <c r="R886" s="686"/>
      <c r="S886" s="686"/>
      <c r="T886" s="686"/>
      <c r="U886" s="686"/>
      <c r="V886" s="686"/>
      <c r="W886" s="686"/>
      <c r="X886" s="691"/>
      <c r="Y886" s="691"/>
      <c r="Z886" s="694">
        <f t="shared" si="116"/>
        <v>30</v>
      </c>
      <c r="AA886" s="686"/>
      <c r="AB886" s="686"/>
      <c r="AC886" s="686"/>
      <c r="AD886" s="686"/>
      <c r="AE886" s="713"/>
      <c r="AF886" s="691"/>
      <c r="AG886" s="691"/>
      <c r="AH886" s="709"/>
      <c r="AI886" s="709"/>
      <c r="AJ886" s="709"/>
      <c r="AK886" s="678"/>
      <c r="AL886" s="678"/>
      <c r="AM886" s="686"/>
      <c r="AN886" s="697"/>
      <c r="AO886" s="697"/>
      <c r="AP886" s="691"/>
      <c r="AQ886" s="681"/>
      <c r="AR886" s="681"/>
      <c r="AS886" s="681"/>
      <c r="AT886" s="682"/>
    </row>
    <row r="887">
      <c r="A887" s="666"/>
      <c r="B887" s="699">
        <v>9.281777E7</v>
      </c>
      <c r="C887" s="668"/>
      <c r="D887" s="668" t="s">
        <v>6086</v>
      </c>
      <c r="E887" s="687" t="s">
        <v>6087</v>
      </c>
      <c r="F887" s="688">
        <v>36732.0</v>
      </c>
      <c r="G887" s="689" t="s">
        <v>391</v>
      </c>
      <c r="H887" s="686"/>
      <c r="I887" s="686">
        <v>1.122593109E9</v>
      </c>
      <c r="J887" s="691"/>
      <c r="K887" s="686" t="s">
        <v>5819</v>
      </c>
      <c r="L887" s="686"/>
      <c r="N887" s="686"/>
      <c r="P887" s="686"/>
      <c r="Q887" s="686"/>
      <c r="R887" s="686"/>
      <c r="S887" s="686"/>
      <c r="T887" s="686"/>
      <c r="U887" s="686"/>
      <c r="V887" s="686"/>
      <c r="W887" s="686"/>
      <c r="X887" s="691"/>
      <c r="Y887" s="691"/>
      <c r="Z887" s="703">
        <f t="shared" si="116"/>
        <v>23</v>
      </c>
      <c r="AA887" s="686"/>
      <c r="AB887" s="686"/>
      <c r="AC887" s="686"/>
      <c r="AD887" s="686"/>
      <c r="AE887" s="713"/>
      <c r="AF887" s="691"/>
      <c r="AG887" s="691"/>
      <c r="AH887" s="709"/>
      <c r="AI887" s="709"/>
      <c r="AJ887" s="709"/>
      <c r="AK887" s="678"/>
      <c r="AL887" s="678"/>
      <c r="AM887" s="686"/>
      <c r="AN887" s="697"/>
      <c r="AO887" s="697"/>
      <c r="AP887" s="691"/>
      <c r="AQ887" s="681"/>
      <c r="AR887" s="681"/>
      <c r="AS887" s="681"/>
      <c r="AT887" s="682"/>
    </row>
    <row r="888">
      <c r="A888" s="666"/>
      <c r="B888" s="699"/>
      <c r="C888" s="668"/>
      <c r="D888" s="668" t="s">
        <v>6088</v>
      </c>
      <c r="E888" s="687" t="s">
        <v>6089</v>
      </c>
      <c r="F888" s="688"/>
      <c r="G888" s="691"/>
      <c r="H888" s="686"/>
      <c r="I888" s="686">
        <v>1.134062182E9</v>
      </c>
      <c r="J888" s="691"/>
      <c r="K888" s="686" t="s">
        <v>5877</v>
      </c>
      <c r="L888" s="686"/>
      <c r="N888" s="686"/>
      <c r="P888" s="686"/>
      <c r="Q888" s="686"/>
      <c r="R888" s="686"/>
      <c r="S888" s="686"/>
      <c r="T888" s="686"/>
      <c r="U888" s="686"/>
      <c r="V888" s="686"/>
      <c r="W888" s="686"/>
      <c r="X888" s="691"/>
      <c r="Y888" s="691"/>
      <c r="Z888" s="703"/>
      <c r="AA888" s="686"/>
      <c r="AB888" s="686"/>
      <c r="AC888" s="686"/>
      <c r="AD888" s="686"/>
      <c r="AE888" s="713"/>
      <c r="AF888" s="691"/>
      <c r="AG888" s="691"/>
      <c r="AH888" s="709"/>
      <c r="AI888" s="709"/>
      <c r="AJ888" s="709"/>
      <c r="AK888" s="678"/>
      <c r="AL888" s="678"/>
      <c r="AM888" s="686"/>
      <c r="AN888" s="697"/>
      <c r="AO888" s="697"/>
      <c r="AP888" s="691"/>
      <c r="AQ888" s="681"/>
      <c r="AR888" s="681"/>
      <c r="AS888" s="681"/>
      <c r="AT888" s="682"/>
    </row>
    <row r="889">
      <c r="A889" s="666"/>
      <c r="B889" s="699">
        <v>4.220155E7</v>
      </c>
      <c r="C889" s="668"/>
      <c r="D889" s="668" t="s">
        <v>6090</v>
      </c>
      <c r="E889" s="687" t="s">
        <v>6091</v>
      </c>
      <c r="F889" s="688">
        <v>36428.0</v>
      </c>
      <c r="G889" s="689" t="s">
        <v>391</v>
      </c>
      <c r="H889" s="686" t="s">
        <v>6092</v>
      </c>
      <c r="I889" s="686">
        <v>1.156292367E9</v>
      </c>
      <c r="J889" s="691"/>
      <c r="K889" s="686" t="s">
        <v>5819</v>
      </c>
      <c r="L889" s="686"/>
      <c r="N889" s="686"/>
      <c r="P889" s="686"/>
      <c r="Q889" s="686"/>
      <c r="R889" s="686"/>
      <c r="S889" s="686"/>
      <c r="T889" s="686"/>
      <c r="U889" s="686"/>
      <c r="V889" s="686"/>
      <c r="W889" s="686"/>
      <c r="X889" s="691"/>
      <c r="Y889" s="691"/>
      <c r="Z889" s="703">
        <f>DATEDIF(F889,TODAY(),"Y")</f>
        <v>24</v>
      </c>
      <c r="AA889" s="686"/>
      <c r="AB889" s="686"/>
      <c r="AC889" s="686"/>
      <c r="AD889" s="686"/>
      <c r="AE889" s="713"/>
      <c r="AF889" s="691"/>
      <c r="AG889" s="691"/>
      <c r="AH889" s="709"/>
      <c r="AI889" s="709"/>
      <c r="AJ889" s="709"/>
      <c r="AK889" s="678"/>
      <c r="AL889" s="678"/>
      <c r="AM889" s="686"/>
      <c r="AN889" s="697"/>
      <c r="AO889" s="697"/>
      <c r="AP889" s="691"/>
      <c r="AQ889" s="681"/>
      <c r="AR889" s="681"/>
      <c r="AS889" s="681"/>
      <c r="AT889" s="682"/>
    </row>
    <row r="890">
      <c r="A890" s="666"/>
      <c r="B890" s="699"/>
      <c r="C890" s="668"/>
      <c r="D890" s="668" t="s">
        <v>6093</v>
      </c>
      <c r="E890" s="687" t="s">
        <v>6094</v>
      </c>
      <c r="F890" s="688"/>
      <c r="G890" s="719" t="s">
        <v>3791</v>
      </c>
      <c r="H890" s="686" t="s">
        <v>6095</v>
      </c>
      <c r="I890" s="686" t="s">
        <v>6096</v>
      </c>
      <c r="J890" s="691"/>
      <c r="K890" s="686" t="s">
        <v>6097</v>
      </c>
      <c r="L890" s="686"/>
      <c r="N890" s="686"/>
      <c r="P890" s="686"/>
      <c r="Q890" s="686"/>
      <c r="R890" s="686"/>
      <c r="S890" s="686"/>
      <c r="T890" s="686"/>
      <c r="U890" s="686"/>
      <c r="V890" s="686"/>
      <c r="W890" s="686"/>
      <c r="X890" s="691"/>
      <c r="Y890" s="691"/>
      <c r="Z890" s="703">
        <v>21.0</v>
      </c>
      <c r="AA890" s="686"/>
      <c r="AB890" s="686"/>
      <c r="AC890" s="686"/>
      <c r="AD890" s="686"/>
      <c r="AE890" s="713"/>
      <c r="AF890" s="691"/>
      <c r="AG890" s="691"/>
      <c r="AH890" s="709"/>
      <c r="AI890" s="709"/>
      <c r="AJ890" s="709"/>
      <c r="AK890" s="678"/>
      <c r="AL890" s="678"/>
      <c r="AM890" s="686"/>
      <c r="AN890" s="697"/>
      <c r="AO890" s="697"/>
      <c r="AP890" s="693"/>
      <c r="AQ890" s="681"/>
      <c r="AR890" s="681"/>
      <c r="AS890" s="681"/>
      <c r="AT890" s="682"/>
    </row>
    <row r="891">
      <c r="A891" s="683"/>
      <c r="B891" s="684">
        <v>3.8395341E7</v>
      </c>
      <c r="C891" s="668"/>
      <c r="D891" s="685" t="s">
        <v>6098</v>
      </c>
      <c r="E891" s="700" t="s">
        <v>6099</v>
      </c>
      <c r="F891" s="688">
        <v>34483.0</v>
      </c>
      <c r="G891" s="689" t="s">
        <v>391</v>
      </c>
      <c r="H891" s="690" t="s">
        <v>6100</v>
      </c>
      <c r="I891" s="690">
        <v>2.236042033E9</v>
      </c>
      <c r="J891" s="691"/>
      <c r="K891" s="690" t="s">
        <v>6101</v>
      </c>
      <c r="L891" s="686"/>
      <c r="N891" s="686"/>
      <c r="P891" s="686"/>
      <c r="Q891" s="690"/>
      <c r="R891" s="686"/>
      <c r="S891" s="686"/>
      <c r="T891" s="686"/>
      <c r="U891" s="686"/>
      <c r="V891" s="686"/>
      <c r="W891" s="686"/>
      <c r="X891" s="691"/>
      <c r="Y891" s="691"/>
      <c r="Z891" s="694">
        <v>26.0</v>
      </c>
      <c r="AA891" s="686"/>
      <c r="AB891" s="686"/>
      <c r="AC891" s="686"/>
      <c r="AD891" s="686"/>
      <c r="AE891" s="713"/>
      <c r="AF891" s="691"/>
      <c r="AG891" s="691"/>
      <c r="AH891" s="709"/>
      <c r="AI891" s="709"/>
      <c r="AJ891" s="709"/>
      <c r="AK891" s="678"/>
      <c r="AL891" s="678"/>
      <c r="AM891" s="686"/>
      <c r="AN891" s="697"/>
      <c r="AO891" s="698">
        <v>44057.0</v>
      </c>
      <c r="AP891" s="691" t="s">
        <v>1640</v>
      </c>
      <c r="AQ891" s="681"/>
      <c r="AR891" s="681"/>
      <c r="AS891" s="681"/>
      <c r="AT891" s="682"/>
    </row>
    <row r="892">
      <c r="A892" s="666"/>
      <c r="B892" s="699"/>
      <c r="C892" s="668"/>
      <c r="D892" s="668" t="s">
        <v>6103</v>
      </c>
      <c r="E892" s="731" t="s">
        <v>6104</v>
      </c>
      <c r="F892" s="688"/>
      <c r="G892" s="691"/>
      <c r="H892" s="686"/>
      <c r="I892" s="686"/>
      <c r="J892" s="691"/>
      <c r="K892" s="686" t="s">
        <v>5877</v>
      </c>
      <c r="L892" s="686"/>
      <c r="N892" s="686"/>
      <c r="P892" s="686"/>
      <c r="Q892" s="686"/>
      <c r="R892" s="686"/>
      <c r="S892" s="686"/>
      <c r="T892" s="686"/>
      <c r="U892" s="686"/>
      <c r="V892" s="686"/>
      <c r="W892" s="686"/>
      <c r="X892" s="691"/>
      <c r="Y892" s="691"/>
      <c r="Z892" s="703"/>
      <c r="AA892" s="686"/>
      <c r="AB892" s="686"/>
      <c r="AC892" s="686"/>
      <c r="AD892" s="686"/>
      <c r="AE892" s="713"/>
      <c r="AF892" s="691"/>
      <c r="AG892" s="691"/>
      <c r="AH892" s="709"/>
      <c r="AI892" s="709"/>
      <c r="AJ892" s="709"/>
      <c r="AK892" s="678"/>
      <c r="AL892" s="678"/>
      <c r="AM892" s="686"/>
      <c r="AN892" s="697"/>
      <c r="AO892" s="697"/>
      <c r="AP892" s="691"/>
      <c r="AQ892" s="681"/>
      <c r="AR892" s="681"/>
      <c r="AS892" s="681"/>
      <c r="AT892" s="682"/>
    </row>
    <row r="893">
      <c r="A893" s="683"/>
      <c r="B893" s="684">
        <v>2.559819E7</v>
      </c>
      <c r="C893" s="668"/>
      <c r="D893" s="685" t="s">
        <v>6105</v>
      </c>
      <c r="E893" s="700" t="s">
        <v>6106</v>
      </c>
      <c r="F893" s="721">
        <v>28041.0</v>
      </c>
      <c r="G893" s="689" t="s">
        <v>391</v>
      </c>
      <c r="H893" s="690" t="s">
        <v>6107</v>
      </c>
      <c r="I893" s="690">
        <v>1.533389278E9</v>
      </c>
      <c r="J893" s="691"/>
      <c r="K893" s="690" t="s">
        <v>6108</v>
      </c>
      <c r="L893" s="686"/>
      <c r="N893" s="686"/>
      <c r="P893" s="686"/>
      <c r="Q893" s="690"/>
      <c r="R893" s="686"/>
      <c r="S893" s="686"/>
      <c r="T893" s="686"/>
      <c r="U893" s="686"/>
      <c r="V893" s="686"/>
      <c r="W893" s="686"/>
      <c r="X893" s="691"/>
      <c r="Y893" s="691"/>
      <c r="Z893" s="708">
        <f>DATEDIF(F893,TODAY(),"Y")</f>
        <v>47</v>
      </c>
      <c r="AA893" s="686"/>
      <c r="AB893" s="692"/>
      <c r="AC893" s="686"/>
      <c r="AD893" s="686"/>
      <c r="AE893" s="713"/>
      <c r="AF893" s="691"/>
      <c r="AG893" s="691"/>
      <c r="AH893" s="709"/>
      <c r="AI893" s="709"/>
      <c r="AJ893" s="709"/>
      <c r="AK893" s="678"/>
      <c r="AL893" s="678"/>
      <c r="AM893" s="692"/>
      <c r="AN893" s="697"/>
      <c r="AO893" s="697"/>
      <c r="AP893" s="693" t="s">
        <v>6950</v>
      </c>
      <c r="AQ893" s="681"/>
      <c r="AR893" s="681"/>
      <c r="AS893" s="681"/>
      <c r="AT893" s="682"/>
    </row>
    <row r="894">
      <c r="A894" s="710"/>
      <c r="B894" s="711">
        <v>3.3951045E7</v>
      </c>
      <c r="C894" s="718"/>
      <c r="D894" s="685" t="s">
        <v>6110</v>
      </c>
      <c r="E894" s="687" t="s">
        <v>6111</v>
      </c>
      <c r="F894" s="688">
        <v>32368.0</v>
      </c>
      <c r="G894" s="689" t="s">
        <v>391</v>
      </c>
      <c r="H894" s="690" t="s">
        <v>6112</v>
      </c>
      <c r="I894" s="690">
        <v>1.558367625E9</v>
      </c>
      <c r="J894" s="691"/>
      <c r="K894" s="690" t="s">
        <v>6113</v>
      </c>
      <c r="L894" s="686"/>
      <c r="N894" s="686"/>
      <c r="P894" s="686"/>
      <c r="Q894" s="690"/>
      <c r="R894" s="686"/>
      <c r="S894" s="686"/>
      <c r="T894" s="686"/>
      <c r="U894" s="686"/>
      <c r="V894" s="686"/>
      <c r="W894" s="686"/>
      <c r="X894" s="691"/>
      <c r="Y894" s="691"/>
      <c r="Z894" s="694">
        <f>2020-1988</f>
        <v>32</v>
      </c>
      <c r="AA894" s="686"/>
      <c r="AB894" s="686"/>
      <c r="AC894" s="686"/>
      <c r="AD894" s="686"/>
      <c r="AE894" s="713"/>
      <c r="AF894" s="691"/>
      <c r="AG894" s="691"/>
      <c r="AH894" s="709"/>
      <c r="AI894" s="709"/>
      <c r="AJ894" s="709"/>
      <c r="AK894" s="678"/>
      <c r="AL894" s="678"/>
      <c r="AM894" s="686"/>
      <c r="AN894" s="697"/>
      <c r="AO894" s="722">
        <v>44057.0</v>
      </c>
      <c r="AP894" s="691" t="s">
        <v>6951</v>
      </c>
      <c r="AQ894" s="681"/>
      <c r="AR894" s="681"/>
      <c r="AS894" s="681"/>
      <c r="AT894" s="682"/>
    </row>
    <row r="895">
      <c r="A895" s="683"/>
      <c r="B895" s="684">
        <v>4.2662638E7</v>
      </c>
      <c r="C895" s="685"/>
      <c r="D895" s="685" t="s">
        <v>6114</v>
      </c>
      <c r="E895" s="700" t="s">
        <v>6115</v>
      </c>
      <c r="F895" s="688">
        <v>36710.0</v>
      </c>
      <c r="G895" s="737" t="s">
        <v>391</v>
      </c>
      <c r="H895" s="690" t="s">
        <v>6116</v>
      </c>
      <c r="I895" s="690" t="s">
        <v>6117</v>
      </c>
      <c r="J895" s="691"/>
      <c r="K895" s="690" t="s">
        <v>6118</v>
      </c>
      <c r="L895" s="686"/>
      <c r="N895" s="686"/>
      <c r="P895" s="686"/>
      <c r="Q895" s="690"/>
      <c r="R895" s="686"/>
      <c r="S895" s="686"/>
      <c r="T895" s="686"/>
      <c r="U895" s="686"/>
      <c r="V895" s="686"/>
      <c r="W895" s="686"/>
      <c r="X895" s="691"/>
      <c r="Y895" s="691"/>
      <c r="Z895" s="694">
        <f t="shared" ref="Z895:Z897" si="117">DATEDIF(F895,TODAY(),"Y")</f>
        <v>23</v>
      </c>
      <c r="AA895" s="686"/>
      <c r="AB895" s="686"/>
      <c r="AC895" s="686"/>
      <c r="AD895" s="686"/>
      <c r="AE895" s="713"/>
      <c r="AF895" s="691"/>
      <c r="AG895" s="691"/>
      <c r="AH895" s="709"/>
      <c r="AI895" s="709"/>
      <c r="AJ895" s="709"/>
      <c r="AK895" s="678"/>
      <c r="AL895" s="678"/>
      <c r="AM895" s="686"/>
      <c r="AN895" s="697"/>
      <c r="AO895" s="697"/>
      <c r="AP895" s="691"/>
      <c r="AQ895" s="681"/>
      <c r="AR895" s="681"/>
      <c r="AS895" s="681"/>
      <c r="AT895" s="682"/>
    </row>
    <row r="896">
      <c r="A896" s="683"/>
      <c r="B896" s="684">
        <v>3.9413217E7</v>
      </c>
      <c r="C896" s="668"/>
      <c r="D896" s="685" t="s">
        <v>6120</v>
      </c>
      <c r="E896" s="700" t="s">
        <v>6121</v>
      </c>
      <c r="F896" s="688">
        <v>35087.0</v>
      </c>
      <c r="G896" s="689" t="s">
        <v>391</v>
      </c>
      <c r="H896" s="690" t="s">
        <v>6122</v>
      </c>
      <c r="I896" s="690">
        <v>1.135698537E9</v>
      </c>
      <c r="J896" s="691"/>
      <c r="K896" s="690" t="s">
        <v>6123</v>
      </c>
      <c r="L896" s="686"/>
      <c r="N896" s="686"/>
      <c r="P896" s="686"/>
      <c r="Q896" s="690"/>
      <c r="R896" s="686"/>
      <c r="S896" s="686"/>
      <c r="T896" s="686"/>
      <c r="U896" s="686"/>
      <c r="V896" s="686"/>
      <c r="W896" s="686"/>
      <c r="X896" s="691"/>
      <c r="Y896" s="691"/>
      <c r="Z896" s="694">
        <f t="shared" si="117"/>
        <v>27</v>
      </c>
      <c r="AA896" s="686"/>
      <c r="AB896" s="686"/>
      <c r="AC896" s="686"/>
      <c r="AD896" s="686"/>
      <c r="AE896" s="713"/>
      <c r="AF896" s="691"/>
      <c r="AG896" s="691"/>
      <c r="AH896" s="709"/>
      <c r="AI896" s="709"/>
      <c r="AJ896" s="709"/>
      <c r="AK896" s="678"/>
      <c r="AL896" s="678"/>
      <c r="AM896" s="686"/>
      <c r="AN896" s="697"/>
      <c r="AO896" s="697"/>
      <c r="AP896" s="691"/>
      <c r="AQ896" s="681"/>
      <c r="AR896" s="681"/>
      <c r="AS896" s="681"/>
      <c r="AT896" s="682"/>
    </row>
    <row r="897">
      <c r="A897" s="683"/>
      <c r="B897" s="684">
        <v>4.1700386E7</v>
      </c>
      <c r="C897" s="668"/>
      <c r="D897" s="685" t="s">
        <v>6125</v>
      </c>
      <c r="E897" s="700" t="s">
        <v>6126</v>
      </c>
      <c r="F897" s="688">
        <v>36185.0</v>
      </c>
      <c r="G897" s="689" t="s">
        <v>391</v>
      </c>
      <c r="H897" s="690" t="s">
        <v>6127</v>
      </c>
      <c r="I897" s="690">
        <v>1.54368378E8</v>
      </c>
      <c r="J897" s="691"/>
      <c r="K897" s="690" t="s">
        <v>6128</v>
      </c>
      <c r="L897" s="686"/>
      <c r="N897" s="686"/>
      <c r="P897" s="686"/>
      <c r="Q897" s="690"/>
      <c r="R897" s="686"/>
      <c r="S897" s="686"/>
      <c r="T897" s="686"/>
      <c r="U897" s="686"/>
      <c r="V897" s="686"/>
      <c r="W897" s="686"/>
      <c r="X897" s="691"/>
      <c r="Y897" s="691"/>
      <c r="Z897" s="694">
        <f t="shared" si="117"/>
        <v>24</v>
      </c>
      <c r="AA897" s="686"/>
      <c r="AB897" s="686"/>
      <c r="AC897" s="686"/>
      <c r="AD897" s="686"/>
      <c r="AE897" s="713"/>
      <c r="AF897" s="691"/>
      <c r="AG897" s="691"/>
      <c r="AH897" s="709"/>
      <c r="AI897" s="709"/>
      <c r="AJ897" s="709"/>
      <c r="AK897" s="678"/>
      <c r="AL897" s="678"/>
      <c r="AM897" s="686"/>
      <c r="AN897" s="697"/>
      <c r="AO897" s="697"/>
      <c r="AP897" s="691"/>
      <c r="AQ897" s="681"/>
      <c r="AR897" s="681"/>
      <c r="AS897" s="681"/>
      <c r="AT897" s="682"/>
    </row>
    <row r="898">
      <c r="A898" s="666"/>
      <c r="B898" s="699">
        <v>4.3443233E7</v>
      </c>
      <c r="C898" s="685"/>
      <c r="D898" s="668" t="s">
        <v>6130</v>
      </c>
      <c r="E898" s="687" t="s">
        <v>6131</v>
      </c>
      <c r="F898" s="688">
        <v>37069.0</v>
      </c>
      <c r="G898" s="691" t="s">
        <v>391</v>
      </c>
      <c r="H898" s="686" t="s">
        <v>6031</v>
      </c>
      <c r="I898" s="686">
        <v>1.124704169E9</v>
      </c>
      <c r="J898" s="691"/>
      <c r="K898" s="686" t="s">
        <v>5914</v>
      </c>
      <c r="L898" s="686"/>
      <c r="N898" s="686"/>
      <c r="P898" s="686"/>
      <c r="Q898" s="686"/>
      <c r="R898" s="686"/>
      <c r="S898" s="686"/>
      <c r="T898" s="686"/>
      <c r="U898" s="686"/>
      <c r="V898" s="686"/>
      <c r="W898" s="686"/>
      <c r="X898" s="691"/>
      <c r="Y898" s="691"/>
      <c r="Z898" s="703">
        <f>2019-2001</f>
        <v>18</v>
      </c>
      <c r="AA898" s="686"/>
      <c r="AB898" s="686"/>
      <c r="AC898" s="686"/>
      <c r="AD898" s="686"/>
      <c r="AE898" s="713"/>
      <c r="AF898" s="691"/>
      <c r="AG898" s="691"/>
      <c r="AH898" s="709"/>
      <c r="AI898" s="709"/>
      <c r="AJ898" s="709"/>
      <c r="AK898" s="678"/>
      <c r="AL898" s="678"/>
      <c r="AM898" s="686"/>
      <c r="AN898" s="697"/>
      <c r="AO898" s="697"/>
      <c r="AP898" s="691"/>
      <c r="AQ898" s="681"/>
      <c r="AR898" s="681"/>
      <c r="AS898" s="681"/>
      <c r="AT898" s="738" t="b">
        <v>0</v>
      </c>
    </row>
    <row r="899">
      <c r="A899" s="666"/>
      <c r="B899" s="699">
        <v>4.3443333E7</v>
      </c>
      <c r="C899" s="668"/>
      <c r="D899" s="668" t="s">
        <v>6130</v>
      </c>
      <c r="E899" s="687" t="s">
        <v>6132</v>
      </c>
      <c r="F899" s="688">
        <v>37069.0</v>
      </c>
      <c r="G899" s="691" t="s">
        <v>391</v>
      </c>
      <c r="H899" s="686" t="s">
        <v>6031</v>
      </c>
      <c r="I899" s="686">
        <v>1.124704169E9</v>
      </c>
      <c r="J899" s="691"/>
      <c r="K899" s="686" t="s">
        <v>5819</v>
      </c>
      <c r="L899" s="686"/>
      <c r="N899" s="686"/>
      <c r="P899" s="686"/>
      <c r="Q899" s="686"/>
      <c r="R899" s="686"/>
      <c r="S899" s="686"/>
      <c r="T899" s="686"/>
      <c r="U899" s="686"/>
      <c r="V899" s="686"/>
      <c r="W899" s="686"/>
      <c r="X899" s="691"/>
      <c r="Y899" s="691"/>
      <c r="Z899" s="703">
        <f t="shared" ref="Z899:Z902" si="118">DATEDIF(F899,TODAY(),"Y")</f>
        <v>22</v>
      </c>
      <c r="AA899" s="686"/>
      <c r="AB899" s="686"/>
      <c r="AC899" s="686"/>
      <c r="AD899" s="686"/>
      <c r="AE899" s="713"/>
      <c r="AF899" s="691"/>
      <c r="AG899" s="691"/>
      <c r="AH899" s="709"/>
      <c r="AI899" s="709"/>
      <c r="AJ899" s="709"/>
      <c r="AK899" s="678"/>
      <c r="AL899" s="678"/>
      <c r="AM899" s="686"/>
      <c r="AN899" s="697"/>
      <c r="AO899" s="697"/>
      <c r="AP899" s="691"/>
      <c r="AQ899" s="681"/>
      <c r="AR899" s="681"/>
      <c r="AS899" s="681"/>
      <c r="AT899" s="682"/>
    </row>
    <row r="900">
      <c r="A900" s="666"/>
      <c r="B900" s="699">
        <v>3.4259566E7</v>
      </c>
      <c r="C900" s="668"/>
      <c r="D900" s="668" t="s">
        <v>6133</v>
      </c>
      <c r="E900" s="687" t="s">
        <v>6134</v>
      </c>
      <c r="F900" s="688">
        <v>32561.0</v>
      </c>
      <c r="G900" s="719" t="s">
        <v>391</v>
      </c>
      <c r="H900" s="686" t="s">
        <v>6135</v>
      </c>
      <c r="I900" s="686">
        <v>1.140751128E9</v>
      </c>
      <c r="J900" s="691"/>
      <c r="K900" s="686" t="s">
        <v>6136</v>
      </c>
      <c r="L900" s="686"/>
      <c r="N900" s="686"/>
      <c r="P900" s="686"/>
      <c r="Q900" s="686"/>
      <c r="R900" s="686"/>
      <c r="S900" s="686"/>
      <c r="T900" s="686"/>
      <c r="U900" s="686"/>
      <c r="V900" s="686"/>
      <c r="W900" s="686"/>
      <c r="X900" s="691"/>
      <c r="Y900" s="691"/>
      <c r="Z900" s="703">
        <f t="shared" si="118"/>
        <v>34</v>
      </c>
      <c r="AA900" s="686"/>
      <c r="AB900" s="686"/>
      <c r="AC900" s="686"/>
      <c r="AD900" s="686"/>
      <c r="AE900" s="713"/>
      <c r="AF900" s="691"/>
      <c r="AG900" s="691"/>
      <c r="AH900" s="709"/>
      <c r="AI900" s="709"/>
      <c r="AJ900" s="709"/>
      <c r="AK900" s="678"/>
      <c r="AL900" s="678"/>
      <c r="AM900" s="686"/>
      <c r="AN900" s="697"/>
      <c r="AO900" s="697"/>
      <c r="AP900" s="691"/>
      <c r="AQ900" s="681"/>
      <c r="AR900" s="681"/>
      <c r="AS900" s="681"/>
      <c r="AT900" s="682"/>
    </row>
    <row r="901">
      <c r="A901" s="666"/>
      <c r="B901" s="699">
        <v>5.61930095E8</v>
      </c>
      <c r="C901" s="668"/>
      <c r="D901" s="668" t="s">
        <v>6137</v>
      </c>
      <c r="E901" s="687" t="s">
        <v>6138</v>
      </c>
      <c r="F901" s="688">
        <v>36340.0</v>
      </c>
      <c r="G901" s="689" t="s">
        <v>6139</v>
      </c>
      <c r="H901" s="686" t="s">
        <v>6140</v>
      </c>
      <c r="I901" s="686">
        <v>1.4076834671E10</v>
      </c>
      <c r="J901" s="691"/>
      <c r="K901" s="686" t="s">
        <v>4061</v>
      </c>
      <c r="L901" s="686"/>
      <c r="N901" s="686"/>
      <c r="P901" s="686"/>
      <c r="Q901" s="686"/>
      <c r="R901" s="686"/>
      <c r="S901" s="686"/>
      <c r="T901" s="686"/>
      <c r="U901" s="686"/>
      <c r="V901" s="686"/>
      <c r="W901" s="686"/>
      <c r="X901" s="691"/>
      <c r="Y901" s="691"/>
      <c r="Z901" s="703">
        <f t="shared" si="118"/>
        <v>24</v>
      </c>
      <c r="AA901" s="686"/>
      <c r="AB901" s="686"/>
      <c r="AC901" s="686"/>
      <c r="AD901" s="686"/>
      <c r="AE901" s="713"/>
      <c r="AF901" s="691"/>
      <c r="AG901" s="691"/>
      <c r="AH901" s="709"/>
      <c r="AI901" s="709"/>
      <c r="AJ901" s="709"/>
      <c r="AK901" s="678"/>
      <c r="AL901" s="678"/>
      <c r="AM901" s="686"/>
      <c r="AN901" s="697"/>
      <c r="AO901" s="697"/>
      <c r="AP901" s="691"/>
      <c r="AQ901" s="681"/>
      <c r="AR901" s="681"/>
      <c r="AS901" s="681"/>
      <c r="AT901" s="682"/>
    </row>
    <row r="902">
      <c r="A902" s="666"/>
      <c r="B902" s="699">
        <v>4.2252884E7</v>
      </c>
      <c r="C902" s="668"/>
      <c r="D902" s="668" t="s">
        <v>6141</v>
      </c>
      <c r="E902" s="687" t="s">
        <v>6142</v>
      </c>
      <c r="F902" s="688">
        <v>36511.0</v>
      </c>
      <c r="G902" s="689" t="s">
        <v>391</v>
      </c>
      <c r="H902" s="686" t="s">
        <v>6143</v>
      </c>
      <c r="I902" s="686">
        <v>1.132860964E9</v>
      </c>
      <c r="J902" s="691"/>
      <c r="K902" s="686" t="s">
        <v>5819</v>
      </c>
      <c r="L902" s="686"/>
      <c r="N902" s="686"/>
      <c r="P902" s="686"/>
      <c r="Q902" s="686"/>
      <c r="R902" s="686"/>
      <c r="S902" s="686"/>
      <c r="T902" s="686"/>
      <c r="U902" s="686"/>
      <c r="V902" s="686"/>
      <c r="W902" s="686"/>
      <c r="X902" s="691"/>
      <c r="Y902" s="691"/>
      <c r="Z902" s="703">
        <f t="shared" si="118"/>
        <v>23</v>
      </c>
      <c r="AA902" s="686"/>
      <c r="AB902" s="686"/>
      <c r="AC902" s="686"/>
      <c r="AD902" s="686"/>
      <c r="AE902" s="713"/>
      <c r="AF902" s="691"/>
      <c r="AG902" s="691"/>
      <c r="AH902" s="709"/>
      <c r="AI902" s="709"/>
      <c r="AJ902" s="709"/>
      <c r="AK902" s="678"/>
      <c r="AL902" s="678"/>
      <c r="AM902" s="686"/>
      <c r="AN902" s="697"/>
      <c r="AO902" s="697"/>
      <c r="AP902" s="691"/>
      <c r="AQ902" s="681"/>
      <c r="AR902" s="681"/>
      <c r="AS902" s="681"/>
      <c r="AT902" s="682"/>
    </row>
    <row r="903">
      <c r="A903" s="683"/>
      <c r="B903" s="684">
        <v>3.6595307E7</v>
      </c>
      <c r="C903" s="668"/>
      <c r="D903" s="685" t="s">
        <v>2507</v>
      </c>
      <c r="E903" s="700" t="s">
        <v>6144</v>
      </c>
      <c r="F903" s="688">
        <v>33553.0</v>
      </c>
      <c r="G903" s="689" t="s">
        <v>391</v>
      </c>
      <c r="H903" s="690" t="s">
        <v>6145</v>
      </c>
      <c r="I903" s="690">
        <v>1.127769354E9</v>
      </c>
      <c r="J903" s="691"/>
      <c r="K903" s="690" t="s">
        <v>5757</v>
      </c>
      <c r="L903" s="686"/>
      <c r="N903" s="686"/>
      <c r="P903" s="686"/>
      <c r="Q903" s="690"/>
      <c r="R903" s="686"/>
      <c r="S903" s="686"/>
      <c r="T903" s="686"/>
      <c r="U903" s="686"/>
      <c r="V903" s="686"/>
      <c r="W903" s="686"/>
      <c r="X903" s="691"/>
      <c r="Y903" s="691"/>
      <c r="Z903" s="694">
        <v>28.0</v>
      </c>
      <c r="AA903" s="686"/>
      <c r="AB903" s="686"/>
      <c r="AC903" s="686"/>
      <c r="AD903" s="686"/>
      <c r="AE903" s="713"/>
      <c r="AF903" s="691"/>
      <c r="AG903" s="691"/>
      <c r="AH903" s="709"/>
      <c r="AI903" s="709"/>
      <c r="AJ903" s="709"/>
      <c r="AK903" s="678"/>
      <c r="AL903" s="678"/>
      <c r="AM903" s="686"/>
      <c r="AN903" s="697"/>
      <c r="AO903" s="697"/>
      <c r="AP903" s="691" t="s">
        <v>1640</v>
      </c>
      <c r="AQ903" s="681"/>
      <c r="AR903" s="681"/>
      <c r="AS903" s="681"/>
      <c r="AT903" s="682"/>
    </row>
    <row r="904">
      <c r="A904" s="666"/>
      <c r="B904" s="699"/>
      <c r="C904" s="685"/>
      <c r="D904" s="668" t="s">
        <v>6147</v>
      </c>
      <c r="E904" s="687" t="s">
        <v>6148</v>
      </c>
      <c r="F904" s="688"/>
      <c r="G904" s="691"/>
      <c r="H904" s="686"/>
      <c r="I904" s="686">
        <v>1.167115819E9</v>
      </c>
      <c r="J904" s="691"/>
      <c r="K904" s="686"/>
      <c r="L904" s="686"/>
      <c r="N904" s="686"/>
      <c r="P904" s="686"/>
      <c r="Q904" s="686"/>
      <c r="R904" s="686"/>
      <c r="S904" s="686"/>
      <c r="T904" s="686"/>
      <c r="U904" s="686"/>
      <c r="V904" s="686"/>
      <c r="W904" s="686"/>
      <c r="X904" s="691"/>
      <c r="Y904" s="691"/>
      <c r="Z904" s="703"/>
      <c r="AA904" s="686"/>
      <c r="AB904" s="686"/>
      <c r="AC904" s="686"/>
      <c r="AD904" s="686"/>
      <c r="AE904" s="713"/>
      <c r="AF904" s="691"/>
      <c r="AG904" s="691"/>
      <c r="AH904" s="709"/>
      <c r="AI904" s="709"/>
      <c r="AJ904" s="709"/>
      <c r="AK904" s="678"/>
      <c r="AL904" s="678"/>
      <c r="AM904" s="686"/>
      <c r="AN904" s="697"/>
      <c r="AO904" s="697"/>
      <c r="AP904" s="691"/>
      <c r="AQ904" s="681"/>
      <c r="AR904" s="681"/>
      <c r="AS904" s="681"/>
      <c r="AT904" s="682"/>
    </row>
    <row r="905">
      <c r="A905" s="666"/>
      <c r="B905" s="699">
        <v>3.6769757E7</v>
      </c>
      <c r="C905" s="685"/>
      <c r="D905" s="668" t="s">
        <v>6149</v>
      </c>
      <c r="E905" s="687" t="s">
        <v>6150</v>
      </c>
      <c r="F905" s="688">
        <v>33756.0</v>
      </c>
      <c r="G905" s="689" t="s">
        <v>391</v>
      </c>
      <c r="H905" s="686" t="s">
        <v>6151</v>
      </c>
      <c r="I905" s="686">
        <v>2.227463299E9</v>
      </c>
      <c r="J905" s="691"/>
      <c r="K905" s="686" t="s">
        <v>6152</v>
      </c>
      <c r="L905" s="686"/>
      <c r="N905" s="686"/>
      <c r="P905" s="686"/>
      <c r="Q905" s="686"/>
      <c r="R905" s="686"/>
      <c r="S905" s="686"/>
      <c r="T905" s="686"/>
      <c r="U905" s="686"/>
      <c r="V905" s="686"/>
      <c r="W905" s="686"/>
      <c r="X905" s="691"/>
      <c r="Y905" s="691"/>
      <c r="Z905" s="703">
        <f t="shared" ref="Z905:Z908" si="119">DATEDIF(F905,TODAY(),"Y")</f>
        <v>31</v>
      </c>
      <c r="AA905" s="686"/>
      <c r="AB905" s="686"/>
      <c r="AC905" s="686"/>
      <c r="AD905" s="686"/>
      <c r="AE905" s="713"/>
      <c r="AF905" s="691"/>
      <c r="AG905" s="691"/>
      <c r="AH905" s="709"/>
      <c r="AI905" s="709"/>
      <c r="AJ905" s="709"/>
      <c r="AK905" s="678"/>
      <c r="AL905" s="678"/>
      <c r="AM905" s="686"/>
      <c r="AN905" s="697"/>
      <c r="AO905" s="697"/>
      <c r="AP905" s="691"/>
      <c r="AQ905" s="681"/>
      <c r="AR905" s="681"/>
      <c r="AS905" s="681"/>
      <c r="AT905" s="682"/>
    </row>
    <row r="906">
      <c r="A906" s="683"/>
      <c r="B906" s="684">
        <v>9.5353884E7</v>
      </c>
      <c r="C906" s="685"/>
      <c r="D906" s="685" t="s">
        <v>6153</v>
      </c>
      <c r="E906" s="700" t="s">
        <v>6154</v>
      </c>
      <c r="F906" s="688">
        <v>29723.0</v>
      </c>
      <c r="G906" s="689" t="s">
        <v>6155</v>
      </c>
      <c r="H906" s="690" t="s">
        <v>6156</v>
      </c>
      <c r="I906" s="690">
        <v>1.522534249E9</v>
      </c>
      <c r="J906" s="691"/>
      <c r="K906" s="690" t="s">
        <v>6157</v>
      </c>
      <c r="L906" s="686"/>
      <c r="N906" s="686"/>
      <c r="P906" s="686"/>
      <c r="Q906" s="690"/>
      <c r="R906" s="686"/>
      <c r="S906" s="686"/>
      <c r="T906" s="686"/>
      <c r="U906" s="686"/>
      <c r="V906" s="686"/>
      <c r="W906" s="686"/>
      <c r="X906" s="691"/>
      <c r="Y906" s="691"/>
      <c r="Z906" s="694">
        <f t="shared" si="119"/>
        <v>42</v>
      </c>
      <c r="AA906" s="686"/>
      <c r="AB906" s="686"/>
      <c r="AC906" s="686"/>
      <c r="AD906" s="686"/>
      <c r="AE906" s="713"/>
      <c r="AF906" s="691"/>
      <c r="AG906" s="691"/>
      <c r="AH906" s="709"/>
      <c r="AI906" s="709"/>
      <c r="AJ906" s="709"/>
      <c r="AK906" s="678"/>
      <c r="AL906" s="678"/>
      <c r="AM906" s="686"/>
      <c r="AN906" s="697"/>
      <c r="AO906" s="697"/>
      <c r="AP906" s="691"/>
      <c r="AQ906" s="681"/>
      <c r="AR906" s="681"/>
      <c r="AS906" s="681"/>
      <c r="AT906" s="682"/>
    </row>
    <row r="907">
      <c r="A907" s="666"/>
      <c r="B907" s="699">
        <v>1.16835279E8</v>
      </c>
      <c r="C907" s="685"/>
      <c r="D907" s="668" t="s">
        <v>6159</v>
      </c>
      <c r="E907" s="687" t="s">
        <v>6160</v>
      </c>
      <c r="F907" s="688">
        <v>34843.0</v>
      </c>
      <c r="G907" s="691"/>
      <c r="H907" s="686" t="s">
        <v>6161</v>
      </c>
      <c r="I907" s="686">
        <v>5.1940877269E10</v>
      </c>
      <c r="J907" s="691"/>
      <c r="K907" s="686" t="s">
        <v>5753</v>
      </c>
      <c r="L907" s="686"/>
      <c r="N907" s="686"/>
      <c r="P907" s="686"/>
      <c r="Q907" s="686"/>
      <c r="R907" s="686"/>
      <c r="S907" s="686"/>
      <c r="T907" s="686"/>
      <c r="U907" s="686"/>
      <c r="V907" s="686"/>
      <c r="W907" s="686"/>
      <c r="X907" s="691"/>
      <c r="Y907" s="691"/>
      <c r="Z907" s="703">
        <f t="shared" si="119"/>
        <v>28</v>
      </c>
      <c r="AA907" s="686"/>
      <c r="AB907" s="686"/>
      <c r="AC907" s="686"/>
      <c r="AD907" s="686"/>
      <c r="AE907" s="713"/>
      <c r="AF907" s="691"/>
      <c r="AG907" s="691"/>
      <c r="AH907" s="709"/>
      <c r="AI907" s="709"/>
      <c r="AJ907" s="709"/>
      <c r="AK907" s="678"/>
      <c r="AL907" s="678"/>
      <c r="AM907" s="686"/>
      <c r="AN907" s="697"/>
      <c r="AO907" s="697"/>
      <c r="AP907" s="691"/>
      <c r="AQ907" s="681"/>
      <c r="AR907" s="681"/>
      <c r="AS907" s="681"/>
      <c r="AT907" s="682"/>
    </row>
    <row r="908">
      <c r="A908" s="666"/>
      <c r="B908" s="699" t="s">
        <v>506</v>
      </c>
      <c r="C908" s="668"/>
      <c r="D908" s="668" t="s">
        <v>6162</v>
      </c>
      <c r="E908" s="687" t="s">
        <v>6163</v>
      </c>
      <c r="F908" s="688">
        <v>32912.0</v>
      </c>
      <c r="G908" s="691" t="s">
        <v>2911</v>
      </c>
      <c r="H908" s="686" t="s">
        <v>2547</v>
      </c>
      <c r="I908" s="686">
        <v>1.16669611E9</v>
      </c>
      <c r="J908" s="691"/>
      <c r="K908" s="686" t="s">
        <v>6164</v>
      </c>
      <c r="L908" s="686"/>
      <c r="N908" s="686"/>
      <c r="P908" s="686"/>
      <c r="Q908" s="686"/>
      <c r="R908" s="686"/>
      <c r="S908" s="686"/>
      <c r="T908" s="686"/>
      <c r="U908" s="686"/>
      <c r="V908" s="686"/>
      <c r="W908" s="686"/>
      <c r="X908" s="691"/>
      <c r="Y908" s="691"/>
      <c r="Z908" s="717">
        <f t="shared" si="119"/>
        <v>33</v>
      </c>
      <c r="AA908" s="686"/>
      <c r="AB908" s="686"/>
      <c r="AC908" s="686"/>
      <c r="AD908" s="686"/>
      <c r="AE908" s="713"/>
      <c r="AF908" s="691"/>
      <c r="AG908" s="691"/>
      <c r="AH908" s="709"/>
      <c r="AI908" s="709"/>
      <c r="AJ908" s="709"/>
      <c r="AK908" s="678"/>
      <c r="AL908" s="678"/>
      <c r="AM908" s="686"/>
      <c r="AN908" s="697"/>
      <c r="AO908" s="697"/>
      <c r="AP908" s="691"/>
      <c r="AQ908" s="681"/>
      <c r="AR908" s="681"/>
      <c r="AS908" s="681"/>
      <c r="AT908" s="682"/>
    </row>
    <row r="909">
      <c r="A909" s="666"/>
      <c r="B909" s="699"/>
      <c r="C909" s="668"/>
      <c r="D909" s="668" t="s">
        <v>6165</v>
      </c>
      <c r="E909" s="687" t="s">
        <v>6166</v>
      </c>
      <c r="F909" s="688"/>
      <c r="G909" s="691"/>
      <c r="H909" s="686"/>
      <c r="I909" s="686">
        <v>1.131129223E9</v>
      </c>
      <c r="J909" s="691"/>
      <c r="K909" s="686" t="s">
        <v>6167</v>
      </c>
      <c r="L909" s="686"/>
      <c r="N909" s="686"/>
      <c r="P909" s="686"/>
      <c r="Q909" s="686"/>
      <c r="R909" s="686"/>
      <c r="S909" s="686"/>
      <c r="T909" s="686"/>
      <c r="U909" s="686"/>
      <c r="V909" s="686"/>
      <c r="W909" s="686"/>
      <c r="X909" s="691"/>
      <c r="Y909" s="691"/>
      <c r="Z909" s="703"/>
      <c r="AA909" s="686"/>
      <c r="AB909" s="686"/>
      <c r="AC909" s="686"/>
      <c r="AD909" s="686"/>
      <c r="AE909" s="713"/>
      <c r="AF909" s="691"/>
      <c r="AG909" s="691"/>
      <c r="AH909" s="709"/>
      <c r="AI909" s="709"/>
      <c r="AJ909" s="709"/>
      <c r="AK909" s="678"/>
      <c r="AL909" s="678"/>
      <c r="AM909" s="686"/>
      <c r="AN909" s="697"/>
      <c r="AO909" s="697"/>
      <c r="AP909" s="691"/>
      <c r="AQ909" s="681"/>
      <c r="AR909" s="681"/>
      <c r="AS909" s="681"/>
      <c r="AT909" s="682"/>
    </row>
    <row r="910">
      <c r="A910" s="683"/>
      <c r="B910" s="684" t="s">
        <v>508</v>
      </c>
      <c r="C910" s="668"/>
      <c r="D910" s="685" t="s">
        <v>6168</v>
      </c>
      <c r="E910" s="700" t="s">
        <v>6169</v>
      </c>
      <c r="F910" s="688">
        <v>35808.0</v>
      </c>
      <c r="G910" s="737" t="s">
        <v>3864</v>
      </c>
      <c r="H910" s="690" t="s">
        <v>6170</v>
      </c>
      <c r="I910" s="690">
        <v>1.160334644E9</v>
      </c>
      <c r="J910" s="691"/>
      <c r="K910" s="690" t="s">
        <v>6171</v>
      </c>
      <c r="L910" s="686"/>
      <c r="N910" s="686"/>
      <c r="P910" s="686"/>
      <c r="Q910" s="690"/>
      <c r="R910" s="686"/>
      <c r="S910" s="686"/>
      <c r="T910" s="686"/>
      <c r="U910" s="686"/>
      <c r="V910" s="686"/>
      <c r="W910" s="686"/>
      <c r="X910" s="691"/>
      <c r="Y910" s="691"/>
      <c r="Z910" s="694">
        <f t="shared" ref="Z910:Z911" si="120">DATEDIF(F910,TODAY(),"Y")</f>
        <v>25</v>
      </c>
      <c r="AA910" s="686"/>
      <c r="AB910" s="686"/>
      <c r="AC910" s="686"/>
      <c r="AD910" s="686"/>
      <c r="AE910" s="713"/>
      <c r="AF910" s="691"/>
      <c r="AG910" s="691"/>
      <c r="AH910" s="709"/>
      <c r="AI910" s="709"/>
      <c r="AJ910" s="709"/>
      <c r="AK910" s="678"/>
      <c r="AL910" s="678"/>
      <c r="AM910" s="686"/>
      <c r="AN910" s="697"/>
      <c r="AO910" s="697"/>
      <c r="AP910" s="691"/>
      <c r="AQ910" s="681"/>
      <c r="AR910" s="681"/>
      <c r="AS910" s="681"/>
      <c r="AT910" s="682"/>
    </row>
    <row r="911">
      <c r="A911" s="683"/>
      <c r="B911" s="684">
        <v>4.2076961E7</v>
      </c>
      <c r="C911" s="668"/>
      <c r="D911" s="685" t="s">
        <v>6173</v>
      </c>
      <c r="E911" s="700" t="s">
        <v>6174</v>
      </c>
      <c r="F911" s="688">
        <v>36371.0</v>
      </c>
      <c r="G911" s="689" t="s">
        <v>391</v>
      </c>
      <c r="H911" s="739">
        <v>84406.0</v>
      </c>
      <c r="I911" s="690">
        <v>1.530044636E9</v>
      </c>
      <c r="J911" s="691"/>
      <c r="K911" s="690" t="s">
        <v>6175</v>
      </c>
      <c r="L911" s="686"/>
      <c r="N911" s="686"/>
      <c r="P911" s="686"/>
      <c r="Q911" s="690"/>
      <c r="R911" s="686"/>
      <c r="S911" s="686"/>
      <c r="T911" s="686"/>
      <c r="U911" s="686"/>
      <c r="V911" s="686"/>
      <c r="W911" s="686"/>
      <c r="X911" s="691"/>
      <c r="Y911" s="691"/>
      <c r="Z911" s="694">
        <f t="shared" si="120"/>
        <v>24</v>
      </c>
      <c r="AA911" s="686"/>
      <c r="AB911" s="686"/>
      <c r="AC911" s="686"/>
      <c r="AD911" s="686"/>
      <c r="AE911" s="713"/>
      <c r="AF911" s="691"/>
      <c r="AG911" s="691"/>
      <c r="AH911" s="709"/>
      <c r="AI911" s="709"/>
      <c r="AJ911" s="709"/>
      <c r="AK911" s="678"/>
      <c r="AL911" s="678"/>
      <c r="AM911" s="686"/>
      <c r="AN911" s="697"/>
      <c r="AO911" s="697"/>
      <c r="AP911" s="691"/>
      <c r="AQ911" s="681"/>
      <c r="AR911" s="681"/>
      <c r="AS911" s="681"/>
      <c r="AT911" s="682"/>
    </row>
    <row r="912">
      <c r="A912" s="666"/>
      <c r="B912" s="699">
        <v>3.5094021E7</v>
      </c>
      <c r="C912" s="668"/>
      <c r="D912" s="668" t="s">
        <v>6177</v>
      </c>
      <c r="E912" s="687" t="s">
        <v>6178</v>
      </c>
      <c r="F912" s="726">
        <v>32887.0</v>
      </c>
      <c r="G912" s="689" t="s">
        <v>391</v>
      </c>
      <c r="H912" s="686" t="s">
        <v>6179</v>
      </c>
      <c r="I912" s="686" t="s">
        <v>6180</v>
      </c>
      <c r="J912" s="691"/>
      <c r="K912" s="686" t="s">
        <v>6181</v>
      </c>
      <c r="L912" s="686"/>
      <c r="N912" s="686"/>
      <c r="P912" s="686"/>
      <c r="Q912" s="686"/>
      <c r="R912" s="686"/>
      <c r="S912" s="686"/>
      <c r="T912" s="686"/>
      <c r="U912" s="686"/>
      <c r="V912" s="686"/>
      <c r="W912" s="686"/>
      <c r="X912" s="691"/>
      <c r="Y912" s="691"/>
      <c r="Z912" s="703">
        <v>27.0</v>
      </c>
      <c r="AA912" s="686"/>
      <c r="AB912" s="686"/>
      <c r="AC912" s="686"/>
      <c r="AD912" s="686"/>
      <c r="AE912" s="713"/>
      <c r="AF912" s="691"/>
      <c r="AG912" s="691"/>
      <c r="AH912" s="709"/>
      <c r="AI912" s="709"/>
      <c r="AJ912" s="709"/>
      <c r="AK912" s="678"/>
      <c r="AL912" s="678"/>
      <c r="AM912" s="686"/>
      <c r="AN912" s="697"/>
      <c r="AO912" s="697"/>
      <c r="AP912" s="691"/>
      <c r="AQ912" s="681"/>
      <c r="AR912" s="681"/>
      <c r="AS912" s="681"/>
      <c r="AT912" s="682"/>
    </row>
    <row r="913">
      <c r="A913" s="666"/>
      <c r="B913" s="699">
        <v>4.2356194E7</v>
      </c>
      <c r="C913" s="685"/>
      <c r="D913" s="668" t="s">
        <v>6182</v>
      </c>
      <c r="E913" s="687" t="s">
        <v>6183</v>
      </c>
      <c r="F913" s="688">
        <v>36601.0</v>
      </c>
      <c r="G913" s="689" t="s">
        <v>391</v>
      </c>
      <c r="H913" s="686" t="s">
        <v>6179</v>
      </c>
      <c r="I913" s="686">
        <v>1.141910689E9</v>
      </c>
      <c r="J913" s="691"/>
      <c r="K913" s="686" t="s">
        <v>5819</v>
      </c>
      <c r="L913" s="686"/>
      <c r="N913" s="686"/>
      <c r="P913" s="686"/>
      <c r="Q913" s="686"/>
      <c r="R913" s="686"/>
      <c r="S913" s="686"/>
      <c r="T913" s="686"/>
      <c r="U913" s="686"/>
      <c r="V913" s="686"/>
      <c r="W913" s="686"/>
      <c r="X913" s="691"/>
      <c r="Y913" s="691"/>
      <c r="Z913" s="740">
        <f t="shared" ref="Z913:Z915" si="121">DATEDIF(F913,TODAY(),"Y")</f>
        <v>23</v>
      </c>
      <c r="AA913" s="686"/>
      <c r="AB913" s="686"/>
      <c r="AC913" s="686"/>
      <c r="AD913" s="686"/>
      <c r="AE913" s="713"/>
      <c r="AF913" s="691"/>
      <c r="AG913" s="691"/>
      <c r="AH913" s="709"/>
      <c r="AI913" s="709"/>
      <c r="AJ913" s="709"/>
      <c r="AK913" s="678"/>
      <c r="AL913" s="678"/>
      <c r="AM913" s="686"/>
      <c r="AN913" s="697"/>
      <c r="AO913" s="697"/>
      <c r="AP913" s="691"/>
      <c r="AQ913" s="681"/>
      <c r="AR913" s="681"/>
      <c r="AS913" s="681"/>
      <c r="AT913" s="682"/>
    </row>
    <row r="914">
      <c r="A914" s="710"/>
      <c r="B914" s="711">
        <v>3.9463642E7</v>
      </c>
      <c r="C914" s="668"/>
      <c r="D914" s="685" t="s">
        <v>6184</v>
      </c>
      <c r="E914" s="700" t="s">
        <v>6185</v>
      </c>
      <c r="F914" s="688">
        <v>35314.0</v>
      </c>
      <c r="G914" s="689" t="s">
        <v>391</v>
      </c>
      <c r="H914" s="690" t="s">
        <v>6186</v>
      </c>
      <c r="I914" s="690">
        <v>1.139328432E9</v>
      </c>
      <c r="J914" s="691"/>
      <c r="K914" s="690" t="s">
        <v>6187</v>
      </c>
      <c r="L914" s="686"/>
      <c r="N914" s="686"/>
      <c r="P914" s="686"/>
      <c r="Q914" s="690"/>
      <c r="R914" s="686"/>
      <c r="S914" s="686"/>
      <c r="T914" s="686"/>
      <c r="U914" s="686"/>
      <c r="V914" s="686"/>
      <c r="W914" s="686"/>
      <c r="X914" s="691"/>
      <c r="Y914" s="691"/>
      <c r="Z914" s="694">
        <f t="shared" si="121"/>
        <v>27</v>
      </c>
      <c r="AA914" s="686"/>
      <c r="AB914" s="686"/>
      <c r="AC914" s="686"/>
      <c r="AD914" s="686"/>
      <c r="AE914" s="713"/>
      <c r="AF914" s="691"/>
      <c r="AG914" s="691"/>
      <c r="AH914" s="709"/>
      <c r="AI914" s="709"/>
      <c r="AJ914" s="709"/>
      <c r="AK914" s="678"/>
      <c r="AL914" s="678"/>
      <c r="AM914" s="686"/>
      <c r="AN914" s="697"/>
      <c r="AO914" s="697"/>
      <c r="AP914" s="691"/>
      <c r="AQ914" s="681"/>
      <c r="AR914" s="681"/>
      <c r="AS914" s="681"/>
      <c r="AT914" s="682"/>
    </row>
    <row r="915">
      <c r="A915" s="666"/>
      <c r="B915" s="699"/>
      <c r="C915" s="668"/>
      <c r="D915" s="668" t="s">
        <v>6189</v>
      </c>
      <c r="E915" s="741" t="s">
        <v>6190</v>
      </c>
      <c r="F915" s="688">
        <v>34604.0</v>
      </c>
      <c r="G915" s="693"/>
      <c r="H915" s="692"/>
      <c r="I915" s="686">
        <v>1.6173650085E10</v>
      </c>
      <c r="J915" s="693"/>
      <c r="K915" s="686" t="s">
        <v>6191</v>
      </c>
      <c r="L915" s="686"/>
      <c r="N915" s="686"/>
      <c r="P915" s="692"/>
      <c r="Q915" s="686"/>
      <c r="R915" s="686"/>
      <c r="S915" s="686"/>
      <c r="T915" s="700"/>
      <c r="U915" s="700"/>
      <c r="V915" s="700"/>
      <c r="W915" s="700"/>
      <c r="X915" s="688"/>
      <c r="Y915" s="688"/>
      <c r="Z915" s="742">
        <f t="shared" si="121"/>
        <v>29</v>
      </c>
      <c r="AA915" s="700"/>
      <c r="AB915" s="692"/>
      <c r="AC915" s="700"/>
      <c r="AD915" s="700"/>
      <c r="AE915" s="743"/>
      <c r="AF915" s="688"/>
      <c r="AG915" s="688"/>
      <c r="AH915" s="744"/>
      <c r="AI915" s="744"/>
      <c r="AJ915" s="744"/>
      <c r="AK915" s="678"/>
      <c r="AL915" s="678"/>
      <c r="AM915" s="686"/>
      <c r="AN915" s="697"/>
      <c r="AO915" s="697"/>
      <c r="AP915" s="693"/>
      <c r="AQ915" s="681"/>
      <c r="AR915" s="681"/>
      <c r="AS915" s="681"/>
      <c r="AT915" s="682"/>
    </row>
    <row r="916">
      <c r="A916" s="666"/>
      <c r="B916" s="699">
        <v>3.4536929E7</v>
      </c>
      <c r="C916" s="685"/>
      <c r="D916" s="745" t="s">
        <v>6192</v>
      </c>
      <c r="E916" s="687" t="s">
        <v>6193</v>
      </c>
      <c r="F916" s="746">
        <v>32708.0</v>
      </c>
      <c r="G916" s="689" t="s">
        <v>391</v>
      </c>
      <c r="H916" s="686" t="s">
        <v>6194</v>
      </c>
      <c r="I916" s="686">
        <v>2.302507419E9</v>
      </c>
      <c r="J916" s="691"/>
      <c r="K916" s="686" t="s">
        <v>6195</v>
      </c>
      <c r="L916" s="686"/>
      <c r="N916" s="686"/>
      <c r="P916" s="686"/>
      <c r="Q916" s="686"/>
      <c r="R916" s="686"/>
      <c r="S916" s="686"/>
      <c r="T916" s="686"/>
      <c r="U916" s="700"/>
      <c r="V916" s="700"/>
      <c r="W916" s="700"/>
      <c r="X916" s="688"/>
      <c r="Y916" s="688"/>
      <c r="Z916" s="703">
        <f>2020-1989</f>
        <v>31</v>
      </c>
      <c r="AA916" s="700"/>
      <c r="AB916" s="700"/>
      <c r="AC916" s="686"/>
      <c r="AD916" s="686"/>
      <c r="AE916" s="743"/>
      <c r="AF916" s="688"/>
      <c r="AG916" s="688"/>
      <c r="AH916" s="744"/>
      <c r="AI916" s="744"/>
      <c r="AJ916" s="744"/>
      <c r="AK916" s="678"/>
      <c r="AL916" s="678"/>
      <c r="AM916" s="686"/>
      <c r="AN916" s="697"/>
      <c r="AO916" s="698">
        <v>44169.0</v>
      </c>
      <c r="AP916" s="689" t="s">
        <v>6945</v>
      </c>
      <c r="AQ916" s="681"/>
      <c r="AR916" s="681"/>
      <c r="AS916" s="681"/>
      <c r="AT916" s="682"/>
    </row>
    <row r="917">
      <c r="A917" s="666"/>
      <c r="B917" s="699"/>
      <c r="C917" s="668"/>
      <c r="D917" s="668" t="s">
        <v>6196</v>
      </c>
      <c r="E917" s="687" t="s">
        <v>6197</v>
      </c>
      <c r="F917" s="688"/>
      <c r="G917" s="691"/>
      <c r="H917" s="686"/>
      <c r="I917" s="686">
        <v>1.134408456E9</v>
      </c>
      <c r="J917" s="691"/>
      <c r="K917" s="686" t="s">
        <v>2284</v>
      </c>
      <c r="L917" s="686"/>
      <c r="N917" s="686"/>
      <c r="P917" s="686"/>
      <c r="Q917" s="686"/>
      <c r="R917" s="686"/>
      <c r="S917" s="686"/>
      <c r="T917" s="686"/>
      <c r="U917" s="686"/>
      <c r="V917" s="686"/>
      <c r="W917" s="686"/>
      <c r="X917" s="691"/>
      <c r="Y917" s="691"/>
      <c r="Z917" s="703"/>
      <c r="AA917" s="686"/>
      <c r="AB917" s="686"/>
      <c r="AC917" s="686"/>
      <c r="AD917" s="686"/>
      <c r="AE917" s="713"/>
      <c r="AF917" s="691"/>
      <c r="AG917" s="691"/>
      <c r="AH917" s="709"/>
      <c r="AI917" s="709"/>
      <c r="AJ917" s="709"/>
      <c r="AK917" s="678"/>
      <c r="AL917" s="678"/>
      <c r="AM917" s="686"/>
      <c r="AN917" s="697"/>
      <c r="AO917" s="697"/>
      <c r="AP917" s="691"/>
      <c r="AQ917" s="681"/>
      <c r="AR917" s="681"/>
      <c r="AS917" s="681"/>
      <c r="AT917" s="682"/>
    </row>
    <row r="918">
      <c r="A918" s="683"/>
      <c r="B918" s="684">
        <v>4.8357822E7</v>
      </c>
      <c r="C918" s="668"/>
      <c r="D918" s="685" t="s">
        <v>6198</v>
      </c>
      <c r="E918" s="700" t="s">
        <v>6199</v>
      </c>
      <c r="F918" s="688">
        <v>36581.0</v>
      </c>
      <c r="G918" s="689" t="s">
        <v>391</v>
      </c>
      <c r="H918" s="690" t="s">
        <v>6200</v>
      </c>
      <c r="I918" s="690" t="s">
        <v>6201</v>
      </c>
      <c r="J918" s="691"/>
      <c r="K918" s="690" t="s">
        <v>6202</v>
      </c>
      <c r="L918" s="686"/>
      <c r="N918" s="686"/>
      <c r="P918" s="686"/>
      <c r="Q918" s="690"/>
      <c r="R918" s="686"/>
      <c r="S918" s="686"/>
      <c r="T918" s="686"/>
      <c r="U918" s="686"/>
      <c r="V918" s="686"/>
      <c r="W918" s="686"/>
      <c r="X918" s="691"/>
      <c r="Y918" s="691"/>
      <c r="Z918" s="694">
        <f t="shared" ref="Z918:Z921" si="122">DATEDIF(F918,TODAY(),"Y")</f>
        <v>23</v>
      </c>
      <c r="AA918" s="686"/>
      <c r="AB918" s="686"/>
      <c r="AC918" s="686"/>
      <c r="AD918" s="686"/>
      <c r="AE918" s="713"/>
      <c r="AF918" s="691"/>
      <c r="AG918" s="691"/>
      <c r="AH918" s="709"/>
      <c r="AI918" s="709"/>
      <c r="AJ918" s="709"/>
      <c r="AK918" s="678"/>
      <c r="AL918" s="678"/>
      <c r="AM918" s="686"/>
      <c r="AN918" s="697"/>
      <c r="AO918" s="697"/>
      <c r="AP918" s="691"/>
      <c r="AQ918" s="681"/>
      <c r="AR918" s="681"/>
      <c r="AS918" s="681"/>
      <c r="AT918" s="682"/>
    </row>
    <row r="919">
      <c r="A919" s="666"/>
      <c r="B919" s="699" t="s">
        <v>515</v>
      </c>
      <c r="C919" s="668"/>
      <c r="D919" s="668" t="s">
        <v>6204</v>
      </c>
      <c r="E919" s="687" t="s">
        <v>6205</v>
      </c>
      <c r="F919" s="688">
        <v>34944.0</v>
      </c>
      <c r="G919" s="719" t="s">
        <v>5711</v>
      </c>
      <c r="H919" s="686" t="s">
        <v>6206</v>
      </c>
      <c r="I919" s="686">
        <v>5.534301416E9</v>
      </c>
      <c r="J919" s="691"/>
      <c r="K919" s="686" t="s">
        <v>6207</v>
      </c>
      <c r="L919" s="686"/>
      <c r="N919" s="686"/>
      <c r="P919" s="686"/>
      <c r="Q919" s="686"/>
      <c r="R919" s="686"/>
      <c r="S919" s="686"/>
      <c r="T919" s="686"/>
      <c r="U919" s="686"/>
      <c r="V919" s="686"/>
      <c r="W919" s="686"/>
      <c r="X919" s="691"/>
      <c r="Y919" s="691"/>
      <c r="Z919" s="703">
        <f t="shared" si="122"/>
        <v>28</v>
      </c>
      <c r="AA919" s="686"/>
      <c r="AB919" s="686"/>
      <c r="AC919" s="686"/>
      <c r="AD919" s="686"/>
      <c r="AE919" s="713"/>
      <c r="AF919" s="691"/>
      <c r="AG919" s="691"/>
      <c r="AH919" s="709"/>
      <c r="AI919" s="709"/>
      <c r="AJ919" s="709"/>
      <c r="AK919" s="678"/>
      <c r="AL919" s="678"/>
      <c r="AM919" s="692"/>
      <c r="AN919" s="697"/>
      <c r="AO919" s="697"/>
      <c r="AP919" s="719"/>
      <c r="AQ919" s="681"/>
      <c r="AR919" s="681"/>
      <c r="AS919" s="681"/>
      <c r="AT919" s="682"/>
    </row>
    <row r="920">
      <c r="A920" s="727"/>
      <c r="B920" s="728">
        <v>9.4151052E7</v>
      </c>
      <c r="C920" s="685"/>
      <c r="D920" s="685" t="s">
        <v>6208</v>
      </c>
      <c r="E920" s="687" t="s">
        <v>6209</v>
      </c>
      <c r="F920" s="688">
        <v>34787.0</v>
      </c>
      <c r="G920" s="747" t="s">
        <v>5848</v>
      </c>
      <c r="H920" s="706" t="s">
        <v>6210</v>
      </c>
      <c r="I920" s="730">
        <v>1.13325413E9</v>
      </c>
      <c r="J920" s="691"/>
      <c r="K920" s="706" t="s">
        <v>6211</v>
      </c>
      <c r="L920" s="686"/>
      <c r="N920" s="686"/>
      <c r="P920" s="686"/>
      <c r="Q920" s="706"/>
      <c r="R920" s="686"/>
      <c r="S920" s="686"/>
      <c r="T920" s="686"/>
      <c r="U920" s="686"/>
      <c r="V920" s="686"/>
      <c r="W920" s="686"/>
      <c r="X920" s="691"/>
      <c r="Y920" s="691"/>
      <c r="Z920" s="694">
        <f t="shared" si="122"/>
        <v>28</v>
      </c>
      <c r="AA920" s="686"/>
      <c r="AB920" s="686"/>
      <c r="AC920" s="686"/>
      <c r="AD920" s="686"/>
      <c r="AE920" s="713"/>
      <c r="AF920" s="691"/>
      <c r="AG920" s="691"/>
      <c r="AH920" s="709"/>
      <c r="AI920" s="709"/>
      <c r="AJ920" s="709"/>
      <c r="AK920" s="678"/>
      <c r="AL920" s="678"/>
      <c r="AM920" s="686"/>
      <c r="AN920" s="697"/>
      <c r="AO920" s="697"/>
      <c r="AP920" s="691" t="s">
        <v>6945</v>
      </c>
      <c r="AQ920" s="681"/>
      <c r="AR920" s="681"/>
      <c r="AS920" s="681"/>
      <c r="AT920" s="682"/>
    </row>
    <row r="921">
      <c r="A921" s="748"/>
      <c r="B921" s="749">
        <v>9.5742927E7</v>
      </c>
      <c r="C921" s="685"/>
      <c r="D921" s="668" t="s">
        <v>6212</v>
      </c>
      <c r="E921" s="687" t="s">
        <v>6213</v>
      </c>
      <c r="F921" s="688">
        <v>33461.0</v>
      </c>
      <c r="G921" s="719" t="s">
        <v>6214</v>
      </c>
      <c r="H921" s="686" t="s">
        <v>6215</v>
      </c>
      <c r="I921" s="686">
        <v>1.127511272E9</v>
      </c>
      <c r="J921" s="691"/>
      <c r="K921" s="686" t="s">
        <v>2284</v>
      </c>
      <c r="L921" s="686"/>
      <c r="N921" s="686"/>
      <c r="P921" s="686"/>
      <c r="Q921" s="686"/>
      <c r="R921" s="686"/>
      <c r="S921" s="700"/>
      <c r="T921" s="686"/>
      <c r="U921" s="686"/>
      <c r="V921" s="686"/>
      <c r="W921" s="686"/>
      <c r="X921" s="691"/>
      <c r="Y921" s="691"/>
      <c r="Z921" s="750">
        <f t="shared" si="122"/>
        <v>32</v>
      </c>
      <c r="AA921" s="686"/>
      <c r="AB921" s="686"/>
      <c r="AC921" s="686"/>
      <c r="AD921" s="686"/>
      <c r="AE921" s="713"/>
      <c r="AF921" s="691"/>
      <c r="AG921" s="691"/>
      <c r="AH921" s="709"/>
      <c r="AI921" s="709"/>
      <c r="AJ921" s="709"/>
      <c r="AK921" s="678"/>
      <c r="AL921" s="678"/>
      <c r="AM921" s="686"/>
      <c r="AN921" s="697"/>
      <c r="AO921" s="697"/>
      <c r="AP921" s="693"/>
      <c r="AQ921" s="681"/>
      <c r="AR921" s="681"/>
      <c r="AS921" s="681"/>
      <c r="AT921" s="682"/>
    </row>
    <row r="922">
      <c r="A922" s="710"/>
      <c r="B922" s="711">
        <v>3.8304074E7</v>
      </c>
      <c r="C922" s="668"/>
      <c r="D922" s="685" t="s">
        <v>6216</v>
      </c>
      <c r="E922" s="700" t="s">
        <v>6217</v>
      </c>
      <c r="F922" s="688">
        <v>34463.0</v>
      </c>
      <c r="G922" s="689" t="s">
        <v>391</v>
      </c>
      <c r="H922" s="690" t="s">
        <v>6218</v>
      </c>
      <c r="I922" s="690">
        <v>1.136642424E9</v>
      </c>
      <c r="J922" s="691"/>
      <c r="K922" s="690" t="s">
        <v>6219</v>
      </c>
      <c r="L922" s="686"/>
      <c r="N922" s="686"/>
      <c r="P922" s="686"/>
      <c r="Q922" s="690"/>
      <c r="R922" s="686"/>
      <c r="S922" s="686"/>
      <c r="T922" s="687"/>
      <c r="U922" s="686"/>
      <c r="V922" s="686"/>
      <c r="W922" s="686"/>
      <c r="X922" s="691"/>
      <c r="Y922" s="691"/>
      <c r="Z922" s="694">
        <f>2020-1994</f>
        <v>26</v>
      </c>
      <c r="AA922" s="686"/>
      <c r="AB922" s="686"/>
      <c r="AC922" s="686"/>
      <c r="AD922" s="686"/>
      <c r="AE922" s="713"/>
      <c r="AF922" s="691"/>
      <c r="AG922" s="691"/>
      <c r="AH922" s="709"/>
      <c r="AI922" s="709"/>
      <c r="AJ922" s="709"/>
      <c r="AK922" s="678"/>
      <c r="AL922" s="678"/>
      <c r="AM922" s="686"/>
      <c r="AN922" s="697"/>
      <c r="AO922" s="698">
        <v>44125.0</v>
      </c>
      <c r="AP922" s="689" t="s">
        <v>6949</v>
      </c>
      <c r="AQ922" s="681"/>
      <c r="AR922" s="681"/>
      <c r="AS922" s="681"/>
      <c r="AT922" s="682"/>
    </row>
    <row r="923">
      <c r="A923" s="666"/>
      <c r="B923" s="699">
        <v>3.172224E7</v>
      </c>
      <c r="C923" s="668"/>
      <c r="D923" s="668" t="s">
        <v>6221</v>
      </c>
      <c r="E923" s="687" t="s">
        <v>6222</v>
      </c>
      <c r="F923" s="688">
        <v>31247.0</v>
      </c>
      <c r="G923" s="689" t="s">
        <v>391</v>
      </c>
      <c r="H923" s="686" t="s">
        <v>6223</v>
      </c>
      <c r="I923" s="686">
        <v>1.557558166E9</v>
      </c>
      <c r="J923" s="691"/>
      <c r="K923" s="686" t="s">
        <v>5700</v>
      </c>
      <c r="L923" s="686"/>
      <c r="N923" s="686"/>
      <c r="P923" s="686"/>
      <c r="Q923" s="686"/>
      <c r="R923" s="686"/>
      <c r="S923" s="686"/>
      <c r="T923" s="686"/>
      <c r="U923" s="686"/>
      <c r="V923" s="686"/>
      <c r="W923" s="686"/>
      <c r="X923" s="691"/>
      <c r="Y923" s="691"/>
      <c r="Z923" s="740">
        <f t="shared" ref="Z923:Z925" si="123">DATEDIF(F923,TODAY(),"Y")</f>
        <v>38</v>
      </c>
      <c r="AA923" s="686"/>
      <c r="AB923" s="686"/>
      <c r="AC923" s="686"/>
      <c r="AD923" s="686"/>
      <c r="AE923" s="713"/>
      <c r="AF923" s="691"/>
      <c r="AG923" s="691"/>
      <c r="AH923" s="709"/>
      <c r="AI923" s="709"/>
      <c r="AJ923" s="709"/>
      <c r="AK923" s="678"/>
      <c r="AL923" s="678"/>
      <c r="AM923" s="686"/>
      <c r="AN923" s="697"/>
      <c r="AO923" s="697"/>
      <c r="AP923" s="691"/>
      <c r="AQ923" s="681"/>
      <c r="AR923" s="681"/>
      <c r="AS923" s="681"/>
      <c r="AT923" s="682"/>
    </row>
    <row r="924">
      <c r="A924" s="710"/>
      <c r="B924" s="711">
        <v>3.4225057E7</v>
      </c>
      <c r="C924" s="685"/>
      <c r="D924" s="668" t="s">
        <v>6224</v>
      </c>
      <c r="E924" s="687" t="s">
        <v>6225</v>
      </c>
      <c r="F924" s="688">
        <v>32473.0</v>
      </c>
      <c r="G924" s="689" t="s">
        <v>391</v>
      </c>
      <c r="H924" s="686" t="s">
        <v>6226</v>
      </c>
      <c r="I924" s="686">
        <v>1.530072815E9</v>
      </c>
      <c r="J924" s="691"/>
      <c r="K924" s="686" t="s">
        <v>6227</v>
      </c>
      <c r="L924" s="686"/>
      <c r="N924" s="686"/>
      <c r="P924" s="686"/>
      <c r="Q924" s="686"/>
      <c r="R924" s="686"/>
      <c r="S924" s="686"/>
      <c r="T924" s="686"/>
      <c r="U924" s="686"/>
      <c r="V924" s="686"/>
      <c r="W924" s="686"/>
      <c r="X924" s="691"/>
      <c r="Y924" s="691"/>
      <c r="Z924" s="703">
        <f t="shared" si="123"/>
        <v>34</v>
      </c>
      <c r="AA924" s="686"/>
      <c r="AB924" s="686"/>
      <c r="AC924" s="686"/>
      <c r="AD924" s="686"/>
      <c r="AE924" s="713"/>
      <c r="AF924" s="691"/>
      <c r="AG924" s="691"/>
      <c r="AH924" s="709"/>
      <c r="AI924" s="709"/>
      <c r="AJ924" s="709"/>
      <c r="AK924" s="678"/>
      <c r="AL924" s="678"/>
      <c r="AM924" s="686"/>
      <c r="AN924" s="697"/>
      <c r="AO924" s="697"/>
      <c r="AP924" s="691"/>
      <c r="AQ924" s="681"/>
      <c r="AR924" s="681"/>
      <c r="AS924" s="681"/>
      <c r="AT924" s="682"/>
    </row>
    <row r="925">
      <c r="A925" s="666"/>
      <c r="B925" s="699">
        <v>4.3243719E7</v>
      </c>
      <c r="C925" s="668"/>
      <c r="D925" s="668" t="s">
        <v>6228</v>
      </c>
      <c r="E925" s="732" t="s">
        <v>6229</v>
      </c>
      <c r="F925" s="688">
        <v>36964.0</v>
      </c>
      <c r="G925" s="689" t="s">
        <v>391</v>
      </c>
      <c r="H925" s="686"/>
      <c r="I925" s="686">
        <v>1.167247486E9</v>
      </c>
      <c r="J925" s="691"/>
      <c r="K925" s="686" t="s">
        <v>5819</v>
      </c>
      <c r="L925" s="686"/>
      <c r="N925" s="686"/>
      <c r="P925" s="686"/>
      <c r="Q925" s="686"/>
      <c r="R925" s="686"/>
      <c r="S925" s="692"/>
      <c r="T925" s="700"/>
      <c r="U925" s="700"/>
      <c r="V925" s="700"/>
      <c r="W925" s="700"/>
      <c r="X925" s="688"/>
      <c r="Y925" s="688"/>
      <c r="Z925" s="703">
        <f t="shared" si="123"/>
        <v>22</v>
      </c>
      <c r="AA925" s="700"/>
      <c r="AB925" s="692"/>
      <c r="AC925" s="700"/>
      <c r="AD925" s="700"/>
      <c r="AE925" s="743"/>
      <c r="AF925" s="688"/>
      <c r="AG925" s="688"/>
      <c r="AH925" s="744"/>
      <c r="AI925" s="744"/>
      <c r="AJ925" s="744"/>
      <c r="AK925" s="678"/>
      <c r="AL925" s="678"/>
      <c r="AM925" s="692"/>
      <c r="AN925" s="697"/>
      <c r="AO925" s="697"/>
      <c r="AP925" s="693"/>
      <c r="AQ925" s="681"/>
      <c r="AR925" s="681"/>
      <c r="AS925" s="681"/>
      <c r="AT925" s="682"/>
    </row>
    <row r="926">
      <c r="A926" s="683"/>
      <c r="B926" s="684">
        <v>3.8708201E7</v>
      </c>
      <c r="C926" s="668"/>
      <c r="D926" s="685" t="s">
        <v>6230</v>
      </c>
      <c r="E926" s="687" t="s">
        <v>6231</v>
      </c>
      <c r="F926" s="733">
        <v>34682.0</v>
      </c>
      <c r="G926" s="689" t="s">
        <v>391</v>
      </c>
      <c r="H926" s="690" t="s">
        <v>6232</v>
      </c>
      <c r="I926" s="690">
        <v>1.569256054E9</v>
      </c>
      <c r="J926" s="691"/>
      <c r="K926" s="690" t="s">
        <v>6233</v>
      </c>
      <c r="L926" s="686"/>
      <c r="N926" s="686"/>
      <c r="P926" s="686"/>
      <c r="Q926" s="690"/>
      <c r="R926" s="686"/>
      <c r="S926" s="686"/>
      <c r="T926" s="686"/>
      <c r="U926" s="700"/>
      <c r="V926" s="700"/>
      <c r="W926" s="700"/>
      <c r="X926" s="688"/>
      <c r="Y926" s="688"/>
      <c r="Z926" s="694">
        <f>2020-1994</f>
        <v>26</v>
      </c>
      <c r="AA926" s="700"/>
      <c r="AB926" s="700"/>
      <c r="AC926" s="686"/>
      <c r="AD926" s="686"/>
      <c r="AE926" s="743"/>
      <c r="AF926" s="688"/>
      <c r="AG926" s="688"/>
      <c r="AH926" s="744"/>
      <c r="AI926" s="744"/>
      <c r="AJ926" s="744"/>
      <c r="AK926" s="678"/>
      <c r="AL926" s="678"/>
      <c r="AM926" s="686"/>
      <c r="AN926" s="697"/>
      <c r="AO926" s="698">
        <v>44064.0</v>
      </c>
      <c r="AP926" s="689" t="s">
        <v>6952</v>
      </c>
      <c r="AQ926" s="681"/>
      <c r="AR926" s="681"/>
      <c r="AS926" s="681"/>
      <c r="AT926" s="682"/>
    </row>
    <row r="927">
      <c r="A927" s="666"/>
      <c r="B927" s="699">
        <v>4.0010435E7</v>
      </c>
      <c r="C927" s="685"/>
      <c r="D927" s="668" t="s">
        <v>6234</v>
      </c>
      <c r="E927" s="687" t="s">
        <v>6235</v>
      </c>
      <c r="F927" s="688">
        <v>35395.0</v>
      </c>
      <c r="G927" s="689" t="s">
        <v>391</v>
      </c>
      <c r="H927" s="686" t="s">
        <v>6236</v>
      </c>
      <c r="I927" s="686">
        <v>1.1652681E9</v>
      </c>
      <c r="J927" s="691"/>
      <c r="K927" s="686" t="s">
        <v>4442</v>
      </c>
      <c r="L927" s="686"/>
      <c r="N927" s="686"/>
      <c r="P927" s="686"/>
      <c r="Q927" s="686"/>
      <c r="R927" s="686"/>
      <c r="S927" s="686"/>
      <c r="T927" s="686"/>
      <c r="U927" s="686"/>
      <c r="V927" s="686"/>
      <c r="W927" s="686"/>
      <c r="X927" s="691"/>
      <c r="Y927" s="691"/>
      <c r="Z927" s="703">
        <f t="shared" ref="Z927:Z929" si="124">DATEDIF(F927,TODAY(),"Y")</f>
        <v>26</v>
      </c>
      <c r="AA927" s="686"/>
      <c r="AB927" s="686"/>
      <c r="AC927" s="686"/>
      <c r="AD927" s="686"/>
      <c r="AE927" s="713"/>
      <c r="AF927" s="691"/>
      <c r="AG927" s="691"/>
      <c r="AH927" s="709"/>
      <c r="AI927" s="709"/>
      <c r="AJ927" s="709"/>
      <c r="AK927" s="678"/>
      <c r="AL927" s="678"/>
      <c r="AM927" s="686"/>
      <c r="AN927" s="697"/>
      <c r="AO927" s="697"/>
      <c r="AP927" s="691"/>
      <c r="AQ927" s="681"/>
      <c r="AR927" s="681"/>
      <c r="AS927" s="681"/>
      <c r="AT927" s="682"/>
    </row>
    <row r="928">
      <c r="A928" s="683"/>
      <c r="B928" s="684">
        <v>3.8611804E7</v>
      </c>
      <c r="C928" s="668"/>
      <c r="D928" s="685" t="s">
        <v>6237</v>
      </c>
      <c r="E928" s="720" t="s">
        <v>6238</v>
      </c>
      <c r="F928" s="688">
        <v>34582.0</v>
      </c>
      <c r="G928" s="689" t="s">
        <v>391</v>
      </c>
      <c r="H928" s="690" t="s">
        <v>6239</v>
      </c>
      <c r="I928" s="690">
        <v>1.101168893057E12</v>
      </c>
      <c r="J928" s="691"/>
      <c r="K928" s="690" t="s">
        <v>6240</v>
      </c>
      <c r="L928" s="686"/>
      <c r="N928" s="686"/>
      <c r="P928" s="686"/>
      <c r="Q928" s="690"/>
      <c r="R928" s="686"/>
      <c r="S928" s="686"/>
      <c r="T928" s="686"/>
      <c r="U928" s="686"/>
      <c r="V928" s="686"/>
      <c r="W928" s="686"/>
      <c r="X928" s="691"/>
      <c r="Y928" s="691"/>
      <c r="Z928" s="694">
        <f t="shared" si="124"/>
        <v>29</v>
      </c>
      <c r="AA928" s="686"/>
      <c r="AB928" s="686"/>
      <c r="AC928" s="686"/>
      <c r="AD928" s="686"/>
      <c r="AE928" s="713"/>
      <c r="AF928" s="691"/>
      <c r="AG928" s="691"/>
      <c r="AH928" s="709"/>
      <c r="AI928" s="709"/>
      <c r="AJ928" s="709"/>
      <c r="AK928" s="678"/>
      <c r="AL928" s="678"/>
      <c r="AM928" s="686"/>
      <c r="AN928" s="697"/>
      <c r="AO928" s="697"/>
      <c r="AP928" s="691"/>
      <c r="AQ928" s="681"/>
      <c r="AR928" s="681"/>
      <c r="AS928" s="681"/>
      <c r="AT928" s="682"/>
    </row>
    <row r="929">
      <c r="A929" s="683"/>
      <c r="B929" s="684">
        <v>4.0126301E7</v>
      </c>
      <c r="C929" s="685"/>
      <c r="D929" s="685" t="s">
        <v>6242</v>
      </c>
      <c r="E929" s="700" t="s">
        <v>6243</v>
      </c>
      <c r="F929" s="721">
        <v>35421.0</v>
      </c>
      <c r="G929" s="689" t="s">
        <v>391</v>
      </c>
      <c r="H929" s="690" t="s">
        <v>6244</v>
      </c>
      <c r="I929" s="690">
        <v>1.140849964E9</v>
      </c>
      <c r="J929" s="691"/>
      <c r="K929" s="690" t="s">
        <v>5832</v>
      </c>
      <c r="L929" s="686"/>
      <c r="N929" s="686"/>
      <c r="P929" s="686"/>
      <c r="Q929" s="690"/>
      <c r="R929" s="686"/>
      <c r="S929" s="686"/>
      <c r="T929" s="686"/>
      <c r="U929" s="686"/>
      <c r="V929" s="686"/>
      <c r="W929" s="686"/>
      <c r="X929" s="691"/>
      <c r="Y929" s="691"/>
      <c r="Z929" s="694">
        <f t="shared" si="124"/>
        <v>26</v>
      </c>
      <c r="AA929" s="686"/>
      <c r="AB929" s="686"/>
      <c r="AC929" s="686"/>
      <c r="AD929" s="686"/>
      <c r="AE929" s="713"/>
      <c r="AF929" s="691"/>
      <c r="AG929" s="691"/>
      <c r="AH929" s="709"/>
      <c r="AI929" s="709"/>
      <c r="AJ929" s="709"/>
      <c r="AK929" s="678"/>
      <c r="AL929" s="678"/>
      <c r="AM929" s="686"/>
      <c r="AN929" s="697"/>
      <c r="AO929" s="697"/>
      <c r="AP929" s="691"/>
      <c r="AQ929" s="681"/>
      <c r="AR929" s="681"/>
      <c r="AS929" s="681"/>
      <c r="AT929" s="682"/>
    </row>
    <row r="930">
      <c r="A930" s="683"/>
      <c r="B930" s="684">
        <v>3.9654232E7</v>
      </c>
      <c r="C930" s="668"/>
      <c r="D930" s="685" t="s">
        <v>6246</v>
      </c>
      <c r="E930" s="751" t="s">
        <v>6247</v>
      </c>
      <c r="F930" s="688">
        <v>35191.0</v>
      </c>
      <c r="G930" s="689" t="s">
        <v>391</v>
      </c>
      <c r="H930" s="690" t="s">
        <v>6248</v>
      </c>
      <c r="I930" s="690">
        <v>1.140816542E9</v>
      </c>
      <c r="J930" s="691"/>
      <c r="K930" s="690"/>
      <c r="L930" s="686"/>
      <c r="N930" s="686"/>
      <c r="P930" s="686"/>
      <c r="Q930" s="690"/>
      <c r="R930" s="686"/>
      <c r="S930" s="686"/>
      <c r="T930" s="686"/>
      <c r="U930" s="686"/>
      <c r="V930" s="686"/>
      <c r="W930" s="686"/>
      <c r="X930" s="691"/>
      <c r="Y930" s="691"/>
      <c r="Z930" s="694">
        <f>2020-1996</f>
        <v>24</v>
      </c>
      <c r="AA930" s="686"/>
      <c r="AB930" s="686"/>
      <c r="AC930" s="686"/>
      <c r="AD930" s="686"/>
      <c r="AE930" s="713"/>
      <c r="AF930" s="691"/>
      <c r="AG930" s="691"/>
      <c r="AH930" s="709"/>
      <c r="AI930" s="709"/>
      <c r="AJ930" s="709"/>
      <c r="AK930" s="678"/>
      <c r="AL930" s="678"/>
      <c r="AM930" s="686"/>
      <c r="AN930" s="697"/>
      <c r="AO930" s="697"/>
      <c r="AP930" s="691"/>
      <c r="AQ930" s="681"/>
      <c r="AR930" s="681"/>
      <c r="AS930" s="681"/>
      <c r="AT930" s="682"/>
    </row>
    <row r="931">
      <c r="A931" s="683"/>
      <c r="B931" s="684">
        <v>3.4930422E7</v>
      </c>
      <c r="C931" s="668"/>
      <c r="D931" s="712" t="s">
        <v>5797</v>
      </c>
      <c r="E931" s="720" t="s">
        <v>6250</v>
      </c>
      <c r="F931" s="752">
        <v>32949.0</v>
      </c>
      <c r="G931" s="689" t="s">
        <v>391</v>
      </c>
      <c r="H931" s="690" t="s">
        <v>6251</v>
      </c>
      <c r="I931" s="690">
        <v>1.169497131E9</v>
      </c>
      <c r="J931" s="691"/>
      <c r="K931" s="690" t="s">
        <v>6252</v>
      </c>
      <c r="L931" s="686"/>
      <c r="N931" s="686"/>
      <c r="P931" s="686"/>
      <c r="Q931" s="690"/>
      <c r="R931" s="686"/>
      <c r="S931" s="686"/>
      <c r="T931" s="686"/>
      <c r="U931" s="686"/>
      <c r="V931" s="686"/>
      <c r="W931" s="686"/>
      <c r="X931" s="691"/>
      <c r="Y931" s="691"/>
      <c r="Z931" s="694">
        <f t="shared" ref="Z931:Z949" si="125">DATEDIF(F931,TODAY(),"Y")</f>
        <v>33</v>
      </c>
      <c r="AA931" s="686"/>
      <c r="AB931" s="686"/>
      <c r="AC931" s="686"/>
      <c r="AD931" s="686"/>
      <c r="AE931" s="713"/>
      <c r="AF931" s="691"/>
      <c r="AG931" s="691"/>
      <c r="AH931" s="709"/>
      <c r="AI931" s="709"/>
      <c r="AJ931" s="709"/>
      <c r="AK931" s="678"/>
      <c r="AL931" s="678"/>
      <c r="AM931" s="686"/>
      <c r="AN931" s="697"/>
      <c r="AO931" s="697"/>
      <c r="AP931" s="691"/>
      <c r="AQ931" s="681"/>
      <c r="AR931" s="681"/>
      <c r="AS931" s="681"/>
      <c r="AT931" s="682"/>
    </row>
    <row r="932">
      <c r="A932" s="683"/>
      <c r="B932" s="684">
        <v>3.9491294E7</v>
      </c>
      <c r="C932" s="668"/>
      <c r="D932" s="685" t="s">
        <v>6254</v>
      </c>
      <c r="E932" s="700" t="s">
        <v>6255</v>
      </c>
      <c r="F932" s="721">
        <v>35348.0</v>
      </c>
      <c r="G932" s="689" t="s">
        <v>391</v>
      </c>
      <c r="H932" s="690" t="s">
        <v>6256</v>
      </c>
      <c r="I932" s="690">
        <v>2.241585652E9</v>
      </c>
      <c r="J932" s="691"/>
      <c r="K932" s="690" t="s">
        <v>5863</v>
      </c>
      <c r="L932" s="686"/>
      <c r="N932" s="686"/>
      <c r="P932" s="686"/>
      <c r="Q932" s="690"/>
      <c r="R932" s="686"/>
      <c r="S932" s="686"/>
      <c r="T932" s="686"/>
      <c r="U932" s="686"/>
      <c r="V932" s="686"/>
      <c r="W932" s="686"/>
      <c r="X932" s="691"/>
      <c r="Y932" s="691"/>
      <c r="Z932" s="694">
        <f t="shared" si="125"/>
        <v>27</v>
      </c>
      <c r="AA932" s="686"/>
      <c r="AB932" s="686"/>
      <c r="AC932" s="686"/>
      <c r="AD932" s="686"/>
      <c r="AE932" s="713"/>
      <c r="AF932" s="691"/>
      <c r="AG932" s="691"/>
      <c r="AH932" s="709"/>
      <c r="AI932" s="709"/>
      <c r="AJ932" s="709"/>
      <c r="AK932" s="678"/>
      <c r="AL932" s="678"/>
      <c r="AM932" s="686"/>
      <c r="AN932" s="697"/>
      <c r="AO932" s="697"/>
      <c r="AP932" s="691"/>
      <c r="AQ932" s="681"/>
      <c r="AR932" s="681"/>
      <c r="AS932" s="681"/>
      <c r="AT932" s="682"/>
    </row>
    <row r="933">
      <c r="A933" s="666"/>
      <c r="B933" s="699">
        <v>2.6864606E7</v>
      </c>
      <c r="C933" s="668"/>
      <c r="D933" s="685" t="s">
        <v>6258</v>
      </c>
      <c r="E933" s="700" t="s">
        <v>6259</v>
      </c>
      <c r="F933" s="688">
        <v>28833.0</v>
      </c>
      <c r="G933" s="689" t="s">
        <v>391</v>
      </c>
      <c r="H933" s="686" t="s">
        <v>6260</v>
      </c>
      <c r="I933" s="686">
        <v>1.136256392E9</v>
      </c>
      <c r="J933" s="691"/>
      <c r="K933" s="686" t="s">
        <v>6261</v>
      </c>
      <c r="L933" s="686"/>
      <c r="N933" s="686"/>
      <c r="P933" s="686"/>
      <c r="Q933" s="686"/>
      <c r="R933" s="686"/>
      <c r="S933" s="686"/>
      <c r="T933" s="686"/>
      <c r="U933" s="686"/>
      <c r="V933" s="686"/>
      <c r="W933" s="686"/>
      <c r="X933" s="691"/>
      <c r="Y933" s="691"/>
      <c r="Z933" s="703">
        <f t="shared" si="125"/>
        <v>44</v>
      </c>
      <c r="AA933" s="686"/>
      <c r="AB933" s="686"/>
      <c r="AC933" s="686"/>
      <c r="AD933" s="686"/>
      <c r="AE933" s="713"/>
      <c r="AF933" s="691"/>
      <c r="AG933" s="691"/>
      <c r="AH933" s="709"/>
      <c r="AI933" s="709"/>
      <c r="AJ933" s="709"/>
      <c r="AK933" s="678"/>
      <c r="AL933" s="678"/>
      <c r="AM933" s="686"/>
      <c r="AN933" s="697"/>
      <c r="AO933" s="697"/>
      <c r="AP933" s="691"/>
      <c r="AQ933" s="681"/>
      <c r="AR933" s="681"/>
      <c r="AS933" s="681"/>
      <c r="AT933" s="682"/>
    </row>
    <row r="934">
      <c r="A934" s="666"/>
      <c r="B934" s="699">
        <v>9.4679227E7</v>
      </c>
      <c r="C934" s="668"/>
      <c r="D934" s="685" t="s">
        <v>6262</v>
      </c>
      <c r="E934" s="700" t="s">
        <v>6263</v>
      </c>
      <c r="F934" s="688">
        <v>37136.0</v>
      </c>
      <c r="G934" s="691" t="s">
        <v>5848</v>
      </c>
      <c r="H934" s="686" t="s">
        <v>6264</v>
      </c>
      <c r="I934" s="686">
        <v>1.568582911E9</v>
      </c>
      <c r="J934" s="691"/>
      <c r="K934" s="686" t="s">
        <v>5914</v>
      </c>
      <c r="L934" s="686"/>
      <c r="N934" s="686"/>
      <c r="P934" s="686"/>
      <c r="Q934" s="686"/>
      <c r="R934" s="686"/>
      <c r="S934" s="686"/>
      <c r="T934" s="686"/>
      <c r="U934" s="686"/>
      <c r="V934" s="686"/>
      <c r="W934" s="686"/>
      <c r="X934" s="691"/>
      <c r="Y934" s="691"/>
      <c r="Z934" s="703">
        <f t="shared" si="125"/>
        <v>22</v>
      </c>
      <c r="AA934" s="686"/>
      <c r="AB934" s="686"/>
      <c r="AC934" s="686"/>
      <c r="AD934" s="686"/>
      <c r="AE934" s="713"/>
      <c r="AF934" s="691"/>
      <c r="AG934" s="691"/>
      <c r="AH934" s="709"/>
      <c r="AI934" s="709"/>
      <c r="AJ934" s="709"/>
      <c r="AK934" s="678"/>
      <c r="AL934" s="678"/>
      <c r="AM934" s="686"/>
      <c r="AN934" s="697"/>
      <c r="AO934" s="697"/>
      <c r="AP934" s="691"/>
      <c r="AQ934" s="681"/>
      <c r="AR934" s="681"/>
      <c r="AS934" s="681"/>
      <c r="AT934" s="682"/>
    </row>
    <row r="935">
      <c r="A935" s="666"/>
      <c r="B935" s="699">
        <v>3.3023057E7</v>
      </c>
      <c r="C935" s="685"/>
      <c r="D935" s="685" t="s">
        <v>6265</v>
      </c>
      <c r="E935" s="700" t="s">
        <v>6266</v>
      </c>
      <c r="F935" s="688">
        <v>31890.0</v>
      </c>
      <c r="G935" s="689" t="s">
        <v>391</v>
      </c>
      <c r="H935" s="686" t="s">
        <v>6267</v>
      </c>
      <c r="I935" s="686">
        <v>2.966624895E9</v>
      </c>
      <c r="J935" s="691"/>
      <c r="K935" s="686" t="s">
        <v>6268</v>
      </c>
      <c r="L935" s="686"/>
      <c r="N935" s="686"/>
      <c r="P935" s="686"/>
      <c r="Q935" s="686"/>
      <c r="R935" s="686"/>
      <c r="S935" s="686"/>
      <c r="T935" s="686"/>
      <c r="U935" s="686"/>
      <c r="V935" s="686"/>
      <c r="W935" s="686"/>
      <c r="X935" s="691"/>
      <c r="Y935" s="691"/>
      <c r="Z935" s="703">
        <f t="shared" si="125"/>
        <v>36</v>
      </c>
      <c r="AA935" s="686"/>
      <c r="AB935" s="686"/>
      <c r="AC935" s="686"/>
      <c r="AD935" s="686"/>
      <c r="AE935" s="713"/>
      <c r="AF935" s="691"/>
      <c r="AG935" s="691"/>
      <c r="AH935" s="709"/>
      <c r="AI935" s="709"/>
      <c r="AJ935" s="709"/>
      <c r="AK935" s="678"/>
      <c r="AL935" s="678"/>
      <c r="AM935" s="686"/>
      <c r="AN935" s="697"/>
      <c r="AO935" s="697"/>
      <c r="AP935" s="691"/>
      <c r="AQ935" s="681"/>
      <c r="AR935" s="681"/>
      <c r="AS935" s="681"/>
      <c r="AT935" s="682"/>
    </row>
    <row r="936">
      <c r="A936" s="666"/>
      <c r="B936" s="699">
        <v>4.2302327E7</v>
      </c>
      <c r="C936" s="685"/>
      <c r="D936" s="685" t="s">
        <v>6269</v>
      </c>
      <c r="E936" s="700" t="s">
        <v>6270</v>
      </c>
      <c r="F936" s="688">
        <v>36531.0</v>
      </c>
      <c r="G936" s="689" t="s">
        <v>391</v>
      </c>
      <c r="H936" s="686" t="s">
        <v>6271</v>
      </c>
      <c r="I936" s="686">
        <v>1.524589969E9</v>
      </c>
      <c r="J936" s="691"/>
      <c r="K936" s="686" t="s">
        <v>6272</v>
      </c>
      <c r="L936" s="686"/>
      <c r="N936" s="686"/>
      <c r="P936" s="686"/>
      <c r="Q936" s="686"/>
      <c r="R936" s="686"/>
      <c r="S936" s="686"/>
      <c r="T936" s="686"/>
      <c r="U936" s="686"/>
      <c r="V936" s="686"/>
      <c r="W936" s="686"/>
      <c r="X936" s="691"/>
      <c r="Y936" s="691"/>
      <c r="Z936" s="703">
        <f t="shared" si="125"/>
        <v>23</v>
      </c>
      <c r="AA936" s="686"/>
      <c r="AB936" s="686"/>
      <c r="AC936" s="686"/>
      <c r="AD936" s="686"/>
      <c r="AE936" s="713"/>
      <c r="AF936" s="691"/>
      <c r="AG936" s="691"/>
      <c r="AH936" s="709"/>
      <c r="AI936" s="709"/>
      <c r="AJ936" s="709"/>
      <c r="AK936" s="678"/>
      <c r="AL936" s="678"/>
      <c r="AM936" s="686"/>
      <c r="AN936" s="697"/>
      <c r="AO936" s="697"/>
      <c r="AP936" s="691"/>
      <c r="AQ936" s="681"/>
      <c r="AR936" s="681"/>
      <c r="AS936" s="681"/>
      <c r="AT936" s="682"/>
    </row>
    <row r="937">
      <c r="A937" s="666"/>
      <c r="B937" s="699">
        <v>9.4485286E7</v>
      </c>
      <c r="C937" s="685"/>
      <c r="D937" s="685" t="s">
        <v>6273</v>
      </c>
      <c r="E937" s="700" t="s">
        <v>6274</v>
      </c>
      <c r="F937" s="688">
        <v>33467.0</v>
      </c>
      <c r="G937" s="719" t="s">
        <v>5829</v>
      </c>
      <c r="H937" s="692" t="s">
        <v>6275</v>
      </c>
      <c r="I937" s="686" t="s">
        <v>6276</v>
      </c>
      <c r="J937" s="691"/>
      <c r="K937" s="686" t="s">
        <v>6277</v>
      </c>
      <c r="L937" s="686"/>
      <c r="N937" s="686"/>
      <c r="P937" s="686"/>
      <c r="Q937" s="686"/>
      <c r="R937" s="686"/>
      <c r="S937" s="686"/>
      <c r="T937" s="686"/>
      <c r="U937" s="686"/>
      <c r="V937" s="686"/>
      <c r="W937" s="686"/>
      <c r="X937" s="691"/>
      <c r="Y937" s="691"/>
      <c r="Z937" s="703">
        <f t="shared" si="125"/>
        <v>32</v>
      </c>
      <c r="AA937" s="686"/>
      <c r="AB937" s="686"/>
      <c r="AC937" s="686"/>
      <c r="AD937" s="686"/>
      <c r="AE937" s="713"/>
      <c r="AF937" s="691"/>
      <c r="AG937" s="691"/>
      <c r="AH937" s="709"/>
      <c r="AI937" s="709"/>
      <c r="AJ937" s="709"/>
      <c r="AK937" s="678"/>
      <c r="AL937" s="678"/>
      <c r="AM937" s="686"/>
      <c r="AN937" s="697"/>
      <c r="AO937" s="697"/>
      <c r="AP937" s="691"/>
      <c r="AQ937" s="681"/>
      <c r="AR937" s="681"/>
      <c r="AS937" s="681"/>
      <c r="AT937" s="682"/>
    </row>
    <row r="938">
      <c r="A938" s="666"/>
      <c r="B938" s="699" t="s">
        <v>535</v>
      </c>
      <c r="C938" s="685"/>
      <c r="D938" s="685" t="s">
        <v>6278</v>
      </c>
      <c r="E938" s="700" t="s">
        <v>6279</v>
      </c>
      <c r="F938" s="688">
        <v>32648.0</v>
      </c>
      <c r="G938" s="719" t="s">
        <v>6280</v>
      </c>
      <c r="H938" s="686" t="s">
        <v>6281</v>
      </c>
      <c r="I938" s="690" t="s">
        <v>6282</v>
      </c>
      <c r="J938" s="691"/>
      <c r="K938" s="686" t="s">
        <v>6283</v>
      </c>
      <c r="L938" s="686"/>
      <c r="N938" s="686"/>
      <c r="P938" s="686"/>
      <c r="Q938" s="686"/>
      <c r="R938" s="686"/>
      <c r="S938" s="686"/>
      <c r="T938" s="686"/>
      <c r="U938" s="686"/>
      <c r="V938" s="686"/>
      <c r="W938" s="686"/>
      <c r="X938" s="691"/>
      <c r="Y938" s="691"/>
      <c r="Z938" s="703">
        <f t="shared" si="125"/>
        <v>34</v>
      </c>
      <c r="AA938" s="686"/>
      <c r="AB938" s="686"/>
      <c r="AC938" s="686"/>
      <c r="AD938" s="686"/>
      <c r="AE938" s="713"/>
      <c r="AF938" s="691"/>
      <c r="AG938" s="691"/>
      <c r="AH938" s="709"/>
      <c r="AI938" s="709"/>
      <c r="AJ938" s="709"/>
      <c r="AK938" s="678"/>
      <c r="AL938" s="678"/>
      <c r="AM938" s="686"/>
      <c r="AN938" s="697"/>
      <c r="AO938" s="697"/>
      <c r="AP938" s="691"/>
      <c r="AQ938" s="681"/>
      <c r="AR938" s="681"/>
      <c r="AS938" s="681"/>
      <c r="AT938" s="682"/>
    </row>
    <row r="939">
      <c r="A939" s="666"/>
      <c r="B939" s="699" t="s">
        <v>536</v>
      </c>
      <c r="C939" s="685"/>
      <c r="D939" s="685" t="s">
        <v>6284</v>
      </c>
      <c r="E939" s="700" t="s">
        <v>6285</v>
      </c>
      <c r="F939" s="726">
        <v>34644.0</v>
      </c>
      <c r="G939" s="719" t="s">
        <v>6286</v>
      </c>
      <c r="H939" s="686" t="s">
        <v>6287</v>
      </c>
      <c r="I939" s="686">
        <v>3.93349102808E11</v>
      </c>
      <c r="J939" s="691"/>
      <c r="K939" s="686" t="s">
        <v>6288</v>
      </c>
      <c r="L939" s="686"/>
      <c r="N939" s="686"/>
      <c r="P939" s="686"/>
      <c r="Q939" s="686"/>
      <c r="R939" s="686"/>
      <c r="S939" s="686"/>
      <c r="T939" s="686"/>
      <c r="U939" s="686"/>
      <c r="V939" s="686"/>
      <c r="W939" s="686"/>
      <c r="X939" s="691"/>
      <c r="Y939" s="691"/>
      <c r="Z939" s="703">
        <f t="shared" si="125"/>
        <v>28</v>
      </c>
      <c r="AA939" s="686"/>
      <c r="AB939" s="686"/>
      <c r="AC939" s="686"/>
      <c r="AD939" s="686"/>
      <c r="AE939" s="713"/>
      <c r="AF939" s="691"/>
      <c r="AG939" s="691"/>
      <c r="AH939" s="709"/>
      <c r="AI939" s="709"/>
      <c r="AJ939" s="709"/>
      <c r="AK939" s="678"/>
      <c r="AL939" s="678"/>
      <c r="AM939" s="686"/>
      <c r="AN939" s="697"/>
      <c r="AO939" s="697"/>
      <c r="AP939" s="691"/>
      <c r="AQ939" s="681"/>
      <c r="AR939" s="681"/>
      <c r="AS939" s="681"/>
      <c r="AT939" s="682"/>
    </row>
    <row r="940">
      <c r="A940" s="666"/>
      <c r="B940" s="699" t="s">
        <v>537</v>
      </c>
      <c r="C940" s="685"/>
      <c r="D940" s="685" t="s">
        <v>6289</v>
      </c>
      <c r="E940" s="753" t="s">
        <v>6290</v>
      </c>
      <c r="F940" s="688">
        <v>35650.0</v>
      </c>
      <c r="G940" s="691"/>
      <c r="H940" s="686" t="s">
        <v>6291</v>
      </c>
      <c r="I940" s="686">
        <v>3.3658012953E10</v>
      </c>
      <c r="J940" s="691"/>
      <c r="K940" s="686" t="s">
        <v>6292</v>
      </c>
      <c r="L940" s="686"/>
      <c r="N940" s="686"/>
      <c r="P940" s="686"/>
      <c r="Q940" s="686"/>
      <c r="R940" s="686"/>
      <c r="S940" s="686"/>
      <c r="T940" s="686"/>
      <c r="U940" s="686"/>
      <c r="V940" s="686"/>
      <c r="W940" s="686"/>
      <c r="X940" s="691"/>
      <c r="Y940" s="691"/>
      <c r="Z940" s="703">
        <f t="shared" si="125"/>
        <v>26</v>
      </c>
      <c r="AA940" s="686"/>
      <c r="AB940" s="686"/>
      <c r="AC940" s="686"/>
      <c r="AD940" s="686"/>
      <c r="AE940" s="713"/>
      <c r="AF940" s="691"/>
      <c r="AG940" s="691"/>
      <c r="AH940" s="709"/>
      <c r="AI940" s="709"/>
      <c r="AJ940" s="709"/>
      <c r="AK940" s="678"/>
      <c r="AL940" s="678"/>
      <c r="AM940" s="686"/>
      <c r="AN940" s="697"/>
      <c r="AO940" s="697"/>
      <c r="AP940" s="691"/>
      <c r="AQ940" s="681"/>
      <c r="AR940" s="681"/>
      <c r="AS940" s="681"/>
      <c r="AT940" s="682"/>
    </row>
    <row r="941">
      <c r="A941" s="683"/>
      <c r="B941" s="684">
        <v>1.8884908E7</v>
      </c>
      <c r="C941" s="685"/>
      <c r="D941" s="685" t="s">
        <v>6293</v>
      </c>
      <c r="E941" s="700" t="s">
        <v>6294</v>
      </c>
      <c r="F941" s="754">
        <v>33731.0</v>
      </c>
      <c r="G941" s="689" t="s">
        <v>391</v>
      </c>
      <c r="H941" s="690" t="s">
        <v>6295</v>
      </c>
      <c r="I941" s="690">
        <v>1.538184017E9</v>
      </c>
      <c r="J941" s="691"/>
      <c r="K941" s="690" t="s">
        <v>6296</v>
      </c>
      <c r="L941" s="686"/>
      <c r="N941" s="686"/>
      <c r="P941" s="686"/>
      <c r="Q941" s="690"/>
      <c r="R941" s="686"/>
      <c r="S941" s="686"/>
      <c r="T941" s="686"/>
      <c r="U941" s="686"/>
      <c r="V941" s="686"/>
      <c r="W941" s="686"/>
      <c r="X941" s="691"/>
      <c r="Y941" s="691"/>
      <c r="Z941" s="694">
        <f t="shared" si="125"/>
        <v>31</v>
      </c>
      <c r="AA941" s="686"/>
      <c r="AB941" s="686"/>
      <c r="AC941" s="686"/>
      <c r="AD941" s="686"/>
      <c r="AE941" s="713"/>
      <c r="AF941" s="691"/>
      <c r="AG941" s="691"/>
      <c r="AH941" s="709"/>
      <c r="AI941" s="709"/>
      <c r="AJ941" s="709"/>
      <c r="AK941" s="678"/>
      <c r="AL941" s="678"/>
      <c r="AM941" s="686"/>
      <c r="AN941" s="697"/>
      <c r="AO941" s="697"/>
      <c r="AP941" s="691"/>
      <c r="AQ941" s="681"/>
      <c r="AR941" s="681"/>
      <c r="AS941" s="681"/>
      <c r="AT941" s="682"/>
    </row>
    <row r="942">
      <c r="A942" s="683"/>
      <c r="B942" s="684" t="s">
        <v>539</v>
      </c>
      <c r="C942" s="685"/>
      <c r="D942" s="685" t="s">
        <v>6298</v>
      </c>
      <c r="E942" s="700" t="s">
        <v>6299</v>
      </c>
      <c r="F942" s="688">
        <v>36396.0</v>
      </c>
      <c r="G942" s="737" t="s">
        <v>2911</v>
      </c>
      <c r="H942" s="690" t="s">
        <v>6300</v>
      </c>
      <c r="I942" s="690" t="s">
        <v>6301</v>
      </c>
      <c r="J942" s="691"/>
      <c r="K942" s="690" t="s">
        <v>6302</v>
      </c>
      <c r="L942" s="686"/>
      <c r="N942" s="686"/>
      <c r="P942" s="686"/>
      <c r="Q942" s="690"/>
      <c r="R942" s="686"/>
      <c r="S942" s="686"/>
      <c r="T942" s="686"/>
      <c r="U942" s="686"/>
      <c r="V942" s="686"/>
      <c r="W942" s="686"/>
      <c r="X942" s="691"/>
      <c r="Y942" s="691"/>
      <c r="Z942" s="694">
        <f t="shared" si="125"/>
        <v>24</v>
      </c>
      <c r="AA942" s="686"/>
      <c r="AB942" s="686"/>
      <c r="AC942" s="686"/>
      <c r="AD942" s="686"/>
      <c r="AE942" s="713"/>
      <c r="AF942" s="691"/>
      <c r="AG942" s="691"/>
      <c r="AH942" s="709"/>
      <c r="AI942" s="709"/>
      <c r="AJ942" s="709"/>
      <c r="AK942" s="678"/>
      <c r="AL942" s="678"/>
      <c r="AM942" s="686"/>
      <c r="AN942" s="697"/>
      <c r="AO942" s="697"/>
      <c r="AP942" s="691"/>
      <c r="AQ942" s="681"/>
      <c r="AR942" s="681"/>
      <c r="AS942" s="681"/>
      <c r="AT942" s="682"/>
    </row>
    <row r="943">
      <c r="A943" s="683"/>
      <c r="B943" s="684">
        <v>9.5996837E7</v>
      </c>
      <c r="C943" s="685"/>
      <c r="D943" s="685" t="s">
        <v>6304</v>
      </c>
      <c r="E943" s="700" t="s">
        <v>6305</v>
      </c>
      <c r="F943" s="688">
        <v>34766.0</v>
      </c>
      <c r="G943" s="689" t="s">
        <v>2911</v>
      </c>
      <c r="H943" s="690" t="s">
        <v>6306</v>
      </c>
      <c r="I943" s="690">
        <v>1.173651359E9</v>
      </c>
      <c r="J943" s="691"/>
      <c r="K943" s="690" t="s">
        <v>6307</v>
      </c>
      <c r="L943" s="686"/>
      <c r="N943" s="686"/>
      <c r="P943" s="686"/>
      <c r="Q943" s="690"/>
      <c r="R943" s="686"/>
      <c r="S943" s="686"/>
      <c r="T943" s="686"/>
      <c r="U943" s="686"/>
      <c r="V943" s="686"/>
      <c r="W943" s="686"/>
      <c r="X943" s="691"/>
      <c r="Y943" s="691"/>
      <c r="Z943" s="694">
        <f t="shared" si="125"/>
        <v>28</v>
      </c>
      <c r="AA943" s="686"/>
      <c r="AB943" s="686"/>
      <c r="AC943" s="686"/>
      <c r="AD943" s="686"/>
      <c r="AE943" s="713"/>
      <c r="AF943" s="691"/>
      <c r="AG943" s="691"/>
      <c r="AH943" s="709"/>
      <c r="AI943" s="709"/>
      <c r="AJ943" s="709"/>
      <c r="AK943" s="678"/>
      <c r="AL943" s="678"/>
      <c r="AM943" s="686"/>
      <c r="AN943" s="697"/>
      <c r="AO943" s="697"/>
      <c r="AP943" s="691" t="s">
        <v>6949</v>
      </c>
      <c r="AQ943" s="681"/>
      <c r="AR943" s="681"/>
      <c r="AS943" s="681"/>
      <c r="AT943" s="682"/>
    </row>
    <row r="944">
      <c r="A944" s="666"/>
      <c r="B944" s="699"/>
      <c r="C944" s="685"/>
      <c r="D944" s="668" t="s">
        <v>6309</v>
      </c>
      <c r="E944" s="734" t="s">
        <v>6310</v>
      </c>
      <c r="F944" s="688">
        <v>35052.0</v>
      </c>
      <c r="G944" s="719" t="s">
        <v>3864</v>
      </c>
      <c r="H944" s="686" t="s">
        <v>6311</v>
      </c>
      <c r="I944" s="686">
        <v>1.126360072E9</v>
      </c>
      <c r="J944" s="691"/>
      <c r="K944" s="686" t="s">
        <v>6312</v>
      </c>
      <c r="L944" s="686"/>
      <c r="N944" s="686"/>
      <c r="P944" s="686"/>
      <c r="Q944" s="690"/>
      <c r="R944" s="686"/>
      <c r="S944" s="686"/>
      <c r="T944" s="686"/>
      <c r="U944" s="686"/>
      <c r="V944" s="686"/>
      <c r="W944" s="686"/>
      <c r="X944" s="691"/>
      <c r="Y944" s="691"/>
      <c r="Z944" s="703">
        <f t="shared" si="125"/>
        <v>27</v>
      </c>
      <c r="AA944" s="686"/>
      <c r="AB944" s="686"/>
      <c r="AC944" s="686"/>
      <c r="AD944" s="686"/>
      <c r="AE944" s="713"/>
      <c r="AF944" s="691"/>
      <c r="AG944" s="691"/>
      <c r="AH944" s="709"/>
      <c r="AI944" s="709"/>
      <c r="AJ944" s="709"/>
      <c r="AK944" s="678"/>
      <c r="AL944" s="678"/>
      <c r="AM944" s="686"/>
      <c r="AN944" s="697"/>
      <c r="AO944" s="697"/>
      <c r="AP944" s="691"/>
      <c r="AQ944" s="681"/>
      <c r="AR944" s="681"/>
      <c r="AS944" s="681"/>
      <c r="AT944" s="682"/>
    </row>
    <row r="945">
      <c r="A945" s="683"/>
      <c r="B945" s="684">
        <v>3.5946148E7</v>
      </c>
      <c r="C945" s="685"/>
      <c r="D945" s="685" t="s">
        <v>6313</v>
      </c>
      <c r="E945" s="700" t="s">
        <v>6314</v>
      </c>
      <c r="F945" s="735">
        <v>33313.0</v>
      </c>
      <c r="G945" s="689" t="s">
        <v>391</v>
      </c>
      <c r="H945" s="690" t="s">
        <v>6315</v>
      </c>
      <c r="I945" s="690">
        <v>1.136326042E9</v>
      </c>
      <c r="J945" s="691"/>
      <c r="K945" s="690" t="s">
        <v>6316</v>
      </c>
      <c r="L945" s="686"/>
      <c r="N945" s="686"/>
      <c r="P945" s="686"/>
      <c r="Q945" s="690"/>
      <c r="R945" s="686"/>
      <c r="S945" s="686"/>
      <c r="T945" s="686"/>
      <c r="U945" s="686"/>
      <c r="V945" s="686"/>
      <c r="W945" s="686"/>
      <c r="X945" s="691"/>
      <c r="Y945" s="691"/>
      <c r="Z945" s="694">
        <f t="shared" si="125"/>
        <v>32</v>
      </c>
      <c r="AA945" s="686"/>
      <c r="AB945" s="686"/>
      <c r="AC945" s="686"/>
      <c r="AD945" s="686"/>
      <c r="AE945" s="713"/>
      <c r="AF945" s="691"/>
      <c r="AG945" s="691"/>
      <c r="AH945" s="709"/>
      <c r="AI945" s="709"/>
      <c r="AJ945" s="709"/>
      <c r="AK945" s="678"/>
      <c r="AL945" s="678"/>
      <c r="AM945" s="686"/>
      <c r="AN945" s="697"/>
      <c r="AO945" s="697"/>
      <c r="AP945" s="691"/>
      <c r="AQ945" s="681"/>
      <c r="AR945" s="681"/>
      <c r="AS945" s="681"/>
      <c r="AT945" s="682"/>
    </row>
    <row r="946">
      <c r="A946" s="683"/>
      <c r="B946" s="684">
        <v>3.9270208E7</v>
      </c>
      <c r="C946" s="685"/>
      <c r="D946" s="686"/>
      <c r="E946" s="700" t="s">
        <v>6317</v>
      </c>
      <c r="F946" s="688">
        <v>34959.0</v>
      </c>
      <c r="G946" s="689" t="s">
        <v>391</v>
      </c>
      <c r="H946" s="690" t="s">
        <v>6318</v>
      </c>
      <c r="I946" s="690">
        <v>1.534253095E9</v>
      </c>
      <c r="J946" s="691"/>
      <c r="K946" s="690" t="s">
        <v>6319</v>
      </c>
      <c r="L946" s="686"/>
      <c r="N946" s="686"/>
      <c r="P946" s="686"/>
      <c r="Q946" s="690"/>
      <c r="R946" s="686"/>
      <c r="S946" s="686"/>
      <c r="T946" s="686"/>
      <c r="U946" s="686"/>
      <c r="V946" s="686"/>
      <c r="W946" s="686"/>
      <c r="X946" s="691"/>
      <c r="Y946" s="691"/>
      <c r="Z946" s="694">
        <f t="shared" si="125"/>
        <v>28</v>
      </c>
      <c r="AA946" s="686"/>
      <c r="AB946" s="686"/>
      <c r="AC946" s="686"/>
      <c r="AD946" s="686"/>
      <c r="AE946" s="713"/>
      <c r="AF946" s="691"/>
      <c r="AG946" s="691"/>
      <c r="AH946" s="709"/>
      <c r="AI946" s="709"/>
      <c r="AJ946" s="709"/>
      <c r="AK946" s="678"/>
      <c r="AL946" s="678"/>
      <c r="AM946" s="686"/>
      <c r="AN946" s="697"/>
      <c r="AO946" s="697"/>
      <c r="AP946" s="691"/>
      <c r="AQ946" s="681"/>
      <c r="AR946" s="681"/>
      <c r="AS946" s="681"/>
      <c r="AT946" s="682"/>
    </row>
    <row r="947">
      <c r="A947" s="666"/>
      <c r="B947" s="699">
        <v>3.8522416E7</v>
      </c>
      <c r="C947" s="685"/>
      <c r="D947" s="723" t="s">
        <v>6320</v>
      </c>
      <c r="E947" s="700" t="s">
        <v>6321</v>
      </c>
      <c r="F947" s="726">
        <v>34613.0</v>
      </c>
      <c r="G947" s="689" t="s">
        <v>391</v>
      </c>
      <c r="H947" s="686" t="s">
        <v>6322</v>
      </c>
      <c r="I947" s="686">
        <v>1.165258254E9</v>
      </c>
      <c r="J947" s="691"/>
      <c r="K947" s="686" t="s">
        <v>6323</v>
      </c>
      <c r="L947" s="686"/>
      <c r="N947" s="686"/>
      <c r="P947" s="686"/>
      <c r="Q947" s="690"/>
      <c r="R947" s="686"/>
      <c r="S947" s="686"/>
      <c r="T947" s="686"/>
      <c r="U947" s="686"/>
      <c r="V947" s="686"/>
      <c r="W947" s="686"/>
      <c r="X947" s="691"/>
      <c r="Y947" s="691"/>
      <c r="Z947" s="694">
        <f t="shared" si="125"/>
        <v>29</v>
      </c>
      <c r="AA947" s="686"/>
      <c r="AB947" s="686"/>
      <c r="AC947" s="686"/>
      <c r="AD947" s="686"/>
      <c r="AE947" s="713"/>
      <c r="AF947" s="691"/>
      <c r="AG947" s="691"/>
      <c r="AH947" s="709"/>
      <c r="AI947" s="709"/>
      <c r="AJ947" s="709"/>
      <c r="AK947" s="678"/>
      <c r="AL947" s="678"/>
      <c r="AM947" s="686"/>
      <c r="AN947" s="697"/>
      <c r="AO947" s="697"/>
      <c r="AP947" s="691"/>
      <c r="AQ947" s="681"/>
      <c r="AR947" s="681"/>
      <c r="AS947" s="681"/>
      <c r="AT947" s="682"/>
    </row>
    <row r="948">
      <c r="A948" s="683"/>
      <c r="B948" s="684">
        <v>3.8506153E7</v>
      </c>
      <c r="C948" s="685"/>
      <c r="D948" s="685" t="s">
        <v>6324</v>
      </c>
      <c r="E948" s="700" t="s">
        <v>6325</v>
      </c>
      <c r="F948" s="688">
        <v>34536.0</v>
      </c>
      <c r="G948" s="689" t="s">
        <v>391</v>
      </c>
      <c r="H948" s="690" t="s">
        <v>6326</v>
      </c>
      <c r="I948" s="690">
        <v>3.875917147E9</v>
      </c>
      <c r="J948" s="691"/>
      <c r="K948" s="690" t="s">
        <v>6327</v>
      </c>
      <c r="L948" s="686"/>
      <c r="N948" s="686"/>
      <c r="P948" s="686"/>
      <c r="Q948" s="690"/>
      <c r="R948" s="686"/>
      <c r="S948" s="686"/>
      <c r="T948" s="686"/>
      <c r="U948" s="686"/>
      <c r="V948" s="686"/>
      <c r="W948" s="686"/>
      <c r="X948" s="691"/>
      <c r="Y948" s="691"/>
      <c r="Z948" s="694">
        <f t="shared" si="125"/>
        <v>29</v>
      </c>
      <c r="AA948" s="686"/>
      <c r="AB948" s="686"/>
      <c r="AC948" s="686"/>
      <c r="AD948" s="686"/>
      <c r="AE948" s="713"/>
      <c r="AF948" s="691"/>
      <c r="AG948" s="691"/>
      <c r="AH948" s="709"/>
      <c r="AI948" s="709"/>
      <c r="AJ948" s="709"/>
      <c r="AK948" s="678"/>
      <c r="AL948" s="678"/>
      <c r="AM948" s="686"/>
      <c r="AN948" s="697"/>
      <c r="AO948" s="697"/>
      <c r="AP948" s="691"/>
      <c r="AQ948" s="681"/>
      <c r="AR948" s="681"/>
      <c r="AS948" s="681"/>
      <c r="AT948" s="682"/>
    </row>
    <row r="949">
      <c r="A949" s="666"/>
      <c r="B949" s="699">
        <v>3.8993165E7</v>
      </c>
      <c r="C949" s="685"/>
      <c r="D949" s="685" t="s">
        <v>6329</v>
      </c>
      <c r="E949" s="686" t="s">
        <v>6330</v>
      </c>
      <c r="F949" s="688">
        <v>35164.0</v>
      </c>
      <c r="G949" s="691"/>
      <c r="H949" s="686" t="s">
        <v>6331</v>
      </c>
      <c r="I949" s="686">
        <v>1.132650878E9</v>
      </c>
      <c r="J949" s="691"/>
      <c r="K949" s="686" t="s">
        <v>6025</v>
      </c>
      <c r="L949" s="686"/>
      <c r="N949" s="686"/>
      <c r="P949" s="686"/>
      <c r="Q949" s="686"/>
      <c r="R949" s="686"/>
      <c r="S949" s="700"/>
      <c r="T949" s="700"/>
      <c r="U949" s="700"/>
      <c r="V949" s="700"/>
      <c r="W949" s="700"/>
      <c r="X949" s="688"/>
      <c r="Y949" s="688"/>
      <c r="Z949" s="703">
        <f t="shared" si="125"/>
        <v>27</v>
      </c>
      <c r="AA949" s="700"/>
      <c r="AB949" s="692"/>
      <c r="AC949" s="700"/>
      <c r="AD949" s="700"/>
      <c r="AE949" s="743"/>
      <c r="AF949" s="688"/>
      <c r="AG949" s="688"/>
      <c r="AH949" s="744"/>
      <c r="AI949" s="744"/>
      <c r="AJ949" s="744"/>
      <c r="AK949" s="678"/>
      <c r="AL949" s="678"/>
      <c r="AM949" s="692"/>
      <c r="AN949" s="697"/>
      <c r="AO949" s="697"/>
      <c r="AP949" s="693"/>
      <c r="AQ949" s="681"/>
      <c r="AR949" s="681"/>
      <c r="AS949" s="681"/>
      <c r="AT949" s="682"/>
    </row>
    <row r="950">
      <c r="A950" s="666"/>
      <c r="B950" s="699">
        <v>4.023548E7</v>
      </c>
      <c r="C950" s="685"/>
      <c r="D950" s="685" t="s">
        <v>6332</v>
      </c>
      <c r="E950" s="700" t="s">
        <v>6333</v>
      </c>
      <c r="F950" s="691">
        <v>35495.0</v>
      </c>
      <c r="G950" s="689" t="s">
        <v>391</v>
      </c>
      <c r="H950" s="686" t="s">
        <v>6334</v>
      </c>
      <c r="I950" s="686">
        <v>2.235522522E9</v>
      </c>
      <c r="J950" s="691"/>
      <c r="K950" s="686" t="s">
        <v>6335</v>
      </c>
      <c r="L950" s="686"/>
      <c r="N950" s="686"/>
      <c r="P950" s="686"/>
      <c r="Q950" s="686"/>
      <c r="R950" s="686"/>
      <c r="S950" s="686"/>
      <c r="T950" s="700"/>
      <c r="U950" s="700"/>
      <c r="V950" s="700"/>
      <c r="W950" s="700"/>
      <c r="X950" s="688"/>
      <c r="Y950" s="688"/>
      <c r="Z950" s="703">
        <v>23.0</v>
      </c>
      <c r="AA950" s="700"/>
      <c r="AB950" s="700"/>
      <c r="AC950" s="686"/>
      <c r="AD950" s="686"/>
      <c r="AE950" s="743"/>
      <c r="AF950" s="688"/>
      <c r="AG950" s="688"/>
      <c r="AH950" s="744"/>
      <c r="AI950" s="744"/>
      <c r="AJ950" s="744"/>
      <c r="AK950" s="678"/>
      <c r="AL950" s="678"/>
      <c r="AM950" s="692"/>
      <c r="AN950" s="697"/>
      <c r="AO950" s="698">
        <v>44058.0</v>
      </c>
      <c r="AP950" s="755" t="s">
        <v>6952</v>
      </c>
      <c r="AQ950" s="681"/>
      <c r="AR950" s="681"/>
      <c r="AS950" s="681"/>
      <c r="AT950" s="682"/>
    </row>
    <row r="951">
      <c r="A951" s="683"/>
      <c r="B951" s="684">
        <v>4.1586068E7</v>
      </c>
      <c r="C951" s="668"/>
      <c r="D951" s="685" t="s">
        <v>6336</v>
      </c>
      <c r="E951" s="687" t="s">
        <v>6337</v>
      </c>
      <c r="F951" s="688">
        <v>36062.0</v>
      </c>
      <c r="G951" s="689" t="s">
        <v>391</v>
      </c>
      <c r="H951" s="690" t="s">
        <v>6338</v>
      </c>
      <c r="I951" s="690">
        <v>1.169159069E9</v>
      </c>
      <c r="J951" s="691"/>
      <c r="K951" s="690" t="s">
        <v>6339</v>
      </c>
      <c r="L951" s="686"/>
      <c r="N951" s="686"/>
      <c r="P951" s="686"/>
      <c r="Q951" s="690"/>
      <c r="R951" s="686"/>
      <c r="S951" s="686"/>
      <c r="T951" s="686"/>
      <c r="U951" s="686"/>
      <c r="V951" s="686"/>
      <c r="W951" s="686"/>
      <c r="X951" s="691"/>
      <c r="Y951" s="691"/>
      <c r="Z951" s="694">
        <v>21.0</v>
      </c>
      <c r="AA951" s="686"/>
      <c r="AB951" s="686"/>
      <c r="AC951" s="686"/>
      <c r="AD951" s="686"/>
      <c r="AE951" s="713"/>
      <c r="AF951" s="691"/>
      <c r="AG951" s="691"/>
      <c r="AH951" s="709"/>
      <c r="AI951" s="709"/>
      <c r="AJ951" s="709"/>
      <c r="AK951" s="678"/>
      <c r="AL951" s="678"/>
      <c r="AM951" s="686"/>
      <c r="AN951" s="697"/>
      <c r="AO951" s="697"/>
      <c r="AP951" s="691" t="s">
        <v>6953</v>
      </c>
      <c r="AQ951" s="681"/>
      <c r="AR951" s="681"/>
      <c r="AS951" s="681"/>
      <c r="AT951" s="682"/>
    </row>
    <row r="952">
      <c r="A952" s="683"/>
      <c r="B952" s="684">
        <v>4.080038E7</v>
      </c>
      <c r="C952" s="685"/>
      <c r="D952" s="685" t="s">
        <v>6340</v>
      </c>
      <c r="E952" s="700" t="s">
        <v>6341</v>
      </c>
      <c r="F952" s="688">
        <v>35880.0</v>
      </c>
      <c r="G952" s="689" t="s">
        <v>391</v>
      </c>
      <c r="H952" s="690" t="s">
        <v>6342</v>
      </c>
      <c r="I952" s="730">
        <v>1.144758656E9</v>
      </c>
      <c r="J952" s="691"/>
      <c r="K952" s="690" t="s">
        <v>6343</v>
      </c>
      <c r="L952" s="686"/>
      <c r="N952" s="686"/>
      <c r="P952" s="686"/>
      <c r="Q952" s="690"/>
      <c r="R952" s="686"/>
      <c r="S952" s="686"/>
      <c r="T952" s="686"/>
      <c r="U952" s="686"/>
      <c r="V952" s="686"/>
      <c r="W952" s="686"/>
      <c r="X952" s="691"/>
      <c r="Y952" s="691"/>
      <c r="Z952" s="694">
        <v>21.0</v>
      </c>
      <c r="AA952" s="686"/>
      <c r="AB952" s="686"/>
      <c r="AC952" s="686"/>
      <c r="AD952" s="686"/>
      <c r="AE952" s="713"/>
      <c r="AF952" s="691"/>
      <c r="AG952" s="691"/>
      <c r="AH952" s="709"/>
      <c r="AI952" s="709"/>
      <c r="AJ952" s="709"/>
      <c r="AK952" s="678"/>
      <c r="AL952" s="678"/>
      <c r="AM952" s="686"/>
      <c r="AN952" s="697"/>
      <c r="AO952" s="697"/>
      <c r="AP952" s="691" t="s">
        <v>6954</v>
      </c>
      <c r="AQ952" s="681"/>
      <c r="AR952" s="681"/>
      <c r="AS952" s="681"/>
      <c r="AT952" s="682"/>
    </row>
    <row r="953">
      <c r="A953" s="666"/>
      <c r="B953" s="699"/>
      <c r="C953" s="723"/>
      <c r="D953" s="668" t="s">
        <v>6345</v>
      </c>
      <c r="E953" s="687" t="s">
        <v>6346</v>
      </c>
      <c r="F953" s="688"/>
      <c r="G953" s="691"/>
      <c r="H953" s="686"/>
      <c r="I953" s="686">
        <v>2.920541465E9</v>
      </c>
      <c r="J953" s="691"/>
      <c r="K953" s="686" t="s">
        <v>6347</v>
      </c>
      <c r="L953" s="686"/>
      <c r="N953" s="686"/>
      <c r="P953" s="686"/>
      <c r="Q953" s="686"/>
      <c r="R953" s="686"/>
      <c r="S953" s="686"/>
      <c r="T953" s="686"/>
      <c r="U953" s="686"/>
      <c r="V953" s="686"/>
      <c r="W953" s="686"/>
      <c r="X953" s="691"/>
      <c r="Y953" s="691"/>
      <c r="Z953" s="703"/>
      <c r="AA953" s="686"/>
      <c r="AB953" s="686"/>
      <c r="AC953" s="686"/>
      <c r="AD953" s="686"/>
      <c r="AE953" s="713"/>
      <c r="AF953" s="691"/>
      <c r="AG953" s="691"/>
      <c r="AH953" s="709"/>
      <c r="AI953" s="709"/>
      <c r="AJ953" s="709"/>
      <c r="AK953" s="678"/>
      <c r="AL953" s="678"/>
      <c r="AM953" s="686"/>
      <c r="AN953" s="697"/>
      <c r="AO953" s="697"/>
      <c r="AP953" s="691"/>
      <c r="AQ953" s="681"/>
      <c r="AR953" s="681"/>
      <c r="AS953" s="681"/>
      <c r="AT953" s="682"/>
    </row>
    <row r="954">
      <c r="A954" s="666"/>
      <c r="B954" s="699"/>
      <c r="C954" s="723"/>
      <c r="D954" s="668" t="s">
        <v>6348</v>
      </c>
      <c r="E954" s="687" t="s">
        <v>6349</v>
      </c>
      <c r="F954" s="756">
        <v>42766.0</v>
      </c>
      <c r="G954" s="689" t="s">
        <v>391</v>
      </c>
      <c r="H954" s="686" t="s">
        <v>2547</v>
      </c>
      <c r="I954" s="686">
        <v>1.162623101E9</v>
      </c>
      <c r="J954" s="691"/>
      <c r="K954" s="686" t="s">
        <v>6040</v>
      </c>
      <c r="L954" s="686"/>
      <c r="N954" s="686"/>
      <c r="P954" s="686"/>
      <c r="Q954" s="686"/>
      <c r="R954" s="686"/>
      <c r="S954" s="686"/>
      <c r="T954" s="686"/>
      <c r="U954" s="686"/>
      <c r="V954" s="686"/>
      <c r="W954" s="686"/>
      <c r="X954" s="691"/>
      <c r="Y954" s="691"/>
      <c r="Z954" s="717"/>
      <c r="AA954" s="686"/>
      <c r="AB954" s="686"/>
      <c r="AC954" s="686"/>
      <c r="AD954" s="686"/>
      <c r="AE954" s="713"/>
      <c r="AF954" s="691"/>
      <c r="AG954" s="691"/>
      <c r="AH954" s="709"/>
      <c r="AI954" s="709"/>
      <c r="AJ954" s="709"/>
      <c r="AK954" s="678"/>
      <c r="AL954" s="678"/>
      <c r="AM954" s="686"/>
      <c r="AN954" s="697"/>
      <c r="AO954" s="697"/>
      <c r="AP954" s="691"/>
      <c r="AQ954" s="681"/>
      <c r="AR954" s="681"/>
      <c r="AS954" s="681"/>
      <c r="AT954" s="682"/>
    </row>
    <row r="955">
      <c r="A955" s="683"/>
      <c r="B955" s="684">
        <v>3.8157869E7</v>
      </c>
      <c r="C955" s="685"/>
      <c r="D955" s="685" t="s">
        <v>6350</v>
      </c>
      <c r="E955" s="700" t="s">
        <v>6351</v>
      </c>
      <c r="F955" s="688">
        <v>34420.0</v>
      </c>
      <c r="G955" s="689" t="s">
        <v>391</v>
      </c>
      <c r="H955" s="690" t="s">
        <v>6352</v>
      </c>
      <c r="I955" s="690">
        <v>2.964416132E9</v>
      </c>
      <c r="J955" s="691"/>
      <c r="K955" s="690" t="s">
        <v>6353</v>
      </c>
      <c r="L955" s="686"/>
      <c r="N955" s="686"/>
      <c r="P955" s="686"/>
      <c r="Q955" s="690"/>
      <c r="R955" s="686"/>
      <c r="S955" s="686"/>
      <c r="T955" s="686"/>
      <c r="U955" s="686"/>
      <c r="V955" s="686"/>
      <c r="W955" s="686"/>
      <c r="X955" s="691"/>
      <c r="Y955" s="691"/>
      <c r="Z955" s="694">
        <f t="shared" ref="Z955:Z956" si="126">DATEDIF(F955,TODAY(),"Y")</f>
        <v>29</v>
      </c>
      <c r="AA955" s="686"/>
      <c r="AB955" s="686"/>
      <c r="AC955" s="686"/>
      <c r="AD955" s="686"/>
      <c r="AE955" s="713"/>
      <c r="AF955" s="691"/>
      <c r="AG955" s="691"/>
      <c r="AH955" s="709"/>
      <c r="AI955" s="709"/>
      <c r="AJ955" s="709"/>
      <c r="AK955" s="678"/>
      <c r="AL955" s="678"/>
      <c r="AM955" s="686"/>
      <c r="AN955" s="697"/>
      <c r="AO955" s="697"/>
      <c r="AP955" s="691"/>
      <c r="AQ955" s="681"/>
      <c r="AR955" s="681"/>
      <c r="AS955" s="681"/>
      <c r="AT955" s="682"/>
    </row>
    <row r="956">
      <c r="A956" s="666"/>
      <c r="B956" s="699">
        <v>3.9321804E7</v>
      </c>
      <c r="C956" s="685"/>
      <c r="D956" s="685" t="s">
        <v>6355</v>
      </c>
      <c r="E956" s="700" t="s">
        <v>6356</v>
      </c>
      <c r="F956" s="688">
        <v>35020.0</v>
      </c>
      <c r="G956" s="691"/>
      <c r="H956" s="686" t="s">
        <v>6357</v>
      </c>
      <c r="I956" s="686">
        <v>1.130770134E9</v>
      </c>
      <c r="J956" s="691"/>
      <c r="K956" s="686" t="s">
        <v>6358</v>
      </c>
      <c r="L956" s="686"/>
      <c r="N956" s="686"/>
      <c r="P956" s="686"/>
      <c r="Q956" s="686"/>
      <c r="R956" s="686"/>
      <c r="S956" s="686"/>
      <c r="T956" s="686"/>
      <c r="U956" s="686"/>
      <c r="V956" s="686"/>
      <c r="W956" s="686"/>
      <c r="X956" s="691"/>
      <c r="Y956" s="691"/>
      <c r="Z956" s="703">
        <f t="shared" si="126"/>
        <v>27</v>
      </c>
      <c r="AA956" s="686"/>
      <c r="AB956" s="686"/>
      <c r="AC956" s="686"/>
      <c r="AD956" s="686"/>
      <c r="AE956" s="713"/>
      <c r="AF956" s="691"/>
      <c r="AG956" s="691"/>
      <c r="AH956" s="709"/>
      <c r="AI956" s="709"/>
      <c r="AJ956" s="709"/>
      <c r="AK956" s="678"/>
      <c r="AL956" s="678"/>
      <c r="AM956" s="686"/>
      <c r="AN956" s="697"/>
      <c r="AO956" s="697"/>
      <c r="AP956" s="691"/>
      <c r="AQ956" s="681"/>
      <c r="AR956" s="681"/>
      <c r="AS956" s="681"/>
      <c r="AT956" s="682"/>
    </row>
    <row r="957">
      <c r="A957" s="666"/>
      <c r="B957" s="699">
        <v>3.5931845E7</v>
      </c>
      <c r="C957" s="685"/>
      <c r="D957" s="668" t="s">
        <v>6359</v>
      </c>
      <c r="E957" s="687" t="s">
        <v>6360</v>
      </c>
      <c r="F957" s="688"/>
      <c r="G957" s="691"/>
      <c r="H957" s="686"/>
      <c r="I957" s="686">
        <v>1.154768712E9</v>
      </c>
      <c r="J957" s="691"/>
      <c r="K957" s="686" t="s">
        <v>6167</v>
      </c>
      <c r="L957" s="686"/>
      <c r="N957" s="686"/>
      <c r="P957" s="686"/>
      <c r="Q957" s="686"/>
      <c r="R957" s="686"/>
      <c r="S957" s="686"/>
      <c r="T957" s="686"/>
      <c r="U957" s="686"/>
      <c r="V957" s="686"/>
      <c r="W957" s="686"/>
      <c r="X957" s="691"/>
      <c r="Y957" s="691"/>
      <c r="Z957" s="703"/>
      <c r="AA957" s="686"/>
      <c r="AB957" s="686"/>
      <c r="AC957" s="686"/>
      <c r="AD957" s="686"/>
      <c r="AE957" s="713"/>
      <c r="AF957" s="691"/>
      <c r="AG957" s="691"/>
      <c r="AH957" s="709"/>
      <c r="AI957" s="709"/>
      <c r="AJ957" s="709"/>
      <c r="AK957" s="678"/>
      <c r="AL957" s="678"/>
      <c r="AM957" s="686"/>
      <c r="AN957" s="697"/>
      <c r="AO957" s="697"/>
      <c r="AP957" s="691"/>
      <c r="AQ957" s="681"/>
      <c r="AR957" s="681"/>
      <c r="AS957" s="681"/>
      <c r="AT957" s="682"/>
    </row>
    <row r="958">
      <c r="A958" s="666"/>
      <c r="B958" s="699">
        <v>3.5931845E7</v>
      </c>
      <c r="C958" s="685"/>
      <c r="D958" s="668" t="s">
        <v>6359</v>
      </c>
      <c r="E958" s="687" t="s">
        <v>6361</v>
      </c>
      <c r="F958" s="688">
        <v>33616.0</v>
      </c>
      <c r="G958" s="691" t="s">
        <v>391</v>
      </c>
      <c r="H958" s="686" t="s">
        <v>6362</v>
      </c>
      <c r="I958" s="686">
        <v>1.554768712E9</v>
      </c>
      <c r="J958" s="691"/>
      <c r="K958" s="686" t="s">
        <v>6363</v>
      </c>
      <c r="L958" s="686"/>
      <c r="N958" s="686"/>
      <c r="P958" s="686"/>
      <c r="Q958" s="686"/>
      <c r="R958" s="686"/>
      <c r="S958" s="686"/>
      <c r="T958" s="686"/>
      <c r="U958" s="686"/>
      <c r="V958" s="686"/>
      <c r="W958" s="686"/>
      <c r="X958" s="691"/>
      <c r="Y958" s="691"/>
      <c r="Z958" s="703">
        <f t="shared" ref="Z958:Z960" si="127">DATEDIF(F958,TODAY(),"Y")</f>
        <v>31</v>
      </c>
      <c r="AA958" s="686"/>
      <c r="AB958" s="686"/>
      <c r="AC958" s="686"/>
      <c r="AD958" s="686"/>
      <c r="AE958" s="713"/>
      <c r="AF958" s="691"/>
      <c r="AG958" s="691"/>
      <c r="AH958" s="709"/>
      <c r="AI958" s="709"/>
      <c r="AJ958" s="709"/>
      <c r="AK958" s="678"/>
      <c r="AL958" s="678"/>
      <c r="AM958" s="686"/>
      <c r="AN958" s="697"/>
      <c r="AO958" s="697"/>
      <c r="AP958" s="691"/>
      <c r="AQ958" s="681"/>
      <c r="AR958" s="681"/>
      <c r="AS958" s="681"/>
      <c r="AT958" s="682"/>
    </row>
    <row r="959">
      <c r="A959" s="683"/>
      <c r="B959" s="684">
        <v>2.8987361E7</v>
      </c>
      <c r="C959" s="668"/>
      <c r="D959" s="685" t="s">
        <v>6364</v>
      </c>
      <c r="E959" s="700" t="s">
        <v>6365</v>
      </c>
      <c r="F959" s="688">
        <v>29812.0</v>
      </c>
      <c r="G959" s="689" t="s">
        <v>391</v>
      </c>
      <c r="H959" s="690" t="s">
        <v>6366</v>
      </c>
      <c r="I959" s="690">
        <v>1.15992577E9</v>
      </c>
      <c r="J959" s="691"/>
      <c r="K959" s="690" t="s">
        <v>6367</v>
      </c>
      <c r="L959" s="686"/>
      <c r="N959" s="686"/>
      <c r="P959" s="686"/>
      <c r="Q959" s="690"/>
      <c r="R959" s="686"/>
      <c r="S959" s="686"/>
      <c r="T959" s="686"/>
      <c r="U959" s="686"/>
      <c r="V959" s="686"/>
      <c r="W959" s="686"/>
      <c r="X959" s="691"/>
      <c r="Y959" s="691"/>
      <c r="Z959" s="694">
        <f t="shared" si="127"/>
        <v>42</v>
      </c>
      <c r="AA959" s="686"/>
      <c r="AB959" s="686"/>
      <c r="AC959" s="686"/>
      <c r="AD959" s="686"/>
      <c r="AE959" s="713"/>
      <c r="AF959" s="691"/>
      <c r="AG959" s="691"/>
      <c r="AH959" s="709"/>
      <c r="AI959" s="709"/>
      <c r="AJ959" s="709"/>
      <c r="AK959" s="678"/>
      <c r="AL959" s="678"/>
      <c r="AM959" s="686"/>
      <c r="AN959" s="697"/>
      <c r="AO959" s="697"/>
      <c r="AP959" s="691"/>
      <c r="AQ959" s="681"/>
      <c r="AR959" s="681"/>
      <c r="AS959" s="681"/>
      <c r="AT959" s="682"/>
    </row>
    <row r="960">
      <c r="A960" s="666"/>
      <c r="B960" s="699">
        <v>3.4905732E7</v>
      </c>
      <c r="C960" s="668"/>
      <c r="D960" s="685" t="s">
        <v>6368</v>
      </c>
      <c r="E960" s="686" t="s">
        <v>6369</v>
      </c>
      <c r="F960" s="726">
        <v>32772.0</v>
      </c>
      <c r="G960" s="691"/>
      <c r="H960" s="686" t="s">
        <v>6370</v>
      </c>
      <c r="I960" s="686">
        <v>1.537006979E9</v>
      </c>
      <c r="J960" s="691"/>
      <c r="K960" s="686" t="s">
        <v>6167</v>
      </c>
      <c r="L960" s="686"/>
      <c r="N960" s="686"/>
      <c r="P960" s="686"/>
      <c r="Q960" s="686"/>
      <c r="R960" s="686"/>
      <c r="S960" s="692"/>
      <c r="T960" s="700"/>
      <c r="U960" s="700"/>
      <c r="V960" s="700"/>
      <c r="W960" s="700"/>
      <c r="X960" s="688"/>
      <c r="Y960" s="688"/>
      <c r="Z960" s="694">
        <f t="shared" si="127"/>
        <v>34</v>
      </c>
      <c r="AA960" s="700"/>
      <c r="AB960" s="700"/>
      <c r="AC960" s="700"/>
      <c r="AD960" s="700"/>
      <c r="AE960" s="743"/>
      <c r="AF960" s="688"/>
      <c r="AG960" s="688"/>
      <c r="AH960" s="744"/>
      <c r="AI960" s="744"/>
      <c r="AJ960" s="744"/>
      <c r="AK960" s="678"/>
      <c r="AL960" s="678"/>
      <c r="AM960" s="700"/>
      <c r="AN960" s="697"/>
      <c r="AO960" s="697"/>
      <c r="AP960" s="693"/>
      <c r="AQ960" s="681"/>
      <c r="AR960" s="681"/>
      <c r="AS960" s="681"/>
      <c r="AT960" s="682"/>
    </row>
    <row r="961">
      <c r="A961" s="683"/>
      <c r="B961" s="684">
        <v>3.4789177E7</v>
      </c>
      <c r="C961" s="685"/>
      <c r="D961" s="692" t="s">
        <v>6371</v>
      </c>
      <c r="E961" s="700" t="s">
        <v>6372</v>
      </c>
      <c r="F961" s="689">
        <v>32830.0</v>
      </c>
      <c r="G961" s="689" t="s">
        <v>391</v>
      </c>
      <c r="H961" s="690" t="s">
        <v>6373</v>
      </c>
      <c r="I961" s="690">
        <v>1.125825074E9</v>
      </c>
      <c r="J961" s="691"/>
      <c r="K961" s="690" t="s">
        <v>6374</v>
      </c>
      <c r="L961" s="686"/>
      <c r="N961" s="686"/>
      <c r="P961" s="686"/>
      <c r="Q961" s="690"/>
      <c r="R961" s="686"/>
      <c r="S961" s="686"/>
      <c r="T961" s="686"/>
      <c r="U961" s="700"/>
      <c r="V961" s="700"/>
      <c r="W961" s="700"/>
      <c r="X961" s="688"/>
      <c r="Y961" s="688"/>
      <c r="Z961" s="694">
        <v>30.0</v>
      </c>
      <c r="AA961" s="700"/>
      <c r="AB961" s="700"/>
      <c r="AC961" s="700"/>
      <c r="AD961" s="700"/>
      <c r="AE961" s="743"/>
      <c r="AF961" s="688"/>
      <c r="AG961" s="688"/>
      <c r="AH961" s="744"/>
      <c r="AI961" s="744"/>
      <c r="AJ961" s="744"/>
      <c r="AK961" s="678"/>
      <c r="AL961" s="678"/>
      <c r="AM961" s="700"/>
      <c r="AN961" s="700"/>
      <c r="AO961" s="698">
        <v>44166.0</v>
      </c>
      <c r="AP961" s="689" t="s">
        <v>1640</v>
      </c>
      <c r="AQ961" s="681"/>
      <c r="AR961" s="681"/>
      <c r="AS961" s="681"/>
      <c r="AT961" s="682"/>
    </row>
    <row r="962">
      <c r="A962" s="666"/>
      <c r="B962" s="699">
        <v>2.5251599E7</v>
      </c>
      <c r="C962" s="685"/>
      <c r="D962" s="685" t="s">
        <v>6376</v>
      </c>
      <c r="E962" s="700" t="s">
        <v>6377</v>
      </c>
      <c r="F962" s="688">
        <v>28037.0</v>
      </c>
      <c r="G962" s="691" t="s">
        <v>391</v>
      </c>
      <c r="H962" s="686" t="s">
        <v>6378</v>
      </c>
      <c r="I962" s="686">
        <v>1.150534128E9</v>
      </c>
      <c r="J962" s="691"/>
      <c r="K962" s="686" t="s">
        <v>6379</v>
      </c>
      <c r="L962" s="686"/>
      <c r="N962" s="686"/>
      <c r="P962" s="686"/>
      <c r="Q962" s="686"/>
      <c r="R962" s="686"/>
      <c r="S962" s="686"/>
      <c r="T962" s="686"/>
      <c r="U962" s="686"/>
      <c r="V962" s="686"/>
      <c r="W962" s="686"/>
      <c r="X962" s="691"/>
      <c r="Y962" s="691"/>
      <c r="Z962" s="717">
        <f t="shared" ref="Z962:Z969" si="128">DATEDIF(F962,TODAY(),"Y")</f>
        <v>47</v>
      </c>
      <c r="AA962" s="686"/>
      <c r="AB962" s="686"/>
      <c r="AC962" s="686"/>
      <c r="AD962" s="686"/>
      <c r="AE962" s="713"/>
      <c r="AF962" s="691"/>
      <c r="AG962" s="691"/>
      <c r="AH962" s="709"/>
      <c r="AI962" s="709"/>
      <c r="AJ962" s="709"/>
      <c r="AK962" s="678"/>
      <c r="AL962" s="678"/>
      <c r="AM962" s="686"/>
      <c r="AN962" s="697"/>
      <c r="AO962" s="697"/>
      <c r="AP962" s="691"/>
      <c r="AQ962" s="681"/>
      <c r="AR962" s="681"/>
      <c r="AS962" s="681"/>
      <c r="AT962" s="682"/>
    </row>
    <row r="963">
      <c r="A963" s="683"/>
      <c r="B963" s="684">
        <v>3.1251334E7</v>
      </c>
      <c r="C963" s="668"/>
      <c r="D963" s="685" t="s">
        <v>6380</v>
      </c>
      <c r="E963" s="700" t="s">
        <v>6381</v>
      </c>
      <c r="F963" s="688">
        <v>30958.0</v>
      </c>
      <c r="G963" s="689" t="s">
        <v>391</v>
      </c>
      <c r="H963" s="690" t="s">
        <v>6382</v>
      </c>
      <c r="I963" s="690">
        <v>1.53444031E9</v>
      </c>
      <c r="J963" s="691"/>
      <c r="K963" s="690" t="s">
        <v>6383</v>
      </c>
      <c r="L963" s="686"/>
      <c r="N963" s="686"/>
      <c r="P963" s="686"/>
      <c r="Q963" s="690"/>
      <c r="R963" s="686"/>
      <c r="S963" s="686"/>
      <c r="T963" s="686"/>
      <c r="U963" s="686"/>
      <c r="V963" s="686"/>
      <c r="W963" s="686"/>
      <c r="X963" s="691"/>
      <c r="Y963" s="691"/>
      <c r="Z963" s="694">
        <f t="shared" si="128"/>
        <v>39</v>
      </c>
      <c r="AA963" s="686"/>
      <c r="AB963" s="686"/>
      <c r="AC963" s="686"/>
      <c r="AD963" s="686"/>
      <c r="AE963" s="713"/>
      <c r="AF963" s="691"/>
      <c r="AG963" s="691"/>
      <c r="AH963" s="709"/>
      <c r="AI963" s="709"/>
      <c r="AJ963" s="709"/>
      <c r="AK963" s="678"/>
      <c r="AL963" s="678"/>
      <c r="AM963" s="686"/>
      <c r="AN963" s="697"/>
      <c r="AO963" s="697"/>
      <c r="AP963" s="691" t="s">
        <v>6955</v>
      </c>
      <c r="AQ963" s="681"/>
      <c r="AR963" s="681"/>
      <c r="AS963" s="681"/>
      <c r="AT963" s="682"/>
    </row>
    <row r="964">
      <c r="A964" s="683"/>
      <c r="B964" s="684">
        <v>3.9462699E7</v>
      </c>
      <c r="C964" s="668"/>
      <c r="D964" s="685" t="s">
        <v>6385</v>
      </c>
      <c r="E964" s="700" t="s">
        <v>6386</v>
      </c>
      <c r="F964" s="688">
        <v>35296.0</v>
      </c>
      <c r="G964" s="689" t="s">
        <v>391</v>
      </c>
      <c r="H964" s="690" t="s">
        <v>6387</v>
      </c>
      <c r="I964" s="690">
        <v>1.168746941E9</v>
      </c>
      <c r="J964" s="691"/>
      <c r="K964" s="690" t="s">
        <v>6388</v>
      </c>
      <c r="L964" s="686"/>
      <c r="N964" s="686"/>
      <c r="P964" s="686"/>
      <c r="Q964" s="690"/>
      <c r="R964" s="686"/>
      <c r="S964" s="700"/>
      <c r="T964" s="700"/>
      <c r="U964" s="700"/>
      <c r="V964" s="700"/>
      <c r="W964" s="700"/>
      <c r="X964" s="688"/>
      <c r="Y964" s="688"/>
      <c r="Z964" s="694">
        <f t="shared" si="128"/>
        <v>27</v>
      </c>
      <c r="AA964" s="700"/>
      <c r="AB964" s="700"/>
      <c r="AC964" s="700"/>
      <c r="AD964" s="700"/>
      <c r="AE964" s="743"/>
      <c r="AF964" s="688"/>
      <c r="AG964" s="688"/>
      <c r="AH964" s="744"/>
      <c r="AI964" s="744"/>
      <c r="AJ964" s="744"/>
      <c r="AK964" s="678"/>
      <c r="AL964" s="678"/>
      <c r="AM964" s="700"/>
      <c r="AN964" s="697"/>
      <c r="AO964" s="697"/>
      <c r="AP964" s="693"/>
      <c r="AQ964" s="681"/>
      <c r="AR964" s="681"/>
      <c r="AS964" s="681"/>
      <c r="AT964" s="682"/>
    </row>
    <row r="965">
      <c r="A965" s="727"/>
      <c r="B965" s="728">
        <v>3.6400283E7</v>
      </c>
      <c r="C965" s="685"/>
      <c r="D965" s="685" t="s">
        <v>6389</v>
      </c>
      <c r="E965" s="720" t="s">
        <v>6390</v>
      </c>
      <c r="F965" s="688">
        <v>33455.0</v>
      </c>
      <c r="G965" s="689" t="s">
        <v>391</v>
      </c>
      <c r="H965" s="730" t="s">
        <v>6391</v>
      </c>
      <c r="I965" s="730" t="s">
        <v>6392</v>
      </c>
      <c r="J965" s="691"/>
      <c r="K965" s="730" t="s">
        <v>6393</v>
      </c>
      <c r="L965" s="686"/>
      <c r="N965" s="686"/>
      <c r="P965" s="686"/>
      <c r="Q965" s="730"/>
      <c r="R965" s="686"/>
      <c r="S965" s="686"/>
      <c r="T965" s="700"/>
      <c r="U965" s="700"/>
      <c r="V965" s="700"/>
      <c r="W965" s="700"/>
      <c r="X965" s="688"/>
      <c r="Y965" s="688"/>
      <c r="Z965" s="694">
        <f t="shared" si="128"/>
        <v>32</v>
      </c>
      <c r="AA965" s="700"/>
      <c r="AB965" s="700"/>
      <c r="AC965" s="700"/>
      <c r="AD965" s="700"/>
      <c r="AE965" s="743"/>
      <c r="AF965" s="688"/>
      <c r="AG965" s="688"/>
      <c r="AH965" s="744"/>
      <c r="AI965" s="744"/>
      <c r="AJ965" s="744"/>
      <c r="AK965" s="678"/>
      <c r="AL965" s="678"/>
      <c r="AM965" s="700"/>
      <c r="AN965" s="700"/>
      <c r="AO965" s="698">
        <v>44132.0</v>
      </c>
      <c r="AP965" s="689" t="s">
        <v>6949</v>
      </c>
      <c r="AQ965" s="681"/>
      <c r="AR965" s="681"/>
      <c r="AS965" s="681"/>
      <c r="AT965" s="682"/>
    </row>
    <row r="966">
      <c r="A966" s="683"/>
      <c r="B966" s="684">
        <v>3.935328E7</v>
      </c>
      <c r="C966" s="685"/>
      <c r="D966" s="685" t="s">
        <v>6395</v>
      </c>
      <c r="E966" s="700" t="s">
        <v>6396</v>
      </c>
      <c r="F966" s="721">
        <v>34995.0</v>
      </c>
      <c r="G966" s="689" t="s">
        <v>391</v>
      </c>
      <c r="H966" s="690" t="s">
        <v>6397</v>
      </c>
      <c r="I966" s="690">
        <v>2.966472276E9</v>
      </c>
      <c r="J966" s="691"/>
      <c r="K966" s="690" t="s">
        <v>6398</v>
      </c>
      <c r="L966" s="686"/>
      <c r="N966" s="686"/>
      <c r="P966" s="686"/>
      <c r="Q966" s="690"/>
      <c r="R966" s="686"/>
      <c r="S966" s="686"/>
      <c r="T966" s="686"/>
      <c r="U966" s="686"/>
      <c r="V966" s="686"/>
      <c r="W966" s="686"/>
      <c r="X966" s="691"/>
      <c r="Y966" s="691"/>
      <c r="Z966" s="694">
        <f t="shared" si="128"/>
        <v>27</v>
      </c>
      <c r="AA966" s="686"/>
      <c r="AB966" s="686"/>
      <c r="AC966" s="686"/>
      <c r="AD966" s="686"/>
      <c r="AE966" s="713"/>
      <c r="AF966" s="691"/>
      <c r="AG966" s="691"/>
      <c r="AH966" s="709"/>
      <c r="AI966" s="709"/>
      <c r="AJ966" s="709"/>
      <c r="AK966" s="678"/>
      <c r="AL966" s="678"/>
      <c r="AM966" s="686"/>
      <c r="AN966" s="697"/>
      <c r="AO966" s="697"/>
      <c r="AP966" s="691"/>
      <c r="AQ966" s="681"/>
      <c r="AR966" s="681"/>
      <c r="AS966" s="681"/>
      <c r="AT966" s="682"/>
    </row>
    <row r="967">
      <c r="A967" s="683"/>
      <c r="B967" s="684">
        <v>1.002695896E9</v>
      </c>
      <c r="C967" s="685"/>
      <c r="D967" s="685" t="s">
        <v>6400</v>
      </c>
      <c r="E967" s="700" t="s">
        <v>6401</v>
      </c>
      <c r="F967" s="688">
        <v>34759.0</v>
      </c>
      <c r="G967" s="737" t="s">
        <v>6214</v>
      </c>
      <c r="H967" s="690" t="s">
        <v>6402</v>
      </c>
      <c r="I967" s="690">
        <v>1.123865501E9</v>
      </c>
      <c r="J967" s="691"/>
      <c r="K967" s="690" t="s">
        <v>5781</v>
      </c>
      <c r="L967" s="686"/>
      <c r="N967" s="686"/>
      <c r="P967" s="686"/>
      <c r="Q967" s="690"/>
      <c r="R967" s="686"/>
      <c r="S967" s="686"/>
      <c r="T967" s="686"/>
      <c r="U967" s="686"/>
      <c r="V967" s="686"/>
      <c r="W967" s="686"/>
      <c r="X967" s="691"/>
      <c r="Y967" s="691"/>
      <c r="Z967" s="694">
        <f t="shared" si="128"/>
        <v>28</v>
      </c>
      <c r="AA967" s="686"/>
      <c r="AB967" s="686"/>
      <c r="AC967" s="686"/>
      <c r="AD967" s="686"/>
      <c r="AE967" s="713"/>
      <c r="AF967" s="691"/>
      <c r="AG967" s="691"/>
      <c r="AH967" s="709"/>
      <c r="AI967" s="709"/>
      <c r="AJ967" s="709"/>
      <c r="AK967" s="678"/>
      <c r="AL967" s="678"/>
      <c r="AM967" s="686"/>
      <c r="AN967" s="697"/>
      <c r="AO967" s="697"/>
      <c r="AP967" s="691"/>
      <c r="AQ967" s="681"/>
      <c r="AR967" s="681"/>
      <c r="AS967" s="681"/>
      <c r="AT967" s="682"/>
    </row>
    <row r="968">
      <c r="A968" s="683"/>
      <c r="B968" s="684">
        <v>4.0904276E7</v>
      </c>
      <c r="C968" s="685"/>
      <c r="D968" s="685" t="s">
        <v>6404</v>
      </c>
      <c r="E968" s="720" t="s">
        <v>6405</v>
      </c>
      <c r="F968" s="688">
        <v>35810.0</v>
      </c>
      <c r="G968" s="689" t="s">
        <v>391</v>
      </c>
      <c r="H968" s="690" t="s">
        <v>6406</v>
      </c>
      <c r="I968" s="690">
        <v>1.549489163E9</v>
      </c>
      <c r="J968" s="691"/>
      <c r="K968" s="690" t="s">
        <v>2092</v>
      </c>
      <c r="L968" s="686"/>
      <c r="N968" s="686"/>
      <c r="P968" s="686"/>
      <c r="Q968" s="690"/>
      <c r="R968" s="686"/>
      <c r="S968" s="686"/>
      <c r="T968" s="686"/>
      <c r="U968" s="686"/>
      <c r="V968" s="686"/>
      <c r="W968" s="686"/>
      <c r="X968" s="691"/>
      <c r="Y968" s="691"/>
      <c r="Z968" s="694">
        <f t="shared" si="128"/>
        <v>25</v>
      </c>
      <c r="AA968" s="686"/>
      <c r="AB968" s="686"/>
      <c r="AC968" s="686"/>
      <c r="AD968" s="686"/>
      <c r="AE968" s="713"/>
      <c r="AF968" s="691"/>
      <c r="AG968" s="691"/>
      <c r="AH968" s="709"/>
      <c r="AI968" s="709"/>
      <c r="AJ968" s="709"/>
      <c r="AK968" s="678"/>
      <c r="AL968" s="678"/>
      <c r="AM968" s="686"/>
      <c r="AN968" s="697"/>
      <c r="AO968" s="697"/>
      <c r="AP968" s="691"/>
      <c r="AQ968" s="681"/>
      <c r="AR968" s="681"/>
      <c r="AS968" s="681"/>
      <c r="AT968" s="682"/>
    </row>
    <row r="969">
      <c r="A969" s="683"/>
      <c r="B969" s="684">
        <v>3.049291E7</v>
      </c>
      <c r="C969" s="685"/>
      <c r="D969" s="685" t="s">
        <v>6407</v>
      </c>
      <c r="E969" s="712" t="s">
        <v>6408</v>
      </c>
      <c r="F969" s="721">
        <v>30600.0</v>
      </c>
      <c r="G969" s="689" t="s">
        <v>391</v>
      </c>
      <c r="H969" s="690" t="s">
        <v>6409</v>
      </c>
      <c r="I969" s="690">
        <v>1.122404336E9</v>
      </c>
      <c r="J969" s="691"/>
      <c r="K969" s="690" t="s">
        <v>6410</v>
      </c>
      <c r="L969" s="686"/>
      <c r="N969" s="686"/>
      <c r="P969" s="686"/>
      <c r="Q969" s="690"/>
      <c r="R969" s="686"/>
      <c r="S969" s="686"/>
      <c r="T969" s="686"/>
      <c r="U969" s="686"/>
      <c r="V969" s="686"/>
      <c r="W969" s="686"/>
      <c r="X969" s="691"/>
      <c r="Y969" s="691"/>
      <c r="Z969" s="694">
        <f t="shared" si="128"/>
        <v>40</v>
      </c>
      <c r="AA969" s="686"/>
      <c r="AB969" s="686"/>
      <c r="AC969" s="686"/>
      <c r="AD969" s="686"/>
      <c r="AE969" s="713"/>
      <c r="AF969" s="691"/>
      <c r="AG969" s="691"/>
      <c r="AH969" s="709"/>
      <c r="AI969" s="709"/>
      <c r="AJ969" s="709"/>
      <c r="AK969" s="678"/>
      <c r="AL969" s="678"/>
      <c r="AM969" s="686"/>
      <c r="AN969" s="697"/>
      <c r="AO969" s="697"/>
      <c r="AP969" s="691"/>
      <c r="AQ969" s="681"/>
      <c r="AR969" s="681"/>
      <c r="AS969" s="681"/>
      <c r="AT969" s="682"/>
    </row>
    <row r="970">
      <c r="A970" s="666"/>
      <c r="B970" s="699"/>
      <c r="C970" s="685"/>
      <c r="D970" s="668" t="s">
        <v>6411</v>
      </c>
      <c r="E970" s="687" t="s">
        <v>6412</v>
      </c>
      <c r="F970" s="688"/>
      <c r="G970" s="691"/>
      <c r="H970" s="686"/>
      <c r="I970" s="686">
        <v>1.159228235E9</v>
      </c>
      <c r="J970" s="691"/>
      <c r="K970" s="686"/>
      <c r="L970" s="686"/>
      <c r="N970" s="686"/>
      <c r="P970" s="686"/>
      <c r="Q970" s="686"/>
      <c r="R970" s="686"/>
      <c r="S970" s="686"/>
      <c r="T970" s="686"/>
      <c r="U970" s="686"/>
      <c r="V970" s="686"/>
      <c r="W970" s="686"/>
      <c r="X970" s="691"/>
      <c r="Y970" s="691"/>
      <c r="Z970" s="703"/>
      <c r="AA970" s="686"/>
      <c r="AB970" s="686"/>
      <c r="AC970" s="686"/>
      <c r="AD970" s="686"/>
      <c r="AE970" s="713"/>
      <c r="AF970" s="691"/>
      <c r="AG970" s="691"/>
      <c r="AH970" s="709"/>
      <c r="AI970" s="709"/>
      <c r="AJ970" s="709"/>
      <c r="AK970" s="678"/>
      <c r="AL970" s="678"/>
      <c r="AM970" s="686"/>
      <c r="AN970" s="697"/>
      <c r="AO970" s="697"/>
      <c r="AP970" s="691"/>
      <c r="AQ970" s="681"/>
      <c r="AR970" s="681"/>
      <c r="AS970" s="681"/>
      <c r="AT970" s="682"/>
    </row>
    <row r="971">
      <c r="A971" s="666"/>
      <c r="B971" s="699">
        <v>3.8357928E7</v>
      </c>
      <c r="C971" s="685"/>
      <c r="D971" s="668" t="s">
        <v>6413</v>
      </c>
      <c r="E971" s="687" t="s">
        <v>6414</v>
      </c>
      <c r="F971" s="688">
        <v>34495.0</v>
      </c>
      <c r="G971" s="691" t="s">
        <v>391</v>
      </c>
      <c r="H971" s="686" t="s">
        <v>6415</v>
      </c>
      <c r="I971" s="686">
        <v>1.13170598E9</v>
      </c>
      <c r="J971" s="691"/>
      <c r="K971" s="686" t="s">
        <v>6416</v>
      </c>
      <c r="L971" s="686"/>
      <c r="N971" s="686"/>
      <c r="P971" s="686"/>
      <c r="Q971" s="686"/>
      <c r="R971" s="686"/>
      <c r="S971" s="686"/>
      <c r="T971" s="686"/>
      <c r="U971" s="686"/>
      <c r="V971" s="686"/>
      <c r="W971" s="686"/>
      <c r="X971" s="691"/>
      <c r="Y971" s="691"/>
      <c r="Z971" s="703">
        <f t="shared" ref="Z971:Z973" si="129">DATEDIF(F971,TODAY(),"Y")</f>
        <v>29</v>
      </c>
      <c r="AA971" s="686"/>
      <c r="AB971" s="686"/>
      <c r="AC971" s="686"/>
      <c r="AD971" s="686"/>
      <c r="AE971" s="713"/>
      <c r="AF971" s="691"/>
      <c r="AG971" s="691"/>
      <c r="AH971" s="709"/>
      <c r="AI971" s="709"/>
      <c r="AJ971" s="709"/>
      <c r="AK971" s="678"/>
      <c r="AL971" s="678"/>
      <c r="AM971" s="686"/>
      <c r="AN971" s="697"/>
      <c r="AO971" s="697"/>
      <c r="AP971" s="691"/>
      <c r="AQ971" s="681"/>
      <c r="AR971" s="681"/>
      <c r="AS971" s="681"/>
      <c r="AT971" s="682"/>
    </row>
    <row r="972">
      <c r="A972" s="683"/>
      <c r="B972" s="684">
        <v>4.3385038E7</v>
      </c>
      <c r="C972" s="685"/>
      <c r="D972" s="685" t="s">
        <v>5672</v>
      </c>
      <c r="E972" s="700" t="s">
        <v>5673</v>
      </c>
      <c r="F972" s="688">
        <v>36899.0</v>
      </c>
      <c r="G972" s="691" t="s">
        <v>391</v>
      </c>
      <c r="H972" s="690" t="s">
        <v>5674</v>
      </c>
      <c r="I972" s="690">
        <v>1.168873628E9</v>
      </c>
      <c r="J972" s="691"/>
      <c r="K972" s="690" t="s">
        <v>5675</v>
      </c>
      <c r="L972" s="686"/>
      <c r="N972" s="686"/>
      <c r="P972" s="686"/>
      <c r="Q972" s="690"/>
      <c r="R972" s="686"/>
      <c r="S972" s="686"/>
      <c r="T972" s="686"/>
      <c r="U972" s="686"/>
      <c r="V972" s="686"/>
      <c r="W972" s="686"/>
      <c r="X972" s="691"/>
      <c r="Y972" s="691"/>
      <c r="Z972" s="694">
        <f t="shared" si="129"/>
        <v>22</v>
      </c>
      <c r="AA972" s="686"/>
      <c r="AB972" s="686"/>
      <c r="AC972" s="686"/>
      <c r="AD972" s="686"/>
      <c r="AE972" s="713"/>
      <c r="AF972" s="691"/>
      <c r="AG972" s="691"/>
      <c r="AH972" s="709"/>
      <c r="AI972" s="709"/>
      <c r="AJ972" s="709"/>
      <c r="AK972" s="678"/>
      <c r="AL972" s="678"/>
      <c r="AM972" s="686"/>
      <c r="AN972" s="697"/>
      <c r="AO972" s="697"/>
      <c r="AP972" s="691"/>
      <c r="AQ972" s="681"/>
      <c r="AR972" s="681"/>
      <c r="AS972" s="681"/>
      <c r="AT972" s="682"/>
    </row>
    <row r="973">
      <c r="A973" s="666"/>
      <c r="B973" s="699">
        <v>4.2659916E7</v>
      </c>
      <c r="C973" s="685"/>
      <c r="D973" s="685" t="s">
        <v>6417</v>
      </c>
      <c r="E973" s="757" t="s">
        <v>6418</v>
      </c>
      <c r="F973" s="688">
        <v>36826.0</v>
      </c>
      <c r="G973" s="691" t="s">
        <v>391</v>
      </c>
      <c r="H973" s="692" t="s">
        <v>6419</v>
      </c>
      <c r="I973" s="686">
        <v>1.169168204E9</v>
      </c>
      <c r="J973" s="693"/>
      <c r="K973" s="686" t="s">
        <v>5819</v>
      </c>
      <c r="L973" s="686"/>
      <c r="N973" s="686"/>
      <c r="P973" s="692"/>
      <c r="Q973" s="686"/>
      <c r="R973" s="686"/>
      <c r="S973" s="686"/>
      <c r="T973" s="700"/>
      <c r="U973" s="700"/>
      <c r="V973" s="700"/>
      <c r="W973" s="700"/>
      <c r="X973" s="688"/>
      <c r="Y973" s="688"/>
      <c r="Z973" s="742">
        <f t="shared" si="129"/>
        <v>22</v>
      </c>
      <c r="AA973" s="700"/>
      <c r="AB973" s="692"/>
      <c r="AC973" s="700"/>
      <c r="AD973" s="700"/>
      <c r="AE973" s="743"/>
      <c r="AF973" s="688"/>
      <c r="AG973" s="688"/>
      <c r="AH973" s="744"/>
      <c r="AI973" s="744"/>
      <c r="AJ973" s="744"/>
      <c r="AK973" s="678"/>
      <c r="AL973" s="678"/>
      <c r="AM973" s="686"/>
      <c r="AN973" s="697"/>
      <c r="AO973" s="697"/>
      <c r="AP973" s="693"/>
      <c r="AQ973" s="681"/>
      <c r="AR973" s="681"/>
      <c r="AS973" s="681"/>
      <c r="AT973" s="682"/>
    </row>
    <row r="974">
      <c r="A974" s="666"/>
      <c r="B974" s="699">
        <v>4.0127529E7</v>
      </c>
      <c r="C974" s="668"/>
      <c r="D974" s="685" t="s">
        <v>6420</v>
      </c>
      <c r="E974" s="687" t="s">
        <v>6421</v>
      </c>
      <c r="F974" s="746">
        <v>35378.0</v>
      </c>
      <c r="G974" s="691" t="s">
        <v>391</v>
      </c>
      <c r="H974" s="686" t="s">
        <v>6422</v>
      </c>
      <c r="I974" s="686">
        <v>1.569612468E9</v>
      </c>
      <c r="J974" s="691"/>
      <c r="K974" s="686" t="s">
        <v>6423</v>
      </c>
      <c r="L974" s="686"/>
      <c r="N974" s="686"/>
      <c r="P974" s="686"/>
      <c r="Q974" s="686"/>
      <c r="R974" s="686"/>
      <c r="S974" s="686"/>
      <c r="T974" s="686"/>
      <c r="U974" s="700"/>
      <c r="V974" s="700"/>
      <c r="W974" s="700"/>
      <c r="X974" s="688"/>
      <c r="Y974" s="688"/>
      <c r="Z974" s="703">
        <v>23.0</v>
      </c>
      <c r="AA974" s="700"/>
      <c r="AB974" s="700"/>
      <c r="AC974" s="686"/>
      <c r="AD974" s="686"/>
      <c r="AE974" s="743"/>
      <c r="AF974" s="688"/>
      <c r="AG974" s="688"/>
      <c r="AH974" s="744"/>
      <c r="AI974" s="744"/>
      <c r="AJ974" s="744"/>
      <c r="AK974" s="678"/>
      <c r="AL974" s="678"/>
      <c r="AM974" s="686"/>
      <c r="AN974" s="697"/>
      <c r="AO974" s="698">
        <v>44189.0</v>
      </c>
      <c r="AP974" s="689" t="s">
        <v>6945</v>
      </c>
      <c r="AQ974" s="681"/>
      <c r="AR974" s="681"/>
      <c r="AS974" s="681"/>
      <c r="AT974" s="682"/>
    </row>
    <row r="975">
      <c r="A975" s="666"/>
      <c r="B975" s="699">
        <v>4.1466326E7</v>
      </c>
      <c r="C975" s="668"/>
      <c r="D975" s="685" t="s">
        <v>6424</v>
      </c>
      <c r="E975" s="700" t="s">
        <v>6425</v>
      </c>
      <c r="F975" s="688">
        <v>36160.0</v>
      </c>
      <c r="G975" s="691" t="s">
        <v>391</v>
      </c>
      <c r="H975" s="686" t="s">
        <v>6426</v>
      </c>
      <c r="I975" s="686" t="s">
        <v>6427</v>
      </c>
      <c r="J975" s="691"/>
      <c r="K975" s="686" t="s">
        <v>6428</v>
      </c>
      <c r="L975" s="686"/>
      <c r="N975" s="686"/>
      <c r="P975" s="686"/>
      <c r="Q975" s="686"/>
      <c r="R975" s="686"/>
      <c r="S975" s="686"/>
      <c r="T975" s="686"/>
      <c r="U975" s="686"/>
      <c r="V975" s="686"/>
      <c r="W975" s="686"/>
      <c r="X975" s="691"/>
      <c r="Y975" s="691"/>
      <c r="Z975" s="703">
        <f>DATEDIF(F975,TODAY(),"Y")</f>
        <v>24</v>
      </c>
      <c r="AA975" s="686"/>
      <c r="AB975" s="686"/>
      <c r="AC975" s="686"/>
      <c r="AD975" s="686"/>
      <c r="AE975" s="713"/>
      <c r="AF975" s="691"/>
      <c r="AG975" s="691"/>
      <c r="AH975" s="709"/>
      <c r="AI975" s="709"/>
      <c r="AJ975" s="709"/>
      <c r="AK975" s="678"/>
      <c r="AL975" s="678"/>
      <c r="AM975" s="686"/>
      <c r="AN975" s="697"/>
      <c r="AO975" s="697"/>
      <c r="AP975" s="691"/>
      <c r="AQ975" s="681"/>
      <c r="AR975" s="681"/>
      <c r="AS975" s="681"/>
      <c r="AT975" s="682"/>
    </row>
    <row r="976">
      <c r="A976" s="666"/>
      <c r="B976" s="699"/>
      <c r="C976" s="685"/>
      <c r="D976" s="668" t="s">
        <v>6429</v>
      </c>
      <c r="E976" s="687" t="s">
        <v>6430</v>
      </c>
      <c r="F976" s="688"/>
      <c r="G976" s="691"/>
      <c r="H976" s="686"/>
      <c r="I976" s="686" t="s">
        <v>6431</v>
      </c>
      <c r="J976" s="691"/>
      <c r="K976" s="686" t="s">
        <v>6167</v>
      </c>
      <c r="L976" s="686"/>
      <c r="N976" s="686"/>
      <c r="P976" s="686"/>
      <c r="Q976" s="686"/>
      <c r="R976" s="686"/>
      <c r="S976" s="686"/>
      <c r="T976" s="686"/>
      <c r="U976" s="686"/>
      <c r="V976" s="686"/>
      <c r="W976" s="686"/>
      <c r="X976" s="691"/>
      <c r="Y976" s="691"/>
      <c r="Z976" s="703"/>
      <c r="AA976" s="686"/>
      <c r="AB976" s="686"/>
      <c r="AC976" s="686"/>
      <c r="AD976" s="686"/>
      <c r="AE976" s="713"/>
      <c r="AF976" s="691"/>
      <c r="AG976" s="691"/>
      <c r="AH976" s="709"/>
      <c r="AI976" s="709"/>
      <c r="AJ976" s="709"/>
      <c r="AK976" s="678"/>
      <c r="AL976" s="678"/>
      <c r="AM976" s="686"/>
      <c r="AN976" s="697"/>
      <c r="AO976" s="697"/>
      <c r="AP976" s="691"/>
      <c r="AQ976" s="681"/>
      <c r="AR976" s="681"/>
      <c r="AS976" s="681"/>
      <c r="AT976" s="682"/>
    </row>
    <row r="977">
      <c r="A977" s="666"/>
      <c r="B977" s="699">
        <v>3.8292843E7</v>
      </c>
      <c r="C977" s="685"/>
      <c r="D977" s="668" t="s">
        <v>6432</v>
      </c>
      <c r="E977" s="687" t="s">
        <v>6433</v>
      </c>
      <c r="F977" s="726">
        <v>34464.0</v>
      </c>
      <c r="G977" s="691"/>
      <c r="H977" s="686" t="s">
        <v>6434</v>
      </c>
      <c r="I977" s="686">
        <v>1.531149167E9</v>
      </c>
      <c r="J977" s="691"/>
      <c r="K977" s="686" t="s">
        <v>6167</v>
      </c>
      <c r="L977" s="686"/>
      <c r="N977" s="686"/>
      <c r="P977" s="686"/>
      <c r="Q977" s="686"/>
      <c r="R977" s="686"/>
      <c r="S977" s="686"/>
      <c r="T977" s="686"/>
      <c r="U977" s="686"/>
      <c r="V977" s="686"/>
      <c r="W977" s="686"/>
      <c r="X977" s="691"/>
      <c r="Y977" s="691"/>
      <c r="Z977" s="703">
        <f t="shared" ref="Z977:Z978" si="130">DATEDIF(F977,TODAY(),"Y")</f>
        <v>29</v>
      </c>
      <c r="AA977" s="686"/>
      <c r="AB977" s="686"/>
      <c r="AC977" s="686"/>
      <c r="AD977" s="686"/>
      <c r="AE977" s="713"/>
      <c r="AF977" s="691"/>
      <c r="AG977" s="691"/>
      <c r="AH977" s="709"/>
      <c r="AI977" s="709"/>
      <c r="AJ977" s="709"/>
      <c r="AK977" s="678"/>
      <c r="AL977" s="678"/>
      <c r="AM977" s="686"/>
      <c r="AN977" s="697"/>
      <c r="AO977" s="697"/>
      <c r="AP977" s="691"/>
      <c r="AQ977" s="681"/>
      <c r="AR977" s="681"/>
      <c r="AS977" s="681"/>
      <c r="AT977" s="682"/>
    </row>
    <row r="978">
      <c r="A978" s="666"/>
      <c r="B978" s="699">
        <v>4.3872452E7</v>
      </c>
      <c r="C978" s="685"/>
      <c r="D978" s="685" t="s">
        <v>6435</v>
      </c>
      <c r="E978" s="686" t="s">
        <v>6436</v>
      </c>
      <c r="F978" s="688">
        <v>37249.0</v>
      </c>
      <c r="G978" s="691" t="s">
        <v>391</v>
      </c>
      <c r="H978" s="686" t="s">
        <v>6437</v>
      </c>
      <c r="I978" s="686">
        <v>1.133546041E9</v>
      </c>
      <c r="J978" s="691"/>
      <c r="K978" s="686" t="s">
        <v>6438</v>
      </c>
      <c r="L978" s="686"/>
      <c r="N978" s="686"/>
      <c r="P978" s="686"/>
      <c r="Q978" s="686"/>
      <c r="R978" s="686"/>
      <c r="S978" s="686"/>
      <c r="T978" s="686"/>
      <c r="U978" s="686"/>
      <c r="V978" s="686"/>
      <c r="W978" s="686"/>
      <c r="X978" s="691"/>
      <c r="Y978" s="691"/>
      <c r="Z978" s="703">
        <f t="shared" si="130"/>
        <v>21</v>
      </c>
      <c r="AA978" s="686"/>
      <c r="AB978" s="686"/>
      <c r="AC978" s="686"/>
      <c r="AD978" s="686"/>
      <c r="AE978" s="713"/>
      <c r="AF978" s="691"/>
      <c r="AG978" s="691"/>
      <c r="AH978" s="709"/>
      <c r="AI978" s="709"/>
      <c r="AJ978" s="709"/>
      <c r="AK978" s="678"/>
      <c r="AL978" s="678"/>
      <c r="AM978" s="686"/>
      <c r="AN978" s="697"/>
      <c r="AO978" s="697"/>
      <c r="AP978" s="691"/>
      <c r="AQ978" s="681"/>
      <c r="AR978" s="681"/>
      <c r="AS978" s="681"/>
      <c r="AT978" s="682"/>
    </row>
    <row r="979">
      <c r="A979" s="683"/>
      <c r="B979" s="684" t="s">
        <v>569</v>
      </c>
      <c r="C979" s="668"/>
      <c r="D979" s="685" t="s">
        <v>6439</v>
      </c>
      <c r="E979" s="700" t="s">
        <v>6440</v>
      </c>
      <c r="F979" s="689"/>
      <c r="G979" s="737" t="s">
        <v>3864</v>
      </c>
      <c r="H979" s="690" t="s">
        <v>6441</v>
      </c>
      <c r="I979" s="690" t="s">
        <v>6442</v>
      </c>
      <c r="J979" s="691"/>
      <c r="K979" s="690" t="s">
        <v>6443</v>
      </c>
      <c r="L979" s="686"/>
      <c r="N979" s="686"/>
      <c r="P979" s="686"/>
      <c r="Q979" s="690"/>
      <c r="R979" s="686"/>
      <c r="S979" s="686"/>
      <c r="T979" s="686"/>
      <c r="U979" s="686"/>
      <c r="V979" s="686"/>
      <c r="W979" s="686"/>
      <c r="X979" s="691"/>
      <c r="Y979" s="691"/>
      <c r="Z979" s="694"/>
      <c r="AA979" s="686"/>
      <c r="AB979" s="686"/>
      <c r="AC979" s="686"/>
      <c r="AD979" s="686"/>
      <c r="AE979" s="713"/>
      <c r="AF979" s="691"/>
      <c r="AG979" s="691"/>
      <c r="AH979" s="709"/>
      <c r="AI979" s="709"/>
      <c r="AJ979" s="709"/>
      <c r="AK979" s="678"/>
      <c r="AL979" s="678"/>
      <c r="AM979" s="686"/>
      <c r="AN979" s="697"/>
      <c r="AO979" s="697"/>
      <c r="AP979" s="691"/>
      <c r="AQ979" s="681"/>
      <c r="AR979" s="681"/>
      <c r="AS979" s="681"/>
      <c r="AT979" s="682"/>
    </row>
    <row r="980">
      <c r="A980" s="683"/>
      <c r="B980" s="684">
        <v>3.6825573E7</v>
      </c>
      <c r="C980" s="668"/>
      <c r="D980" s="685" t="s">
        <v>6444</v>
      </c>
      <c r="E980" s="700" t="s">
        <v>6445</v>
      </c>
      <c r="F980" s="688">
        <v>33682.0</v>
      </c>
      <c r="G980" s="691" t="s">
        <v>391</v>
      </c>
      <c r="H980" s="690" t="s">
        <v>6446</v>
      </c>
      <c r="I980" s="690">
        <v>1.567430121E9</v>
      </c>
      <c r="J980" s="691"/>
      <c r="K980" s="690" t="s">
        <v>6447</v>
      </c>
      <c r="L980" s="686"/>
      <c r="N980" s="686"/>
      <c r="P980" s="686"/>
      <c r="Q980" s="690"/>
      <c r="R980" s="686"/>
      <c r="S980" s="686"/>
      <c r="T980" s="686"/>
      <c r="U980" s="686"/>
      <c r="V980" s="686"/>
      <c r="W980" s="686"/>
      <c r="X980" s="691"/>
      <c r="Y980" s="691"/>
      <c r="Z980" s="694">
        <f t="shared" ref="Z980:Z982" si="131">DATEDIF(F980,TODAY(),"Y")</f>
        <v>31</v>
      </c>
      <c r="AA980" s="686"/>
      <c r="AB980" s="686"/>
      <c r="AC980" s="686"/>
      <c r="AD980" s="686"/>
      <c r="AE980" s="713"/>
      <c r="AF980" s="691"/>
      <c r="AG980" s="691"/>
      <c r="AH980" s="709"/>
      <c r="AI980" s="709"/>
      <c r="AJ980" s="709"/>
      <c r="AK980" s="678"/>
      <c r="AL980" s="678"/>
      <c r="AM980" s="686"/>
      <c r="AN980" s="697"/>
      <c r="AO980" s="697"/>
      <c r="AP980" s="691"/>
      <c r="AQ980" s="681"/>
      <c r="AR980" s="681"/>
      <c r="AS980" s="681"/>
      <c r="AT980" s="682"/>
    </row>
    <row r="981">
      <c r="A981" s="666"/>
      <c r="B981" s="699">
        <v>4.182486E7</v>
      </c>
      <c r="C981" s="685"/>
      <c r="D981" s="685" t="s">
        <v>6449</v>
      </c>
      <c r="E981" s="700" t="s">
        <v>6450</v>
      </c>
      <c r="F981" s="688">
        <v>36248.0</v>
      </c>
      <c r="G981" s="691" t="s">
        <v>391</v>
      </c>
      <c r="H981" s="686" t="s">
        <v>6451</v>
      </c>
      <c r="I981" s="686">
        <v>1.5262407E9</v>
      </c>
      <c r="J981" s="691"/>
      <c r="K981" s="686" t="s">
        <v>5819</v>
      </c>
      <c r="L981" s="686"/>
      <c r="N981" s="686"/>
      <c r="P981" s="686"/>
      <c r="Q981" s="686"/>
      <c r="R981" s="686"/>
      <c r="S981" s="686"/>
      <c r="T981" s="686"/>
      <c r="U981" s="686"/>
      <c r="V981" s="686"/>
      <c r="W981" s="686"/>
      <c r="X981" s="691"/>
      <c r="Y981" s="691"/>
      <c r="Z981" s="703">
        <f t="shared" si="131"/>
        <v>24</v>
      </c>
      <c r="AA981" s="686"/>
      <c r="AB981" s="686"/>
      <c r="AC981" s="686"/>
      <c r="AD981" s="686"/>
      <c r="AE981" s="713"/>
      <c r="AF981" s="691"/>
      <c r="AG981" s="691"/>
      <c r="AH981" s="709"/>
      <c r="AI981" s="709"/>
      <c r="AJ981" s="709"/>
      <c r="AK981" s="678"/>
      <c r="AL981" s="678"/>
      <c r="AM981" s="686"/>
      <c r="AN981" s="697"/>
      <c r="AO981" s="697"/>
      <c r="AP981" s="691"/>
      <c r="AQ981" s="681"/>
      <c r="AR981" s="681"/>
      <c r="AS981" s="681"/>
      <c r="AT981" s="682"/>
    </row>
    <row r="982">
      <c r="A982" s="666"/>
      <c r="B982" s="699">
        <v>4.3534267E7</v>
      </c>
      <c r="C982" s="685"/>
      <c r="D982" s="685" t="s">
        <v>6452</v>
      </c>
      <c r="E982" s="700" t="s">
        <v>6453</v>
      </c>
      <c r="F982" s="688">
        <v>37069.0</v>
      </c>
      <c r="G982" s="691"/>
      <c r="H982" s="686" t="s">
        <v>6454</v>
      </c>
      <c r="I982" s="686">
        <v>1.121615167E9</v>
      </c>
      <c r="J982" s="691"/>
      <c r="K982" s="686" t="s">
        <v>2092</v>
      </c>
      <c r="L982" s="686"/>
      <c r="N982" s="686"/>
      <c r="P982" s="686"/>
      <c r="Q982" s="686"/>
      <c r="R982" s="686"/>
      <c r="S982" s="686"/>
      <c r="T982" s="686"/>
      <c r="U982" s="686"/>
      <c r="V982" s="686"/>
      <c r="W982" s="686"/>
      <c r="X982" s="691"/>
      <c r="Y982" s="691"/>
      <c r="Z982" s="703">
        <f t="shared" si="131"/>
        <v>22</v>
      </c>
      <c r="AA982" s="686"/>
      <c r="AB982" s="686"/>
      <c r="AC982" s="686"/>
      <c r="AD982" s="686"/>
      <c r="AE982" s="713"/>
      <c r="AF982" s="691"/>
      <c r="AG982" s="691"/>
      <c r="AH982" s="709"/>
      <c r="AI982" s="709"/>
      <c r="AJ982" s="709"/>
      <c r="AK982" s="678"/>
      <c r="AL982" s="678"/>
      <c r="AM982" s="686"/>
      <c r="AN982" s="697"/>
      <c r="AO982" s="697"/>
      <c r="AP982" s="691"/>
      <c r="AQ982" s="681"/>
      <c r="AR982" s="681"/>
      <c r="AS982" s="681"/>
      <c r="AT982" s="682"/>
    </row>
    <row r="983">
      <c r="A983" s="683"/>
      <c r="B983" s="684">
        <v>5.95225338E8</v>
      </c>
      <c r="C983" s="685"/>
      <c r="D983" s="685" t="s">
        <v>6455</v>
      </c>
      <c r="E983" s="758" t="s">
        <v>6456</v>
      </c>
      <c r="F983" s="756">
        <v>36656.0</v>
      </c>
      <c r="G983" s="689" t="s">
        <v>6139</v>
      </c>
      <c r="H983" s="730" t="s">
        <v>6457</v>
      </c>
      <c r="I983" s="690" t="s">
        <v>6458</v>
      </c>
      <c r="J983" s="691"/>
      <c r="K983" s="690" t="s">
        <v>6459</v>
      </c>
      <c r="L983" s="686"/>
      <c r="N983" s="686"/>
      <c r="P983" s="686"/>
      <c r="Q983" s="690"/>
      <c r="R983" s="686"/>
      <c r="S983" s="686"/>
      <c r="T983" s="686"/>
      <c r="U983" s="686"/>
      <c r="V983" s="686"/>
      <c r="W983" s="686"/>
      <c r="X983" s="691"/>
      <c r="Y983" s="691"/>
      <c r="Z983" s="694">
        <f>2020-2000</f>
        <v>20</v>
      </c>
      <c r="AA983" s="686"/>
      <c r="AB983" s="686"/>
      <c r="AC983" s="686"/>
      <c r="AD983" s="686"/>
      <c r="AE983" s="713"/>
      <c r="AF983" s="691"/>
      <c r="AG983" s="691"/>
      <c r="AH983" s="709"/>
      <c r="AI983" s="709"/>
      <c r="AJ983" s="709"/>
      <c r="AK983" s="678"/>
      <c r="AL983" s="678"/>
      <c r="AM983" s="686"/>
      <c r="AN983" s="697"/>
      <c r="AO983" s="698"/>
      <c r="AP983" s="691"/>
      <c r="AQ983" s="681"/>
      <c r="AR983" s="681"/>
      <c r="AS983" s="681"/>
      <c r="AT983" s="682"/>
    </row>
    <row r="984">
      <c r="A984" s="683"/>
      <c r="B984" s="684">
        <v>3.0410422E7</v>
      </c>
      <c r="C984" s="685"/>
      <c r="D984" s="685" t="s">
        <v>6461</v>
      </c>
      <c r="E984" s="700" t="s">
        <v>6462</v>
      </c>
      <c r="F984" s="735">
        <v>30532.0</v>
      </c>
      <c r="G984" s="691" t="s">
        <v>391</v>
      </c>
      <c r="H984" s="690" t="s">
        <v>6463</v>
      </c>
      <c r="I984" s="690">
        <v>1.130680408E9</v>
      </c>
      <c r="J984" s="691"/>
      <c r="K984" s="690" t="s">
        <v>6464</v>
      </c>
      <c r="L984" s="686"/>
      <c r="N984" s="686"/>
      <c r="P984" s="686"/>
      <c r="Q984" s="690"/>
      <c r="R984" s="686"/>
      <c r="S984" s="686"/>
      <c r="T984" s="686"/>
      <c r="U984" s="686"/>
      <c r="V984" s="686"/>
      <c r="W984" s="686"/>
      <c r="X984" s="691"/>
      <c r="Y984" s="691"/>
      <c r="Z984" s="694">
        <f t="shared" ref="Z984:Z988" si="132">DATEDIF(F984,TODAY(),"Y")</f>
        <v>40</v>
      </c>
      <c r="AA984" s="686"/>
      <c r="AB984" s="686"/>
      <c r="AC984" s="686"/>
      <c r="AD984" s="686"/>
      <c r="AE984" s="713"/>
      <c r="AF984" s="691"/>
      <c r="AG984" s="691"/>
      <c r="AH984" s="709"/>
      <c r="AI984" s="709"/>
      <c r="AJ984" s="709"/>
      <c r="AK984" s="678"/>
      <c r="AL984" s="678"/>
      <c r="AM984" s="686"/>
      <c r="AN984" s="697"/>
      <c r="AO984" s="697"/>
      <c r="AP984" s="691"/>
      <c r="AQ984" s="681"/>
      <c r="AR984" s="681"/>
      <c r="AS984" s="681"/>
      <c r="AT984" s="682"/>
    </row>
    <row r="985">
      <c r="A985" s="666"/>
      <c r="B985" s="699">
        <v>4.2720425E7</v>
      </c>
      <c r="C985" s="685"/>
      <c r="D985" s="685" t="s">
        <v>6465</v>
      </c>
      <c r="E985" s="700" t="s">
        <v>6466</v>
      </c>
      <c r="F985" s="688">
        <v>36716.0</v>
      </c>
      <c r="G985" s="691"/>
      <c r="H985" s="686" t="s">
        <v>6467</v>
      </c>
      <c r="I985" s="686">
        <v>1.538010016E9</v>
      </c>
      <c r="J985" s="691"/>
      <c r="K985" s="686" t="s">
        <v>2092</v>
      </c>
      <c r="L985" s="686"/>
      <c r="N985" s="686"/>
      <c r="P985" s="686"/>
      <c r="Q985" s="686"/>
      <c r="R985" s="686"/>
      <c r="S985" s="686"/>
      <c r="T985" s="686"/>
      <c r="U985" s="686"/>
      <c r="V985" s="686"/>
      <c r="W985" s="686"/>
      <c r="X985" s="691"/>
      <c r="Y985" s="691"/>
      <c r="Z985" s="703">
        <f t="shared" si="132"/>
        <v>23</v>
      </c>
      <c r="AA985" s="686"/>
      <c r="AB985" s="686"/>
      <c r="AC985" s="686"/>
      <c r="AD985" s="686"/>
      <c r="AE985" s="713"/>
      <c r="AF985" s="691"/>
      <c r="AG985" s="691"/>
      <c r="AH985" s="709"/>
      <c r="AI985" s="709"/>
      <c r="AJ985" s="709"/>
      <c r="AK985" s="678"/>
      <c r="AL985" s="678"/>
      <c r="AM985" s="686"/>
      <c r="AN985" s="697"/>
      <c r="AO985" s="697"/>
      <c r="AP985" s="691"/>
      <c r="AQ985" s="681"/>
      <c r="AR985" s="681"/>
      <c r="AS985" s="681"/>
      <c r="AT985" s="682"/>
    </row>
    <row r="986">
      <c r="A986" s="666"/>
      <c r="B986" s="699">
        <v>3.2554102E7</v>
      </c>
      <c r="C986" s="685"/>
      <c r="D986" s="685" t="s">
        <v>6468</v>
      </c>
      <c r="E986" s="700" t="s">
        <v>6469</v>
      </c>
      <c r="F986" s="688">
        <v>31638.0</v>
      </c>
      <c r="G986" s="691"/>
      <c r="H986" s="686" t="s">
        <v>6470</v>
      </c>
      <c r="I986" s="686">
        <v>1.161458425E9</v>
      </c>
      <c r="J986" s="691"/>
      <c r="K986" s="686" t="s">
        <v>6471</v>
      </c>
      <c r="L986" s="686"/>
      <c r="N986" s="686"/>
      <c r="P986" s="686"/>
      <c r="Q986" s="686"/>
      <c r="R986" s="686"/>
      <c r="S986" s="686"/>
      <c r="T986" s="686"/>
      <c r="U986" s="686"/>
      <c r="V986" s="686"/>
      <c r="W986" s="686"/>
      <c r="X986" s="691"/>
      <c r="Y986" s="691"/>
      <c r="Z986" s="703">
        <f t="shared" si="132"/>
        <v>37</v>
      </c>
      <c r="AA986" s="686"/>
      <c r="AB986" s="686"/>
      <c r="AC986" s="686"/>
      <c r="AD986" s="686"/>
      <c r="AE986" s="713"/>
      <c r="AF986" s="691"/>
      <c r="AG986" s="691"/>
      <c r="AH986" s="709"/>
      <c r="AI986" s="709"/>
      <c r="AJ986" s="709"/>
      <c r="AK986" s="678"/>
      <c r="AL986" s="678"/>
      <c r="AM986" s="686"/>
      <c r="AN986" s="697"/>
      <c r="AO986" s="697"/>
      <c r="AP986" s="691"/>
      <c r="AQ986" s="681"/>
      <c r="AR986" s="681"/>
      <c r="AS986" s="681"/>
      <c r="AT986" s="682"/>
    </row>
    <row r="987">
      <c r="A987" s="683"/>
      <c r="B987" s="684">
        <v>9.5472932E7</v>
      </c>
      <c r="C987" s="685"/>
      <c r="D987" s="685" t="s">
        <v>6472</v>
      </c>
      <c r="E987" s="700" t="s">
        <v>6473</v>
      </c>
      <c r="F987" s="688">
        <v>35142.0</v>
      </c>
      <c r="G987" s="689" t="s">
        <v>2911</v>
      </c>
      <c r="H987" s="690" t="s">
        <v>6474</v>
      </c>
      <c r="I987" s="690">
        <v>1.12281644E9</v>
      </c>
      <c r="J987" s="691"/>
      <c r="K987" s="690" t="s">
        <v>6475</v>
      </c>
      <c r="L987" s="686"/>
      <c r="N987" s="686"/>
      <c r="P987" s="686"/>
      <c r="Q987" s="690"/>
      <c r="R987" s="686"/>
      <c r="S987" s="686"/>
      <c r="T987" s="686"/>
      <c r="U987" s="686"/>
      <c r="V987" s="686"/>
      <c r="W987" s="686"/>
      <c r="X987" s="691"/>
      <c r="Y987" s="691"/>
      <c r="Z987" s="694">
        <f t="shared" si="132"/>
        <v>27</v>
      </c>
      <c r="AA987" s="686"/>
      <c r="AB987" s="686"/>
      <c r="AC987" s="686"/>
      <c r="AD987" s="686"/>
      <c r="AE987" s="713"/>
      <c r="AF987" s="691"/>
      <c r="AG987" s="691"/>
      <c r="AH987" s="709"/>
      <c r="AI987" s="709"/>
      <c r="AJ987" s="709"/>
      <c r="AK987" s="678"/>
      <c r="AL987" s="678"/>
      <c r="AM987" s="686"/>
      <c r="AN987" s="697"/>
      <c r="AO987" s="697"/>
      <c r="AP987" s="691"/>
      <c r="AQ987" s="681"/>
      <c r="AR987" s="681"/>
      <c r="AS987" s="681"/>
      <c r="AT987" s="682"/>
    </row>
    <row r="988">
      <c r="A988" s="683"/>
      <c r="B988" s="684" t="s">
        <v>579</v>
      </c>
      <c r="C988" s="685"/>
      <c r="D988" s="759" t="s">
        <v>6477</v>
      </c>
      <c r="E988" s="731" t="s">
        <v>6478</v>
      </c>
      <c r="F988" s="688">
        <v>36322.0</v>
      </c>
      <c r="G988" s="689" t="s">
        <v>6139</v>
      </c>
      <c r="H988" s="690" t="s">
        <v>6479</v>
      </c>
      <c r="I988" s="690">
        <v>1.136944092E9</v>
      </c>
      <c r="J988" s="691"/>
      <c r="K988" s="690" t="s">
        <v>6480</v>
      </c>
      <c r="L988" s="686"/>
      <c r="N988" s="686"/>
      <c r="P988" s="686"/>
      <c r="Q988" s="690"/>
      <c r="R988" s="686"/>
      <c r="S988" s="700"/>
      <c r="T988" s="700"/>
      <c r="U988" s="700"/>
      <c r="V988" s="700"/>
      <c r="W988" s="700"/>
      <c r="X988" s="688"/>
      <c r="Y988" s="688"/>
      <c r="Z988" s="708">
        <f t="shared" si="132"/>
        <v>24</v>
      </c>
      <c r="AA988" s="700"/>
      <c r="AB988" s="700"/>
      <c r="AC988" s="700"/>
      <c r="AD988" s="700"/>
      <c r="AE988" s="743"/>
      <c r="AF988" s="688"/>
      <c r="AG988" s="688"/>
      <c r="AH988" s="744"/>
      <c r="AI988" s="744"/>
      <c r="AJ988" s="744"/>
      <c r="AK988" s="678"/>
      <c r="AL988" s="678"/>
      <c r="AM988" s="700"/>
      <c r="AN988" s="697"/>
      <c r="AO988" s="697"/>
      <c r="AP988" s="693"/>
      <c r="AQ988" s="681"/>
      <c r="AR988" s="681"/>
      <c r="AS988" s="681"/>
      <c r="AT988" s="682"/>
    </row>
    <row r="989">
      <c r="A989" s="710"/>
      <c r="B989" s="711">
        <v>3.9920092E7</v>
      </c>
      <c r="C989" s="685"/>
      <c r="D989" s="668" t="s">
        <v>6481</v>
      </c>
      <c r="E989" s="687" t="s">
        <v>6482</v>
      </c>
      <c r="F989" s="726">
        <v>35309.0</v>
      </c>
      <c r="G989" s="691" t="s">
        <v>391</v>
      </c>
      <c r="H989" s="686" t="s">
        <v>6483</v>
      </c>
      <c r="I989" s="686">
        <v>1.534590555E9</v>
      </c>
      <c r="J989" s="691"/>
      <c r="K989" s="686" t="s">
        <v>6484</v>
      </c>
      <c r="L989" s="686"/>
      <c r="N989" s="686"/>
      <c r="P989" s="686"/>
      <c r="Q989" s="686"/>
      <c r="R989" s="686"/>
      <c r="S989" s="686"/>
      <c r="T989" s="700"/>
      <c r="U989" s="700"/>
      <c r="V989" s="700"/>
      <c r="W989" s="700"/>
      <c r="X989" s="688"/>
      <c r="Y989" s="688"/>
      <c r="Z989" s="703">
        <f>2020-1996</f>
        <v>24</v>
      </c>
      <c r="AA989" s="700"/>
      <c r="AB989" s="700"/>
      <c r="AC989" s="700"/>
      <c r="AD989" s="700"/>
      <c r="AE989" s="743"/>
      <c r="AF989" s="688"/>
      <c r="AG989" s="688"/>
      <c r="AH989" s="744"/>
      <c r="AI989" s="744"/>
      <c r="AJ989" s="744"/>
      <c r="AK989" s="678"/>
      <c r="AL989" s="678"/>
      <c r="AM989" s="700"/>
      <c r="AN989" s="700"/>
      <c r="AO989" s="698">
        <v>44075.0</v>
      </c>
      <c r="AP989" s="689" t="s">
        <v>6956</v>
      </c>
      <c r="AQ989" s="681"/>
      <c r="AR989" s="681"/>
      <c r="AS989" s="681"/>
      <c r="AT989" s="682"/>
    </row>
    <row r="990">
      <c r="A990" s="666"/>
      <c r="B990" s="699">
        <v>3.8028846E7</v>
      </c>
      <c r="C990" s="685"/>
      <c r="D990" s="723" t="s">
        <v>6486</v>
      </c>
      <c r="E990" s="700" t="s">
        <v>6487</v>
      </c>
      <c r="F990" s="726">
        <v>34295.0</v>
      </c>
      <c r="G990" s="689" t="s">
        <v>391</v>
      </c>
      <c r="H990" s="686" t="s">
        <v>6488</v>
      </c>
      <c r="I990" s="686" t="s">
        <v>6489</v>
      </c>
      <c r="J990" s="691"/>
      <c r="K990" s="686" t="s">
        <v>6490</v>
      </c>
      <c r="L990" s="686"/>
      <c r="N990" s="686"/>
      <c r="P990" s="686"/>
      <c r="Q990" s="690"/>
      <c r="R990" s="686"/>
      <c r="S990" s="686"/>
      <c r="T990" s="686"/>
      <c r="U990" s="686"/>
      <c r="V990" s="686"/>
      <c r="W990" s="686"/>
      <c r="X990" s="691"/>
      <c r="Y990" s="691"/>
      <c r="Z990" s="703">
        <v>23.0</v>
      </c>
      <c r="AA990" s="686"/>
      <c r="AB990" s="686"/>
      <c r="AC990" s="686"/>
      <c r="AD990" s="686"/>
      <c r="AE990" s="713"/>
      <c r="AF990" s="691"/>
      <c r="AG990" s="691"/>
      <c r="AH990" s="709"/>
      <c r="AI990" s="709"/>
      <c r="AJ990" s="709"/>
      <c r="AK990" s="678"/>
      <c r="AL990" s="678"/>
      <c r="AM990" s="686"/>
      <c r="AN990" s="697"/>
      <c r="AO990" s="697"/>
      <c r="AP990" s="691"/>
      <c r="AQ990" s="681"/>
      <c r="AR990" s="681"/>
      <c r="AS990" s="681"/>
      <c r="AT990" s="682"/>
    </row>
    <row r="991">
      <c r="A991" s="666"/>
      <c r="B991" s="699">
        <v>3.5962254E7</v>
      </c>
      <c r="C991" s="759"/>
      <c r="D991" s="685" t="s">
        <v>6491</v>
      </c>
      <c r="E991" s="700" t="s">
        <v>6492</v>
      </c>
      <c r="F991" s="688">
        <v>33299.0</v>
      </c>
      <c r="G991" s="689" t="s">
        <v>391</v>
      </c>
      <c r="H991" s="686" t="s">
        <v>6493</v>
      </c>
      <c r="I991" s="686">
        <v>1.134328185E9</v>
      </c>
      <c r="J991" s="691"/>
      <c r="K991" s="686" t="s">
        <v>6494</v>
      </c>
      <c r="L991" s="686"/>
      <c r="N991" s="686"/>
      <c r="P991" s="686"/>
      <c r="Q991" s="686"/>
      <c r="R991" s="686"/>
      <c r="S991" s="686"/>
      <c r="T991" s="686"/>
      <c r="U991" s="686"/>
      <c r="V991" s="686"/>
      <c r="W991" s="686"/>
      <c r="X991" s="691"/>
      <c r="Y991" s="691"/>
      <c r="Z991" s="703">
        <f t="shared" ref="Z991:Z993" si="133">DATEDIF(F991,TODAY(),"Y")</f>
        <v>32</v>
      </c>
      <c r="AA991" s="686"/>
      <c r="AB991" s="686"/>
      <c r="AC991" s="686"/>
      <c r="AD991" s="686"/>
      <c r="AE991" s="713"/>
      <c r="AF991" s="691"/>
      <c r="AG991" s="691"/>
      <c r="AH991" s="709"/>
      <c r="AI991" s="709"/>
      <c r="AJ991" s="709"/>
      <c r="AK991" s="678"/>
      <c r="AL991" s="678"/>
      <c r="AM991" s="686"/>
      <c r="AN991" s="697"/>
      <c r="AO991" s="697"/>
      <c r="AP991" s="691"/>
      <c r="AQ991" s="681"/>
      <c r="AR991" s="681"/>
      <c r="AS991" s="681"/>
      <c r="AT991" s="682"/>
    </row>
    <row r="992">
      <c r="A992" s="683"/>
      <c r="B992" s="684">
        <v>4.0242305E7</v>
      </c>
      <c r="C992" s="723"/>
      <c r="D992" s="685" t="s">
        <v>6495</v>
      </c>
      <c r="E992" s="700" t="s">
        <v>6496</v>
      </c>
      <c r="F992" s="688">
        <v>35515.0</v>
      </c>
      <c r="G992" s="689" t="s">
        <v>391</v>
      </c>
      <c r="H992" s="690" t="s">
        <v>6497</v>
      </c>
      <c r="I992" s="690">
        <v>1.16218159E9</v>
      </c>
      <c r="J992" s="691"/>
      <c r="K992" s="690" t="s">
        <v>6498</v>
      </c>
      <c r="L992" s="686"/>
      <c r="N992" s="686"/>
      <c r="P992" s="686"/>
      <c r="Q992" s="690"/>
      <c r="R992" s="686"/>
      <c r="S992" s="686"/>
      <c r="T992" s="686"/>
      <c r="U992" s="686"/>
      <c r="V992" s="686"/>
      <c r="W992" s="686"/>
      <c r="X992" s="691"/>
      <c r="Y992" s="691"/>
      <c r="Z992" s="694">
        <f t="shared" si="133"/>
        <v>26</v>
      </c>
      <c r="AA992" s="686"/>
      <c r="AB992" s="686"/>
      <c r="AC992" s="686"/>
      <c r="AD992" s="686"/>
      <c r="AE992" s="713"/>
      <c r="AF992" s="691"/>
      <c r="AG992" s="691"/>
      <c r="AH992" s="709"/>
      <c r="AI992" s="709"/>
      <c r="AJ992" s="709"/>
      <c r="AK992" s="678"/>
      <c r="AL992" s="678"/>
      <c r="AM992" s="686"/>
      <c r="AN992" s="697"/>
      <c r="AO992" s="697"/>
      <c r="AP992" s="691"/>
      <c r="AQ992" s="681"/>
      <c r="AR992" s="681"/>
      <c r="AS992" s="681"/>
      <c r="AT992" s="682"/>
    </row>
    <row r="993">
      <c r="A993" s="666"/>
      <c r="B993" s="699">
        <v>3.6835512E7</v>
      </c>
      <c r="C993" s="685"/>
      <c r="D993" s="668" t="s">
        <v>6500</v>
      </c>
      <c r="E993" s="687" t="s">
        <v>6501</v>
      </c>
      <c r="F993" s="688">
        <v>33876.0</v>
      </c>
      <c r="G993" s="689" t="s">
        <v>391</v>
      </c>
      <c r="H993" s="686" t="s">
        <v>6502</v>
      </c>
      <c r="I993" s="686">
        <v>1.134211374E9</v>
      </c>
      <c r="J993" s="691"/>
      <c r="K993" s="686" t="s">
        <v>6503</v>
      </c>
      <c r="L993" s="686"/>
      <c r="N993" s="686"/>
      <c r="P993" s="686"/>
      <c r="Q993" s="686"/>
      <c r="R993" s="686"/>
      <c r="S993" s="686"/>
      <c r="T993" s="686"/>
      <c r="U993" s="686"/>
      <c r="V993" s="686"/>
      <c r="W993" s="686"/>
      <c r="X993" s="691"/>
      <c r="Y993" s="691"/>
      <c r="Z993" s="703">
        <f t="shared" si="133"/>
        <v>31</v>
      </c>
      <c r="AA993" s="686"/>
      <c r="AB993" s="686"/>
      <c r="AC993" s="686"/>
      <c r="AD993" s="686"/>
      <c r="AE993" s="713"/>
      <c r="AF993" s="691"/>
      <c r="AG993" s="691"/>
      <c r="AH993" s="709"/>
      <c r="AI993" s="709"/>
      <c r="AJ993" s="709"/>
      <c r="AK993" s="678"/>
      <c r="AL993" s="678"/>
      <c r="AM993" s="686"/>
      <c r="AN993" s="697"/>
      <c r="AO993" s="697"/>
      <c r="AP993" s="691"/>
      <c r="AQ993" s="681"/>
      <c r="AR993" s="681"/>
      <c r="AS993" s="681"/>
      <c r="AT993" s="682"/>
    </row>
    <row r="994">
      <c r="A994" s="666"/>
      <c r="B994" s="699"/>
      <c r="C994" s="685"/>
      <c r="D994" s="668" t="s">
        <v>6504</v>
      </c>
      <c r="E994" s="687" t="s">
        <v>6505</v>
      </c>
      <c r="F994" s="688"/>
      <c r="G994" s="691"/>
      <c r="H994" s="686"/>
      <c r="I994" s="686">
        <v>9.2364641754E10</v>
      </c>
      <c r="J994" s="691"/>
      <c r="K994" s="686"/>
      <c r="L994" s="686"/>
      <c r="N994" s="686"/>
      <c r="P994" s="686"/>
      <c r="Q994" s="686"/>
      <c r="R994" s="686"/>
      <c r="S994" s="686"/>
      <c r="T994" s="686"/>
      <c r="U994" s="686"/>
      <c r="V994" s="686"/>
      <c r="W994" s="686"/>
      <c r="X994" s="691"/>
      <c r="Y994" s="691"/>
      <c r="Z994" s="703"/>
      <c r="AA994" s="686"/>
      <c r="AB994" s="686"/>
      <c r="AC994" s="686"/>
      <c r="AD994" s="686"/>
      <c r="AE994" s="713"/>
      <c r="AF994" s="691"/>
      <c r="AG994" s="691"/>
      <c r="AH994" s="709"/>
      <c r="AI994" s="709"/>
      <c r="AJ994" s="709"/>
      <c r="AK994" s="678"/>
      <c r="AL994" s="678"/>
      <c r="AM994" s="692"/>
      <c r="AN994" s="697"/>
      <c r="AO994" s="697"/>
      <c r="AP994" s="693"/>
      <c r="AQ994" s="681"/>
      <c r="AR994" s="681"/>
      <c r="AS994" s="681"/>
      <c r="AT994" s="682"/>
    </row>
    <row r="995">
      <c r="A995" s="727"/>
      <c r="B995" s="728">
        <v>4.2647359E7</v>
      </c>
      <c r="C995" s="668"/>
      <c r="D995" s="685" t="s">
        <v>6506</v>
      </c>
      <c r="E995" s="687" t="s">
        <v>6507</v>
      </c>
      <c r="F995" s="688">
        <v>36668.0</v>
      </c>
      <c r="G995" s="691" t="s">
        <v>391</v>
      </c>
      <c r="H995" s="706" t="s">
        <v>6508</v>
      </c>
      <c r="I995" s="730">
        <v>1.170540022E9</v>
      </c>
      <c r="J995" s="691"/>
      <c r="K995" s="706" t="s">
        <v>6509</v>
      </c>
      <c r="L995" s="686"/>
      <c r="N995" s="686"/>
      <c r="P995" s="686"/>
      <c r="Q995" s="706"/>
      <c r="R995" s="686"/>
      <c r="S995" s="686"/>
      <c r="T995" s="686"/>
      <c r="U995" s="686"/>
      <c r="V995" s="686"/>
      <c r="W995" s="686"/>
      <c r="X995" s="691"/>
      <c r="Y995" s="691"/>
      <c r="Z995" s="694">
        <f>DATEDIF(F995,TODAY(),"Y")</f>
        <v>23</v>
      </c>
      <c r="AA995" s="686"/>
      <c r="AB995" s="686"/>
      <c r="AC995" s="686"/>
      <c r="AD995" s="686"/>
      <c r="AE995" s="713"/>
      <c r="AF995" s="691"/>
      <c r="AG995" s="691"/>
      <c r="AH995" s="709"/>
      <c r="AI995" s="709"/>
      <c r="AJ995" s="709"/>
      <c r="AK995" s="678"/>
      <c r="AL995" s="678"/>
      <c r="AM995" s="686"/>
      <c r="AN995" s="697"/>
      <c r="AO995" s="697"/>
      <c r="AP995" s="691" t="s">
        <v>6945</v>
      </c>
      <c r="AQ995" s="681"/>
      <c r="AR995" s="681"/>
      <c r="AS995" s="681"/>
      <c r="AT995" s="682"/>
    </row>
    <row r="996">
      <c r="A996" s="666"/>
      <c r="B996" s="699"/>
      <c r="C996" s="668"/>
      <c r="D996" s="668" t="s">
        <v>6510</v>
      </c>
      <c r="E996" s="687" t="s">
        <v>6511</v>
      </c>
      <c r="F996" s="688"/>
      <c r="G996" s="691"/>
      <c r="H996" s="692"/>
      <c r="I996" s="686">
        <v>1.14191584E9</v>
      </c>
      <c r="J996" s="691"/>
      <c r="K996" s="686"/>
      <c r="L996" s="686"/>
      <c r="N996" s="686"/>
      <c r="P996" s="686"/>
      <c r="Q996" s="686"/>
      <c r="R996" s="686"/>
      <c r="S996" s="686"/>
      <c r="T996" s="686"/>
      <c r="U996" s="686"/>
      <c r="V996" s="686"/>
      <c r="W996" s="686"/>
      <c r="X996" s="691"/>
      <c r="Y996" s="691"/>
      <c r="Z996" s="703">
        <v>24.0</v>
      </c>
      <c r="AA996" s="686"/>
      <c r="AB996" s="686"/>
      <c r="AC996" s="686"/>
      <c r="AD996" s="686"/>
      <c r="AE996" s="713"/>
      <c r="AF996" s="691"/>
      <c r="AG996" s="691"/>
      <c r="AH996" s="709"/>
      <c r="AI996" s="709"/>
      <c r="AJ996" s="709"/>
      <c r="AK996" s="678"/>
      <c r="AL996" s="678"/>
      <c r="AM996" s="686"/>
      <c r="AN996" s="697"/>
      <c r="AO996" s="697"/>
      <c r="AP996" s="691"/>
      <c r="AQ996" s="681"/>
      <c r="AR996" s="681"/>
      <c r="AS996" s="681"/>
      <c r="AT996" s="682"/>
    </row>
    <row r="997">
      <c r="A997" s="683"/>
      <c r="B997" s="684" t="s">
        <v>586</v>
      </c>
      <c r="C997" s="685"/>
      <c r="D997" s="685" t="s">
        <v>6512</v>
      </c>
      <c r="E997" s="758" t="s">
        <v>6513</v>
      </c>
      <c r="F997" s="688">
        <v>33721.0</v>
      </c>
      <c r="G997" s="737" t="s">
        <v>4745</v>
      </c>
      <c r="H997" s="690" t="s">
        <v>6514</v>
      </c>
      <c r="I997" s="690" t="s">
        <v>6515</v>
      </c>
      <c r="J997" s="691"/>
      <c r="K997" s="690" t="s">
        <v>6516</v>
      </c>
      <c r="L997" s="686"/>
      <c r="N997" s="686"/>
      <c r="P997" s="686"/>
      <c r="Q997" s="690" t="s">
        <v>6517</v>
      </c>
      <c r="R997" s="686"/>
      <c r="S997" s="686"/>
      <c r="T997" s="686"/>
      <c r="U997" s="686"/>
      <c r="V997" s="686"/>
      <c r="W997" s="686"/>
      <c r="X997" s="691"/>
      <c r="Y997" s="691"/>
      <c r="Z997" s="694">
        <v>27.0</v>
      </c>
      <c r="AA997" s="686"/>
      <c r="AB997" s="686"/>
      <c r="AC997" s="686"/>
      <c r="AD997" s="686"/>
      <c r="AE997" s="713"/>
      <c r="AF997" s="691"/>
      <c r="AG997" s="691"/>
      <c r="AH997" s="709"/>
      <c r="AI997" s="709"/>
      <c r="AJ997" s="709"/>
      <c r="AK997" s="678"/>
      <c r="AL997" s="678"/>
      <c r="AM997" s="686"/>
      <c r="AN997" s="697"/>
      <c r="AO997" s="697"/>
      <c r="AP997" s="691"/>
      <c r="AQ997" s="681"/>
      <c r="AR997" s="681"/>
      <c r="AS997" s="681"/>
      <c r="AT997" s="682"/>
    </row>
    <row r="998">
      <c r="A998" s="683"/>
      <c r="B998" s="684">
        <v>5.51780617E8</v>
      </c>
      <c r="C998" s="668"/>
      <c r="D998" s="668" t="s">
        <v>6518</v>
      </c>
      <c r="E998" s="687" t="s">
        <v>6519</v>
      </c>
      <c r="F998" s="735">
        <v>36029.0</v>
      </c>
      <c r="G998" s="737" t="s">
        <v>6520</v>
      </c>
      <c r="H998" s="690" t="s">
        <v>6521</v>
      </c>
      <c r="I998" s="690">
        <v>4.47531524968E11</v>
      </c>
      <c r="J998" s="691"/>
      <c r="K998" s="690" t="s">
        <v>6522</v>
      </c>
      <c r="L998" s="686"/>
      <c r="N998" s="686"/>
      <c r="P998" s="686"/>
      <c r="Q998" s="690"/>
      <c r="R998" s="686"/>
      <c r="S998" s="700"/>
      <c r="T998" s="700"/>
      <c r="U998" s="700"/>
      <c r="V998" s="700"/>
      <c r="W998" s="700"/>
      <c r="X998" s="688"/>
      <c r="Y998" s="688"/>
      <c r="Z998" s="694">
        <f>DATEDIF(F998,TODAY(),"Y")</f>
        <v>25</v>
      </c>
      <c r="AA998" s="700"/>
      <c r="AB998" s="700"/>
      <c r="AC998" s="700"/>
      <c r="AD998" s="700"/>
      <c r="AE998" s="743"/>
      <c r="AF998" s="688"/>
      <c r="AG998" s="688"/>
      <c r="AH998" s="744"/>
      <c r="AI998" s="744"/>
      <c r="AJ998" s="744"/>
      <c r="AK998" s="678"/>
      <c r="AL998" s="678"/>
      <c r="AM998" s="700"/>
      <c r="AN998" s="697"/>
      <c r="AO998" s="697"/>
      <c r="AP998" s="760"/>
      <c r="AQ998" s="681"/>
      <c r="AR998" s="681"/>
      <c r="AS998" s="681"/>
      <c r="AT998" s="682"/>
    </row>
    <row r="999">
      <c r="A999" s="683"/>
      <c r="B999" s="684">
        <v>5.32258936E8</v>
      </c>
      <c r="C999" s="685"/>
      <c r="D999" s="685" t="s">
        <v>6524</v>
      </c>
      <c r="E999" s="700" t="s">
        <v>6525</v>
      </c>
      <c r="F999" s="688">
        <v>36291.0</v>
      </c>
      <c r="G999" s="737" t="s">
        <v>6520</v>
      </c>
      <c r="H999" s="690" t="s">
        <v>6526</v>
      </c>
      <c r="I999" s="690">
        <v>1.138662324E9</v>
      </c>
      <c r="J999" s="691"/>
      <c r="K999" s="690" t="s">
        <v>6527</v>
      </c>
      <c r="L999" s="686"/>
      <c r="N999" s="686"/>
      <c r="P999" s="686"/>
      <c r="Q999" s="690"/>
      <c r="R999" s="686"/>
      <c r="S999" s="686"/>
      <c r="T999" s="707"/>
      <c r="U999" s="707"/>
      <c r="V999" s="707"/>
      <c r="W999" s="707"/>
      <c r="X999" s="744"/>
      <c r="Y999" s="744"/>
      <c r="Z999" s="694">
        <v>20.0</v>
      </c>
      <c r="AA999" s="707"/>
      <c r="AB999" s="707"/>
      <c r="AC999" s="707"/>
      <c r="AD999" s="707"/>
      <c r="AE999" s="761"/>
      <c r="AF999" s="744"/>
      <c r="AG999" s="744"/>
      <c r="AH999" s="744"/>
      <c r="AI999" s="744"/>
      <c r="AJ999" s="744"/>
      <c r="AK999" s="678"/>
      <c r="AL999" s="678"/>
      <c r="AM999" s="707"/>
      <c r="AN999" s="707"/>
      <c r="AO999" s="697"/>
      <c r="AP999" s="744"/>
      <c r="AQ999" s="681"/>
      <c r="AR999" s="681"/>
      <c r="AS999" s="681"/>
      <c r="AT999" s="682"/>
    </row>
    <row r="1000">
      <c r="A1000" s="666"/>
      <c r="B1000" s="699">
        <v>4.2832784E7</v>
      </c>
      <c r="C1000" s="668"/>
      <c r="D1000" s="668" t="s">
        <v>6528</v>
      </c>
      <c r="E1000" s="687" t="s">
        <v>6529</v>
      </c>
      <c r="F1000" s="688">
        <v>36755.0</v>
      </c>
      <c r="G1000" s="691"/>
      <c r="H1000" s="686" t="s">
        <v>6530</v>
      </c>
      <c r="I1000" s="686">
        <v>1.130668203E9</v>
      </c>
      <c r="J1000" s="691"/>
      <c r="K1000" s="686" t="s">
        <v>2092</v>
      </c>
      <c r="L1000" s="686"/>
      <c r="N1000" s="686"/>
      <c r="P1000" s="686"/>
      <c r="Q1000" s="686"/>
      <c r="R1000" s="686"/>
      <c r="S1000" s="700"/>
      <c r="T1000" s="700"/>
      <c r="U1000" s="700"/>
      <c r="V1000" s="700"/>
      <c r="W1000" s="700"/>
      <c r="X1000" s="688"/>
      <c r="Y1000" s="688"/>
      <c r="Z1000" s="703">
        <f t="shared" ref="Z1000:Z1001" si="134">DATEDIF(F1000,TODAY(),"Y")</f>
        <v>23</v>
      </c>
      <c r="AA1000" s="700"/>
      <c r="AB1000" s="700"/>
      <c r="AC1000" s="700"/>
      <c r="AD1000" s="700"/>
      <c r="AE1000" s="743"/>
      <c r="AF1000" s="688"/>
      <c r="AG1000" s="688"/>
      <c r="AH1000" s="744"/>
      <c r="AI1000" s="744"/>
      <c r="AJ1000" s="744"/>
      <c r="AK1000" s="678"/>
      <c r="AL1000" s="678"/>
      <c r="AM1000" s="700"/>
      <c r="AN1000" s="697"/>
      <c r="AO1000" s="697"/>
      <c r="AP1000" s="762"/>
      <c r="AQ1000" s="681"/>
      <c r="AR1000" s="681"/>
      <c r="AS1000" s="681"/>
      <c r="AT1000" s="682"/>
    </row>
    <row r="1001">
      <c r="A1001" s="683"/>
      <c r="B1001" s="684">
        <v>3.3811502E7</v>
      </c>
      <c r="C1001" s="685"/>
      <c r="D1001" s="690"/>
      <c r="E1001" s="687" t="s">
        <v>6531</v>
      </c>
      <c r="F1001" s="688">
        <v>32272.0</v>
      </c>
      <c r="G1001" s="691" t="s">
        <v>391</v>
      </c>
      <c r="H1001" s="690" t="s">
        <v>6532</v>
      </c>
      <c r="I1001" s="690">
        <v>1.55506643E9</v>
      </c>
      <c r="J1001" s="691"/>
      <c r="K1001" s="690" t="s">
        <v>6533</v>
      </c>
      <c r="L1001" s="686"/>
      <c r="N1001" s="686"/>
      <c r="P1001" s="686"/>
      <c r="Q1001" s="690"/>
      <c r="R1001" s="686"/>
      <c r="S1001" s="686"/>
      <c r="T1001" s="707"/>
      <c r="U1001" s="707"/>
      <c r="V1001" s="707"/>
      <c r="W1001" s="707"/>
      <c r="X1001" s="744"/>
      <c r="Y1001" s="744"/>
      <c r="Z1001" s="694">
        <f t="shared" si="134"/>
        <v>35</v>
      </c>
      <c r="AA1001" s="707"/>
      <c r="AB1001" s="707"/>
      <c r="AC1001" s="707"/>
      <c r="AD1001" s="707"/>
      <c r="AE1001" s="761"/>
      <c r="AF1001" s="744"/>
      <c r="AG1001" s="744"/>
      <c r="AH1001" s="744"/>
      <c r="AI1001" s="744"/>
      <c r="AJ1001" s="744"/>
      <c r="AK1001" s="678"/>
      <c r="AL1001" s="678"/>
      <c r="AM1001" s="707"/>
      <c r="AN1001" s="707"/>
      <c r="AO1001" s="697"/>
      <c r="AP1001" s="709"/>
      <c r="AQ1001" s="681"/>
      <c r="AR1001" s="681"/>
      <c r="AS1001" s="681"/>
      <c r="AT1001" s="682"/>
    </row>
    <row r="1002">
      <c r="A1002" s="666"/>
      <c r="B1002" s="699"/>
      <c r="C1002" s="668"/>
      <c r="D1002" s="668" t="s">
        <v>6534</v>
      </c>
      <c r="E1002" s="687" t="s">
        <v>6535</v>
      </c>
      <c r="F1002" s="688"/>
      <c r="G1002" s="691"/>
      <c r="H1002" s="686"/>
      <c r="I1002" s="686" t="s">
        <v>6536</v>
      </c>
      <c r="J1002" s="691"/>
      <c r="K1002" s="686" t="s">
        <v>6347</v>
      </c>
      <c r="L1002" s="686"/>
      <c r="N1002" s="686"/>
      <c r="P1002" s="686"/>
      <c r="Q1002" s="686"/>
      <c r="R1002" s="686"/>
      <c r="S1002" s="686"/>
      <c r="T1002" s="686"/>
      <c r="U1002" s="686"/>
      <c r="V1002" s="686"/>
      <c r="W1002" s="686"/>
      <c r="X1002" s="691"/>
      <c r="Y1002" s="691"/>
      <c r="Z1002" s="703"/>
      <c r="AA1002" s="686"/>
      <c r="AB1002" s="686"/>
      <c r="AC1002" s="686"/>
      <c r="AD1002" s="686"/>
      <c r="AE1002" s="713"/>
      <c r="AF1002" s="691"/>
      <c r="AG1002" s="691"/>
      <c r="AH1002" s="709"/>
      <c r="AI1002" s="709"/>
      <c r="AJ1002" s="709"/>
      <c r="AK1002" s="678"/>
      <c r="AL1002" s="678"/>
      <c r="AM1002" s="686"/>
      <c r="AN1002" s="697"/>
      <c r="AO1002" s="697"/>
      <c r="AP1002" s="691"/>
      <c r="AQ1002" s="681"/>
      <c r="AR1002" s="681"/>
      <c r="AS1002" s="681"/>
      <c r="AT1002" s="682"/>
    </row>
    <row r="1003">
      <c r="A1003" s="666"/>
      <c r="B1003" s="699">
        <v>3.8357937E7</v>
      </c>
      <c r="C1003" s="668"/>
      <c r="D1003" s="668" t="s">
        <v>6537</v>
      </c>
      <c r="E1003" s="687" t="s">
        <v>6538</v>
      </c>
      <c r="F1003" s="688">
        <v>34494.0</v>
      </c>
      <c r="G1003" s="691" t="s">
        <v>391</v>
      </c>
      <c r="H1003" s="686" t="s">
        <v>6539</v>
      </c>
      <c r="I1003" s="686">
        <v>1.5604618888E10</v>
      </c>
      <c r="J1003" s="691"/>
      <c r="K1003" s="686" t="s">
        <v>6540</v>
      </c>
      <c r="L1003" s="686"/>
      <c r="N1003" s="686"/>
      <c r="P1003" s="686"/>
      <c r="Q1003" s="686"/>
      <c r="R1003" s="686"/>
      <c r="S1003" s="686"/>
      <c r="T1003" s="686"/>
      <c r="U1003" s="686"/>
      <c r="V1003" s="686"/>
      <c r="W1003" s="686"/>
      <c r="X1003" s="691"/>
      <c r="Y1003" s="691"/>
      <c r="Z1003" s="703">
        <f t="shared" ref="Z1003:Z1004" si="135">DATEDIF(F1003,TODAY(),"Y")</f>
        <v>29</v>
      </c>
      <c r="AA1003" s="686"/>
      <c r="AB1003" s="686"/>
      <c r="AC1003" s="686"/>
      <c r="AD1003" s="686"/>
      <c r="AE1003" s="713"/>
      <c r="AF1003" s="691"/>
      <c r="AG1003" s="691"/>
      <c r="AH1003" s="709"/>
      <c r="AI1003" s="709"/>
      <c r="AJ1003" s="709"/>
      <c r="AK1003" s="678"/>
      <c r="AL1003" s="678"/>
      <c r="AM1003" s="686"/>
      <c r="AN1003" s="697"/>
      <c r="AO1003" s="697"/>
      <c r="AP1003" s="691"/>
      <c r="AQ1003" s="681"/>
      <c r="AR1003" s="681"/>
      <c r="AS1003" s="681"/>
      <c r="AT1003" s="682"/>
    </row>
    <row r="1004">
      <c r="A1004" s="683"/>
      <c r="B1004" s="684">
        <v>4.147255E7</v>
      </c>
      <c r="C1004" s="668"/>
      <c r="D1004" s="712" t="s">
        <v>6541</v>
      </c>
      <c r="E1004" s="700" t="s">
        <v>6542</v>
      </c>
      <c r="F1004" s="688">
        <v>36018.0</v>
      </c>
      <c r="G1004" s="689" t="s">
        <v>391</v>
      </c>
      <c r="H1004" s="690" t="s">
        <v>6543</v>
      </c>
      <c r="I1004" s="690">
        <v>1.153258042E9</v>
      </c>
      <c r="J1004" s="691"/>
      <c r="K1004" s="690" t="s">
        <v>6544</v>
      </c>
      <c r="L1004" s="686"/>
      <c r="N1004" s="686"/>
      <c r="P1004" s="686"/>
      <c r="Q1004" s="690"/>
      <c r="R1004" s="686"/>
      <c r="S1004" s="692"/>
      <c r="T1004" s="700"/>
      <c r="U1004" s="700"/>
      <c r="V1004" s="700"/>
      <c r="W1004" s="700"/>
      <c r="X1004" s="688"/>
      <c r="Y1004" s="688"/>
      <c r="Z1004" s="694">
        <f t="shared" si="135"/>
        <v>25</v>
      </c>
      <c r="AA1004" s="700"/>
      <c r="AB1004" s="700"/>
      <c r="AC1004" s="700"/>
      <c r="AD1004" s="700"/>
      <c r="AE1004" s="743"/>
      <c r="AF1004" s="688"/>
      <c r="AG1004" s="688"/>
      <c r="AH1004" s="744"/>
      <c r="AI1004" s="744"/>
      <c r="AJ1004" s="744"/>
      <c r="AK1004" s="678"/>
      <c r="AL1004" s="678"/>
      <c r="AM1004" s="700"/>
      <c r="AN1004" s="697"/>
      <c r="AO1004" s="697"/>
      <c r="AP1004" s="693"/>
      <c r="AQ1004" s="681"/>
      <c r="AR1004" s="681"/>
      <c r="AS1004" s="681"/>
      <c r="AT1004" s="682"/>
    </row>
    <row r="1005">
      <c r="A1005" s="683"/>
      <c r="B1005" s="684">
        <v>3.2556438E7</v>
      </c>
      <c r="C1005" s="668"/>
      <c r="D1005" s="685" t="s">
        <v>6546</v>
      </c>
      <c r="E1005" s="720" t="s">
        <v>6547</v>
      </c>
      <c r="F1005" s="688">
        <v>31718.0</v>
      </c>
      <c r="G1005" s="737" t="s">
        <v>391</v>
      </c>
      <c r="H1005" s="690" t="s">
        <v>6548</v>
      </c>
      <c r="I1005" s="690">
        <v>1.153152899E9</v>
      </c>
      <c r="J1005" s="691"/>
      <c r="K1005" s="690" t="s">
        <v>6549</v>
      </c>
      <c r="L1005" s="686"/>
      <c r="N1005" s="686"/>
      <c r="P1005" s="686"/>
      <c r="Q1005" s="690"/>
      <c r="R1005" s="686"/>
      <c r="S1005" s="686"/>
      <c r="T1005" s="690"/>
      <c r="U1005" s="700"/>
      <c r="V1005" s="700"/>
      <c r="W1005" s="700"/>
      <c r="X1005" s="688"/>
      <c r="Y1005" s="688"/>
      <c r="Z1005" s="694">
        <f>2020-1986</f>
        <v>34</v>
      </c>
      <c r="AA1005" s="700"/>
      <c r="AB1005" s="700"/>
      <c r="AC1005" s="700"/>
      <c r="AD1005" s="700"/>
      <c r="AE1005" s="743"/>
      <c r="AF1005" s="688"/>
      <c r="AG1005" s="688"/>
      <c r="AH1005" s="744"/>
      <c r="AI1005" s="744"/>
      <c r="AJ1005" s="744"/>
      <c r="AK1005" s="678"/>
      <c r="AL1005" s="678"/>
      <c r="AM1005" s="700"/>
      <c r="AN1005" s="700"/>
      <c r="AO1005" s="698">
        <v>44057.0</v>
      </c>
      <c r="AP1005" s="755" t="s">
        <v>6948</v>
      </c>
      <c r="AQ1005" s="681"/>
      <c r="AR1005" s="681"/>
      <c r="AS1005" s="681"/>
      <c r="AT1005" s="682"/>
    </row>
    <row r="1006">
      <c r="A1006" s="727"/>
      <c r="B1006" s="728">
        <v>5.23229455E8</v>
      </c>
      <c r="C1006" s="685"/>
      <c r="D1006" s="690" t="s">
        <v>6551</v>
      </c>
      <c r="E1006" s="700" t="s">
        <v>6552</v>
      </c>
      <c r="F1006" s="763">
        <v>36087.0</v>
      </c>
      <c r="G1006" s="729" t="s">
        <v>6553</v>
      </c>
      <c r="H1006" s="730" t="s">
        <v>6554</v>
      </c>
      <c r="I1006" s="730" t="s">
        <v>6555</v>
      </c>
      <c r="J1006" s="691"/>
      <c r="K1006" s="730" t="s">
        <v>6556</v>
      </c>
      <c r="L1006" s="686"/>
      <c r="N1006" s="686"/>
      <c r="P1006" s="686"/>
      <c r="Q1006" s="730"/>
      <c r="R1006" s="686"/>
      <c r="S1006" s="686"/>
      <c r="T1006" s="686"/>
      <c r="U1006" s="686"/>
      <c r="V1006" s="686"/>
      <c r="W1006" s="686"/>
      <c r="X1006" s="691"/>
      <c r="Y1006" s="691"/>
      <c r="Z1006" s="717">
        <f>2020-1998</f>
        <v>22</v>
      </c>
      <c r="AA1006" s="686"/>
      <c r="AB1006" s="686"/>
      <c r="AC1006" s="686"/>
      <c r="AD1006" s="686"/>
      <c r="AE1006" s="713"/>
      <c r="AF1006" s="691"/>
      <c r="AG1006" s="691"/>
      <c r="AH1006" s="709"/>
      <c r="AI1006" s="709"/>
      <c r="AJ1006" s="709"/>
      <c r="AK1006" s="678"/>
      <c r="AL1006" s="678"/>
      <c r="AM1006" s="686"/>
      <c r="AN1006" s="697"/>
      <c r="AO1006" s="698">
        <v>44071.0</v>
      </c>
      <c r="AP1006" s="691"/>
      <c r="AQ1006" s="681"/>
      <c r="AR1006" s="681"/>
      <c r="AS1006" s="681"/>
      <c r="AT1006" s="682"/>
    </row>
    <row r="1007">
      <c r="A1007" s="666"/>
      <c r="B1007" s="699">
        <v>4.1669774E7</v>
      </c>
      <c r="C1007" s="668"/>
      <c r="D1007" s="686" t="s">
        <v>6558</v>
      </c>
      <c r="E1007" s="687" t="s">
        <v>6559</v>
      </c>
      <c r="F1007" s="688">
        <v>36187.0</v>
      </c>
      <c r="G1007" s="691" t="s">
        <v>391</v>
      </c>
      <c r="H1007" s="686" t="s">
        <v>6560</v>
      </c>
      <c r="I1007" s="686">
        <v>1.123972848E9</v>
      </c>
      <c r="J1007" s="691"/>
      <c r="K1007" s="686" t="s">
        <v>6561</v>
      </c>
      <c r="L1007" s="686"/>
      <c r="N1007" s="686"/>
      <c r="P1007" s="686"/>
      <c r="Q1007" s="686"/>
      <c r="R1007" s="686"/>
      <c r="S1007" s="686"/>
      <c r="T1007" s="686"/>
      <c r="U1007" s="686"/>
      <c r="V1007" s="686"/>
      <c r="W1007" s="686"/>
      <c r="X1007" s="691"/>
      <c r="Y1007" s="691"/>
      <c r="Z1007" s="703">
        <f t="shared" ref="Z1007:Z1014" si="136">DATEDIF(F1007,TODAY(),"Y")</f>
        <v>24</v>
      </c>
      <c r="AA1007" s="686"/>
      <c r="AB1007" s="686"/>
      <c r="AC1007" s="686"/>
      <c r="AD1007" s="686"/>
      <c r="AE1007" s="713"/>
      <c r="AF1007" s="691"/>
      <c r="AG1007" s="691"/>
      <c r="AH1007" s="709"/>
      <c r="AI1007" s="709"/>
      <c r="AJ1007" s="709"/>
      <c r="AK1007" s="678"/>
      <c r="AL1007" s="678"/>
      <c r="AM1007" s="686"/>
      <c r="AN1007" s="697"/>
      <c r="AO1007" s="697"/>
      <c r="AP1007" s="691"/>
      <c r="AQ1007" s="681"/>
      <c r="AR1007" s="681"/>
      <c r="AS1007" s="681"/>
      <c r="AT1007" s="682"/>
    </row>
    <row r="1008">
      <c r="A1008" s="666"/>
      <c r="B1008" s="699">
        <v>9.5677297E7</v>
      </c>
      <c r="C1008" s="668"/>
      <c r="D1008" s="686" t="s">
        <v>6562</v>
      </c>
      <c r="E1008" s="687" t="s">
        <v>6563</v>
      </c>
      <c r="F1008" s="688">
        <v>36300.0</v>
      </c>
      <c r="G1008" s="691" t="s">
        <v>2911</v>
      </c>
      <c r="H1008" s="686" t="s">
        <v>6564</v>
      </c>
      <c r="I1008" s="686">
        <v>1.139303727E9</v>
      </c>
      <c r="J1008" s="691"/>
      <c r="K1008" s="686" t="s">
        <v>5819</v>
      </c>
      <c r="L1008" s="686"/>
      <c r="N1008" s="686"/>
      <c r="P1008" s="686"/>
      <c r="Q1008" s="686"/>
      <c r="R1008" s="686"/>
      <c r="S1008" s="686"/>
      <c r="T1008" s="686"/>
      <c r="U1008" s="686"/>
      <c r="V1008" s="686"/>
      <c r="W1008" s="686"/>
      <c r="X1008" s="691"/>
      <c r="Y1008" s="691"/>
      <c r="Z1008" s="703">
        <f t="shared" si="136"/>
        <v>24</v>
      </c>
      <c r="AA1008" s="686"/>
      <c r="AB1008" s="686"/>
      <c r="AC1008" s="686"/>
      <c r="AD1008" s="686"/>
      <c r="AE1008" s="713"/>
      <c r="AF1008" s="691"/>
      <c r="AG1008" s="691"/>
      <c r="AH1008" s="709"/>
      <c r="AI1008" s="709"/>
      <c r="AJ1008" s="709"/>
      <c r="AK1008" s="678"/>
      <c r="AL1008" s="678"/>
      <c r="AM1008" s="686"/>
      <c r="AN1008" s="697"/>
      <c r="AO1008" s="697"/>
      <c r="AP1008" s="691"/>
      <c r="AQ1008" s="681"/>
      <c r="AR1008" s="681"/>
      <c r="AS1008" s="681"/>
      <c r="AT1008" s="682"/>
    </row>
    <row r="1009">
      <c r="A1009" s="666"/>
      <c r="B1009" s="699">
        <v>9.2403858E7</v>
      </c>
      <c r="C1009" s="668"/>
      <c r="D1009" s="686" t="s">
        <v>6565</v>
      </c>
      <c r="E1009" s="687" t="s">
        <v>6566</v>
      </c>
      <c r="F1009" s="688">
        <v>33648.0</v>
      </c>
      <c r="G1009" s="719" t="s">
        <v>6567</v>
      </c>
      <c r="H1009" s="686" t="s">
        <v>6568</v>
      </c>
      <c r="I1009" s="686" t="s">
        <v>6569</v>
      </c>
      <c r="J1009" s="691"/>
      <c r="K1009" s="686" t="s">
        <v>6570</v>
      </c>
      <c r="L1009" s="686"/>
      <c r="N1009" s="686"/>
      <c r="P1009" s="686"/>
      <c r="Q1009" s="686"/>
      <c r="R1009" s="686"/>
      <c r="S1009" s="686"/>
      <c r="T1009" s="686"/>
      <c r="U1009" s="686"/>
      <c r="V1009" s="686"/>
      <c r="W1009" s="686"/>
      <c r="X1009" s="691"/>
      <c r="Y1009" s="691"/>
      <c r="Z1009" s="717">
        <f t="shared" si="136"/>
        <v>31</v>
      </c>
      <c r="AA1009" s="686"/>
      <c r="AB1009" s="686"/>
      <c r="AC1009" s="686"/>
      <c r="AD1009" s="686"/>
      <c r="AE1009" s="713"/>
      <c r="AF1009" s="691"/>
      <c r="AG1009" s="691"/>
      <c r="AH1009" s="709"/>
      <c r="AI1009" s="709"/>
      <c r="AJ1009" s="709"/>
      <c r="AK1009" s="678"/>
      <c r="AL1009" s="678"/>
      <c r="AM1009" s="686"/>
      <c r="AN1009" s="697"/>
      <c r="AO1009" s="697"/>
      <c r="AP1009" s="691"/>
      <c r="AQ1009" s="681"/>
      <c r="AR1009" s="681"/>
      <c r="AS1009" s="681"/>
      <c r="AT1009" s="682"/>
    </row>
    <row r="1010">
      <c r="A1010" s="666"/>
      <c r="B1010" s="699"/>
      <c r="C1010" s="668"/>
      <c r="D1010" s="686" t="s">
        <v>6571</v>
      </c>
      <c r="E1010" s="687" t="s">
        <v>6572</v>
      </c>
      <c r="F1010" s="726">
        <v>34910.0</v>
      </c>
      <c r="G1010" s="719" t="s">
        <v>5953</v>
      </c>
      <c r="H1010" s="686" t="s">
        <v>6573</v>
      </c>
      <c r="I1010" s="686">
        <v>1.122626237E9</v>
      </c>
      <c r="J1010" s="691"/>
      <c r="K1010" s="686" t="s">
        <v>6574</v>
      </c>
      <c r="L1010" s="686"/>
      <c r="N1010" s="686"/>
      <c r="P1010" s="686"/>
      <c r="Q1010" s="686"/>
      <c r="R1010" s="686"/>
      <c r="S1010" s="686"/>
      <c r="T1010" s="686"/>
      <c r="U1010" s="686"/>
      <c r="V1010" s="686"/>
      <c r="W1010" s="686"/>
      <c r="X1010" s="691"/>
      <c r="Y1010" s="691"/>
      <c r="Z1010" s="717">
        <f t="shared" si="136"/>
        <v>28</v>
      </c>
      <c r="AA1010" s="686"/>
      <c r="AB1010" s="686"/>
      <c r="AC1010" s="686"/>
      <c r="AD1010" s="686"/>
      <c r="AE1010" s="713"/>
      <c r="AF1010" s="691"/>
      <c r="AG1010" s="691"/>
      <c r="AH1010" s="709"/>
      <c r="AI1010" s="709"/>
      <c r="AJ1010" s="709"/>
      <c r="AK1010" s="678"/>
      <c r="AL1010" s="678"/>
      <c r="AM1010" s="686"/>
      <c r="AN1010" s="697"/>
      <c r="AO1010" s="697"/>
      <c r="AP1010" s="691"/>
      <c r="AQ1010" s="681"/>
      <c r="AR1010" s="681"/>
      <c r="AS1010" s="681"/>
      <c r="AT1010" s="682"/>
    </row>
    <row r="1011">
      <c r="A1011" s="666"/>
      <c r="B1011" s="699" t="s">
        <v>447</v>
      </c>
      <c r="C1011" s="668"/>
      <c r="D1011" s="686" t="s">
        <v>6575</v>
      </c>
      <c r="E1011" s="687" t="s">
        <v>6576</v>
      </c>
      <c r="F1011" s="688">
        <v>35632.0</v>
      </c>
      <c r="G1011" s="691"/>
      <c r="H1011" s="686" t="s">
        <v>6577</v>
      </c>
      <c r="I1011" s="686">
        <v>1.78660232E10</v>
      </c>
      <c r="J1011" s="691"/>
      <c r="K1011" s="686" t="s">
        <v>6578</v>
      </c>
      <c r="L1011" s="686"/>
      <c r="N1011" s="686"/>
      <c r="P1011" s="686"/>
      <c r="Q1011" s="686"/>
      <c r="R1011" s="686"/>
      <c r="S1011" s="686"/>
      <c r="T1011" s="686"/>
      <c r="U1011" s="686"/>
      <c r="V1011" s="686"/>
      <c r="W1011" s="686"/>
      <c r="X1011" s="691"/>
      <c r="Y1011" s="691"/>
      <c r="Z1011" s="703">
        <f t="shared" si="136"/>
        <v>26</v>
      </c>
      <c r="AA1011" s="686"/>
      <c r="AB1011" s="686"/>
      <c r="AC1011" s="686"/>
      <c r="AD1011" s="686"/>
      <c r="AE1011" s="713"/>
      <c r="AF1011" s="691"/>
      <c r="AG1011" s="691"/>
      <c r="AH1011" s="709"/>
      <c r="AI1011" s="709"/>
      <c r="AJ1011" s="709"/>
      <c r="AK1011" s="678"/>
      <c r="AL1011" s="678"/>
      <c r="AM1011" s="686"/>
      <c r="AN1011" s="697"/>
      <c r="AO1011" s="697"/>
      <c r="AP1011" s="691"/>
      <c r="AQ1011" s="681"/>
      <c r="AR1011" s="681"/>
      <c r="AS1011" s="681"/>
      <c r="AT1011" s="682"/>
    </row>
    <row r="1012">
      <c r="A1012" s="666"/>
      <c r="B1012" s="699" t="s">
        <v>598</v>
      </c>
      <c r="C1012" s="668"/>
      <c r="D1012" s="686" t="s">
        <v>6579</v>
      </c>
      <c r="E1012" s="687" t="s">
        <v>6580</v>
      </c>
      <c r="F1012" s="726">
        <v>34327.0</v>
      </c>
      <c r="G1012" s="719" t="s">
        <v>6280</v>
      </c>
      <c r="H1012" s="686" t="s">
        <v>6581</v>
      </c>
      <c r="I1012" s="686">
        <v>1.122679179E9</v>
      </c>
      <c r="J1012" s="691"/>
      <c r="K1012" s="686" t="s">
        <v>6582</v>
      </c>
      <c r="L1012" s="686"/>
      <c r="N1012" s="686"/>
      <c r="P1012" s="686"/>
      <c r="Q1012" s="686"/>
      <c r="R1012" s="686"/>
      <c r="S1012" s="686"/>
      <c r="T1012" s="686"/>
      <c r="U1012" s="686"/>
      <c r="V1012" s="686"/>
      <c r="W1012" s="686"/>
      <c r="X1012" s="691"/>
      <c r="Y1012" s="691"/>
      <c r="Z1012" s="703">
        <f t="shared" si="136"/>
        <v>29</v>
      </c>
      <c r="AA1012" s="686"/>
      <c r="AB1012" s="686"/>
      <c r="AC1012" s="686"/>
      <c r="AD1012" s="686"/>
      <c r="AE1012" s="713"/>
      <c r="AF1012" s="691"/>
      <c r="AG1012" s="691"/>
      <c r="AH1012" s="709"/>
      <c r="AI1012" s="709"/>
      <c r="AJ1012" s="709"/>
      <c r="AK1012" s="678"/>
      <c r="AL1012" s="678"/>
      <c r="AM1012" s="686"/>
      <c r="AN1012" s="697"/>
      <c r="AO1012" s="697"/>
      <c r="AP1012" s="691"/>
      <c r="AQ1012" s="681"/>
      <c r="AR1012" s="681"/>
      <c r="AS1012" s="681"/>
      <c r="AT1012" s="682"/>
    </row>
    <row r="1013">
      <c r="A1013" s="666"/>
      <c r="B1013" s="699">
        <v>4.2645048E7</v>
      </c>
      <c r="C1013" s="668"/>
      <c r="D1013" s="686" t="s">
        <v>6583</v>
      </c>
      <c r="E1013" s="687" t="s">
        <v>6584</v>
      </c>
      <c r="F1013" s="688">
        <v>36656.0</v>
      </c>
      <c r="G1013" s="764" t="s">
        <v>391</v>
      </c>
      <c r="H1013" s="686" t="s">
        <v>6585</v>
      </c>
      <c r="I1013" s="686">
        <v>1.540830019E9</v>
      </c>
      <c r="J1013" s="691"/>
      <c r="K1013" s="686" t="s">
        <v>5819</v>
      </c>
      <c r="L1013" s="686"/>
      <c r="N1013" s="686"/>
      <c r="P1013" s="716"/>
      <c r="Q1013" s="686"/>
      <c r="R1013" s="686"/>
      <c r="S1013" s="686"/>
      <c r="T1013" s="686"/>
      <c r="U1013" s="686"/>
      <c r="V1013" s="686"/>
      <c r="W1013" s="686"/>
      <c r="X1013" s="691"/>
      <c r="Y1013" s="691"/>
      <c r="Z1013" s="740">
        <f t="shared" si="136"/>
        <v>23</v>
      </c>
      <c r="AA1013" s="686"/>
      <c r="AB1013" s="686"/>
      <c r="AC1013" s="686"/>
      <c r="AD1013" s="686"/>
      <c r="AE1013" s="713"/>
      <c r="AF1013" s="691"/>
      <c r="AG1013" s="691"/>
      <c r="AH1013" s="709"/>
      <c r="AI1013" s="709"/>
      <c r="AJ1013" s="709"/>
      <c r="AK1013" s="678"/>
      <c r="AL1013" s="678"/>
      <c r="AM1013" s="686"/>
      <c r="AN1013" s="697"/>
      <c r="AO1013" s="697"/>
      <c r="AP1013" s="691"/>
      <c r="AQ1013" s="681"/>
      <c r="AR1013" s="681"/>
      <c r="AS1013" s="681"/>
      <c r="AT1013" s="682"/>
    </row>
    <row r="1014">
      <c r="A1014" s="710"/>
      <c r="B1014" s="711">
        <v>4.258647E7</v>
      </c>
      <c r="C1014" s="668"/>
      <c r="D1014" s="686" t="s">
        <v>6586</v>
      </c>
      <c r="E1014" s="687" t="s">
        <v>6587</v>
      </c>
      <c r="F1014" s="688">
        <v>36681.0</v>
      </c>
      <c r="G1014" s="691" t="s">
        <v>391</v>
      </c>
      <c r="H1014" s="715" t="s">
        <v>6588</v>
      </c>
      <c r="I1014" s="686">
        <v>1.161852517E9</v>
      </c>
      <c r="J1014" s="691"/>
      <c r="K1014" s="686" t="s">
        <v>5819</v>
      </c>
      <c r="L1014" s="686"/>
      <c r="N1014" s="686"/>
      <c r="P1014" s="686"/>
      <c r="Q1014" s="715"/>
      <c r="R1014" s="686"/>
      <c r="S1014" s="686"/>
      <c r="T1014" s="686"/>
      <c r="U1014" s="686"/>
      <c r="V1014" s="686"/>
      <c r="W1014" s="686"/>
      <c r="X1014" s="691"/>
      <c r="Y1014" s="691"/>
      <c r="Z1014" s="703">
        <f t="shared" si="136"/>
        <v>23</v>
      </c>
      <c r="AA1014" s="686"/>
      <c r="AB1014" s="686"/>
      <c r="AC1014" s="686"/>
      <c r="AD1014" s="686"/>
      <c r="AE1014" s="713"/>
      <c r="AF1014" s="691"/>
      <c r="AG1014" s="691"/>
      <c r="AH1014" s="709"/>
      <c r="AI1014" s="709"/>
      <c r="AJ1014" s="709"/>
      <c r="AK1014" s="678"/>
      <c r="AL1014" s="678"/>
      <c r="AM1014" s="686"/>
      <c r="AN1014" s="697"/>
      <c r="AO1014" s="697"/>
      <c r="AP1014" s="691"/>
      <c r="AQ1014" s="681"/>
      <c r="AR1014" s="681"/>
      <c r="AS1014" s="681"/>
      <c r="AT1014" s="682"/>
    </row>
    <row r="1015">
      <c r="A1015" s="666"/>
      <c r="B1015" s="699" t="s">
        <v>601</v>
      </c>
      <c r="C1015" s="668"/>
      <c r="D1015" s="686" t="s">
        <v>6589</v>
      </c>
      <c r="E1015" s="687" t="s">
        <v>6590</v>
      </c>
      <c r="F1015" s="688"/>
      <c r="G1015" s="691" t="s">
        <v>391</v>
      </c>
      <c r="H1015" s="686"/>
      <c r="I1015" s="686">
        <v>1.157516164E9</v>
      </c>
      <c r="J1015" s="691"/>
      <c r="K1015" s="686" t="s">
        <v>6591</v>
      </c>
      <c r="L1015" s="686"/>
      <c r="N1015" s="686"/>
      <c r="P1015" s="686"/>
      <c r="Q1015" s="686"/>
      <c r="R1015" s="686"/>
      <c r="S1015" s="686"/>
      <c r="T1015" s="686"/>
      <c r="U1015" s="686"/>
      <c r="V1015" s="686"/>
      <c r="W1015" s="686"/>
      <c r="X1015" s="691"/>
      <c r="Y1015" s="691"/>
      <c r="Z1015" s="703"/>
      <c r="AA1015" s="686"/>
      <c r="AB1015" s="686"/>
      <c r="AC1015" s="686"/>
      <c r="AD1015" s="686"/>
      <c r="AE1015" s="713"/>
      <c r="AF1015" s="691"/>
      <c r="AG1015" s="691"/>
      <c r="AH1015" s="709"/>
      <c r="AI1015" s="709"/>
      <c r="AJ1015" s="709"/>
      <c r="AK1015" s="678"/>
      <c r="AL1015" s="678"/>
      <c r="AM1015" s="686"/>
      <c r="AN1015" s="697"/>
      <c r="AO1015" s="697"/>
      <c r="AP1015" s="691"/>
      <c r="AQ1015" s="681"/>
      <c r="AR1015" s="681"/>
      <c r="AS1015" s="681"/>
      <c r="AT1015" s="682"/>
    </row>
    <row r="1016">
      <c r="A1016" s="666"/>
      <c r="B1016" s="699"/>
      <c r="C1016" s="668"/>
      <c r="D1016" s="765" t="s">
        <v>6592</v>
      </c>
      <c r="E1016" s="687" t="s">
        <v>6593</v>
      </c>
      <c r="F1016" s="688"/>
      <c r="G1016" s="691" t="s">
        <v>391</v>
      </c>
      <c r="H1016" s="686" t="s">
        <v>6594</v>
      </c>
      <c r="I1016" s="686">
        <v>1.165474646E9</v>
      </c>
      <c r="J1016" s="691"/>
      <c r="K1016" s="686" t="s">
        <v>6595</v>
      </c>
      <c r="L1016" s="686"/>
      <c r="N1016" s="686"/>
      <c r="P1016" s="686"/>
      <c r="Q1016" s="690"/>
      <c r="R1016" s="686"/>
      <c r="S1016" s="686"/>
      <c r="T1016" s="686"/>
      <c r="U1016" s="686"/>
      <c r="V1016" s="686"/>
      <c r="W1016" s="686"/>
      <c r="X1016" s="691"/>
      <c r="Y1016" s="691"/>
      <c r="Z1016" s="703"/>
      <c r="AA1016" s="686"/>
      <c r="AB1016" s="686"/>
      <c r="AC1016" s="686"/>
      <c r="AD1016" s="686"/>
      <c r="AE1016" s="713"/>
      <c r="AF1016" s="691"/>
      <c r="AG1016" s="691"/>
      <c r="AH1016" s="709"/>
      <c r="AI1016" s="709"/>
      <c r="AJ1016" s="709"/>
      <c r="AK1016" s="678"/>
      <c r="AL1016" s="678"/>
      <c r="AM1016" s="686"/>
      <c r="AN1016" s="697"/>
      <c r="AO1016" s="697"/>
      <c r="AP1016" s="691"/>
      <c r="AQ1016" s="681"/>
      <c r="AR1016" s="681"/>
      <c r="AS1016" s="681"/>
      <c r="AT1016" s="682"/>
    </row>
    <row r="1017">
      <c r="A1017" s="683"/>
      <c r="B1017" s="684">
        <v>4.1470754E7</v>
      </c>
      <c r="C1017" s="685"/>
      <c r="D1017" s="690" t="s">
        <v>6596</v>
      </c>
      <c r="E1017" s="700" t="s">
        <v>6597</v>
      </c>
      <c r="F1017" s="688">
        <v>36027.0</v>
      </c>
      <c r="G1017" s="689" t="s">
        <v>391</v>
      </c>
      <c r="H1017" s="690" t="s">
        <v>6598</v>
      </c>
      <c r="I1017" s="690">
        <v>1.537805655E9</v>
      </c>
      <c r="J1017" s="691"/>
      <c r="K1017" s="690" t="s">
        <v>6599</v>
      </c>
      <c r="L1017" s="686"/>
      <c r="N1017" s="686"/>
      <c r="P1017" s="686"/>
      <c r="Q1017" s="690"/>
      <c r="R1017" s="686"/>
      <c r="S1017" s="686"/>
      <c r="T1017" s="686"/>
      <c r="U1017" s="686"/>
      <c r="V1017" s="686"/>
      <c r="W1017" s="686"/>
      <c r="X1017" s="691"/>
      <c r="Y1017" s="691"/>
      <c r="Z1017" s="694">
        <f>DATEDIF(F1017,TODAY(),"Y")</f>
        <v>25</v>
      </c>
      <c r="AA1017" s="686"/>
      <c r="AB1017" s="686"/>
      <c r="AC1017" s="686"/>
      <c r="AD1017" s="686"/>
      <c r="AE1017" s="713"/>
      <c r="AF1017" s="691"/>
      <c r="AG1017" s="691"/>
      <c r="AH1017" s="709"/>
      <c r="AI1017" s="709"/>
      <c r="AJ1017" s="709"/>
      <c r="AK1017" s="678"/>
      <c r="AL1017" s="678"/>
      <c r="AM1017" s="686"/>
      <c r="AN1017" s="697"/>
      <c r="AO1017" s="697"/>
      <c r="AP1017" s="691"/>
      <c r="AQ1017" s="681"/>
      <c r="AR1017" s="681"/>
      <c r="AS1017" s="681"/>
      <c r="AT1017" s="682"/>
    </row>
    <row r="1018">
      <c r="A1018" s="683"/>
      <c r="B1018" s="684">
        <v>3.8277356E7</v>
      </c>
      <c r="C1018" s="685"/>
      <c r="D1018" s="690" t="s">
        <v>6601</v>
      </c>
      <c r="E1018" s="700" t="s">
        <v>6602</v>
      </c>
      <c r="F1018" s="688">
        <v>34528.0</v>
      </c>
      <c r="G1018" s="689" t="s">
        <v>391</v>
      </c>
      <c r="H1018" s="690" t="s">
        <v>6603</v>
      </c>
      <c r="I1018" s="690" t="s">
        <v>6604</v>
      </c>
      <c r="J1018" s="691"/>
      <c r="K1018" s="690" t="s">
        <v>4883</v>
      </c>
      <c r="L1018" s="686"/>
      <c r="N1018" s="686"/>
      <c r="P1018" s="686"/>
      <c r="Q1018" s="690"/>
      <c r="R1018" s="686"/>
      <c r="S1018" s="686"/>
      <c r="T1018" s="686"/>
      <c r="U1018" s="686"/>
      <c r="V1018" s="686"/>
      <c r="W1018" s="686"/>
      <c r="X1018" s="691"/>
      <c r="Y1018" s="691"/>
      <c r="Z1018" s="708">
        <v>25.0</v>
      </c>
      <c r="AA1018" s="686"/>
      <c r="AB1018" s="686"/>
      <c r="AC1018" s="686"/>
      <c r="AD1018" s="686"/>
      <c r="AE1018" s="713"/>
      <c r="AF1018" s="691"/>
      <c r="AG1018" s="691"/>
      <c r="AH1018" s="709"/>
      <c r="AI1018" s="709"/>
      <c r="AJ1018" s="709"/>
      <c r="AK1018" s="678"/>
      <c r="AL1018" s="678"/>
      <c r="AM1018" s="686"/>
      <c r="AN1018" s="697"/>
      <c r="AO1018" s="697"/>
      <c r="AP1018" s="691"/>
      <c r="AQ1018" s="681"/>
      <c r="AR1018" s="681"/>
      <c r="AS1018" s="681"/>
      <c r="AT1018" s="682"/>
    </row>
    <row r="1019">
      <c r="A1019" s="710"/>
      <c r="B1019" s="711">
        <v>3.8098488E7</v>
      </c>
      <c r="C1019" s="685"/>
      <c r="D1019" s="690" t="s">
        <v>6606</v>
      </c>
      <c r="E1019" s="700" t="s">
        <v>6607</v>
      </c>
      <c r="F1019" s="688">
        <v>35172.0</v>
      </c>
      <c r="G1019" s="689" t="s">
        <v>391</v>
      </c>
      <c r="H1019" s="690" t="s">
        <v>6608</v>
      </c>
      <c r="I1019" s="690">
        <v>3.388433899E9</v>
      </c>
      <c r="J1019" s="691"/>
      <c r="K1019" s="690" t="s">
        <v>6609</v>
      </c>
      <c r="L1019" s="686"/>
      <c r="N1019" s="686"/>
      <c r="P1019" s="686"/>
      <c r="Q1019" s="690"/>
      <c r="R1019" s="686"/>
      <c r="S1019" s="686"/>
      <c r="T1019" s="686"/>
      <c r="U1019" s="686"/>
      <c r="V1019" s="686"/>
      <c r="W1019" s="686"/>
      <c r="X1019" s="691"/>
      <c r="Y1019" s="691"/>
      <c r="Z1019" s="694">
        <f t="shared" ref="Z1019:Z1028" si="137">DATEDIF(F1019,TODAY(),"Y")</f>
        <v>27</v>
      </c>
      <c r="AA1019" s="686"/>
      <c r="AB1019" s="686"/>
      <c r="AC1019" s="686"/>
      <c r="AD1019" s="686"/>
      <c r="AE1019" s="713"/>
      <c r="AF1019" s="691"/>
      <c r="AG1019" s="691"/>
      <c r="AH1019" s="709"/>
      <c r="AI1019" s="709"/>
      <c r="AJ1019" s="709"/>
      <c r="AK1019" s="678"/>
      <c r="AL1019" s="678"/>
      <c r="AM1019" s="686"/>
      <c r="AN1019" s="697"/>
      <c r="AO1019" s="697"/>
      <c r="AP1019" s="691"/>
      <c r="AQ1019" s="681"/>
      <c r="AR1019" s="681"/>
      <c r="AS1019" s="681"/>
      <c r="AT1019" s="682"/>
    </row>
    <row r="1020">
      <c r="A1020" s="666"/>
      <c r="B1020" s="699">
        <v>4.2214381E7</v>
      </c>
      <c r="C1020" s="685"/>
      <c r="D1020" s="686" t="s">
        <v>6611</v>
      </c>
      <c r="E1020" s="700" t="s">
        <v>6612</v>
      </c>
      <c r="F1020" s="688">
        <v>36413.0</v>
      </c>
      <c r="G1020" s="691" t="s">
        <v>391</v>
      </c>
      <c r="H1020" s="686" t="s">
        <v>6613</v>
      </c>
      <c r="I1020" s="686">
        <v>1.159966079E9</v>
      </c>
      <c r="J1020" s="691"/>
      <c r="K1020" s="686" t="s">
        <v>5819</v>
      </c>
      <c r="L1020" s="686"/>
      <c r="N1020" s="686"/>
      <c r="P1020" s="686"/>
      <c r="Q1020" s="686"/>
      <c r="R1020" s="686"/>
      <c r="S1020" s="686"/>
      <c r="T1020" s="686"/>
      <c r="U1020" s="686"/>
      <c r="V1020" s="686"/>
      <c r="W1020" s="686"/>
      <c r="X1020" s="691"/>
      <c r="Y1020" s="691"/>
      <c r="Z1020" s="703">
        <f t="shared" si="137"/>
        <v>24</v>
      </c>
      <c r="AA1020" s="686"/>
      <c r="AB1020" s="686"/>
      <c r="AC1020" s="686"/>
      <c r="AD1020" s="686"/>
      <c r="AE1020" s="713"/>
      <c r="AF1020" s="691"/>
      <c r="AG1020" s="691"/>
      <c r="AH1020" s="709"/>
      <c r="AI1020" s="709"/>
      <c r="AJ1020" s="709"/>
      <c r="AK1020" s="678"/>
      <c r="AL1020" s="678"/>
      <c r="AM1020" s="686"/>
      <c r="AN1020" s="697"/>
      <c r="AO1020" s="697"/>
      <c r="AP1020" s="691"/>
      <c r="AQ1020" s="681"/>
      <c r="AR1020" s="681"/>
      <c r="AS1020" s="681"/>
      <c r="AT1020" s="682"/>
    </row>
    <row r="1021">
      <c r="A1021" s="666"/>
      <c r="B1021" s="699">
        <v>4.1509606E7</v>
      </c>
      <c r="C1021" s="685"/>
      <c r="D1021" s="686" t="s">
        <v>6614</v>
      </c>
      <c r="E1021" s="700" t="s">
        <v>6615</v>
      </c>
      <c r="F1021" s="688">
        <v>36163.0</v>
      </c>
      <c r="G1021" s="691"/>
      <c r="H1021" s="686" t="s">
        <v>6616</v>
      </c>
      <c r="I1021" s="686">
        <v>1.539148441E9</v>
      </c>
      <c r="J1021" s="691"/>
      <c r="K1021" s="686" t="s">
        <v>2092</v>
      </c>
      <c r="L1021" s="686"/>
      <c r="N1021" s="686"/>
      <c r="P1021" s="686"/>
      <c r="Q1021" s="686"/>
      <c r="R1021" s="686"/>
      <c r="S1021" s="686"/>
      <c r="T1021" s="686"/>
      <c r="U1021" s="686"/>
      <c r="V1021" s="686"/>
      <c r="W1021" s="686"/>
      <c r="X1021" s="691"/>
      <c r="Y1021" s="691"/>
      <c r="Z1021" s="703">
        <f t="shared" si="137"/>
        <v>24</v>
      </c>
      <c r="AA1021" s="686"/>
      <c r="AB1021" s="686"/>
      <c r="AC1021" s="686"/>
      <c r="AD1021" s="686"/>
      <c r="AE1021" s="713"/>
      <c r="AF1021" s="691"/>
      <c r="AG1021" s="691"/>
      <c r="AH1021" s="709"/>
      <c r="AI1021" s="709"/>
      <c r="AJ1021" s="709"/>
      <c r="AK1021" s="678"/>
      <c r="AL1021" s="678"/>
      <c r="AM1021" s="686"/>
      <c r="AN1021" s="697"/>
      <c r="AO1021" s="697"/>
      <c r="AP1021" s="691"/>
      <c r="AQ1021" s="681"/>
      <c r="AR1021" s="681"/>
      <c r="AS1021" s="681"/>
      <c r="AT1021" s="682"/>
    </row>
    <row r="1022">
      <c r="A1022" s="666"/>
      <c r="B1022" s="699">
        <v>3.672065E7</v>
      </c>
      <c r="C1022" s="668"/>
      <c r="D1022" s="686" t="s">
        <v>6617</v>
      </c>
      <c r="E1022" s="687" t="s">
        <v>6618</v>
      </c>
      <c r="F1022" s="688">
        <v>33581.0</v>
      </c>
      <c r="G1022" s="691" t="s">
        <v>391</v>
      </c>
      <c r="H1022" s="686"/>
      <c r="I1022" s="686">
        <v>1.160413001E9</v>
      </c>
      <c r="J1022" s="691"/>
      <c r="K1022" s="686" t="s">
        <v>6025</v>
      </c>
      <c r="L1022" s="686"/>
      <c r="N1022" s="686"/>
      <c r="P1022" s="686"/>
      <c r="Q1022" s="686"/>
      <c r="R1022" s="686"/>
      <c r="S1022" s="686"/>
      <c r="T1022" s="686"/>
      <c r="U1022" s="686"/>
      <c r="V1022" s="686"/>
      <c r="W1022" s="686"/>
      <c r="X1022" s="691"/>
      <c r="Y1022" s="691"/>
      <c r="Z1022" s="740">
        <f t="shared" si="137"/>
        <v>31</v>
      </c>
      <c r="AA1022" s="686"/>
      <c r="AB1022" s="686"/>
      <c r="AC1022" s="686"/>
      <c r="AD1022" s="686"/>
      <c r="AE1022" s="713"/>
      <c r="AF1022" s="691"/>
      <c r="AG1022" s="691"/>
      <c r="AH1022" s="709"/>
      <c r="AI1022" s="709"/>
      <c r="AJ1022" s="709"/>
      <c r="AK1022" s="678"/>
      <c r="AL1022" s="678"/>
      <c r="AM1022" s="686"/>
      <c r="AN1022" s="697"/>
      <c r="AO1022" s="697"/>
      <c r="AP1022" s="691"/>
      <c r="AQ1022" s="681"/>
      <c r="AR1022" s="681"/>
      <c r="AS1022" s="681"/>
      <c r="AT1022" s="682"/>
    </row>
    <row r="1023">
      <c r="A1023" s="710"/>
      <c r="B1023" s="711">
        <v>4.0132443E7</v>
      </c>
      <c r="C1023" s="685"/>
      <c r="D1023" s="686" t="s">
        <v>6619</v>
      </c>
      <c r="E1023" s="700" t="s">
        <v>6620</v>
      </c>
      <c r="F1023" s="688">
        <v>35462.0</v>
      </c>
      <c r="G1023" s="691" t="s">
        <v>391</v>
      </c>
      <c r="H1023" s="686" t="s">
        <v>6621</v>
      </c>
      <c r="I1023" s="686">
        <v>3.437400634E9</v>
      </c>
      <c r="J1023" s="691"/>
      <c r="K1023" s="686" t="s">
        <v>6622</v>
      </c>
      <c r="L1023" s="686"/>
      <c r="N1023" s="686"/>
      <c r="P1023" s="686"/>
      <c r="Q1023" s="686"/>
      <c r="R1023" s="686"/>
      <c r="S1023" s="686"/>
      <c r="T1023" s="686"/>
      <c r="U1023" s="686"/>
      <c r="V1023" s="686"/>
      <c r="W1023" s="686"/>
      <c r="X1023" s="691"/>
      <c r="Y1023" s="691"/>
      <c r="Z1023" s="703">
        <f t="shared" si="137"/>
        <v>26</v>
      </c>
      <c r="AA1023" s="686"/>
      <c r="AB1023" s="686"/>
      <c r="AC1023" s="686"/>
      <c r="AD1023" s="686"/>
      <c r="AE1023" s="713"/>
      <c r="AF1023" s="691"/>
      <c r="AG1023" s="691"/>
      <c r="AH1023" s="709"/>
      <c r="AI1023" s="709"/>
      <c r="AJ1023" s="709"/>
      <c r="AK1023" s="678"/>
      <c r="AL1023" s="678"/>
      <c r="AM1023" s="686"/>
      <c r="AN1023" s="697"/>
      <c r="AO1023" s="697"/>
      <c r="AP1023" s="691"/>
      <c r="AQ1023" s="681"/>
      <c r="AR1023" s="681"/>
      <c r="AS1023" s="681"/>
      <c r="AT1023" s="682"/>
    </row>
    <row r="1024">
      <c r="A1024" s="727"/>
      <c r="B1024" s="728">
        <v>3.4405934E7</v>
      </c>
      <c r="C1024" s="668"/>
      <c r="D1024" s="690" t="s">
        <v>6623</v>
      </c>
      <c r="E1024" s="731" t="s">
        <v>6624</v>
      </c>
      <c r="F1024" s="756">
        <v>36157.0</v>
      </c>
      <c r="G1024" s="729"/>
      <c r="H1024" s="730" t="s">
        <v>6625</v>
      </c>
      <c r="I1024" s="730">
        <v>1.568045783E9</v>
      </c>
      <c r="J1024" s="691"/>
      <c r="K1024" s="730"/>
      <c r="L1024" s="686"/>
      <c r="N1024" s="686"/>
      <c r="P1024" s="686"/>
      <c r="Q1024" s="730"/>
      <c r="R1024" s="686"/>
      <c r="S1024" s="686"/>
      <c r="T1024" s="686"/>
      <c r="U1024" s="686"/>
      <c r="V1024" s="686"/>
      <c r="W1024" s="686"/>
      <c r="X1024" s="691"/>
      <c r="Y1024" s="691"/>
      <c r="Z1024" s="703">
        <f t="shared" si="137"/>
        <v>24</v>
      </c>
      <c r="AA1024" s="686"/>
      <c r="AB1024" s="686"/>
      <c r="AC1024" s="686"/>
      <c r="AD1024" s="686"/>
      <c r="AE1024" s="713"/>
      <c r="AF1024" s="691"/>
      <c r="AG1024" s="691"/>
      <c r="AH1024" s="709"/>
      <c r="AI1024" s="709"/>
      <c r="AJ1024" s="709"/>
      <c r="AK1024" s="678"/>
      <c r="AL1024" s="678"/>
      <c r="AM1024" s="686"/>
      <c r="AN1024" s="697"/>
      <c r="AO1024" s="697"/>
      <c r="AP1024" s="691"/>
      <c r="AQ1024" s="681"/>
      <c r="AR1024" s="681"/>
      <c r="AS1024" s="681"/>
      <c r="AT1024" s="682"/>
    </row>
    <row r="1025">
      <c r="A1025" s="683"/>
      <c r="B1025" s="684">
        <v>4.1638733E7</v>
      </c>
      <c r="C1025" s="685"/>
      <c r="D1025" s="690" t="s">
        <v>6626</v>
      </c>
      <c r="E1025" s="720" t="s">
        <v>6627</v>
      </c>
      <c r="F1025" s="721">
        <v>36124.0</v>
      </c>
      <c r="G1025" s="691" t="s">
        <v>391</v>
      </c>
      <c r="H1025" s="690" t="s">
        <v>6628</v>
      </c>
      <c r="I1025" s="690">
        <v>1.162399247E9</v>
      </c>
      <c r="J1025" s="691"/>
      <c r="K1025" s="690" t="s">
        <v>6629</v>
      </c>
      <c r="L1025" s="686"/>
      <c r="N1025" s="686"/>
      <c r="P1025" s="686"/>
      <c r="Q1025" s="690"/>
      <c r="R1025" s="686"/>
      <c r="S1025" s="686"/>
      <c r="T1025" s="686"/>
      <c r="U1025" s="686"/>
      <c r="V1025" s="686"/>
      <c r="W1025" s="686"/>
      <c r="X1025" s="691"/>
      <c r="Y1025" s="691"/>
      <c r="Z1025" s="694">
        <f t="shared" si="137"/>
        <v>24</v>
      </c>
      <c r="AA1025" s="686"/>
      <c r="AB1025" s="686"/>
      <c r="AC1025" s="686"/>
      <c r="AD1025" s="686"/>
      <c r="AE1025" s="713"/>
      <c r="AF1025" s="691"/>
      <c r="AG1025" s="691"/>
      <c r="AH1025" s="709"/>
      <c r="AI1025" s="709"/>
      <c r="AJ1025" s="709"/>
      <c r="AK1025" s="678"/>
      <c r="AL1025" s="678"/>
      <c r="AM1025" s="686"/>
      <c r="AN1025" s="697"/>
      <c r="AO1025" s="697"/>
      <c r="AP1025" s="691"/>
      <c r="AQ1025" s="681"/>
      <c r="AR1025" s="681"/>
      <c r="AS1025" s="681"/>
      <c r="AT1025" s="682"/>
    </row>
    <row r="1026">
      <c r="A1026" s="683"/>
      <c r="B1026" s="684">
        <v>4.0829479E7</v>
      </c>
      <c r="C1026" s="685"/>
      <c r="D1026" s="690" t="s">
        <v>6630</v>
      </c>
      <c r="E1026" s="700" t="s">
        <v>6631</v>
      </c>
      <c r="F1026" s="721">
        <v>35791.0</v>
      </c>
      <c r="G1026" s="689" t="s">
        <v>391</v>
      </c>
      <c r="H1026" s="690" t="s">
        <v>6632</v>
      </c>
      <c r="I1026" s="690">
        <v>1.525328871E9</v>
      </c>
      <c r="J1026" s="691"/>
      <c r="K1026" s="690" t="s">
        <v>6633</v>
      </c>
      <c r="L1026" s="686"/>
      <c r="N1026" s="686"/>
      <c r="P1026" s="686"/>
      <c r="Q1026" s="690"/>
      <c r="R1026" s="686"/>
      <c r="S1026" s="686"/>
      <c r="T1026" s="686"/>
      <c r="U1026" s="686"/>
      <c r="V1026" s="686"/>
      <c r="W1026" s="686"/>
      <c r="X1026" s="691"/>
      <c r="Y1026" s="691"/>
      <c r="Z1026" s="694">
        <f t="shared" si="137"/>
        <v>25</v>
      </c>
      <c r="AA1026" s="686"/>
      <c r="AB1026" s="686"/>
      <c r="AC1026" s="686"/>
      <c r="AD1026" s="686"/>
      <c r="AE1026" s="713"/>
      <c r="AF1026" s="691"/>
      <c r="AG1026" s="691"/>
      <c r="AH1026" s="709"/>
      <c r="AI1026" s="709"/>
      <c r="AJ1026" s="709"/>
      <c r="AK1026" s="678"/>
      <c r="AL1026" s="678"/>
      <c r="AM1026" s="686"/>
      <c r="AN1026" s="697"/>
      <c r="AO1026" s="697"/>
      <c r="AP1026" s="691"/>
      <c r="AQ1026" s="681"/>
      <c r="AR1026" s="681"/>
      <c r="AS1026" s="681"/>
      <c r="AT1026" s="682"/>
    </row>
    <row r="1027">
      <c r="A1027" s="666"/>
      <c r="B1027" s="699">
        <v>3.861285E7</v>
      </c>
      <c r="C1027" s="685"/>
      <c r="D1027" s="686" t="s">
        <v>6634</v>
      </c>
      <c r="E1027" s="700" t="s">
        <v>6635</v>
      </c>
      <c r="F1027" s="688">
        <v>34809.0</v>
      </c>
      <c r="G1027" s="691" t="s">
        <v>391</v>
      </c>
      <c r="H1027" s="686" t="s">
        <v>6636</v>
      </c>
      <c r="I1027" s="686">
        <v>1.157274699E9</v>
      </c>
      <c r="J1027" s="691"/>
      <c r="K1027" s="686" t="s">
        <v>6637</v>
      </c>
      <c r="L1027" s="686"/>
      <c r="N1027" s="686"/>
      <c r="P1027" s="686"/>
      <c r="Q1027" s="686"/>
      <c r="R1027" s="686"/>
      <c r="S1027" s="686"/>
      <c r="T1027" s="686"/>
      <c r="U1027" s="686"/>
      <c r="V1027" s="686"/>
      <c r="W1027" s="686"/>
      <c r="X1027" s="691"/>
      <c r="Y1027" s="691"/>
      <c r="Z1027" s="703">
        <f t="shared" si="137"/>
        <v>28</v>
      </c>
      <c r="AA1027" s="686"/>
      <c r="AB1027" s="686"/>
      <c r="AC1027" s="686"/>
      <c r="AD1027" s="686"/>
      <c r="AE1027" s="713"/>
      <c r="AF1027" s="691"/>
      <c r="AG1027" s="691"/>
      <c r="AH1027" s="709"/>
      <c r="AI1027" s="709"/>
      <c r="AJ1027" s="709"/>
      <c r="AK1027" s="678"/>
      <c r="AL1027" s="678"/>
      <c r="AM1027" s="686"/>
      <c r="AN1027" s="697"/>
      <c r="AO1027" s="697"/>
      <c r="AP1027" s="691"/>
      <c r="AQ1027" s="681"/>
      <c r="AR1027" s="681"/>
      <c r="AS1027" s="681"/>
      <c r="AT1027" s="682"/>
    </row>
    <row r="1028">
      <c r="A1028" s="666"/>
      <c r="B1028" s="699">
        <v>4.0159018E7</v>
      </c>
      <c r="C1028" s="685"/>
      <c r="D1028" s="686" t="s">
        <v>6638</v>
      </c>
      <c r="E1028" s="700" t="s">
        <v>6639</v>
      </c>
      <c r="F1028" s="688">
        <v>35432.0</v>
      </c>
      <c r="G1028" s="691" t="s">
        <v>391</v>
      </c>
      <c r="H1028" s="686" t="s">
        <v>6179</v>
      </c>
      <c r="I1028" s="686" t="s">
        <v>6640</v>
      </c>
      <c r="J1028" s="691"/>
      <c r="K1028" s="686"/>
      <c r="L1028" s="686"/>
      <c r="N1028" s="686"/>
      <c r="P1028" s="686"/>
      <c r="Q1028" s="686"/>
      <c r="R1028" s="686"/>
      <c r="S1028" s="686"/>
      <c r="T1028" s="686"/>
      <c r="U1028" s="686"/>
      <c r="V1028" s="686"/>
      <c r="W1028" s="686"/>
      <c r="X1028" s="691"/>
      <c r="Y1028" s="691"/>
      <c r="Z1028" s="717">
        <f t="shared" si="137"/>
        <v>26</v>
      </c>
      <c r="AA1028" s="686"/>
      <c r="AB1028" s="686"/>
      <c r="AC1028" s="686"/>
      <c r="AD1028" s="686"/>
      <c r="AE1028" s="713"/>
      <c r="AF1028" s="691"/>
      <c r="AG1028" s="691"/>
      <c r="AH1028" s="709"/>
      <c r="AI1028" s="709"/>
      <c r="AJ1028" s="709"/>
      <c r="AK1028" s="678"/>
      <c r="AL1028" s="678"/>
      <c r="AM1028" s="692"/>
      <c r="AN1028" s="697"/>
      <c r="AO1028" s="697"/>
      <c r="AP1028" s="693"/>
      <c r="AQ1028" s="681"/>
      <c r="AR1028" s="681"/>
      <c r="AS1028" s="681"/>
      <c r="AT1028" s="682"/>
    </row>
    <row r="1029">
      <c r="A1029" s="683"/>
      <c r="B1029" s="684">
        <v>4.2646501E7</v>
      </c>
      <c r="C1029" s="685"/>
      <c r="D1029" s="690" t="s">
        <v>6641</v>
      </c>
      <c r="E1029" s="687" t="s">
        <v>6642</v>
      </c>
      <c r="F1029" s="688">
        <v>36637.0</v>
      </c>
      <c r="G1029" s="766" t="s">
        <v>391</v>
      </c>
      <c r="H1029" s="690" t="s">
        <v>6643</v>
      </c>
      <c r="I1029" s="690">
        <v>1.131883099E9</v>
      </c>
      <c r="J1029" s="691"/>
      <c r="K1029" s="690" t="s">
        <v>6644</v>
      </c>
      <c r="L1029" s="686"/>
      <c r="N1029" s="686"/>
      <c r="P1029" s="716"/>
      <c r="Q1029" s="690"/>
      <c r="R1029" s="686"/>
      <c r="S1029" s="686"/>
      <c r="T1029" s="686"/>
      <c r="U1029" s="686"/>
      <c r="V1029" s="686"/>
      <c r="W1029" s="686"/>
      <c r="X1029" s="691"/>
      <c r="Y1029" s="691"/>
      <c r="Z1029" s="708">
        <v>19.0</v>
      </c>
      <c r="AA1029" s="686"/>
      <c r="AB1029" s="686"/>
      <c r="AC1029" s="686"/>
      <c r="AD1029" s="686"/>
      <c r="AE1029" s="713"/>
      <c r="AF1029" s="691"/>
      <c r="AG1029" s="691"/>
      <c r="AH1029" s="709"/>
      <c r="AI1029" s="709"/>
      <c r="AJ1029" s="709"/>
      <c r="AK1029" s="678"/>
      <c r="AL1029" s="678"/>
      <c r="AM1029" s="686"/>
      <c r="AN1029" s="697"/>
      <c r="AO1029" s="701"/>
      <c r="AP1029" s="691" t="s">
        <v>6953</v>
      </c>
      <c r="AQ1029" s="681"/>
      <c r="AR1029" s="681"/>
      <c r="AS1029" s="681"/>
      <c r="AT1029" s="682"/>
    </row>
    <row r="1030">
      <c r="A1030" s="710"/>
      <c r="B1030" s="711">
        <v>9.5728553E7</v>
      </c>
      <c r="C1030" s="668"/>
      <c r="D1030" s="686" t="s">
        <v>6645</v>
      </c>
      <c r="E1030" s="731" t="s">
        <v>6646</v>
      </c>
      <c r="F1030" s="688">
        <v>35928.0</v>
      </c>
      <c r="G1030" s="719" t="s">
        <v>6214</v>
      </c>
      <c r="H1030" s="715" t="s">
        <v>6647</v>
      </c>
      <c r="I1030" s="686">
        <v>1.155164757E9</v>
      </c>
      <c r="J1030" s="691"/>
      <c r="K1030" s="686" t="s">
        <v>6648</v>
      </c>
      <c r="L1030" s="686"/>
      <c r="N1030" s="686"/>
      <c r="P1030" s="686"/>
      <c r="Q1030" s="715"/>
      <c r="R1030" s="686"/>
      <c r="S1030" s="686"/>
      <c r="T1030" s="686"/>
      <c r="U1030" s="686"/>
      <c r="V1030" s="686"/>
      <c r="W1030" s="686"/>
      <c r="X1030" s="691"/>
      <c r="Y1030" s="691"/>
      <c r="Z1030" s="703">
        <f t="shared" ref="Z1030:Z1032" si="138">DATEDIF(F1030,TODAY(),"Y")</f>
        <v>25</v>
      </c>
      <c r="AA1030" s="686"/>
      <c r="AB1030" s="686"/>
      <c r="AC1030" s="686"/>
      <c r="AD1030" s="686"/>
      <c r="AE1030" s="713"/>
      <c r="AF1030" s="691"/>
      <c r="AG1030" s="691"/>
      <c r="AH1030" s="709"/>
      <c r="AI1030" s="709"/>
      <c r="AJ1030" s="709"/>
      <c r="AK1030" s="678"/>
      <c r="AL1030" s="678"/>
      <c r="AM1030" s="686"/>
      <c r="AN1030" s="697"/>
      <c r="AO1030" s="697"/>
      <c r="AP1030" s="691"/>
      <c r="AQ1030" s="681"/>
      <c r="AR1030" s="681"/>
      <c r="AS1030" s="681"/>
      <c r="AT1030" s="682"/>
    </row>
    <row r="1031">
      <c r="A1031" s="683"/>
      <c r="B1031" s="684">
        <v>9.5924926E7</v>
      </c>
      <c r="C1031" s="685"/>
      <c r="D1031" s="690" t="s">
        <v>6649</v>
      </c>
      <c r="E1031" s="720" t="s">
        <v>6650</v>
      </c>
      <c r="F1031" s="721">
        <v>36511.0</v>
      </c>
      <c r="G1031" s="689" t="s">
        <v>3791</v>
      </c>
      <c r="H1031" s="690" t="s">
        <v>6651</v>
      </c>
      <c r="I1031" s="690" t="s">
        <v>6652</v>
      </c>
      <c r="J1031" s="691"/>
      <c r="K1031" s="690" t="s">
        <v>2272</v>
      </c>
      <c r="L1031" s="686"/>
      <c r="N1031" s="686"/>
      <c r="P1031" s="686"/>
      <c r="Q1031" s="690"/>
      <c r="R1031" s="686"/>
      <c r="S1031" s="686"/>
      <c r="T1031" s="686"/>
      <c r="U1031" s="686"/>
      <c r="V1031" s="686"/>
      <c r="W1031" s="686"/>
      <c r="X1031" s="691"/>
      <c r="Y1031" s="691"/>
      <c r="Z1031" s="694">
        <f t="shared" si="138"/>
        <v>23</v>
      </c>
      <c r="AA1031" s="686"/>
      <c r="AB1031" s="686"/>
      <c r="AC1031" s="686"/>
      <c r="AD1031" s="686"/>
      <c r="AE1031" s="713"/>
      <c r="AF1031" s="691"/>
      <c r="AG1031" s="691"/>
      <c r="AH1031" s="709"/>
      <c r="AI1031" s="709"/>
      <c r="AJ1031" s="709"/>
      <c r="AK1031" s="678"/>
      <c r="AL1031" s="678"/>
      <c r="AM1031" s="686"/>
      <c r="AN1031" s="697"/>
      <c r="AO1031" s="697"/>
      <c r="AP1031" s="691"/>
      <c r="AQ1031" s="681"/>
      <c r="AR1031" s="681"/>
      <c r="AS1031" s="681"/>
      <c r="AT1031" s="682"/>
    </row>
    <row r="1032">
      <c r="A1032" s="683"/>
      <c r="B1032" s="684">
        <v>4.1566196E7</v>
      </c>
      <c r="C1032" s="668"/>
      <c r="D1032" s="690" t="s">
        <v>6653</v>
      </c>
      <c r="E1032" s="687" t="s">
        <v>6654</v>
      </c>
      <c r="F1032" s="721">
        <v>36155.0</v>
      </c>
      <c r="G1032" s="691" t="s">
        <v>391</v>
      </c>
      <c r="H1032" s="690" t="s">
        <v>6655</v>
      </c>
      <c r="I1032" s="690">
        <v>2.326409985E9</v>
      </c>
      <c r="J1032" s="691"/>
      <c r="K1032" s="690" t="s">
        <v>2272</v>
      </c>
      <c r="L1032" s="686"/>
      <c r="N1032" s="686"/>
      <c r="P1032" s="686"/>
      <c r="Q1032" s="690"/>
      <c r="R1032" s="686"/>
      <c r="S1032" s="686"/>
      <c r="T1032" s="686"/>
      <c r="U1032" s="686"/>
      <c r="V1032" s="686"/>
      <c r="W1032" s="686"/>
      <c r="X1032" s="691"/>
      <c r="Y1032" s="691"/>
      <c r="Z1032" s="694">
        <f t="shared" si="138"/>
        <v>24</v>
      </c>
      <c r="AA1032" s="686"/>
      <c r="AB1032" s="686"/>
      <c r="AC1032" s="686"/>
      <c r="AD1032" s="686"/>
      <c r="AE1032" s="713"/>
      <c r="AF1032" s="691"/>
      <c r="AG1032" s="691"/>
      <c r="AH1032" s="709"/>
      <c r="AI1032" s="709"/>
      <c r="AJ1032" s="709"/>
      <c r="AK1032" s="678"/>
      <c r="AL1032" s="678"/>
      <c r="AM1032" s="686"/>
      <c r="AN1032" s="697"/>
      <c r="AO1032" s="697"/>
      <c r="AP1032" s="691"/>
      <c r="AQ1032" s="681"/>
      <c r="AR1032" s="681"/>
      <c r="AS1032" s="681"/>
      <c r="AT1032" s="682"/>
    </row>
    <row r="1033">
      <c r="A1033" s="666"/>
      <c r="B1033" s="699">
        <v>3.9029145E7</v>
      </c>
      <c r="C1033" s="668"/>
      <c r="D1033" s="686" t="s">
        <v>6657</v>
      </c>
      <c r="E1033" s="687" t="s">
        <v>6658</v>
      </c>
      <c r="F1033" s="726">
        <v>35116.0</v>
      </c>
      <c r="G1033" s="691" t="s">
        <v>391</v>
      </c>
      <c r="H1033" s="686" t="s">
        <v>6659</v>
      </c>
      <c r="I1033" s="686" t="s">
        <v>6660</v>
      </c>
      <c r="J1033" s="691"/>
      <c r="K1033" s="686" t="s">
        <v>6661</v>
      </c>
      <c r="L1033" s="686"/>
      <c r="N1033" s="686"/>
      <c r="P1033" s="686"/>
      <c r="Q1033" s="690"/>
      <c r="R1033" s="686"/>
      <c r="S1033" s="700"/>
      <c r="T1033" s="707"/>
      <c r="U1033" s="707"/>
      <c r="V1033" s="707"/>
      <c r="W1033" s="707"/>
      <c r="X1033" s="744"/>
      <c r="Y1033" s="744"/>
      <c r="Z1033" s="703">
        <v>21.0</v>
      </c>
      <c r="AA1033" s="707"/>
      <c r="AB1033" s="707"/>
      <c r="AC1033" s="707"/>
      <c r="AD1033" s="707"/>
      <c r="AE1033" s="761"/>
      <c r="AF1033" s="744"/>
      <c r="AG1033" s="744"/>
      <c r="AH1033" s="744"/>
      <c r="AI1033" s="744"/>
      <c r="AJ1033" s="744"/>
      <c r="AK1033" s="678"/>
      <c r="AL1033" s="678"/>
      <c r="AM1033" s="707"/>
      <c r="AN1033" s="701"/>
      <c r="AO1033" s="697"/>
      <c r="AP1033" s="767"/>
      <c r="AQ1033" s="681"/>
      <c r="AR1033" s="681"/>
      <c r="AS1033" s="681"/>
      <c r="AT1033" s="682"/>
    </row>
    <row r="1034">
      <c r="A1034" s="666"/>
      <c r="B1034" s="699" t="s">
        <v>619</v>
      </c>
      <c r="C1034" s="668"/>
      <c r="D1034" s="686" t="s">
        <v>6662</v>
      </c>
      <c r="E1034" s="687" t="s">
        <v>6663</v>
      </c>
      <c r="F1034" s="688">
        <v>35791.0</v>
      </c>
      <c r="G1034" s="719" t="s">
        <v>6664</v>
      </c>
      <c r="H1034" s="686" t="s">
        <v>6665</v>
      </c>
      <c r="I1034" s="686">
        <v>3.4646835167E10</v>
      </c>
      <c r="J1034" s="691"/>
      <c r="K1034" s="686" t="s">
        <v>6666</v>
      </c>
      <c r="L1034" s="686"/>
      <c r="N1034" s="686"/>
      <c r="P1034" s="686"/>
      <c r="Q1034" s="686"/>
      <c r="R1034" s="686"/>
      <c r="S1034" s="700"/>
      <c r="T1034" s="707"/>
      <c r="U1034" s="707"/>
      <c r="V1034" s="707"/>
      <c r="W1034" s="707"/>
      <c r="X1034" s="744"/>
      <c r="Y1034" s="744"/>
      <c r="Z1034" s="703">
        <f t="shared" ref="Z1034:Z1040" si="139">DATEDIF(F1034,TODAY(),"Y")</f>
        <v>25</v>
      </c>
      <c r="AA1034" s="707"/>
      <c r="AB1034" s="707"/>
      <c r="AC1034" s="707"/>
      <c r="AD1034" s="707"/>
      <c r="AE1034" s="761"/>
      <c r="AF1034" s="744"/>
      <c r="AG1034" s="744"/>
      <c r="AH1034" s="744"/>
      <c r="AI1034" s="744"/>
      <c r="AJ1034" s="744"/>
      <c r="AK1034" s="678"/>
      <c r="AL1034" s="678"/>
      <c r="AM1034" s="707"/>
      <c r="AN1034" s="707"/>
      <c r="AO1034" s="697"/>
      <c r="AP1034" s="744"/>
      <c r="AQ1034" s="681"/>
      <c r="AR1034" s="681"/>
      <c r="AS1034" s="681"/>
      <c r="AT1034" s="682"/>
    </row>
    <row r="1035">
      <c r="A1035" s="666"/>
      <c r="B1035" s="699">
        <v>4.1308792E7</v>
      </c>
      <c r="C1035" s="668"/>
      <c r="D1035" s="686" t="s">
        <v>3302</v>
      </c>
      <c r="E1035" s="687" t="s">
        <v>6667</v>
      </c>
      <c r="F1035" s="726">
        <v>35979.0</v>
      </c>
      <c r="G1035" s="691"/>
      <c r="H1035" s="686" t="s">
        <v>6668</v>
      </c>
      <c r="I1035" s="686">
        <v>1.150421656E9</v>
      </c>
      <c r="J1035" s="691"/>
      <c r="K1035" s="686" t="s">
        <v>6025</v>
      </c>
      <c r="L1035" s="686"/>
      <c r="N1035" s="686"/>
      <c r="P1035" s="686"/>
      <c r="Q1035" s="686"/>
      <c r="R1035" s="686"/>
      <c r="S1035" s="768"/>
      <c r="T1035" s="707"/>
      <c r="U1035" s="701"/>
      <c r="V1035" s="701"/>
      <c r="W1035" s="701"/>
      <c r="X1035" s="702"/>
      <c r="Y1035" s="702"/>
      <c r="Z1035" s="703">
        <f t="shared" si="139"/>
        <v>25</v>
      </c>
      <c r="AA1035" s="701"/>
      <c r="AB1035" s="701"/>
      <c r="AC1035" s="701"/>
      <c r="AD1035" s="701"/>
      <c r="AE1035" s="705"/>
      <c r="AF1035" s="702"/>
      <c r="AG1035" s="702"/>
      <c r="AH1035" s="702"/>
      <c r="AI1035" s="702"/>
      <c r="AJ1035" s="702"/>
      <c r="AK1035" s="678"/>
      <c r="AL1035" s="678"/>
      <c r="AM1035" s="701"/>
      <c r="AN1035" s="701"/>
      <c r="AO1035" s="697"/>
      <c r="AP1035" s="744"/>
      <c r="AQ1035" s="681"/>
      <c r="AR1035" s="681"/>
      <c r="AS1035" s="681"/>
      <c r="AT1035" s="682"/>
    </row>
    <row r="1036">
      <c r="A1036" s="666"/>
      <c r="B1036" s="699">
        <v>3.2255954E7</v>
      </c>
      <c r="C1036" s="668"/>
      <c r="D1036" s="686" t="s">
        <v>6669</v>
      </c>
      <c r="E1036" s="687" t="s">
        <v>6670</v>
      </c>
      <c r="F1036" s="688">
        <v>31611.0</v>
      </c>
      <c r="G1036" s="691" t="s">
        <v>391</v>
      </c>
      <c r="H1036" s="686" t="s">
        <v>6671</v>
      </c>
      <c r="I1036" s="686">
        <v>1.556220045E9</v>
      </c>
      <c r="J1036" s="691"/>
      <c r="K1036" s="686" t="s">
        <v>6672</v>
      </c>
      <c r="L1036" s="686"/>
      <c r="N1036" s="686"/>
      <c r="P1036" s="686"/>
      <c r="Q1036" s="686"/>
      <c r="R1036" s="686"/>
      <c r="S1036" s="700"/>
      <c r="T1036" s="769"/>
      <c r="U1036" s="701"/>
      <c r="V1036" s="701"/>
      <c r="W1036" s="701"/>
      <c r="X1036" s="702"/>
      <c r="Y1036" s="702"/>
      <c r="Z1036" s="703">
        <f t="shared" si="139"/>
        <v>37</v>
      </c>
      <c r="AA1036" s="701"/>
      <c r="AB1036" s="701"/>
      <c r="AC1036" s="701"/>
      <c r="AD1036" s="701"/>
      <c r="AE1036" s="705"/>
      <c r="AF1036" s="702"/>
      <c r="AG1036" s="702"/>
      <c r="AH1036" s="702"/>
      <c r="AI1036" s="702"/>
      <c r="AJ1036" s="702"/>
      <c r="AK1036" s="678"/>
      <c r="AL1036" s="678"/>
      <c r="AM1036" s="701"/>
      <c r="AN1036" s="701"/>
      <c r="AO1036" s="697"/>
      <c r="AP1036" s="770"/>
      <c r="AQ1036" s="681"/>
      <c r="AR1036" s="681"/>
      <c r="AS1036" s="681"/>
      <c r="AT1036" s="682"/>
    </row>
    <row r="1037">
      <c r="A1037" s="666"/>
      <c r="B1037" s="699">
        <v>3.6814901E7</v>
      </c>
      <c r="C1037" s="668"/>
      <c r="D1037" s="686" t="s">
        <v>6673</v>
      </c>
      <c r="E1037" s="687" t="s">
        <v>6674</v>
      </c>
      <c r="F1037" s="726">
        <v>33772.0</v>
      </c>
      <c r="G1037" s="691"/>
      <c r="H1037" s="686" t="s">
        <v>6675</v>
      </c>
      <c r="I1037" s="686">
        <v>2.615163739E9</v>
      </c>
      <c r="J1037" s="691"/>
      <c r="K1037" s="686"/>
      <c r="L1037" s="686"/>
      <c r="N1037" s="686"/>
      <c r="P1037" s="686"/>
      <c r="Q1037" s="686"/>
      <c r="R1037" s="686"/>
      <c r="S1037" s="700"/>
      <c r="T1037" s="707"/>
      <c r="U1037" s="701"/>
      <c r="V1037" s="701"/>
      <c r="W1037" s="701"/>
      <c r="X1037" s="702"/>
      <c r="Y1037" s="702"/>
      <c r="Z1037" s="703">
        <f t="shared" si="139"/>
        <v>31</v>
      </c>
      <c r="AA1037" s="701"/>
      <c r="AB1037" s="701"/>
      <c r="AC1037" s="701"/>
      <c r="AD1037" s="701"/>
      <c r="AE1037" s="705"/>
      <c r="AF1037" s="702"/>
      <c r="AG1037" s="702"/>
      <c r="AH1037" s="702"/>
      <c r="AI1037" s="702"/>
      <c r="AJ1037" s="702"/>
      <c r="AK1037" s="678"/>
      <c r="AL1037" s="678"/>
      <c r="AM1037" s="701"/>
      <c r="AN1037" s="701"/>
      <c r="AO1037" s="697"/>
      <c r="AP1037" s="744"/>
      <c r="AQ1037" s="681"/>
      <c r="AR1037" s="681"/>
      <c r="AS1037" s="681"/>
      <c r="AT1037" s="682"/>
    </row>
    <row r="1038">
      <c r="A1038" s="666"/>
      <c r="B1038" s="699">
        <v>9.5114193E7</v>
      </c>
      <c r="C1038" s="668"/>
      <c r="D1038" s="686" t="s">
        <v>6676</v>
      </c>
      <c r="E1038" s="687" t="s">
        <v>6677</v>
      </c>
      <c r="F1038" s="726">
        <v>32965.0</v>
      </c>
      <c r="G1038" s="691"/>
      <c r="H1038" s="686" t="s">
        <v>6678</v>
      </c>
      <c r="I1038" s="686" t="s">
        <v>6679</v>
      </c>
      <c r="J1038" s="691"/>
      <c r="K1038" s="686" t="s">
        <v>6680</v>
      </c>
      <c r="L1038" s="686"/>
      <c r="N1038" s="686"/>
      <c r="P1038" s="686"/>
      <c r="Q1038" s="686"/>
      <c r="R1038" s="686"/>
      <c r="S1038" s="700"/>
      <c r="T1038" s="707"/>
      <c r="U1038" s="701"/>
      <c r="V1038" s="701"/>
      <c r="W1038" s="701"/>
      <c r="X1038" s="702"/>
      <c r="Y1038" s="702"/>
      <c r="Z1038" s="703">
        <f t="shared" si="139"/>
        <v>33</v>
      </c>
      <c r="AA1038" s="701"/>
      <c r="AB1038" s="701"/>
      <c r="AC1038" s="701"/>
      <c r="AD1038" s="701"/>
      <c r="AE1038" s="705"/>
      <c r="AF1038" s="702"/>
      <c r="AG1038" s="702"/>
      <c r="AH1038" s="702"/>
      <c r="AI1038" s="702"/>
      <c r="AJ1038" s="702"/>
      <c r="AK1038" s="678"/>
      <c r="AL1038" s="678"/>
      <c r="AM1038" s="701"/>
      <c r="AN1038" s="701"/>
      <c r="AO1038" s="697"/>
      <c r="AP1038" s="744"/>
      <c r="AQ1038" s="681"/>
      <c r="AR1038" s="681"/>
      <c r="AS1038" s="681"/>
      <c r="AT1038" s="682"/>
    </row>
    <row r="1039">
      <c r="A1039" s="666"/>
      <c r="B1039" s="699">
        <v>9.5151994E7</v>
      </c>
      <c r="C1039" s="668"/>
      <c r="D1039" s="686" t="s">
        <v>6681</v>
      </c>
      <c r="E1039" s="687" t="s">
        <v>6682</v>
      </c>
      <c r="F1039" s="688">
        <v>34723.0</v>
      </c>
      <c r="G1039" s="691" t="s">
        <v>5848</v>
      </c>
      <c r="H1039" s="686" t="s">
        <v>6683</v>
      </c>
      <c r="I1039" s="686">
        <v>1.166448179E9</v>
      </c>
      <c r="J1039" s="691"/>
      <c r="K1039" s="686" t="s">
        <v>6684</v>
      </c>
      <c r="L1039" s="686"/>
      <c r="N1039" s="686"/>
      <c r="P1039" s="686"/>
      <c r="Q1039" s="686"/>
      <c r="R1039" s="686"/>
      <c r="S1039" s="700"/>
      <c r="T1039" s="707"/>
      <c r="U1039" s="701"/>
      <c r="V1039" s="701"/>
      <c r="W1039" s="701"/>
      <c r="X1039" s="702"/>
      <c r="Y1039" s="702"/>
      <c r="Z1039" s="703">
        <f t="shared" si="139"/>
        <v>28</v>
      </c>
      <c r="AA1039" s="701"/>
      <c r="AB1039" s="701"/>
      <c r="AC1039" s="701"/>
      <c r="AD1039" s="701"/>
      <c r="AE1039" s="705"/>
      <c r="AF1039" s="702"/>
      <c r="AG1039" s="702"/>
      <c r="AH1039" s="702"/>
      <c r="AI1039" s="702"/>
      <c r="AJ1039" s="702"/>
      <c r="AK1039" s="678"/>
      <c r="AL1039" s="678"/>
      <c r="AM1039" s="701"/>
      <c r="AN1039" s="701"/>
      <c r="AO1039" s="697"/>
      <c r="AP1039" s="744"/>
      <c r="AQ1039" s="681"/>
      <c r="AR1039" s="681"/>
      <c r="AS1039" s="681"/>
      <c r="AT1039" s="682"/>
    </row>
    <row r="1040">
      <c r="A1040" s="666"/>
      <c r="B1040" s="699">
        <v>4.221354E7</v>
      </c>
      <c r="C1040" s="668"/>
      <c r="D1040" s="686" t="s">
        <v>6685</v>
      </c>
      <c r="E1040" s="687" t="s">
        <v>6686</v>
      </c>
      <c r="F1040" s="688">
        <v>36417.0</v>
      </c>
      <c r="G1040" s="691"/>
      <c r="H1040" s="686" t="s">
        <v>6687</v>
      </c>
      <c r="I1040" s="686">
        <v>1.560197808E9</v>
      </c>
      <c r="J1040" s="691"/>
      <c r="K1040" s="686" t="s">
        <v>6025</v>
      </c>
      <c r="L1040" s="686"/>
      <c r="N1040" s="686"/>
      <c r="P1040" s="686"/>
      <c r="Q1040" s="686"/>
      <c r="R1040" s="686"/>
      <c r="S1040" s="700"/>
      <c r="T1040" s="700"/>
      <c r="U1040" s="697"/>
      <c r="V1040" s="697"/>
      <c r="W1040" s="697"/>
      <c r="X1040" s="762"/>
      <c r="Y1040" s="762"/>
      <c r="Z1040" s="703">
        <f t="shared" si="139"/>
        <v>24</v>
      </c>
      <c r="AA1040" s="697"/>
      <c r="AB1040" s="697"/>
      <c r="AC1040" s="697"/>
      <c r="AD1040" s="697"/>
      <c r="AE1040" s="771"/>
      <c r="AF1040" s="762"/>
      <c r="AG1040" s="762"/>
      <c r="AH1040" s="702"/>
      <c r="AI1040" s="702"/>
      <c r="AJ1040" s="702"/>
      <c r="AK1040" s="678"/>
      <c r="AL1040" s="678"/>
      <c r="AM1040" s="697"/>
      <c r="AN1040" s="697"/>
      <c r="AO1040" s="701"/>
      <c r="AP1040" s="688"/>
      <c r="AQ1040" s="681"/>
      <c r="AR1040" s="681"/>
      <c r="AS1040" s="681"/>
      <c r="AT1040" s="682"/>
    </row>
    <row r="1041">
      <c r="A1041" s="772"/>
      <c r="B1041" s="773">
        <v>4.19391151E8</v>
      </c>
      <c r="C1041" s="745"/>
      <c r="D1041" s="774" t="s">
        <v>6688</v>
      </c>
      <c r="E1041" s="741" t="s">
        <v>6689</v>
      </c>
      <c r="F1041" s="688">
        <v>35937.0</v>
      </c>
      <c r="G1041" s="693" t="s">
        <v>391</v>
      </c>
      <c r="H1041" s="774" t="s">
        <v>6690</v>
      </c>
      <c r="I1041" s="690">
        <v>1.151052869E9</v>
      </c>
      <c r="J1041" s="693"/>
      <c r="K1041" s="690" t="s">
        <v>6691</v>
      </c>
      <c r="L1041" s="686"/>
      <c r="N1041" s="686"/>
      <c r="P1041" s="692"/>
      <c r="Q1041" s="690"/>
      <c r="R1041" s="686"/>
      <c r="S1041" s="686"/>
      <c r="T1041" s="700"/>
      <c r="U1041" s="700"/>
      <c r="V1041" s="700"/>
      <c r="W1041" s="700"/>
      <c r="X1041" s="688"/>
      <c r="Y1041" s="688"/>
      <c r="Z1041" s="775">
        <f>2020-1998</f>
        <v>22</v>
      </c>
      <c r="AA1041" s="700"/>
      <c r="AB1041" s="700"/>
      <c r="AC1041" s="700"/>
      <c r="AD1041" s="700"/>
      <c r="AE1041" s="743"/>
      <c r="AF1041" s="688"/>
      <c r="AG1041" s="688"/>
      <c r="AH1041" s="744"/>
      <c r="AI1041" s="744"/>
      <c r="AJ1041" s="744"/>
      <c r="AK1041" s="678"/>
      <c r="AL1041" s="678"/>
      <c r="AM1041" s="692"/>
      <c r="AN1041" s="697"/>
      <c r="AO1041" s="698"/>
      <c r="AP1041" s="755" t="s">
        <v>6952</v>
      </c>
      <c r="AQ1041" s="681"/>
      <c r="AR1041" s="681"/>
      <c r="AS1041" s="681"/>
      <c r="AT1041" s="682"/>
    </row>
    <row r="1042">
      <c r="A1042" s="748"/>
      <c r="B1042" s="749">
        <v>3.7007601E7</v>
      </c>
      <c r="C1042" s="745"/>
      <c r="D1042" s="692" t="s">
        <v>6692</v>
      </c>
      <c r="E1042" s="741" t="s">
        <v>6693</v>
      </c>
      <c r="F1042" s="746">
        <v>33782.0</v>
      </c>
      <c r="G1042" s="693" t="s">
        <v>391</v>
      </c>
      <c r="H1042" s="692" t="s">
        <v>6694</v>
      </c>
      <c r="I1042" s="690">
        <v>1.136682102E9</v>
      </c>
      <c r="J1042" s="693"/>
      <c r="K1042" s="686" t="s">
        <v>6695</v>
      </c>
      <c r="L1042" s="686"/>
      <c r="N1042" s="686"/>
      <c r="P1042" s="692"/>
      <c r="Q1042" s="686"/>
      <c r="R1042" s="686"/>
      <c r="S1042" s="686"/>
      <c r="T1042" s="700"/>
      <c r="U1042" s="700"/>
      <c r="V1042" s="700"/>
      <c r="W1042" s="700"/>
      <c r="X1042" s="688"/>
      <c r="Y1042" s="688"/>
      <c r="Z1042" s="742">
        <v>28.0</v>
      </c>
      <c r="AA1042" s="700"/>
      <c r="AB1042" s="700"/>
      <c r="AC1042" s="700"/>
      <c r="AD1042" s="700"/>
      <c r="AE1042" s="743"/>
      <c r="AF1042" s="688"/>
      <c r="AG1042" s="688"/>
      <c r="AH1042" s="744"/>
      <c r="AI1042" s="744"/>
      <c r="AJ1042" s="744"/>
      <c r="AK1042" s="678"/>
      <c r="AL1042" s="678"/>
      <c r="AM1042" s="692"/>
      <c r="AN1042" s="697"/>
      <c r="AO1042" s="698">
        <v>44145.0</v>
      </c>
      <c r="AP1042" s="755" t="s">
        <v>1640</v>
      </c>
      <c r="AQ1042" s="681"/>
      <c r="AR1042" s="681"/>
      <c r="AS1042" s="681"/>
      <c r="AT1042" s="682"/>
    </row>
    <row r="1043">
      <c r="A1043" s="748"/>
      <c r="B1043" s="749">
        <v>3.7948548E7</v>
      </c>
      <c r="C1043" s="745"/>
      <c r="D1043" s="692" t="s">
        <v>6696</v>
      </c>
      <c r="E1043" s="741" t="s">
        <v>6697</v>
      </c>
      <c r="F1043" s="746">
        <v>34237.0</v>
      </c>
      <c r="G1043" s="693" t="s">
        <v>2021</v>
      </c>
      <c r="H1043" s="692" t="s">
        <v>6698</v>
      </c>
      <c r="I1043" s="686">
        <v>1.156185521E9</v>
      </c>
      <c r="J1043" s="693"/>
      <c r="K1043" s="686" t="s">
        <v>6699</v>
      </c>
      <c r="L1043" s="686"/>
      <c r="N1043" s="686"/>
      <c r="P1043" s="692"/>
      <c r="Q1043" s="686"/>
      <c r="R1043" s="686"/>
      <c r="S1043" s="686"/>
      <c r="T1043" s="700"/>
      <c r="U1043" s="700"/>
      <c r="V1043" s="700"/>
      <c r="W1043" s="700"/>
      <c r="X1043" s="688"/>
      <c r="Y1043" s="688"/>
      <c r="Z1043" s="742">
        <v>26.0</v>
      </c>
      <c r="AA1043" s="700"/>
      <c r="AB1043" s="700"/>
      <c r="AC1043" s="700"/>
      <c r="AD1043" s="700"/>
      <c r="AE1043" s="743"/>
      <c r="AF1043" s="688"/>
      <c r="AG1043" s="688"/>
      <c r="AH1043" s="744"/>
      <c r="AI1043" s="744"/>
      <c r="AJ1043" s="744"/>
      <c r="AK1043" s="678"/>
      <c r="AL1043" s="678"/>
      <c r="AM1043" s="692"/>
      <c r="AN1043" s="697"/>
      <c r="AO1043" s="698">
        <v>44175.0</v>
      </c>
      <c r="AP1043" s="755" t="s">
        <v>6952</v>
      </c>
      <c r="AQ1043" s="681"/>
      <c r="AR1043" s="681"/>
      <c r="AS1043" s="681"/>
      <c r="AT1043" s="682"/>
    </row>
    <row r="1044">
      <c r="A1044" s="666"/>
      <c r="B1044" s="699">
        <v>4.2862523E7</v>
      </c>
      <c r="C1044" s="685"/>
      <c r="D1044" s="686" t="s">
        <v>6700</v>
      </c>
      <c r="E1044" s="687" t="s">
        <v>6701</v>
      </c>
      <c r="F1044" s="746">
        <v>36700.0</v>
      </c>
      <c r="G1044" s="691" t="s">
        <v>391</v>
      </c>
      <c r="H1044" s="686" t="s">
        <v>6702</v>
      </c>
      <c r="I1044" s="686">
        <v>2.612567101E9</v>
      </c>
      <c r="J1044" s="691"/>
      <c r="K1044" s="686" t="s">
        <v>6703</v>
      </c>
      <c r="L1044" s="686"/>
      <c r="N1044" s="686"/>
      <c r="P1044" s="686"/>
      <c r="Q1044" s="686"/>
      <c r="R1044" s="686"/>
      <c r="S1044" s="697"/>
      <c r="T1044" s="697"/>
      <c r="U1044" s="700"/>
      <c r="V1044" s="700"/>
      <c r="W1044" s="700"/>
      <c r="X1044" s="688"/>
      <c r="Y1044" s="688"/>
      <c r="Z1044" s="703">
        <v>20.0</v>
      </c>
      <c r="AA1044" s="700"/>
      <c r="AB1044" s="700"/>
      <c r="AC1044" s="697"/>
      <c r="AD1044" s="697"/>
      <c r="AE1044" s="743"/>
      <c r="AF1044" s="688"/>
      <c r="AG1044" s="688"/>
      <c r="AH1044" s="744"/>
      <c r="AI1044" s="744"/>
      <c r="AJ1044" s="744"/>
      <c r="AK1044" s="678"/>
      <c r="AL1044" s="678"/>
      <c r="AM1044" s="692"/>
      <c r="AN1044" s="697"/>
      <c r="AO1044" s="698">
        <v>44155.0</v>
      </c>
      <c r="AP1044" s="755" t="s">
        <v>6952</v>
      </c>
      <c r="AQ1044" s="681"/>
      <c r="AR1044" s="681"/>
      <c r="AS1044" s="681"/>
      <c r="AT1044" s="682"/>
    </row>
    <row r="1045">
      <c r="A1045" s="727"/>
      <c r="B1045" s="728">
        <v>3.8226637E7</v>
      </c>
      <c r="C1045" s="685"/>
      <c r="D1045" s="690" t="s">
        <v>6704</v>
      </c>
      <c r="E1045" s="690" t="s">
        <v>6705</v>
      </c>
      <c r="F1045" s="688">
        <v>34361.0</v>
      </c>
      <c r="G1045" s="729" t="s">
        <v>391</v>
      </c>
      <c r="H1045" s="730" t="s">
        <v>6706</v>
      </c>
      <c r="I1045" s="730">
        <v>3.85538005E9</v>
      </c>
      <c r="J1045" s="691"/>
      <c r="K1045" s="730" t="s">
        <v>5850</v>
      </c>
      <c r="L1045" s="686"/>
      <c r="N1045" s="686"/>
      <c r="P1045" s="697"/>
      <c r="Q1045" s="730"/>
      <c r="R1045" s="686"/>
      <c r="S1045" s="686"/>
      <c r="T1045" s="697"/>
      <c r="U1045" s="697"/>
      <c r="V1045" s="697"/>
      <c r="W1045" s="697"/>
      <c r="X1045" s="762"/>
      <c r="Y1045" s="762"/>
      <c r="Z1045" s="717">
        <v>26.0</v>
      </c>
      <c r="AA1045" s="697"/>
      <c r="AB1045" s="697"/>
      <c r="AC1045" s="686"/>
      <c r="AD1045" s="686"/>
      <c r="AE1045" s="771"/>
      <c r="AF1045" s="762"/>
      <c r="AG1045" s="762"/>
      <c r="AH1045" s="702"/>
      <c r="AI1045" s="702"/>
      <c r="AJ1045" s="702"/>
      <c r="AK1045" s="678"/>
      <c r="AL1045" s="678"/>
      <c r="AM1045" s="686"/>
      <c r="AN1045" s="697"/>
      <c r="AO1045" s="698">
        <v>44127.0</v>
      </c>
      <c r="AP1045" s="755" t="s">
        <v>6957</v>
      </c>
      <c r="AQ1045" s="681"/>
      <c r="AR1045" s="681"/>
      <c r="AS1045" s="681"/>
      <c r="AT1045" s="682"/>
    </row>
    <row r="1046">
      <c r="A1046" s="666"/>
      <c r="B1046" s="699">
        <v>3.1804963E7</v>
      </c>
      <c r="C1046" s="685"/>
      <c r="D1046" s="686" t="s">
        <v>6707</v>
      </c>
      <c r="E1046" s="686" t="s">
        <v>6708</v>
      </c>
      <c r="F1046" s="691">
        <v>31286.0</v>
      </c>
      <c r="G1046" s="691" t="s">
        <v>391</v>
      </c>
      <c r="H1046" s="686" t="s">
        <v>6709</v>
      </c>
      <c r="I1046" s="686">
        <v>1.159457003E9</v>
      </c>
      <c r="J1046" s="691"/>
      <c r="K1046" s="686" t="s">
        <v>6710</v>
      </c>
      <c r="L1046" s="686"/>
      <c r="N1046" s="686"/>
      <c r="P1046" s="697"/>
      <c r="Q1046" s="697"/>
      <c r="R1046" s="686"/>
      <c r="S1046" s="686"/>
      <c r="T1046" s="686"/>
      <c r="U1046" s="686"/>
      <c r="V1046" s="686"/>
      <c r="W1046" s="686"/>
      <c r="X1046" s="691"/>
      <c r="Y1046" s="691"/>
      <c r="Z1046" s="703">
        <v>35.0</v>
      </c>
      <c r="AA1046" s="686"/>
      <c r="AB1046" s="686"/>
      <c r="AC1046" s="686"/>
      <c r="AD1046" s="686"/>
      <c r="AE1046" s="713"/>
      <c r="AF1046" s="691"/>
      <c r="AG1046" s="691"/>
      <c r="AH1046" s="709"/>
      <c r="AI1046" s="709"/>
      <c r="AJ1046" s="709"/>
      <c r="AK1046" s="678"/>
      <c r="AL1046" s="678"/>
      <c r="AM1046" s="686"/>
      <c r="AN1046" s="697"/>
      <c r="AO1046" s="698">
        <v>44082.0</v>
      </c>
      <c r="AP1046" s="755" t="s">
        <v>6957</v>
      </c>
      <c r="AQ1046" s="681"/>
      <c r="AR1046" s="681"/>
      <c r="AS1046" s="681"/>
      <c r="AT1046" s="682"/>
    </row>
    <row r="1047">
      <c r="A1047" s="748"/>
      <c r="B1047" s="749">
        <v>3.8992819E7</v>
      </c>
      <c r="C1047" s="745"/>
      <c r="D1047" s="692" t="s">
        <v>6711</v>
      </c>
      <c r="E1047" s="757" t="s">
        <v>6712</v>
      </c>
      <c r="F1047" s="693">
        <v>34935.0</v>
      </c>
      <c r="G1047" s="693" t="s">
        <v>391</v>
      </c>
      <c r="H1047" s="692" t="s">
        <v>6713</v>
      </c>
      <c r="I1047" s="686">
        <v>1.538841515E9</v>
      </c>
      <c r="J1047" s="693"/>
      <c r="K1047" s="686" t="s">
        <v>6714</v>
      </c>
      <c r="L1047" s="686"/>
      <c r="N1047" s="686"/>
      <c r="P1047" s="692"/>
      <c r="Q1047" s="697"/>
      <c r="R1047" s="686"/>
      <c r="S1047" s="692"/>
      <c r="T1047" s="697"/>
      <c r="U1047" s="697"/>
      <c r="V1047" s="697"/>
      <c r="W1047" s="697"/>
      <c r="X1047" s="762"/>
      <c r="Y1047" s="762"/>
      <c r="Z1047" s="742">
        <v>24.0</v>
      </c>
      <c r="AA1047" s="697"/>
      <c r="AB1047" s="686"/>
      <c r="AC1047" s="697"/>
      <c r="AD1047" s="697"/>
      <c r="AE1047" s="771"/>
      <c r="AF1047" s="762"/>
      <c r="AG1047" s="762"/>
      <c r="AH1047" s="702"/>
      <c r="AI1047" s="702"/>
      <c r="AJ1047" s="702"/>
      <c r="AK1047" s="678"/>
      <c r="AL1047" s="678"/>
      <c r="AM1047" s="686"/>
      <c r="AN1047" s="697"/>
      <c r="AO1047" s="698">
        <v>44092.0</v>
      </c>
      <c r="AP1047" s="755" t="s">
        <v>6957</v>
      </c>
      <c r="AQ1047" s="681"/>
      <c r="AR1047" s="681"/>
      <c r="AS1047" s="681"/>
      <c r="AT1047" s="682"/>
    </row>
    <row r="1048">
      <c r="A1048" s="776"/>
      <c r="B1048" s="777">
        <v>2.9682144E7</v>
      </c>
      <c r="C1048" s="685"/>
      <c r="D1048" s="690" t="s">
        <v>6715</v>
      </c>
      <c r="E1048" s="687" t="s">
        <v>6716</v>
      </c>
      <c r="F1048" s="746">
        <v>30244.0</v>
      </c>
      <c r="G1048" s="709" t="s">
        <v>391</v>
      </c>
      <c r="H1048" s="706" t="s">
        <v>6717</v>
      </c>
      <c r="I1048" s="730">
        <v>1.135374599E9</v>
      </c>
      <c r="J1048" s="691"/>
      <c r="K1048" s="730" t="s">
        <v>6718</v>
      </c>
      <c r="L1048" s="686"/>
      <c r="N1048" s="686"/>
      <c r="P1048" s="686"/>
      <c r="Q1048" s="730"/>
      <c r="R1048" s="686"/>
      <c r="S1048" s="700"/>
      <c r="T1048" s="700"/>
      <c r="U1048" s="697"/>
      <c r="V1048" s="697"/>
      <c r="W1048" s="697"/>
      <c r="X1048" s="762"/>
      <c r="Y1048" s="762"/>
      <c r="Z1048" s="778">
        <v>37.0</v>
      </c>
      <c r="AA1048" s="697"/>
      <c r="AB1048" s="697"/>
      <c r="AC1048" s="700"/>
      <c r="AD1048" s="700"/>
      <c r="AE1048" s="771"/>
      <c r="AF1048" s="762"/>
      <c r="AG1048" s="762"/>
      <c r="AH1048" s="702"/>
      <c r="AI1048" s="702"/>
      <c r="AJ1048" s="702"/>
      <c r="AK1048" s="678"/>
      <c r="AL1048" s="678"/>
      <c r="AM1048" s="686"/>
      <c r="AN1048" s="697"/>
      <c r="AO1048" s="698">
        <v>44189.0</v>
      </c>
      <c r="AP1048" s="755" t="s">
        <v>6957</v>
      </c>
      <c r="AQ1048" s="681"/>
      <c r="AR1048" s="681"/>
      <c r="AS1048" s="681"/>
      <c r="AT1048" s="682"/>
    </row>
    <row r="1049">
      <c r="A1049" s="683"/>
      <c r="B1049" s="684">
        <v>3.8787245E7</v>
      </c>
      <c r="C1049" s="685"/>
      <c r="D1049" s="690" t="s">
        <v>6719</v>
      </c>
      <c r="E1049" s="687" t="s">
        <v>6720</v>
      </c>
      <c r="F1049" s="688">
        <v>34695.0</v>
      </c>
      <c r="G1049" s="689" t="s">
        <v>391</v>
      </c>
      <c r="H1049" s="690" t="s">
        <v>6721</v>
      </c>
      <c r="I1049" s="690">
        <v>1.123996293E9</v>
      </c>
      <c r="J1049" s="691"/>
      <c r="K1049" s="690" t="s">
        <v>5757</v>
      </c>
      <c r="L1049" s="686"/>
      <c r="N1049" s="686"/>
      <c r="P1049" s="686"/>
      <c r="Q1049" s="690"/>
      <c r="R1049" s="686"/>
      <c r="S1049" s="768"/>
      <c r="T1049" s="700"/>
      <c r="U1049" s="700"/>
      <c r="V1049" s="700"/>
      <c r="W1049" s="700"/>
      <c r="X1049" s="688"/>
      <c r="Y1049" s="688"/>
      <c r="Z1049" s="694">
        <v>25.0</v>
      </c>
      <c r="AA1049" s="700"/>
      <c r="AB1049" s="700"/>
      <c r="AC1049" s="768"/>
      <c r="AD1049" s="768"/>
      <c r="AE1049" s="743"/>
      <c r="AF1049" s="688"/>
      <c r="AG1049" s="688"/>
      <c r="AH1049" s="744"/>
      <c r="AI1049" s="744"/>
      <c r="AJ1049" s="744"/>
      <c r="AK1049" s="678"/>
      <c r="AL1049" s="678"/>
      <c r="AM1049" s="686"/>
      <c r="AN1049" s="697"/>
      <c r="AO1049" s="697">
        <v>44133.0</v>
      </c>
      <c r="AP1049" s="755" t="s">
        <v>393</v>
      </c>
      <c r="AQ1049" s="681"/>
      <c r="AR1049" s="681"/>
      <c r="AS1049" s="681"/>
      <c r="AT1049" s="682"/>
    </row>
    <row r="1050">
      <c r="A1050" s="772"/>
      <c r="B1050" s="773">
        <v>3.9243021E7</v>
      </c>
      <c r="C1050" s="685"/>
      <c r="D1050" s="690" t="s">
        <v>6722</v>
      </c>
      <c r="E1050" s="687" t="s">
        <v>6723</v>
      </c>
      <c r="F1050" s="688">
        <v>34968.0</v>
      </c>
      <c r="G1050" s="689" t="s">
        <v>391</v>
      </c>
      <c r="H1050" s="690" t="s">
        <v>6724</v>
      </c>
      <c r="I1050" s="690">
        <v>1.150089862E9</v>
      </c>
      <c r="J1050" s="691"/>
      <c r="K1050" s="690" t="s">
        <v>6725</v>
      </c>
      <c r="L1050" s="686"/>
      <c r="N1050" s="686"/>
      <c r="P1050" s="686"/>
      <c r="Q1050" s="690"/>
      <c r="R1050" s="686"/>
      <c r="S1050" s="700"/>
      <c r="T1050" s="768"/>
      <c r="U1050" s="768"/>
      <c r="V1050" s="768"/>
      <c r="W1050" s="768"/>
      <c r="X1050" s="779"/>
      <c r="Y1050" s="779"/>
      <c r="Z1050" s="694">
        <v>24.0</v>
      </c>
      <c r="AA1050" s="768"/>
      <c r="AB1050" s="768"/>
      <c r="AC1050" s="700"/>
      <c r="AD1050" s="700"/>
      <c r="AE1050" s="780"/>
      <c r="AF1050" s="779"/>
      <c r="AG1050" s="779"/>
      <c r="AH1050" s="770"/>
      <c r="AI1050" s="770"/>
      <c r="AJ1050" s="770"/>
      <c r="AK1050" s="678"/>
      <c r="AL1050" s="678"/>
      <c r="AM1050" s="686"/>
      <c r="AN1050" s="697"/>
      <c r="AO1050" s="698">
        <v>44144.0</v>
      </c>
      <c r="AP1050" s="755" t="s">
        <v>393</v>
      </c>
      <c r="AQ1050" s="681"/>
      <c r="AR1050" s="681"/>
      <c r="AS1050" s="681"/>
      <c r="AT1050" s="682"/>
    </row>
    <row r="1051">
      <c r="A1051" s="683"/>
      <c r="B1051" s="684">
        <v>3.1235333E7</v>
      </c>
      <c r="C1051" s="685"/>
      <c r="D1051" s="690" t="s">
        <v>6726</v>
      </c>
      <c r="E1051" s="687" t="s">
        <v>6727</v>
      </c>
      <c r="F1051" s="688">
        <v>31090.0</v>
      </c>
      <c r="G1051" s="689" t="s">
        <v>391</v>
      </c>
      <c r="H1051" s="690" t="s">
        <v>6728</v>
      </c>
      <c r="I1051" s="690">
        <v>1.153890583E9</v>
      </c>
      <c r="J1051" s="691"/>
      <c r="K1051" s="690" t="s">
        <v>6729</v>
      </c>
      <c r="L1051" s="686"/>
      <c r="N1051" s="686"/>
      <c r="P1051" s="686"/>
      <c r="Q1051" s="690"/>
      <c r="R1051" s="686"/>
      <c r="S1051" s="692"/>
      <c r="T1051" s="700"/>
      <c r="U1051" s="700"/>
      <c r="V1051" s="700"/>
      <c r="W1051" s="700"/>
      <c r="X1051" s="688"/>
      <c r="Y1051" s="688"/>
      <c r="Z1051" s="694">
        <f>2020-1985</f>
        <v>35</v>
      </c>
      <c r="AA1051" s="700"/>
      <c r="AB1051" s="700"/>
      <c r="AC1051" s="700"/>
      <c r="AD1051" s="700"/>
      <c r="AE1051" s="743"/>
      <c r="AF1051" s="688"/>
      <c r="AG1051" s="688"/>
      <c r="AH1051" s="744"/>
      <c r="AI1051" s="744"/>
      <c r="AJ1051" s="744"/>
      <c r="AK1051" s="678"/>
      <c r="AL1051" s="678"/>
      <c r="AM1051" s="686"/>
      <c r="AN1051" s="697"/>
      <c r="AO1051" s="698">
        <v>44107.0</v>
      </c>
      <c r="AP1051" s="755" t="s">
        <v>393</v>
      </c>
      <c r="AQ1051" s="681"/>
      <c r="AR1051" s="681"/>
      <c r="AS1051" s="681"/>
      <c r="AT1051" s="682"/>
    </row>
    <row r="1052">
      <c r="A1052" s="772"/>
      <c r="B1052" s="773">
        <v>4.2636807E7</v>
      </c>
      <c r="C1052" s="745"/>
      <c r="D1052" s="774" t="s">
        <v>6730</v>
      </c>
      <c r="E1052" s="741" t="s">
        <v>6731</v>
      </c>
      <c r="F1052" s="688">
        <v>36631.0</v>
      </c>
      <c r="G1052" s="755" t="s">
        <v>391</v>
      </c>
      <c r="H1052" s="774" t="s">
        <v>6732</v>
      </c>
      <c r="I1052" s="690">
        <v>2.94515467712E11</v>
      </c>
      <c r="J1052" s="693"/>
      <c r="K1052" s="690" t="s">
        <v>6733</v>
      </c>
      <c r="L1052" s="686"/>
      <c r="N1052" s="686"/>
      <c r="P1052" s="692"/>
      <c r="Q1052" s="690"/>
      <c r="R1052" s="686"/>
      <c r="S1052" s="686"/>
      <c r="T1052" s="700"/>
      <c r="U1052" s="700"/>
      <c r="V1052" s="700"/>
      <c r="W1052" s="700"/>
      <c r="X1052" s="688"/>
      <c r="Y1052" s="688"/>
      <c r="Z1052" s="775">
        <f>DATEDIF(F1052,TODAY(),"Y")</f>
        <v>23</v>
      </c>
      <c r="AA1052" s="700"/>
      <c r="AB1052" s="700"/>
      <c r="AC1052" s="700"/>
      <c r="AD1052" s="700"/>
      <c r="AE1052" s="743"/>
      <c r="AF1052" s="688"/>
      <c r="AG1052" s="688"/>
      <c r="AH1052" s="744"/>
      <c r="AI1052" s="744"/>
      <c r="AJ1052" s="744"/>
      <c r="AK1052" s="678"/>
      <c r="AL1052" s="678"/>
      <c r="AM1052" s="686"/>
      <c r="AN1052" s="697"/>
      <c r="AO1052" s="698">
        <v>44187.0</v>
      </c>
      <c r="AP1052" s="755" t="s">
        <v>393</v>
      </c>
      <c r="AQ1052" s="681"/>
      <c r="AR1052" s="681"/>
      <c r="AS1052" s="681"/>
      <c r="AT1052" s="682"/>
    </row>
    <row r="1053">
      <c r="A1053" s="666"/>
      <c r="B1053" s="699">
        <v>4.1928278E7</v>
      </c>
      <c r="C1053" s="685"/>
      <c r="D1053" s="686" t="s">
        <v>6734</v>
      </c>
      <c r="E1053" s="687" t="s">
        <v>6735</v>
      </c>
      <c r="F1053" s="746">
        <v>36368.0</v>
      </c>
      <c r="G1053" s="691" t="s">
        <v>391</v>
      </c>
      <c r="H1053" s="686" t="s">
        <v>6736</v>
      </c>
      <c r="I1053" s="686" t="s">
        <v>6737</v>
      </c>
      <c r="J1053" s="691"/>
      <c r="K1053" s="781" t="s">
        <v>6738</v>
      </c>
      <c r="L1053" s="686"/>
      <c r="N1053" s="686"/>
      <c r="P1053" s="686"/>
      <c r="Q1053" s="686"/>
      <c r="R1053" s="686"/>
      <c r="S1053" s="692"/>
      <c r="T1053" s="720"/>
      <c r="U1053" s="700"/>
      <c r="V1053" s="700"/>
      <c r="W1053" s="700"/>
      <c r="X1053" s="688"/>
      <c r="Y1053" s="688"/>
      <c r="Z1053" s="703">
        <v>21.0</v>
      </c>
      <c r="AA1053" s="700"/>
      <c r="AB1053" s="700"/>
      <c r="AC1053" s="720"/>
      <c r="AD1053" s="720"/>
      <c r="AE1053" s="743"/>
      <c r="AF1053" s="688"/>
      <c r="AG1053" s="688"/>
      <c r="AH1053" s="744"/>
      <c r="AI1053" s="744"/>
      <c r="AJ1053" s="744"/>
      <c r="AK1053" s="678"/>
      <c r="AL1053" s="678"/>
      <c r="AM1053" s="686"/>
      <c r="AN1053" s="697"/>
      <c r="AO1053" s="697">
        <v>44175.0</v>
      </c>
      <c r="AP1053" s="755" t="s">
        <v>6958</v>
      </c>
      <c r="AQ1053" s="681"/>
      <c r="AR1053" s="681"/>
      <c r="AS1053" s="681"/>
      <c r="AT1053" s="682"/>
    </row>
    <row r="1054">
      <c r="A1054" s="772"/>
      <c r="B1054" s="773">
        <v>4.1342857E7</v>
      </c>
      <c r="C1054" s="745"/>
      <c r="D1054" s="774" t="s">
        <v>6739</v>
      </c>
      <c r="E1054" s="741" t="s">
        <v>6740</v>
      </c>
      <c r="F1054" s="688">
        <v>35975.0</v>
      </c>
      <c r="G1054" s="755" t="s">
        <v>391</v>
      </c>
      <c r="H1054" s="774" t="s">
        <v>6741</v>
      </c>
      <c r="I1054" s="690">
        <v>1.173698528E9</v>
      </c>
      <c r="J1054" s="693"/>
      <c r="K1054" s="690" t="s">
        <v>6025</v>
      </c>
      <c r="L1054" s="686"/>
      <c r="N1054" s="686"/>
      <c r="P1054" s="692"/>
      <c r="Q1054" s="690"/>
      <c r="R1054" s="686"/>
      <c r="S1054" s="700"/>
      <c r="T1054" s="700"/>
      <c r="U1054" s="720"/>
      <c r="V1054" s="720"/>
      <c r="W1054" s="720"/>
      <c r="X1054" s="760"/>
      <c r="Y1054" s="760"/>
      <c r="Z1054" s="775">
        <f>DATEDIF(F1054,TODAY(),"Y")</f>
        <v>25</v>
      </c>
      <c r="AA1054" s="720"/>
      <c r="AB1054" s="720"/>
      <c r="AC1054" s="700"/>
      <c r="AD1054" s="700"/>
      <c r="AE1054" s="782"/>
      <c r="AF1054" s="760"/>
      <c r="AG1054" s="760"/>
      <c r="AH1054" s="767"/>
      <c r="AI1054" s="767"/>
      <c r="AJ1054" s="767"/>
      <c r="AK1054" s="678"/>
      <c r="AL1054" s="678"/>
      <c r="AM1054" s="686"/>
      <c r="AN1054" s="697"/>
      <c r="AO1054" s="697">
        <v>44128.0</v>
      </c>
      <c r="AP1054" s="755" t="s">
        <v>393</v>
      </c>
      <c r="AQ1054" s="681"/>
      <c r="AR1054" s="681"/>
      <c r="AS1054" s="681"/>
      <c r="AT1054" s="682"/>
    </row>
    <row r="1055">
      <c r="A1055" s="772"/>
      <c r="B1055" s="773">
        <v>1.917846511E10</v>
      </c>
      <c r="C1055" s="745"/>
      <c r="D1055" s="692" t="s">
        <v>6742</v>
      </c>
      <c r="E1055" s="741" t="s">
        <v>6743</v>
      </c>
      <c r="F1055" s="783">
        <v>35837.0</v>
      </c>
      <c r="G1055" s="689" t="s">
        <v>6139</v>
      </c>
      <c r="H1055" s="692" t="s">
        <v>6744</v>
      </c>
      <c r="I1055" s="690">
        <v>9.17846511E9</v>
      </c>
      <c r="J1055" s="693"/>
      <c r="K1055" s="686" t="s">
        <v>6745</v>
      </c>
      <c r="L1055" s="686"/>
      <c r="N1055" s="686"/>
      <c r="P1055" s="692"/>
      <c r="Q1055" s="686"/>
      <c r="R1055" s="686"/>
      <c r="S1055" s="686"/>
      <c r="T1055" s="700"/>
      <c r="U1055" s="700"/>
      <c r="V1055" s="700"/>
      <c r="W1055" s="700"/>
      <c r="X1055" s="688"/>
      <c r="Y1055" s="688"/>
      <c r="Z1055" s="775">
        <v>22.0</v>
      </c>
      <c r="AA1055" s="700"/>
      <c r="AB1055" s="700"/>
      <c r="AC1055" s="700"/>
      <c r="AD1055" s="700"/>
      <c r="AE1055" s="743"/>
      <c r="AF1055" s="688"/>
      <c r="AG1055" s="688"/>
      <c r="AH1055" s="744"/>
      <c r="AI1055" s="744"/>
      <c r="AJ1055" s="744"/>
      <c r="AK1055" s="678"/>
      <c r="AL1055" s="678"/>
      <c r="AM1055" s="686"/>
      <c r="AN1055" s="697"/>
      <c r="AO1055" s="698">
        <v>44205.0</v>
      </c>
      <c r="AP1055" s="755" t="s">
        <v>6959</v>
      </c>
      <c r="AQ1055" s="681"/>
      <c r="AR1055" s="681"/>
      <c r="AS1055" s="681"/>
      <c r="AT1055" s="682"/>
    </row>
    <row r="1056">
      <c r="A1056" s="748"/>
      <c r="B1056" s="749">
        <v>3.4134971E7</v>
      </c>
      <c r="C1056" s="745"/>
      <c r="D1056" s="692" t="s">
        <v>6746</v>
      </c>
      <c r="E1056" s="741" t="s">
        <v>6747</v>
      </c>
      <c r="F1056" s="746">
        <v>32300.0</v>
      </c>
      <c r="G1056" s="693" t="s">
        <v>391</v>
      </c>
      <c r="H1056" s="692" t="s">
        <v>6748</v>
      </c>
      <c r="I1056" s="686">
        <v>1.159481767E9</v>
      </c>
      <c r="J1056" s="693"/>
      <c r="K1056" s="686" t="s">
        <v>6749</v>
      </c>
      <c r="L1056" s="686"/>
      <c r="N1056" s="686"/>
      <c r="P1056" s="692"/>
      <c r="Q1056" s="686"/>
      <c r="R1056" s="686"/>
      <c r="S1056" s="700"/>
      <c r="T1056" s="700"/>
      <c r="U1056" s="700"/>
      <c r="V1056" s="700"/>
      <c r="W1056" s="700"/>
      <c r="X1056" s="688"/>
      <c r="Y1056" s="688"/>
      <c r="Z1056" s="742">
        <v>32.0</v>
      </c>
      <c r="AA1056" s="700"/>
      <c r="AB1056" s="700"/>
      <c r="AC1056" s="700"/>
      <c r="AD1056" s="700"/>
      <c r="AE1056" s="743"/>
      <c r="AF1056" s="688"/>
      <c r="AG1056" s="688"/>
      <c r="AH1056" s="744"/>
      <c r="AI1056" s="744"/>
      <c r="AJ1056" s="744"/>
      <c r="AK1056" s="678"/>
      <c r="AL1056" s="678"/>
      <c r="AM1056" s="686"/>
      <c r="AN1056" s="697"/>
      <c r="AO1056" s="698">
        <v>44175.0</v>
      </c>
      <c r="AP1056" s="755" t="s">
        <v>1628</v>
      </c>
      <c r="AQ1056" s="681"/>
      <c r="AR1056" s="681"/>
      <c r="AS1056" s="681"/>
      <c r="AT1056" s="682"/>
    </row>
    <row r="1057">
      <c r="A1057" s="666"/>
      <c r="B1057" s="699">
        <v>3.946642E7</v>
      </c>
      <c r="C1057" s="685"/>
      <c r="D1057" s="686" t="s">
        <v>6750</v>
      </c>
      <c r="E1057" s="687" t="s">
        <v>6751</v>
      </c>
      <c r="F1057" s="746">
        <v>35082.0</v>
      </c>
      <c r="G1057" s="689" t="s">
        <v>391</v>
      </c>
      <c r="H1057" s="686" t="s">
        <v>6752</v>
      </c>
      <c r="I1057" s="690">
        <v>1.168245873E9</v>
      </c>
      <c r="J1057" s="691"/>
      <c r="K1057" s="686" t="s">
        <v>6753</v>
      </c>
      <c r="L1057" s="686"/>
      <c r="N1057" s="686"/>
      <c r="P1057" s="686"/>
      <c r="Q1057" s="686"/>
      <c r="R1057" s="686"/>
      <c r="S1057" s="692"/>
      <c r="T1057" s="700"/>
      <c r="U1057" s="700"/>
      <c r="V1057" s="700"/>
      <c r="W1057" s="700"/>
      <c r="X1057" s="688"/>
      <c r="Y1057" s="688"/>
      <c r="Z1057" s="703">
        <v>24.0</v>
      </c>
      <c r="AA1057" s="700"/>
      <c r="AB1057" s="700"/>
      <c r="AC1057" s="768"/>
      <c r="AD1057" s="768"/>
      <c r="AE1057" s="743"/>
      <c r="AF1057" s="688"/>
      <c r="AG1057" s="688"/>
      <c r="AH1057" s="744"/>
      <c r="AI1057" s="744"/>
      <c r="AJ1057" s="744"/>
      <c r="AK1057" s="678"/>
      <c r="AL1057" s="678"/>
      <c r="AM1057" s="686"/>
      <c r="AN1057" s="697"/>
      <c r="AO1057" s="698">
        <v>44138.0</v>
      </c>
      <c r="AP1057" s="755" t="s">
        <v>6960</v>
      </c>
      <c r="AQ1057" s="681"/>
      <c r="AR1057" s="681"/>
      <c r="AS1057" s="681"/>
      <c r="AT1057" s="682"/>
    </row>
    <row r="1058">
      <c r="A1058" s="683"/>
      <c r="B1058" s="684">
        <v>4.1132335E7</v>
      </c>
      <c r="C1058" s="685"/>
      <c r="D1058" s="690" t="s">
        <v>6754</v>
      </c>
      <c r="E1058" s="731" t="s">
        <v>6755</v>
      </c>
      <c r="F1058" s="688">
        <v>35913.0</v>
      </c>
      <c r="G1058" s="737" t="s">
        <v>391</v>
      </c>
      <c r="H1058" s="690" t="s">
        <v>6756</v>
      </c>
      <c r="I1058" s="690">
        <v>3.484507436E9</v>
      </c>
      <c r="J1058" s="691"/>
      <c r="K1058" s="690" t="s">
        <v>6757</v>
      </c>
      <c r="L1058" s="686"/>
      <c r="N1058" s="686"/>
      <c r="P1058" s="686"/>
      <c r="Q1058" s="690"/>
      <c r="R1058" s="686"/>
      <c r="S1058" s="700"/>
      <c r="T1058" s="700"/>
      <c r="U1058" s="768"/>
      <c r="V1058" s="768"/>
      <c r="W1058" s="768"/>
      <c r="X1058" s="779"/>
      <c r="Y1058" s="779"/>
      <c r="Z1058" s="694">
        <v>21.0</v>
      </c>
      <c r="AA1058" s="768"/>
      <c r="AB1058" s="768"/>
      <c r="AC1058" s="700"/>
      <c r="AD1058" s="700"/>
      <c r="AE1058" s="780"/>
      <c r="AF1058" s="779"/>
      <c r="AG1058" s="779"/>
      <c r="AH1058" s="770"/>
      <c r="AI1058" s="770"/>
      <c r="AJ1058" s="770"/>
      <c r="AK1058" s="678"/>
      <c r="AL1058" s="678"/>
      <c r="AM1058" s="686"/>
      <c r="AN1058" s="697"/>
      <c r="AO1058" s="697">
        <v>44131.0</v>
      </c>
      <c r="AP1058" s="755" t="s">
        <v>393</v>
      </c>
      <c r="AQ1058" s="681"/>
      <c r="AR1058" s="681"/>
      <c r="AS1058" s="681"/>
      <c r="AT1058" s="682"/>
    </row>
    <row r="1059">
      <c r="A1059" s="772"/>
      <c r="B1059" s="773">
        <v>4.3022721E7</v>
      </c>
      <c r="C1059" s="745"/>
      <c r="D1059" s="774" t="s">
        <v>6758</v>
      </c>
      <c r="E1059" s="741" t="s">
        <v>6759</v>
      </c>
      <c r="F1059" s="721">
        <v>36814.0</v>
      </c>
      <c r="G1059" s="693" t="s">
        <v>391</v>
      </c>
      <c r="H1059" s="774" t="s">
        <v>6760</v>
      </c>
      <c r="I1059" s="690">
        <v>1.12350973E9</v>
      </c>
      <c r="J1059" s="693"/>
      <c r="K1059" s="690" t="s">
        <v>5290</v>
      </c>
      <c r="L1059" s="686"/>
      <c r="N1059" s="686"/>
      <c r="P1059" s="692"/>
      <c r="Q1059" s="690"/>
      <c r="R1059" s="686"/>
      <c r="S1059" s="700"/>
      <c r="T1059" s="700"/>
      <c r="U1059" s="700"/>
      <c r="V1059" s="700"/>
      <c r="W1059" s="700"/>
      <c r="X1059" s="688"/>
      <c r="Y1059" s="688"/>
      <c r="Z1059" s="775">
        <f>2020-2000</f>
        <v>20</v>
      </c>
      <c r="AA1059" s="700"/>
      <c r="AB1059" s="700"/>
      <c r="AC1059" s="700"/>
      <c r="AD1059" s="700"/>
      <c r="AE1059" s="743"/>
      <c r="AF1059" s="688"/>
      <c r="AG1059" s="688"/>
      <c r="AH1059" s="744"/>
      <c r="AI1059" s="744"/>
      <c r="AJ1059" s="744"/>
      <c r="AK1059" s="678"/>
      <c r="AL1059" s="678"/>
      <c r="AM1059" s="686"/>
      <c r="AN1059" s="697"/>
      <c r="AO1059" s="697">
        <v>44092.0</v>
      </c>
      <c r="AP1059" s="755" t="s">
        <v>6961</v>
      </c>
      <c r="AQ1059" s="681"/>
      <c r="AR1059" s="681"/>
      <c r="AS1059" s="681"/>
      <c r="AT1059" s="682"/>
    </row>
    <row r="1060">
      <c r="A1060" s="683"/>
      <c r="B1060" s="684">
        <v>4.0126173E7</v>
      </c>
      <c r="C1060" s="685"/>
      <c r="D1060" s="686" t="s">
        <v>6761</v>
      </c>
      <c r="E1060" s="687" t="s">
        <v>6762</v>
      </c>
      <c r="F1060" s="783">
        <v>35381.0</v>
      </c>
      <c r="G1060" s="691" t="s">
        <v>391</v>
      </c>
      <c r="H1060" s="686" t="s">
        <v>6763</v>
      </c>
      <c r="I1060" s="690">
        <v>1.151202729E9</v>
      </c>
      <c r="J1060" s="691"/>
      <c r="K1060" s="686" t="s">
        <v>6764</v>
      </c>
      <c r="L1060" s="686"/>
      <c r="N1060" s="686"/>
      <c r="P1060" s="686"/>
      <c r="Q1060" s="686"/>
      <c r="R1060" s="686"/>
      <c r="S1060" s="692"/>
      <c r="T1060" s="700"/>
      <c r="U1060" s="700"/>
      <c r="V1060" s="700"/>
      <c r="W1060" s="700"/>
      <c r="X1060" s="688"/>
      <c r="Y1060" s="688"/>
      <c r="Z1060" s="694">
        <v>23.0</v>
      </c>
      <c r="AA1060" s="700"/>
      <c r="AB1060" s="700"/>
      <c r="AC1060" s="700"/>
      <c r="AD1060" s="700"/>
      <c r="AE1060" s="743"/>
      <c r="AF1060" s="688"/>
      <c r="AG1060" s="688"/>
      <c r="AH1060" s="744"/>
      <c r="AI1060" s="744"/>
      <c r="AJ1060" s="744"/>
      <c r="AK1060" s="678"/>
      <c r="AL1060" s="678"/>
      <c r="AM1060" s="686"/>
      <c r="AN1060" s="697"/>
      <c r="AO1060" s="698">
        <v>44218.0</v>
      </c>
      <c r="AP1060" s="755" t="s">
        <v>6958</v>
      </c>
      <c r="AQ1060" s="681"/>
      <c r="AR1060" s="681"/>
      <c r="AS1060" s="681"/>
      <c r="AT1060" s="682"/>
    </row>
    <row r="1061">
      <c r="A1061" s="683"/>
      <c r="B1061" s="684">
        <v>4.2586885E7</v>
      </c>
      <c r="C1061" s="685"/>
      <c r="D1061" s="690" t="s">
        <v>6765</v>
      </c>
      <c r="E1061" s="731" t="s">
        <v>6766</v>
      </c>
      <c r="F1061" s="688">
        <v>36645.0</v>
      </c>
      <c r="G1061" s="691" t="s">
        <v>391</v>
      </c>
      <c r="H1061" s="690" t="s">
        <v>6767</v>
      </c>
      <c r="I1061" s="690">
        <v>1.155757034E9</v>
      </c>
      <c r="J1061" s="691"/>
      <c r="K1061" s="690" t="s">
        <v>6768</v>
      </c>
      <c r="L1061" s="686"/>
      <c r="N1061" s="686"/>
      <c r="P1061" s="686"/>
      <c r="Q1061" s="690"/>
      <c r="R1061" s="686"/>
      <c r="S1061" s="700"/>
      <c r="T1061" s="700"/>
      <c r="U1061" s="700"/>
      <c r="V1061" s="700"/>
      <c r="W1061" s="700"/>
      <c r="X1061" s="688"/>
      <c r="Y1061" s="688"/>
      <c r="Z1061" s="694">
        <f>2020-2000</f>
        <v>20</v>
      </c>
      <c r="AA1061" s="700"/>
      <c r="AB1061" s="700"/>
      <c r="AC1061" s="700"/>
      <c r="AD1061" s="700"/>
      <c r="AE1061" s="743"/>
      <c r="AF1061" s="688"/>
      <c r="AG1061" s="688"/>
      <c r="AH1061" s="744"/>
      <c r="AI1061" s="744"/>
      <c r="AJ1061" s="744"/>
      <c r="AK1061" s="678"/>
      <c r="AL1061" s="678"/>
      <c r="AM1061" s="686"/>
      <c r="AN1061" s="697"/>
      <c r="AO1061" s="698">
        <v>44228.0</v>
      </c>
      <c r="AP1061" s="755" t="s">
        <v>6958</v>
      </c>
      <c r="AQ1061" s="681"/>
      <c r="AR1061" s="681"/>
      <c r="AS1061" s="681"/>
      <c r="AT1061" s="682"/>
    </row>
    <row r="1062">
      <c r="A1062" s="748"/>
      <c r="B1062" s="749">
        <v>3.6529377E7</v>
      </c>
      <c r="C1062" s="745"/>
      <c r="D1062" s="774" t="s">
        <v>6769</v>
      </c>
      <c r="E1062" s="741" t="s">
        <v>6770</v>
      </c>
      <c r="F1062" s="721">
        <v>33541.0</v>
      </c>
      <c r="G1062" s="693" t="s">
        <v>391</v>
      </c>
      <c r="H1062" s="774" t="s">
        <v>6771</v>
      </c>
      <c r="I1062" s="690">
        <v>1.531512585E9</v>
      </c>
      <c r="J1062" s="693"/>
      <c r="K1062" s="690" t="s">
        <v>6772</v>
      </c>
      <c r="L1062" s="686"/>
      <c r="N1062" s="686"/>
      <c r="P1062" s="692"/>
      <c r="Q1062" s="690"/>
      <c r="R1062" s="686"/>
      <c r="S1062" s="720"/>
      <c r="T1062" s="700"/>
      <c r="U1062" s="700"/>
      <c r="V1062" s="700"/>
      <c r="W1062" s="700"/>
      <c r="X1062" s="688"/>
      <c r="Y1062" s="688"/>
      <c r="Z1062" s="775">
        <f>2020-1991</f>
        <v>29</v>
      </c>
      <c r="AA1062" s="700"/>
      <c r="AB1062" s="700"/>
      <c r="AC1062" s="686"/>
      <c r="AD1062" s="686"/>
      <c r="AE1062" s="743"/>
      <c r="AF1062" s="688"/>
      <c r="AG1062" s="688"/>
      <c r="AH1062" s="744"/>
      <c r="AI1062" s="744"/>
      <c r="AJ1062" s="744"/>
      <c r="AK1062" s="678"/>
      <c r="AL1062" s="678"/>
      <c r="AM1062" s="686"/>
      <c r="AN1062" s="692"/>
      <c r="AO1062" s="698">
        <v>44120.0</v>
      </c>
      <c r="AP1062" s="755" t="s">
        <v>6958</v>
      </c>
      <c r="AQ1062" s="681"/>
      <c r="AR1062" s="681"/>
      <c r="AS1062" s="681"/>
      <c r="AT1062" s="682"/>
    </row>
    <row r="1063">
      <c r="A1063" s="748"/>
      <c r="B1063" s="749">
        <v>3.4103167E7</v>
      </c>
      <c r="C1063" s="745"/>
      <c r="D1063" s="692" t="s">
        <v>6773</v>
      </c>
      <c r="E1063" s="697" t="s">
        <v>6774</v>
      </c>
      <c r="F1063" s="746">
        <v>32417.0</v>
      </c>
      <c r="G1063" s="693" t="s">
        <v>391</v>
      </c>
      <c r="H1063" s="692" t="s">
        <v>6775</v>
      </c>
      <c r="I1063" s="686">
        <v>1.557176807E9</v>
      </c>
      <c r="J1063" s="693"/>
      <c r="K1063" s="686" t="s">
        <v>6776</v>
      </c>
      <c r="L1063" s="686"/>
      <c r="N1063" s="686"/>
      <c r="P1063" s="692"/>
      <c r="Q1063" s="686"/>
      <c r="R1063" s="686"/>
      <c r="S1063" s="686"/>
      <c r="T1063" s="720"/>
      <c r="U1063" s="686"/>
      <c r="V1063" s="686"/>
      <c r="W1063" s="686"/>
      <c r="X1063" s="691"/>
      <c r="Y1063" s="691"/>
      <c r="Z1063" s="742">
        <v>32.0</v>
      </c>
      <c r="AA1063" s="686"/>
      <c r="AB1063" s="686"/>
      <c r="AC1063" s="686"/>
      <c r="AD1063" s="686"/>
      <c r="AE1063" s="713"/>
      <c r="AF1063" s="691"/>
      <c r="AG1063" s="691"/>
      <c r="AH1063" s="709"/>
      <c r="AI1063" s="709"/>
      <c r="AJ1063" s="709"/>
      <c r="AK1063" s="678"/>
      <c r="AL1063" s="678"/>
      <c r="AM1063" s="686"/>
      <c r="AN1063" s="697"/>
      <c r="AO1063" s="692"/>
      <c r="AP1063" s="693" t="s">
        <v>395</v>
      </c>
      <c r="AQ1063" s="681"/>
      <c r="AR1063" s="681"/>
      <c r="AS1063" s="681"/>
      <c r="AT1063" s="682"/>
    </row>
    <row r="1064">
      <c r="A1064" s="748"/>
      <c r="B1064" s="749">
        <v>4.054351E7</v>
      </c>
      <c r="C1064" s="745"/>
      <c r="D1064" s="692" t="s">
        <v>6777</v>
      </c>
      <c r="E1064" s="697" t="s">
        <v>6778</v>
      </c>
      <c r="F1064" s="762">
        <v>35521.0</v>
      </c>
      <c r="G1064" s="693" t="s">
        <v>391</v>
      </c>
      <c r="H1064" s="692" t="s">
        <v>6779</v>
      </c>
      <c r="I1064" s="686">
        <v>1.538454938E9</v>
      </c>
      <c r="J1064" s="693"/>
      <c r="K1064" s="686" t="s">
        <v>6780</v>
      </c>
      <c r="L1064" s="686"/>
      <c r="N1064" s="686"/>
      <c r="P1064" s="692"/>
      <c r="Q1064" s="686"/>
      <c r="R1064" s="686"/>
      <c r="S1064" s="686"/>
      <c r="T1064" s="686"/>
      <c r="U1064" s="686"/>
      <c r="V1064" s="686"/>
      <c r="W1064" s="686"/>
      <c r="X1064" s="691"/>
      <c r="Y1064" s="691"/>
      <c r="Z1064" s="742">
        <v>23.0</v>
      </c>
      <c r="AA1064" s="686"/>
      <c r="AB1064" s="686"/>
      <c r="AC1064" s="686"/>
      <c r="AD1064" s="686"/>
      <c r="AE1064" s="713"/>
      <c r="AF1064" s="691"/>
      <c r="AG1064" s="691"/>
      <c r="AH1064" s="709"/>
      <c r="AI1064" s="709"/>
      <c r="AJ1064" s="709"/>
      <c r="AK1064" s="678"/>
      <c r="AL1064" s="678"/>
      <c r="AM1064" s="686"/>
      <c r="AN1064" s="697"/>
      <c r="AO1064" s="697">
        <v>44210.0</v>
      </c>
      <c r="AP1064" s="755" t="s">
        <v>6958</v>
      </c>
      <c r="AQ1064" s="681"/>
      <c r="AR1064" s="681"/>
      <c r="AS1064" s="681"/>
      <c r="AT1064" s="682"/>
    </row>
    <row r="1065">
      <c r="A1065" s="748"/>
      <c r="B1065" s="749">
        <v>4.2077034E7</v>
      </c>
      <c r="C1065" s="745"/>
      <c r="D1065" s="692" t="s">
        <v>6781</v>
      </c>
      <c r="E1065" s="697" t="s">
        <v>6782</v>
      </c>
      <c r="F1065" s="762">
        <v>36359.0</v>
      </c>
      <c r="G1065" s="693" t="s">
        <v>391</v>
      </c>
      <c r="H1065" s="692" t="s">
        <v>6783</v>
      </c>
      <c r="I1065" s="686">
        <v>1.139355332E9</v>
      </c>
      <c r="J1065" s="693"/>
      <c r="K1065" s="686" t="s">
        <v>6784</v>
      </c>
      <c r="L1065" s="686"/>
      <c r="N1065" s="686"/>
      <c r="P1065" s="692"/>
      <c r="Q1065" s="686"/>
      <c r="R1065" s="686"/>
      <c r="S1065" s="686"/>
      <c r="T1065" s="686"/>
      <c r="U1065" s="686"/>
      <c r="V1065" s="686"/>
      <c r="W1065" s="686"/>
      <c r="X1065" s="691"/>
      <c r="Y1065" s="691"/>
      <c r="Z1065" s="742">
        <v>21.0</v>
      </c>
      <c r="AA1065" s="686"/>
      <c r="AB1065" s="686"/>
      <c r="AC1065" s="686"/>
      <c r="AD1065" s="686"/>
      <c r="AE1065" s="713"/>
      <c r="AF1065" s="691"/>
      <c r="AG1065" s="691"/>
      <c r="AH1065" s="709"/>
      <c r="AI1065" s="709"/>
      <c r="AJ1065" s="709"/>
      <c r="AK1065" s="678"/>
      <c r="AL1065" s="678"/>
      <c r="AM1065" s="686"/>
      <c r="AN1065" s="697"/>
      <c r="AO1065" s="697">
        <v>44210.0</v>
      </c>
      <c r="AP1065" s="755" t="s">
        <v>6959</v>
      </c>
      <c r="AQ1065" s="681"/>
      <c r="AR1065" s="681"/>
      <c r="AS1065" s="681"/>
      <c r="AT1065" s="682"/>
    </row>
    <row r="1066">
      <c r="A1066" s="748"/>
      <c r="B1066" s="749">
        <v>3.9888583E7</v>
      </c>
      <c r="C1066" s="745"/>
      <c r="D1066" s="692" t="s">
        <v>6785</v>
      </c>
      <c r="E1066" s="697" t="s">
        <v>6786</v>
      </c>
      <c r="F1066" s="784">
        <v>35349.0</v>
      </c>
      <c r="G1066" s="693" t="s">
        <v>391</v>
      </c>
      <c r="H1066" s="692" t="s">
        <v>6787</v>
      </c>
      <c r="I1066" s="686">
        <v>5.493875115387E12</v>
      </c>
      <c r="J1066" s="693"/>
      <c r="K1066" s="686" t="s">
        <v>6788</v>
      </c>
      <c r="L1066" s="686"/>
      <c r="N1066" s="686"/>
      <c r="P1066" s="692"/>
      <c r="Q1066" s="686"/>
      <c r="R1066" s="686"/>
      <c r="S1066" s="686"/>
      <c r="T1066" s="686"/>
      <c r="U1066" s="686"/>
      <c r="V1066" s="686"/>
      <c r="W1066" s="686"/>
      <c r="X1066" s="691"/>
      <c r="Y1066" s="691"/>
      <c r="Z1066" s="742">
        <v>23.0</v>
      </c>
      <c r="AA1066" s="686"/>
      <c r="AB1066" s="686"/>
      <c r="AC1066" s="686"/>
      <c r="AD1066" s="686"/>
      <c r="AE1066" s="713"/>
      <c r="AF1066" s="691"/>
      <c r="AG1066" s="691"/>
      <c r="AH1066" s="709"/>
      <c r="AI1066" s="709"/>
      <c r="AJ1066" s="709"/>
      <c r="AK1066" s="678"/>
      <c r="AL1066" s="678"/>
      <c r="AM1066" s="686"/>
      <c r="AN1066" s="697"/>
      <c r="AO1066" s="697"/>
      <c r="AP1066" s="755" t="s">
        <v>6959</v>
      </c>
      <c r="AQ1066" s="681"/>
      <c r="AR1066" s="681"/>
      <c r="AS1066" s="681"/>
      <c r="AT1066" s="682"/>
    </row>
    <row r="1067">
      <c r="A1067" s="666"/>
      <c r="B1067" s="699">
        <v>4.3404883E7</v>
      </c>
      <c r="C1067" s="685"/>
      <c r="D1067" s="686" t="s">
        <v>6789</v>
      </c>
      <c r="E1067" s="700" t="s">
        <v>6790</v>
      </c>
      <c r="F1067" s="762">
        <v>37194.0</v>
      </c>
      <c r="G1067" s="691" t="s">
        <v>391</v>
      </c>
      <c r="H1067" s="686" t="s">
        <v>6791</v>
      </c>
      <c r="I1067" s="686">
        <v>1.123887646E9</v>
      </c>
      <c r="J1067" s="691"/>
      <c r="K1067" s="686" t="s">
        <v>2092</v>
      </c>
      <c r="L1067" s="686"/>
      <c r="N1067" s="686"/>
      <c r="P1067" s="686"/>
      <c r="Q1067" s="686"/>
      <c r="R1067" s="686"/>
      <c r="S1067" s="700"/>
      <c r="T1067" s="700"/>
      <c r="U1067" s="700"/>
      <c r="V1067" s="700"/>
      <c r="W1067" s="700"/>
      <c r="X1067" s="688"/>
      <c r="Y1067" s="688"/>
      <c r="Z1067" s="703">
        <v>18.0</v>
      </c>
      <c r="AA1067" s="700"/>
      <c r="AB1067" s="686"/>
      <c r="AC1067" s="700"/>
      <c r="AD1067" s="700"/>
      <c r="AE1067" s="743"/>
      <c r="AF1067" s="688"/>
      <c r="AG1067" s="688"/>
      <c r="AH1067" s="744"/>
      <c r="AI1067" s="744"/>
      <c r="AJ1067" s="744"/>
      <c r="AK1067" s="678"/>
      <c r="AL1067" s="678"/>
      <c r="AM1067" s="686"/>
      <c r="AN1067" s="697"/>
      <c r="AO1067" s="697">
        <v>44266.0</v>
      </c>
      <c r="AP1067" s="755" t="s">
        <v>6958</v>
      </c>
      <c r="AQ1067" s="681"/>
      <c r="AR1067" s="681"/>
      <c r="AS1067" s="681"/>
      <c r="AT1067" s="682"/>
    </row>
    <row r="1068">
      <c r="A1068" s="772"/>
      <c r="B1068" s="773">
        <v>3.9523787E7</v>
      </c>
      <c r="C1068" s="745"/>
      <c r="D1068" s="774" t="s">
        <v>6792</v>
      </c>
      <c r="E1068" s="741" t="s">
        <v>6793</v>
      </c>
      <c r="F1068" s="688">
        <v>35173.0</v>
      </c>
      <c r="G1068" s="693" t="s">
        <v>391</v>
      </c>
      <c r="H1068" s="774" t="s">
        <v>6794</v>
      </c>
      <c r="I1068" s="690">
        <v>2.994154953E9</v>
      </c>
      <c r="J1068" s="693"/>
      <c r="K1068" s="690" t="s">
        <v>6795</v>
      </c>
      <c r="L1068" s="686"/>
      <c r="N1068" s="686"/>
      <c r="P1068" s="692"/>
      <c r="Q1068" s="690"/>
      <c r="R1068" s="686"/>
      <c r="S1068" s="686"/>
      <c r="T1068" s="700"/>
      <c r="U1068" s="700"/>
      <c r="V1068" s="700"/>
      <c r="W1068" s="700"/>
      <c r="X1068" s="688"/>
      <c r="Y1068" s="688"/>
      <c r="Z1068" s="775">
        <v>23.0</v>
      </c>
      <c r="AA1068" s="700"/>
      <c r="AB1068" s="700"/>
      <c r="AC1068" s="700"/>
      <c r="AD1068" s="700"/>
      <c r="AE1068" s="743"/>
      <c r="AF1068" s="688"/>
      <c r="AG1068" s="688"/>
      <c r="AH1068" s="744"/>
      <c r="AI1068" s="744"/>
      <c r="AJ1068" s="744"/>
      <c r="AK1068" s="678"/>
      <c r="AL1068" s="678"/>
      <c r="AM1068" s="686"/>
      <c r="AN1068" s="697"/>
      <c r="AO1068" s="698">
        <v>44195.0</v>
      </c>
      <c r="AP1068" s="755" t="s">
        <v>6958</v>
      </c>
      <c r="AQ1068" s="681"/>
      <c r="AR1068" s="681"/>
      <c r="AS1068" s="681"/>
      <c r="AT1068" s="682"/>
    </row>
    <row r="1069">
      <c r="A1069" s="748"/>
      <c r="B1069" s="749">
        <v>3.4270216E7</v>
      </c>
      <c r="C1069" s="745"/>
      <c r="D1069" s="692" t="s">
        <v>6796</v>
      </c>
      <c r="E1069" s="741" t="s">
        <v>6797</v>
      </c>
      <c r="F1069" s="746">
        <v>32464.0</v>
      </c>
      <c r="G1069" s="693" t="s">
        <v>391</v>
      </c>
      <c r="H1069" s="692" t="s">
        <v>6798</v>
      </c>
      <c r="I1069" s="686">
        <v>1.163073629E9</v>
      </c>
      <c r="J1069" s="693"/>
      <c r="K1069" s="686" t="s">
        <v>6799</v>
      </c>
      <c r="L1069" s="686"/>
      <c r="N1069" s="686"/>
      <c r="P1069" s="692"/>
      <c r="Q1069" s="686"/>
      <c r="R1069" s="686"/>
      <c r="S1069" s="686"/>
      <c r="T1069" s="700"/>
      <c r="U1069" s="700"/>
      <c r="V1069" s="700"/>
      <c r="W1069" s="700"/>
      <c r="X1069" s="688"/>
      <c r="Y1069" s="688"/>
      <c r="Z1069" s="742">
        <v>31.0</v>
      </c>
      <c r="AA1069" s="700"/>
      <c r="AB1069" s="700"/>
      <c r="AC1069" s="700"/>
      <c r="AD1069" s="700"/>
      <c r="AE1069" s="743"/>
      <c r="AF1069" s="688"/>
      <c r="AG1069" s="688"/>
      <c r="AH1069" s="744"/>
      <c r="AI1069" s="744"/>
      <c r="AJ1069" s="744"/>
      <c r="AK1069" s="678"/>
      <c r="AL1069" s="678"/>
      <c r="AM1069" s="686"/>
      <c r="AN1069" s="697"/>
      <c r="AO1069" s="697">
        <v>44163.0</v>
      </c>
      <c r="AP1069" s="755" t="s">
        <v>6962</v>
      </c>
      <c r="AQ1069" s="681"/>
      <c r="AR1069" s="681"/>
      <c r="AS1069" s="681"/>
      <c r="AT1069" s="682"/>
    </row>
    <row r="1070">
      <c r="A1070" s="772"/>
      <c r="B1070" s="773">
        <v>3.8888913E7</v>
      </c>
      <c r="C1070" s="745"/>
      <c r="D1070" s="692" t="s">
        <v>6800</v>
      </c>
      <c r="E1070" s="741" t="s">
        <v>6801</v>
      </c>
      <c r="F1070" s="783">
        <v>34723.0</v>
      </c>
      <c r="G1070" s="755" t="s">
        <v>391</v>
      </c>
      <c r="H1070" s="692" t="s">
        <v>6802</v>
      </c>
      <c r="I1070" s="690">
        <v>1.167382527E9</v>
      </c>
      <c r="J1070" s="693"/>
      <c r="K1070" s="686" t="s">
        <v>6609</v>
      </c>
      <c r="L1070" s="686"/>
      <c r="N1070" s="686"/>
      <c r="P1070" s="692"/>
      <c r="Q1070" s="686"/>
      <c r="R1070" s="686"/>
      <c r="S1070" s="686"/>
      <c r="T1070" s="687"/>
      <c r="U1070" s="700"/>
      <c r="V1070" s="700"/>
      <c r="W1070" s="700"/>
      <c r="X1070" s="688"/>
      <c r="Y1070" s="688"/>
      <c r="Z1070" s="775">
        <v>25.0</v>
      </c>
      <c r="AA1070" s="700"/>
      <c r="AB1070" s="700"/>
      <c r="AC1070" s="700"/>
      <c r="AD1070" s="700"/>
      <c r="AE1070" s="743"/>
      <c r="AF1070" s="688"/>
      <c r="AG1070" s="688"/>
      <c r="AH1070" s="744"/>
      <c r="AI1070" s="744"/>
      <c r="AJ1070" s="744"/>
      <c r="AK1070" s="678"/>
      <c r="AL1070" s="678"/>
      <c r="AM1070" s="686"/>
      <c r="AN1070" s="697"/>
      <c r="AO1070" s="698">
        <v>44210.0</v>
      </c>
      <c r="AP1070" s="755" t="s">
        <v>6961</v>
      </c>
      <c r="AQ1070" s="681"/>
      <c r="AR1070" s="681"/>
      <c r="AS1070" s="681"/>
      <c r="AT1070" s="682"/>
    </row>
    <row r="1071">
      <c r="A1071" s="772"/>
      <c r="B1071" s="773">
        <v>3.8124764E7</v>
      </c>
      <c r="C1071" s="745"/>
      <c r="D1071" s="692" t="s">
        <v>6803</v>
      </c>
      <c r="E1071" s="741" t="s">
        <v>6804</v>
      </c>
      <c r="F1071" s="783">
        <v>34534.0</v>
      </c>
      <c r="G1071" s="693" t="s">
        <v>391</v>
      </c>
      <c r="H1071" s="692" t="s">
        <v>6805</v>
      </c>
      <c r="I1071" s="690">
        <v>1.141612855E9</v>
      </c>
      <c r="J1071" s="693"/>
      <c r="K1071" s="686" t="s">
        <v>6806</v>
      </c>
      <c r="L1071" s="686"/>
      <c r="N1071" s="686"/>
      <c r="P1071" s="692"/>
      <c r="Q1071" s="686"/>
      <c r="R1071" s="686"/>
      <c r="S1071" s="692"/>
      <c r="T1071" s="774"/>
      <c r="U1071" s="700"/>
      <c r="V1071" s="700"/>
      <c r="W1071" s="700"/>
      <c r="X1071" s="688"/>
      <c r="Y1071" s="688"/>
      <c r="Z1071" s="775">
        <v>26.0</v>
      </c>
      <c r="AA1071" s="700"/>
      <c r="AB1071" s="700"/>
      <c r="AC1071" s="692"/>
      <c r="AD1071" s="692"/>
      <c r="AE1071" s="743"/>
      <c r="AF1071" s="688"/>
      <c r="AG1071" s="688"/>
      <c r="AH1071" s="744"/>
      <c r="AI1071" s="744"/>
      <c r="AJ1071" s="744"/>
      <c r="AK1071" s="678"/>
      <c r="AL1071" s="678"/>
      <c r="AM1071" s="686"/>
      <c r="AN1071" s="697"/>
      <c r="AO1071" s="697">
        <v>44218.0</v>
      </c>
      <c r="AP1071" s="785" t="s">
        <v>6961</v>
      </c>
      <c r="AQ1071" s="681"/>
      <c r="AR1071" s="681"/>
      <c r="AS1071" s="681"/>
      <c r="AT1071" s="682"/>
    </row>
    <row r="1072">
      <c r="A1072" s="772"/>
      <c r="B1072" s="773">
        <v>3.0708378E7</v>
      </c>
      <c r="C1072" s="745"/>
      <c r="D1072" s="692" t="s">
        <v>6807</v>
      </c>
      <c r="E1072" s="741" t="s">
        <v>6808</v>
      </c>
      <c r="F1072" s="783">
        <v>30787.0</v>
      </c>
      <c r="G1072" s="755" t="s">
        <v>391</v>
      </c>
      <c r="H1072" s="692" t="s">
        <v>6809</v>
      </c>
      <c r="I1072" s="690">
        <v>1.158208747E9</v>
      </c>
      <c r="J1072" s="693"/>
      <c r="K1072" s="686" t="s">
        <v>6810</v>
      </c>
      <c r="L1072" s="686"/>
      <c r="N1072" s="686"/>
      <c r="P1072" s="692"/>
      <c r="Q1072" s="686"/>
      <c r="R1072" s="686"/>
      <c r="S1072" s="697"/>
      <c r="T1072" s="720"/>
      <c r="U1072" s="720"/>
      <c r="V1072" s="720"/>
      <c r="W1072" s="720"/>
      <c r="X1072" s="760"/>
      <c r="Y1072" s="760"/>
      <c r="Z1072" s="775">
        <v>36.0</v>
      </c>
      <c r="AA1072" s="720"/>
      <c r="AB1072" s="686"/>
      <c r="AC1072" s="720"/>
      <c r="AD1072" s="720"/>
      <c r="AE1072" s="782"/>
      <c r="AF1072" s="760"/>
      <c r="AG1072" s="760"/>
      <c r="AH1072" s="767"/>
      <c r="AI1072" s="767"/>
      <c r="AJ1072" s="767"/>
      <c r="AK1072" s="678"/>
      <c r="AL1072" s="678"/>
      <c r="AM1072" s="686"/>
      <c r="AN1072" s="697"/>
      <c r="AO1072" s="697">
        <v>44242.0</v>
      </c>
      <c r="AP1072" s="785" t="s">
        <v>6961</v>
      </c>
      <c r="AQ1072" s="681"/>
      <c r="AR1072" s="681"/>
      <c r="AS1072" s="681"/>
      <c r="AT1072" s="682"/>
    </row>
    <row r="1073">
      <c r="A1073" s="772"/>
      <c r="B1073" s="773">
        <v>3.9644227E7</v>
      </c>
      <c r="C1073" s="745"/>
      <c r="D1073" s="692" t="s">
        <v>6811</v>
      </c>
      <c r="E1073" s="741" t="s">
        <v>6812</v>
      </c>
      <c r="F1073" s="783">
        <v>35210.0</v>
      </c>
      <c r="G1073" s="755" t="s">
        <v>391</v>
      </c>
      <c r="H1073" s="692" t="s">
        <v>6813</v>
      </c>
      <c r="I1073" s="690">
        <v>1.5514234E9</v>
      </c>
      <c r="J1073" s="693"/>
      <c r="K1073" s="686" t="s">
        <v>6814</v>
      </c>
      <c r="L1073" s="686"/>
      <c r="N1073" s="686"/>
      <c r="P1073" s="692"/>
      <c r="Q1073" s="686"/>
      <c r="R1073" s="686"/>
      <c r="S1073" s="686"/>
      <c r="T1073" s="697"/>
      <c r="U1073" s="720"/>
      <c r="V1073" s="720"/>
      <c r="W1073" s="720"/>
      <c r="X1073" s="760"/>
      <c r="Y1073" s="760"/>
      <c r="Z1073" s="775">
        <v>24.0</v>
      </c>
      <c r="AA1073" s="720"/>
      <c r="AB1073" s="720"/>
      <c r="AC1073" s="686"/>
      <c r="AD1073" s="686"/>
      <c r="AE1073" s="782"/>
      <c r="AF1073" s="760"/>
      <c r="AG1073" s="760"/>
      <c r="AH1073" s="767"/>
      <c r="AI1073" s="767"/>
      <c r="AJ1073" s="767"/>
      <c r="AK1073" s="678"/>
      <c r="AL1073" s="678"/>
      <c r="AM1073" s="686"/>
      <c r="AN1073" s="697"/>
      <c r="AO1073" s="697">
        <v>44127.0</v>
      </c>
      <c r="AP1073" s="785" t="s">
        <v>6959</v>
      </c>
      <c r="AQ1073" s="681"/>
      <c r="AR1073" s="681"/>
      <c r="AS1073" s="681"/>
      <c r="AT1073" s="682"/>
    </row>
    <row r="1074">
      <c r="A1074" s="772"/>
      <c r="B1074" s="773">
        <v>4.2119137E7</v>
      </c>
      <c r="C1074" s="745"/>
      <c r="D1074" s="692" t="s">
        <v>6815</v>
      </c>
      <c r="E1074" s="741" t="s">
        <v>6816</v>
      </c>
      <c r="F1074" s="783">
        <v>36426.0</v>
      </c>
      <c r="G1074" s="755" t="s">
        <v>391</v>
      </c>
      <c r="H1074" s="692" t="s">
        <v>6817</v>
      </c>
      <c r="I1074" s="690">
        <v>1.132119418E9</v>
      </c>
      <c r="J1074" s="693"/>
      <c r="K1074" s="686" t="s">
        <v>6818</v>
      </c>
      <c r="L1074" s="686"/>
      <c r="N1074" s="686"/>
      <c r="P1074" s="692"/>
      <c r="Q1074" s="686"/>
      <c r="R1074" s="686"/>
      <c r="S1074" s="686"/>
      <c r="T1074" s="686"/>
      <c r="U1074" s="686"/>
      <c r="V1074" s="686"/>
      <c r="W1074" s="686"/>
      <c r="X1074" s="691"/>
      <c r="Y1074" s="691"/>
      <c r="Z1074" s="775">
        <f>2020-1999</f>
        <v>21</v>
      </c>
      <c r="AA1074" s="686"/>
      <c r="AB1074" s="686"/>
      <c r="AC1074" s="686"/>
      <c r="AD1074" s="686"/>
      <c r="AE1074" s="713"/>
      <c r="AF1074" s="691"/>
      <c r="AG1074" s="691"/>
      <c r="AH1074" s="709"/>
      <c r="AI1074" s="709"/>
      <c r="AJ1074" s="709"/>
      <c r="AK1074" s="678"/>
      <c r="AL1074" s="678"/>
      <c r="AM1074" s="686"/>
      <c r="AN1074" s="697"/>
      <c r="AO1074" s="697">
        <v>44114.0</v>
      </c>
      <c r="AP1074" s="785" t="s">
        <v>6963</v>
      </c>
      <c r="AQ1074" s="681"/>
      <c r="AR1074" s="681"/>
      <c r="AS1074" s="681"/>
      <c r="AT1074" s="682"/>
    </row>
    <row r="1075">
      <c r="A1075" s="772"/>
      <c r="B1075" s="773">
        <v>4.4093284E7</v>
      </c>
      <c r="C1075" s="745"/>
      <c r="D1075" s="692" t="s">
        <v>6819</v>
      </c>
      <c r="E1075" s="741" t="s">
        <v>6820</v>
      </c>
      <c r="F1075" s="783">
        <v>37390.0</v>
      </c>
      <c r="G1075" s="755" t="s">
        <v>391</v>
      </c>
      <c r="H1075" s="692" t="s">
        <v>6821</v>
      </c>
      <c r="I1075" s="690">
        <v>1.154725445E9</v>
      </c>
      <c r="J1075" s="693"/>
      <c r="K1075" s="686" t="s">
        <v>6822</v>
      </c>
      <c r="L1075" s="686"/>
      <c r="N1075" s="686"/>
      <c r="P1075" s="692"/>
      <c r="Q1075" s="686"/>
      <c r="R1075" s="686"/>
      <c r="S1075" s="686"/>
      <c r="T1075" s="686"/>
      <c r="U1075" s="686"/>
      <c r="V1075" s="686"/>
      <c r="W1075" s="686"/>
      <c r="X1075" s="691"/>
      <c r="Y1075" s="691"/>
      <c r="Z1075" s="775">
        <v>18.0</v>
      </c>
      <c r="AA1075" s="686"/>
      <c r="AB1075" s="686"/>
      <c r="AC1075" s="686"/>
      <c r="AD1075" s="686"/>
      <c r="AE1075" s="713"/>
      <c r="AF1075" s="691"/>
      <c r="AG1075" s="691"/>
      <c r="AH1075" s="709"/>
      <c r="AI1075" s="709"/>
      <c r="AJ1075" s="709"/>
      <c r="AK1075" s="678"/>
      <c r="AL1075" s="678"/>
      <c r="AM1075" s="686"/>
      <c r="AN1075" s="697"/>
      <c r="AO1075" s="697">
        <v>44145.0</v>
      </c>
      <c r="AP1075" s="785" t="s">
        <v>6963</v>
      </c>
      <c r="AQ1075" s="681"/>
      <c r="AR1075" s="681"/>
      <c r="AS1075" s="681"/>
      <c r="AT1075" s="682"/>
    </row>
    <row r="1076">
      <c r="A1076" s="772"/>
      <c r="B1076" s="773">
        <v>4.42057738E8</v>
      </c>
      <c r="C1076" s="745"/>
      <c r="D1076" s="692" t="s">
        <v>6823</v>
      </c>
      <c r="E1076" s="741" t="s">
        <v>6824</v>
      </c>
      <c r="F1076" s="783">
        <v>37367.0</v>
      </c>
      <c r="G1076" s="693" t="s">
        <v>391</v>
      </c>
      <c r="H1076" s="692" t="s">
        <v>6825</v>
      </c>
      <c r="I1076" s="690">
        <v>1.121691657E9</v>
      </c>
      <c r="J1076" s="693"/>
      <c r="K1076" s="686" t="s">
        <v>6826</v>
      </c>
      <c r="L1076" s="686"/>
      <c r="N1076" s="686"/>
      <c r="P1076" s="692"/>
      <c r="Q1076" s="686"/>
      <c r="R1076" s="686"/>
      <c r="S1076" s="686"/>
      <c r="T1076" s="686"/>
      <c r="U1076" s="686"/>
      <c r="V1076" s="686"/>
      <c r="W1076" s="686"/>
      <c r="X1076" s="691"/>
      <c r="Y1076" s="691"/>
      <c r="Z1076" s="775">
        <v>18.0</v>
      </c>
      <c r="AA1076" s="686"/>
      <c r="AB1076" s="686"/>
      <c r="AC1076" s="686"/>
      <c r="AD1076" s="686"/>
      <c r="AE1076" s="713"/>
      <c r="AF1076" s="691"/>
      <c r="AG1076" s="691"/>
      <c r="AH1076" s="709"/>
      <c r="AI1076" s="709"/>
      <c r="AJ1076" s="709"/>
      <c r="AK1076" s="678"/>
      <c r="AL1076" s="678"/>
      <c r="AM1076" s="686"/>
      <c r="AN1076" s="697"/>
      <c r="AO1076" s="697">
        <v>44159.0</v>
      </c>
      <c r="AP1076" s="785" t="s">
        <v>6960</v>
      </c>
      <c r="AQ1076" s="681"/>
      <c r="AR1076" s="681"/>
      <c r="AS1076" s="681"/>
      <c r="AT1076" s="682"/>
    </row>
    <row r="1077">
      <c r="A1077" s="772"/>
      <c r="B1077" s="773">
        <v>4.2099032E7</v>
      </c>
      <c r="C1077" s="745"/>
      <c r="D1077" s="692" t="s">
        <v>6827</v>
      </c>
      <c r="E1077" s="741" t="s">
        <v>6828</v>
      </c>
      <c r="F1077" s="783">
        <v>36368.0</v>
      </c>
      <c r="G1077" s="755" t="s">
        <v>2021</v>
      </c>
      <c r="H1077" s="692" t="s">
        <v>6829</v>
      </c>
      <c r="I1077" s="690">
        <v>1.132791936E9</v>
      </c>
      <c r="J1077" s="693"/>
      <c r="K1077" s="686" t="s">
        <v>6830</v>
      </c>
      <c r="L1077" s="686"/>
      <c r="N1077" s="686"/>
      <c r="P1077" s="692"/>
      <c r="Q1077" s="686"/>
      <c r="R1077" s="686"/>
      <c r="S1077" s="686"/>
      <c r="T1077" s="686"/>
      <c r="U1077" s="686"/>
      <c r="V1077" s="686"/>
      <c r="W1077" s="686"/>
      <c r="X1077" s="691"/>
      <c r="Y1077" s="691"/>
      <c r="Z1077" s="775">
        <v>21.0</v>
      </c>
      <c r="AA1077" s="686"/>
      <c r="AB1077" s="686"/>
      <c r="AC1077" s="686"/>
      <c r="AD1077" s="686"/>
      <c r="AE1077" s="713"/>
      <c r="AF1077" s="691"/>
      <c r="AG1077" s="691"/>
      <c r="AH1077" s="709"/>
      <c r="AI1077" s="709"/>
      <c r="AJ1077" s="709"/>
      <c r="AK1077" s="678"/>
      <c r="AL1077" s="678"/>
      <c r="AM1077" s="686"/>
      <c r="AN1077" s="697"/>
      <c r="AO1077" s="697">
        <v>44273.0</v>
      </c>
      <c r="AP1077" s="785" t="s">
        <v>6963</v>
      </c>
      <c r="AQ1077" s="681"/>
      <c r="AR1077" s="681"/>
      <c r="AS1077" s="681"/>
      <c r="AT1077" s="682"/>
    </row>
    <row r="1078">
      <c r="A1078" s="772"/>
      <c r="B1078" s="773">
        <v>4.2398557E7</v>
      </c>
      <c r="C1078" s="745"/>
      <c r="D1078" s="692" t="s">
        <v>6831</v>
      </c>
      <c r="E1078" s="741" t="s">
        <v>6832</v>
      </c>
      <c r="F1078" s="783">
        <v>36596.0</v>
      </c>
      <c r="G1078" s="755" t="s">
        <v>391</v>
      </c>
      <c r="H1078" s="692" t="s">
        <v>6833</v>
      </c>
      <c r="I1078" s="690">
        <v>2.325414458E9</v>
      </c>
      <c r="J1078" s="693"/>
      <c r="K1078" s="686" t="s">
        <v>6834</v>
      </c>
      <c r="L1078" s="686"/>
      <c r="N1078" s="686"/>
      <c r="P1078" s="692"/>
      <c r="Q1078" s="686"/>
      <c r="R1078" s="686"/>
      <c r="S1078" s="686"/>
      <c r="T1078" s="686"/>
      <c r="U1078" s="686"/>
      <c r="V1078" s="686"/>
      <c r="W1078" s="686"/>
      <c r="X1078" s="691"/>
      <c r="Y1078" s="691"/>
      <c r="Z1078" s="775">
        <v>20.0</v>
      </c>
      <c r="AA1078" s="686"/>
      <c r="AB1078" s="686"/>
      <c r="AC1078" s="686"/>
      <c r="AD1078" s="686"/>
      <c r="AE1078" s="713"/>
      <c r="AF1078" s="691"/>
      <c r="AG1078" s="691"/>
      <c r="AH1078" s="709"/>
      <c r="AI1078" s="709"/>
      <c r="AJ1078" s="709"/>
      <c r="AK1078" s="678"/>
      <c r="AL1078" s="678"/>
      <c r="AM1078" s="686"/>
      <c r="AN1078" s="697"/>
      <c r="AO1078" s="697">
        <v>44132.0</v>
      </c>
      <c r="AP1078" s="785" t="s">
        <v>6960</v>
      </c>
      <c r="AQ1078" s="681"/>
      <c r="AR1078" s="681"/>
      <c r="AS1078" s="681"/>
      <c r="AT1078" s="682"/>
    </row>
    <row r="1079">
      <c r="A1079" s="772"/>
      <c r="B1079" s="773">
        <v>4.1780832E7</v>
      </c>
      <c r="C1079" s="745"/>
      <c r="D1079" s="692" t="s">
        <v>6835</v>
      </c>
      <c r="E1079" s="741" t="s">
        <v>6836</v>
      </c>
      <c r="F1079" s="783">
        <v>36206.0</v>
      </c>
      <c r="G1079" s="755" t="s">
        <v>391</v>
      </c>
      <c r="H1079" s="692" t="s">
        <v>6837</v>
      </c>
      <c r="I1079" s="690">
        <v>1.1408533E9</v>
      </c>
      <c r="J1079" s="693"/>
      <c r="K1079" s="686" t="s">
        <v>6838</v>
      </c>
      <c r="L1079" s="686"/>
      <c r="N1079" s="686"/>
      <c r="P1079" s="692"/>
      <c r="Q1079" s="686"/>
      <c r="R1079" s="686"/>
      <c r="S1079" s="686"/>
      <c r="T1079" s="686"/>
      <c r="U1079" s="686"/>
      <c r="V1079" s="686"/>
      <c r="W1079" s="686"/>
      <c r="X1079" s="691"/>
      <c r="Y1079" s="691"/>
      <c r="Z1079" s="775">
        <v>21.0</v>
      </c>
      <c r="AA1079" s="686"/>
      <c r="AB1079" s="686"/>
      <c r="AC1079" s="686"/>
      <c r="AD1079" s="686"/>
      <c r="AE1079" s="713"/>
      <c r="AF1079" s="691"/>
      <c r="AG1079" s="691"/>
      <c r="AH1079" s="709"/>
      <c r="AI1079" s="709"/>
      <c r="AJ1079" s="709"/>
      <c r="AK1079" s="678"/>
      <c r="AL1079" s="678"/>
      <c r="AM1079" s="686"/>
      <c r="AN1079" s="697"/>
      <c r="AO1079" s="697">
        <v>44193.0</v>
      </c>
      <c r="AP1079" s="785" t="s">
        <v>6963</v>
      </c>
      <c r="AQ1079" s="681"/>
      <c r="AR1079" s="681"/>
      <c r="AS1079" s="681"/>
      <c r="AT1079" s="682"/>
    </row>
    <row r="1080">
      <c r="A1080" s="772"/>
      <c r="B1080" s="773">
        <v>3.5364784E7</v>
      </c>
      <c r="C1080" s="745"/>
      <c r="D1080" s="692" t="s">
        <v>6964</v>
      </c>
      <c r="E1080" s="741" t="s">
        <v>6965</v>
      </c>
      <c r="F1080" s="783">
        <v>33196.0</v>
      </c>
      <c r="G1080" s="755" t="s">
        <v>391</v>
      </c>
      <c r="H1080" s="692" t="s">
        <v>6966</v>
      </c>
      <c r="I1080" s="690">
        <v>1.164541911E9</v>
      </c>
      <c r="J1080" s="693"/>
      <c r="K1080" s="686" t="s">
        <v>6967</v>
      </c>
      <c r="L1080" s="686"/>
      <c r="N1080" s="686"/>
      <c r="P1080" s="692"/>
      <c r="Q1080" s="686"/>
      <c r="R1080" s="686"/>
      <c r="S1080" s="686"/>
      <c r="T1080" s="686"/>
      <c r="U1080" s="686"/>
      <c r="V1080" s="686"/>
      <c r="W1080" s="686"/>
      <c r="X1080" s="691"/>
      <c r="Y1080" s="691"/>
      <c r="Z1080" s="775">
        <v>29.0</v>
      </c>
      <c r="AA1080" s="686"/>
      <c r="AB1080" s="686"/>
      <c r="AC1080" s="686"/>
      <c r="AD1080" s="686"/>
      <c r="AE1080" s="713"/>
      <c r="AF1080" s="691"/>
      <c r="AG1080" s="691"/>
      <c r="AH1080" s="709"/>
      <c r="AI1080" s="709"/>
      <c r="AJ1080" s="709"/>
      <c r="AK1080" s="678"/>
      <c r="AL1080" s="678"/>
      <c r="AM1080" s="686"/>
      <c r="AN1080" s="697"/>
      <c r="AO1080" s="697">
        <v>44159.0</v>
      </c>
      <c r="AP1080" s="785" t="s">
        <v>6960</v>
      </c>
      <c r="AQ1080" s="681"/>
      <c r="AR1080" s="681"/>
      <c r="AS1080" s="681"/>
      <c r="AT1080" s="682"/>
    </row>
    <row r="1081">
      <c r="A1081" s="772"/>
      <c r="B1081" s="773">
        <v>4.0127051E7</v>
      </c>
      <c r="C1081" s="745"/>
      <c r="D1081" s="692" t="s">
        <v>5722</v>
      </c>
      <c r="E1081" s="741" t="s">
        <v>5723</v>
      </c>
      <c r="F1081" s="783">
        <v>35397.0</v>
      </c>
      <c r="G1081" s="755" t="s">
        <v>391</v>
      </c>
      <c r="H1081" s="692" t="s">
        <v>5724</v>
      </c>
      <c r="I1081" s="690">
        <v>1.138821719E9</v>
      </c>
      <c r="J1081" s="693"/>
      <c r="K1081" s="686" t="s">
        <v>5725</v>
      </c>
      <c r="L1081" s="686"/>
      <c r="N1081" s="686"/>
      <c r="P1081" s="692"/>
      <c r="Q1081" s="686"/>
      <c r="R1081" s="686"/>
      <c r="S1081" s="686"/>
      <c r="T1081" s="686"/>
      <c r="U1081" s="686"/>
      <c r="V1081" s="686"/>
      <c r="W1081" s="686"/>
      <c r="X1081" s="691"/>
      <c r="Y1081" s="691"/>
      <c r="Z1081" s="775">
        <v>23.0</v>
      </c>
      <c r="AA1081" s="686"/>
      <c r="AB1081" s="686"/>
      <c r="AC1081" s="686"/>
      <c r="AD1081" s="686"/>
      <c r="AE1081" s="713"/>
      <c r="AF1081" s="691"/>
      <c r="AG1081" s="691"/>
      <c r="AH1081" s="709"/>
      <c r="AI1081" s="709"/>
      <c r="AJ1081" s="709"/>
      <c r="AK1081" s="678"/>
      <c r="AL1081" s="678"/>
      <c r="AM1081" s="686"/>
      <c r="AN1081" s="697"/>
      <c r="AO1081" s="697">
        <v>44193.0</v>
      </c>
      <c r="AP1081" s="785" t="s">
        <v>6963</v>
      </c>
      <c r="AQ1081" s="681"/>
      <c r="AR1081" s="681"/>
      <c r="AS1081" s="681"/>
      <c r="AT1081" s="682"/>
    </row>
    <row r="1082">
      <c r="A1082" s="772"/>
      <c r="B1082" s="773">
        <v>4.3021286E7</v>
      </c>
      <c r="C1082" s="745"/>
      <c r="D1082" s="692" t="s">
        <v>5726</v>
      </c>
      <c r="E1082" s="741" t="s">
        <v>5727</v>
      </c>
      <c r="F1082" s="783">
        <v>36811.0</v>
      </c>
      <c r="G1082" s="693" t="s">
        <v>391</v>
      </c>
      <c r="H1082" s="692" t="s">
        <v>5728</v>
      </c>
      <c r="I1082" s="690">
        <v>1.126518354E9</v>
      </c>
      <c r="J1082" s="693"/>
      <c r="K1082" s="686" t="s">
        <v>5729</v>
      </c>
      <c r="L1082" s="686"/>
      <c r="N1082" s="686"/>
      <c r="P1082" s="692"/>
      <c r="Q1082" s="686"/>
      <c r="R1082" s="686"/>
      <c r="S1082" s="686"/>
      <c r="T1082" s="686"/>
      <c r="U1082" s="686"/>
      <c r="V1082" s="686"/>
      <c r="W1082" s="686"/>
      <c r="X1082" s="691"/>
      <c r="Y1082" s="691"/>
      <c r="Z1082" s="775">
        <v>20.0</v>
      </c>
      <c r="AA1082" s="686"/>
      <c r="AB1082" s="686"/>
      <c r="AC1082" s="686"/>
      <c r="AD1082" s="686"/>
      <c r="AE1082" s="713"/>
      <c r="AF1082" s="691"/>
      <c r="AG1082" s="691"/>
      <c r="AH1082" s="709"/>
      <c r="AI1082" s="709"/>
      <c r="AJ1082" s="709"/>
      <c r="AK1082" s="678"/>
      <c r="AL1082" s="678"/>
      <c r="AM1082" s="686"/>
      <c r="AN1082" s="697"/>
      <c r="AO1082" s="697">
        <v>44273.0</v>
      </c>
      <c r="AP1082" s="785" t="s">
        <v>6963</v>
      </c>
      <c r="AQ1082" s="681"/>
      <c r="AR1082" s="681"/>
      <c r="AS1082" s="681"/>
      <c r="AT1082" s="682"/>
    </row>
    <row r="1083">
      <c r="A1083" s="772"/>
      <c r="B1083" s="773">
        <v>4.3627691E7</v>
      </c>
      <c r="C1083" s="745"/>
      <c r="D1083" s="692" t="s">
        <v>5730</v>
      </c>
      <c r="E1083" s="741" t="s">
        <v>5731</v>
      </c>
      <c r="F1083" s="783">
        <v>37232.0</v>
      </c>
      <c r="G1083" s="693" t="s">
        <v>391</v>
      </c>
      <c r="H1083" s="692" t="s">
        <v>5732</v>
      </c>
      <c r="I1083" s="690">
        <v>9.1150603792E10</v>
      </c>
      <c r="J1083" s="693"/>
      <c r="K1083" s="686" t="s">
        <v>5733</v>
      </c>
      <c r="L1083" s="686"/>
      <c r="N1083" s="686"/>
      <c r="P1083" s="692"/>
      <c r="Q1083" s="686"/>
      <c r="R1083" s="686"/>
      <c r="S1083" s="686"/>
      <c r="T1083" s="686"/>
      <c r="U1083" s="686"/>
      <c r="V1083" s="686"/>
      <c r="W1083" s="686"/>
      <c r="X1083" s="691"/>
      <c r="Y1083" s="691"/>
      <c r="Z1083" s="775">
        <v>18.0</v>
      </c>
      <c r="AA1083" s="686"/>
      <c r="AB1083" s="686"/>
      <c r="AC1083" s="686"/>
      <c r="AD1083" s="686"/>
      <c r="AE1083" s="713"/>
      <c r="AF1083" s="691"/>
      <c r="AG1083" s="691"/>
      <c r="AH1083" s="709"/>
      <c r="AI1083" s="709"/>
      <c r="AJ1083" s="709"/>
      <c r="AK1083" s="678"/>
      <c r="AL1083" s="678"/>
      <c r="AM1083" s="686"/>
      <c r="AN1083" s="697"/>
      <c r="AO1083" s="697">
        <v>44237.0</v>
      </c>
      <c r="AP1083" s="785" t="s">
        <v>6963</v>
      </c>
      <c r="AQ1083" s="681"/>
      <c r="AR1083" s="681"/>
      <c r="AS1083" s="681"/>
      <c r="AT1083" s="682"/>
    </row>
    <row r="1084">
      <c r="A1084" s="683"/>
      <c r="B1084" s="684">
        <v>4.053733E7</v>
      </c>
      <c r="C1084" s="685"/>
      <c r="D1084" s="686" t="s">
        <v>5734</v>
      </c>
      <c r="E1084" s="698" t="s">
        <v>5735</v>
      </c>
      <c r="F1084" s="783">
        <v>35633.0</v>
      </c>
      <c r="G1084" s="691" t="s">
        <v>391</v>
      </c>
      <c r="H1084" s="686" t="s">
        <v>5736</v>
      </c>
      <c r="I1084" s="736" t="s">
        <v>5737</v>
      </c>
      <c r="J1084" s="691"/>
      <c r="K1084" s="686" t="s">
        <v>5738</v>
      </c>
      <c r="L1084" s="686"/>
      <c r="N1084" s="686"/>
      <c r="P1084" s="686"/>
      <c r="Q1084" s="686"/>
      <c r="R1084" s="686"/>
      <c r="S1084" s="686"/>
      <c r="T1084" s="686"/>
      <c r="U1084" s="686"/>
      <c r="V1084" s="686"/>
      <c r="W1084" s="686"/>
      <c r="X1084" s="691"/>
      <c r="Y1084" s="691"/>
      <c r="Z1084" s="694">
        <v>23.0</v>
      </c>
      <c r="AA1084" s="686"/>
      <c r="AB1084" s="686"/>
      <c r="AC1084" s="686"/>
      <c r="AD1084" s="686"/>
      <c r="AE1084" s="713"/>
      <c r="AF1084" s="691"/>
      <c r="AG1084" s="691"/>
      <c r="AH1084" s="709"/>
      <c r="AI1084" s="709"/>
      <c r="AJ1084" s="709"/>
      <c r="AK1084" s="678"/>
      <c r="AL1084" s="678"/>
      <c r="AM1084" s="686"/>
      <c r="AN1084" s="697"/>
      <c r="AO1084" s="697">
        <v>44297.0</v>
      </c>
      <c r="AP1084" s="785" t="s">
        <v>6963</v>
      </c>
      <c r="AQ1084" s="681"/>
      <c r="AR1084" s="681"/>
      <c r="AS1084" s="681"/>
      <c r="AT1084" s="682"/>
    </row>
    <row r="1085">
      <c r="A1085" s="748"/>
      <c r="B1085" s="749">
        <v>3.982852E7</v>
      </c>
      <c r="C1085" s="685"/>
      <c r="D1085" s="686" t="s">
        <v>5739</v>
      </c>
      <c r="E1085" s="697" t="s">
        <v>5740</v>
      </c>
      <c r="F1085" s="762">
        <v>35292.0</v>
      </c>
      <c r="G1085" s="691" t="s">
        <v>391</v>
      </c>
      <c r="H1085" s="686" t="s">
        <v>5741</v>
      </c>
      <c r="I1085" s="686">
        <v>1.526563038E9</v>
      </c>
      <c r="J1085" s="693"/>
      <c r="K1085" s="686" t="s">
        <v>5742</v>
      </c>
      <c r="L1085" s="686"/>
      <c r="N1085" s="686"/>
      <c r="P1085" s="686"/>
      <c r="Q1085" s="686"/>
      <c r="R1085" s="686"/>
      <c r="S1085" s="686"/>
      <c r="T1085" s="686"/>
      <c r="U1085" s="686"/>
      <c r="V1085" s="686"/>
      <c r="W1085" s="686"/>
      <c r="X1085" s="691"/>
      <c r="Y1085" s="691"/>
      <c r="Z1085" s="703">
        <v>24.0</v>
      </c>
      <c r="AA1085" s="686"/>
      <c r="AB1085" s="686"/>
      <c r="AC1085" s="686"/>
      <c r="AD1085" s="686"/>
      <c r="AE1085" s="713"/>
      <c r="AF1085" s="691"/>
      <c r="AG1085" s="691"/>
      <c r="AH1085" s="709"/>
      <c r="AI1085" s="709"/>
      <c r="AJ1085" s="709"/>
      <c r="AK1085" s="678"/>
      <c r="AL1085" s="678"/>
      <c r="AM1085" s="686"/>
      <c r="AN1085" s="697"/>
      <c r="AO1085" s="697">
        <v>44294.0</v>
      </c>
      <c r="AP1085" s="693" t="s">
        <v>6958</v>
      </c>
      <c r="AQ1085" s="681"/>
      <c r="AR1085" s="681"/>
      <c r="AS1085" s="681"/>
      <c r="AT1085" s="682"/>
    </row>
    <row r="1086">
      <c r="A1086" s="748"/>
      <c r="B1086" s="749">
        <v>3.784135E7</v>
      </c>
      <c r="C1086" s="745"/>
      <c r="D1086" s="692" t="s">
        <v>5743</v>
      </c>
      <c r="E1086" s="757" t="s">
        <v>5744</v>
      </c>
      <c r="F1086" s="762">
        <v>34241.0</v>
      </c>
      <c r="G1086" s="693" t="s">
        <v>391</v>
      </c>
      <c r="H1086" s="692" t="s">
        <v>5745</v>
      </c>
      <c r="I1086" s="686">
        <v>1.1402665E9</v>
      </c>
      <c r="J1086" s="693"/>
      <c r="K1086" s="686" t="s">
        <v>4211</v>
      </c>
      <c r="L1086" s="686"/>
      <c r="N1086" s="686"/>
      <c r="P1086" s="686"/>
      <c r="Q1086" s="686"/>
      <c r="R1086" s="686"/>
      <c r="S1086" s="686"/>
      <c r="T1086" s="686"/>
      <c r="U1086" s="686"/>
      <c r="V1086" s="686"/>
      <c r="W1086" s="686"/>
      <c r="X1086" s="691"/>
      <c r="Y1086" s="691"/>
      <c r="Z1086" s="742">
        <v>27.0</v>
      </c>
      <c r="AA1086" s="686"/>
      <c r="AB1086" s="686"/>
      <c r="AC1086" s="686"/>
      <c r="AD1086" s="686"/>
      <c r="AE1086" s="713"/>
      <c r="AF1086" s="691"/>
      <c r="AG1086" s="691"/>
      <c r="AH1086" s="709"/>
      <c r="AI1086" s="709"/>
      <c r="AJ1086" s="709"/>
      <c r="AK1086" s="678"/>
      <c r="AL1086" s="678"/>
      <c r="AM1086" s="686"/>
      <c r="AN1086" s="697"/>
      <c r="AO1086" s="697">
        <v>44239.0</v>
      </c>
      <c r="AP1086" s="693" t="s">
        <v>6961</v>
      </c>
      <c r="AQ1086" s="681"/>
      <c r="AR1086" s="681"/>
      <c r="AS1086" s="681"/>
      <c r="AT1086" s="682"/>
    </row>
    <row r="1087">
      <c r="A1087" s="666"/>
      <c r="B1087" s="699">
        <v>4.215779E7</v>
      </c>
      <c r="C1087" s="685"/>
      <c r="D1087" s="781" t="s">
        <v>5746</v>
      </c>
      <c r="E1087" s="687" t="s">
        <v>5747</v>
      </c>
      <c r="F1087" s="746">
        <v>36467.0</v>
      </c>
      <c r="G1087" s="691" t="s">
        <v>391</v>
      </c>
      <c r="H1087" s="686" t="s">
        <v>5748</v>
      </c>
      <c r="I1087" s="686">
        <v>2.236350324E9</v>
      </c>
      <c r="J1087" s="691"/>
      <c r="K1087" s="781" t="s">
        <v>5749</v>
      </c>
      <c r="L1087" s="686"/>
      <c r="N1087" s="686"/>
      <c r="P1087" s="686"/>
      <c r="Q1087" s="686"/>
      <c r="R1087" s="686"/>
      <c r="S1087" s="686"/>
      <c r="T1087" s="686"/>
      <c r="U1087" s="686"/>
      <c r="V1087" s="686"/>
      <c r="W1087" s="686"/>
      <c r="X1087" s="691"/>
      <c r="Y1087" s="691"/>
      <c r="Z1087" s="703">
        <v>20.0</v>
      </c>
      <c r="AA1087" s="686"/>
      <c r="AB1087" s="686"/>
      <c r="AC1087" s="686"/>
      <c r="AD1087" s="686"/>
      <c r="AE1087" s="713"/>
      <c r="AF1087" s="691"/>
      <c r="AG1087" s="691"/>
      <c r="AH1087" s="709"/>
      <c r="AI1087" s="709"/>
      <c r="AJ1087" s="709"/>
      <c r="AK1087" s="678"/>
      <c r="AL1087" s="678"/>
      <c r="AM1087" s="686"/>
      <c r="AN1087" s="697"/>
      <c r="AO1087" s="697"/>
      <c r="AP1087" s="693"/>
      <c r="AQ1087" s="681"/>
      <c r="AR1087" s="681"/>
      <c r="AS1087" s="681"/>
      <c r="AT1087" s="682"/>
    </row>
    <row r="1088">
      <c r="A1088" s="683"/>
      <c r="B1088" s="684">
        <v>4.0829543E7</v>
      </c>
      <c r="C1088" s="685"/>
      <c r="D1088" s="690" t="s">
        <v>5750</v>
      </c>
      <c r="E1088" s="698" t="s">
        <v>5751</v>
      </c>
      <c r="F1088" s="726">
        <v>35771.0</v>
      </c>
      <c r="G1088" s="691" t="s">
        <v>391</v>
      </c>
      <c r="H1088" s="690" t="s">
        <v>5752</v>
      </c>
      <c r="I1088" s="690">
        <v>1.127161637E9</v>
      </c>
      <c r="J1088" s="691"/>
      <c r="K1088" s="690" t="s">
        <v>5753</v>
      </c>
      <c r="L1088" s="686"/>
      <c r="N1088" s="686"/>
      <c r="P1088" s="686"/>
      <c r="Q1088" s="686"/>
      <c r="R1088" s="686"/>
      <c r="S1088" s="686"/>
      <c r="T1088" s="686"/>
      <c r="U1088" s="686"/>
      <c r="V1088" s="686"/>
      <c r="W1088" s="686"/>
      <c r="X1088" s="691"/>
      <c r="Y1088" s="691"/>
      <c r="Z1088" s="694">
        <f>2020-1997</f>
        <v>23</v>
      </c>
      <c r="AA1088" s="686"/>
      <c r="AB1088" s="686"/>
      <c r="AC1088" s="686"/>
      <c r="AD1088" s="686"/>
      <c r="AE1088" s="713"/>
      <c r="AF1088" s="691"/>
      <c r="AG1088" s="691"/>
      <c r="AH1088" s="709"/>
      <c r="AI1088" s="709"/>
      <c r="AJ1088" s="709"/>
      <c r="AK1088" s="678"/>
      <c r="AL1088" s="678"/>
      <c r="AM1088" s="686"/>
      <c r="AN1088" s="697"/>
      <c r="AO1088" s="697"/>
      <c r="AP1088" s="693"/>
      <c r="AQ1088" s="681"/>
      <c r="AR1088" s="681"/>
      <c r="AS1088" s="681"/>
      <c r="AT1088" s="682"/>
    </row>
    <row r="1089">
      <c r="A1089" s="666"/>
      <c r="B1089" s="699">
        <v>3.9292021E7</v>
      </c>
      <c r="C1089" s="745"/>
      <c r="D1089" s="686" t="s">
        <v>5754</v>
      </c>
      <c r="E1089" s="697" t="s">
        <v>5755</v>
      </c>
      <c r="F1089" s="762">
        <v>35477.0</v>
      </c>
      <c r="G1089" s="691" t="s">
        <v>391</v>
      </c>
      <c r="H1089" s="686" t="s">
        <v>5756</v>
      </c>
      <c r="I1089" s="686">
        <v>1.166894156E9</v>
      </c>
      <c r="J1089" s="691"/>
      <c r="K1089" s="686" t="s">
        <v>5757</v>
      </c>
      <c r="L1089" s="686"/>
      <c r="N1089" s="686"/>
      <c r="P1089" s="686"/>
      <c r="Q1089" s="686"/>
      <c r="R1089" s="686"/>
      <c r="S1089" s="686"/>
      <c r="T1089" s="686"/>
      <c r="U1089" s="686"/>
      <c r="V1089" s="686"/>
      <c r="W1089" s="686"/>
      <c r="X1089" s="691"/>
      <c r="Y1089" s="691"/>
      <c r="Z1089" s="703">
        <v>24.0</v>
      </c>
      <c r="AA1089" s="686"/>
      <c r="AB1089" s="686"/>
      <c r="AC1089" s="686"/>
      <c r="AD1089" s="686"/>
      <c r="AE1089" s="713"/>
      <c r="AF1089" s="691"/>
      <c r="AG1089" s="691"/>
      <c r="AH1089" s="709"/>
      <c r="AI1089" s="709"/>
      <c r="AJ1089" s="709"/>
      <c r="AK1089" s="678"/>
      <c r="AL1089" s="678"/>
      <c r="AM1089" s="686"/>
      <c r="AN1089" s="697"/>
      <c r="AO1089" s="697">
        <v>44333.0</v>
      </c>
      <c r="AP1089" s="693" t="s">
        <v>6958</v>
      </c>
      <c r="AQ1089" s="681"/>
      <c r="AR1089" s="681"/>
      <c r="AS1089" s="681"/>
      <c r="AT1089" s="682"/>
    </row>
    <row r="1090">
      <c r="A1090" s="666"/>
      <c r="B1090" s="699">
        <v>4.3262084E7</v>
      </c>
      <c r="C1090" s="685"/>
      <c r="D1090" s="686" t="s">
        <v>5758</v>
      </c>
      <c r="E1090" s="697" t="s">
        <v>5759</v>
      </c>
      <c r="F1090" s="762">
        <v>36950.0</v>
      </c>
      <c r="G1090" s="691" t="s">
        <v>391</v>
      </c>
      <c r="H1090" s="686" t="s">
        <v>5760</v>
      </c>
      <c r="I1090" s="686">
        <v>1.165970581E9</v>
      </c>
      <c r="J1090" s="691"/>
      <c r="K1090" s="686" t="s">
        <v>5761</v>
      </c>
      <c r="L1090" s="686"/>
      <c r="N1090" s="686"/>
      <c r="P1090" s="686"/>
      <c r="Q1090" s="686"/>
      <c r="R1090" s="686"/>
      <c r="S1090" s="686"/>
      <c r="T1090" s="686"/>
      <c r="U1090" s="686"/>
      <c r="V1090" s="686"/>
      <c r="W1090" s="686"/>
      <c r="X1090" s="691"/>
      <c r="Y1090" s="691"/>
      <c r="Z1090" s="703">
        <v>19.0</v>
      </c>
      <c r="AA1090" s="686"/>
      <c r="AB1090" s="686"/>
      <c r="AC1090" s="686"/>
      <c r="AD1090" s="686"/>
      <c r="AE1090" s="713"/>
      <c r="AF1090" s="691"/>
      <c r="AG1090" s="691"/>
      <c r="AH1090" s="709"/>
      <c r="AI1090" s="709"/>
      <c r="AJ1090" s="709"/>
      <c r="AK1090" s="678"/>
      <c r="AL1090" s="678"/>
      <c r="AM1090" s="686"/>
      <c r="AN1090" s="697"/>
      <c r="AO1090" s="697">
        <v>44273.0</v>
      </c>
      <c r="AP1090" s="693" t="s">
        <v>6961</v>
      </c>
      <c r="AQ1090" s="681"/>
      <c r="AR1090" s="681"/>
      <c r="AS1090" s="681"/>
      <c r="AT1090" s="682"/>
    </row>
    <row r="1091">
      <c r="A1091" s="666"/>
      <c r="B1091" s="699">
        <v>3.7608401E7</v>
      </c>
      <c r="C1091" s="685"/>
      <c r="D1091" s="686" t="s">
        <v>5762</v>
      </c>
      <c r="E1091" s="697" t="s">
        <v>5763</v>
      </c>
      <c r="F1091" s="762">
        <v>34100.0</v>
      </c>
      <c r="G1091" s="691" t="s">
        <v>391</v>
      </c>
      <c r="H1091" s="686" t="s">
        <v>5764</v>
      </c>
      <c r="I1091" s="686">
        <v>1.161803069E9</v>
      </c>
      <c r="J1091" s="691"/>
      <c r="K1091" s="686" t="s">
        <v>5765</v>
      </c>
      <c r="L1091" s="686"/>
      <c r="N1091" s="686"/>
      <c r="P1091" s="686"/>
      <c r="Q1091" s="686"/>
      <c r="R1091" s="686"/>
      <c r="S1091" s="686"/>
      <c r="T1091" s="686"/>
      <c r="U1091" s="686"/>
      <c r="V1091" s="686"/>
      <c r="W1091" s="686"/>
      <c r="X1091" s="691"/>
      <c r="Y1091" s="691"/>
      <c r="Z1091" s="703">
        <v>27.0</v>
      </c>
      <c r="AA1091" s="686"/>
      <c r="AB1091" s="686"/>
      <c r="AC1091" s="686"/>
      <c r="AD1091" s="686"/>
      <c r="AE1091" s="713"/>
      <c r="AF1091" s="691"/>
      <c r="AG1091" s="691"/>
      <c r="AH1091" s="709"/>
      <c r="AI1091" s="709"/>
      <c r="AJ1091" s="709"/>
      <c r="AK1091" s="678"/>
      <c r="AL1091" s="678"/>
      <c r="AM1091" s="686"/>
      <c r="AN1091" s="697"/>
      <c r="AO1091" s="697">
        <v>44145.0</v>
      </c>
      <c r="AP1091" s="693" t="s">
        <v>6961</v>
      </c>
      <c r="AQ1091" s="681"/>
      <c r="AR1091" s="681"/>
      <c r="AS1091" s="681"/>
      <c r="AT1091" s="682"/>
    </row>
    <row r="1092">
      <c r="A1092" s="666"/>
      <c r="B1092" s="699">
        <v>3.7035459E7</v>
      </c>
      <c r="C1092" s="685"/>
      <c r="D1092" s="686" t="s">
        <v>5766</v>
      </c>
      <c r="E1092" s="697" t="s">
        <v>5767</v>
      </c>
      <c r="F1092" s="762">
        <v>33822.0</v>
      </c>
      <c r="G1092" s="691" t="s">
        <v>391</v>
      </c>
      <c r="H1092" s="686" t="s">
        <v>5768</v>
      </c>
      <c r="I1092" s="686">
        <v>1.5652296E9</v>
      </c>
      <c r="J1092" s="691"/>
      <c r="K1092" s="781" t="s">
        <v>5769</v>
      </c>
      <c r="L1092" s="686"/>
      <c r="N1092" s="686"/>
      <c r="P1092" s="686"/>
      <c r="Q1092" s="686"/>
      <c r="R1092" s="686"/>
      <c r="S1092" s="686"/>
      <c r="T1092" s="686"/>
      <c r="U1092" s="686"/>
      <c r="V1092" s="686"/>
      <c r="W1092" s="686"/>
      <c r="X1092" s="691"/>
      <c r="Y1092" s="691"/>
      <c r="Z1092" s="703">
        <v>28.0</v>
      </c>
      <c r="AA1092" s="686"/>
      <c r="AB1092" s="686"/>
      <c r="AC1092" s="686"/>
      <c r="AD1092" s="686"/>
      <c r="AE1092" s="713"/>
      <c r="AF1092" s="691"/>
      <c r="AG1092" s="691"/>
      <c r="AH1092" s="709"/>
      <c r="AI1092" s="709"/>
      <c r="AJ1092" s="709"/>
      <c r="AK1092" s="678"/>
      <c r="AL1092" s="678"/>
      <c r="AM1092" s="686"/>
      <c r="AN1092" s="697"/>
      <c r="AO1092" s="697">
        <v>44297.0</v>
      </c>
      <c r="AP1092" s="693" t="s">
        <v>6961</v>
      </c>
      <c r="AQ1092" s="681"/>
      <c r="AR1092" s="681"/>
      <c r="AS1092" s="681"/>
      <c r="AT1092" s="682"/>
    </row>
    <row r="1093">
      <c r="A1093" s="666"/>
      <c r="B1093" s="699">
        <v>4.0990019E7</v>
      </c>
      <c r="C1093" s="685"/>
      <c r="D1093" s="686" t="s">
        <v>5770</v>
      </c>
      <c r="E1093" s="697" t="s">
        <v>5771</v>
      </c>
      <c r="F1093" s="762">
        <v>35904.0</v>
      </c>
      <c r="G1093" s="691" t="s">
        <v>391</v>
      </c>
      <c r="H1093" s="686" t="s">
        <v>5772</v>
      </c>
      <c r="I1093" s="686">
        <v>1.126522804E9</v>
      </c>
      <c r="J1093" s="691"/>
      <c r="K1093" s="686" t="s">
        <v>5773</v>
      </c>
      <c r="L1093" s="686"/>
      <c r="N1093" s="686"/>
      <c r="P1093" s="686"/>
      <c r="Q1093" s="686"/>
      <c r="R1093" s="686"/>
      <c r="S1093" s="686"/>
      <c r="T1093" s="686"/>
      <c r="U1093" s="686"/>
      <c r="V1093" s="686"/>
      <c r="W1093" s="686"/>
      <c r="X1093" s="691"/>
      <c r="Y1093" s="691"/>
      <c r="Z1093" s="703">
        <v>23.0</v>
      </c>
      <c r="AA1093" s="686"/>
      <c r="AB1093" s="686"/>
      <c r="AC1093" s="686"/>
      <c r="AD1093" s="686"/>
      <c r="AE1093" s="713"/>
      <c r="AF1093" s="691"/>
      <c r="AG1093" s="691"/>
      <c r="AH1093" s="709"/>
      <c r="AI1093" s="709"/>
      <c r="AJ1093" s="709"/>
      <c r="AK1093" s="678"/>
      <c r="AL1093" s="678"/>
      <c r="AM1093" s="686"/>
      <c r="AN1093" s="697"/>
      <c r="AO1093" s="697">
        <v>44128.0</v>
      </c>
      <c r="AP1093" s="693" t="s">
        <v>393</v>
      </c>
      <c r="AQ1093" s="681"/>
      <c r="AR1093" s="681"/>
      <c r="AS1093" s="681"/>
      <c r="AT1093" s="682"/>
    </row>
    <row r="1094">
      <c r="A1094" s="666"/>
      <c r="B1094" s="699">
        <v>4.0598027E7</v>
      </c>
      <c r="C1094" s="685"/>
      <c r="D1094" s="686" t="s">
        <v>5774</v>
      </c>
      <c r="E1094" s="697" t="s">
        <v>5775</v>
      </c>
      <c r="F1094" s="762">
        <v>35667.0</v>
      </c>
      <c r="G1094" s="691" t="s">
        <v>391</v>
      </c>
      <c r="H1094" s="686" t="s">
        <v>5776</v>
      </c>
      <c r="I1094" s="686">
        <v>2.613027153E9</v>
      </c>
      <c r="J1094" s="691"/>
      <c r="K1094" s="686" t="s">
        <v>5777</v>
      </c>
      <c r="L1094" s="686"/>
      <c r="N1094" s="686"/>
      <c r="P1094" s="686"/>
      <c r="Q1094" s="686"/>
      <c r="R1094" s="686"/>
      <c r="S1094" s="686"/>
      <c r="T1094" s="686"/>
      <c r="U1094" s="686"/>
      <c r="V1094" s="686"/>
      <c r="W1094" s="686"/>
      <c r="X1094" s="691"/>
      <c r="Y1094" s="691"/>
      <c r="Z1094" s="703">
        <v>23.0</v>
      </c>
      <c r="AA1094" s="686"/>
      <c r="AB1094" s="686"/>
      <c r="AC1094" s="686"/>
      <c r="AD1094" s="686"/>
      <c r="AE1094" s="713"/>
      <c r="AF1094" s="691"/>
      <c r="AG1094" s="691"/>
      <c r="AH1094" s="709"/>
      <c r="AI1094" s="709"/>
      <c r="AJ1094" s="709"/>
      <c r="AK1094" s="678"/>
      <c r="AL1094" s="678"/>
      <c r="AM1094" s="686"/>
      <c r="AN1094" s="697"/>
      <c r="AO1094" s="697">
        <v>44173.0</v>
      </c>
      <c r="AP1094" s="693" t="s">
        <v>393</v>
      </c>
      <c r="AQ1094" s="681"/>
      <c r="AR1094" s="681"/>
      <c r="AS1094" s="681"/>
      <c r="AT1094" s="682"/>
    </row>
    <row r="1095">
      <c r="A1095" s="666"/>
      <c r="B1095" s="699">
        <v>4.2664323E7</v>
      </c>
      <c r="C1095" s="685"/>
      <c r="D1095" s="686" t="s">
        <v>6877</v>
      </c>
      <c r="E1095" s="697" t="s">
        <v>6878</v>
      </c>
      <c r="F1095" s="762">
        <v>36662.0</v>
      </c>
      <c r="G1095" s="691" t="s">
        <v>391</v>
      </c>
      <c r="H1095" s="686" t="s">
        <v>6968</v>
      </c>
      <c r="I1095" s="686">
        <v>1.126357819E9</v>
      </c>
      <c r="J1095" s="691"/>
      <c r="K1095" s="686" t="s">
        <v>1621</v>
      </c>
      <c r="L1095" s="686"/>
      <c r="N1095" s="686"/>
      <c r="P1095" s="686"/>
      <c r="Q1095" s="686"/>
      <c r="R1095" s="686"/>
      <c r="S1095" s="686"/>
      <c r="T1095" s="686"/>
      <c r="U1095" s="686"/>
      <c r="V1095" s="686"/>
      <c r="W1095" s="686"/>
      <c r="X1095" s="691"/>
      <c r="Y1095" s="691"/>
      <c r="Z1095" s="703">
        <v>20.0</v>
      </c>
      <c r="AA1095" s="686"/>
      <c r="AB1095" s="686"/>
      <c r="AC1095" s="686"/>
      <c r="AD1095" s="686"/>
      <c r="AE1095" s="713"/>
      <c r="AF1095" s="691"/>
      <c r="AG1095" s="691"/>
      <c r="AH1095" s="709"/>
      <c r="AI1095" s="709"/>
      <c r="AJ1095" s="709"/>
      <c r="AK1095" s="678"/>
      <c r="AL1095" s="678"/>
      <c r="AM1095" s="686"/>
      <c r="AN1095" s="697"/>
      <c r="AO1095" s="697">
        <v>44183.0</v>
      </c>
      <c r="AP1095" s="693" t="s">
        <v>393</v>
      </c>
      <c r="AQ1095" s="681"/>
      <c r="AR1095" s="681"/>
      <c r="AS1095" s="681"/>
      <c r="AT1095" s="682"/>
    </row>
    <row r="1096">
      <c r="A1096" s="666"/>
      <c r="B1096" s="699">
        <v>3.6691364E7</v>
      </c>
      <c r="C1096" s="685"/>
      <c r="D1096" s="686" t="s">
        <v>5714</v>
      </c>
      <c r="E1096" s="697" t="s">
        <v>5715</v>
      </c>
      <c r="F1096" s="762">
        <v>33709.0</v>
      </c>
      <c r="G1096" s="691" t="s">
        <v>391</v>
      </c>
      <c r="H1096" s="686" t="s">
        <v>5716</v>
      </c>
      <c r="I1096" s="686">
        <v>3.416018205E9</v>
      </c>
      <c r="J1096" s="691"/>
      <c r="K1096" s="686" t="s">
        <v>5717</v>
      </c>
      <c r="L1096" s="686"/>
      <c r="N1096" s="686"/>
      <c r="P1096" s="686"/>
      <c r="Q1096" s="686"/>
      <c r="R1096" s="686"/>
      <c r="S1096" s="686"/>
      <c r="T1096" s="686"/>
      <c r="U1096" s="686"/>
      <c r="V1096" s="686"/>
      <c r="W1096" s="686"/>
      <c r="X1096" s="691"/>
      <c r="Y1096" s="691"/>
      <c r="Z1096" s="703">
        <v>28.0</v>
      </c>
      <c r="AA1096" s="686"/>
      <c r="AB1096" s="686"/>
      <c r="AC1096" s="686"/>
      <c r="AD1096" s="686"/>
      <c r="AE1096" s="713"/>
      <c r="AF1096" s="691"/>
      <c r="AG1096" s="691"/>
      <c r="AH1096" s="709"/>
      <c r="AI1096" s="709"/>
      <c r="AJ1096" s="709"/>
      <c r="AK1096" s="678"/>
      <c r="AL1096" s="678"/>
      <c r="AM1096" s="686"/>
      <c r="AN1096" s="697"/>
      <c r="AO1096" s="697">
        <v>44114.0</v>
      </c>
      <c r="AP1096" s="693" t="s">
        <v>393</v>
      </c>
      <c r="AQ1096" s="681"/>
      <c r="AR1096" s="681"/>
      <c r="AS1096" s="681"/>
      <c r="AT1096" s="682"/>
    </row>
    <row r="1097">
      <c r="A1097" s="666"/>
      <c r="B1097" s="699">
        <v>3.7805279E7</v>
      </c>
      <c r="C1097" s="685"/>
      <c r="D1097" s="686" t="s">
        <v>5718</v>
      </c>
      <c r="E1097" s="697" t="s">
        <v>5719</v>
      </c>
      <c r="F1097" s="762">
        <v>34196.0</v>
      </c>
      <c r="G1097" s="691" t="s">
        <v>391</v>
      </c>
      <c r="H1097" s="686" t="s">
        <v>5720</v>
      </c>
      <c r="I1097" s="686">
        <v>1.11561545988E11</v>
      </c>
      <c r="J1097" s="691"/>
      <c r="K1097" s="686" t="s">
        <v>5721</v>
      </c>
      <c r="L1097" s="686"/>
      <c r="N1097" s="686"/>
      <c r="P1097" s="686"/>
      <c r="Q1097" s="686"/>
      <c r="R1097" s="686"/>
      <c r="S1097" s="686"/>
      <c r="T1097" s="686"/>
      <c r="U1097" s="686"/>
      <c r="V1097" s="686"/>
      <c r="W1097" s="686"/>
      <c r="X1097" s="691"/>
      <c r="Y1097" s="691"/>
      <c r="Z1097" s="703">
        <v>27.0</v>
      </c>
      <c r="AA1097" s="686"/>
      <c r="AB1097" s="686"/>
      <c r="AC1097" s="690"/>
      <c r="AD1097" s="690"/>
      <c r="AE1097" s="713"/>
      <c r="AF1097" s="691"/>
      <c r="AG1097" s="691"/>
      <c r="AH1097" s="709"/>
      <c r="AI1097" s="709"/>
      <c r="AJ1097" s="709"/>
      <c r="AK1097" s="678"/>
      <c r="AL1097" s="678"/>
      <c r="AM1097" s="686"/>
      <c r="AN1097" s="697"/>
      <c r="AO1097" s="697">
        <v>44156.0</v>
      </c>
      <c r="AP1097" s="693" t="s">
        <v>393</v>
      </c>
      <c r="AQ1097" s="681"/>
      <c r="AR1097" s="681"/>
      <c r="AS1097" s="681"/>
      <c r="AT1097" s="682"/>
    </row>
    <row r="1098">
      <c r="A1098" s="666"/>
      <c r="B1098" s="699">
        <v>4.0242256E7</v>
      </c>
      <c r="C1098" s="685"/>
      <c r="D1098" s="686" t="s">
        <v>5639</v>
      </c>
      <c r="E1098" s="697" t="s">
        <v>5640</v>
      </c>
      <c r="F1098" s="762">
        <v>35513.0</v>
      </c>
      <c r="G1098" s="691" t="s">
        <v>391</v>
      </c>
      <c r="H1098" s="686" t="s">
        <v>5641</v>
      </c>
      <c r="I1098" s="686">
        <v>1.124577716E9</v>
      </c>
      <c r="J1098" s="691"/>
      <c r="K1098" s="686" t="s">
        <v>6969</v>
      </c>
      <c r="L1098" s="686"/>
      <c r="N1098" s="686"/>
      <c r="P1098" s="686"/>
      <c r="Q1098" s="686"/>
      <c r="R1098" s="686"/>
      <c r="S1098" s="686"/>
      <c r="T1098" s="686"/>
      <c r="U1098" s="686"/>
      <c r="V1098" s="686"/>
      <c r="W1098" s="686"/>
      <c r="X1098" s="691"/>
      <c r="Y1098" s="691"/>
      <c r="Z1098" s="703">
        <v>23.0</v>
      </c>
      <c r="AA1098" s="686"/>
      <c r="AB1098" s="686"/>
      <c r="AC1098" s="690"/>
      <c r="AD1098" s="690"/>
      <c r="AE1098" s="713"/>
      <c r="AF1098" s="691"/>
      <c r="AG1098" s="691"/>
      <c r="AH1098" s="709"/>
      <c r="AI1098" s="709"/>
      <c r="AJ1098" s="709"/>
      <c r="AK1098" s="678"/>
      <c r="AL1098" s="678"/>
      <c r="AM1098" s="686"/>
      <c r="AN1098" s="697"/>
      <c r="AO1098" s="697">
        <v>44265.0</v>
      </c>
      <c r="AP1098" s="693" t="s">
        <v>393</v>
      </c>
      <c r="AQ1098" s="681"/>
      <c r="AR1098" s="681"/>
      <c r="AS1098" s="681"/>
      <c r="AT1098" s="682"/>
    </row>
    <row r="1099">
      <c r="A1099" s="666"/>
      <c r="B1099" s="699">
        <v>4.2148689E7</v>
      </c>
      <c r="C1099" s="685"/>
      <c r="D1099" s="686" t="s">
        <v>5701</v>
      </c>
      <c r="E1099" s="697" t="s">
        <v>5702</v>
      </c>
      <c r="F1099" s="762">
        <v>36413.0</v>
      </c>
      <c r="G1099" s="691" t="s">
        <v>391</v>
      </c>
      <c r="H1099" s="686" t="s">
        <v>5703</v>
      </c>
      <c r="I1099" s="686">
        <v>1.156942652E9</v>
      </c>
      <c r="J1099" s="691"/>
      <c r="K1099" s="686" t="s">
        <v>5704</v>
      </c>
      <c r="L1099" s="686"/>
      <c r="N1099" s="686"/>
      <c r="P1099" s="686"/>
      <c r="Q1099" s="686"/>
      <c r="R1099" s="686"/>
      <c r="S1099" s="686"/>
      <c r="T1099" s="686"/>
      <c r="U1099" s="686"/>
      <c r="V1099" s="686"/>
      <c r="W1099" s="686"/>
      <c r="X1099" s="691"/>
      <c r="Y1099" s="691"/>
      <c r="Z1099" s="703">
        <v>21.0</v>
      </c>
      <c r="AA1099" s="686"/>
      <c r="AB1099" s="686"/>
      <c r="AC1099" s="690"/>
      <c r="AD1099" s="690"/>
      <c r="AE1099" s="713"/>
      <c r="AF1099" s="691"/>
      <c r="AG1099" s="691"/>
      <c r="AH1099" s="709"/>
      <c r="AI1099" s="709"/>
      <c r="AJ1099" s="709"/>
      <c r="AK1099" s="678"/>
      <c r="AL1099" s="678"/>
      <c r="AM1099" s="686"/>
      <c r="AN1099" s="697"/>
      <c r="AO1099" s="697">
        <v>44265.0</v>
      </c>
      <c r="AP1099" s="693" t="s">
        <v>393</v>
      </c>
      <c r="AQ1099" s="681"/>
      <c r="AR1099" s="681"/>
      <c r="AS1099" s="681"/>
      <c r="AT1099" s="682"/>
    </row>
    <row r="1100">
      <c r="A1100" s="666"/>
      <c r="B1100" s="699">
        <v>4.2155094E7</v>
      </c>
      <c r="C1100" s="685"/>
      <c r="D1100" s="686" t="s">
        <v>5705</v>
      </c>
      <c r="E1100" s="697" t="s">
        <v>5706</v>
      </c>
      <c r="F1100" s="762">
        <v>36344.0</v>
      </c>
      <c r="G1100" s="691" t="s">
        <v>391</v>
      </c>
      <c r="H1100" s="686" t="s">
        <v>5707</v>
      </c>
      <c r="I1100" s="686">
        <v>2.304347151E9</v>
      </c>
      <c r="J1100" s="691"/>
      <c r="K1100" s="686" t="s">
        <v>5708</v>
      </c>
      <c r="L1100" s="686"/>
      <c r="N1100" s="686"/>
      <c r="P1100" s="686"/>
      <c r="Q1100" s="686"/>
      <c r="R1100" s="686"/>
      <c r="S1100" s="686"/>
      <c r="T1100" s="686"/>
      <c r="U1100" s="686"/>
      <c r="V1100" s="686"/>
      <c r="W1100" s="686"/>
      <c r="X1100" s="691"/>
      <c r="Y1100" s="691"/>
      <c r="Z1100" s="703">
        <v>21.0</v>
      </c>
      <c r="AA1100" s="686"/>
      <c r="AB1100" s="686"/>
      <c r="AC1100" s="686"/>
      <c r="AD1100" s="686"/>
      <c r="AE1100" s="713"/>
      <c r="AF1100" s="691"/>
      <c r="AG1100" s="691"/>
      <c r="AH1100" s="709"/>
      <c r="AI1100" s="709"/>
      <c r="AJ1100" s="709"/>
      <c r="AK1100" s="678"/>
      <c r="AL1100" s="678"/>
      <c r="AM1100" s="686"/>
      <c r="AN1100" s="697"/>
      <c r="AO1100" s="697">
        <v>44273.0</v>
      </c>
      <c r="AP1100" s="693" t="s">
        <v>393</v>
      </c>
      <c r="AQ1100" s="681"/>
      <c r="AR1100" s="681"/>
      <c r="AS1100" s="681"/>
      <c r="AT1100" s="682"/>
    </row>
    <row r="1101">
      <c r="A1101" s="666"/>
      <c r="B1101" s="699"/>
      <c r="C1101" s="685"/>
      <c r="D1101" s="686" t="s">
        <v>5709</v>
      </c>
      <c r="E1101" s="697" t="s">
        <v>5710</v>
      </c>
      <c r="F1101" s="762">
        <v>37133.0</v>
      </c>
      <c r="G1101" s="719" t="s">
        <v>5711</v>
      </c>
      <c r="H1101" s="686" t="s">
        <v>5712</v>
      </c>
      <c r="I1101" s="686">
        <v>7.605620353E9</v>
      </c>
      <c r="J1101" s="691"/>
      <c r="K1101" s="781" t="s">
        <v>5713</v>
      </c>
      <c r="L1101" s="686"/>
      <c r="N1101" s="686"/>
      <c r="P1101" s="686"/>
      <c r="Q1101" s="686"/>
      <c r="R1101" s="686"/>
      <c r="S1101" s="686"/>
      <c r="T1101" s="686"/>
      <c r="U1101" s="686"/>
      <c r="V1101" s="686"/>
      <c r="W1101" s="686"/>
      <c r="X1101" s="691"/>
      <c r="Y1101" s="691"/>
      <c r="Z1101" s="703">
        <v>20.0</v>
      </c>
      <c r="AA1101" s="686"/>
      <c r="AB1101" s="686"/>
      <c r="AC1101" s="686"/>
      <c r="AD1101" s="686"/>
      <c r="AE1101" s="713"/>
      <c r="AF1101" s="691"/>
      <c r="AG1101" s="691"/>
      <c r="AH1101" s="709"/>
      <c r="AI1101" s="709"/>
      <c r="AJ1101" s="709"/>
      <c r="AK1101" s="678"/>
      <c r="AL1101" s="678"/>
      <c r="AM1101" s="686"/>
      <c r="AN1101" s="697"/>
      <c r="AO1101" s="697">
        <v>44305.0</v>
      </c>
      <c r="AP1101" s="693" t="s">
        <v>6959</v>
      </c>
      <c r="AQ1101" s="681"/>
      <c r="AR1101" s="681"/>
      <c r="AS1101" s="681"/>
      <c r="AT1101" s="682"/>
    </row>
    <row r="1102">
      <c r="A1102" s="666"/>
      <c r="B1102" s="699">
        <v>4.4729997E7</v>
      </c>
      <c r="C1102" s="685"/>
      <c r="D1102" s="686" t="s">
        <v>6970</v>
      </c>
      <c r="E1102" s="697" t="s">
        <v>6971</v>
      </c>
      <c r="F1102" s="762">
        <v>37726.0</v>
      </c>
      <c r="G1102" s="691" t="s">
        <v>391</v>
      </c>
      <c r="H1102" s="686" t="s">
        <v>6972</v>
      </c>
      <c r="I1102" s="686">
        <v>1.155073521E9</v>
      </c>
      <c r="J1102" s="691"/>
      <c r="K1102" s="686" t="s">
        <v>6973</v>
      </c>
      <c r="L1102" s="686"/>
      <c r="N1102" s="686"/>
      <c r="P1102" s="686"/>
      <c r="Q1102" s="686"/>
      <c r="R1102" s="686"/>
      <c r="S1102" s="686"/>
      <c r="T1102" s="686"/>
      <c r="U1102" s="686"/>
      <c r="V1102" s="686"/>
      <c r="W1102" s="686"/>
      <c r="X1102" s="691"/>
      <c r="Y1102" s="691"/>
      <c r="Z1102" s="703">
        <v>17.0</v>
      </c>
      <c r="AA1102" s="686"/>
      <c r="AB1102" s="686"/>
      <c r="AC1102" s="686"/>
      <c r="AD1102" s="686"/>
      <c r="AE1102" s="713"/>
      <c r="AF1102" s="691"/>
      <c r="AG1102" s="691"/>
      <c r="AH1102" s="709"/>
      <c r="AI1102" s="709"/>
      <c r="AJ1102" s="709"/>
      <c r="AK1102" s="678"/>
      <c r="AL1102" s="678"/>
      <c r="AM1102" s="686"/>
      <c r="AN1102" s="697"/>
      <c r="AO1102" s="697">
        <v>44161.0</v>
      </c>
      <c r="AP1102" s="693" t="s">
        <v>6961</v>
      </c>
      <c r="AQ1102" s="681"/>
      <c r="AR1102" s="681"/>
      <c r="AS1102" s="681"/>
      <c r="AT1102" s="682"/>
    </row>
    <row r="1103">
      <c r="A1103" s="666"/>
      <c r="B1103" s="699">
        <v>4.075975E7</v>
      </c>
      <c r="C1103" s="685"/>
      <c r="D1103" s="686" t="s">
        <v>5676</v>
      </c>
      <c r="E1103" s="697" t="s">
        <v>5677</v>
      </c>
      <c r="F1103" s="762">
        <v>35744.0</v>
      </c>
      <c r="G1103" s="691" t="s">
        <v>391</v>
      </c>
      <c r="H1103" s="686" t="s">
        <v>5678</v>
      </c>
      <c r="I1103" s="686">
        <v>5.42234540358E11</v>
      </c>
      <c r="J1103" s="691"/>
      <c r="K1103" s="686" t="s">
        <v>5679</v>
      </c>
      <c r="L1103" s="686"/>
      <c r="N1103" s="686"/>
      <c r="P1103" s="686"/>
      <c r="Q1103" s="686"/>
      <c r="R1103" s="686"/>
      <c r="S1103" s="686"/>
      <c r="T1103" s="686"/>
      <c r="U1103" s="686"/>
      <c r="V1103" s="686"/>
      <c r="W1103" s="686"/>
      <c r="X1103" s="691"/>
      <c r="Y1103" s="691"/>
      <c r="Z1103" s="703">
        <v>22.0</v>
      </c>
      <c r="AA1103" s="686"/>
      <c r="AB1103" s="686"/>
      <c r="AC1103" s="686"/>
      <c r="AD1103" s="686"/>
      <c r="AE1103" s="713"/>
      <c r="AF1103" s="691"/>
      <c r="AG1103" s="691"/>
      <c r="AH1103" s="709"/>
      <c r="AI1103" s="709"/>
      <c r="AJ1103" s="709"/>
      <c r="AK1103" s="678"/>
      <c r="AL1103" s="678"/>
      <c r="AM1103" s="686"/>
      <c r="AN1103" s="697"/>
      <c r="AO1103" s="697">
        <v>44265.0</v>
      </c>
      <c r="AP1103" s="693" t="s">
        <v>6958</v>
      </c>
      <c r="AQ1103" s="681"/>
      <c r="AR1103" s="681"/>
      <c r="AS1103" s="681"/>
      <c r="AT1103" s="682"/>
    </row>
    <row r="1104">
      <c r="A1104" s="666"/>
      <c r="B1104" s="699">
        <v>3.7246954E7</v>
      </c>
      <c r="C1104" s="685"/>
      <c r="D1104" s="686" t="s">
        <v>5680</v>
      </c>
      <c r="E1104" s="697" t="s">
        <v>5681</v>
      </c>
      <c r="F1104" s="762">
        <v>33988.0</v>
      </c>
      <c r="G1104" s="691" t="s">
        <v>391</v>
      </c>
      <c r="H1104" s="686" t="s">
        <v>5682</v>
      </c>
      <c r="I1104" s="686">
        <v>1.530602876E9</v>
      </c>
      <c r="J1104" s="691"/>
      <c r="K1104" s="686" t="s">
        <v>5683</v>
      </c>
      <c r="L1104" s="686"/>
      <c r="N1104" s="686"/>
      <c r="P1104" s="686"/>
      <c r="Q1104" s="686"/>
      <c r="R1104" s="686"/>
      <c r="S1104" s="686"/>
      <c r="T1104" s="686"/>
      <c r="U1104" s="686"/>
      <c r="V1104" s="686"/>
      <c r="W1104" s="686"/>
      <c r="X1104" s="691"/>
      <c r="Y1104" s="691"/>
      <c r="Z1104" s="703">
        <v>27.0</v>
      </c>
      <c r="AA1104" s="686"/>
      <c r="AB1104" s="686"/>
      <c r="AC1104" s="690"/>
      <c r="AD1104" s="690"/>
      <c r="AE1104" s="713"/>
      <c r="AF1104" s="691"/>
      <c r="AG1104" s="691"/>
      <c r="AH1104" s="709"/>
      <c r="AI1104" s="709"/>
      <c r="AJ1104" s="709"/>
      <c r="AK1104" s="678"/>
      <c r="AL1104" s="678"/>
      <c r="AM1104" s="686"/>
      <c r="AN1104" s="697"/>
      <c r="AO1104" s="697">
        <v>44168.0</v>
      </c>
      <c r="AP1104" s="693" t="s">
        <v>6962</v>
      </c>
      <c r="AQ1104" s="681"/>
      <c r="AR1104" s="681"/>
      <c r="AS1104" s="681"/>
      <c r="AT1104" s="682"/>
    </row>
    <row r="1105">
      <c r="A1105" s="666"/>
      <c r="B1105" s="699">
        <v>2.9341634E7</v>
      </c>
      <c r="C1105" s="685"/>
      <c r="D1105" s="686" t="s">
        <v>5684</v>
      </c>
      <c r="E1105" s="697" t="s">
        <v>5685</v>
      </c>
      <c r="F1105" s="762">
        <v>30072.0</v>
      </c>
      <c r="G1105" s="691" t="s">
        <v>391</v>
      </c>
      <c r="H1105" s="686" t="s">
        <v>5686</v>
      </c>
      <c r="I1105" s="786" t="s">
        <v>5687</v>
      </c>
      <c r="J1105" s="691"/>
      <c r="K1105" s="686" t="s">
        <v>5688</v>
      </c>
      <c r="L1105" s="686"/>
      <c r="N1105" s="686"/>
      <c r="P1105" s="686"/>
      <c r="Q1105" s="686"/>
      <c r="R1105" s="686"/>
      <c r="S1105" s="686"/>
      <c r="T1105" s="686"/>
      <c r="U1105" s="686"/>
      <c r="V1105" s="686"/>
      <c r="W1105" s="686"/>
      <c r="X1105" s="691"/>
      <c r="Y1105" s="691"/>
      <c r="Z1105" s="703">
        <v>38.0</v>
      </c>
      <c r="AA1105" s="686"/>
      <c r="AB1105" s="686"/>
      <c r="AC1105" s="686"/>
      <c r="AD1105" s="686"/>
      <c r="AE1105" s="713"/>
      <c r="AF1105" s="691"/>
      <c r="AG1105" s="691"/>
      <c r="AH1105" s="709"/>
      <c r="AI1105" s="709"/>
      <c r="AJ1105" s="709"/>
      <c r="AK1105" s="678"/>
      <c r="AL1105" s="678"/>
      <c r="AM1105" s="686"/>
      <c r="AN1105" s="697"/>
      <c r="AO1105" s="697">
        <v>44265.0</v>
      </c>
      <c r="AP1105" s="693" t="s">
        <v>6958</v>
      </c>
      <c r="AQ1105" s="681"/>
      <c r="AR1105" s="681"/>
      <c r="AS1105" s="681"/>
      <c r="AT1105" s="682"/>
    </row>
    <row r="1106">
      <c r="A1106" s="666"/>
      <c r="B1106" s="699">
        <v>4.2360969E7</v>
      </c>
      <c r="C1106" s="685"/>
      <c r="D1106" s="686" t="s">
        <v>5689</v>
      </c>
      <c r="E1106" s="697" t="s">
        <v>5690</v>
      </c>
      <c r="F1106" s="762">
        <v>36600.0</v>
      </c>
      <c r="G1106" s="691" t="s">
        <v>391</v>
      </c>
      <c r="H1106" s="686" t="s">
        <v>5691</v>
      </c>
      <c r="I1106" s="686">
        <v>1.560556766E9</v>
      </c>
      <c r="J1106" s="691"/>
      <c r="K1106" s="781" t="s">
        <v>5692</v>
      </c>
      <c r="L1106" s="686"/>
      <c r="N1106" s="686"/>
      <c r="P1106" s="686"/>
      <c r="Q1106" s="686"/>
      <c r="R1106" s="686"/>
      <c r="S1106" s="686"/>
      <c r="T1106" s="686"/>
      <c r="U1106" s="686"/>
      <c r="V1106" s="686"/>
      <c r="W1106" s="686"/>
      <c r="X1106" s="691"/>
      <c r="Y1106" s="691"/>
      <c r="Z1106" s="703">
        <v>20.0</v>
      </c>
      <c r="AA1106" s="686"/>
      <c r="AB1106" s="686"/>
      <c r="AC1106" s="686"/>
      <c r="AD1106" s="686"/>
      <c r="AE1106" s="713"/>
      <c r="AF1106" s="691"/>
      <c r="AG1106" s="691"/>
      <c r="AH1106" s="709"/>
      <c r="AI1106" s="709"/>
      <c r="AJ1106" s="709"/>
      <c r="AK1106" s="678"/>
      <c r="AL1106" s="678"/>
      <c r="AM1106" s="686"/>
      <c r="AN1106" s="697"/>
      <c r="AO1106" s="697">
        <v>44328.0</v>
      </c>
      <c r="AP1106" s="693" t="s">
        <v>6961</v>
      </c>
      <c r="AQ1106" s="681"/>
      <c r="AR1106" s="681"/>
      <c r="AS1106" s="681"/>
      <c r="AT1106" s="682"/>
    </row>
    <row r="1107">
      <c r="A1107" s="666"/>
      <c r="B1107" s="699">
        <v>4.2054255E7</v>
      </c>
      <c r="C1107" s="685"/>
      <c r="D1107" s="686" t="s">
        <v>5693</v>
      </c>
      <c r="E1107" s="697" t="s">
        <v>5694</v>
      </c>
      <c r="F1107" s="762">
        <v>36445.0</v>
      </c>
      <c r="G1107" s="691" t="s">
        <v>391</v>
      </c>
      <c r="H1107" s="686" t="s">
        <v>5695</v>
      </c>
      <c r="I1107" s="686">
        <v>1.135948025E9</v>
      </c>
      <c r="J1107" s="691"/>
      <c r="K1107" s="686" t="s">
        <v>5696</v>
      </c>
      <c r="L1107" s="686"/>
      <c r="N1107" s="686"/>
      <c r="P1107" s="686"/>
      <c r="Q1107" s="686"/>
      <c r="R1107" s="686"/>
      <c r="S1107" s="686"/>
      <c r="T1107" s="686"/>
      <c r="U1107" s="686"/>
      <c r="V1107" s="686"/>
      <c r="W1107" s="686"/>
      <c r="X1107" s="691"/>
      <c r="Y1107" s="691"/>
      <c r="Z1107" s="703">
        <v>21.0</v>
      </c>
      <c r="AA1107" s="686"/>
      <c r="AB1107" s="686"/>
      <c r="AC1107" s="686"/>
      <c r="AD1107" s="686"/>
      <c r="AE1107" s="713"/>
      <c r="AF1107" s="691"/>
      <c r="AG1107" s="691"/>
      <c r="AH1107" s="709"/>
      <c r="AI1107" s="709"/>
      <c r="AJ1107" s="709"/>
      <c r="AK1107" s="678"/>
      <c r="AL1107" s="678"/>
      <c r="AM1107" s="686"/>
      <c r="AN1107" s="697"/>
      <c r="AO1107" s="697">
        <v>44314.0</v>
      </c>
      <c r="AP1107" s="693" t="s">
        <v>6958</v>
      </c>
      <c r="AQ1107" s="681"/>
      <c r="AR1107" s="681"/>
      <c r="AS1107" s="681"/>
      <c r="AT1107" s="682"/>
    </row>
    <row r="1108">
      <c r="A1108" s="666"/>
      <c r="B1108" s="699">
        <v>4.2660827E7</v>
      </c>
      <c r="C1108" s="685"/>
      <c r="D1108" s="686" t="s">
        <v>5697</v>
      </c>
      <c r="E1108" s="697" t="s">
        <v>5698</v>
      </c>
      <c r="F1108" s="762">
        <v>36687.0</v>
      </c>
      <c r="G1108" s="691" t="s">
        <v>391</v>
      </c>
      <c r="H1108" s="686" t="s">
        <v>5699</v>
      </c>
      <c r="I1108" s="686">
        <v>1.136349469E9</v>
      </c>
      <c r="J1108" s="691"/>
      <c r="K1108" s="686" t="s">
        <v>5700</v>
      </c>
      <c r="L1108" s="686"/>
      <c r="N1108" s="686"/>
      <c r="P1108" s="686"/>
      <c r="Q1108" s="686"/>
      <c r="R1108" s="686"/>
      <c r="S1108" s="686"/>
      <c r="T1108" s="686"/>
      <c r="U1108" s="686"/>
      <c r="V1108" s="686"/>
      <c r="W1108" s="686"/>
      <c r="X1108" s="691"/>
      <c r="Y1108" s="691"/>
      <c r="Z1108" s="703">
        <v>20.0</v>
      </c>
      <c r="AA1108" s="686"/>
      <c r="AB1108" s="686"/>
      <c r="AC1108" s="686"/>
      <c r="AD1108" s="686"/>
      <c r="AE1108" s="713"/>
      <c r="AF1108" s="691"/>
      <c r="AG1108" s="691"/>
      <c r="AH1108" s="709"/>
      <c r="AI1108" s="709"/>
      <c r="AJ1108" s="709"/>
      <c r="AK1108" s="678"/>
      <c r="AL1108" s="678"/>
      <c r="AM1108" s="686"/>
      <c r="AN1108" s="697"/>
      <c r="AO1108" s="697">
        <v>44333.0</v>
      </c>
      <c r="AP1108" s="693" t="s">
        <v>6958</v>
      </c>
      <c r="AQ1108" s="681"/>
      <c r="AR1108" s="681"/>
      <c r="AS1108" s="681"/>
      <c r="AT1108" s="682"/>
    </row>
    <row r="1109">
      <c r="A1109" s="748"/>
      <c r="B1109" s="749">
        <v>4.2157657E7</v>
      </c>
      <c r="C1109" s="745"/>
      <c r="D1109" s="692" t="s">
        <v>1969</v>
      </c>
      <c r="E1109" s="757" t="s">
        <v>1970</v>
      </c>
      <c r="F1109" s="762">
        <v>36452.0</v>
      </c>
      <c r="G1109" s="693" t="s">
        <v>391</v>
      </c>
      <c r="H1109" s="692" t="s">
        <v>1971</v>
      </c>
      <c r="I1109" s="692" t="s">
        <v>1972</v>
      </c>
      <c r="J1109" s="693" t="s">
        <v>1620</v>
      </c>
      <c r="K1109" s="781" t="s">
        <v>1973</v>
      </c>
      <c r="L1109" s="686"/>
      <c r="N1109" s="686"/>
      <c r="P1109" s="686"/>
      <c r="Q1109" s="686"/>
      <c r="R1109" s="686"/>
      <c r="S1109" s="686"/>
      <c r="T1109" s="686"/>
      <c r="U1109" s="686"/>
      <c r="V1109" s="686"/>
      <c r="W1109" s="686"/>
      <c r="X1109" s="691"/>
      <c r="Y1109" s="691"/>
      <c r="Z1109" s="742">
        <v>21.0</v>
      </c>
      <c r="AA1109" s="686"/>
      <c r="AB1109" s="686"/>
      <c r="AC1109" s="686"/>
      <c r="AD1109" s="686"/>
      <c r="AE1109" s="713"/>
      <c r="AF1109" s="691"/>
      <c r="AG1109" s="691"/>
      <c r="AH1109" s="709"/>
      <c r="AI1109" s="709"/>
      <c r="AJ1109" s="709"/>
      <c r="AK1109" s="678"/>
      <c r="AL1109" s="678"/>
      <c r="AM1109" s="686"/>
      <c r="AN1109" s="697"/>
      <c r="AO1109" s="697">
        <v>44441.0</v>
      </c>
      <c r="AP1109" s="693" t="s">
        <v>1628</v>
      </c>
      <c r="AQ1109" s="681"/>
      <c r="AR1109" s="681"/>
      <c r="AS1109" s="681"/>
      <c r="AT1109" s="682"/>
    </row>
    <row r="1110">
      <c r="A1110" s="748"/>
      <c r="B1110" s="749">
        <v>3.4553602E7</v>
      </c>
      <c r="C1110" s="787"/>
      <c r="D1110" s="692" t="s">
        <v>1629</v>
      </c>
      <c r="E1110" s="757" t="s">
        <v>1630</v>
      </c>
      <c r="F1110" s="746">
        <v>32660.0</v>
      </c>
      <c r="G1110" s="693" t="s">
        <v>391</v>
      </c>
      <c r="H1110" s="692" t="s">
        <v>1631</v>
      </c>
      <c r="I1110" s="692" t="s">
        <v>1632</v>
      </c>
      <c r="J1110" s="693" t="s">
        <v>1620</v>
      </c>
      <c r="K1110" s="692" t="s">
        <v>1633</v>
      </c>
      <c r="L1110" s="692"/>
      <c r="N1110" s="692"/>
      <c r="P1110" s="692"/>
      <c r="Q1110" s="692"/>
      <c r="R1110" s="692"/>
      <c r="S1110" s="692"/>
      <c r="T1110" s="686"/>
      <c r="U1110" s="686"/>
      <c r="V1110" s="686"/>
      <c r="W1110" s="686"/>
      <c r="X1110" s="691"/>
      <c r="Y1110" s="691"/>
      <c r="Z1110" s="742">
        <v>31.0</v>
      </c>
      <c r="AA1110" s="692"/>
      <c r="AB1110" s="692"/>
      <c r="AC1110" s="686"/>
      <c r="AD1110" s="686"/>
      <c r="AE1110" s="713"/>
      <c r="AF1110" s="688"/>
      <c r="AG1110" s="688"/>
      <c r="AH1110" s="702"/>
      <c r="AI1110" s="709"/>
      <c r="AJ1110" s="696"/>
      <c r="AK1110" s="678"/>
      <c r="AL1110" s="678"/>
      <c r="AM1110" s="692"/>
      <c r="AN1110" s="697"/>
      <c r="AO1110" s="697">
        <f t="shared" ref="AO1110:AO1111" si="140">DATE(YEAR(AH1111),MONTH(AH1111)+3,DAY(AH1111))</f>
        <v>694051</v>
      </c>
      <c r="AP1110" s="696" t="s">
        <v>1640</v>
      </c>
      <c r="AQ1110" s="681"/>
      <c r="AR1110" s="681"/>
      <c r="AS1110" s="681"/>
      <c r="AT1110" s="682"/>
    </row>
    <row r="1111">
      <c r="A1111" s="748"/>
      <c r="B1111" s="749">
        <v>9.4525894E7</v>
      </c>
      <c r="C1111" s="787"/>
      <c r="D1111" s="692" t="s">
        <v>1641</v>
      </c>
      <c r="E1111" s="757" t="s">
        <v>1642</v>
      </c>
      <c r="F1111" s="746">
        <v>32459.0</v>
      </c>
      <c r="G1111" s="693" t="s">
        <v>1643</v>
      </c>
      <c r="H1111" s="692" t="s">
        <v>1644</v>
      </c>
      <c r="I1111" s="692" t="s">
        <v>1645</v>
      </c>
      <c r="J1111" s="693" t="s">
        <v>1646</v>
      </c>
      <c r="K1111" s="692" t="s">
        <v>1647</v>
      </c>
      <c r="L1111" s="692"/>
      <c r="N1111" s="692"/>
      <c r="P1111" s="692"/>
      <c r="Q1111" s="692"/>
      <c r="R1111" s="692"/>
      <c r="S1111" s="692"/>
      <c r="T1111" s="686"/>
      <c r="U1111" s="686"/>
      <c r="V1111" s="686"/>
      <c r="W1111" s="686"/>
      <c r="X1111" s="691"/>
      <c r="Y1111" s="691"/>
      <c r="Z1111" s="742">
        <v>32.0</v>
      </c>
      <c r="AA1111" s="692"/>
      <c r="AB1111" s="692"/>
      <c r="AC1111" s="686"/>
      <c r="AD1111" s="686"/>
      <c r="AE1111" s="713"/>
      <c r="AF1111" s="688"/>
      <c r="AG1111" s="688"/>
      <c r="AH1111" s="744"/>
      <c r="AI1111" s="702"/>
      <c r="AJ1111" s="696"/>
      <c r="AK1111" s="678"/>
      <c r="AL1111" s="678"/>
      <c r="AM1111" s="692"/>
      <c r="AN1111" s="697"/>
      <c r="AO1111" s="697">
        <f t="shared" si="140"/>
        <v>694051</v>
      </c>
      <c r="AP1111" s="696" t="s">
        <v>1640</v>
      </c>
      <c r="AQ1111" s="681"/>
      <c r="AR1111" s="681"/>
      <c r="AS1111" s="681"/>
      <c r="AT1111" s="682"/>
    </row>
    <row r="1112">
      <c r="A1112" s="666"/>
      <c r="B1112" s="699">
        <v>4.2689528E7</v>
      </c>
      <c r="C1112" s="787"/>
      <c r="D1112" s="686" t="s">
        <v>2563</v>
      </c>
      <c r="E1112" s="757" t="s">
        <v>5669</v>
      </c>
      <c r="F1112" s="746">
        <v>36671.0</v>
      </c>
      <c r="G1112" s="691" t="s">
        <v>2021</v>
      </c>
      <c r="H1112" s="686" t="s">
        <v>5670</v>
      </c>
      <c r="I1112" s="686">
        <v>1.125403975E9</v>
      </c>
      <c r="J1112" s="691"/>
      <c r="K1112" s="686" t="s">
        <v>5671</v>
      </c>
      <c r="L1112" s="686"/>
      <c r="N1112" s="686"/>
      <c r="P1112" s="686"/>
      <c r="Q1112" s="686"/>
      <c r="R1112" s="686"/>
      <c r="S1112" s="686"/>
      <c r="T1112" s="686"/>
      <c r="U1112" s="686"/>
      <c r="V1112" s="686"/>
      <c r="W1112" s="686"/>
      <c r="X1112" s="691"/>
      <c r="Y1112" s="691"/>
      <c r="Z1112" s="703">
        <v>20.0</v>
      </c>
      <c r="AA1112" s="686"/>
      <c r="AB1112" s="686"/>
      <c r="AC1112" s="686"/>
      <c r="AD1112" s="686"/>
      <c r="AE1112" s="713"/>
      <c r="AF1112" s="688"/>
      <c r="AG1112" s="688"/>
      <c r="AH1112" s="744"/>
      <c r="AI1112" s="702"/>
      <c r="AJ1112" s="709"/>
      <c r="AK1112" s="678"/>
      <c r="AL1112" s="678"/>
      <c r="AM1112" s="706"/>
      <c r="AN1112" s="701"/>
      <c r="AO1112" s="701">
        <v>44253.0</v>
      </c>
      <c r="AP1112" s="696" t="s">
        <v>6961</v>
      </c>
      <c r="AQ1112" s="681"/>
      <c r="AR1112" s="681"/>
      <c r="AS1112" s="681"/>
      <c r="AT1112" s="682"/>
    </row>
    <row r="1113">
      <c r="A1113" s="748"/>
      <c r="B1113" s="749">
        <v>4.3385038E7</v>
      </c>
      <c r="C1113" s="787"/>
      <c r="D1113" s="692" t="s">
        <v>5672</v>
      </c>
      <c r="E1113" s="757" t="s">
        <v>5673</v>
      </c>
      <c r="F1113" s="746">
        <v>36899.0</v>
      </c>
      <c r="G1113" s="693" t="s">
        <v>391</v>
      </c>
      <c r="H1113" s="692" t="s">
        <v>5674</v>
      </c>
      <c r="I1113" s="692">
        <v>1.168873628E9</v>
      </c>
      <c r="J1113" s="693"/>
      <c r="K1113" s="692" t="s">
        <v>5675</v>
      </c>
      <c r="L1113" s="692"/>
      <c r="N1113" s="692"/>
      <c r="P1113" s="692"/>
      <c r="Q1113" s="692"/>
      <c r="R1113" s="686"/>
      <c r="S1113" s="692"/>
      <c r="T1113" s="692"/>
      <c r="U1113" s="692"/>
      <c r="V1113" s="692"/>
      <c r="W1113" s="692"/>
      <c r="X1113" s="693"/>
      <c r="Y1113" s="693"/>
      <c r="Z1113" s="742">
        <v>20.0</v>
      </c>
      <c r="AA1113" s="692"/>
      <c r="AB1113" s="686"/>
      <c r="AC1113" s="686"/>
      <c r="AD1113" s="686"/>
      <c r="AE1113" s="713"/>
      <c r="AF1113" s="688"/>
      <c r="AG1113" s="688"/>
      <c r="AH1113" s="744"/>
      <c r="AI1113" s="702"/>
      <c r="AJ1113" s="696"/>
      <c r="AK1113" s="678"/>
      <c r="AL1113" s="678"/>
      <c r="AM1113" s="706"/>
      <c r="AN1113" s="704"/>
      <c r="AO1113" s="701">
        <v>44163.0</v>
      </c>
      <c r="AP1113" s="696" t="s">
        <v>6961</v>
      </c>
      <c r="AQ1113" s="681"/>
      <c r="AR1113" s="681"/>
      <c r="AS1113" s="681"/>
      <c r="AT1113" s="682"/>
    </row>
    <row r="1114">
      <c r="A1114" s="748"/>
      <c r="B1114" s="749">
        <v>4.1003013E7</v>
      </c>
      <c r="C1114" s="787">
        <v>44263.32354565972</v>
      </c>
      <c r="D1114" s="692" t="s">
        <v>1858</v>
      </c>
      <c r="E1114" s="757" t="s">
        <v>1859</v>
      </c>
      <c r="F1114" s="746">
        <v>35856.0</v>
      </c>
      <c r="G1114" s="693" t="s">
        <v>391</v>
      </c>
      <c r="H1114" s="692" t="s">
        <v>1860</v>
      </c>
      <c r="I1114" s="692" t="s">
        <v>1861</v>
      </c>
      <c r="J1114" s="693" t="s">
        <v>1620</v>
      </c>
      <c r="K1114" s="692" t="s">
        <v>1862</v>
      </c>
      <c r="L1114" s="692" t="s">
        <v>1680</v>
      </c>
      <c r="N1114" s="692" t="s">
        <v>1864</v>
      </c>
      <c r="P1114" s="692" t="s">
        <v>63</v>
      </c>
      <c r="Q1114" s="692" t="s">
        <v>1865</v>
      </c>
      <c r="R1114" s="686" t="s">
        <v>1866</v>
      </c>
      <c r="S1114" s="692"/>
      <c r="T1114" s="788" t="s">
        <v>1867</v>
      </c>
      <c r="U1114" s="692" t="s">
        <v>1868</v>
      </c>
      <c r="V1114" s="692" t="s">
        <v>1662</v>
      </c>
      <c r="W1114" s="692" t="s">
        <v>1869</v>
      </c>
      <c r="X1114" s="693" t="s">
        <v>1870</v>
      </c>
      <c r="Y1114" s="693" t="s">
        <v>1871</v>
      </c>
      <c r="Z1114" s="742">
        <v>23.0</v>
      </c>
      <c r="AA1114" s="692" t="s">
        <v>1872</v>
      </c>
      <c r="AB1114" s="692" t="s">
        <v>1627</v>
      </c>
      <c r="AC1114" s="686"/>
      <c r="AD1114" s="686"/>
      <c r="AE1114" s="713"/>
      <c r="AF1114" s="744"/>
      <c r="AG1114" s="744">
        <v>44267.0</v>
      </c>
      <c r="AH1114" s="744">
        <v>44267.0</v>
      </c>
      <c r="AI1114" s="702">
        <f t="shared" ref="AI1114:AI1115" si="141">DATE(YEAR(AH1114),MONTH(AH1114)+1,DAY(AH1114)+15)</f>
        <v>44313</v>
      </c>
      <c r="AJ1114" s="696"/>
      <c r="AK1114" s="678"/>
      <c r="AL1114" s="678"/>
      <c r="AM1114" s="706"/>
      <c r="AN1114" s="704"/>
      <c r="AO1114" s="789">
        <f t="shared" ref="AO1114:AO1115" si="142">DATE(YEAR(AH1114),MONTH(AH1114)+3,DAY(AH1114))</f>
        <v>44359</v>
      </c>
      <c r="AP1114" s="696" t="s">
        <v>1628</v>
      </c>
      <c r="AQ1114" s="681"/>
      <c r="AR1114" s="681"/>
      <c r="AS1114" s="681"/>
      <c r="AT1114" s="682"/>
    </row>
    <row r="1115">
      <c r="A1115" s="748"/>
      <c r="B1115" s="749">
        <v>4.4161598E7</v>
      </c>
      <c r="C1115" s="787">
        <v>44252.94685978009</v>
      </c>
      <c r="D1115" s="692" t="s">
        <v>1698</v>
      </c>
      <c r="E1115" s="757" t="s">
        <v>1699</v>
      </c>
      <c r="F1115" s="746">
        <v>37432.0</v>
      </c>
      <c r="G1115" s="693" t="s">
        <v>391</v>
      </c>
      <c r="H1115" s="692" t="s">
        <v>1618</v>
      </c>
      <c r="I1115" s="692" t="s">
        <v>1701</v>
      </c>
      <c r="J1115" s="693" t="s">
        <v>1620</v>
      </c>
      <c r="K1115" s="692" t="s">
        <v>1702</v>
      </c>
      <c r="L1115" s="692" t="s">
        <v>1634</v>
      </c>
      <c r="N1115" s="692" t="s">
        <v>1703</v>
      </c>
      <c r="P1115" s="692" t="s">
        <v>59</v>
      </c>
      <c r="Q1115" s="692" t="s">
        <v>1704</v>
      </c>
      <c r="R1115" s="686" t="s">
        <v>1637</v>
      </c>
      <c r="S1115" s="686"/>
      <c r="T1115" s="790" t="s">
        <v>1705</v>
      </c>
      <c r="U1115" s="686" t="s">
        <v>5420</v>
      </c>
      <c r="V1115" s="686" t="s">
        <v>1662</v>
      </c>
      <c r="W1115" s="686" t="s">
        <v>1707</v>
      </c>
      <c r="X1115" s="691" t="s">
        <v>1708</v>
      </c>
      <c r="Y1115" s="691" t="s">
        <v>1709</v>
      </c>
      <c r="Z1115" s="742">
        <v>18.0</v>
      </c>
      <c r="AA1115" s="686" t="s">
        <v>1710</v>
      </c>
      <c r="AB1115" s="686" t="s">
        <v>1627</v>
      </c>
      <c r="AC1115" s="686"/>
      <c r="AD1115" s="692"/>
      <c r="AE1115" s="695"/>
      <c r="AF1115" s="744"/>
      <c r="AG1115" s="744">
        <v>44295.0</v>
      </c>
      <c r="AH1115" s="744">
        <v>44295.0</v>
      </c>
      <c r="AI1115" s="702">
        <f t="shared" si="141"/>
        <v>44340</v>
      </c>
      <c r="AJ1115" s="696"/>
      <c r="AK1115" s="678"/>
      <c r="AL1115" s="678"/>
      <c r="AM1115" s="704"/>
      <c r="AN1115" s="704"/>
      <c r="AO1115" s="789">
        <f t="shared" si="142"/>
        <v>44386</v>
      </c>
      <c r="AP1115" s="696" t="s">
        <v>1712</v>
      </c>
      <c r="AQ1115" s="681"/>
      <c r="AR1115" s="681"/>
      <c r="AS1115" s="681"/>
      <c r="AT1115" s="682"/>
    </row>
    <row r="1116">
      <c r="A1116" s="748"/>
      <c r="B1116" s="749">
        <v>3.816574E7</v>
      </c>
      <c r="C1116" s="787"/>
      <c r="D1116" s="692" t="s">
        <v>6974</v>
      </c>
      <c r="E1116" s="757" t="s">
        <v>6975</v>
      </c>
      <c r="F1116" s="746">
        <v>34432.0</v>
      </c>
      <c r="G1116" s="693" t="s">
        <v>391</v>
      </c>
      <c r="H1116" s="692" t="s">
        <v>6976</v>
      </c>
      <c r="I1116" s="692" t="s">
        <v>6977</v>
      </c>
      <c r="J1116" s="693"/>
      <c r="K1116" s="692" t="s">
        <v>6978</v>
      </c>
      <c r="L1116" s="692"/>
      <c r="N1116" s="692"/>
      <c r="P1116" s="692"/>
      <c r="Q1116" s="692"/>
      <c r="R1116" s="692"/>
      <c r="S1116" s="692"/>
      <c r="T1116" s="692"/>
      <c r="U1116" s="692"/>
      <c r="V1116" s="686"/>
      <c r="W1116" s="686"/>
      <c r="X1116" s="691"/>
      <c r="Y1116" s="691"/>
      <c r="Z1116" s="742">
        <f>2020-1994</f>
        <v>26</v>
      </c>
      <c r="AA1116" s="692"/>
      <c r="AB1116" s="692"/>
      <c r="AC1116" s="692"/>
      <c r="AD1116" s="686"/>
      <c r="AE1116" s="713"/>
      <c r="AF1116" s="756" t="s">
        <v>5643</v>
      </c>
      <c r="AG1116" s="744">
        <v>44092.0</v>
      </c>
      <c r="AH1116" s="702">
        <f>DATE(YEAR(AG1116),MONTH(AG1116)+1,DAY(AG1116)+15)</f>
        <v>44137</v>
      </c>
      <c r="AI1116" s="709"/>
      <c r="AJ1116" s="696"/>
      <c r="AK1116" s="678"/>
      <c r="AL1116" s="678"/>
      <c r="AM1116" s="791"/>
      <c r="AN1116" s="704"/>
      <c r="AO1116" s="789">
        <f>DATE(YEAR(AG1116),MONTH(AG1116)+3,DAY(AG1116))</f>
        <v>44183</v>
      </c>
      <c r="AP1116" s="792" t="s">
        <v>393</v>
      </c>
      <c r="AQ1116" s="681"/>
      <c r="AR1116" s="681"/>
      <c r="AS1116" s="681"/>
      <c r="AT1116" s="682"/>
    </row>
    <row r="1117">
      <c r="A1117" s="748"/>
      <c r="B1117" s="749">
        <v>3.4870468E7</v>
      </c>
      <c r="C1117" s="787">
        <v>44249.48386331019</v>
      </c>
      <c r="D1117" s="692" t="s">
        <v>1663</v>
      </c>
      <c r="E1117" s="757" t="s">
        <v>1664</v>
      </c>
      <c r="F1117" s="746">
        <v>32793.0</v>
      </c>
      <c r="G1117" s="693" t="s">
        <v>391</v>
      </c>
      <c r="H1117" s="692" t="s">
        <v>1665</v>
      </c>
      <c r="I1117" s="692" t="s">
        <v>1666</v>
      </c>
      <c r="J1117" s="693" t="s">
        <v>1620</v>
      </c>
      <c r="K1117" s="692" t="s">
        <v>1667</v>
      </c>
      <c r="L1117" s="692" t="s">
        <v>1668</v>
      </c>
      <c r="N1117" s="692" t="s">
        <v>1669</v>
      </c>
      <c r="P1117" s="692" t="s">
        <v>63</v>
      </c>
      <c r="Q1117" s="692" t="s">
        <v>1670</v>
      </c>
      <c r="R1117" s="686" t="s">
        <v>1651</v>
      </c>
      <c r="S1117" s="692" t="s">
        <v>1671</v>
      </c>
      <c r="T1117" s="790" t="s">
        <v>1672</v>
      </c>
      <c r="U1117" s="686" t="s">
        <v>1673</v>
      </c>
      <c r="V1117" s="686" t="s">
        <v>1662</v>
      </c>
      <c r="W1117" s="686"/>
      <c r="X1117" s="691"/>
      <c r="Y1117" s="691"/>
      <c r="Z1117" s="742">
        <v>31.0</v>
      </c>
      <c r="AA1117" s="692"/>
      <c r="AB1117" s="692" t="s">
        <v>1627</v>
      </c>
      <c r="AC1117" s="686"/>
      <c r="AD1117" s="686"/>
      <c r="AE1117" s="713" t="s">
        <v>1674</v>
      </c>
      <c r="AF1117" s="744"/>
      <c r="AG1117" s="744">
        <v>44267.0</v>
      </c>
      <c r="AH1117" s="744">
        <v>44267.0</v>
      </c>
      <c r="AI1117" s="702">
        <f t="shared" ref="AI1117:AI1124" si="143">DATE(YEAR(AH1117),MONTH(AH1117)+1,DAY(AH1117)+15)</f>
        <v>44313</v>
      </c>
      <c r="AJ1117" s="696"/>
      <c r="AK1117" s="678"/>
      <c r="AL1117" s="678"/>
      <c r="AM1117" s="704"/>
      <c r="AN1117" s="704"/>
      <c r="AO1117" s="789">
        <f>DATE(YEAR(AH1117),MONTH(AH1117)+3,DAY(AH1117))</f>
        <v>44359</v>
      </c>
      <c r="AP1117" s="696" t="s">
        <v>1628</v>
      </c>
      <c r="AQ1117" s="681"/>
      <c r="AR1117" s="681"/>
      <c r="AS1117" s="681"/>
      <c r="AT1117" s="682"/>
    </row>
    <row r="1118">
      <c r="A1118" s="666"/>
      <c r="B1118" s="699">
        <v>4.3094417E7</v>
      </c>
      <c r="C1118" s="787">
        <v>44244.09057396991</v>
      </c>
      <c r="D1118" s="686" t="s">
        <v>1616</v>
      </c>
      <c r="E1118" s="757" t="s">
        <v>5410</v>
      </c>
      <c r="F1118" s="746">
        <v>36855.0</v>
      </c>
      <c r="G1118" s="691" t="s">
        <v>391</v>
      </c>
      <c r="H1118" s="686" t="s">
        <v>1618</v>
      </c>
      <c r="I1118" s="686" t="s">
        <v>1619</v>
      </c>
      <c r="J1118" s="691" t="s">
        <v>1620</v>
      </c>
      <c r="K1118" s="686" t="s">
        <v>1621</v>
      </c>
      <c r="L1118" s="686" t="s">
        <v>1622</v>
      </c>
      <c r="N1118" s="686" t="s">
        <v>1623</v>
      </c>
      <c r="P1118" s="686" t="s">
        <v>57</v>
      </c>
      <c r="Q1118" s="686" t="s">
        <v>1624</v>
      </c>
      <c r="R1118" s="781" t="s">
        <v>1625</v>
      </c>
      <c r="S1118" s="686"/>
      <c r="T1118" s="790" t="s">
        <v>1626</v>
      </c>
      <c r="U1118" s="686"/>
      <c r="V1118" s="686"/>
      <c r="W1118" s="686"/>
      <c r="X1118" s="691"/>
      <c r="Y1118" s="691"/>
      <c r="Z1118" s="703">
        <v>20.0</v>
      </c>
      <c r="AA1118" s="686"/>
      <c r="AB1118" s="686" t="s">
        <v>1627</v>
      </c>
      <c r="AC1118" s="686"/>
      <c r="AD1118" s="686"/>
      <c r="AE1118" s="793" t="s">
        <v>1628</v>
      </c>
      <c r="AF1118" s="688"/>
      <c r="AG1118" s="688">
        <v>44267.0</v>
      </c>
      <c r="AH1118" s="744">
        <v>44267.0</v>
      </c>
      <c r="AI1118" s="702">
        <f t="shared" si="143"/>
        <v>44313</v>
      </c>
      <c r="AJ1118" s="794">
        <f t="shared" ref="AJ1118:AJ1124" si="144">DATE(YEAR(AH1118),MONTH(AH1118)+3,DAY(AH1118))</f>
        <v>44359</v>
      </c>
      <c r="AK1118" s="678"/>
      <c r="AL1118" s="678"/>
      <c r="AM1118" s="701"/>
      <c r="AN1118" s="706"/>
      <c r="AO1118" s="701"/>
      <c r="AP1118" s="696"/>
      <c r="AQ1118" s="681"/>
      <c r="AR1118" s="681"/>
      <c r="AS1118" s="681"/>
      <c r="AT1118" s="682"/>
    </row>
    <row r="1119">
      <c r="A1119" s="666"/>
      <c r="B1119" s="699">
        <v>3.9130153E7</v>
      </c>
      <c r="C1119" s="787">
        <v>44247.638900289356</v>
      </c>
      <c r="D1119" s="686" t="s">
        <v>1653</v>
      </c>
      <c r="E1119" s="757" t="s">
        <v>1654</v>
      </c>
      <c r="F1119" s="746">
        <v>35001.0</v>
      </c>
      <c r="G1119" s="691" t="s">
        <v>391</v>
      </c>
      <c r="H1119" s="686" t="s">
        <v>1618</v>
      </c>
      <c r="I1119" s="686" t="s">
        <v>1655</v>
      </c>
      <c r="J1119" s="691" t="s">
        <v>1620</v>
      </c>
      <c r="K1119" s="686" t="s">
        <v>1656</v>
      </c>
      <c r="L1119" s="686" t="s">
        <v>1634</v>
      </c>
      <c r="N1119" s="686" t="s">
        <v>1657</v>
      </c>
      <c r="P1119" s="686" t="s">
        <v>57</v>
      </c>
      <c r="Q1119" s="686" t="s">
        <v>1658</v>
      </c>
      <c r="R1119" s="686" t="s">
        <v>1651</v>
      </c>
      <c r="S1119" s="795" t="s">
        <v>1659</v>
      </c>
      <c r="T1119" s="790" t="s">
        <v>1660</v>
      </c>
      <c r="U1119" s="790" t="s">
        <v>1661</v>
      </c>
      <c r="V1119" s="686" t="s">
        <v>1662</v>
      </c>
      <c r="W1119" s="686"/>
      <c r="X1119" s="691"/>
      <c r="Y1119" s="691"/>
      <c r="Z1119" s="703">
        <v>25.0</v>
      </c>
      <c r="AA1119" s="686"/>
      <c r="AB1119" s="686" t="s">
        <v>1627</v>
      </c>
      <c r="AC1119" s="686"/>
      <c r="AD1119" s="686"/>
      <c r="AE1119" s="793" t="s">
        <v>1628</v>
      </c>
      <c r="AF1119" s="688"/>
      <c r="AG1119" s="688">
        <v>44267.0</v>
      </c>
      <c r="AH1119" s="744">
        <v>44267.0</v>
      </c>
      <c r="AI1119" s="702">
        <f t="shared" si="143"/>
        <v>44313</v>
      </c>
      <c r="AJ1119" s="794">
        <f t="shared" si="144"/>
        <v>44359</v>
      </c>
      <c r="AK1119" s="678"/>
      <c r="AL1119" s="678"/>
      <c r="AM1119" s="701"/>
      <c r="AN1119" s="701"/>
      <c r="AO1119" s="701"/>
      <c r="AP1119" s="696"/>
      <c r="AQ1119" s="681"/>
      <c r="AR1119" s="681"/>
      <c r="AS1119" s="681"/>
      <c r="AT1119" s="682"/>
    </row>
    <row r="1120">
      <c r="A1120" s="748"/>
      <c r="B1120" s="749">
        <v>3.5972544E7</v>
      </c>
      <c r="C1120" s="787">
        <v>44258.94379331019</v>
      </c>
      <c r="D1120" s="692" t="s">
        <v>1726</v>
      </c>
      <c r="E1120" s="757" t="s">
        <v>1727</v>
      </c>
      <c r="F1120" s="746">
        <v>33370.0</v>
      </c>
      <c r="G1120" s="693" t="s">
        <v>391</v>
      </c>
      <c r="H1120" s="692" t="s">
        <v>1678</v>
      </c>
      <c r="I1120" s="692" t="s">
        <v>1728</v>
      </c>
      <c r="J1120" s="693" t="s">
        <v>1620</v>
      </c>
      <c r="K1120" s="692" t="s">
        <v>1729</v>
      </c>
      <c r="L1120" s="692" t="s">
        <v>1668</v>
      </c>
      <c r="N1120" s="692" t="s">
        <v>1731</v>
      </c>
      <c r="P1120" s="692" t="s">
        <v>63</v>
      </c>
      <c r="Q1120" s="692" t="s">
        <v>1732</v>
      </c>
      <c r="R1120" s="781" t="s">
        <v>1637</v>
      </c>
      <c r="S1120" s="692"/>
      <c r="T1120" s="788" t="s">
        <v>1733</v>
      </c>
      <c r="U1120" s="788" t="s">
        <v>1734</v>
      </c>
      <c r="V1120" s="692" t="s">
        <v>1685</v>
      </c>
      <c r="W1120" s="692" t="s">
        <v>1735</v>
      </c>
      <c r="X1120" s="693" t="s">
        <v>1708</v>
      </c>
      <c r="Y1120" s="693" t="s">
        <v>1736</v>
      </c>
      <c r="Z1120" s="742">
        <v>29.0</v>
      </c>
      <c r="AA1120" s="692" t="s">
        <v>1737</v>
      </c>
      <c r="AB1120" s="686" t="s">
        <v>1627</v>
      </c>
      <c r="AC1120" s="686"/>
      <c r="AD1120" s="692"/>
      <c r="AE1120" s="713" t="s">
        <v>63</v>
      </c>
      <c r="AF1120" s="688"/>
      <c r="AG1120" s="688">
        <v>44295.0</v>
      </c>
      <c r="AH1120" s="744">
        <v>44295.0</v>
      </c>
      <c r="AI1120" s="702">
        <f t="shared" si="143"/>
        <v>44340</v>
      </c>
      <c r="AJ1120" s="794">
        <f t="shared" si="144"/>
        <v>44386</v>
      </c>
      <c r="AK1120" s="678"/>
      <c r="AL1120" s="678"/>
      <c r="AM1120" s="706"/>
      <c r="AN1120" s="701"/>
      <c r="AO1120" s="701"/>
      <c r="AP1120" s="696"/>
      <c r="AQ1120" s="681"/>
      <c r="AR1120" s="681"/>
      <c r="AS1120" s="681"/>
      <c r="AT1120" s="682"/>
    </row>
    <row r="1121">
      <c r="A1121" s="748"/>
      <c r="B1121" s="749">
        <v>3.9909479E7</v>
      </c>
      <c r="C1121" s="787">
        <v>44306.48978704862</v>
      </c>
      <c r="D1121" s="692" t="s">
        <v>2268</v>
      </c>
      <c r="E1121" s="757" t="s">
        <v>2269</v>
      </c>
      <c r="F1121" s="746">
        <v>35354.0</v>
      </c>
      <c r="G1121" s="693" t="s">
        <v>391</v>
      </c>
      <c r="H1121" s="692" t="s">
        <v>2270</v>
      </c>
      <c r="I1121" s="692" t="s">
        <v>2271</v>
      </c>
      <c r="J1121" s="693" t="s">
        <v>1620</v>
      </c>
      <c r="K1121" s="692" t="s">
        <v>2272</v>
      </c>
      <c r="L1121" s="692" t="s">
        <v>1680</v>
      </c>
      <c r="N1121" s="692" t="s">
        <v>2273</v>
      </c>
      <c r="P1121" s="692" t="s">
        <v>57</v>
      </c>
      <c r="Q1121" s="692" t="s">
        <v>2274</v>
      </c>
      <c r="R1121" s="781" t="s">
        <v>1651</v>
      </c>
      <c r="S1121" s="692"/>
      <c r="T1121" s="788" t="s">
        <v>2275</v>
      </c>
      <c r="U1121" s="692" t="s">
        <v>2276</v>
      </c>
      <c r="V1121" s="692" t="s">
        <v>1685</v>
      </c>
      <c r="W1121" s="692" t="s">
        <v>2277</v>
      </c>
      <c r="X1121" s="693" t="s">
        <v>1708</v>
      </c>
      <c r="Y1121" s="693" t="s">
        <v>2278</v>
      </c>
      <c r="Z1121" s="742">
        <v>24.0</v>
      </c>
      <c r="AA1121" s="692" t="s">
        <v>1737</v>
      </c>
      <c r="AB1121" s="686" t="s">
        <v>1627</v>
      </c>
      <c r="AC1121" s="686"/>
      <c r="AD1121" s="686"/>
      <c r="AE1121" s="713" t="s">
        <v>2279</v>
      </c>
      <c r="AF1121" s="688"/>
      <c r="AG1121" s="688">
        <v>44327.0</v>
      </c>
      <c r="AH1121" s="744">
        <v>44327.0</v>
      </c>
      <c r="AI1121" s="702">
        <f t="shared" si="143"/>
        <v>44373</v>
      </c>
      <c r="AJ1121" s="794">
        <f t="shared" si="144"/>
        <v>44419</v>
      </c>
      <c r="AK1121" s="678"/>
      <c r="AL1121" s="678"/>
      <c r="AM1121" s="686"/>
      <c r="AN1121" s="686"/>
      <c r="AO1121" s="697"/>
      <c r="AP1121" s="691"/>
      <c r="AQ1121" s="681"/>
      <c r="AR1121" s="681"/>
      <c r="AS1121" s="681"/>
      <c r="AT1121" s="682"/>
    </row>
    <row r="1122">
      <c r="A1122" s="748"/>
      <c r="B1122" s="749">
        <v>3.9352861E7</v>
      </c>
      <c r="C1122" s="787">
        <v>44262.8846940625</v>
      </c>
      <c r="D1122" s="692" t="s">
        <v>1846</v>
      </c>
      <c r="E1122" s="757" t="s">
        <v>1847</v>
      </c>
      <c r="F1122" s="746">
        <v>35005.0</v>
      </c>
      <c r="G1122" s="693" t="s">
        <v>391</v>
      </c>
      <c r="H1122" s="692" t="s">
        <v>1848</v>
      </c>
      <c r="I1122" s="692" t="s">
        <v>1849</v>
      </c>
      <c r="J1122" s="693" t="s">
        <v>1620</v>
      </c>
      <c r="K1122" s="692" t="s">
        <v>1850</v>
      </c>
      <c r="L1122" s="692" t="s">
        <v>1668</v>
      </c>
      <c r="N1122" s="692" t="s">
        <v>1851</v>
      </c>
      <c r="P1122" s="692" t="s">
        <v>57</v>
      </c>
      <c r="Q1122" s="692" t="s">
        <v>1852</v>
      </c>
      <c r="R1122" s="796" t="s">
        <v>1651</v>
      </c>
      <c r="S1122" s="692"/>
      <c r="T1122" s="788" t="s">
        <v>1853</v>
      </c>
      <c r="U1122" s="692" t="s">
        <v>1854</v>
      </c>
      <c r="V1122" s="692" t="s">
        <v>1662</v>
      </c>
      <c r="W1122" s="692" t="s">
        <v>1855</v>
      </c>
      <c r="X1122" s="693" t="s">
        <v>1776</v>
      </c>
      <c r="Y1122" s="693" t="s">
        <v>1856</v>
      </c>
      <c r="Z1122" s="742">
        <v>25.0</v>
      </c>
      <c r="AA1122" s="692" t="s">
        <v>1857</v>
      </c>
      <c r="AB1122" s="686" t="s">
        <v>1627</v>
      </c>
      <c r="AC1122" s="686"/>
      <c r="AD1122" s="692"/>
      <c r="AE1122" s="793" t="s">
        <v>1640</v>
      </c>
      <c r="AF1122" s="688"/>
      <c r="AG1122" s="688">
        <v>44267.0</v>
      </c>
      <c r="AH1122" s="744">
        <v>44267.0</v>
      </c>
      <c r="AI1122" s="702">
        <f t="shared" si="143"/>
        <v>44313</v>
      </c>
      <c r="AJ1122" s="794">
        <f t="shared" si="144"/>
        <v>44359</v>
      </c>
      <c r="AK1122" s="678"/>
      <c r="AL1122" s="678"/>
      <c r="AM1122" s="692"/>
      <c r="AN1122" s="686"/>
      <c r="AO1122" s="697"/>
      <c r="AP1122" s="691"/>
      <c r="AQ1122" s="681"/>
      <c r="AR1122" s="681"/>
      <c r="AS1122" s="681"/>
      <c r="AT1122" s="682"/>
    </row>
    <row r="1123">
      <c r="A1123" s="748"/>
      <c r="B1123" s="749">
        <v>2.6588286E7</v>
      </c>
      <c r="C1123" s="787">
        <v>44348.42060006944</v>
      </c>
      <c r="D1123" s="692" t="s">
        <v>2545</v>
      </c>
      <c r="E1123" s="692" t="s">
        <v>2546</v>
      </c>
      <c r="F1123" s="746">
        <v>28615.0</v>
      </c>
      <c r="G1123" s="693" t="s">
        <v>391</v>
      </c>
      <c r="H1123" s="692" t="s">
        <v>2547</v>
      </c>
      <c r="I1123" s="692">
        <v>1.154596623E9</v>
      </c>
      <c r="J1123" s="693" t="s">
        <v>1620</v>
      </c>
      <c r="K1123" s="692" t="s">
        <v>1877</v>
      </c>
      <c r="L1123" s="692" t="s">
        <v>1622</v>
      </c>
      <c r="N1123" s="797" t="s">
        <v>2548</v>
      </c>
      <c r="P1123" s="686" t="s">
        <v>59</v>
      </c>
      <c r="Q1123" s="686" t="s">
        <v>2549</v>
      </c>
      <c r="R1123" s="686" t="s">
        <v>1651</v>
      </c>
      <c r="S1123" s="686" t="s">
        <v>2525</v>
      </c>
      <c r="T1123" s="790" t="s">
        <v>2550</v>
      </c>
      <c r="U1123" s="692" t="s">
        <v>1661</v>
      </c>
      <c r="V1123" s="692" t="s">
        <v>1662</v>
      </c>
      <c r="W1123" s="692" t="s">
        <v>2551</v>
      </c>
      <c r="X1123" s="693" t="s">
        <v>1790</v>
      </c>
      <c r="Y1123" s="693">
        <v>1.162119027E9</v>
      </c>
      <c r="Z1123" s="742">
        <v>43.0</v>
      </c>
      <c r="AA1123" s="692" t="s">
        <v>2552</v>
      </c>
      <c r="AB1123" s="692" t="s">
        <v>2517</v>
      </c>
      <c r="AC1123" s="692"/>
      <c r="AD1123" s="692"/>
      <c r="AE1123" s="695" t="s">
        <v>1640</v>
      </c>
      <c r="AF1123" s="693"/>
      <c r="AG1123" s="688">
        <v>44216.0</v>
      </c>
      <c r="AH1123" s="744">
        <v>44355.0</v>
      </c>
      <c r="AI1123" s="702">
        <f t="shared" si="143"/>
        <v>44400</v>
      </c>
      <c r="AJ1123" s="794">
        <f t="shared" si="144"/>
        <v>44447</v>
      </c>
      <c r="AK1123" s="678"/>
      <c r="AL1123" s="678"/>
      <c r="AM1123" s="692"/>
      <c r="AN1123" s="692"/>
      <c r="AO1123" s="697"/>
      <c r="AP1123" s="693"/>
      <c r="AQ1123" s="681"/>
      <c r="AR1123" s="681"/>
      <c r="AS1123" s="681"/>
      <c r="AT1123" s="682"/>
    </row>
    <row r="1124">
      <c r="A1124" s="666"/>
      <c r="B1124" s="699">
        <v>9.4850945E7</v>
      </c>
      <c r="C1124" s="787">
        <v>44186.82827081019</v>
      </c>
      <c r="D1124" s="798" t="s">
        <v>5558</v>
      </c>
      <c r="E1124" s="799" t="s">
        <v>5559</v>
      </c>
      <c r="F1124" s="800">
        <v>35466.0</v>
      </c>
      <c r="G1124" s="719" t="s">
        <v>5953</v>
      </c>
      <c r="H1124" s="700" t="s">
        <v>6979</v>
      </c>
      <c r="I1124" s="686">
        <v>1.166523682E9</v>
      </c>
      <c r="J1124" s="719" t="s">
        <v>1646</v>
      </c>
      <c r="L1124" s="692" t="s">
        <v>5564</v>
      </c>
      <c r="N1124" s="268"/>
      <c r="P1124" s="700"/>
      <c r="Q1124" s="697"/>
      <c r="R1124" s="692"/>
      <c r="S1124" s="692"/>
      <c r="T1124" s="801" t="s">
        <v>5565</v>
      </c>
      <c r="U1124" s="790"/>
      <c r="V1124" s="802"/>
      <c r="W1124" s="268"/>
      <c r="X1124" s="268"/>
      <c r="Y1124" s="693" t="s">
        <v>5668</v>
      </c>
      <c r="Z1124" s="719">
        <v>23.0</v>
      </c>
      <c r="AA1124" s="686"/>
      <c r="AB1124" s="686"/>
      <c r="AC1124" s="686"/>
      <c r="AD1124" s="686"/>
      <c r="AE1124" s="803" t="s">
        <v>6958</v>
      </c>
      <c r="AF1124" s="696" t="s">
        <v>5563</v>
      </c>
      <c r="AG1124" s="691"/>
      <c r="AH1124" s="702">
        <v>44207.0</v>
      </c>
      <c r="AI1124" s="794">
        <f t="shared" si="143"/>
        <v>44253</v>
      </c>
      <c r="AJ1124" s="794">
        <f t="shared" si="144"/>
        <v>44297</v>
      </c>
      <c r="AK1124" s="678"/>
      <c r="AL1124" s="678"/>
      <c r="AM1124" s="686"/>
      <c r="AN1124" s="697"/>
      <c r="AO1124" s="697"/>
      <c r="AP1124" s="693"/>
      <c r="AQ1124" s="681"/>
      <c r="AR1124" s="681"/>
      <c r="AS1124" s="681"/>
      <c r="AT1124" s="682"/>
    </row>
    <row r="1125">
      <c r="A1125" s="683"/>
      <c r="B1125" s="684">
        <v>4.1472723E7</v>
      </c>
      <c r="C1125" s="685"/>
      <c r="D1125" s="804" t="s">
        <v>5650</v>
      </c>
      <c r="E1125" s="805" t="s">
        <v>5651</v>
      </c>
      <c r="F1125" s="806">
        <v>36040.0</v>
      </c>
      <c r="G1125" s="691" t="s">
        <v>391</v>
      </c>
      <c r="H1125" s="687" t="s">
        <v>5652</v>
      </c>
      <c r="I1125" s="690">
        <v>1.137661007E9</v>
      </c>
      <c r="J1125" s="693" t="s">
        <v>1620</v>
      </c>
      <c r="K1125" s="694" t="s">
        <v>6980</v>
      </c>
      <c r="L1125" s="774" t="s">
        <v>5655</v>
      </c>
      <c r="N1125" s="268"/>
      <c r="P1125" s="807"/>
      <c r="Q1125" s="807"/>
      <c r="R1125" s="701"/>
      <c r="S1125" s="789"/>
      <c r="T1125" s="808" t="s">
        <v>5657</v>
      </c>
      <c r="U1125" s="809"/>
      <c r="V1125" s="693"/>
      <c r="W1125" s="268"/>
      <c r="X1125" s="268"/>
      <c r="Y1125" s="755" t="s">
        <v>5659</v>
      </c>
      <c r="Z1125" s="719" t="s">
        <v>2587</v>
      </c>
      <c r="AA1125" s="690"/>
      <c r="AB1125" s="686"/>
      <c r="AC1125" s="686"/>
      <c r="AD1125" s="686"/>
      <c r="AE1125" s="803" t="s">
        <v>395</v>
      </c>
      <c r="AF1125" s="792" t="s">
        <v>5654</v>
      </c>
      <c r="AG1125" s="691"/>
      <c r="AH1125" s="709"/>
      <c r="AI1125" s="709"/>
      <c r="AJ1125" s="709"/>
      <c r="AK1125" s="678"/>
      <c r="AL1125" s="678"/>
      <c r="AM1125" s="686"/>
      <c r="AN1125" s="697"/>
      <c r="AO1125" s="697"/>
      <c r="AP1125" s="693"/>
      <c r="AQ1125" s="681"/>
      <c r="AR1125" s="681"/>
      <c r="AS1125" s="681"/>
      <c r="AT1125" s="682"/>
    </row>
    <row r="1126">
      <c r="A1126" s="683"/>
      <c r="B1126" s="684">
        <v>3.862518E7</v>
      </c>
      <c r="C1126" s="787">
        <v>44222.45395844907</v>
      </c>
      <c r="D1126" s="804" t="s">
        <v>5660</v>
      </c>
      <c r="E1126" s="805" t="s">
        <v>5661</v>
      </c>
      <c r="F1126" s="806">
        <v>34668.0</v>
      </c>
      <c r="G1126" s="691" t="s">
        <v>391</v>
      </c>
      <c r="H1126" s="687" t="s">
        <v>5662</v>
      </c>
      <c r="I1126" s="690">
        <v>1.169061182E9</v>
      </c>
      <c r="J1126" s="693" t="s">
        <v>1620</v>
      </c>
      <c r="K1126" s="694" t="s">
        <v>6981</v>
      </c>
      <c r="L1126" s="774" t="s">
        <v>5664</v>
      </c>
      <c r="N1126" s="268"/>
      <c r="P1126" s="807"/>
      <c r="Q1126" s="807"/>
      <c r="R1126" s="701"/>
      <c r="S1126" s="789"/>
      <c r="T1126" s="808" t="s">
        <v>5665</v>
      </c>
      <c r="U1126" s="809"/>
      <c r="V1126" s="810"/>
      <c r="W1126" s="268"/>
      <c r="X1126" s="268"/>
      <c r="Y1126" s="755" t="s">
        <v>5668</v>
      </c>
      <c r="Z1126" s="719" t="s">
        <v>2587</v>
      </c>
      <c r="AA1126" s="690"/>
      <c r="AB1126" s="686"/>
      <c r="AC1126" s="686"/>
      <c r="AD1126" s="686"/>
      <c r="AE1126" s="803" t="s">
        <v>397</v>
      </c>
      <c r="AF1126" s="792" t="s">
        <v>5563</v>
      </c>
      <c r="AG1126" s="691"/>
      <c r="AH1126" s="709"/>
      <c r="AI1126" s="709"/>
      <c r="AJ1126" s="709"/>
      <c r="AK1126" s="678"/>
      <c r="AL1126" s="678"/>
      <c r="AM1126" s="686"/>
      <c r="AN1126" s="697"/>
      <c r="AO1126" s="697"/>
      <c r="AP1126" s="693"/>
      <c r="AQ1126" s="681"/>
      <c r="AR1126" s="681"/>
      <c r="AS1126" s="681"/>
      <c r="AT1126" s="682"/>
    </row>
    <row r="1127">
      <c r="A1127" s="772"/>
      <c r="B1127" s="773">
        <v>4.0242256E7</v>
      </c>
      <c r="C1127" s="787"/>
      <c r="D1127" s="811" t="s">
        <v>5639</v>
      </c>
      <c r="E1127" s="812" t="s">
        <v>5640</v>
      </c>
      <c r="F1127" s="806">
        <v>35513.0</v>
      </c>
      <c r="G1127" s="755" t="s">
        <v>391</v>
      </c>
      <c r="H1127" s="741" t="s">
        <v>5641</v>
      </c>
      <c r="I1127" s="774">
        <v>1.124577716E9</v>
      </c>
      <c r="J1127" s="693" t="s">
        <v>1620</v>
      </c>
      <c r="K1127" s="775" t="s">
        <v>6969</v>
      </c>
      <c r="L1127" s="774" t="s">
        <v>5644</v>
      </c>
      <c r="N1127" s="268"/>
      <c r="P1127" s="807"/>
      <c r="Q1127" s="807"/>
      <c r="R1127" s="701"/>
      <c r="S1127" s="789"/>
      <c r="T1127" s="808" t="s">
        <v>5645</v>
      </c>
      <c r="U1127" s="813"/>
      <c r="V1127" s="810"/>
      <c r="W1127" s="268"/>
      <c r="X1127" s="268"/>
      <c r="Y1127" s="755" t="s">
        <v>5648</v>
      </c>
      <c r="Z1127" s="719" t="s">
        <v>2587</v>
      </c>
      <c r="AA1127" s="690"/>
      <c r="AB1127" s="686"/>
      <c r="AC1127" s="686"/>
      <c r="AD1127" s="686"/>
      <c r="AE1127" s="814" t="s">
        <v>393</v>
      </c>
      <c r="AF1127" s="756" t="s">
        <v>5643</v>
      </c>
      <c r="AG1127" s="691"/>
      <c r="AH1127" s="709"/>
      <c r="AI1127" s="709"/>
      <c r="AJ1127" s="709"/>
      <c r="AK1127" s="678"/>
      <c r="AL1127" s="678"/>
      <c r="AM1127" s="686"/>
      <c r="AN1127" s="686"/>
      <c r="AO1127" s="697"/>
      <c r="AP1127" s="691"/>
      <c r="AQ1127" s="681"/>
      <c r="AR1127" s="681"/>
      <c r="AS1127" s="681"/>
      <c r="AT1127" s="682"/>
    </row>
    <row r="1128">
      <c r="A1128" s="772"/>
      <c r="B1128" s="773">
        <v>3.4833427E7</v>
      </c>
      <c r="C1128" s="815">
        <v>44353.81026445601</v>
      </c>
      <c r="D1128" s="811" t="s">
        <v>2726</v>
      </c>
      <c r="E1128" s="812" t="s">
        <v>2727</v>
      </c>
      <c r="F1128" s="816">
        <v>32804.0</v>
      </c>
      <c r="G1128" s="693" t="s">
        <v>391</v>
      </c>
      <c r="H1128" s="741" t="s">
        <v>2728</v>
      </c>
      <c r="I1128" s="774" t="s">
        <v>2729</v>
      </c>
      <c r="J1128" s="693" t="s">
        <v>1620</v>
      </c>
      <c r="K1128" s="775" t="s">
        <v>2730</v>
      </c>
      <c r="L1128" s="687"/>
      <c r="N1128" s="774"/>
      <c r="P1128" s="807"/>
      <c r="Q1128" s="807"/>
      <c r="R1128" s="722"/>
      <c r="S1128" s="817"/>
      <c r="T1128" s="686"/>
      <c r="U1128" s="692"/>
      <c r="V1128" s="692"/>
      <c r="W1128" s="692"/>
      <c r="X1128" s="689"/>
      <c r="Y1128" s="737"/>
      <c r="Z1128" s="719" t="s">
        <v>2587</v>
      </c>
      <c r="AA1128" s="774"/>
      <c r="AB1128" s="692"/>
      <c r="AC1128" s="692"/>
      <c r="AD1128" s="692"/>
      <c r="AE1128" s="713"/>
      <c r="AF1128" s="709"/>
      <c r="AG1128" s="691"/>
      <c r="AH1128" s="709"/>
      <c r="AI1128" s="709"/>
      <c r="AJ1128" s="709"/>
      <c r="AK1128" s="678"/>
      <c r="AL1128" s="678"/>
      <c r="AM1128" s="686"/>
      <c r="AN1128" s="686"/>
      <c r="AO1128" s="697"/>
      <c r="AP1128" s="691"/>
      <c r="AQ1128" s="681"/>
      <c r="AR1128" s="681"/>
      <c r="AS1128" s="681"/>
      <c r="AT1128" s="682"/>
    </row>
    <row r="1129">
      <c r="A1129" s="666"/>
      <c r="B1129" s="699">
        <v>4.1987964E7</v>
      </c>
      <c r="C1129" s="787">
        <v>44351.53402457176</v>
      </c>
      <c r="D1129" s="818" t="s">
        <v>2676</v>
      </c>
      <c r="E1129" s="819" t="s">
        <v>2677</v>
      </c>
      <c r="F1129" s="820">
        <v>36535.0</v>
      </c>
      <c r="G1129" s="691" t="s">
        <v>391</v>
      </c>
      <c r="H1129" s="757" t="s">
        <v>2678</v>
      </c>
      <c r="I1129" s="692">
        <v>1.134918538E9</v>
      </c>
      <c r="J1129" s="693" t="s">
        <v>1620</v>
      </c>
      <c r="K1129" s="703" t="s">
        <v>2679</v>
      </c>
      <c r="L1129" s="700"/>
      <c r="N1129" s="686"/>
      <c r="P1129" s="707"/>
      <c r="Q1129" s="707"/>
      <c r="R1129" s="701"/>
      <c r="S1129" s="789"/>
      <c r="T1129" s="686"/>
      <c r="U1129" s="686"/>
      <c r="V1129" s="686"/>
      <c r="W1129" s="692"/>
      <c r="X1129" s="821"/>
      <c r="Y1129" s="719"/>
      <c r="Z1129" s="719" t="s">
        <v>2587</v>
      </c>
      <c r="AA1129" s="692"/>
      <c r="AB1129" s="692"/>
      <c r="AC1129" s="692"/>
      <c r="AD1129" s="692"/>
      <c r="AE1129" s="713"/>
      <c r="AF1129" s="691"/>
      <c r="AG1129" s="691"/>
      <c r="AH1129" s="709"/>
      <c r="AI1129" s="709"/>
      <c r="AJ1129" s="709"/>
      <c r="AK1129" s="678"/>
      <c r="AL1129" s="678"/>
      <c r="AM1129" s="686"/>
      <c r="AN1129" s="686"/>
      <c r="AO1129" s="697"/>
      <c r="AP1129" s="691"/>
      <c r="AQ1129" s="681"/>
      <c r="AR1129" s="681"/>
      <c r="AS1129" s="681"/>
      <c r="AT1129" s="682"/>
    </row>
    <row r="1130">
      <c r="A1130" s="776"/>
      <c r="B1130" s="777">
        <v>3.3267318E7</v>
      </c>
      <c r="C1130" s="822">
        <v>44315.864556712964</v>
      </c>
      <c r="D1130" s="706" t="s">
        <v>2337</v>
      </c>
      <c r="E1130" s="706" t="s">
        <v>2338</v>
      </c>
      <c r="F1130" s="794">
        <v>32043.0</v>
      </c>
      <c r="G1130" s="709" t="s">
        <v>391</v>
      </c>
      <c r="H1130" s="706" t="s">
        <v>2339</v>
      </c>
      <c r="I1130" s="706" t="s">
        <v>2340</v>
      </c>
      <c r="J1130" s="709" t="s">
        <v>1620</v>
      </c>
      <c r="K1130" s="706" t="s">
        <v>2341</v>
      </c>
      <c r="L1130" s="706" t="s">
        <v>1668</v>
      </c>
      <c r="N1130" s="706" t="s">
        <v>2342</v>
      </c>
      <c r="P1130" s="706" t="s">
        <v>57</v>
      </c>
      <c r="Q1130" s="706" t="s">
        <v>2343</v>
      </c>
      <c r="R1130" s="823" t="s">
        <v>2344</v>
      </c>
      <c r="S1130" s="706"/>
      <c r="T1130" s="824" t="s">
        <v>2345</v>
      </c>
      <c r="U1130" s="706" t="s">
        <v>1747</v>
      </c>
      <c r="V1130" s="706" t="s">
        <v>2346</v>
      </c>
      <c r="W1130" s="706" t="s">
        <v>2347</v>
      </c>
      <c r="X1130" s="709" t="s">
        <v>1915</v>
      </c>
      <c r="Y1130" s="709" t="s">
        <v>2348</v>
      </c>
      <c r="Z1130" s="778">
        <v>33.0</v>
      </c>
      <c r="AA1130" s="706" t="s">
        <v>1637</v>
      </c>
      <c r="AB1130" s="706" t="s">
        <v>2074</v>
      </c>
      <c r="AC1130" s="706"/>
      <c r="AD1130" s="706"/>
      <c r="AE1130" s="793"/>
      <c r="AF1130" s="709"/>
      <c r="AG1130" s="709"/>
      <c r="AH1130" s="702"/>
      <c r="AI1130" s="709"/>
      <c r="AJ1130" s="825">
        <v>44733.0</v>
      </c>
      <c r="AK1130" s="678"/>
      <c r="AL1130" s="678"/>
      <c r="AM1130" s="706"/>
      <c r="AN1130" s="706"/>
      <c r="AO1130" s="701"/>
      <c r="AP1130" s="696"/>
      <c r="AQ1130" s="681"/>
      <c r="AR1130" s="681"/>
      <c r="AS1130" s="681"/>
      <c r="AT1130" s="682"/>
    </row>
    <row r="1131">
      <c r="A1131" s="748"/>
      <c r="B1131" s="749">
        <v>4.147178E7</v>
      </c>
      <c r="C1131" s="787">
        <v>44257.57292315972</v>
      </c>
      <c r="D1131" s="692" t="s">
        <v>1713</v>
      </c>
      <c r="E1131" s="692" t="s">
        <v>1714</v>
      </c>
      <c r="F1131" s="746">
        <v>36003.0</v>
      </c>
      <c r="G1131" s="693" t="s">
        <v>391</v>
      </c>
      <c r="H1131" s="692" t="s">
        <v>1678</v>
      </c>
      <c r="I1131" s="692" t="s">
        <v>1715</v>
      </c>
      <c r="J1131" s="693" t="s">
        <v>1620</v>
      </c>
      <c r="K1131" s="692" t="s">
        <v>1716</v>
      </c>
      <c r="L1131" s="692" t="s">
        <v>1680</v>
      </c>
      <c r="N1131" s="692" t="s">
        <v>1717</v>
      </c>
      <c r="P1131" s="692" t="s">
        <v>63</v>
      </c>
      <c r="Q1131" s="692" t="s">
        <v>1718</v>
      </c>
      <c r="R1131" s="692" t="s">
        <v>1719</v>
      </c>
      <c r="S1131" s="686"/>
      <c r="T1131" s="788" t="s">
        <v>1720</v>
      </c>
      <c r="U1131" s="692" t="s">
        <v>1721</v>
      </c>
      <c r="V1131" s="692" t="s">
        <v>1662</v>
      </c>
      <c r="W1131" s="692" t="s">
        <v>1722</v>
      </c>
      <c r="X1131" s="693" t="s">
        <v>1723</v>
      </c>
      <c r="Y1131" s="693" t="s">
        <v>1724</v>
      </c>
      <c r="Z1131" s="742">
        <v>22.0</v>
      </c>
      <c r="AA1131" s="692" t="s">
        <v>1725</v>
      </c>
      <c r="AB1131" s="796" t="s">
        <v>1627</v>
      </c>
      <c r="AC1131" s="692"/>
      <c r="AD1131" s="700"/>
      <c r="AE1131" s="743" t="s">
        <v>63</v>
      </c>
      <c r="AF1131" s="688"/>
      <c r="AG1131" s="688">
        <v>44295.0</v>
      </c>
      <c r="AH1131" s="744">
        <v>44295.0</v>
      </c>
      <c r="AI1131" s="702">
        <f t="shared" ref="AI1131:AI1152" si="145">DATE(YEAR(AH1131),MONTH(AH1131)+1,DAY(AH1131)+15)</f>
        <v>44340</v>
      </c>
      <c r="AJ1131" s="794">
        <f t="shared" ref="AJ1131:AJ1152" si="146">DATE(YEAR(AH1131),MONTH(AH1131)+3,DAY(AH1131))</f>
        <v>44386</v>
      </c>
      <c r="AK1131" s="678"/>
      <c r="AL1131" s="678"/>
      <c r="AM1131" s="692"/>
      <c r="AN1131" s="692"/>
      <c r="AO1131" s="692"/>
      <c r="AP1131" s="693"/>
      <c r="AQ1131" s="681"/>
      <c r="AR1131" s="681"/>
      <c r="AS1131" s="681"/>
      <c r="AT1131" s="682"/>
    </row>
    <row r="1132">
      <c r="A1132" s="748"/>
      <c r="B1132" s="749">
        <v>3.9287357E7</v>
      </c>
      <c r="C1132" s="787">
        <v>44259.60480729167</v>
      </c>
      <c r="D1132" s="692" t="s">
        <v>1738</v>
      </c>
      <c r="E1132" s="692" t="s">
        <v>1739</v>
      </c>
      <c r="F1132" s="746">
        <v>35003.0</v>
      </c>
      <c r="G1132" s="693" t="s">
        <v>391</v>
      </c>
      <c r="H1132" s="692" t="s">
        <v>1741</v>
      </c>
      <c r="I1132" s="692">
        <v>1.130232765E9</v>
      </c>
      <c r="J1132" s="693" t="s">
        <v>1646</v>
      </c>
      <c r="K1132" s="692" t="s">
        <v>1742</v>
      </c>
      <c r="L1132" s="692" t="s">
        <v>1680</v>
      </c>
      <c r="N1132" s="692" t="s">
        <v>1744</v>
      </c>
      <c r="P1132" s="692" t="s">
        <v>57</v>
      </c>
      <c r="Q1132" s="692" t="s">
        <v>1745</v>
      </c>
      <c r="R1132" s="692" t="s">
        <v>1637</v>
      </c>
      <c r="S1132" s="686"/>
      <c r="T1132" s="788" t="s">
        <v>1746</v>
      </c>
      <c r="U1132" s="692" t="s">
        <v>1747</v>
      </c>
      <c r="V1132" s="692" t="s">
        <v>1685</v>
      </c>
      <c r="W1132" s="692" t="s">
        <v>1748</v>
      </c>
      <c r="X1132" s="693" t="s">
        <v>1749</v>
      </c>
      <c r="Y1132" s="693" t="s">
        <v>1750</v>
      </c>
      <c r="Z1132" s="742">
        <v>25.0</v>
      </c>
      <c r="AA1132" s="692" t="s">
        <v>1751</v>
      </c>
      <c r="AB1132" s="796" t="s">
        <v>1627</v>
      </c>
      <c r="AC1132" s="692"/>
      <c r="AD1132" s="700"/>
      <c r="AE1132" s="743" t="s">
        <v>1752</v>
      </c>
      <c r="AF1132" s="688"/>
      <c r="AG1132" s="688">
        <v>44267.0</v>
      </c>
      <c r="AH1132" s="744">
        <v>44267.0</v>
      </c>
      <c r="AI1132" s="702">
        <f t="shared" si="145"/>
        <v>44313</v>
      </c>
      <c r="AJ1132" s="794">
        <f t="shared" si="146"/>
        <v>44359</v>
      </c>
      <c r="AK1132" s="678"/>
      <c r="AL1132" s="678"/>
      <c r="AM1132" s="686"/>
      <c r="AN1132" s="686"/>
      <c r="AO1132" s="686"/>
      <c r="AP1132" s="693"/>
      <c r="AQ1132" s="681"/>
      <c r="AR1132" s="681"/>
      <c r="AS1132" s="681"/>
      <c r="AT1132" s="682"/>
    </row>
    <row r="1133">
      <c r="A1133" s="826"/>
      <c r="B1133" s="827">
        <v>4.1130549E7</v>
      </c>
      <c r="C1133" s="787">
        <v>44259.62810930556</v>
      </c>
      <c r="D1133" s="692" t="s">
        <v>1753</v>
      </c>
      <c r="E1133" s="692" t="s">
        <v>1754</v>
      </c>
      <c r="F1133" s="746">
        <v>36304.0</v>
      </c>
      <c r="G1133" s="693" t="s">
        <v>391</v>
      </c>
      <c r="H1133" s="692" t="s">
        <v>1756</v>
      </c>
      <c r="I1133" s="692">
        <v>1.155014672E9</v>
      </c>
      <c r="J1133" s="693" t="s">
        <v>1646</v>
      </c>
      <c r="K1133" s="692" t="s">
        <v>1757</v>
      </c>
      <c r="L1133" s="692" t="s">
        <v>1668</v>
      </c>
      <c r="N1133" s="692" t="s">
        <v>1759</v>
      </c>
      <c r="P1133" s="692" t="s">
        <v>63</v>
      </c>
      <c r="Q1133" s="692" t="s">
        <v>1760</v>
      </c>
      <c r="R1133" s="692" t="s">
        <v>1761</v>
      </c>
      <c r="S1133" s="686"/>
      <c r="T1133" s="788" t="s">
        <v>1762</v>
      </c>
      <c r="U1133" s="692" t="s">
        <v>1763</v>
      </c>
      <c r="V1133" s="692" t="s">
        <v>1685</v>
      </c>
      <c r="W1133" s="692" t="s">
        <v>1764</v>
      </c>
      <c r="X1133" s="693" t="s">
        <v>1708</v>
      </c>
      <c r="Y1133" s="693">
        <v>1.155014672E9</v>
      </c>
      <c r="Z1133" s="742">
        <v>21.0</v>
      </c>
      <c r="AA1133" s="692" t="s">
        <v>1765</v>
      </c>
      <c r="AB1133" s="796" t="s">
        <v>1627</v>
      </c>
      <c r="AC1133" s="692"/>
      <c r="AD1133" s="700"/>
      <c r="AE1133" s="761" t="s">
        <v>1628</v>
      </c>
      <c r="AF1133" s="688"/>
      <c r="AG1133" s="688">
        <v>44267.0</v>
      </c>
      <c r="AH1133" s="744">
        <v>44391.0</v>
      </c>
      <c r="AI1133" s="702">
        <f t="shared" si="145"/>
        <v>44437</v>
      </c>
      <c r="AJ1133" s="794">
        <f t="shared" si="146"/>
        <v>44483</v>
      </c>
      <c r="AK1133" s="678"/>
      <c r="AL1133" s="678"/>
      <c r="AM1133" s="686"/>
      <c r="AN1133" s="686"/>
      <c r="AO1133" s="686"/>
      <c r="AP1133" s="693"/>
      <c r="AQ1133" s="681"/>
      <c r="AR1133" s="681"/>
      <c r="AS1133" s="681"/>
      <c r="AT1133" s="682"/>
    </row>
    <row r="1134">
      <c r="A1134" s="826"/>
      <c r="B1134" s="827">
        <v>3.8483368E7</v>
      </c>
      <c r="C1134" s="787">
        <v>44259.852550474534</v>
      </c>
      <c r="D1134" s="692" t="s">
        <v>1793</v>
      </c>
      <c r="E1134" s="692" t="s">
        <v>1794</v>
      </c>
      <c r="F1134" s="746">
        <v>34687.0</v>
      </c>
      <c r="G1134" s="693" t="s">
        <v>391</v>
      </c>
      <c r="H1134" s="692" t="s">
        <v>1795</v>
      </c>
      <c r="I1134" s="692" t="s">
        <v>1796</v>
      </c>
      <c r="J1134" s="693" t="s">
        <v>1620</v>
      </c>
      <c r="K1134" s="692" t="s">
        <v>1797</v>
      </c>
      <c r="L1134" s="692" t="s">
        <v>1622</v>
      </c>
      <c r="N1134" s="692" t="s">
        <v>1798</v>
      </c>
      <c r="P1134" s="692" t="s">
        <v>59</v>
      </c>
      <c r="Q1134" s="692" t="s">
        <v>1799</v>
      </c>
      <c r="R1134" s="692" t="s">
        <v>1637</v>
      </c>
      <c r="S1134" s="686"/>
      <c r="T1134" s="788" t="s">
        <v>1800</v>
      </c>
      <c r="U1134" s="692" t="s">
        <v>1747</v>
      </c>
      <c r="V1134" s="692" t="s">
        <v>1801</v>
      </c>
      <c r="W1134" s="692" t="s">
        <v>1802</v>
      </c>
      <c r="X1134" s="693" t="s">
        <v>1803</v>
      </c>
      <c r="Y1134" s="693" t="s">
        <v>1804</v>
      </c>
      <c r="Z1134" s="742">
        <v>26.0</v>
      </c>
      <c r="AA1134" s="692" t="s">
        <v>1805</v>
      </c>
      <c r="AB1134" s="796" t="s">
        <v>1627</v>
      </c>
      <c r="AC1134" s="686"/>
      <c r="AD1134" s="700"/>
      <c r="AE1134" s="761" t="s">
        <v>1640</v>
      </c>
      <c r="AF1134" s="688"/>
      <c r="AG1134" s="688">
        <v>44267.0</v>
      </c>
      <c r="AH1134" s="744">
        <v>44267.0</v>
      </c>
      <c r="AI1134" s="702">
        <f t="shared" si="145"/>
        <v>44313</v>
      </c>
      <c r="AJ1134" s="794">
        <f t="shared" si="146"/>
        <v>44359</v>
      </c>
      <c r="AK1134" s="678"/>
      <c r="AL1134" s="678"/>
      <c r="AM1134" s="692"/>
      <c r="AN1134" s="692"/>
      <c r="AO1134" s="686"/>
      <c r="AP1134" s="693"/>
      <c r="AQ1134" s="681"/>
      <c r="AR1134" s="681"/>
      <c r="AS1134" s="681"/>
      <c r="AT1134" s="682"/>
    </row>
    <row r="1135">
      <c r="A1135" s="826"/>
      <c r="B1135" s="827">
        <v>3.46741E7</v>
      </c>
      <c r="C1135" s="787">
        <v>44259.858755486115</v>
      </c>
      <c r="D1135" s="692" t="s">
        <v>1806</v>
      </c>
      <c r="E1135" s="692" t="s">
        <v>1807</v>
      </c>
      <c r="F1135" s="746">
        <v>32819.0</v>
      </c>
      <c r="G1135" s="693" t="s">
        <v>391</v>
      </c>
      <c r="H1135" s="692" t="s">
        <v>1809</v>
      </c>
      <c r="I1135" s="692" t="s">
        <v>1810</v>
      </c>
      <c r="J1135" s="693" t="s">
        <v>1620</v>
      </c>
      <c r="K1135" s="692" t="s">
        <v>1811</v>
      </c>
      <c r="L1135" s="692" t="s">
        <v>1622</v>
      </c>
      <c r="N1135" s="692" t="s">
        <v>1812</v>
      </c>
      <c r="P1135" s="692" t="s">
        <v>57</v>
      </c>
      <c r="Q1135" s="692" t="s">
        <v>1813</v>
      </c>
      <c r="R1135" s="692" t="s">
        <v>1814</v>
      </c>
      <c r="S1135" s="692"/>
      <c r="T1135" s="788" t="s">
        <v>1815</v>
      </c>
      <c r="U1135" s="692" t="s">
        <v>1816</v>
      </c>
      <c r="V1135" s="692" t="s">
        <v>1662</v>
      </c>
      <c r="W1135" s="692" t="s">
        <v>1817</v>
      </c>
      <c r="X1135" s="693" t="s">
        <v>1818</v>
      </c>
      <c r="Y1135" s="693" t="s">
        <v>1819</v>
      </c>
      <c r="Z1135" s="742">
        <v>31.0</v>
      </c>
      <c r="AA1135" s="692" t="s">
        <v>1805</v>
      </c>
      <c r="AB1135" s="796" t="s">
        <v>1627</v>
      </c>
      <c r="AC1135" s="686"/>
      <c r="AD1135" s="700"/>
      <c r="AE1135" s="761" t="s">
        <v>1640</v>
      </c>
      <c r="AF1135" s="688"/>
      <c r="AG1135" s="688">
        <v>44267.0</v>
      </c>
      <c r="AH1135" s="744">
        <v>44267.0</v>
      </c>
      <c r="AI1135" s="702">
        <f t="shared" si="145"/>
        <v>44313</v>
      </c>
      <c r="AJ1135" s="794">
        <f t="shared" si="146"/>
        <v>44359</v>
      </c>
      <c r="AK1135" s="678"/>
      <c r="AL1135" s="678"/>
      <c r="AM1135" s="692"/>
      <c r="AN1135" s="692"/>
      <c r="AO1135" s="692"/>
      <c r="AP1135" s="693"/>
      <c r="AQ1135" s="681"/>
      <c r="AR1135" s="681"/>
      <c r="AS1135" s="681"/>
      <c r="AT1135" s="682"/>
    </row>
    <row r="1136">
      <c r="A1136" s="748"/>
      <c r="B1136" s="749">
        <v>4.4237395E7</v>
      </c>
      <c r="C1136" s="787">
        <v>44260.88104057871</v>
      </c>
      <c r="D1136" s="692" t="s">
        <v>1835</v>
      </c>
      <c r="E1136" s="692" t="s">
        <v>1836</v>
      </c>
      <c r="F1136" s="746">
        <v>37707.0</v>
      </c>
      <c r="G1136" s="693" t="s">
        <v>391</v>
      </c>
      <c r="H1136" s="692" t="s">
        <v>1837</v>
      </c>
      <c r="I1136" s="692" t="s">
        <v>1838</v>
      </c>
      <c r="J1136" s="693" t="s">
        <v>1620</v>
      </c>
      <c r="K1136" s="692" t="s">
        <v>1839</v>
      </c>
      <c r="L1136" s="692" t="s">
        <v>1622</v>
      </c>
      <c r="N1136" s="692" t="s">
        <v>1841</v>
      </c>
      <c r="P1136" s="692" t="s">
        <v>63</v>
      </c>
      <c r="Q1136" s="692" t="s">
        <v>1842</v>
      </c>
      <c r="R1136" s="692" t="s">
        <v>1842</v>
      </c>
      <c r="S1136" s="686"/>
      <c r="T1136" s="788" t="s">
        <v>1843</v>
      </c>
      <c r="U1136" s="692" t="s">
        <v>1661</v>
      </c>
      <c r="V1136" s="692" t="s">
        <v>1662</v>
      </c>
      <c r="W1136" s="692" t="s">
        <v>1844</v>
      </c>
      <c r="X1136" s="693" t="s">
        <v>1831</v>
      </c>
      <c r="Y1136" s="693" t="s">
        <v>1845</v>
      </c>
      <c r="Z1136" s="742">
        <v>17.0</v>
      </c>
      <c r="AA1136" s="692" t="s">
        <v>1792</v>
      </c>
      <c r="AB1136" s="796" t="s">
        <v>1627</v>
      </c>
      <c r="AC1136" s="686"/>
      <c r="AD1136" s="700"/>
      <c r="AE1136" s="761" t="s">
        <v>1640</v>
      </c>
      <c r="AF1136" s="688"/>
      <c r="AG1136" s="688">
        <v>44267.0</v>
      </c>
      <c r="AH1136" s="744">
        <v>44370.0</v>
      </c>
      <c r="AI1136" s="702">
        <f t="shared" si="145"/>
        <v>44415</v>
      </c>
      <c r="AJ1136" s="794">
        <f t="shared" si="146"/>
        <v>44462</v>
      </c>
      <c r="AK1136" s="678"/>
      <c r="AL1136" s="678"/>
      <c r="AM1136" s="686"/>
      <c r="AN1136" s="686"/>
      <c r="AO1136" s="686"/>
      <c r="AP1136" s="693"/>
      <c r="AQ1136" s="681"/>
      <c r="AR1136" s="681"/>
      <c r="AS1136" s="681"/>
      <c r="AT1136" s="682"/>
    </row>
    <row r="1137">
      <c r="A1137" s="748"/>
      <c r="B1137" s="749">
        <v>3.2236447E7</v>
      </c>
      <c r="C1137" s="787">
        <v>44263.62995210648</v>
      </c>
      <c r="D1137" s="692" t="s">
        <v>1873</v>
      </c>
      <c r="E1137" s="692" t="s">
        <v>1874</v>
      </c>
      <c r="F1137" s="746">
        <v>31476.0</v>
      </c>
      <c r="G1137" s="693" t="s">
        <v>391</v>
      </c>
      <c r="H1137" s="692" t="s">
        <v>1875</v>
      </c>
      <c r="I1137" s="692" t="s">
        <v>1876</v>
      </c>
      <c r="J1137" s="693" t="s">
        <v>1620</v>
      </c>
      <c r="K1137" s="692" t="s">
        <v>1877</v>
      </c>
      <c r="L1137" s="692" t="s">
        <v>1668</v>
      </c>
      <c r="N1137" s="692" t="s">
        <v>1878</v>
      </c>
      <c r="P1137" s="692" t="s">
        <v>59</v>
      </c>
      <c r="Q1137" s="692" t="s">
        <v>1879</v>
      </c>
      <c r="R1137" s="692" t="s">
        <v>1880</v>
      </c>
      <c r="S1137" s="686" t="s">
        <v>1881</v>
      </c>
      <c r="T1137" s="788" t="s">
        <v>1882</v>
      </c>
      <c r="U1137" s="692" t="s">
        <v>1661</v>
      </c>
      <c r="V1137" s="692" t="s">
        <v>1662</v>
      </c>
      <c r="W1137" s="692" t="s">
        <v>1883</v>
      </c>
      <c r="X1137" s="693" t="s">
        <v>1884</v>
      </c>
      <c r="Y1137" s="693">
        <v>5.4111559605589E13</v>
      </c>
      <c r="Z1137" s="742">
        <v>35.0</v>
      </c>
      <c r="AA1137" s="692" t="s">
        <v>1792</v>
      </c>
      <c r="AB1137" s="796" t="s">
        <v>1627</v>
      </c>
      <c r="AC1137" s="686"/>
      <c r="AD1137" s="700"/>
      <c r="AE1137" s="743" t="s">
        <v>1712</v>
      </c>
      <c r="AF1137" s="688"/>
      <c r="AG1137" s="688">
        <v>44295.0</v>
      </c>
      <c r="AH1137" s="744">
        <v>44410.0</v>
      </c>
      <c r="AI1137" s="702">
        <f t="shared" si="145"/>
        <v>44456</v>
      </c>
      <c r="AJ1137" s="794">
        <f t="shared" si="146"/>
        <v>44502</v>
      </c>
      <c r="AK1137" s="678"/>
      <c r="AL1137" s="678"/>
      <c r="AM1137" s="686"/>
      <c r="AN1137" s="686"/>
      <c r="AO1137" s="686"/>
      <c r="AP1137" s="693"/>
      <c r="AQ1137" s="681"/>
      <c r="AR1137" s="681"/>
      <c r="AS1137" s="681"/>
      <c r="AT1137" s="682"/>
    </row>
    <row r="1138">
      <c r="A1138" s="826"/>
      <c r="B1138" s="827">
        <v>3.9339472E7</v>
      </c>
      <c r="C1138" s="787">
        <v>44263.76439561343</v>
      </c>
      <c r="D1138" s="692" t="s">
        <v>1885</v>
      </c>
      <c r="E1138" s="692" t="s">
        <v>1886</v>
      </c>
      <c r="F1138" s="746">
        <v>35040.0</v>
      </c>
      <c r="G1138" s="693" t="s">
        <v>391</v>
      </c>
      <c r="H1138" s="692" t="s">
        <v>1887</v>
      </c>
      <c r="I1138" s="692" t="s">
        <v>1888</v>
      </c>
      <c r="J1138" s="693" t="s">
        <v>1646</v>
      </c>
      <c r="K1138" s="692" t="s">
        <v>1889</v>
      </c>
      <c r="L1138" s="692" t="s">
        <v>1668</v>
      </c>
      <c r="N1138" s="692" t="s">
        <v>1890</v>
      </c>
      <c r="P1138" s="692" t="s">
        <v>59</v>
      </c>
      <c r="Q1138" s="692" t="s">
        <v>1891</v>
      </c>
      <c r="R1138" s="692" t="s">
        <v>1892</v>
      </c>
      <c r="S1138" s="692"/>
      <c r="T1138" s="788" t="s">
        <v>1893</v>
      </c>
      <c r="U1138" s="692" t="s">
        <v>1894</v>
      </c>
      <c r="V1138" s="692" t="s">
        <v>1895</v>
      </c>
      <c r="W1138" s="692" t="s">
        <v>1896</v>
      </c>
      <c r="X1138" s="693" t="s">
        <v>1897</v>
      </c>
      <c r="Y1138" s="693" t="s">
        <v>1898</v>
      </c>
      <c r="Z1138" s="742">
        <v>25.0</v>
      </c>
      <c r="AA1138" s="692" t="s">
        <v>1805</v>
      </c>
      <c r="AB1138" s="796" t="s">
        <v>1627</v>
      </c>
      <c r="AC1138" s="686"/>
      <c r="AD1138" s="700"/>
      <c r="AE1138" s="743" t="s">
        <v>1712</v>
      </c>
      <c r="AF1138" s="688"/>
      <c r="AG1138" s="688">
        <v>44295.0</v>
      </c>
      <c r="AH1138" s="744">
        <v>44295.0</v>
      </c>
      <c r="AI1138" s="702">
        <f t="shared" si="145"/>
        <v>44340</v>
      </c>
      <c r="AJ1138" s="794">
        <f t="shared" si="146"/>
        <v>44386</v>
      </c>
      <c r="AK1138" s="678"/>
      <c r="AL1138" s="678"/>
      <c r="AM1138" s="686"/>
      <c r="AN1138" s="686"/>
      <c r="AO1138" s="686"/>
      <c r="AP1138" s="693"/>
      <c r="AQ1138" s="681"/>
      <c r="AR1138" s="681"/>
      <c r="AS1138" s="681"/>
      <c r="AT1138" s="682"/>
    </row>
    <row r="1139">
      <c r="A1139" s="748"/>
      <c r="B1139" s="749">
        <v>3.9912739E7</v>
      </c>
      <c r="C1139" s="787">
        <v>44284.611100891205</v>
      </c>
      <c r="D1139" s="692" t="s">
        <v>2100</v>
      </c>
      <c r="E1139" s="692" t="s">
        <v>2101</v>
      </c>
      <c r="F1139" s="746">
        <v>35383.0</v>
      </c>
      <c r="G1139" s="693" t="s">
        <v>391</v>
      </c>
      <c r="H1139" s="692" t="s">
        <v>2102</v>
      </c>
      <c r="I1139" s="692" t="s">
        <v>2103</v>
      </c>
      <c r="J1139" s="693" t="s">
        <v>1620</v>
      </c>
      <c r="K1139" s="692" t="s">
        <v>2104</v>
      </c>
      <c r="L1139" s="692" t="s">
        <v>1668</v>
      </c>
      <c r="N1139" s="692" t="s">
        <v>2106</v>
      </c>
      <c r="P1139" s="692" t="s">
        <v>57</v>
      </c>
      <c r="Q1139" s="692" t="s">
        <v>2107</v>
      </c>
      <c r="R1139" s="692" t="s">
        <v>1866</v>
      </c>
      <c r="S1139" s="692"/>
      <c r="T1139" s="788" t="s">
        <v>2108</v>
      </c>
      <c r="U1139" s="692" t="s">
        <v>2109</v>
      </c>
      <c r="V1139" s="692" t="s">
        <v>1685</v>
      </c>
      <c r="W1139" s="692" t="s">
        <v>2110</v>
      </c>
      <c r="X1139" s="693" t="s">
        <v>2111</v>
      </c>
      <c r="Y1139" s="693" t="s">
        <v>2112</v>
      </c>
      <c r="Z1139" s="742">
        <v>24.0</v>
      </c>
      <c r="AA1139" s="692" t="s">
        <v>2113</v>
      </c>
      <c r="AB1139" s="796" t="s">
        <v>1627</v>
      </c>
      <c r="AC1139" s="686"/>
      <c r="AD1139" s="700"/>
      <c r="AE1139" s="743" t="s">
        <v>1752</v>
      </c>
      <c r="AF1139" s="688"/>
      <c r="AG1139" s="688">
        <v>44327.0</v>
      </c>
      <c r="AH1139" s="744">
        <v>44327.0</v>
      </c>
      <c r="AI1139" s="702">
        <f t="shared" si="145"/>
        <v>44373</v>
      </c>
      <c r="AJ1139" s="794">
        <f t="shared" si="146"/>
        <v>44419</v>
      </c>
      <c r="AK1139" s="678"/>
      <c r="AL1139" s="678"/>
      <c r="AM1139" s="686"/>
      <c r="AN1139" s="686"/>
      <c r="AO1139" s="686"/>
      <c r="AP1139" s="693"/>
      <c r="AQ1139" s="681"/>
      <c r="AR1139" s="681"/>
      <c r="AS1139" s="681"/>
      <c r="AT1139" s="682"/>
    </row>
    <row r="1140">
      <c r="A1140" s="748"/>
      <c r="B1140" s="749">
        <v>4.1585386E7</v>
      </c>
      <c r="C1140" s="787">
        <v>44284.61632559028</v>
      </c>
      <c r="D1140" s="692" t="s">
        <v>2115</v>
      </c>
      <c r="E1140" s="692" t="s">
        <v>2116</v>
      </c>
      <c r="F1140" s="746">
        <v>36103.0</v>
      </c>
      <c r="G1140" s="693" t="s">
        <v>391</v>
      </c>
      <c r="H1140" s="692" t="s">
        <v>2117</v>
      </c>
      <c r="I1140" s="692" t="s">
        <v>2118</v>
      </c>
      <c r="J1140" s="693" t="s">
        <v>1620</v>
      </c>
      <c r="K1140" s="692" t="s">
        <v>2119</v>
      </c>
      <c r="L1140" s="692" t="s">
        <v>1634</v>
      </c>
      <c r="N1140" s="692" t="s">
        <v>2120</v>
      </c>
      <c r="P1140" s="692" t="s">
        <v>63</v>
      </c>
      <c r="Q1140" s="692" t="s">
        <v>1637</v>
      </c>
      <c r="R1140" s="692" t="s">
        <v>1637</v>
      </c>
      <c r="S1140" s="686" t="s">
        <v>2121</v>
      </c>
      <c r="T1140" s="788" t="s">
        <v>2122</v>
      </c>
      <c r="U1140" s="692" t="s">
        <v>2123</v>
      </c>
      <c r="V1140" s="692" t="s">
        <v>1662</v>
      </c>
      <c r="W1140" s="692" t="s">
        <v>2124</v>
      </c>
      <c r="X1140" s="693" t="s">
        <v>1708</v>
      </c>
      <c r="Y1140" s="693" t="s">
        <v>2125</v>
      </c>
      <c r="Z1140" s="742">
        <v>22.0</v>
      </c>
      <c r="AA1140" s="692" t="s">
        <v>1805</v>
      </c>
      <c r="AB1140" s="796" t="s">
        <v>1627</v>
      </c>
      <c r="AC1140" s="686"/>
      <c r="AD1140" s="700"/>
      <c r="AE1140" s="743" t="s">
        <v>2126</v>
      </c>
      <c r="AF1140" s="688"/>
      <c r="AG1140" s="688">
        <v>44327.0</v>
      </c>
      <c r="AH1140" s="744">
        <v>44327.0</v>
      </c>
      <c r="AI1140" s="702">
        <f t="shared" si="145"/>
        <v>44373</v>
      </c>
      <c r="AJ1140" s="794">
        <f t="shared" si="146"/>
        <v>44419</v>
      </c>
      <c r="AK1140" s="678"/>
      <c r="AL1140" s="678"/>
      <c r="AM1140" s="686"/>
      <c r="AN1140" s="686"/>
      <c r="AO1140" s="686"/>
      <c r="AP1140" s="693"/>
      <c r="AQ1140" s="681"/>
      <c r="AR1140" s="681"/>
      <c r="AS1140" s="681"/>
      <c r="AT1140" s="682"/>
    </row>
    <row r="1141">
      <c r="A1141" s="748"/>
      <c r="B1141" s="749">
        <v>3.9123625E7</v>
      </c>
      <c r="C1141" s="787">
        <v>44291.507306168976</v>
      </c>
      <c r="D1141" s="692" t="s">
        <v>2160</v>
      </c>
      <c r="E1141" s="692" t="s">
        <v>2161</v>
      </c>
      <c r="F1141" s="746">
        <v>34888.0</v>
      </c>
      <c r="G1141" s="693" t="s">
        <v>391</v>
      </c>
      <c r="H1141" s="692" t="s">
        <v>2162</v>
      </c>
      <c r="I1141" s="692" t="s">
        <v>2163</v>
      </c>
      <c r="J1141" s="693" t="s">
        <v>1620</v>
      </c>
      <c r="K1141" s="692" t="s">
        <v>2164</v>
      </c>
      <c r="L1141" s="692" t="s">
        <v>1634</v>
      </c>
      <c r="N1141" s="692" t="s">
        <v>2165</v>
      </c>
      <c r="P1141" s="692" t="s">
        <v>63</v>
      </c>
      <c r="Q1141" s="692" t="s">
        <v>2166</v>
      </c>
      <c r="R1141" s="692" t="s">
        <v>1637</v>
      </c>
      <c r="S1141" s="686" t="s">
        <v>2167</v>
      </c>
      <c r="T1141" s="788" t="s">
        <v>2168</v>
      </c>
      <c r="U1141" s="692" t="s">
        <v>1661</v>
      </c>
      <c r="V1141" s="692" t="s">
        <v>1662</v>
      </c>
      <c r="W1141" s="692" t="s">
        <v>2169</v>
      </c>
      <c r="X1141" s="693" t="s">
        <v>1708</v>
      </c>
      <c r="Y1141" s="693" t="s">
        <v>2170</v>
      </c>
      <c r="Z1141" s="742">
        <v>25.0</v>
      </c>
      <c r="AA1141" s="692" t="s">
        <v>2171</v>
      </c>
      <c r="AB1141" s="796" t="s">
        <v>1627</v>
      </c>
      <c r="AC1141" s="686"/>
      <c r="AD1141" s="700"/>
      <c r="AE1141" s="743" t="s">
        <v>2126</v>
      </c>
      <c r="AF1141" s="688"/>
      <c r="AG1141" s="688">
        <v>44327.0</v>
      </c>
      <c r="AH1141" s="744">
        <v>44327.0</v>
      </c>
      <c r="AI1141" s="702">
        <f t="shared" si="145"/>
        <v>44373</v>
      </c>
      <c r="AJ1141" s="794">
        <f t="shared" si="146"/>
        <v>44419</v>
      </c>
      <c r="AK1141" s="678"/>
      <c r="AL1141" s="678"/>
      <c r="AM1141" s="686"/>
      <c r="AN1141" s="686"/>
      <c r="AO1141" s="686"/>
      <c r="AP1141" s="693"/>
      <c r="AQ1141" s="681"/>
      <c r="AR1141" s="681"/>
      <c r="AS1141" s="681"/>
      <c r="AT1141" s="682"/>
    </row>
    <row r="1142">
      <c r="A1142" s="748"/>
      <c r="B1142" s="749">
        <v>3.659373E7</v>
      </c>
      <c r="C1142" s="787">
        <v>44306.72206827546</v>
      </c>
      <c r="D1142" s="692" t="s">
        <v>2293</v>
      </c>
      <c r="E1142" s="692" t="s">
        <v>2294</v>
      </c>
      <c r="F1142" s="746">
        <v>33541.0</v>
      </c>
      <c r="G1142" s="693" t="s">
        <v>391</v>
      </c>
      <c r="H1142" s="692" t="s">
        <v>2295</v>
      </c>
      <c r="I1142" s="692">
        <v>5.491165483809E12</v>
      </c>
      <c r="J1142" s="693" t="s">
        <v>1646</v>
      </c>
      <c r="K1142" s="692" t="s">
        <v>2296</v>
      </c>
      <c r="L1142" s="692" t="s">
        <v>1668</v>
      </c>
      <c r="N1142" s="692" t="s">
        <v>2297</v>
      </c>
      <c r="P1142" s="692" t="s">
        <v>59</v>
      </c>
      <c r="Q1142" s="692" t="s">
        <v>2298</v>
      </c>
      <c r="R1142" s="692" t="s">
        <v>1637</v>
      </c>
      <c r="S1142" s="692"/>
      <c r="T1142" s="788" t="s">
        <v>2299</v>
      </c>
      <c r="U1142" s="692" t="s">
        <v>2300</v>
      </c>
      <c r="V1142" s="692" t="s">
        <v>1662</v>
      </c>
      <c r="W1142" s="692" t="s">
        <v>2301</v>
      </c>
      <c r="X1142" s="693" t="s">
        <v>1723</v>
      </c>
      <c r="Y1142" s="693">
        <v>5.491151561199E12</v>
      </c>
      <c r="Z1142" s="742">
        <v>29.0</v>
      </c>
      <c r="AA1142" s="692" t="s">
        <v>1805</v>
      </c>
      <c r="AB1142" s="796" t="s">
        <v>1627</v>
      </c>
      <c r="AC1142" s="686"/>
      <c r="AD1142" s="700"/>
      <c r="AE1142" s="743" t="s">
        <v>1640</v>
      </c>
      <c r="AF1142" s="688"/>
      <c r="AG1142" s="688">
        <v>44327.0</v>
      </c>
      <c r="AH1142" s="744">
        <v>44327.0</v>
      </c>
      <c r="AI1142" s="702">
        <f t="shared" si="145"/>
        <v>44373</v>
      </c>
      <c r="AJ1142" s="794">
        <f t="shared" si="146"/>
        <v>44419</v>
      </c>
      <c r="AK1142" s="678"/>
      <c r="AL1142" s="678"/>
      <c r="AM1142" s="686"/>
      <c r="AN1142" s="686"/>
      <c r="AO1142" s="686"/>
      <c r="AP1142" s="693"/>
      <c r="AQ1142" s="681"/>
      <c r="AR1142" s="681"/>
      <c r="AS1142" s="681"/>
      <c r="AT1142" s="682"/>
    </row>
    <row r="1143">
      <c r="A1143" s="748"/>
      <c r="B1143" s="749">
        <v>3.2034966E7</v>
      </c>
      <c r="C1143" s="787">
        <v>44276.676318136575</v>
      </c>
      <c r="D1143" s="692" t="s">
        <v>2019</v>
      </c>
      <c r="E1143" s="692" t="s">
        <v>2020</v>
      </c>
      <c r="F1143" s="746">
        <v>31415.0</v>
      </c>
      <c r="G1143" s="693" t="s">
        <v>391</v>
      </c>
      <c r="H1143" s="692" t="s">
        <v>2022</v>
      </c>
      <c r="I1143" s="692" t="s">
        <v>2023</v>
      </c>
      <c r="J1143" s="693" t="s">
        <v>1620</v>
      </c>
      <c r="K1143" s="692" t="s">
        <v>2024</v>
      </c>
      <c r="L1143" s="692" t="s">
        <v>1634</v>
      </c>
      <c r="N1143" s="692" t="s">
        <v>2026</v>
      </c>
      <c r="P1143" s="692" t="s">
        <v>57</v>
      </c>
      <c r="Q1143" s="692" t="s">
        <v>2027</v>
      </c>
      <c r="R1143" s="692" t="s">
        <v>1651</v>
      </c>
      <c r="S1143" s="686"/>
      <c r="T1143" s="788" t="s">
        <v>2028</v>
      </c>
      <c r="U1143" s="692" t="s">
        <v>2029</v>
      </c>
      <c r="V1143" s="692" t="s">
        <v>2030</v>
      </c>
      <c r="W1143" s="692" t="s">
        <v>2031</v>
      </c>
      <c r="X1143" s="693" t="s">
        <v>2032</v>
      </c>
      <c r="Y1143" s="693" t="s">
        <v>2033</v>
      </c>
      <c r="Z1143" s="742">
        <v>35.0</v>
      </c>
      <c r="AA1143" s="692" t="s">
        <v>2034</v>
      </c>
      <c r="AB1143" s="796" t="s">
        <v>1627</v>
      </c>
      <c r="AC1143" s="686"/>
      <c r="AD1143" s="700"/>
      <c r="AE1143" s="761" t="s">
        <v>1628</v>
      </c>
      <c r="AF1143" s="688"/>
      <c r="AG1143" s="688">
        <v>44349.0</v>
      </c>
      <c r="AH1143" s="744">
        <v>44349.0</v>
      </c>
      <c r="AI1143" s="702">
        <f t="shared" si="145"/>
        <v>44394</v>
      </c>
      <c r="AJ1143" s="794">
        <f t="shared" si="146"/>
        <v>44441</v>
      </c>
      <c r="AK1143" s="678"/>
      <c r="AL1143" s="678"/>
      <c r="AM1143" s="686"/>
      <c r="AN1143" s="686"/>
      <c r="AO1143" s="686"/>
      <c r="AP1143" s="693"/>
      <c r="AQ1143" s="681"/>
      <c r="AR1143" s="681"/>
      <c r="AS1143" s="681"/>
      <c r="AT1143" s="682"/>
    </row>
    <row r="1144">
      <c r="A1144" s="666"/>
      <c r="B1144" s="699">
        <v>3.6018418E7</v>
      </c>
      <c r="C1144" s="787">
        <v>44274.96465229167</v>
      </c>
      <c r="D1144" s="686" t="s">
        <v>2008</v>
      </c>
      <c r="E1144" s="686" t="s">
        <v>2009</v>
      </c>
      <c r="F1144" s="746">
        <v>34045.0</v>
      </c>
      <c r="G1144" s="691" t="s">
        <v>391</v>
      </c>
      <c r="H1144" s="686" t="s">
        <v>1822</v>
      </c>
      <c r="I1144" s="686" t="s">
        <v>2010</v>
      </c>
      <c r="J1144" s="691" t="s">
        <v>1620</v>
      </c>
      <c r="K1144" s="686" t="s">
        <v>2011</v>
      </c>
      <c r="L1144" s="686" t="s">
        <v>1680</v>
      </c>
      <c r="N1144" s="686" t="s">
        <v>2012</v>
      </c>
      <c r="P1144" s="686" t="s">
        <v>57</v>
      </c>
      <c r="Q1144" s="686" t="s">
        <v>1637</v>
      </c>
      <c r="R1144" s="686" t="s">
        <v>1637</v>
      </c>
      <c r="S1144" s="686" t="s">
        <v>2013</v>
      </c>
      <c r="T1144" s="790" t="s">
        <v>2014</v>
      </c>
      <c r="U1144" s="686" t="s">
        <v>2015</v>
      </c>
      <c r="V1144" s="686" t="s">
        <v>1685</v>
      </c>
      <c r="W1144" s="686" t="s">
        <v>2016</v>
      </c>
      <c r="X1144" s="691" t="s">
        <v>2017</v>
      </c>
      <c r="Y1144" s="691" t="s">
        <v>2018</v>
      </c>
      <c r="Z1144" s="703">
        <v>28.0</v>
      </c>
      <c r="AA1144" s="686" t="s">
        <v>1637</v>
      </c>
      <c r="AB1144" s="796" t="s">
        <v>1627</v>
      </c>
      <c r="AC1144" s="686"/>
      <c r="AD1144" s="700"/>
      <c r="AE1144" s="761" t="s">
        <v>1628</v>
      </c>
      <c r="AF1144" s="688"/>
      <c r="AG1144" s="688">
        <v>44349.0</v>
      </c>
      <c r="AH1144" s="744">
        <v>44349.0</v>
      </c>
      <c r="AI1144" s="702">
        <f t="shared" si="145"/>
        <v>44394</v>
      </c>
      <c r="AJ1144" s="794">
        <f t="shared" si="146"/>
        <v>44441</v>
      </c>
      <c r="AK1144" s="678"/>
      <c r="AL1144" s="678"/>
      <c r="AM1144" s="686"/>
      <c r="AN1144" s="686"/>
      <c r="AO1144" s="686"/>
      <c r="AP1144" s="693"/>
      <c r="AQ1144" s="681"/>
      <c r="AR1144" s="681"/>
      <c r="AS1144" s="681"/>
      <c r="AT1144" s="682"/>
    </row>
    <row r="1145">
      <c r="A1145" s="828"/>
      <c r="B1145" s="829">
        <v>4.2157657E7</v>
      </c>
      <c r="C1145" s="822">
        <v>44272.76355466435</v>
      </c>
      <c r="D1145" s="704" t="s">
        <v>1969</v>
      </c>
      <c r="E1145" s="704" t="s">
        <v>1970</v>
      </c>
      <c r="F1145" s="794">
        <v>36452.0</v>
      </c>
      <c r="G1145" s="696" t="s">
        <v>391</v>
      </c>
      <c r="H1145" s="704" t="s">
        <v>1971</v>
      </c>
      <c r="I1145" s="704" t="s">
        <v>1972</v>
      </c>
      <c r="J1145" s="696" t="s">
        <v>1620</v>
      </c>
      <c r="K1145" s="704" t="s">
        <v>1973</v>
      </c>
      <c r="L1145" s="704" t="s">
        <v>1668</v>
      </c>
      <c r="N1145" s="704" t="s">
        <v>1974</v>
      </c>
      <c r="P1145" s="704" t="s">
        <v>57</v>
      </c>
      <c r="Q1145" s="704" t="s">
        <v>1975</v>
      </c>
      <c r="R1145" s="704" t="s">
        <v>1637</v>
      </c>
      <c r="S1145" s="706"/>
      <c r="T1145" s="830" t="s">
        <v>1976</v>
      </c>
      <c r="U1145" s="704" t="s">
        <v>1977</v>
      </c>
      <c r="V1145" s="704" t="s">
        <v>1685</v>
      </c>
      <c r="W1145" s="704" t="s">
        <v>1978</v>
      </c>
      <c r="X1145" s="696" t="s">
        <v>1708</v>
      </c>
      <c r="Y1145" s="696" t="s">
        <v>1979</v>
      </c>
      <c r="Z1145" s="831">
        <v>21.0</v>
      </c>
      <c r="AA1145" s="704" t="s">
        <v>1792</v>
      </c>
      <c r="AB1145" s="832" t="s">
        <v>1627</v>
      </c>
      <c r="AC1145" s="706"/>
      <c r="AD1145" s="707"/>
      <c r="AE1145" s="761" t="s">
        <v>1628</v>
      </c>
      <c r="AF1145" s="744"/>
      <c r="AG1145" s="744">
        <v>44349.0</v>
      </c>
      <c r="AH1145" s="744">
        <v>44349.0</v>
      </c>
      <c r="AI1145" s="702">
        <f t="shared" si="145"/>
        <v>44394</v>
      </c>
      <c r="AJ1145" s="794">
        <f t="shared" si="146"/>
        <v>44441</v>
      </c>
      <c r="AK1145" s="678"/>
      <c r="AL1145" s="678"/>
      <c r="AM1145" s="706"/>
      <c r="AN1145" s="706"/>
      <c r="AO1145" s="706"/>
      <c r="AP1145" s="696"/>
      <c r="AQ1145" s="681"/>
      <c r="AR1145" s="681"/>
      <c r="AS1145" s="681"/>
      <c r="AT1145" s="682"/>
    </row>
    <row r="1146">
      <c r="A1146" s="828"/>
      <c r="B1146" s="829">
        <v>4.3876118E7</v>
      </c>
      <c r="C1146" s="822">
        <v>44284.71099425926</v>
      </c>
      <c r="D1146" s="704" t="s">
        <v>2127</v>
      </c>
      <c r="E1146" s="704" t="s">
        <v>2128</v>
      </c>
      <c r="F1146" s="794">
        <v>37293.0</v>
      </c>
      <c r="G1146" s="696" t="s">
        <v>391</v>
      </c>
      <c r="H1146" s="704" t="s">
        <v>1678</v>
      </c>
      <c r="I1146" s="704" t="s">
        <v>2129</v>
      </c>
      <c r="J1146" s="696" t="s">
        <v>1620</v>
      </c>
      <c r="K1146" s="704" t="s">
        <v>2130</v>
      </c>
      <c r="L1146" s="704" t="s">
        <v>1668</v>
      </c>
      <c r="N1146" s="704" t="s">
        <v>2131</v>
      </c>
      <c r="P1146" s="704" t="s">
        <v>57</v>
      </c>
      <c r="Q1146" s="704" t="s">
        <v>2132</v>
      </c>
      <c r="R1146" s="704" t="s">
        <v>1637</v>
      </c>
      <c r="S1146" s="704"/>
      <c r="T1146" s="830" t="s">
        <v>2133</v>
      </c>
      <c r="U1146" s="704" t="s">
        <v>2134</v>
      </c>
      <c r="V1146" s="704" t="s">
        <v>2135</v>
      </c>
      <c r="W1146" s="704" t="s">
        <v>2136</v>
      </c>
      <c r="X1146" s="696" t="s">
        <v>1708</v>
      </c>
      <c r="Y1146" s="696" t="s">
        <v>2137</v>
      </c>
      <c r="Z1146" s="831">
        <v>19.0</v>
      </c>
      <c r="AA1146" s="704" t="s">
        <v>2138</v>
      </c>
      <c r="AB1146" s="832" t="s">
        <v>1627</v>
      </c>
      <c r="AC1146" s="706"/>
      <c r="AD1146" s="707"/>
      <c r="AE1146" s="761" t="s">
        <v>1628</v>
      </c>
      <c r="AF1146" s="744"/>
      <c r="AG1146" s="744">
        <v>44355.0</v>
      </c>
      <c r="AH1146" s="744">
        <v>44355.0</v>
      </c>
      <c r="AI1146" s="702">
        <f t="shared" si="145"/>
        <v>44400</v>
      </c>
      <c r="AJ1146" s="794">
        <f t="shared" si="146"/>
        <v>44447</v>
      </c>
      <c r="AK1146" s="678"/>
      <c r="AL1146" s="678"/>
      <c r="AM1146" s="704"/>
      <c r="AN1146" s="704"/>
      <c r="AO1146" s="704"/>
      <c r="AP1146" s="696"/>
      <c r="AQ1146" s="681"/>
      <c r="AR1146" s="681"/>
      <c r="AS1146" s="681"/>
      <c r="AT1146" s="682"/>
    </row>
    <row r="1147">
      <c r="A1147" s="748"/>
      <c r="B1147" s="749">
        <v>3.1861022E7</v>
      </c>
      <c r="C1147" s="787">
        <v>44285.72360907408</v>
      </c>
      <c r="D1147" s="692" t="s">
        <v>2139</v>
      </c>
      <c r="E1147" s="692" t="s">
        <v>2140</v>
      </c>
      <c r="F1147" s="746">
        <v>31316.0</v>
      </c>
      <c r="G1147" s="693" t="s">
        <v>391</v>
      </c>
      <c r="H1147" s="692" t="s">
        <v>2141</v>
      </c>
      <c r="I1147" s="692" t="s">
        <v>2142</v>
      </c>
      <c r="J1147" s="693" t="s">
        <v>1620</v>
      </c>
      <c r="K1147" s="692" t="s">
        <v>2143</v>
      </c>
      <c r="L1147" s="692" t="s">
        <v>1680</v>
      </c>
      <c r="N1147" s="692" t="s">
        <v>2144</v>
      </c>
      <c r="P1147" s="692" t="s">
        <v>63</v>
      </c>
      <c r="Q1147" s="692" t="s">
        <v>1637</v>
      </c>
      <c r="R1147" s="692" t="s">
        <v>1637</v>
      </c>
      <c r="S1147" s="692"/>
      <c r="T1147" s="788" t="s">
        <v>2145</v>
      </c>
      <c r="U1147" s="692" t="s">
        <v>2146</v>
      </c>
      <c r="V1147" s="692" t="s">
        <v>1662</v>
      </c>
      <c r="W1147" s="692" t="s">
        <v>2147</v>
      </c>
      <c r="X1147" s="693" t="s">
        <v>1915</v>
      </c>
      <c r="Y1147" s="693">
        <v>1.564468042E9</v>
      </c>
      <c r="Z1147" s="742">
        <v>35.0</v>
      </c>
      <c r="AA1147" s="692" t="s">
        <v>1637</v>
      </c>
      <c r="AB1147" s="796" t="s">
        <v>1627</v>
      </c>
      <c r="AC1147" s="686"/>
      <c r="AD1147" s="700"/>
      <c r="AE1147" s="761" t="s">
        <v>1628</v>
      </c>
      <c r="AF1147" s="688"/>
      <c r="AG1147" s="688">
        <v>44355.0</v>
      </c>
      <c r="AH1147" s="744">
        <v>44355.0</v>
      </c>
      <c r="AI1147" s="702">
        <f t="shared" si="145"/>
        <v>44400</v>
      </c>
      <c r="AJ1147" s="794">
        <f t="shared" si="146"/>
        <v>44447</v>
      </c>
      <c r="AK1147" s="678"/>
      <c r="AL1147" s="678"/>
      <c r="AM1147" s="692"/>
      <c r="AN1147" s="692"/>
      <c r="AO1147" s="692"/>
      <c r="AP1147" s="693"/>
      <c r="AQ1147" s="681"/>
      <c r="AR1147" s="681"/>
      <c r="AS1147" s="681"/>
      <c r="AT1147" s="682"/>
    </row>
    <row r="1148">
      <c r="A1148" s="748"/>
      <c r="B1148" s="749">
        <v>3.8658181E7</v>
      </c>
      <c r="C1148" s="787">
        <v>44355.780551874996</v>
      </c>
      <c r="D1148" s="692" t="s">
        <v>2737</v>
      </c>
      <c r="E1148" s="692" t="s">
        <v>2738</v>
      </c>
      <c r="F1148" s="746">
        <v>34727.0</v>
      </c>
      <c r="G1148" s="693" t="s">
        <v>391</v>
      </c>
      <c r="H1148" s="692" t="s">
        <v>2270</v>
      </c>
      <c r="I1148" s="692" t="s">
        <v>2739</v>
      </c>
      <c r="J1148" s="693" t="s">
        <v>1620</v>
      </c>
      <c r="K1148" s="692" t="s">
        <v>2740</v>
      </c>
      <c r="L1148" s="692" t="s">
        <v>1634</v>
      </c>
      <c r="N1148" s="692" t="s">
        <v>2741</v>
      </c>
      <c r="P1148" s="692" t="s">
        <v>59</v>
      </c>
      <c r="Q1148" s="692" t="s">
        <v>2742</v>
      </c>
      <c r="R1148" s="692" t="s">
        <v>2743</v>
      </c>
      <c r="S1148" s="692" t="s">
        <v>2744</v>
      </c>
      <c r="T1148" s="788" t="s">
        <v>2745</v>
      </c>
      <c r="U1148" s="692" t="s">
        <v>2746</v>
      </c>
      <c r="V1148" s="692" t="s">
        <v>1662</v>
      </c>
      <c r="W1148" s="692" t="s">
        <v>2747</v>
      </c>
      <c r="X1148" s="693" t="s">
        <v>1723</v>
      </c>
      <c r="Y1148" s="693" t="s">
        <v>2748</v>
      </c>
      <c r="Z1148" s="742">
        <v>26.0</v>
      </c>
      <c r="AA1148" s="692" t="s">
        <v>2401</v>
      </c>
      <c r="AB1148" s="796" t="s">
        <v>2517</v>
      </c>
      <c r="AC1148" s="686"/>
      <c r="AD1148" s="700"/>
      <c r="AE1148" s="743" t="s">
        <v>1640</v>
      </c>
      <c r="AF1148" s="688"/>
      <c r="AG1148" s="688">
        <v>44068.0</v>
      </c>
      <c r="AH1148" s="744">
        <v>44355.0</v>
      </c>
      <c r="AI1148" s="702">
        <f t="shared" si="145"/>
        <v>44400</v>
      </c>
      <c r="AJ1148" s="794">
        <f t="shared" si="146"/>
        <v>44447</v>
      </c>
      <c r="AK1148" s="678"/>
      <c r="AL1148" s="678"/>
      <c r="AM1148" s="692"/>
      <c r="AN1148" s="692"/>
      <c r="AO1148" s="692"/>
      <c r="AP1148" s="693"/>
      <c r="AQ1148" s="681"/>
      <c r="AR1148" s="681"/>
      <c r="AS1148" s="681"/>
      <c r="AT1148" s="682"/>
    </row>
    <row r="1149">
      <c r="A1149" s="748"/>
      <c r="B1149" s="749">
        <v>4.2392678E7</v>
      </c>
      <c r="C1149" s="787">
        <v>44357.76293950231</v>
      </c>
      <c r="D1149" s="692" t="s">
        <v>2762</v>
      </c>
      <c r="E1149" s="692" t="s">
        <v>2763</v>
      </c>
      <c r="F1149" s="746">
        <v>36617.0</v>
      </c>
      <c r="G1149" s="693" t="s">
        <v>391</v>
      </c>
      <c r="H1149" s="692" t="s">
        <v>2764</v>
      </c>
      <c r="I1149" s="692" t="s">
        <v>2765</v>
      </c>
      <c r="J1149" s="693" t="s">
        <v>1620</v>
      </c>
      <c r="K1149" s="692" t="s">
        <v>2766</v>
      </c>
      <c r="L1149" s="692" t="s">
        <v>1634</v>
      </c>
      <c r="N1149" s="692" t="s">
        <v>2767</v>
      </c>
      <c r="P1149" s="692" t="s">
        <v>59</v>
      </c>
      <c r="Q1149" s="692" t="s">
        <v>2768</v>
      </c>
      <c r="R1149" s="692" t="s">
        <v>1637</v>
      </c>
      <c r="S1149" s="692" t="s">
        <v>2769</v>
      </c>
      <c r="T1149" s="788" t="s">
        <v>2770</v>
      </c>
      <c r="U1149" s="692" t="s">
        <v>2771</v>
      </c>
      <c r="V1149" s="692" t="s">
        <v>1662</v>
      </c>
      <c r="W1149" s="692" t="s">
        <v>2772</v>
      </c>
      <c r="X1149" s="693" t="s">
        <v>2071</v>
      </c>
      <c r="Y1149" s="693" t="s">
        <v>2773</v>
      </c>
      <c r="Z1149" s="742">
        <v>21.0</v>
      </c>
      <c r="AA1149" s="692" t="s">
        <v>1651</v>
      </c>
      <c r="AB1149" s="796" t="s">
        <v>2517</v>
      </c>
      <c r="AC1149" s="686"/>
      <c r="AD1149" s="700"/>
      <c r="AE1149" s="743" t="s">
        <v>1640</v>
      </c>
      <c r="AF1149" s="688"/>
      <c r="AG1149" s="688">
        <v>44067.0</v>
      </c>
      <c r="AH1149" s="744">
        <v>44384.0</v>
      </c>
      <c r="AI1149" s="702">
        <f t="shared" si="145"/>
        <v>44430</v>
      </c>
      <c r="AJ1149" s="794">
        <f t="shared" si="146"/>
        <v>44476</v>
      </c>
      <c r="AK1149" s="678"/>
      <c r="AL1149" s="678"/>
      <c r="AM1149" s="692"/>
      <c r="AN1149" s="692"/>
      <c r="AO1149" s="692"/>
      <c r="AP1149" s="693"/>
      <c r="AQ1149" s="681"/>
      <c r="AR1149" s="681"/>
      <c r="AS1149" s="681"/>
      <c r="AT1149" s="682"/>
    </row>
    <row r="1150">
      <c r="A1150" s="748"/>
      <c r="B1150" s="749">
        <v>4.2100321E7</v>
      </c>
      <c r="C1150" s="787">
        <v>44349.56902894676</v>
      </c>
      <c r="D1150" s="692" t="s">
        <v>2615</v>
      </c>
      <c r="E1150" s="692" t="s">
        <v>2616</v>
      </c>
      <c r="F1150" s="746">
        <v>36404.0</v>
      </c>
      <c r="G1150" s="693" t="s">
        <v>391</v>
      </c>
      <c r="H1150" s="692" t="s">
        <v>1678</v>
      </c>
      <c r="I1150" s="692">
        <v>1.1693265E9</v>
      </c>
      <c r="J1150" s="693" t="s">
        <v>1620</v>
      </c>
      <c r="K1150" s="692" t="s">
        <v>2617</v>
      </c>
      <c r="L1150" s="692" t="s">
        <v>1622</v>
      </c>
      <c r="N1150" s="692" t="s">
        <v>2618</v>
      </c>
      <c r="P1150" s="692" t="s">
        <v>59</v>
      </c>
      <c r="Q1150" s="692" t="s">
        <v>2619</v>
      </c>
      <c r="R1150" s="692" t="s">
        <v>1637</v>
      </c>
      <c r="S1150" s="692" t="s">
        <v>2620</v>
      </c>
      <c r="T1150" s="788" t="s">
        <v>2621</v>
      </c>
      <c r="U1150" s="692" t="s">
        <v>2622</v>
      </c>
      <c r="V1150" s="692" t="s">
        <v>1662</v>
      </c>
      <c r="W1150" s="692" t="s">
        <v>2623</v>
      </c>
      <c r="X1150" s="693" t="s">
        <v>1897</v>
      </c>
      <c r="Y1150" s="693">
        <v>1.158238016E9</v>
      </c>
      <c r="Z1150" s="742">
        <v>21.0</v>
      </c>
      <c r="AA1150" s="692" t="s">
        <v>2624</v>
      </c>
      <c r="AB1150" s="833" t="s">
        <v>2517</v>
      </c>
      <c r="AC1150" s="686"/>
      <c r="AD1150" s="700"/>
      <c r="AE1150" s="743" t="s">
        <v>1640</v>
      </c>
      <c r="AF1150" s="688"/>
      <c r="AG1150" s="688">
        <v>44084.0</v>
      </c>
      <c r="AH1150" s="744">
        <v>44348.0</v>
      </c>
      <c r="AI1150" s="702">
        <f t="shared" si="145"/>
        <v>44393</v>
      </c>
      <c r="AJ1150" s="794">
        <f t="shared" si="146"/>
        <v>44440</v>
      </c>
      <c r="AK1150" s="678"/>
      <c r="AL1150" s="678"/>
      <c r="AM1150" s="692"/>
      <c r="AN1150" s="692"/>
      <c r="AO1150" s="692"/>
      <c r="AP1150" s="693"/>
      <c r="AQ1150" s="681"/>
      <c r="AR1150" s="681"/>
      <c r="AS1150" s="681"/>
      <c r="AT1150" s="682"/>
    </row>
    <row r="1151">
      <c r="A1151" s="826"/>
      <c r="B1151" s="827">
        <v>3.7475363E7</v>
      </c>
      <c r="C1151" s="787">
        <v>44348.77463701389</v>
      </c>
      <c r="D1151" s="692" t="s">
        <v>2591</v>
      </c>
      <c r="E1151" s="692" t="s">
        <v>2592</v>
      </c>
      <c r="F1151" s="746">
        <v>34094.0</v>
      </c>
      <c r="G1151" s="693" t="s">
        <v>391</v>
      </c>
      <c r="H1151" s="692" t="s">
        <v>2593</v>
      </c>
      <c r="I1151" s="692" t="s">
        <v>2594</v>
      </c>
      <c r="J1151" s="693" t="s">
        <v>1620</v>
      </c>
      <c r="K1151" s="692" t="s">
        <v>2595</v>
      </c>
      <c r="L1151" s="692" t="s">
        <v>1634</v>
      </c>
      <c r="N1151" s="692" t="s">
        <v>2596</v>
      </c>
      <c r="P1151" s="692" t="s">
        <v>59</v>
      </c>
      <c r="Q1151" s="692" t="s">
        <v>2597</v>
      </c>
      <c r="R1151" s="692" t="s">
        <v>1637</v>
      </c>
      <c r="S1151" s="692" t="s">
        <v>2598</v>
      </c>
      <c r="T1151" s="788" t="s">
        <v>2599</v>
      </c>
      <c r="U1151" s="692" t="s">
        <v>1747</v>
      </c>
      <c r="V1151" s="692" t="s">
        <v>1662</v>
      </c>
      <c r="W1151" s="692" t="s">
        <v>2600</v>
      </c>
      <c r="X1151" s="693" t="s">
        <v>2032</v>
      </c>
      <c r="Y1151" s="693" t="s">
        <v>2601</v>
      </c>
      <c r="Z1151" s="742">
        <v>28.0</v>
      </c>
      <c r="AA1151" s="692" t="s">
        <v>2602</v>
      </c>
      <c r="AB1151" s="796" t="s">
        <v>2517</v>
      </c>
      <c r="AC1151" s="686"/>
      <c r="AD1151" s="700"/>
      <c r="AE1151" s="743" t="s">
        <v>1640</v>
      </c>
      <c r="AF1151" s="688"/>
      <c r="AG1151" s="688">
        <v>44102.0</v>
      </c>
      <c r="AH1151" s="744">
        <v>44348.0</v>
      </c>
      <c r="AI1151" s="702">
        <f t="shared" si="145"/>
        <v>44393</v>
      </c>
      <c r="AJ1151" s="794">
        <f t="shared" si="146"/>
        <v>44440</v>
      </c>
      <c r="AK1151" s="678"/>
      <c r="AL1151" s="678"/>
      <c r="AM1151" s="692"/>
      <c r="AN1151" s="692"/>
      <c r="AO1151" s="692"/>
      <c r="AP1151" s="693"/>
      <c r="AQ1151" s="681"/>
      <c r="AR1151" s="681"/>
      <c r="AS1151" s="681"/>
      <c r="AT1151" s="682"/>
    </row>
    <row r="1152">
      <c r="A1152" s="826"/>
      <c r="B1152" s="827">
        <v>3.8615955E7</v>
      </c>
      <c r="C1152" s="787">
        <v>44347.90294836806</v>
      </c>
      <c r="D1152" s="692" t="s">
        <v>2531</v>
      </c>
      <c r="E1152" s="692" t="s">
        <v>6982</v>
      </c>
      <c r="F1152" s="746">
        <v>34803.0</v>
      </c>
      <c r="G1152" s="693" t="s">
        <v>391</v>
      </c>
      <c r="H1152" s="692" t="s">
        <v>2533</v>
      </c>
      <c r="I1152" s="692">
        <v>1.136552387E9</v>
      </c>
      <c r="J1152" s="693" t="s">
        <v>1620</v>
      </c>
      <c r="K1152" s="692" t="s">
        <v>2534</v>
      </c>
      <c r="L1152" s="692" t="s">
        <v>1622</v>
      </c>
      <c r="N1152" s="692" t="s">
        <v>2535</v>
      </c>
      <c r="P1152" s="692" t="s">
        <v>59</v>
      </c>
      <c r="Q1152" s="692" t="s">
        <v>2536</v>
      </c>
      <c r="R1152" s="692" t="s">
        <v>2537</v>
      </c>
      <c r="S1152" s="686" t="s">
        <v>2538</v>
      </c>
      <c r="T1152" s="788" t="s">
        <v>2539</v>
      </c>
      <c r="U1152" s="692" t="s">
        <v>2540</v>
      </c>
      <c r="V1152" s="692" t="s">
        <v>1685</v>
      </c>
      <c r="W1152" s="692" t="s">
        <v>2541</v>
      </c>
      <c r="X1152" s="693" t="s">
        <v>2542</v>
      </c>
      <c r="Y1152" s="834" t="s">
        <v>2543</v>
      </c>
      <c r="Z1152" s="742">
        <v>26.0</v>
      </c>
      <c r="AA1152" s="692" t="s">
        <v>2544</v>
      </c>
      <c r="AB1152" s="796" t="s">
        <v>2517</v>
      </c>
      <c r="AC1152" s="686"/>
      <c r="AD1152" s="700"/>
      <c r="AE1152" s="743" t="s">
        <v>1640</v>
      </c>
      <c r="AF1152" s="688"/>
      <c r="AG1152" s="688">
        <v>43932.0</v>
      </c>
      <c r="AH1152" s="744">
        <v>44347.0</v>
      </c>
      <c r="AI1152" s="702">
        <f t="shared" si="145"/>
        <v>44393</v>
      </c>
      <c r="AJ1152" s="794">
        <f t="shared" si="146"/>
        <v>44439</v>
      </c>
      <c r="AK1152" s="678"/>
      <c r="AL1152" s="678"/>
      <c r="AM1152" s="692"/>
      <c r="AN1152" s="692"/>
      <c r="AO1152" s="692"/>
      <c r="AP1152" s="693"/>
      <c r="AQ1152" s="681"/>
      <c r="AR1152" s="681"/>
      <c r="AS1152" s="681"/>
      <c r="AT1152" s="682"/>
    </row>
    <row r="1153">
      <c r="A1153" s="826"/>
      <c r="B1153" s="827">
        <v>4.2689528E7</v>
      </c>
      <c r="C1153" s="787">
        <v>44348.526083495366</v>
      </c>
      <c r="D1153" s="692" t="s">
        <v>2563</v>
      </c>
      <c r="E1153" s="692" t="s">
        <v>2564</v>
      </c>
      <c r="F1153" s="746">
        <v>36671.0</v>
      </c>
      <c r="G1153" s="693" t="s">
        <v>391</v>
      </c>
      <c r="H1153" s="692" t="s">
        <v>2565</v>
      </c>
      <c r="I1153" s="692" t="s">
        <v>2566</v>
      </c>
      <c r="J1153" s="693" t="s">
        <v>1620</v>
      </c>
      <c r="K1153" s="692" t="s">
        <v>2567</v>
      </c>
      <c r="L1153" s="692" t="s">
        <v>1680</v>
      </c>
      <c r="N1153" s="692" t="s">
        <v>2438</v>
      </c>
      <c r="P1153" s="692" t="s">
        <v>57</v>
      </c>
      <c r="Q1153" s="692" t="s">
        <v>2568</v>
      </c>
      <c r="R1153" s="692" t="s">
        <v>2569</v>
      </c>
      <c r="S1153" s="686" t="s">
        <v>2570</v>
      </c>
      <c r="T1153" s="788" t="s">
        <v>2571</v>
      </c>
      <c r="U1153" s="692" t="s">
        <v>2572</v>
      </c>
      <c r="V1153" s="692" t="s">
        <v>1662</v>
      </c>
      <c r="W1153" s="692" t="s">
        <v>2573</v>
      </c>
      <c r="X1153" s="693" t="s">
        <v>1708</v>
      </c>
      <c r="Y1153" s="693" t="s">
        <v>2574</v>
      </c>
      <c r="Z1153" s="742">
        <v>21.0</v>
      </c>
      <c r="AA1153" s="692" t="s">
        <v>2575</v>
      </c>
      <c r="AB1153" s="796" t="s">
        <v>2517</v>
      </c>
      <c r="AC1153" s="686"/>
      <c r="AD1153" s="700"/>
      <c r="AE1153" s="743" t="s">
        <v>1640</v>
      </c>
      <c r="AF1153" s="688"/>
      <c r="AG1153" s="688">
        <v>44161.0</v>
      </c>
      <c r="AH1153" s="744"/>
      <c r="AI1153" s="702"/>
      <c r="AJ1153" s="794"/>
      <c r="AK1153" s="678"/>
      <c r="AL1153" s="678"/>
      <c r="AM1153" s="692"/>
      <c r="AN1153" s="692"/>
      <c r="AO1153" s="692"/>
      <c r="AP1153" s="693"/>
      <c r="AQ1153" s="681"/>
      <c r="AR1153" s="681"/>
      <c r="AS1153" s="681"/>
      <c r="AT1153" s="682"/>
    </row>
    <row r="1154">
      <c r="A1154" s="748"/>
      <c r="B1154" s="749">
        <v>4.2103092E7</v>
      </c>
      <c r="C1154" s="787">
        <v>44351.78309946759</v>
      </c>
      <c r="D1154" s="692" t="s">
        <v>2701</v>
      </c>
      <c r="E1154" s="692" t="s">
        <v>2702</v>
      </c>
      <c r="F1154" s="746">
        <v>36390.0</v>
      </c>
      <c r="G1154" s="693" t="s">
        <v>391</v>
      </c>
      <c r="H1154" s="692" t="s">
        <v>1678</v>
      </c>
      <c r="I1154" s="692" t="s">
        <v>2703</v>
      </c>
      <c r="J1154" s="693" t="s">
        <v>1620</v>
      </c>
      <c r="K1154" s="692" t="s">
        <v>2704</v>
      </c>
      <c r="L1154" s="692" t="s">
        <v>1622</v>
      </c>
      <c r="N1154" s="692" t="s">
        <v>2705</v>
      </c>
      <c r="P1154" s="692" t="s">
        <v>59</v>
      </c>
      <c r="Q1154" s="692" t="s">
        <v>2706</v>
      </c>
      <c r="R1154" s="796" t="s">
        <v>2707</v>
      </c>
      <c r="S1154" s="686"/>
      <c r="T1154" s="788" t="s">
        <v>2708</v>
      </c>
      <c r="U1154" s="692" t="s">
        <v>2709</v>
      </c>
      <c r="V1154" s="692" t="s">
        <v>1685</v>
      </c>
      <c r="W1154" s="692" t="s">
        <v>2710</v>
      </c>
      <c r="X1154" s="693" t="s">
        <v>1708</v>
      </c>
      <c r="Y1154" s="693" t="s">
        <v>2711</v>
      </c>
      <c r="Z1154" s="742">
        <v>21.0</v>
      </c>
      <c r="AA1154" s="692" t="s">
        <v>1805</v>
      </c>
      <c r="AB1154" s="796" t="s">
        <v>2517</v>
      </c>
      <c r="AC1154" s="686"/>
      <c r="AD1154" s="700"/>
      <c r="AE1154" s="743" t="s">
        <v>1640</v>
      </c>
      <c r="AF1154" s="688"/>
      <c r="AG1154" s="688">
        <v>43965.0</v>
      </c>
      <c r="AH1154" s="744">
        <v>44351.0</v>
      </c>
      <c r="AI1154" s="702">
        <f t="shared" ref="AI1154:AI1161" si="147">DATE(YEAR(AH1154),MONTH(AH1154)+1,DAY(AH1154)+15)</f>
        <v>44396</v>
      </c>
      <c r="AJ1154" s="794">
        <f t="shared" ref="AJ1154:AJ1161" si="148">DATE(YEAR(AH1154),MONTH(AH1154)+3,DAY(AH1154))</f>
        <v>44443</v>
      </c>
      <c r="AK1154" s="678"/>
      <c r="AL1154" s="678"/>
      <c r="AM1154" s="692"/>
      <c r="AN1154" s="692"/>
      <c r="AO1154" s="686"/>
      <c r="AP1154" s="693"/>
      <c r="AQ1154" s="681"/>
      <c r="AR1154" s="681"/>
      <c r="AS1154" s="681"/>
      <c r="AT1154" s="682"/>
    </row>
    <row r="1155">
      <c r="A1155" s="748"/>
      <c r="B1155" s="749">
        <v>4.2312513E7</v>
      </c>
      <c r="C1155" s="787">
        <v>44348.468171851855</v>
      </c>
      <c r="D1155" s="692" t="s">
        <v>2553</v>
      </c>
      <c r="E1155" s="692" t="s">
        <v>2554</v>
      </c>
      <c r="F1155" s="746">
        <v>36438.0</v>
      </c>
      <c r="G1155" s="693" t="s">
        <v>391</v>
      </c>
      <c r="H1155" s="692" t="s">
        <v>2555</v>
      </c>
      <c r="I1155" s="692" t="s">
        <v>2556</v>
      </c>
      <c r="J1155" s="693" t="s">
        <v>1620</v>
      </c>
      <c r="K1155" s="692" t="s">
        <v>2557</v>
      </c>
      <c r="L1155" s="692" t="s">
        <v>1622</v>
      </c>
      <c r="N1155" s="692" t="s">
        <v>2558</v>
      </c>
      <c r="P1155" s="692" t="s">
        <v>59</v>
      </c>
      <c r="Q1155" s="692" t="s">
        <v>2559</v>
      </c>
      <c r="R1155" s="692" t="s">
        <v>2559</v>
      </c>
      <c r="S1155" s="686"/>
      <c r="T1155" s="788" t="s">
        <v>2560</v>
      </c>
      <c r="U1155" s="692" t="s">
        <v>1747</v>
      </c>
      <c r="V1155" s="692" t="s">
        <v>1662</v>
      </c>
      <c r="W1155" s="692" t="s">
        <v>2561</v>
      </c>
      <c r="X1155" s="693" t="s">
        <v>1708</v>
      </c>
      <c r="Y1155" s="693">
        <v>1.139319909E9</v>
      </c>
      <c r="Z1155" s="742">
        <v>21.0</v>
      </c>
      <c r="AA1155" s="692" t="s">
        <v>2562</v>
      </c>
      <c r="AB1155" s="796" t="s">
        <v>2517</v>
      </c>
      <c r="AC1155" s="686"/>
      <c r="AD1155" s="700"/>
      <c r="AE1155" s="743" t="s">
        <v>1640</v>
      </c>
      <c r="AF1155" s="688"/>
      <c r="AG1155" s="688">
        <v>44000.0</v>
      </c>
      <c r="AH1155" s="744">
        <v>44348.0</v>
      </c>
      <c r="AI1155" s="702">
        <f t="shared" si="147"/>
        <v>44393</v>
      </c>
      <c r="AJ1155" s="794">
        <f t="shared" si="148"/>
        <v>44440</v>
      </c>
      <c r="AK1155" s="678"/>
      <c r="AL1155" s="678"/>
      <c r="AM1155" s="686"/>
      <c r="AN1155" s="686"/>
      <c r="AO1155" s="692"/>
      <c r="AP1155" s="693"/>
      <c r="AQ1155" s="681"/>
      <c r="AR1155" s="681"/>
      <c r="AS1155" s="681"/>
      <c r="AT1155" s="682"/>
    </row>
    <row r="1156">
      <c r="A1156" s="828"/>
      <c r="B1156" s="829">
        <v>3.8707894E7</v>
      </c>
      <c r="C1156" s="822">
        <v>44306.496817708336</v>
      </c>
      <c r="D1156" s="704" t="s">
        <v>2280</v>
      </c>
      <c r="E1156" s="704" t="s">
        <v>2281</v>
      </c>
      <c r="F1156" s="794">
        <v>34740.0</v>
      </c>
      <c r="G1156" s="696" t="s">
        <v>391</v>
      </c>
      <c r="H1156" s="704" t="s">
        <v>2282</v>
      </c>
      <c r="I1156" s="704" t="s">
        <v>2283</v>
      </c>
      <c r="J1156" s="696" t="s">
        <v>1620</v>
      </c>
      <c r="K1156" s="704" t="s">
        <v>2284</v>
      </c>
      <c r="L1156" s="704" t="s">
        <v>1634</v>
      </c>
      <c r="N1156" s="704" t="s">
        <v>2286</v>
      </c>
      <c r="P1156" s="704" t="s">
        <v>57</v>
      </c>
      <c r="Q1156" s="704" t="s">
        <v>2287</v>
      </c>
      <c r="R1156" s="704" t="s">
        <v>1637</v>
      </c>
      <c r="S1156" s="706"/>
      <c r="T1156" s="830" t="s">
        <v>2288</v>
      </c>
      <c r="U1156" s="704" t="s">
        <v>2289</v>
      </c>
      <c r="V1156" s="704" t="s">
        <v>2290</v>
      </c>
      <c r="W1156" s="704" t="s">
        <v>2291</v>
      </c>
      <c r="X1156" s="696" t="s">
        <v>1884</v>
      </c>
      <c r="Y1156" s="696" t="s">
        <v>2292</v>
      </c>
      <c r="Z1156" s="831">
        <v>26.0</v>
      </c>
      <c r="AA1156" s="704" t="s">
        <v>1792</v>
      </c>
      <c r="AB1156" s="832" t="s">
        <v>1627</v>
      </c>
      <c r="AC1156" s="706"/>
      <c r="AD1156" s="707"/>
      <c r="AE1156" s="761" t="s">
        <v>1628</v>
      </c>
      <c r="AF1156" s="744"/>
      <c r="AG1156" s="744">
        <v>44362.0</v>
      </c>
      <c r="AH1156" s="744">
        <v>44362.0</v>
      </c>
      <c r="AI1156" s="702">
        <f t="shared" si="147"/>
        <v>44407</v>
      </c>
      <c r="AJ1156" s="794">
        <f t="shared" si="148"/>
        <v>44454</v>
      </c>
      <c r="AK1156" s="678"/>
      <c r="AL1156" s="678"/>
      <c r="AM1156" s="707"/>
      <c r="AN1156" s="707"/>
      <c r="AO1156" s="707"/>
      <c r="AP1156" s="696"/>
      <c r="AQ1156" s="681"/>
      <c r="AR1156" s="681"/>
      <c r="AS1156" s="835" t="b">
        <v>1</v>
      </c>
      <c r="AT1156" s="682"/>
    </row>
    <row r="1157">
      <c r="A1157" s="828"/>
      <c r="B1157" s="829">
        <v>3.7377948E7</v>
      </c>
      <c r="C1157" s="822">
        <v>44307.636409259256</v>
      </c>
      <c r="D1157" s="704" t="s">
        <v>2302</v>
      </c>
      <c r="E1157" s="704" t="s">
        <v>5511</v>
      </c>
      <c r="F1157" s="794">
        <v>34259.0</v>
      </c>
      <c r="G1157" s="696" t="s">
        <v>391</v>
      </c>
      <c r="H1157" s="704" t="s">
        <v>2304</v>
      </c>
      <c r="I1157" s="704" t="s">
        <v>2305</v>
      </c>
      <c r="J1157" s="696" t="s">
        <v>1646</v>
      </c>
      <c r="K1157" s="704" t="s">
        <v>2306</v>
      </c>
      <c r="L1157" s="704" t="s">
        <v>1680</v>
      </c>
      <c r="N1157" s="704" t="s">
        <v>2307</v>
      </c>
      <c r="P1157" s="704" t="s">
        <v>57</v>
      </c>
      <c r="Q1157" s="704" t="s">
        <v>1637</v>
      </c>
      <c r="R1157" s="704" t="s">
        <v>1637</v>
      </c>
      <c r="S1157" s="706"/>
      <c r="T1157" s="830" t="s">
        <v>2308</v>
      </c>
      <c r="U1157" s="704" t="s">
        <v>2309</v>
      </c>
      <c r="V1157" s="704" t="s">
        <v>2310</v>
      </c>
      <c r="W1157" s="704" t="s">
        <v>2311</v>
      </c>
      <c r="X1157" s="696" t="s">
        <v>1803</v>
      </c>
      <c r="Y1157" s="696" t="s">
        <v>2312</v>
      </c>
      <c r="Z1157" s="831">
        <v>27.0</v>
      </c>
      <c r="AA1157" s="704" t="s">
        <v>1805</v>
      </c>
      <c r="AB1157" s="832" t="s">
        <v>1627</v>
      </c>
      <c r="AC1157" s="706"/>
      <c r="AD1157" s="707"/>
      <c r="AE1157" s="761" t="s">
        <v>1628</v>
      </c>
      <c r="AF1157" s="744"/>
      <c r="AG1157" s="744">
        <v>44362.0</v>
      </c>
      <c r="AH1157" s="744">
        <v>44362.0</v>
      </c>
      <c r="AI1157" s="702">
        <f t="shared" si="147"/>
        <v>44407</v>
      </c>
      <c r="AJ1157" s="794">
        <f t="shared" si="148"/>
        <v>44454</v>
      </c>
      <c r="AK1157" s="678"/>
      <c r="AL1157" s="678"/>
      <c r="AM1157" s="707"/>
      <c r="AN1157" s="707"/>
      <c r="AO1157" s="707"/>
      <c r="AP1157" s="696"/>
      <c r="AQ1157" s="681"/>
      <c r="AR1157" s="681"/>
      <c r="AS1157" s="681"/>
      <c r="AT1157" s="682"/>
    </row>
    <row r="1158">
      <c r="A1158" s="828"/>
      <c r="B1158" s="829">
        <v>3.7936581E7</v>
      </c>
      <c r="C1158" s="822">
        <v>44294.09424457176</v>
      </c>
      <c r="D1158" s="704" t="s">
        <v>2187</v>
      </c>
      <c r="E1158" s="704" t="s">
        <v>2188</v>
      </c>
      <c r="F1158" s="794">
        <v>34271.0</v>
      </c>
      <c r="G1158" s="696" t="s">
        <v>391</v>
      </c>
      <c r="H1158" s="704" t="s">
        <v>2189</v>
      </c>
      <c r="I1158" s="704" t="s">
        <v>2190</v>
      </c>
      <c r="J1158" s="696" t="s">
        <v>1620</v>
      </c>
      <c r="K1158" s="704" t="s">
        <v>2191</v>
      </c>
      <c r="L1158" s="704" t="s">
        <v>1668</v>
      </c>
      <c r="N1158" s="704" t="s">
        <v>2192</v>
      </c>
      <c r="P1158" s="704" t="s">
        <v>57</v>
      </c>
      <c r="Q1158" s="704" t="s">
        <v>2193</v>
      </c>
      <c r="R1158" s="704" t="s">
        <v>1637</v>
      </c>
      <c r="S1158" s="706"/>
      <c r="T1158" s="830" t="s">
        <v>2194</v>
      </c>
      <c r="U1158" s="704" t="s">
        <v>2195</v>
      </c>
      <c r="V1158" s="704" t="s">
        <v>1662</v>
      </c>
      <c r="W1158" s="704" t="s">
        <v>2196</v>
      </c>
      <c r="X1158" s="696" t="s">
        <v>2197</v>
      </c>
      <c r="Y1158" s="696" t="s">
        <v>2198</v>
      </c>
      <c r="Z1158" s="831">
        <v>27.0</v>
      </c>
      <c r="AA1158" s="704" t="s">
        <v>2199</v>
      </c>
      <c r="AB1158" s="832" t="s">
        <v>1627</v>
      </c>
      <c r="AC1158" s="706"/>
      <c r="AD1158" s="707"/>
      <c r="AE1158" s="761" t="s">
        <v>1628</v>
      </c>
      <c r="AF1158" s="744"/>
      <c r="AG1158" s="744">
        <v>44382.0</v>
      </c>
      <c r="AH1158" s="744">
        <v>44382.0</v>
      </c>
      <c r="AI1158" s="702">
        <f t="shared" si="147"/>
        <v>44428</v>
      </c>
      <c r="AJ1158" s="794">
        <f t="shared" si="148"/>
        <v>44474</v>
      </c>
      <c r="AK1158" s="678"/>
      <c r="AL1158" s="678"/>
      <c r="AM1158" s="707"/>
      <c r="AN1158" s="707"/>
      <c r="AO1158" s="707"/>
      <c r="AP1158" s="696"/>
      <c r="AQ1158" s="681"/>
      <c r="AR1158" s="681"/>
      <c r="AS1158" s="681"/>
      <c r="AT1158" s="682"/>
    </row>
    <row r="1159">
      <c r="A1159" s="828"/>
      <c r="B1159" s="829">
        <v>4.0244938E7</v>
      </c>
      <c r="C1159" s="822">
        <v>44272.55071502315</v>
      </c>
      <c r="D1159" s="704" t="s">
        <v>1957</v>
      </c>
      <c r="E1159" s="704" t="s">
        <v>1958</v>
      </c>
      <c r="F1159" s="794">
        <v>35527.0</v>
      </c>
      <c r="G1159" s="696" t="s">
        <v>391</v>
      </c>
      <c r="H1159" s="704" t="s">
        <v>1618</v>
      </c>
      <c r="I1159" s="704" t="s">
        <v>1959</v>
      </c>
      <c r="J1159" s="696" t="s">
        <v>1620</v>
      </c>
      <c r="K1159" s="704" t="s">
        <v>1960</v>
      </c>
      <c r="L1159" s="704" t="s">
        <v>1634</v>
      </c>
      <c r="N1159" s="704" t="s">
        <v>1961</v>
      </c>
      <c r="P1159" s="704" t="s">
        <v>57</v>
      </c>
      <c r="Q1159" s="704" t="s">
        <v>1962</v>
      </c>
      <c r="R1159" s="704" t="s">
        <v>1962</v>
      </c>
      <c r="S1159" s="704"/>
      <c r="T1159" s="830" t="s">
        <v>1963</v>
      </c>
      <c r="U1159" s="704" t="s">
        <v>1964</v>
      </c>
      <c r="V1159" s="704" t="s">
        <v>1965</v>
      </c>
      <c r="W1159" s="704" t="s">
        <v>1966</v>
      </c>
      <c r="X1159" s="696" t="s">
        <v>1790</v>
      </c>
      <c r="Y1159" s="696" t="s">
        <v>1967</v>
      </c>
      <c r="Z1159" s="831">
        <v>23.0</v>
      </c>
      <c r="AA1159" s="704" t="s">
        <v>1968</v>
      </c>
      <c r="AB1159" s="836" t="s">
        <v>1627</v>
      </c>
      <c r="AC1159" s="706"/>
      <c r="AD1159" s="707"/>
      <c r="AE1159" s="761" t="s">
        <v>1628</v>
      </c>
      <c r="AF1159" s="744"/>
      <c r="AG1159" s="744">
        <v>44382.0</v>
      </c>
      <c r="AH1159" s="744">
        <v>44382.0</v>
      </c>
      <c r="AI1159" s="702">
        <f t="shared" si="147"/>
        <v>44428</v>
      </c>
      <c r="AJ1159" s="794">
        <f t="shared" si="148"/>
        <v>44474</v>
      </c>
      <c r="AK1159" s="678"/>
      <c r="AL1159" s="678"/>
      <c r="AM1159" s="707"/>
      <c r="AN1159" s="707"/>
      <c r="AO1159" s="707"/>
      <c r="AP1159" s="696"/>
      <c r="AQ1159" s="681"/>
      <c r="AR1159" s="681"/>
      <c r="AS1159" s="835" t="b">
        <v>1</v>
      </c>
      <c r="AT1159" s="682"/>
    </row>
    <row r="1160">
      <c r="A1160" s="837"/>
      <c r="B1160" s="838">
        <v>3.7204244E7</v>
      </c>
      <c r="C1160" s="822">
        <v>44303.04641258102</v>
      </c>
      <c r="D1160" s="706" t="s">
        <v>2255</v>
      </c>
      <c r="E1160" s="706" t="s">
        <v>2256</v>
      </c>
      <c r="F1160" s="794">
        <v>33978.0</v>
      </c>
      <c r="G1160" s="709" t="s">
        <v>391</v>
      </c>
      <c r="H1160" s="706" t="s">
        <v>1822</v>
      </c>
      <c r="I1160" s="706" t="s">
        <v>2257</v>
      </c>
      <c r="J1160" s="709" t="s">
        <v>1620</v>
      </c>
      <c r="K1160" s="706" t="s">
        <v>2258</v>
      </c>
      <c r="L1160" s="706" t="s">
        <v>1668</v>
      </c>
      <c r="N1160" s="706" t="s">
        <v>2260</v>
      </c>
      <c r="P1160" s="706" t="s">
        <v>57</v>
      </c>
      <c r="Q1160" s="706" t="s">
        <v>2261</v>
      </c>
      <c r="R1160" s="706" t="s">
        <v>1637</v>
      </c>
      <c r="S1160" s="706"/>
      <c r="T1160" s="824" t="s">
        <v>2262</v>
      </c>
      <c r="U1160" s="706" t="s">
        <v>2263</v>
      </c>
      <c r="V1160" s="706" t="s">
        <v>2264</v>
      </c>
      <c r="W1160" s="706" t="s">
        <v>2265</v>
      </c>
      <c r="X1160" s="709" t="s">
        <v>1708</v>
      </c>
      <c r="Y1160" s="709" t="s">
        <v>2266</v>
      </c>
      <c r="Z1160" s="778">
        <v>28.0</v>
      </c>
      <c r="AA1160" s="706" t="s">
        <v>2267</v>
      </c>
      <c r="AB1160" s="823" t="s">
        <v>1627</v>
      </c>
      <c r="AC1160" s="706"/>
      <c r="AD1160" s="707"/>
      <c r="AE1160" s="761" t="s">
        <v>1628</v>
      </c>
      <c r="AF1160" s="744"/>
      <c r="AG1160" s="744">
        <v>44378.0</v>
      </c>
      <c r="AH1160" s="744">
        <v>44378.0</v>
      </c>
      <c r="AI1160" s="702">
        <f t="shared" si="147"/>
        <v>44424</v>
      </c>
      <c r="AJ1160" s="794">
        <f t="shared" si="148"/>
        <v>44470</v>
      </c>
      <c r="AK1160" s="678"/>
      <c r="AL1160" s="678"/>
      <c r="AM1160" s="707"/>
      <c r="AN1160" s="707"/>
      <c r="AO1160" s="707"/>
      <c r="AP1160" s="696"/>
      <c r="AQ1160" s="681"/>
      <c r="AR1160" s="681"/>
      <c r="AS1160" s="835" t="b">
        <v>1</v>
      </c>
      <c r="AT1160" s="682"/>
    </row>
    <row r="1161">
      <c r="A1161" s="748"/>
      <c r="B1161" s="749">
        <v>3.378237E7</v>
      </c>
      <c r="C1161" s="787">
        <v>44349.90772192129</v>
      </c>
      <c r="D1161" s="692" t="s">
        <v>2638</v>
      </c>
      <c r="E1161" s="692" t="s">
        <v>2639</v>
      </c>
      <c r="F1161" s="746">
        <v>32300.0</v>
      </c>
      <c r="G1161" s="693" t="s">
        <v>391</v>
      </c>
      <c r="H1161" s="692" t="s">
        <v>1618</v>
      </c>
      <c r="I1161" s="692" t="s">
        <v>2640</v>
      </c>
      <c r="J1161" s="693" t="s">
        <v>1646</v>
      </c>
      <c r="K1161" s="692" t="s">
        <v>2641</v>
      </c>
      <c r="L1161" s="692" t="s">
        <v>1668</v>
      </c>
      <c r="N1161" s="692" t="s">
        <v>2642</v>
      </c>
      <c r="P1161" s="692" t="s">
        <v>57</v>
      </c>
      <c r="Q1161" s="692" t="s">
        <v>2643</v>
      </c>
      <c r="R1161" s="692" t="s">
        <v>1651</v>
      </c>
      <c r="S1161" s="686" t="s">
        <v>2644</v>
      </c>
      <c r="T1161" s="788" t="s">
        <v>2645</v>
      </c>
      <c r="U1161" s="686" t="s">
        <v>1661</v>
      </c>
      <c r="V1161" s="686" t="s">
        <v>2646</v>
      </c>
      <c r="W1161" s="686" t="s">
        <v>2647</v>
      </c>
      <c r="X1161" s="691" t="s">
        <v>1884</v>
      </c>
      <c r="Y1161" s="691" t="s">
        <v>2648</v>
      </c>
      <c r="Z1161" s="742">
        <v>33.0</v>
      </c>
      <c r="AA1161" s="686" t="s">
        <v>2649</v>
      </c>
      <c r="AB1161" s="839">
        <v>44350.0</v>
      </c>
      <c r="AC1161" s="692"/>
      <c r="AD1161" s="700"/>
      <c r="AE1161" s="743" t="s">
        <v>63</v>
      </c>
      <c r="AF1161" s="688"/>
      <c r="AG1161" s="760">
        <v>44378.0</v>
      </c>
      <c r="AH1161" s="767">
        <v>44378.0</v>
      </c>
      <c r="AI1161" s="702">
        <f t="shared" si="147"/>
        <v>44424</v>
      </c>
      <c r="AJ1161" s="794">
        <f t="shared" si="148"/>
        <v>44470</v>
      </c>
      <c r="AK1161" s="678"/>
      <c r="AL1161" s="678"/>
      <c r="AM1161" s="700"/>
      <c r="AN1161" s="700"/>
      <c r="AO1161" s="700"/>
      <c r="AP1161" s="693"/>
      <c r="AQ1161" s="681"/>
      <c r="AR1161" s="681"/>
      <c r="AS1161" s="681"/>
      <c r="AT1161" s="682"/>
    </row>
    <row r="1162">
      <c r="A1162" s="828"/>
      <c r="B1162" s="829">
        <v>4.1646263E7</v>
      </c>
      <c r="C1162" s="840">
        <v>44347.8484375</v>
      </c>
      <c r="D1162" s="692" t="s">
        <v>2518</v>
      </c>
      <c r="E1162" s="692" t="s">
        <v>2519</v>
      </c>
      <c r="F1162" s="760">
        <v>36124.0</v>
      </c>
      <c r="G1162" s="693" t="s">
        <v>391</v>
      </c>
      <c r="H1162" s="692" t="s">
        <v>1795</v>
      </c>
      <c r="I1162" s="692">
        <f>5491132734294</f>
        <v>5491132734294</v>
      </c>
      <c r="J1162" s="693" t="s">
        <v>1620</v>
      </c>
      <c r="K1162" s="692" t="s">
        <v>2521</v>
      </c>
      <c r="L1162" s="692" t="s">
        <v>1622</v>
      </c>
      <c r="N1162" s="692" t="s">
        <v>2522</v>
      </c>
      <c r="P1162" s="692" t="s">
        <v>59</v>
      </c>
      <c r="Q1162" s="692" t="s">
        <v>2523</v>
      </c>
      <c r="R1162" s="704" t="s">
        <v>2524</v>
      </c>
      <c r="S1162" s="692" t="s">
        <v>2525</v>
      </c>
      <c r="T1162" s="788" t="s">
        <v>2526</v>
      </c>
      <c r="U1162" s="692" t="s">
        <v>2527</v>
      </c>
      <c r="V1162" s="692" t="s">
        <v>1662</v>
      </c>
      <c r="W1162" s="692" t="s">
        <v>2528</v>
      </c>
      <c r="X1162" s="693" t="s">
        <v>1708</v>
      </c>
      <c r="Y1162" s="693">
        <f>5491164315722</f>
        <v>5491164315722</v>
      </c>
      <c r="Z1162" s="742">
        <v>22.0</v>
      </c>
      <c r="AA1162" s="692" t="s">
        <v>1737</v>
      </c>
      <c r="AB1162" s="781" t="s">
        <v>2517</v>
      </c>
      <c r="AC1162" s="686"/>
      <c r="AD1162" s="700"/>
      <c r="AE1162" s="743" t="s">
        <v>1640</v>
      </c>
      <c r="AF1162" s="688"/>
      <c r="AG1162" s="688">
        <v>43965.0</v>
      </c>
      <c r="AH1162" s="744">
        <v>44347.0</v>
      </c>
      <c r="AI1162" s="744">
        <v>44393.0</v>
      </c>
      <c r="AJ1162" s="744">
        <v>44439.0</v>
      </c>
      <c r="AK1162" s="678"/>
      <c r="AL1162" s="678"/>
      <c r="AM1162" s="700"/>
      <c r="AN1162" s="700"/>
      <c r="AO1162" s="700"/>
      <c r="AP1162" s="693"/>
      <c r="AQ1162" s="681"/>
      <c r="AR1162" s="681"/>
      <c r="AS1162" s="681"/>
      <c r="AT1162" s="682"/>
    </row>
    <row r="1163">
      <c r="A1163" s="828"/>
      <c r="B1163" s="829">
        <v>4.3094417E7</v>
      </c>
      <c r="C1163" s="822">
        <v>44244.09057396991</v>
      </c>
      <c r="D1163" s="704" t="s">
        <v>1616</v>
      </c>
      <c r="E1163" s="704" t="s">
        <v>1617</v>
      </c>
      <c r="F1163" s="794">
        <v>36855.0</v>
      </c>
      <c r="G1163" s="696" t="s">
        <v>391</v>
      </c>
      <c r="H1163" s="704" t="s">
        <v>1618</v>
      </c>
      <c r="I1163" s="704" t="s">
        <v>1619</v>
      </c>
      <c r="J1163" s="696" t="s">
        <v>1620</v>
      </c>
      <c r="K1163" s="704" t="s">
        <v>1621</v>
      </c>
      <c r="L1163" s="704" t="s">
        <v>1622</v>
      </c>
      <c r="N1163" s="704" t="s">
        <v>1623</v>
      </c>
      <c r="P1163" s="704" t="s">
        <v>57</v>
      </c>
      <c r="Q1163" s="704" t="s">
        <v>1624</v>
      </c>
      <c r="R1163" s="704" t="s">
        <v>1625</v>
      </c>
      <c r="S1163" s="706"/>
      <c r="T1163" s="830" t="s">
        <v>1626</v>
      </c>
      <c r="U1163" s="704"/>
      <c r="V1163" s="704"/>
      <c r="W1163" s="704"/>
      <c r="X1163" s="696"/>
      <c r="Y1163" s="696"/>
      <c r="Z1163" s="831">
        <v>20.0</v>
      </c>
      <c r="AA1163" s="704"/>
      <c r="AB1163" s="823" t="s">
        <v>1627</v>
      </c>
      <c r="AC1163" s="706"/>
      <c r="AD1163" s="707"/>
      <c r="AE1163" s="761" t="s">
        <v>1628</v>
      </c>
      <c r="AF1163" s="744"/>
      <c r="AG1163" s="744">
        <v>44349.0</v>
      </c>
      <c r="AH1163" s="767">
        <v>44118.0</v>
      </c>
      <c r="AI1163" s="702">
        <f>DATE(YEAR(AG1163),MONTH(AG1163)+1,DAY(AG1163)+15)</f>
        <v>44394</v>
      </c>
      <c r="AJ1163" s="794">
        <f>DATE(YEAR(AG1163),MONTH(AG1163)+3,DAY(AG1163))</f>
        <v>44441</v>
      </c>
      <c r="AK1163" s="678"/>
      <c r="AL1163" s="678"/>
      <c r="AM1163" s="707"/>
      <c r="AN1163" s="707"/>
      <c r="AO1163" s="707"/>
      <c r="AP1163" s="709"/>
      <c r="AQ1163" s="681"/>
      <c r="AR1163" s="681"/>
      <c r="AS1163" s="681"/>
      <c r="AT1163" s="682"/>
    </row>
    <row r="1164">
      <c r="A1164" s="748"/>
      <c r="B1164" s="749">
        <v>3.9342851E7</v>
      </c>
      <c r="C1164" s="787">
        <v>44392.67984626157</v>
      </c>
      <c r="D1164" s="692" t="s">
        <v>3001</v>
      </c>
      <c r="E1164" s="692" t="s">
        <v>3002</v>
      </c>
      <c r="F1164" s="746">
        <v>35157.0</v>
      </c>
      <c r="G1164" s="693" t="s">
        <v>391</v>
      </c>
      <c r="H1164" s="692" t="s">
        <v>3003</v>
      </c>
      <c r="I1164" s="692" t="s">
        <v>3004</v>
      </c>
      <c r="J1164" s="693" t="s">
        <v>1620</v>
      </c>
      <c r="K1164" s="692" t="s">
        <v>3005</v>
      </c>
      <c r="L1164" s="692" t="s">
        <v>1622</v>
      </c>
      <c r="N1164" s="692" t="s">
        <v>3006</v>
      </c>
      <c r="P1164" s="692" t="s">
        <v>170</v>
      </c>
      <c r="Q1164" s="692" t="s">
        <v>1637</v>
      </c>
      <c r="R1164" s="692" t="s">
        <v>1637</v>
      </c>
      <c r="S1164" s="686" t="s">
        <v>3007</v>
      </c>
      <c r="T1164" s="788" t="s">
        <v>3008</v>
      </c>
      <c r="U1164" s="692" t="s">
        <v>2587</v>
      </c>
      <c r="V1164" s="692" t="s">
        <v>1662</v>
      </c>
      <c r="W1164" s="692" t="s">
        <v>3009</v>
      </c>
      <c r="X1164" s="693" t="s">
        <v>3010</v>
      </c>
      <c r="Y1164" s="693" t="s">
        <v>3011</v>
      </c>
      <c r="Z1164" s="742">
        <v>25.0</v>
      </c>
      <c r="AA1164" s="692" t="s">
        <v>3012</v>
      </c>
      <c r="AB1164" s="692"/>
      <c r="AC1164" s="686"/>
      <c r="AD1164" s="700"/>
      <c r="AE1164" s="743" t="s">
        <v>1640</v>
      </c>
      <c r="AF1164" s="688"/>
      <c r="AG1164" s="760"/>
      <c r="AH1164" s="841">
        <v>44392.0</v>
      </c>
      <c r="AI1164" s="702">
        <f t="shared" ref="AI1164:AI1174" si="149">DATE(YEAR(AH1164),MONTH(AH1164)+1,DAY(AH1164)+15)</f>
        <v>44438</v>
      </c>
      <c r="AJ1164" s="794">
        <f t="shared" ref="AJ1164:AJ1182" si="150">DATE(YEAR(AH1164),MONTH(AH1164)+3,DAY(AH1164))</f>
        <v>44484</v>
      </c>
      <c r="AK1164" s="678"/>
      <c r="AL1164" s="678"/>
      <c r="AM1164" s="700"/>
      <c r="AN1164" s="700"/>
      <c r="AO1164" s="700"/>
      <c r="AP1164" s="691"/>
      <c r="AQ1164" s="681"/>
      <c r="AR1164" s="681"/>
      <c r="AS1164" s="681"/>
      <c r="AT1164" s="682"/>
    </row>
    <row r="1165">
      <c r="A1165" s="837"/>
      <c r="B1165" s="838">
        <v>4.1702696E7</v>
      </c>
      <c r="C1165" s="822">
        <v>44397.412847858795</v>
      </c>
      <c r="D1165" s="704" t="s">
        <v>3051</v>
      </c>
      <c r="E1165" s="704" t="s">
        <v>3052</v>
      </c>
      <c r="F1165" s="794">
        <v>36173.0</v>
      </c>
      <c r="G1165" s="696" t="s">
        <v>391</v>
      </c>
      <c r="H1165" s="704" t="s">
        <v>1678</v>
      </c>
      <c r="I1165" s="704" t="s">
        <v>3053</v>
      </c>
      <c r="J1165" s="696" t="s">
        <v>1620</v>
      </c>
      <c r="K1165" s="704" t="s">
        <v>3054</v>
      </c>
      <c r="L1165" s="704" t="s">
        <v>1622</v>
      </c>
      <c r="N1165" s="704" t="s">
        <v>3055</v>
      </c>
      <c r="P1165" s="704" t="s">
        <v>170</v>
      </c>
      <c r="Q1165" s="704" t="s">
        <v>3056</v>
      </c>
      <c r="R1165" s="704" t="s">
        <v>3057</v>
      </c>
      <c r="S1165" s="706"/>
      <c r="T1165" s="830" t="s">
        <v>3058</v>
      </c>
      <c r="U1165" s="704" t="s">
        <v>3059</v>
      </c>
      <c r="V1165" s="704" t="s">
        <v>1788</v>
      </c>
      <c r="W1165" s="704" t="s">
        <v>3060</v>
      </c>
      <c r="X1165" s="696" t="s">
        <v>1708</v>
      </c>
      <c r="Y1165" s="696" t="s">
        <v>3061</v>
      </c>
      <c r="Z1165" s="831">
        <v>22.0</v>
      </c>
      <c r="AA1165" s="704" t="s">
        <v>3062</v>
      </c>
      <c r="AB1165" s="704"/>
      <c r="AC1165" s="706"/>
      <c r="AD1165" s="707"/>
      <c r="AE1165" s="761" t="s">
        <v>1640</v>
      </c>
      <c r="AF1165" s="744"/>
      <c r="AG1165" s="767"/>
      <c r="AH1165" s="767">
        <v>44397.0</v>
      </c>
      <c r="AI1165" s="702">
        <f t="shared" si="149"/>
        <v>44443</v>
      </c>
      <c r="AJ1165" s="794">
        <f t="shared" si="150"/>
        <v>44489</v>
      </c>
      <c r="AK1165" s="678"/>
      <c r="AL1165" s="678"/>
      <c r="AM1165" s="707"/>
      <c r="AN1165" s="707"/>
      <c r="AO1165" s="707"/>
      <c r="AP1165" s="709"/>
      <c r="AQ1165" s="681"/>
      <c r="AR1165" s="681"/>
      <c r="AS1165" s="681"/>
      <c r="AT1165" s="682"/>
    </row>
    <row r="1166">
      <c r="A1166" s="837"/>
      <c r="B1166" s="838">
        <v>3.851712E7</v>
      </c>
      <c r="C1166" s="822">
        <v>44259.62906399305</v>
      </c>
      <c r="D1166" s="704" t="s">
        <v>1766</v>
      </c>
      <c r="E1166" s="704" t="s">
        <v>1767</v>
      </c>
      <c r="F1166" s="794">
        <v>35015.0</v>
      </c>
      <c r="G1166" s="696" t="s">
        <v>391</v>
      </c>
      <c r="H1166" s="704" t="s">
        <v>1618</v>
      </c>
      <c r="I1166" s="704" t="s">
        <v>1768</v>
      </c>
      <c r="J1166" s="696" t="s">
        <v>1620</v>
      </c>
      <c r="K1166" s="704" t="s">
        <v>1769</v>
      </c>
      <c r="L1166" s="704" t="s">
        <v>1668</v>
      </c>
      <c r="N1166" s="704" t="s">
        <v>1770</v>
      </c>
      <c r="P1166" s="704" t="s">
        <v>59</v>
      </c>
      <c r="Q1166" s="704" t="s">
        <v>1771</v>
      </c>
      <c r="R1166" s="832" t="s">
        <v>1772</v>
      </c>
      <c r="S1166" s="706"/>
      <c r="T1166" s="830" t="s">
        <v>1773</v>
      </c>
      <c r="U1166" s="704" t="s">
        <v>1774</v>
      </c>
      <c r="V1166" s="704" t="s">
        <v>1662</v>
      </c>
      <c r="W1166" s="704" t="s">
        <v>1775</v>
      </c>
      <c r="X1166" s="696" t="s">
        <v>1776</v>
      </c>
      <c r="Y1166" s="696" t="s">
        <v>1777</v>
      </c>
      <c r="Z1166" s="831">
        <v>25.0</v>
      </c>
      <c r="AA1166" s="704" t="s">
        <v>1778</v>
      </c>
      <c r="AB1166" s="704" t="s">
        <v>1686</v>
      </c>
      <c r="AC1166" s="706"/>
      <c r="AD1166" s="707"/>
      <c r="AE1166" s="761" t="s">
        <v>1640</v>
      </c>
      <c r="AF1166" s="744"/>
      <c r="AG1166" s="744">
        <v>44398.0</v>
      </c>
      <c r="AH1166" s="744">
        <v>44398.0</v>
      </c>
      <c r="AI1166" s="702">
        <f t="shared" si="149"/>
        <v>44444</v>
      </c>
      <c r="AJ1166" s="794">
        <f t="shared" si="150"/>
        <v>44490</v>
      </c>
      <c r="AK1166" s="678"/>
      <c r="AL1166" s="678"/>
      <c r="AM1166" s="707"/>
      <c r="AN1166" s="707"/>
      <c r="AO1166" s="707"/>
      <c r="AP1166" s="709"/>
      <c r="AQ1166" s="681"/>
      <c r="AR1166" s="681"/>
      <c r="AS1166" s="681"/>
      <c r="AT1166" s="682"/>
    </row>
    <row r="1167">
      <c r="A1167" s="837"/>
      <c r="B1167" s="838">
        <v>4.3918583E7</v>
      </c>
      <c r="C1167" s="822">
        <v>44259.66651368055</v>
      </c>
      <c r="D1167" s="704" t="s">
        <v>1779</v>
      </c>
      <c r="E1167" s="704" t="s">
        <v>1780</v>
      </c>
      <c r="F1167" s="794">
        <v>37427.0</v>
      </c>
      <c r="G1167" s="696" t="s">
        <v>391</v>
      </c>
      <c r="H1167" s="704" t="s">
        <v>1781</v>
      </c>
      <c r="I1167" s="704" t="s">
        <v>1782</v>
      </c>
      <c r="J1167" s="696" t="s">
        <v>1620</v>
      </c>
      <c r="K1167" s="704" t="s">
        <v>1783</v>
      </c>
      <c r="L1167" s="704" t="s">
        <v>1634</v>
      </c>
      <c r="N1167" s="704" t="s">
        <v>1784</v>
      </c>
      <c r="P1167" s="704" t="s">
        <v>59</v>
      </c>
      <c r="Q1167" s="704" t="s">
        <v>1785</v>
      </c>
      <c r="R1167" s="704" t="s">
        <v>1637</v>
      </c>
      <c r="S1167" s="706"/>
      <c r="T1167" s="830" t="s">
        <v>1786</v>
      </c>
      <c r="U1167" s="704" t="s">
        <v>1787</v>
      </c>
      <c r="V1167" s="704" t="s">
        <v>1788</v>
      </c>
      <c r="W1167" s="704" t="s">
        <v>1789</v>
      </c>
      <c r="X1167" s="696" t="s">
        <v>1790</v>
      </c>
      <c r="Y1167" s="696" t="s">
        <v>1791</v>
      </c>
      <c r="Z1167" s="831">
        <v>18.0</v>
      </c>
      <c r="AA1167" s="704" t="s">
        <v>1792</v>
      </c>
      <c r="AB1167" s="704" t="s">
        <v>1686</v>
      </c>
      <c r="AC1167" s="706"/>
      <c r="AD1167" s="707"/>
      <c r="AE1167" s="761" t="s">
        <v>1640</v>
      </c>
      <c r="AF1167" s="744"/>
      <c r="AG1167" s="744">
        <v>44398.0</v>
      </c>
      <c r="AH1167" s="744">
        <v>44398.0</v>
      </c>
      <c r="AI1167" s="702">
        <f t="shared" si="149"/>
        <v>44444</v>
      </c>
      <c r="AJ1167" s="794">
        <f t="shared" si="150"/>
        <v>44490</v>
      </c>
      <c r="AK1167" s="678"/>
      <c r="AL1167" s="678"/>
      <c r="AM1167" s="707"/>
      <c r="AN1167" s="707"/>
      <c r="AO1167" s="707"/>
      <c r="AP1167" s="709"/>
      <c r="AQ1167" s="681"/>
      <c r="AR1167" s="681"/>
      <c r="AS1167" s="835" t="b">
        <v>1</v>
      </c>
      <c r="AT1167" s="682"/>
    </row>
    <row r="1168">
      <c r="A1168" s="837"/>
      <c r="B1168" s="838">
        <v>3.6123398E7</v>
      </c>
      <c r="C1168" s="822">
        <v>44266.71163644676</v>
      </c>
      <c r="D1168" s="704" t="s">
        <v>1899</v>
      </c>
      <c r="E1168" s="704" t="s">
        <v>1900</v>
      </c>
      <c r="F1168" s="794">
        <v>33495.0</v>
      </c>
      <c r="G1168" s="696" t="s">
        <v>391</v>
      </c>
      <c r="H1168" s="704" t="s">
        <v>1618</v>
      </c>
      <c r="I1168" s="704" t="s">
        <v>1901</v>
      </c>
      <c r="J1168" s="696" t="s">
        <v>1620</v>
      </c>
      <c r="K1168" s="704" t="s">
        <v>1877</v>
      </c>
      <c r="L1168" s="704" t="s">
        <v>1622</v>
      </c>
      <c r="N1168" s="704" t="s">
        <v>1902</v>
      </c>
      <c r="P1168" s="704" t="s">
        <v>59</v>
      </c>
      <c r="Q1168" s="704" t="s">
        <v>1903</v>
      </c>
      <c r="R1168" s="704" t="s">
        <v>1637</v>
      </c>
      <c r="S1168" s="706"/>
      <c r="T1168" s="830" t="s">
        <v>1904</v>
      </c>
      <c r="U1168" s="704" t="s">
        <v>1905</v>
      </c>
      <c r="V1168" s="704" t="s">
        <v>1685</v>
      </c>
      <c r="W1168" s="704" t="s">
        <v>1906</v>
      </c>
      <c r="X1168" s="696" t="s">
        <v>1884</v>
      </c>
      <c r="Y1168" s="696" t="s">
        <v>1907</v>
      </c>
      <c r="Z1168" s="831">
        <v>29.0</v>
      </c>
      <c r="AA1168" s="704" t="s">
        <v>1908</v>
      </c>
      <c r="AB1168" s="704" t="s">
        <v>1686</v>
      </c>
      <c r="AC1168" s="706"/>
      <c r="AD1168" s="707"/>
      <c r="AE1168" s="761" t="s">
        <v>1640</v>
      </c>
      <c r="AF1168" s="744"/>
      <c r="AG1168" s="744">
        <v>44398.0</v>
      </c>
      <c r="AH1168" s="744">
        <v>44398.0</v>
      </c>
      <c r="AI1168" s="702">
        <f t="shared" si="149"/>
        <v>44444</v>
      </c>
      <c r="AJ1168" s="794">
        <f t="shared" si="150"/>
        <v>44490</v>
      </c>
      <c r="AK1168" s="678"/>
      <c r="AL1168" s="678"/>
      <c r="AM1168" s="707"/>
      <c r="AN1168" s="707"/>
      <c r="AO1168" s="707"/>
      <c r="AP1168" s="709"/>
      <c r="AQ1168" s="681"/>
      <c r="AR1168" s="681"/>
      <c r="AS1168" s="681"/>
      <c r="AT1168" s="682"/>
    </row>
    <row r="1169">
      <c r="A1169" s="842"/>
      <c r="B1169" s="843">
        <v>4.2662663E7</v>
      </c>
      <c r="C1169" s="844">
        <v>44279.81272059028</v>
      </c>
      <c r="D1169" s="845" t="s">
        <v>2050</v>
      </c>
      <c r="E1169" s="845" t="s">
        <v>2051</v>
      </c>
      <c r="F1169" s="846">
        <v>36712.0</v>
      </c>
      <c r="G1169" s="847" t="s">
        <v>391</v>
      </c>
      <c r="H1169" s="845" t="s">
        <v>1822</v>
      </c>
      <c r="I1169" s="845" t="s">
        <v>2052</v>
      </c>
      <c r="J1169" s="847" t="s">
        <v>1646</v>
      </c>
      <c r="K1169" s="845" t="s">
        <v>2053</v>
      </c>
      <c r="L1169" s="845" t="s">
        <v>1622</v>
      </c>
      <c r="N1169" s="845" t="s">
        <v>2054</v>
      </c>
      <c r="P1169" s="845" t="s">
        <v>59</v>
      </c>
      <c r="Q1169" s="845" t="s">
        <v>2055</v>
      </c>
      <c r="R1169" s="848" t="s">
        <v>2056</v>
      </c>
      <c r="S1169" s="845"/>
      <c r="T1169" s="849" t="s">
        <v>2057</v>
      </c>
      <c r="U1169" s="845" t="s">
        <v>2058</v>
      </c>
      <c r="V1169" s="845" t="s">
        <v>1685</v>
      </c>
      <c r="W1169" s="845" t="s">
        <v>2059</v>
      </c>
      <c r="X1169" s="847" t="s">
        <v>2032</v>
      </c>
      <c r="Y1169" s="847" t="s">
        <v>2060</v>
      </c>
      <c r="Z1169" s="850">
        <v>20.0</v>
      </c>
      <c r="AA1169" s="845" t="s">
        <v>1792</v>
      </c>
      <c r="AB1169" s="851" t="s">
        <v>1686</v>
      </c>
      <c r="AC1169" s="851"/>
      <c r="AD1169" s="852"/>
      <c r="AE1169" s="853" t="s">
        <v>1752</v>
      </c>
      <c r="AF1169" s="854"/>
      <c r="AG1169" s="855">
        <v>44398.0</v>
      </c>
      <c r="AH1169" s="855">
        <v>44398.0</v>
      </c>
      <c r="AI1169" s="856">
        <f t="shared" si="149"/>
        <v>44444</v>
      </c>
      <c r="AJ1169" s="846">
        <f t="shared" si="150"/>
        <v>44490</v>
      </c>
      <c r="AK1169" s="857"/>
      <c r="AL1169" s="857"/>
      <c r="AM1169" s="845"/>
      <c r="AN1169" s="845"/>
      <c r="AO1169" s="845"/>
      <c r="AP1169" s="858"/>
      <c r="AQ1169" s="857"/>
      <c r="AR1169" s="857"/>
      <c r="AS1169" s="857"/>
      <c r="AT1169" s="859"/>
    </row>
    <row r="1170">
      <c r="A1170" s="828"/>
      <c r="B1170" s="829">
        <v>3.9558828E7</v>
      </c>
      <c r="C1170" s="822">
        <v>44333.95993084491</v>
      </c>
      <c r="D1170" s="704" t="s">
        <v>2413</v>
      </c>
      <c r="E1170" s="704" t="s">
        <v>2414</v>
      </c>
      <c r="F1170" s="794">
        <v>35171.0</v>
      </c>
      <c r="G1170" s="696" t="s">
        <v>391</v>
      </c>
      <c r="H1170" s="704" t="s">
        <v>1822</v>
      </c>
      <c r="I1170" s="704" t="s">
        <v>2415</v>
      </c>
      <c r="J1170" s="696" t="s">
        <v>1620</v>
      </c>
      <c r="K1170" s="704" t="s">
        <v>2416</v>
      </c>
      <c r="L1170" s="704" t="s">
        <v>1668</v>
      </c>
      <c r="N1170" s="704" t="s">
        <v>2417</v>
      </c>
      <c r="P1170" s="704" t="s">
        <v>59</v>
      </c>
      <c r="Q1170" s="704" t="s">
        <v>2418</v>
      </c>
      <c r="R1170" s="704" t="s">
        <v>1637</v>
      </c>
      <c r="S1170" s="706"/>
      <c r="T1170" s="830" t="s">
        <v>2419</v>
      </c>
      <c r="U1170" s="704" t="s">
        <v>1661</v>
      </c>
      <c r="V1170" s="704" t="s">
        <v>2420</v>
      </c>
      <c r="W1170" s="704" t="s">
        <v>2421</v>
      </c>
      <c r="X1170" s="696" t="s">
        <v>1708</v>
      </c>
      <c r="Y1170" s="696" t="s">
        <v>2422</v>
      </c>
      <c r="Z1170" s="831">
        <v>25.0</v>
      </c>
      <c r="AA1170" s="704" t="s">
        <v>1805</v>
      </c>
      <c r="AB1170" s="823" t="s">
        <v>2074</v>
      </c>
      <c r="AC1170" s="860"/>
      <c r="AD1170" s="707"/>
      <c r="AE1170" s="761" t="s">
        <v>1640</v>
      </c>
      <c r="AF1170" s="744"/>
      <c r="AG1170" s="767">
        <v>44398.0</v>
      </c>
      <c r="AH1170" s="767">
        <v>44398.0</v>
      </c>
      <c r="AI1170" s="702">
        <f t="shared" si="149"/>
        <v>44444</v>
      </c>
      <c r="AJ1170" s="794">
        <f t="shared" si="150"/>
        <v>44490</v>
      </c>
      <c r="AK1170" s="678"/>
      <c r="AL1170" s="678"/>
      <c r="AM1170" s="706"/>
      <c r="AN1170" s="706"/>
      <c r="AO1170" s="706"/>
      <c r="AP1170" s="709"/>
      <c r="AQ1170" s="681"/>
      <c r="AR1170" s="681"/>
      <c r="AS1170" s="835" t="b">
        <v>1</v>
      </c>
      <c r="AT1170" s="682"/>
    </row>
    <row r="1171">
      <c r="A1171" s="828"/>
      <c r="B1171" s="829">
        <v>3.3679194E7</v>
      </c>
      <c r="C1171" s="822">
        <v>44409.471882592596</v>
      </c>
      <c r="D1171" s="704" t="s">
        <v>3122</v>
      </c>
      <c r="E1171" s="704" t="s">
        <v>3123</v>
      </c>
      <c r="F1171" s="794">
        <v>32275.0</v>
      </c>
      <c r="G1171" s="696" t="s">
        <v>391</v>
      </c>
      <c r="H1171" s="704" t="s">
        <v>3124</v>
      </c>
      <c r="I1171" s="704">
        <v>1.166571639E9</v>
      </c>
      <c r="J1171" s="696" t="s">
        <v>1620</v>
      </c>
      <c r="K1171" s="704" t="s">
        <v>3125</v>
      </c>
      <c r="L1171" s="704" t="s">
        <v>1622</v>
      </c>
      <c r="N1171" s="704" t="s">
        <v>3126</v>
      </c>
      <c r="P1171" s="704" t="s">
        <v>174</v>
      </c>
      <c r="Q1171" s="704" t="s">
        <v>3127</v>
      </c>
      <c r="R1171" s="704" t="s">
        <v>1637</v>
      </c>
      <c r="S1171" s="706" t="s">
        <v>3128</v>
      </c>
      <c r="T1171" s="830" t="s">
        <v>3129</v>
      </c>
      <c r="U1171" s="704" t="s">
        <v>3130</v>
      </c>
      <c r="V1171" s="704" t="s">
        <v>3131</v>
      </c>
      <c r="W1171" s="704" t="s">
        <v>3132</v>
      </c>
      <c r="X1171" s="696" t="s">
        <v>2098</v>
      </c>
      <c r="Y1171" s="696">
        <v>1.155612771E9</v>
      </c>
      <c r="Z1171" s="831">
        <v>33.0</v>
      </c>
      <c r="AA1171" s="704" t="s">
        <v>1737</v>
      </c>
      <c r="AB1171" s="860"/>
      <c r="AC1171" s="706"/>
      <c r="AD1171" s="707"/>
      <c r="AE1171" s="861" t="s">
        <v>5548</v>
      </c>
      <c r="AF1171" s="744"/>
      <c r="AG1171" s="862">
        <v>44140.0</v>
      </c>
      <c r="AH1171" s="862">
        <v>44410.0</v>
      </c>
      <c r="AI1171" s="702">
        <f t="shared" si="149"/>
        <v>44456</v>
      </c>
      <c r="AJ1171" s="794">
        <f t="shared" si="150"/>
        <v>44502</v>
      </c>
      <c r="AK1171" s="678"/>
      <c r="AL1171" s="678"/>
      <c r="AM1171" s="706"/>
      <c r="AN1171" s="706"/>
      <c r="AO1171" s="706"/>
      <c r="AP1171" s="709"/>
      <c r="AQ1171" s="681"/>
      <c r="AR1171" s="681"/>
      <c r="AS1171" s="835" t="b">
        <v>1</v>
      </c>
      <c r="AT1171" s="682"/>
    </row>
    <row r="1172">
      <c r="A1172" s="828"/>
      <c r="B1172" s="829">
        <v>3.3248553E7</v>
      </c>
      <c r="C1172" s="822">
        <v>44389.82156023148</v>
      </c>
      <c r="D1172" s="704" t="s">
        <v>2967</v>
      </c>
      <c r="E1172" s="704" t="s">
        <v>2968</v>
      </c>
      <c r="F1172" s="794">
        <v>31864.0</v>
      </c>
      <c r="G1172" s="696" t="s">
        <v>391</v>
      </c>
      <c r="H1172" s="704" t="s">
        <v>1678</v>
      </c>
      <c r="I1172" s="704" t="s">
        <v>2969</v>
      </c>
      <c r="J1172" s="696" t="s">
        <v>1620</v>
      </c>
      <c r="K1172" s="704" t="s">
        <v>2970</v>
      </c>
      <c r="L1172" s="704" t="s">
        <v>1622</v>
      </c>
      <c r="N1172" s="704" t="s">
        <v>2972</v>
      </c>
      <c r="P1172" s="704" t="s">
        <v>172</v>
      </c>
      <c r="Q1172" s="704" t="s">
        <v>2973</v>
      </c>
      <c r="R1172" s="704" t="s">
        <v>1651</v>
      </c>
      <c r="S1172" s="704"/>
      <c r="T1172" s="830" t="s">
        <v>2974</v>
      </c>
      <c r="U1172" s="704" t="s">
        <v>2975</v>
      </c>
      <c r="V1172" s="704" t="s">
        <v>1788</v>
      </c>
      <c r="W1172" s="704" t="s">
        <v>2976</v>
      </c>
      <c r="X1172" s="696" t="s">
        <v>1708</v>
      </c>
      <c r="Y1172" s="696" t="s">
        <v>2977</v>
      </c>
      <c r="Z1172" s="831">
        <v>34.0</v>
      </c>
      <c r="AA1172" s="704" t="s">
        <v>1805</v>
      </c>
      <c r="AB1172" s="706"/>
      <c r="AC1172" s="706"/>
      <c r="AD1172" s="707"/>
      <c r="AE1172" s="761" t="s">
        <v>2979</v>
      </c>
      <c r="AF1172" s="744"/>
      <c r="AG1172" s="862">
        <v>44398.0</v>
      </c>
      <c r="AH1172" s="862">
        <v>44398.0</v>
      </c>
      <c r="AI1172" s="702">
        <f t="shared" si="149"/>
        <v>44444</v>
      </c>
      <c r="AJ1172" s="794">
        <f t="shared" si="150"/>
        <v>44490</v>
      </c>
      <c r="AK1172" s="678"/>
      <c r="AL1172" s="678"/>
      <c r="AM1172" s="704"/>
      <c r="AN1172" s="704"/>
      <c r="AO1172" s="704"/>
      <c r="AP1172" s="709"/>
      <c r="AQ1172" s="681"/>
      <c r="AR1172" s="681"/>
      <c r="AS1172" s="681"/>
      <c r="AT1172" s="682"/>
    </row>
    <row r="1173">
      <c r="A1173" s="828"/>
      <c r="B1173" s="829">
        <v>3.9492244E7</v>
      </c>
      <c r="C1173" s="822">
        <v>44289.7961725</v>
      </c>
      <c r="D1173" s="704" t="s">
        <v>2148</v>
      </c>
      <c r="E1173" s="704" t="s">
        <v>2149</v>
      </c>
      <c r="F1173" s="794">
        <v>35277.0</v>
      </c>
      <c r="G1173" s="696" t="s">
        <v>391</v>
      </c>
      <c r="H1173" s="704" t="s">
        <v>2150</v>
      </c>
      <c r="I1173" s="704" t="s">
        <v>2151</v>
      </c>
      <c r="J1173" s="696" t="s">
        <v>1620</v>
      </c>
      <c r="K1173" s="704" t="s">
        <v>2152</v>
      </c>
      <c r="L1173" s="704" t="s">
        <v>1634</v>
      </c>
      <c r="N1173" s="704" t="s">
        <v>2153</v>
      </c>
      <c r="P1173" s="704" t="s">
        <v>59</v>
      </c>
      <c r="Q1173" s="704" t="s">
        <v>2154</v>
      </c>
      <c r="R1173" s="704" t="s">
        <v>1637</v>
      </c>
      <c r="S1173" s="704"/>
      <c r="T1173" s="830" t="s">
        <v>2155</v>
      </c>
      <c r="U1173" s="704" t="s">
        <v>2156</v>
      </c>
      <c r="V1173" s="704" t="s">
        <v>1662</v>
      </c>
      <c r="W1173" s="704" t="s">
        <v>2157</v>
      </c>
      <c r="X1173" s="696" t="s">
        <v>1897</v>
      </c>
      <c r="Y1173" s="696" t="s">
        <v>2158</v>
      </c>
      <c r="Z1173" s="831">
        <v>24.0</v>
      </c>
      <c r="AA1173" s="704" t="s">
        <v>2159</v>
      </c>
      <c r="AB1173" s="823" t="s">
        <v>2074</v>
      </c>
      <c r="AC1173" s="706"/>
      <c r="AD1173" s="707"/>
      <c r="AE1173" s="761" t="s">
        <v>1640</v>
      </c>
      <c r="AF1173" s="744"/>
      <c r="AG1173" s="862">
        <v>44398.0</v>
      </c>
      <c r="AH1173" s="862">
        <v>44398.0</v>
      </c>
      <c r="AI1173" s="702">
        <f t="shared" si="149"/>
        <v>44444</v>
      </c>
      <c r="AJ1173" s="794">
        <f t="shared" si="150"/>
        <v>44490</v>
      </c>
      <c r="AK1173" s="678"/>
      <c r="AL1173" s="678"/>
      <c r="AM1173" s="706"/>
      <c r="AN1173" s="706"/>
      <c r="AO1173" s="706"/>
      <c r="AP1173" s="709"/>
      <c r="AQ1173" s="681"/>
      <c r="AR1173" s="681"/>
      <c r="AS1173" s="681"/>
      <c r="AT1173" s="682"/>
    </row>
    <row r="1174">
      <c r="A1174" s="748"/>
      <c r="B1174" s="749">
        <v>4.4729997E7</v>
      </c>
      <c r="C1174" s="787">
        <v>44355.78191193287</v>
      </c>
      <c r="D1174" s="692" t="s">
        <v>2749</v>
      </c>
      <c r="E1174" s="692" t="s">
        <v>2750</v>
      </c>
      <c r="F1174" s="746">
        <v>37726.0</v>
      </c>
      <c r="G1174" s="693" t="s">
        <v>391</v>
      </c>
      <c r="H1174" s="692" t="s">
        <v>2751</v>
      </c>
      <c r="I1174" s="692" t="s">
        <v>2752</v>
      </c>
      <c r="J1174" s="693" t="s">
        <v>1620</v>
      </c>
      <c r="K1174" s="692" t="s">
        <v>2753</v>
      </c>
      <c r="L1174" s="692" t="s">
        <v>1622</v>
      </c>
      <c r="N1174" s="692" t="s">
        <v>2755</v>
      </c>
      <c r="P1174" s="692" t="s">
        <v>57</v>
      </c>
      <c r="Q1174" s="692" t="s">
        <v>2756</v>
      </c>
      <c r="R1174" s="692" t="s">
        <v>1651</v>
      </c>
      <c r="S1174" s="686" t="s">
        <v>2757</v>
      </c>
      <c r="T1174" s="788" t="s">
        <v>2758</v>
      </c>
      <c r="U1174" s="692" t="s">
        <v>2759</v>
      </c>
      <c r="V1174" s="692" t="s">
        <v>1662</v>
      </c>
      <c r="W1174" s="692" t="s">
        <v>2760</v>
      </c>
      <c r="X1174" s="693" t="s">
        <v>2360</v>
      </c>
      <c r="Y1174" s="693">
        <v>1.13767756E9</v>
      </c>
      <c r="Z1174" s="742">
        <v>18.0</v>
      </c>
      <c r="AA1174" s="692" t="s">
        <v>2761</v>
      </c>
      <c r="AB1174" s="692"/>
      <c r="AC1174" s="686"/>
      <c r="AD1174" s="686"/>
      <c r="AE1174" s="782" t="s">
        <v>1640</v>
      </c>
      <c r="AF1174" s="688"/>
      <c r="AG1174" s="688"/>
      <c r="AH1174" s="744">
        <v>44355.0</v>
      </c>
      <c r="AI1174" s="702">
        <f t="shared" si="149"/>
        <v>44400</v>
      </c>
      <c r="AJ1174" s="794">
        <f t="shared" si="150"/>
        <v>44447</v>
      </c>
      <c r="AK1174" s="678"/>
      <c r="AL1174" s="678"/>
      <c r="AM1174" s="686"/>
      <c r="AN1174" s="686"/>
      <c r="AO1174" s="686"/>
      <c r="AP1174" s="691"/>
      <c r="AQ1174" s="681"/>
      <c r="AR1174" s="681"/>
      <c r="AS1174" s="681"/>
      <c r="AT1174" s="682"/>
    </row>
    <row r="1175">
      <c r="A1175" s="748"/>
      <c r="B1175" s="749">
        <v>3.3601492E7</v>
      </c>
      <c r="C1175" s="787">
        <v>44461.05118729167</v>
      </c>
      <c r="D1175" s="692" t="s">
        <v>3489</v>
      </c>
      <c r="E1175" s="692" t="s">
        <v>3490</v>
      </c>
      <c r="F1175" s="746">
        <v>32244.0</v>
      </c>
      <c r="G1175" s="693" t="s">
        <v>391</v>
      </c>
      <c r="H1175" s="692" t="s">
        <v>1678</v>
      </c>
      <c r="I1175" s="692" t="s">
        <v>3492</v>
      </c>
      <c r="J1175" s="693" t="s">
        <v>1646</v>
      </c>
      <c r="K1175" s="692" t="s">
        <v>3493</v>
      </c>
      <c r="L1175" s="692" t="s">
        <v>1668</v>
      </c>
      <c r="N1175" s="692" t="s">
        <v>3494</v>
      </c>
      <c r="P1175" s="692" t="s">
        <v>174</v>
      </c>
      <c r="Q1175" s="692" t="s">
        <v>3495</v>
      </c>
      <c r="R1175" s="692" t="s">
        <v>3496</v>
      </c>
      <c r="S1175" s="686" t="s">
        <v>3497</v>
      </c>
      <c r="T1175" s="788" t="s">
        <v>3498</v>
      </c>
      <c r="U1175" s="692" t="s">
        <v>3499</v>
      </c>
      <c r="V1175" s="692" t="s">
        <v>3500</v>
      </c>
      <c r="W1175" s="692" t="s">
        <v>3501</v>
      </c>
      <c r="X1175" s="693" t="s">
        <v>3108</v>
      </c>
      <c r="Y1175" s="693" t="s">
        <v>3502</v>
      </c>
      <c r="Z1175" s="742">
        <v>33.0</v>
      </c>
      <c r="AA1175" s="692" t="s">
        <v>2649</v>
      </c>
      <c r="AB1175" s="686"/>
      <c r="AC1175" s="712" t="s">
        <v>6983</v>
      </c>
      <c r="AD1175" s="686"/>
      <c r="AE1175" s="863">
        <v>44776.0</v>
      </c>
      <c r="AF1175" s="688"/>
      <c r="AG1175" s="864">
        <v>44868.0</v>
      </c>
      <c r="AH1175" s="767">
        <v>44481.0</v>
      </c>
      <c r="AI1175" s="865">
        <v>44868.0</v>
      </c>
      <c r="AJ1175" s="794">
        <f t="shared" si="150"/>
        <v>44573</v>
      </c>
      <c r="AK1175" s="678"/>
      <c r="AL1175" s="678"/>
      <c r="AM1175" s="712"/>
      <c r="AN1175" s="686"/>
      <c r="AO1175" s="686"/>
      <c r="AP1175" s="691"/>
      <c r="AQ1175" s="681"/>
      <c r="AR1175" s="681"/>
      <c r="AS1175" s="835" t="b">
        <v>1</v>
      </c>
      <c r="AT1175" s="682"/>
    </row>
    <row r="1176">
      <c r="A1176" s="748"/>
      <c r="B1176" s="749">
        <v>3.9769397E7</v>
      </c>
      <c r="C1176" s="787">
        <v>44431.847242222226</v>
      </c>
      <c r="D1176" s="692" t="s">
        <v>3292</v>
      </c>
      <c r="E1176" s="692" t="s">
        <v>3293</v>
      </c>
      <c r="F1176" s="746">
        <v>35265.0</v>
      </c>
      <c r="G1176" s="693" t="s">
        <v>391</v>
      </c>
      <c r="H1176" s="692" t="s">
        <v>3294</v>
      </c>
      <c r="I1176" s="692" t="s">
        <v>3295</v>
      </c>
      <c r="J1176" s="693" t="s">
        <v>1620</v>
      </c>
      <c r="K1176" s="692" t="s">
        <v>3296</v>
      </c>
      <c r="L1176" s="692" t="s">
        <v>1668</v>
      </c>
      <c r="N1176" s="692" t="s">
        <v>3297</v>
      </c>
      <c r="P1176" s="692" t="s">
        <v>174</v>
      </c>
      <c r="Q1176" s="692" t="s">
        <v>3298</v>
      </c>
      <c r="R1176" s="692" t="s">
        <v>1637</v>
      </c>
      <c r="S1176" s="686"/>
      <c r="T1176" s="788" t="s">
        <v>3299</v>
      </c>
      <c r="U1176" s="692" t="s">
        <v>1747</v>
      </c>
      <c r="V1176" s="692" t="s">
        <v>1662</v>
      </c>
      <c r="W1176" s="692" t="s">
        <v>3300</v>
      </c>
      <c r="X1176" s="693" t="s">
        <v>2322</v>
      </c>
      <c r="Y1176" s="693" t="s">
        <v>3301</v>
      </c>
      <c r="Z1176" s="742">
        <v>25.0</v>
      </c>
      <c r="AA1176" s="692" t="s">
        <v>2944</v>
      </c>
      <c r="AB1176" s="866" t="s">
        <v>3216</v>
      </c>
      <c r="AC1176" s="686"/>
      <c r="AD1176" s="700"/>
      <c r="AE1176" s="743" t="s">
        <v>3156</v>
      </c>
      <c r="AF1176" s="688"/>
      <c r="AG1176" s="760">
        <v>44481.0</v>
      </c>
      <c r="AH1176" s="767">
        <v>44481.0</v>
      </c>
      <c r="AI1176" s="702">
        <f t="shared" ref="AI1176:AI1182" si="151">DATE(YEAR(AH1176),MONTH(AH1176)+1,DAY(AH1176)+15)</f>
        <v>44527</v>
      </c>
      <c r="AJ1176" s="794">
        <f t="shared" si="150"/>
        <v>44573</v>
      </c>
      <c r="AK1176" s="678"/>
      <c r="AL1176" s="678"/>
      <c r="AM1176" s="686"/>
      <c r="AN1176" s="686"/>
      <c r="AO1176" s="686"/>
      <c r="AP1176" s="691"/>
      <c r="AQ1176" s="681"/>
      <c r="AR1176" s="681"/>
      <c r="AS1176" s="835" t="b">
        <v>1</v>
      </c>
      <c r="AT1176" s="682"/>
    </row>
    <row r="1177">
      <c r="A1177" s="826"/>
      <c r="B1177" s="827">
        <v>4.3989116E7</v>
      </c>
      <c r="C1177" s="787">
        <v>44412.96757258102</v>
      </c>
      <c r="D1177" s="692" t="s">
        <v>3217</v>
      </c>
      <c r="E1177" s="692" t="s">
        <v>3218</v>
      </c>
      <c r="F1177" s="746">
        <v>37353.0</v>
      </c>
      <c r="G1177" s="693" t="s">
        <v>391</v>
      </c>
      <c r="H1177" s="692" t="s">
        <v>1795</v>
      </c>
      <c r="I1177" s="692" t="s">
        <v>3219</v>
      </c>
      <c r="J1177" s="693" t="s">
        <v>1620</v>
      </c>
      <c r="K1177" s="692" t="s">
        <v>3220</v>
      </c>
      <c r="L1177" s="692" t="s">
        <v>1668</v>
      </c>
      <c r="N1177" s="692" t="s">
        <v>3221</v>
      </c>
      <c r="P1177" s="692" t="s">
        <v>174</v>
      </c>
      <c r="Q1177" s="692" t="s">
        <v>3222</v>
      </c>
      <c r="R1177" s="692" t="s">
        <v>1745</v>
      </c>
      <c r="S1177" s="686"/>
      <c r="T1177" s="788" t="s">
        <v>3223</v>
      </c>
      <c r="U1177" s="692" t="s">
        <v>3224</v>
      </c>
      <c r="V1177" s="692" t="s">
        <v>1662</v>
      </c>
      <c r="W1177" s="692" t="s">
        <v>3225</v>
      </c>
      <c r="X1177" s="693" t="s">
        <v>1708</v>
      </c>
      <c r="Y1177" s="693" t="s">
        <v>3219</v>
      </c>
      <c r="Z1177" s="742">
        <v>19.0</v>
      </c>
      <c r="AA1177" s="692" t="s">
        <v>3226</v>
      </c>
      <c r="AB1177" s="692"/>
      <c r="AC1177" s="692"/>
      <c r="AD1177" s="700"/>
      <c r="AE1177" s="743" t="s">
        <v>3156</v>
      </c>
      <c r="AF1177" s="688"/>
      <c r="AG1177" s="760">
        <v>44481.0</v>
      </c>
      <c r="AH1177" s="767">
        <v>44481.0</v>
      </c>
      <c r="AI1177" s="702">
        <f t="shared" si="151"/>
        <v>44527</v>
      </c>
      <c r="AJ1177" s="794">
        <f t="shared" si="150"/>
        <v>44573</v>
      </c>
      <c r="AK1177" s="678"/>
      <c r="AL1177" s="678"/>
      <c r="AM1177" s="686"/>
      <c r="AN1177" s="686"/>
      <c r="AO1177" s="686"/>
      <c r="AP1177" s="691"/>
      <c r="AQ1177" s="681"/>
      <c r="AR1177" s="681"/>
      <c r="AS1177" s="835" t="b">
        <v>1</v>
      </c>
      <c r="AT1177" s="682"/>
    </row>
    <row r="1178">
      <c r="A1178" s="826"/>
      <c r="B1178" s="827">
        <v>4.1673277E7</v>
      </c>
      <c r="C1178" s="787">
        <v>44410.52434175926</v>
      </c>
      <c r="D1178" s="692" t="s">
        <v>3145</v>
      </c>
      <c r="E1178" s="692" t="s">
        <v>3146</v>
      </c>
      <c r="F1178" s="746">
        <v>36189.0</v>
      </c>
      <c r="G1178" s="693" t="s">
        <v>391</v>
      </c>
      <c r="H1178" s="692" t="s">
        <v>3147</v>
      </c>
      <c r="I1178" s="692" t="s">
        <v>3148</v>
      </c>
      <c r="J1178" s="693" t="s">
        <v>1620</v>
      </c>
      <c r="K1178" s="692" t="s">
        <v>3149</v>
      </c>
      <c r="L1178" s="692" t="s">
        <v>1668</v>
      </c>
      <c r="N1178" s="692" t="s">
        <v>3150</v>
      </c>
      <c r="P1178" s="692" t="s">
        <v>174</v>
      </c>
      <c r="Q1178" s="692" t="s">
        <v>3151</v>
      </c>
      <c r="R1178" s="692" t="s">
        <v>3152</v>
      </c>
      <c r="S1178" s="686"/>
      <c r="T1178" s="788" t="s">
        <v>3153</v>
      </c>
      <c r="U1178" s="692" t="s">
        <v>1661</v>
      </c>
      <c r="V1178" s="692" t="s">
        <v>1662</v>
      </c>
      <c r="W1178" s="692" t="s">
        <v>3154</v>
      </c>
      <c r="X1178" s="693" t="s">
        <v>1790</v>
      </c>
      <c r="Y1178" s="693" t="s">
        <v>3155</v>
      </c>
      <c r="Z1178" s="742">
        <v>22.0</v>
      </c>
      <c r="AA1178" s="692" t="s">
        <v>1792</v>
      </c>
      <c r="AB1178" s="796" t="s">
        <v>3144</v>
      </c>
      <c r="AC1178" s="686"/>
      <c r="AD1178" s="700"/>
      <c r="AE1178" s="743" t="s">
        <v>3156</v>
      </c>
      <c r="AF1178" s="688"/>
      <c r="AG1178" s="760">
        <v>44481.0</v>
      </c>
      <c r="AH1178" s="767">
        <v>44481.0</v>
      </c>
      <c r="AI1178" s="702">
        <f t="shared" si="151"/>
        <v>44527</v>
      </c>
      <c r="AJ1178" s="794">
        <f t="shared" si="150"/>
        <v>44573</v>
      </c>
      <c r="AK1178" s="678"/>
      <c r="AL1178" s="678"/>
      <c r="AM1178" s="686"/>
      <c r="AN1178" s="686"/>
      <c r="AO1178" s="686"/>
      <c r="AP1178" s="691"/>
      <c r="AQ1178" s="681"/>
      <c r="AR1178" s="681"/>
      <c r="AS1178" s="835" t="b">
        <v>1</v>
      </c>
      <c r="AT1178" s="682"/>
    </row>
    <row r="1179">
      <c r="A1179" s="748"/>
      <c r="B1179" s="749">
        <v>4.0228672E7</v>
      </c>
      <c r="C1179" s="787">
        <v>44410.678020231484</v>
      </c>
      <c r="D1179" s="692" t="s">
        <v>3169</v>
      </c>
      <c r="E1179" s="692" t="s">
        <v>3170</v>
      </c>
      <c r="F1179" s="746">
        <v>35541.0</v>
      </c>
      <c r="G1179" s="693" t="s">
        <v>391</v>
      </c>
      <c r="H1179" s="692" t="s">
        <v>3171</v>
      </c>
      <c r="I1179" s="692">
        <v>1.130181841E9</v>
      </c>
      <c r="J1179" s="693" t="s">
        <v>1620</v>
      </c>
      <c r="K1179" s="692" t="s">
        <v>2092</v>
      </c>
      <c r="L1179" s="692" t="s">
        <v>1680</v>
      </c>
      <c r="N1179" s="692" t="s">
        <v>3173</v>
      </c>
      <c r="P1179" s="692" t="s">
        <v>174</v>
      </c>
      <c r="Q1179" s="692" t="s">
        <v>3174</v>
      </c>
      <c r="R1179" s="692" t="s">
        <v>1866</v>
      </c>
      <c r="S1179" s="686"/>
      <c r="T1179" s="788" t="s">
        <v>3175</v>
      </c>
      <c r="U1179" s="692" t="s">
        <v>3176</v>
      </c>
      <c r="V1179" s="692" t="s">
        <v>1662</v>
      </c>
      <c r="W1179" s="692" t="s">
        <v>3177</v>
      </c>
      <c r="X1179" s="693" t="s">
        <v>1831</v>
      </c>
      <c r="Y1179" s="693">
        <v>1.158547569E9</v>
      </c>
      <c r="Z1179" s="742">
        <v>24.0</v>
      </c>
      <c r="AA1179" s="692" t="s">
        <v>3178</v>
      </c>
      <c r="AB1179" s="686" t="s">
        <v>3179</v>
      </c>
      <c r="AC1179" s="686" t="s">
        <v>5581</v>
      </c>
      <c r="AD1179" s="720"/>
      <c r="AE1179" s="782" t="s">
        <v>63</v>
      </c>
      <c r="AF1179" s="688"/>
      <c r="AG1179" s="760">
        <v>44488.0</v>
      </c>
      <c r="AH1179" s="767">
        <v>44488.0</v>
      </c>
      <c r="AI1179" s="702">
        <f t="shared" si="151"/>
        <v>44534</v>
      </c>
      <c r="AJ1179" s="794">
        <f t="shared" si="150"/>
        <v>44580</v>
      </c>
      <c r="AK1179" s="678"/>
      <c r="AL1179" s="678"/>
      <c r="AM1179" s="686"/>
      <c r="AN1179" s="686"/>
      <c r="AO1179" s="686"/>
      <c r="AP1179" s="691"/>
      <c r="AQ1179" s="681"/>
      <c r="AR1179" s="681"/>
      <c r="AS1179" s="681"/>
      <c r="AT1179" s="682"/>
    </row>
    <row r="1180">
      <c r="A1180" s="748"/>
      <c r="B1180" s="749">
        <v>4.1557015E7</v>
      </c>
      <c r="C1180" s="787">
        <v>44415.44338607639</v>
      </c>
      <c r="D1180" s="692" t="s">
        <v>3227</v>
      </c>
      <c r="E1180" s="692" t="s">
        <v>3228</v>
      </c>
      <c r="F1180" s="746">
        <v>36021.0</v>
      </c>
      <c r="G1180" s="693" t="s">
        <v>391</v>
      </c>
      <c r="H1180" s="692" t="s">
        <v>1822</v>
      </c>
      <c r="I1180" s="867" t="s">
        <v>3229</v>
      </c>
      <c r="J1180" s="693" t="s">
        <v>1620</v>
      </c>
      <c r="K1180" s="692" t="s">
        <v>3230</v>
      </c>
      <c r="L1180" s="692" t="s">
        <v>1668</v>
      </c>
      <c r="N1180" s="692" t="s">
        <v>3231</v>
      </c>
      <c r="P1180" s="692" t="s">
        <v>174</v>
      </c>
      <c r="Q1180" s="692" t="s">
        <v>3232</v>
      </c>
      <c r="R1180" s="796" t="s">
        <v>3233</v>
      </c>
      <c r="S1180" s="692"/>
      <c r="T1180" s="788" t="s">
        <v>3234</v>
      </c>
      <c r="U1180" s="692" t="s">
        <v>2452</v>
      </c>
      <c r="V1180" s="692" t="s">
        <v>1662</v>
      </c>
      <c r="W1180" s="692" t="s">
        <v>3235</v>
      </c>
      <c r="X1180" s="693" t="s">
        <v>1803</v>
      </c>
      <c r="Y1180" s="693" t="s">
        <v>3236</v>
      </c>
      <c r="Z1180" s="742">
        <v>22.0</v>
      </c>
      <c r="AA1180" s="692" t="s">
        <v>3237</v>
      </c>
      <c r="AB1180" s="796" t="s">
        <v>3238</v>
      </c>
      <c r="AC1180" s="686"/>
      <c r="AD1180" s="720"/>
      <c r="AE1180" s="782" t="s">
        <v>63</v>
      </c>
      <c r="AF1180" s="688"/>
      <c r="AG1180" s="868">
        <v>44481.0</v>
      </c>
      <c r="AH1180" s="862">
        <v>44481.0</v>
      </c>
      <c r="AI1180" s="702">
        <f t="shared" si="151"/>
        <v>44527</v>
      </c>
      <c r="AJ1180" s="794">
        <f t="shared" si="150"/>
        <v>44573</v>
      </c>
      <c r="AK1180" s="678"/>
      <c r="AL1180" s="678"/>
      <c r="AM1180" s="686"/>
      <c r="AN1180" s="686"/>
      <c r="AO1180" s="686"/>
      <c r="AP1180" s="691"/>
      <c r="AQ1180" s="681"/>
      <c r="AR1180" s="681"/>
      <c r="AS1180" s="835" t="b">
        <v>1</v>
      </c>
      <c r="AT1180" s="682"/>
    </row>
    <row r="1181">
      <c r="A1181" s="748"/>
      <c r="B1181" s="749">
        <v>3.8528111E7</v>
      </c>
      <c r="C1181" s="787">
        <v>44443.9436703588</v>
      </c>
      <c r="D1181" s="692" t="s">
        <v>3375</v>
      </c>
      <c r="E1181" s="692" t="s">
        <v>3376</v>
      </c>
      <c r="F1181" s="746">
        <v>34568.0</v>
      </c>
      <c r="G1181" s="693" t="s">
        <v>391</v>
      </c>
      <c r="H1181" s="692" t="s">
        <v>3377</v>
      </c>
      <c r="I1181" s="692" t="s">
        <v>3378</v>
      </c>
      <c r="J1181" s="693" t="s">
        <v>1620</v>
      </c>
      <c r="K1181" s="692" t="s">
        <v>3379</v>
      </c>
      <c r="L1181" s="692" t="s">
        <v>1668</v>
      </c>
      <c r="N1181" s="692" t="s">
        <v>3381</v>
      </c>
      <c r="P1181" s="692" t="s">
        <v>174</v>
      </c>
      <c r="Q1181" s="692" t="s">
        <v>3382</v>
      </c>
      <c r="R1181" s="692" t="s">
        <v>1637</v>
      </c>
      <c r="S1181" s="686" t="s">
        <v>3383</v>
      </c>
      <c r="T1181" s="788" t="s">
        <v>3384</v>
      </c>
      <c r="U1181" s="692" t="s">
        <v>2611</v>
      </c>
      <c r="V1181" s="692" t="s">
        <v>1662</v>
      </c>
      <c r="W1181" s="692" t="s">
        <v>3385</v>
      </c>
      <c r="X1181" s="693" t="s">
        <v>1884</v>
      </c>
      <c r="Y1181" s="693" t="s">
        <v>3386</v>
      </c>
      <c r="Z1181" s="742">
        <v>27.0</v>
      </c>
      <c r="AA1181" s="692" t="s">
        <v>1737</v>
      </c>
      <c r="AB1181" s="781" t="s">
        <v>3387</v>
      </c>
      <c r="AC1181" s="686"/>
      <c r="AD1181" s="686"/>
      <c r="AE1181" s="695" t="s">
        <v>63</v>
      </c>
      <c r="AF1181" s="691"/>
      <c r="AG1181" s="760">
        <v>44481.0</v>
      </c>
      <c r="AH1181" s="767">
        <v>44481.0</v>
      </c>
      <c r="AI1181" s="702">
        <f t="shared" si="151"/>
        <v>44527</v>
      </c>
      <c r="AJ1181" s="794">
        <f t="shared" si="150"/>
        <v>44573</v>
      </c>
      <c r="AK1181" s="678"/>
      <c r="AL1181" s="678"/>
      <c r="AM1181" s="686"/>
      <c r="AN1181" s="686"/>
      <c r="AO1181" s="686"/>
      <c r="AP1181" s="691"/>
      <c r="AQ1181" s="681"/>
      <c r="AR1181" s="681"/>
      <c r="AS1181" s="835" t="b">
        <v>1</v>
      </c>
      <c r="AT1181" s="682"/>
    </row>
    <row r="1182">
      <c r="A1182" s="748"/>
      <c r="B1182" s="749">
        <v>3.809718E7</v>
      </c>
      <c r="C1182" s="787">
        <v>44441.844740127315</v>
      </c>
      <c r="D1182" s="692" t="s">
        <v>3349</v>
      </c>
      <c r="E1182" s="692" t="s">
        <v>3350</v>
      </c>
      <c r="F1182" s="746">
        <v>36382.0</v>
      </c>
      <c r="G1182" s="693" t="s">
        <v>391</v>
      </c>
      <c r="H1182" s="692" t="s">
        <v>1678</v>
      </c>
      <c r="I1182" s="692" t="s">
        <v>3351</v>
      </c>
      <c r="J1182" s="693" t="s">
        <v>1620</v>
      </c>
      <c r="K1182" s="692" t="s">
        <v>3352</v>
      </c>
      <c r="L1182" s="692" t="s">
        <v>1668</v>
      </c>
      <c r="N1182" s="692" t="s">
        <v>3354</v>
      </c>
      <c r="P1182" s="692" t="s">
        <v>158</v>
      </c>
      <c r="Q1182" s="692" t="s">
        <v>3355</v>
      </c>
      <c r="R1182" s="692" t="s">
        <v>3356</v>
      </c>
      <c r="S1182" s="686"/>
      <c r="T1182" s="788" t="s">
        <v>3357</v>
      </c>
      <c r="U1182" s="692" t="s">
        <v>1661</v>
      </c>
      <c r="V1182" s="692" t="s">
        <v>1662</v>
      </c>
      <c r="W1182" s="692" t="s">
        <v>3358</v>
      </c>
      <c r="X1182" s="693" t="s">
        <v>3359</v>
      </c>
      <c r="Y1182" s="693" t="s">
        <v>3360</v>
      </c>
      <c r="Z1182" s="742">
        <v>22.0</v>
      </c>
      <c r="AA1182" s="692" t="s">
        <v>3361</v>
      </c>
      <c r="AB1182" s="686"/>
      <c r="AC1182" s="686"/>
      <c r="AD1182" s="700"/>
      <c r="AE1182" s="743" t="s">
        <v>63</v>
      </c>
      <c r="AF1182" s="691"/>
      <c r="AG1182" s="760">
        <v>44481.0</v>
      </c>
      <c r="AH1182" s="767">
        <v>44481.0</v>
      </c>
      <c r="AI1182" s="702">
        <f t="shared" si="151"/>
        <v>44527</v>
      </c>
      <c r="AJ1182" s="794">
        <f t="shared" si="150"/>
        <v>44573</v>
      </c>
      <c r="AK1182" s="678"/>
      <c r="AL1182" s="678"/>
      <c r="AM1182" s="686"/>
      <c r="AN1182" s="686"/>
      <c r="AO1182" s="686"/>
      <c r="AP1182" s="691"/>
      <c r="AQ1182" s="681"/>
      <c r="AR1182" s="681"/>
      <c r="AS1182" s="681"/>
      <c r="AT1182" s="682"/>
    </row>
    <row r="1183">
      <c r="A1183" s="869"/>
      <c r="B1183" s="870" t="s">
        <v>304</v>
      </c>
      <c r="C1183" s="871">
        <v>44657.44940094907</v>
      </c>
      <c r="D1183" s="867" t="s">
        <v>4459</v>
      </c>
      <c r="E1183" s="867" t="s">
        <v>4460</v>
      </c>
      <c r="F1183" s="872">
        <v>36328.0</v>
      </c>
      <c r="G1183" s="873" t="s">
        <v>4745</v>
      </c>
      <c r="H1183" s="867" t="s">
        <v>4462</v>
      </c>
      <c r="I1183" s="867" t="s">
        <v>4463</v>
      </c>
      <c r="J1183" s="873" t="s">
        <v>1646</v>
      </c>
      <c r="K1183" s="867" t="s">
        <v>4464</v>
      </c>
      <c r="L1183" s="867" t="s">
        <v>1668</v>
      </c>
      <c r="N1183" s="867" t="s">
        <v>4466</v>
      </c>
      <c r="P1183" s="867" t="s">
        <v>170</v>
      </c>
      <c r="Q1183" s="867" t="s">
        <v>4467</v>
      </c>
      <c r="R1183" s="867" t="s">
        <v>1637</v>
      </c>
      <c r="S1183" s="867" t="s">
        <v>4468</v>
      </c>
      <c r="T1183" s="874" t="s">
        <v>4469</v>
      </c>
      <c r="U1183" s="867" t="s">
        <v>4470</v>
      </c>
      <c r="V1183" s="867" t="s">
        <v>4471</v>
      </c>
      <c r="W1183" s="867" t="s">
        <v>4472</v>
      </c>
      <c r="X1183" s="873" t="s">
        <v>1884</v>
      </c>
      <c r="Y1183" s="873" t="s">
        <v>4473</v>
      </c>
      <c r="Z1183" s="875">
        <v>22.0</v>
      </c>
      <c r="AA1183" s="867" t="s">
        <v>1651</v>
      </c>
      <c r="AB1183" s="803"/>
      <c r="AC1183" s="867" t="s">
        <v>295</v>
      </c>
      <c r="AD1183" s="876"/>
      <c r="AE1183" s="877"/>
      <c r="AF1183" s="878"/>
      <c r="AG1183" s="878">
        <f>EDATE(AE1183,3)</f>
        <v>90</v>
      </c>
      <c r="AH1183" s="879"/>
      <c r="AI1183" s="880"/>
      <c r="AJ1183" s="793"/>
      <c r="AK1183" s="678"/>
      <c r="AL1183" s="678"/>
      <c r="AM1183" s="803"/>
      <c r="AN1183" s="803"/>
      <c r="AO1183" s="803"/>
      <c r="AP1183" s="691"/>
      <c r="AQ1183" s="681"/>
      <c r="AR1183" s="681"/>
      <c r="AS1183" s="681"/>
      <c r="AT1183" s="682"/>
    </row>
    <row r="1184">
      <c r="A1184" s="748"/>
      <c r="B1184" s="749">
        <v>4.2149619E7</v>
      </c>
      <c r="C1184" s="787">
        <v>44502.48294726852</v>
      </c>
      <c r="D1184" s="692" t="s">
        <v>3748</v>
      </c>
      <c r="E1184" s="692" t="s">
        <v>3749</v>
      </c>
      <c r="F1184" s="746">
        <v>36406.0</v>
      </c>
      <c r="G1184" s="693" t="s">
        <v>391</v>
      </c>
      <c r="H1184" s="692" t="s">
        <v>1678</v>
      </c>
      <c r="I1184" s="692">
        <v>1.167687602E9</v>
      </c>
      <c r="J1184" s="693" t="s">
        <v>1620</v>
      </c>
      <c r="K1184" s="692" t="s">
        <v>3750</v>
      </c>
      <c r="L1184" s="692" t="s">
        <v>1622</v>
      </c>
      <c r="N1184" s="692" t="s">
        <v>3751</v>
      </c>
      <c r="P1184" s="692" t="s">
        <v>174</v>
      </c>
      <c r="Q1184" s="692" t="s">
        <v>3752</v>
      </c>
      <c r="R1184" s="692" t="s">
        <v>1637</v>
      </c>
      <c r="S1184" s="686" t="s">
        <v>3753</v>
      </c>
      <c r="T1184" s="788" t="s">
        <v>3754</v>
      </c>
      <c r="U1184" s="692" t="s">
        <v>1661</v>
      </c>
      <c r="V1184" s="692" t="s">
        <v>1662</v>
      </c>
      <c r="W1184" s="692" t="s">
        <v>3755</v>
      </c>
      <c r="X1184" s="693" t="s">
        <v>1803</v>
      </c>
      <c r="Y1184" s="693">
        <v>1.167000284E9</v>
      </c>
      <c r="Z1184" s="742">
        <v>22.0</v>
      </c>
      <c r="AA1184" s="692" t="s">
        <v>1737</v>
      </c>
      <c r="AB1184" s="686"/>
      <c r="AC1184" s="814" t="s">
        <v>158</v>
      </c>
      <c r="AD1184" s="686"/>
      <c r="AE1184" s="713"/>
      <c r="AF1184" s="691"/>
      <c r="AG1184" s="688">
        <v>44671.0</v>
      </c>
      <c r="AH1184" s="881"/>
      <c r="AI1184" s="881"/>
      <c r="AJ1184" s="881"/>
      <c r="AK1184" s="678"/>
      <c r="AL1184" s="678"/>
      <c r="AM1184" s="686"/>
      <c r="AN1184" s="686"/>
      <c r="AO1184" s="686"/>
      <c r="AP1184" s="691"/>
      <c r="AQ1184" s="681"/>
      <c r="AR1184" s="681"/>
      <c r="AS1184" s="835" t="b">
        <v>1</v>
      </c>
      <c r="AT1184" s="682"/>
    </row>
    <row r="1185">
      <c r="A1185" s="748"/>
      <c r="B1185" s="749">
        <v>4.131072E7</v>
      </c>
      <c r="C1185" s="787">
        <v>44425.48251585648</v>
      </c>
      <c r="D1185" s="692" t="s">
        <v>3270</v>
      </c>
      <c r="E1185" s="692" t="s">
        <v>3271</v>
      </c>
      <c r="F1185" s="746">
        <v>36015.0</v>
      </c>
      <c r="G1185" s="693" t="s">
        <v>391</v>
      </c>
      <c r="H1185" s="692" t="s">
        <v>3272</v>
      </c>
      <c r="I1185" s="692" t="s">
        <v>3273</v>
      </c>
      <c r="J1185" s="693" t="s">
        <v>1620</v>
      </c>
      <c r="K1185" s="692" t="s">
        <v>3274</v>
      </c>
      <c r="L1185" s="692" t="s">
        <v>1668</v>
      </c>
      <c r="N1185" s="692" t="s">
        <v>3275</v>
      </c>
      <c r="P1185" s="692" t="s">
        <v>174</v>
      </c>
      <c r="Q1185" s="692" t="s">
        <v>3276</v>
      </c>
      <c r="R1185" s="692" t="s">
        <v>1651</v>
      </c>
      <c r="S1185" s="686"/>
      <c r="T1185" s="788" t="s">
        <v>3277</v>
      </c>
      <c r="U1185" s="692" t="s">
        <v>1661</v>
      </c>
      <c r="V1185" s="692" t="s">
        <v>1662</v>
      </c>
      <c r="W1185" s="692" t="s">
        <v>3278</v>
      </c>
      <c r="X1185" s="693" t="s">
        <v>3279</v>
      </c>
      <c r="Y1185" s="693" t="s">
        <v>3280</v>
      </c>
      <c r="Z1185" s="742">
        <v>23.0</v>
      </c>
      <c r="AA1185" s="692" t="s">
        <v>1943</v>
      </c>
      <c r="AB1185" s="692"/>
      <c r="AC1185" s="686"/>
      <c r="AD1185" s="686"/>
      <c r="AE1185" s="695" t="s">
        <v>2979</v>
      </c>
      <c r="AF1185" s="691"/>
      <c r="AG1185" s="760">
        <v>44481.0</v>
      </c>
      <c r="AH1185" s="767">
        <v>44481.0</v>
      </c>
      <c r="AI1185" s="702">
        <f t="shared" ref="AI1185:AI1190" si="152">DATE(YEAR(AH1185),MONTH(AH1185)+1,DAY(AH1185)+15)</f>
        <v>44527</v>
      </c>
      <c r="AJ1185" s="794">
        <f t="shared" ref="AJ1185:AJ1190" si="153">DATE(YEAR(AH1185),MONTH(AH1185)+3,DAY(AH1185))</f>
        <v>44573</v>
      </c>
      <c r="AK1185" s="678"/>
      <c r="AL1185" s="678"/>
      <c r="AM1185" s="686"/>
      <c r="AN1185" s="686"/>
      <c r="AO1185" s="697"/>
      <c r="AP1185" s="691"/>
      <c r="AQ1185" s="681"/>
      <c r="AR1185" s="681"/>
      <c r="AS1185" s="681"/>
      <c r="AT1185" s="682"/>
    </row>
    <row r="1186">
      <c r="A1186" s="828"/>
      <c r="B1186" s="829">
        <v>4.2979993E7</v>
      </c>
      <c r="C1186" s="787">
        <v>44376.81212831019</v>
      </c>
      <c r="D1186" s="692" t="s">
        <v>2898</v>
      </c>
      <c r="E1186" s="692" t="s">
        <v>2899</v>
      </c>
      <c r="F1186" s="794">
        <v>36850.0</v>
      </c>
      <c r="G1186" s="696" t="s">
        <v>391</v>
      </c>
      <c r="H1186" s="704" t="s">
        <v>2900</v>
      </c>
      <c r="I1186" s="692" t="s">
        <v>2901</v>
      </c>
      <c r="J1186" s="693" t="s">
        <v>1620</v>
      </c>
      <c r="K1186" s="692" t="s">
        <v>2902</v>
      </c>
      <c r="L1186" s="692" t="s">
        <v>1668</v>
      </c>
      <c r="N1186" s="692" t="s">
        <v>2903</v>
      </c>
      <c r="P1186" s="692" t="s">
        <v>57</v>
      </c>
      <c r="Q1186" s="692" t="s">
        <v>2904</v>
      </c>
      <c r="R1186" s="692" t="s">
        <v>2904</v>
      </c>
      <c r="S1186" s="686"/>
      <c r="T1186" s="788" t="s">
        <v>2905</v>
      </c>
      <c r="U1186" s="692" t="s">
        <v>1747</v>
      </c>
      <c r="V1186" s="692" t="s">
        <v>1685</v>
      </c>
      <c r="W1186" s="692" t="s">
        <v>2906</v>
      </c>
      <c r="X1186" s="693" t="s">
        <v>1803</v>
      </c>
      <c r="Y1186" s="693" t="s">
        <v>2907</v>
      </c>
      <c r="Z1186" s="882">
        <v>20.0</v>
      </c>
      <c r="AA1186" s="692" t="s">
        <v>1943</v>
      </c>
      <c r="AB1186" s="796" t="s">
        <v>2074</v>
      </c>
      <c r="AC1186" s="686"/>
      <c r="AD1186" s="686"/>
      <c r="AE1186" s="695" t="s">
        <v>1640</v>
      </c>
      <c r="AF1186" s="691"/>
      <c r="AG1186" s="688">
        <v>44452.0</v>
      </c>
      <c r="AH1186" s="744">
        <v>44452.0</v>
      </c>
      <c r="AI1186" s="702">
        <f t="shared" si="152"/>
        <v>44497</v>
      </c>
      <c r="AJ1186" s="794">
        <f t="shared" si="153"/>
        <v>44543</v>
      </c>
      <c r="AK1186" s="678"/>
      <c r="AL1186" s="678"/>
      <c r="AM1186" s="686"/>
      <c r="AN1186" s="686"/>
      <c r="AO1186" s="697"/>
      <c r="AP1186" s="691"/>
      <c r="AQ1186" s="681"/>
      <c r="AR1186" s="681"/>
      <c r="AS1186" s="681"/>
      <c r="AT1186" s="682"/>
    </row>
    <row r="1187">
      <c r="A1187" s="748"/>
      <c r="B1187" s="749">
        <v>4.0011345E7</v>
      </c>
      <c r="C1187" s="787">
        <v>44476.647133645834</v>
      </c>
      <c r="D1187" s="692" t="s">
        <v>3562</v>
      </c>
      <c r="E1187" s="692" t="s">
        <v>3563</v>
      </c>
      <c r="F1187" s="746">
        <v>35369.0</v>
      </c>
      <c r="G1187" s="693" t="s">
        <v>391</v>
      </c>
      <c r="H1187" s="692" t="s">
        <v>1795</v>
      </c>
      <c r="I1187" s="692" t="s">
        <v>3564</v>
      </c>
      <c r="J1187" s="693" t="s">
        <v>1620</v>
      </c>
      <c r="K1187" s="692" t="s">
        <v>3565</v>
      </c>
      <c r="L1187" s="692" t="s">
        <v>1622</v>
      </c>
      <c r="N1187" s="692" t="s">
        <v>3567</v>
      </c>
      <c r="P1187" s="692" t="s">
        <v>170</v>
      </c>
      <c r="Q1187" s="692" t="s">
        <v>3568</v>
      </c>
      <c r="R1187" s="692" t="s">
        <v>3569</v>
      </c>
      <c r="S1187" s="814"/>
      <c r="T1187" s="788" t="s">
        <v>3570</v>
      </c>
      <c r="U1187" s="692" t="s">
        <v>3571</v>
      </c>
      <c r="V1187" s="692" t="s">
        <v>1685</v>
      </c>
      <c r="W1187" s="692" t="s">
        <v>3572</v>
      </c>
      <c r="X1187" s="693" t="s">
        <v>3573</v>
      </c>
      <c r="Y1187" s="693" t="s">
        <v>3574</v>
      </c>
      <c r="Z1187" s="742">
        <v>24.0</v>
      </c>
      <c r="AA1187" s="692" t="s">
        <v>3575</v>
      </c>
      <c r="AB1187" s="781" t="s">
        <v>3576</v>
      </c>
      <c r="AC1187" s="686"/>
      <c r="AD1187" s="686"/>
      <c r="AE1187" s="695" t="s">
        <v>3577</v>
      </c>
      <c r="AF1187" s="691"/>
      <c r="AG1187" s="760">
        <v>44517.0</v>
      </c>
      <c r="AH1187" s="767">
        <v>44517.0</v>
      </c>
      <c r="AI1187" s="702">
        <f t="shared" si="152"/>
        <v>44562</v>
      </c>
      <c r="AJ1187" s="794">
        <f t="shared" si="153"/>
        <v>44609</v>
      </c>
      <c r="AK1187" s="678"/>
      <c r="AL1187" s="678"/>
      <c r="AM1187" s="686"/>
      <c r="AN1187" s="686"/>
      <c r="AO1187" s="697"/>
      <c r="AP1187" s="691"/>
      <c r="AQ1187" s="681"/>
      <c r="AR1187" s="681"/>
      <c r="AS1187" s="681"/>
      <c r="AT1187" s="682"/>
    </row>
    <row r="1188">
      <c r="A1188" s="748"/>
      <c r="B1188" s="749">
        <v>3.2592512E7</v>
      </c>
      <c r="C1188" s="787">
        <v>44407.24179905093</v>
      </c>
      <c r="D1188" s="692" t="s">
        <v>3087</v>
      </c>
      <c r="E1188" s="692" t="s">
        <v>3088</v>
      </c>
      <c r="F1188" s="746">
        <v>31668.0</v>
      </c>
      <c r="G1188" s="693" t="s">
        <v>391</v>
      </c>
      <c r="H1188" s="692" t="s">
        <v>1678</v>
      </c>
      <c r="I1188" s="692">
        <v>1.168168057E9</v>
      </c>
      <c r="J1188" s="693" t="s">
        <v>1646</v>
      </c>
      <c r="K1188" s="692" t="s">
        <v>3089</v>
      </c>
      <c r="L1188" s="692" t="s">
        <v>1680</v>
      </c>
      <c r="N1188" s="692" t="s">
        <v>3090</v>
      </c>
      <c r="P1188" s="692" t="s">
        <v>174</v>
      </c>
      <c r="Q1188" s="692" t="s">
        <v>3091</v>
      </c>
      <c r="R1188" s="692" t="s">
        <v>1637</v>
      </c>
      <c r="S1188" s="692"/>
      <c r="T1188" s="788" t="s">
        <v>3092</v>
      </c>
      <c r="U1188" s="692" t="s">
        <v>1747</v>
      </c>
      <c r="V1188" s="692" t="s">
        <v>3093</v>
      </c>
      <c r="W1188" s="692" t="s">
        <v>3094</v>
      </c>
      <c r="X1188" s="693" t="s">
        <v>1870</v>
      </c>
      <c r="Y1188" s="693" t="s">
        <v>3095</v>
      </c>
      <c r="Z1188" s="742">
        <v>34.0</v>
      </c>
      <c r="AA1188" s="692" t="s">
        <v>2624</v>
      </c>
      <c r="AB1188" s="833" t="s">
        <v>3096</v>
      </c>
      <c r="AC1188" s="686"/>
      <c r="AD1188" s="686"/>
      <c r="AE1188" s="695" t="s">
        <v>63</v>
      </c>
      <c r="AF1188" s="691"/>
      <c r="AG1188" s="760">
        <v>44481.0</v>
      </c>
      <c r="AH1188" s="767">
        <v>44481.0</v>
      </c>
      <c r="AI1188" s="702">
        <f t="shared" si="152"/>
        <v>44527</v>
      </c>
      <c r="AJ1188" s="794">
        <f t="shared" si="153"/>
        <v>44573</v>
      </c>
      <c r="AK1188" s="678"/>
      <c r="AL1188" s="678"/>
      <c r="AM1188" s="686"/>
      <c r="AN1188" s="686"/>
      <c r="AO1188" s="697"/>
      <c r="AP1188" s="691"/>
      <c r="AQ1188" s="681"/>
      <c r="AR1188" s="681"/>
      <c r="AS1188" s="681"/>
      <c r="AT1188" s="682"/>
    </row>
    <row r="1189">
      <c r="A1189" s="666"/>
      <c r="B1189" s="699">
        <v>4.4568209E7</v>
      </c>
      <c r="C1189" s="787">
        <v>44438.90879914352</v>
      </c>
      <c r="D1189" s="686" t="s">
        <v>3335</v>
      </c>
      <c r="E1189" s="686" t="s">
        <v>3336</v>
      </c>
      <c r="F1189" s="746">
        <v>37608.0</v>
      </c>
      <c r="G1189" s="691" t="s">
        <v>391</v>
      </c>
      <c r="H1189" s="686" t="s">
        <v>3337</v>
      </c>
      <c r="I1189" s="686" t="s">
        <v>3338</v>
      </c>
      <c r="J1189" s="691" t="s">
        <v>1620</v>
      </c>
      <c r="K1189" s="686" t="s">
        <v>3339</v>
      </c>
      <c r="L1189" s="686" t="s">
        <v>1622</v>
      </c>
      <c r="N1189" s="686" t="s">
        <v>3341</v>
      </c>
      <c r="P1189" s="686" t="s">
        <v>172</v>
      </c>
      <c r="Q1189" s="686" t="s">
        <v>3342</v>
      </c>
      <c r="R1189" s="686" t="s">
        <v>1637</v>
      </c>
      <c r="S1189" s="686"/>
      <c r="T1189" s="790" t="s">
        <v>3343</v>
      </c>
      <c r="U1189" s="686" t="s">
        <v>3344</v>
      </c>
      <c r="V1189" s="686" t="s">
        <v>1662</v>
      </c>
      <c r="W1189" s="686" t="s">
        <v>3345</v>
      </c>
      <c r="X1189" s="691" t="s">
        <v>3346</v>
      </c>
      <c r="Y1189" s="691" t="s">
        <v>3347</v>
      </c>
      <c r="Z1189" s="703">
        <v>18.0</v>
      </c>
      <c r="AA1189" s="686" t="s">
        <v>3348</v>
      </c>
      <c r="AB1189" s="686"/>
      <c r="AC1189" s="686"/>
      <c r="AD1189" s="686"/>
      <c r="AE1189" s="713" t="s">
        <v>2979</v>
      </c>
      <c r="AF1189" s="691"/>
      <c r="AG1189" s="760">
        <v>44481.0</v>
      </c>
      <c r="AH1189" s="767">
        <v>44481.0</v>
      </c>
      <c r="AI1189" s="702">
        <f t="shared" si="152"/>
        <v>44527</v>
      </c>
      <c r="AJ1189" s="794">
        <f t="shared" si="153"/>
        <v>44573</v>
      </c>
      <c r="AK1189" s="678"/>
      <c r="AL1189" s="678"/>
      <c r="AM1189" s="686"/>
      <c r="AN1189" s="686"/>
      <c r="AO1189" s="697"/>
      <c r="AP1189" s="691"/>
      <c r="AQ1189" s="681"/>
      <c r="AR1189" s="681"/>
      <c r="AS1189" s="835" t="b">
        <v>1</v>
      </c>
      <c r="AT1189" s="682"/>
    </row>
    <row r="1190">
      <c r="A1190" s="748"/>
      <c r="B1190" s="749">
        <v>9.5748726E7</v>
      </c>
      <c r="C1190" s="787">
        <v>44433.487999317134</v>
      </c>
      <c r="D1190" s="692" t="s">
        <v>3312</v>
      </c>
      <c r="E1190" s="692" t="s">
        <v>3313</v>
      </c>
      <c r="F1190" s="746">
        <v>37320.0</v>
      </c>
      <c r="G1190" s="693" t="s">
        <v>3314</v>
      </c>
      <c r="H1190" s="692" t="s">
        <v>3315</v>
      </c>
      <c r="I1190" s="692" t="s">
        <v>3316</v>
      </c>
      <c r="J1190" s="693" t="s">
        <v>1620</v>
      </c>
      <c r="K1190" s="692" t="s">
        <v>3317</v>
      </c>
      <c r="L1190" s="692" t="s">
        <v>1680</v>
      </c>
      <c r="N1190" s="692" t="s">
        <v>3318</v>
      </c>
      <c r="P1190" s="692" t="s">
        <v>172</v>
      </c>
      <c r="Q1190" s="692" t="s">
        <v>3319</v>
      </c>
      <c r="R1190" s="692" t="s">
        <v>1637</v>
      </c>
      <c r="S1190" s="686"/>
      <c r="T1190" s="788" t="s">
        <v>3320</v>
      </c>
      <c r="U1190" s="692" t="s">
        <v>3321</v>
      </c>
      <c r="V1190" s="692" t="s">
        <v>1685</v>
      </c>
      <c r="W1190" s="692" t="s">
        <v>3322</v>
      </c>
      <c r="X1190" s="693" t="s">
        <v>1708</v>
      </c>
      <c r="Y1190" s="693">
        <v>1.165993016E9</v>
      </c>
      <c r="Z1190" s="883">
        <v>19.0</v>
      </c>
      <c r="AA1190" s="692" t="s">
        <v>1637</v>
      </c>
      <c r="AB1190" s="686"/>
      <c r="AC1190" s="686"/>
      <c r="AD1190" s="686"/>
      <c r="AE1190" s="695" t="s">
        <v>2979</v>
      </c>
      <c r="AF1190" s="691"/>
      <c r="AG1190" s="688">
        <v>44452.0</v>
      </c>
      <c r="AH1190" s="744">
        <v>44452.0</v>
      </c>
      <c r="AI1190" s="702">
        <f t="shared" si="152"/>
        <v>44497</v>
      </c>
      <c r="AJ1190" s="794">
        <f t="shared" si="153"/>
        <v>44543</v>
      </c>
      <c r="AK1190" s="678"/>
      <c r="AL1190" s="678"/>
      <c r="AM1190" s="686"/>
      <c r="AN1190" s="686"/>
      <c r="AO1190" s="697"/>
      <c r="AP1190" s="691"/>
      <c r="AQ1190" s="681"/>
      <c r="AR1190" s="681"/>
      <c r="AS1190" s="835" t="b">
        <v>1</v>
      </c>
      <c r="AT1190" s="682"/>
    </row>
    <row r="1191">
      <c r="A1191" s="748"/>
      <c r="B1191" s="749">
        <v>4.4796282E7</v>
      </c>
      <c r="C1191" s="787">
        <v>44410.536069699076</v>
      </c>
      <c r="D1191" s="692" t="s">
        <v>3157</v>
      </c>
      <c r="E1191" s="692" t="s">
        <v>3158</v>
      </c>
      <c r="F1191" s="746">
        <v>37683.0</v>
      </c>
      <c r="G1191" s="693" t="s">
        <v>391</v>
      </c>
      <c r="H1191" s="692" t="s">
        <v>3159</v>
      </c>
      <c r="I1191" s="692" t="s">
        <v>3160</v>
      </c>
      <c r="J1191" s="693" t="s">
        <v>1620</v>
      </c>
      <c r="K1191" s="692" t="s">
        <v>3161</v>
      </c>
      <c r="L1191" s="692" t="s">
        <v>1668</v>
      </c>
      <c r="N1191" s="692" t="s">
        <v>3162</v>
      </c>
      <c r="P1191" s="692" t="s">
        <v>174</v>
      </c>
      <c r="Q1191" s="692" t="s">
        <v>3163</v>
      </c>
      <c r="R1191" s="692" t="s">
        <v>3164</v>
      </c>
      <c r="S1191" s="803"/>
      <c r="T1191" s="788" t="s">
        <v>3165</v>
      </c>
      <c r="U1191" s="692" t="s">
        <v>3166</v>
      </c>
      <c r="V1191" s="692" t="s">
        <v>1662</v>
      </c>
      <c r="W1191" s="692" t="s">
        <v>3167</v>
      </c>
      <c r="X1191" s="693" t="s">
        <v>3167</v>
      </c>
      <c r="Y1191" s="693" t="s">
        <v>3167</v>
      </c>
      <c r="Z1191" s="742">
        <v>18.0</v>
      </c>
      <c r="AA1191" s="692" t="s">
        <v>3168</v>
      </c>
      <c r="AB1191" s="692"/>
      <c r="AC1191" s="686"/>
      <c r="AD1191" s="686"/>
      <c r="AE1191" s="695" t="s">
        <v>2979</v>
      </c>
      <c r="AF1191" s="691"/>
      <c r="AG1191" s="868">
        <v>44489.0</v>
      </c>
      <c r="AH1191" s="862">
        <v>44489.0</v>
      </c>
      <c r="AI1191" s="702">
        <f>DATE(YEAR(AG1191),MONTH(AG1191)+1,DAY(AG1191)+15)</f>
        <v>44535</v>
      </c>
      <c r="AJ1191" s="794">
        <f>DATE(YEAR(AG1191),MONTH(AG1191)+3,DAY(AG1191))</f>
        <v>44581</v>
      </c>
      <c r="AK1191" s="678"/>
      <c r="AL1191" s="678"/>
      <c r="AM1191" s="686"/>
      <c r="AN1191" s="686"/>
      <c r="AO1191" s="697"/>
      <c r="AP1191" s="691"/>
      <c r="AQ1191" s="681"/>
      <c r="AR1191" s="681"/>
      <c r="AS1191" s="835" t="b">
        <v>1</v>
      </c>
      <c r="AT1191" s="682"/>
    </row>
    <row r="1192">
      <c r="A1192" s="748"/>
      <c r="B1192" s="884">
        <v>4.0009293E7</v>
      </c>
      <c r="C1192" s="885">
        <v>44496.80198655093</v>
      </c>
      <c r="D1192" s="886" t="s">
        <v>3703</v>
      </c>
      <c r="E1192" s="886" t="s">
        <v>3704</v>
      </c>
      <c r="F1192" s="887">
        <v>35426.0</v>
      </c>
      <c r="G1192" s="888" t="s">
        <v>391</v>
      </c>
      <c r="H1192" s="886" t="s">
        <v>1756</v>
      </c>
      <c r="I1192" s="886" t="s">
        <v>3705</v>
      </c>
      <c r="J1192" s="888" t="s">
        <v>1620</v>
      </c>
      <c r="K1192" s="886" t="s">
        <v>3706</v>
      </c>
      <c r="L1192" s="886" t="s">
        <v>1634</v>
      </c>
      <c r="N1192" s="886" t="s">
        <v>3707</v>
      </c>
      <c r="P1192" s="886" t="s">
        <v>170</v>
      </c>
      <c r="Q1192" s="886" t="s">
        <v>3708</v>
      </c>
      <c r="R1192" s="886" t="s">
        <v>1637</v>
      </c>
      <c r="S1192" s="889"/>
      <c r="T1192" s="890" t="s">
        <v>3709</v>
      </c>
      <c r="U1192" s="886" t="s">
        <v>3710</v>
      </c>
      <c r="V1192" s="886" t="s">
        <v>1685</v>
      </c>
      <c r="W1192" s="886" t="s">
        <v>3711</v>
      </c>
      <c r="X1192" s="888" t="s">
        <v>1790</v>
      </c>
      <c r="Y1192" s="888">
        <v>1.169914582E9</v>
      </c>
      <c r="Z1192" s="891">
        <v>24.0</v>
      </c>
      <c r="AA1192" s="886" t="s">
        <v>2159</v>
      </c>
      <c r="AB1192" s="892" t="s">
        <v>3712</v>
      </c>
      <c r="AC1192" s="893"/>
      <c r="AD1192" s="893"/>
      <c r="AE1192" s="894" t="s">
        <v>3577</v>
      </c>
      <c r="AF1192" s="895"/>
      <c r="AG1192" s="896">
        <v>44517.0</v>
      </c>
      <c r="AH1192" s="897">
        <v>44517.0</v>
      </c>
      <c r="AI1192" s="898">
        <f>DATE(YEAR(AH1192),MONTH(AH1192)+1,DAY(AH1192)+15)</f>
        <v>44562</v>
      </c>
      <c r="AJ1192" s="899">
        <f>DATE(YEAR(AH1192),MONTH(AH1192)+3,DAY(AH1192))</f>
        <v>44609</v>
      </c>
      <c r="AK1192" s="678"/>
      <c r="AL1192" s="678"/>
      <c r="AM1192" s="893"/>
      <c r="AN1192" s="893"/>
      <c r="AO1192" s="900"/>
      <c r="AP1192" s="895"/>
      <c r="AQ1192" s="681"/>
      <c r="AR1192" s="681"/>
      <c r="AS1192" s="835" t="b">
        <v>1</v>
      </c>
      <c r="AT1192" s="682"/>
    </row>
    <row r="1193">
      <c r="A1193" s="322"/>
      <c r="B1193" s="323" t="s">
        <v>301</v>
      </c>
      <c r="C1193" s="901">
        <v>44650.88216357639</v>
      </c>
      <c r="D1193" s="568" t="s">
        <v>4424</v>
      </c>
      <c r="E1193" s="568" t="s">
        <v>4425</v>
      </c>
      <c r="F1193" s="325">
        <v>34001.0</v>
      </c>
      <c r="G1193" s="249" t="s">
        <v>391</v>
      </c>
      <c r="H1193" s="568" t="s">
        <v>2691</v>
      </c>
      <c r="I1193" s="568" t="s">
        <v>6850</v>
      </c>
      <c r="J1193" s="162" t="s">
        <v>1620</v>
      </c>
      <c r="K1193" s="568" t="s">
        <v>4428</v>
      </c>
      <c r="L1193" s="568" t="s">
        <v>1622</v>
      </c>
      <c r="N1193" s="568" t="s">
        <v>4429</v>
      </c>
      <c r="P1193" s="568" t="s">
        <v>174</v>
      </c>
      <c r="Q1193" s="568" t="s">
        <v>4430</v>
      </c>
      <c r="R1193" s="568" t="s">
        <v>4431</v>
      </c>
      <c r="S1193" s="568" t="s">
        <v>4432</v>
      </c>
      <c r="T1193" s="590" t="s">
        <v>4433</v>
      </c>
      <c r="U1193" s="568" t="s">
        <v>4434</v>
      </c>
      <c r="V1193" s="568" t="s">
        <v>1662</v>
      </c>
      <c r="W1193" s="568" t="s">
        <v>4435</v>
      </c>
      <c r="X1193" s="162" t="s">
        <v>1803</v>
      </c>
      <c r="Y1193" s="162" t="s">
        <v>6851</v>
      </c>
      <c r="Z1193" s="162">
        <v>28.0</v>
      </c>
      <c r="AA1193" s="568" t="s">
        <v>4437</v>
      </c>
      <c r="AB1193" s="589"/>
      <c r="AC1193" s="268"/>
      <c r="AD1193" s="268"/>
      <c r="AE1193" s="162" t="s">
        <v>6846</v>
      </c>
      <c r="AF1193" s="242"/>
      <c r="AG1193" s="202">
        <v>44698.0</v>
      </c>
      <c r="AH1193" s="902">
        <v>44698.0</v>
      </c>
      <c r="AI1193" s="903">
        <f>EDATE(AH1193,1)+15</f>
        <v>44744</v>
      </c>
      <c r="AJ1193" s="903">
        <f>EDATE(AH1193,3)</f>
        <v>44790</v>
      </c>
      <c r="AK1193" s="678"/>
      <c r="AL1193" s="678"/>
      <c r="AM1193" s="589"/>
      <c r="AN1193" s="589"/>
      <c r="AO1193" s="904">
        <v>44774.0</v>
      </c>
      <c r="AP1193" s="162" t="s">
        <v>1752</v>
      </c>
      <c r="AQ1193" s="681"/>
      <c r="AR1193" s="681"/>
      <c r="AS1193" s="681"/>
      <c r="AT1193" s="682"/>
    </row>
    <row r="1194">
      <c r="A1194" s="332"/>
      <c r="B1194" s="333" t="s">
        <v>129</v>
      </c>
      <c r="C1194" s="346">
        <v>44342.60128873843</v>
      </c>
      <c r="D1194" s="905" t="s">
        <v>2494</v>
      </c>
      <c r="E1194" s="905" t="s">
        <v>2495</v>
      </c>
      <c r="F1194" s="336">
        <v>36263.0</v>
      </c>
      <c r="G1194" s="249" t="s">
        <v>391</v>
      </c>
      <c r="H1194" s="568" t="s">
        <v>2691</v>
      </c>
      <c r="I1194" s="424" t="s">
        <v>5602</v>
      </c>
      <c r="J1194" s="335" t="s">
        <v>1646</v>
      </c>
      <c r="K1194" s="626" t="s">
        <v>6984</v>
      </c>
      <c r="L1194" s="905" t="s">
        <v>1622</v>
      </c>
      <c r="N1194" s="905" t="s">
        <v>2499</v>
      </c>
      <c r="P1194" s="905" t="s">
        <v>63</v>
      </c>
      <c r="Q1194" s="905" t="s">
        <v>2500</v>
      </c>
      <c r="R1194" s="568" t="s">
        <v>1866</v>
      </c>
      <c r="S1194" s="798"/>
      <c r="T1194" s="906" t="s">
        <v>2501</v>
      </c>
      <c r="U1194" s="626" t="s">
        <v>6985</v>
      </c>
      <c r="V1194" s="905" t="s">
        <v>1662</v>
      </c>
      <c r="W1194" s="905" t="s">
        <v>2503</v>
      </c>
      <c r="X1194" s="249" t="s">
        <v>1708</v>
      </c>
      <c r="Y1194" s="27" t="s">
        <v>5603</v>
      </c>
      <c r="Z1194" s="335">
        <v>22.0</v>
      </c>
      <c r="AA1194" s="905" t="s">
        <v>2505</v>
      </c>
      <c r="AB1194" s="905" t="s">
        <v>2074</v>
      </c>
      <c r="AC1194" s="268"/>
      <c r="AD1194" s="268"/>
      <c r="AE1194" s="162" t="s">
        <v>3097</v>
      </c>
      <c r="AF1194" s="242"/>
      <c r="AG1194" s="907">
        <v>44454.0</v>
      </c>
      <c r="AH1194" s="902">
        <v>44777.0</v>
      </c>
      <c r="AI1194" s="908">
        <f>DATE(YEAR(AH1194),MONTH(AH1194)+1,DAY(AH1194)+15)</f>
        <v>44823</v>
      </c>
      <c r="AJ1194" s="909">
        <f>DATE(YEAR(AH1194),MONTH(AH1194)+3,DAY(AH1194))</f>
        <v>44869</v>
      </c>
      <c r="AK1194" s="678"/>
      <c r="AL1194" s="678"/>
      <c r="AM1194" s="162"/>
      <c r="AN1194" s="162"/>
      <c r="AO1194" s="910">
        <v>44849.0</v>
      </c>
      <c r="AP1194" s="162" t="s">
        <v>3097</v>
      </c>
      <c r="AQ1194" s="681"/>
      <c r="AR1194" s="681"/>
      <c r="AS1194" s="681"/>
      <c r="AT1194" s="682"/>
    </row>
    <row r="1195">
      <c r="A1195" s="911"/>
      <c r="B1195" s="911"/>
      <c r="C1195" s="912">
        <v>44663.43676515046</v>
      </c>
      <c r="D1195" s="253" t="s">
        <v>6986</v>
      </c>
      <c r="E1195" s="913" t="s">
        <v>6987</v>
      </c>
      <c r="F1195" s="914">
        <v>34367.0</v>
      </c>
      <c r="G1195" s="911"/>
      <c r="H1195" s="915"/>
      <c r="I1195" s="253" t="s">
        <v>6988</v>
      </c>
      <c r="J1195" s="916" t="s">
        <v>1620</v>
      </c>
      <c r="K1195" s="253" t="s">
        <v>6989</v>
      </c>
      <c r="L1195" s="913" t="s">
        <v>2587</v>
      </c>
      <c r="N1195" s="915"/>
      <c r="P1195" s="913" t="s">
        <v>172</v>
      </c>
      <c r="Q1195" s="915"/>
      <c r="R1195" s="915"/>
      <c r="S1195" s="915"/>
      <c r="T1195" s="913" t="s">
        <v>6990</v>
      </c>
      <c r="U1195" s="913" t="s">
        <v>1747</v>
      </c>
      <c r="V1195" s="913" t="s">
        <v>2587</v>
      </c>
      <c r="W1195" s="913" t="s">
        <v>6991</v>
      </c>
      <c r="X1195" s="916" t="s">
        <v>6991</v>
      </c>
      <c r="Y1195" s="916" t="s">
        <v>6991</v>
      </c>
      <c r="Z1195" s="911"/>
      <c r="AA1195" s="913" t="s">
        <v>6991</v>
      </c>
      <c r="AB1195" s="915"/>
      <c r="AC1195" s="915"/>
      <c r="AD1195" s="915"/>
      <c r="AE1195" s="174"/>
      <c r="AF1195" s="911"/>
      <c r="AG1195" s="911"/>
      <c r="AH1195" s="911"/>
      <c r="AI1195" s="911"/>
      <c r="AJ1195" s="911"/>
      <c r="AK1195" s="915"/>
      <c r="AL1195" s="915"/>
      <c r="AM1195" s="915"/>
      <c r="AN1195" s="917"/>
      <c r="AO1195" s="900"/>
      <c r="AP1195" s="895"/>
      <c r="AQ1195" s="681"/>
      <c r="AR1195" s="681"/>
      <c r="AS1195" s="681"/>
      <c r="AT1195" s="682"/>
    </row>
    <row r="1196">
      <c r="A1196" s="612"/>
      <c r="B1196" s="613" t="s">
        <v>315</v>
      </c>
      <c r="C1196" s="607">
        <v>44745.947825428244</v>
      </c>
      <c r="D1196" s="249" t="s">
        <v>4603</v>
      </c>
      <c r="E1196" s="350" t="s">
        <v>4604</v>
      </c>
      <c r="F1196" s="615">
        <v>37264.0</v>
      </c>
      <c r="G1196" s="249" t="s">
        <v>391</v>
      </c>
      <c r="H1196" s="162" t="s">
        <v>2691</v>
      </c>
      <c r="I1196" s="249" t="s">
        <v>6894</v>
      </c>
      <c r="J1196" s="249" t="s">
        <v>1620</v>
      </c>
      <c r="K1196" s="249" t="s">
        <v>4606</v>
      </c>
      <c r="L1196" s="249" t="s">
        <v>1634</v>
      </c>
      <c r="N1196" s="249" t="s">
        <v>4608</v>
      </c>
      <c r="P1196" s="249" t="s">
        <v>316</v>
      </c>
      <c r="Q1196" s="249" t="s">
        <v>4609</v>
      </c>
      <c r="R1196" s="249" t="s">
        <v>6895</v>
      </c>
      <c r="S1196" s="249" t="s">
        <v>4611</v>
      </c>
      <c r="T1196" s="252" t="s">
        <v>4612</v>
      </c>
      <c r="U1196" s="249" t="s">
        <v>1661</v>
      </c>
      <c r="V1196" s="249" t="s">
        <v>1685</v>
      </c>
      <c r="W1196" s="249" t="s">
        <v>4613</v>
      </c>
      <c r="X1196" s="249" t="s">
        <v>1708</v>
      </c>
      <c r="Y1196" s="249" t="s">
        <v>6896</v>
      </c>
      <c r="Z1196" s="249">
        <v>19.0</v>
      </c>
      <c r="AA1196" s="249" t="s">
        <v>2374</v>
      </c>
      <c r="AB1196" s="162" t="s">
        <v>6846</v>
      </c>
      <c r="AC1196" s="342">
        <v>44785.0</v>
      </c>
      <c r="AD1196" s="254"/>
      <c r="AE1196" s="555" t="s">
        <v>2587</v>
      </c>
      <c r="AF1196" s="52"/>
      <c r="AG1196" s="52"/>
      <c r="AH1196" s="555" t="s">
        <v>2587</v>
      </c>
      <c r="AI1196" s="610"/>
      <c r="AJ1196" s="161"/>
      <c r="AK1196" s="161" t="b">
        <v>0</v>
      </c>
      <c r="AL1196" s="161" t="b">
        <v>0</v>
      </c>
      <c r="AM1196" s="161" t="b">
        <v>0</v>
      </c>
      <c r="AN1196" s="918"/>
      <c r="AO1196" s="900"/>
      <c r="AP1196" s="895"/>
      <c r="AQ1196" s="681"/>
      <c r="AR1196" s="681"/>
      <c r="AS1196" s="681"/>
      <c r="AT1196" s="682"/>
    </row>
    <row r="1197">
      <c r="A1197" s="919"/>
      <c r="B1197" s="920">
        <v>3.9464728E7</v>
      </c>
      <c r="C1197" s="921">
        <v>44460.65051384259</v>
      </c>
      <c r="D1197" s="300" t="s">
        <v>3477</v>
      </c>
      <c r="E1197" s="922" t="s">
        <v>6992</v>
      </c>
      <c r="F1197" s="923">
        <v>35181.0</v>
      </c>
      <c r="G1197" s="300" t="s">
        <v>391</v>
      </c>
      <c r="H1197" s="300" t="s">
        <v>2691</v>
      </c>
      <c r="I1197" s="924" t="s">
        <v>6993</v>
      </c>
      <c r="J1197" s="300" t="s">
        <v>1646</v>
      </c>
      <c r="K1197" s="305" t="s">
        <v>3481</v>
      </c>
      <c r="L1197" s="305" t="s">
        <v>1622</v>
      </c>
      <c r="N1197" s="305" t="s">
        <v>3482</v>
      </c>
      <c r="P1197" s="305" t="s">
        <v>174</v>
      </c>
      <c r="Q1197" s="305" t="s">
        <v>3483</v>
      </c>
      <c r="R1197" s="305" t="s">
        <v>1651</v>
      </c>
      <c r="S1197" s="304"/>
      <c r="T1197" s="925" t="s">
        <v>3484</v>
      </c>
      <c r="U1197" s="305" t="s">
        <v>3485</v>
      </c>
      <c r="V1197" s="305" t="s">
        <v>1685</v>
      </c>
      <c r="W1197" s="305" t="s">
        <v>3486</v>
      </c>
      <c r="X1197" s="305" t="s">
        <v>3487</v>
      </c>
      <c r="Y1197" s="926" t="s">
        <v>6994</v>
      </c>
      <c r="Z1197" s="305">
        <v>25.0</v>
      </c>
      <c r="AA1197" s="300" t="s">
        <v>1651</v>
      </c>
      <c r="AB1197" s="310"/>
      <c r="AC1197" s="162" t="s">
        <v>282</v>
      </c>
      <c r="AD1197" s="306"/>
      <c r="AE1197" s="306"/>
      <c r="AF1197" s="307"/>
      <c r="AG1197" s="307"/>
      <c r="AH1197" s="927"/>
      <c r="AI1197" s="309"/>
      <c r="AJ1197" s="300" t="b">
        <v>0</v>
      </c>
      <c r="AK1197" s="300" t="b">
        <v>0</v>
      </c>
      <c r="AL1197" s="310" t="str">
        <f t="shared" ref="AL1197:AL1209" si="155">IF(AI1197="SI","VENCIDO!","Todavía no :)")</f>
        <v>Todavía no :)</v>
      </c>
      <c r="AM1197" s="928" t="b">
        <v>1</v>
      </c>
      <c r="AN1197" s="929" t="s">
        <v>6876</v>
      </c>
      <c r="AO1197" s="900"/>
      <c r="AP1197" s="895"/>
      <c r="AQ1197" s="681"/>
      <c r="AR1197" s="681"/>
      <c r="AS1197" s="681"/>
      <c r="AT1197" s="682"/>
    </row>
    <row r="1198">
      <c r="A1198" s="919"/>
      <c r="B1198" s="930">
        <v>2.8418358E7</v>
      </c>
      <c r="C1198" s="931">
        <v>44606.6264506713</v>
      </c>
      <c r="D1198" s="932" t="s">
        <v>4193</v>
      </c>
      <c r="E1198" s="933" t="s">
        <v>4194</v>
      </c>
      <c r="F1198" s="934">
        <v>29539.0</v>
      </c>
      <c r="G1198" s="932" t="s">
        <v>391</v>
      </c>
      <c r="H1198" s="932" t="s">
        <v>1822</v>
      </c>
      <c r="I1198" s="932" t="s">
        <v>6875</v>
      </c>
      <c r="J1198" s="932" t="s">
        <v>1620</v>
      </c>
      <c r="K1198" s="932" t="s">
        <v>4196</v>
      </c>
      <c r="L1198" s="932" t="s">
        <v>1634</v>
      </c>
      <c r="N1198" s="932" t="s">
        <v>4198</v>
      </c>
      <c r="P1198" s="932" t="s">
        <v>158</v>
      </c>
      <c r="Q1198" s="932" t="s">
        <v>4199</v>
      </c>
      <c r="R1198" s="932" t="s">
        <v>4200</v>
      </c>
      <c r="S1198" s="935" t="s">
        <v>4201</v>
      </c>
      <c r="T1198" s="936" t="s">
        <v>4202</v>
      </c>
      <c r="U1198" s="932" t="s">
        <v>4203</v>
      </c>
      <c r="V1198" s="932" t="s">
        <v>4204</v>
      </c>
      <c r="W1198" s="932" t="s">
        <v>4205</v>
      </c>
      <c r="X1198" s="932" t="s">
        <v>1803</v>
      </c>
      <c r="Y1198" s="932" t="s">
        <v>6995</v>
      </c>
      <c r="Z1198" s="932">
        <v>41.0</v>
      </c>
      <c r="AA1198" s="932" t="s">
        <v>1805</v>
      </c>
      <c r="AB1198" s="937"/>
      <c r="AC1198" s="932" t="s">
        <v>3097</v>
      </c>
      <c r="AD1198" s="938">
        <v>44837.0</v>
      </c>
      <c r="AE1198" s="938">
        <v>44837.0</v>
      </c>
      <c r="AF1198" s="939">
        <f t="shared" ref="AF1198:AF1202" si="156">EDATE(AE1198,1)+15</f>
        <v>44883</v>
      </c>
      <c r="AG1198" s="939">
        <f t="shared" ref="AG1198:AG1202" si="157">EDATE(AE1198,3)</f>
        <v>44929</v>
      </c>
      <c r="AH1198" s="940" t="str">
        <f t="shared" ref="AH1198:AI1198" si="154">IF((TODAY()-AF1198)&gt;0,"SI","NO")</f>
        <v>SI</v>
      </c>
      <c r="AI1198" s="330" t="str">
        <f t="shared" si="154"/>
        <v>SI</v>
      </c>
      <c r="AJ1198" s="349" t="b">
        <v>1</v>
      </c>
      <c r="AK1198" s="349" t="b">
        <v>1</v>
      </c>
      <c r="AL1198" s="941" t="str">
        <f t="shared" si="155"/>
        <v>VENCIDO!</v>
      </c>
      <c r="AM1198" s="937" t="b">
        <v>0</v>
      </c>
      <c r="AN1198" s="942"/>
      <c r="AO1198" s="900"/>
      <c r="AP1198" s="943" t="s">
        <v>3097</v>
      </c>
      <c r="AQ1198" s="835" t="b">
        <v>1</v>
      </c>
      <c r="AR1198" s="835" t="b">
        <v>1</v>
      </c>
      <c r="AS1198" s="835" t="b">
        <v>1</v>
      </c>
      <c r="AT1198" s="682"/>
    </row>
    <row r="1199">
      <c r="A1199" s="332"/>
      <c r="B1199" s="333" t="s">
        <v>243</v>
      </c>
      <c r="C1199" s="334">
        <v>44505.50564912037</v>
      </c>
      <c r="D1199" s="338" t="s">
        <v>3766</v>
      </c>
      <c r="E1199" s="798" t="s">
        <v>3767</v>
      </c>
      <c r="F1199" s="336">
        <v>34950.0</v>
      </c>
      <c r="G1199" s="249" t="s">
        <v>391</v>
      </c>
      <c r="H1199" s="162" t="s">
        <v>2691</v>
      </c>
      <c r="I1199" s="27" t="s">
        <v>6839</v>
      </c>
      <c r="J1199" s="338" t="s">
        <v>1620</v>
      </c>
      <c r="K1199" s="338" t="s">
        <v>3768</v>
      </c>
      <c r="L1199" s="338" t="s">
        <v>1668</v>
      </c>
      <c r="N1199" s="338" t="s">
        <v>3770</v>
      </c>
      <c r="P1199" s="338" t="s">
        <v>174</v>
      </c>
      <c r="Q1199" s="338" t="s">
        <v>3771</v>
      </c>
      <c r="R1199" s="338" t="s">
        <v>3772</v>
      </c>
      <c r="S1199" s="164"/>
      <c r="T1199" s="944" t="s">
        <v>3773</v>
      </c>
      <c r="U1199" s="338" t="s">
        <v>1661</v>
      </c>
      <c r="V1199" s="338" t="s">
        <v>1662</v>
      </c>
      <c r="W1199" s="338" t="s">
        <v>3774</v>
      </c>
      <c r="X1199" s="249" t="s">
        <v>1803</v>
      </c>
      <c r="Y1199" s="27" t="s">
        <v>6840</v>
      </c>
      <c r="Z1199" s="338">
        <v>26.0</v>
      </c>
      <c r="AA1199" s="627" t="s">
        <v>6996</v>
      </c>
      <c r="AB1199" s="338"/>
      <c r="AC1199" s="162" t="s">
        <v>3097</v>
      </c>
      <c r="AD1199" s="907">
        <v>44671.0</v>
      </c>
      <c r="AE1199" s="339">
        <v>44776.0</v>
      </c>
      <c r="AF1199" s="328">
        <f t="shared" si="156"/>
        <v>44822</v>
      </c>
      <c r="AG1199" s="328">
        <f t="shared" si="157"/>
        <v>44868</v>
      </c>
      <c r="AH1199" s="329" t="str">
        <f t="shared" ref="AH1199:AI1199" si="158">IF((TODAY()-AF1199)&gt;0,"SI","NO")</f>
        <v>SI</v>
      </c>
      <c r="AI1199" s="330" t="str">
        <f t="shared" si="158"/>
        <v>SI</v>
      </c>
      <c r="AJ1199" s="945" t="b">
        <v>1</v>
      </c>
      <c r="AK1199" s="946" t="b">
        <v>0</v>
      </c>
      <c r="AL1199" s="331" t="str">
        <f t="shared" si="155"/>
        <v>VENCIDO!</v>
      </c>
      <c r="AM1199" s="162" t="b">
        <v>1</v>
      </c>
      <c r="AN1199" s="947"/>
      <c r="AO1199" s="900"/>
      <c r="AP1199" s="943" t="s">
        <v>3097</v>
      </c>
      <c r="AQ1199" s="835" t="b">
        <v>1</v>
      </c>
      <c r="AR1199" s="835" t="b">
        <v>1</v>
      </c>
      <c r="AS1199" s="835" t="b">
        <v>1</v>
      </c>
      <c r="AT1199" s="682"/>
    </row>
    <row r="1200">
      <c r="A1200" s="332"/>
      <c r="B1200" s="333" t="s">
        <v>297</v>
      </c>
      <c r="C1200" s="334">
        <v>44643.568979930555</v>
      </c>
      <c r="D1200" s="627" t="s">
        <v>6997</v>
      </c>
      <c r="E1200" s="905" t="s">
        <v>4377</v>
      </c>
      <c r="F1200" s="336">
        <v>29063.0</v>
      </c>
      <c r="G1200" s="249" t="s">
        <v>391</v>
      </c>
      <c r="H1200" s="162" t="s">
        <v>2691</v>
      </c>
      <c r="I1200" s="27" t="s">
        <v>6998</v>
      </c>
      <c r="J1200" s="335" t="s">
        <v>1620</v>
      </c>
      <c r="K1200" s="335" t="s">
        <v>4379</v>
      </c>
      <c r="L1200" s="335" t="s">
        <v>1622</v>
      </c>
      <c r="N1200" s="335" t="s">
        <v>4381</v>
      </c>
      <c r="P1200" s="335" t="s">
        <v>158</v>
      </c>
      <c r="Q1200" s="627" t="s">
        <v>5627</v>
      </c>
      <c r="R1200" s="335" t="s">
        <v>1651</v>
      </c>
      <c r="S1200" s="948" t="s">
        <v>4383</v>
      </c>
      <c r="T1200" s="337" t="s">
        <v>4384</v>
      </c>
      <c r="U1200" s="335" t="s">
        <v>4385</v>
      </c>
      <c r="V1200" s="335" t="s">
        <v>2264</v>
      </c>
      <c r="W1200" s="335" t="s">
        <v>4386</v>
      </c>
      <c r="X1200" s="335" t="s">
        <v>1884</v>
      </c>
      <c r="Y1200" s="27" t="s">
        <v>5628</v>
      </c>
      <c r="Z1200" s="335">
        <v>42.0</v>
      </c>
      <c r="AA1200" s="335" t="s">
        <v>4388</v>
      </c>
      <c r="AB1200" s="338"/>
      <c r="AC1200" s="212" t="s">
        <v>3097</v>
      </c>
      <c r="AD1200" s="339">
        <v>44671.0</v>
      </c>
      <c r="AE1200" s="342">
        <v>44776.0</v>
      </c>
      <c r="AF1200" s="328">
        <f t="shared" si="156"/>
        <v>44822</v>
      </c>
      <c r="AG1200" s="328">
        <f t="shared" si="157"/>
        <v>44868</v>
      </c>
      <c r="AH1200" s="329" t="str">
        <f t="shared" ref="AH1200:AI1200" si="159">IF((TODAY()-AF1200)&gt;0,"SI","NO")</f>
        <v>SI</v>
      </c>
      <c r="AI1200" s="330" t="str">
        <f t="shared" si="159"/>
        <v>SI</v>
      </c>
      <c r="AJ1200" s="162" t="b">
        <v>1</v>
      </c>
      <c r="AK1200" s="162" t="b">
        <v>1</v>
      </c>
      <c r="AL1200" s="331" t="str">
        <f t="shared" si="155"/>
        <v>VENCIDO!</v>
      </c>
      <c r="AM1200" s="162" t="b">
        <v>1</v>
      </c>
      <c r="AN1200" s="949"/>
      <c r="AO1200" s="900"/>
      <c r="AP1200" s="943" t="s">
        <v>3097</v>
      </c>
      <c r="AQ1200" s="835" t="b">
        <v>1</v>
      </c>
      <c r="AR1200" s="681"/>
      <c r="AS1200" s="681"/>
      <c r="AT1200" s="682"/>
    </row>
    <row r="1201">
      <c r="A1201" s="332"/>
      <c r="B1201" s="333" t="s">
        <v>288</v>
      </c>
      <c r="C1201" s="334">
        <v>44615.52912010417</v>
      </c>
      <c r="D1201" s="338" t="s">
        <v>4275</v>
      </c>
      <c r="E1201" s="798" t="s">
        <v>4276</v>
      </c>
      <c r="F1201" s="336">
        <v>34886.0</v>
      </c>
      <c r="G1201" s="338" t="s">
        <v>4277</v>
      </c>
      <c r="H1201" s="162" t="s">
        <v>2691</v>
      </c>
      <c r="I1201" s="27" t="s">
        <v>6841</v>
      </c>
      <c r="J1201" s="338" t="s">
        <v>1620</v>
      </c>
      <c r="K1201" s="338" t="s">
        <v>4279</v>
      </c>
      <c r="L1201" s="338" t="s">
        <v>1668</v>
      </c>
      <c r="N1201" s="338" t="s">
        <v>4280</v>
      </c>
      <c r="P1201" s="338" t="s">
        <v>158</v>
      </c>
      <c r="Q1201" s="627" t="s">
        <v>6842</v>
      </c>
      <c r="R1201" s="162" t="s">
        <v>1866</v>
      </c>
      <c r="S1201" s="164" t="s">
        <v>4282</v>
      </c>
      <c r="T1201" s="944" t="s">
        <v>4283</v>
      </c>
      <c r="U1201" s="338" t="s">
        <v>4284</v>
      </c>
      <c r="V1201" s="338" t="s">
        <v>1662</v>
      </c>
      <c r="W1201" s="338" t="s">
        <v>4285</v>
      </c>
      <c r="X1201" s="338" t="s">
        <v>2360</v>
      </c>
      <c r="Y1201" s="27" t="s">
        <v>6843</v>
      </c>
      <c r="Z1201" s="338">
        <v>26.0</v>
      </c>
      <c r="AA1201" s="338" t="s">
        <v>4056</v>
      </c>
      <c r="AB1201" s="338"/>
      <c r="AC1201" s="212" t="s">
        <v>3097</v>
      </c>
      <c r="AD1201" s="339">
        <v>44671.0</v>
      </c>
      <c r="AE1201" s="340">
        <v>44775.0</v>
      </c>
      <c r="AF1201" s="328">
        <f t="shared" si="156"/>
        <v>44821</v>
      </c>
      <c r="AG1201" s="328">
        <f t="shared" si="157"/>
        <v>44867</v>
      </c>
      <c r="AH1201" s="329" t="str">
        <f t="shared" ref="AH1201:AH1205" si="160">IF((TODAY()-AF1201)&gt;0,"SI","NO")</f>
        <v>SI</v>
      </c>
      <c r="AI1201" s="629" t="s">
        <v>5656</v>
      </c>
      <c r="AJ1201" s="162" t="b">
        <v>1</v>
      </c>
      <c r="AK1201" s="162" t="b">
        <v>1</v>
      </c>
      <c r="AL1201" s="331" t="str">
        <f t="shared" si="155"/>
        <v>VENCIDO!</v>
      </c>
      <c r="AM1201" s="162" t="b">
        <v>1</v>
      </c>
      <c r="AN1201" s="950"/>
      <c r="AO1201" s="784">
        <v>44762.0</v>
      </c>
      <c r="AP1201" s="943" t="s">
        <v>3097</v>
      </c>
      <c r="AQ1201" s="835" t="b">
        <v>1</v>
      </c>
      <c r="AR1201" s="835" t="b">
        <v>1</v>
      </c>
      <c r="AS1201" s="681"/>
      <c r="AT1201" s="682"/>
    </row>
    <row r="1202">
      <c r="A1202" s="322"/>
      <c r="B1202" s="323" t="s">
        <v>228</v>
      </c>
      <c r="C1202" s="324">
        <v>44623.79085164352</v>
      </c>
      <c r="D1202" s="162" t="s">
        <v>3599</v>
      </c>
      <c r="E1202" s="951" t="s">
        <v>4309</v>
      </c>
      <c r="F1202" s="325">
        <v>33699.0</v>
      </c>
      <c r="G1202" s="249" t="s">
        <v>391</v>
      </c>
      <c r="H1202" s="162" t="s">
        <v>2691</v>
      </c>
      <c r="I1202" s="17" t="s">
        <v>6870</v>
      </c>
      <c r="J1202" s="162" t="s">
        <v>1620</v>
      </c>
      <c r="K1202" s="162" t="s">
        <v>4311</v>
      </c>
      <c r="L1202" s="162" t="s">
        <v>1634</v>
      </c>
      <c r="N1202" s="162" t="s">
        <v>4312</v>
      </c>
      <c r="P1202" s="162" t="s">
        <v>174</v>
      </c>
      <c r="Q1202" s="162" t="s">
        <v>6871</v>
      </c>
      <c r="R1202" s="162" t="s">
        <v>1651</v>
      </c>
      <c r="S1202" s="212" t="s">
        <v>2587</v>
      </c>
      <c r="T1202" s="180" t="s">
        <v>4314</v>
      </c>
      <c r="U1202" s="162" t="s">
        <v>4315</v>
      </c>
      <c r="V1202" s="162" t="s">
        <v>1685</v>
      </c>
      <c r="W1202" s="162" t="s">
        <v>3606</v>
      </c>
      <c r="X1202" s="162" t="s">
        <v>1708</v>
      </c>
      <c r="Y1202" s="17" t="s">
        <v>6872</v>
      </c>
      <c r="Z1202" s="162">
        <v>29.0</v>
      </c>
      <c r="AA1202" s="162" t="s">
        <v>1651</v>
      </c>
      <c r="AB1202" s="161"/>
      <c r="AC1202" s="212" t="s">
        <v>2979</v>
      </c>
      <c r="AD1202" s="202">
        <v>44785.0</v>
      </c>
      <c r="AE1202" s="202">
        <v>44785.0</v>
      </c>
      <c r="AF1202" s="328">
        <f t="shared" si="156"/>
        <v>44831</v>
      </c>
      <c r="AG1202" s="328">
        <f t="shared" si="157"/>
        <v>44877</v>
      </c>
      <c r="AH1202" s="329" t="str">
        <f t="shared" si="160"/>
        <v>SI</v>
      </c>
      <c r="AI1202" s="629" t="s">
        <v>2846</v>
      </c>
      <c r="AJ1202" s="162" t="b">
        <v>1</v>
      </c>
      <c r="AK1202" s="162" t="b">
        <v>1</v>
      </c>
      <c r="AL1202" s="331" t="str">
        <f t="shared" si="155"/>
        <v>Todavía no :)</v>
      </c>
      <c r="AM1202" s="161" t="b">
        <v>0</v>
      </c>
      <c r="AN1202" s="952" t="s">
        <v>6999</v>
      </c>
      <c r="AO1202" s="784">
        <v>44877.0</v>
      </c>
      <c r="AP1202" s="943" t="s">
        <v>7000</v>
      </c>
      <c r="AQ1202" s="681"/>
      <c r="AR1202" s="681"/>
      <c r="AS1202" s="681"/>
      <c r="AT1202" s="682"/>
    </row>
    <row r="1203">
      <c r="A1203" s="248"/>
      <c r="B1203" s="249">
        <v>3.9624807E7</v>
      </c>
      <c r="C1203" s="240">
        <v>44924.57686008102</v>
      </c>
      <c r="D1203" s="350" t="s">
        <v>4813</v>
      </c>
      <c r="E1203" s="350" t="s">
        <v>4814</v>
      </c>
      <c r="F1203" s="251">
        <v>35150.0</v>
      </c>
      <c r="G1203" s="249" t="s">
        <v>2021</v>
      </c>
      <c r="H1203" s="249" t="s">
        <v>3479</v>
      </c>
      <c r="I1203" s="249" t="s">
        <v>4815</v>
      </c>
      <c r="J1203" s="249" t="s">
        <v>1620</v>
      </c>
      <c r="K1203" s="249" t="s">
        <v>4816</v>
      </c>
      <c r="L1203" s="249" t="s">
        <v>1634</v>
      </c>
      <c r="N1203" s="249" t="s">
        <v>4817</v>
      </c>
      <c r="P1203" s="249" t="s">
        <v>331</v>
      </c>
      <c r="Q1203" s="249" t="s">
        <v>1651</v>
      </c>
      <c r="R1203" s="249" t="s">
        <v>1651</v>
      </c>
      <c r="S1203" s="254"/>
      <c r="T1203" s="252" t="s">
        <v>4818</v>
      </c>
      <c r="U1203" s="249" t="s">
        <v>4819</v>
      </c>
      <c r="V1203" s="249" t="s">
        <v>4820</v>
      </c>
      <c r="W1203" s="249" t="s">
        <v>4821</v>
      </c>
      <c r="X1203" s="249" t="s">
        <v>1803</v>
      </c>
      <c r="Y1203" s="249" t="s">
        <v>4822</v>
      </c>
      <c r="Z1203" s="249">
        <v>26.0</v>
      </c>
      <c r="AA1203" s="249" t="s">
        <v>4823</v>
      </c>
      <c r="AB1203" s="162"/>
      <c r="AC1203" s="249" t="s">
        <v>282</v>
      </c>
      <c r="AD1203" s="254"/>
      <c r="AE1203" s="254"/>
      <c r="AF1203" s="254"/>
      <c r="AG1203" s="342">
        <v>44932.0</v>
      </c>
      <c r="AH1203" s="329" t="str">
        <f t="shared" si="160"/>
        <v>SI</v>
      </c>
      <c r="AI1203" s="629" t="s">
        <v>2846</v>
      </c>
      <c r="AJ1203" s="161" t="b">
        <v>0</v>
      </c>
      <c r="AK1203" s="161" t="b">
        <v>0</v>
      </c>
      <c r="AL1203" s="331" t="str">
        <f t="shared" si="155"/>
        <v>Todavía no :)</v>
      </c>
      <c r="AM1203" s="161" t="b">
        <v>0</v>
      </c>
      <c r="AN1203" s="917"/>
      <c r="AO1203" s="762"/>
      <c r="AP1203" s="895"/>
      <c r="AQ1203" s="835" t="b">
        <v>1</v>
      </c>
      <c r="AR1203" s="681"/>
      <c r="AS1203" s="681"/>
      <c r="AT1203" s="682"/>
    </row>
    <row r="1204">
      <c r="A1204" s="612"/>
      <c r="B1204" s="613" t="s">
        <v>312</v>
      </c>
      <c r="C1204" s="607">
        <v>44705.42160321759</v>
      </c>
      <c r="D1204" s="249" t="s">
        <v>4563</v>
      </c>
      <c r="E1204" s="350" t="s">
        <v>4564</v>
      </c>
      <c r="F1204" s="615">
        <v>33483.0</v>
      </c>
      <c r="G1204" s="249" t="s">
        <v>391</v>
      </c>
      <c r="H1204" s="162" t="s">
        <v>2691</v>
      </c>
      <c r="I1204" s="27" t="s">
        <v>6855</v>
      </c>
      <c r="J1204" s="249" t="s">
        <v>1620</v>
      </c>
      <c r="K1204" s="249" t="s">
        <v>4566</v>
      </c>
      <c r="L1204" s="249" t="s">
        <v>1634</v>
      </c>
      <c r="N1204" s="249" t="s">
        <v>4568</v>
      </c>
      <c r="P1204" s="249" t="s">
        <v>174</v>
      </c>
      <c r="Q1204" s="249" t="s">
        <v>4569</v>
      </c>
      <c r="R1204" s="249" t="s">
        <v>4570</v>
      </c>
      <c r="S1204" s="162" t="s">
        <v>4571</v>
      </c>
      <c r="T1204" s="252" t="s">
        <v>4572</v>
      </c>
      <c r="U1204" s="249" t="s">
        <v>1661</v>
      </c>
      <c r="V1204" s="249" t="s">
        <v>4573</v>
      </c>
      <c r="W1204" s="249" t="s">
        <v>4574</v>
      </c>
      <c r="X1204" s="249" t="s">
        <v>1708</v>
      </c>
      <c r="Y1204" s="27" t="s">
        <v>6856</v>
      </c>
      <c r="Z1204" s="249">
        <v>30.0</v>
      </c>
      <c r="AA1204" s="249" t="s">
        <v>4576</v>
      </c>
      <c r="AB1204" s="254"/>
      <c r="AC1204" s="162" t="s">
        <v>3097</v>
      </c>
      <c r="AD1204" s="342">
        <v>44707.0</v>
      </c>
      <c r="AE1204" s="202">
        <v>44707.0</v>
      </c>
      <c r="AF1204" s="328">
        <f>EDATE(AE1204,1)+15</f>
        <v>44753</v>
      </c>
      <c r="AG1204" s="328">
        <f>EDATE(AE1204,4)</f>
        <v>44830</v>
      </c>
      <c r="AH1204" s="329" t="str">
        <f t="shared" si="160"/>
        <v>SI</v>
      </c>
      <c r="AI1204" s="330" t="str">
        <f t="shared" ref="AI1204:AI1205" si="161">IF((TODAY()-AG1204)&gt;0,"SI","NO")</f>
        <v>SI</v>
      </c>
      <c r="AJ1204" s="162" t="b">
        <v>1</v>
      </c>
      <c r="AK1204" s="162" t="b">
        <v>1</v>
      </c>
      <c r="AL1204" s="331" t="str">
        <f t="shared" si="155"/>
        <v>VENCIDO!</v>
      </c>
      <c r="AM1204" s="162" t="b">
        <v>0</v>
      </c>
      <c r="AN1204" s="953"/>
      <c r="AO1204" s="784">
        <v>44800.0</v>
      </c>
      <c r="AP1204" s="895" t="s">
        <v>3097</v>
      </c>
      <c r="AQ1204" s="835" t="b">
        <v>1</v>
      </c>
      <c r="AR1204" s="681"/>
      <c r="AS1204" s="681"/>
      <c r="AT1204" s="682"/>
    </row>
    <row r="1205">
      <c r="A1205" s="313"/>
      <c r="B1205" s="354" t="s">
        <v>253</v>
      </c>
      <c r="C1205" s="355">
        <v>44530.89167642361</v>
      </c>
      <c r="D1205" s="347" t="s">
        <v>3888</v>
      </c>
      <c r="E1205" s="954" t="s">
        <v>3889</v>
      </c>
      <c r="F1205" s="955">
        <v>34051.0</v>
      </c>
      <c r="G1205" s="347" t="s">
        <v>391</v>
      </c>
      <c r="H1205" s="347" t="s">
        <v>2691</v>
      </c>
      <c r="I1205" s="347" t="s">
        <v>6859</v>
      </c>
      <c r="J1205" s="347" t="s">
        <v>1620</v>
      </c>
      <c r="K1205" s="345" t="s">
        <v>3891</v>
      </c>
      <c r="L1205" s="347" t="s">
        <v>1634</v>
      </c>
      <c r="N1205" s="347" t="s">
        <v>3892</v>
      </c>
      <c r="P1205" s="347" t="s">
        <v>174</v>
      </c>
      <c r="Q1205" s="347" t="s">
        <v>6860</v>
      </c>
      <c r="R1205" s="347" t="s">
        <v>6860</v>
      </c>
      <c r="S1205" s="347" t="s">
        <v>3894</v>
      </c>
      <c r="T1205" s="956" t="s">
        <v>3895</v>
      </c>
      <c r="U1205" s="347" t="s">
        <v>3896</v>
      </c>
      <c r="V1205" s="347" t="s">
        <v>1662</v>
      </c>
      <c r="W1205" s="347" t="s">
        <v>3897</v>
      </c>
      <c r="X1205" s="347" t="s">
        <v>1790</v>
      </c>
      <c r="Y1205" s="347" t="s">
        <v>6861</v>
      </c>
      <c r="Z1205" s="357">
        <v>28.0</v>
      </c>
      <c r="AA1205" s="347" t="s">
        <v>3899</v>
      </c>
      <c r="AB1205" s="915"/>
      <c r="AC1205" s="162" t="s">
        <v>3097</v>
      </c>
      <c r="AD1205" s="342"/>
      <c r="AE1205" s="202"/>
      <c r="AF1205" s="328"/>
      <c r="AG1205" s="328"/>
      <c r="AH1205" s="329" t="str">
        <f t="shared" si="160"/>
        <v>SI</v>
      </c>
      <c r="AI1205" s="330" t="str">
        <f t="shared" si="161"/>
        <v>SI</v>
      </c>
      <c r="AJ1205" s="162" t="b">
        <v>1</v>
      </c>
      <c r="AK1205" s="162" t="b">
        <v>1</v>
      </c>
      <c r="AL1205" s="331" t="str">
        <f t="shared" si="155"/>
        <v>VENCIDO!</v>
      </c>
      <c r="AM1205" s="162" t="b">
        <v>0</v>
      </c>
      <c r="AN1205" s="917"/>
      <c r="AO1205" s="784">
        <v>44849.0</v>
      </c>
      <c r="AP1205" s="895" t="s">
        <v>3097</v>
      </c>
      <c r="AQ1205" s="835" t="b">
        <v>1</v>
      </c>
      <c r="AR1205" s="681"/>
      <c r="AS1205" s="681"/>
      <c r="AT1205" s="682"/>
    </row>
    <row r="1206">
      <c r="A1206" s="957"/>
      <c r="B1206" s="958">
        <v>4.0126301E7</v>
      </c>
      <c r="C1206" s="959"/>
      <c r="D1206" s="300" t="s">
        <v>6242</v>
      </c>
      <c r="E1206" s="951" t="s">
        <v>6243</v>
      </c>
      <c r="F1206" s="960">
        <v>35421.0</v>
      </c>
      <c r="G1206" s="961" t="s">
        <v>391</v>
      </c>
      <c r="H1206" s="300" t="s">
        <v>2691</v>
      </c>
      <c r="I1206" s="962" t="s">
        <v>6874</v>
      </c>
      <c r="J1206" s="305" t="s">
        <v>1620</v>
      </c>
      <c r="K1206" s="961" t="s">
        <v>5832</v>
      </c>
      <c r="L1206" s="300"/>
      <c r="N1206" s="300"/>
      <c r="P1206" s="300"/>
      <c r="Q1206" s="961"/>
      <c r="R1206" s="300"/>
      <c r="S1206" s="304"/>
      <c r="T1206" s="300"/>
      <c r="U1206" s="300"/>
      <c r="V1206" s="300"/>
      <c r="W1206" s="300"/>
      <c r="X1206" s="300"/>
      <c r="Y1206" s="303"/>
      <c r="Z1206" s="961">
        <f>DATEDIF(F1206,TODAY(),"Y")</f>
        <v>26</v>
      </c>
      <c r="AA1206" s="300"/>
      <c r="AB1206" s="300"/>
      <c r="AC1206" s="305" t="s">
        <v>3097</v>
      </c>
      <c r="AD1206" s="318"/>
      <c r="AE1206" s="318"/>
      <c r="AF1206" s="318"/>
      <c r="AG1206" s="319"/>
      <c r="AH1206" s="306"/>
      <c r="AI1206" s="320"/>
      <c r="AJ1206" s="300" t="b">
        <v>0</v>
      </c>
      <c r="AK1206" s="300" t="b">
        <v>0</v>
      </c>
      <c r="AL1206" s="310" t="str">
        <f t="shared" si="155"/>
        <v>Todavía no :)</v>
      </c>
      <c r="AM1206" s="300" t="b">
        <v>0</v>
      </c>
      <c r="AN1206" s="963"/>
      <c r="AO1206" s="762"/>
      <c r="AP1206" s="895" t="s">
        <v>3097</v>
      </c>
      <c r="AQ1206" s="835" t="b">
        <v>1</v>
      </c>
      <c r="AR1206" s="681"/>
      <c r="AS1206" s="681"/>
      <c r="AT1206" s="682"/>
    </row>
    <row r="1207">
      <c r="A1207" s="624"/>
      <c r="B1207" s="625" t="s">
        <v>256</v>
      </c>
      <c r="C1207" s="334">
        <v>44533.47542623842</v>
      </c>
      <c r="D1207" s="335" t="s">
        <v>3921</v>
      </c>
      <c r="E1207" s="964" t="s">
        <v>3922</v>
      </c>
      <c r="F1207" s="336">
        <v>31466.0</v>
      </c>
      <c r="G1207" s="249" t="s">
        <v>391</v>
      </c>
      <c r="H1207" s="627" t="s">
        <v>5633</v>
      </c>
      <c r="I1207" s="27" t="s">
        <v>5634</v>
      </c>
      <c r="J1207" s="335" t="s">
        <v>1646</v>
      </c>
      <c r="K1207" s="335" t="s">
        <v>3925</v>
      </c>
      <c r="L1207" s="335" t="s">
        <v>1622</v>
      </c>
      <c r="N1207" s="335" t="s">
        <v>3926</v>
      </c>
      <c r="P1207" s="335" t="s">
        <v>174</v>
      </c>
      <c r="Q1207" s="162" t="s">
        <v>1866</v>
      </c>
      <c r="R1207" s="162" t="s">
        <v>1866</v>
      </c>
      <c r="S1207" s="212" t="s">
        <v>2587</v>
      </c>
      <c r="T1207" s="337" t="s">
        <v>3927</v>
      </c>
      <c r="U1207" s="335" t="s">
        <v>1661</v>
      </c>
      <c r="V1207" s="335" t="s">
        <v>3928</v>
      </c>
      <c r="W1207" s="335" t="s">
        <v>3929</v>
      </c>
      <c r="X1207" s="335" t="s">
        <v>2098</v>
      </c>
      <c r="Y1207" s="27" t="s">
        <v>5635</v>
      </c>
      <c r="Z1207" s="335">
        <v>35.0</v>
      </c>
      <c r="AA1207" s="335" t="s">
        <v>1651</v>
      </c>
      <c r="AB1207" s="338"/>
      <c r="AC1207" s="212" t="s">
        <v>3097</v>
      </c>
      <c r="AD1207" s="339">
        <v>44671.0</v>
      </c>
      <c r="AE1207" s="340">
        <v>44775.0</v>
      </c>
      <c r="AF1207" s="328">
        <f t="shared" ref="AF1207:AF1208" si="163">EDATE(AE1207,1)+15</f>
        <v>44821</v>
      </c>
      <c r="AG1207" s="328">
        <f t="shared" ref="AG1207:AG1208" si="164">EDATE(AE1207,4)</f>
        <v>44897</v>
      </c>
      <c r="AH1207" s="329" t="str">
        <f t="shared" ref="AH1207:AI1207" si="162">IF((TODAY()-AF1207)&gt;0,"SI","NO")</f>
        <v>SI</v>
      </c>
      <c r="AI1207" s="330" t="str">
        <f t="shared" si="162"/>
        <v>SI</v>
      </c>
      <c r="AJ1207" s="162" t="b">
        <v>1</v>
      </c>
      <c r="AK1207" s="162" t="b">
        <v>1</v>
      </c>
      <c r="AL1207" s="331" t="str">
        <f t="shared" si="155"/>
        <v>VENCIDO!</v>
      </c>
      <c r="AM1207" s="162" t="b">
        <v>1</v>
      </c>
      <c r="AN1207" s="952"/>
      <c r="AO1207" s="784">
        <v>44771.0</v>
      </c>
      <c r="AP1207" s="895" t="s">
        <v>3097</v>
      </c>
      <c r="AQ1207" s="835" t="b">
        <v>0</v>
      </c>
      <c r="AR1207" s="681"/>
      <c r="AS1207" s="681"/>
      <c r="AT1207" s="682"/>
    </row>
    <row r="1208">
      <c r="A1208" s="965"/>
      <c r="B1208" s="966">
        <v>4.2218595E7</v>
      </c>
      <c r="C1208" s="967">
        <v>44961.70249157408</v>
      </c>
      <c r="D1208" s="966" t="s">
        <v>4891</v>
      </c>
      <c r="E1208" s="968" t="s">
        <v>4892</v>
      </c>
      <c r="F1208" s="969">
        <v>36000.0</v>
      </c>
      <c r="G1208" s="966" t="s">
        <v>391</v>
      </c>
      <c r="H1208" s="966" t="s">
        <v>1781</v>
      </c>
      <c r="I1208" s="966" t="s">
        <v>4893</v>
      </c>
      <c r="J1208" s="966" t="s">
        <v>1620</v>
      </c>
      <c r="K1208" s="966" t="s">
        <v>4894</v>
      </c>
      <c r="L1208" s="966" t="s">
        <v>1622</v>
      </c>
      <c r="N1208" s="966" t="s">
        <v>4896</v>
      </c>
      <c r="P1208" s="966" t="s">
        <v>174</v>
      </c>
      <c r="Q1208" s="966" t="s">
        <v>4897</v>
      </c>
      <c r="R1208" s="966" t="s">
        <v>1866</v>
      </c>
      <c r="S1208" s="966" t="s">
        <v>4898</v>
      </c>
      <c r="T1208" s="970" t="s">
        <v>4899</v>
      </c>
      <c r="U1208" s="966" t="s">
        <v>4900</v>
      </c>
      <c r="V1208" s="966" t="s">
        <v>1788</v>
      </c>
      <c r="W1208" s="966" t="s">
        <v>4901</v>
      </c>
      <c r="X1208" s="966" t="s">
        <v>3786</v>
      </c>
      <c r="Y1208" s="966" t="s">
        <v>4902</v>
      </c>
      <c r="Z1208" s="966">
        <v>24.0</v>
      </c>
      <c r="AA1208" s="966" t="s">
        <v>1805</v>
      </c>
      <c r="AB1208" s="971"/>
      <c r="AC1208" s="966" t="s">
        <v>158</v>
      </c>
      <c r="AD1208" s="972">
        <v>44995.0</v>
      </c>
      <c r="AE1208" s="972">
        <v>44995.0</v>
      </c>
      <c r="AF1208" s="939">
        <f t="shared" si="163"/>
        <v>45041</v>
      </c>
      <c r="AG1208" s="939">
        <f t="shared" si="164"/>
        <v>45117</v>
      </c>
      <c r="AH1208" s="940" t="str">
        <f t="shared" ref="AH1208:AI1208" si="165">IF((TODAY()-AF1208)&gt;0,"SI","NO")</f>
        <v>SI</v>
      </c>
      <c r="AI1208" s="973" t="str">
        <f t="shared" si="165"/>
        <v>SI</v>
      </c>
      <c r="AJ1208" s="974" t="b">
        <v>0</v>
      </c>
      <c r="AK1208" s="974" t="b">
        <v>0</v>
      </c>
      <c r="AL1208" s="971" t="str">
        <f t="shared" si="155"/>
        <v>VENCIDO!</v>
      </c>
      <c r="AM1208" s="974" t="b">
        <v>0</v>
      </c>
      <c r="AN1208" s="975"/>
      <c r="AO1208" s="976">
        <v>45116.0</v>
      </c>
      <c r="AP1208" s="895" t="s">
        <v>3097</v>
      </c>
      <c r="AQ1208" s="835" t="b">
        <v>0</v>
      </c>
      <c r="AR1208" s="681"/>
      <c r="AS1208" s="681"/>
      <c r="AT1208" s="682"/>
    </row>
    <row r="1209">
      <c r="A1209" s="313"/>
      <c r="B1209" s="977" t="s">
        <v>142</v>
      </c>
      <c r="C1209" s="978">
        <v>44350.388374120375</v>
      </c>
      <c r="D1209" s="347" t="s">
        <v>2650</v>
      </c>
      <c r="E1209" s="979" t="s">
        <v>2651</v>
      </c>
      <c r="F1209" s="955">
        <v>32160.0</v>
      </c>
      <c r="G1209" s="347" t="s">
        <v>391</v>
      </c>
      <c r="H1209" s="347" t="s">
        <v>1756</v>
      </c>
      <c r="I1209" s="980" t="s">
        <v>5604</v>
      </c>
      <c r="J1209" s="347" t="s">
        <v>1620</v>
      </c>
      <c r="K1209" s="347" t="s">
        <v>2654</v>
      </c>
      <c r="L1209" s="347" t="s">
        <v>1634</v>
      </c>
      <c r="N1209" s="347" t="s">
        <v>2655</v>
      </c>
      <c r="P1209" s="347" t="s">
        <v>57</v>
      </c>
      <c r="Q1209" s="347" t="s">
        <v>5605</v>
      </c>
      <c r="R1209" s="347" t="s">
        <v>5606</v>
      </c>
      <c r="S1209" s="347" t="s">
        <v>2658</v>
      </c>
      <c r="T1209" s="956" t="s">
        <v>2659</v>
      </c>
      <c r="U1209" s="347" t="s">
        <v>2660</v>
      </c>
      <c r="V1209" s="347" t="s">
        <v>1662</v>
      </c>
      <c r="W1209" s="347" t="s">
        <v>2661</v>
      </c>
      <c r="X1209" s="347" t="s">
        <v>1708</v>
      </c>
      <c r="Y1209" s="980" t="s">
        <v>5607</v>
      </c>
      <c r="Z1209" s="347">
        <v>33.0</v>
      </c>
      <c r="AA1209" s="347" t="s">
        <v>1737</v>
      </c>
      <c r="AB1209" s="981">
        <v>44350.0</v>
      </c>
      <c r="AC1209" s="935" t="s">
        <v>3097</v>
      </c>
      <c r="AD1209" s="972">
        <v>44452.0</v>
      </c>
      <c r="AE1209" s="972">
        <v>44452.0</v>
      </c>
      <c r="AF1209" s="982">
        <f>DATE(YEAR(AE1209),MONTH(AE1209)+1,DAY(AE1209)+15)</f>
        <v>44497</v>
      </c>
      <c r="AG1209" s="983">
        <f>DATE(YEAR(AE1209),MONTH(AE1209)+4,DAY(AE1209))</f>
        <v>44574</v>
      </c>
      <c r="AH1209" s="940" t="str">
        <f t="shared" ref="AH1209:AI1209" si="166">IF((TODAY()-AF1209)&gt;0,"SI","NO")</f>
        <v>SI</v>
      </c>
      <c r="AI1209" s="973" t="str">
        <f t="shared" si="166"/>
        <v>SI</v>
      </c>
      <c r="AJ1209" s="928" t="b">
        <v>1</v>
      </c>
      <c r="AK1209" s="928" t="b">
        <v>1</v>
      </c>
      <c r="AL1209" s="984" t="str">
        <f t="shared" si="155"/>
        <v>VENCIDO!</v>
      </c>
      <c r="AM1209" s="928" t="b">
        <v>1</v>
      </c>
      <c r="AN1209" s="963"/>
      <c r="AO1209" s="985">
        <v>44543.0</v>
      </c>
      <c r="AP1209" s="895" t="s">
        <v>3097</v>
      </c>
      <c r="AQ1209" s="835" t="b">
        <v>0</v>
      </c>
      <c r="AR1209" s="835" t="b">
        <v>1</v>
      </c>
      <c r="AS1209" s="835" t="b">
        <v>1</v>
      </c>
      <c r="AT1209" s="682"/>
    </row>
    <row r="1210">
      <c r="A1210" s="313"/>
      <c r="B1210" s="313"/>
      <c r="C1210" s="986"/>
      <c r="D1210" s="987"/>
      <c r="E1210" s="988"/>
      <c r="F1210" s="989"/>
      <c r="G1210" s="297"/>
      <c r="H1210" s="987"/>
      <c r="I1210" s="987"/>
      <c r="J1210" s="987"/>
      <c r="K1210" s="987"/>
      <c r="L1210" s="987"/>
      <c r="M1210" s="990"/>
      <c r="N1210" s="987"/>
      <c r="O1210" s="987"/>
      <c r="P1210" s="987"/>
      <c r="Q1210" s="987"/>
      <c r="R1210" s="987"/>
      <c r="S1210" s="987"/>
      <c r="T1210" s="991"/>
      <c r="U1210" s="987"/>
      <c r="V1210" s="987"/>
      <c r="W1210" s="987"/>
      <c r="X1210" s="987"/>
      <c r="Y1210" s="990"/>
      <c r="Z1210" s="987"/>
      <c r="AA1210" s="987"/>
      <c r="AB1210" s="992"/>
      <c r="AC1210" s="993"/>
      <c r="AD1210" s="994"/>
      <c r="AE1210" s="994"/>
      <c r="AF1210" s="995"/>
      <c r="AG1210" s="996"/>
      <c r="AH1210" s="997"/>
      <c r="AI1210" s="998"/>
      <c r="AJ1210" s="312"/>
      <c r="AK1210" s="312"/>
      <c r="AL1210" s="999"/>
      <c r="AM1210" s="312"/>
      <c r="AN1210" s="312"/>
      <c r="AO1210" s="1000"/>
      <c r="AP1210" s="666"/>
      <c r="AQ1210" s="1001"/>
      <c r="AR1210" s="1001"/>
      <c r="AS1210" s="1001"/>
      <c r="AT1210" s="748"/>
    </row>
    <row r="1211">
      <c r="A1211" s="313"/>
      <c r="B1211" s="313"/>
      <c r="C1211" s="986"/>
      <c r="D1211" s="987"/>
      <c r="E1211" s="988"/>
      <c r="F1211" s="989"/>
      <c r="G1211" s="297"/>
      <c r="H1211" s="987"/>
      <c r="I1211" s="987"/>
      <c r="J1211" s="987"/>
      <c r="K1211" s="987"/>
      <c r="L1211" s="987"/>
      <c r="M1211" s="990"/>
      <c r="N1211" s="987"/>
      <c r="O1211" s="987"/>
      <c r="P1211" s="987"/>
      <c r="Q1211" s="987"/>
      <c r="R1211" s="987"/>
      <c r="S1211" s="987"/>
      <c r="T1211" s="991"/>
      <c r="U1211" s="987"/>
      <c r="V1211" s="987"/>
      <c r="W1211" s="987"/>
      <c r="X1211" s="987"/>
      <c r="Y1211" s="990"/>
      <c r="Z1211" s="987"/>
      <c r="AA1211" s="987"/>
      <c r="AB1211" s="992"/>
      <c r="AC1211" s="993"/>
      <c r="AD1211" s="994"/>
      <c r="AE1211" s="994"/>
      <c r="AF1211" s="995"/>
      <c r="AG1211" s="996"/>
      <c r="AH1211" s="997"/>
      <c r="AI1211" s="998"/>
      <c r="AJ1211" s="312"/>
      <c r="AK1211" s="312"/>
      <c r="AL1211" s="999"/>
      <c r="AM1211" s="312"/>
      <c r="AN1211" s="312"/>
      <c r="AO1211" s="1000"/>
      <c r="AP1211" s="666"/>
      <c r="AQ1211" s="1001"/>
      <c r="AR1211" s="1001"/>
      <c r="AS1211" s="1001"/>
      <c r="AT1211" s="748"/>
    </row>
    <row r="1212">
      <c r="A1212" s="313"/>
      <c r="B1212" s="313"/>
      <c r="C1212" s="986"/>
      <c r="D1212" s="987"/>
      <c r="E1212" s="988"/>
      <c r="F1212" s="989"/>
      <c r="G1212" s="297"/>
      <c r="H1212" s="987"/>
      <c r="I1212" s="987"/>
      <c r="J1212" s="987"/>
      <c r="K1212" s="987"/>
      <c r="L1212" s="987"/>
      <c r="M1212" s="990"/>
      <c r="N1212" s="987"/>
      <c r="O1212" s="987"/>
      <c r="P1212" s="987"/>
      <c r="Q1212" s="987"/>
      <c r="R1212" s="987"/>
      <c r="S1212" s="987"/>
      <c r="T1212" s="991"/>
      <c r="U1212" s="987"/>
      <c r="V1212" s="987"/>
      <c r="W1212" s="987"/>
      <c r="X1212" s="987"/>
      <c r="Y1212" s="990"/>
      <c r="Z1212" s="987"/>
      <c r="AA1212" s="987"/>
      <c r="AB1212" s="992"/>
      <c r="AC1212" s="993"/>
      <c r="AD1212" s="994"/>
      <c r="AE1212" s="994"/>
      <c r="AF1212" s="995"/>
      <c r="AG1212" s="996"/>
      <c r="AH1212" s="997"/>
      <c r="AI1212" s="998"/>
      <c r="AJ1212" s="312"/>
      <c r="AK1212" s="312"/>
      <c r="AL1212" s="999"/>
      <c r="AM1212" s="312"/>
      <c r="AN1212" s="312"/>
      <c r="AO1212" s="1000"/>
      <c r="AP1212" s="666"/>
      <c r="AQ1212" s="1001"/>
      <c r="AR1212" s="1001"/>
      <c r="AS1212" s="1001"/>
      <c r="AT1212" s="748"/>
    </row>
    <row r="1213">
      <c r="A1213" s="313"/>
      <c r="B1213" s="313"/>
      <c r="C1213" s="986"/>
      <c r="D1213" s="987"/>
      <c r="E1213" s="988"/>
      <c r="F1213" s="989"/>
      <c r="G1213" s="297"/>
      <c r="H1213" s="987"/>
      <c r="I1213" s="987"/>
      <c r="J1213" s="987"/>
      <c r="K1213" s="987"/>
      <c r="L1213" s="987"/>
      <c r="M1213" s="990"/>
      <c r="N1213" s="987"/>
      <c r="O1213" s="987"/>
      <c r="P1213" s="987"/>
      <c r="Q1213" s="987"/>
      <c r="R1213" s="987"/>
      <c r="S1213" s="987"/>
      <c r="T1213" s="991"/>
      <c r="U1213" s="987"/>
      <c r="V1213" s="987"/>
      <c r="W1213" s="987"/>
      <c r="X1213" s="987"/>
      <c r="Y1213" s="990"/>
      <c r="Z1213" s="987"/>
      <c r="AA1213" s="987"/>
      <c r="AB1213" s="992"/>
      <c r="AC1213" s="993"/>
      <c r="AD1213" s="994"/>
      <c r="AE1213" s="994"/>
      <c r="AF1213" s="995"/>
      <c r="AG1213" s="996"/>
      <c r="AH1213" s="997"/>
      <c r="AI1213" s="998"/>
      <c r="AJ1213" s="312"/>
      <c r="AK1213" s="312"/>
      <c r="AL1213" s="999"/>
      <c r="AM1213" s="312"/>
      <c r="AN1213" s="312"/>
      <c r="AO1213" s="1000"/>
      <c r="AP1213" s="666"/>
      <c r="AQ1213" s="1001"/>
      <c r="AR1213" s="1001"/>
      <c r="AS1213" s="1001"/>
      <c r="AT1213" s="748"/>
    </row>
    <row r="1214">
      <c r="A1214" s="313"/>
      <c r="B1214" s="313"/>
      <c r="C1214" s="986"/>
      <c r="D1214" s="987"/>
      <c r="E1214" s="988"/>
      <c r="F1214" s="989"/>
      <c r="G1214" s="297"/>
      <c r="H1214" s="987"/>
      <c r="I1214" s="987"/>
      <c r="J1214" s="987"/>
      <c r="K1214" s="987"/>
      <c r="L1214" s="987"/>
      <c r="M1214" s="990"/>
      <c r="N1214" s="987"/>
      <c r="O1214" s="987"/>
      <c r="P1214" s="987"/>
      <c r="Q1214" s="987"/>
      <c r="R1214" s="987"/>
      <c r="S1214" s="987"/>
      <c r="T1214" s="991"/>
      <c r="U1214" s="987"/>
      <c r="V1214" s="987"/>
      <c r="W1214" s="987"/>
      <c r="X1214" s="987"/>
      <c r="Y1214" s="990"/>
      <c r="Z1214" s="987"/>
      <c r="AA1214" s="987"/>
      <c r="AB1214" s="992"/>
      <c r="AC1214" s="993"/>
      <c r="AD1214" s="994"/>
      <c r="AE1214" s="994"/>
      <c r="AF1214" s="995"/>
      <c r="AG1214" s="996"/>
      <c r="AH1214" s="997"/>
      <c r="AI1214" s="998"/>
      <c r="AJ1214" s="312"/>
      <c r="AK1214" s="312"/>
      <c r="AL1214" s="999"/>
      <c r="AM1214" s="312"/>
      <c r="AN1214" s="312"/>
      <c r="AO1214" s="1000"/>
      <c r="AP1214" s="666"/>
      <c r="AQ1214" s="1001"/>
      <c r="AR1214" s="1001"/>
      <c r="AS1214" s="1001"/>
      <c r="AT1214" s="748"/>
    </row>
    <row r="1215">
      <c r="A1215" s="1002"/>
      <c r="B1215" s="1002" t="s">
        <v>673</v>
      </c>
      <c r="C1215" s="986"/>
      <c r="D1215" s="987"/>
      <c r="E1215" s="988"/>
      <c r="F1215" s="989"/>
      <c r="G1215" s="297"/>
      <c r="H1215" s="987"/>
      <c r="I1215" s="987"/>
      <c r="J1215" s="987"/>
      <c r="K1215" s="987"/>
      <c r="L1215" s="987"/>
      <c r="M1215" s="990"/>
      <c r="N1215" s="987"/>
      <c r="O1215" s="987"/>
      <c r="P1215" s="987"/>
      <c r="Q1215" s="987"/>
      <c r="R1215" s="987"/>
      <c r="S1215" s="987"/>
      <c r="T1215" s="991"/>
      <c r="U1215" s="987"/>
      <c r="V1215" s="987"/>
      <c r="W1215" s="987"/>
      <c r="X1215" s="987"/>
      <c r="Y1215" s="990"/>
      <c r="Z1215" s="987"/>
      <c r="AA1215" s="987"/>
      <c r="AB1215" s="992"/>
      <c r="AC1215" s="993"/>
      <c r="AD1215" s="994"/>
      <c r="AE1215" s="994"/>
      <c r="AF1215" s="995"/>
      <c r="AG1215" s="996"/>
      <c r="AH1215" s="997"/>
      <c r="AI1215" s="998"/>
      <c r="AJ1215" s="312"/>
      <c r="AK1215" s="312"/>
      <c r="AL1215" s="999"/>
      <c r="AM1215" s="312"/>
      <c r="AN1215" s="312"/>
      <c r="AO1215" s="1000"/>
      <c r="AP1215" s="666"/>
      <c r="AQ1215" s="1001"/>
      <c r="AR1215" s="1001"/>
      <c r="AS1215" s="1001"/>
      <c r="AT1215" s="748"/>
    </row>
    <row r="1216">
      <c r="A1216" s="1003"/>
      <c r="B1216" s="1004" t="s">
        <v>1544</v>
      </c>
      <c r="C1216" s="1003" t="s">
        <v>1545</v>
      </c>
      <c r="D1216" s="1005" t="s">
        <v>7001</v>
      </c>
      <c r="E1216" s="1005" t="s">
        <v>1547</v>
      </c>
      <c r="F1216" s="1004" t="s">
        <v>1548</v>
      </c>
      <c r="G1216" s="1004" t="s">
        <v>22</v>
      </c>
      <c r="H1216" s="1005" t="s">
        <v>1549</v>
      </c>
      <c r="I1216" s="1005" t="s">
        <v>7002</v>
      </c>
      <c r="J1216" s="1005" t="s">
        <v>1551</v>
      </c>
      <c r="K1216" s="1004" t="s">
        <v>7003</v>
      </c>
      <c r="L1216" s="1004" t="s">
        <v>7004</v>
      </c>
      <c r="M1216" s="1005" t="s">
        <v>7005</v>
      </c>
      <c r="N1216" s="1005" t="s">
        <v>7006</v>
      </c>
      <c r="O1216" s="1005" t="s">
        <v>7007</v>
      </c>
      <c r="P1216" s="1005" t="s">
        <v>7008</v>
      </c>
      <c r="Q1216" s="1005" t="s">
        <v>7009</v>
      </c>
      <c r="R1216" s="1006" t="s">
        <v>7010</v>
      </c>
      <c r="S1216" s="1007" t="s">
        <v>7011</v>
      </c>
      <c r="T1216" s="1006" t="s">
        <v>7012</v>
      </c>
      <c r="U1216" s="1006" t="s">
        <v>7013</v>
      </c>
      <c r="V1216" s="1008" t="s">
        <v>3</v>
      </c>
      <c r="W1216" s="1004" t="s">
        <v>1558</v>
      </c>
      <c r="X1216" s="1004" t="s">
        <v>5403</v>
      </c>
      <c r="Y1216" s="1009" t="s">
        <v>5374</v>
      </c>
      <c r="AA1216" s="987"/>
      <c r="AB1216" s="992"/>
      <c r="AC1216" s="993"/>
      <c r="AD1216" s="994"/>
      <c r="AE1216" s="994"/>
      <c r="AF1216" s="995"/>
      <c r="AG1216" s="996"/>
      <c r="AH1216" s="997"/>
      <c r="AI1216" s="998"/>
      <c r="AJ1216" s="312"/>
      <c r="AK1216" s="312"/>
      <c r="AL1216" s="999"/>
      <c r="AM1216" s="312"/>
      <c r="AN1216" s="312"/>
      <c r="AO1216" s="1000"/>
      <c r="AP1216" s="666"/>
      <c r="AQ1216" s="1001"/>
      <c r="AR1216" s="1001"/>
      <c r="AS1216" s="1001"/>
      <c r="AT1216" s="748"/>
    </row>
    <row r="1217">
      <c r="A1217" s="248"/>
      <c r="B1217" s="249" t="s">
        <v>674</v>
      </c>
      <c r="C1217" s="1010">
        <v>43913.0</v>
      </c>
      <c r="D1217" s="1011" t="s">
        <v>6803</v>
      </c>
      <c r="E1217" s="253" t="s">
        <v>6804</v>
      </c>
      <c r="F1217" s="1012"/>
      <c r="G1217" s="249" t="s">
        <v>6805</v>
      </c>
      <c r="H1217" s="631">
        <v>1.141612855E9</v>
      </c>
      <c r="I1217" s="253">
        <v>34534.0</v>
      </c>
      <c r="K1217" s="1013">
        <v>3.8124764E7</v>
      </c>
      <c r="L1217" s="445"/>
      <c r="M1217" s="1014"/>
      <c r="N1217" s="1014"/>
      <c r="O1217" s="1013"/>
      <c r="P1217" s="445"/>
      <c r="Q1217" s="589"/>
      <c r="R1217" s="254"/>
      <c r="S1217" s="1015"/>
      <c r="T1217" s="1015"/>
      <c r="U1217" s="1015"/>
      <c r="V1217" s="1015"/>
      <c r="W1217" s="551"/>
      <c r="X1217" s="350" t="s">
        <v>6806</v>
      </c>
      <c r="Y1217" s="1016">
        <f>IF('Datos por dni'!F351="","",(TODAY()-'Datos por dni'!F351)/365)</f>
        <v>22.91506849</v>
      </c>
      <c r="AA1217" s="987"/>
      <c r="AB1217" s="992"/>
      <c r="AC1217" s="993"/>
      <c r="AD1217" s="994"/>
      <c r="AE1217" s="994"/>
      <c r="AF1217" s="995"/>
      <c r="AG1217" s="996"/>
      <c r="AH1217" s="997"/>
      <c r="AI1217" s="998"/>
      <c r="AJ1217" s="312"/>
      <c r="AK1217" s="312"/>
      <c r="AL1217" s="999"/>
      <c r="AM1217" s="312"/>
      <c r="AN1217" s="312"/>
      <c r="AO1217" s="1000"/>
      <c r="AP1217" s="666"/>
      <c r="AQ1217" s="1001"/>
      <c r="AR1217" s="1001"/>
      <c r="AS1217" s="1001"/>
      <c r="AT1217" s="748"/>
    </row>
    <row r="1218">
      <c r="A1218" s="248"/>
      <c r="B1218" s="249">
        <v>4.2375381E7</v>
      </c>
      <c r="C1218" s="1017">
        <v>44287.0</v>
      </c>
      <c r="D1218" s="350" t="s">
        <v>4857</v>
      </c>
      <c r="E1218" s="249" t="s">
        <v>4858</v>
      </c>
      <c r="F1218" s="251">
        <v>36573.0</v>
      </c>
      <c r="G1218" s="249" t="s">
        <v>391</v>
      </c>
      <c r="H1218" s="249" t="s">
        <v>1618</v>
      </c>
      <c r="I1218" s="249" t="s">
        <v>7014</v>
      </c>
      <c r="K1218" s="1013" t="s">
        <v>7015</v>
      </c>
      <c r="L1218" s="1013"/>
      <c r="M1218" s="249"/>
      <c r="N1218" s="249"/>
      <c r="O1218" s="1013"/>
      <c r="P1218" s="1013"/>
      <c r="Q1218" s="589"/>
      <c r="R1218" s="254"/>
      <c r="S1218" s="1015">
        <f t="shared" ref="S1218:S1657" si="167">INT(YEARFRAC(F1218,TODAY()))</f>
        <v>23</v>
      </c>
      <c r="T1218" s="254"/>
      <c r="U1218" s="254"/>
      <c r="V1218" s="254"/>
      <c r="W1218" s="350" t="s">
        <v>4862</v>
      </c>
      <c r="X1218" s="1018" t="s">
        <v>4862</v>
      </c>
      <c r="Y1218" s="1016">
        <f>IF('Datos por dni'!F352="","",(TODAY()-'Datos por dni'!F352)/365)</f>
        <v>34.40821918</v>
      </c>
      <c r="AA1218" s="987"/>
      <c r="AB1218" s="992"/>
      <c r="AC1218" s="993"/>
      <c r="AD1218" s="994"/>
      <c r="AE1218" s="994"/>
      <c r="AF1218" s="995"/>
      <c r="AG1218" s="996"/>
      <c r="AH1218" s="997"/>
      <c r="AI1218" s="998"/>
      <c r="AJ1218" s="312"/>
      <c r="AK1218" s="312"/>
      <c r="AL1218" s="999"/>
      <c r="AM1218" s="312"/>
      <c r="AN1218" s="312"/>
      <c r="AO1218" s="1000"/>
      <c r="AP1218" s="666"/>
      <c r="AQ1218" s="1001"/>
      <c r="AR1218" s="1001"/>
      <c r="AS1218" s="1001"/>
      <c r="AT1218" s="748"/>
    </row>
    <row r="1219">
      <c r="A1219" s="1019"/>
      <c r="B1219" s="253">
        <v>3.8211393E7</v>
      </c>
      <c r="C1219" s="1020">
        <v>44069.51022784722</v>
      </c>
      <c r="D1219" s="1021" t="s">
        <v>7016</v>
      </c>
      <c r="E1219" s="253" t="s">
        <v>7017</v>
      </c>
      <c r="F1219" s="1022">
        <v>34424.0</v>
      </c>
      <c r="G1219" s="253" t="s">
        <v>391</v>
      </c>
      <c r="H1219" s="1023" t="s">
        <v>7018</v>
      </c>
      <c r="I1219" s="253">
        <v>3.874740075E9</v>
      </c>
      <c r="K1219" s="1021" t="s">
        <v>7019</v>
      </c>
      <c r="L1219" s="1021" t="s">
        <v>7020</v>
      </c>
      <c r="M1219" s="253" t="s">
        <v>2184</v>
      </c>
      <c r="N1219" s="253" t="s">
        <v>2184</v>
      </c>
      <c r="O1219" s="1021" t="s">
        <v>7021</v>
      </c>
      <c r="P1219" s="1021" t="s">
        <v>7022</v>
      </c>
      <c r="Q1219" s="1024"/>
      <c r="R1219" s="1025"/>
      <c r="S1219" s="647">
        <f t="shared" si="167"/>
        <v>29</v>
      </c>
      <c r="T1219" s="1025"/>
      <c r="U1219" s="1025"/>
      <c r="V1219" s="1025"/>
      <c r="W1219" s="608" t="s">
        <v>1651</v>
      </c>
      <c r="X1219" s="608" t="s">
        <v>7023</v>
      </c>
      <c r="Y1219" s="1016">
        <f>IF('Datos por dni'!F353="","",(TODAY()-'Datos por dni'!F353)/365)</f>
        <v>34.95890411</v>
      </c>
      <c r="AA1219" s="987"/>
      <c r="AB1219" s="992"/>
      <c r="AC1219" s="993"/>
      <c r="AD1219" s="994"/>
      <c r="AE1219" s="994"/>
      <c r="AF1219" s="995"/>
      <c r="AG1219" s="996"/>
      <c r="AH1219" s="997"/>
      <c r="AI1219" s="998"/>
      <c r="AJ1219" s="312"/>
      <c r="AK1219" s="312"/>
      <c r="AL1219" s="999"/>
      <c r="AM1219" s="312"/>
      <c r="AN1219" s="312"/>
      <c r="AO1219" s="1000"/>
      <c r="AP1219" s="666"/>
      <c r="AQ1219" s="1001"/>
      <c r="AR1219" s="1001"/>
      <c r="AS1219" s="1001"/>
      <c r="AT1219" s="748"/>
    </row>
    <row r="1220">
      <c r="A1220" s="1019"/>
      <c r="B1220" s="253">
        <v>4.6152267E7</v>
      </c>
      <c r="C1220" s="1020">
        <v>44063.50497625</v>
      </c>
      <c r="D1220" s="1021" t="s">
        <v>7024</v>
      </c>
      <c r="E1220" s="253" t="s">
        <v>7025</v>
      </c>
      <c r="F1220" s="1022">
        <v>38234.0</v>
      </c>
      <c r="G1220" s="253" t="s">
        <v>391</v>
      </c>
      <c r="H1220" s="1023" t="s">
        <v>7026</v>
      </c>
      <c r="I1220" s="253">
        <v>5.493435452099E12</v>
      </c>
      <c r="K1220" s="1021" t="s">
        <v>7027</v>
      </c>
      <c r="L1220" s="1021" t="s">
        <v>7028</v>
      </c>
      <c r="M1220" s="253" t="s">
        <v>2184</v>
      </c>
      <c r="N1220" s="253" t="s">
        <v>2184</v>
      </c>
      <c r="O1220" s="1021" t="s">
        <v>7029</v>
      </c>
      <c r="P1220" s="1021" t="s">
        <v>7030</v>
      </c>
      <c r="Q1220" s="606" t="s">
        <v>7031</v>
      </c>
      <c r="R1220" s="1025"/>
      <c r="S1220" s="647">
        <f t="shared" si="167"/>
        <v>19</v>
      </c>
      <c r="T1220" s="1025"/>
      <c r="U1220" s="1025"/>
      <c r="V1220" s="1025"/>
      <c r="W1220" s="608" t="s">
        <v>1651</v>
      </c>
      <c r="X1220" s="608" t="s">
        <v>7032</v>
      </c>
      <c r="Y1220" s="1016">
        <f>IF('Datos por dni'!F354="","",(TODAY()-'Datos por dni'!F354)/365)</f>
        <v>27.99452055</v>
      </c>
      <c r="AA1220" s="987"/>
      <c r="AB1220" s="992"/>
      <c r="AC1220" s="993"/>
      <c r="AD1220" s="994"/>
      <c r="AE1220" s="994"/>
      <c r="AF1220" s="995"/>
      <c r="AG1220" s="996"/>
      <c r="AH1220" s="997"/>
      <c r="AI1220" s="998"/>
      <c r="AJ1220" s="312"/>
      <c r="AK1220" s="312"/>
      <c r="AL1220" s="999"/>
      <c r="AM1220" s="312"/>
      <c r="AN1220" s="312"/>
      <c r="AO1220" s="1000"/>
      <c r="AP1220" s="666"/>
      <c r="AQ1220" s="1001"/>
      <c r="AR1220" s="1001"/>
      <c r="AS1220" s="1001"/>
      <c r="AT1220" s="748"/>
    </row>
    <row r="1221">
      <c r="A1221" s="1026"/>
      <c r="B1221" s="1023">
        <v>1.20631429E8</v>
      </c>
      <c r="C1221" s="1027">
        <v>44112.539366192126</v>
      </c>
      <c r="D1221" s="1021" t="s">
        <v>7033</v>
      </c>
      <c r="E1221" s="1023" t="s">
        <v>7034</v>
      </c>
      <c r="F1221" s="1028">
        <v>30405.0</v>
      </c>
      <c r="G1221" s="1023" t="s">
        <v>6155</v>
      </c>
      <c r="H1221" s="1023" t="s">
        <v>7035</v>
      </c>
      <c r="I1221" s="1023" t="s">
        <v>7036</v>
      </c>
      <c r="K1221" s="1021" t="s">
        <v>7037</v>
      </c>
      <c r="L1221" s="1021" t="s">
        <v>7038</v>
      </c>
      <c r="M1221" s="1023" t="s">
        <v>2184</v>
      </c>
      <c r="N1221" s="1023" t="s">
        <v>2184</v>
      </c>
      <c r="O1221" s="1021" t="s">
        <v>7039</v>
      </c>
      <c r="P1221" s="1021" t="s">
        <v>7040</v>
      </c>
      <c r="Q1221" s="1024"/>
      <c r="R1221" s="1029"/>
      <c r="S1221" s="647">
        <f t="shared" si="167"/>
        <v>40</v>
      </c>
      <c r="T1221" s="1029"/>
      <c r="U1221" s="1029"/>
      <c r="V1221" s="1029"/>
      <c r="W1221" s="1021" t="s">
        <v>7041</v>
      </c>
      <c r="X1221" s="1021" t="s">
        <v>7042</v>
      </c>
      <c r="Y1221" s="1016">
        <f>IF('Datos por dni'!F355="","",(TODAY()-'Datos por dni'!F355)/365)</f>
        <v>34.04383562</v>
      </c>
      <c r="AA1221" s="987"/>
      <c r="AB1221" s="992"/>
      <c r="AC1221" s="993"/>
      <c r="AD1221" s="994"/>
      <c r="AE1221" s="994"/>
      <c r="AF1221" s="995"/>
      <c r="AG1221" s="996"/>
      <c r="AH1221" s="997"/>
      <c r="AI1221" s="998"/>
      <c r="AJ1221" s="312"/>
      <c r="AK1221" s="312"/>
      <c r="AL1221" s="999"/>
      <c r="AM1221" s="312"/>
      <c r="AN1221" s="312"/>
      <c r="AO1221" s="1000"/>
      <c r="AP1221" s="666"/>
      <c r="AQ1221" s="1001"/>
      <c r="AR1221" s="1001"/>
      <c r="AS1221" s="1001"/>
      <c r="AT1221" s="748"/>
    </row>
    <row r="1222">
      <c r="A1222" s="1026"/>
      <c r="B1222" s="1023">
        <v>3.5231081E7</v>
      </c>
      <c r="C1222" s="1027">
        <v>44085.808813344906</v>
      </c>
      <c r="D1222" s="1021" t="s">
        <v>7043</v>
      </c>
      <c r="E1222" s="1023" t="s">
        <v>7044</v>
      </c>
      <c r="F1222" s="1028">
        <v>33040.0</v>
      </c>
      <c r="G1222" s="1023" t="s">
        <v>2021</v>
      </c>
      <c r="H1222" s="1023" t="s">
        <v>7045</v>
      </c>
      <c r="I1222" s="1023">
        <v>2.32450264E9</v>
      </c>
      <c r="K1222" s="1021" t="s">
        <v>7046</v>
      </c>
      <c r="L1222" s="1021" t="s">
        <v>7047</v>
      </c>
      <c r="M1222" s="1023" t="s">
        <v>2184</v>
      </c>
      <c r="N1222" s="1023" t="s">
        <v>2184</v>
      </c>
      <c r="O1222" s="1021" t="s">
        <v>7048</v>
      </c>
      <c r="P1222" s="1021" t="s">
        <v>7049</v>
      </c>
      <c r="Q1222" s="606" t="s">
        <v>7050</v>
      </c>
      <c r="R1222" s="1029"/>
      <c r="S1222" s="647">
        <f t="shared" si="167"/>
        <v>33</v>
      </c>
      <c r="T1222" s="1029"/>
      <c r="U1222" s="1029"/>
      <c r="V1222" s="1029"/>
      <c r="W1222" s="1021" t="s">
        <v>1661</v>
      </c>
      <c r="X1222" s="1021" t="s">
        <v>2989</v>
      </c>
      <c r="Y1222" s="1016">
        <f>IF('Datos por dni'!F356="","",(TODAY()-'Datos por dni'!F356)/365)</f>
        <v>21.33424658</v>
      </c>
      <c r="AA1222" s="987"/>
      <c r="AB1222" s="992"/>
      <c r="AC1222" s="993"/>
      <c r="AD1222" s="994"/>
      <c r="AE1222" s="994"/>
      <c r="AF1222" s="995"/>
      <c r="AG1222" s="996"/>
      <c r="AH1222" s="997"/>
      <c r="AI1222" s="998"/>
      <c r="AJ1222" s="312"/>
      <c r="AK1222" s="312"/>
      <c r="AL1222" s="999"/>
      <c r="AM1222" s="312"/>
      <c r="AN1222" s="312"/>
      <c r="AO1222" s="1000"/>
      <c r="AP1222" s="666"/>
      <c r="AQ1222" s="1001"/>
      <c r="AR1222" s="1001"/>
      <c r="AS1222" s="1001"/>
      <c r="AT1222" s="748"/>
    </row>
    <row r="1223">
      <c r="A1223" s="1019"/>
      <c r="B1223" s="253">
        <v>3.1659757E7</v>
      </c>
      <c r="C1223" s="1020">
        <v>44148.45893167824</v>
      </c>
      <c r="D1223" s="608" t="s">
        <v>7051</v>
      </c>
      <c r="E1223" s="253" t="s">
        <v>2851</v>
      </c>
      <c r="F1223" s="1022">
        <v>31197.0</v>
      </c>
      <c r="G1223" s="253" t="s">
        <v>391</v>
      </c>
      <c r="H1223" s="253" t="s">
        <v>7052</v>
      </c>
      <c r="I1223" s="253">
        <v>1.130527155E9</v>
      </c>
      <c r="K1223" s="608" t="s">
        <v>7053</v>
      </c>
      <c r="L1223" s="608" t="s">
        <v>7038</v>
      </c>
      <c r="M1223" s="253" t="s">
        <v>2184</v>
      </c>
      <c r="N1223" s="253" t="s">
        <v>1661</v>
      </c>
      <c r="O1223" s="608" t="s">
        <v>7054</v>
      </c>
      <c r="P1223" s="608" t="s">
        <v>7055</v>
      </c>
      <c r="Q1223" s="1024"/>
      <c r="R1223" s="1025"/>
      <c r="S1223" s="647">
        <f t="shared" si="167"/>
        <v>38</v>
      </c>
      <c r="T1223" s="1025"/>
      <c r="U1223" s="1025"/>
      <c r="V1223" s="1025"/>
      <c r="W1223" s="608" t="s">
        <v>2587</v>
      </c>
      <c r="X1223" s="608" t="s">
        <v>2587</v>
      </c>
      <c r="Y1223" s="1016">
        <f>IF('Datos por dni'!F357="","",(TODAY()-'Datos por dni'!F357)/365)</f>
        <v>25.24931507</v>
      </c>
      <c r="AA1223" s="987"/>
      <c r="AB1223" s="992"/>
      <c r="AC1223" s="993"/>
      <c r="AD1223" s="994"/>
      <c r="AE1223" s="994"/>
      <c r="AF1223" s="995"/>
      <c r="AG1223" s="996"/>
      <c r="AH1223" s="997"/>
      <c r="AI1223" s="998"/>
      <c r="AJ1223" s="312"/>
      <c r="AK1223" s="312"/>
      <c r="AL1223" s="999"/>
      <c r="AM1223" s="312"/>
      <c r="AN1223" s="312"/>
      <c r="AO1223" s="1000"/>
      <c r="AP1223" s="666"/>
      <c r="AQ1223" s="1001"/>
      <c r="AR1223" s="1001"/>
      <c r="AS1223" s="1001"/>
      <c r="AT1223" s="748"/>
    </row>
    <row r="1224">
      <c r="A1224" s="1030"/>
      <c r="B1224" s="102">
        <v>4.1199732E7</v>
      </c>
      <c r="C1224" s="1031">
        <v>44067.4890977662</v>
      </c>
      <c r="D1224" s="1032" t="s">
        <v>7056</v>
      </c>
      <c r="E1224" s="102" t="s">
        <v>7057</v>
      </c>
      <c r="F1224" s="1033">
        <v>35990.0</v>
      </c>
      <c r="G1224" s="102" t="s">
        <v>2021</v>
      </c>
      <c r="H1224" s="102" t="s">
        <v>7058</v>
      </c>
      <c r="I1224" s="102">
        <v>1.161078662E9</v>
      </c>
      <c r="K1224" s="1032" t="s">
        <v>7059</v>
      </c>
      <c r="L1224" s="1032"/>
      <c r="M1224" s="1025"/>
      <c r="N1224" s="102"/>
      <c r="O1224" s="510"/>
      <c r="P1224" s="1034"/>
      <c r="Q1224" s="1035"/>
      <c r="R1224" s="102"/>
      <c r="S1224" s="647">
        <f t="shared" si="167"/>
        <v>25</v>
      </c>
      <c r="T1224" s="1036"/>
      <c r="U1224" s="102"/>
      <c r="V1224" s="102"/>
      <c r="W1224" s="1032"/>
      <c r="X1224" s="1032"/>
      <c r="Y1224" s="1016">
        <f>IF('Datos por dni'!F358="","",(TODAY()-'Datos por dni'!F358)/365)</f>
        <v>32.4630137</v>
      </c>
      <c r="AA1224" s="987"/>
      <c r="AB1224" s="992"/>
      <c r="AC1224" s="993"/>
      <c r="AD1224" s="994"/>
      <c r="AE1224" s="994"/>
      <c r="AF1224" s="995"/>
      <c r="AG1224" s="996"/>
      <c r="AH1224" s="997"/>
      <c r="AI1224" s="998"/>
      <c r="AJ1224" s="312"/>
      <c r="AK1224" s="312"/>
      <c r="AL1224" s="999"/>
      <c r="AM1224" s="312"/>
      <c r="AN1224" s="312"/>
      <c r="AO1224" s="1000"/>
      <c r="AP1224" s="666"/>
      <c r="AQ1224" s="1001"/>
      <c r="AR1224" s="1001"/>
      <c r="AS1224" s="1001"/>
      <c r="AT1224" s="748"/>
    </row>
    <row r="1225">
      <c r="A1225" s="1026"/>
      <c r="B1225" s="1023">
        <v>4.2850541E7</v>
      </c>
      <c r="C1225" s="1020">
        <v>44062.547754756946</v>
      </c>
      <c r="D1225" s="1021" t="s">
        <v>7060</v>
      </c>
      <c r="E1225" s="1023" t="s">
        <v>7061</v>
      </c>
      <c r="F1225" s="1028">
        <v>36647.0</v>
      </c>
      <c r="G1225" s="1023" t="s">
        <v>391</v>
      </c>
      <c r="H1225" s="1023" t="s">
        <v>3479</v>
      </c>
      <c r="I1225" s="253" t="s">
        <v>7062</v>
      </c>
      <c r="K1225" s="1021" t="s">
        <v>7063</v>
      </c>
      <c r="L1225" s="1021" t="s">
        <v>7038</v>
      </c>
      <c r="M1225" s="253" t="s">
        <v>2184</v>
      </c>
      <c r="N1225" s="253" t="s">
        <v>2184</v>
      </c>
      <c r="O1225" s="1021" t="s">
        <v>7064</v>
      </c>
      <c r="P1225" s="1021" t="s">
        <v>7065</v>
      </c>
      <c r="Q1225" s="606" t="s">
        <v>7066</v>
      </c>
      <c r="R1225" s="1025"/>
      <c r="S1225" s="647">
        <f t="shared" si="167"/>
        <v>23</v>
      </c>
      <c r="T1225" s="1025"/>
      <c r="U1225" s="1025"/>
      <c r="V1225" s="1025"/>
      <c r="W1225" s="1021" t="s">
        <v>7067</v>
      </c>
      <c r="X1225" s="608" t="s">
        <v>7068</v>
      </c>
      <c r="Y1225" s="1016">
        <f>IF('Datos por dni'!F359="","",(TODAY()-'Datos por dni'!F359)/365)</f>
        <v>27.9890411</v>
      </c>
      <c r="AA1225" s="987"/>
      <c r="AB1225" s="992"/>
      <c r="AC1225" s="993"/>
      <c r="AD1225" s="994"/>
      <c r="AE1225" s="994"/>
      <c r="AF1225" s="995"/>
      <c r="AG1225" s="996"/>
      <c r="AH1225" s="997"/>
      <c r="AI1225" s="998"/>
      <c r="AJ1225" s="312"/>
      <c r="AK1225" s="312"/>
      <c r="AL1225" s="999"/>
      <c r="AM1225" s="312"/>
      <c r="AN1225" s="312"/>
      <c r="AO1225" s="1000"/>
      <c r="AP1225" s="666"/>
      <c r="AQ1225" s="1001"/>
      <c r="AR1225" s="1001"/>
      <c r="AS1225" s="1001"/>
      <c r="AT1225" s="748"/>
    </row>
    <row r="1226">
      <c r="A1226" s="1026"/>
      <c r="B1226" s="1023">
        <v>3.1915925E7</v>
      </c>
      <c r="C1226" s="1027">
        <v>44104.394813287036</v>
      </c>
      <c r="D1226" s="1021" t="s">
        <v>7069</v>
      </c>
      <c r="E1226" s="1023" t="s">
        <v>7070</v>
      </c>
      <c r="F1226" s="1028">
        <v>31368.0</v>
      </c>
      <c r="G1226" s="1023" t="s">
        <v>391</v>
      </c>
      <c r="H1226" s="1023" t="s">
        <v>7071</v>
      </c>
      <c r="I1226" s="1023">
        <v>5.491164786615E12</v>
      </c>
      <c r="K1226" s="1021" t="s">
        <v>7072</v>
      </c>
      <c r="L1226" s="1021" t="s">
        <v>7020</v>
      </c>
      <c r="M1226" s="1023" t="s">
        <v>2184</v>
      </c>
      <c r="N1226" s="1023" t="s">
        <v>2184</v>
      </c>
      <c r="O1226" s="1021" t="s">
        <v>7073</v>
      </c>
      <c r="P1226" s="1021" t="s">
        <v>7074</v>
      </c>
      <c r="Q1226" s="1024"/>
      <c r="R1226" s="1029"/>
      <c r="S1226" s="647">
        <f t="shared" si="167"/>
        <v>37</v>
      </c>
      <c r="T1226" s="1029"/>
      <c r="U1226" s="1029"/>
      <c r="V1226" s="1029"/>
      <c r="W1226" s="1021" t="s">
        <v>7075</v>
      </c>
      <c r="X1226" s="1021" t="s">
        <v>7076</v>
      </c>
      <c r="Y1226" s="1016">
        <f>IF('Datos por dni'!F360="","",(TODAY()-'Datos por dni'!F360)/365)</f>
        <v>24.42465753</v>
      </c>
      <c r="AA1226" s="987"/>
      <c r="AB1226" s="992"/>
      <c r="AC1226" s="993"/>
      <c r="AD1226" s="994"/>
      <c r="AE1226" s="994"/>
      <c r="AF1226" s="995"/>
      <c r="AG1226" s="996"/>
      <c r="AH1226" s="997"/>
      <c r="AI1226" s="998"/>
      <c r="AJ1226" s="312"/>
      <c r="AK1226" s="312"/>
      <c r="AL1226" s="999"/>
      <c r="AM1226" s="312"/>
      <c r="AN1226" s="312"/>
      <c r="AO1226" s="1000"/>
      <c r="AP1226" s="666"/>
      <c r="AQ1226" s="1001"/>
      <c r="AR1226" s="1001"/>
      <c r="AS1226" s="1001"/>
      <c r="AT1226" s="748"/>
    </row>
    <row r="1227">
      <c r="A1227" s="1019"/>
      <c r="B1227" s="253">
        <v>4.1558912E7</v>
      </c>
      <c r="C1227" s="1020">
        <v>44067.62219357639</v>
      </c>
      <c r="D1227" s="1021" t="s">
        <v>7077</v>
      </c>
      <c r="E1227" s="253" t="s">
        <v>7078</v>
      </c>
      <c r="F1227" s="1022">
        <v>36038.0</v>
      </c>
      <c r="G1227" s="253" t="s">
        <v>2021</v>
      </c>
      <c r="H1227" s="1023" t="s">
        <v>7079</v>
      </c>
      <c r="I1227" s="253">
        <v>1.149152624E9</v>
      </c>
      <c r="K1227" s="1021" t="s">
        <v>7080</v>
      </c>
      <c r="L1227" s="1021" t="s">
        <v>7020</v>
      </c>
      <c r="M1227" s="253" t="s">
        <v>2184</v>
      </c>
      <c r="N1227" s="253" t="s">
        <v>2184</v>
      </c>
      <c r="O1227" s="1021" t="s">
        <v>7081</v>
      </c>
      <c r="P1227" s="1021" t="s">
        <v>7082</v>
      </c>
      <c r="Q1227" s="606" t="s">
        <v>7083</v>
      </c>
      <c r="R1227" s="1025"/>
      <c r="S1227" s="647">
        <f t="shared" si="167"/>
        <v>25</v>
      </c>
      <c r="T1227" s="1025"/>
      <c r="U1227" s="1025"/>
      <c r="V1227" s="1025"/>
      <c r="W1227" s="608" t="s">
        <v>1651</v>
      </c>
      <c r="X1227" s="608" t="s">
        <v>7084</v>
      </c>
      <c r="Y1227" s="1016">
        <f>IF('Datos por dni'!F361="","",(TODAY()-'Datos por dni'!F361)/365)</f>
        <v>28.85479452</v>
      </c>
      <c r="AA1227" s="987"/>
      <c r="AB1227" s="992"/>
      <c r="AC1227" s="993"/>
      <c r="AD1227" s="994"/>
      <c r="AE1227" s="994"/>
      <c r="AF1227" s="995"/>
      <c r="AG1227" s="996"/>
      <c r="AH1227" s="997"/>
      <c r="AI1227" s="998"/>
      <c r="AJ1227" s="312"/>
      <c r="AK1227" s="312"/>
      <c r="AL1227" s="999"/>
      <c r="AM1227" s="312"/>
      <c r="AN1227" s="312"/>
      <c r="AO1227" s="1000"/>
      <c r="AP1227" s="666"/>
      <c r="AQ1227" s="1001"/>
      <c r="AR1227" s="1001"/>
      <c r="AS1227" s="1001"/>
      <c r="AT1227" s="748"/>
    </row>
    <row r="1228">
      <c r="A1228" s="1019"/>
      <c r="B1228" s="253">
        <v>3.7988507E7</v>
      </c>
      <c r="C1228" s="1020">
        <v>44068.67147746528</v>
      </c>
      <c r="D1228" s="1021" t="s">
        <v>7085</v>
      </c>
      <c r="E1228" s="1023" t="s">
        <v>7086</v>
      </c>
      <c r="F1228" s="1022">
        <v>34281.0</v>
      </c>
      <c r="G1228" s="253" t="s">
        <v>391</v>
      </c>
      <c r="H1228" s="1023" t="s">
        <v>7087</v>
      </c>
      <c r="I1228" s="253">
        <v>1.14042491E9</v>
      </c>
      <c r="K1228" s="1021" t="s">
        <v>7088</v>
      </c>
      <c r="L1228" s="1021" t="s">
        <v>7020</v>
      </c>
      <c r="M1228" s="253" t="s">
        <v>2184</v>
      </c>
      <c r="N1228" s="253" t="s">
        <v>2184</v>
      </c>
      <c r="O1228" s="1021" t="s">
        <v>7089</v>
      </c>
      <c r="P1228" s="1021" t="s">
        <v>7090</v>
      </c>
      <c r="Q1228" s="1024"/>
      <c r="R1228" s="1025"/>
      <c r="S1228" s="647">
        <f t="shared" si="167"/>
        <v>29</v>
      </c>
      <c r="T1228" s="1025"/>
      <c r="U1228" s="1025"/>
      <c r="V1228" s="1025"/>
      <c r="W1228" s="608" t="s">
        <v>7091</v>
      </c>
      <c r="X1228" s="608" t="s">
        <v>7091</v>
      </c>
      <c r="Y1228" s="1016">
        <f>IF('Datos por dni'!F362="","",(TODAY()-'Datos por dni'!F362)/365)</f>
        <v>33.97260274</v>
      </c>
      <c r="AA1228" s="987"/>
      <c r="AB1228" s="992"/>
      <c r="AC1228" s="993"/>
      <c r="AD1228" s="994"/>
      <c r="AE1228" s="994"/>
      <c r="AF1228" s="995"/>
      <c r="AG1228" s="996"/>
      <c r="AH1228" s="997"/>
      <c r="AI1228" s="998"/>
      <c r="AJ1228" s="312"/>
      <c r="AK1228" s="312"/>
      <c r="AL1228" s="999"/>
      <c r="AM1228" s="312"/>
      <c r="AN1228" s="312"/>
      <c r="AO1228" s="1000"/>
      <c r="AP1228" s="666"/>
      <c r="AQ1228" s="1001"/>
      <c r="AR1228" s="1001"/>
      <c r="AS1228" s="1001"/>
      <c r="AT1228" s="748"/>
    </row>
    <row r="1229">
      <c r="A1229" s="1019"/>
      <c r="B1229" s="253">
        <v>3.5189613E7</v>
      </c>
      <c r="C1229" s="1020">
        <v>44069.501738113424</v>
      </c>
      <c r="D1229" s="1021" t="s">
        <v>7092</v>
      </c>
      <c r="E1229" s="253" t="s">
        <v>7093</v>
      </c>
      <c r="F1229" s="1022">
        <v>32972.0</v>
      </c>
      <c r="G1229" s="253" t="s">
        <v>2021</v>
      </c>
      <c r="H1229" s="1023" t="s">
        <v>1678</v>
      </c>
      <c r="I1229" s="253">
        <v>1.157414846E9</v>
      </c>
      <c r="K1229" s="1021" t="s">
        <v>7094</v>
      </c>
      <c r="L1229" s="1021" t="s">
        <v>7020</v>
      </c>
      <c r="M1229" s="253" t="s">
        <v>2184</v>
      </c>
      <c r="N1229" s="253" t="s">
        <v>2184</v>
      </c>
      <c r="O1229" s="1021" t="s">
        <v>7095</v>
      </c>
      <c r="P1229" s="1021" t="s">
        <v>7096</v>
      </c>
      <c r="Q1229" s="606" t="s">
        <v>7097</v>
      </c>
      <c r="R1229" s="1025"/>
      <c r="S1229" s="647">
        <f t="shared" si="167"/>
        <v>33</v>
      </c>
      <c r="T1229" s="1025"/>
      <c r="U1229" s="1025"/>
      <c r="V1229" s="1025"/>
      <c r="W1229" s="608" t="s">
        <v>1651</v>
      </c>
      <c r="X1229" s="608" t="s">
        <v>7098</v>
      </c>
      <c r="Y1229" s="1016">
        <f>IF('Datos por dni'!F363="","",(TODAY()-'Datos por dni'!F363)/365)</f>
        <v>20.58082192</v>
      </c>
      <c r="AA1229" s="987"/>
      <c r="AB1229" s="992"/>
      <c r="AC1229" s="993"/>
      <c r="AD1229" s="994"/>
      <c r="AE1229" s="994"/>
      <c r="AF1229" s="995"/>
      <c r="AG1229" s="996"/>
      <c r="AH1229" s="997"/>
      <c r="AI1229" s="998"/>
      <c r="AJ1229" s="312"/>
      <c r="AK1229" s="312"/>
      <c r="AL1229" s="999"/>
      <c r="AM1229" s="312"/>
      <c r="AN1229" s="312"/>
      <c r="AO1229" s="1000"/>
      <c r="AP1229" s="666"/>
      <c r="AQ1229" s="1001"/>
      <c r="AR1229" s="1001"/>
      <c r="AS1229" s="1001"/>
      <c r="AT1229" s="748"/>
    </row>
    <row r="1230">
      <c r="A1230" s="1026"/>
      <c r="B1230" s="1023">
        <v>3.9100143E7</v>
      </c>
      <c r="C1230" s="1027">
        <v>44097.41671859953</v>
      </c>
      <c r="D1230" s="1021" t="s">
        <v>7099</v>
      </c>
      <c r="E1230" s="1023" t="s">
        <v>7100</v>
      </c>
      <c r="F1230" s="1028">
        <v>35178.0</v>
      </c>
      <c r="G1230" s="1023" t="s">
        <v>391</v>
      </c>
      <c r="H1230" s="1023" t="s">
        <v>7101</v>
      </c>
      <c r="I1230" s="1023">
        <v>1.168094245E9</v>
      </c>
      <c r="K1230" s="1021" t="s">
        <v>7102</v>
      </c>
      <c r="L1230" s="1021" t="s">
        <v>7038</v>
      </c>
      <c r="M1230" s="1023" t="s">
        <v>2184</v>
      </c>
      <c r="N1230" s="1023" t="s">
        <v>2184</v>
      </c>
      <c r="O1230" s="1021" t="s">
        <v>7103</v>
      </c>
      <c r="P1230" s="1021" t="s">
        <v>7104</v>
      </c>
      <c r="Q1230" s="1024"/>
      <c r="R1230" s="1029"/>
      <c r="S1230" s="647">
        <f t="shared" si="167"/>
        <v>27</v>
      </c>
      <c r="T1230" s="1029"/>
      <c r="U1230" s="1029"/>
      <c r="V1230" s="1029"/>
      <c r="W1230" s="1021" t="s">
        <v>1651</v>
      </c>
      <c r="X1230" s="1021" t="s">
        <v>7105</v>
      </c>
      <c r="Y1230" s="1016">
        <f>IF('Datos por dni'!F364="","",(TODAY()-'Datos por dni'!F364)/365)</f>
        <v>27.98356164</v>
      </c>
      <c r="AA1230" s="987"/>
      <c r="AB1230" s="992"/>
      <c r="AC1230" s="993"/>
      <c r="AD1230" s="994"/>
      <c r="AE1230" s="994"/>
      <c r="AF1230" s="995"/>
      <c r="AG1230" s="996"/>
      <c r="AH1230" s="997"/>
      <c r="AI1230" s="998"/>
      <c r="AJ1230" s="312"/>
      <c r="AK1230" s="312"/>
      <c r="AL1230" s="999"/>
      <c r="AM1230" s="312"/>
      <c r="AN1230" s="312"/>
      <c r="AO1230" s="1000"/>
      <c r="AP1230" s="666"/>
      <c r="AQ1230" s="1001"/>
      <c r="AR1230" s="1001"/>
      <c r="AS1230" s="1001"/>
      <c r="AT1230" s="748"/>
    </row>
    <row r="1231">
      <c r="A1231" s="1019"/>
      <c r="B1231" s="253">
        <v>4.2517113E7</v>
      </c>
      <c r="C1231" s="1020">
        <v>44063.48881008102</v>
      </c>
      <c r="D1231" s="1021" t="s">
        <v>7106</v>
      </c>
      <c r="E1231" s="253" t="s">
        <v>7107</v>
      </c>
      <c r="F1231" s="1022">
        <v>36633.0</v>
      </c>
      <c r="G1231" s="253" t="s">
        <v>391</v>
      </c>
      <c r="H1231" s="1023" t="s">
        <v>7108</v>
      </c>
      <c r="I1231" s="253" t="s">
        <v>7109</v>
      </c>
      <c r="K1231" s="1021" t="s">
        <v>7110</v>
      </c>
      <c r="L1231" s="1021" t="s">
        <v>7111</v>
      </c>
      <c r="M1231" s="253" t="s">
        <v>2184</v>
      </c>
      <c r="N1231" s="253" t="s">
        <v>2184</v>
      </c>
      <c r="O1231" s="1021" t="s">
        <v>7112</v>
      </c>
      <c r="P1231" s="1021" t="s">
        <v>7113</v>
      </c>
      <c r="Q1231" s="1024"/>
      <c r="R1231" s="1025"/>
      <c r="S1231" s="647">
        <f t="shared" si="167"/>
        <v>23</v>
      </c>
      <c r="T1231" s="1025"/>
      <c r="U1231" s="1025"/>
      <c r="V1231" s="1025"/>
      <c r="W1231" s="608" t="s">
        <v>1651</v>
      </c>
      <c r="X1231" s="608" t="s">
        <v>7114</v>
      </c>
      <c r="Y1231" s="1016">
        <f>IF('Datos por dni'!F365="","",(TODAY()-'Datos por dni'!F365)/365)</f>
        <v>25.65205479</v>
      </c>
      <c r="AA1231" s="987"/>
      <c r="AB1231" s="992"/>
      <c r="AC1231" s="993"/>
      <c r="AD1231" s="994"/>
      <c r="AE1231" s="994"/>
      <c r="AF1231" s="995"/>
      <c r="AG1231" s="996"/>
      <c r="AH1231" s="997"/>
      <c r="AI1231" s="998"/>
      <c r="AJ1231" s="312"/>
      <c r="AK1231" s="312"/>
      <c r="AL1231" s="999"/>
      <c r="AM1231" s="312"/>
      <c r="AN1231" s="312"/>
      <c r="AO1231" s="1000"/>
      <c r="AP1231" s="666"/>
      <c r="AQ1231" s="1001"/>
      <c r="AR1231" s="1001"/>
      <c r="AS1231" s="1001"/>
      <c r="AT1231" s="748"/>
    </row>
    <row r="1232">
      <c r="A1232" s="227"/>
      <c r="B1232" s="179">
        <v>3.88200957E8</v>
      </c>
      <c r="C1232" s="1037">
        <v>44067.5880553125</v>
      </c>
      <c r="D1232" s="606" t="s">
        <v>7115</v>
      </c>
      <c r="E1232" s="179" t="s">
        <v>7116</v>
      </c>
      <c r="F1232" s="228">
        <v>34793.0</v>
      </c>
      <c r="G1232" s="179" t="s">
        <v>2021</v>
      </c>
      <c r="H1232" s="179" t="s">
        <v>7117</v>
      </c>
      <c r="I1232" s="179">
        <v>1.130002335E9</v>
      </c>
      <c r="K1232" s="606" t="s">
        <v>7118</v>
      </c>
      <c r="L1232" s="606" t="s">
        <v>7038</v>
      </c>
      <c r="M1232" s="179" t="s">
        <v>2184</v>
      </c>
      <c r="N1232" s="179" t="s">
        <v>2184</v>
      </c>
      <c r="O1232" s="606" t="s">
        <v>7119</v>
      </c>
      <c r="P1232" s="606" t="s">
        <v>7120</v>
      </c>
      <c r="Q1232" s="606" t="s">
        <v>7121</v>
      </c>
      <c r="R1232" s="166"/>
      <c r="S1232" s="647">
        <f t="shared" si="167"/>
        <v>28</v>
      </c>
      <c r="T1232" s="166"/>
      <c r="U1232" s="166"/>
      <c r="V1232" s="166"/>
      <c r="W1232" s="606" t="s">
        <v>1651</v>
      </c>
      <c r="X1232" s="606" t="s">
        <v>7122</v>
      </c>
      <c r="Y1232" s="1016">
        <f>IF('Datos por dni'!F366="","",(TODAY()-'Datos por dni'!F366)/365)</f>
        <v>37.65205479</v>
      </c>
      <c r="AA1232" s="987"/>
      <c r="AB1232" s="992"/>
      <c r="AC1232" s="993"/>
      <c r="AD1232" s="994"/>
      <c r="AE1232" s="994"/>
      <c r="AF1232" s="995"/>
      <c r="AG1232" s="996"/>
      <c r="AH1232" s="997"/>
      <c r="AI1232" s="998"/>
      <c r="AJ1232" s="312"/>
      <c r="AK1232" s="312"/>
      <c r="AL1232" s="999"/>
      <c r="AM1232" s="312"/>
      <c r="AN1232" s="312"/>
      <c r="AO1232" s="1000"/>
      <c r="AP1232" s="666"/>
      <c r="AQ1232" s="1001"/>
      <c r="AR1232" s="1001"/>
      <c r="AS1232" s="1001"/>
      <c r="AT1232" s="748"/>
    </row>
    <row r="1233">
      <c r="A1233" s="227"/>
      <c r="B1233" s="179">
        <v>9.5153481E7</v>
      </c>
      <c r="C1233" s="1037">
        <v>44062.606867870374</v>
      </c>
      <c r="D1233" s="606" t="s">
        <v>7123</v>
      </c>
      <c r="E1233" s="179" t="s">
        <v>7124</v>
      </c>
      <c r="F1233" s="228">
        <v>34604.0</v>
      </c>
      <c r="G1233" s="179" t="s">
        <v>1643</v>
      </c>
      <c r="H1233" s="179" t="s">
        <v>7125</v>
      </c>
      <c r="I1233" s="179">
        <v>1.137608071E9</v>
      </c>
      <c r="K1233" s="606" t="s">
        <v>2092</v>
      </c>
      <c r="L1233" s="606" t="s">
        <v>7020</v>
      </c>
      <c r="M1233" s="179" t="s">
        <v>2184</v>
      </c>
      <c r="N1233" s="179" t="s">
        <v>2184</v>
      </c>
      <c r="O1233" s="606" t="s">
        <v>7126</v>
      </c>
      <c r="P1233" s="606" t="s">
        <v>7127</v>
      </c>
      <c r="Q1233" s="1024"/>
      <c r="R1233" s="166"/>
      <c r="S1233" s="647">
        <f t="shared" si="167"/>
        <v>29</v>
      </c>
      <c r="T1233" s="166"/>
      <c r="U1233" s="166"/>
      <c r="V1233" s="166"/>
      <c r="W1233" s="606" t="s">
        <v>1651</v>
      </c>
      <c r="X1233" s="606" t="s">
        <v>7128</v>
      </c>
      <c r="Y1233" s="1016">
        <f>IF('Datos por dni'!F367="","",(TODAY()-'Datos por dni'!F367)/365)</f>
        <v>27.88767123</v>
      </c>
      <c r="AA1233" s="987"/>
      <c r="AB1233" s="992"/>
      <c r="AC1233" s="993"/>
      <c r="AD1233" s="994"/>
      <c r="AE1233" s="994"/>
      <c r="AF1233" s="995"/>
      <c r="AG1233" s="996"/>
      <c r="AH1233" s="997"/>
      <c r="AI1233" s="998"/>
      <c r="AJ1233" s="312"/>
      <c r="AK1233" s="312"/>
      <c r="AL1233" s="999"/>
      <c r="AM1233" s="312"/>
      <c r="AN1233" s="312"/>
      <c r="AO1233" s="1000"/>
      <c r="AP1233" s="666"/>
      <c r="AQ1233" s="1001"/>
      <c r="AR1233" s="1001"/>
      <c r="AS1233" s="1001"/>
      <c r="AT1233" s="748"/>
    </row>
    <row r="1234">
      <c r="A1234" s="227"/>
      <c r="B1234" s="179">
        <v>487329.0</v>
      </c>
      <c r="C1234" s="1037">
        <v>44063.85411875</v>
      </c>
      <c r="D1234" s="606" t="s">
        <v>7129</v>
      </c>
      <c r="E1234" s="179" t="s">
        <v>7130</v>
      </c>
      <c r="F1234" s="228">
        <v>36699.0</v>
      </c>
      <c r="G1234" s="179" t="s">
        <v>7131</v>
      </c>
      <c r="H1234" s="179" t="s">
        <v>7132</v>
      </c>
      <c r="I1234" s="179">
        <v>1.134457497E9</v>
      </c>
      <c r="K1234" s="606" t="s">
        <v>7133</v>
      </c>
      <c r="L1234" s="606" t="s">
        <v>7020</v>
      </c>
      <c r="M1234" s="179" t="s">
        <v>2184</v>
      </c>
      <c r="N1234" s="179" t="s">
        <v>2184</v>
      </c>
      <c r="O1234" s="606" t="s">
        <v>7134</v>
      </c>
      <c r="P1234" s="606" t="s">
        <v>7135</v>
      </c>
      <c r="Q1234" s="606" t="s">
        <v>7136</v>
      </c>
      <c r="R1234" s="166"/>
      <c r="S1234" s="647">
        <f t="shared" si="167"/>
        <v>23</v>
      </c>
      <c r="T1234" s="166"/>
      <c r="U1234" s="166"/>
      <c r="V1234" s="166"/>
      <c r="W1234" s="606" t="s">
        <v>1651</v>
      </c>
      <c r="X1234" s="606" t="s">
        <v>7137</v>
      </c>
      <c r="Y1234" s="1016">
        <f>IF('Datos por dni'!F368="","",(TODAY()-'Datos por dni'!F368)/365)</f>
        <v>26.94794521</v>
      </c>
      <c r="AA1234" s="987"/>
      <c r="AB1234" s="992"/>
      <c r="AC1234" s="993"/>
      <c r="AD1234" s="994"/>
      <c r="AE1234" s="994"/>
      <c r="AF1234" s="995"/>
      <c r="AG1234" s="996"/>
      <c r="AH1234" s="997"/>
      <c r="AI1234" s="998"/>
      <c r="AJ1234" s="312"/>
      <c r="AK1234" s="312"/>
      <c r="AL1234" s="999"/>
      <c r="AM1234" s="312"/>
      <c r="AN1234" s="312"/>
      <c r="AO1234" s="1000"/>
      <c r="AP1234" s="666"/>
      <c r="AQ1234" s="1001"/>
      <c r="AR1234" s="1001"/>
      <c r="AS1234" s="1001"/>
      <c r="AT1234" s="748"/>
    </row>
    <row r="1235">
      <c r="A1235" s="1038"/>
      <c r="B1235" s="103">
        <v>3.0744911E7</v>
      </c>
      <c r="C1235" s="1037"/>
      <c r="D1235" s="1039" t="s">
        <v>7138</v>
      </c>
      <c r="E1235" s="103" t="s">
        <v>7139</v>
      </c>
      <c r="F1235" s="1040">
        <v>30678.0</v>
      </c>
      <c r="G1235" s="103" t="s">
        <v>674</v>
      </c>
      <c r="H1235" s="103" t="s">
        <v>7140</v>
      </c>
      <c r="I1235" s="103">
        <v>1.158937529E9</v>
      </c>
      <c r="K1235" s="1039" t="s">
        <v>7141</v>
      </c>
      <c r="L1235" s="1039"/>
      <c r="M1235" s="1041"/>
      <c r="N1235" s="1041"/>
      <c r="O1235" s="1042"/>
      <c r="P1235" s="1043"/>
      <c r="Q1235" s="1044"/>
      <c r="R1235" s="1045"/>
      <c r="S1235" s="647">
        <f t="shared" si="167"/>
        <v>39</v>
      </c>
      <c r="T1235" s="1046"/>
      <c r="U1235" s="1047"/>
      <c r="V1235" s="1047"/>
      <c r="W1235" s="1048"/>
      <c r="X1235" s="1042"/>
      <c r="Y1235" s="1016">
        <f>IF('Datos por dni'!F369="","",(TODAY()-'Datos por dni'!F369)/365)</f>
        <v>24.97534247</v>
      </c>
      <c r="AA1235" s="987"/>
      <c r="AB1235" s="992"/>
      <c r="AC1235" s="993"/>
      <c r="AD1235" s="994"/>
      <c r="AE1235" s="994"/>
      <c r="AF1235" s="995"/>
      <c r="AG1235" s="996"/>
      <c r="AH1235" s="997"/>
      <c r="AI1235" s="998"/>
      <c r="AJ1235" s="312"/>
      <c r="AK1235" s="312"/>
      <c r="AL1235" s="999"/>
      <c r="AM1235" s="312"/>
      <c r="AN1235" s="312"/>
      <c r="AO1235" s="1000"/>
      <c r="AP1235" s="666"/>
      <c r="AQ1235" s="1001"/>
      <c r="AR1235" s="1001"/>
      <c r="AS1235" s="1001"/>
      <c r="AT1235" s="748"/>
    </row>
    <row r="1236">
      <c r="A1236" s="227"/>
      <c r="B1236" s="179">
        <v>4.4318008E7</v>
      </c>
      <c r="C1236" s="1037">
        <v>44063.75038412037</v>
      </c>
      <c r="D1236" s="606" t="s">
        <v>7142</v>
      </c>
      <c r="E1236" s="179" t="s">
        <v>7143</v>
      </c>
      <c r="F1236" s="228">
        <v>37388.0</v>
      </c>
      <c r="G1236" s="179" t="s">
        <v>391</v>
      </c>
      <c r="H1236" s="179" t="s">
        <v>7144</v>
      </c>
      <c r="I1236" s="179">
        <v>1.134815609E9</v>
      </c>
      <c r="K1236" s="606" t="s">
        <v>7145</v>
      </c>
      <c r="L1236" s="606" t="s">
        <v>7020</v>
      </c>
      <c r="M1236" s="179" t="s">
        <v>2184</v>
      </c>
      <c r="N1236" s="179" t="s">
        <v>2184</v>
      </c>
      <c r="O1236" s="606" t="s">
        <v>7146</v>
      </c>
      <c r="P1236" s="606" t="s">
        <v>7147</v>
      </c>
      <c r="Q1236" s="1024"/>
      <c r="R1236" s="166"/>
      <c r="S1236" s="647">
        <f t="shared" si="167"/>
        <v>21</v>
      </c>
      <c r="T1236" s="166"/>
      <c r="U1236" s="166"/>
      <c r="V1236" s="166"/>
      <c r="W1236" s="606" t="s">
        <v>7148</v>
      </c>
      <c r="X1236" s="606" t="s">
        <v>7149</v>
      </c>
      <c r="Y1236" s="1016">
        <f>IF('Datos por dni'!F370="","",(TODAY()-'Datos por dni'!F370)/365)</f>
        <v>28.30410959</v>
      </c>
      <c r="AA1236" s="987"/>
      <c r="AB1236" s="992"/>
      <c r="AC1236" s="993"/>
      <c r="AD1236" s="994"/>
      <c r="AE1236" s="994"/>
      <c r="AF1236" s="995"/>
      <c r="AG1236" s="996"/>
      <c r="AH1236" s="997"/>
      <c r="AI1236" s="998"/>
      <c r="AJ1236" s="312"/>
      <c r="AK1236" s="312"/>
      <c r="AL1236" s="999"/>
      <c r="AM1236" s="312"/>
      <c r="AN1236" s="312"/>
      <c r="AO1236" s="1000"/>
      <c r="AP1236" s="666"/>
      <c r="AQ1236" s="1001"/>
      <c r="AR1236" s="1001"/>
      <c r="AS1236" s="1001"/>
      <c r="AT1236" s="748"/>
    </row>
    <row r="1237">
      <c r="A1237" s="227"/>
      <c r="B1237" s="179">
        <v>2.0620175E7</v>
      </c>
      <c r="C1237" s="1037">
        <v>44068.65244842593</v>
      </c>
      <c r="D1237" s="606" t="s">
        <v>7150</v>
      </c>
      <c r="E1237" s="179" t="s">
        <v>7151</v>
      </c>
      <c r="F1237" s="228">
        <v>25307.0</v>
      </c>
      <c r="G1237" s="179" t="s">
        <v>391</v>
      </c>
      <c r="H1237" s="179" t="s">
        <v>7152</v>
      </c>
      <c r="I1237" s="179">
        <v>1.163351472E9</v>
      </c>
      <c r="K1237" s="606" t="s">
        <v>7153</v>
      </c>
      <c r="L1237" s="606" t="s">
        <v>7154</v>
      </c>
      <c r="M1237" s="179" t="s">
        <v>1661</v>
      </c>
      <c r="N1237" s="179" t="s">
        <v>1661</v>
      </c>
      <c r="O1237" s="606" t="s">
        <v>7155</v>
      </c>
      <c r="P1237" s="606" t="s">
        <v>7156</v>
      </c>
      <c r="Q1237" s="606" t="s">
        <v>7157</v>
      </c>
      <c r="R1237" s="166"/>
      <c r="S1237" s="647">
        <f t="shared" si="167"/>
        <v>54</v>
      </c>
      <c r="T1237" s="166"/>
      <c r="U1237" s="166"/>
      <c r="V1237" s="166"/>
      <c r="W1237" s="606" t="s">
        <v>1637</v>
      </c>
      <c r="X1237" s="606" t="s">
        <v>7158</v>
      </c>
      <c r="Y1237" s="1016">
        <f>IF('Datos por dni'!F371="","",(TODAY()-'Datos por dni'!F371)/365)</f>
        <v>27.02739726</v>
      </c>
      <c r="AA1237" s="987"/>
      <c r="AB1237" s="992"/>
      <c r="AC1237" s="993"/>
      <c r="AD1237" s="994"/>
      <c r="AE1237" s="994"/>
      <c r="AF1237" s="995"/>
      <c r="AG1237" s="996"/>
      <c r="AH1237" s="997"/>
      <c r="AI1237" s="998"/>
      <c r="AJ1237" s="312"/>
      <c r="AK1237" s="312"/>
      <c r="AL1237" s="999"/>
      <c r="AM1237" s="312"/>
      <c r="AN1237" s="312"/>
      <c r="AO1237" s="1000"/>
      <c r="AP1237" s="666"/>
      <c r="AQ1237" s="1001"/>
      <c r="AR1237" s="1001"/>
      <c r="AS1237" s="1001"/>
      <c r="AT1237" s="748"/>
    </row>
    <row r="1238">
      <c r="A1238" s="227"/>
      <c r="B1238" s="179">
        <v>4.2855987E7</v>
      </c>
      <c r="C1238" s="1037">
        <v>44063.499674189814</v>
      </c>
      <c r="D1238" s="606" t="s">
        <v>5308</v>
      </c>
      <c r="E1238" s="179" t="s">
        <v>7159</v>
      </c>
      <c r="F1238" s="228">
        <v>36894.0</v>
      </c>
      <c r="G1238" s="179" t="s">
        <v>391</v>
      </c>
      <c r="H1238" s="179" t="s">
        <v>7160</v>
      </c>
      <c r="I1238" s="179">
        <v>3.743473468E9</v>
      </c>
      <c r="K1238" s="606" t="s">
        <v>7161</v>
      </c>
      <c r="L1238" s="606" t="s">
        <v>7038</v>
      </c>
      <c r="M1238" s="179" t="s">
        <v>2184</v>
      </c>
      <c r="N1238" s="179" t="s">
        <v>1661</v>
      </c>
      <c r="O1238" s="606" t="s">
        <v>7162</v>
      </c>
      <c r="P1238" s="606" t="s">
        <v>7163</v>
      </c>
      <c r="Q1238" s="1024"/>
      <c r="R1238" s="166"/>
      <c r="S1238" s="647">
        <f t="shared" si="167"/>
        <v>22</v>
      </c>
      <c r="T1238" s="166"/>
      <c r="U1238" s="166"/>
      <c r="V1238" s="166"/>
      <c r="W1238" s="606" t="s">
        <v>1651</v>
      </c>
      <c r="X1238" s="606" t="s">
        <v>5315</v>
      </c>
      <c r="Y1238" s="1016">
        <f>IF('Datos por dni'!F372="","",(TODAY()-'Datos por dni'!F372)/365)</f>
        <v>31.99452055</v>
      </c>
      <c r="AA1238" s="987"/>
      <c r="AB1238" s="992"/>
      <c r="AC1238" s="993"/>
      <c r="AD1238" s="994"/>
      <c r="AE1238" s="994"/>
      <c r="AF1238" s="995"/>
      <c r="AG1238" s="996"/>
      <c r="AH1238" s="997"/>
      <c r="AI1238" s="998"/>
      <c r="AJ1238" s="312"/>
      <c r="AK1238" s="312"/>
      <c r="AL1238" s="999"/>
      <c r="AM1238" s="312"/>
      <c r="AN1238" s="312"/>
      <c r="AO1238" s="1000"/>
      <c r="AP1238" s="666"/>
      <c r="AQ1238" s="1001"/>
      <c r="AR1238" s="1001"/>
      <c r="AS1238" s="1001"/>
      <c r="AT1238" s="748"/>
    </row>
    <row r="1239">
      <c r="A1239" s="227"/>
      <c r="B1239" s="179">
        <v>3.3902401E7</v>
      </c>
      <c r="C1239" s="1037">
        <v>44070.3612747338</v>
      </c>
      <c r="D1239" s="606" t="s">
        <v>7164</v>
      </c>
      <c r="E1239" s="179" t="s">
        <v>7165</v>
      </c>
      <c r="F1239" s="228">
        <v>32368.0</v>
      </c>
      <c r="G1239" s="179" t="s">
        <v>391</v>
      </c>
      <c r="H1239" s="179" t="s">
        <v>7166</v>
      </c>
      <c r="I1239" s="179">
        <v>1.533412856E9</v>
      </c>
      <c r="K1239" s="606" t="s">
        <v>7167</v>
      </c>
      <c r="L1239" s="606" t="s">
        <v>7168</v>
      </c>
      <c r="M1239" s="179" t="s">
        <v>2184</v>
      </c>
      <c r="N1239" s="179" t="s">
        <v>1661</v>
      </c>
      <c r="O1239" s="606" t="s">
        <v>7169</v>
      </c>
      <c r="P1239" s="606" t="s">
        <v>7170</v>
      </c>
      <c r="Q1239" s="606" t="s">
        <v>7171</v>
      </c>
      <c r="R1239" s="166"/>
      <c r="S1239" s="647">
        <f t="shared" si="167"/>
        <v>35</v>
      </c>
      <c r="T1239" s="166"/>
      <c r="U1239" s="166"/>
      <c r="V1239" s="166"/>
      <c r="W1239" s="606" t="s">
        <v>1651</v>
      </c>
      <c r="X1239" s="606" t="s">
        <v>7172</v>
      </c>
      <c r="Y1239" s="1016">
        <f>IF('Datos por dni'!F373="","",(TODAY()-'Datos por dni'!F373)/365)</f>
        <v>26.70136986</v>
      </c>
      <c r="AA1239" s="987"/>
      <c r="AB1239" s="992"/>
      <c r="AC1239" s="993"/>
      <c r="AD1239" s="994"/>
      <c r="AE1239" s="994"/>
      <c r="AF1239" s="995"/>
      <c r="AG1239" s="996"/>
      <c r="AH1239" s="997"/>
      <c r="AI1239" s="998"/>
      <c r="AJ1239" s="312"/>
      <c r="AK1239" s="312"/>
      <c r="AL1239" s="999"/>
      <c r="AM1239" s="312"/>
      <c r="AN1239" s="312"/>
      <c r="AO1239" s="1000"/>
      <c r="AP1239" s="666"/>
      <c r="AQ1239" s="1001"/>
      <c r="AR1239" s="1001"/>
      <c r="AS1239" s="1001"/>
      <c r="AT1239" s="748"/>
    </row>
    <row r="1240">
      <c r="A1240" s="227"/>
      <c r="B1240" s="179">
        <v>3.9244185E7</v>
      </c>
      <c r="C1240" s="1037">
        <v>44063.482568356485</v>
      </c>
      <c r="D1240" s="606" t="s">
        <v>7173</v>
      </c>
      <c r="E1240" s="179" t="s">
        <v>7174</v>
      </c>
      <c r="F1240" s="228">
        <v>34963.0</v>
      </c>
      <c r="G1240" s="179" t="s">
        <v>391</v>
      </c>
      <c r="H1240" s="179" t="s">
        <v>2802</v>
      </c>
      <c r="I1240" s="179">
        <v>1.167906899E9</v>
      </c>
      <c r="K1240" s="606" t="s">
        <v>7175</v>
      </c>
      <c r="L1240" s="606" t="s">
        <v>7020</v>
      </c>
      <c r="M1240" s="179" t="s">
        <v>1661</v>
      </c>
      <c r="N1240" s="179" t="s">
        <v>1661</v>
      </c>
      <c r="O1240" s="606" t="s">
        <v>7176</v>
      </c>
      <c r="P1240" s="606" t="s">
        <v>7177</v>
      </c>
      <c r="Q1240" s="1024"/>
      <c r="R1240" s="166"/>
      <c r="S1240" s="647">
        <f t="shared" si="167"/>
        <v>28</v>
      </c>
      <c r="T1240" s="166"/>
      <c r="U1240" s="166"/>
      <c r="V1240" s="166"/>
      <c r="W1240" s="606" t="s">
        <v>2587</v>
      </c>
      <c r="X1240" s="606" t="s">
        <v>7178</v>
      </c>
      <c r="Y1240" s="1016">
        <f>IF('Datos por dni'!F374="","",(TODAY()-'Datos por dni'!F374)/365)</f>
        <v>37.81917808</v>
      </c>
      <c r="AA1240" s="987"/>
      <c r="AB1240" s="992"/>
      <c r="AC1240" s="993"/>
      <c r="AD1240" s="994"/>
      <c r="AE1240" s="994"/>
      <c r="AF1240" s="995"/>
      <c r="AG1240" s="996"/>
      <c r="AH1240" s="997"/>
      <c r="AI1240" s="998"/>
      <c r="AJ1240" s="312"/>
      <c r="AK1240" s="312"/>
      <c r="AL1240" s="999"/>
      <c r="AM1240" s="312"/>
      <c r="AN1240" s="312"/>
      <c r="AO1240" s="1000"/>
      <c r="AP1240" s="666"/>
      <c r="AQ1240" s="1001"/>
      <c r="AR1240" s="1001"/>
      <c r="AS1240" s="1001"/>
      <c r="AT1240" s="748"/>
    </row>
    <row r="1241">
      <c r="A1241" s="227"/>
      <c r="B1241" s="179">
        <v>4.2827746E7</v>
      </c>
      <c r="C1241" s="1037">
        <v>44067.84497697916</v>
      </c>
      <c r="D1241" s="606" t="s">
        <v>7179</v>
      </c>
      <c r="E1241" s="179" t="s">
        <v>7180</v>
      </c>
      <c r="F1241" s="228">
        <v>36699.0</v>
      </c>
      <c r="G1241" s="179" t="s">
        <v>391</v>
      </c>
      <c r="H1241" s="179" t="s">
        <v>7181</v>
      </c>
      <c r="I1241" s="179">
        <v>2.235795086E9</v>
      </c>
      <c r="K1241" s="606" t="s">
        <v>4870</v>
      </c>
      <c r="L1241" s="606" t="s">
        <v>7020</v>
      </c>
      <c r="M1241" s="179" t="s">
        <v>2184</v>
      </c>
      <c r="N1241" s="179" t="s">
        <v>2184</v>
      </c>
      <c r="O1241" s="606" t="s">
        <v>7182</v>
      </c>
      <c r="P1241" s="606" t="s">
        <v>7183</v>
      </c>
      <c r="Q1241" s="606" t="s">
        <v>7184</v>
      </c>
      <c r="R1241" s="166"/>
      <c r="S1241" s="647">
        <f t="shared" si="167"/>
        <v>23</v>
      </c>
      <c r="T1241" s="166"/>
      <c r="U1241" s="166"/>
      <c r="V1241" s="166"/>
      <c r="W1241" s="606" t="s">
        <v>7185</v>
      </c>
      <c r="X1241" s="606" t="s">
        <v>7186</v>
      </c>
      <c r="Y1241" s="1016">
        <f>IF('Datos por dni'!F375="","",(TODAY()-'Datos por dni'!F375)/365)</f>
        <v>30.61369863</v>
      </c>
      <c r="AA1241" s="987"/>
      <c r="AB1241" s="992"/>
      <c r="AC1241" s="993"/>
      <c r="AD1241" s="994"/>
      <c r="AE1241" s="994"/>
      <c r="AF1241" s="995"/>
      <c r="AG1241" s="996"/>
      <c r="AH1241" s="997"/>
      <c r="AI1241" s="998"/>
      <c r="AJ1241" s="312"/>
      <c r="AK1241" s="312"/>
      <c r="AL1241" s="999"/>
      <c r="AM1241" s="312"/>
      <c r="AN1241" s="312"/>
      <c r="AO1241" s="1000"/>
      <c r="AP1241" s="666"/>
      <c r="AQ1241" s="1001"/>
      <c r="AR1241" s="1001"/>
      <c r="AS1241" s="1001"/>
      <c r="AT1241" s="748"/>
    </row>
    <row r="1242">
      <c r="A1242" s="227"/>
      <c r="B1242" s="179">
        <v>4.2298648E7</v>
      </c>
      <c r="C1242" s="1037">
        <v>44066.03556635417</v>
      </c>
      <c r="D1242" s="606" t="s">
        <v>7187</v>
      </c>
      <c r="E1242" s="179" t="s">
        <v>7188</v>
      </c>
      <c r="F1242" s="228">
        <v>37078.0</v>
      </c>
      <c r="G1242" s="179" t="s">
        <v>391</v>
      </c>
      <c r="H1242" s="179" t="s">
        <v>7189</v>
      </c>
      <c r="I1242" s="179" t="s">
        <v>7190</v>
      </c>
      <c r="K1242" s="606" t="s">
        <v>7191</v>
      </c>
      <c r="L1242" s="606" t="s">
        <v>7020</v>
      </c>
      <c r="M1242" s="179" t="s">
        <v>2184</v>
      </c>
      <c r="N1242" s="179" t="s">
        <v>2184</v>
      </c>
      <c r="O1242" s="606" t="s">
        <v>7192</v>
      </c>
      <c r="P1242" s="606" t="s">
        <v>7193</v>
      </c>
      <c r="Q1242" s="1024"/>
      <c r="R1242" s="166"/>
      <c r="S1242" s="647">
        <f t="shared" si="167"/>
        <v>22</v>
      </c>
      <c r="T1242" s="166"/>
      <c r="U1242" s="166"/>
      <c r="V1242" s="166"/>
      <c r="W1242" s="606" t="s">
        <v>1651</v>
      </c>
      <c r="X1242" s="606" t="s">
        <v>7194</v>
      </c>
      <c r="Y1242" s="1016">
        <f>IF('Datos por dni'!F376="","",(TODAY()-'Datos por dni'!F376)/365)</f>
        <v>24.01917808</v>
      </c>
      <c r="AA1242" s="987"/>
      <c r="AB1242" s="992"/>
      <c r="AC1242" s="993"/>
      <c r="AD1242" s="994"/>
      <c r="AE1242" s="994"/>
      <c r="AF1242" s="995"/>
      <c r="AG1242" s="996"/>
      <c r="AH1242" s="997"/>
      <c r="AI1242" s="998"/>
      <c r="AJ1242" s="312"/>
      <c r="AK1242" s="312"/>
      <c r="AL1242" s="999"/>
      <c r="AM1242" s="312"/>
      <c r="AN1242" s="312"/>
      <c r="AO1242" s="1000"/>
      <c r="AP1242" s="666"/>
      <c r="AQ1242" s="1001"/>
      <c r="AR1242" s="1001"/>
      <c r="AS1242" s="1001"/>
      <c r="AT1242" s="748"/>
    </row>
    <row r="1243">
      <c r="A1243" s="227"/>
      <c r="B1243" s="179">
        <v>9.5955315E7</v>
      </c>
      <c r="C1243" s="1037">
        <v>44071.733900231484</v>
      </c>
      <c r="D1243" s="606" t="s">
        <v>7195</v>
      </c>
      <c r="E1243" s="179" t="s">
        <v>7196</v>
      </c>
      <c r="F1243" s="228">
        <v>35731.0</v>
      </c>
      <c r="G1243" s="179" t="s">
        <v>7197</v>
      </c>
      <c r="H1243" s="179" t="s">
        <v>7198</v>
      </c>
      <c r="I1243" s="179">
        <v>1.167483205E9</v>
      </c>
      <c r="K1243" s="606" t="s">
        <v>7199</v>
      </c>
      <c r="L1243" s="606" t="s">
        <v>7038</v>
      </c>
      <c r="M1243" s="179" t="s">
        <v>1661</v>
      </c>
      <c r="N1243" s="179" t="s">
        <v>2184</v>
      </c>
      <c r="O1243" s="606" t="s">
        <v>7089</v>
      </c>
      <c r="P1243" s="606" t="s">
        <v>7200</v>
      </c>
      <c r="Q1243" s="606" t="s">
        <v>7201</v>
      </c>
      <c r="R1243" s="166"/>
      <c r="S1243" s="647">
        <f t="shared" si="167"/>
        <v>25</v>
      </c>
      <c r="T1243" s="166"/>
      <c r="U1243" s="166"/>
      <c r="V1243" s="166"/>
      <c r="W1243" s="606" t="s">
        <v>1651</v>
      </c>
      <c r="X1243" s="606" t="s">
        <v>7202</v>
      </c>
      <c r="Y1243" s="1016">
        <f>IF('Datos por dni'!F377="","",(TODAY()-'Datos por dni'!F377)/365)</f>
        <v>21.71506849</v>
      </c>
      <c r="AA1243" s="987"/>
      <c r="AB1243" s="992"/>
      <c r="AC1243" s="993"/>
      <c r="AD1243" s="994"/>
      <c r="AE1243" s="994"/>
      <c r="AF1243" s="995"/>
      <c r="AG1243" s="996"/>
      <c r="AH1243" s="997"/>
      <c r="AI1243" s="998"/>
      <c r="AJ1243" s="312"/>
      <c r="AK1243" s="312"/>
      <c r="AL1243" s="999"/>
      <c r="AM1243" s="312"/>
      <c r="AN1243" s="312"/>
      <c r="AO1243" s="1000"/>
      <c r="AP1243" s="666"/>
      <c r="AQ1243" s="1001"/>
      <c r="AR1243" s="1001"/>
      <c r="AS1243" s="1001"/>
      <c r="AT1243" s="748"/>
    </row>
    <row r="1244">
      <c r="A1244" s="227"/>
      <c r="B1244" s="179">
        <v>1.441944E8</v>
      </c>
      <c r="C1244" s="1037">
        <v>44068.42983851852</v>
      </c>
      <c r="D1244" s="606" t="s">
        <v>7203</v>
      </c>
      <c r="E1244" s="179" t="s">
        <v>7204</v>
      </c>
      <c r="F1244" s="228">
        <v>37451.0</v>
      </c>
      <c r="G1244" s="179" t="s">
        <v>391</v>
      </c>
      <c r="H1244" s="179" t="s">
        <v>7205</v>
      </c>
      <c r="I1244" s="179">
        <v>5.491164736575E12</v>
      </c>
      <c r="K1244" s="606" t="s">
        <v>7206</v>
      </c>
      <c r="L1244" s="606" t="s">
        <v>7207</v>
      </c>
      <c r="M1244" s="179" t="s">
        <v>2184</v>
      </c>
      <c r="N1244" s="179" t="s">
        <v>2184</v>
      </c>
      <c r="O1244" s="606" t="s">
        <v>7208</v>
      </c>
      <c r="P1244" s="606" t="s">
        <v>7209</v>
      </c>
      <c r="Q1244" s="606" t="s">
        <v>2587</v>
      </c>
      <c r="R1244" s="166"/>
      <c r="S1244" s="647">
        <f t="shared" si="167"/>
        <v>21</v>
      </c>
      <c r="T1244" s="166"/>
      <c r="U1244" s="166"/>
      <c r="V1244" s="166"/>
      <c r="W1244" s="606" t="s">
        <v>2761</v>
      </c>
      <c r="X1244" s="606" t="s">
        <v>2761</v>
      </c>
      <c r="Y1244" s="1016">
        <f>IF('Datos por dni'!F378="","",(TODAY()-'Datos por dni'!F378)/365)</f>
        <v>38.09041096</v>
      </c>
      <c r="AA1244" s="987"/>
      <c r="AB1244" s="992"/>
      <c r="AC1244" s="993"/>
      <c r="AD1244" s="994"/>
      <c r="AE1244" s="994"/>
      <c r="AF1244" s="995"/>
      <c r="AG1244" s="996"/>
      <c r="AH1244" s="997"/>
      <c r="AI1244" s="998"/>
      <c r="AJ1244" s="312"/>
      <c r="AK1244" s="312"/>
      <c r="AL1244" s="999"/>
      <c r="AM1244" s="312"/>
      <c r="AN1244" s="312"/>
      <c r="AO1244" s="1000"/>
      <c r="AP1244" s="666"/>
      <c r="AQ1244" s="1001"/>
      <c r="AR1244" s="1001"/>
      <c r="AS1244" s="1001"/>
      <c r="AT1244" s="748"/>
    </row>
    <row r="1245">
      <c r="A1245" s="227"/>
      <c r="B1245" s="179">
        <v>3670883.0</v>
      </c>
      <c r="C1245" s="1037">
        <v>44063.47308810185</v>
      </c>
      <c r="D1245" s="606" t="s">
        <v>7210</v>
      </c>
      <c r="E1245" s="179" t="s">
        <v>7211</v>
      </c>
      <c r="F1245" s="228">
        <v>33733.0</v>
      </c>
      <c r="G1245" s="179" t="s">
        <v>2021</v>
      </c>
      <c r="H1245" s="179" t="s">
        <v>7212</v>
      </c>
      <c r="I1245" s="179">
        <v>1.133657994E9</v>
      </c>
      <c r="K1245" s="606" t="s">
        <v>7213</v>
      </c>
      <c r="L1245" s="606" t="s">
        <v>7020</v>
      </c>
      <c r="M1245" s="179" t="s">
        <v>2184</v>
      </c>
      <c r="N1245" s="179" t="s">
        <v>2184</v>
      </c>
      <c r="O1245" s="606" t="s">
        <v>7214</v>
      </c>
      <c r="P1245" s="606" t="s">
        <v>7215</v>
      </c>
      <c r="Q1245" s="606" t="s">
        <v>7216</v>
      </c>
      <c r="R1245" s="166"/>
      <c r="S1245" s="647">
        <f t="shared" si="167"/>
        <v>31</v>
      </c>
      <c r="T1245" s="166"/>
      <c r="U1245" s="166"/>
      <c r="V1245" s="166"/>
      <c r="W1245" s="606" t="s">
        <v>1651</v>
      </c>
      <c r="X1245" s="606" t="s">
        <v>7217</v>
      </c>
      <c r="Y1245" s="1016">
        <f>IF('Datos por dni'!F379="","",(TODAY()-'Datos por dni'!F379)/365)</f>
        <v>35.50958904</v>
      </c>
      <c r="AA1245" s="987"/>
      <c r="AB1245" s="992"/>
      <c r="AC1245" s="993"/>
      <c r="AD1245" s="994"/>
      <c r="AE1245" s="994"/>
      <c r="AF1245" s="995"/>
      <c r="AG1245" s="996"/>
      <c r="AH1245" s="997"/>
      <c r="AI1245" s="998"/>
      <c r="AJ1245" s="312"/>
      <c r="AK1245" s="312"/>
      <c r="AL1245" s="999"/>
      <c r="AM1245" s="312"/>
      <c r="AN1245" s="312"/>
      <c r="AO1245" s="1000"/>
      <c r="AP1245" s="666"/>
      <c r="AQ1245" s="1001"/>
      <c r="AR1245" s="1001"/>
      <c r="AS1245" s="1001"/>
      <c r="AT1245" s="748"/>
    </row>
    <row r="1246">
      <c r="A1246" s="227"/>
      <c r="B1246" s="179">
        <v>2.3722234E7</v>
      </c>
      <c r="C1246" s="1037">
        <v>44127.804478645834</v>
      </c>
      <c r="D1246" s="606" t="s">
        <v>7218</v>
      </c>
      <c r="E1246" s="179" t="s">
        <v>7219</v>
      </c>
      <c r="F1246" s="228">
        <v>27004.0</v>
      </c>
      <c r="G1246" s="179" t="s">
        <v>1755</v>
      </c>
      <c r="H1246" s="179" t="s">
        <v>7220</v>
      </c>
      <c r="I1246" s="179">
        <v>1.125333011E9</v>
      </c>
      <c r="K1246" s="606" t="s">
        <v>7221</v>
      </c>
      <c r="L1246" s="606" t="s">
        <v>7028</v>
      </c>
      <c r="M1246" s="179" t="s">
        <v>2184</v>
      </c>
      <c r="N1246" s="179" t="s">
        <v>2184</v>
      </c>
      <c r="O1246" s="606" t="s">
        <v>7222</v>
      </c>
      <c r="P1246" s="606" t="s">
        <v>7223</v>
      </c>
      <c r="Q1246" s="606" t="s">
        <v>7224</v>
      </c>
      <c r="R1246" s="166"/>
      <c r="S1246" s="647">
        <f t="shared" si="167"/>
        <v>49</v>
      </c>
      <c r="T1246" s="166"/>
      <c r="U1246" s="166"/>
      <c r="V1246" s="166"/>
      <c r="W1246" s="1049" t="s">
        <v>7225</v>
      </c>
      <c r="X1246" s="1049" t="s">
        <v>7226</v>
      </c>
      <c r="Y1246" s="1016">
        <f>IF('Datos por dni'!F380="","",(TODAY()-'Datos por dni'!F380)/365)</f>
        <v>28.74520548</v>
      </c>
      <c r="AA1246" s="987"/>
      <c r="AB1246" s="992"/>
      <c r="AC1246" s="993"/>
      <c r="AD1246" s="994"/>
      <c r="AE1246" s="994"/>
      <c r="AF1246" s="995"/>
      <c r="AG1246" s="996"/>
      <c r="AH1246" s="997"/>
      <c r="AI1246" s="998"/>
      <c r="AJ1246" s="312"/>
      <c r="AK1246" s="312"/>
      <c r="AL1246" s="999"/>
      <c r="AM1246" s="312"/>
      <c r="AN1246" s="312"/>
      <c r="AO1246" s="1000"/>
      <c r="AP1246" s="666"/>
      <c r="AQ1246" s="1001"/>
      <c r="AR1246" s="1001"/>
      <c r="AS1246" s="1001"/>
      <c r="AT1246" s="748"/>
    </row>
    <row r="1247">
      <c r="A1247" s="227"/>
      <c r="B1247" s="179">
        <v>1.1790761E7</v>
      </c>
      <c r="C1247" s="1037">
        <v>44067.68317513889</v>
      </c>
      <c r="D1247" s="606" t="s">
        <v>7227</v>
      </c>
      <c r="E1247" s="179" t="s">
        <v>7228</v>
      </c>
      <c r="F1247" s="228">
        <v>20790.0</v>
      </c>
      <c r="G1247" s="179" t="s">
        <v>391</v>
      </c>
      <c r="H1247" s="179" t="s">
        <v>7229</v>
      </c>
      <c r="I1247" s="646" t="s">
        <v>7230</v>
      </c>
      <c r="K1247" s="606" t="s">
        <v>7231</v>
      </c>
      <c r="L1247" s="606" t="s">
        <v>7038</v>
      </c>
      <c r="M1247" s="179" t="s">
        <v>2184</v>
      </c>
      <c r="N1247" s="179" t="s">
        <v>2184</v>
      </c>
      <c r="O1247" s="606" t="s">
        <v>7232</v>
      </c>
      <c r="P1247" s="606" t="s">
        <v>7233</v>
      </c>
      <c r="Q1247" s="606" t="s">
        <v>7234</v>
      </c>
      <c r="R1247" s="166"/>
      <c r="S1247" s="647">
        <f t="shared" si="167"/>
        <v>66</v>
      </c>
      <c r="T1247" s="166"/>
      <c r="U1247" s="166"/>
      <c r="V1247" s="166"/>
      <c r="W1247" s="606" t="s">
        <v>1651</v>
      </c>
      <c r="X1247" s="606" t="s">
        <v>7235</v>
      </c>
      <c r="Y1247" s="1016">
        <f>IF('Datos por dni'!F381="","",(TODAY()-'Datos por dni'!F381)/365)</f>
        <v>23.56712329</v>
      </c>
      <c r="AA1247" s="987"/>
      <c r="AB1247" s="992"/>
      <c r="AC1247" s="993"/>
      <c r="AD1247" s="994"/>
      <c r="AE1247" s="994"/>
      <c r="AF1247" s="995"/>
      <c r="AG1247" s="996"/>
      <c r="AH1247" s="997"/>
      <c r="AI1247" s="998"/>
      <c r="AJ1247" s="312"/>
      <c r="AK1247" s="312"/>
      <c r="AL1247" s="999"/>
      <c r="AM1247" s="312"/>
      <c r="AN1247" s="312"/>
      <c r="AO1247" s="1000"/>
      <c r="AP1247" s="666"/>
      <c r="AQ1247" s="1001"/>
      <c r="AR1247" s="1001"/>
      <c r="AS1247" s="1001"/>
      <c r="AT1247" s="748"/>
    </row>
    <row r="1248">
      <c r="A1248" s="227"/>
      <c r="B1248" s="179">
        <v>3.8615955E7</v>
      </c>
      <c r="C1248" s="1037">
        <v>44063.46328240741</v>
      </c>
      <c r="D1248" s="606" t="s">
        <v>2531</v>
      </c>
      <c r="E1248" s="179" t="s">
        <v>7236</v>
      </c>
      <c r="F1248" s="228">
        <v>34803.0</v>
      </c>
      <c r="G1248" s="179" t="s">
        <v>2021</v>
      </c>
      <c r="H1248" s="179" t="s">
        <v>2326</v>
      </c>
      <c r="I1248" s="179">
        <v>1.536552387E9</v>
      </c>
      <c r="K1248" s="606" t="s">
        <v>7237</v>
      </c>
      <c r="L1248" s="606" t="s">
        <v>7038</v>
      </c>
      <c r="M1248" s="179" t="s">
        <v>2184</v>
      </c>
      <c r="N1248" s="179" t="s">
        <v>2184</v>
      </c>
      <c r="O1248" s="606" t="s">
        <v>7238</v>
      </c>
      <c r="P1248" s="606" t="s">
        <v>7239</v>
      </c>
      <c r="Q1248" s="1024"/>
      <c r="R1248" s="166"/>
      <c r="S1248" s="647">
        <f t="shared" si="167"/>
        <v>28</v>
      </c>
      <c r="T1248" s="166"/>
      <c r="U1248" s="166"/>
      <c r="V1248" s="166"/>
      <c r="W1248" s="606" t="s">
        <v>1651</v>
      </c>
      <c r="X1248" s="606" t="s">
        <v>7240</v>
      </c>
      <c r="Y1248" s="1016">
        <f>IF('Datos por dni'!F382="","",(TODAY()-'Datos por dni'!F382)/365)</f>
        <v>24.15068493</v>
      </c>
      <c r="AA1248" s="987"/>
      <c r="AB1248" s="992"/>
      <c r="AC1248" s="993"/>
      <c r="AD1248" s="994"/>
      <c r="AE1248" s="994"/>
      <c r="AF1248" s="995"/>
      <c r="AG1248" s="996"/>
      <c r="AH1248" s="997"/>
      <c r="AI1248" s="998"/>
      <c r="AJ1248" s="312"/>
      <c r="AK1248" s="312"/>
      <c r="AL1248" s="999"/>
      <c r="AM1248" s="312"/>
      <c r="AN1248" s="312"/>
      <c r="AO1248" s="1000"/>
      <c r="AP1248" s="666"/>
      <c r="AQ1248" s="1001"/>
      <c r="AR1248" s="1001"/>
      <c r="AS1248" s="1001"/>
      <c r="AT1248" s="748"/>
    </row>
    <row r="1249">
      <c r="A1249" s="227"/>
      <c r="B1249" s="179">
        <v>3.6719087E7</v>
      </c>
      <c r="C1249" s="1037">
        <v>44069.76224105324</v>
      </c>
      <c r="D1249" s="606" t="s">
        <v>7241</v>
      </c>
      <c r="E1249" s="179" t="s">
        <v>7242</v>
      </c>
      <c r="F1249" s="228">
        <v>33721.0</v>
      </c>
      <c r="G1249" s="179" t="s">
        <v>391</v>
      </c>
      <c r="H1249" s="179" t="s">
        <v>7243</v>
      </c>
      <c r="I1249" s="179">
        <v>2.974730287E9</v>
      </c>
      <c r="K1249" s="606" t="s">
        <v>7244</v>
      </c>
      <c r="L1249" s="606" t="s">
        <v>7020</v>
      </c>
      <c r="M1249" s="179" t="s">
        <v>2184</v>
      </c>
      <c r="N1249" s="179" t="s">
        <v>2184</v>
      </c>
      <c r="O1249" s="606" t="s">
        <v>7245</v>
      </c>
      <c r="P1249" s="606" t="s">
        <v>1661</v>
      </c>
      <c r="Q1249" s="1024"/>
      <c r="R1249" s="166"/>
      <c r="S1249" s="647">
        <f t="shared" si="167"/>
        <v>31</v>
      </c>
      <c r="T1249" s="166"/>
      <c r="U1249" s="166"/>
      <c r="V1249" s="166"/>
      <c r="W1249" s="606" t="s">
        <v>1651</v>
      </c>
      <c r="X1249" s="606" t="s">
        <v>7246</v>
      </c>
      <c r="Y1249" s="1016">
        <f>IF('Datos por dni'!F383="","",(TODAY()-'Datos por dni'!F383)/365)</f>
        <v>30.47945205</v>
      </c>
      <c r="AA1249" s="987"/>
      <c r="AB1249" s="992"/>
      <c r="AC1249" s="993"/>
      <c r="AD1249" s="994"/>
      <c r="AE1249" s="994"/>
      <c r="AF1249" s="995"/>
      <c r="AG1249" s="996"/>
      <c r="AH1249" s="997"/>
      <c r="AI1249" s="998"/>
      <c r="AJ1249" s="312"/>
      <c r="AK1249" s="312"/>
      <c r="AL1249" s="999"/>
      <c r="AM1249" s="312"/>
      <c r="AN1249" s="312"/>
      <c r="AO1249" s="1000"/>
      <c r="AP1249" s="666"/>
      <c r="AQ1249" s="1001"/>
      <c r="AR1249" s="1001"/>
      <c r="AS1249" s="1001"/>
      <c r="AT1249" s="748"/>
    </row>
    <row r="1250">
      <c r="A1250" s="227"/>
      <c r="B1250" s="179">
        <v>9.5763031E7</v>
      </c>
      <c r="C1250" s="1037">
        <v>44063.48232456019</v>
      </c>
      <c r="D1250" s="606" t="s">
        <v>7247</v>
      </c>
      <c r="E1250" s="179" t="s">
        <v>7248</v>
      </c>
      <c r="F1250" s="228">
        <v>34648.0</v>
      </c>
      <c r="G1250" s="179" t="s">
        <v>4032</v>
      </c>
      <c r="H1250" s="179" t="s">
        <v>7249</v>
      </c>
      <c r="I1250" s="179">
        <v>1.138784353E9</v>
      </c>
      <c r="K1250" s="606" t="s">
        <v>7250</v>
      </c>
      <c r="L1250" s="606" t="s">
        <v>7038</v>
      </c>
      <c r="M1250" s="179" t="s">
        <v>2184</v>
      </c>
      <c r="N1250" s="179" t="s">
        <v>2184</v>
      </c>
      <c r="O1250" s="606" t="s">
        <v>7251</v>
      </c>
      <c r="P1250" s="606" t="s">
        <v>7252</v>
      </c>
      <c r="Q1250" s="606" t="s">
        <v>7253</v>
      </c>
      <c r="R1250" s="166"/>
      <c r="S1250" s="647">
        <f t="shared" si="167"/>
        <v>28</v>
      </c>
      <c r="T1250" s="166"/>
      <c r="U1250" s="166"/>
      <c r="V1250" s="166"/>
      <c r="W1250" s="606" t="s">
        <v>7254</v>
      </c>
      <c r="X1250" s="606" t="s">
        <v>7255</v>
      </c>
      <c r="Y1250" s="1016">
        <f>IF('Datos por dni'!F384="","",(TODAY()-'Datos por dni'!F384)/365)</f>
        <v>28.5369863</v>
      </c>
      <c r="AA1250" s="987"/>
      <c r="AB1250" s="992"/>
      <c r="AC1250" s="993"/>
      <c r="AD1250" s="994"/>
      <c r="AE1250" s="994"/>
      <c r="AF1250" s="995"/>
      <c r="AG1250" s="996"/>
      <c r="AH1250" s="997"/>
      <c r="AI1250" s="998"/>
      <c r="AJ1250" s="312"/>
      <c r="AK1250" s="312"/>
      <c r="AL1250" s="999"/>
      <c r="AM1250" s="312"/>
      <c r="AN1250" s="312"/>
      <c r="AO1250" s="1000"/>
      <c r="AP1250" s="666"/>
      <c r="AQ1250" s="1001"/>
      <c r="AR1250" s="1001"/>
      <c r="AS1250" s="1001"/>
      <c r="AT1250" s="748"/>
    </row>
    <row r="1251">
      <c r="A1251" s="1050"/>
      <c r="B1251" s="25">
        <v>9.5955315E7</v>
      </c>
      <c r="C1251" s="1051"/>
      <c r="D1251" s="1052" t="s">
        <v>7256</v>
      </c>
      <c r="E1251" s="25" t="s">
        <v>7257</v>
      </c>
      <c r="F1251" s="1053">
        <v>35731.0</v>
      </c>
      <c r="G1251" s="25" t="s">
        <v>3851</v>
      </c>
      <c r="H1251" s="25" t="s">
        <v>7258</v>
      </c>
      <c r="I1251" s="25">
        <v>1.167483205E9</v>
      </c>
      <c r="K1251" s="1052" t="s">
        <v>7199</v>
      </c>
      <c r="L1251" s="1052"/>
      <c r="M1251" s="103"/>
      <c r="N1251" s="25"/>
      <c r="O1251" s="1039"/>
      <c r="P1251" s="1039"/>
      <c r="Q1251" s="1035"/>
      <c r="R1251" s="25"/>
      <c r="S1251" s="647">
        <f t="shared" si="167"/>
        <v>25</v>
      </c>
      <c r="T1251" s="103"/>
      <c r="U1251" s="103"/>
      <c r="V1251" s="103"/>
      <c r="W1251" s="1052"/>
      <c r="X1251" s="1052"/>
      <c r="Y1251" s="1016">
        <f>IF('Datos por dni'!F385="","",(TODAY()-'Datos por dni'!F385)/365)</f>
        <v>23.41917808</v>
      </c>
      <c r="AA1251" s="987"/>
      <c r="AB1251" s="992"/>
      <c r="AC1251" s="993"/>
      <c r="AD1251" s="994"/>
      <c r="AE1251" s="994"/>
      <c r="AF1251" s="995"/>
      <c r="AG1251" s="996"/>
      <c r="AH1251" s="997"/>
      <c r="AI1251" s="998"/>
      <c r="AJ1251" s="312"/>
      <c r="AK1251" s="312"/>
      <c r="AL1251" s="999"/>
      <c r="AM1251" s="312"/>
      <c r="AN1251" s="312"/>
      <c r="AO1251" s="1000"/>
      <c r="AP1251" s="666"/>
      <c r="AQ1251" s="1001"/>
      <c r="AR1251" s="1001"/>
      <c r="AS1251" s="1001"/>
      <c r="AT1251" s="748"/>
    </row>
    <row r="1252">
      <c r="A1252" s="227"/>
      <c r="B1252" s="179">
        <v>4.472729E7</v>
      </c>
      <c r="C1252" s="1037">
        <v>44076.01401427083</v>
      </c>
      <c r="D1252" s="606" t="s">
        <v>7259</v>
      </c>
      <c r="E1252" s="179" t="s">
        <v>7260</v>
      </c>
      <c r="F1252" s="228">
        <v>37721.0</v>
      </c>
      <c r="G1252" s="179" t="s">
        <v>674</v>
      </c>
      <c r="H1252" s="179" t="s">
        <v>7261</v>
      </c>
      <c r="I1252" s="179">
        <v>1.138606874E9</v>
      </c>
      <c r="K1252" s="606" t="s">
        <v>7262</v>
      </c>
      <c r="L1252" s="606" t="s">
        <v>7020</v>
      </c>
      <c r="M1252" s="179" t="s">
        <v>1661</v>
      </c>
      <c r="N1252" s="179" t="s">
        <v>2184</v>
      </c>
      <c r="O1252" s="606" t="s">
        <v>7263</v>
      </c>
      <c r="P1252" s="606" t="s">
        <v>7264</v>
      </c>
      <c r="Q1252" s="606" t="s">
        <v>7265</v>
      </c>
      <c r="R1252" s="166"/>
      <c r="S1252" s="647">
        <f t="shared" si="167"/>
        <v>20</v>
      </c>
      <c r="T1252" s="166"/>
      <c r="U1252" s="166"/>
      <c r="V1252" s="166"/>
      <c r="W1252" s="606" t="s">
        <v>1651</v>
      </c>
      <c r="X1252" s="606" t="s">
        <v>7266</v>
      </c>
      <c r="Y1252" s="1016">
        <f>IF('Datos por dni'!F386="","",(TODAY()-'Datos por dni'!F386)/365)</f>
        <v>24.1890411</v>
      </c>
      <c r="AA1252" s="987"/>
      <c r="AB1252" s="992"/>
      <c r="AC1252" s="993"/>
      <c r="AD1252" s="994"/>
      <c r="AE1252" s="994"/>
      <c r="AF1252" s="995"/>
      <c r="AG1252" s="996"/>
      <c r="AH1252" s="997"/>
      <c r="AI1252" s="998"/>
      <c r="AJ1252" s="312"/>
      <c r="AK1252" s="312"/>
      <c r="AL1252" s="999"/>
      <c r="AM1252" s="312"/>
      <c r="AN1252" s="312"/>
      <c r="AO1252" s="1000"/>
      <c r="AP1252" s="666"/>
      <c r="AQ1252" s="1001"/>
      <c r="AR1252" s="1001"/>
      <c r="AS1252" s="1001"/>
      <c r="AT1252" s="748"/>
    </row>
    <row r="1253">
      <c r="A1253" s="227"/>
      <c r="B1253" s="179">
        <v>3.9773439E7</v>
      </c>
      <c r="C1253" s="1037">
        <v>44067.60328226852</v>
      </c>
      <c r="D1253" s="606" t="s">
        <v>7267</v>
      </c>
      <c r="E1253" s="179" t="s">
        <v>7268</v>
      </c>
      <c r="F1253" s="228">
        <v>35259.0</v>
      </c>
      <c r="G1253" s="179" t="s">
        <v>391</v>
      </c>
      <c r="H1253" s="179" t="s">
        <v>7269</v>
      </c>
      <c r="I1253" s="179">
        <v>1.144305444E9</v>
      </c>
      <c r="K1253" s="606" t="s">
        <v>7270</v>
      </c>
      <c r="L1253" s="606" t="s">
        <v>6876</v>
      </c>
      <c r="M1253" s="179" t="s">
        <v>2184</v>
      </c>
      <c r="N1253" s="179" t="s">
        <v>2184</v>
      </c>
      <c r="O1253" s="606" t="s">
        <v>7271</v>
      </c>
      <c r="P1253" s="606" t="s">
        <v>1747</v>
      </c>
      <c r="Q1253" s="1024"/>
      <c r="R1253" s="166"/>
      <c r="S1253" s="647">
        <f t="shared" si="167"/>
        <v>27</v>
      </c>
      <c r="T1253" s="166"/>
      <c r="U1253" s="166"/>
      <c r="V1253" s="166"/>
      <c r="W1253" s="606" t="s">
        <v>1651</v>
      </c>
      <c r="X1253" s="606" t="s">
        <v>7272</v>
      </c>
      <c r="Y1253" s="1016">
        <f>IF('Datos por dni'!F387="","",(TODAY()-'Datos por dni'!F387)/365)</f>
        <v>24.05753425</v>
      </c>
      <c r="AA1253" s="987"/>
      <c r="AB1253" s="992"/>
      <c r="AC1253" s="993"/>
      <c r="AD1253" s="994"/>
      <c r="AE1253" s="994"/>
      <c r="AF1253" s="995"/>
      <c r="AG1253" s="996"/>
      <c r="AH1253" s="997"/>
      <c r="AI1253" s="998"/>
      <c r="AJ1253" s="312"/>
      <c r="AK1253" s="312"/>
      <c r="AL1253" s="999"/>
      <c r="AM1253" s="312"/>
      <c r="AN1253" s="312"/>
      <c r="AO1253" s="1000"/>
      <c r="AP1253" s="666"/>
      <c r="AQ1253" s="1001"/>
      <c r="AR1253" s="1001"/>
      <c r="AS1253" s="1001"/>
      <c r="AT1253" s="748"/>
    </row>
    <row r="1254">
      <c r="A1254" s="227"/>
      <c r="B1254" s="179">
        <v>4.1195168E7</v>
      </c>
      <c r="C1254" s="1037">
        <v>44067.689195300925</v>
      </c>
      <c r="D1254" s="606" t="s">
        <v>7273</v>
      </c>
      <c r="E1254" s="179" t="s">
        <v>7274</v>
      </c>
      <c r="F1254" s="228">
        <v>35924.0</v>
      </c>
      <c r="G1254" s="179" t="s">
        <v>2021</v>
      </c>
      <c r="H1254" s="179" t="s">
        <v>7275</v>
      </c>
      <c r="I1254" s="179" t="s">
        <v>7276</v>
      </c>
      <c r="K1254" s="606" t="s">
        <v>7277</v>
      </c>
      <c r="L1254" s="606" t="s">
        <v>7028</v>
      </c>
      <c r="M1254" s="179" t="s">
        <v>2184</v>
      </c>
      <c r="N1254" s="179" t="s">
        <v>2184</v>
      </c>
      <c r="O1254" s="606" t="s">
        <v>7278</v>
      </c>
      <c r="P1254" s="606" t="s">
        <v>7279</v>
      </c>
      <c r="Q1254" s="1024"/>
      <c r="R1254" s="166"/>
      <c r="S1254" s="647">
        <f t="shared" si="167"/>
        <v>25</v>
      </c>
      <c r="T1254" s="166"/>
      <c r="U1254" s="166"/>
      <c r="V1254" s="166"/>
      <c r="W1254" s="606" t="s">
        <v>1651</v>
      </c>
      <c r="X1254" s="606" t="s">
        <v>7280</v>
      </c>
      <c r="Y1254" s="1016">
        <f>IF('Datos por dni'!F388="","",(TODAY()-'Datos por dni'!F388)/365)</f>
        <v>28.70958904</v>
      </c>
      <c r="AA1254" s="987"/>
      <c r="AB1254" s="992"/>
      <c r="AC1254" s="993"/>
      <c r="AD1254" s="994"/>
      <c r="AE1254" s="994"/>
      <c r="AF1254" s="995"/>
      <c r="AG1254" s="996"/>
      <c r="AH1254" s="997"/>
      <c r="AI1254" s="998"/>
      <c r="AJ1254" s="312"/>
      <c r="AK1254" s="312"/>
      <c r="AL1254" s="999"/>
      <c r="AM1254" s="312"/>
      <c r="AN1254" s="312"/>
      <c r="AO1254" s="1000"/>
      <c r="AP1254" s="666"/>
      <c r="AQ1254" s="1001"/>
      <c r="AR1254" s="1001"/>
      <c r="AS1254" s="1001"/>
      <c r="AT1254" s="748"/>
    </row>
    <row r="1255">
      <c r="A1255" s="227"/>
      <c r="B1255" s="179">
        <v>4.3600542E7</v>
      </c>
      <c r="C1255" s="1037">
        <v>44063.86832342592</v>
      </c>
      <c r="D1255" s="606" t="s">
        <v>7281</v>
      </c>
      <c r="E1255" s="179" t="s">
        <v>7282</v>
      </c>
      <c r="F1255" s="228">
        <v>37128.0</v>
      </c>
      <c r="G1255" s="179" t="s">
        <v>3479</v>
      </c>
      <c r="H1255" s="179" t="s">
        <v>7283</v>
      </c>
      <c r="I1255" s="179">
        <v>1.168831234E9</v>
      </c>
      <c r="K1255" s="606" t="s">
        <v>7284</v>
      </c>
      <c r="L1255" s="606" t="s">
        <v>7020</v>
      </c>
      <c r="M1255" s="179" t="s">
        <v>2184</v>
      </c>
      <c r="N1255" s="179" t="s">
        <v>1661</v>
      </c>
      <c r="O1255" s="606" t="s">
        <v>7285</v>
      </c>
      <c r="P1255" s="606" t="s">
        <v>7286</v>
      </c>
      <c r="Q1255" s="606" t="s">
        <v>3371</v>
      </c>
      <c r="R1255" s="166"/>
      <c r="S1255" s="647">
        <f t="shared" si="167"/>
        <v>22</v>
      </c>
      <c r="T1255" s="166"/>
      <c r="U1255" s="166"/>
      <c r="V1255" s="166"/>
      <c r="W1255" s="606" t="s">
        <v>1651</v>
      </c>
      <c r="X1255" s="606" t="s">
        <v>7287</v>
      </c>
      <c r="Y1255" s="1016">
        <f>IF('Datos por dni'!F389="","",(TODAY()-'Datos por dni'!F389)/365)</f>
        <v>46.20273973</v>
      </c>
      <c r="AA1255" s="987"/>
      <c r="AB1255" s="992"/>
      <c r="AC1255" s="993"/>
      <c r="AD1255" s="994"/>
      <c r="AE1255" s="994"/>
      <c r="AF1255" s="995"/>
      <c r="AG1255" s="996"/>
      <c r="AH1255" s="997"/>
      <c r="AI1255" s="998"/>
      <c r="AJ1255" s="312"/>
      <c r="AK1255" s="312"/>
      <c r="AL1255" s="999"/>
      <c r="AM1255" s="312"/>
      <c r="AN1255" s="312"/>
      <c r="AO1255" s="1000"/>
      <c r="AP1255" s="666"/>
      <c r="AQ1255" s="1001"/>
      <c r="AR1255" s="1001"/>
      <c r="AS1255" s="1001"/>
      <c r="AT1255" s="748"/>
    </row>
    <row r="1256">
      <c r="A1256" s="227"/>
      <c r="B1256" s="179">
        <v>9.6020208E7</v>
      </c>
      <c r="C1256" s="1037">
        <v>44065.90586804398</v>
      </c>
      <c r="D1256" s="606" t="s">
        <v>7288</v>
      </c>
      <c r="E1256" s="179" t="s">
        <v>7289</v>
      </c>
      <c r="F1256" s="228">
        <v>33487.0</v>
      </c>
      <c r="G1256" s="179" t="s">
        <v>6155</v>
      </c>
      <c r="H1256" s="179" t="s">
        <v>7290</v>
      </c>
      <c r="I1256" s="179">
        <v>1.158077112E9</v>
      </c>
      <c r="K1256" s="606" t="s">
        <v>7291</v>
      </c>
      <c r="L1256" s="606" t="s">
        <v>7038</v>
      </c>
      <c r="M1256" s="179" t="s">
        <v>2184</v>
      </c>
      <c r="N1256" s="179" t="s">
        <v>2184</v>
      </c>
      <c r="O1256" s="606" t="s">
        <v>7292</v>
      </c>
      <c r="P1256" s="606" t="s">
        <v>7293</v>
      </c>
      <c r="Q1256" s="606" t="s">
        <v>7294</v>
      </c>
      <c r="R1256" s="166"/>
      <c r="S1256" s="647">
        <f t="shared" si="167"/>
        <v>32</v>
      </c>
      <c r="T1256" s="166"/>
      <c r="U1256" s="166"/>
      <c r="V1256" s="166"/>
      <c r="W1256" s="606" t="s">
        <v>7295</v>
      </c>
      <c r="X1256" s="606" t="s">
        <v>7296</v>
      </c>
      <c r="Y1256" s="1016">
        <f>IF('Datos por dni'!F390="","",(TODAY()-'Datos por dni'!F390)/365)</f>
        <v>30.02739726</v>
      </c>
      <c r="AA1256" s="987"/>
      <c r="AB1256" s="992"/>
      <c r="AC1256" s="993"/>
      <c r="AD1256" s="994"/>
      <c r="AE1256" s="994"/>
      <c r="AF1256" s="995"/>
      <c r="AG1256" s="996"/>
      <c r="AH1256" s="997"/>
      <c r="AI1256" s="998"/>
      <c r="AJ1256" s="312"/>
      <c r="AK1256" s="312"/>
      <c r="AL1256" s="999"/>
      <c r="AM1256" s="312"/>
      <c r="AN1256" s="312"/>
      <c r="AO1256" s="1000"/>
      <c r="AP1256" s="666"/>
      <c r="AQ1256" s="1001"/>
      <c r="AR1256" s="1001"/>
      <c r="AS1256" s="1001"/>
      <c r="AT1256" s="748"/>
    </row>
    <row r="1257">
      <c r="A1257" s="227"/>
      <c r="B1257" s="179">
        <v>3.5385973E7</v>
      </c>
      <c r="C1257" s="1037">
        <v>44106.50954962963</v>
      </c>
      <c r="D1257" s="606" t="s">
        <v>7297</v>
      </c>
      <c r="E1257" s="179" t="s">
        <v>7298</v>
      </c>
      <c r="F1257" s="228">
        <v>33245.0</v>
      </c>
      <c r="G1257" s="179" t="s">
        <v>391</v>
      </c>
      <c r="H1257" s="179" t="s">
        <v>7299</v>
      </c>
      <c r="I1257" s="179">
        <v>2.302308879E9</v>
      </c>
      <c r="K1257" s="606" t="s">
        <v>7300</v>
      </c>
      <c r="L1257" s="606" t="s">
        <v>7038</v>
      </c>
      <c r="M1257" s="179" t="s">
        <v>2184</v>
      </c>
      <c r="N1257" s="179" t="s">
        <v>2184</v>
      </c>
      <c r="O1257" s="606" t="s">
        <v>7301</v>
      </c>
      <c r="P1257" s="606" t="s">
        <v>7302</v>
      </c>
      <c r="Q1257" s="606" t="s">
        <v>7303</v>
      </c>
      <c r="R1257" s="166"/>
      <c r="S1257" s="647">
        <f t="shared" si="167"/>
        <v>32</v>
      </c>
      <c r="T1257" s="166"/>
      <c r="U1257" s="166"/>
      <c r="V1257" s="166"/>
      <c r="W1257" s="606" t="s">
        <v>1651</v>
      </c>
      <c r="X1257" s="606" t="s">
        <v>7304</v>
      </c>
      <c r="Y1257" s="1016">
        <f>IF('Datos por dni'!F391="","",(TODAY()-'Datos por dni'!F391)/365)</f>
        <v>24.91780822</v>
      </c>
      <c r="AA1257" s="987"/>
      <c r="AB1257" s="992"/>
      <c r="AC1257" s="993"/>
      <c r="AD1257" s="994"/>
      <c r="AE1257" s="994"/>
      <c r="AF1257" s="995"/>
      <c r="AG1257" s="996"/>
      <c r="AH1257" s="997"/>
      <c r="AI1257" s="998"/>
      <c r="AJ1257" s="312"/>
      <c r="AK1257" s="312"/>
      <c r="AL1257" s="999"/>
      <c r="AM1257" s="312"/>
      <c r="AN1257" s="312"/>
      <c r="AO1257" s="1000"/>
      <c r="AP1257" s="666"/>
      <c r="AQ1257" s="1001"/>
      <c r="AR1257" s="1001"/>
      <c r="AS1257" s="1001"/>
      <c r="AT1257" s="748"/>
    </row>
    <row r="1258">
      <c r="A1258" s="1050"/>
      <c r="B1258" s="25">
        <v>3.8072163E7</v>
      </c>
      <c r="C1258" s="1039"/>
      <c r="D1258" s="1052" t="s">
        <v>7305</v>
      </c>
      <c r="E1258" s="25" t="s">
        <v>7306</v>
      </c>
      <c r="F1258" s="1053">
        <v>34407.0</v>
      </c>
      <c r="G1258" s="25" t="s">
        <v>2021</v>
      </c>
      <c r="H1258" s="25" t="s">
        <v>7307</v>
      </c>
      <c r="I1258" s="25">
        <v>1.150465229E9</v>
      </c>
      <c r="K1258" s="1052" t="s">
        <v>7308</v>
      </c>
      <c r="L1258" s="1052"/>
      <c r="M1258" s="182"/>
      <c r="N1258" s="25"/>
      <c r="O1258" s="1039"/>
      <c r="P1258" s="1054"/>
      <c r="Q1258" s="1035"/>
      <c r="R1258" s="25"/>
      <c r="S1258" s="647">
        <f t="shared" si="167"/>
        <v>29</v>
      </c>
      <c r="T1258" s="198"/>
      <c r="U1258" s="25"/>
      <c r="V1258" s="25"/>
      <c r="W1258" s="1052"/>
      <c r="X1258" s="1052"/>
      <c r="Y1258" s="1016">
        <f>IF('Datos por dni'!F392="","",(TODAY()-'Datos por dni'!F392)/365)</f>
        <v>22.91506849</v>
      </c>
      <c r="AA1258" s="987"/>
      <c r="AB1258" s="992"/>
      <c r="AC1258" s="993"/>
      <c r="AD1258" s="994"/>
      <c r="AE1258" s="994"/>
      <c r="AF1258" s="995"/>
      <c r="AG1258" s="996"/>
      <c r="AH1258" s="997"/>
      <c r="AI1258" s="998"/>
      <c r="AJ1258" s="312"/>
      <c r="AK1258" s="312"/>
      <c r="AL1258" s="999"/>
      <c r="AM1258" s="312"/>
      <c r="AN1258" s="312"/>
      <c r="AO1258" s="1000"/>
      <c r="AP1258" s="666"/>
      <c r="AQ1258" s="1001"/>
      <c r="AR1258" s="1001"/>
      <c r="AS1258" s="1001"/>
      <c r="AT1258" s="748"/>
    </row>
    <row r="1259">
      <c r="A1259" s="227"/>
      <c r="B1259" s="179">
        <v>3.7688312E7</v>
      </c>
      <c r="C1259" s="1037">
        <v>44062.56872116898</v>
      </c>
      <c r="D1259" s="606" t="s">
        <v>7309</v>
      </c>
      <c r="E1259" s="179" t="s">
        <v>7310</v>
      </c>
      <c r="F1259" s="228">
        <v>34147.0</v>
      </c>
      <c r="G1259" s="179" t="s">
        <v>391</v>
      </c>
      <c r="H1259" s="179" t="s">
        <v>7311</v>
      </c>
      <c r="I1259" s="179">
        <v>1.138324848E9</v>
      </c>
      <c r="K1259" s="606" t="s">
        <v>7312</v>
      </c>
      <c r="L1259" s="606" t="s">
        <v>7020</v>
      </c>
      <c r="M1259" s="179" t="s">
        <v>2184</v>
      </c>
      <c r="N1259" s="179" t="s">
        <v>2184</v>
      </c>
      <c r="O1259" s="606" t="s">
        <v>7313</v>
      </c>
      <c r="P1259" s="606" t="s">
        <v>7314</v>
      </c>
      <c r="Q1259" s="606" t="s">
        <v>2438</v>
      </c>
      <c r="R1259" s="166"/>
      <c r="S1259" s="647">
        <f t="shared" si="167"/>
        <v>30</v>
      </c>
      <c r="T1259" s="166"/>
      <c r="U1259" s="166"/>
      <c r="V1259" s="166"/>
      <c r="W1259" s="606" t="s">
        <v>7315</v>
      </c>
      <c r="X1259" s="606" t="s">
        <v>7316</v>
      </c>
      <c r="Y1259" s="1016">
        <f>IF('Datos por dni'!F393="","",(TODAY()-'Datos por dni'!F393)/365)</f>
        <v>23.79178082</v>
      </c>
      <c r="AA1259" s="987"/>
      <c r="AB1259" s="992"/>
      <c r="AC1259" s="993"/>
      <c r="AD1259" s="994"/>
      <c r="AE1259" s="994"/>
      <c r="AF1259" s="995"/>
      <c r="AG1259" s="996"/>
      <c r="AH1259" s="997"/>
      <c r="AI1259" s="998"/>
      <c r="AJ1259" s="312"/>
      <c r="AK1259" s="312"/>
      <c r="AL1259" s="999"/>
      <c r="AM1259" s="312"/>
      <c r="AN1259" s="312"/>
      <c r="AO1259" s="1000"/>
      <c r="AP1259" s="666"/>
      <c r="AQ1259" s="1001"/>
      <c r="AR1259" s="1001"/>
      <c r="AS1259" s="1001"/>
      <c r="AT1259" s="748"/>
    </row>
    <row r="1260">
      <c r="A1260" s="227"/>
      <c r="B1260" s="179">
        <v>3.6807196E7</v>
      </c>
      <c r="C1260" s="1037">
        <v>44065.9778228588</v>
      </c>
      <c r="D1260" s="606" t="s">
        <v>7317</v>
      </c>
      <c r="E1260" s="179" t="s">
        <v>7318</v>
      </c>
      <c r="F1260" s="228">
        <v>33751.0</v>
      </c>
      <c r="G1260" s="179" t="s">
        <v>2021</v>
      </c>
      <c r="H1260" s="179" t="s">
        <v>7319</v>
      </c>
      <c r="I1260" s="179">
        <v>1.158483201E9</v>
      </c>
      <c r="K1260" s="606" t="s">
        <v>7320</v>
      </c>
      <c r="L1260" s="606" t="s">
        <v>7020</v>
      </c>
      <c r="M1260" s="179" t="s">
        <v>1661</v>
      </c>
      <c r="N1260" s="179" t="s">
        <v>2184</v>
      </c>
      <c r="O1260" s="606" t="s">
        <v>7321</v>
      </c>
      <c r="P1260" s="606" t="s">
        <v>2587</v>
      </c>
      <c r="Q1260" s="1024"/>
      <c r="R1260" s="166"/>
      <c r="S1260" s="647">
        <f t="shared" si="167"/>
        <v>31</v>
      </c>
      <c r="T1260" s="166"/>
      <c r="U1260" s="166"/>
      <c r="V1260" s="166"/>
      <c r="W1260" s="606" t="s">
        <v>1651</v>
      </c>
      <c r="X1260" s="606" t="s">
        <v>7322</v>
      </c>
      <c r="Y1260" s="1016">
        <f>IF('Datos por dni'!F394="","",(TODAY()-'Datos por dni'!F394)/365)</f>
        <v>34.01369863</v>
      </c>
      <c r="AA1260" s="987"/>
      <c r="AB1260" s="992"/>
      <c r="AC1260" s="993"/>
      <c r="AD1260" s="994"/>
      <c r="AE1260" s="994"/>
      <c r="AF1260" s="995"/>
      <c r="AG1260" s="996"/>
      <c r="AH1260" s="997"/>
      <c r="AI1260" s="998"/>
      <c r="AJ1260" s="312"/>
      <c r="AK1260" s="312"/>
      <c r="AL1260" s="999"/>
      <c r="AM1260" s="312"/>
      <c r="AN1260" s="312"/>
      <c r="AO1260" s="1000"/>
      <c r="AP1260" s="666"/>
      <c r="AQ1260" s="1001"/>
      <c r="AR1260" s="1001"/>
      <c r="AS1260" s="1001"/>
      <c r="AT1260" s="748"/>
    </row>
    <row r="1261">
      <c r="A1261" s="227"/>
      <c r="B1261" s="179">
        <v>1963757.0</v>
      </c>
      <c r="C1261" s="1037">
        <v>44067.69032689815</v>
      </c>
      <c r="D1261" s="606" t="s">
        <v>7323</v>
      </c>
      <c r="E1261" s="179" t="s">
        <v>7324</v>
      </c>
      <c r="F1261" s="228">
        <v>35109.0</v>
      </c>
      <c r="G1261" s="179" t="s">
        <v>7325</v>
      </c>
      <c r="H1261" s="179" t="s">
        <v>7326</v>
      </c>
      <c r="I1261" s="179" t="s">
        <v>7327</v>
      </c>
      <c r="K1261" s="606" t="s">
        <v>7328</v>
      </c>
      <c r="L1261" s="606" t="s">
        <v>7329</v>
      </c>
      <c r="M1261" s="179" t="s">
        <v>1661</v>
      </c>
      <c r="N1261" s="179" t="s">
        <v>2184</v>
      </c>
      <c r="O1261" s="606" t="s">
        <v>7330</v>
      </c>
      <c r="P1261" s="606" t="s">
        <v>7331</v>
      </c>
      <c r="Q1261" s="606" t="s">
        <v>7332</v>
      </c>
      <c r="R1261" s="166"/>
      <c r="S1261" s="647">
        <f t="shared" si="167"/>
        <v>27</v>
      </c>
      <c r="T1261" s="166"/>
      <c r="U1261" s="166"/>
      <c r="V1261" s="166"/>
      <c r="W1261" s="606" t="s">
        <v>7333</v>
      </c>
      <c r="X1261" s="606" t="s">
        <v>7334</v>
      </c>
      <c r="Y1261" s="1016">
        <f>IF('Datos por dni'!F395="","",(TODAY()-'Datos por dni'!F395)/365)</f>
        <v>29.99452055</v>
      </c>
      <c r="AA1261" s="987"/>
      <c r="AB1261" s="992"/>
      <c r="AC1261" s="993"/>
      <c r="AD1261" s="994"/>
      <c r="AE1261" s="994"/>
      <c r="AF1261" s="995"/>
      <c r="AG1261" s="996"/>
      <c r="AH1261" s="997"/>
      <c r="AI1261" s="998"/>
      <c r="AJ1261" s="312"/>
      <c r="AK1261" s="312"/>
      <c r="AL1261" s="999"/>
      <c r="AM1261" s="312"/>
      <c r="AN1261" s="312"/>
      <c r="AO1261" s="1000"/>
      <c r="AP1261" s="666"/>
      <c r="AQ1261" s="1001"/>
      <c r="AR1261" s="1001"/>
      <c r="AS1261" s="1001"/>
      <c r="AT1261" s="748"/>
    </row>
    <row r="1262">
      <c r="A1262" s="227"/>
      <c r="B1262" s="179">
        <v>3.8066579E7</v>
      </c>
      <c r="C1262" s="1037">
        <v>44072.69626655093</v>
      </c>
      <c r="D1262" s="606" t="s">
        <v>7335</v>
      </c>
      <c r="E1262" s="179" t="s">
        <v>7336</v>
      </c>
      <c r="F1262" s="228">
        <v>34365.0</v>
      </c>
      <c r="G1262" s="179" t="s">
        <v>1755</v>
      </c>
      <c r="H1262" s="179" t="s">
        <v>7337</v>
      </c>
      <c r="I1262" s="179">
        <v>1.53149949E9</v>
      </c>
      <c r="K1262" s="606" t="s">
        <v>7338</v>
      </c>
      <c r="L1262" s="606" t="s">
        <v>7028</v>
      </c>
      <c r="M1262" s="179" t="s">
        <v>2184</v>
      </c>
      <c r="N1262" s="179" t="s">
        <v>2184</v>
      </c>
      <c r="O1262" s="606" t="s">
        <v>7339</v>
      </c>
      <c r="P1262" s="606" t="s">
        <v>7340</v>
      </c>
      <c r="Q1262" s="1024"/>
      <c r="R1262" s="166"/>
      <c r="S1262" s="647">
        <f t="shared" si="167"/>
        <v>29</v>
      </c>
      <c r="T1262" s="166"/>
      <c r="U1262" s="166"/>
      <c r="V1262" s="166"/>
      <c r="W1262" s="606" t="s">
        <v>7341</v>
      </c>
      <c r="X1262" s="606" t="s">
        <v>7342</v>
      </c>
      <c r="Y1262" s="1016">
        <f>IF('Datos por dni'!F396="","",(TODAY()-'Datos por dni'!F396)/365)</f>
        <v>26.55342466</v>
      </c>
      <c r="AA1262" s="987"/>
      <c r="AB1262" s="992"/>
      <c r="AC1262" s="993"/>
      <c r="AD1262" s="994"/>
      <c r="AE1262" s="994"/>
      <c r="AF1262" s="995"/>
      <c r="AG1262" s="996"/>
      <c r="AH1262" s="997"/>
      <c r="AI1262" s="998"/>
      <c r="AJ1262" s="312"/>
      <c r="AK1262" s="312"/>
      <c r="AL1262" s="999"/>
      <c r="AM1262" s="312"/>
      <c r="AN1262" s="312"/>
      <c r="AO1262" s="1000"/>
      <c r="AP1262" s="666"/>
      <c r="AQ1262" s="1001"/>
      <c r="AR1262" s="1001"/>
      <c r="AS1262" s="1001"/>
      <c r="AT1262" s="748"/>
    </row>
    <row r="1263">
      <c r="A1263" s="227"/>
      <c r="B1263" s="179">
        <v>4.095897E7</v>
      </c>
      <c r="C1263" s="1024"/>
      <c r="D1263" s="606" t="s">
        <v>7343</v>
      </c>
      <c r="E1263" s="179" t="s">
        <v>7344</v>
      </c>
      <c r="F1263" s="228">
        <v>35970.0</v>
      </c>
      <c r="G1263" s="179" t="s">
        <v>391</v>
      </c>
      <c r="H1263" s="179" t="s">
        <v>7345</v>
      </c>
      <c r="I1263" s="179">
        <v>3.46469019E9</v>
      </c>
      <c r="K1263" s="606" t="s">
        <v>7346</v>
      </c>
      <c r="L1263" s="606"/>
      <c r="M1263" s="179"/>
      <c r="N1263" s="179"/>
      <c r="O1263" s="1024"/>
      <c r="P1263" s="1024"/>
      <c r="Q1263" s="1024"/>
      <c r="R1263" s="166"/>
      <c r="S1263" s="647">
        <f t="shared" si="167"/>
        <v>25</v>
      </c>
      <c r="T1263" s="166"/>
      <c r="U1263" s="166"/>
      <c r="V1263" s="166"/>
      <c r="W1263" s="606"/>
      <c r="X1263" s="606"/>
      <c r="Y1263" s="1016">
        <f>IF('Datos por dni'!F397="","",(TODAY()-'Datos por dni'!F397)/365)</f>
        <v>30.79726027</v>
      </c>
      <c r="AA1263" s="987"/>
      <c r="AB1263" s="992"/>
      <c r="AC1263" s="993"/>
      <c r="AD1263" s="994"/>
      <c r="AE1263" s="994"/>
      <c r="AF1263" s="995"/>
      <c r="AG1263" s="996"/>
      <c r="AH1263" s="997"/>
      <c r="AI1263" s="998"/>
      <c r="AJ1263" s="312"/>
      <c r="AK1263" s="312"/>
      <c r="AL1263" s="999"/>
      <c r="AM1263" s="312"/>
      <c r="AN1263" s="312"/>
      <c r="AO1263" s="1000"/>
      <c r="AP1263" s="666"/>
      <c r="AQ1263" s="1001"/>
      <c r="AR1263" s="1001"/>
      <c r="AS1263" s="1001"/>
      <c r="AT1263" s="748"/>
    </row>
    <row r="1264">
      <c r="A1264" s="227"/>
      <c r="B1264" s="179">
        <v>3.6914955E7</v>
      </c>
      <c r="C1264" s="1037">
        <v>44069.73213862268</v>
      </c>
      <c r="D1264" s="606" t="s">
        <v>7347</v>
      </c>
      <c r="E1264" s="179" t="s">
        <v>7348</v>
      </c>
      <c r="F1264" s="228">
        <v>33945.0</v>
      </c>
      <c r="G1264" s="179" t="s">
        <v>674</v>
      </c>
      <c r="H1264" s="179" t="s">
        <v>7349</v>
      </c>
      <c r="I1264" s="179">
        <v>1.135660717E9</v>
      </c>
      <c r="K1264" s="606" t="s">
        <v>7350</v>
      </c>
      <c r="L1264" s="606" t="s">
        <v>7020</v>
      </c>
      <c r="M1264" s="179" t="s">
        <v>2184</v>
      </c>
      <c r="N1264" s="179" t="s">
        <v>1661</v>
      </c>
      <c r="O1264" s="606" t="s">
        <v>7351</v>
      </c>
      <c r="P1264" s="606" t="s">
        <v>7352</v>
      </c>
      <c r="Q1264" s="1024"/>
      <c r="R1264" s="166"/>
      <c r="S1264" s="647">
        <f t="shared" si="167"/>
        <v>30</v>
      </c>
      <c r="T1264" s="166"/>
      <c r="U1264" s="166"/>
      <c r="V1264" s="166"/>
      <c r="W1264" s="606" t="s">
        <v>1637</v>
      </c>
      <c r="X1264" s="606" t="s">
        <v>7353</v>
      </c>
      <c r="Y1264" s="1016">
        <f>IF('Datos por dni'!F398="","",(TODAY()-'Datos por dni'!F398)/365)</f>
        <v>35.39452055</v>
      </c>
      <c r="AA1264" s="987"/>
      <c r="AB1264" s="992"/>
      <c r="AC1264" s="993"/>
      <c r="AD1264" s="994"/>
      <c r="AE1264" s="994"/>
      <c r="AF1264" s="995"/>
      <c r="AG1264" s="996"/>
      <c r="AH1264" s="997"/>
      <c r="AI1264" s="998"/>
      <c r="AJ1264" s="312"/>
      <c r="AK1264" s="312"/>
      <c r="AL1264" s="999"/>
      <c r="AM1264" s="312"/>
      <c r="AN1264" s="312"/>
      <c r="AO1264" s="1000"/>
      <c r="AP1264" s="666"/>
      <c r="AQ1264" s="1001"/>
      <c r="AR1264" s="1001"/>
      <c r="AS1264" s="1001"/>
      <c r="AT1264" s="748"/>
    </row>
    <row r="1265">
      <c r="A1265" s="227"/>
      <c r="B1265" s="179">
        <v>3.640559E7</v>
      </c>
      <c r="C1265" s="1037">
        <v>44067.647500810184</v>
      </c>
      <c r="D1265" s="606" t="s">
        <v>7354</v>
      </c>
      <c r="E1265" s="179" t="s">
        <v>7355</v>
      </c>
      <c r="F1265" s="228">
        <v>33501.0</v>
      </c>
      <c r="G1265" s="179" t="s">
        <v>2021</v>
      </c>
      <c r="H1265" s="179" t="s">
        <v>7356</v>
      </c>
      <c r="I1265" s="179">
        <v>1.169520624E9</v>
      </c>
      <c r="K1265" s="606" t="s">
        <v>7357</v>
      </c>
      <c r="L1265" s="606" t="s">
        <v>7038</v>
      </c>
      <c r="M1265" s="179" t="s">
        <v>2184</v>
      </c>
      <c r="N1265" s="179" t="s">
        <v>1661</v>
      </c>
      <c r="O1265" s="606" t="s">
        <v>7358</v>
      </c>
      <c r="P1265" s="606" t="s">
        <v>7359</v>
      </c>
      <c r="Q1265" s="606" t="s">
        <v>7360</v>
      </c>
      <c r="R1265" s="166"/>
      <c r="S1265" s="647">
        <f t="shared" si="167"/>
        <v>32</v>
      </c>
      <c r="T1265" s="166"/>
      <c r="U1265" s="166"/>
      <c r="V1265" s="166"/>
      <c r="W1265" s="606" t="s">
        <v>1866</v>
      </c>
      <c r="X1265" s="606" t="s">
        <v>7361</v>
      </c>
      <c r="Y1265" s="1016">
        <f>IF('Datos por dni'!F399="","",(TODAY()-'Datos por dni'!F399)/365)</f>
        <v>27.56712329</v>
      </c>
      <c r="AA1265" s="987"/>
      <c r="AB1265" s="992"/>
      <c r="AC1265" s="993"/>
      <c r="AD1265" s="994"/>
      <c r="AE1265" s="994"/>
      <c r="AF1265" s="995"/>
      <c r="AG1265" s="996"/>
      <c r="AH1265" s="997"/>
      <c r="AI1265" s="998"/>
      <c r="AJ1265" s="312"/>
      <c r="AK1265" s="312"/>
      <c r="AL1265" s="999"/>
      <c r="AM1265" s="312"/>
      <c r="AN1265" s="312"/>
      <c r="AO1265" s="1000"/>
      <c r="AP1265" s="666"/>
      <c r="AQ1265" s="1001"/>
      <c r="AR1265" s="1001"/>
      <c r="AS1265" s="1001"/>
      <c r="AT1265" s="748"/>
    </row>
    <row r="1266">
      <c r="A1266" s="227"/>
      <c r="B1266" s="179">
        <v>3.6834051E7</v>
      </c>
      <c r="C1266" s="1037">
        <v>44063.545553275464</v>
      </c>
      <c r="D1266" s="606" t="s">
        <v>7362</v>
      </c>
      <c r="E1266" s="179" t="s">
        <v>7363</v>
      </c>
      <c r="F1266" s="228">
        <v>33723.0</v>
      </c>
      <c r="G1266" s="179" t="s">
        <v>391</v>
      </c>
      <c r="H1266" s="179" t="s">
        <v>7364</v>
      </c>
      <c r="I1266" s="179">
        <v>2.235892334E9</v>
      </c>
      <c r="K1266" s="606" t="s">
        <v>7365</v>
      </c>
      <c r="L1266" s="606" t="s">
        <v>7020</v>
      </c>
      <c r="M1266" s="179" t="s">
        <v>2184</v>
      </c>
      <c r="N1266" s="179" t="s">
        <v>2184</v>
      </c>
      <c r="O1266" s="606" t="s">
        <v>7366</v>
      </c>
      <c r="P1266" s="606" t="s">
        <v>7367</v>
      </c>
      <c r="Q1266" s="606" t="s">
        <v>7368</v>
      </c>
      <c r="R1266" s="166"/>
      <c r="S1266" s="647">
        <f t="shared" si="167"/>
        <v>31</v>
      </c>
      <c r="T1266" s="166"/>
      <c r="U1266" s="166"/>
      <c r="V1266" s="166"/>
      <c r="W1266" s="606" t="s">
        <v>1651</v>
      </c>
      <c r="X1266" s="606" t="s">
        <v>7369</v>
      </c>
      <c r="Y1266" s="1016">
        <f>IF('Datos por dni'!F400="","",(TODAY()-'Datos por dni'!F400)/365)</f>
        <v>24.78356164</v>
      </c>
      <c r="AA1266" s="987"/>
      <c r="AB1266" s="992"/>
      <c r="AC1266" s="993"/>
      <c r="AD1266" s="994"/>
      <c r="AE1266" s="994"/>
      <c r="AF1266" s="995"/>
      <c r="AG1266" s="996"/>
      <c r="AH1266" s="997"/>
      <c r="AI1266" s="998"/>
      <c r="AJ1266" s="312"/>
      <c r="AK1266" s="312"/>
      <c r="AL1266" s="999"/>
      <c r="AM1266" s="312"/>
      <c r="AN1266" s="312"/>
      <c r="AO1266" s="1000"/>
      <c r="AP1266" s="666"/>
      <c r="AQ1266" s="1001"/>
      <c r="AR1266" s="1001"/>
      <c r="AS1266" s="1001"/>
      <c r="AT1266" s="748"/>
    </row>
    <row r="1267">
      <c r="A1267" s="1055"/>
      <c r="B1267" s="182">
        <v>3.8157181E7</v>
      </c>
      <c r="C1267" s="1024"/>
      <c r="D1267" s="1056" t="s">
        <v>7370</v>
      </c>
      <c r="E1267" s="182" t="s">
        <v>7371</v>
      </c>
      <c r="F1267" s="1053">
        <v>34376.0</v>
      </c>
      <c r="G1267" s="182" t="s">
        <v>391</v>
      </c>
      <c r="H1267" s="182" t="s">
        <v>7372</v>
      </c>
      <c r="I1267" s="182">
        <v>1.166293815E9</v>
      </c>
      <c r="K1267" s="1056" t="s">
        <v>7373</v>
      </c>
      <c r="L1267" s="1056"/>
      <c r="M1267" s="182"/>
      <c r="N1267" s="182"/>
      <c r="O1267" s="1024"/>
      <c r="P1267" s="1056"/>
      <c r="Q1267" s="1024"/>
      <c r="R1267" s="166"/>
      <c r="S1267" s="647">
        <f t="shared" si="167"/>
        <v>29</v>
      </c>
      <c r="T1267" s="166"/>
      <c r="U1267" s="166"/>
      <c r="V1267" s="166"/>
      <c r="W1267" s="1056"/>
      <c r="X1267" s="1056"/>
      <c r="Y1267" s="1016">
        <f>IF('Datos por dni'!F401="","",(TODAY()-'Datos por dni'!F401)/365)</f>
        <v>27.95616438</v>
      </c>
      <c r="AA1267" s="987"/>
      <c r="AB1267" s="992"/>
      <c r="AC1267" s="993"/>
      <c r="AD1267" s="994"/>
      <c r="AE1267" s="994"/>
      <c r="AF1267" s="995"/>
      <c r="AG1267" s="996"/>
      <c r="AH1267" s="997"/>
      <c r="AI1267" s="998"/>
      <c r="AJ1267" s="312"/>
      <c r="AK1267" s="312"/>
      <c r="AL1267" s="999"/>
      <c r="AM1267" s="312"/>
      <c r="AN1267" s="312"/>
      <c r="AO1267" s="1000"/>
      <c r="AP1267" s="666"/>
      <c r="AQ1267" s="1001"/>
      <c r="AR1267" s="1001"/>
      <c r="AS1267" s="1001"/>
      <c r="AT1267" s="748"/>
    </row>
    <row r="1268">
      <c r="A1268" s="227"/>
      <c r="B1268" s="179">
        <v>4.3713966E7</v>
      </c>
      <c r="C1268" s="1037">
        <v>44131.60133780092</v>
      </c>
      <c r="D1268" s="606" t="s">
        <v>7374</v>
      </c>
      <c r="E1268" s="179" t="s">
        <v>7375</v>
      </c>
      <c r="F1268" s="228">
        <v>37194.0</v>
      </c>
      <c r="G1268" s="179" t="s">
        <v>391</v>
      </c>
      <c r="H1268" s="179" t="s">
        <v>7376</v>
      </c>
      <c r="I1268" s="179">
        <v>3.462663776E9</v>
      </c>
      <c r="K1268" s="606" t="s">
        <v>7377</v>
      </c>
      <c r="L1268" s="606" t="s">
        <v>7020</v>
      </c>
      <c r="M1268" s="179" t="s">
        <v>1661</v>
      </c>
      <c r="N1268" s="179" t="s">
        <v>2184</v>
      </c>
      <c r="O1268" s="606" t="s">
        <v>7378</v>
      </c>
      <c r="P1268" s="606" t="s">
        <v>1745</v>
      </c>
      <c r="Q1268" s="1024"/>
      <c r="R1268" s="166"/>
      <c r="S1268" s="647">
        <f t="shared" si="167"/>
        <v>21</v>
      </c>
      <c r="T1268" s="166"/>
      <c r="U1268" s="166"/>
      <c r="V1268" s="166"/>
      <c r="W1268" s="1049" t="s">
        <v>7379</v>
      </c>
      <c r="X1268" s="1049" t="s">
        <v>7380</v>
      </c>
      <c r="Y1268" s="1016">
        <f>IF('Datos por dni'!F402="","",(TODAY()-'Datos por dni'!F402)/365)</f>
        <v>21.34794521</v>
      </c>
      <c r="AA1268" s="987"/>
      <c r="AB1268" s="992"/>
      <c r="AC1268" s="993"/>
      <c r="AD1268" s="994"/>
      <c r="AE1268" s="994"/>
      <c r="AF1268" s="995"/>
      <c r="AG1268" s="996"/>
      <c r="AH1268" s="997"/>
      <c r="AI1268" s="998"/>
      <c r="AJ1268" s="312"/>
      <c r="AK1268" s="312"/>
      <c r="AL1268" s="999"/>
      <c r="AM1268" s="312"/>
      <c r="AN1268" s="312"/>
      <c r="AO1268" s="1000"/>
      <c r="AP1268" s="666"/>
      <c r="AQ1268" s="1001"/>
      <c r="AR1268" s="1001"/>
      <c r="AS1268" s="1001"/>
      <c r="AT1268" s="748"/>
    </row>
    <row r="1269">
      <c r="A1269" s="227"/>
      <c r="B1269" s="179">
        <v>3.2523207E7</v>
      </c>
      <c r="C1269" s="1037">
        <v>44062.81617173611</v>
      </c>
      <c r="D1269" s="606" t="s">
        <v>7381</v>
      </c>
      <c r="E1269" s="179" t="s">
        <v>7382</v>
      </c>
      <c r="F1269" s="228">
        <v>31624.0</v>
      </c>
      <c r="G1269" s="179" t="s">
        <v>674</v>
      </c>
      <c r="H1269" s="179" t="s">
        <v>7383</v>
      </c>
      <c r="I1269" s="179" t="s">
        <v>7384</v>
      </c>
      <c r="K1269" s="606" t="s">
        <v>7385</v>
      </c>
      <c r="L1269" s="606" t="s">
        <v>7020</v>
      </c>
      <c r="M1269" s="179" t="s">
        <v>2184</v>
      </c>
      <c r="N1269" s="179" t="s">
        <v>2184</v>
      </c>
      <c r="O1269" s="606" t="s">
        <v>7386</v>
      </c>
      <c r="P1269" s="606" t="s">
        <v>7387</v>
      </c>
      <c r="Q1269" s="606" t="s">
        <v>7388</v>
      </c>
      <c r="R1269" s="166"/>
      <c r="S1269" s="647">
        <f t="shared" si="167"/>
        <v>37</v>
      </c>
      <c r="T1269" s="166"/>
      <c r="U1269" s="166"/>
      <c r="V1269" s="166"/>
      <c r="W1269" s="606" t="s">
        <v>1651</v>
      </c>
      <c r="X1269" s="606" t="s">
        <v>7389</v>
      </c>
      <c r="Y1269" s="1016">
        <f>IF('Datos por dni'!F403="","",(TODAY()-'Datos por dni'!F403)/365)</f>
        <v>32.12054795</v>
      </c>
      <c r="AA1269" s="987"/>
      <c r="AB1269" s="992"/>
      <c r="AC1269" s="993"/>
      <c r="AD1269" s="994"/>
      <c r="AE1269" s="994"/>
      <c r="AF1269" s="995"/>
      <c r="AG1269" s="996"/>
      <c r="AH1269" s="997"/>
      <c r="AI1269" s="998"/>
      <c r="AJ1269" s="312"/>
      <c r="AK1269" s="312"/>
      <c r="AL1269" s="999"/>
      <c r="AM1269" s="312"/>
      <c r="AN1269" s="312"/>
      <c r="AO1269" s="1000"/>
      <c r="AP1269" s="666"/>
      <c r="AQ1269" s="1001"/>
      <c r="AR1269" s="1001"/>
      <c r="AS1269" s="1001"/>
      <c r="AT1269" s="748"/>
    </row>
    <row r="1270">
      <c r="A1270" s="1057"/>
      <c r="B1270" s="105">
        <v>4.2103092E7</v>
      </c>
      <c r="C1270" s="1039"/>
      <c r="D1270" s="1039" t="s">
        <v>2701</v>
      </c>
      <c r="E1270" s="103" t="s">
        <v>7390</v>
      </c>
      <c r="F1270" s="1058">
        <v>36390.0</v>
      </c>
      <c r="G1270" s="103" t="s">
        <v>391</v>
      </c>
      <c r="H1270" s="103" t="s">
        <v>7391</v>
      </c>
      <c r="I1270" s="103">
        <v>1.141923265E9</v>
      </c>
      <c r="K1270" s="1039" t="s">
        <v>2693</v>
      </c>
      <c r="L1270" s="1039"/>
      <c r="M1270" s="103"/>
      <c r="N1270" s="103"/>
      <c r="O1270" s="1059"/>
      <c r="P1270" s="1059"/>
      <c r="Q1270" s="1035"/>
      <c r="R1270" s="25"/>
      <c r="S1270" s="647">
        <f t="shared" si="167"/>
        <v>24</v>
      </c>
      <c r="T1270" s="25"/>
      <c r="U1270" s="103"/>
      <c r="V1270" s="103"/>
      <c r="W1270" s="1039"/>
      <c r="X1270" s="1039"/>
      <c r="Y1270" s="1016">
        <f>IF('Datos por dni'!F404="","",(TODAY()-'Datos por dni'!F404)/365)</f>
        <v>23.30684932</v>
      </c>
      <c r="AA1270" s="987"/>
      <c r="AB1270" s="992"/>
      <c r="AC1270" s="993"/>
      <c r="AD1270" s="994"/>
      <c r="AE1270" s="994"/>
      <c r="AF1270" s="995"/>
      <c r="AG1270" s="996"/>
      <c r="AH1270" s="997"/>
      <c r="AI1270" s="998"/>
      <c r="AJ1270" s="312"/>
      <c r="AK1270" s="312"/>
      <c r="AL1270" s="999"/>
      <c r="AM1270" s="312"/>
      <c r="AN1270" s="312"/>
      <c r="AO1270" s="1000"/>
      <c r="AP1270" s="666"/>
      <c r="AQ1270" s="1001"/>
      <c r="AR1270" s="1001"/>
      <c r="AS1270" s="1001"/>
      <c r="AT1270" s="748"/>
    </row>
    <row r="1271">
      <c r="A1271" s="1050"/>
      <c r="B1271" s="25">
        <v>4.0968585E7</v>
      </c>
      <c r="C1271" s="1051"/>
      <c r="D1271" s="1052" t="s">
        <v>7392</v>
      </c>
      <c r="E1271" s="25" t="s">
        <v>7393</v>
      </c>
      <c r="F1271" s="1053">
        <v>35811.0</v>
      </c>
      <c r="G1271" s="25" t="s">
        <v>391</v>
      </c>
      <c r="H1271" s="25" t="s">
        <v>7394</v>
      </c>
      <c r="I1271" s="25">
        <v>1.168366924E9</v>
      </c>
      <c r="K1271" s="1052" t="s">
        <v>7395</v>
      </c>
      <c r="L1271" s="1052"/>
      <c r="M1271" s="25"/>
      <c r="N1271" s="25"/>
      <c r="O1271" s="1039"/>
      <c r="P1271" s="1054"/>
      <c r="Q1271" s="1035"/>
      <c r="R1271" s="25"/>
      <c r="S1271" s="647">
        <f t="shared" si="167"/>
        <v>25</v>
      </c>
      <c r="T1271" s="103"/>
      <c r="U1271" s="25"/>
      <c r="V1271" s="25"/>
      <c r="W1271" s="1052"/>
      <c r="X1271" s="1052"/>
      <c r="Y1271" s="1016">
        <f>IF('Datos por dni'!F405="","",(TODAY()-'Datos por dni'!F405)/365)</f>
        <v>27.52876712</v>
      </c>
      <c r="AA1271" s="987"/>
      <c r="AB1271" s="992"/>
      <c r="AC1271" s="993"/>
      <c r="AD1271" s="994"/>
      <c r="AE1271" s="994"/>
      <c r="AF1271" s="995"/>
      <c r="AG1271" s="996"/>
      <c r="AH1271" s="997"/>
      <c r="AI1271" s="998"/>
      <c r="AJ1271" s="312"/>
      <c r="AK1271" s="312"/>
      <c r="AL1271" s="999"/>
      <c r="AM1271" s="312"/>
      <c r="AN1271" s="312"/>
      <c r="AO1271" s="1000"/>
      <c r="AP1271" s="666"/>
      <c r="AQ1271" s="1001"/>
      <c r="AR1271" s="1001"/>
      <c r="AS1271" s="1001"/>
      <c r="AT1271" s="748"/>
    </row>
    <row r="1272">
      <c r="A1272" s="227"/>
      <c r="B1272" s="179">
        <v>4.0968585E7</v>
      </c>
      <c r="C1272" s="1037">
        <v>44062.66537611111</v>
      </c>
      <c r="D1272" s="606" t="s">
        <v>7392</v>
      </c>
      <c r="E1272" s="179" t="s">
        <v>7393</v>
      </c>
      <c r="F1272" s="228">
        <v>35811.0</v>
      </c>
      <c r="G1272" s="179" t="s">
        <v>391</v>
      </c>
      <c r="H1272" s="179" t="s">
        <v>7396</v>
      </c>
      <c r="I1272" s="179" t="s">
        <v>7397</v>
      </c>
      <c r="K1272" s="606" t="s">
        <v>7398</v>
      </c>
      <c r="L1272" s="606" t="s">
        <v>7399</v>
      </c>
      <c r="M1272" s="179" t="s">
        <v>2184</v>
      </c>
      <c r="N1272" s="179" t="s">
        <v>2184</v>
      </c>
      <c r="O1272" s="606" t="s">
        <v>7400</v>
      </c>
      <c r="P1272" s="606" t="s">
        <v>7401</v>
      </c>
      <c r="Q1272" s="606" t="s">
        <v>7402</v>
      </c>
      <c r="R1272" s="166"/>
      <c r="S1272" s="647">
        <f t="shared" si="167"/>
        <v>25</v>
      </c>
      <c r="T1272" s="166"/>
      <c r="U1272" s="166"/>
      <c r="V1272" s="166"/>
      <c r="W1272" s="606" t="s">
        <v>7403</v>
      </c>
      <c r="X1272" s="606" t="s">
        <v>7403</v>
      </c>
      <c r="Y1272" s="1016">
        <f>IF('Datos por dni'!F406="","",(TODAY()-'Datos por dni'!F406)/365)</f>
        <v>35.4630137</v>
      </c>
      <c r="AA1272" s="987"/>
      <c r="AB1272" s="992"/>
      <c r="AC1272" s="993"/>
      <c r="AD1272" s="994"/>
      <c r="AE1272" s="994"/>
      <c r="AF1272" s="995"/>
      <c r="AG1272" s="996"/>
      <c r="AH1272" s="997"/>
      <c r="AI1272" s="998"/>
      <c r="AJ1272" s="312"/>
      <c r="AK1272" s="312"/>
      <c r="AL1272" s="999"/>
      <c r="AM1272" s="312"/>
      <c r="AN1272" s="312"/>
      <c r="AO1272" s="1000"/>
      <c r="AP1272" s="666"/>
      <c r="AQ1272" s="1001"/>
      <c r="AR1272" s="1001"/>
      <c r="AS1272" s="1001"/>
      <c r="AT1272" s="748"/>
    </row>
    <row r="1273">
      <c r="A1273" s="1050"/>
      <c r="B1273" s="25">
        <v>3.2523207E7</v>
      </c>
      <c r="C1273" s="1051">
        <v>44049.749666261574</v>
      </c>
      <c r="D1273" s="1052" t="s">
        <v>7381</v>
      </c>
      <c r="E1273" s="25" t="s">
        <v>7404</v>
      </c>
      <c r="F1273" s="1053">
        <v>31624.0</v>
      </c>
      <c r="G1273" s="25" t="s">
        <v>674</v>
      </c>
      <c r="H1273" s="25" t="s">
        <v>7405</v>
      </c>
      <c r="I1273" s="25">
        <v>1.155890797E9</v>
      </c>
      <c r="K1273" s="1052" t="s">
        <v>7406</v>
      </c>
      <c r="L1273" s="1052"/>
      <c r="M1273" s="103"/>
      <c r="N1273" s="25"/>
      <c r="O1273" s="1039"/>
      <c r="P1273" s="1039"/>
      <c r="Q1273" s="1035"/>
      <c r="R1273" s="25"/>
      <c r="S1273" s="647">
        <f t="shared" si="167"/>
        <v>37</v>
      </c>
      <c r="T1273" s="103"/>
      <c r="U1273" s="1060"/>
      <c r="V1273" s="1060"/>
      <c r="W1273" s="1052"/>
      <c r="X1273" s="1052"/>
      <c r="Y1273" s="1016">
        <f>IF('Datos por dni'!F407="","",(TODAY()-'Datos por dni'!F407)/365)</f>
        <v>36.5890411</v>
      </c>
      <c r="AA1273" s="987"/>
      <c r="AB1273" s="992"/>
      <c r="AC1273" s="993"/>
      <c r="AD1273" s="994"/>
      <c r="AE1273" s="994"/>
      <c r="AF1273" s="995"/>
      <c r="AG1273" s="996"/>
      <c r="AH1273" s="997"/>
      <c r="AI1273" s="998"/>
      <c r="AJ1273" s="312"/>
      <c r="AK1273" s="312"/>
      <c r="AL1273" s="999"/>
      <c r="AM1273" s="312"/>
      <c r="AN1273" s="312"/>
      <c r="AO1273" s="1000"/>
      <c r="AP1273" s="666"/>
      <c r="AQ1273" s="1001"/>
      <c r="AR1273" s="1001"/>
      <c r="AS1273" s="1001"/>
      <c r="AT1273" s="748"/>
    </row>
    <row r="1274">
      <c r="A1274" s="227"/>
      <c r="B1274" s="179">
        <v>4.2225664E7</v>
      </c>
      <c r="C1274" s="1037">
        <v>44069.640540057866</v>
      </c>
      <c r="D1274" s="606" t="s">
        <v>7407</v>
      </c>
      <c r="E1274" s="179" t="s">
        <v>7408</v>
      </c>
      <c r="F1274" s="228">
        <v>36463.0</v>
      </c>
      <c r="G1274" s="179" t="s">
        <v>2021</v>
      </c>
      <c r="H1274" s="179" t="s">
        <v>3551</v>
      </c>
      <c r="I1274" s="179">
        <v>5.491136601826E12</v>
      </c>
      <c r="K1274" s="606" t="s">
        <v>7409</v>
      </c>
      <c r="L1274" s="606" t="s">
        <v>7020</v>
      </c>
      <c r="M1274" s="179" t="s">
        <v>2184</v>
      </c>
      <c r="N1274" s="179" t="s">
        <v>1661</v>
      </c>
      <c r="O1274" s="606" t="s">
        <v>7410</v>
      </c>
      <c r="P1274" s="606" t="s">
        <v>1661</v>
      </c>
      <c r="Q1274" s="1024"/>
      <c r="R1274" s="166"/>
      <c r="S1274" s="647">
        <f t="shared" si="167"/>
        <v>23</v>
      </c>
      <c r="T1274" s="166"/>
      <c r="U1274" s="166"/>
      <c r="V1274" s="166"/>
      <c r="W1274" s="606" t="s">
        <v>7411</v>
      </c>
      <c r="X1274" s="606" t="s">
        <v>7412</v>
      </c>
      <c r="Y1274" s="1016">
        <f>IF('Datos por dni'!F408="","",(TODAY()-'Datos por dni'!F408)/365)</f>
        <v>27.23835616</v>
      </c>
      <c r="AA1274" s="987"/>
      <c r="AB1274" s="992"/>
      <c r="AC1274" s="993"/>
      <c r="AD1274" s="994"/>
      <c r="AE1274" s="994"/>
      <c r="AF1274" s="995"/>
      <c r="AG1274" s="996"/>
      <c r="AH1274" s="997"/>
      <c r="AI1274" s="998"/>
      <c r="AJ1274" s="312"/>
      <c r="AK1274" s="312"/>
      <c r="AL1274" s="999"/>
      <c r="AM1274" s="312"/>
      <c r="AN1274" s="312"/>
      <c r="AO1274" s="1000"/>
      <c r="AP1274" s="666"/>
      <c r="AQ1274" s="1001"/>
      <c r="AR1274" s="1001"/>
      <c r="AS1274" s="1001"/>
      <c r="AT1274" s="748"/>
    </row>
    <row r="1275">
      <c r="A1275" s="227"/>
      <c r="B1275" s="179">
        <v>9.5101863E7</v>
      </c>
      <c r="C1275" s="1037">
        <v>44063.457646979165</v>
      </c>
      <c r="D1275" s="606" t="s">
        <v>7413</v>
      </c>
      <c r="E1275" s="179" t="s">
        <v>7414</v>
      </c>
      <c r="F1275" s="228">
        <v>32646.0</v>
      </c>
      <c r="G1275" s="179" t="s">
        <v>5848</v>
      </c>
      <c r="H1275" s="179" t="s">
        <v>7415</v>
      </c>
      <c r="I1275" s="179">
        <v>1.123766649E9</v>
      </c>
      <c r="K1275" s="606" t="s">
        <v>6428</v>
      </c>
      <c r="L1275" s="606" t="s">
        <v>7020</v>
      </c>
      <c r="M1275" s="179" t="s">
        <v>2184</v>
      </c>
      <c r="N1275" s="179" t="s">
        <v>2184</v>
      </c>
      <c r="O1275" s="606" t="s">
        <v>7416</v>
      </c>
      <c r="P1275" s="606" t="s">
        <v>7417</v>
      </c>
      <c r="Q1275" s="1024"/>
      <c r="R1275" s="166"/>
      <c r="S1275" s="647">
        <f t="shared" si="167"/>
        <v>34</v>
      </c>
      <c r="T1275" s="166"/>
      <c r="U1275" s="166"/>
      <c r="V1275" s="166"/>
      <c r="W1275" s="606" t="s">
        <v>1651</v>
      </c>
      <c r="X1275" s="606" t="s">
        <v>1661</v>
      </c>
      <c r="Y1275" s="1016">
        <f>IF('Datos por dni'!F409="","",(TODAY()-'Datos por dni'!F409)/365)</f>
        <v>20.52876712</v>
      </c>
      <c r="AA1275" s="987"/>
      <c r="AB1275" s="992"/>
      <c r="AC1275" s="993"/>
      <c r="AD1275" s="994"/>
      <c r="AE1275" s="994"/>
      <c r="AF1275" s="995"/>
      <c r="AG1275" s="996"/>
      <c r="AH1275" s="997"/>
      <c r="AI1275" s="998"/>
      <c r="AJ1275" s="312"/>
      <c r="AK1275" s="312"/>
      <c r="AL1275" s="999"/>
      <c r="AM1275" s="312"/>
      <c r="AN1275" s="312"/>
      <c r="AO1275" s="1000"/>
      <c r="AP1275" s="666"/>
      <c r="AQ1275" s="1001"/>
      <c r="AR1275" s="1001"/>
      <c r="AS1275" s="1001"/>
      <c r="AT1275" s="748"/>
    </row>
    <row r="1276">
      <c r="A1276" s="227"/>
      <c r="B1276" s="179">
        <v>2.5165817E7</v>
      </c>
      <c r="C1276" s="1037">
        <v>44063.729376759264</v>
      </c>
      <c r="D1276" s="606" t="s">
        <v>7418</v>
      </c>
      <c r="E1276" s="179" t="s">
        <v>7419</v>
      </c>
      <c r="F1276" s="228">
        <v>27854.0</v>
      </c>
      <c r="G1276" s="179" t="s">
        <v>391</v>
      </c>
      <c r="H1276" s="179" t="s">
        <v>5437</v>
      </c>
      <c r="I1276" s="179" t="s">
        <v>7420</v>
      </c>
      <c r="K1276" s="606" t="s">
        <v>7421</v>
      </c>
      <c r="L1276" s="606" t="s">
        <v>7020</v>
      </c>
      <c r="M1276" s="179" t="s">
        <v>2184</v>
      </c>
      <c r="N1276" s="179" t="s">
        <v>2184</v>
      </c>
      <c r="O1276" s="606" t="s">
        <v>7422</v>
      </c>
      <c r="P1276" s="606" t="s">
        <v>7423</v>
      </c>
      <c r="Q1276" s="606" t="s">
        <v>7424</v>
      </c>
      <c r="R1276" s="166"/>
      <c r="S1276" s="647">
        <f t="shared" si="167"/>
        <v>47</v>
      </c>
      <c r="T1276" s="166"/>
      <c r="U1276" s="166"/>
      <c r="V1276" s="166"/>
      <c r="W1276" s="606" t="s">
        <v>1651</v>
      </c>
      <c r="X1276" s="606" t="s">
        <v>7425</v>
      </c>
      <c r="Y1276" s="1016">
        <f>IF('Datos por dni'!F410="","",(TODAY()-'Datos por dni'!F410)/365)</f>
        <v>26.72054795</v>
      </c>
      <c r="AA1276" s="987"/>
      <c r="AB1276" s="992"/>
      <c r="AC1276" s="993"/>
      <c r="AD1276" s="994"/>
      <c r="AE1276" s="994"/>
      <c r="AF1276" s="995"/>
      <c r="AG1276" s="996"/>
      <c r="AH1276" s="997"/>
      <c r="AI1276" s="998"/>
      <c r="AJ1276" s="312"/>
      <c r="AK1276" s="312"/>
      <c r="AL1276" s="999"/>
      <c r="AM1276" s="312"/>
      <c r="AN1276" s="312"/>
      <c r="AO1276" s="1000"/>
      <c r="AP1276" s="666"/>
      <c r="AQ1276" s="1001"/>
      <c r="AR1276" s="1001"/>
      <c r="AS1276" s="1001"/>
      <c r="AT1276" s="748"/>
    </row>
    <row r="1277">
      <c r="A1277" s="227"/>
      <c r="B1277" s="179">
        <v>4.3021252E7</v>
      </c>
      <c r="C1277" s="1037">
        <v>44064.76875383102</v>
      </c>
      <c r="D1277" s="606" t="s">
        <v>7426</v>
      </c>
      <c r="E1277" s="179" t="s">
        <v>7427</v>
      </c>
      <c r="F1277" s="228">
        <v>36818.0</v>
      </c>
      <c r="G1277" s="179" t="s">
        <v>391</v>
      </c>
      <c r="H1277" s="179" t="s">
        <v>7428</v>
      </c>
      <c r="I1277" s="179" t="s">
        <v>7429</v>
      </c>
      <c r="K1277" s="606" t="s">
        <v>7430</v>
      </c>
      <c r="L1277" s="606" t="s">
        <v>7020</v>
      </c>
      <c r="M1277" s="179" t="s">
        <v>2184</v>
      </c>
      <c r="N1277" s="179" t="s">
        <v>1661</v>
      </c>
      <c r="O1277" s="606" t="s">
        <v>7431</v>
      </c>
      <c r="P1277" s="606" t="s">
        <v>7432</v>
      </c>
      <c r="Q1277" s="1024"/>
      <c r="R1277" s="166"/>
      <c r="S1277" s="647">
        <f t="shared" si="167"/>
        <v>23</v>
      </c>
      <c r="T1277" s="166"/>
      <c r="U1277" s="166"/>
      <c r="V1277" s="166"/>
      <c r="W1277" s="606" t="s">
        <v>1651</v>
      </c>
      <c r="X1277" s="606" t="s">
        <v>7433</v>
      </c>
      <c r="Y1277" s="1016">
        <f>IF('Datos por dni'!F411="","",(TODAY()-'Datos por dni'!F411)/365)</f>
        <v>35.54794521</v>
      </c>
      <c r="AA1277" s="987"/>
      <c r="AB1277" s="992"/>
      <c r="AC1277" s="993"/>
      <c r="AD1277" s="994"/>
      <c r="AE1277" s="994"/>
      <c r="AF1277" s="995"/>
      <c r="AG1277" s="996"/>
      <c r="AH1277" s="997"/>
      <c r="AI1277" s="998"/>
      <c r="AJ1277" s="312"/>
      <c r="AK1277" s="312"/>
      <c r="AL1277" s="999"/>
      <c r="AM1277" s="312"/>
      <c r="AN1277" s="312"/>
      <c r="AO1277" s="1000"/>
      <c r="AP1277" s="666"/>
      <c r="AQ1277" s="1001"/>
      <c r="AR1277" s="1001"/>
      <c r="AS1277" s="1001"/>
      <c r="AT1277" s="748"/>
    </row>
    <row r="1278">
      <c r="A1278" s="227"/>
      <c r="B1278" s="179">
        <v>4.4531945E7</v>
      </c>
      <c r="C1278" s="1037">
        <v>44063.45723039352</v>
      </c>
      <c r="D1278" s="606" t="s">
        <v>7434</v>
      </c>
      <c r="E1278" s="179" t="s">
        <v>7435</v>
      </c>
      <c r="F1278" s="228">
        <v>37574.0</v>
      </c>
      <c r="G1278" s="179" t="s">
        <v>391</v>
      </c>
      <c r="H1278" s="179" t="s">
        <v>7436</v>
      </c>
      <c r="I1278" s="179">
        <v>1.122437424E9</v>
      </c>
      <c r="K1278" s="606" t="s">
        <v>7437</v>
      </c>
      <c r="L1278" s="606" t="s">
        <v>7038</v>
      </c>
      <c r="M1278" s="179" t="s">
        <v>2184</v>
      </c>
      <c r="N1278" s="179" t="s">
        <v>2184</v>
      </c>
      <c r="O1278" s="606" t="s">
        <v>7438</v>
      </c>
      <c r="P1278" s="606" t="s">
        <v>7439</v>
      </c>
      <c r="Q1278" s="606" t="s">
        <v>7440</v>
      </c>
      <c r="R1278" s="166"/>
      <c r="S1278" s="647">
        <f t="shared" si="167"/>
        <v>20</v>
      </c>
      <c r="T1278" s="166"/>
      <c r="U1278" s="166"/>
      <c r="V1278" s="166"/>
      <c r="W1278" s="606" t="s">
        <v>7441</v>
      </c>
      <c r="X1278" s="606" t="s">
        <v>7441</v>
      </c>
      <c r="Y1278" s="1016">
        <f>IF('Datos por dni'!F412="","",(TODAY()-'Datos por dni'!F412)/365)</f>
        <v>27.27123288</v>
      </c>
      <c r="AA1278" s="987"/>
      <c r="AB1278" s="992"/>
      <c r="AC1278" s="993"/>
      <c r="AD1278" s="994"/>
      <c r="AE1278" s="994"/>
      <c r="AF1278" s="995"/>
      <c r="AG1278" s="996"/>
      <c r="AH1278" s="997"/>
      <c r="AI1278" s="998"/>
      <c r="AJ1278" s="312"/>
      <c r="AK1278" s="312"/>
      <c r="AL1278" s="999"/>
      <c r="AM1278" s="312"/>
      <c r="AN1278" s="312"/>
      <c r="AO1278" s="1000"/>
      <c r="AP1278" s="666"/>
      <c r="AQ1278" s="1001"/>
      <c r="AR1278" s="1001"/>
      <c r="AS1278" s="1001"/>
      <c r="AT1278" s="748"/>
    </row>
    <row r="1279">
      <c r="A1279" s="227"/>
      <c r="B1279" s="179">
        <v>3.1143805E7</v>
      </c>
      <c r="C1279" s="1037">
        <v>44066.968739131946</v>
      </c>
      <c r="D1279" s="606" t="s">
        <v>7442</v>
      </c>
      <c r="E1279" s="179" t="s">
        <v>7443</v>
      </c>
      <c r="F1279" s="228">
        <v>30955.0</v>
      </c>
      <c r="G1279" s="179" t="s">
        <v>391</v>
      </c>
      <c r="H1279" s="179" t="s">
        <v>7444</v>
      </c>
      <c r="I1279" s="179">
        <v>1.130726362E9</v>
      </c>
      <c r="K1279" s="606" t="s">
        <v>7445</v>
      </c>
      <c r="L1279" s="606" t="s">
        <v>7020</v>
      </c>
      <c r="M1279" s="179" t="s">
        <v>2184</v>
      </c>
      <c r="N1279" s="179" t="s">
        <v>1661</v>
      </c>
      <c r="O1279" s="606" t="s">
        <v>7446</v>
      </c>
      <c r="P1279" s="606" t="s">
        <v>7447</v>
      </c>
      <c r="Q1279" s="606" t="s">
        <v>7448</v>
      </c>
      <c r="R1279" s="166"/>
      <c r="S1279" s="647">
        <f t="shared" si="167"/>
        <v>39</v>
      </c>
      <c r="T1279" s="166"/>
      <c r="U1279" s="166"/>
      <c r="V1279" s="166"/>
      <c r="W1279" s="606" t="s">
        <v>1880</v>
      </c>
      <c r="X1279" s="606" t="s">
        <v>7449</v>
      </c>
      <c r="Y1279" s="1016">
        <f>IF('Datos por dni'!F413="","",(TODAY()-'Datos por dni'!F413)/365)</f>
        <v>21.55068493</v>
      </c>
      <c r="AA1279" s="987"/>
      <c r="AB1279" s="992"/>
      <c r="AC1279" s="993"/>
      <c r="AD1279" s="994"/>
      <c r="AE1279" s="994"/>
      <c r="AF1279" s="995"/>
      <c r="AG1279" s="996"/>
      <c r="AH1279" s="997"/>
      <c r="AI1279" s="998"/>
      <c r="AJ1279" s="312"/>
      <c r="AK1279" s="312"/>
      <c r="AL1279" s="999"/>
      <c r="AM1279" s="312"/>
      <c r="AN1279" s="312"/>
      <c r="AO1279" s="1000"/>
      <c r="AP1279" s="666"/>
      <c r="AQ1279" s="1001"/>
      <c r="AR1279" s="1001"/>
      <c r="AS1279" s="1001"/>
      <c r="AT1279" s="748"/>
    </row>
    <row r="1280">
      <c r="A1280" s="227"/>
      <c r="B1280" s="179">
        <v>2.716043E7</v>
      </c>
      <c r="C1280" s="1037">
        <v>44068.42498302083</v>
      </c>
      <c r="D1280" s="606" t="s">
        <v>7450</v>
      </c>
      <c r="E1280" s="179" t="s">
        <v>7451</v>
      </c>
      <c r="F1280" s="228">
        <v>29018.0</v>
      </c>
      <c r="G1280" s="179" t="s">
        <v>391</v>
      </c>
      <c r="H1280" s="179" t="s">
        <v>7452</v>
      </c>
      <c r="I1280" s="179" t="s">
        <v>7453</v>
      </c>
      <c r="K1280" s="606" t="s">
        <v>7454</v>
      </c>
      <c r="L1280" s="606" t="s">
        <v>7455</v>
      </c>
      <c r="M1280" s="179" t="s">
        <v>2184</v>
      </c>
      <c r="N1280" s="179" t="s">
        <v>2184</v>
      </c>
      <c r="O1280" s="606" t="s">
        <v>7456</v>
      </c>
      <c r="P1280" s="606" t="s">
        <v>7457</v>
      </c>
      <c r="Q1280" s="1024"/>
      <c r="R1280" s="166"/>
      <c r="S1280" s="647">
        <f t="shared" si="167"/>
        <v>44</v>
      </c>
      <c r="T1280" s="166"/>
      <c r="U1280" s="166"/>
      <c r="V1280" s="166"/>
      <c r="W1280" s="606" t="s">
        <v>7458</v>
      </c>
      <c r="X1280" s="606" t="s">
        <v>7459</v>
      </c>
      <c r="Y1280" s="1016">
        <f>IF('Datos por dni'!F414="","",(TODAY()-'Datos por dni'!F414)/365)</f>
        <v>24.73972603</v>
      </c>
      <c r="AA1280" s="987"/>
      <c r="AB1280" s="992"/>
      <c r="AC1280" s="993"/>
      <c r="AD1280" s="994"/>
      <c r="AE1280" s="994"/>
      <c r="AF1280" s="995"/>
      <c r="AG1280" s="996"/>
      <c r="AH1280" s="997"/>
      <c r="AI1280" s="998"/>
      <c r="AJ1280" s="312"/>
      <c r="AK1280" s="312"/>
      <c r="AL1280" s="999"/>
      <c r="AM1280" s="312"/>
      <c r="AN1280" s="312"/>
      <c r="AO1280" s="1000"/>
      <c r="AP1280" s="666"/>
      <c r="AQ1280" s="1001"/>
      <c r="AR1280" s="1001"/>
      <c r="AS1280" s="1001"/>
      <c r="AT1280" s="748"/>
    </row>
    <row r="1281">
      <c r="A1281" s="1038"/>
      <c r="B1281" s="103">
        <v>3.8705296E7</v>
      </c>
      <c r="C1281" s="1039"/>
      <c r="D1281" s="1039" t="s">
        <v>7460</v>
      </c>
      <c r="E1281" s="103" t="s">
        <v>7461</v>
      </c>
      <c r="F1281" s="1058">
        <v>34969.0</v>
      </c>
      <c r="G1281" s="103" t="s">
        <v>2021</v>
      </c>
      <c r="H1281" s="103" t="s">
        <v>7462</v>
      </c>
      <c r="I1281" s="103" t="s">
        <v>7463</v>
      </c>
      <c r="K1281" s="1039" t="s">
        <v>7464</v>
      </c>
      <c r="L1281" s="1039"/>
      <c r="M1281" s="166"/>
      <c r="N1281" s="103"/>
      <c r="O1281" s="1059"/>
      <c r="P1281" s="1054"/>
      <c r="Q1281" s="1035"/>
      <c r="R1281" s="25"/>
      <c r="S1281" s="647">
        <f t="shared" si="167"/>
        <v>28</v>
      </c>
      <c r="T1281" s="198"/>
      <c r="U1281" s="25"/>
      <c r="V1281" s="25"/>
      <c r="W1281" s="1052"/>
      <c r="X1281" s="1039"/>
      <c r="Y1281" s="1016">
        <f>IF('Datos por dni'!F415="","",(TODAY()-'Datos por dni'!F415)/365)</f>
        <v>26.51506849</v>
      </c>
      <c r="AA1281" s="987"/>
      <c r="AB1281" s="992"/>
      <c r="AC1281" s="993"/>
      <c r="AD1281" s="994"/>
      <c r="AE1281" s="994"/>
      <c r="AF1281" s="995"/>
      <c r="AG1281" s="996"/>
      <c r="AH1281" s="997"/>
      <c r="AI1281" s="998"/>
      <c r="AJ1281" s="312"/>
      <c r="AK1281" s="312"/>
      <c r="AL1281" s="999"/>
      <c r="AM1281" s="312"/>
      <c r="AN1281" s="312"/>
      <c r="AO1281" s="1000"/>
      <c r="AP1281" s="666"/>
      <c r="AQ1281" s="1001"/>
      <c r="AR1281" s="1001"/>
      <c r="AS1281" s="1001"/>
      <c r="AT1281" s="748"/>
    </row>
    <row r="1282">
      <c r="A1282" s="227"/>
      <c r="B1282" s="179">
        <v>3.572797E7</v>
      </c>
      <c r="C1282" s="1037">
        <v>44063.658782847226</v>
      </c>
      <c r="D1282" s="606" t="s">
        <v>7465</v>
      </c>
      <c r="E1282" s="179" t="s">
        <v>7466</v>
      </c>
      <c r="F1282" s="228">
        <v>33236.0</v>
      </c>
      <c r="G1282" s="179" t="s">
        <v>391</v>
      </c>
      <c r="H1282" s="179" t="s">
        <v>7467</v>
      </c>
      <c r="I1282" s="179">
        <v>1.165695228E9</v>
      </c>
      <c r="K1282" s="606" t="s">
        <v>7468</v>
      </c>
      <c r="L1282" s="606" t="s">
        <v>7020</v>
      </c>
      <c r="M1282" s="179" t="s">
        <v>2184</v>
      </c>
      <c r="N1282" s="179" t="s">
        <v>2184</v>
      </c>
      <c r="O1282" s="606" t="s">
        <v>7469</v>
      </c>
      <c r="P1282" s="606" t="s">
        <v>7470</v>
      </c>
      <c r="Q1282" s="606" t="s">
        <v>7471</v>
      </c>
      <c r="R1282" s="166"/>
      <c r="S1282" s="647">
        <f t="shared" si="167"/>
        <v>32</v>
      </c>
      <c r="T1282" s="166"/>
      <c r="U1282" s="166"/>
      <c r="V1282" s="166"/>
      <c r="W1282" s="606" t="s">
        <v>1651</v>
      </c>
      <c r="X1282" s="1049" t="s">
        <v>7472</v>
      </c>
      <c r="Y1282" s="1016">
        <f>IF('Datos por dni'!F416="","",(TODAY()-'Datos por dni'!F416)/365)</f>
        <v>25.2</v>
      </c>
      <c r="AA1282" s="987"/>
      <c r="AB1282" s="992"/>
      <c r="AC1282" s="993"/>
      <c r="AD1282" s="994"/>
      <c r="AE1282" s="994"/>
      <c r="AF1282" s="995"/>
      <c r="AG1282" s="996"/>
      <c r="AH1282" s="997"/>
      <c r="AI1282" s="998"/>
      <c r="AJ1282" s="312"/>
      <c r="AK1282" s="312"/>
      <c r="AL1282" s="999"/>
      <c r="AM1282" s="312"/>
      <c r="AN1282" s="312"/>
      <c r="AO1282" s="1000"/>
      <c r="AP1282" s="666"/>
      <c r="AQ1282" s="1001"/>
      <c r="AR1282" s="1001"/>
      <c r="AS1282" s="1001"/>
      <c r="AT1282" s="748"/>
    </row>
    <row r="1283">
      <c r="A1283" s="227"/>
      <c r="B1283" s="179">
        <v>3.1187005E7</v>
      </c>
      <c r="C1283" s="1037">
        <v>44063.48781274306</v>
      </c>
      <c r="D1283" s="606" t="s">
        <v>7473</v>
      </c>
      <c r="E1283" s="179" t="s">
        <v>7474</v>
      </c>
      <c r="F1283" s="228">
        <v>30926.0</v>
      </c>
      <c r="G1283" s="179" t="s">
        <v>391</v>
      </c>
      <c r="H1283" s="179" t="s">
        <v>7475</v>
      </c>
      <c r="I1283" s="179">
        <v>1.158302352E9</v>
      </c>
      <c r="K1283" s="606" t="s">
        <v>7476</v>
      </c>
      <c r="L1283" s="606" t="s">
        <v>7020</v>
      </c>
      <c r="M1283" s="179" t="s">
        <v>2184</v>
      </c>
      <c r="N1283" s="179" t="s">
        <v>2184</v>
      </c>
      <c r="O1283" s="606" t="s">
        <v>7477</v>
      </c>
      <c r="P1283" s="606" t="s">
        <v>7478</v>
      </c>
      <c r="Q1283" s="606" t="s">
        <v>7479</v>
      </c>
      <c r="R1283" s="166"/>
      <c r="S1283" s="647">
        <f t="shared" si="167"/>
        <v>39</v>
      </c>
      <c r="T1283" s="166"/>
      <c r="U1283" s="166"/>
      <c r="V1283" s="166"/>
      <c r="W1283" s="606" t="s">
        <v>1651</v>
      </c>
      <c r="X1283" s="606" t="s">
        <v>1661</v>
      </c>
      <c r="Y1283" s="1016">
        <f>IF('Datos por dni'!F417="","",(TODAY()-'Datos por dni'!F417)/365)</f>
        <v>36.15342466</v>
      </c>
      <c r="AA1283" s="987"/>
      <c r="AB1283" s="992"/>
      <c r="AC1283" s="993"/>
      <c r="AD1283" s="994"/>
      <c r="AE1283" s="994"/>
      <c r="AF1283" s="995"/>
      <c r="AG1283" s="996"/>
      <c r="AH1283" s="997"/>
      <c r="AI1283" s="998"/>
      <c r="AJ1283" s="312"/>
      <c r="AK1283" s="312"/>
      <c r="AL1283" s="999"/>
      <c r="AM1283" s="312"/>
      <c r="AN1283" s="312"/>
      <c r="AO1283" s="1000"/>
      <c r="AP1283" s="666"/>
      <c r="AQ1283" s="1001"/>
      <c r="AR1283" s="1001"/>
      <c r="AS1283" s="1001"/>
      <c r="AT1283" s="748"/>
    </row>
    <row r="1284">
      <c r="A1284" s="227"/>
      <c r="B1284" s="179">
        <v>3.8322988E7</v>
      </c>
      <c r="C1284" s="1037">
        <v>44063.50192505787</v>
      </c>
      <c r="D1284" s="606" t="s">
        <v>7480</v>
      </c>
      <c r="E1284" s="179" t="s">
        <v>7481</v>
      </c>
      <c r="F1284" s="228">
        <v>34556.0</v>
      </c>
      <c r="G1284" s="179" t="s">
        <v>391</v>
      </c>
      <c r="H1284" s="179" t="s">
        <v>4515</v>
      </c>
      <c r="I1284" s="179" t="s">
        <v>7482</v>
      </c>
      <c r="K1284" s="606" t="s">
        <v>7483</v>
      </c>
      <c r="L1284" s="606" t="s">
        <v>7028</v>
      </c>
      <c r="M1284" s="179" t="s">
        <v>2184</v>
      </c>
      <c r="N1284" s="179" t="s">
        <v>2184</v>
      </c>
      <c r="O1284" s="606" t="s">
        <v>7484</v>
      </c>
      <c r="P1284" s="606" t="s">
        <v>7485</v>
      </c>
      <c r="Q1284" s="606" t="s">
        <v>2438</v>
      </c>
      <c r="R1284" s="166"/>
      <c r="S1284" s="647">
        <f t="shared" si="167"/>
        <v>29</v>
      </c>
      <c r="T1284" s="166"/>
      <c r="U1284" s="166"/>
      <c r="V1284" s="166"/>
      <c r="W1284" s="606" t="s">
        <v>1651</v>
      </c>
      <c r="X1284" s="606" t="s">
        <v>7486</v>
      </c>
      <c r="Y1284" s="1016">
        <f>IF('Datos por dni'!F418="","",(TODAY()-'Datos por dni'!F418)/365)</f>
        <v>29.18082192</v>
      </c>
      <c r="AA1284" s="987"/>
      <c r="AB1284" s="992"/>
      <c r="AC1284" s="993"/>
      <c r="AD1284" s="994"/>
      <c r="AE1284" s="994"/>
      <c r="AF1284" s="995"/>
      <c r="AG1284" s="996"/>
      <c r="AH1284" s="997"/>
      <c r="AI1284" s="998"/>
      <c r="AJ1284" s="312"/>
      <c r="AK1284" s="312"/>
      <c r="AL1284" s="999"/>
      <c r="AM1284" s="312"/>
      <c r="AN1284" s="312"/>
      <c r="AO1284" s="1000"/>
      <c r="AP1284" s="666"/>
      <c r="AQ1284" s="1001"/>
      <c r="AR1284" s="1001"/>
      <c r="AS1284" s="1001"/>
      <c r="AT1284" s="748"/>
    </row>
    <row r="1285">
      <c r="A1285" s="227"/>
      <c r="B1285" s="179">
        <v>4.3990858E7</v>
      </c>
      <c r="C1285" s="1037">
        <v>44062.55870702546</v>
      </c>
      <c r="D1285" s="606" t="s">
        <v>7487</v>
      </c>
      <c r="E1285" s="179" t="s">
        <v>7488</v>
      </c>
      <c r="F1285" s="228">
        <v>37370.0</v>
      </c>
      <c r="G1285" s="179" t="s">
        <v>1677</v>
      </c>
      <c r="H1285" s="179" t="s">
        <v>1678</v>
      </c>
      <c r="I1285" s="179">
        <v>5.38845299E8</v>
      </c>
      <c r="K1285" s="606" t="s">
        <v>7489</v>
      </c>
      <c r="L1285" s="606" t="s">
        <v>7020</v>
      </c>
      <c r="M1285" s="179" t="s">
        <v>2184</v>
      </c>
      <c r="N1285" s="179" t="s">
        <v>2184</v>
      </c>
      <c r="O1285" s="606" t="s">
        <v>7490</v>
      </c>
      <c r="P1285" s="606" t="s">
        <v>2587</v>
      </c>
      <c r="Q1285" s="1024"/>
      <c r="R1285" s="166"/>
      <c r="S1285" s="647">
        <f t="shared" si="167"/>
        <v>21</v>
      </c>
      <c r="T1285" s="166"/>
      <c r="U1285" s="166"/>
      <c r="V1285" s="166"/>
      <c r="W1285" s="606" t="s">
        <v>7491</v>
      </c>
      <c r="X1285" s="606" t="s">
        <v>7492</v>
      </c>
      <c r="Y1285" s="1016">
        <f>IF('Datos por dni'!F419="","",(TODAY()-'Datos por dni'!F419)/365)</f>
        <v>24.2109589</v>
      </c>
      <c r="AA1285" s="987"/>
      <c r="AB1285" s="992"/>
      <c r="AC1285" s="993"/>
      <c r="AD1285" s="994"/>
      <c r="AE1285" s="994"/>
      <c r="AF1285" s="995"/>
      <c r="AG1285" s="996"/>
      <c r="AH1285" s="997"/>
      <c r="AI1285" s="998"/>
      <c r="AJ1285" s="312"/>
      <c r="AK1285" s="312"/>
      <c r="AL1285" s="999"/>
      <c r="AM1285" s="312"/>
      <c r="AN1285" s="312"/>
      <c r="AO1285" s="1000"/>
      <c r="AP1285" s="666"/>
      <c r="AQ1285" s="1001"/>
      <c r="AR1285" s="1001"/>
      <c r="AS1285" s="1001"/>
      <c r="AT1285" s="748"/>
    </row>
    <row r="1286">
      <c r="A1286" s="227"/>
      <c r="B1286" s="179">
        <v>4.3977275E7</v>
      </c>
      <c r="C1286" s="1037">
        <v>44063.50839935185</v>
      </c>
      <c r="D1286" s="606" t="s">
        <v>7493</v>
      </c>
      <c r="E1286" s="179" t="s">
        <v>7494</v>
      </c>
      <c r="F1286" s="228">
        <v>37288.0</v>
      </c>
      <c r="G1286" s="179" t="s">
        <v>2021</v>
      </c>
      <c r="H1286" s="179" t="s">
        <v>7495</v>
      </c>
      <c r="I1286" s="179">
        <v>9.1138618343E10</v>
      </c>
      <c r="K1286" s="606" t="s">
        <v>7496</v>
      </c>
      <c r="L1286" s="606" t="s">
        <v>7038</v>
      </c>
      <c r="M1286" s="179" t="s">
        <v>2184</v>
      </c>
      <c r="N1286" s="179" t="s">
        <v>1661</v>
      </c>
      <c r="O1286" s="606" t="s">
        <v>7497</v>
      </c>
      <c r="P1286" s="606" t="s">
        <v>7498</v>
      </c>
      <c r="Q1286" s="606" t="s">
        <v>7499</v>
      </c>
      <c r="R1286" s="166"/>
      <c r="S1286" s="647">
        <f t="shared" si="167"/>
        <v>21</v>
      </c>
      <c r="T1286" s="166"/>
      <c r="U1286" s="166"/>
      <c r="V1286" s="166"/>
      <c r="W1286" s="606" t="s">
        <v>7500</v>
      </c>
      <c r="X1286" s="606" t="s">
        <v>7501</v>
      </c>
      <c r="Y1286" s="1016">
        <f>IF('Datos por dni'!F420="","",(TODAY()-'Datos por dni'!F420)/365)</f>
        <v>20.85205479</v>
      </c>
      <c r="AA1286" s="987"/>
      <c r="AB1286" s="992"/>
      <c r="AC1286" s="993"/>
      <c r="AD1286" s="994"/>
      <c r="AE1286" s="994"/>
      <c r="AF1286" s="995"/>
      <c r="AG1286" s="996"/>
      <c r="AH1286" s="997"/>
      <c r="AI1286" s="998"/>
      <c r="AJ1286" s="312"/>
      <c r="AK1286" s="312"/>
      <c r="AL1286" s="999"/>
      <c r="AM1286" s="312"/>
      <c r="AN1286" s="312"/>
      <c r="AO1286" s="1000"/>
      <c r="AP1286" s="666"/>
      <c r="AQ1286" s="1001"/>
      <c r="AR1286" s="1001"/>
      <c r="AS1286" s="1001"/>
      <c r="AT1286" s="748"/>
    </row>
    <row r="1287">
      <c r="A1287" s="227"/>
      <c r="B1287" s="179">
        <v>4.2026757E7</v>
      </c>
      <c r="C1287" s="1037">
        <v>44065.62646885417</v>
      </c>
      <c r="D1287" s="606" t="s">
        <v>7502</v>
      </c>
      <c r="E1287" s="179" t="s">
        <v>7503</v>
      </c>
      <c r="F1287" s="228">
        <v>36377.0</v>
      </c>
      <c r="G1287" s="179" t="s">
        <v>1755</v>
      </c>
      <c r="H1287" s="179" t="s">
        <v>7504</v>
      </c>
      <c r="I1287" s="179">
        <v>1.560574647E9</v>
      </c>
      <c r="K1287" s="606" t="s">
        <v>4211</v>
      </c>
      <c r="L1287" s="606" t="s">
        <v>7020</v>
      </c>
      <c r="M1287" s="179" t="s">
        <v>2184</v>
      </c>
      <c r="N1287" s="179" t="s">
        <v>2184</v>
      </c>
      <c r="O1287" s="606" t="s">
        <v>7505</v>
      </c>
      <c r="P1287" s="606" t="s">
        <v>7506</v>
      </c>
      <c r="Q1287" s="606" t="s">
        <v>7507</v>
      </c>
      <c r="R1287" s="166"/>
      <c r="S1287" s="647">
        <f t="shared" si="167"/>
        <v>24</v>
      </c>
      <c r="T1287" s="166"/>
      <c r="U1287" s="166"/>
      <c r="V1287" s="166"/>
      <c r="W1287" s="606" t="s">
        <v>1651</v>
      </c>
      <c r="X1287" s="606" t="s">
        <v>7508</v>
      </c>
      <c r="Y1287" s="1016">
        <f>IF('Datos por dni'!F421="","",(TODAY()-'Datos por dni'!F421)/365)</f>
        <v>25.21643836</v>
      </c>
      <c r="AA1287" s="987"/>
      <c r="AB1287" s="992"/>
      <c r="AC1287" s="993"/>
      <c r="AD1287" s="994"/>
      <c r="AE1287" s="994"/>
      <c r="AF1287" s="995"/>
      <c r="AG1287" s="996"/>
      <c r="AH1287" s="997"/>
      <c r="AI1287" s="998"/>
      <c r="AJ1287" s="312"/>
      <c r="AK1287" s="312"/>
      <c r="AL1287" s="999"/>
      <c r="AM1287" s="312"/>
      <c r="AN1287" s="312"/>
      <c r="AO1287" s="1000"/>
      <c r="AP1287" s="666"/>
      <c r="AQ1287" s="1001"/>
      <c r="AR1287" s="1001"/>
      <c r="AS1287" s="1001"/>
      <c r="AT1287" s="748"/>
    </row>
    <row r="1288">
      <c r="A1288" s="227"/>
      <c r="B1288" s="179">
        <v>3.740559E7</v>
      </c>
      <c r="C1288" s="1037"/>
      <c r="D1288" s="606" t="s">
        <v>7354</v>
      </c>
      <c r="E1288" s="201" t="s">
        <v>7355</v>
      </c>
      <c r="F1288" s="179">
        <v>33501.0</v>
      </c>
      <c r="G1288" s="179" t="s">
        <v>391</v>
      </c>
      <c r="H1288" s="179" t="s">
        <v>7356</v>
      </c>
      <c r="I1288" s="179">
        <v>1.169520614E9</v>
      </c>
      <c r="K1288" s="606" t="s">
        <v>7509</v>
      </c>
      <c r="L1288" s="1061"/>
      <c r="M1288" s="179"/>
      <c r="N1288" s="179"/>
      <c r="O1288" s="606"/>
      <c r="P1288" s="606"/>
      <c r="Q1288" s="606"/>
      <c r="R1288" s="179"/>
      <c r="S1288" s="647">
        <f t="shared" si="167"/>
        <v>32</v>
      </c>
      <c r="T1288" s="166"/>
      <c r="U1288" s="166"/>
      <c r="V1288" s="166"/>
      <c r="W1288" s="606"/>
      <c r="X1288" s="606"/>
      <c r="Y1288" s="1016">
        <f>IF('Datos por dni'!F422="","",(TODAY()-'Datos por dni'!F422)/365)</f>
        <v>22.97534247</v>
      </c>
      <c r="AA1288" s="987"/>
      <c r="AB1288" s="992"/>
      <c r="AC1288" s="993"/>
      <c r="AD1288" s="994"/>
      <c r="AE1288" s="994"/>
      <c r="AF1288" s="995"/>
      <c r="AG1288" s="996"/>
      <c r="AH1288" s="997"/>
      <c r="AI1288" s="998"/>
      <c r="AJ1288" s="312"/>
      <c r="AK1288" s="312"/>
      <c r="AL1288" s="999"/>
      <c r="AM1288" s="312"/>
      <c r="AN1288" s="312"/>
      <c r="AO1288" s="1000"/>
      <c r="AP1288" s="666"/>
      <c r="AQ1288" s="1001"/>
      <c r="AR1288" s="1001"/>
      <c r="AS1288" s="1001"/>
      <c r="AT1288" s="748"/>
    </row>
    <row r="1289">
      <c r="A1289" s="1050"/>
      <c r="B1289" s="25">
        <v>3.740559E7</v>
      </c>
      <c r="C1289" s="1051">
        <v>44039.64330458333</v>
      </c>
      <c r="D1289" s="1052" t="s">
        <v>7354</v>
      </c>
      <c r="E1289" s="25" t="s">
        <v>7355</v>
      </c>
      <c r="F1289" s="1053">
        <v>33501.0</v>
      </c>
      <c r="G1289" s="25" t="s">
        <v>391</v>
      </c>
      <c r="H1289" s="25" t="s">
        <v>7356</v>
      </c>
      <c r="I1289" s="25">
        <v>1.169520614E9</v>
      </c>
      <c r="K1289" s="1052" t="s">
        <v>7509</v>
      </c>
      <c r="L1289" s="1052"/>
      <c r="M1289" s="103"/>
      <c r="N1289" s="25"/>
      <c r="O1289" s="1039"/>
      <c r="P1289" s="1054"/>
      <c r="Q1289" s="1035"/>
      <c r="R1289" s="25"/>
      <c r="S1289" s="647">
        <f t="shared" si="167"/>
        <v>32</v>
      </c>
      <c r="T1289" s="25"/>
      <c r="U1289" s="25"/>
      <c r="V1289" s="25"/>
      <c r="W1289" s="1052"/>
      <c r="X1289" s="1052"/>
      <c r="Y1289" s="1016">
        <f>IF('Datos por dni'!F423="","",(TODAY()-'Datos por dni'!F423)/365)</f>
        <v>37.1260274</v>
      </c>
      <c r="AA1289" s="987"/>
      <c r="AB1289" s="992"/>
      <c r="AC1289" s="993"/>
      <c r="AD1289" s="994"/>
      <c r="AE1289" s="994"/>
      <c r="AF1289" s="995"/>
      <c r="AG1289" s="996"/>
      <c r="AH1289" s="997"/>
      <c r="AI1289" s="998"/>
      <c r="AJ1289" s="312"/>
      <c r="AK1289" s="312"/>
      <c r="AL1289" s="999"/>
      <c r="AM1289" s="312"/>
      <c r="AN1289" s="312"/>
      <c r="AO1289" s="1000"/>
      <c r="AP1289" s="666"/>
      <c r="AQ1289" s="1001"/>
      <c r="AR1289" s="1001"/>
      <c r="AS1289" s="1001"/>
      <c r="AT1289" s="748"/>
    </row>
    <row r="1290">
      <c r="A1290" s="227"/>
      <c r="B1290" s="179">
        <v>3.9338349E7</v>
      </c>
      <c r="C1290" s="1037">
        <v>44067.55076550926</v>
      </c>
      <c r="D1290" s="606" t="s">
        <v>7510</v>
      </c>
      <c r="E1290" s="179" t="s">
        <v>7511</v>
      </c>
      <c r="F1290" s="228">
        <v>35118.0</v>
      </c>
      <c r="G1290" s="179" t="s">
        <v>391</v>
      </c>
      <c r="H1290" s="179" t="s">
        <v>7512</v>
      </c>
      <c r="I1290" s="179" t="s">
        <v>7513</v>
      </c>
      <c r="K1290" s="606" t="s">
        <v>2521</v>
      </c>
      <c r="L1290" s="606" t="s">
        <v>7028</v>
      </c>
      <c r="M1290" s="179" t="s">
        <v>2184</v>
      </c>
      <c r="N1290" s="179" t="s">
        <v>2184</v>
      </c>
      <c r="O1290" s="606" t="s">
        <v>7514</v>
      </c>
      <c r="P1290" s="606" t="s">
        <v>7515</v>
      </c>
      <c r="Q1290" s="606" t="s">
        <v>7516</v>
      </c>
      <c r="R1290" s="166"/>
      <c r="S1290" s="647">
        <f t="shared" si="167"/>
        <v>27</v>
      </c>
      <c r="T1290" s="166"/>
      <c r="U1290" s="166"/>
      <c r="V1290" s="166"/>
      <c r="W1290" s="606" t="s">
        <v>1651</v>
      </c>
      <c r="X1290" s="606" t="s">
        <v>7517</v>
      </c>
      <c r="Y1290" s="1016">
        <f>IF('Datos por dni'!F424="","",(TODAY()-'Datos por dni'!F424)/365)</f>
        <v>24.5369863</v>
      </c>
      <c r="AA1290" s="987"/>
      <c r="AB1290" s="992"/>
      <c r="AC1290" s="993"/>
      <c r="AD1290" s="994"/>
      <c r="AE1290" s="994"/>
      <c r="AF1290" s="995"/>
      <c r="AG1290" s="996"/>
      <c r="AH1290" s="997"/>
      <c r="AI1290" s="998"/>
      <c r="AJ1290" s="312"/>
      <c r="AK1290" s="312"/>
      <c r="AL1290" s="999"/>
      <c r="AM1290" s="312"/>
      <c r="AN1290" s="312"/>
      <c r="AO1290" s="1000"/>
      <c r="AP1290" s="666"/>
      <c r="AQ1290" s="1001"/>
      <c r="AR1290" s="1001"/>
      <c r="AS1290" s="1001"/>
      <c r="AT1290" s="748"/>
    </row>
    <row r="1291">
      <c r="A1291" s="227"/>
      <c r="B1291" s="179">
        <v>3.5560514E7</v>
      </c>
      <c r="C1291" s="1037">
        <v>44065.77706548611</v>
      </c>
      <c r="D1291" s="606" t="s">
        <v>7518</v>
      </c>
      <c r="E1291" s="179" t="s">
        <v>7519</v>
      </c>
      <c r="F1291" s="228">
        <v>33190.0</v>
      </c>
      <c r="G1291" s="179" t="s">
        <v>391</v>
      </c>
      <c r="H1291" s="179" t="s">
        <v>7520</v>
      </c>
      <c r="I1291" s="179">
        <v>1.130077279E9</v>
      </c>
      <c r="K1291" s="606" t="s">
        <v>7521</v>
      </c>
      <c r="L1291" s="606" t="s">
        <v>7020</v>
      </c>
      <c r="M1291" s="179" t="s">
        <v>2184</v>
      </c>
      <c r="N1291" s="179" t="s">
        <v>2184</v>
      </c>
      <c r="O1291" s="606" t="s">
        <v>7522</v>
      </c>
      <c r="P1291" s="606" t="s">
        <v>7523</v>
      </c>
      <c r="Q1291" s="1024"/>
      <c r="R1291" s="166"/>
      <c r="S1291" s="647">
        <f t="shared" si="167"/>
        <v>32</v>
      </c>
      <c r="T1291" s="166"/>
      <c r="U1291" s="166"/>
      <c r="V1291" s="166"/>
      <c r="W1291" s="606" t="s">
        <v>1651</v>
      </c>
      <c r="X1291" s="606" t="s">
        <v>7524</v>
      </c>
      <c r="Y1291" s="1016">
        <f>IF('Datos por dni'!F425="","",(TODAY()-'Datos por dni'!F425)/365)</f>
        <v>35.77808219</v>
      </c>
      <c r="AA1291" s="987"/>
      <c r="AB1291" s="992"/>
      <c r="AC1291" s="993"/>
      <c r="AD1291" s="994"/>
      <c r="AE1291" s="994"/>
      <c r="AF1291" s="995"/>
      <c r="AG1291" s="996"/>
      <c r="AH1291" s="997"/>
      <c r="AI1291" s="998"/>
      <c r="AJ1291" s="312"/>
      <c r="AK1291" s="312"/>
      <c r="AL1291" s="999"/>
      <c r="AM1291" s="312"/>
      <c r="AN1291" s="312"/>
      <c r="AO1291" s="1000"/>
      <c r="AP1291" s="666"/>
      <c r="AQ1291" s="1001"/>
      <c r="AR1291" s="1001"/>
      <c r="AS1291" s="1001"/>
      <c r="AT1291" s="748"/>
    </row>
    <row r="1292">
      <c r="A1292" s="1050"/>
      <c r="B1292" s="25">
        <v>4.1716332E7</v>
      </c>
      <c r="C1292" s="1051">
        <v>44069.00918230324</v>
      </c>
      <c r="D1292" s="1052" t="s">
        <v>7525</v>
      </c>
      <c r="E1292" s="25" t="s">
        <v>7526</v>
      </c>
      <c r="F1292" s="1053">
        <v>36230.0</v>
      </c>
      <c r="G1292" s="25" t="s">
        <v>391</v>
      </c>
      <c r="H1292" s="25" t="s">
        <v>7527</v>
      </c>
      <c r="I1292" s="25">
        <v>1.126630905E9</v>
      </c>
      <c r="K1292" s="1052" t="s">
        <v>7528</v>
      </c>
      <c r="L1292" s="1052"/>
      <c r="M1292" s="103"/>
      <c r="N1292" s="25"/>
      <c r="O1292" s="1039"/>
      <c r="P1292" s="1039"/>
      <c r="Q1292" s="1035"/>
      <c r="R1292" s="25"/>
      <c r="S1292" s="647">
        <f t="shared" si="167"/>
        <v>24</v>
      </c>
      <c r="T1292" s="103"/>
      <c r="U1292" s="103"/>
      <c r="V1292" s="103"/>
      <c r="W1292" s="1052"/>
      <c r="X1292" s="1052"/>
      <c r="Y1292" s="1016">
        <f>IF('Datos por dni'!F426="","",(TODAY()-'Datos por dni'!F426)/365)</f>
        <v>24.00821918</v>
      </c>
      <c r="AA1292" s="987"/>
      <c r="AB1292" s="992"/>
      <c r="AC1292" s="993"/>
      <c r="AD1292" s="994"/>
      <c r="AE1292" s="994"/>
      <c r="AF1292" s="995"/>
      <c r="AG1292" s="996"/>
      <c r="AH1292" s="997"/>
      <c r="AI1292" s="998"/>
      <c r="AJ1292" s="312"/>
      <c r="AK1292" s="312"/>
      <c r="AL1292" s="999"/>
      <c r="AM1292" s="312"/>
      <c r="AN1292" s="312"/>
      <c r="AO1292" s="1000"/>
      <c r="AP1292" s="666"/>
      <c r="AQ1292" s="1001"/>
      <c r="AR1292" s="1001"/>
      <c r="AS1292" s="1001"/>
      <c r="AT1292" s="748"/>
    </row>
    <row r="1293">
      <c r="A1293" s="227"/>
      <c r="B1293" s="179">
        <v>3.5201146E7</v>
      </c>
      <c r="C1293" s="1037">
        <v>44063.49681674768</v>
      </c>
      <c r="D1293" s="606" t="s">
        <v>7529</v>
      </c>
      <c r="E1293" s="179" t="s">
        <v>7530</v>
      </c>
      <c r="F1293" s="228">
        <v>32988.0</v>
      </c>
      <c r="G1293" s="179" t="s">
        <v>391</v>
      </c>
      <c r="H1293" s="179" t="s">
        <v>7531</v>
      </c>
      <c r="I1293" s="179">
        <v>2.95468045E9</v>
      </c>
      <c r="K1293" s="606" t="s">
        <v>7532</v>
      </c>
      <c r="L1293" s="606" t="s">
        <v>7020</v>
      </c>
      <c r="M1293" s="179" t="s">
        <v>2184</v>
      </c>
      <c r="N1293" s="179" t="s">
        <v>2184</v>
      </c>
      <c r="O1293" s="606" t="s">
        <v>7533</v>
      </c>
      <c r="P1293" s="606" t="s">
        <v>7534</v>
      </c>
      <c r="Q1293" s="1024"/>
      <c r="R1293" s="166"/>
      <c r="S1293" s="647">
        <f t="shared" si="167"/>
        <v>33</v>
      </c>
      <c r="T1293" s="166"/>
      <c r="U1293" s="166"/>
      <c r="V1293" s="166"/>
      <c r="W1293" s="606" t="s">
        <v>1651</v>
      </c>
      <c r="X1293" s="606" t="s">
        <v>1661</v>
      </c>
      <c r="Y1293" s="1016">
        <f>IF('Datos por dni'!F427="","",(TODAY()-'Datos por dni'!F427)/365)</f>
        <v>21.64109589</v>
      </c>
      <c r="AA1293" s="987"/>
      <c r="AB1293" s="992"/>
      <c r="AC1293" s="993"/>
      <c r="AD1293" s="994"/>
      <c r="AE1293" s="994"/>
      <c r="AF1293" s="995"/>
      <c r="AG1293" s="996"/>
      <c r="AH1293" s="997"/>
      <c r="AI1293" s="998"/>
      <c r="AJ1293" s="312"/>
      <c r="AK1293" s="312"/>
      <c r="AL1293" s="999"/>
      <c r="AM1293" s="312"/>
      <c r="AN1293" s="312"/>
      <c r="AO1293" s="1000"/>
      <c r="AP1293" s="666"/>
      <c r="AQ1293" s="1001"/>
      <c r="AR1293" s="1001"/>
      <c r="AS1293" s="1001"/>
      <c r="AT1293" s="748"/>
    </row>
    <row r="1294">
      <c r="A1294" s="227"/>
      <c r="B1294" s="179">
        <v>4.1716332E7</v>
      </c>
      <c r="C1294" s="1037">
        <v>44076.77914196759</v>
      </c>
      <c r="D1294" s="606" t="s">
        <v>7535</v>
      </c>
      <c r="E1294" s="179" t="s">
        <v>7536</v>
      </c>
      <c r="F1294" s="228">
        <v>36230.0</v>
      </c>
      <c r="G1294" s="179" t="s">
        <v>391</v>
      </c>
      <c r="H1294" s="179" t="s">
        <v>7537</v>
      </c>
      <c r="I1294" s="179">
        <v>5.491126630905E12</v>
      </c>
      <c r="K1294" s="606" t="s">
        <v>2092</v>
      </c>
      <c r="L1294" s="606" t="s">
        <v>7038</v>
      </c>
      <c r="M1294" s="179" t="s">
        <v>2184</v>
      </c>
      <c r="N1294" s="179" t="s">
        <v>2184</v>
      </c>
      <c r="O1294" s="606" t="s">
        <v>7538</v>
      </c>
      <c r="P1294" s="606" t="s">
        <v>7539</v>
      </c>
      <c r="Q1294" s="1024"/>
      <c r="R1294" s="166"/>
      <c r="S1294" s="647">
        <f t="shared" si="167"/>
        <v>24</v>
      </c>
      <c r="T1294" s="166"/>
      <c r="U1294" s="166"/>
      <c r="V1294" s="166"/>
      <c r="W1294" s="606" t="s">
        <v>7540</v>
      </c>
      <c r="X1294" s="606" t="s">
        <v>7540</v>
      </c>
      <c r="Y1294" s="1016">
        <f>IF('Datos por dni'!F428="","",(TODAY()-'Datos por dni'!F428)/365)</f>
        <v>22.92876712</v>
      </c>
      <c r="AA1294" s="987"/>
      <c r="AB1294" s="992"/>
      <c r="AC1294" s="993"/>
      <c r="AD1294" s="994"/>
      <c r="AE1294" s="994"/>
      <c r="AF1294" s="995"/>
      <c r="AG1294" s="996"/>
      <c r="AH1294" s="997"/>
      <c r="AI1294" s="998"/>
      <c r="AJ1294" s="312"/>
      <c r="AK1294" s="312"/>
      <c r="AL1294" s="999"/>
      <c r="AM1294" s="312"/>
      <c r="AN1294" s="312"/>
      <c r="AO1294" s="1000"/>
      <c r="AP1294" s="666"/>
      <c r="AQ1294" s="1001"/>
      <c r="AR1294" s="1001"/>
      <c r="AS1294" s="1001"/>
      <c r="AT1294" s="748"/>
    </row>
    <row r="1295">
      <c r="A1295" s="227"/>
      <c r="B1295" s="179">
        <v>3.3116549E7</v>
      </c>
      <c r="C1295" s="1037">
        <v>44068.418334201386</v>
      </c>
      <c r="D1295" s="606" t="s">
        <v>7541</v>
      </c>
      <c r="E1295" s="179" t="s">
        <v>7542</v>
      </c>
      <c r="F1295" s="228">
        <v>31973.0</v>
      </c>
      <c r="G1295" s="179" t="s">
        <v>674</v>
      </c>
      <c r="H1295" s="179" t="s">
        <v>7543</v>
      </c>
      <c r="I1295" s="179">
        <v>1.152601868E9</v>
      </c>
      <c r="K1295" s="606" t="s">
        <v>7544</v>
      </c>
      <c r="L1295" s="606" t="s">
        <v>7545</v>
      </c>
      <c r="M1295" s="179" t="s">
        <v>2184</v>
      </c>
      <c r="N1295" s="179" t="s">
        <v>1661</v>
      </c>
      <c r="O1295" s="606" t="s">
        <v>7546</v>
      </c>
      <c r="P1295" s="606" t="s">
        <v>7547</v>
      </c>
      <c r="Q1295" s="606" t="s">
        <v>7548</v>
      </c>
      <c r="R1295" s="166"/>
      <c r="S1295" s="647">
        <f t="shared" si="167"/>
        <v>36</v>
      </c>
      <c r="T1295" s="166"/>
      <c r="U1295" s="166"/>
      <c r="V1295" s="166"/>
      <c r="W1295" s="606" t="s">
        <v>1637</v>
      </c>
      <c r="X1295" s="606" t="s">
        <v>7549</v>
      </c>
      <c r="Y1295" s="1016">
        <f>IF('Datos por dni'!F429="","",(TODAY()-'Datos por dni'!F429)/365)</f>
        <v>20.64657534</v>
      </c>
      <c r="AA1295" s="987"/>
      <c r="AB1295" s="992"/>
      <c r="AC1295" s="993"/>
      <c r="AD1295" s="994"/>
      <c r="AE1295" s="994"/>
      <c r="AF1295" s="995"/>
      <c r="AG1295" s="996"/>
      <c r="AH1295" s="997"/>
      <c r="AI1295" s="998"/>
      <c r="AJ1295" s="312"/>
      <c r="AK1295" s="312"/>
      <c r="AL1295" s="999"/>
      <c r="AM1295" s="312"/>
      <c r="AN1295" s="312"/>
      <c r="AO1295" s="1000"/>
      <c r="AP1295" s="666"/>
      <c r="AQ1295" s="1001"/>
      <c r="AR1295" s="1001"/>
      <c r="AS1295" s="1001"/>
      <c r="AT1295" s="748"/>
    </row>
    <row r="1296">
      <c r="A1296" s="227"/>
      <c r="B1296" s="179">
        <v>4.2356912E7</v>
      </c>
      <c r="C1296" s="1037">
        <v>44063.51026097222</v>
      </c>
      <c r="D1296" s="606" t="s">
        <v>7550</v>
      </c>
      <c r="E1296" s="179" t="s">
        <v>7551</v>
      </c>
      <c r="F1296" s="228">
        <v>36622.0</v>
      </c>
      <c r="G1296" s="179" t="s">
        <v>391</v>
      </c>
      <c r="H1296" s="179" t="s">
        <v>7552</v>
      </c>
      <c r="I1296" s="179">
        <v>2.64671819E9</v>
      </c>
      <c r="K1296" s="606" t="s">
        <v>7553</v>
      </c>
      <c r="L1296" s="606" t="s">
        <v>7028</v>
      </c>
      <c r="M1296" s="179" t="s">
        <v>2184</v>
      </c>
      <c r="N1296" s="179" t="s">
        <v>2184</v>
      </c>
      <c r="O1296" s="606" t="s">
        <v>7554</v>
      </c>
      <c r="P1296" s="606" t="s">
        <v>7555</v>
      </c>
      <c r="Q1296" s="606" t="s">
        <v>7556</v>
      </c>
      <c r="R1296" s="166"/>
      <c r="S1296" s="647">
        <f t="shared" si="167"/>
        <v>23</v>
      </c>
      <c r="T1296" s="166"/>
      <c r="U1296" s="166"/>
      <c r="V1296" s="166"/>
      <c r="W1296" s="606" t="s">
        <v>7557</v>
      </c>
      <c r="X1296" s="606" t="s">
        <v>7558</v>
      </c>
      <c r="Y1296" s="1016">
        <f>IF('Datos por dni'!F430="","",(TODAY()-'Datos por dni'!F430)/365)</f>
        <v>26.98630137</v>
      </c>
      <c r="AA1296" s="987"/>
      <c r="AB1296" s="992"/>
      <c r="AC1296" s="993"/>
      <c r="AD1296" s="994"/>
      <c r="AE1296" s="994"/>
      <c r="AF1296" s="995"/>
      <c r="AG1296" s="996"/>
      <c r="AH1296" s="997"/>
      <c r="AI1296" s="998"/>
      <c r="AJ1296" s="312"/>
      <c r="AK1296" s="312"/>
      <c r="AL1296" s="999"/>
      <c r="AM1296" s="312"/>
      <c r="AN1296" s="312"/>
      <c r="AO1296" s="1000"/>
      <c r="AP1296" s="666"/>
      <c r="AQ1296" s="1001"/>
      <c r="AR1296" s="1001"/>
      <c r="AS1296" s="1001"/>
      <c r="AT1296" s="748"/>
    </row>
    <row r="1297">
      <c r="A1297" s="227"/>
      <c r="B1297" s="179">
        <v>4.0558157E7</v>
      </c>
      <c r="C1297" s="1037">
        <v>44110.7680749537</v>
      </c>
      <c r="D1297" s="606" t="s">
        <v>7559</v>
      </c>
      <c r="E1297" s="179" t="s">
        <v>7560</v>
      </c>
      <c r="F1297" s="228">
        <v>35623.0</v>
      </c>
      <c r="G1297" s="179" t="s">
        <v>391</v>
      </c>
      <c r="H1297" s="179" t="s">
        <v>7561</v>
      </c>
      <c r="I1297" s="179">
        <v>1.167433282E9</v>
      </c>
      <c r="K1297" s="606" t="s">
        <v>7562</v>
      </c>
      <c r="L1297" s="606" t="s">
        <v>7038</v>
      </c>
      <c r="M1297" s="179" t="s">
        <v>2184</v>
      </c>
      <c r="N1297" s="179" t="s">
        <v>2184</v>
      </c>
      <c r="O1297" s="606" t="s">
        <v>7563</v>
      </c>
      <c r="P1297" s="606" t="s">
        <v>1661</v>
      </c>
      <c r="Q1297" s="1024"/>
      <c r="R1297" s="166"/>
      <c r="S1297" s="647">
        <f t="shared" si="167"/>
        <v>26</v>
      </c>
      <c r="T1297" s="166"/>
      <c r="U1297" s="166"/>
      <c r="V1297" s="166"/>
      <c r="W1297" s="606" t="s">
        <v>1651</v>
      </c>
      <c r="X1297" s="606" t="s">
        <v>7564</v>
      </c>
      <c r="Y1297" s="1016">
        <f>IF('Datos por dni'!F431="","",(TODAY()-'Datos por dni'!F431)/365)</f>
        <v>26.83013699</v>
      </c>
      <c r="AA1297" s="987"/>
      <c r="AB1297" s="992"/>
      <c r="AC1297" s="993"/>
      <c r="AD1297" s="994"/>
      <c r="AE1297" s="994"/>
      <c r="AF1297" s="995"/>
      <c r="AG1297" s="996"/>
      <c r="AH1297" s="997"/>
      <c r="AI1297" s="998"/>
      <c r="AJ1297" s="312"/>
      <c r="AK1297" s="312"/>
      <c r="AL1297" s="999"/>
      <c r="AM1297" s="312"/>
      <c r="AN1297" s="312"/>
      <c r="AO1297" s="1000"/>
      <c r="AP1297" s="666"/>
      <c r="AQ1297" s="1001"/>
      <c r="AR1297" s="1001"/>
      <c r="AS1297" s="1001"/>
      <c r="AT1297" s="748"/>
    </row>
    <row r="1298">
      <c r="A1298" s="227"/>
      <c r="B1298" s="179">
        <v>4.2933434E7</v>
      </c>
      <c r="C1298" s="1037">
        <v>44067.58637471065</v>
      </c>
      <c r="D1298" s="606" t="s">
        <v>7565</v>
      </c>
      <c r="E1298" s="179" t="s">
        <v>7566</v>
      </c>
      <c r="F1298" s="228">
        <v>36823.0</v>
      </c>
      <c r="G1298" s="179" t="s">
        <v>391</v>
      </c>
      <c r="H1298" s="179" t="s">
        <v>7567</v>
      </c>
      <c r="I1298" s="179">
        <v>1.132319327E9</v>
      </c>
      <c r="K1298" s="606" t="s">
        <v>7568</v>
      </c>
      <c r="L1298" s="606" t="s">
        <v>7020</v>
      </c>
      <c r="M1298" s="179" t="s">
        <v>2184</v>
      </c>
      <c r="N1298" s="179" t="s">
        <v>2184</v>
      </c>
      <c r="O1298" s="606" t="s">
        <v>7569</v>
      </c>
      <c r="P1298" s="606" t="s">
        <v>2611</v>
      </c>
      <c r="Q1298" s="1024"/>
      <c r="R1298" s="166"/>
      <c r="S1298" s="647">
        <f t="shared" si="167"/>
        <v>22</v>
      </c>
      <c r="T1298" s="166"/>
      <c r="U1298" s="166"/>
      <c r="V1298" s="166"/>
      <c r="W1298" s="606" t="s">
        <v>1651</v>
      </c>
      <c r="X1298" s="606" t="s">
        <v>7570</v>
      </c>
      <c r="Y1298" s="1016">
        <f>IF('Datos por dni'!F432="","",(TODAY()-'Datos por dni'!F432)/365)</f>
        <v>44.2630137</v>
      </c>
      <c r="AA1298" s="987"/>
      <c r="AB1298" s="992"/>
      <c r="AC1298" s="993"/>
      <c r="AD1298" s="994"/>
      <c r="AE1298" s="994"/>
      <c r="AF1298" s="995"/>
      <c r="AG1298" s="996"/>
      <c r="AH1298" s="997"/>
      <c r="AI1298" s="998"/>
      <c r="AJ1298" s="312"/>
      <c r="AK1298" s="312"/>
      <c r="AL1298" s="999"/>
      <c r="AM1298" s="312"/>
      <c r="AN1298" s="312"/>
      <c r="AO1298" s="1000"/>
      <c r="AP1298" s="666"/>
      <c r="AQ1298" s="1001"/>
      <c r="AR1298" s="1001"/>
      <c r="AS1298" s="1001"/>
      <c r="AT1298" s="748"/>
    </row>
    <row r="1299">
      <c r="A1299" s="227"/>
      <c r="B1299" s="179">
        <v>1.8904757E7</v>
      </c>
      <c r="C1299" s="1037">
        <v>44067.64839659722</v>
      </c>
      <c r="D1299" s="606" t="s">
        <v>7571</v>
      </c>
      <c r="E1299" s="179" t="s">
        <v>7572</v>
      </c>
      <c r="F1299" s="228">
        <v>34395.0</v>
      </c>
      <c r="G1299" s="179" t="s">
        <v>391</v>
      </c>
      <c r="H1299" s="179" t="s">
        <v>7573</v>
      </c>
      <c r="I1299" s="179">
        <v>1.161720401E9</v>
      </c>
      <c r="K1299" s="606" t="s">
        <v>5842</v>
      </c>
      <c r="L1299" s="606" t="s">
        <v>7020</v>
      </c>
      <c r="M1299" s="179" t="s">
        <v>2184</v>
      </c>
      <c r="N1299" s="179" t="s">
        <v>2184</v>
      </c>
      <c r="O1299" s="606" t="s">
        <v>7574</v>
      </c>
      <c r="P1299" s="606" t="s">
        <v>7575</v>
      </c>
      <c r="Q1299" s="606" t="s">
        <v>7576</v>
      </c>
      <c r="R1299" s="166"/>
      <c r="S1299" s="647">
        <f t="shared" si="167"/>
        <v>29</v>
      </c>
      <c r="T1299" s="166"/>
      <c r="U1299" s="166"/>
      <c r="V1299" s="166"/>
      <c r="W1299" s="606" t="s">
        <v>7577</v>
      </c>
      <c r="X1299" s="606" t="s">
        <v>7578</v>
      </c>
      <c r="Y1299" s="1016">
        <f>IF('Datos por dni'!F433="","",(TODAY()-'Datos por dni'!F433)/365)</f>
        <v>24.14520548</v>
      </c>
      <c r="AA1299" s="987"/>
      <c r="AB1299" s="992"/>
      <c r="AC1299" s="993"/>
      <c r="AD1299" s="994"/>
      <c r="AE1299" s="994"/>
      <c r="AF1299" s="995"/>
      <c r="AG1299" s="996"/>
      <c r="AH1299" s="997"/>
      <c r="AI1299" s="998"/>
      <c r="AJ1299" s="312"/>
      <c r="AK1299" s="312"/>
      <c r="AL1299" s="999"/>
      <c r="AM1299" s="312"/>
      <c r="AN1299" s="312"/>
      <c r="AO1299" s="1000"/>
      <c r="AP1299" s="666"/>
      <c r="AQ1299" s="1001"/>
      <c r="AR1299" s="1001"/>
      <c r="AS1299" s="1001"/>
      <c r="AT1299" s="748"/>
    </row>
    <row r="1300">
      <c r="A1300" s="227"/>
      <c r="B1300" s="179">
        <v>3.4399772E7</v>
      </c>
      <c r="C1300" s="1037">
        <v>44070.575715486106</v>
      </c>
      <c r="D1300" s="606" t="s">
        <v>7579</v>
      </c>
      <c r="E1300" s="179" t="s">
        <v>7580</v>
      </c>
      <c r="F1300" s="228">
        <v>32611.0</v>
      </c>
      <c r="G1300" s="179" t="s">
        <v>391</v>
      </c>
      <c r="H1300" s="179" t="s">
        <v>7581</v>
      </c>
      <c r="I1300" s="179">
        <v>2.323587883E9</v>
      </c>
      <c r="K1300" s="606" t="s">
        <v>7582</v>
      </c>
      <c r="L1300" s="606" t="s">
        <v>7038</v>
      </c>
      <c r="M1300" s="179" t="s">
        <v>2184</v>
      </c>
      <c r="N1300" s="179" t="s">
        <v>2184</v>
      </c>
      <c r="O1300" s="606" t="s">
        <v>7583</v>
      </c>
      <c r="P1300" s="606" t="s">
        <v>7584</v>
      </c>
      <c r="Q1300" s="606" t="s">
        <v>7585</v>
      </c>
      <c r="R1300" s="166"/>
      <c r="S1300" s="647">
        <f t="shared" si="167"/>
        <v>34</v>
      </c>
      <c r="T1300" s="166"/>
      <c r="U1300" s="166"/>
      <c r="V1300" s="166"/>
      <c r="W1300" s="606" t="s">
        <v>1651</v>
      </c>
      <c r="X1300" s="606" t="s">
        <v>7586</v>
      </c>
      <c r="Y1300" s="1016">
        <f>IF('Datos por dni'!F434="","",(TODAY()-'Datos por dni'!F434)/365)</f>
        <v>32.54794521</v>
      </c>
      <c r="AA1300" s="987"/>
      <c r="AB1300" s="992"/>
      <c r="AC1300" s="993"/>
      <c r="AD1300" s="994"/>
      <c r="AE1300" s="994"/>
      <c r="AF1300" s="995"/>
      <c r="AG1300" s="996"/>
      <c r="AH1300" s="997"/>
      <c r="AI1300" s="998"/>
      <c r="AJ1300" s="312"/>
      <c r="AK1300" s="312"/>
      <c r="AL1300" s="999"/>
      <c r="AM1300" s="312"/>
      <c r="AN1300" s="312"/>
      <c r="AO1300" s="1000"/>
      <c r="AP1300" s="666"/>
      <c r="AQ1300" s="1001"/>
      <c r="AR1300" s="1001"/>
      <c r="AS1300" s="1001"/>
      <c r="AT1300" s="748"/>
    </row>
    <row r="1301">
      <c r="A1301" s="227"/>
      <c r="B1301" s="179">
        <v>4.1263002E7</v>
      </c>
      <c r="C1301" s="1037">
        <v>44112.5193099537</v>
      </c>
      <c r="D1301" s="606" t="s">
        <v>7587</v>
      </c>
      <c r="E1301" s="179" t="s">
        <v>7588</v>
      </c>
      <c r="F1301" s="228">
        <v>35941.0</v>
      </c>
      <c r="G1301" s="179" t="s">
        <v>391</v>
      </c>
      <c r="H1301" s="179" t="s">
        <v>7589</v>
      </c>
      <c r="I1301" s="179">
        <v>1.159063786E9</v>
      </c>
      <c r="K1301" s="606" t="s">
        <v>7590</v>
      </c>
      <c r="L1301" s="606" t="s">
        <v>7591</v>
      </c>
      <c r="M1301" s="179" t="s">
        <v>2184</v>
      </c>
      <c r="N1301" s="179" t="s">
        <v>2184</v>
      </c>
      <c r="O1301" s="606" t="s">
        <v>7592</v>
      </c>
      <c r="P1301" s="606" t="s">
        <v>7547</v>
      </c>
      <c r="Q1301" s="1024"/>
      <c r="R1301" s="166"/>
      <c r="S1301" s="647">
        <f t="shared" si="167"/>
        <v>25</v>
      </c>
      <c r="T1301" s="166"/>
      <c r="U1301" s="166"/>
      <c r="V1301" s="166"/>
      <c r="W1301" s="606" t="s">
        <v>7593</v>
      </c>
      <c r="X1301" s="606" t="s">
        <v>7594</v>
      </c>
      <c r="Y1301" s="1016">
        <f>IF('Datos por dni'!F435="","",(TODAY()-'Datos por dni'!F435)/365)</f>
        <v>37.67945205</v>
      </c>
      <c r="AA1301" s="987"/>
      <c r="AB1301" s="992"/>
      <c r="AC1301" s="993"/>
      <c r="AD1301" s="994"/>
      <c r="AE1301" s="994"/>
      <c r="AF1301" s="995"/>
      <c r="AG1301" s="996"/>
      <c r="AH1301" s="997"/>
      <c r="AI1301" s="998"/>
      <c r="AJ1301" s="312"/>
      <c r="AK1301" s="312"/>
      <c r="AL1301" s="999"/>
      <c r="AM1301" s="312"/>
      <c r="AN1301" s="312"/>
      <c r="AO1301" s="1000"/>
      <c r="AP1301" s="666"/>
      <c r="AQ1301" s="1001"/>
      <c r="AR1301" s="1001"/>
      <c r="AS1301" s="1001"/>
      <c r="AT1301" s="748"/>
    </row>
    <row r="1302">
      <c r="A1302" s="227"/>
      <c r="B1302" s="179">
        <v>3.4629423E7</v>
      </c>
      <c r="C1302" s="1037">
        <v>44092.441763738425</v>
      </c>
      <c r="D1302" s="606" t="s">
        <v>7595</v>
      </c>
      <c r="E1302" s="179" t="s">
        <v>7596</v>
      </c>
      <c r="F1302" s="228">
        <v>32748.0</v>
      </c>
      <c r="G1302" s="179" t="s">
        <v>391</v>
      </c>
      <c r="H1302" s="179" t="s">
        <v>7597</v>
      </c>
      <c r="I1302" s="179">
        <v>1.123967323E9</v>
      </c>
      <c r="K1302" s="606" t="s">
        <v>7598</v>
      </c>
      <c r="L1302" s="606" t="s">
        <v>7028</v>
      </c>
      <c r="M1302" s="179" t="s">
        <v>2184</v>
      </c>
      <c r="N1302" s="179" t="s">
        <v>2184</v>
      </c>
      <c r="O1302" s="606" t="s">
        <v>7599</v>
      </c>
      <c r="P1302" s="606" t="s">
        <v>7600</v>
      </c>
      <c r="Q1302" s="606" t="s">
        <v>7601</v>
      </c>
      <c r="R1302" s="166"/>
      <c r="S1302" s="647">
        <f t="shared" si="167"/>
        <v>34</v>
      </c>
      <c r="T1302" s="166"/>
      <c r="U1302" s="166"/>
      <c r="V1302" s="166"/>
      <c r="W1302" s="606" t="s">
        <v>7602</v>
      </c>
      <c r="X1302" s="606" t="s">
        <v>7603</v>
      </c>
      <c r="Y1302" s="1016">
        <f>IF('Datos por dni'!F436="","",(TODAY()-'Datos por dni'!F436)/365)</f>
        <v>43.51506849</v>
      </c>
      <c r="AA1302" s="987"/>
      <c r="AB1302" s="992"/>
      <c r="AC1302" s="993"/>
      <c r="AD1302" s="994"/>
      <c r="AE1302" s="994"/>
      <c r="AF1302" s="995"/>
      <c r="AG1302" s="996"/>
      <c r="AH1302" s="997"/>
      <c r="AI1302" s="998"/>
      <c r="AJ1302" s="312"/>
      <c r="AK1302" s="312"/>
      <c r="AL1302" s="999"/>
      <c r="AM1302" s="312"/>
      <c r="AN1302" s="312"/>
      <c r="AO1302" s="1000"/>
      <c r="AP1302" s="666"/>
      <c r="AQ1302" s="1001"/>
      <c r="AR1302" s="1001"/>
      <c r="AS1302" s="1001"/>
      <c r="AT1302" s="748"/>
    </row>
    <row r="1303">
      <c r="A1303" s="227"/>
      <c r="B1303" s="179">
        <v>3.8425622E7</v>
      </c>
      <c r="C1303" s="1037">
        <v>44064.46746190972</v>
      </c>
      <c r="D1303" s="606" t="s">
        <v>7604</v>
      </c>
      <c r="E1303" s="179" t="s">
        <v>7605</v>
      </c>
      <c r="F1303" s="228">
        <v>34520.0</v>
      </c>
      <c r="G1303" s="179" t="s">
        <v>391</v>
      </c>
      <c r="H1303" s="179" t="s">
        <v>1678</v>
      </c>
      <c r="I1303" s="179" t="s">
        <v>7606</v>
      </c>
      <c r="K1303" s="606" t="s">
        <v>7607</v>
      </c>
      <c r="L1303" s="606" t="s">
        <v>7020</v>
      </c>
      <c r="M1303" s="179" t="s">
        <v>2184</v>
      </c>
      <c r="N1303" s="179" t="s">
        <v>1661</v>
      </c>
      <c r="O1303" s="606" t="s">
        <v>7608</v>
      </c>
      <c r="P1303" s="606" t="s">
        <v>7609</v>
      </c>
      <c r="Q1303" s="606" t="s">
        <v>7610</v>
      </c>
      <c r="R1303" s="166"/>
      <c r="S1303" s="647">
        <f t="shared" si="167"/>
        <v>29</v>
      </c>
      <c r="T1303" s="166"/>
      <c r="U1303" s="166"/>
      <c r="V1303" s="166"/>
      <c r="W1303" s="606" t="s">
        <v>1651</v>
      </c>
      <c r="X1303" s="606" t="s">
        <v>7611</v>
      </c>
      <c r="Y1303" s="1016">
        <f>IF('Datos por dni'!F437="","",(TODAY()-'Datos por dni'!F437)/365)</f>
        <v>23.67671233</v>
      </c>
      <c r="AA1303" s="987"/>
      <c r="AB1303" s="992"/>
      <c r="AC1303" s="993"/>
      <c r="AD1303" s="994"/>
      <c r="AE1303" s="994"/>
      <c r="AF1303" s="995"/>
      <c r="AG1303" s="996"/>
      <c r="AH1303" s="997"/>
      <c r="AI1303" s="998"/>
      <c r="AJ1303" s="312"/>
      <c r="AK1303" s="312"/>
      <c r="AL1303" s="999"/>
      <c r="AM1303" s="312"/>
      <c r="AN1303" s="312"/>
      <c r="AO1303" s="1000"/>
      <c r="AP1303" s="666"/>
      <c r="AQ1303" s="1001"/>
      <c r="AR1303" s="1001"/>
      <c r="AS1303" s="1001"/>
      <c r="AT1303" s="748"/>
    </row>
    <row r="1304">
      <c r="A1304" s="227"/>
      <c r="B1304" s="179">
        <v>4.1953498E7</v>
      </c>
      <c r="C1304" s="1037">
        <v>44063.491894606486</v>
      </c>
      <c r="D1304" s="606" t="s">
        <v>7612</v>
      </c>
      <c r="E1304" s="179" t="s">
        <v>7613</v>
      </c>
      <c r="F1304" s="228">
        <v>36431.0</v>
      </c>
      <c r="G1304" s="179" t="s">
        <v>391</v>
      </c>
      <c r="H1304" s="179" t="s">
        <v>7614</v>
      </c>
      <c r="I1304" s="179">
        <v>2.326435459E9</v>
      </c>
      <c r="K1304" s="606" t="s">
        <v>7615</v>
      </c>
      <c r="L1304" s="606" t="s">
        <v>7020</v>
      </c>
      <c r="M1304" s="179" t="s">
        <v>2184</v>
      </c>
      <c r="N1304" s="179" t="s">
        <v>2184</v>
      </c>
      <c r="O1304" s="606" t="s">
        <v>7616</v>
      </c>
      <c r="P1304" s="606" t="s">
        <v>7617</v>
      </c>
      <c r="Q1304" s="1024"/>
      <c r="R1304" s="166"/>
      <c r="S1304" s="647">
        <f t="shared" si="167"/>
        <v>24</v>
      </c>
      <c r="T1304" s="166"/>
      <c r="U1304" s="166"/>
      <c r="V1304" s="166"/>
      <c r="W1304" s="606" t="s">
        <v>7618</v>
      </c>
      <c r="X1304" s="606" t="s">
        <v>7619</v>
      </c>
      <c r="Y1304" s="25">
        <v>3.1659757E7</v>
      </c>
      <c r="AA1304" s="987"/>
      <c r="AB1304" s="992"/>
      <c r="AC1304" s="993"/>
      <c r="AD1304" s="994"/>
      <c r="AE1304" s="994"/>
      <c r="AF1304" s="995"/>
      <c r="AG1304" s="996"/>
      <c r="AH1304" s="997"/>
      <c r="AI1304" s="998"/>
      <c r="AJ1304" s="312"/>
      <c r="AK1304" s="312"/>
      <c r="AL1304" s="999"/>
      <c r="AM1304" s="312"/>
      <c r="AN1304" s="312"/>
      <c r="AO1304" s="1000"/>
      <c r="AP1304" s="666"/>
      <c r="AQ1304" s="1001"/>
      <c r="AR1304" s="1001"/>
      <c r="AS1304" s="1001"/>
      <c r="AT1304" s="748"/>
    </row>
    <row r="1305">
      <c r="A1305" s="227"/>
      <c r="B1305" s="179">
        <v>4.1781216E7</v>
      </c>
      <c r="C1305" s="1037">
        <v>44078.51897118056</v>
      </c>
      <c r="D1305" s="606" t="s">
        <v>7620</v>
      </c>
      <c r="E1305" s="179" t="s">
        <v>7621</v>
      </c>
      <c r="F1305" s="228">
        <v>36220.0</v>
      </c>
      <c r="G1305" s="179" t="s">
        <v>391</v>
      </c>
      <c r="H1305" s="179" t="s">
        <v>7567</v>
      </c>
      <c r="I1305" s="179">
        <v>1.54732768E8</v>
      </c>
      <c r="K1305" s="606" t="s">
        <v>7622</v>
      </c>
      <c r="L1305" s="606" t="s">
        <v>7038</v>
      </c>
      <c r="M1305" s="179" t="s">
        <v>1661</v>
      </c>
      <c r="N1305" s="179" t="s">
        <v>1661</v>
      </c>
      <c r="O1305" s="606" t="s">
        <v>7623</v>
      </c>
      <c r="P1305" s="606" t="s">
        <v>7624</v>
      </c>
      <c r="Q1305" s="1024"/>
      <c r="R1305" s="166"/>
      <c r="S1305" s="647">
        <f t="shared" si="167"/>
        <v>24</v>
      </c>
      <c r="T1305" s="166"/>
      <c r="U1305" s="166"/>
      <c r="V1305" s="166"/>
      <c r="W1305" s="606" t="s">
        <v>7625</v>
      </c>
      <c r="X1305" s="606" t="s">
        <v>7626</v>
      </c>
      <c r="Y1305" s="1062">
        <f>IF('Datos por dni'!F439="","",(TODAY()-'Datos por dni'!F439)/365)</f>
        <v>26.59178082</v>
      </c>
      <c r="AA1305" s="987"/>
      <c r="AB1305" s="992"/>
      <c r="AC1305" s="993"/>
      <c r="AD1305" s="994"/>
      <c r="AE1305" s="994"/>
      <c r="AF1305" s="995"/>
      <c r="AG1305" s="996"/>
      <c r="AH1305" s="997"/>
      <c r="AI1305" s="998"/>
      <c r="AJ1305" s="312"/>
      <c r="AK1305" s="312"/>
      <c r="AL1305" s="999"/>
      <c r="AM1305" s="312"/>
      <c r="AN1305" s="312"/>
      <c r="AO1305" s="1000"/>
      <c r="AP1305" s="666"/>
      <c r="AQ1305" s="1001"/>
      <c r="AR1305" s="1001"/>
      <c r="AS1305" s="1001"/>
      <c r="AT1305" s="748"/>
    </row>
    <row r="1306">
      <c r="A1306" s="227"/>
      <c r="B1306" s="179">
        <v>4.158669E7</v>
      </c>
      <c r="C1306" s="1037">
        <v>44067.68754109954</v>
      </c>
      <c r="D1306" s="606" t="s">
        <v>7627</v>
      </c>
      <c r="E1306" s="179" t="s">
        <v>7628</v>
      </c>
      <c r="F1306" s="228">
        <v>36085.0</v>
      </c>
      <c r="G1306" s="179" t="s">
        <v>391</v>
      </c>
      <c r="H1306" s="179" t="s">
        <v>7629</v>
      </c>
      <c r="I1306" s="179" t="s">
        <v>7630</v>
      </c>
      <c r="K1306" s="606" t="s">
        <v>7631</v>
      </c>
      <c r="L1306" s="606" t="s">
        <v>7020</v>
      </c>
      <c r="M1306" s="179" t="s">
        <v>2184</v>
      </c>
      <c r="N1306" s="179" t="s">
        <v>2184</v>
      </c>
      <c r="O1306" s="606" t="s">
        <v>7632</v>
      </c>
      <c r="P1306" s="606" t="s">
        <v>2587</v>
      </c>
      <c r="Q1306" s="1024"/>
      <c r="R1306" s="166"/>
      <c r="S1306" s="647">
        <f t="shared" si="167"/>
        <v>25</v>
      </c>
      <c r="T1306" s="166"/>
      <c r="U1306" s="166"/>
      <c r="V1306" s="166"/>
      <c r="W1306" s="606" t="s">
        <v>1651</v>
      </c>
      <c r="X1306" s="606" t="s">
        <v>7633</v>
      </c>
      <c r="Y1306" s="1062">
        <f>IF('Datos por dni'!F440="","",(TODAY()-'Datos por dni'!F440)/365)</f>
        <v>25.14794521</v>
      </c>
      <c r="AA1306" s="987"/>
      <c r="AB1306" s="992"/>
      <c r="AC1306" s="993"/>
      <c r="AD1306" s="994"/>
      <c r="AE1306" s="994"/>
      <c r="AF1306" s="995"/>
      <c r="AG1306" s="996"/>
      <c r="AH1306" s="997"/>
      <c r="AI1306" s="998"/>
      <c r="AJ1306" s="312"/>
      <c r="AK1306" s="312"/>
      <c r="AL1306" s="999"/>
      <c r="AM1306" s="312"/>
      <c r="AN1306" s="312"/>
      <c r="AO1306" s="1000"/>
      <c r="AP1306" s="666"/>
      <c r="AQ1306" s="1001"/>
      <c r="AR1306" s="1001"/>
      <c r="AS1306" s="1001"/>
      <c r="AT1306" s="748"/>
    </row>
    <row r="1307">
      <c r="A1307" s="227"/>
      <c r="B1307" s="179">
        <v>4.1781216E7</v>
      </c>
      <c r="C1307" s="1037">
        <v>44078.80043310185</v>
      </c>
      <c r="D1307" s="606" t="s">
        <v>7620</v>
      </c>
      <c r="E1307" s="179" t="s">
        <v>7621</v>
      </c>
      <c r="F1307" s="228">
        <v>36220.0</v>
      </c>
      <c r="G1307" s="179" t="s">
        <v>391</v>
      </c>
      <c r="H1307" s="179" t="s">
        <v>7567</v>
      </c>
      <c r="I1307" s="179">
        <v>1.54732768E8</v>
      </c>
      <c r="K1307" s="606" t="s">
        <v>7622</v>
      </c>
      <c r="L1307" s="606" t="s">
        <v>7038</v>
      </c>
      <c r="M1307" s="179" t="s">
        <v>1661</v>
      </c>
      <c r="N1307" s="179" t="s">
        <v>1661</v>
      </c>
      <c r="O1307" s="606" t="s">
        <v>7623</v>
      </c>
      <c r="P1307" s="606" t="s">
        <v>7624</v>
      </c>
      <c r="Q1307" s="1024"/>
      <c r="R1307" s="166"/>
      <c r="S1307" s="647">
        <f t="shared" si="167"/>
        <v>24</v>
      </c>
      <c r="T1307" s="166"/>
      <c r="U1307" s="166"/>
      <c r="V1307" s="166"/>
      <c r="W1307" s="606" t="s">
        <v>7625</v>
      </c>
      <c r="X1307" s="606" t="s">
        <v>7626</v>
      </c>
      <c r="Y1307" s="1062">
        <f>IF('Datos por dni'!F441="","",(TODAY()-'Datos por dni'!F441)/365)</f>
        <v>28.90684932</v>
      </c>
      <c r="AA1307" s="987"/>
      <c r="AB1307" s="992"/>
      <c r="AC1307" s="993"/>
      <c r="AD1307" s="994"/>
      <c r="AE1307" s="994"/>
      <c r="AF1307" s="995"/>
      <c r="AG1307" s="996"/>
      <c r="AH1307" s="997"/>
      <c r="AI1307" s="998"/>
      <c r="AJ1307" s="312"/>
      <c r="AK1307" s="312"/>
      <c r="AL1307" s="999"/>
      <c r="AM1307" s="312"/>
      <c r="AN1307" s="312"/>
      <c r="AO1307" s="1000"/>
      <c r="AP1307" s="666"/>
      <c r="AQ1307" s="1001"/>
      <c r="AR1307" s="1001"/>
      <c r="AS1307" s="1001"/>
      <c r="AT1307" s="748"/>
    </row>
    <row r="1308">
      <c r="A1308" s="227"/>
      <c r="B1308" s="179">
        <v>9.5879751E7</v>
      </c>
      <c r="C1308" s="1037">
        <v>44062.82357025463</v>
      </c>
      <c r="D1308" s="606" t="s">
        <v>7634</v>
      </c>
      <c r="E1308" s="179" t="s">
        <v>7635</v>
      </c>
      <c r="F1308" s="228">
        <v>35754.0</v>
      </c>
      <c r="G1308" s="179" t="s">
        <v>3791</v>
      </c>
      <c r="H1308" s="179" t="s">
        <v>7636</v>
      </c>
      <c r="I1308" s="179">
        <v>1.1502086E9</v>
      </c>
      <c r="K1308" s="606" t="s">
        <v>7637</v>
      </c>
      <c r="L1308" s="606" t="s">
        <v>7020</v>
      </c>
      <c r="M1308" s="179" t="s">
        <v>2184</v>
      </c>
      <c r="N1308" s="179" t="s">
        <v>2184</v>
      </c>
      <c r="O1308" s="606" t="s">
        <v>7638</v>
      </c>
      <c r="P1308" s="606" t="s">
        <v>7639</v>
      </c>
      <c r="Q1308" s="1024"/>
      <c r="R1308" s="166"/>
      <c r="S1308" s="647">
        <f t="shared" si="167"/>
        <v>25</v>
      </c>
      <c r="T1308" s="166"/>
      <c r="U1308" s="166"/>
      <c r="V1308" s="166"/>
      <c r="W1308" s="606" t="s">
        <v>1651</v>
      </c>
      <c r="X1308" s="606" t="s">
        <v>7640</v>
      </c>
      <c r="Y1308" s="1062">
        <f>IF('Datos por dni'!F442="","",(TODAY()-'Datos por dni'!F442)/365)</f>
        <v>45.49041096</v>
      </c>
      <c r="AA1308" s="987"/>
      <c r="AB1308" s="992"/>
      <c r="AC1308" s="993"/>
      <c r="AD1308" s="994"/>
      <c r="AE1308" s="994"/>
      <c r="AF1308" s="995"/>
      <c r="AG1308" s="996"/>
      <c r="AH1308" s="997"/>
      <c r="AI1308" s="998"/>
      <c r="AJ1308" s="312"/>
      <c r="AK1308" s="312"/>
      <c r="AL1308" s="999"/>
      <c r="AM1308" s="312"/>
      <c r="AN1308" s="312"/>
      <c r="AO1308" s="1000"/>
      <c r="AP1308" s="666"/>
      <c r="AQ1308" s="1001"/>
      <c r="AR1308" s="1001"/>
      <c r="AS1308" s="1001"/>
      <c r="AT1308" s="748"/>
    </row>
    <row r="1309">
      <c r="A1309" s="227"/>
      <c r="B1309" s="179">
        <v>3.4770876E7</v>
      </c>
      <c r="C1309" s="1037">
        <v>44062.71651732639</v>
      </c>
      <c r="D1309" s="606" t="s">
        <v>7641</v>
      </c>
      <c r="E1309" s="179" t="s">
        <v>7642</v>
      </c>
      <c r="F1309" s="228">
        <v>32833.0</v>
      </c>
      <c r="G1309" s="179" t="s">
        <v>391</v>
      </c>
      <c r="H1309" s="179" t="s">
        <v>7643</v>
      </c>
      <c r="I1309" s="179">
        <v>3.413029741E9</v>
      </c>
      <c r="K1309" s="606" t="s">
        <v>7644</v>
      </c>
      <c r="L1309" s="606" t="s">
        <v>7645</v>
      </c>
      <c r="M1309" s="179" t="s">
        <v>2184</v>
      </c>
      <c r="N1309" s="179" t="s">
        <v>2184</v>
      </c>
      <c r="O1309" s="606" t="s">
        <v>7646</v>
      </c>
      <c r="P1309" s="606" t="s">
        <v>7647</v>
      </c>
      <c r="Q1309" s="606" t="s">
        <v>7648</v>
      </c>
      <c r="R1309" s="166"/>
      <c r="S1309" s="647">
        <f t="shared" si="167"/>
        <v>33</v>
      </c>
      <c r="T1309" s="166"/>
      <c r="U1309" s="166"/>
      <c r="V1309" s="166"/>
      <c r="W1309" s="606" t="s">
        <v>1651</v>
      </c>
      <c r="X1309" s="606" t="s">
        <v>7649</v>
      </c>
      <c r="Y1309" s="1062">
        <f>IF('Datos por dni'!F443="","",(TODAY()-'Datos por dni'!F443)/365)</f>
        <v>23.41917808</v>
      </c>
      <c r="AA1309" s="987"/>
      <c r="AB1309" s="992"/>
      <c r="AC1309" s="993"/>
      <c r="AD1309" s="994"/>
      <c r="AE1309" s="994"/>
      <c r="AF1309" s="995"/>
      <c r="AG1309" s="996"/>
      <c r="AH1309" s="997"/>
      <c r="AI1309" s="998"/>
      <c r="AJ1309" s="312"/>
      <c r="AK1309" s="312"/>
      <c r="AL1309" s="999"/>
      <c r="AM1309" s="312"/>
      <c r="AN1309" s="312"/>
      <c r="AO1309" s="1000"/>
      <c r="AP1309" s="666"/>
      <c r="AQ1309" s="1001"/>
      <c r="AR1309" s="1001"/>
      <c r="AS1309" s="1001"/>
      <c r="AT1309" s="748"/>
    </row>
    <row r="1310">
      <c r="A1310" s="1050"/>
      <c r="B1310" s="25">
        <v>3.9244257E7</v>
      </c>
      <c r="C1310" s="1051"/>
      <c r="D1310" s="1052" t="s">
        <v>7650</v>
      </c>
      <c r="E1310" s="25" t="s">
        <v>7651</v>
      </c>
      <c r="F1310" s="1053">
        <v>34971.0</v>
      </c>
      <c r="G1310" s="25" t="s">
        <v>391</v>
      </c>
      <c r="H1310" s="25" t="s">
        <v>7652</v>
      </c>
      <c r="I1310" s="25">
        <v>1.130887413E9</v>
      </c>
      <c r="K1310" s="1052" t="s">
        <v>7653</v>
      </c>
      <c r="L1310" s="1052"/>
      <c r="M1310" s="25"/>
      <c r="N1310" s="25"/>
      <c r="O1310" s="1063"/>
      <c r="P1310" s="1063"/>
      <c r="Q1310" s="1035"/>
      <c r="R1310" s="25"/>
      <c r="S1310" s="647">
        <f t="shared" si="167"/>
        <v>28</v>
      </c>
      <c r="T1310" s="198"/>
      <c r="U1310" s="25"/>
      <c r="V1310" s="25"/>
      <c r="W1310" s="1052"/>
      <c r="X1310" s="1052"/>
      <c r="Y1310" s="1062">
        <f>IF('Datos por dni'!F444="","",(TODAY()-'Datos por dni'!F444)/365)</f>
        <v>22.79452055</v>
      </c>
      <c r="AA1310" s="987"/>
      <c r="AB1310" s="992"/>
      <c r="AC1310" s="993"/>
      <c r="AD1310" s="994"/>
      <c r="AE1310" s="994"/>
      <c r="AF1310" s="995"/>
      <c r="AG1310" s="996"/>
      <c r="AH1310" s="997"/>
      <c r="AI1310" s="998"/>
      <c r="AJ1310" s="312"/>
      <c r="AK1310" s="312"/>
      <c r="AL1310" s="999"/>
      <c r="AM1310" s="312"/>
      <c r="AN1310" s="312"/>
      <c r="AO1310" s="1000"/>
      <c r="AP1310" s="666"/>
      <c r="AQ1310" s="1001"/>
      <c r="AR1310" s="1001"/>
      <c r="AS1310" s="1001"/>
      <c r="AT1310" s="748"/>
    </row>
    <row r="1311">
      <c r="A1311" s="227"/>
      <c r="B1311" s="179">
        <v>3.7752968E7</v>
      </c>
      <c r="C1311" s="1037">
        <v>44068.41830723379</v>
      </c>
      <c r="D1311" s="606" t="s">
        <v>7654</v>
      </c>
      <c r="E1311" s="179" t="s">
        <v>7655</v>
      </c>
      <c r="F1311" s="228">
        <v>34173.0</v>
      </c>
      <c r="G1311" s="179" t="s">
        <v>391</v>
      </c>
      <c r="H1311" s="179" t="s">
        <v>7656</v>
      </c>
      <c r="I1311" s="179">
        <v>1.130494568E9</v>
      </c>
      <c r="K1311" s="606" t="s">
        <v>1877</v>
      </c>
      <c r="L1311" s="606" t="s">
        <v>7657</v>
      </c>
      <c r="M1311" s="179" t="s">
        <v>1661</v>
      </c>
      <c r="N1311" s="179" t="s">
        <v>2184</v>
      </c>
      <c r="O1311" s="606" t="s">
        <v>7658</v>
      </c>
      <c r="P1311" s="606" t="s">
        <v>7659</v>
      </c>
      <c r="Q1311" s="606" t="s">
        <v>7660</v>
      </c>
      <c r="R1311" s="166"/>
      <c r="S1311" s="647">
        <f t="shared" si="167"/>
        <v>30</v>
      </c>
      <c r="T1311" s="166"/>
      <c r="U1311" s="166"/>
      <c r="V1311" s="166"/>
      <c r="W1311" s="606" t="s">
        <v>1651</v>
      </c>
      <c r="X1311" s="606" t="s">
        <v>1651</v>
      </c>
      <c r="Y1311" s="1062">
        <f>IF('Datos por dni'!F445="","",(TODAY()-'Datos por dni'!F445)/365)</f>
        <v>25.95890411</v>
      </c>
      <c r="AA1311" s="987"/>
      <c r="AB1311" s="992"/>
      <c r="AC1311" s="993"/>
      <c r="AD1311" s="994"/>
      <c r="AE1311" s="994"/>
      <c r="AF1311" s="995"/>
      <c r="AG1311" s="996"/>
      <c r="AH1311" s="997"/>
      <c r="AI1311" s="998"/>
      <c r="AJ1311" s="312"/>
      <c r="AK1311" s="312"/>
      <c r="AL1311" s="999"/>
      <c r="AM1311" s="312"/>
      <c r="AN1311" s="312"/>
      <c r="AO1311" s="1000"/>
      <c r="AP1311" s="666"/>
      <c r="AQ1311" s="1001"/>
      <c r="AR1311" s="1001"/>
      <c r="AS1311" s="1001"/>
      <c r="AT1311" s="748"/>
    </row>
    <row r="1312">
      <c r="A1312" s="227"/>
      <c r="B1312" s="179">
        <v>3.9171649E7</v>
      </c>
      <c r="C1312" s="1037">
        <v>44062.54709449074</v>
      </c>
      <c r="D1312" s="606" t="s">
        <v>7661</v>
      </c>
      <c r="E1312" s="179" t="s">
        <v>7662</v>
      </c>
      <c r="F1312" s="228">
        <v>34921.0</v>
      </c>
      <c r="G1312" s="179" t="s">
        <v>391</v>
      </c>
      <c r="H1312" s="179" t="s">
        <v>7663</v>
      </c>
      <c r="I1312" s="179">
        <v>5.491165218433E12</v>
      </c>
      <c r="K1312" s="606" t="s">
        <v>7664</v>
      </c>
      <c r="L1312" s="606" t="s">
        <v>7020</v>
      </c>
      <c r="M1312" s="179" t="s">
        <v>2184</v>
      </c>
      <c r="N1312" s="179" t="s">
        <v>2184</v>
      </c>
      <c r="O1312" s="606" t="s">
        <v>7665</v>
      </c>
      <c r="P1312" s="606" t="s">
        <v>7666</v>
      </c>
      <c r="Q1312" s="1024"/>
      <c r="R1312" s="166"/>
      <c r="S1312" s="647">
        <f t="shared" si="167"/>
        <v>28</v>
      </c>
      <c r="T1312" s="166"/>
      <c r="U1312" s="166"/>
      <c r="V1312" s="166"/>
      <c r="W1312" s="606" t="s">
        <v>7667</v>
      </c>
      <c r="X1312" s="606" t="s">
        <v>7668</v>
      </c>
      <c r="Y1312" s="1062">
        <f>IF('Datos por dni'!F446="","",(TODAY()-'Datos por dni'!F446)/365)</f>
        <v>30.76986301</v>
      </c>
      <c r="AA1312" s="987"/>
      <c r="AB1312" s="992"/>
      <c r="AC1312" s="993"/>
      <c r="AD1312" s="994"/>
      <c r="AE1312" s="994"/>
      <c r="AF1312" s="995"/>
      <c r="AG1312" s="996"/>
      <c r="AH1312" s="997"/>
      <c r="AI1312" s="998"/>
      <c r="AJ1312" s="312"/>
      <c r="AK1312" s="312"/>
      <c r="AL1312" s="999"/>
      <c r="AM1312" s="312"/>
      <c r="AN1312" s="312"/>
      <c r="AO1312" s="1000"/>
      <c r="AP1312" s="666"/>
      <c r="AQ1312" s="1001"/>
      <c r="AR1312" s="1001"/>
      <c r="AS1312" s="1001"/>
      <c r="AT1312" s="748"/>
    </row>
    <row r="1313">
      <c r="A1313" s="227"/>
      <c r="B1313" s="179">
        <v>3.8995513E7</v>
      </c>
      <c r="C1313" s="1037">
        <v>44067.549240520835</v>
      </c>
      <c r="D1313" s="606" t="s">
        <v>7669</v>
      </c>
      <c r="E1313" s="179" t="s">
        <v>7670</v>
      </c>
      <c r="F1313" s="228">
        <v>34792.0</v>
      </c>
      <c r="G1313" s="179" t="s">
        <v>391</v>
      </c>
      <c r="H1313" s="179" t="s">
        <v>7671</v>
      </c>
      <c r="I1313" s="179">
        <v>1.122529105E9</v>
      </c>
      <c r="K1313" s="606" t="s">
        <v>7672</v>
      </c>
      <c r="L1313" s="606" t="s">
        <v>7673</v>
      </c>
      <c r="M1313" s="179" t="s">
        <v>2184</v>
      </c>
      <c r="N1313" s="179" t="s">
        <v>2184</v>
      </c>
      <c r="O1313" s="606" t="s">
        <v>7674</v>
      </c>
      <c r="P1313" s="606" t="s">
        <v>7547</v>
      </c>
      <c r="Q1313" s="1024"/>
      <c r="R1313" s="166"/>
      <c r="S1313" s="647">
        <f t="shared" si="167"/>
        <v>28</v>
      </c>
      <c r="T1313" s="166"/>
      <c r="U1313" s="166"/>
      <c r="V1313" s="166"/>
      <c r="W1313" s="606" t="s">
        <v>1651</v>
      </c>
      <c r="X1313" s="606" t="s">
        <v>7675</v>
      </c>
      <c r="Y1313" s="1062">
        <f>IF('Datos por dni'!F447="","",(TODAY()-'Datos por dni'!F447)/365)</f>
        <v>41.49863014</v>
      </c>
      <c r="AA1313" s="987"/>
      <c r="AB1313" s="992"/>
      <c r="AC1313" s="993"/>
      <c r="AD1313" s="994"/>
      <c r="AE1313" s="994"/>
      <c r="AF1313" s="995"/>
      <c r="AG1313" s="996"/>
      <c r="AH1313" s="997"/>
      <c r="AI1313" s="998"/>
      <c r="AJ1313" s="312"/>
      <c r="AK1313" s="312"/>
      <c r="AL1313" s="999"/>
      <c r="AM1313" s="312"/>
      <c r="AN1313" s="312"/>
      <c r="AO1313" s="1000"/>
      <c r="AP1313" s="666"/>
      <c r="AQ1313" s="1001"/>
      <c r="AR1313" s="1001"/>
      <c r="AS1313" s="1001"/>
      <c r="AT1313" s="748"/>
    </row>
    <row r="1314">
      <c r="A1314" s="227"/>
      <c r="B1314" s="179">
        <v>3.6538238E7</v>
      </c>
      <c r="C1314" s="1037">
        <v>44070.81182012732</v>
      </c>
      <c r="D1314" s="606" t="s">
        <v>7676</v>
      </c>
      <c r="E1314" s="179" t="s">
        <v>7677</v>
      </c>
      <c r="F1314" s="228">
        <v>33569.0</v>
      </c>
      <c r="G1314" s="179" t="s">
        <v>391</v>
      </c>
      <c r="H1314" s="179" t="s">
        <v>7678</v>
      </c>
      <c r="I1314" s="179">
        <v>1.556619891E9</v>
      </c>
      <c r="K1314" s="606" t="s">
        <v>7679</v>
      </c>
      <c r="L1314" s="606" t="s">
        <v>7680</v>
      </c>
      <c r="M1314" s="179" t="s">
        <v>2184</v>
      </c>
      <c r="N1314" s="179" t="s">
        <v>2184</v>
      </c>
      <c r="O1314" s="606" t="s">
        <v>7681</v>
      </c>
      <c r="P1314" s="606" t="s">
        <v>7682</v>
      </c>
      <c r="Q1314" s="606" t="s">
        <v>7683</v>
      </c>
      <c r="R1314" s="166"/>
      <c r="S1314" s="647">
        <f t="shared" si="167"/>
        <v>31</v>
      </c>
      <c r="T1314" s="166"/>
      <c r="U1314" s="166"/>
      <c r="V1314" s="166"/>
      <c r="W1314" s="606" t="s">
        <v>7684</v>
      </c>
      <c r="X1314" s="606" t="s">
        <v>7684</v>
      </c>
      <c r="Y1314" s="1062">
        <f>IF('Datos por dni'!F448="","",(TODAY()-'Datos por dni'!F448)/365)</f>
        <v>23.61369863</v>
      </c>
      <c r="AA1314" s="987"/>
      <c r="AB1314" s="992"/>
      <c r="AC1314" s="993"/>
      <c r="AD1314" s="994"/>
      <c r="AE1314" s="994"/>
      <c r="AF1314" s="995"/>
      <c r="AG1314" s="996"/>
      <c r="AH1314" s="997"/>
      <c r="AI1314" s="998"/>
      <c r="AJ1314" s="312"/>
      <c r="AK1314" s="312"/>
      <c r="AL1314" s="999"/>
      <c r="AM1314" s="312"/>
      <c r="AN1314" s="312"/>
      <c r="AO1314" s="1000"/>
      <c r="AP1314" s="666"/>
      <c r="AQ1314" s="1001"/>
      <c r="AR1314" s="1001"/>
      <c r="AS1314" s="1001"/>
      <c r="AT1314" s="748"/>
    </row>
    <row r="1315">
      <c r="A1315" s="227"/>
      <c r="B1315" s="179">
        <v>3.3773183E7</v>
      </c>
      <c r="C1315" s="1037">
        <v>44068.74426471065</v>
      </c>
      <c r="D1315" s="606" t="s">
        <v>7685</v>
      </c>
      <c r="E1315" s="179" t="s">
        <v>7686</v>
      </c>
      <c r="F1315" s="228">
        <v>32809.0</v>
      </c>
      <c r="G1315" s="179" t="s">
        <v>2021</v>
      </c>
      <c r="H1315" s="179" t="s">
        <v>7687</v>
      </c>
      <c r="I1315" s="179">
        <v>2.974176706E9</v>
      </c>
      <c r="K1315" s="606" t="s">
        <v>7688</v>
      </c>
      <c r="L1315" s="606" t="s">
        <v>7689</v>
      </c>
      <c r="M1315" s="179" t="s">
        <v>2184</v>
      </c>
      <c r="N1315" s="179" t="s">
        <v>2184</v>
      </c>
      <c r="O1315" s="606" t="s">
        <v>7690</v>
      </c>
      <c r="P1315" s="606" t="s">
        <v>7547</v>
      </c>
      <c r="Q1315" s="1024"/>
      <c r="R1315" s="166"/>
      <c r="S1315" s="647">
        <f t="shared" si="167"/>
        <v>33</v>
      </c>
      <c r="T1315" s="166"/>
      <c r="U1315" s="166"/>
      <c r="V1315" s="166"/>
      <c r="W1315" s="606" t="s">
        <v>1651</v>
      </c>
      <c r="X1315" s="606" t="s">
        <v>7691</v>
      </c>
      <c r="Y1315" s="1062">
        <f>IF('Datos por dni'!F449="","",(TODAY()-'Datos por dni'!F449)/365)</f>
        <v>24.03835616</v>
      </c>
      <c r="AA1315" s="987"/>
      <c r="AB1315" s="992"/>
      <c r="AC1315" s="993"/>
      <c r="AD1315" s="994"/>
      <c r="AE1315" s="994"/>
      <c r="AF1315" s="995"/>
      <c r="AG1315" s="996"/>
      <c r="AH1315" s="997"/>
      <c r="AI1315" s="998"/>
      <c r="AJ1315" s="312"/>
      <c r="AK1315" s="312"/>
      <c r="AL1315" s="999"/>
      <c r="AM1315" s="312"/>
      <c r="AN1315" s="312"/>
      <c r="AO1315" s="1000"/>
      <c r="AP1315" s="666"/>
      <c r="AQ1315" s="1001"/>
      <c r="AR1315" s="1001"/>
      <c r="AS1315" s="1001"/>
      <c r="AT1315" s="748"/>
    </row>
    <row r="1316">
      <c r="A1316" s="227"/>
      <c r="B1316" s="179">
        <v>3.6160254E7</v>
      </c>
      <c r="C1316" s="1037">
        <v>44063.479428136576</v>
      </c>
      <c r="D1316" s="606" t="s">
        <v>7692</v>
      </c>
      <c r="E1316" s="179" t="s">
        <v>7693</v>
      </c>
      <c r="F1316" s="228">
        <v>33421.0</v>
      </c>
      <c r="G1316" s="179" t="s">
        <v>391</v>
      </c>
      <c r="H1316" s="179" t="s">
        <v>7694</v>
      </c>
      <c r="I1316" s="179">
        <v>1.151114897E9</v>
      </c>
      <c r="K1316" s="606" t="s">
        <v>7695</v>
      </c>
      <c r="L1316" s="606" t="s">
        <v>7020</v>
      </c>
      <c r="M1316" s="179" t="s">
        <v>2184</v>
      </c>
      <c r="N1316" s="179" t="s">
        <v>2184</v>
      </c>
      <c r="O1316" s="606" t="s">
        <v>7696</v>
      </c>
      <c r="P1316" s="606" t="s">
        <v>7697</v>
      </c>
      <c r="Q1316" s="606" t="s">
        <v>7698</v>
      </c>
      <c r="R1316" s="166"/>
      <c r="S1316" s="647">
        <f t="shared" si="167"/>
        <v>32</v>
      </c>
      <c r="T1316" s="166"/>
      <c r="U1316" s="166"/>
      <c r="V1316" s="166"/>
      <c r="W1316" s="606" t="s">
        <v>1651</v>
      </c>
      <c r="X1316" s="606" t="s">
        <v>7699</v>
      </c>
      <c r="Y1316" s="1062">
        <f>IF('Datos por dni'!F450="","",(TODAY()-'Datos por dni'!F450)/365)</f>
        <v>23.37534247</v>
      </c>
      <c r="AA1316" s="987"/>
      <c r="AB1316" s="992"/>
      <c r="AC1316" s="993"/>
      <c r="AD1316" s="994"/>
      <c r="AE1316" s="994"/>
      <c r="AF1316" s="995"/>
      <c r="AG1316" s="996"/>
      <c r="AH1316" s="997"/>
      <c r="AI1316" s="998"/>
      <c r="AJ1316" s="312"/>
      <c r="AK1316" s="312"/>
      <c r="AL1316" s="999"/>
      <c r="AM1316" s="312"/>
      <c r="AN1316" s="312"/>
      <c r="AO1316" s="1000"/>
      <c r="AP1316" s="666"/>
      <c r="AQ1316" s="1001"/>
      <c r="AR1316" s="1001"/>
      <c r="AS1316" s="1001"/>
      <c r="AT1316" s="748"/>
    </row>
    <row r="1317">
      <c r="A1317" s="227"/>
      <c r="B1317" s="179">
        <v>3.331027E7</v>
      </c>
      <c r="C1317" s="1037">
        <v>44062.646322534725</v>
      </c>
      <c r="D1317" s="606" t="s">
        <v>7700</v>
      </c>
      <c r="E1317" s="179" t="s">
        <v>7701</v>
      </c>
      <c r="F1317" s="228">
        <v>32103.0</v>
      </c>
      <c r="G1317" s="179" t="s">
        <v>391</v>
      </c>
      <c r="H1317" s="179" t="s">
        <v>7702</v>
      </c>
      <c r="I1317" s="179">
        <v>3.777202296E9</v>
      </c>
      <c r="K1317" s="606" t="s">
        <v>7703</v>
      </c>
      <c r="L1317" s="606" t="s">
        <v>7704</v>
      </c>
      <c r="M1317" s="179" t="s">
        <v>2184</v>
      </c>
      <c r="N1317" s="179" t="s">
        <v>2184</v>
      </c>
      <c r="O1317" s="606" t="s">
        <v>7705</v>
      </c>
      <c r="P1317" s="606" t="s">
        <v>7706</v>
      </c>
      <c r="Q1317" s="1024"/>
      <c r="R1317" s="166"/>
      <c r="S1317" s="647">
        <f t="shared" si="167"/>
        <v>35</v>
      </c>
      <c r="T1317" s="166"/>
      <c r="U1317" s="166"/>
      <c r="V1317" s="166"/>
      <c r="W1317" s="606" t="s">
        <v>1651</v>
      </c>
      <c r="X1317" s="606" t="s">
        <v>7707</v>
      </c>
      <c r="Y1317" s="1062">
        <f>IF('Datos por dni'!F451="","",(TODAY()-'Datos por dni'!F451)/365)</f>
        <v>24.1260274</v>
      </c>
      <c r="AA1317" s="987"/>
      <c r="AB1317" s="992"/>
      <c r="AC1317" s="993"/>
      <c r="AD1317" s="994"/>
      <c r="AE1317" s="994"/>
      <c r="AF1317" s="995"/>
      <c r="AG1317" s="996"/>
      <c r="AH1317" s="997"/>
      <c r="AI1317" s="998"/>
      <c r="AJ1317" s="312"/>
      <c r="AK1317" s="312"/>
      <c r="AL1317" s="999"/>
      <c r="AM1317" s="312"/>
      <c r="AN1317" s="312"/>
      <c r="AO1317" s="1000"/>
      <c r="AP1317" s="666"/>
      <c r="AQ1317" s="1001"/>
      <c r="AR1317" s="1001"/>
      <c r="AS1317" s="1001"/>
      <c r="AT1317" s="748"/>
    </row>
    <row r="1318">
      <c r="A1318" s="227"/>
      <c r="B1318" s="179">
        <v>9.3585638E7</v>
      </c>
      <c r="C1318" s="1037">
        <v>44063.48535863426</v>
      </c>
      <c r="D1318" s="606" t="s">
        <v>7708</v>
      </c>
      <c r="E1318" s="179" t="s">
        <v>7709</v>
      </c>
      <c r="F1318" s="228">
        <v>33734.0</v>
      </c>
      <c r="G1318" s="179" t="s">
        <v>6286</v>
      </c>
      <c r="H1318" s="179" t="s">
        <v>7710</v>
      </c>
      <c r="I1318" s="179" t="s">
        <v>7711</v>
      </c>
      <c r="K1318" s="606" t="s">
        <v>7712</v>
      </c>
      <c r="L1318" s="606" t="s">
        <v>7020</v>
      </c>
      <c r="M1318" s="179" t="s">
        <v>2184</v>
      </c>
      <c r="N1318" s="179" t="s">
        <v>2184</v>
      </c>
      <c r="O1318" s="606" t="s">
        <v>7713</v>
      </c>
      <c r="P1318" s="606" t="s">
        <v>7714</v>
      </c>
      <c r="Q1318" s="1024"/>
      <c r="R1318" s="166"/>
      <c r="S1318" s="647">
        <f t="shared" si="167"/>
        <v>31</v>
      </c>
      <c r="T1318" s="166"/>
      <c r="U1318" s="166"/>
      <c r="V1318" s="166"/>
      <c r="W1318" s="606" t="s">
        <v>1651</v>
      </c>
      <c r="X1318" s="606" t="s">
        <v>7715</v>
      </c>
      <c r="Y1318" s="1062">
        <f>IF('Datos por dni'!F452="","",(TODAY()-'Datos por dni'!F452)/365)</f>
        <v>24.31506849</v>
      </c>
      <c r="AA1318" s="987"/>
      <c r="AB1318" s="992"/>
      <c r="AC1318" s="993"/>
      <c r="AD1318" s="994"/>
      <c r="AE1318" s="994"/>
      <c r="AF1318" s="995"/>
      <c r="AG1318" s="996"/>
      <c r="AH1318" s="997"/>
      <c r="AI1318" s="998"/>
      <c r="AJ1318" s="312"/>
      <c r="AK1318" s="312"/>
      <c r="AL1318" s="999"/>
      <c r="AM1318" s="312"/>
      <c r="AN1318" s="312"/>
      <c r="AO1318" s="1000"/>
      <c r="AP1318" s="666"/>
      <c r="AQ1318" s="1001"/>
      <c r="AR1318" s="1001"/>
      <c r="AS1318" s="1001"/>
      <c r="AT1318" s="748"/>
    </row>
    <row r="1319">
      <c r="A1319" s="227"/>
      <c r="B1319" s="179">
        <v>4.344838E7</v>
      </c>
      <c r="C1319" s="1037">
        <v>44067.67172899305</v>
      </c>
      <c r="D1319" s="606" t="s">
        <v>7716</v>
      </c>
      <c r="E1319" s="179" t="s">
        <v>7717</v>
      </c>
      <c r="F1319" s="228">
        <v>37134.0</v>
      </c>
      <c r="G1319" s="179" t="s">
        <v>2021</v>
      </c>
      <c r="H1319" s="179" t="s">
        <v>7718</v>
      </c>
      <c r="I1319" s="179">
        <v>5.491158981434E12</v>
      </c>
      <c r="K1319" s="606" t="s">
        <v>7719</v>
      </c>
      <c r="L1319" s="606" t="s">
        <v>7020</v>
      </c>
      <c r="M1319" s="179" t="s">
        <v>2184</v>
      </c>
      <c r="N1319" s="179" t="s">
        <v>2184</v>
      </c>
      <c r="O1319" s="606" t="s">
        <v>7720</v>
      </c>
      <c r="P1319" s="606" t="s">
        <v>7721</v>
      </c>
      <c r="Q1319" s="1024"/>
      <c r="R1319" s="166"/>
      <c r="S1319" s="647">
        <f t="shared" si="167"/>
        <v>22</v>
      </c>
      <c r="T1319" s="166"/>
      <c r="U1319" s="166"/>
      <c r="V1319" s="166"/>
      <c r="W1319" s="606" t="s">
        <v>1651</v>
      </c>
      <c r="X1319" s="606" t="s">
        <v>7722</v>
      </c>
      <c r="Y1319" s="1062">
        <f>IF('Datos por dni'!F453="","",(TODAY()-'Datos por dni'!F453)/365)</f>
        <v>22.15342466</v>
      </c>
      <c r="AA1319" s="987"/>
      <c r="AB1319" s="992"/>
      <c r="AC1319" s="993"/>
      <c r="AD1319" s="994"/>
      <c r="AE1319" s="994"/>
      <c r="AF1319" s="995"/>
      <c r="AG1319" s="996"/>
      <c r="AH1319" s="997"/>
      <c r="AI1319" s="998"/>
      <c r="AJ1319" s="312"/>
      <c r="AK1319" s="312"/>
      <c r="AL1319" s="999"/>
      <c r="AM1319" s="312"/>
      <c r="AN1319" s="312"/>
      <c r="AO1319" s="1000"/>
      <c r="AP1319" s="666"/>
      <c r="AQ1319" s="1001"/>
      <c r="AR1319" s="1001"/>
      <c r="AS1319" s="1001"/>
      <c r="AT1319" s="748"/>
    </row>
    <row r="1320">
      <c r="A1320" s="227"/>
      <c r="B1320" s="179">
        <v>3.5725168E7</v>
      </c>
      <c r="C1320" s="1037">
        <v>44071.737980798614</v>
      </c>
      <c r="D1320" s="606" t="s">
        <v>7723</v>
      </c>
      <c r="E1320" s="179" t="s">
        <v>7724</v>
      </c>
      <c r="F1320" s="228">
        <v>33768.0</v>
      </c>
      <c r="G1320" s="179" t="s">
        <v>391</v>
      </c>
      <c r="H1320" s="179" t="s">
        <v>7725</v>
      </c>
      <c r="I1320" s="179">
        <v>1.532729052E9</v>
      </c>
      <c r="K1320" s="606" t="s">
        <v>6113</v>
      </c>
      <c r="L1320" s="606" t="s">
        <v>7020</v>
      </c>
      <c r="M1320" s="179" t="s">
        <v>2184</v>
      </c>
      <c r="N1320" s="179" t="s">
        <v>1661</v>
      </c>
      <c r="O1320" s="606" t="s">
        <v>7726</v>
      </c>
      <c r="P1320" s="606" t="s">
        <v>7727</v>
      </c>
      <c r="Q1320" s="606" t="s">
        <v>7728</v>
      </c>
      <c r="R1320" s="166"/>
      <c r="S1320" s="647">
        <f t="shared" si="167"/>
        <v>31</v>
      </c>
      <c r="T1320" s="166"/>
      <c r="U1320" s="166"/>
      <c r="V1320" s="166"/>
      <c r="W1320" s="606" t="s">
        <v>1637</v>
      </c>
      <c r="X1320" s="606" t="s">
        <v>7729</v>
      </c>
      <c r="Y1320" s="1062">
        <f>IF('Datos por dni'!F454="","",(TODAY()-'Datos por dni'!F454)/365)</f>
        <v>31.53424658</v>
      </c>
      <c r="AA1320" s="987"/>
      <c r="AB1320" s="992"/>
      <c r="AC1320" s="993"/>
      <c r="AD1320" s="994"/>
      <c r="AE1320" s="994"/>
      <c r="AF1320" s="995"/>
      <c r="AG1320" s="996"/>
      <c r="AH1320" s="997"/>
      <c r="AI1320" s="998"/>
      <c r="AJ1320" s="312"/>
      <c r="AK1320" s="312"/>
      <c r="AL1320" s="999"/>
      <c r="AM1320" s="312"/>
      <c r="AN1320" s="312"/>
      <c r="AO1320" s="1000"/>
      <c r="AP1320" s="666"/>
      <c r="AQ1320" s="1001"/>
      <c r="AR1320" s="1001"/>
      <c r="AS1320" s="1001"/>
      <c r="AT1320" s="748"/>
    </row>
    <row r="1321">
      <c r="A1321" s="1050"/>
      <c r="B1321" s="25">
        <v>3.8952141E7</v>
      </c>
      <c r="C1321" s="1051">
        <v>44063.48813997685</v>
      </c>
      <c r="D1321" s="1052" t="s">
        <v>7730</v>
      </c>
      <c r="E1321" s="25" t="s">
        <v>7731</v>
      </c>
      <c r="F1321" s="1053">
        <v>34884.0</v>
      </c>
      <c r="G1321" s="25" t="s">
        <v>2021</v>
      </c>
      <c r="H1321" s="25" t="s">
        <v>7732</v>
      </c>
      <c r="I1321" s="25" t="s">
        <v>7733</v>
      </c>
      <c r="K1321" s="1052" t="s">
        <v>7734</v>
      </c>
      <c r="L1321" s="1052"/>
      <c r="M1321" s="103"/>
      <c r="N1321" s="25"/>
      <c r="O1321" s="1039"/>
      <c r="P1321" s="1054"/>
      <c r="Q1321" s="1035"/>
      <c r="R1321" s="25"/>
      <c r="S1321" s="647">
        <f t="shared" si="167"/>
        <v>28</v>
      </c>
      <c r="T1321" s="103"/>
      <c r="U1321" s="103"/>
      <c r="V1321" s="103"/>
      <c r="W1321" s="1052"/>
      <c r="X1321" s="1052"/>
      <c r="Y1321" s="1062">
        <f>IF('Datos por dni'!F455="","",(TODAY()-'Datos por dni'!F455)/365)</f>
        <v>30.2</v>
      </c>
      <c r="AA1321" s="987"/>
      <c r="AB1321" s="992"/>
      <c r="AC1321" s="993"/>
      <c r="AD1321" s="994"/>
      <c r="AE1321" s="994"/>
      <c r="AF1321" s="995"/>
      <c r="AG1321" s="996"/>
      <c r="AH1321" s="997"/>
      <c r="AI1321" s="998"/>
      <c r="AJ1321" s="312"/>
      <c r="AK1321" s="312"/>
      <c r="AL1321" s="999"/>
      <c r="AM1321" s="312"/>
      <c r="AN1321" s="312"/>
      <c r="AO1321" s="1000"/>
      <c r="AP1321" s="666"/>
      <c r="AQ1321" s="1001"/>
      <c r="AR1321" s="1001"/>
      <c r="AS1321" s="1001"/>
      <c r="AT1321" s="748"/>
    </row>
    <row r="1322">
      <c r="A1322" s="227"/>
      <c r="B1322" s="179">
        <v>2.9950052E7</v>
      </c>
      <c r="C1322" s="1037">
        <v>44083.87124097222</v>
      </c>
      <c r="D1322" s="606" t="s">
        <v>7735</v>
      </c>
      <c r="E1322" s="179" t="s">
        <v>7736</v>
      </c>
      <c r="F1322" s="228">
        <v>30267.0</v>
      </c>
      <c r="G1322" s="179" t="s">
        <v>391</v>
      </c>
      <c r="H1322" s="179" t="s">
        <v>7737</v>
      </c>
      <c r="I1322" s="179" t="s">
        <v>7738</v>
      </c>
      <c r="K1322" s="606" t="s">
        <v>7739</v>
      </c>
      <c r="L1322" s="606" t="s">
        <v>7740</v>
      </c>
      <c r="M1322" s="179" t="s">
        <v>2184</v>
      </c>
      <c r="N1322" s="179" t="s">
        <v>2184</v>
      </c>
      <c r="O1322" s="606" t="s">
        <v>7741</v>
      </c>
      <c r="P1322" s="606" t="s">
        <v>7742</v>
      </c>
      <c r="Q1322" s="1024"/>
      <c r="R1322" s="166"/>
      <c r="S1322" s="647">
        <f t="shared" si="167"/>
        <v>40</v>
      </c>
      <c r="T1322" s="166"/>
      <c r="U1322" s="166"/>
      <c r="V1322" s="166"/>
      <c r="W1322" s="606" t="s">
        <v>1747</v>
      </c>
      <c r="X1322" s="606" t="s">
        <v>7743</v>
      </c>
      <c r="Y1322" s="1062">
        <f>IF('Datos por dni'!F456="","",(TODAY()-'Datos por dni'!F456)/365)</f>
        <v>26.90958904</v>
      </c>
      <c r="AA1322" s="987"/>
      <c r="AB1322" s="992"/>
      <c r="AC1322" s="993"/>
      <c r="AD1322" s="994"/>
      <c r="AE1322" s="994"/>
      <c r="AF1322" s="995"/>
      <c r="AG1322" s="996"/>
      <c r="AH1322" s="997"/>
      <c r="AI1322" s="998"/>
      <c r="AJ1322" s="312"/>
      <c r="AK1322" s="312"/>
      <c r="AL1322" s="999"/>
      <c r="AM1322" s="312"/>
      <c r="AN1322" s="312"/>
      <c r="AO1322" s="1000"/>
      <c r="AP1322" s="666"/>
      <c r="AQ1322" s="1001"/>
      <c r="AR1322" s="1001"/>
      <c r="AS1322" s="1001"/>
      <c r="AT1322" s="748"/>
    </row>
    <row r="1323">
      <c r="A1323" s="227"/>
      <c r="B1323" s="179">
        <v>3.4454872E7</v>
      </c>
      <c r="C1323" s="1037">
        <v>44069.50681104166</v>
      </c>
      <c r="D1323" s="606" t="s">
        <v>7744</v>
      </c>
      <c r="E1323" s="179" t="s">
        <v>7745</v>
      </c>
      <c r="F1323" s="228">
        <v>32591.0</v>
      </c>
      <c r="G1323" s="179" t="s">
        <v>1755</v>
      </c>
      <c r="H1323" s="179" t="s">
        <v>7746</v>
      </c>
      <c r="I1323" s="179">
        <v>1.158514315E9</v>
      </c>
      <c r="K1323" s="606" t="s">
        <v>7747</v>
      </c>
      <c r="L1323" s="606" t="s">
        <v>7020</v>
      </c>
      <c r="M1323" s="179" t="s">
        <v>2184</v>
      </c>
      <c r="N1323" s="179" t="s">
        <v>2184</v>
      </c>
      <c r="O1323" s="606" t="s">
        <v>7748</v>
      </c>
      <c r="P1323" s="606" t="s">
        <v>7749</v>
      </c>
      <c r="Q1323" s="1024"/>
      <c r="R1323" s="166"/>
      <c r="S1323" s="647">
        <f t="shared" si="167"/>
        <v>34</v>
      </c>
      <c r="T1323" s="166"/>
      <c r="U1323" s="166"/>
      <c r="V1323" s="166"/>
      <c r="W1323" s="606" t="s">
        <v>1651</v>
      </c>
      <c r="X1323" s="606" t="s">
        <v>7744</v>
      </c>
      <c r="Y1323" s="1062">
        <f>IF('Datos por dni'!F457="","",(TODAY()-'Datos por dni'!F457)/365)</f>
        <v>23.03561644</v>
      </c>
      <c r="AA1323" s="987"/>
      <c r="AB1323" s="992"/>
      <c r="AC1323" s="993"/>
      <c r="AD1323" s="994"/>
      <c r="AE1323" s="994"/>
      <c r="AF1323" s="995"/>
      <c r="AG1323" s="996"/>
      <c r="AH1323" s="997"/>
      <c r="AI1323" s="998"/>
      <c r="AJ1323" s="312"/>
      <c r="AK1323" s="312"/>
      <c r="AL1323" s="999"/>
      <c r="AM1323" s="312"/>
      <c r="AN1323" s="312"/>
      <c r="AO1323" s="1000"/>
      <c r="AP1323" s="666"/>
      <c r="AQ1323" s="1001"/>
      <c r="AR1323" s="1001"/>
      <c r="AS1323" s="1001"/>
      <c r="AT1323" s="748"/>
    </row>
    <row r="1324">
      <c r="A1324" s="227"/>
      <c r="B1324" s="179">
        <v>9.6010846E7</v>
      </c>
      <c r="C1324" s="1037">
        <v>44103.76256335648</v>
      </c>
      <c r="D1324" s="606" t="s">
        <v>7750</v>
      </c>
      <c r="E1324" s="179" t="s">
        <v>7751</v>
      </c>
      <c r="F1324" s="228">
        <v>33907.0</v>
      </c>
      <c r="G1324" s="179" t="s">
        <v>3864</v>
      </c>
      <c r="H1324" s="179" t="s">
        <v>1678</v>
      </c>
      <c r="I1324" s="179">
        <v>5.491154194917E12</v>
      </c>
      <c r="K1324" s="606" t="s">
        <v>7752</v>
      </c>
      <c r="L1324" s="606" t="s">
        <v>7020</v>
      </c>
      <c r="M1324" s="179" t="s">
        <v>2184</v>
      </c>
      <c r="N1324" s="179" t="s">
        <v>1661</v>
      </c>
      <c r="O1324" s="606" t="s">
        <v>7753</v>
      </c>
      <c r="P1324" s="606" t="s">
        <v>7754</v>
      </c>
      <c r="Q1324" s="606" t="s">
        <v>7755</v>
      </c>
      <c r="R1324" s="166"/>
      <c r="S1324" s="647">
        <f t="shared" si="167"/>
        <v>30</v>
      </c>
      <c r="T1324" s="166"/>
      <c r="U1324" s="166"/>
      <c r="V1324" s="166"/>
      <c r="W1324" s="606" t="s">
        <v>1651</v>
      </c>
      <c r="X1324" s="606" t="s">
        <v>7756</v>
      </c>
      <c r="Y1324" s="1062">
        <f>IF('Datos por dni'!F458="","",(TODAY()-'Datos por dni'!F458)/365)</f>
        <v>21.88219178</v>
      </c>
      <c r="AA1324" s="987"/>
      <c r="AB1324" s="992"/>
      <c r="AC1324" s="993"/>
      <c r="AD1324" s="994"/>
      <c r="AE1324" s="994"/>
      <c r="AF1324" s="995"/>
      <c r="AG1324" s="996"/>
      <c r="AH1324" s="997"/>
      <c r="AI1324" s="998"/>
      <c r="AJ1324" s="312"/>
      <c r="AK1324" s="312"/>
      <c r="AL1324" s="999"/>
      <c r="AM1324" s="312"/>
      <c r="AN1324" s="312"/>
      <c r="AO1324" s="1000"/>
      <c r="AP1324" s="666"/>
      <c r="AQ1324" s="1001"/>
      <c r="AR1324" s="1001"/>
      <c r="AS1324" s="1001"/>
      <c r="AT1324" s="748"/>
    </row>
    <row r="1325">
      <c r="A1325" s="227"/>
      <c r="B1325" s="179">
        <v>3.3785649E7</v>
      </c>
      <c r="C1325" s="1037">
        <v>44062.57927425926</v>
      </c>
      <c r="D1325" s="606" t="s">
        <v>7757</v>
      </c>
      <c r="E1325" s="179" t="s">
        <v>7758</v>
      </c>
      <c r="F1325" s="228">
        <v>32300.0</v>
      </c>
      <c r="G1325" s="179" t="s">
        <v>391</v>
      </c>
      <c r="H1325" s="179" t="s">
        <v>7759</v>
      </c>
      <c r="I1325" s="179" t="s">
        <v>7760</v>
      </c>
      <c r="K1325" s="606" t="s">
        <v>7761</v>
      </c>
      <c r="L1325" s="606" t="s">
        <v>7762</v>
      </c>
      <c r="M1325" s="179" t="s">
        <v>2184</v>
      </c>
      <c r="N1325" s="179" t="s">
        <v>1661</v>
      </c>
      <c r="O1325" s="606" t="s">
        <v>7763</v>
      </c>
      <c r="P1325" s="606" t="s">
        <v>7764</v>
      </c>
      <c r="Q1325" s="1024"/>
      <c r="R1325" s="166"/>
      <c r="S1325" s="647">
        <f t="shared" si="167"/>
        <v>35</v>
      </c>
      <c r="T1325" s="166"/>
      <c r="U1325" s="166"/>
      <c r="V1325" s="166"/>
      <c r="W1325" s="606" t="s">
        <v>1651</v>
      </c>
      <c r="X1325" s="606" t="s">
        <v>7765</v>
      </c>
      <c r="Y1325" s="1062">
        <f>IF('Datos por dni'!F459="","",(TODAY()-'Datos por dni'!F459)/365)</f>
        <v>26.2630137</v>
      </c>
      <c r="AA1325" s="987"/>
      <c r="AB1325" s="992"/>
      <c r="AC1325" s="993"/>
      <c r="AD1325" s="994"/>
      <c r="AE1325" s="994"/>
      <c r="AF1325" s="995"/>
      <c r="AG1325" s="996"/>
      <c r="AH1325" s="997"/>
      <c r="AI1325" s="998"/>
      <c r="AJ1325" s="312"/>
      <c r="AK1325" s="312"/>
      <c r="AL1325" s="999"/>
      <c r="AM1325" s="312"/>
      <c r="AN1325" s="312"/>
      <c r="AO1325" s="1000"/>
      <c r="AP1325" s="666"/>
      <c r="AQ1325" s="1001"/>
      <c r="AR1325" s="1001"/>
      <c r="AS1325" s="1001"/>
      <c r="AT1325" s="748"/>
    </row>
    <row r="1326">
      <c r="A1326" s="227"/>
      <c r="B1326" s="179">
        <v>3.2056614E7</v>
      </c>
      <c r="C1326" s="1037">
        <v>44062.54376755787</v>
      </c>
      <c r="D1326" s="606" t="s">
        <v>7766</v>
      </c>
      <c r="E1326" s="179" t="s">
        <v>7767</v>
      </c>
      <c r="F1326" s="228">
        <v>31554.0</v>
      </c>
      <c r="G1326" s="179" t="s">
        <v>1755</v>
      </c>
      <c r="H1326" s="179" t="s">
        <v>7768</v>
      </c>
      <c r="I1326" s="179">
        <v>2.996303337E9</v>
      </c>
      <c r="K1326" s="606" t="s">
        <v>7769</v>
      </c>
      <c r="L1326" s="606" t="s">
        <v>7020</v>
      </c>
      <c r="M1326" s="179" t="s">
        <v>2184</v>
      </c>
      <c r="N1326" s="179" t="s">
        <v>1661</v>
      </c>
      <c r="O1326" s="606" t="s">
        <v>7770</v>
      </c>
      <c r="P1326" s="606" t="s">
        <v>7771</v>
      </c>
      <c r="Q1326" s="606" t="s">
        <v>7772</v>
      </c>
      <c r="R1326" s="166"/>
      <c r="S1326" s="647">
        <f t="shared" si="167"/>
        <v>37</v>
      </c>
      <c r="T1326" s="166"/>
      <c r="U1326" s="166"/>
      <c r="V1326" s="166"/>
      <c r="W1326" s="606" t="s">
        <v>1661</v>
      </c>
      <c r="X1326" s="606" t="s">
        <v>1661</v>
      </c>
      <c r="Y1326" s="1062">
        <f>IF('Datos por dni'!F460="","",(TODAY()-'Datos por dni'!F460)/365)</f>
        <v>27.19726027</v>
      </c>
      <c r="AA1326" s="987"/>
      <c r="AB1326" s="992"/>
      <c r="AC1326" s="993"/>
      <c r="AD1326" s="994"/>
      <c r="AE1326" s="994"/>
      <c r="AF1326" s="995"/>
      <c r="AG1326" s="996"/>
      <c r="AH1326" s="997"/>
      <c r="AI1326" s="998"/>
      <c r="AJ1326" s="312"/>
      <c r="AK1326" s="312"/>
      <c r="AL1326" s="999"/>
      <c r="AM1326" s="312"/>
      <c r="AN1326" s="312"/>
      <c r="AO1326" s="1000"/>
      <c r="AP1326" s="666"/>
      <c r="AQ1326" s="1001"/>
      <c r="AR1326" s="1001"/>
      <c r="AS1326" s="1001"/>
      <c r="AT1326" s="748"/>
    </row>
    <row r="1327">
      <c r="A1327" s="227"/>
      <c r="B1327" s="179">
        <v>4.0746873E7</v>
      </c>
      <c r="C1327" s="1037">
        <v>44062.57498128472</v>
      </c>
      <c r="D1327" s="606" t="s">
        <v>7773</v>
      </c>
      <c r="E1327" s="179" t="s">
        <v>7774</v>
      </c>
      <c r="F1327" s="228">
        <v>35751.0</v>
      </c>
      <c r="G1327" s="179" t="s">
        <v>391</v>
      </c>
      <c r="H1327" s="179" t="s">
        <v>7775</v>
      </c>
      <c r="I1327" s="179">
        <v>1.150200544E9</v>
      </c>
      <c r="K1327" s="606" t="s">
        <v>7776</v>
      </c>
      <c r="L1327" s="606" t="s">
        <v>7777</v>
      </c>
      <c r="M1327" s="179" t="s">
        <v>2184</v>
      </c>
      <c r="N1327" s="179" t="s">
        <v>2184</v>
      </c>
      <c r="O1327" s="606" t="s">
        <v>7778</v>
      </c>
      <c r="P1327" s="606" t="s">
        <v>7779</v>
      </c>
      <c r="Q1327" s="606" t="s">
        <v>7780</v>
      </c>
      <c r="R1327" s="166"/>
      <c r="S1327" s="647">
        <f t="shared" si="167"/>
        <v>25</v>
      </c>
      <c r="T1327" s="166"/>
      <c r="U1327" s="166"/>
      <c r="V1327" s="166"/>
      <c r="W1327" s="606" t="s">
        <v>7781</v>
      </c>
      <c r="X1327" s="606" t="s">
        <v>7782</v>
      </c>
      <c r="Y1327" s="1062">
        <f>IF('Datos por dni'!F461="","",(TODAY()-'Datos por dni'!F461)/365)</f>
        <v>30.07671233</v>
      </c>
      <c r="AA1327" s="987"/>
      <c r="AB1327" s="992"/>
      <c r="AC1327" s="993"/>
      <c r="AD1327" s="994"/>
      <c r="AE1327" s="994"/>
      <c r="AF1327" s="995"/>
      <c r="AG1327" s="996"/>
      <c r="AH1327" s="997"/>
      <c r="AI1327" s="998"/>
      <c r="AJ1327" s="312"/>
      <c r="AK1327" s="312"/>
      <c r="AL1327" s="999"/>
      <c r="AM1327" s="312"/>
      <c r="AN1327" s="312"/>
      <c r="AO1327" s="1000"/>
      <c r="AP1327" s="666"/>
      <c r="AQ1327" s="1001"/>
      <c r="AR1327" s="1001"/>
      <c r="AS1327" s="1001"/>
      <c r="AT1327" s="748"/>
    </row>
    <row r="1328">
      <c r="A1328" s="227"/>
      <c r="B1328" s="179">
        <v>4.455486E7</v>
      </c>
      <c r="C1328" s="1037">
        <v>44063.458444062504</v>
      </c>
      <c r="D1328" s="606" t="s">
        <v>7783</v>
      </c>
      <c r="E1328" s="179" t="s">
        <v>7784</v>
      </c>
      <c r="F1328" s="228">
        <v>37596.0</v>
      </c>
      <c r="G1328" s="179" t="s">
        <v>391</v>
      </c>
      <c r="H1328" s="179" t="s">
        <v>7785</v>
      </c>
      <c r="I1328" s="179">
        <v>1.134224994E9</v>
      </c>
      <c r="K1328" s="606" t="s">
        <v>7786</v>
      </c>
      <c r="L1328" s="606" t="s">
        <v>7020</v>
      </c>
      <c r="M1328" s="179" t="s">
        <v>2184</v>
      </c>
      <c r="N1328" s="179" t="s">
        <v>2184</v>
      </c>
      <c r="O1328" s="606" t="s">
        <v>7787</v>
      </c>
      <c r="P1328" s="606" t="s">
        <v>7788</v>
      </c>
      <c r="Q1328" s="606" t="s">
        <v>7789</v>
      </c>
      <c r="R1328" s="166"/>
      <c r="S1328" s="647">
        <f t="shared" si="167"/>
        <v>20</v>
      </c>
      <c r="T1328" s="166"/>
      <c r="U1328" s="166"/>
      <c r="V1328" s="166"/>
      <c r="W1328" s="606" t="s">
        <v>7790</v>
      </c>
      <c r="X1328" s="606" t="s">
        <v>7791</v>
      </c>
      <c r="Y1328" s="1062">
        <f>IF('Datos por dni'!F462="","",(TODAY()-'Datos por dni'!F462)/365)</f>
        <v>23.97808219</v>
      </c>
      <c r="AA1328" s="987"/>
      <c r="AB1328" s="992"/>
      <c r="AC1328" s="993"/>
      <c r="AD1328" s="994"/>
      <c r="AE1328" s="994"/>
      <c r="AF1328" s="995"/>
      <c r="AG1328" s="996"/>
      <c r="AH1328" s="997"/>
      <c r="AI1328" s="998"/>
      <c r="AJ1328" s="312"/>
      <c r="AK1328" s="312"/>
      <c r="AL1328" s="999"/>
      <c r="AM1328" s="312"/>
      <c r="AN1328" s="312"/>
      <c r="AO1328" s="1000"/>
      <c r="AP1328" s="666"/>
      <c r="AQ1328" s="1001"/>
      <c r="AR1328" s="1001"/>
      <c r="AS1328" s="1001"/>
      <c r="AT1328" s="748"/>
    </row>
    <row r="1329">
      <c r="A1329" s="227"/>
      <c r="B1329" s="179">
        <v>3.9855791E7</v>
      </c>
      <c r="C1329" s="1037">
        <v>44062.57586835648</v>
      </c>
      <c r="D1329" s="606" t="s">
        <v>7792</v>
      </c>
      <c r="E1329" s="179" t="s">
        <v>7793</v>
      </c>
      <c r="F1329" s="228">
        <v>35325.0</v>
      </c>
      <c r="G1329" s="179" t="s">
        <v>391</v>
      </c>
      <c r="H1329" s="179" t="s">
        <v>7794</v>
      </c>
      <c r="I1329" s="179">
        <v>1.169780003E9</v>
      </c>
      <c r="K1329" s="606" t="s">
        <v>7795</v>
      </c>
      <c r="L1329" s="606" t="s">
        <v>7020</v>
      </c>
      <c r="M1329" s="179" t="s">
        <v>2184</v>
      </c>
      <c r="N1329" s="179" t="s">
        <v>2184</v>
      </c>
      <c r="O1329" s="606" t="s">
        <v>7796</v>
      </c>
      <c r="P1329" s="606" t="s">
        <v>1661</v>
      </c>
      <c r="Q1329" s="1024"/>
      <c r="R1329" s="166"/>
      <c r="S1329" s="647">
        <f t="shared" si="167"/>
        <v>27</v>
      </c>
      <c r="T1329" s="166"/>
      <c r="U1329" s="166"/>
      <c r="V1329" s="166"/>
      <c r="W1329" s="606" t="s">
        <v>7797</v>
      </c>
      <c r="X1329" s="606" t="s">
        <v>7798</v>
      </c>
      <c r="Y1329" s="1062">
        <f>IF('Datos por dni'!F463="","",(TODAY()-'Datos por dni'!F463)/365)</f>
        <v>25.88493151</v>
      </c>
      <c r="AA1329" s="987"/>
      <c r="AB1329" s="992"/>
      <c r="AC1329" s="993"/>
      <c r="AD1329" s="994"/>
      <c r="AE1329" s="994"/>
      <c r="AF1329" s="995"/>
      <c r="AG1329" s="996"/>
      <c r="AH1329" s="997"/>
      <c r="AI1329" s="998"/>
      <c r="AJ1329" s="312"/>
      <c r="AK1329" s="312"/>
      <c r="AL1329" s="999"/>
      <c r="AM1329" s="312"/>
      <c r="AN1329" s="312"/>
      <c r="AO1329" s="1000"/>
      <c r="AP1329" s="666"/>
      <c r="AQ1329" s="1001"/>
      <c r="AR1329" s="1001"/>
      <c r="AS1329" s="1001"/>
      <c r="AT1329" s="748"/>
    </row>
    <row r="1330">
      <c r="A1330" s="227"/>
      <c r="B1330" s="179">
        <v>2.6474423E7</v>
      </c>
      <c r="C1330" s="1037">
        <v>44067.641622372685</v>
      </c>
      <c r="D1330" s="606" t="s">
        <v>7799</v>
      </c>
      <c r="E1330" s="179" t="s">
        <v>7800</v>
      </c>
      <c r="F1330" s="228">
        <v>28563.0</v>
      </c>
      <c r="G1330" s="179" t="s">
        <v>2496</v>
      </c>
      <c r="H1330" s="179" t="s">
        <v>1678</v>
      </c>
      <c r="I1330" s="179">
        <v>1.161300097E9</v>
      </c>
      <c r="K1330" s="606" t="s">
        <v>7801</v>
      </c>
      <c r="L1330" s="606" t="s">
        <v>7020</v>
      </c>
      <c r="M1330" s="179" t="s">
        <v>2184</v>
      </c>
      <c r="N1330" s="179" t="s">
        <v>1661</v>
      </c>
      <c r="O1330" s="606" t="s">
        <v>7802</v>
      </c>
      <c r="P1330" s="606" t="s">
        <v>7803</v>
      </c>
      <c r="Q1330" s="1024"/>
      <c r="R1330" s="166"/>
      <c r="S1330" s="647">
        <f t="shared" si="167"/>
        <v>45</v>
      </c>
      <c r="T1330" s="166"/>
      <c r="U1330" s="166"/>
      <c r="V1330" s="166"/>
      <c r="W1330" s="606" t="s">
        <v>7804</v>
      </c>
      <c r="X1330" s="606" t="s">
        <v>7805</v>
      </c>
      <c r="Y1330" s="1062">
        <f>IF('Datos por dni'!F464="","",(TODAY()-'Datos por dni'!F464)/365)</f>
        <v>26.69041096</v>
      </c>
      <c r="AA1330" s="987"/>
      <c r="AB1330" s="992"/>
      <c r="AC1330" s="993"/>
      <c r="AD1330" s="994"/>
      <c r="AE1330" s="994"/>
      <c r="AF1330" s="995"/>
      <c r="AG1330" s="996"/>
      <c r="AH1330" s="997"/>
      <c r="AI1330" s="998"/>
      <c r="AJ1330" s="312"/>
      <c r="AK1330" s="312"/>
      <c r="AL1330" s="999"/>
      <c r="AM1330" s="312"/>
      <c r="AN1330" s="312"/>
      <c r="AO1330" s="1000"/>
      <c r="AP1330" s="666"/>
      <c r="AQ1330" s="1001"/>
      <c r="AR1330" s="1001"/>
      <c r="AS1330" s="1001"/>
      <c r="AT1330" s="748"/>
    </row>
    <row r="1331">
      <c r="A1331" s="227"/>
      <c r="B1331" s="179">
        <v>4.1130549E7</v>
      </c>
      <c r="C1331" s="1037">
        <v>44068.667094756944</v>
      </c>
      <c r="D1331" s="606" t="s">
        <v>1753</v>
      </c>
      <c r="E1331" s="179" t="s">
        <v>7806</v>
      </c>
      <c r="F1331" s="228">
        <v>36304.0</v>
      </c>
      <c r="G1331" s="179" t="s">
        <v>391</v>
      </c>
      <c r="H1331" s="179" t="s">
        <v>7807</v>
      </c>
      <c r="I1331" s="179" t="s">
        <v>7808</v>
      </c>
      <c r="K1331" s="606" t="s">
        <v>1757</v>
      </c>
      <c r="L1331" s="606" t="s">
        <v>7020</v>
      </c>
      <c r="M1331" s="179" t="s">
        <v>2184</v>
      </c>
      <c r="N1331" s="179" t="s">
        <v>2184</v>
      </c>
      <c r="O1331" s="606" t="s">
        <v>7809</v>
      </c>
      <c r="P1331" s="606" t="s">
        <v>7547</v>
      </c>
      <c r="Q1331" s="1024"/>
      <c r="R1331" s="166"/>
      <c r="S1331" s="647">
        <f t="shared" si="167"/>
        <v>24</v>
      </c>
      <c r="T1331" s="166"/>
      <c r="U1331" s="166"/>
      <c r="V1331" s="166"/>
      <c r="W1331" s="606" t="s">
        <v>1761</v>
      </c>
      <c r="X1331" s="606" t="s">
        <v>7810</v>
      </c>
      <c r="Y1331" s="1062">
        <f>IF('Datos por dni'!F465="","",(TODAY()-'Datos por dni'!F465)/365)</f>
        <v>22.65479452</v>
      </c>
      <c r="AA1331" s="987"/>
      <c r="AB1331" s="992"/>
      <c r="AC1331" s="993"/>
      <c r="AD1331" s="994"/>
      <c r="AE1331" s="994"/>
      <c r="AF1331" s="995"/>
      <c r="AG1331" s="996"/>
      <c r="AH1331" s="997"/>
      <c r="AI1331" s="998"/>
      <c r="AJ1331" s="312"/>
      <c r="AK1331" s="312"/>
      <c r="AL1331" s="999"/>
      <c r="AM1331" s="312"/>
      <c r="AN1331" s="312"/>
      <c r="AO1331" s="1000"/>
      <c r="AP1331" s="666"/>
      <c r="AQ1331" s="1001"/>
      <c r="AR1331" s="1001"/>
      <c r="AS1331" s="1001"/>
      <c r="AT1331" s="748"/>
    </row>
    <row r="1332">
      <c r="A1332" s="227"/>
      <c r="B1332" s="179">
        <v>3.1685228E7</v>
      </c>
      <c r="C1332" s="1037">
        <v>44063.63526711805</v>
      </c>
      <c r="D1332" s="606" t="s">
        <v>7811</v>
      </c>
      <c r="E1332" s="179" t="s">
        <v>7812</v>
      </c>
      <c r="F1332" s="228">
        <v>31215.0</v>
      </c>
      <c r="G1332" s="179" t="s">
        <v>391</v>
      </c>
      <c r="H1332" s="179" t="s">
        <v>7813</v>
      </c>
      <c r="I1332" s="179">
        <v>5.491136267051E12</v>
      </c>
      <c r="K1332" s="606" t="s">
        <v>7814</v>
      </c>
      <c r="L1332" s="606" t="s">
        <v>7815</v>
      </c>
      <c r="M1332" s="179" t="s">
        <v>2184</v>
      </c>
      <c r="N1332" s="179" t="s">
        <v>2184</v>
      </c>
      <c r="O1332" s="606" t="s">
        <v>7816</v>
      </c>
      <c r="P1332" s="606" t="s">
        <v>7817</v>
      </c>
      <c r="Q1332" s="606" t="s">
        <v>7818</v>
      </c>
      <c r="R1332" s="166"/>
      <c r="S1332" s="647">
        <f t="shared" si="167"/>
        <v>38</v>
      </c>
      <c r="T1332" s="166"/>
      <c r="U1332" s="166"/>
      <c r="V1332" s="166"/>
      <c r="W1332" s="606" t="s">
        <v>7819</v>
      </c>
      <c r="X1332" s="606" t="s">
        <v>7820</v>
      </c>
      <c r="Y1332" s="1062">
        <f>IF('Datos por dni'!F466="","",(TODAY()-'Datos por dni'!F466)/365)</f>
        <v>30.4630137</v>
      </c>
      <c r="AA1332" s="987"/>
      <c r="AB1332" s="992"/>
      <c r="AC1332" s="993"/>
      <c r="AD1332" s="994"/>
      <c r="AE1332" s="994"/>
      <c r="AF1332" s="995"/>
      <c r="AG1332" s="996"/>
      <c r="AH1332" s="997"/>
      <c r="AI1332" s="998"/>
      <c r="AJ1332" s="312"/>
      <c r="AK1332" s="312"/>
      <c r="AL1332" s="999"/>
      <c r="AM1332" s="312"/>
      <c r="AN1332" s="312"/>
      <c r="AO1332" s="1000"/>
      <c r="AP1332" s="666"/>
      <c r="AQ1332" s="1001"/>
      <c r="AR1332" s="1001"/>
      <c r="AS1332" s="1001"/>
      <c r="AT1332" s="748"/>
    </row>
    <row r="1333">
      <c r="A1333" s="227"/>
      <c r="B1333" s="179">
        <v>9.5705597E7</v>
      </c>
      <c r="C1333" s="1037">
        <v>44078.59282335648</v>
      </c>
      <c r="D1333" s="606" t="s">
        <v>7821</v>
      </c>
      <c r="E1333" s="179" t="s">
        <v>7822</v>
      </c>
      <c r="F1333" s="228">
        <v>32722.0</v>
      </c>
      <c r="G1333" s="179" t="s">
        <v>6155</v>
      </c>
      <c r="H1333" s="179" t="s">
        <v>7823</v>
      </c>
      <c r="I1333" s="179">
        <v>1.166072493E9</v>
      </c>
      <c r="K1333" s="606" t="s">
        <v>7221</v>
      </c>
      <c r="L1333" s="606" t="s">
        <v>7020</v>
      </c>
      <c r="M1333" s="179" t="s">
        <v>2184</v>
      </c>
      <c r="N1333" s="179" t="s">
        <v>2184</v>
      </c>
      <c r="O1333" s="606" t="s">
        <v>7824</v>
      </c>
      <c r="P1333" s="606" t="s">
        <v>7825</v>
      </c>
      <c r="Q1333" s="1024"/>
      <c r="R1333" s="166"/>
      <c r="S1333" s="647">
        <f t="shared" si="167"/>
        <v>34</v>
      </c>
      <c r="T1333" s="166"/>
      <c r="U1333" s="166"/>
      <c r="V1333" s="166"/>
      <c r="W1333" s="606" t="s">
        <v>1651</v>
      </c>
      <c r="X1333" s="606" t="s">
        <v>7826</v>
      </c>
      <c r="Y1333" s="1062">
        <f>IF('Datos por dni'!F467="","",(TODAY()-'Datos por dni'!F467)/365)</f>
        <v>31.22465753</v>
      </c>
      <c r="AA1333" s="987"/>
      <c r="AB1333" s="992"/>
      <c r="AC1333" s="993"/>
      <c r="AD1333" s="994"/>
      <c r="AE1333" s="994"/>
      <c r="AF1333" s="995"/>
      <c r="AG1333" s="996"/>
      <c r="AH1333" s="997"/>
      <c r="AI1333" s="998"/>
      <c r="AJ1333" s="312"/>
      <c r="AK1333" s="312"/>
      <c r="AL1333" s="999"/>
      <c r="AM1333" s="312"/>
      <c r="AN1333" s="312"/>
      <c r="AO1333" s="1000"/>
      <c r="AP1333" s="666"/>
      <c r="AQ1333" s="1001"/>
      <c r="AR1333" s="1001"/>
      <c r="AS1333" s="1001"/>
      <c r="AT1333" s="748"/>
    </row>
    <row r="1334">
      <c r="A1334" s="227"/>
      <c r="B1334" s="179">
        <v>4.0130409E7</v>
      </c>
      <c r="C1334" s="1037">
        <v>44063.49799771991</v>
      </c>
      <c r="D1334" s="606" t="s">
        <v>7827</v>
      </c>
      <c r="E1334" s="179" t="s">
        <v>7828</v>
      </c>
      <c r="F1334" s="228">
        <v>35457.0</v>
      </c>
      <c r="G1334" s="179" t="s">
        <v>391</v>
      </c>
      <c r="H1334" s="179" t="s">
        <v>1678</v>
      </c>
      <c r="I1334" s="179" t="s">
        <v>7829</v>
      </c>
      <c r="K1334" s="606" t="s">
        <v>7830</v>
      </c>
      <c r="L1334" s="606" t="s">
        <v>7831</v>
      </c>
      <c r="M1334" s="179" t="s">
        <v>2184</v>
      </c>
      <c r="N1334" s="179" t="s">
        <v>2184</v>
      </c>
      <c r="O1334" s="606" t="s">
        <v>7832</v>
      </c>
      <c r="P1334" s="606" t="s">
        <v>7833</v>
      </c>
      <c r="Q1334" s="1024"/>
      <c r="R1334" s="166"/>
      <c r="S1334" s="647">
        <f t="shared" si="167"/>
        <v>26</v>
      </c>
      <c r="T1334" s="166"/>
      <c r="U1334" s="166"/>
      <c r="V1334" s="166"/>
      <c r="W1334" s="606" t="s">
        <v>1651</v>
      </c>
      <c r="X1334" s="606" t="s">
        <v>7834</v>
      </c>
      <c r="Y1334" s="1062">
        <f>IF('Datos por dni'!F468="","",(TODAY()-'Datos por dni'!F468)/365)</f>
        <v>25.52054795</v>
      </c>
      <c r="AA1334" s="987"/>
      <c r="AB1334" s="992"/>
      <c r="AC1334" s="993"/>
      <c r="AD1334" s="994"/>
      <c r="AE1334" s="994"/>
      <c r="AF1334" s="995"/>
      <c r="AG1334" s="996"/>
      <c r="AH1334" s="997"/>
      <c r="AI1334" s="998"/>
      <c r="AJ1334" s="312"/>
      <c r="AK1334" s="312"/>
      <c r="AL1334" s="999"/>
      <c r="AM1334" s="312"/>
      <c r="AN1334" s="312"/>
      <c r="AO1334" s="1000"/>
      <c r="AP1334" s="666"/>
      <c r="AQ1334" s="1001"/>
      <c r="AR1334" s="1001"/>
      <c r="AS1334" s="1001"/>
      <c r="AT1334" s="748"/>
    </row>
    <row r="1335">
      <c r="A1335" s="227"/>
      <c r="B1335" s="179">
        <v>3.6755263E7</v>
      </c>
      <c r="C1335" s="1037">
        <v>44069.53730082176</v>
      </c>
      <c r="D1335" s="606" t="s">
        <v>7835</v>
      </c>
      <c r="E1335" s="179" t="s">
        <v>7836</v>
      </c>
      <c r="F1335" s="228">
        <v>33679.0</v>
      </c>
      <c r="G1335" s="179" t="s">
        <v>2021</v>
      </c>
      <c r="H1335" s="179" t="s">
        <v>2802</v>
      </c>
      <c r="I1335" s="179">
        <v>1.150255976E9</v>
      </c>
      <c r="K1335" s="606" t="s">
        <v>7837</v>
      </c>
      <c r="L1335" s="606" t="s">
        <v>7020</v>
      </c>
      <c r="M1335" s="179" t="s">
        <v>2184</v>
      </c>
      <c r="N1335" s="179" t="s">
        <v>2184</v>
      </c>
      <c r="O1335" s="606" t="s">
        <v>7446</v>
      </c>
      <c r="P1335" s="606" t="s">
        <v>1661</v>
      </c>
      <c r="Q1335" s="1024"/>
      <c r="R1335" s="166"/>
      <c r="S1335" s="647">
        <f t="shared" si="167"/>
        <v>31</v>
      </c>
      <c r="T1335" s="166"/>
      <c r="U1335" s="166"/>
      <c r="V1335" s="166"/>
      <c r="W1335" s="606" t="s">
        <v>7838</v>
      </c>
      <c r="X1335" s="606" t="s">
        <v>7839</v>
      </c>
      <c r="Y1335" s="1062">
        <f>IF('Datos por dni'!F469="","",(TODAY()-'Datos por dni'!F469)/365)</f>
        <v>26.16986301</v>
      </c>
      <c r="AA1335" s="987"/>
      <c r="AB1335" s="992"/>
      <c r="AC1335" s="993"/>
      <c r="AD1335" s="994"/>
      <c r="AE1335" s="994"/>
      <c r="AF1335" s="995"/>
      <c r="AG1335" s="996"/>
      <c r="AH1335" s="997"/>
      <c r="AI1335" s="998"/>
      <c r="AJ1335" s="312"/>
      <c r="AK1335" s="312"/>
      <c r="AL1335" s="999"/>
      <c r="AM1335" s="312"/>
      <c r="AN1335" s="312"/>
      <c r="AO1335" s="1000"/>
      <c r="AP1335" s="666"/>
      <c r="AQ1335" s="1001"/>
      <c r="AR1335" s="1001"/>
      <c r="AS1335" s="1001"/>
      <c r="AT1335" s="748"/>
    </row>
    <row r="1336">
      <c r="A1336" s="227"/>
      <c r="B1336" s="179">
        <v>3.0373691E7</v>
      </c>
      <c r="C1336" s="1037">
        <v>44068.628977141205</v>
      </c>
      <c r="D1336" s="606" t="s">
        <v>7840</v>
      </c>
      <c r="E1336" s="179" t="s">
        <v>7841</v>
      </c>
      <c r="F1336" s="228">
        <v>30870.0</v>
      </c>
      <c r="G1336" s="179" t="s">
        <v>2021</v>
      </c>
      <c r="H1336" s="179" t="s">
        <v>7842</v>
      </c>
      <c r="I1336" s="179">
        <v>1.161321227E9</v>
      </c>
      <c r="K1336" s="606" t="s">
        <v>7843</v>
      </c>
      <c r="L1336" s="606" t="s">
        <v>7020</v>
      </c>
      <c r="M1336" s="179" t="s">
        <v>2184</v>
      </c>
      <c r="N1336" s="179" t="s">
        <v>2184</v>
      </c>
      <c r="O1336" s="606" t="s">
        <v>7844</v>
      </c>
      <c r="P1336" s="606" t="s">
        <v>7845</v>
      </c>
      <c r="Q1336" s="606" t="s">
        <v>2109</v>
      </c>
      <c r="R1336" s="166"/>
      <c r="S1336" s="647">
        <f t="shared" si="167"/>
        <v>39</v>
      </c>
      <c r="T1336" s="166"/>
      <c r="U1336" s="166"/>
      <c r="V1336" s="166"/>
      <c r="W1336" s="606" t="s">
        <v>7846</v>
      </c>
      <c r="X1336" s="606" t="s">
        <v>7847</v>
      </c>
      <c r="Y1336" s="1064">
        <f>IF('Datos por dni'!F470="","",(TODAY()-'Datos por dni'!F470)/365)</f>
        <v>31.29041096</v>
      </c>
      <c r="AA1336" s="987"/>
      <c r="AB1336" s="992"/>
      <c r="AC1336" s="993"/>
      <c r="AD1336" s="994"/>
      <c r="AE1336" s="994"/>
      <c r="AF1336" s="995"/>
      <c r="AG1336" s="996"/>
      <c r="AH1336" s="997"/>
      <c r="AI1336" s="998"/>
      <c r="AJ1336" s="312"/>
      <c r="AK1336" s="312"/>
      <c r="AL1336" s="999"/>
      <c r="AM1336" s="312"/>
      <c r="AN1336" s="312"/>
      <c r="AO1336" s="1000"/>
      <c r="AP1336" s="666"/>
      <c r="AQ1336" s="1001"/>
      <c r="AR1336" s="1001"/>
      <c r="AS1336" s="1001"/>
      <c r="AT1336" s="748"/>
    </row>
    <row r="1337">
      <c r="A1337" s="227"/>
      <c r="B1337" s="179">
        <v>3.6720988E7</v>
      </c>
      <c r="C1337" s="1037">
        <v>44063.52747019676</v>
      </c>
      <c r="D1337" s="606" t="s">
        <v>7848</v>
      </c>
      <c r="E1337" s="179" t="s">
        <v>7849</v>
      </c>
      <c r="F1337" s="228">
        <v>33611.0</v>
      </c>
      <c r="G1337" s="179" t="s">
        <v>1755</v>
      </c>
      <c r="H1337" s="179" t="s">
        <v>7850</v>
      </c>
      <c r="I1337" s="179">
        <v>1.151410756E9</v>
      </c>
      <c r="K1337" s="606" t="s">
        <v>7851</v>
      </c>
      <c r="L1337" s="606" t="s">
        <v>7852</v>
      </c>
      <c r="M1337" s="179" t="s">
        <v>2184</v>
      </c>
      <c r="N1337" s="179" t="s">
        <v>2184</v>
      </c>
      <c r="O1337" s="606" t="s">
        <v>7853</v>
      </c>
      <c r="P1337" s="606" t="s">
        <v>7854</v>
      </c>
      <c r="Q1337" s="606" t="s">
        <v>7855</v>
      </c>
      <c r="R1337" s="166"/>
      <c r="S1337" s="647">
        <f t="shared" si="167"/>
        <v>31</v>
      </c>
      <c r="T1337" s="166"/>
      <c r="U1337" s="166"/>
      <c r="V1337" s="166"/>
      <c r="W1337" s="606" t="s">
        <v>1651</v>
      </c>
      <c r="X1337" s="606" t="s">
        <v>7856</v>
      </c>
      <c r="Y1337" s="1062">
        <f>IF('Datos por dni'!F471="","",(TODAY()-'Datos por dni'!F471)/365)</f>
        <v>24.24383562</v>
      </c>
      <c r="AA1337" s="987"/>
      <c r="AB1337" s="992"/>
      <c r="AC1337" s="993"/>
      <c r="AD1337" s="994"/>
      <c r="AE1337" s="994"/>
      <c r="AF1337" s="995"/>
      <c r="AG1337" s="996"/>
      <c r="AH1337" s="997"/>
      <c r="AI1337" s="998"/>
      <c r="AJ1337" s="312"/>
      <c r="AK1337" s="312"/>
      <c r="AL1337" s="999"/>
      <c r="AM1337" s="312"/>
      <c r="AN1337" s="312"/>
      <c r="AO1337" s="1000"/>
      <c r="AP1337" s="666"/>
      <c r="AQ1337" s="1001"/>
      <c r="AR1337" s="1001"/>
      <c r="AS1337" s="1001"/>
      <c r="AT1337" s="748"/>
    </row>
    <row r="1338">
      <c r="A1338" s="227"/>
      <c r="B1338" s="179">
        <v>1.2472283E7</v>
      </c>
      <c r="C1338" s="1037">
        <v>44071.00952133102</v>
      </c>
      <c r="D1338" s="606" t="s">
        <v>7857</v>
      </c>
      <c r="E1338" s="179" t="s">
        <v>7858</v>
      </c>
      <c r="F1338" s="228">
        <v>43899.0</v>
      </c>
      <c r="G1338" s="179" t="s">
        <v>674</v>
      </c>
      <c r="H1338" s="179" t="s">
        <v>7859</v>
      </c>
      <c r="I1338" s="179">
        <v>2.616423572E9</v>
      </c>
      <c r="K1338" s="606" t="s">
        <v>7860</v>
      </c>
      <c r="L1338" s="606" t="s">
        <v>7861</v>
      </c>
      <c r="M1338" s="179" t="s">
        <v>2184</v>
      </c>
      <c r="N1338" s="179" t="s">
        <v>2184</v>
      </c>
      <c r="O1338" s="606" t="s">
        <v>7862</v>
      </c>
      <c r="P1338" s="606" t="s">
        <v>7863</v>
      </c>
      <c r="Q1338" s="606" t="s">
        <v>7864</v>
      </c>
      <c r="R1338" s="166"/>
      <c r="S1338" s="647">
        <f t="shared" si="167"/>
        <v>3</v>
      </c>
      <c r="T1338" s="166"/>
      <c r="U1338" s="166"/>
      <c r="V1338" s="166"/>
      <c r="W1338" s="606" t="s">
        <v>1651</v>
      </c>
      <c r="X1338" s="606" t="s">
        <v>7865</v>
      </c>
      <c r="Y1338" s="1062">
        <f>IF('Datos por dni'!F472="","",(TODAY()-'Datos por dni'!F472)/365)</f>
        <v>24.80273973</v>
      </c>
      <c r="AA1338" s="987"/>
      <c r="AB1338" s="992"/>
      <c r="AC1338" s="993"/>
      <c r="AD1338" s="994"/>
      <c r="AE1338" s="994"/>
      <c r="AF1338" s="995"/>
      <c r="AG1338" s="996"/>
      <c r="AH1338" s="997"/>
      <c r="AI1338" s="998"/>
      <c r="AJ1338" s="312"/>
      <c r="AK1338" s="312"/>
      <c r="AL1338" s="999"/>
      <c r="AM1338" s="312"/>
      <c r="AN1338" s="312"/>
      <c r="AO1338" s="1000"/>
      <c r="AP1338" s="666"/>
      <c r="AQ1338" s="1001"/>
      <c r="AR1338" s="1001"/>
      <c r="AS1338" s="1001"/>
      <c r="AT1338" s="748"/>
    </row>
    <row r="1339">
      <c r="A1339" s="227"/>
      <c r="B1339" s="179">
        <v>3.7476982E7</v>
      </c>
      <c r="C1339" s="1037">
        <v>44063.7087605787</v>
      </c>
      <c r="D1339" s="606" t="s">
        <v>7866</v>
      </c>
      <c r="E1339" s="179" t="s">
        <v>7867</v>
      </c>
      <c r="F1339" s="228">
        <v>34099.0</v>
      </c>
      <c r="G1339" s="179" t="s">
        <v>7868</v>
      </c>
      <c r="H1339" s="179" t="s">
        <v>7869</v>
      </c>
      <c r="I1339" s="179">
        <v>1.168094995E9</v>
      </c>
      <c r="K1339" s="606" t="s">
        <v>7870</v>
      </c>
      <c r="L1339" s="606" t="s">
        <v>7871</v>
      </c>
      <c r="M1339" s="179" t="s">
        <v>2184</v>
      </c>
      <c r="N1339" s="179" t="s">
        <v>2184</v>
      </c>
      <c r="O1339" s="606" t="s">
        <v>7872</v>
      </c>
      <c r="P1339" s="606" t="s">
        <v>7873</v>
      </c>
      <c r="Q1339" s="606" t="s">
        <v>7874</v>
      </c>
      <c r="R1339" s="166"/>
      <c r="S1339" s="647">
        <f t="shared" si="167"/>
        <v>30</v>
      </c>
      <c r="T1339" s="166"/>
      <c r="U1339" s="166"/>
      <c r="V1339" s="166"/>
      <c r="W1339" s="606" t="s">
        <v>1651</v>
      </c>
      <c r="X1339" s="606" t="s">
        <v>7875</v>
      </c>
      <c r="Y1339" s="1062">
        <f>IF('Datos por dni'!F473="","",(TODAY()-'Datos por dni'!F473)/365)</f>
        <v>21.66027397</v>
      </c>
      <c r="AA1339" s="987"/>
      <c r="AB1339" s="992"/>
      <c r="AC1339" s="993"/>
      <c r="AD1339" s="994"/>
      <c r="AE1339" s="994"/>
      <c r="AF1339" s="995"/>
      <c r="AG1339" s="996"/>
      <c r="AH1339" s="997"/>
      <c r="AI1339" s="998"/>
      <c r="AJ1339" s="312"/>
      <c r="AK1339" s="312"/>
      <c r="AL1339" s="999"/>
      <c r="AM1339" s="312"/>
      <c r="AN1339" s="312"/>
      <c r="AO1339" s="1000"/>
      <c r="AP1339" s="666"/>
      <c r="AQ1339" s="1001"/>
      <c r="AR1339" s="1001"/>
      <c r="AS1339" s="1001"/>
      <c r="AT1339" s="748"/>
    </row>
    <row r="1340">
      <c r="A1340" s="227"/>
      <c r="B1340" s="179">
        <v>3.5741588E7</v>
      </c>
      <c r="C1340" s="1037">
        <v>44063.46101378472</v>
      </c>
      <c r="D1340" s="606" t="s">
        <v>7876</v>
      </c>
      <c r="E1340" s="179" t="s">
        <v>7877</v>
      </c>
      <c r="F1340" s="228">
        <v>33306.0</v>
      </c>
      <c r="G1340" s="179" t="s">
        <v>391</v>
      </c>
      <c r="H1340" s="179" t="s">
        <v>7878</v>
      </c>
      <c r="I1340" s="179">
        <v>5.491159446991E12</v>
      </c>
      <c r="K1340" s="606" t="s">
        <v>7879</v>
      </c>
      <c r="L1340" s="606" t="s">
        <v>7020</v>
      </c>
      <c r="M1340" s="179" t="s">
        <v>2184</v>
      </c>
      <c r="N1340" s="179" t="s">
        <v>2184</v>
      </c>
      <c r="O1340" s="606" t="s">
        <v>7880</v>
      </c>
      <c r="P1340" s="606" t="s">
        <v>7881</v>
      </c>
      <c r="Q1340" s="606" t="s">
        <v>7882</v>
      </c>
      <c r="R1340" s="166"/>
      <c r="S1340" s="647">
        <f t="shared" si="167"/>
        <v>32</v>
      </c>
      <c r="T1340" s="166"/>
      <c r="U1340" s="166"/>
      <c r="V1340" s="166"/>
      <c r="W1340" s="606" t="s">
        <v>7883</v>
      </c>
      <c r="X1340" s="606" t="s">
        <v>7884</v>
      </c>
      <c r="Y1340" s="1062">
        <f>IF('Datos por dni'!F474="","",(TODAY()-'Datos por dni'!F474)/365)</f>
        <v>34.24931507</v>
      </c>
      <c r="AA1340" s="987"/>
      <c r="AB1340" s="992"/>
      <c r="AC1340" s="993"/>
      <c r="AD1340" s="994"/>
      <c r="AE1340" s="994"/>
      <c r="AF1340" s="995"/>
      <c r="AG1340" s="996"/>
      <c r="AH1340" s="997"/>
      <c r="AI1340" s="998"/>
      <c r="AJ1340" s="312"/>
      <c r="AK1340" s="312"/>
      <c r="AL1340" s="999"/>
      <c r="AM1340" s="312"/>
      <c r="AN1340" s="312"/>
      <c r="AO1340" s="1000"/>
      <c r="AP1340" s="666"/>
      <c r="AQ1340" s="1001"/>
      <c r="AR1340" s="1001"/>
      <c r="AS1340" s="1001"/>
      <c r="AT1340" s="748"/>
    </row>
    <row r="1341">
      <c r="A1341" s="227"/>
      <c r="B1341" s="179">
        <v>3.2850693E7</v>
      </c>
      <c r="C1341" s="1037">
        <v>44076.55468935185</v>
      </c>
      <c r="D1341" s="606" t="s">
        <v>7885</v>
      </c>
      <c r="E1341" s="179" t="s">
        <v>7886</v>
      </c>
      <c r="F1341" s="228">
        <v>31917.0</v>
      </c>
      <c r="G1341" s="179" t="s">
        <v>391</v>
      </c>
      <c r="H1341" s="179" t="s">
        <v>7887</v>
      </c>
      <c r="I1341" s="179">
        <v>1.162017145E9</v>
      </c>
      <c r="K1341" s="606" t="s">
        <v>7888</v>
      </c>
      <c r="L1341" s="606" t="s">
        <v>7020</v>
      </c>
      <c r="M1341" s="179" t="s">
        <v>2184</v>
      </c>
      <c r="N1341" s="179" t="s">
        <v>2184</v>
      </c>
      <c r="O1341" s="606" t="s">
        <v>7889</v>
      </c>
      <c r="P1341" s="606" t="s">
        <v>7890</v>
      </c>
      <c r="Q1341" s="1024"/>
      <c r="R1341" s="166"/>
      <c r="S1341" s="647">
        <f t="shared" si="167"/>
        <v>36</v>
      </c>
      <c r="T1341" s="166"/>
      <c r="U1341" s="166"/>
      <c r="V1341" s="166"/>
      <c r="W1341" s="606" t="s">
        <v>1651</v>
      </c>
      <c r="X1341" s="606" t="s">
        <v>7891</v>
      </c>
      <c r="Y1341" s="1062">
        <f>IF('Datos por dni'!F475="","",(TODAY()-'Datos por dni'!F475)/365)</f>
        <v>25.99178082</v>
      </c>
      <c r="AA1341" s="987"/>
      <c r="AB1341" s="992"/>
      <c r="AC1341" s="993"/>
      <c r="AD1341" s="994"/>
      <c r="AE1341" s="994"/>
      <c r="AF1341" s="995"/>
      <c r="AG1341" s="996"/>
      <c r="AH1341" s="997"/>
      <c r="AI1341" s="998"/>
      <c r="AJ1341" s="312"/>
      <c r="AK1341" s="312"/>
      <c r="AL1341" s="999"/>
      <c r="AM1341" s="312"/>
      <c r="AN1341" s="312"/>
      <c r="AO1341" s="1000"/>
      <c r="AP1341" s="666"/>
      <c r="AQ1341" s="1001"/>
      <c r="AR1341" s="1001"/>
      <c r="AS1341" s="1001"/>
      <c r="AT1341" s="748"/>
    </row>
    <row r="1342">
      <c r="A1342" s="227"/>
      <c r="B1342" s="179">
        <v>4.3051788E7</v>
      </c>
      <c r="C1342" s="1037">
        <v>44069.508169629626</v>
      </c>
      <c r="D1342" s="606" t="s">
        <v>7892</v>
      </c>
      <c r="E1342" s="179" t="s">
        <v>7893</v>
      </c>
      <c r="F1342" s="228">
        <v>36860.0</v>
      </c>
      <c r="G1342" s="179" t="s">
        <v>391</v>
      </c>
      <c r="H1342" s="179" t="s">
        <v>7894</v>
      </c>
      <c r="I1342" s="179">
        <v>1.168170082E9</v>
      </c>
      <c r="K1342" s="606" t="s">
        <v>7895</v>
      </c>
      <c r="L1342" s="606" t="s">
        <v>7028</v>
      </c>
      <c r="M1342" s="179" t="s">
        <v>2184</v>
      </c>
      <c r="N1342" s="179" t="s">
        <v>2184</v>
      </c>
      <c r="O1342" s="606" t="s">
        <v>7896</v>
      </c>
      <c r="P1342" s="606" t="s">
        <v>7897</v>
      </c>
      <c r="Q1342" s="1024"/>
      <c r="R1342" s="166"/>
      <c r="S1342" s="647">
        <f t="shared" si="167"/>
        <v>22</v>
      </c>
      <c r="T1342" s="166"/>
      <c r="U1342" s="166"/>
      <c r="V1342" s="166"/>
      <c r="W1342" s="606" t="s">
        <v>7898</v>
      </c>
      <c r="X1342" s="606" t="s">
        <v>7899</v>
      </c>
      <c r="Y1342" s="1062">
        <f>IF('Datos por dni'!F476="","",(TODAY()-'Datos por dni'!F476)/365)</f>
        <v>27.49589041</v>
      </c>
      <c r="AA1342" s="987"/>
      <c r="AB1342" s="992"/>
      <c r="AC1342" s="993"/>
      <c r="AD1342" s="994"/>
      <c r="AE1342" s="994"/>
      <c r="AF1342" s="995"/>
      <c r="AG1342" s="996"/>
      <c r="AH1342" s="997"/>
      <c r="AI1342" s="998"/>
      <c r="AJ1342" s="312"/>
      <c r="AK1342" s="312"/>
      <c r="AL1342" s="999"/>
      <c r="AM1342" s="312"/>
      <c r="AN1342" s="312"/>
      <c r="AO1342" s="1000"/>
      <c r="AP1342" s="666"/>
      <c r="AQ1342" s="1001"/>
      <c r="AR1342" s="1001"/>
      <c r="AS1342" s="1001"/>
      <c r="AT1342" s="748"/>
    </row>
    <row r="1343">
      <c r="A1343" s="227"/>
      <c r="B1343" s="179">
        <v>2.2626392E7</v>
      </c>
      <c r="C1343" s="1037">
        <v>44063.49558630787</v>
      </c>
      <c r="D1343" s="606" t="s">
        <v>4542</v>
      </c>
      <c r="E1343" s="179" t="s">
        <v>4543</v>
      </c>
      <c r="F1343" s="228">
        <v>26577.0</v>
      </c>
      <c r="G1343" s="179" t="s">
        <v>391</v>
      </c>
      <c r="H1343" s="179" t="s">
        <v>7900</v>
      </c>
      <c r="I1343" s="179">
        <v>1.166487875E9</v>
      </c>
      <c r="K1343" s="606" t="s">
        <v>4546</v>
      </c>
      <c r="L1343" s="606" t="s">
        <v>7028</v>
      </c>
      <c r="M1343" s="179" t="s">
        <v>2184</v>
      </c>
      <c r="N1343" s="179" t="s">
        <v>1661</v>
      </c>
      <c r="O1343" s="606" t="s">
        <v>7901</v>
      </c>
      <c r="P1343" s="606" t="s">
        <v>7902</v>
      </c>
      <c r="Q1343" s="606" t="s">
        <v>7903</v>
      </c>
      <c r="R1343" s="166"/>
      <c r="S1343" s="647">
        <f t="shared" si="167"/>
        <v>51</v>
      </c>
      <c r="T1343" s="166"/>
      <c r="U1343" s="166"/>
      <c r="V1343" s="166"/>
      <c r="W1343" s="606" t="s">
        <v>1651</v>
      </c>
      <c r="X1343" s="606" t="s">
        <v>7904</v>
      </c>
      <c r="Y1343" s="1062">
        <f>IF('Datos por dni'!F477="","",(TODAY()-'Datos por dni'!F477)/365)</f>
        <v>27.4109589</v>
      </c>
      <c r="AA1343" s="987"/>
      <c r="AB1343" s="992"/>
      <c r="AC1343" s="993"/>
      <c r="AD1343" s="994"/>
      <c r="AE1343" s="994"/>
      <c r="AF1343" s="995"/>
      <c r="AG1343" s="996"/>
      <c r="AH1343" s="997"/>
      <c r="AI1343" s="998"/>
      <c r="AJ1343" s="312"/>
      <c r="AK1343" s="312"/>
      <c r="AL1343" s="999"/>
      <c r="AM1343" s="312"/>
      <c r="AN1343" s="312"/>
      <c r="AO1343" s="1000"/>
      <c r="AP1343" s="666"/>
      <c r="AQ1343" s="1001"/>
      <c r="AR1343" s="1001"/>
      <c r="AS1343" s="1001"/>
      <c r="AT1343" s="748"/>
    </row>
    <row r="1344">
      <c r="A1344" s="227"/>
      <c r="B1344" s="179">
        <v>3.1337897E7</v>
      </c>
      <c r="C1344" s="1037">
        <v>44063.50847641204</v>
      </c>
      <c r="D1344" s="606" t="s">
        <v>7905</v>
      </c>
      <c r="E1344" s="179" t="s">
        <v>7906</v>
      </c>
      <c r="F1344" s="228">
        <v>31015.0</v>
      </c>
      <c r="G1344" s="179" t="s">
        <v>391</v>
      </c>
      <c r="H1344" s="179" t="s">
        <v>7907</v>
      </c>
      <c r="I1344" s="179">
        <v>1.153389621E9</v>
      </c>
      <c r="K1344" s="606" t="s">
        <v>7908</v>
      </c>
      <c r="L1344" s="606" t="s">
        <v>7038</v>
      </c>
      <c r="M1344" s="179" t="s">
        <v>2184</v>
      </c>
      <c r="N1344" s="179" t="s">
        <v>2184</v>
      </c>
      <c r="O1344" s="606" t="s">
        <v>7909</v>
      </c>
      <c r="P1344" s="606" t="s">
        <v>7910</v>
      </c>
      <c r="Q1344" s="1024"/>
      <c r="R1344" s="166"/>
      <c r="S1344" s="647">
        <f t="shared" si="167"/>
        <v>38</v>
      </c>
      <c r="T1344" s="166"/>
      <c r="U1344" s="166"/>
      <c r="V1344" s="166"/>
      <c r="W1344" s="606" t="s">
        <v>1651</v>
      </c>
      <c r="X1344" s="606" t="s">
        <v>7911</v>
      </c>
      <c r="Y1344" s="1062">
        <f>IF('Datos por dni'!F478="","",(TODAY()-'Datos por dni'!F478)/365)</f>
        <v>29.88493151</v>
      </c>
      <c r="AA1344" s="987"/>
      <c r="AB1344" s="992"/>
      <c r="AC1344" s="993"/>
      <c r="AD1344" s="994"/>
      <c r="AE1344" s="994"/>
      <c r="AF1344" s="995"/>
      <c r="AG1344" s="996"/>
      <c r="AH1344" s="997"/>
      <c r="AI1344" s="998"/>
      <c r="AJ1344" s="312"/>
      <c r="AK1344" s="312"/>
      <c r="AL1344" s="999"/>
      <c r="AM1344" s="312"/>
      <c r="AN1344" s="312"/>
      <c r="AO1344" s="1000"/>
      <c r="AP1344" s="666"/>
      <c r="AQ1344" s="1001"/>
      <c r="AR1344" s="1001"/>
      <c r="AS1344" s="1001"/>
      <c r="AT1344" s="748"/>
    </row>
    <row r="1345">
      <c r="A1345" s="227"/>
      <c r="B1345" s="179">
        <v>4.5689863E7</v>
      </c>
      <c r="C1345" s="1037">
        <v>44063.48121873842</v>
      </c>
      <c r="D1345" s="606" t="s">
        <v>7912</v>
      </c>
      <c r="E1345" s="179" t="s">
        <v>7913</v>
      </c>
      <c r="F1345" s="228">
        <v>38102.0</v>
      </c>
      <c r="G1345" s="179" t="s">
        <v>674</v>
      </c>
      <c r="H1345" s="179" t="s">
        <v>7914</v>
      </c>
      <c r="I1345" s="179" t="s">
        <v>7915</v>
      </c>
      <c r="K1345" s="606" t="s">
        <v>7916</v>
      </c>
      <c r="L1345" s="606" t="s">
        <v>7917</v>
      </c>
      <c r="M1345" s="179" t="s">
        <v>2184</v>
      </c>
      <c r="N1345" s="179" t="s">
        <v>2184</v>
      </c>
      <c r="O1345" s="606" t="s">
        <v>7918</v>
      </c>
      <c r="P1345" s="606" t="s">
        <v>7919</v>
      </c>
      <c r="Q1345" s="606" t="s">
        <v>7920</v>
      </c>
      <c r="R1345" s="166"/>
      <c r="S1345" s="647">
        <f t="shared" si="167"/>
        <v>19</v>
      </c>
      <c r="T1345" s="166"/>
      <c r="U1345" s="166"/>
      <c r="V1345" s="166"/>
      <c r="W1345" s="606" t="s">
        <v>7921</v>
      </c>
      <c r="X1345" s="606" t="s">
        <v>7921</v>
      </c>
      <c r="Y1345" s="1062" t="str">
        <f>IF('Datos por dni'!F479="","",(TODAY()-'Datos por dni'!F479)/365)</f>
        <v/>
      </c>
      <c r="AA1345" s="987"/>
      <c r="AB1345" s="992"/>
      <c r="AC1345" s="993"/>
      <c r="AD1345" s="994"/>
      <c r="AE1345" s="994"/>
      <c r="AF1345" s="995"/>
      <c r="AG1345" s="996"/>
      <c r="AH1345" s="997"/>
      <c r="AI1345" s="998"/>
      <c r="AJ1345" s="312"/>
      <c r="AK1345" s="312"/>
      <c r="AL1345" s="999"/>
      <c r="AM1345" s="312"/>
      <c r="AN1345" s="312"/>
      <c r="AO1345" s="1000"/>
      <c r="AP1345" s="666"/>
      <c r="AQ1345" s="1001"/>
      <c r="AR1345" s="1001"/>
      <c r="AS1345" s="1001"/>
      <c r="AT1345" s="748"/>
    </row>
    <row r="1346">
      <c r="A1346" s="227"/>
      <c r="B1346" s="179">
        <v>4.3993018E7</v>
      </c>
      <c r="C1346" s="1037">
        <v>44063.45969092593</v>
      </c>
      <c r="D1346" s="606" t="s">
        <v>7922</v>
      </c>
      <c r="E1346" s="179" t="s">
        <v>7923</v>
      </c>
      <c r="F1346" s="228">
        <v>37390.0</v>
      </c>
      <c r="G1346" s="179" t="s">
        <v>2021</v>
      </c>
      <c r="H1346" s="179" t="s">
        <v>7924</v>
      </c>
      <c r="I1346" s="179">
        <v>5.491156090621E12</v>
      </c>
      <c r="K1346" s="606" t="s">
        <v>7925</v>
      </c>
      <c r="L1346" s="606" t="s">
        <v>7926</v>
      </c>
      <c r="M1346" s="179" t="s">
        <v>2184</v>
      </c>
      <c r="N1346" s="179" t="s">
        <v>2184</v>
      </c>
      <c r="O1346" s="606" t="s">
        <v>7927</v>
      </c>
      <c r="P1346" s="606" t="s">
        <v>7928</v>
      </c>
      <c r="Q1346" s="606" t="s">
        <v>7929</v>
      </c>
      <c r="R1346" s="166"/>
      <c r="S1346" s="647">
        <f t="shared" si="167"/>
        <v>21</v>
      </c>
      <c r="T1346" s="166"/>
      <c r="U1346" s="166"/>
      <c r="V1346" s="166"/>
      <c r="W1346" s="606" t="s">
        <v>1651</v>
      </c>
      <c r="X1346" s="606" t="s">
        <v>1651</v>
      </c>
      <c r="Y1346" s="1062">
        <f>IF('Datos por dni'!F480="","",(TODAY()-'Datos por dni'!F480)/365)</f>
        <v>23.43561644</v>
      </c>
      <c r="AA1346" s="987"/>
      <c r="AB1346" s="992"/>
      <c r="AC1346" s="993"/>
      <c r="AD1346" s="994"/>
      <c r="AE1346" s="994"/>
      <c r="AF1346" s="995"/>
      <c r="AG1346" s="996"/>
      <c r="AH1346" s="997"/>
      <c r="AI1346" s="998"/>
      <c r="AJ1346" s="312"/>
      <c r="AK1346" s="312"/>
      <c r="AL1346" s="999"/>
      <c r="AM1346" s="312"/>
      <c r="AN1346" s="312"/>
      <c r="AO1346" s="1000"/>
      <c r="AP1346" s="666"/>
      <c r="AQ1346" s="1001"/>
      <c r="AR1346" s="1001"/>
      <c r="AS1346" s="1001"/>
      <c r="AT1346" s="748"/>
    </row>
    <row r="1347">
      <c r="A1347" s="227"/>
      <c r="B1347" s="179">
        <v>3.7782267E7</v>
      </c>
      <c r="C1347" s="1037">
        <v>44063.453114247684</v>
      </c>
      <c r="D1347" s="606" t="s">
        <v>7930</v>
      </c>
      <c r="E1347" s="179" t="s">
        <v>7931</v>
      </c>
      <c r="F1347" s="228">
        <v>33898.0</v>
      </c>
      <c r="G1347" s="179" t="s">
        <v>391</v>
      </c>
      <c r="H1347" s="179" t="s">
        <v>7932</v>
      </c>
      <c r="I1347" s="179" t="s">
        <v>7933</v>
      </c>
      <c r="K1347" s="606" t="s">
        <v>7934</v>
      </c>
      <c r="L1347" s="606" t="s">
        <v>7020</v>
      </c>
      <c r="M1347" s="179" t="s">
        <v>2184</v>
      </c>
      <c r="N1347" s="179" t="s">
        <v>1661</v>
      </c>
      <c r="O1347" s="606" t="s">
        <v>7935</v>
      </c>
      <c r="P1347" s="606" t="s">
        <v>7936</v>
      </c>
      <c r="Q1347" s="1024"/>
      <c r="R1347" s="166"/>
      <c r="S1347" s="647">
        <f t="shared" si="167"/>
        <v>30</v>
      </c>
      <c r="T1347" s="166"/>
      <c r="U1347" s="166"/>
      <c r="V1347" s="166"/>
      <c r="W1347" s="606" t="s">
        <v>7937</v>
      </c>
      <c r="X1347" s="606" t="s">
        <v>7938</v>
      </c>
      <c r="Y1347" s="1062">
        <f>IF('Datos por dni'!F481="","",(TODAY()-'Datos por dni'!F481)/365)</f>
        <v>24.82191781</v>
      </c>
      <c r="AA1347" s="987"/>
      <c r="AB1347" s="992"/>
      <c r="AC1347" s="993"/>
      <c r="AD1347" s="994"/>
      <c r="AE1347" s="994"/>
      <c r="AF1347" s="995"/>
      <c r="AG1347" s="996"/>
      <c r="AH1347" s="997"/>
      <c r="AI1347" s="998"/>
      <c r="AJ1347" s="312"/>
      <c r="AK1347" s="312"/>
      <c r="AL1347" s="999"/>
      <c r="AM1347" s="312"/>
      <c r="AN1347" s="312"/>
      <c r="AO1347" s="1000"/>
      <c r="AP1347" s="666"/>
      <c r="AQ1347" s="1001"/>
      <c r="AR1347" s="1001"/>
      <c r="AS1347" s="1001"/>
      <c r="AT1347" s="748"/>
    </row>
    <row r="1348">
      <c r="A1348" s="227"/>
      <c r="B1348" s="179">
        <v>4.1638937E7</v>
      </c>
      <c r="C1348" s="1037">
        <v>44062.65235709491</v>
      </c>
      <c r="D1348" s="606" t="s">
        <v>7939</v>
      </c>
      <c r="E1348" s="179" t="s">
        <v>7940</v>
      </c>
      <c r="F1348" s="228">
        <v>36115.0</v>
      </c>
      <c r="G1348" s="179" t="s">
        <v>391</v>
      </c>
      <c r="H1348" s="179" t="s">
        <v>7941</v>
      </c>
      <c r="I1348" s="179">
        <v>1.121541605E9</v>
      </c>
      <c r="K1348" s="606" t="s">
        <v>7942</v>
      </c>
      <c r="L1348" s="606" t="s">
        <v>7943</v>
      </c>
      <c r="M1348" s="179" t="s">
        <v>1661</v>
      </c>
      <c r="N1348" s="179" t="s">
        <v>1661</v>
      </c>
      <c r="O1348" s="606" t="s">
        <v>7944</v>
      </c>
      <c r="P1348" s="606" t="s">
        <v>7945</v>
      </c>
      <c r="Q1348" s="606" t="s">
        <v>2587</v>
      </c>
      <c r="R1348" s="166"/>
      <c r="S1348" s="647">
        <f t="shared" si="167"/>
        <v>24</v>
      </c>
      <c r="T1348" s="166"/>
      <c r="U1348" s="166"/>
      <c r="V1348" s="166"/>
      <c r="W1348" s="606" t="s">
        <v>7946</v>
      </c>
      <c r="X1348" s="606" t="s">
        <v>7946</v>
      </c>
      <c r="Y1348" s="1062" t="str">
        <f>IF('Datos por dni'!F482="","",(TODAY()-'Datos por dni'!F482)/365)</f>
        <v/>
      </c>
      <c r="AA1348" s="987"/>
      <c r="AB1348" s="992"/>
      <c r="AC1348" s="993"/>
      <c r="AD1348" s="994"/>
      <c r="AE1348" s="994"/>
      <c r="AF1348" s="995"/>
      <c r="AG1348" s="996"/>
      <c r="AH1348" s="997"/>
      <c r="AI1348" s="998"/>
      <c r="AJ1348" s="312"/>
      <c r="AK1348" s="312"/>
      <c r="AL1348" s="999"/>
      <c r="AM1348" s="312"/>
      <c r="AN1348" s="312"/>
      <c r="AO1348" s="1000"/>
      <c r="AP1348" s="666"/>
      <c r="AQ1348" s="1001"/>
      <c r="AR1348" s="1001"/>
      <c r="AS1348" s="1001"/>
      <c r="AT1348" s="748"/>
    </row>
    <row r="1349">
      <c r="A1349" s="227"/>
      <c r="B1349" s="179">
        <v>2.0256779E7</v>
      </c>
      <c r="C1349" s="1037">
        <v>44068.42132172454</v>
      </c>
      <c r="D1349" s="606" t="s">
        <v>7947</v>
      </c>
      <c r="E1349" s="179" t="s">
        <v>7948</v>
      </c>
      <c r="F1349" s="228">
        <v>25105.0</v>
      </c>
      <c r="G1349" s="179" t="s">
        <v>391</v>
      </c>
      <c r="H1349" s="179" t="s">
        <v>7949</v>
      </c>
      <c r="I1349" s="179">
        <v>2.392603561E9</v>
      </c>
      <c r="K1349" s="606" t="s">
        <v>7950</v>
      </c>
      <c r="L1349" s="606" t="s">
        <v>7020</v>
      </c>
      <c r="M1349" s="179" t="s">
        <v>2184</v>
      </c>
      <c r="N1349" s="179" t="s">
        <v>2184</v>
      </c>
      <c r="O1349" s="606" t="s">
        <v>7951</v>
      </c>
      <c r="P1349" s="606" t="s">
        <v>7952</v>
      </c>
      <c r="Q1349" s="1024"/>
      <c r="R1349" s="166"/>
      <c r="S1349" s="647">
        <f t="shared" si="167"/>
        <v>55</v>
      </c>
      <c r="T1349" s="166"/>
      <c r="U1349" s="166"/>
      <c r="V1349" s="166"/>
      <c r="W1349" s="606" t="s">
        <v>1651</v>
      </c>
      <c r="X1349" s="606" t="s">
        <v>1651</v>
      </c>
      <c r="Y1349" s="1062">
        <f>IF('Datos por dni'!F483="","",(TODAY()-'Datos por dni'!F483)/365)</f>
        <v>27.71780822</v>
      </c>
      <c r="AA1349" s="987"/>
      <c r="AB1349" s="992"/>
      <c r="AC1349" s="993"/>
      <c r="AD1349" s="994"/>
      <c r="AE1349" s="994"/>
      <c r="AF1349" s="995"/>
      <c r="AG1349" s="996"/>
      <c r="AH1349" s="997"/>
      <c r="AI1349" s="998"/>
      <c r="AJ1349" s="312"/>
      <c r="AK1349" s="312"/>
      <c r="AL1349" s="999"/>
      <c r="AM1349" s="312"/>
      <c r="AN1349" s="312"/>
      <c r="AO1349" s="1000"/>
      <c r="AP1349" s="666"/>
      <c r="AQ1349" s="1001"/>
      <c r="AR1349" s="1001"/>
      <c r="AS1349" s="1001"/>
      <c r="AT1349" s="748"/>
    </row>
    <row r="1350">
      <c r="A1350" s="227"/>
      <c r="B1350" s="179">
        <v>9.5792744E7</v>
      </c>
      <c r="C1350" s="1037">
        <v>44068.13340193287</v>
      </c>
      <c r="D1350" s="606" t="s">
        <v>7953</v>
      </c>
      <c r="E1350" s="179" t="s">
        <v>7954</v>
      </c>
      <c r="F1350" s="228">
        <v>36351.0</v>
      </c>
      <c r="G1350" s="179" t="s">
        <v>3791</v>
      </c>
      <c r="H1350" s="179" t="s">
        <v>7955</v>
      </c>
      <c r="I1350" s="179" t="s">
        <v>7956</v>
      </c>
      <c r="K1350" s="606" t="s">
        <v>7957</v>
      </c>
      <c r="L1350" s="606" t="s">
        <v>7020</v>
      </c>
      <c r="M1350" s="179" t="s">
        <v>2184</v>
      </c>
      <c r="N1350" s="179" t="s">
        <v>1661</v>
      </c>
      <c r="O1350" s="606" t="s">
        <v>7958</v>
      </c>
      <c r="P1350" s="606" t="s">
        <v>7959</v>
      </c>
      <c r="Q1350" s="606" t="s">
        <v>7960</v>
      </c>
      <c r="R1350" s="166"/>
      <c r="S1350" s="647">
        <f t="shared" si="167"/>
        <v>24</v>
      </c>
      <c r="T1350" s="166"/>
      <c r="U1350" s="166"/>
      <c r="V1350" s="166"/>
      <c r="W1350" s="606" t="s">
        <v>1661</v>
      </c>
      <c r="X1350" s="606" t="s">
        <v>7961</v>
      </c>
      <c r="Y1350" s="1062">
        <f>IF('Datos por dni'!F484="","",(TODAY()-'Datos por dni'!F484)/365)</f>
        <v>30.9260274</v>
      </c>
      <c r="AA1350" s="987"/>
      <c r="AB1350" s="992"/>
      <c r="AC1350" s="993"/>
      <c r="AD1350" s="994"/>
      <c r="AE1350" s="994"/>
      <c r="AF1350" s="995"/>
      <c r="AG1350" s="996"/>
      <c r="AH1350" s="997"/>
      <c r="AI1350" s="998"/>
      <c r="AJ1350" s="312"/>
      <c r="AK1350" s="312"/>
      <c r="AL1350" s="999"/>
      <c r="AM1350" s="312"/>
      <c r="AN1350" s="312"/>
      <c r="AO1350" s="1000"/>
      <c r="AP1350" s="666"/>
      <c r="AQ1350" s="1001"/>
      <c r="AR1350" s="1001"/>
      <c r="AS1350" s="1001"/>
      <c r="AT1350" s="748"/>
    </row>
    <row r="1351">
      <c r="A1351" s="227"/>
      <c r="B1351" s="179">
        <v>4.4729997E7</v>
      </c>
      <c r="C1351" s="1037">
        <v>44062.587870104166</v>
      </c>
      <c r="D1351" s="606" t="s">
        <v>7962</v>
      </c>
      <c r="E1351" s="179" t="s">
        <v>6971</v>
      </c>
      <c r="F1351" s="228">
        <v>37726.0</v>
      </c>
      <c r="G1351" s="179" t="s">
        <v>391</v>
      </c>
      <c r="H1351" s="179" t="s">
        <v>7963</v>
      </c>
      <c r="I1351" s="179">
        <v>5.491155073521E12</v>
      </c>
      <c r="K1351" s="606" t="s">
        <v>7964</v>
      </c>
      <c r="L1351" s="606" t="s">
        <v>7965</v>
      </c>
      <c r="M1351" s="179" t="s">
        <v>2184</v>
      </c>
      <c r="N1351" s="179" t="s">
        <v>2184</v>
      </c>
      <c r="O1351" s="606" t="s">
        <v>7966</v>
      </c>
      <c r="P1351" s="606" t="s">
        <v>7967</v>
      </c>
      <c r="Q1351" s="1024"/>
      <c r="R1351" s="166"/>
      <c r="S1351" s="647">
        <f t="shared" si="167"/>
        <v>20</v>
      </c>
      <c r="T1351" s="166"/>
      <c r="U1351" s="166"/>
      <c r="V1351" s="166"/>
      <c r="W1351" s="606" t="s">
        <v>7968</v>
      </c>
      <c r="X1351" s="606" t="s">
        <v>7969</v>
      </c>
      <c r="Y1351" s="1062" t="str">
        <f>IF('Datos por dni'!F485="","",(TODAY()-'Datos por dni'!F485)/365)</f>
        <v/>
      </c>
      <c r="AA1351" s="987"/>
      <c r="AB1351" s="992"/>
      <c r="AC1351" s="993"/>
      <c r="AD1351" s="994"/>
      <c r="AE1351" s="994"/>
      <c r="AF1351" s="995"/>
      <c r="AG1351" s="996"/>
      <c r="AH1351" s="997"/>
      <c r="AI1351" s="998"/>
      <c r="AJ1351" s="312"/>
      <c r="AK1351" s="312"/>
      <c r="AL1351" s="999"/>
      <c r="AM1351" s="312"/>
      <c r="AN1351" s="312"/>
      <c r="AO1351" s="1000"/>
      <c r="AP1351" s="666"/>
      <c r="AQ1351" s="1001"/>
      <c r="AR1351" s="1001"/>
      <c r="AS1351" s="1001"/>
      <c r="AT1351" s="748"/>
    </row>
    <row r="1352">
      <c r="A1352" s="227"/>
      <c r="B1352" s="179">
        <v>3.5267218E7</v>
      </c>
      <c r="C1352" s="1037">
        <v>44067.643175590274</v>
      </c>
      <c r="D1352" s="606" t="s">
        <v>1909</v>
      </c>
      <c r="E1352" s="179" t="s">
        <v>1906</v>
      </c>
      <c r="F1352" s="228">
        <v>33017.0</v>
      </c>
      <c r="G1352" s="179" t="s">
        <v>1755</v>
      </c>
      <c r="H1352" s="179" t="s">
        <v>7970</v>
      </c>
      <c r="I1352" s="179">
        <v>5.41159623673E11</v>
      </c>
      <c r="K1352" s="606" t="s">
        <v>1910</v>
      </c>
      <c r="L1352" s="606" t="s">
        <v>7971</v>
      </c>
      <c r="M1352" s="179" t="s">
        <v>2184</v>
      </c>
      <c r="N1352" s="179" t="s">
        <v>1661</v>
      </c>
      <c r="O1352" s="606" t="s">
        <v>7972</v>
      </c>
      <c r="P1352" s="606" t="s">
        <v>7547</v>
      </c>
      <c r="Q1352" s="606" t="s">
        <v>7973</v>
      </c>
      <c r="R1352" s="166"/>
      <c r="S1352" s="647">
        <f t="shared" si="167"/>
        <v>33</v>
      </c>
      <c r="T1352" s="166"/>
      <c r="U1352" s="166"/>
      <c r="V1352" s="166"/>
      <c r="W1352" s="606" t="s">
        <v>1880</v>
      </c>
      <c r="X1352" s="606" t="s">
        <v>1913</v>
      </c>
      <c r="Y1352" s="1062">
        <f>IF('Datos por dni'!F486="","",(TODAY()-'Datos por dni'!F486)/365)</f>
        <v>22.99178082</v>
      </c>
      <c r="AA1352" s="987"/>
      <c r="AB1352" s="992"/>
      <c r="AC1352" s="993"/>
      <c r="AD1352" s="994"/>
      <c r="AE1352" s="994"/>
      <c r="AF1352" s="995"/>
      <c r="AG1352" s="996"/>
      <c r="AH1352" s="997"/>
      <c r="AI1352" s="998"/>
      <c r="AJ1352" s="312"/>
      <c r="AK1352" s="312"/>
      <c r="AL1352" s="999"/>
      <c r="AM1352" s="312"/>
      <c r="AN1352" s="312"/>
      <c r="AO1352" s="1000"/>
      <c r="AP1352" s="666"/>
      <c r="AQ1352" s="1001"/>
      <c r="AR1352" s="1001"/>
      <c r="AS1352" s="1001"/>
      <c r="AT1352" s="748"/>
    </row>
    <row r="1353">
      <c r="A1353" s="227"/>
      <c r="B1353" s="179">
        <v>4.4093284E7</v>
      </c>
      <c r="C1353" s="1037">
        <v>44063.67489582176</v>
      </c>
      <c r="D1353" s="606" t="s">
        <v>6819</v>
      </c>
      <c r="E1353" s="179" t="s">
        <v>6820</v>
      </c>
      <c r="F1353" s="228">
        <v>37390.0</v>
      </c>
      <c r="G1353" s="179" t="s">
        <v>391</v>
      </c>
      <c r="H1353" s="179" t="s">
        <v>6821</v>
      </c>
      <c r="I1353" s="179">
        <v>1.154725445E9</v>
      </c>
      <c r="K1353" s="606" t="s">
        <v>6822</v>
      </c>
      <c r="L1353" s="606" t="s">
        <v>7974</v>
      </c>
      <c r="M1353" s="179" t="s">
        <v>2184</v>
      </c>
      <c r="N1353" s="179" t="s">
        <v>2184</v>
      </c>
      <c r="O1353" s="606" t="s">
        <v>7975</v>
      </c>
      <c r="P1353" s="606" t="s">
        <v>7976</v>
      </c>
      <c r="Q1353" s="606" t="s">
        <v>7977</v>
      </c>
      <c r="R1353" s="166"/>
      <c r="S1353" s="647">
        <f t="shared" si="167"/>
        <v>21</v>
      </c>
      <c r="T1353" s="166"/>
      <c r="U1353" s="166"/>
      <c r="V1353" s="166"/>
      <c r="W1353" s="606" t="s">
        <v>7978</v>
      </c>
      <c r="X1353" s="606" t="s">
        <v>7979</v>
      </c>
      <c r="Y1353" s="1062">
        <f>IF('Datos por dni'!F487="","",(TODAY()-'Datos por dni'!F487)/365)</f>
        <v>29.21643836</v>
      </c>
      <c r="AA1353" s="987"/>
      <c r="AB1353" s="992"/>
      <c r="AC1353" s="993"/>
      <c r="AD1353" s="994"/>
      <c r="AE1353" s="994"/>
      <c r="AF1353" s="995"/>
      <c r="AG1353" s="996"/>
      <c r="AH1353" s="997"/>
      <c r="AI1353" s="998"/>
      <c r="AJ1353" s="312"/>
      <c r="AK1353" s="312"/>
      <c r="AL1353" s="999"/>
      <c r="AM1353" s="312"/>
      <c r="AN1353" s="312"/>
      <c r="AO1353" s="1000"/>
      <c r="AP1353" s="666"/>
      <c r="AQ1353" s="1001"/>
      <c r="AR1353" s="1001"/>
      <c r="AS1353" s="1001"/>
      <c r="AT1353" s="748"/>
    </row>
    <row r="1354">
      <c r="A1354" s="227"/>
      <c r="B1354" s="179">
        <v>4.0124167E7</v>
      </c>
      <c r="C1354" s="1037">
        <v>44063.55188067129</v>
      </c>
      <c r="D1354" s="606" t="s">
        <v>7980</v>
      </c>
      <c r="E1354" s="179" t="s">
        <v>7981</v>
      </c>
      <c r="F1354" s="228">
        <v>35405.0</v>
      </c>
      <c r="G1354" s="179" t="s">
        <v>391</v>
      </c>
      <c r="H1354" s="179" t="s">
        <v>7982</v>
      </c>
      <c r="I1354" s="179">
        <v>1.121839137E9</v>
      </c>
      <c r="K1354" s="606" t="s">
        <v>7983</v>
      </c>
      <c r="L1354" s="606" t="s">
        <v>7038</v>
      </c>
      <c r="M1354" s="179" t="s">
        <v>2184</v>
      </c>
      <c r="N1354" s="179" t="s">
        <v>2184</v>
      </c>
      <c r="O1354" s="606" t="s">
        <v>7366</v>
      </c>
      <c r="P1354" s="606" t="s">
        <v>7984</v>
      </c>
      <c r="Q1354" s="606" t="s">
        <v>7985</v>
      </c>
      <c r="R1354" s="166"/>
      <c r="S1354" s="647">
        <f t="shared" si="167"/>
        <v>26</v>
      </c>
      <c r="T1354" s="166"/>
      <c r="U1354" s="166"/>
      <c r="V1354" s="166"/>
      <c r="W1354" s="606" t="s">
        <v>1651</v>
      </c>
      <c r="X1354" s="606" t="s">
        <v>7986</v>
      </c>
      <c r="Y1354" s="1062">
        <f>IF('Datos por dni'!F488="","",(TODAY()-'Datos por dni'!F488)/365)</f>
        <v>28.79726027</v>
      </c>
      <c r="AA1354" s="987"/>
      <c r="AB1354" s="992"/>
      <c r="AC1354" s="993"/>
      <c r="AD1354" s="994"/>
      <c r="AE1354" s="994"/>
      <c r="AF1354" s="995"/>
      <c r="AG1354" s="996"/>
      <c r="AH1354" s="997"/>
      <c r="AI1354" s="998"/>
      <c r="AJ1354" s="312"/>
      <c r="AK1354" s="312"/>
      <c r="AL1354" s="999"/>
      <c r="AM1354" s="312"/>
      <c r="AN1354" s="312"/>
      <c r="AO1354" s="1000"/>
      <c r="AP1354" s="666"/>
      <c r="AQ1354" s="1001"/>
      <c r="AR1354" s="1001"/>
      <c r="AS1354" s="1001"/>
      <c r="AT1354" s="748"/>
    </row>
    <row r="1355">
      <c r="A1355" s="227"/>
      <c r="B1355" s="179">
        <v>4.4451312E7</v>
      </c>
      <c r="C1355" s="1037">
        <v>44091.64947502315</v>
      </c>
      <c r="D1355" s="606" t="s">
        <v>7987</v>
      </c>
      <c r="E1355" s="179" t="s">
        <v>7988</v>
      </c>
      <c r="F1355" s="228">
        <v>37535.0</v>
      </c>
      <c r="G1355" s="179" t="s">
        <v>391</v>
      </c>
      <c r="H1355" s="179" t="s">
        <v>7989</v>
      </c>
      <c r="I1355" s="179">
        <v>1.144487892E9</v>
      </c>
      <c r="K1355" s="606" t="s">
        <v>7990</v>
      </c>
      <c r="L1355" s="606" t="s">
        <v>7038</v>
      </c>
      <c r="M1355" s="179" t="s">
        <v>2184</v>
      </c>
      <c r="N1355" s="179" t="s">
        <v>2184</v>
      </c>
      <c r="O1355" s="606" t="s">
        <v>7991</v>
      </c>
      <c r="P1355" s="606" t="s">
        <v>7992</v>
      </c>
      <c r="Q1355" s="606" t="s">
        <v>7993</v>
      </c>
      <c r="R1355" s="166"/>
      <c r="S1355" s="647">
        <f t="shared" si="167"/>
        <v>21</v>
      </c>
      <c r="T1355" s="166"/>
      <c r="U1355" s="166"/>
      <c r="V1355" s="166"/>
      <c r="W1355" s="606" t="s">
        <v>7994</v>
      </c>
      <c r="X1355" s="606" t="s">
        <v>7995</v>
      </c>
      <c r="Y1355" s="1062">
        <f>IF('Datos por dni'!F489="","",(TODAY()-'Datos por dni'!F489)/365)</f>
        <v>35.92054795</v>
      </c>
      <c r="AA1355" s="987"/>
      <c r="AB1355" s="992"/>
      <c r="AC1355" s="993"/>
      <c r="AD1355" s="994"/>
      <c r="AE1355" s="994"/>
      <c r="AF1355" s="995"/>
      <c r="AG1355" s="996"/>
      <c r="AH1355" s="997"/>
      <c r="AI1355" s="998"/>
      <c r="AJ1355" s="312"/>
      <c r="AK1355" s="312"/>
      <c r="AL1355" s="999"/>
      <c r="AM1355" s="312"/>
      <c r="AN1355" s="312"/>
      <c r="AO1355" s="1000"/>
      <c r="AP1355" s="666"/>
      <c r="AQ1355" s="1001"/>
      <c r="AR1355" s="1001"/>
      <c r="AS1355" s="1001"/>
      <c r="AT1355" s="748"/>
    </row>
    <row r="1356">
      <c r="A1356" s="227"/>
      <c r="B1356" s="179">
        <v>4.0514372E7</v>
      </c>
      <c r="C1356" s="1037">
        <v>44063.447366875</v>
      </c>
      <c r="D1356" s="606" t="s">
        <v>7996</v>
      </c>
      <c r="E1356" s="179" t="s">
        <v>7997</v>
      </c>
      <c r="F1356" s="228">
        <v>35655.0</v>
      </c>
      <c r="G1356" s="179" t="s">
        <v>391</v>
      </c>
      <c r="H1356" s="179" t="s">
        <v>7998</v>
      </c>
      <c r="I1356" s="179">
        <v>1.156652634E9</v>
      </c>
      <c r="K1356" s="606" t="s">
        <v>7999</v>
      </c>
      <c r="L1356" s="606" t="s">
        <v>7038</v>
      </c>
      <c r="M1356" s="179" t="s">
        <v>2184</v>
      </c>
      <c r="N1356" s="179" t="s">
        <v>2184</v>
      </c>
      <c r="O1356" s="606" t="s">
        <v>8000</v>
      </c>
      <c r="P1356" s="606" t="s">
        <v>8001</v>
      </c>
      <c r="Q1356" s="1024"/>
      <c r="R1356" s="166"/>
      <c r="S1356" s="647">
        <f t="shared" si="167"/>
        <v>26</v>
      </c>
      <c r="T1356" s="166"/>
      <c r="U1356" s="166"/>
      <c r="V1356" s="166"/>
      <c r="W1356" s="606" t="s">
        <v>8002</v>
      </c>
      <c r="X1356" s="606" t="s">
        <v>8003</v>
      </c>
      <c r="Y1356" s="1062">
        <f>IF('Datos por dni'!F490="","",(TODAY()-'Datos por dni'!F490)/365)</f>
        <v>29.60547945</v>
      </c>
      <c r="AA1356" s="987"/>
      <c r="AB1356" s="992"/>
      <c r="AC1356" s="993"/>
      <c r="AD1356" s="994"/>
      <c r="AE1356" s="994"/>
      <c r="AF1356" s="995"/>
      <c r="AG1356" s="996"/>
      <c r="AH1356" s="997"/>
      <c r="AI1356" s="998"/>
      <c r="AJ1356" s="312"/>
      <c r="AK1356" s="312"/>
      <c r="AL1356" s="999"/>
      <c r="AM1356" s="312"/>
      <c r="AN1356" s="312"/>
      <c r="AO1356" s="1000"/>
      <c r="AP1356" s="666"/>
      <c r="AQ1356" s="1001"/>
      <c r="AR1356" s="1001"/>
      <c r="AS1356" s="1001"/>
      <c r="AT1356" s="748"/>
    </row>
    <row r="1357">
      <c r="A1357" s="227"/>
      <c r="B1357" s="179">
        <v>3.906937E7</v>
      </c>
      <c r="C1357" s="1037">
        <v>44062.84924855324</v>
      </c>
      <c r="D1357" s="606" t="s">
        <v>8004</v>
      </c>
      <c r="E1357" s="179" t="s">
        <v>8005</v>
      </c>
      <c r="F1357" s="228">
        <v>34911.0</v>
      </c>
      <c r="G1357" s="179" t="s">
        <v>674</v>
      </c>
      <c r="H1357" s="179" t="s">
        <v>2141</v>
      </c>
      <c r="I1357" s="179">
        <v>1.150278517E9</v>
      </c>
      <c r="K1357" s="606" t="s">
        <v>8006</v>
      </c>
      <c r="L1357" s="606" t="s">
        <v>7020</v>
      </c>
      <c r="M1357" s="179" t="s">
        <v>2184</v>
      </c>
      <c r="N1357" s="179" t="s">
        <v>2184</v>
      </c>
      <c r="O1357" s="606" t="s">
        <v>8007</v>
      </c>
      <c r="P1357" s="606" t="s">
        <v>8008</v>
      </c>
      <c r="Q1357" s="1024"/>
      <c r="R1357" s="166"/>
      <c r="S1357" s="647">
        <f t="shared" si="167"/>
        <v>28</v>
      </c>
      <c r="T1357" s="166"/>
      <c r="U1357" s="166"/>
      <c r="V1357" s="166"/>
      <c r="W1357" s="606" t="s">
        <v>8009</v>
      </c>
      <c r="X1357" s="606" t="s">
        <v>8010</v>
      </c>
      <c r="Y1357" s="1062" t="str">
        <f>IF('Datos por dni'!F491="","",(TODAY()-'Datos por dni'!F491)/365)</f>
        <v/>
      </c>
      <c r="AA1357" s="987"/>
      <c r="AB1357" s="992"/>
      <c r="AC1357" s="993"/>
      <c r="AD1357" s="994"/>
      <c r="AE1357" s="994"/>
      <c r="AF1357" s="995"/>
      <c r="AG1357" s="996"/>
      <c r="AH1357" s="997"/>
      <c r="AI1357" s="998"/>
      <c r="AJ1357" s="312"/>
      <c r="AK1357" s="312"/>
      <c r="AL1357" s="999"/>
      <c r="AM1357" s="312"/>
      <c r="AN1357" s="312"/>
      <c r="AO1357" s="1000"/>
      <c r="AP1357" s="666"/>
      <c r="AQ1357" s="1001"/>
      <c r="AR1357" s="1001"/>
      <c r="AS1357" s="1001"/>
      <c r="AT1357" s="748"/>
    </row>
    <row r="1358">
      <c r="A1358" s="227"/>
      <c r="B1358" s="179">
        <v>4.1402573E7</v>
      </c>
      <c r="C1358" s="1037">
        <v>44089.74748989583</v>
      </c>
      <c r="D1358" s="606" t="s">
        <v>8011</v>
      </c>
      <c r="E1358" s="179" t="s">
        <v>8012</v>
      </c>
      <c r="F1358" s="228">
        <v>36317.0</v>
      </c>
      <c r="G1358" s="179" t="s">
        <v>391</v>
      </c>
      <c r="H1358" s="179" t="s">
        <v>8013</v>
      </c>
      <c r="I1358" s="179">
        <v>2.964543612E9</v>
      </c>
      <c r="K1358" s="606" t="s">
        <v>8014</v>
      </c>
      <c r="L1358" s="606" t="s">
        <v>7020</v>
      </c>
      <c r="M1358" s="179" t="s">
        <v>2184</v>
      </c>
      <c r="N1358" s="179" t="s">
        <v>2184</v>
      </c>
      <c r="O1358" s="606" t="s">
        <v>8015</v>
      </c>
      <c r="P1358" s="606" t="s">
        <v>8016</v>
      </c>
      <c r="Q1358" s="606" t="s">
        <v>8017</v>
      </c>
      <c r="R1358" s="166"/>
      <c r="S1358" s="647">
        <f t="shared" si="167"/>
        <v>24</v>
      </c>
      <c r="T1358" s="166"/>
      <c r="U1358" s="166"/>
      <c r="V1358" s="166"/>
      <c r="W1358" s="606" t="s">
        <v>1637</v>
      </c>
      <c r="X1358" s="606" t="s">
        <v>8018</v>
      </c>
      <c r="Y1358" s="1062">
        <f>IF('Datos por dni'!F492="","",(TODAY()-'Datos por dni'!F492)/365)</f>
        <v>24.54794521</v>
      </c>
      <c r="AA1358" s="987"/>
      <c r="AB1358" s="992"/>
      <c r="AC1358" s="993"/>
      <c r="AD1358" s="994"/>
      <c r="AE1358" s="994"/>
      <c r="AF1358" s="995"/>
      <c r="AG1358" s="996"/>
      <c r="AH1358" s="997"/>
      <c r="AI1358" s="998"/>
      <c r="AJ1358" s="312"/>
      <c r="AK1358" s="312"/>
      <c r="AL1358" s="999"/>
      <c r="AM1358" s="312"/>
      <c r="AN1358" s="312"/>
      <c r="AO1358" s="1000"/>
      <c r="AP1358" s="666"/>
      <c r="AQ1358" s="1001"/>
      <c r="AR1358" s="1001"/>
      <c r="AS1358" s="1001"/>
      <c r="AT1358" s="748"/>
    </row>
    <row r="1359">
      <c r="A1359" s="227"/>
      <c r="B1359" s="179">
        <v>3.5040751E7</v>
      </c>
      <c r="C1359" s="1037">
        <v>44063.55592501158</v>
      </c>
      <c r="D1359" s="606" t="s">
        <v>8019</v>
      </c>
      <c r="E1359" s="179" t="s">
        <v>8020</v>
      </c>
      <c r="F1359" s="228">
        <v>32937.0</v>
      </c>
      <c r="G1359" s="179" t="s">
        <v>391</v>
      </c>
      <c r="H1359" s="179" t="s">
        <v>8021</v>
      </c>
      <c r="I1359" s="179">
        <v>5.491151762927E12</v>
      </c>
      <c r="K1359" s="606" t="s">
        <v>8022</v>
      </c>
      <c r="L1359" s="606" t="s">
        <v>7020</v>
      </c>
      <c r="M1359" s="179" t="s">
        <v>2184</v>
      </c>
      <c r="N1359" s="179" t="s">
        <v>2184</v>
      </c>
      <c r="O1359" s="606" t="s">
        <v>8023</v>
      </c>
      <c r="P1359" s="606" t="s">
        <v>8024</v>
      </c>
      <c r="Q1359" s="1024"/>
      <c r="R1359" s="166"/>
      <c r="S1359" s="647">
        <f t="shared" si="167"/>
        <v>33</v>
      </c>
      <c r="T1359" s="166"/>
      <c r="U1359" s="166"/>
      <c r="V1359" s="166"/>
      <c r="W1359" s="606" t="s">
        <v>8025</v>
      </c>
      <c r="X1359" s="606" t="s">
        <v>8026</v>
      </c>
      <c r="Y1359" s="1062">
        <f>IF('Datos por dni'!F493="","",(TODAY()-'Datos por dni'!F493)/365)</f>
        <v>23.55890411</v>
      </c>
      <c r="AA1359" s="987"/>
      <c r="AB1359" s="992"/>
      <c r="AC1359" s="993"/>
      <c r="AD1359" s="994"/>
      <c r="AE1359" s="994"/>
      <c r="AF1359" s="995"/>
      <c r="AG1359" s="996"/>
      <c r="AH1359" s="997"/>
      <c r="AI1359" s="998"/>
      <c r="AJ1359" s="312"/>
      <c r="AK1359" s="312"/>
      <c r="AL1359" s="999"/>
      <c r="AM1359" s="312"/>
      <c r="AN1359" s="312"/>
      <c r="AO1359" s="1000"/>
      <c r="AP1359" s="666"/>
      <c r="AQ1359" s="1001"/>
      <c r="AR1359" s="1001"/>
      <c r="AS1359" s="1001"/>
      <c r="AT1359" s="748"/>
    </row>
    <row r="1360">
      <c r="A1360" s="1050"/>
      <c r="B1360" s="25">
        <v>3.4842221E7</v>
      </c>
      <c r="C1360" s="1051">
        <v>44057.40377700231</v>
      </c>
      <c r="D1360" s="1052" t="s">
        <v>8027</v>
      </c>
      <c r="E1360" s="25" t="s">
        <v>8028</v>
      </c>
      <c r="F1360" s="1053">
        <v>32768.0</v>
      </c>
      <c r="G1360" s="25" t="s">
        <v>391</v>
      </c>
      <c r="H1360" s="25" t="s">
        <v>8029</v>
      </c>
      <c r="I1360" s="25" t="s">
        <v>8030</v>
      </c>
      <c r="K1360" s="1052" t="s">
        <v>7598</v>
      </c>
      <c r="L1360" s="1052"/>
      <c r="M1360" s="103"/>
      <c r="N1360" s="25"/>
      <c r="O1360" s="1039"/>
      <c r="P1360" s="1039"/>
      <c r="Q1360" s="1035"/>
      <c r="R1360" s="25"/>
      <c r="S1360" s="647">
        <f t="shared" si="167"/>
        <v>34</v>
      </c>
      <c r="T1360" s="103"/>
      <c r="U1360" s="103"/>
      <c r="V1360" s="103"/>
      <c r="W1360" s="1052"/>
      <c r="X1360" s="1052"/>
      <c r="Y1360" s="1062" t="str">
        <f>IF('Datos por dni'!F494="","",(TODAY()-'Datos por dni'!F494)/365)</f>
        <v/>
      </c>
      <c r="AA1360" s="987"/>
      <c r="AB1360" s="992"/>
      <c r="AC1360" s="993"/>
      <c r="AD1360" s="994"/>
      <c r="AE1360" s="994"/>
      <c r="AF1360" s="995"/>
      <c r="AG1360" s="996"/>
      <c r="AH1360" s="997"/>
      <c r="AI1360" s="998"/>
      <c r="AJ1360" s="312"/>
      <c r="AK1360" s="312"/>
      <c r="AL1360" s="999"/>
      <c r="AM1360" s="312"/>
      <c r="AN1360" s="312"/>
      <c r="AO1360" s="1000"/>
      <c r="AP1360" s="666"/>
      <c r="AQ1360" s="1001"/>
      <c r="AR1360" s="1001"/>
      <c r="AS1360" s="1001"/>
      <c r="AT1360" s="748"/>
    </row>
    <row r="1361">
      <c r="A1361" s="227"/>
      <c r="B1361" s="179">
        <v>1.3793307E7</v>
      </c>
      <c r="C1361" s="1037">
        <v>44071.45693134259</v>
      </c>
      <c r="D1361" s="606" t="s">
        <v>8031</v>
      </c>
      <c r="E1361" s="179" t="s">
        <v>8032</v>
      </c>
      <c r="F1361" s="228">
        <v>33086.0</v>
      </c>
      <c r="G1361" s="179" t="s">
        <v>8033</v>
      </c>
      <c r="H1361" s="179" t="s">
        <v>8034</v>
      </c>
      <c r="I1361" s="179" t="s">
        <v>8035</v>
      </c>
      <c r="K1361" s="606" t="s">
        <v>8036</v>
      </c>
      <c r="L1361" s="606" t="s">
        <v>7020</v>
      </c>
      <c r="M1361" s="179" t="s">
        <v>1661</v>
      </c>
      <c r="N1361" s="179" t="s">
        <v>1661</v>
      </c>
      <c r="O1361" s="606" t="s">
        <v>8037</v>
      </c>
      <c r="P1361" s="606" t="s">
        <v>8038</v>
      </c>
      <c r="Q1361" s="1024"/>
      <c r="R1361" s="166"/>
      <c r="S1361" s="647">
        <f t="shared" si="167"/>
        <v>33</v>
      </c>
      <c r="T1361" s="166"/>
      <c r="U1361" s="166"/>
      <c r="V1361" s="166"/>
      <c r="W1361" s="606" t="s">
        <v>1651</v>
      </c>
      <c r="X1361" s="606" t="s">
        <v>8039</v>
      </c>
      <c r="Y1361" s="1062">
        <f>IF('Datos por dni'!F495="","",(TODAY()-'Datos por dni'!F495)/365)</f>
        <v>22.44931507</v>
      </c>
      <c r="AA1361" s="987"/>
      <c r="AB1361" s="992"/>
      <c r="AC1361" s="993"/>
      <c r="AD1361" s="994"/>
      <c r="AE1361" s="994"/>
      <c r="AF1361" s="995"/>
      <c r="AG1361" s="996"/>
      <c r="AH1361" s="997"/>
      <c r="AI1361" s="998"/>
      <c r="AJ1361" s="312"/>
      <c r="AK1361" s="312"/>
      <c r="AL1361" s="999"/>
      <c r="AM1361" s="312"/>
      <c r="AN1361" s="312"/>
      <c r="AO1361" s="1000"/>
      <c r="AP1361" s="666"/>
      <c r="AQ1361" s="1001"/>
      <c r="AR1361" s="1001"/>
      <c r="AS1361" s="1001"/>
      <c r="AT1361" s="748"/>
    </row>
    <row r="1362">
      <c r="A1362" s="227"/>
      <c r="B1362" s="179">
        <v>4.4675684E7</v>
      </c>
      <c r="C1362" s="1037">
        <v>44112.530076967596</v>
      </c>
      <c r="D1362" s="606" t="s">
        <v>8040</v>
      </c>
      <c r="E1362" s="179" t="s">
        <v>8041</v>
      </c>
      <c r="F1362" s="228">
        <v>37692.0</v>
      </c>
      <c r="G1362" s="179" t="s">
        <v>391</v>
      </c>
      <c r="H1362" s="179" t="s">
        <v>8042</v>
      </c>
      <c r="I1362" s="179">
        <v>1.153350685E9</v>
      </c>
      <c r="K1362" s="606" t="s">
        <v>8043</v>
      </c>
      <c r="L1362" s="606" t="s">
        <v>7038</v>
      </c>
      <c r="M1362" s="179" t="s">
        <v>1661</v>
      </c>
      <c r="N1362" s="179" t="s">
        <v>2184</v>
      </c>
      <c r="O1362" s="606" t="s">
        <v>8044</v>
      </c>
      <c r="P1362" s="606" t="s">
        <v>8045</v>
      </c>
      <c r="Q1362" s="606" t="s">
        <v>8046</v>
      </c>
      <c r="R1362" s="166"/>
      <c r="S1362" s="647">
        <f t="shared" si="167"/>
        <v>20</v>
      </c>
      <c r="T1362" s="166"/>
      <c r="U1362" s="166"/>
      <c r="V1362" s="166"/>
      <c r="W1362" s="606" t="s">
        <v>8047</v>
      </c>
      <c r="X1362" s="606" t="s">
        <v>8048</v>
      </c>
      <c r="Y1362" s="1062">
        <f>IF('Datos por dni'!F496="","",(TODAY()-'Datos por dni'!F496)/365)</f>
        <v>29.86849315</v>
      </c>
      <c r="AA1362" s="987"/>
      <c r="AB1362" s="992"/>
      <c r="AC1362" s="993"/>
      <c r="AD1362" s="994"/>
      <c r="AE1362" s="994"/>
      <c r="AF1362" s="995"/>
      <c r="AG1362" s="996"/>
      <c r="AH1362" s="997"/>
      <c r="AI1362" s="998"/>
      <c r="AJ1362" s="312"/>
      <c r="AK1362" s="312"/>
      <c r="AL1362" s="999"/>
      <c r="AM1362" s="312"/>
      <c r="AN1362" s="312"/>
      <c r="AO1362" s="1000"/>
      <c r="AP1362" s="666"/>
      <c r="AQ1362" s="1001"/>
      <c r="AR1362" s="1001"/>
      <c r="AS1362" s="1001"/>
      <c r="AT1362" s="748"/>
    </row>
    <row r="1363">
      <c r="A1363" s="227"/>
      <c r="B1363" s="179">
        <v>3.8992745E7</v>
      </c>
      <c r="C1363" s="1037">
        <v>44119.56895935185</v>
      </c>
      <c r="D1363" s="606" t="s">
        <v>8049</v>
      </c>
      <c r="E1363" s="179" t="s">
        <v>8050</v>
      </c>
      <c r="F1363" s="228">
        <v>34899.0</v>
      </c>
      <c r="G1363" s="179" t="s">
        <v>8051</v>
      </c>
      <c r="H1363" s="179" t="s">
        <v>8052</v>
      </c>
      <c r="I1363" s="179">
        <v>1.541711257E9</v>
      </c>
      <c r="K1363" s="606" t="s">
        <v>8053</v>
      </c>
      <c r="L1363" s="606" t="s">
        <v>7028</v>
      </c>
      <c r="M1363" s="179" t="s">
        <v>2184</v>
      </c>
      <c r="N1363" s="179" t="s">
        <v>2184</v>
      </c>
      <c r="O1363" s="606" t="s">
        <v>8054</v>
      </c>
      <c r="P1363" s="606" t="s">
        <v>7959</v>
      </c>
      <c r="Q1363" s="1024"/>
      <c r="R1363" s="166"/>
      <c r="S1363" s="647">
        <f t="shared" si="167"/>
        <v>28</v>
      </c>
      <c r="T1363" s="166"/>
      <c r="U1363" s="166"/>
      <c r="V1363" s="166"/>
      <c r="W1363" s="606" t="s">
        <v>1880</v>
      </c>
      <c r="X1363" s="606" t="s">
        <v>8055</v>
      </c>
      <c r="Y1363" s="1062">
        <f>IF('Datos por dni'!F497="","",(TODAY()-'Datos por dni'!F497)/365)</f>
        <v>23.67671233</v>
      </c>
      <c r="AA1363" s="987"/>
      <c r="AB1363" s="992"/>
      <c r="AC1363" s="993"/>
      <c r="AD1363" s="994"/>
      <c r="AE1363" s="994"/>
      <c r="AF1363" s="995"/>
      <c r="AG1363" s="996"/>
      <c r="AH1363" s="997"/>
      <c r="AI1363" s="998"/>
      <c r="AJ1363" s="312"/>
      <c r="AK1363" s="312"/>
      <c r="AL1363" s="999"/>
      <c r="AM1363" s="312"/>
      <c r="AN1363" s="312"/>
      <c r="AO1363" s="1000"/>
      <c r="AP1363" s="666"/>
      <c r="AQ1363" s="1001"/>
      <c r="AR1363" s="1001"/>
      <c r="AS1363" s="1001"/>
      <c r="AT1363" s="748"/>
    </row>
    <row r="1364">
      <c r="A1364" s="227"/>
      <c r="B1364" s="179">
        <v>4.2662663E7</v>
      </c>
      <c r="C1364" s="1037">
        <v>44063.50277090278</v>
      </c>
      <c r="D1364" s="606" t="s">
        <v>2050</v>
      </c>
      <c r="E1364" s="179" t="s">
        <v>2051</v>
      </c>
      <c r="F1364" s="228">
        <v>36712.0</v>
      </c>
      <c r="G1364" s="179" t="s">
        <v>1755</v>
      </c>
      <c r="H1364" s="179" t="s">
        <v>8056</v>
      </c>
      <c r="I1364" s="179">
        <v>1.162437142E9</v>
      </c>
      <c r="K1364" s="606" t="s">
        <v>8057</v>
      </c>
      <c r="L1364" s="606" t="s">
        <v>7028</v>
      </c>
      <c r="M1364" s="179" t="s">
        <v>2184</v>
      </c>
      <c r="N1364" s="179" t="s">
        <v>2184</v>
      </c>
      <c r="O1364" s="606" t="s">
        <v>8058</v>
      </c>
      <c r="P1364" s="606" t="s">
        <v>8059</v>
      </c>
      <c r="Q1364" s="1024"/>
      <c r="R1364" s="166"/>
      <c r="S1364" s="647">
        <f t="shared" si="167"/>
        <v>23</v>
      </c>
      <c r="T1364" s="166"/>
      <c r="U1364" s="166"/>
      <c r="V1364" s="166"/>
      <c r="W1364" s="606" t="s">
        <v>1651</v>
      </c>
      <c r="X1364" s="606" t="s">
        <v>2055</v>
      </c>
      <c r="Y1364" s="1062">
        <f>IF('Datos por dni'!F498="","",(TODAY()-'Datos por dni'!F498)/365)</f>
        <v>24.78356164</v>
      </c>
      <c r="AA1364" s="987"/>
      <c r="AB1364" s="992"/>
      <c r="AC1364" s="993"/>
      <c r="AD1364" s="994"/>
      <c r="AE1364" s="994"/>
      <c r="AF1364" s="995"/>
      <c r="AG1364" s="996"/>
      <c r="AH1364" s="997"/>
      <c r="AI1364" s="998"/>
      <c r="AJ1364" s="312"/>
      <c r="AK1364" s="312"/>
      <c r="AL1364" s="999"/>
      <c r="AM1364" s="312"/>
      <c r="AN1364" s="312"/>
      <c r="AO1364" s="1000"/>
      <c r="AP1364" s="666"/>
      <c r="AQ1364" s="1001"/>
      <c r="AR1364" s="1001"/>
      <c r="AS1364" s="1001"/>
      <c r="AT1364" s="748"/>
    </row>
    <row r="1365">
      <c r="A1365" s="1050"/>
      <c r="B1365" s="25">
        <v>3.5725168E7</v>
      </c>
      <c r="C1365" s="1051">
        <v>44035.65024619213</v>
      </c>
      <c r="D1365" s="1052" t="s">
        <v>7723</v>
      </c>
      <c r="E1365" s="25" t="s">
        <v>8060</v>
      </c>
      <c r="F1365" s="1053">
        <v>33768.0</v>
      </c>
      <c r="G1365" s="25" t="s">
        <v>391</v>
      </c>
      <c r="H1365" s="25" t="s">
        <v>8061</v>
      </c>
      <c r="I1365" s="25">
        <v>1.532729052E9</v>
      </c>
      <c r="K1365" s="1052" t="s">
        <v>8062</v>
      </c>
      <c r="L1365" s="1052"/>
      <c r="M1365" s="103"/>
      <c r="N1365" s="25"/>
      <c r="O1365" s="1063"/>
      <c r="P1365" s="1063"/>
      <c r="Q1365" s="1035"/>
      <c r="R1365" s="25"/>
      <c r="S1365" s="647">
        <f t="shared" si="167"/>
        <v>31</v>
      </c>
      <c r="T1365" s="25"/>
      <c r="U1365" s="103"/>
      <c r="V1365" s="103"/>
      <c r="W1365" s="1052"/>
      <c r="X1365" s="1052"/>
      <c r="Y1365" s="1062">
        <f>IF('Datos por dni'!F499="","",(TODAY()-'Datos por dni'!F499)/365)</f>
        <v>23.4739726</v>
      </c>
      <c r="AA1365" s="987"/>
      <c r="AB1365" s="992"/>
      <c r="AC1365" s="993"/>
      <c r="AD1365" s="994"/>
      <c r="AE1365" s="994"/>
      <c r="AF1365" s="995"/>
      <c r="AG1365" s="996"/>
      <c r="AH1365" s="997"/>
      <c r="AI1365" s="998"/>
      <c r="AJ1365" s="312"/>
      <c r="AK1365" s="312"/>
      <c r="AL1365" s="999"/>
      <c r="AM1365" s="312"/>
      <c r="AN1365" s="312"/>
      <c r="AO1365" s="1000"/>
      <c r="AP1365" s="666"/>
      <c r="AQ1365" s="1001"/>
      <c r="AR1365" s="1001"/>
      <c r="AS1365" s="1001"/>
      <c r="AT1365" s="748"/>
    </row>
    <row r="1366">
      <c r="A1366" s="227"/>
      <c r="B1366" s="179">
        <v>3.5127188E7</v>
      </c>
      <c r="C1366" s="1037">
        <v>44064.47422775463</v>
      </c>
      <c r="D1366" s="606" t="s">
        <v>8063</v>
      </c>
      <c r="E1366" s="179" t="s">
        <v>8064</v>
      </c>
      <c r="F1366" s="228">
        <v>32934.0</v>
      </c>
      <c r="G1366" s="179" t="s">
        <v>2021</v>
      </c>
      <c r="H1366" s="179" t="s">
        <v>8065</v>
      </c>
      <c r="I1366" s="179">
        <v>1.563307778E9</v>
      </c>
      <c r="K1366" s="606" t="s">
        <v>8066</v>
      </c>
      <c r="L1366" s="606" t="s">
        <v>7028</v>
      </c>
      <c r="M1366" s="179" t="s">
        <v>2184</v>
      </c>
      <c r="N1366" s="179" t="s">
        <v>2184</v>
      </c>
      <c r="O1366" s="606" t="s">
        <v>8067</v>
      </c>
      <c r="P1366" s="606" t="s">
        <v>8068</v>
      </c>
      <c r="Q1366" s="1024"/>
      <c r="R1366" s="166"/>
      <c r="S1366" s="647">
        <f t="shared" si="167"/>
        <v>33</v>
      </c>
      <c r="T1366" s="166"/>
      <c r="U1366" s="166"/>
      <c r="V1366" s="166"/>
      <c r="W1366" s="606" t="s">
        <v>1651</v>
      </c>
      <c r="X1366" s="606" t="s">
        <v>8069</v>
      </c>
      <c r="Y1366" s="1062">
        <f>IF('Datos por dni'!F500="","",(TODAY()-'Datos por dni'!F500)/365)</f>
        <v>26.80547945</v>
      </c>
      <c r="AA1366" s="987"/>
      <c r="AB1366" s="992"/>
      <c r="AC1366" s="993"/>
      <c r="AD1366" s="994"/>
      <c r="AE1366" s="994"/>
      <c r="AF1366" s="995"/>
      <c r="AG1366" s="996"/>
      <c r="AH1366" s="997"/>
      <c r="AI1366" s="998"/>
      <c r="AJ1366" s="312"/>
      <c r="AK1366" s="312"/>
      <c r="AL1366" s="999"/>
      <c r="AM1366" s="312"/>
      <c r="AN1366" s="312"/>
      <c r="AO1366" s="1000"/>
      <c r="AP1366" s="666"/>
      <c r="AQ1366" s="1001"/>
      <c r="AR1366" s="1001"/>
      <c r="AS1366" s="1001"/>
      <c r="AT1366" s="748"/>
    </row>
    <row r="1367">
      <c r="A1367" s="227"/>
      <c r="B1367" s="179">
        <v>3.8393415E7</v>
      </c>
      <c r="C1367" s="1037">
        <v>44069.500660185186</v>
      </c>
      <c r="D1367" s="606" t="s">
        <v>8070</v>
      </c>
      <c r="E1367" s="179" t="s">
        <v>8071</v>
      </c>
      <c r="F1367" s="228">
        <v>34873.0</v>
      </c>
      <c r="G1367" s="179" t="s">
        <v>391</v>
      </c>
      <c r="H1367" s="179" t="s">
        <v>8072</v>
      </c>
      <c r="I1367" s="179">
        <v>1.13434645E9</v>
      </c>
      <c r="K1367" s="606" t="s">
        <v>4883</v>
      </c>
      <c r="L1367" s="606" t="s">
        <v>7020</v>
      </c>
      <c r="M1367" s="179" t="s">
        <v>2184</v>
      </c>
      <c r="N1367" s="179" t="s">
        <v>2184</v>
      </c>
      <c r="O1367" s="606" t="s">
        <v>8073</v>
      </c>
      <c r="P1367" s="606" t="s">
        <v>8074</v>
      </c>
      <c r="Q1367" s="1024"/>
      <c r="R1367" s="166"/>
      <c r="S1367" s="647">
        <f t="shared" si="167"/>
        <v>28</v>
      </c>
      <c r="T1367" s="166"/>
      <c r="U1367" s="166"/>
      <c r="V1367" s="166"/>
      <c r="W1367" s="606" t="s">
        <v>1651</v>
      </c>
      <c r="X1367" s="606" t="s">
        <v>8075</v>
      </c>
      <c r="Y1367" s="1062">
        <f>IF('Datos por dni'!F501="","",(TODAY()-'Datos por dni'!F501)/365)</f>
        <v>24.07123288</v>
      </c>
      <c r="AA1367" s="987"/>
      <c r="AB1367" s="992"/>
      <c r="AC1367" s="993"/>
      <c r="AD1367" s="994"/>
      <c r="AE1367" s="994"/>
      <c r="AF1367" s="995"/>
      <c r="AG1367" s="996"/>
      <c r="AH1367" s="997"/>
      <c r="AI1367" s="998"/>
      <c r="AJ1367" s="312"/>
      <c r="AK1367" s="312"/>
      <c r="AL1367" s="999"/>
      <c r="AM1367" s="312"/>
      <c r="AN1367" s="312"/>
      <c r="AO1367" s="1000"/>
      <c r="AP1367" s="666"/>
      <c r="AQ1367" s="1001"/>
      <c r="AR1367" s="1001"/>
      <c r="AS1367" s="1001"/>
      <c r="AT1367" s="748"/>
    </row>
    <row r="1368">
      <c r="A1368" s="227"/>
      <c r="B1368" s="179">
        <v>3.9654138E7</v>
      </c>
      <c r="C1368" s="1037">
        <v>44063.501212048606</v>
      </c>
      <c r="D1368" s="606" t="s">
        <v>8076</v>
      </c>
      <c r="E1368" s="179" t="s">
        <v>8077</v>
      </c>
      <c r="F1368" s="228">
        <v>35167.0</v>
      </c>
      <c r="G1368" s="179" t="s">
        <v>391</v>
      </c>
      <c r="H1368" s="179" t="s">
        <v>8078</v>
      </c>
      <c r="I1368" s="179">
        <v>1.139095244E9</v>
      </c>
      <c r="K1368" s="606" t="s">
        <v>8079</v>
      </c>
      <c r="L1368" s="606" t="s">
        <v>7020</v>
      </c>
      <c r="M1368" s="179" t="s">
        <v>1661</v>
      </c>
      <c r="N1368" s="179" t="s">
        <v>2184</v>
      </c>
      <c r="O1368" s="606" t="s">
        <v>8080</v>
      </c>
      <c r="P1368" s="606" t="s">
        <v>8081</v>
      </c>
      <c r="Q1368" s="1024"/>
      <c r="R1368" s="166"/>
      <c r="S1368" s="647">
        <f t="shared" si="167"/>
        <v>27</v>
      </c>
      <c r="T1368" s="166"/>
      <c r="U1368" s="166"/>
      <c r="V1368" s="166"/>
      <c r="W1368" s="606" t="s">
        <v>1651</v>
      </c>
      <c r="X1368" s="606" t="s">
        <v>8082</v>
      </c>
      <c r="Y1368" s="1062">
        <f>IF('Datos por dni'!F502="","",(TODAY()-'Datos por dni'!F502)/365)</f>
        <v>29.63561644</v>
      </c>
      <c r="AA1368" s="987"/>
      <c r="AB1368" s="992"/>
      <c r="AC1368" s="993"/>
      <c r="AD1368" s="994"/>
      <c r="AE1368" s="994"/>
      <c r="AF1368" s="995"/>
      <c r="AG1368" s="996"/>
      <c r="AH1368" s="997"/>
      <c r="AI1368" s="998"/>
      <c r="AJ1368" s="312"/>
      <c r="AK1368" s="312"/>
      <c r="AL1368" s="999"/>
      <c r="AM1368" s="312"/>
      <c r="AN1368" s="312"/>
      <c r="AO1368" s="1000"/>
      <c r="AP1368" s="666"/>
      <c r="AQ1368" s="1001"/>
      <c r="AR1368" s="1001"/>
      <c r="AS1368" s="1001"/>
      <c r="AT1368" s="748"/>
    </row>
    <row r="1369">
      <c r="A1369" s="227"/>
      <c r="B1369" s="179">
        <v>3.8299801E7</v>
      </c>
      <c r="C1369" s="1037">
        <v>44067.657215127314</v>
      </c>
      <c r="D1369" s="606" t="s">
        <v>8083</v>
      </c>
      <c r="E1369" s="179" t="s">
        <v>8084</v>
      </c>
      <c r="F1369" s="228">
        <v>34795.0</v>
      </c>
      <c r="G1369" s="179" t="s">
        <v>391</v>
      </c>
      <c r="H1369" s="179" t="s">
        <v>8085</v>
      </c>
      <c r="I1369" s="179">
        <v>5.492974134215E12</v>
      </c>
      <c r="K1369" s="606" t="s">
        <v>8086</v>
      </c>
      <c r="L1369" s="606" t="s">
        <v>7020</v>
      </c>
      <c r="M1369" s="179" t="s">
        <v>2184</v>
      </c>
      <c r="N1369" s="179" t="s">
        <v>2184</v>
      </c>
      <c r="O1369" s="606" t="s">
        <v>8087</v>
      </c>
      <c r="P1369" s="606" t="s">
        <v>8088</v>
      </c>
      <c r="Q1369" s="1024"/>
      <c r="R1369" s="166"/>
      <c r="S1369" s="647">
        <f t="shared" si="167"/>
        <v>28</v>
      </c>
      <c r="T1369" s="166"/>
      <c r="U1369" s="166"/>
      <c r="V1369" s="166"/>
      <c r="W1369" s="606" t="s">
        <v>1651</v>
      </c>
      <c r="X1369" s="606" t="s">
        <v>8089</v>
      </c>
      <c r="Y1369" s="1062">
        <f>IF('Datos por dni'!F503="","",(TODAY()-'Datos por dni'!F503)/365)</f>
        <v>27.43287671</v>
      </c>
      <c r="AA1369" s="987"/>
      <c r="AB1369" s="992"/>
      <c r="AC1369" s="993"/>
      <c r="AD1369" s="994"/>
      <c r="AE1369" s="994"/>
      <c r="AF1369" s="995"/>
      <c r="AG1369" s="996"/>
      <c r="AH1369" s="997"/>
      <c r="AI1369" s="998"/>
      <c r="AJ1369" s="312"/>
      <c r="AK1369" s="312"/>
      <c r="AL1369" s="999"/>
      <c r="AM1369" s="312"/>
      <c r="AN1369" s="312"/>
      <c r="AO1369" s="1000"/>
      <c r="AP1369" s="666"/>
      <c r="AQ1369" s="1001"/>
      <c r="AR1369" s="1001"/>
      <c r="AS1369" s="1001"/>
      <c r="AT1369" s="748"/>
    </row>
    <row r="1370">
      <c r="A1370" s="227"/>
      <c r="B1370" s="179">
        <v>4.472709E7</v>
      </c>
      <c r="C1370" s="1037">
        <v>44062.556438263884</v>
      </c>
      <c r="D1370" s="606" t="s">
        <v>8090</v>
      </c>
      <c r="E1370" s="179" t="s">
        <v>8091</v>
      </c>
      <c r="F1370" s="228">
        <v>37700.0</v>
      </c>
      <c r="G1370" s="179" t="s">
        <v>391</v>
      </c>
      <c r="H1370" s="179" t="s">
        <v>8092</v>
      </c>
      <c r="I1370" s="179" t="s">
        <v>8093</v>
      </c>
      <c r="K1370" s="606" t="s">
        <v>8094</v>
      </c>
      <c r="L1370" s="606" t="s">
        <v>8095</v>
      </c>
      <c r="M1370" s="179" t="s">
        <v>2184</v>
      </c>
      <c r="N1370" s="179" t="s">
        <v>2184</v>
      </c>
      <c r="O1370" s="606" t="s">
        <v>8096</v>
      </c>
      <c r="P1370" s="606" t="s">
        <v>8097</v>
      </c>
      <c r="Q1370" s="606" t="s">
        <v>8098</v>
      </c>
      <c r="R1370" s="166"/>
      <c r="S1370" s="647">
        <f t="shared" si="167"/>
        <v>20</v>
      </c>
      <c r="T1370" s="166"/>
      <c r="U1370" s="166"/>
      <c r="V1370" s="166"/>
      <c r="W1370" s="606" t="s">
        <v>1651</v>
      </c>
      <c r="X1370" s="606" t="s">
        <v>8099</v>
      </c>
      <c r="Y1370" s="1062">
        <f>IF('Datos por dni'!F504="","",(TODAY()-'Datos por dni'!F504)/365)</f>
        <v>22.08493151</v>
      </c>
      <c r="AA1370" s="987"/>
      <c r="AB1370" s="992"/>
      <c r="AC1370" s="993"/>
      <c r="AD1370" s="994"/>
      <c r="AE1370" s="994"/>
      <c r="AF1370" s="995"/>
      <c r="AG1370" s="996"/>
      <c r="AH1370" s="997"/>
      <c r="AI1370" s="998"/>
      <c r="AJ1370" s="312"/>
      <c r="AK1370" s="312"/>
      <c r="AL1370" s="999"/>
      <c r="AM1370" s="312"/>
      <c r="AN1370" s="312"/>
      <c r="AO1370" s="1000"/>
      <c r="AP1370" s="666"/>
      <c r="AQ1370" s="1001"/>
      <c r="AR1370" s="1001"/>
      <c r="AS1370" s="1001"/>
      <c r="AT1370" s="748"/>
    </row>
    <row r="1371">
      <c r="A1371" s="227"/>
      <c r="B1371" s="179">
        <v>4.7030554E7</v>
      </c>
      <c r="C1371" s="1037">
        <v>44062.57701865741</v>
      </c>
      <c r="D1371" s="606" t="s">
        <v>8100</v>
      </c>
      <c r="E1371" s="179" t="s">
        <v>8101</v>
      </c>
      <c r="F1371" s="228">
        <v>38669.0</v>
      </c>
      <c r="G1371" s="179" t="s">
        <v>391</v>
      </c>
      <c r="H1371" s="179" t="s">
        <v>8102</v>
      </c>
      <c r="I1371" s="179">
        <v>1.151039557E9</v>
      </c>
      <c r="K1371" s="606" t="s">
        <v>8103</v>
      </c>
      <c r="L1371" s="606" t="s">
        <v>7038</v>
      </c>
      <c r="M1371" s="179" t="s">
        <v>2184</v>
      </c>
      <c r="N1371" s="179" t="s">
        <v>2184</v>
      </c>
      <c r="O1371" s="606" t="s">
        <v>8104</v>
      </c>
      <c r="P1371" s="606" t="s">
        <v>8105</v>
      </c>
      <c r="Q1371" s="606" t="s">
        <v>8106</v>
      </c>
      <c r="R1371" s="166"/>
      <c r="S1371" s="647">
        <f t="shared" si="167"/>
        <v>17</v>
      </c>
      <c r="T1371" s="166"/>
      <c r="U1371" s="166"/>
      <c r="V1371" s="166"/>
      <c r="W1371" s="606" t="s">
        <v>1651</v>
      </c>
      <c r="X1371" s="606" t="s">
        <v>8107</v>
      </c>
      <c r="Y1371" s="1062">
        <f>IF('Datos por dni'!F505="","",(TODAY()-'Datos por dni'!F505)/365)</f>
        <v>29.03835616</v>
      </c>
      <c r="AA1371" s="987"/>
      <c r="AB1371" s="992"/>
      <c r="AC1371" s="993"/>
      <c r="AD1371" s="994"/>
      <c r="AE1371" s="994"/>
      <c r="AF1371" s="995"/>
      <c r="AG1371" s="996"/>
      <c r="AH1371" s="997"/>
      <c r="AI1371" s="998"/>
      <c r="AJ1371" s="312"/>
      <c r="AK1371" s="312"/>
      <c r="AL1371" s="999"/>
      <c r="AM1371" s="312"/>
      <c r="AN1371" s="312"/>
      <c r="AO1371" s="1000"/>
      <c r="AP1371" s="666"/>
      <c r="AQ1371" s="1001"/>
      <c r="AR1371" s="1001"/>
      <c r="AS1371" s="1001"/>
      <c r="AT1371" s="748"/>
    </row>
    <row r="1372">
      <c r="A1372" s="227"/>
      <c r="B1372" s="179">
        <v>4.2934798E7</v>
      </c>
      <c r="C1372" s="1037">
        <v>44068.0390278125</v>
      </c>
      <c r="D1372" s="606" t="s">
        <v>8108</v>
      </c>
      <c r="E1372" s="179" t="s">
        <v>8109</v>
      </c>
      <c r="F1372" s="228">
        <v>36845.0</v>
      </c>
      <c r="G1372" s="179" t="s">
        <v>8110</v>
      </c>
      <c r="H1372" s="179" t="s">
        <v>7567</v>
      </c>
      <c r="I1372" s="179">
        <v>1.543990045E9</v>
      </c>
      <c r="K1372" s="606" t="s">
        <v>8111</v>
      </c>
      <c r="L1372" s="606" t="s">
        <v>7038</v>
      </c>
      <c r="M1372" s="179" t="s">
        <v>2184</v>
      </c>
      <c r="N1372" s="179" t="s">
        <v>2184</v>
      </c>
      <c r="O1372" s="606" t="s">
        <v>8112</v>
      </c>
      <c r="P1372" s="606" t="s">
        <v>8113</v>
      </c>
      <c r="Q1372" s="606" t="s">
        <v>8114</v>
      </c>
      <c r="R1372" s="166"/>
      <c r="S1372" s="647">
        <f t="shared" si="167"/>
        <v>22</v>
      </c>
      <c r="T1372" s="166"/>
      <c r="U1372" s="166"/>
      <c r="V1372" s="166"/>
      <c r="W1372" s="606" t="s">
        <v>1651</v>
      </c>
      <c r="X1372" s="606" t="s">
        <v>8115</v>
      </c>
      <c r="Y1372" s="1062">
        <f>IF('Datos por dni'!F506="","",(TODAY()-'Datos por dni'!F506)/365)</f>
        <v>28.56438356</v>
      </c>
      <c r="AA1372" s="987"/>
      <c r="AB1372" s="992"/>
      <c r="AC1372" s="993"/>
      <c r="AD1372" s="994"/>
      <c r="AE1372" s="994"/>
      <c r="AF1372" s="995"/>
      <c r="AG1372" s="996"/>
      <c r="AH1372" s="997"/>
      <c r="AI1372" s="998"/>
      <c r="AJ1372" s="312"/>
      <c r="AK1372" s="312"/>
      <c r="AL1372" s="999"/>
      <c r="AM1372" s="312"/>
      <c r="AN1372" s="312"/>
      <c r="AO1372" s="1000"/>
      <c r="AP1372" s="666"/>
      <c r="AQ1372" s="1001"/>
      <c r="AR1372" s="1001"/>
      <c r="AS1372" s="1001"/>
      <c r="AT1372" s="748"/>
    </row>
    <row r="1373">
      <c r="A1373" s="227"/>
      <c r="B1373" s="179">
        <v>4.2934798E7</v>
      </c>
      <c r="C1373" s="1037">
        <v>44071.52520655093</v>
      </c>
      <c r="D1373" s="606" t="s">
        <v>8108</v>
      </c>
      <c r="E1373" s="179" t="s">
        <v>8109</v>
      </c>
      <c r="F1373" s="228">
        <v>36845.0</v>
      </c>
      <c r="G1373" s="179" t="s">
        <v>8110</v>
      </c>
      <c r="H1373" s="179" t="s">
        <v>7567</v>
      </c>
      <c r="I1373" s="179">
        <v>1.543990045E9</v>
      </c>
      <c r="K1373" s="606" t="s">
        <v>8111</v>
      </c>
      <c r="L1373" s="606" t="s">
        <v>7038</v>
      </c>
      <c r="M1373" s="179" t="s">
        <v>2184</v>
      </c>
      <c r="N1373" s="179" t="s">
        <v>2184</v>
      </c>
      <c r="O1373" s="606" t="s">
        <v>8112</v>
      </c>
      <c r="P1373" s="606" t="s">
        <v>8113</v>
      </c>
      <c r="Q1373" s="606" t="s">
        <v>8114</v>
      </c>
      <c r="R1373" s="166"/>
      <c r="S1373" s="647">
        <f t="shared" si="167"/>
        <v>22</v>
      </c>
      <c r="T1373" s="166"/>
      <c r="U1373" s="166"/>
      <c r="V1373" s="166"/>
      <c r="W1373" s="606" t="s">
        <v>1651</v>
      </c>
      <c r="X1373" s="606" t="s">
        <v>8115</v>
      </c>
      <c r="Y1373" s="1062">
        <f>IF('Datos por dni'!F507="","",(TODAY()-'Datos por dni'!F507)/365)</f>
        <v>27.43287671</v>
      </c>
      <c r="AA1373" s="987"/>
      <c r="AB1373" s="992"/>
      <c r="AC1373" s="993"/>
      <c r="AD1373" s="994"/>
      <c r="AE1373" s="994"/>
      <c r="AF1373" s="995"/>
      <c r="AG1373" s="996"/>
      <c r="AH1373" s="997"/>
      <c r="AI1373" s="998"/>
      <c r="AJ1373" s="312"/>
      <c r="AK1373" s="312"/>
      <c r="AL1373" s="999"/>
      <c r="AM1373" s="312"/>
      <c r="AN1373" s="312"/>
      <c r="AO1373" s="1000"/>
      <c r="AP1373" s="666"/>
      <c r="AQ1373" s="1001"/>
      <c r="AR1373" s="1001"/>
      <c r="AS1373" s="1001"/>
      <c r="AT1373" s="748"/>
    </row>
    <row r="1374">
      <c r="A1374" s="227"/>
      <c r="B1374" s="179">
        <v>9.414256E7</v>
      </c>
      <c r="C1374" s="1037">
        <v>44063.71941628472</v>
      </c>
      <c r="D1374" s="606" t="s">
        <v>8116</v>
      </c>
      <c r="E1374" s="179" t="s">
        <v>8117</v>
      </c>
      <c r="F1374" s="228">
        <v>37337.0</v>
      </c>
      <c r="G1374" s="179" t="s">
        <v>7325</v>
      </c>
      <c r="H1374" s="179" t="s">
        <v>8118</v>
      </c>
      <c r="I1374" s="179">
        <v>1.126681497E9</v>
      </c>
      <c r="K1374" s="606" t="s">
        <v>8119</v>
      </c>
      <c r="L1374" s="606" t="s">
        <v>7038</v>
      </c>
      <c r="M1374" s="179" t="s">
        <v>2184</v>
      </c>
      <c r="N1374" s="179" t="s">
        <v>2184</v>
      </c>
      <c r="O1374" s="606" t="s">
        <v>8120</v>
      </c>
      <c r="P1374" s="606" t="s">
        <v>1661</v>
      </c>
      <c r="Q1374" s="1024"/>
      <c r="R1374" s="166"/>
      <c r="S1374" s="647">
        <f t="shared" si="167"/>
        <v>21</v>
      </c>
      <c r="T1374" s="166"/>
      <c r="U1374" s="166"/>
      <c r="V1374" s="166"/>
      <c r="W1374" s="606" t="s">
        <v>8121</v>
      </c>
      <c r="X1374" s="606" t="s">
        <v>8122</v>
      </c>
      <c r="Y1374" s="1062">
        <f>IF('Datos por dni'!F508="","",(TODAY()-'Datos por dni'!F508)/365)</f>
        <v>24.34520548</v>
      </c>
      <c r="AA1374" s="987"/>
      <c r="AB1374" s="992"/>
      <c r="AC1374" s="993"/>
      <c r="AD1374" s="994"/>
      <c r="AE1374" s="994"/>
      <c r="AF1374" s="995"/>
      <c r="AG1374" s="996"/>
      <c r="AH1374" s="997"/>
      <c r="AI1374" s="998"/>
      <c r="AJ1374" s="312"/>
      <c r="AK1374" s="312"/>
      <c r="AL1374" s="999"/>
      <c r="AM1374" s="312"/>
      <c r="AN1374" s="312"/>
      <c r="AO1374" s="1000"/>
      <c r="AP1374" s="666"/>
      <c r="AQ1374" s="1001"/>
      <c r="AR1374" s="1001"/>
      <c r="AS1374" s="1001"/>
      <c r="AT1374" s="748"/>
    </row>
    <row r="1375">
      <c r="A1375" s="227"/>
      <c r="B1375" s="179">
        <v>9.5395853E7</v>
      </c>
      <c r="C1375" s="1037">
        <v>44063.480966539355</v>
      </c>
      <c r="D1375" s="606" t="s">
        <v>8123</v>
      </c>
      <c r="E1375" s="179" t="s">
        <v>8124</v>
      </c>
      <c r="F1375" s="228">
        <v>33761.0</v>
      </c>
      <c r="G1375" s="179" t="s">
        <v>4032</v>
      </c>
      <c r="H1375" s="179" t="s">
        <v>8125</v>
      </c>
      <c r="I1375" s="179">
        <v>1.154610602E9</v>
      </c>
      <c r="K1375" s="606" t="s">
        <v>8126</v>
      </c>
      <c r="L1375" s="606" t="s">
        <v>7038</v>
      </c>
      <c r="M1375" s="179" t="s">
        <v>2184</v>
      </c>
      <c r="N1375" s="179" t="s">
        <v>2184</v>
      </c>
      <c r="O1375" s="606" t="s">
        <v>8127</v>
      </c>
      <c r="P1375" s="606" t="s">
        <v>8128</v>
      </c>
      <c r="Q1375" s="1024"/>
      <c r="R1375" s="166"/>
      <c r="S1375" s="647">
        <f t="shared" si="167"/>
        <v>31</v>
      </c>
      <c r="T1375" s="166"/>
      <c r="U1375" s="166"/>
      <c r="V1375" s="166"/>
      <c r="W1375" s="1049" t="s">
        <v>8129</v>
      </c>
      <c r="X1375" s="606" t="s">
        <v>8130</v>
      </c>
      <c r="Y1375" s="1062">
        <f>IF('Datos por dni'!F509="","",(TODAY()-'Datos por dni'!F509)/365)</f>
        <v>24.72054795</v>
      </c>
      <c r="AA1375" s="987"/>
      <c r="AB1375" s="992"/>
      <c r="AC1375" s="993"/>
      <c r="AD1375" s="994"/>
      <c r="AE1375" s="994"/>
      <c r="AF1375" s="995"/>
      <c r="AG1375" s="996"/>
      <c r="AH1375" s="997"/>
      <c r="AI1375" s="998"/>
      <c r="AJ1375" s="312"/>
      <c r="AK1375" s="312"/>
      <c r="AL1375" s="999"/>
      <c r="AM1375" s="312"/>
      <c r="AN1375" s="312"/>
      <c r="AO1375" s="1000"/>
      <c r="AP1375" s="666"/>
      <c r="AQ1375" s="1001"/>
      <c r="AR1375" s="1001"/>
      <c r="AS1375" s="1001"/>
      <c r="AT1375" s="748"/>
    </row>
    <row r="1376">
      <c r="A1376" s="227"/>
      <c r="B1376" s="179">
        <v>3.8996104E7</v>
      </c>
      <c r="C1376" s="1037">
        <v>44064.44481015047</v>
      </c>
      <c r="D1376" s="606" t="s">
        <v>8131</v>
      </c>
      <c r="E1376" s="179" t="s">
        <v>8132</v>
      </c>
      <c r="F1376" s="228">
        <v>34806.0</v>
      </c>
      <c r="G1376" s="179" t="s">
        <v>391</v>
      </c>
      <c r="H1376" s="179" t="s">
        <v>5413</v>
      </c>
      <c r="I1376" s="179" t="s">
        <v>8133</v>
      </c>
      <c r="K1376" s="606" t="s">
        <v>8134</v>
      </c>
      <c r="L1376" s="606" t="s">
        <v>8135</v>
      </c>
      <c r="M1376" s="179" t="s">
        <v>2184</v>
      </c>
      <c r="N1376" s="179" t="s">
        <v>2184</v>
      </c>
      <c r="O1376" s="606" t="s">
        <v>8136</v>
      </c>
      <c r="P1376" s="606" t="s">
        <v>8137</v>
      </c>
      <c r="Q1376" s="606" t="s">
        <v>8138</v>
      </c>
      <c r="R1376" s="166"/>
      <c r="S1376" s="647">
        <f t="shared" si="167"/>
        <v>28</v>
      </c>
      <c r="T1376" s="166"/>
      <c r="U1376" s="166"/>
      <c r="V1376" s="166"/>
      <c r="W1376" s="606" t="s">
        <v>1651</v>
      </c>
      <c r="X1376" s="606" t="s">
        <v>8139</v>
      </c>
      <c r="Y1376" s="1062">
        <f>IF('Datos por dni'!F510="","",(TODAY()-'Datos por dni'!F510)/365)</f>
        <v>25.43013699</v>
      </c>
      <c r="AA1376" s="987"/>
      <c r="AB1376" s="992"/>
      <c r="AC1376" s="993"/>
      <c r="AD1376" s="994"/>
      <c r="AE1376" s="994"/>
      <c r="AF1376" s="995"/>
      <c r="AG1376" s="996"/>
      <c r="AH1376" s="997"/>
      <c r="AI1376" s="998"/>
      <c r="AJ1376" s="312"/>
      <c r="AK1376" s="312"/>
      <c r="AL1376" s="999"/>
      <c r="AM1376" s="312"/>
      <c r="AN1376" s="312"/>
      <c r="AO1376" s="1000"/>
      <c r="AP1376" s="666"/>
      <c r="AQ1376" s="1001"/>
      <c r="AR1376" s="1001"/>
      <c r="AS1376" s="1001"/>
      <c r="AT1376" s="748"/>
    </row>
    <row r="1377">
      <c r="A1377" s="227"/>
      <c r="B1377" s="179">
        <v>4.000899E7</v>
      </c>
      <c r="C1377" s="1037">
        <v>44140.79972079861</v>
      </c>
      <c r="D1377" s="606" t="s">
        <v>8140</v>
      </c>
      <c r="E1377" s="179" t="s">
        <v>8141</v>
      </c>
      <c r="F1377" s="228">
        <v>35382.0</v>
      </c>
      <c r="G1377" s="179" t="s">
        <v>1755</v>
      </c>
      <c r="H1377" s="179" t="s">
        <v>8142</v>
      </c>
      <c r="I1377" s="179">
        <v>1.144191644E9</v>
      </c>
      <c r="K1377" s="606" t="s">
        <v>8143</v>
      </c>
      <c r="L1377" s="606" t="s">
        <v>8144</v>
      </c>
      <c r="M1377" s="179" t="s">
        <v>2184</v>
      </c>
      <c r="N1377" s="179" t="s">
        <v>1661</v>
      </c>
      <c r="O1377" s="606" t="s">
        <v>8145</v>
      </c>
      <c r="P1377" s="606" t="s">
        <v>8146</v>
      </c>
      <c r="Q1377" s="606" t="s">
        <v>8147</v>
      </c>
      <c r="R1377" s="166"/>
      <c r="S1377" s="647">
        <f t="shared" si="167"/>
        <v>26</v>
      </c>
      <c r="T1377" s="166"/>
      <c r="U1377" s="166"/>
      <c r="V1377" s="166"/>
      <c r="W1377" s="606" t="s">
        <v>8148</v>
      </c>
      <c r="X1377" s="606" t="s">
        <v>8149</v>
      </c>
      <c r="Y1377" s="1062">
        <f>IF('Datos por dni'!F511="","",(TODAY()-'Datos por dni'!F511)/365)</f>
        <v>23.85205479</v>
      </c>
      <c r="AA1377" s="987"/>
      <c r="AB1377" s="992"/>
      <c r="AC1377" s="993"/>
      <c r="AD1377" s="994"/>
      <c r="AE1377" s="994"/>
      <c r="AF1377" s="995"/>
      <c r="AG1377" s="996"/>
      <c r="AH1377" s="997"/>
      <c r="AI1377" s="998"/>
      <c r="AJ1377" s="312"/>
      <c r="AK1377" s="312"/>
      <c r="AL1377" s="999"/>
      <c r="AM1377" s="312"/>
      <c r="AN1377" s="312"/>
      <c r="AO1377" s="1000"/>
      <c r="AP1377" s="666"/>
      <c r="AQ1377" s="1001"/>
      <c r="AR1377" s="1001"/>
      <c r="AS1377" s="1001"/>
      <c r="AT1377" s="748"/>
    </row>
    <row r="1378">
      <c r="A1378" s="227"/>
      <c r="B1378" s="179">
        <v>3.830742E7</v>
      </c>
      <c r="C1378" s="1037">
        <v>44148.73500457176</v>
      </c>
      <c r="D1378" s="606" t="s">
        <v>8150</v>
      </c>
      <c r="E1378" s="179" t="s">
        <v>8151</v>
      </c>
      <c r="F1378" s="228">
        <v>34570.0</v>
      </c>
      <c r="G1378" s="179" t="s">
        <v>391</v>
      </c>
      <c r="H1378" s="179" t="s">
        <v>7269</v>
      </c>
      <c r="I1378" s="179" t="s">
        <v>8152</v>
      </c>
      <c r="K1378" s="606" t="s">
        <v>8153</v>
      </c>
      <c r="L1378" s="606" t="s">
        <v>7020</v>
      </c>
      <c r="M1378" s="179" t="s">
        <v>2184</v>
      </c>
      <c r="N1378" s="179" t="s">
        <v>1661</v>
      </c>
      <c r="O1378" s="606" t="s">
        <v>8154</v>
      </c>
      <c r="P1378" s="606" t="s">
        <v>8155</v>
      </c>
      <c r="Q1378" s="1024"/>
      <c r="R1378" s="166"/>
      <c r="S1378" s="647">
        <f t="shared" si="167"/>
        <v>29</v>
      </c>
      <c r="T1378" s="166"/>
      <c r="U1378" s="166"/>
      <c r="V1378" s="166"/>
      <c r="W1378" s="606" t="s">
        <v>2587</v>
      </c>
      <c r="X1378" s="606" t="s">
        <v>8156</v>
      </c>
      <c r="Y1378" s="1062">
        <f>IF('Datos por dni'!F512="","",(TODAY()-'Datos por dni'!F512)/365)</f>
        <v>23.50410959</v>
      </c>
      <c r="AA1378" s="987"/>
      <c r="AB1378" s="992"/>
      <c r="AC1378" s="993"/>
      <c r="AD1378" s="994"/>
      <c r="AE1378" s="994"/>
      <c r="AF1378" s="995"/>
      <c r="AG1378" s="996"/>
      <c r="AH1378" s="997"/>
      <c r="AI1378" s="998"/>
      <c r="AJ1378" s="312"/>
      <c r="AK1378" s="312"/>
      <c r="AL1378" s="999"/>
      <c r="AM1378" s="312"/>
      <c r="AN1378" s="312"/>
      <c r="AO1378" s="1000"/>
      <c r="AP1378" s="666"/>
      <c r="AQ1378" s="1001"/>
      <c r="AR1378" s="1001"/>
      <c r="AS1378" s="1001"/>
      <c r="AT1378" s="748"/>
    </row>
    <row r="1379">
      <c r="A1379" s="227"/>
      <c r="B1379" s="179">
        <v>3.4870852E7</v>
      </c>
      <c r="C1379" s="1037">
        <v>44068.04141346065</v>
      </c>
      <c r="D1379" s="606" t="s">
        <v>8157</v>
      </c>
      <c r="E1379" s="179" t="s">
        <v>8158</v>
      </c>
      <c r="F1379" s="228">
        <v>32772.0</v>
      </c>
      <c r="G1379" s="179" t="s">
        <v>391</v>
      </c>
      <c r="H1379" s="179" t="s">
        <v>1678</v>
      </c>
      <c r="I1379" s="179">
        <v>1.158454141E9</v>
      </c>
      <c r="K1379" s="606" t="s">
        <v>8159</v>
      </c>
      <c r="L1379" s="606" t="s">
        <v>7020</v>
      </c>
      <c r="M1379" s="179" t="s">
        <v>2184</v>
      </c>
      <c r="N1379" s="179" t="s">
        <v>1661</v>
      </c>
      <c r="O1379" s="606" t="s">
        <v>8160</v>
      </c>
      <c r="P1379" s="606" t="s">
        <v>8161</v>
      </c>
      <c r="Q1379" s="1024"/>
      <c r="R1379" s="166"/>
      <c r="S1379" s="647">
        <f t="shared" si="167"/>
        <v>34</v>
      </c>
      <c r="T1379" s="166"/>
      <c r="U1379" s="166"/>
      <c r="V1379" s="166"/>
      <c r="W1379" s="606" t="s">
        <v>8162</v>
      </c>
      <c r="X1379" s="606" t="s">
        <v>8163</v>
      </c>
      <c r="Y1379" s="1062">
        <f>IF('Datos por dni'!F513="","",(TODAY()-'Datos por dni'!F513)/365)</f>
        <v>28.2</v>
      </c>
      <c r="AA1379" s="987"/>
      <c r="AB1379" s="992"/>
      <c r="AC1379" s="993"/>
      <c r="AD1379" s="994"/>
      <c r="AE1379" s="994"/>
      <c r="AF1379" s="995"/>
      <c r="AG1379" s="996"/>
      <c r="AH1379" s="997"/>
      <c r="AI1379" s="998"/>
      <c r="AJ1379" s="312"/>
      <c r="AK1379" s="312"/>
      <c r="AL1379" s="999"/>
      <c r="AM1379" s="312"/>
      <c r="AN1379" s="312"/>
      <c r="AO1379" s="1000"/>
      <c r="AP1379" s="666"/>
      <c r="AQ1379" s="1001"/>
      <c r="AR1379" s="1001"/>
      <c r="AS1379" s="1001"/>
      <c r="AT1379" s="748"/>
    </row>
    <row r="1380">
      <c r="A1380" s="227"/>
      <c r="B1380" s="179">
        <v>4.11079E7</v>
      </c>
      <c r="C1380" s="1037">
        <v>44063.47413052083</v>
      </c>
      <c r="D1380" s="606" t="s">
        <v>8164</v>
      </c>
      <c r="E1380" s="179" t="s">
        <v>8165</v>
      </c>
      <c r="F1380" s="228">
        <v>35887.0</v>
      </c>
      <c r="G1380" s="179" t="s">
        <v>391</v>
      </c>
      <c r="H1380" s="179" t="s">
        <v>8166</v>
      </c>
      <c r="I1380" s="179">
        <v>1.167254042E9</v>
      </c>
      <c r="K1380" s="606" t="s">
        <v>8167</v>
      </c>
      <c r="L1380" s="606" t="s">
        <v>8168</v>
      </c>
      <c r="M1380" s="179" t="s">
        <v>2184</v>
      </c>
      <c r="N1380" s="179" t="s">
        <v>2184</v>
      </c>
      <c r="O1380" s="606" t="s">
        <v>8169</v>
      </c>
      <c r="P1380" s="606" t="s">
        <v>8170</v>
      </c>
      <c r="Q1380" s="606" t="s">
        <v>8171</v>
      </c>
      <c r="R1380" s="166"/>
      <c r="S1380" s="647">
        <f t="shared" si="167"/>
        <v>25</v>
      </c>
      <c r="T1380" s="166"/>
      <c r="U1380" s="166"/>
      <c r="V1380" s="166"/>
      <c r="W1380" s="606" t="s">
        <v>1651</v>
      </c>
      <c r="X1380" s="606" t="s">
        <v>8172</v>
      </c>
      <c r="Y1380" s="1062" t="str">
        <f>IF('Datos por dni'!F514="","",(TODAY()-'Datos por dni'!F514)/365)</f>
        <v/>
      </c>
      <c r="AA1380" s="987"/>
      <c r="AB1380" s="992"/>
      <c r="AC1380" s="993"/>
      <c r="AD1380" s="994"/>
      <c r="AE1380" s="994"/>
      <c r="AF1380" s="995"/>
      <c r="AG1380" s="996"/>
      <c r="AH1380" s="997"/>
      <c r="AI1380" s="998"/>
      <c r="AJ1380" s="312"/>
      <c r="AK1380" s="312"/>
      <c r="AL1380" s="999"/>
      <c r="AM1380" s="312"/>
      <c r="AN1380" s="312"/>
      <c r="AO1380" s="1000"/>
      <c r="AP1380" s="666"/>
      <c r="AQ1380" s="1001"/>
      <c r="AR1380" s="1001"/>
      <c r="AS1380" s="1001"/>
      <c r="AT1380" s="748"/>
    </row>
    <row r="1381">
      <c r="A1381" s="227"/>
      <c r="B1381" s="179">
        <v>3.8648066E7</v>
      </c>
      <c r="C1381" s="1037">
        <v>44063.498057696765</v>
      </c>
      <c r="D1381" s="606" t="s">
        <v>8173</v>
      </c>
      <c r="E1381" s="179" t="s">
        <v>8174</v>
      </c>
      <c r="F1381" s="228">
        <v>34740.0</v>
      </c>
      <c r="G1381" s="179" t="s">
        <v>391</v>
      </c>
      <c r="H1381" s="179" t="s">
        <v>8175</v>
      </c>
      <c r="I1381" s="179">
        <v>3.541670916E9</v>
      </c>
      <c r="K1381" s="606" t="s">
        <v>6327</v>
      </c>
      <c r="L1381" s="606" t="s">
        <v>7020</v>
      </c>
      <c r="M1381" s="179" t="s">
        <v>2184</v>
      </c>
      <c r="N1381" s="179" t="s">
        <v>2184</v>
      </c>
      <c r="O1381" s="606" t="s">
        <v>8176</v>
      </c>
      <c r="P1381" s="606" t="s">
        <v>8177</v>
      </c>
      <c r="Q1381" s="1024"/>
      <c r="R1381" s="166"/>
      <c r="S1381" s="647">
        <f t="shared" si="167"/>
        <v>28</v>
      </c>
      <c r="T1381" s="166"/>
      <c r="U1381" s="166"/>
      <c r="V1381" s="166"/>
      <c r="W1381" s="606" t="s">
        <v>8178</v>
      </c>
      <c r="X1381" s="606" t="s">
        <v>8179</v>
      </c>
      <c r="Y1381" s="1062" t="str">
        <f>IF('Datos por dni'!F515="","",(TODAY()-'Datos por dni'!F515)/365)</f>
        <v/>
      </c>
      <c r="AA1381" s="987"/>
      <c r="AB1381" s="992"/>
      <c r="AC1381" s="993"/>
      <c r="AD1381" s="994"/>
      <c r="AE1381" s="994"/>
      <c r="AF1381" s="995"/>
      <c r="AG1381" s="996"/>
      <c r="AH1381" s="997"/>
      <c r="AI1381" s="998"/>
      <c r="AJ1381" s="312"/>
      <c r="AK1381" s="312"/>
      <c r="AL1381" s="999"/>
      <c r="AM1381" s="312"/>
      <c r="AN1381" s="312"/>
      <c r="AO1381" s="1000"/>
      <c r="AP1381" s="666"/>
      <c r="AQ1381" s="1001"/>
      <c r="AR1381" s="1001"/>
      <c r="AS1381" s="1001"/>
      <c r="AT1381" s="748"/>
    </row>
    <row r="1382">
      <c r="A1382" s="227"/>
      <c r="B1382" s="179">
        <v>3.782301E7</v>
      </c>
      <c r="C1382" s="1037">
        <v>44074.52342592593</v>
      </c>
      <c r="D1382" s="606" t="s">
        <v>8180</v>
      </c>
      <c r="E1382" s="179" t="s">
        <v>8181</v>
      </c>
      <c r="F1382" s="228">
        <v>34191.0</v>
      </c>
      <c r="G1382" s="179" t="s">
        <v>391</v>
      </c>
      <c r="H1382" s="179" t="s">
        <v>7504</v>
      </c>
      <c r="I1382" s="179">
        <v>5.49115304567E12</v>
      </c>
      <c r="K1382" s="606" t="s">
        <v>8182</v>
      </c>
      <c r="L1382" s="606" t="s">
        <v>7028</v>
      </c>
      <c r="M1382" s="179" t="s">
        <v>2184</v>
      </c>
      <c r="N1382" s="179" t="s">
        <v>1661</v>
      </c>
      <c r="O1382" s="606" t="s">
        <v>3097</v>
      </c>
      <c r="P1382" s="606" t="s">
        <v>8183</v>
      </c>
      <c r="Q1382" s="1024"/>
      <c r="R1382" s="166"/>
      <c r="S1382" s="647">
        <f t="shared" si="167"/>
        <v>30</v>
      </c>
      <c r="T1382" s="166"/>
      <c r="U1382" s="166"/>
      <c r="V1382" s="166"/>
      <c r="W1382" s="606" t="s">
        <v>8184</v>
      </c>
      <c r="X1382" s="606" t="s">
        <v>8184</v>
      </c>
      <c r="Y1382" s="1062">
        <f>IF('Datos por dni'!F516="","",(TODAY()-'Datos por dni'!F516)/365)</f>
        <v>28.83561644</v>
      </c>
      <c r="AA1382" s="987"/>
      <c r="AB1382" s="992"/>
      <c r="AC1382" s="993"/>
      <c r="AD1382" s="994"/>
      <c r="AE1382" s="994"/>
      <c r="AF1382" s="995"/>
      <c r="AG1382" s="996"/>
      <c r="AH1382" s="997"/>
      <c r="AI1382" s="998"/>
      <c r="AJ1382" s="312"/>
      <c r="AK1382" s="312"/>
      <c r="AL1382" s="999"/>
      <c r="AM1382" s="312"/>
      <c r="AN1382" s="312"/>
      <c r="AO1382" s="1000"/>
      <c r="AP1382" s="666"/>
      <c r="AQ1382" s="1001"/>
      <c r="AR1382" s="1001"/>
      <c r="AS1382" s="1001"/>
      <c r="AT1382" s="748"/>
    </row>
    <row r="1383">
      <c r="A1383" s="227"/>
      <c r="B1383" s="179">
        <v>4.1396802E7</v>
      </c>
      <c r="C1383" s="1037">
        <v>44063.56296409722</v>
      </c>
      <c r="D1383" s="606" t="s">
        <v>8185</v>
      </c>
      <c r="E1383" s="179" t="s">
        <v>8186</v>
      </c>
      <c r="F1383" s="228">
        <v>35983.0</v>
      </c>
      <c r="G1383" s="179" t="s">
        <v>1740</v>
      </c>
      <c r="H1383" s="179" t="s">
        <v>8187</v>
      </c>
      <c r="I1383" s="179">
        <v>1.139787887E9</v>
      </c>
      <c r="K1383" s="606" t="s">
        <v>8188</v>
      </c>
      <c r="L1383" s="606" t="s">
        <v>7020</v>
      </c>
      <c r="M1383" s="179" t="s">
        <v>2184</v>
      </c>
      <c r="N1383" s="179" t="s">
        <v>1661</v>
      </c>
      <c r="O1383" s="606" t="s">
        <v>8189</v>
      </c>
      <c r="P1383" s="606" t="s">
        <v>8190</v>
      </c>
      <c r="Q1383" s="606" t="s">
        <v>8191</v>
      </c>
      <c r="R1383" s="166"/>
      <c r="S1383" s="647">
        <f t="shared" si="167"/>
        <v>25</v>
      </c>
      <c r="T1383" s="166"/>
      <c r="U1383" s="166"/>
      <c r="V1383" s="166"/>
      <c r="W1383" s="606" t="s">
        <v>1745</v>
      </c>
      <c r="X1383" s="606" t="s">
        <v>8192</v>
      </c>
      <c r="Y1383" s="1062">
        <f>IF('Datos por dni'!F517="","",(TODAY()-'Datos por dni'!F517)/365)</f>
        <v>26.91780822</v>
      </c>
      <c r="AA1383" s="987"/>
      <c r="AB1383" s="992"/>
      <c r="AC1383" s="993"/>
      <c r="AD1383" s="994"/>
      <c r="AE1383" s="994"/>
      <c r="AF1383" s="995"/>
      <c r="AG1383" s="996"/>
      <c r="AH1383" s="997"/>
      <c r="AI1383" s="998"/>
      <c r="AJ1383" s="312"/>
      <c r="AK1383" s="312"/>
      <c r="AL1383" s="999"/>
      <c r="AM1383" s="312"/>
      <c r="AN1383" s="312"/>
      <c r="AO1383" s="1000"/>
      <c r="AP1383" s="666"/>
      <c r="AQ1383" s="1001"/>
      <c r="AR1383" s="1001"/>
      <c r="AS1383" s="1001"/>
      <c r="AT1383" s="748"/>
    </row>
    <row r="1384">
      <c r="A1384" s="227"/>
      <c r="B1384" s="179">
        <v>3.8068209E7</v>
      </c>
      <c r="C1384" s="1037">
        <v>44062.557497789356</v>
      </c>
      <c r="D1384" s="606" t="s">
        <v>8193</v>
      </c>
      <c r="E1384" s="179" t="s">
        <v>8194</v>
      </c>
      <c r="F1384" s="228">
        <v>34429.0</v>
      </c>
      <c r="G1384" s="179" t="s">
        <v>8195</v>
      </c>
      <c r="H1384" s="179" t="s">
        <v>8196</v>
      </c>
      <c r="I1384" s="179" t="s">
        <v>8197</v>
      </c>
      <c r="K1384" s="606" t="s">
        <v>8198</v>
      </c>
      <c r="L1384" s="606" t="s">
        <v>7028</v>
      </c>
      <c r="M1384" s="179" t="s">
        <v>2184</v>
      </c>
      <c r="N1384" s="179" t="s">
        <v>2184</v>
      </c>
      <c r="O1384" s="606" t="s">
        <v>7089</v>
      </c>
      <c r="P1384" s="606" t="s">
        <v>8199</v>
      </c>
      <c r="Q1384" s="606" t="s">
        <v>8200</v>
      </c>
      <c r="R1384" s="166"/>
      <c r="S1384" s="647">
        <f t="shared" si="167"/>
        <v>29</v>
      </c>
      <c r="T1384" s="166"/>
      <c r="U1384" s="166"/>
      <c r="V1384" s="166"/>
      <c r="W1384" s="606" t="s">
        <v>8201</v>
      </c>
      <c r="X1384" s="606" t="s">
        <v>8202</v>
      </c>
      <c r="Y1384" s="1062">
        <f>IF('Datos por dni'!F518="","",(TODAY()-'Datos por dni'!F518)/365)</f>
        <v>34.2</v>
      </c>
      <c r="AA1384" s="987"/>
      <c r="AB1384" s="992"/>
      <c r="AC1384" s="993"/>
      <c r="AD1384" s="994"/>
      <c r="AE1384" s="994"/>
      <c r="AF1384" s="995"/>
      <c r="AG1384" s="996"/>
      <c r="AH1384" s="997"/>
      <c r="AI1384" s="998"/>
      <c r="AJ1384" s="312"/>
      <c r="AK1384" s="312"/>
      <c r="AL1384" s="999"/>
      <c r="AM1384" s="312"/>
      <c r="AN1384" s="312"/>
      <c r="AO1384" s="1000"/>
      <c r="AP1384" s="666"/>
      <c r="AQ1384" s="1001"/>
      <c r="AR1384" s="1001"/>
      <c r="AS1384" s="1001"/>
      <c r="AT1384" s="748"/>
    </row>
    <row r="1385">
      <c r="A1385" s="227"/>
      <c r="B1385" s="179">
        <v>3.8322795E7</v>
      </c>
      <c r="C1385" s="1037">
        <v>44063.556368715275</v>
      </c>
      <c r="D1385" s="606" t="s">
        <v>8203</v>
      </c>
      <c r="E1385" s="179" t="s">
        <v>8204</v>
      </c>
      <c r="F1385" s="228">
        <v>34573.0</v>
      </c>
      <c r="G1385" s="179" t="s">
        <v>391</v>
      </c>
      <c r="H1385" s="179" t="s">
        <v>8205</v>
      </c>
      <c r="I1385" s="179">
        <v>1.130809785E9</v>
      </c>
      <c r="K1385" s="606" t="s">
        <v>8206</v>
      </c>
      <c r="L1385" s="606" t="s">
        <v>7038</v>
      </c>
      <c r="M1385" s="179" t="s">
        <v>2184</v>
      </c>
      <c r="N1385" s="179" t="s">
        <v>2184</v>
      </c>
      <c r="O1385" s="606" t="s">
        <v>8207</v>
      </c>
      <c r="P1385" s="606" t="s">
        <v>8208</v>
      </c>
      <c r="Q1385" s="606" t="s">
        <v>8209</v>
      </c>
      <c r="R1385" s="166"/>
      <c r="S1385" s="647">
        <f t="shared" si="167"/>
        <v>29</v>
      </c>
      <c r="T1385" s="166"/>
      <c r="U1385" s="166"/>
      <c r="V1385" s="166"/>
      <c r="W1385" s="606" t="s">
        <v>8210</v>
      </c>
      <c r="X1385" s="606" t="s">
        <v>8211</v>
      </c>
      <c r="Y1385" s="1062">
        <f>IF('Datos por dni'!F519="","",(TODAY()-'Datos por dni'!F519)/365)</f>
        <v>26.4739726</v>
      </c>
      <c r="AA1385" s="987"/>
      <c r="AB1385" s="992"/>
      <c r="AC1385" s="993"/>
      <c r="AD1385" s="994"/>
      <c r="AE1385" s="994"/>
      <c r="AF1385" s="995"/>
      <c r="AG1385" s="996"/>
      <c r="AH1385" s="997"/>
      <c r="AI1385" s="998"/>
      <c r="AJ1385" s="312"/>
      <c r="AK1385" s="312"/>
      <c r="AL1385" s="999"/>
      <c r="AM1385" s="312"/>
      <c r="AN1385" s="312"/>
      <c r="AO1385" s="1000"/>
      <c r="AP1385" s="666"/>
      <c r="AQ1385" s="1001"/>
      <c r="AR1385" s="1001"/>
      <c r="AS1385" s="1001"/>
      <c r="AT1385" s="748"/>
    </row>
    <row r="1386">
      <c r="A1386" s="227"/>
      <c r="B1386" s="179">
        <v>4.1917561E7</v>
      </c>
      <c r="C1386" s="1037">
        <v>44067.723198692125</v>
      </c>
      <c r="D1386" s="606" t="s">
        <v>8212</v>
      </c>
      <c r="E1386" s="179" t="s">
        <v>8213</v>
      </c>
      <c r="F1386" s="228">
        <v>36285.0</v>
      </c>
      <c r="G1386" s="179" t="s">
        <v>391</v>
      </c>
      <c r="H1386" s="179" t="s">
        <v>8214</v>
      </c>
      <c r="I1386" s="179">
        <v>1.149358839E9</v>
      </c>
      <c r="K1386" s="606" t="s">
        <v>8215</v>
      </c>
      <c r="L1386" s="606" t="s">
        <v>7028</v>
      </c>
      <c r="M1386" s="179" t="s">
        <v>1661</v>
      </c>
      <c r="N1386" s="179" t="s">
        <v>1661</v>
      </c>
      <c r="O1386" s="606" t="s">
        <v>8216</v>
      </c>
      <c r="P1386" s="606" t="s">
        <v>8217</v>
      </c>
      <c r="Q1386" s="606" t="s">
        <v>8218</v>
      </c>
      <c r="R1386" s="166"/>
      <c r="S1386" s="647">
        <f t="shared" si="167"/>
        <v>24</v>
      </c>
      <c r="T1386" s="166"/>
      <c r="U1386" s="166"/>
      <c r="V1386" s="166"/>
      <c r="W1386" s="606" t="s">
        <v>2587</v>
      </c>
      <c r="X1386" s="606" t="s">
        <v>8219</v>
      </c>
      <c r="Y1386" s="1062">
        <f>IF('Datos por dni'!F520="","",(TODAY()-'Datos por dni'!F520)/365)</f>
        <v>22.52328767</v>
      </c>
      <c r="AA1386" s="987"/>
      <c r="AB1386" s="992"/>
      <c r="AC1386" s="993"/>
      <c r="AD1386" s="994"/>
      <c r="AE1386" s="994"/>
      <c r="AF1386" s="995"/>
      <c r="AG1386" s="996"/>
      <c r="AH1386" s="997"/>
      <c r="AI1386" s="998"/>
      <c r="AJ1386" s="312"/>
      <c r="AK1386" s="312"/>
      <c r="AL1386" s="999"/>
      <c r="AM1386" s="312"/>
      <c r="AN1386" s="312"/>
      <c r="AO1386" s="1000"/>
      <c r="AP1386" s="666"/>
      <c r="AQ1386" s="1001"/>
      <c r="AR1386" s="1001"/>
      <c r="AS1386" s="1001"/>
      <c r="AT1386" s="748"/>
    </row>
    <row r="1387">
      <c r="A1387" s="227"/>
      <c r="B1387" s="179">
        <v>9.5315603E7</v>
      </c>
      <c r="C1387" s="1037">
        <v>44073.8536425</v>
      </c>
      <c r="D1387" s="606" t="s">
        <v>8220</v>
      </c>
      <c r="E1387" s="179" t="s">
        <v>8221</v>
      </c>
      <c r="F1387" s="228">
        <v>35377.0</v>
      </c>
      <c r="G1387" s="179" t="s">
        <v>5848</v>
      </c>
      <c r="H1387" s="179" t="s">
        <v>6161</v>
      </c>
      <c r="I1387" s="179">
        <v>1.160286437E9</v>
      </c>
      <c r="K1387" s="606" t="s">
        <v>8222</v>
      </c>
      <c r="L1387" s="606" t="s">
        <v>7020</v>
      </c>
      <c r="M1387" s="179" t="s">
        <v>2184</v>
      </c>
      <c r="N1387" s="179" t="s">
        <v>1661</v>
      </c>
      <c r="O1387" s="606" t="s">
        <v>8223</v>
      </c>
      <c r="P1387" s="606" t="s">
        <v>8224</v>
      </c>
      <c r="Q1387" s="1024"/>
      <c r="R1387" s="166"/>
      <c r="S1387" s="647">
        <f t="shared" si="167"/>
        <v>26</v>
      </c>
      <c r="T1387" s="166"/>
      <c r="U1387" s="166"/>
      <c r="V1387" s="166"/>
      <c r="W1387" s="606" t="s">
        <v>1651</v>
      </c>
      <c r="X1387" s="606" t="s">
        <v>8225</v>
      </c>
      <c r="Y1387" s="1062">
        <f>IF('Datos por dni'!F521="","",(TODAY()-'Datos por dni'!F521)/365)</f>
        <v>28.04109589</v>
      </c>
      <c r="AA1387" s="987"/>
      <c r="AB1387" s="992"/>
      <c r="AC1387" s="993"/>
      <c r="AD1387" s="994"/>
      <c r="AE1387" s="994"/>
      <c r="AF1387" s="995"/>
      <c r="AG1387" s="996"/>
      <c r="AH1387" s="997"/>
      <c r="AI1387" s="998"/>
      <c r="AJ1387" s="312"/>
      <c r="AK1387" s="312"/>
      <c r="AL1387" s="999"/>
      <c r="AM1387" s="312"/>
      <c r="AN1387" s="312"/>
      <c r="AO1387" s="1000"/>
      <c r="AP1387" s="666"/>
      <c r="AQ1387" s="1001"/>
      <c r="AR1387" s="1001"/>
      <c r="AS1387" s="1001"/>
      <c r="AT1387" s="748"/>
    </row>
    <row r="1388">
      <c r="A1388" s="227"/>
      <c r="B1388" s="179">
        <v>9.5785411E7</v>
      </c>
      <c r="C1388" s="1037">
        <v>44063.668808692135</v>
      </c>
      <c r="D1388" s="606" t="s">
        <v>8226</v>
      </c>
      <c r="E1388" s="179" t="s">
        <v>8227</v>
      </c>
      <c r="F1388" s="228">
        <v>34381.0</v>
      </c>
      <c r="G1388" s="179" t="s">
        <v>3791</v>
      </c>
      <c r="H1388" s="179" t="s">
        <v>8228</v>
      </c>
      <c r="I1388" s="179">
        <v>1.13641666E9</v>
      </c>
      <c r="K1388" s="606" t="s">
        <v>8229</v>
      </c>
      <c r="L1388" s="606" t="s">
        <v>7038</v>
      </c>
      <c r="M1388" s="179" t="s">
        <v>2184</v>
      </c>
      <c r="N1388" s="179" t="s">
        <v>2184</v>
      </c>
      <c r="O1388" s="606" t="s">
        <v>8230</v>
      </c>
      <c r="P1388" s="606" t="s">
        <v>7967</v>
      </c>
      <c r="Q1388" s="606" t="s">
        <v>8231</v>
      </c>
      <c r="R1388" s="166"/>
      <c r="S1388" s="647">
        <f t="shared" si="167"/>
        <v>29</v>
      </c>
      <c r="T1388" s="166"/>
      <c r="U1388" s="166"/>
      <c r="V1388" s="166"/>
      <c r="W1388" s="606" t="s">
        <v>1651</v>
      </c>
      <c r="X1388" s="606" t="s">
        <v>8232</v>
      </c>
      <c r="Y1388" s="1062">
        <f>IF('Datos por dni'!F522="","",(TODAY()-'Datos por dni'!F522)/365)</f>
        <v>25.57534247</v>
      </c>
      <c r="AA1388" s="987"/>
      <c r="AB1388" s="992"/>
      <c r="AC1388" s="993"/>
      <c r="AD1388" s="994"/>
      <c r="AE1388" s="994"/>
      <c r="AF1388" s="995"/>
      <c r="AG1388" s="996"/>
      <c r="AH1388" s="997"/>
      <c r="AI1388" s="998"/>
      <c r="AJ1388" s="312"/>
      <c r="AK1388" s="312"/>
      <c r="AL1388" s="999"/>
      <c r="AM1388" s="312"/>
      <c r="AN1388" s="312"/>
      <c r="AO1388" s="1000"/>
      <c r="AP1388" s="666"/>
      <c r="AQ1388" s="1001"/>
      <c r="AR1388" s="1001"/>
      <c r="AS1388" s="1001"/>
      <c r="AT1388" s="748"/>
    </row>
    <row r="1389">
      <c r="A1389" s="227"/>
      <c r="B1389" s="179">
        <v>689718.0</v>
      </c>
      <c r="C1389" s="1037">
        <v>44063.845681238425</v>
      </c>
      <c r="D1389" s="606" t="s">
        <v>8233</v>
      </c>
      <c r="E1389" s="179" t="s">
        <v>8234</v>
      </c>
      <c r="F1389" s="228">
        <v>36014.0</v>
      </c>
      <c r="G1389" s="179" t="s">
        <v>1643</v>
      </c>
      <c r="H1389" s="179" t="s">
        <v>8235</v>
      </c>
      <c r="I1389" s="179" t="s">
        <v>8236</v>
      </c>
      <c r="K1389" s="606" t="s">
        <v>4870</v>
      </c>
      <c r="L1389" s="606" t="s">
        <v>7020</v>
      </c>
      <c r="M1389" s="179" t="s">
        <v>2184</v>
      </c>
      <c r="N1389" s="179" t="s">
        <v>2184</v>
      </c>
      <c r="O1389" s="606" t="s">
        <v>8237</v>
      </c>
      <c r="P1389" s="606" t="s">
        <v>8238</v>
      </c>
      <c r="Q1389" s="1024"/>
      <c r="R1389" s="166"/>
      <c r="S1389" s="647">
        <f t="shared" si="167"/>
        <v>25</v>
      </c>
      <c r="T1389" s="166"/>
      <c r="U1389" s="166"/>
      <c r="V1389" s="166"/>
      <c r="W1389" s="606" t="s">
        <v>8239</v>
      </c>
      <c r="X1389" s="606" t="s">
        <v>8240</v>
      </c>
      <c r="Y1389" s="1062">
        <f>IF('Datos por dni'!F523="","",(TODAY()-'Datos por dni'!F523)/365)</f>
        <v>23.19452055</v>
      </c>
      <c r="AA1389" s="987"/>
      <c r="AB1389" s="992"/>
      <c r="AC1389" s="993"/>
      <c r="AD1389" s="994"/>
      <c r="AE1389" s="994"/>
      <c r="AF1389" s="995"/>
      <c r="AG1389" s="996"/>
      <c r="AH1389" s="997"/>
      <c r="AI1389" s="998"/>
      <c r="AJ1389" s="312"/>
      <c r="AK1389" s="312"/>
      <c r="AL1389" s="999"/>
      <c r="AM1389" s="312"/>
      <c r="AN1389" s="312"/>
      <c r="AO1389" s="1000"/>
      <c r="AP1389" s="666"/>
      <c r="AQ1389" s="1001"/>
      <c r="AR1389" s="1001"/>
      <c r="AS1389" s="1001"/>
      <c r="AT1389" s="748"/>
    </row>
    <row r="1390">
      <c r="A1390" s="227"/>
      <c r="B1390" s="179">
        <v>3.5639527E7</v>
      </c>
      <c r="C1390" s="1037">
        <v>44067.787501122686</v>
      </c>
      <c r="D1390" s="606" t="s">
        <v>8241</v>
      </c>
      <c r="E1390" s="179" t="s">
        <v>8242</v>
      </c>
      <c r="F1390" s="228">
        <v>33155.0</v>
      </c>
      <c r="G1390" s="179" t="s">
        <v>391</v>
      </c>
      <c r="H1390" s="179" t="s">
        <v>3124</v>
      </c>
      <c r="I1390" s="179">
        <v>1.161284018E9</v>
      </c>
      <c r="K1390" s="606" t="s">
        <v>8243</v>
      </c>
      <c r="L1390" s="606" t="s">
        <v>7020</v>
      </c>
      <c r="M1390" s="179" t="s">
        <v>1661</v>
      </c>
      <c r="N1390" s="179" t="s">
        <v>2184</v>
      </c>
      <c r="O1390" s="606" t="s">
        <v>8244</v>
      </c>
      <c r="P1390" s="606" t="s">
        <v>8245</v>
      </c>
      <c r="Q1390" s="1024"/>
      <c r="R1390" s="166"/>
      <c r="S1390" s="647">
        <f t="shared" si="167"/>
        <v>33</v>
      </c>
      <c r="T1390" s="166"/>
      <c r="U1390" s="166"/>
      <c r="V1390" s="166"/>
      <c r="W1390" s="606" t="s">
        <v>1651</v>
      </c>
      <c r="X1390" s="606" t="s">
        <v>8246</v>
      </c>
      <c r="Y1390" s="1062" t="str">
        <f>IF('Datos por dni'!F524="","",(TODAY()-'Datos por dni'!F524)/365)</f>
        <v/>
      </c>
      <c r="AA1390" s="987"/>
      <c r="AB1390" s="992"/>
      <c r="AC1390" s="993"/>
      <c r="AD1390" s="994"/>
      <c r="AE1390" s="994"/>
      <c r="AF1390" s="995"/>
      <c r="AG1390" s="996"/>
      <c r="AH1390" s="997"/>
      <c r="AI1390" s="998"/>
      <c r="AJ1390" s="312"/>
      <c r="AK1390" s="312"/>
      <c r="AL1390" s="999"/>
      <c r="AM1390" s="312"/>
      <c r="AN1390" s="312"/>
      <c r="AO1390" s="1000"/>
      <c r="AP1390" s="666"/>
      <c r="AQ1390" s="1001"/>
      <c r="AR1390" s="1001"/>
      <c r="AS1390" s="1001"/>
      <c r="AT1390" s="748"/>
    </row>
    <row r="1391">
      <c r="A1391" s="227"/>
      <c r="B1391" s="179">
        <v>4.1395126E7</v>
      </c>
      <c r="C1391" s="1037">
        <v>44064.62595554398</v>
      </c>
      <c r="D1391" s="606" t="s">
        <v>8247</v>
      </c>
      <c r="E1391" s="179" t="s">
        <v>8248</v>
      </c>
      <c r="F1391" s="228">
        <v>36003.0</v>
      </c>
      <c r="G1391" s="179" t="s">
        <v>1755</v>
      </c>
      <c r="H1391" s="179" t="s">
        <v>3124</v>
      </c>
      <c r="I1391" s="179">
        <v>1.15572399E9</v>
      </c>
      <c r="K1391" s="606" t="s">
        <v>2284</v>
      </c>
      <c r="L1391" s="606" t="s">
        <v>7020</v>
      </c>
      <c r="M1391" s="179" t="s">
        <v>1661</v>
      </c>
      <c r="N1391" s="179" t="s">
        <v>2184</v>
      </c>
      <c r="O1391" s="606" t="s">
        <v>8249</v>
      </c>
      <c r="P1391" s="606" t="s">
        <v>8250</v>
      </c>
      <c r="Q1391" s="606" t="s">
        <v>8251</v>
      </c>
      <c r="R1391" s="166"/>
      <c r="S1391" s="647">
        <f t="shared" si="167"/>
        <v>25</v>
      </c>
      <c r="T1391" s="166"/>
      <c r="U1391" s="166"/>
      <c r="V1391" s="166"/>
      <c r="W1391" s="606" t="s">
        <v>1651</v>
      </c>
      <c r="X1391" s="606" t="s">
        <v>8252</v>
      </c>
      <c r="Y1391" s="1062">
        <f>IF('Datos por dni'!F525="","",(TODAY()-'Datos por dni'!F525)/365)</f>
        <v>25.24657534</v>
      </c>
      <c r="AA1391" s="987"/>
      <c r="AB1391" s="992"/>
      <c r="AC1391" s="993"/>
      <c r="AD1391" s="994"/>
      <c r="AE1391" s="994"/>
      <c r="AF1391" s="995"/>
      <c r="AG1391" s="996"/>
      <c r="AH1391" s="997"/>
      <c r="AI1391" s="998"/>
      <c r="AJ1391" s="312"/>
      <c r="AK1391" s="312"/>
      <c r="AL1391" s="999"/>
      <c r="AM1391" s="312"/>
      <c r="AN1391" s="312"/>
      <c r="AO1391" s="1000"/>
      <c r="AP1391" s="666"/>
      <c r="AQ1391" s="1001"/>
      <c r="AR1391" s="1001"/>
      <c r="AS1391" s="1001"/>
      <c r="AT1391" s="748"/>
    </row>
    <row r="1392">
      <c r="A1392" s="227"/>
      <c r="B1392" s="179">
        <v>3.8994937E7</v>
      </c>
      <c r="C1392" s="1037">
        <v>44063.44445387731</v>
      </c>
      <c r="D1392" s="606" t="s">
        <v>8253</v>
      </c>
      <c r="E1392" s="179" t="s">
        <v>8254</v>
      </c>
      <c r="F1392" s="228">
        <v>34793.0</v>
      </c>
      <c r="G1392" s="179" t="s">
        <v>391</v>
      </c>
      <c r="H1392" s="179" t="s">
        <v>8255</v>
      </c>
      <c r="I1392" s="179">
        <v>5.57941313E8</v>
      </c>
      <c r="K1392" s="606" t="s">
        <v>1877</v>
      </c>
      <c r="L1392" s="606" t="s">
        <v>7020</v>
      </c>
      <c r="M1392" s="179" t="s">
        <v>2184</v>
      </c>
      <c r="N1392" s="179" t="s">
        <v>2184</v>
      </c>
      <c r="O1392" s="606" t="s">
        <v>8256</v>
      </c>
      <c r="P1392" s="606" t="s">
        <v>8257</v>
      </c>
      <c r="Q1392" s="1024"/>
      <c r="R1392" s="166"/>
      <c r="S1392" s="647">
        <f t="shared" si="167"/>
        <v>28</v>
      </c>
      <c r="T1392" s="166"/>
      <c r="U1392" s="166"/>
      <c r="V1392" s="166"/>
      <c r="W1392" s="606" t="s">
        <v>1651</v>
      </c>
      <c r="X1392" s="606" t="s">
        <v>8258</v>
      </c>
      <c r="Y1392" s="1062">
        <f>IF('Datos por dni'!F526="","",(TODAY()-'Datos por dni'!F526)/365)</f>
        <v>24.38630137</v>
      </c>
      <c r="AA1392" s="987"/>
      <c r="AB1392" s="992"/>
      <c r="AC1392" s="993"/>
      <c r="AD1392" s="994"/>
      <c r="AE1392" s="994"/>
      <c r="AF1392" s="995"/>
      <c r="AG1392" s="996"/>
      <c r="AH1392" s="997"/>
      <c r="AI1392" s="998"/>
      <c r="AJ1392" s="312"/>
      <c r="AK1392" s="312"/>
      <c r="AL1392" s="999"/>
      <c r="AM1392" s="312"/>
      <c r="AN1392" s="312"/>
      <c r="AO1392" s="1000"/>
      <c r="AP1392" s="666"/>
      <c r="AQ1392" s="1001"/>
      <c r="AR1392" s="1001"/>
      <c r="AS1392" s="1001"/>
      <c r="AT1392" s="748"/>
    </row>
    <row r="1393">
      <c r="A1393" s="227"/>
      <c r="B1393" s="179">
        <v>4.0469265E7</v>
      </c>
      <c r="C1393" s="1037">
        <v>44062.577647453705</v>
      </c>
      <c r="D1393" s="606" t="s">
        <v>8259</v>
      </c>
      <c r="E1393" s="179" t="s">
        <v>8260</v>
      </c>
      <c r="F1393" s="228">
        <v>35587.0</v>
      </c>
      <c r="G1393" s="179" t="s">
        <v>391</v>
      </c>
      <c r="H1393" s="179" t="s">
        <v>8261</v>
      </c>
      <c r="I1393" s="179">
        <v>3.584232005E9</v>
      </c>
      <c r="K1393" s="606" t="s">
        <v>2581</v>
      </c>
      <c r="L1393" s="606" t="s">
        <v>8262</v>
      </c>
      <c r="M1393" s="179" t="s">
        <v>2184</v>
      </c>
      <c r="N1393" s="179" t="s">
        <v>2184</v>
      </c>
      <c r="O1393" s="606" t="s">
        <v>8263</v>
      </c>
      <c r="P1393" s="606" t="s">
        <v>8264</v>
      </c>
      <c r="Q1393" s="1024"/>
      <c r="R1393" s="166"/>
      <c r="S1393" s="647">
        <f t="shared" si="167"/>
        <v>26</v>
      </c>
      <c r="T1393" s="166"/>
      <c r="U1393" s="166"/>
      <c r="V1393" s="166"/>
      <c r="W1393" s="606" t="s">
        <v>1651</v>
      </c>
      <c r="X1393" s="606" t="s">
        <v>8260</v>
      </c>
      <c r="Y1393" s="1062">
        <f>IF('Datos por dni'!F527="","",(TODAY()-'Datos por dni'!F527)/365)</f>
        <v>23.11232877</v>
      </c>
      <c r="AA1393" s="987"/>
      <c r="AB1393" s="992"/>
      <c r="AC1393" s="993"/>
      <c r="AD1393" s="994"/>
      <c r="AE1393" s="994"/>
      <c r="AF1393" s="995"/>
      <c r="AG1393" s="996"/>
      <c r="AH1393" s="997"/>
      <c r="AI1393" s="998"/>
      <c r="AJ1393" s="312"/>
      <c r="AK1393" s="312"/>
      <c r="AL1393" s="999"/>
      <c r="AM1393" s="312"/>
      <c r="AN1393" s="312"/>
      <c r="AO1393" s="1000"/>
      <c r="AP1393" s="666"/>
      <c r="AQ1393" s="1001"/>
      <c r="AR1393" s="1001"/>
      <c r="AS1393" s="1001"/>
      <c r="AT1393" s="748"/>
    </row>
    <row r="1394">
      <c r="A1394" s="227"/>
      <c r="B1394" s="179">
        <v>4.1222959E7</v>
      </c>
      <c r="C1394" s="1037">
        <v>44063.86851503472</v>
      </c>
      <c r="D1394" s="606" t="s">
        <v>8265</v>
      </c>
      <c r="E1394" s="179" t="s">
        <v>8266</v>
      </c>
      <c r="F1394" s="228">
        <v>35921.0</v>
      </c>
      <c r="G1394" s="179" t="s">
        <v>391</v>
      </c>
      <c r="H1394" s="179" t="s">
        <v>8267</v>
      </c>
      <c r="I1394" s="179" t="s">
        <v>8268</v>
      </c>
      <c r="K1394" s="606" t="s">
        <v>5290</v>
      </c>
      <c r="L1394" s="606" t="s">
        <v>7020</v>
      </c>
      <c r="M1394" s="179" t="s">
        <v>2184</v>
      </c>
      <c r="N1394" s="179" t="s">
        <v>2184</v>
      </c>
      <c r="O1394" s="606" t="s">
        <v>8269</v>
      </c>
      <c r="P1394" s="606" t="s">
        <v>7127</v>
      </c>
      <c r="Q1394" s="606" t="s">
        <v>8270</v>
      </c>
      <c r="R1394" s="166"/>
      <c r="S1394" s="647">
        <f t="shared" si="167"/>
        <v>25</v>
      </c>
      <c r="T1394" s="166"/>
      <c r="U1394" s="166"/>
      <c r="V1394" s="166"/>
      <c r="W1394" s="606" t="s">
        <v>8271</v>
      </c>
      <c r="X1394" s="606" t="s">
        <v>8272</v>
      </c>
      <c r="Y1394" s="1062">
        <f>IF('Datos por dni'!F528="","",(TODAY()-'Datos por dni'!F528)/365)</f>
        <v>34.32054795</v>
      </c>
      <c r="AA1394" s="987"/>
      <c r="AB1394" s="992"/>
      <c r="AC1394" s="993"/>
      <c r="AD1394" s="994"/>
      <c r="AE1394" s="994"/>
      <c r="AF1394" s="995"/>
      <c r="AG1394" s="996"/>
      <c r="AH1394" s="997"/>
      <c r="AI1394" s="998"/>
      <c r="AJ1394" s="312"/>
      <c r="AK1394" s="312"/>
      <c r="AL1394" s="999"/>
      <c r="AM1394" s="312"/>
      <c r="AN1394" s="312"/>
      <c r="AO1394" s="1000"/>
      <c r="AP1394" s="666"/>
      <c r="AQ1394" s="1001"/>
      <c r="AR1394" s="1001"/>
      <c r="AS1394" s="1001"/>
      <c r="AT1394" s="748"/>
    </row>
    <row r="1395">
      <c r="A1395" s="227"/>
      <c r="B1395" s="179">
        <v>3.9131042E7</v>
      </c>
      <c r="C1395" s="1037">
        <v>44063.49509481482</v>
      </c>
      <c r="D1395" s="606" t="s">
        <v>8273</v>
      </c>
      <c r="E1395" s="179" t="s">
        <v>8274</v>
      </c>
      <c r="F1395" s="228">
        <v>34892.0</v>
      </c>
      <c r="G1395" s="179" t="s">
        <v>674</v>
      </c>
      <c r="H1395" s="179" t="s">
        <v>8275</v>
      </c>
      <c r="I1395" s="179">
        <v>2.995738933E9</v>
      </c>
      <c r="K1395" s="606" t="s">
        <v>8276</v>
      </c>
      <c r="L1395" s="606" t="s">
        <v>7020</v>
      </c>
      <c r="M1395" s="179" t="s">
        <v>2184</v>
      </c>
      <c r="N1395" s="179" t="s">
        <v>2184</v>
      </c>
      <c r="O1395" s="606" t="s">
        <v>8277</v>
      </c>
      <c r="P1395" s="606" t="s">
        <v>2587</v>
      </c>
      <c r="Q1395" s="606" t="s">
        <v>2587</v>
      </c>
      <c r="R1395" s="166"/>
      <c r="S1395" s="647">
        <f t="shared" si="167"/>
        <v>28</v>
      </c>
      <c r="T1395" s="166"/>
      <c r="U1395" s="166"/>
      <c r="V1395" s="166"/>
      <c r="W1395" s="606" t="s">
        <v>1651</v>
      </c>
      <c r="X1395" s="606" t="s">
        <v>8278</v>
      </c>
      <c r="Y1395" s="1062">
        <f>IF('Datos por dni'!F529="","",(TODAY()-'Datos por dni'!F529)/365)</f>
        <v>25.61369863</v>
      </c>
      <c r="AA1395" s="987"/>
      <c r="AB1395" s="992"/>
      <c r="AC1395" s="993"/>
      <c r="AD1395" s="994"/>
      <c r="AE1395" s="994"/>
      <c r="AF1395" s="995"/>
      <c r="AG1395" s="996"/>
      <c r="AH1395" s="997"/>
      <c r="AI1395" s="998"/>
      <c r="AJ1395" s="312"/>
      <c r="AK1395" s="312"/>
      <c r="AL1395" s="999"/>
      <c r="AM1395" s="312"/>
      <c r="AN1395" s="312"/>
      <c r="AO1395" s="1000"/>
      <c r="AP1395" s="666"/>
      <c r="AQ1395" s="1001"/>
      <c r="AR1395" s="1001"/>
      <c r="AS1395" s="1001"/>
      <c r="AT1395" s="748"/>
    </row>
    <row r="1396">
      <c r="A1396" s="227"/>
      <c r="B1396" s="179">
        <v>4.2862523E7</v>
      </c>
      <c r="C1396" s="1037">
        <v>44062.58548385417</v>
      </c>
      <c r="D1396" s="606" t="s">
        <v>6700</v>
      </c>
      <c r="E1396" s="179" t="s">
        <v>6701</v>
      </c>
      <c r="F1396" s="228">
        <v>36700.0</v>
      </c>
      <c r="G1396" s="179" t="s">
        <v>391</v>
      </c>
      <c r="H1396" s="179" t="s">
        <v>8279</v>
      </c>
      <c r="I1396" s="179">
        <v>2.612567101E9</v>
      </c>
      <c r="K1396" s="606" t="s">
        <v>8280</v>
      </c>
      <c r="L1396" s="606" t="s">
        <v>7028</v>
      </c>
      <c r="M1396" s="179" t="s">
        <v>2184</v>
      </c>
      <c r="N1396" s="179" t="s">
        <v>2184</v>
      </c>
      <c r="O1396" s="606" t="s">
        <v>8281</v>
      </c>
      <c r="P1396" s="606" t="s">
        <v>8282</v>
      </c>
      <c r="Q1396" s="606" t="s">
        <v>8283</v>
      </c>
      <c r="R1396" s="166"/>
      <c r="S1396" s="647">
        <f t="shared" si="167"/>
        <v>23</v>
      </c>
      <c r="T1396" s="166"/>
      <c r="U1396" s="166"/>
      <c r="V1396" s="166"/>
      <c r="W1396" s="606" t="s">
        <v>1651</v>
      </c>
      <c r="X1396" s="606" t="s">
        <v>8284</v>
      </c>
      <c r="Y1396" s="1062">
        <f>IF('Datos por dni'!F530="","",(TODAY()-'Datos por dni'!F530)/365)</f>
        <v>22.0630137</v>
      </c>
      <c r="AA1396" s="987"/>
      <c r="AB1396" s="992"/>
      <c r="AC1396" s="993"/>
      <c r="AD1396" s="994"/>
      <c r="AE1396" s="994"/>
      <c r="AF1396" s="995"/>
      <c r="AG1396" s="996"/>
      <c r="AH1396" s="997"/>
      <c r="AI1396" s="998"/>
      <c r="AJ1396" s="312"/>
      <c r="AK1396" s="312"/>
      <c r="AL1396" s="999"/>
      <c r="AM1396" s="312"/>
      <c r="AN1396" s="312"/>
      <c r="AO1396" s="1000"/>
      <c r="AP1396" s="666"/>
      <c r="AQ1396" s="1001"/>
      <c r="AR1396" s="1001"/>
      <c r="AS1396" s="1001"/>
      <c r="AT1396" s="748"/>
    </row>
    <row r="1397">
      <c r="A1397" s="227"/>
      <c r="B1397" s="179">
        <v>4.3519269E7</v>
      </c>
      <c r="C1397" s="1037">
        <v>44062.55955304398</v>
      </c>
      <c r="D1397" s="606" t="s">
        <v>8285</v>
      </c>
      <c r="E1397" s="179" t="s">
        <v>8286</v>
      </c>
      <c r="F1397" s="228">
        <v>37084.0</v>
      </c>
      <c r="G1397" s="179" t="s">
        <v>391</v>
      </c>
      <c r="H1397" s="179" t="s">
        <v>8287</v>
      </c>
      <c r="I1397" s="179">
        <v>1.38851148E8</v>
      </c>
      <c r="K1397" s="606" t="s">
        <v>8288</v>
      </c>
      <c r="L1397" s="606" t="s">
        <v>8289</v>
      </c>
      <c r="M1397" s="179" t="s">
        <v>2184</v>
      </c>
      <c r="N1397" s="179" t="s">
        <v>2184</v>
      </c>
      <c r="O1397" s="606" t="s">
        <v>8290</v>
      </c>
      <c r="P1397" s="606" t="s">
        <v>8291</v>
      </c>
      <c r="Q1397" s="606" t="s">
        <v>8292</v>
      </c>
      <c r="R1397" s="166"/>
      <c r="S1397" s="647">
        <f t="shared" si="167"/>
        <v>22</v>
      </c>
      <c r="T1397" s="166"/>
      <c r="U1397" s="166"/>
      <c r="V1397" s="166"/>
      <c r="W1397" s="606" t="s">
        <v>8293</v>
      </c>
      <c r="X1397" s="606" t="s">
        <v>8293</v>
      </c>
      <c r="Y1397" s="1062" t="str">
        <f>IF('Datos por dni'!F531="","",(TODAY()-'Datos por dni'!F531)/365)</f>
        <v/>
      </c>
      <c r="AA1397" s="987"/>
      <c r="AB1397" s="992"/>
      <c r="AC1397" s="993"/>
      <c r="AD1397" s="994"/>
      <c r="AE1397" s="994"/>
      <c r="AF1397" s="995"/>
      <c r="AG1397" s="996"/>
      <c r="AH1397" s="997"/>
      <c r="AI1397" s="998"/>
      <c r="AJ1397" s="312"/>
      <c r="AK1397" s="312"/>
      <c r="AL1397" s="999"/>
      <c r="AM1397" s="312"/>
      <c r="AN1397" s="312"/>
      <c r="AO1397" s="1000"/>
      <c r="AP1397" s="666"/>
      <c r="AQ1397" s="1001"/>
      <c r="AR1397" s="1001"/>
      <c r="AS1397" s="1001"/>
      <c r="AT1397" s="748"/>
    </row>
    <row r="1398">
      <c r="A1398" s="227"/>
      <c r="B1398" s="179">
        <v>4.1684087E7</v>
      </c>
      <c r="C1398" s="1037">
        <v>44067.734966539356</v>
      </c>
      <c r="D1398" s="606" t="s">
        <v>8294</v>
      </c>
      <c r="E1398" s="179" t="s">
        <v>8295</v>
      </c>
      <c r="F1398" s="228">
        <v>35782.0</v>
      </c>
      <c r="G1398" s="179" t="s">
        <v>391</v>
      </c>
      <c r="H1398" s="179" t="s">
        <v>8296</v>
      </c>
      <c r="I1398" s="179">
        <v>1.55131962E9</v>
      </c>
      <c r="K1398" s="606" t="s">
        <v>8297</v>
      </c>
      <c r="L1398" s="606" t="s">
        <v>7020</v>
      </c>
      <c r="M1398" s="179" t="s">
        <v>2184</v>
      </c>
      <c r="N1398" s="179" t="s">
        <v>1661</v>
      </c>
      <c r="O1398" s="606" t="s">
        <v>8298</v>
      </c>
      <c r="P1398" s="606" t="s">
        <v>8299</v>
      </c>
      <c r="Q1398" s="1024"/>
      <c r="R1398" s="166"/>
      <c r="S1398" s="647">
        <f t="shared" si="167"/>
        <v>25</v>
      </c>
      <c r="T1398" s="166"/>
      <c r="U1398" s="166"/>
      <c r="V1398" s="166"/>
      <c r="W1398" s="606" t="s">
        <v>8300</v>
      </c>
      <c r="X1398" s="606" t="s">
        <v>8300</v>
      </c>
      <c r="Y1398" s="1062">
        <f>IF('Datos por dni'!F532="","",(TODAY()-'Datos por dni'!F532)/365)</f>
        <v>28.4</v>
      </c>
      <c r="AA1398" s="987"/>
      <c r="AB1398" s="992"/>
      <c r="AC1398" s="993"/>
      <c r="AD1398" s="994"/>
      <c r="AE1398" s="994"/>
      <c r="AF1398" s="995"/>
      <c r="AG1398" s="996"/>
      <c r="AH1398" s="997"/>
      <c r="AI1398" s="998"/>
      <c r="AJ1398" s="312"/>
      <c r="AK1398" s="312"/>
      <c r="AL1398" s="999"/>
      <c r="AM1398" s="312"/>
      <c r="AN1398" s="312"/>
      <c r="AO1398" s="1000"/>
      <c r="AP1398" s="666"/>
      <c r="AQ1398" s="1001"/>
      <c r="AR1398" s="1001"/>
      <c r="AS1398" s="1001"/>
      <c r="AT1398" s="748"/>
    </row>
    <row r="1399">
      <c r="A1399" s="227"/>
      <c r="B1399" s="179">
        <v>4.4484316E7</v>
      </c>
      <c r="C1399" s="1037">
        <v>44069.87709533564</v>
      </c>
      <c r="D1399" s="606" t="s">
        <v>8301</v>
      </c>
      <c r="E1399" s="179" t="s">
        <v>8302</v>
      </c>
      <c r="F1399" s="228">
        <v>44135.0</v>
      </c>
      <c r="G1399" s="179" t="s">
        <v>391</v>
      </c>
      <c r="H1399" s="179" t="s">
        <v>8303</v>
      </c>
      <c r="I1399" s="179">
        <v>1.168480939E9</v>
      </c>
      <c r="K1399" s="606" t="s">
        <v>2092</v>
      </c>
      <c r="L1399" s="606" t="s">
        <v>8304</v>
      </c>
      <c r="M1399" s="179" t="s">
        <v>2184</v>
      </c>
      <c r="N1399" s="179" t="s">
        <v>2184</v>
      </c>
      <c r="O1399" s="606" t="s">
        <v>8305</v>
      </c>
      <c r="P1399" s="606" t="s">
        <v>8306</v>
      </c>
      <c r="Q1399" s="606" t="s">
        <v>8307</v>
      </c>
      <c r="R1399" s="166"/>
      <c r="S1399" s="647">
        <f t="shared" si="167"/>
        <v>2</v>
      </c>
      <c r="T1399" s="166"/>
      <c r="U1399" s="166"/>
      <c r="V1399" s="166"/>
      <c r="W1399" s="606" t="s">
        <v>1651</v>
      </c>
      <c r="X1399" s="606" t="s">
        <v>8308</v>
      </c>
      <c r="Y1399" s="1062">
        <f>IF('Datos por dni'!F533="","",(TODAY()-'Datos por dni'!F533)/365)</f>
        <v>27.2630137</v>
      </c>
      <c r="AA1399" s="987"/>
      <c r="AB1399" s="992"/>
      <c r="AC1399" s="993"/>
      <c r="AD1399" s="994"/>
      <c r="AE1399" s="994"/>
      <c r="AF1399" s="995"/>
      <c r="AG1399" s="996"/>
      <c r="AH1399" s="997"/>
      <c r="AI1399" s="998"/>
      <c r="AJ1399" s="312"/>
      <c r="AK1399" s="312"/>
      <c r="AL1399" s="999"/>
      <c r="AM1399" s="312"/>
      <c r="AN1399" s="312"/>
      <c r="AO1399" s="1000"/>
      <c r="AP1399" s="666"/>
      <c r="AQ1399" s="1001"/>
      <c r="AR1399" s="1001"/>
      <c r="AS1399" s="1001"/>
      <c r="AT1399" s="748"/>
    </row>
    <row r="1400">
      <c r="A1400" s="1065"/>
      <c r="B1400" s="1045">
        <v>3.7677298E7</v>
      </c>
      <c r="C1400" s="1037"/>
      <c r="D1400" s="1048" t="s">
        <v>8309</v>
      </c>
      <c r="E1400" s="1045" t="s">
        <v>8310</v>
      </c>
      <c r="F1400" s="1066">
        <v>34123.0</v>
      </c>
      <c r="G1400" s="1045" t="s">
        <v>391</v>
      </c>
      <c r="H1400" s="1045" t="s">
        <v>8311</v>
      </c>
      <c r="I1400" s="1045">
        <v>1.563001523E9</v>
      </c>
      <c r="K1400" s="1048" t="s">
        <v>8312</v>
      </c>
      <c r="L1400" s="1048"/>
      <c r="M1400" s="1045"/>
      <c r="N1400" s="1045"/>
      <c r="O1400" s="1042"/>
      <c r="P1400" s="1067"/>
      <c r="Q1400" s="1024"/>
      <c r="R1400" s="1068"/>
      <c r="S1400" s="647">
        <f t="shared" si="167"/>
        <v>30</v>
      </c>
      <c r="T1400" s="1045"/>
      <c r="U1400" s="1069"/>
      <c r="V1400" s="1069"/>
      <c r="W1400" s="1048"/>
      <c r="X1400" s="1048"/>
      <c r="Y1400" s="1062">
        <f>IF('Datos por dni'!F534="","",(TODAY()-'Datos por dni'!F534)/365)</f>
        <v>22.89041096</v>
      </c>
      <c r="AA1400" s="987"/>
      <c r="AB1400" s="992"/>
      <c r="AC1400" s="993"/>
      <c r="AD1400" s="994"/>
      <c r="AE1400" s="994"/>
      <c r="AF1400" s="995"/>
      <c r="AG1400" s="996"/>
      <c r="AH1400" s="997"/>
      <c r="AI1400" s="998"/>
      <c r="AJ1400" s="312"/>
      <c r="AK1400" s="312"/>
      <c r="AL1400" s="999"/>
      <c r="AM1400" s="312"/>
      <c r="AN1400" s="312"/>
      <c r="AO1400" s="1000"/>
      <c r="AP1400" s="666"/>
      <c r="AQ1400" s="1001"/>
      <c r="AR1400" s="1001"/>
      <c r="AS1400" s="1001"/>
      <c r="AT1400" s="748"/>
    </row>
    <row r="1401">
      <c r="A1401" s="227"/>
      <c r="B1401" s="179">
        <v>2.6222188E7</v>
      </c>
      <c r="C1401" s="1037">
        <v>44082.924945023144</v>
      </c>
      <c r="D1401" s="606" t="s">
        <v>8313</v>
      </c>
      <c r="E1401" s="179" t="s">
        <v>6912</v>
      </c>
      <c r="F1401" s="228">
        <v>28486.0</v>
      </c>
      <c r="G1401" s="179" t="s">
        <v>2496</v>
      </c>
      <c r="H1401" s="179" t="s">
        <v>8314</v>
      </c>
      <c r="I1401" s="646" t="s">
        <v>6913</v>
      </c>
      <c r="K1401" s="606" t="s">
        <v>6915</v>
      </c>
      <c r="L1401" s="606" t="s">
        <v>7020</v>
      </c>
      <c r="M1401" s="179" t="s">
        <v>1661</v>
      </c>
      <c r="N1401" s="179" t="s">
        <v>2184</v>
      </c>
      <c r="O1401" s="606" t="s">
        <v>6914</v>
      </c>
      <c r="P1401" s="606" t="s">
        <v>6916</v>
      </c>
      <c r="Q1401" s="606" t="s">
        <v>6917</v>
      </c>
      <c r="R1401" s="166"/>
      <c r="S1401" s="647">
        <f t="shared" si="167"/>
        <v>45</v>
      </c>
      <c r="T1401" s="166"/>
      <c r="U1401" s="166"/>
      <c r="V1401" s="166"/>
      <c r="W1401" s="606" t="s">
        <v>1661</v>
      </c>
      <c r="X1401" s="606" t="s">
        <v>8315</v>
      </c>
      <c r="Y1401" s="1062">
        <f>IF('Datos por dni'!F535="","",(TODAY()-'Datos por dni'!F535)/365)</f>
        <v>23.8630137</v>
      </c>
      <c r="AA1401" s="987"/>
      <c r="AB1401" s="992"/>
      <c r="AC1401" s="993"/>
      <c r="AD1401" s="994"/>
      <c r="AE1401" s="994"/>
      <c r="AF1401" s="995"/>
      <c r="AG1401" s="996"/>
      <c r="AH1401" s="997"/>
      <c r="AI1401" s="998"/>
      <c r="AJ1401" s="312"/>
      <c r="AK1401" s="312"/>
      <c r="AL1401" s="999"/>
      <c r="AM1401" s="312"/>
      <c r="AN1401" s="312"/>
      <c r="AO1401" s="1000"/>
      <c r="AP1401" s="666"/>
      <c r="AQ1401" s="1001"/>
      <c r="AR1401" s="1001"/>
      <c r="AS1401" s="1001"/>
      <c r="AT1401" s="748"/>
    </row>
    <row r="1402">
      <c r="A1402" s="227"/>
      <c r="B1402" s="179">
        <v>2.6844504E7</v>
      </c>
      <c r="C1402" s="1037">
        <v>44068.52638231481</v>
      </c>
      <c r="D1402" s="606" t="s">
        <v>8316</v>
      </c>
      <c r="E1402" s="179" t="s">
        <v>8317</v>
      </c>
      <c r="F1402" s="228">
        <v>28768.0</v>
      </c>
      <c r="G1402" s="179" t="s">
        <v>391</v>
      </c>
      <c r="H1402" s="179" t="s">
        <v>8318</v>
      </c>
      <c r="I1402" s="179">
        <v>1.12470051E9</v>
      </c>
      <c r="K1402" s="606" t="s">
        <v>8319</v>
      </c>
      <c r="L1402" s="606" t="s">
        <v>8320</v>
      </c>
      <c r="M1402" s="179" t="s">
        <v>1661</v>
      </c>
      <c r="N1402" s="179" t="s">
        <v>2184</v>
      </c>
      <c r="O1402" s="606" t="s">
        <v>8321</v>
      </c>
      <c r="P1402" s="606" t="s">
        <v>8322</v>
      </c>
      <c r="Q1402" s="1024"/>
      <c r="R1402" s="166"/>
      <c r="S1402" s="647">
        <f t="shared" si="167"/>
        <v>45</v>
      </c>
      <c r="T1402" s="166"/>
      <c r="U1402" s="166"/>
      <c r="V1402" s="166"/>
      <c r="W1402" s="606" t="s">
        <v>1651</v>
      </c>
      <c r="X1402" s="606" t="s">
        <v>8323</v>
      </c>
      <c r="Y1402" s="1062" t="str">
        <f>IF('Datos por dni'!F536="","",(TODAY()-'Datos por dni'!F536)/365)</f>
        <v/>
      </c>
      <c r="AA1402" s="987"/>
      <c r="AB1402" s="992"/>
      <c r="AC1402" s="993"/>
      <c r="AD1402" s="994"/>
      <c r="AE1402" s="994"/>
      <c r="AF1402" s="995"/>
      <c r="AG1402" s="996"/>
      <c r="AH1402" s="997"/>
      <c r="AI1402" s="998"/>
      <c r="AJ1402" s="312"/>
      <c r="AK1402" s="312"/>
      <c r="AL1402" s="999"/>
      <c r="AM1402" s="312"/>
      <c r="AN1402" s="312"/>
      <c r="AO1402" s="1000"/>
      <c r="AP1402" s="666"/>
      <c r="AQ1402" s="1001"/>
      <c r="AR1402" s="1001"/>
      <c r="AS1402" s="1001"/>
      <c r="AT1402" s="748"/>
    </row>
    <row r="1403">
      <c r="A1403" s="227"/>
      <c r="B1403" s="179">
        <v>2.990339E7</v>
      </c>
      <c r="C1403" s="1037">
        <v>44062.58451284722</v>
      </c>
      <c r="D1403" s="606" t="s">
        <v>8324</v>
      </c>
      <c r="E1403" s="179" t="s">
        <v>8325</v>
      </c>
      <c r="F1403" s="228">
        <v>30434.0</v>
      </c>
      <c r="G1403" s="179" t="s">
        <v>391</v>
      </c>
      <c r="H1403" s="179" t="s">
        <v>3479</v>
      </c>
      <c r="I1403" s="179">
        <v>1.133047769E9</v>
      </c>
      <c r="K1403" s="606" t="s">
        <v>8326</v>
      </c>
      <c r="L1403" s="606" t="s">
        <v>7028</v>
      </c>
      <c r="M1403" s="179" t="s">
        <v>1661</v>
      </c>
      <c r="N1403" s="179" t="s">
        <v>2184</v>
      </c>
      <c r="O1403" s="606" t="s">
        <v>8327</v>
      </c>
      <c r="P1403" s="606" t="s">
        <v>8328</v>
      </c>
      <c r="Q1403" s="606" t="s">
        <v>8329</v>
      </c>
      <c r="R1403" s="166"/>
      <c r="S1403" s="647">
        <f t="shared" si="167"/>
        <v>40</v>
      </c>
      <c r="T1403" s="166"/>
      <c r="U1403" s="166"/>
      <c r="V1403" s="166"/>
      <c r="W1403" s="606" t="s">
        <v>1651</v>
      </c>
      <c r="X1403" s="606" t="s">
        <v>2109</v>
      </c>
      <c r="Y1403" s="1062">
        <f>IF('Datos por dni'!F537="","",(TODAY()-'Datos por dni'!F537)/365)</f>
        <v>26.16986301</v>
      </c>
      <c r="AA1403" s="987"/>
      <c r="AB1403" s="992"/>
      <c r="AC1403" s="993"/>
      <c r="AD1403" s="994"/>
      <c r="AE1403" s="994"/>
      <c r="AF1403" s="995"/>
      <c r="AG1403" s="996"/>
      <c r="AH1403" s="997"/>
      <c r="AI1403" s="998"/>
      <c r="AJ1403" s="312"/>
      <c r="AK1403" s="312"/>
      <c r="AL1403" s="999"/>
      <c r="AM1403" s="312"/>
      <c r="AN1403" s="312"/>
      <c r="AO1403" s="1000"/>
      <c r="AP1403" s="666"/>
      <c r="AQ1403" s="1001"/>
      <c r="AR1403" s="1001"/>
      <c r="AS1403" s="1001"/>
      <c r="AT1403" s="748"/>
    </row>
    <row r="1404">
      <c r="A1404" s="227"/>
      <c r="B1404" s="179">
        <v>4.382073E7</v>
      </c>
      <c r="C1404" s="1037">
        <v>44063.47814854167</v>
      </c>
      <c r="D1404" s="606" t="s">
        <v>8330</v>
      </c>
      <c r="E1404" s="179" t="s">
        <v>8331</v>
      </c>
      <c r="F1404" s="228">
        <v>37309.0</v>
      </c>
      <c r="G1404" s="179" t="s">
        <v>391</v>
      </c>
      <c r="H1404" s="179" t="s">
        <v>2547</v>
      </c>
      <c r="I1404" s="179">
        <v>5.491164384884E12</v>
      </c>
      <c r="K1404" s="606" t="s">
        <v>8332</v>
      </c>
      <c r="L1404" s="606" t="s">
        <v>7020</v>
      </c>
      <c r="M1404" s="179" t="s">
        <v>2184</v>
      </c>
      <c r="N1404" s="179" t="s">
        <v>1661</v>
      </c>
      <c r="O1404" s="606" t="s">
        <v>8333</v>
      </c>
      <c r="P1404" s="606" t="s">
        <v>8334</v>
      </c>
      <c r="Q1404" s="1024"/>
      <c r="R1404" s="166"/>
      <c r="S1404" s="647">
        <f t="shared" si="167"/>
        <v>21</v>
      </c>
      <c r="T1404" s="166"/>
      <c r="U1404" s="166"/>
      <c r="V1404" s="166"/>
      <c r="W1404" s="606" t="s">
        <v>8335</v>
      </c>
      <c r="X1404" s="606" t="s">
        <v>8336</v>
      </c>
      <c r="Y1404" s="1062">
        <f>IF('Datos por dni'!F538="","",(TODAY()-'Datos por dni'!F538)/365)</f>
        <v>22.57808219</v>
      </c>
      <c r="AA1404" s="987"/>
      <c r="AB1404" s="992"/>
      <c r="AC1404" s="993"/>
      <c r="AD1404" s="994"/>
      <c r="AE1404" s="994"/>
      <c r="AF1404" s="995"/>
      <c r="AG1404" s="996"/>
      <c r="AH1404" s="997"/>
      <c r="AI1404" s="998"/>
      <c r="AJ1404" s="312"/>
      <c r="AK1404" s="312"/>
      <c r="AL1404" s="999"/>
      <c r="AM1404" s="312"/>
      <c r="AN1404" s="312"/>
      <c r="AO1404" s="1000"/>
      <c r="AP1404" s="666"/>
      <c r="AQ1404" s="1001"/>
      <c r="AR1404" s="1001"/>
      <c r="AS1404" s="1001"/>
      <c r="AT1404" s="748"/>
    </row>
    <row r="1405">
      <c r="A1405" s="227"/>
      <c r="B1405" s="179">
        <v>4.3628615E7</v>
      </c>
      <c r="C1405" s="1037">
        <v>44067.61035616898</v>
      </c>
      <c r="D1405" s="606" t="s">
        <v>8337</v>
      </c>
      <c r="E1405" s="179" t="s">
        <v>8338</v>
      </c>
      <c r="F1405" s="228">
        <v>37202.0</v>
      </c>
      <c r="G1405" s="179" t="s">
        <v>391</v>
      </c>
      <c r="H1405" s="179" t="s">
        <v>6179</v>
      </c>
      <c r="I1405" s="179">
        <v>1.157388995E9</v>
      </c>
      <c r="K1405" s="606" t="s">
        <v>8339</v>
      </c>
      <c r="L1405" s="606" t="s">
        <v>7020</v>
      </c>
      <c r="M1405" s="179" t="s">
        <v>1661</v>
      </c>
      <c r="N1405" s="179" t="s">
        <v>1661</v>
      </c>
      <c r="O1405" s="606" t="s">
        <v>8340</v>
      </c>
      <c r="P1405" s="606" t="s">
        <v>8341</v>
      </c>
      <c r="Q1405" s="1024"/>
      <c r="R1405" s="166"/>
      <c r="S1405" s="647">
        <f t="shared" si="167"/>
        <v>21</v>
      </c>
      <c r="T1405" s="166"/>
      <c r="U1405" s="166"/>
      <c r="V1405" s="166"/>
      <c r="W1405" s="606" t="s">
        <v>1880</v>
      </c>
      <c r="X1405" s="606" t="s">
        <v>8342</v>
      </c>
      <c r="Y1405" s="1062">
        <f>IF('Datos por dni'!F539="","",(TODAY()-'Datos por dni'!F539)/365)</f>
        <v>25.3369863</v>
      </c>
      <c r="AA1405" s="987"/>
      <c r="AB1405" s="992"/>
      <c r="AC1405" s="993"/>
      <c r="AD1405" s="994"/>
      <c r="AE1405" s="994"/>
      <c r="AF1405" s="995"/>
      <c r="AG1405" s="996"/>
      <c r="AH1405" s="997"/>
      <c r="AI1405" s="998"/>
      <c r="AJ1405" s="312"/>
      <c r="AK1405" s="312"/>
      <c r="AL1405" s="999"/>
      <c r="AM1405" s="312"/>
      <c r="AN1405" s="312"/>
      <c r="AO1405" s="1000"/>
      <c r="AP1405" s="666"/>
      <c r="AQ1405" s="1001"/>
      <c r="AR1405" s="1001"/>
      <c r="AS1405" s="1001"/>
      <c r="AT1405" s="748"/>
    </row>
    <row r="1406">
      <c r="A1406" s="227"/>
      <c r="B1406" s="179">
        <v>4.4504469E7</v>
      </c>
      <c r="C1406" s="1037">
        <v>44134.54368011574</v>
      </c>
      <c r="D1406" s="606" t="s">
        <v>8343</v>
      </c>
      <c r="E1406" s="179" t="s">
        <v>8344</v>
      </c>
      <c r="F1406" s="228">
        <v>37478.0</v>
      </c>
      <c r="G1406" s="179" t="s">
        <v>391</v>
      </c>
      <c r="H1406" s="179" t="s">
        <v>8345</v>
      </c>
      <c r="I1406" s="179">
        <v>1.131130949E9</v>
      </c>
      <c r="K1406" s="606" t="s">
        <v>7406</v>
      </c>
      <c r="L1406" s="606" t="s">
        <v>8346</v>
      </c>
      <c r="M1406" s="179" t="s">
        <v>2184</v>
      </c>
      <c r="N1406" s="179" t="s">
        <v>1661</v>
      </c>
      <c r="O1406" s="606" t="s">
        <v>8347</v>
      </c>
      <c r="P1406" s="606" t="s">
        <v>8348</v>
      </c>
      <c r="Q1406" s="1024"/>
      <c r="R1406" s="166"/>
      <c r="S1406" s="647">
        <f t="shared" si="167"/>
        <v>21</v>
      </c>
      <c r="T1406" s="166"/>
      <c r="U1406" s="166"/>
      <c r="V1406" s="166"/>
      <c r="W1406" s="606" t="s">
        <v>8349</v>
      </c>
      <c r="X1406" s="606" t="s">
        <v>8350</v>
      </c>
      <c r="Y1406" s="1062">
        <f>IF('Datos por dni'!F540="","",(TODAY()-'Datos por dni'!F540)/365)</f>
        <v>29.69589041</v>
      </c>
      <c r="AA1406" s="987"/>
      <c r="AB1406" s="992"/>
      <c r="AC1406" s="993"/>
      <c r="AD1406" s="994"/>
      <c r="AE1406" s="994"/>
      <c r="AF1406" s="995"/>
      <c r="AG1406" s="996"/>
      <c r="AH1406" s="997"/>
      <c r="AI1406" s="998"/>
      <c r="AJ1406" s="312"/>
      <c r="AK1406" s="312"/>
      <c r="AL1406" s="999"/>
      <c r="AM1406" s="312"/>
      <c r="AN1406" s="312"/>
      <c r="AO1406" s="1000"/>
      <c r="AP1406" s="666"/>
      <c r="AQ1406" s="1001"/>
      <c r="AR1406" s="1001"/>
      <c r="AS1406" s="1001"/>
      <c r="AT1406" s="748"/>
    </row>
    <row r="1407">
      <c r="A1407" s="227"/>
      <c r="B1407" s="179">
        <v>3.8806457E7</v>
      </c>
      <c r="C1407" s="1037">
        <v>44112.49332289352</v>
      </c>
      <c r="D1407" s="606" t="s">
        <v>8351</v>
      </c>
      <c r="E1407" s="179" t="s">
        <v>8352</v>
      </c>
      <c r="F1407" s="228">
        <v>35119.0</v>
      </c>
      <c r="G1407" s="179" t="s">
        <v>2021</v>
      </c>
      <c r="H1407" s="179" t="s">
        <v>8353</v>
      </c>
      <c r="I1407" s="179">
        <v>2.974050274E9</v>
      </c>
      <c r="K1407" s="606" t="s">
        <v>8354</v>
      </c>
      <c r="L1407" s="606" t="s">
        <v>8355</v>
      </c>
      <c r="M1407" s="179" t="s">
        <v>2184</v>
      </c>
      <c r="N1407" s="179" t="s">
        <v>2184</v>
      </c>
      <c r="O1407" s="606" t="s">
        <v>8356</v>
      </c>
      <c r="P1407" s="606" t="s">
        <v>8357</v>
      </c>
      <c r="Q1407" s="606" t="s">
        <v>8358</v>
      </c>
      <c r="R1407" s="166"/>
      <c r="S1407" s="647">
        <f t="shared" si="167"/>
        <v>27</v>
      </c>
      <c r="T1407" s="166"/>
      <c r="U1407" s="166"/>
      <c r="V1407" s="166"/>
      <c r="W1407" s="606" t="s">
        <v>8359</v>
      </c>
      <c r="X1407" s="606" t="s">
        <v>8360</v>
      </c>
      <c r="Y1407" s="1062">
        <f>IF('Datos por dni'!F541="","",(TODAY()-'Datos por dni'!F541)/365)</f>
        <v>28.61917808</v>
      </c>
      <c r="AA1407" s="987"/>
      <c r="AB1407" s="992"/>
      <c r="AC1407" s="993"/>
      <c r="AD1407" s="994"/>
      <c r="AE1407" s="994"/>
      <c r="AF1407" s="995"/>
      <c r="AG1407" s="996"/>
      <c r="AH1407" s="997"/>
      <c r="AI1407" s="998"/>
      <c r="AJ1407" s="312"/>
      <c r="AK1407" s="312"/>
      <c r="AL1407" s="999"/>
      <c r="AM1407" s="312"/>
      <c r="AN1407" s="312"/>
      <c r="AO1407" s="1000"/>
      <c r="AP1407" s="666"/>
      <c r="AQ1407" s="1001"/>
      <c r="AR1407" s="1001"/>
      <c r="AS1407" s="1001"/>
      <c r="AT1407" s="748"/>
    </row>
    <row r="1408">
      <c r="A1408" s="1050"/>
      <c r="B1408" s="25">
        <v>2.2626392E7</v>
      </c>
      <c r="C1408" s="1039"/>
      <c r="D1408" s="1052" t="s">
        <v>4542</v>
      </c>
      <c r="E1408" s="25" t="s">
        <v>4543</v>
      </c>
      <c r="F1408" s="1053">
        <v>26577.0</v>
      </c>
      <c r="G1408" s="25" t="s">
        <v>391</v>
      </c>
      <c r="H1408" s="25" t="s">
        <v>8361</v>
      </c>
      <c r="I1408" s="25">
        <v>1.166487875E9</v>
      </c>
      <c r="K1408" s="1052" t="s">
        <v>8362</v>
      </c>
      <c r="L1408" s="1052"/>
      <c r="M1408" s="25"/>
      <c r="N1408" s="25"/>
      <c r="O1408" s="1059"/>
      <c r="P1408" s="1054"/>
      <c r="Q1408" s="1035"/>
      <c r="R1408" s="25"/>
      <c r="S1408" s="647">
        <f t="shared" si="167"/>
        <v>51</v>
      </c>
      <c r="T1408" s="103"/>
      <c r="U1408" s="25"/>
      <c r="V1408" s="25"/>
      <c r="W1408" s="1052"/>
      <c r="X1408" s="1052"/>
      <c r="Y1408" s="1062">
        <f>IF('Datos por dni'!F542="","",(TODAY()-'Datos por dni'!F542)/365)</f>
        <v>24.45753425</v>
      </c>
      <c r="AA1408" s="987"/>
      <c r="AB1408" s="992"/>
      <c r="AC1408" s="993"/>
      <c r="AD1408" s="994"/>
      <c r="AE1408" s="994"/>
      <c r="AF1408" s="995"/>
      <c r="AG1408" s="996"/>
      <c r="AH1408" s="997"/>
      <c r="AI1408" s="998"/>
      <c r="AJ1408" s="312"/>
      <c r="AK1408" s="312"/>
      <c r="AL1408" s="999"/>
      <c r="AM1408" s="312"/>
      <c r="AN1408" s="312"/>
      <c r="AO1408" s="1000"/>
      <c r="AP1408" s="666"/>
      <c r="AQ1408" s="1001"/>
      <c r="AR1408" s="1001"/>
      <c r="AS1408" s="1001"/>
      <c r="AT1408" s="748"/>
    </row>
    <row r="1409">
      <c r="A1409" s="227"/>
      <c r="B1409" s="179">
        <v>4.1589023E7</v>
      </c>
      <c r="C1409" s="1037">
        <v>44069.50826619213</v>
      </c>
      <c r="D1409" s="606" t="s">
        <v>8363</v>
      </c>
      <c r="E1409" s="179" t="s">
        <v>8364</v>
      </c>
      <c r="F1409" s="228">
        <v>36052.0</v>
      </c>
      <c r="G1409" s="179" t="s">
        <v>2496</v>
      </c>
      <c r="H1409" s="179" t="s">
        <v>8365</v>
      </c>
      <c r="I1409" s="179">
        <v>5.491162640048E12</v>
      </c>
      <c r="K1409" s="606" t="s">
        <v>6795</v>
      </c>
      <c r="L1409" s="606" t="s">
        <v>7020</v>
      </c>
      <c r="M1409" s="179" t="s">
        <v>2184</v>
      </c>
      <c r="N1409" s="179" t="s">
        <v>2184</v>
      </c>
      <c r="O1409" s="606" t="s">
        <v>8366</v>
      </c>
      <c r="P1409" s="606" t="s">
        <v>8367</v>
      </c>
      <c r="Q1409" s="1024"/>
      <c r="R1409" s="166"/>
      <c r="S1409" s="647">
        <f t="shared" si="167"/>
        <v>25</v>
      </c>
      <c r="T1409" s="166"/>
      <c r="U1409" s="166"/>
      <c r="V1409" s="166"/>
      <c r="W1409" s="606" t="s">
        <v>1651</v>
      </c>
      <c r="X1409" s="606" t="s">
        <v>8368</v>
      </c>
      <c r="Y1409" s="1062">
        <f>IF('Datos por dni'!F543="","",(TODAY()-'Datos por dni'!F543)/365)</f>
        <v>26.41643836</v>
      </c>
      <c r="AA1409" s="987"/>
      <c r="AB1409" s="992"/>
      <c r="AC1409" s="993"/>
      <c r="AD1409" s="994"/>
      <c r="AE1409" s="994"/>
      <c r="AF1409" s="995"/>
      <c r="AG1409" s="996"/>
      <c r="AH1409" s="997"/>
      <c r="AI1409" s="998"/>
      <c r="AJ1409" s="312"/>
      <c r="AK1409" s="312"/>
      <c r="AL1409" s="999"/>
      <c r="AM1409" s="312"/>
      <c r="AN1409" s="312"/>
      <c r="AO1409" s="1000"/>
      <c r="AP1409" s="666"/>
      <c r="AQ1409" s="1001"/>
      <c r="AR1409" s="1001"/>
      <c r="AS1409" s="1001"/>
      <c r="AT1409" s="748"/>
    </row>
    <row r="1410">
      <c r="A1410" s="227"/>
      <c r="B1410" s="179">
        <v>3.9430795E7</v>
      </c>
      <c r="C1410" s="1037">
        <v>44062.552786747685</v>
      </c>
      <c r="D1410" s="606" t="s">
        <v>3827</v>
      </c>
      <c r="E1410" s="179" t="s">
        <v>8369</v>
      </c>
      <c r="F1410" s="228">
        <v>35101.0</v>
      </c>
      <c r="G1410" s="179" t="s">
        <v>391</v>
      </c>
      <c r="H1410" s="179" t="s">
        <v>8370</v>
      </c>
      <c r="I1410" s="179">
        <v>1.123875619E9</v>
      </c>
      <c r="K1410" s="606" t="s">
        <v>8371</v>
      </c>
      <c r="L1410" s="606" t="s">
        <v>7028</v>
      </c>
      <c r="M1410" s="179" t="s">
        <v>2184</v>
      </c>
      <c r="N1410" s="179" t="s">
        <v>2184</v>
      </c>
      <c r="O1410" s="606" t="s">
        <v>8372</v>
      </c>
      <c r="P1410" s="606" t="s">
        <v>8016</v>
      </c>
      <c r="Q1410" s="1024"/>
      <c r="R1410" s="166"/>
      <c r="S1410" s="647">
        <f t="shared" si="167"/>
        <v>27</v>
      </c>
      <c r="T1410" s="166"/>
      <c r="U1410" s="166"/>
      <c r="V1410" s="166"/>
      <c r="W1410" s="606" t="s">
        <v>1651</v>
      </c>
      <c r="X1410" s="606" t="s">
        <v>8373</v>
      </c>
      <c r="Y1410" s="1062">
        <f>IF('Datos por dni'!F544="","",(TODAY()-'Datos por dni'!F544)/365)</f>
        <v>25.02739726</v>
      </c>
      <c r="AA1410" s="987"/>
      <c r="AB1410" s="992"/>
      <c r="AC1410" s="993"/>
      <c r="AD1410" s="994"/>
      <c r="AE1410" s="994"/>
      <c r="AF1410" s="995"/>
      <c r="AG1410" s="996"/>
      <c r="AH1410" s="997"/>
      <c r="AI1410" s="998"/>
      <c r="AJ1410" s="312"/>
      <c r="AK1410" s="312"/>
      <c r="AL1410" s="999"/>
      <c r="AM1410" s="312"/>
      <c r="AN1410" s="312"/>
      <c r="AO1410" s="1000"/>
      <c r="AP1410" s="666"/>
      <c r="AQ1410" s="1001"/>
      <c r="AR1410" s="1001"/>
      <c r="AS1410" s="1001"/>
      <c r="AT1410" s="748"/>
    </row>
    <row r="1411">
      <c r="A1411" s="1057"/>
      <c r="B1411" s="105">
        <v>3.7826813E7</v>
      </c>
      <c r="C1411" s="1039"/>
      <c r="D1411" s="1039" t="s">
        <v>8374</v>
      </c>
      <c r="E1411" s="103" t="s">
        <v>8375</v>
      </c>
      <c r="F1411" s="1040">
        <v>34316.0</v>
      </c>
      <c r="G1411" s="25" t="s">
        <v>2021</v>
      </c>
      <c r="H1411" s="103" t="s">
        <v>8376</v>
      </c>
      <c r="I1411" s="103">
        <v>1.137982138E9</v>
      </c>
      <c r="K1411" s="1039" t="s">
        <v>8377</v>
      </c>
      <c r="L1411" s="1039"/>
      <c r="M1411" s="179"/>
      <c r="N1411" s="103"/>
      <c r="O1411" s="1059"/>
      <c r="P1411" s="1054"/>
      <c r="Q1411" s="1035"/>
      <c r="R1411" s="25"/>
      <c r="S1411" s="647">
        <f t="shared" si="167"/>
        <v>29</v>
      </c>
      <c r="T1411" s="198"/>
      <c r="U1411" s="25"/>
      <c r="V1411" s="25"/>
      <c r="W1411" s="1052"/>
      <c r="X1411" s="1039"/>
      <c r="Y1411" s="1062">
        <f>IF('Datos por dni'!F545="","",(TODAY()-'Datos por dni'!F545)/365)</f>
        <v>26.76164384</v>
      </c>
      <c r="AA1411" s="987"/>
      <c r="AB1411" s="992"/>
      <c r="AC1411" s="993"/>
      <c r="AD1411" s="994"/>
      <c r="AE1411" s="994"/>
      <c r="AF1411" s="995"/>
      <c r="AG1411" s="996"/>
      <c r="AH1411" s="997"/>
      <c r="AI1411" s="998"/>
      <c r="AJ1411" s="312"/>
      <c r="AK1411" s="312"/>
      <c r="AL1411" s="999"/>
      <c r="AM1411" s="312"/>
      <c r="AN1411" s="312"/>
      <c r="AO1411" s="1000"/>
      <c r="AP1411" s="666"/>
      <c r="AQ1411" s="1001"/>
      <c r="AR1411" s="1001"/>
      <c r="AS1411" s="1001"/>
      <c r="AT1411" s="748"/>
    </row>
    <row r="1412">
      <c r="A1412" s="227"/>
      <c r="B1412" s="179">
        <v>2.9192352E7</v>
      </c>
      <c r="C1412" s="1037">
        <v>44068.28045800926</v>
      </c>
      <c r="D1412" s="606" t="s">
        <v>8378</v>
      </c>
      <c r="E1412" s="179" t="s">
        <v>8379</v>
      </c>
      <c r="F1412" s="228">
        <v>29907.0</v>
      </c>
      <c r="G1412" s="179" t="s">
        <v>2496</v>
      </c>
      <c r="H1412" s="179" t="s">
        <v>1678</v>
      </c>
      <c r="I1412" s="179">
        <f>5491133728910</f>
        <v>5491133728910</v>
      </c>
      <c r="K1412" s="606" t="s">
        <v>8380</v>
      </c>
      <c r="L1412" s="606" t="s">
        <v>7020</v>
      </c>
      <c r="M1412" s="179" t="s">
        <v>1661</v>
      </c>
      <c r="N1412" s="179" t="s">
        <v>2184</v>
      </c>
      <c r="O1412" s="606" t="s">
        <v>8381</v>
      </c>
      <c r="P1412" s="606" t="s">
        <v>8291</v>
      </c>
      <c r="Q1412" s="1024"/>
      <c r="R1412" s="166"/>
      <c r="S1412" s="647">
        <f t="shared" si="167"/>
        <v>41</v>
      </c>
      <c r="T1412" s="166"/>
      <c r="U1412" s="166"/>
      <c r="V1412" s="166"/>
      <c r="W1412" s="606" t="s">
        <v>8382</v>
      </c>
      <c r="X1412" s="606" t="s">
        <v>8382</v>
      </c>
      <c r="Y1412" s="1062">
        <f>IF('Datos por dni'!F546="","",(TODAY()-'Datos por dni'!F546)/365)</f>
        <v>30.93972603</v>
      </c>
      <c r="AA1412" s="987"/>
      <c r="AB1412" s="992"/>
      <c r="AC1412" s="993"/>
      <c r="AD1412" s="994"/>
      <c r="AE1412" s="994"/>
      <c r="AF1412" s="995"/>
      <c r="AG1412" s="996"/>
      <c r="AH1412" s="997"/>
      <c r="AI1412" s="998"/>
      <c r="AJ1412" s="312"/>
      <c r="AK1412" s="312"/>
      <c r="AL1412" s="999"/>
      <c r="AM1412" s="312"/>
      <c r="AN1412" s="312"/>
      <c r="AO1412" s="1000"/>
      <c r="AP1412" s="666"/>
      <c r="AQ1412" s="1001"/>
      <c r="AR1412" s="1001"/>
      <c r="AS1412" s="1001"/>
      <c r="AT1412" s="748"/>
    </row>
    <row r="1413">
      <c r="A1413" s="227"/>
      <c r="B1413" s="179">
        <v>4.5295717E7</v>
      </c>
      <c r="C1413" s="1037">
        <v>44062.94565893519</v>
      </c>
      <c r="D1413" s="606" t="s">
        <v>8383</v>
      </c>
      <c r="E1413" s="179" t="s">
        <v>8384</v>
      </c>
      <c r="F1413" s="228">
        <v>37820.0</v>
      </c>
      <c r="G1413" s="179" t="s">
        <v>391</v>
      </c>
      <c r="H1413" s="179" t="s">
        <v>8385</v>
      </c>
      <c r="I1413" s="179">
        <v>2.342446937E9</v>
      </c>
      <c r="K1413" s="606" t="s">
        <v>7406</v>
      </c>
      <c r="L1413" s="606" t="s">
        <v>7038</v>
      </c>
      <c r="M1413" s="179" t="s">
        <v>2184</v>
      </c>
      <c r="N1413" s="179" t="s">
        <v>2184</v>
      </c>
      <c r="O1413" s="606" t="s">
        <v>8386</v>
      </c>
      <c r="P1413" s="606" t="s">
        <v>8387</v>
      </c>
      <c r="Q1413" s="606" t="s">
        <v>8388</v>
      </c>
      <c r="R1413" s="166"/>
      <c r="S1413" s="647">
        <f t="shared" si="167"/>
        <v>20</v>
      </c>
      <c r="T1413" s="166"/>
      <c r="U1413" s="166"/>
      <c r="V1413" s="166"/>
      <c r="W1413" s="606" t="s">
        <v>1651</v>
      </c>
      <c r="X1413" s="606" t="s">
        <v>8389</v>
      </c>
      <c r="Y1413" s="1062">
        <f>IF('Datos por dni'!F547="","",(TODAY()-'Datos por dni'!F547)/365)</f>
        <v>23.25205479</v>
      </c>
      <c r="AA1413" s="987"/>
      <c r="AB1413" s="992"/>
      <c r="AC1413" s="993"/>
      <c r="AD1413" s="994"/>
      <c r="AE1413" s="994"/>
      <c r="AF1413" s="995"/>
      <c r="AG1413" s="996"/>
      <c r="AH1413" s="997"/>
      <c r="AI1413" s="998"/>
      <c r="AJ1413" s="312"/>
      <c r="AK1413" s="312"/>
      <c r="AL1413" s="999"/>
      <c r="AM1413" s="312"/>
      <c r="AN1413" s="312"/>
      <c r="AO1413" s="1000"/>
      <c r="AP1413" s="666"/>
      <c r="AQ1413" s="1001"/>
      <c r="AR1413" s="1001"/>
      <c r="AS1413" s="1001"/>
      <c r="AT1413" s="748"/>
    </row>
    <row r="1414">
      <c r="A1414" s="227"/>
      <c r="B1414" s="179">
        <v>4.5298486E7</v>
      </c>
      <c r="C1414" s="1037">
        <v>44110.98343832176</v>
      </c>
      <c r="D1414" s="606" t="s">
        <v>8390</v>
      </c>
      <c r="E1414" s="179" t="s">
        <v>8391</v>
      </c>
      <c r="F1414" s="228">
        <v>37945.0</v>
      </c>
      <c r="G1414" s="179" t="s">
        <v>391</v>
      </c>
      <c r="H1414" s="179" t="s">
        <v>8392</v>
      </c>
      <c r="I1414" s="179">
        <v>1.123068981E9</v>
      </c>
      <c r="K1414" s="606" t="s">
        <v>8393</v>
      </c>
      <c r="L1414" s="606" t="s">
        <v>7038</v>
      </c>
      <c r="M1414" s="179" t="s">
        <v>2184</v>
      </c>
      <c r="N1414" s="179" t="s">
        <v>2184</v>
      </c>
      <c r="O1414" s="606" t="s">
        <v>8394</v>
      </c>
      <c r="P1414" s="606" t="s">
        <v>8395</v>
      </c>
      <c r="Q1414" s="606" t="s">
        <v>8396</v>
      </c>
      <c r="R1414" s="166"/>
      <c r="S1414" s="647">
        <f t="shared" si="167"/>
        <v>19</v>
      </c>
      <c r="T1414" s="166"/>
      <c r="U1414" s="166"/>
      <c r="V1414" s="166"/>
      <c r="W1414" s="606" t="s">
        <v>8397</v>
      </c>
      <c r="X1414" s="606" t="s">
        <v>8398</v>
      </c>
      <c r="Y1414" s="1062" t="str">
        <f>IF('Datos por dni'!F548="","",(TODAY()-'Datos por dni'!F548)/365)</f>
        <v/>
      </c>
      <c r="AA1414" s="987"/>
      <c r="AB1414" s="992"/>
      <c r="AC1414" s="993"/>
      <c r="AD1414" s="994"/>
      <c r="AE1414" s="994"/>
      <c r="AF1414" s="995"/>
      <c r="AG1414" s="996"/>
      <c r="AH1414" s="997"/>
      <c r="AI1414" s="998"/>
      <c r="AJ1414" s="312"/>
      <c r="AK1414" s="312"/>
      <c r="AL1414" s="999"/>
      <c r="AM1414" s="312"/>
      <c r="AN1414" s="312"/>
      <c r="AO1414" s="1000"/>
      <c r="AP1414" s="666"/>
      <c r="AQ1414" s="1001"/>
      <c r="AR1414" s="1001"/>
      <c r="AS1414" s="1001"/>
      <c r="AT1414" s="748"/>
    </row>
    <row r="1415">
      <c r="A1415" s="227"/>
      <c r="B1415" s="179">
        <v>4.0641441E7</v>
      </c>
      <c r="C1415" s="1037">
        <v>44063.513212060185</v>
      </c>
      <c r="D1415" s="606" t="s">
        <v>8399</v>
      </c>
      <c r="E1415" s="179" t="s">
        <v>8400</v>
      </c>
      <c r="F1415" s="228">
        <v>35675.0</v>
      </c>
      <c r="G1415" s="179" t="s">
        <v>391</v>
      </c>
      <c r="H1415" s="179" t="s">
        <v>8401</v>
      </c>
      <c r="I1415" s="179">
        <v>1.169726272E9</v>
      </c>
      <c r="K1415" s="606" t="s">
        <v>8402</v>
      </c>
      <c r="L1415" s="606" t="s">
        <v>7028</v>
      </c>
      <c r="M1415" s="179" t="s">
        <v>2184</v>
      </c>
      <c r="N1415" s="179" t="s">
        <v>2184</v>
      </c>
      <c r="O1415" s="606" t="s">
        <v>8403</v>
      </c>
      <c r="P1415" s="606" t="s">
        <v>8404</v>
      </c>
      <c r="Q1415" s="606" t="s">
        <v>8405</v>
      </c>
      <c r="R1415" s="166"/>
      <c r="S1415" s="647">
        <f t="shared" si="167"/>
        <v>26</v>
      </c>
      <c r="T1415" s="166"/>
      <c r="U1415" s="166"/>
      <c r="V1415" s="166"/>
      <c r="W1415" s="606" t="s">
        <v>1651</v>
      </c>
      <c r="X1415" s="606" t="s">
        <v>8406</v>
      </c>
      <c r="Y1415" s="1062">
        <f>IF('Datos por dni'!F549="","",(TODAY()-'Datos por dni'!F549)/365)</f>
        <v>24.08493151</v>
      </c>
      <c r="AA1415" s="987"/>
      <c r="AB1415" s="992"/>
      <c r="AC1415" s="993"/>
      <c r="AD1415" s="994"/>
      <c r="AE1415" s="994"/>
      <c r="AF1415" s="995"/>
      <c r="AG1415" s="996"/>
      <c r="AH1415" s="997"/>
      <c r="AI1415" s="998"/>
      <c r="AJ1415" s="312"/>
      <c r="AK1415" s="312"/>
      <c r="AL1415" s="999"/>
      <c r="AM1415" s="312"/>
      <c r="AN1415" s="312"/>
      <c r="AO1415" s="1000"/>
      <c r="AP1415" s="666"/>
      <c r="AQ1415" s="1001"/>
      <c r="AR1415" s="1001"/>
      <c r="AS1415" s="1001"/>
      <c r="AT1415" s="748"/>
    </row>
    <row r="1416">
      <c r="A1416" s="227"/>
      <c r="B1416" s="179">
        <v>3.9644648E7</v>
      </c>
      <c r="C1416" s="1037">
        <v>44062.577948125</v>
      </c>
      <c r="D1416" s="606" t="s">
        <v>8407</v>
      </c>
      <c r="E1416" s="179" t="s">
        <v>8408</v>
      </c>
      <c r="F1416" s="228">
        <v>35196.0</v>
      </c>
      <c r="G1416" s="179" t="s">
        <v>391</v>
      </c>
      <c r="H1416" s="179" t="s">
        <v>8409</v>
      </c>
      <c r="I1416" s="179">
        <v>1.149289032E9</v>
      </c>
      <c r="K1416" s="606" t="s">
        <v>8410</v>
      </c>
      <c r="L1416" s="606" t="s">
        <v>7020</v>
      </c>
      <c r="M1416" s="179" t="s">
        <v>2184</v>
      </c>
      <c r="N1416" s="179" t="s">
        <v>2184</v>
      </c>
      <c r="O1416" s="606" t="s">
        <v>8411</v>
      </c>
      <c r="P1416" s="606" t="s">
        <v>7547</v>
      </c>
      <c r="Q1416" s="1024"/>
      <c r="R1416" s="166"/>
      <c r="S1416" s="647">
        <f t="shared" si="167"/>
        <v>27</v>
      </c>
      <c r="T1416" s="166"/>
      <c r="U1416" s="166"/>
      <c r="V1416" s="166"/>
      <c r="W1416" s="606" t="s">
        <v>8412</v>
      </c>
      <c r="X1416" s="606" t="s">
        <v>8412</v>
      </c>
      <c r="Y1416" s="1062" t="str">
        <f>IF('Datos por dni'!F550="","",(TODAY()-'Datos por dni'!F550)/365)</f>
        <v/>
      </c>
      <c r="AA1416" s="987"/>
      <c r="AB1416" s="992"/>
      <c r="AC1416" s="993"/>
      <c r="AD1416" s="994"/>
      <c r="AE1416" s="994"/>
      <c r="AF1416" s="995"/>
      <c r="AG1416" s="996"/>
      <c r="AH1416" s="997"/>
      <c r="AI1416" s="998"/>
      <c r="AJ1416" s="312"/>
      <c r="AK1416" s="312"/>
      <c r="AL1416" s="999"/>
      <c r="AM1416" s="312"/>
      <c r="AN1416" s="312"/>
      <c r="AO1416" s="1000"/>
      <c r="AP1416" s="666"/>
      <c r="AQ1416" s="1001"/>
      <c r="AR1416" s="1001"/>
      <c r="AS1416" s="1001"/>
      <c r="AT1416" s="748"/>
    </row>
    <row r="1417">
      <c r="A1417" s="227"/>
      <c r="B1417" s="179">
        <v>4.3035069E7</v>
      </c>
      <c r="C1417" s="1037">
        <v>44068.08208717592</v>
      </c>
      <c r="D1417" s="606" t="s">
        <v>8413</v>
      </c>
      <c r="E1417" s="179" t="s">
        <v>8414</v>
      </c>
      <c r="F1417" s="228">
        <v>36916.0</v>
      </c>
      <c r="G1417" s="179" t="s">
        <v>2021</v>
      </c>
      <c r="H1417" s="179" t="s">
        <v>1678</v>
      </c>
      <c r="I1417" s="179">
        <v>1.138871414E9</v>
      </c>
      <c r="K1417" s="606" t="s">
        <v>8415</v>
      </c>
      <c r="L1417" s="606" t="s">
        <v>7020</v>
      </c>
      <c r="M1417" s="179" t="s">
        <v>2184</v>
      </c>
      <c r="N1417" s="179" t="s">
        <v>1661</v>
      </c>
      <c r="O1417" s="606" t="s">
        <v>8416</v>
      </c>
      <c r="P1417" s="606" t="s">
        <v>8417</v>
      </c>
      <c r="Q1417" s="1024"/>
      <c r="R1417" s="166"/>
      <c r="S1417" s="647">
        <f t="shared" si="167"/>
        <v>22</v>
      </c>
      <c r="T1417" s="166"/>
      <c r="U1417" s="166"/>
      <c r="V1417" s="166"/>
      <c r="W1417" s="606" t="s">
        <v>8418</v>
      </c>
      <c r="X1417" s="606" t="s">
        <v>8418</v>
      </c>
      <c r="Y1417" s="1062">
        <f>IF('Datos por dni'!F551="","",(TODAY()-'Datos por dni'!F551)/365)</f>
        <v>29.41369863</v>
      </c>
      <c r="AA1417" s="987"/>
      <c r="AB1417" s="992"/>
      <c r="AC1417" s="993"/>
      <c r="AD1417" s="994"/>
      <c r="AE1417" s="994"/>
      <c r="AF1417" s="995"/>
      <c r="AG1417" s="996"/>
      <c r="AH1417" s="997"/>
      <c r="AI1417" s="998"/>
      <c r="AJ1417" s="312"/>
      <c r="AK1417" s="312"/>
      <c r="AL1417" s="999"/>
      <c r="AM1417" s="312"/>
      <c r="AN1417" s="312"/>
      <c r="AO1417" s="1000"/>
      <c r="AP1417" s="666"/>
      <c r="AQ1417" s="1001"/>
      <c r="AR1417" s="1001"/>
      <c r="AS1417" s="1001"/>
      <c r="AT1417" s="748"/>
    </row>
    <row r="1418">
      <c r="A1418" s="227"/>
      <c r="B1418" s="179">
        <v>3.5454878E7</v>
      </c>
      <c r="C1418" s="1037">
        <v>44146.794549004626</v>
      </c>
      <c r="D1418" s="606" t="s">
        <v>8419</v>
      </c>
      <c r="E1418" s="179" t="s">
        <v>8420</v>
      </c>
      <c r="F1418" s="228">
        <v>44146.0</v>
      </c>
      <c r="G1418" s="179" t="s">
        <v>391</v>
      </c>
      <c r="H1418" s="179" t="s">
        <v>3124</v>
      </c>
      <c r="I1418" s="179">
        <v>5.491150486613E12</v>
      </c>
      <c r="K1418" s="606" t="s">
        <v>8421</v>
      </c>
      <c r="L1418" s="606" t="s">
        <v>8422</v>
      </c>
      <c r="M1418" s="179" t="s">
        <v>1661</v>
      </c>
      <c r="N1418" s="179" t="s">
        <v>1661</v>
      </c>
      <c r="O1418" s="606" t="s">
        <v>8420</v>
      </c>
      <c r="P1418" s="606" t="s">
        <v>7523</v>
      </c>
      <c r="Q1418" s="1024"/>
      <c r="R1418" s="166"/>
      <c r="S1418" s="647">
        <f t="shared" si="167"/>
        <v>2</v>
      </c>
      <c r="T1418" s="166"/>
      <c r="U1418" s="166"/>
      <c r="V1418" s="166"/>
      <c r="W1418" s="606" t="s">
        <v>1651</v>
      </c>
      <c r="X1418" s="606" t="s">
        <v>1651</v>
      </c>
      <c r="Y1418" s="1062" t="str">
        <f>IF('Datos por dni'!F552="","",(TODAY()-'Datos por dni'!F552)/365)</f>
        <v/>
      </c>
      <c r="AA1418" s="987"/>
      <c r="AB1418" s="992"/>
      <c r="AC1418" s="993"/>
      <c r="AD1418" s="994"/>
      <c r="AE1418" s="994"/>
      <c r="AF1418" s="995"/>
      <c r="AG1418" s="996"/>
      <c r="AH1418" s="997"/>
      <c r="AI1418" s="998"/>
      <c r="AJ1418" s="312"/>
      <c r="AK1418" s="312"/>
      <c r="AL1418" s="999"/>
      <c r="AM1418" s="312"/>
      <c r="AN1418" s="312"/>
      <c r="AO1418" s="1000"/>
      <c r="AP1418" s="666"/>
      <c r="AQ1418" s="1001"/>
      <c r="AR1418" s="1001"/>
      <c r="AS1418" s="1001"/>
      <c r="AT1418" s="748"/>
    </row>
    <row r="1419">
      <c r="A1419" s="227"/>
      <c r="B1419" s="179">
        <v>3.5761047E7</v>
      </c>
      <c r="C1419" s="1037">
        <v>44069.444397141204</v>
      </c>
      <c r="D1419" s="606" t="s">
        <v>8423</v>
      </c>
      <c r="E1419" s="179" t="s">
        <v>8424</v>
      </c>
      <c r="F1419" s="228">
        <v>33133.0</v>
      </c>
      <c r="G1419" s="179" t="s">
        <v>674</v>
      </c>
      <c r="H1419" s="179" t="s">
        <v>8425</v>
      </c>
      <c r="I1419" s="179">
        <v>1.137831396E9</v>
      </c>
      <c r="K1419" s="606" t="s">
        <v>8426</v>
      </c>
      <c r="L1419" s="606" t="s">
        <v>8427</v>
      </c>
      <c r="M1419" s="179" t="s">
        <v>2184</v>
      </c>
      <c r="N1419" s="179" t="s">
        <v>2184</v>
      </c>
      <c r="O1419" s="606" t="s">
        <v>8428</v>
      </c>
      <c r="P1419" s="606" t="s">
        <v>8429</v>
      </c>
      <c r="Q1419" s="606" t="s">
        <v>8430</v>
      </c>
      <c r="R1419" s="166"/>
      <c r="S1419" s="647">
        <f t="shared" si="167"/>
        <v>33</v>
      </c>
      <c r="T1419" s="166"/>
      <c r="U1419" s="166"/>
      <c r="V1419" s="166"/>
      <c r="W1419" s="606" t="s">
        <v>1651</v>
      </c>
      <c r="X1419" s="606" t="s">
        <v>8431</v>
      </c>
      <c r="Y1419" s="1062">
        <f>IF('Datos por dni'!F553="","",(TODAY()-'Datos por dni'!F553)/365)</f>
        <v>47.0630137</v>
      </c>
      <c r="AA1419" s="987"/>
      <c r="AB1419" s="992"/>
      <c r="AC1419" s="993"/>
      <c r="AD1419" s="994"/>
      <c r="AE1419" s="994"/>
      <c r="AF1419" s="995"/>
      <c r="AG1419" s="996"/>
      <c r="AH1419" s="997"/>
      <c r="AI1419" s="998"/>
      <c r="AJ1419" s="312"/>
      <c r="AK1419" s="312"/>
      <c r="AL1419" s="999"/>
      <c r="AM1419" s="312"/>
      <c r="AN1419" s="312"/>
      <c r="AO1419" s="1000"/>
      <c r="AP1419" s="666"/>
      <c r="AQ1419" s="1001"/>
      <c r="AR1419" s="1001"/>
      <c r="AS1419" s="1001"/>
      <c r="AT1419" s="748"/>
    </row>
    <row r="1420">
      <c r="A1420" s="227"/>
      <c r="B1420" s="179">
        <v>3.2438852E7</v>
      </c>
      <c r="C1420" s="1037">
        <v>44062.56347543982</v>
      </c>
      <c r="D1420" s="606" t="s">
        <v>8432</v>
      </c>
      <c r="E1420" s="179" t="s">
        <v>8433</v>
      </c>
      <c r="F1420" s="228">
        <v>31591.0</v>
      </c>
      <c r="G1420" s="179" t="s">
        <v>391</v>
      </c>
      <c r="H1420" s="179" t="s">
        <v>8434</v>
      </c>
      <c r="I1420" s="179">
        <v>1.135692461E9</v>
      </c>
      <c r="K1420" s="606" t="s">
        <v>8435</v>
      </c>
      <c r="L1420" s="606" t="s">
        <v>7028</v>
      </c>
      <c r="M1420" s="179" t="s">
        <v>2184</v>
      </c>
      <c r="N1420" s="179" t="s">
        <v>2184</v>
      </c>
      <c r="O1420" s="606" t="s">
        <v>8436</v>
      </c>
      <c r="P1420" s="606" t="s">
        <v>7547</v>
      </c>
      <c r="Q1420" s="1024"/>
      <c r="R1420" s="166"/>
      <c r="S1420" s="647">
        <f t="shared" si="167"/>
        <v>37</v>
      </c>
      <c r="T1420" s="166"/>
      <c r="U1420" s="166"/>
      <c r="V1420" s="166"/>
      <c r="W1420" s="606" t="s">
        <v>1651</v>
      </c>
      <c r="X1420" s="606" t="s">
        <v>8437</v>
      </c>
      <c r="Y1420" s="1062">
        <f>IF('Datos por dni'!F554="","",(TODAY()-'Datos por dni'!F554)/365)</f>
        <v>35.20821918</v>
      </c>
      <c r="AA1420" s="987"/>
      <c r="AB1420" s="992"/>
      <c r="AC1420" s="993"/>
      <c r="AD1420" s="994"/>
      <c r="AE1420" s="994"/>
      <c r="AF1420" s="995"/>
      <c r="AG1420" s="996"/>
      <c r="AH1420" s="997"/>
      <c r="AI1420" s="998"/>
      <c r="AJ1420" s="312"/>
      <c r="AK1420" s="312"/>
      <c r="AL1420" s="999"/>
      <c r="AM1420" s="312"/>
      <c r="AN1420" s="312"/>
      <c r="AO1420" s="1000"/>
      <c r="AP1420" s="666"/>
      <c r="AQ1420" s="1001"/>
      <c r="AR1420" s="1001"/>
      <c r="AS1420" s="1001"/>
      <c r="AT1420" s="748"/>
    </row>
    <row r="1421">
      <c r="A1421" s="227"/>
      <c r="B1421" s="179">
        <v>4.3663322E7</v>
      </c>
      <c r="C1421" s="1037">
        <v>44118.57054306713</v>
      </c>
      <c r="D1421" s="606" t="s">
        <v>8438</v>
      </c>
      <c r="E1421" s="179" t="s">
        <v>8439</v>
      </c>
      <c r="F1421" s="228">
        <v>37089.0</v>
      </c>
      <c r="G1421" s="179" t="s">
        <v>391</v>
      </c>
      <c r="H1421" s="179" t="s">
        <v>8440</v>
      </c>
      <c r="I1421" s="179" t="s">
        <v>8441</v>
      </c>
      <c r="K1421" s="606" t="s">
        <v>8442</v>
      </c>
      <c r="L1421" s="606" t="s">
        <v>7028</v>
      </c>
      <c r="M1421" s="179" t="s">
        <v>2184</v>
      </c>
      <c r="N1421" s="179" t="s">
        <v>2184</v>
      </c>
      <c r="O1421" s="606" t="s">
        <v>8443</v>
      </c>
      <c r="P1421" s="606" t="s">
        <v>8444</v>
      </c>
      <c r="Q1421" s="1024"/>
      <c r="R1421" s="166"/>
      <c r="S1421" s="647">
        <f t="shared" si="167"/>
        <v>22</v>
      </c>
      <c r="T1421" s="166"/>
      <c r="U1421" s="166"/>
      <c r="V1421" s="166"/>
      <c r="W1421" s="606" t="s">
        <v>8445</v>
      </c>
      <c r="X1421" s="1049" t="s">
        <v>8446</v>
      </c>
      <c r="Y1421" s="1062">
        <f>IF('Datos por dni'!F555="","",(TODAY()-'Datos por dni'!F555)/365)</f>
        <v>23.31232877</v>
      </c>
      <c r="AA1421" s="987"/>
      <c r="AB1421" s="992"/>
      <c r="AC1421" s="993"/>
      <c r="AD1421" s="994"/>
      <c r="AE1421" s="994"/>
      <c r="AF1421" s="995"/>
      <c r="AG1421" s="996"/>
      <c r="AH1421" s="997"/>
      <c r="AI1421" s="998"/>
      <c r="AJ1421" s="312"/>
      <c r="AK1421" s="312"/>
      <c r="AL1421" s="999"/>
      <c r="AM1421" s="312"/>
      <c r="AN1421" s="312"/>
      <c r="AO1421" s="1000"/>
      <c r="AP1421" s="666"/>
      <c r="AQ1421" s="1001"/>
      <c r="AR1421" s="1001"/>
      <c r="AS1421" s="1001"/>
      <c r="AT1421" s="748"/>
    </row>
    <row r="1422">
      <c r="A1422" s="227"/>
      <c r="B1422" s="179">
        <v>3.3025831E7</v>
      </c>
      <c r="C1422" s="1037">
        <v>44148.69400299768</v>
      </c>
      <c r="D1422" s="606" t="s">
        <v>8447</v>
      </c>
      <c r="E1422" s="179" t="s">
        <v>8448</v>
      </c>
      <c r="F1422" s="228">
        <v>31890.0</v>
      </c>
      <c r="G1422" s="179" t="s">
        <v>391</v>
      </c>
      <c r="H1422" s="179" t="s">
        <v>8449</v>
      </c>
      <c r="I1422" s="179">
        <v>1.167369311E9</v>
      </c>
      <c r="K1422" s="606" t="s">
        <v>5688</v>
      </c>
      <c r="L1422" s="606" t="s">
        <v>7028</v>
      </c>
      <c r="M1422" s="179" t="s">
        <v>2184</v>
      </c>
      <c r="N1422" s="179" t="s">
        <v>2184</v>
      </c>
      <c r="O1422" s="606" t="s">
        <v>8450</v>
      </c>
      <c r="P1422" s="606" t="s">
        <v>8451</v>
      </c>
      <c r="Q1422" s="606" t="s">
        <v>8452</v>
      </c>
      <c r="R1422" s="166"/>
      <c r="S1422" s="647">
        <f t="shared" si="167"/>
        <v>36</v>
      </c>
      <c r="T1422" s="166"/>
      <c r="U1422" s="166"/>
      <c r="V1422" s="166"/>
      <c r="W1422" s="606" t="s">
        <v>1661</v>
      </c>
      <c r="X1422" s="606" t="s">
        <v>8453</v>
      </c>
      <c r="Y1422" s="1062">
        <f>IF('Datos por dni'!F556="","",(TODAY()-'Datos por dni'!F556)/365)</f>
        <v>27.75890411</v>
      </c>
      <c r="AA1422" s="987"/>
      <c r="AB1422" s="992"/>
      <c r="AC1422" s="993"/>
      <c r="AD1422" s="994"/>
      <c r="AE1422" s="994"/>
      <c r="AF1422" s="995"/>
      <c r="AG1422" s="996"/>
      <c r="AH1422" s="997"/>
      <c r="AI1422" s="998"/>
      <c r="AJ1422" s="312"/>
      <c r="AK1422" s="312"/>
      <c r="AL1422" s="999"/>
      <c r="AM1422" s="312"/>
      <c r="AN1422" s="312"/>
      <c r="AO1422" s="1000"/>
      <c r="AP1422" s="666"/>
      <c r="AQ1422" s="1001"/>
      <c r="AR1422" s="1001"/>
      <c r="AS1422" s="1001"/>
      <c r="AT1422" s="748"/>
    </row>
    <row r="1423">
      <c r="A1423" s="227"/>
      <c r="B1423" s="179">
        <v>3.0449126E7</v>
      </c>
      <c r="C1423" s="1037">
        <v>44097.70009491898</v>
      </c>
      <c r="D1423" s="606" t="s">
        <v>8454</v>
      </c>
      <c r="E1423" s="179" t="s">
        <v>8455</v>
      </c>
      <c r="F1423" s="228">
        <v>30518.0</v>
      </c>
      <c r="G1423" s="179" t="s">
        <v>674</v>
      </c>
      <c r="H1423" s="179" t="s">
        <v>8456</v>
      </c>
      <c r="I1423" s="179">
        <v>3.53834096824E11</v>
      </c>
      <c r="K1423" s="606" t="s">
        <v>6379</v>
      </c>
      <c r="L1423" s="606" t="s">
        <v>8457</v>
      </c>
      <c r="M1423" s="179" t="s">
        <v>2184</v>
      </c>
      <c r="N1423" s="179" t="s">
        <v>2184</v>
      </c>
      <c r="O1423" s="606" t="s">
        <v>8458</v>
      </c>
      <c r="P1423" s="606" t="s">
        <v>8459</v>
      </c>
      <c r="Q1423" s="606" t="s">
        <v>8460</v>
      </c>
      <c r="R1423" s="166"/>
      <c r="S1423" s="647">
        <f t="shared" si="167"/>
        <v>40</v>
      </c>
      <c r="T1423" s="166"/>
      <c r="U1423" s="166"/>
      <c r="V1423" s="166"/>
      <c r="W1423" s="606" t="s">
        <v>2587</v>
      </c>
      <c r="X1423" s="606" t="s">
        <v>8461</v>
      </c>
      <c r="Y1423" s="1062">
        <f>IF('Datos por dni'!F557="","",(TODAY()-'Datos por dni'!F557)/365)</f>
        <v>24.75068493</v>
      </c>
      <c r="AA1423" s="987"/>
      <c r="AB1423" s="992"/>
      <c r="AC1423" s="993"/>
      <c r="AD1423" s="994"/>
      <c r="AE1423" s="994"/>
      <c r="AF1423" s="995"/>
      <c r="AG1423" s="996"/>
      <c r="AH1423" s="997"/>
      <c r="AI1423" s="998"/>
      <c r="AJ1423" s="312"/>
      <c r="AK1423" s="312"/>
      <c r="AL1423" s="999"/>
      <c r="AM1423" s="312"/>
      <c r="AN1423" s="312"/>
      <c r="AO1423" s="1000"/>
      <c r="AP1423" s="666"/>
      <c r="AQ1423" s="1001"/>
      <c r="AR1423" s="1001"/>
      <c r="AS1423" s="1001"/>
      <c r="AT1423" s="748"/>
    </row>
    <row r="1424">
      <c r="A1424" s="227"/>
      <c r="B1424" s="179">
        <v>3.5045087E7</v>
      </c>
      <c r="C1424" s="1037">
        <v>44067.540274328705</v>
      </c>
      <c r="D1424" s="606" t="s">
        <v>8462</v>
      </c>
      <c r="E1424" s="179" t="s">
        <v>8463</v>
      </c>
      <c r="F1424" s="228">
        <v>33042.0</v>
      </c>
      <c r="G1424" s="179" t="s">
        <v>391</v>
      </c>
      <c r="H1424" s="179" t="s">
        <v>8464</v>
      </c>
      <c r="I1424" s="179" t="s">
        <v>8465</v>
      </c>
      <c r="K1424" s="606" t="s">
        <v>8466</v>
      </c>
      <c r="L1424" s="606" t="s">
        <v>7020</v>
      </c>
      <c r="M1424" s="179" t="s">
        <v>1661</v>
      </c>
      <c r="N1424" s="179" t="s">
        <v>2184</v>
      </c>
      <c r="O1424" s="606" t="s">
        <v>8467</v>
      </c>
      <c r="P1424" s="606" t="s">
        <v>2587</v>
      </c>
      <c r="Q1424" s="606" t="s">
        <v>8468</v>
      </c>
      <c r="R1424" s="166"/>
      <c r="S1424" s="647">
        <f t="shared" si="167"/>
        <v>33</v>
      </c>
      <c r="T1424" s="166"/>
      <c r="U1424" s="166"/>
      <c r="V1424" s="166"/>
      <c r="W1424" s="606" t="s">
        <v>8469</v>
      </c>
      <c r="X1424" s="606" t="s">
        <v>8470</v>
      </c>
      <c r="Y1424" s="1062">
        <f>IF('Datos por dni'!F558="","",(TODAY()-'Datos por dni'!F558)/365)</f>
        <v>22.32876712</v>
      </c>
      <c r="AA1424" s="987"/>
      <c r="AB1424" s="992"/>
      <c r="AC1424" s="993"/>
      <c r="AD1424" s="994"/>
      <c r="AE1424" s="994"/>
      <c r="AF1424" s="995"/>
      <c r="AG1424" s="996"/>
      <c r="AH1424" s="997"/>
      <c r="AI1424" s="998"/>
      <c r="AJ1424" s="312"/>
      <c r="AK1424" s="312"/>
      <c r="AL1424" s="999"/>
      <c r="AM1424" s="312"/>
      <c r="AN1424" s="312"/>
      <c r="AO1424" s="1000"/>
      <c r="AP1424" s="666"/>
      <c r="AQ1424" s="1001"/>
      <c r="AR1424" s="1001"/>
      <c r="AS1424" s="1001"/>
      <c r="AT1424" s="748"/>
    </row>
    <row r="1425">
      <c r="A1425" s="227"/>
      <c r="B1425" s="179">
        <v>3.5426827E7</v>
      </c>
      <c r="C1425" s="1037">
        <v>44127.91948751158</v>
      </c>
      <c r="D1425" s="606" t="s">
        <v>8471</v>
      </c>
      <c r="E1425" s="179" t="s">
        <v>8472</v>
      </c>
      <c r="F1425" s="228">
        <v>33192.0</v>
      </c>
      <c r="G1425" s="179" t="s">
        <v>391</v>
      </c>
      <c r="H1425" s="179" t="s">
        <v>8473</v>
      </c>
      <c r="I1425" s="179" t="s">
        <v>8474</v>
      </c>
      <c r="K1425" s="606" t="s">
        <v>8475</v>
      </c>
      <c r="L1425" s="606" t="s">
        <v>8476</v>
      </c>
      <c r="M1425" s="179" t="s">
        <v>2184</v>
      </c>
      <c r="N1425" s="179" t="s">
        <v>2184</v>
      </c>
      <c r="O1425" s="606" t="s">
        <v>8477</v>
      </c>
      <c r="P1425" s="606" t="s">
        <v>8478</v>
      </c>
      <c r="Q1425" s="606" t="s">
        <v>8479</v>
      </c>
      <c r="R1425" s="166"/>
      <c r="S1425" s="647">
        <f t="shared" si="167"/>
        <v>32</v>
      </c>
      <c r="T1425" s="166"/>
      <c r="U1425" s="166"/>
      <c r="V1425" s="166"/>
      <c r="W1425" s="606" t="s">
        <v>1651</v>
      </c>
      <c r="X1425" s="606" t="s">
        <v>1651</v>
      </c>
      <c r="Y1425" s="1062">
        <f>IF('Datos por dni'!F559="","",(TODAY()-'Datos por dni'!F559)/365)</f>
        <v>22.32876712</v>
      </c>
      <c r="AA1425" s="987"/>
      <c r="AB1425" s="992"/>
      <c r="AC1425" s="993"/>
      <c r="AD1425" s="994"/>
      <c r="AE1425" s="994"/>
      <c r="AF1425" s="995"/>
      <c r="AG1425" s="996"/>
      <c r="AH1425" s="997"/>
      <c r="AI1425" s="998"/>
      <c r="AJ1425" s="312"/>
      <c r="AK1425" s="312"/>
      <c r="AL1425" s="999"/>
      <c r="AM1425" s="312"/>
      <c r="AN1425" s="312"/>
      <c r="AO1425" s="1000"/>
      <c r="AP1425" s="666"/>
      <c r="AQ1425" s="1001"/>
      <c r="AR1425" s="1001"/>
      <c r="AS1425" s="1001"/>
      <c r="AT1425" s="748"/>
    </row>
    <row r="1426">
      <c r="A1426" s="227"/>
      <c r="B1426" s="179">
        <v>3.5270342E7</v>
      </c>
      <c r="C1426" s="1037">
        <v>44081.52749084491</v>
      </c>
      <c r="D1426" s="606" t="s">
        <v>8480</v>
      </c>
      <c r="E1426" s="179" t="s">
        <v>8481</v>
      </c>
      <c r="F1426" s="228">
        <v>33091.0</v>
      </c>
      <c r="G1426" s="179" t="s">
        <v>391</v>
      </c>
      <c r="H1426" s="179" t="s">
        <v>8482</v>
      </c>
      <c r="I1426" s="179">
        <v>1.166011686E9</v>
      </c>
      <c r="K1426" s="606" t="s">
        <v>8483</v>
      </c>
      <c r="L1426" s="606" t="s">
        <v>7038</v>
      </c>
      <c r="M1426" s="179" t="s">
        <v>2184</v>
      </c>
      <c r="N1426" s="179" t="s">
        <v>2184</v>
      </c>
      <c r="O1426" s="606" t="s">
        <v>8484</v>
      </c>
      <c r="P1426" s="606" t="s">
        <v>8485</v>
      </c>
      <c r="Q1426" s="1024"/>
      <c r="R1426" s="166"/>
      <c r="S1426" s="647">
        <f t="shared" si="167"/>
        <v>33</v>
      </c>
      <c r="T1426" s="166"/>
      <c r="U1426" s="166"/>
      <c r="V1426" s="166"/>
      <c r="W1426" s="606" t="s">
        <v>8486</v>
      </c>
      <c r="X1426" s="606" t="s">
        <v>8486</v>
      </c>
      <c r="Y1426" s="1062">
        <f>IF('Datos por dni'!F560="","",(TODAY()-'Datos por dni'!F560)/365)</f>
        <v>34.67945205</v>
      </c>
      <c r="AA1426" s="987"/>
      <c r="AB1426" s="992"/>
      <c r="AC1426" s="993"/>
      <c r="AD1426" s="994"/>
      <c r="AE1426" s="994"/>
      <c r="AF1426" s="995"/>
      <c r="AG1426" s="996"/>
      <c r="AH1426" s="997"/>
      <c r="AI1426" s="998"/>
      <c r="AJ1426" s="312"/>
      <c r="AK1426" s="312"/>
      <c r="AL1426" s="999"/>
      <c r="AM1426" s="312"/>
      <c r="AN1426" s="312"/>
      <c r="AO1426" s="1000"/>
      <c r="AP1426" s="666"/>
      <c r="AQ1426" s="1001"/>
      <c r="AR1426" s="1001"/>
      <c r="AS1426" s="1001"/>
      <c r="AT1426" s="748"/>
    </row>
    <row r="1427">
      <c r="A1427" s="227"/>
      <c r="B1427" s="179">
        <v>4.6127599E7</v>
      </c>
      <c r="C1427" s="1037">
        <v>44064.53536165509</v>
      </c>
      <c r="D1427" s="606" t="s">
        <v>8487</v>
      </c>
      <c r="E1427" s="179" t="s">
        <v>8488</v>
      </c>
      <c r="F1427" s="228">
        <v>38583.0</v>
      </c>
      <c r="G1427" s="179" t="s">
        <v>2021</v>
      </c>
      <c r="H1427" s="179" t="s">
        <v>8489</v>
      </c>
      <c r="I1427" s="179">
        <v>3.517362247E9</v>
      </c>
      <c r="K1427" s="606" t="s">
        <v>8490</v>
      </c>
      <c r="L1427" s="606" t="s">
        <v>7038</v>
      </c>
      <c r="M1427" s="179" t="s">
        <v>2184</v>
      </c>
      <c r="N1427" s="179" t="s">
        <v>2184</v>
      </c>
      <c r="O1427" s="606" t="s">
        <v>8491</v>
      </c>
      <c r="P1427" s="606" t="s">
        <v>8492</v>
      </c>
      <c r="Q1427" s="606" t="s">
        <v>2109</v>
      </c>
      <c r="R1427" s="166"/>
      <c r="S1427" s="647">
        <f t="shared" si="167"/>
        <v>18</v>
      </c>
      <c r="T1427" s="166"/>
      <c r="U1427" s="166"/>
      <c r="V1427" s="166"/>
      <c r="W1427" s="606" t="s">
        <v>8493</v>
      </c>
      <c r="X1427" s="606" t="s">
        <v>8494</v>
      </c>
      <c r="Y1427" s="1062">
        <f>IF('Datos por dni'!F561="","",(TODAY()-'Datos por dni'!F561)/365)</f>
        <v>24.3260274</v>
      </c>
      <c r="AA1427" s="987"/>
      <c r="AB1427" s="992"/>
      <c r="AC1427" s="993"/>
      <c r="AD1427" s="994"/>
      <c r="AE1427" s="994"/>
      <c r="AF1427" s="995"/>
      <c r="AG1427" s="996"/>
      <c r="AH1427" s="997"/>
      <c r="AI1427" s="998"/>
      <c r="AJ1427" s="312"/>
      <c r="AK1427" s="312"/>
      <c r="AL1427" s="999"/>
      <c r="AM1427" s="312"/>
      <c r="AN1427" s="312"/>
      <c r="AO1427" s="1000"/>
      <c r="AP1427" s="666"/>
      <c r="AQ1427" s="1001"/>
      <c r="AR1427" s="1001"/>
      <c r="AS1427" s="1001"/>
      <c r="AT1427" s="748"/>
    </row>
    <row r="1428">
      <c r="A1428" s="227"/>
      <c r="B1428" s="179">
        <v>3.4529535E7</v>
      </c>
      <c r="C1428" s="1037">
        <v>44064.84569945602</v>
      </c>
      <c r="D1428" s="606" t="s">
        <v>8495</v>
      </c>
      <c r="E1428" s="179" t="s">
        <v>8496</v>
      </c>
      <c r="F1428" s="228">
        <v>32722.0</v>
      </c>
      <c r="G1428" s="179" t="s">
        <v>391</v>
      </c>
      <c r="H1428" s="179" t="s">
        <v>8497</v>
      </c>
      <c r="I1428" s="179" t="s">
        <v>8498</v>
      </c>
      <c r="K1428" s="606" t="s">
        <v>3706</v>
      </c>
      <c r="L1428" s="606" t="s">
        <v>8499</v>
      </c>
      <c r="M1428" s="179" t="s">
        <v>2184</v>
      </c>
      <c r="N1428" s="179" t="s">
        <v>2184</v>
      </c>
      <c r="O1428" s="606" t="s">
        <v>8500</v>
      </c>
      <c r="P1428" s="606" t="s">
        <v>8501</v>
      </c>
      <c r="Q1428" s="606" t="s">
        <v>8502</v>
      </c>
      <c r="R1428" s="166"/>
      <c r="S1428" s="647">
        <f t="shared" si="167"/>
        <v>34</v>
      </c>
      <c r="T1428" s="166"/>
      <c r="U1428" s="166"/>
      <c r="V1428" s="166"/>
      <c r="W1428" s="606" t="s">
        <v>8503</v>
      </c>
      <c r="X1428" s="606" t="s">
        <v>8503</v>
      </c>
      <c r="Y1428" s="1062">
        <f>IF('Datos por dni'!F562="","",(TODAY()-'Datos por dni'!F562)/365)</f>
        <v>23.85753425</v>
      </c>
      <c r="AA1428" s="987"/>
      <c r="AB1428" s="992"/>
      <c r="AC1428" s="993"/>
      <c r="AD1428" s="994"/>
      <c r="AE1428" s="994"/>
      <c r="AF1428" s="995"/>
      <c r="AG1428" s="996"/>
      <c r="AH1428" s="997"/>
      <c r="AI1428" s="998"/>
      <c r="AJ1428" s="312"/>
      <c r="AK1428" s="312"/>
      <c r="AL1428" s="999"/>
      <c r="AM1428" s="312"/>
      <c r="AN1428" s="312"/>
      <c r="AO1428" s="1000"/>
      <c r="AP1428" s="666"/>
      <c r="AQ1428" s="1001"/>
      <c r="AR1428" s="1001"/>
      <c r="AS1428" s="1001"/>
      <c r="AT1428" s="748"/>
    </row>
    <row r="1429">
      <c r="A1429" s="227"/>
      <c r="B1429" s="179">
        <v>3.344619E7</v>
      </c>
      <c r="C1429" s="1037">
        <v>44068.016169826384</v>
      </c>
      <c r="D1429" s="606" t="s">
        <v>8504</v>
      </c>
      <c r="E1429" s="179" t="s">
        <v>8505</v>
      </c>
      <c r="F1429" s="228">
        <v>32219.0</v>
      </c>
      <c r="G1429" s="179" t="s">
        <v>391</v>
      </c>
      <c r="H1429" s="179" t="s">
        <v>8506</v>
      </c>
      <c r="I1429" s="179">
        <v>1.166311246E9</v>
      </c>
      <c r="K1429" s="606" t="s">
        <v>8507</v>
      </c>
      <c r="L1429" s="606" t="s">
        <v>7020</v>
      </c>
      <c r="M1429" s="179" t="s">
        <v>2184</v>
      </c>
      <c r="N1429" s="179" t="s">
        <v>2184</v>
      </c>
      <c r="O1429" s="606" t="s">
        <v>8508</v>
      </c>
      <c r="P1429" s="606" t="s">
        <v>8509</v>
      </c>
      <c r="Q1429" s="606" t="s">
        <v>8510</v>
      </c>
      <c r="R1429" s="166"/>
      <c r="S1429" s="647">
        <f t="shared" si="167"/>
        <v>35</v>
      </c>
      <c r="T1429" s="166"/>
      <c r="U1429" s="166"/>
      <c r="V1429" s="166"/>
      <c r="W1429" s="606" t="s">
        <v>8511</v>
      </c>
      <c r="X1429" s="606" t="s">
        <v>8512</v>
      </c>
      <c r="Y1429" s="1062">
        <f>IF('Datos por dni'!F563="","",(TODAY()-'Datos por dni'!F563)/365)</f>
        <v>31.96164384</v>
      </c>
      <c r="AA1429" s="987"/>
      <c r="AB1429" s="992"/>
      <c r="AC1429" s="993"/>
      <c r="AD1429" s="994"/>
      <c r="AE1429" s="994"/>
      <c r="AF1429" s="995"/>
      <c r="AG1429" s="996"/>
      <c r="AH1429" s="997"/>
      <c r="AI1429" s="998"/>
      <c r="AJ1429" s="312"/>
      <c r="AK1429" s="312"/>
      <c r="AL1429" s="999"/>
      <c r="AM1429" s="312"/>
      <c r="AN1429" s="312"/>
      <c r="AO1429" s="1000"/>
      <c r="AP1429" s="666"/>
      <c r="AQ1429" s="1001"/>
      <c r="AR1429" s="1001"/>
      <c r="AS1429" s="1001"/>
      <c r="AT1429" s="748"/>
    </row>
    <row r="1430">
      <c r="A1430" s="227"/>
      <c r="B1430" s="179">
        <v>9.546333E7</v>
      </c>
      <c r="C1430" s="1037">
        <v>44063.55004396991</v>
      </c>
      <c r="D1430" s="606" t="s">
        <v>8513</v>
      </c>
      <c r="E1430" s="179" t="s">
        <v>8514</v>
      </c>
      <c r="F1430" s="228">
        <v>31155.0</v>
      </c>
      <c r="G1430" s="179" t="s">
        <v>3791</v>
      </c>
      <c r="H1430" s="179" t="s">
        <v>8515</v>
      </c>
      <c r="I1430" s="179">
        <v>1.130748573E9</v>
      </c>
      <c r="K1430" s="606" t="s">
        <v>8516</v>
      </c>
      <c r="L1430" s="606" t="s">
        <v>7020</v>
      </c>
      <c r="M1430" s="179" t="s">
        <v>2184</v>
      </c>
      <c r="N1430" s="179" t="s">
        <v>1661</v>
      </c>
      <c r="O1430" s="606" t="s">
        <v>8517</v>
      </c>
      <c r="P1430" s="606" t="s">
        <v>8518</v>
      </c>
      <c r="Q1430" s="606" t="s">
        <v>2846</v>
      </c>
      <c r="R1430" s="166"/>
      <c r="S1430" s="647">
        <f t="shared" si="167"/>
        <v>38</v>
      </c>
      <c r="T1430" s="166"/>
      <c r="U1430" s="166"/>
      <c r="V1430" s="166"/>
      <c r="W1430" s="606" t="s">
        <v>8519</v>
      </c>
      <c r="X1430" s="606" t="s">
        <v>8520</v>
      </c>
      <c r="Y1430" s="1062" t="str">
        <f>IF('Datos por dni'!F564="","",(TODAY()-'Datos por dni'!F564)/365)</f>
        <v/>
      </c>
      <c r="AA1430" s="987"/>
      <c r="AB1430" s="992"/>
      <c r="AC1430" s="993"/>
      <c r="AD1430" s="994"/>
      <c r="AE1430" s="994"/>
      <c r="AF1430" s="995"/>
      <c r="AG1430" s="996"/>
      <c r="AH1430" s="997"/>
      <c r="AI1430" s="998"/>
      <c r="AJ1430" s="312"/>
      <c r="AK1430" s="312"/>
      <c r="AL1430" s="999"/>
      <c r="AM1430" s="312"/>
      <c r="AN1430" s="312"/>
      <c r="AO1430" s="1000"/>
      <c r="AP1430" s="666"/>
      <c r="AQ1430" s="1001"/>
      <c r="AR1430" s="1001"/>
      <c r="AS1430" s="1001"/>
      <c r="AT1430" s="748"/>
    </row>
    <row r="1431">
      <c r="A1431" s="227"/>
      <c r="B1431" s="179">
        <v>3.8665744E7</v>
      </c>
      <c r="C1431" s="1037">
        <v>44063.44167306713</v>
      </c>
      <c r="D1431" s="606" t="s">
        <v>8521</v>
      </c>
      <c r="E1431" s="179" t="s">
        <v>8522</v>
      </c>
      <c r="F1431" s="228">
        <v>34766.0</v>
      </c>
      <c r="G1431" s="179" t="s">
        <v>2021</v>
      </c>
      <c r="H1431" s="179" t="s">
        <v>8523</v>
      </c>
      <c r="I1431" s="179" t="s">
        <v>8524</v>
      </c>
      <c r="K1431" s="606" t="s">
        <v>8525</v>
      </c>
      <c r="L1431" s="606" t="s">
        <v>8526</v>
      </c>
      <c r="M1431" s="179" t="s">
        <v>1661</v>
      </c>
      <c r="N1431" s="179" t="s">
        <v>2184</v>
      </c>
      <c r="O1431" s="606" t="s">
        <v>8527</v>
      </c>
      <c r="P1431" s="606" t="s">
        <v>8217</v>
      </c>
      <c r="Q1431" s="1024"/>
      <c r="R1431" s="166"/>
      <c r="S1431" s="647">
        <f t="shared" si="167"/>
        <v>28</v>
      </c>
      <c r="T1431" s="166"/>
      <c r="U1431" s="166"/>
      <c r="V1431" s="166"/>
      <c r="W1431" s="606" t="s">
        <v>8528</v>
      </c>
      <c r="X1431" s="606" t="s">
        <v>8529</v>
      </c>
      <c r="Y1431" s="1062">
        <f>IF('Datos por dni'!F565="","",(TODAY()-'Datos por dni'!F565)/365)</f>
        <v>31.40547945</v>
      </c>
      <c r="AA1431" s="987"/>
      <c r="AB1431" s="992"/>
      <c r="AC1431" s="993"/>
      <c r="AD1431" s="994"/>
      <c r="AE1431" s="994"/>
      <c r="AF1431" s="995"/>
      <c r="AG1431" s="996"/>
      <c r="AH1431" s="997"/>
      <c r="AI1431" s="998"/>
      <c r="AJ1431" s="312"/>
      <c r="AK1431" s="312"/>
      <c r="AL1431" s="999"/>
      <c r="AM1431" s="312"/>
      <c r="AN1431" s="312"/>
      <c r="AO1431" s="1000"/>
      <c r="AP1431" s="666"/>
      <c r="AQ1431" s="1001"/>
      <c r="AR1431" s="1001"/>
      <c r="AS1431" s="1001"/>
      <c r="AT1431" s="748"/>
    </row>
    <row r="1432">
      <c r="A1432" s="227"/>
      <c r="B1432" s="179">
        <v>3.8702383E7</v>
      </c>
      <c r="C1432" s="1037">
        <v>44062.95893489583</v>
      </c>
      <c r="D1432" s="606" t="s">
        <v>8530</v>
      </c>
      <c r="E1432" s="179" t="s">
        <v>8531</v>
      </c>
      <c r="F1432" s="228">
        <v>34763.0</v>
      </c>
      <c r="G1432" s="179" t="s">
        <v>391</v>
      </c>
      <c r="H1432" s="179" t="s">
        <v>8065</v>
      </c>
      <c r="I1432" s="179" t="s">
        <v>8532</v>
      </c>
      <c r="K1432" s="606" t="s">
        <v>2730</v>
      </c>
      <c r="L1432" s="606" t="s">
        <v>7020</v>
      </c>
      <c r="M1432" s="179" t="s">
        <v>2184</v>
      </c>
      <c r="N1432" s="179" t="s">
        <v>2184</v>
      </c>
      <c r="O1432" s="606" t="s">
        <v>8533</v>
      </c>
      <c r="P1432" s="606" t="s">
        <v>8534</v>
      </c>
      <c r="Q1432" s="606" t="s">
        <v>8535</v>
      </c>
      <c r="R1432" s="166"/>
      <c r="S1432" s="647">
        <f t="shared" si="167"/>
        <v>28</v>
      </c>
      <c r="T1432" s="166"/>
      <c r="U1432" s="166"/>
      <c r="V1432" s="166"/>
      <c r="W1432" s="606" t="s">
        <v>8536</v>
      </c>
      <c r="X1432" s="606" t="s">
        <v>8536</v>
      </c>
      <c r="Y1432" s="1062">
        <f>IF('Datos por dni'!F566="","",(TODAY()-'Datos por dni'!F566)/365)</f>
        <v>42.45479452</v>
      </c>
      <c r="AA1432" s="987"/>
      <c r="AB1432" s="992"/>
      <c r="AC1432" s="993"/>
      <c r="AD1432" s="994"/>
      <c r="AE1432" s="994"/>
      <c r="AF1432" s="995"/>
      <c r="AG1432" s="996"/>
      <c r="AH1432" s="997"/>
      <c r="AI1432" s="998"/>
      <c r="AJ1432" s="312"/>
      <c r="AK1432" s="312"/>
      <c r="AL1432" s="999"/>
      <c r="AM1432" s="312"/>
      <c r="AN1432" s="312"/>
      <c r="AO1432" s="1000"/>
      <c r="AP1432" s="666"/>
      <c r="AQ1432" s="1001"/>
      <c r="AR1432" s="1001"/>
      <c r="AS1432" s="1001"/>
      <c r="AT1432" s="748"/>
    </row>
    <row r="1433">
      <c r="A1433" s="227"/>
      <c r="B1433" s="179">
        <v>4.1531534E7</v>
      </c>
      <c r="C1433" s="1037">
        <v>44063.548937071755</v>
      </c>
      <c r="D1433" s="606" t="s">
        <v>8537</v>
      </c>
      <c r="E1433" s="179" t="s">
        <v>8538</v>
      </c>
      <c r="F1433" s="228">
        <v>36059.0</v>
      </c>
      <c r="G1433" s="179" t="s">
        <v>674</v>
      </c>
      <c r="H1433" s="179" t="s">
        <v>8539</v>
      </c>
      <c r="I1433" s="179" t="s">
        <v>8540</v>
      </c>
      <c r="K1433" s="606" t="s">
        <v>8541</v>
      </c>
      <c r="L1433" s="606" t="s">
        <v>7038</v>
      </c>
      <c r="M1433" s="179" t="s">
        <v>2184</v>
      </c>
      <c r="N1433" s="179" t="s">
        <v>1661</v>
      </c>
      <c r="O1433" s="606" t="s">
        <v>8542</v>
      </c>
      <c r="P1433" s="606" t="s">
        <v>8543</v>
      </c>
      <c r="Q1433" s="606" t="s">
        <v>8544</v>
      </c>
      <c r="R1433" s="166"/>
      <c r="S1433" s="647">
        <f t="shared" si="167"/>
        <v>25</v>
      </c>
      <c r="T1433" s="166"/>
      <c r="U1433" s="166"/>
      <c r="V1433" s="166"/>
      <c r="W1433" s="606" t="s">
        <v>8545</v>
      </c>
      <c r="X1433" s="606" t="s">
        <v>8545</v>
      </c>
      <c r="Y1433" s="1062">
        <f>IF('Datos por dni'!F567="","",(TODAY()-'Datos por dni'!F567)/365)</f>
        <v>28.42739726</v>
      </c>
      <c r="AA1433" s="987"/>
      <c r="AB1433" s="992"/>
      <c r="AC1433" s="993"/>
      <c r="AD1433" s="994"/>
      <c r="AE1433" s="994"/>
      <c r="AF1433" s="995"/>
      <c r="AG1433" s="996"/>
      <c r="AH1433" s="997"/>
      <c r="AI1433" s="998"/>
      <c r="AJ1433" s="312"/>
      <c r="AK1433" s="312"/>
      <c r="AL1433" s="999"/>
      <c r="AM1433" s="312"/>
      <c r="AN1433" s="312"/>
      <c r="AO1433" s="1000"/>
      <c r="AP1433" s="666"/>
      <c r="AQ1433" s="1001"/>
      <c r="AR1433" s="1001"/>
      <c r="AS1433" s="1001"/>
      <c r="AT1433" s="748"/>
    </row>
    <row r="1434">
      <c r="A1434" s="227"/>
      <c r="B1434" s="179">
        <v>4.3448209E7</v>
      </c>
      <c r="C1434" s="1037">
        <v>44076.579322210644</v>
      </c>
      <c r="D1434" s="606" t="s">
        <v>8546</v>
      </c>
      <c r="E1434" s="179" t="s">
        <v>8547</v>
      </c>
      <c r="F1434" s="228">
        <v>37112.0</v>
      </c>
      <c r="G1434" s="179" t="s">
        <v>391</v>
      </c>
      <c r="H1434" s="179" t="s">
        <v>8548</v>
      </c>
      <c r="I1434" s="179">
        <v>1.169812259E9</v>
      </c>
      <c r="K1434" s="606" t="s">
        <v>8549</v>
      </c>
      <c r="L1434" s="606" t="s">
        <v>7020</v>
      </c>
      <c r="M1434" s="179" t="s">
        <v>2184</v>
      </c>
      <c r="N1434" s="179" t="s">
        <v>2184</v>
      </c>
      <c r="O1434" s="606" t="s">
        <v>8550</v>
      </c>
      <c r="P1434" s="606" t="s">
        <v>8551</v>
      </c>
      <c r="Q1434" s="606" t="s">
        <v>8552</v>
      </c>
      <c r="R1434" s="166"/>
      <c r="S1434" s="647">
        <f t="shared" si="167"/>
        <v>22</v>
      </c>
      <c r="T1434" s="166"/>
      <c r="U1434" s="166"/>
      <c r="V1434" s="166"/>
      <c r="W1434" s="606" t="s">
        <v>8553</v>
      </c>
      <c r="X1434" s="606" t="s">
        <v>8554</v>
      </c>
      <c r="Y1434" s="1062">
        <f>IF('Datos por dni'!F568="","",(TODAY()-'Datos por dni'!F568)/365)</f>
        <v>33.71780822</v>
      </c>
      <c r="AA1434" s="987"/>
      <c r="AB1434" s="992"/>
      <c r="AC1434" s="993"/>
      <c r="AD1434" s="994"/>
      <c r="AE1434" s="994"/>
      <c r="AF1434" s="995"/>
      <c r="AG1434" s="996"/>
      <c r="AH1434" s="997"/>
      <c r="AI1434" s="998"/>
      <c r="AJ1434" s="312"/>
      <c r="AK1434" s="312"/>
      <c r="AL1434" s="999"/>
      <c r="AM1434" s="312"/>
      <c r="AN1434" s="312"/>
      <c r="AO1434" s="1000"/>
      <c r="AP1434" s="666"/>
      <c r="AQ1434" s="1001"/>
      <c r="AR1434" s="1001"/>
      <c r="AS1434" s="1001"/>
      <c r="AT1434" s="748"/>
    </row>
    <row r="1435">
      <c r="A1435" s="227"/>
      <c r="B1435" s="179">
        <v>4.3248254E7</v>
      </c>
      <c r="C1435" s="1037">
        <v>44063.48587049769</v>
      </c>
      <c r="D1435" s="606" t="s">
        <v>8555</v>
      </c>
      <c r="E1435" s="179" t="s">
        <v>8556</v>
      </c>
      <c r="F1435" s="228">
        <v>36953.0</v>
      </c>
      <c r="G1435" s="179" t="s">
        <v>391</v>
      </c>
      <c r="H1435" s="179" t="s">
        <v>8557</v>
      </c>
      <c r="I1435" s="179">
        <v>2.364628045E9</v>
      </c>
      <c r="K1435" s="606" t="s">
        <v>3768</v>
      </c>
      <c r="L1435" s="606" t="s">
        <v>7028</v>
      </c>
      <c r="M1435" s="179" t="s">
        <v>2184</v>
      </c>
      <c r="N1435" s="179" t="s">
        <v>2184</v>
      </c>
      <c r="O1435" s="606" t="s">
        <v>8558</v>
      </c>
      <c r="P1435" s="606" t="s">
        <v>8559</v>
      </c>
      <c r="Q1435" s="1024"/>
      <c r="R1435" s="166"/>
      <c r="S1435" s="647">
        <f t="shared" si="167"/>
        <v>22</v>
      </c>
      <c r="T1435" s="166"/>
      <c r="U1435" s="166"/>
      <c r="V1435" s="166"/>
      <c r="W1435" s="606" t="s">
        <v>8560</v>
      </c>
      <c r="X1435" s="606" t="s">
        <v>8560</v>
      </c>
      <c r="Y1435" s="1062" t="str">
        <f>IF('Datos por dni'!F569="","",(TODAY()-'Datos por dni'!F569)/365)</f>
        <v/>
      </c>
      <c r="AA1435" s="987"/>
      <c r="AB1435" s="992"/>
      <c r="AC1435" s="993"/>
      <c r="AD1435" s="994"/>
      <c r="AE1435" s="994"/>
      <c r="AF1435" s="995"/>
      <c r="AG1435" s="996"/>
      <c r="AH1435" s="997"/>
      <c r="AI1435" s="998"/>
      <c r="AJ1435" s="312"/>
      <c r="AK1435" s="312"/>
      <c r="AL1435" s="999"/>
      <c r="AM1435" s="312"/>
      <c r="AN1435" s="312"/>
      <c r="AO1435" s="1000"/>
      <c r="AP1435" s="666"/>
      <c r="AQ1435" s="1001"/>
      <c r="AR1435" s="1001"/>
      <c r="AS1435" s="1001"/>
      <c r="AT1435" s="748"/>
    </row>
    <row r="1436">
      <c r="A1436" s="227"/>
      <c r="B1436" s="179">
        <v>3.8794974E7</v>
      </c>
      <c r="C1436" s="1037">
        <v>44091.957025752316</v>
      </c>
      <c r="D1436" s="606" t="s">
        <v>8561</v>
      </c>
      <c r="E1436" s="179" t="s">
        <v>8562</v>
      </c>
      <c r="F1436" s="228">
        <v>34733.0</v>
      </c>
      <c r="G1436" s="179" t="s">
        <v>391</v>
      </c>
      <c r="H1436" s="179" t="s">
        <v>3337</v>
      </c>
      <c r="I1436" s="179" t="s">
        <v>8563</v>
      </c>
      <c r="K1436" s="606" t="s">
        <v>8564</v>
      </c>
      <c r="L1436" s="606" t="s">
        <v>8565</v>
      </c>
      <c r="M1436" s="179" t="s">
        <v>2184</v>
      </c>
      <c r="N1436" s="179" t="s">
        <v>2184</v>
      </c>
      <c r="O1436" s="606" t="s">
        <v>8566</v>
      </c>
      <c r="P1436" s="606" t="s">
        <v>8567</v>
      </c>
      <c r="Q1436" s="606" t="s">
        <v>8568</v>
      </c>
      <c r="R1436" s="166"/>
      <c r="S1436" s="647">
        <f t="shared" si="167"/>
        <v>28</v>
      </c>
      <c r="T1436" s="166"/>
      <c r="U1436" s="166"/>
      <c r="V1436" s="166"/>
      <c r="W1436" s="606" t="s">
        <v>8569</v>
      </c>
      <c r="X1436" s="606" t="s">
        <v>8570</v>
      </c>
      <c r="Y1436" s="1062">
        <f>IF('Datos por dni'!F570="","",(TODAY()-'Datos por dni'!F570)/365)</f>
        <v>25.78356164</v>
      </c>
      <c r="AA1436" s="987"/>
      <c r="AB1436" s="992"/>
      <c r="AC1436" s="993"/>
      <c r="AD1436" s="994"/>
      <c r="AE1436" s="994"/>
      <c r="AF1436" s="995"/>
      <c r="AG1436" s="996"/>
      <c r="AH1436" s="997"/>
      <c r="AI1436" s="998"/>
      <c r="AJ1436" s="312"/>
      <c r="AK1436" s="312"/>
      <c r="AL1436" s="999"/>
      <c r="AM1436" s="312"/>
      <c r="AN1436" s="312"/>
      <c r="AO1436" s="1000"/>
      <c r="AP1436" s="666"/>
      <c r="AQ1436" s="1001"/>
      <c r="AR1436" s="1001"/>
      <c r="AS1436" s="1001"/>
      <c r="AT1436" s="748"/>
    </row>
    <row r="1437">
      <c r="A1437" s="227"/>
      <c r="B1437" s="179">
        <v>3.359743E7</v>
      </c>
      <c r="C1437" s="1037">
        <v>44125.7350106713</v>
      </c>
      <c r="D1437" s="606" t="s">
        <v>8571</v>
      </c>
      <c r="E1437" s="179" t="s">
        <v>8572</v>
      </c>
      <c r="F1437" s="228">
        <v>32192.0</v>
      </c>
      <c r="G1437" s="179" t="s">
        <v>2021</v>
      </c>
      <c r="H1437" s="179" t="s">
        <v>8573</v>
      </c>
      <c r="I1437" s="179">
        <v>1.140480749E9</v>
      </c>
      <c r="K1437" s="606" t="s">
        <v>8574</v>
      </c>
      <c r="L1437" s="606" t="s">
        <v>7038</v>
      </c>
      <c r="M1437" s="179" t="s">
        <v>2184</v>
      </c>
      <c r="N1437" s="179" t="s">
        <v>2184</v>
      </c>
      <c r="O1437" s="606" t="s">
        <v>7896</v>
      </c>
      <c r="P1437" s="606" t="s">
        <v>8575</v>
      </c>
      <c r="Q1437" s="606" t="s">
        <v>8576</v>
      </c>
      <c r="R1437" s="166"/>
      <c r="S1437" s="647">
        <f t="shared" si="167"/>
        <v>35</v>
      </c>
      <c r="T1437" s="166"/>
      <c r="U1437" s="166"/>
      <c r="V1437" s="166"/>
      <c r="W1437" s="606" t="s">
        <v>2109</v>
      </c>
      <c r="X1437" s="606" t="s">
        <v>8577</v>
      </c>
      <c r="Y1437" s="1062">
        <f>IF('Datos por dni'!F571="","",(TODAY()-'Datos por dni'!F571)/365)</f>
        <v>24.24109589</v>
      </c>
      <c r="AA1437" s="987"/>
      <c r="AB1437" s="992"/>
      <c r="AC1437" s="993"/>
      <c r="AD1437" s="994"/>
      <c r="AE1437" s="994"/>
      <c r="AF1437" s="995"/>
      <c r="AG1437" s="996"/>
      <c r="AH1437" s="997"/>
      <c r="AI1437" s="998"/>
      <c r="AJ1437" s="312"/>
      <c r="AK1437" s="312"/>
      <c r="AL1437" s="999"/>
      <c r="AM1437" s="312"/>
      <c r="AN1437" s="312"/>
      <c r="AO1437" s="1000"/>
      <c r="AP1437" s="666"/>
      <c r="AQ1437" s="1001"/>
      <c r="AR1437" s="1001"/>
      <c r="AS1437" s="1001"/>
      <c r="AT1437" s="748"/>
    </row>
    <row r="1438">
      <c r="A1438" s="227"/>
      <c r="B1438" s="179">
        <v>2.6261233E7</v>
      </c>
      <c r="C1438" s="1037">
        <v>44081.768440451386</v>
      </c>
      <c r="D1438" s="606" t="s">
        <v>8578</v>
      </c>
      <c r="E1438" s="179" t="s">
        <v>8579</v>
      </c>
      <c r="F1438" s="228">
        <v>28684.0</v>
      </c>
      <c r="G1438" s="179" t="s">
        <v>391</v>
      </c>
      <c r="H1438" s="179" t="s">
        <v>8580</v>
      </c>
      <c r="I1438" s="179">
        <v>1.127854696E9</v>
      </c>
      <c r="K1438" s="606" t="s">
        <v>8581</v>
      </c>
      <c r="L1438" s="606" t="s">
        <v>7028</v>
      </c>
      <c r="M1438" s="179" t="s">
        <v>2184</v>
      </c>
      <c r="N1438" s="179" t="s">
        <v>2184</v>
      </c>
      <c r="O1438" s="606" t="s">
        <v>8582</v>
      </c>
      <c r="P1438" s="606" t="s">
        <v>8583</v>
      </c>
      <c r="Q1438" s="1024"/>
      <c r="R1438" s="166"/>
      <c r="S1438" s="647">
        <f t="shared" si="167"/>
        <v>45</v>
      </c>
      <c r="T1438" s="166"/>
      <c r="U1438" s="166"/>
      <c r="V1438" s="166"/>
      <c r="W1438" s="606" t="s">
        <v>8584</v>
      </c>
      <c r="X1438" s="606" t="s">
        <v>8585</v>
      </c>
      <c r="Y1438" s="1062">
        <f>IF('Datos por dni'!F572="","",(TODAY()-'Datos por dni'!F572)/365)</f>
        <v>33.78630137</v>
      </c>
      <c r="AA1438" s="987"/>
      <c r="AB1438" s="992"/>
      <c r="AC1438" s="993"/>
      <c r="AD1438" s="994"/>
      <c r="AE1438" s="994"/>
      <c r="AF1438" s="995"/>
      <c r="AG1438" s="996"/>
      <c r="AH1438" s="997"/>
      <c r="AI1438" s="998"/>
      <c r="AJ1438" s="312"/>
      <c r="AK1438" s="312"/>
      <c r="AL1438" s="999"/>
      <c r="AM1438" s="312"/>
      <c r="AN1438" s="312"/>
      <c r="AO1438" s="1000"/>
      <c r="AP1438" s="666"/>
      <c r="AQ1438" s="1001"/>
      <c r="AR1438" s="1001"/>
      <c r="AS1438" s="1001"/>
      <c r="AT1438" s="748"/>
    </row>
    <row r="1439">
      <c r="A1439" s="227"/>
      <c r="B1439" s="179">
        <v>2.3330464E7</v>
      </c>
      <c r="C1439" s="1037">
        <v>44068.712410775464</v>
      </c>
      <c r="D1439" s="606" t="s">
        <v>8586</v>
      </c>
      <c r="E1439" s="179" t="s">
        <v>8587</v>
      </c>
      <c r="F1439" s="228">
        <v>26778.0</v>
      </c>
      <c r="G1439" s="179" t="s">
        <v>391</v>
      </c>
      <c r="H1439" s="179" t="s">
        <v>8588</v>
      </c>
      <c r="I1439" s="179">
        <v>3.548631466E9</v>
      </c>
      <c r="K1439" s="606" t="s">
        <v>8589</v>
      </c>
      <c r="L1439" s="606" t="s">
        <v>8590</v>
      </c>
      <c r="M1439" s="179" t="s">
        <v>1661</v>
      </c>
      <c r="N1439" s="179" t="s">
        <v>2184</v>
      </c>
      <c r="O1439" s="606" t="s">
        <v>7222</v>
      </c>
      <c r="P1439" s="606" t="s">
        <v>8591</v>
      </c>
      <c r="Q1439" s="606" t="s">
        <v>8592</v>
      </c>
      <c r="R1439" s="166"/>
      <c r="S1439" s="647">
        <f t="shared" si="167"/>
        <v>50</v>
      </c>
      <c r="T1439" s="166"/>
      <c r="U1439" s="166"/>
      <c r="V1439" s="166"/>
      <c r="W1439" s="606" t="s">
        <v>8593</v>
      </c>
      <c r="X1439" s="606" t="s">
        <v>8594</v>
      </c>
      <c r="Y1439" s="1062">
        <f>IF('Datos por dni'!F573="","",(TODAY()-'Datos por dni'!F573)/365)</f>
        <v>23.6109589</v>
      </c>
      <c r="AA1439" s="987"/>
      <c r="AB1439" s="992"/>
      <c r="AC1439" s="993"/>
      <c r="AD1439" s="994"/>
      <c r="AE1439" s="994"/>
      <c r="AF1439" s="995"/>
      <c r="AG1439" s="996"/>
      <c r="AH1439" s="997"/>
      <c r="AI1439" s="998"/>
      <c r="AJ1439" s="312"/>
      <c r="AK1439" s="312"/>
      <c r="AL1439" s="999"/>
      <c r="AM1439" s="312"/>
      <c r="AN1439" s="312"/>
      <c r="AO1439" s="1000"/>
      <c r="AP1439" s="666"/>
      <c r="AQ1439" s="1001"/>
      <c r="AR1439" s="1001"/>
      <c r="AS1439" s="1001"/>
      <c r="AT1439" s="748"/>
    </row>
    <row r="1440">
      <c r="A1440" s="227"/>
      <c r="B1440" s="179">
        <v>9.3710826E7</v>
      </c>
      <c r="C1440" s="1037">
        <v>44068.63968392361</v>
      </c>
      <c r="D1440" s="606" t="s">
        <v>8595</v>
      </c>
      <c r="E1440" s="179" t="s">
        <v>8596</v>
      </c>
      <c r="F1440" s="228">
        <v>35112.0</v>
      </c>
      <c r="G1440" s="179" t="s">
        <v>8597</v>
      </c>
      <c r="H1440" s="179" t="s">
        <v>8598</v>
      </c>
      <c r="I1440" s="179">
        <v>1.15717927E9</v>
      </c>
      <c r="K1440" s="606" t="s">
        <v>8599</v>
      </c>
      <c r="L1440" s="606" t="s">
        <v>7020</v>
      </c>
      <c r="M1440" s="179" t="s">
        <v>2184</v>
      </c>
      <c r="N1440" s="179" t="s">
        <v>1661</v>
      </c>
      <c r="O1440" s="606" t="s">
        <v>8600</v>
      </c>
      <c r="P1440" s="606" t="s">
        <v>1747</v>
      </c>
      <c r="Q1440" s="606" t="s">
        <v>8601</v>
      </c>
      <c r="R1440" s="166"/>
      <c r="S1440" s="647">
        <f t="shared" si="167"/>
        <v>27</v>
      </c>
      <c r="T1440" s="166"/>
      <c r="U1440" s="166"/>
      <c r="V1440" s="166"/>
      <c r="W1440" s="606" t="s">
        <v>1747</v>
      </c>
      <c r="X1440" s="606" t="s">
        <v>8602</v>
      </c>
      <c r="Y1440" s="1062">
        <f>IF('Datos por dni'!F574="","",(TODAY()-'Datos por dni'!F574)/365)</f>
        <v>27.1369863</v>
      </c>
      <c r="AA1440" s="987"/>
      <c r="AB1440" s="992"/>
      <c r="AC1440" s="993"/>
      <c r="AD1440" s="994"/>
      <c r="AE1440" s="994"/>
      <c r="AF1440" s="995"/>
      <c r="AG1440" s="996"/>
      <c r="AH1440" s="997"/>
      <c r="AI1440" s="998"/>
      <c r="AJ1440" s="312"/>
      <c r="AK1440" s="312"/>
      <c r="AL1440" s="999"/>
      <c r="AM1440" s="312"/>
      <c r="AN1440" s="312"/>
      <c r="AO1440" s="1000"/>
      <c r="AP1440" s="666"/>
      <c r="AQ1440" s="1001"/>
      <c r="AR1440" s="1001"/>
      <c r="AS1440" s="1001"/>
      <c r="AT1440" s="748"/>
    </row>
    <row r="1441">
      <c r="A1441" s="227"/>
      <c r="B1441" s="179">
        <v>3.9959239E7</v>
      </c>
      <c r="C1441" s="1037">
        <v>44102.77526203704</v>
      </c>
      <c r="D1441" s="606" t="s">
        <v>8603</v>
      </c>
      <c r="E1441" s="179" t="s">
        <v>8604</v>
      </c>
      <c r="F1441" s="228">
        <v>35318.0</v>
      </c>
      <c r="G1441" s="179" t="s">
        <v>391</v>
      </c>
      <c r="H1441" s="179" t="s">
        <v>8605</v>
      </c>
      <c r="I1441" s="179">
        <v>1.567408774E9</v>
      </c>
      <c r="K1441" s="606" t="s">
        <v>1877</v>
      </c>
      <c r="L1441" s="606" t="s">
        <v>7038</v>
      </c>
      <c r="M1441" s="179" t="s">
        <v>2184</v>
      </c>
      <c r="N1441" s="179" t="s">
        <v>1661</v>
      </c>
      <c r="O1441" s="606" t="s">
        <v>7477</v>
      </c>
      <c r="P1441" s="606" t="s">
        <v>8606</v>
      </c>
      <c r="Q1441" s="1024"/>
      <c r="R1441" s="166"/>
      <c r="S1441" s="647">
        <f t="shared" si="167"/>
        <v>27</v>
      </c>
      <c r="T1441" s="166"/>
      <c r="U1441" s="166"/>
      <c r="V1441" s="166"/>
      <c r="W1441" s="606" t="s">
        <v>8607</v>
      </c>
      <c r="X1441" s="606" t="s">
        <v>8608</v>
      </c>
      <c r="Y1441" s="1062">
        <f>IF('Datos por dni'!F575="","",(TODAY()-'Datos por dni'!F575)/365)</f>
        <v>29.08219178</v>
      </c>
      <c r="AA1441" s="987"/>
      <c r="AB1441" s="992"/>
      <c r="AC1441" s="993"/>
      <c r="AD1441" s="994"/>
      <c r="AE1441" s="994"/>
      <c r="AF1441" s="995"/>
      <c r="AG1441" s="996"/>
      <c r="AH1441" s="997"/>
      <c r="AI1441" s="998"/>
      <c r="AJ1441" s="312"/>
      <c r="AK1441" s="312"/>
      <c r="AL1441" s="999"/>
      <c r="AM1441" s="312"/>
      <c r="AN1441" s="312"/>
      <c r="AO1441" s="1000"/>
      <c r="AP1441" s="666"/>
      <c r="AQ1441" s="1001"/>
      <c r="AR1441" s="1001"/>
      <c r="AS1441" s="1001"/>
      <c r="AT1441" s="748"/>
    </row>
    <row r="1442">
      <c r="A1442" s="227"/>
      <c r="B1442" s="179">
        <v>4.0127173E7</v>
      </c>
      <c r="C1442" s="1037">
        <v>44134.80080890046</v>
      </c>
      <c r="D1442" s="606" t="s">
        <v>8609</v>
      </c>
      <c r="E1442" s="179" t="s">
        <v>8610</v>
      </c>
      <c r="F1442" s="228">
        <v>35431.0</v>
      </c>
      <c r="G1442" s="179" t="s">
        <v>391</v>
      </c>
      <c r="H1442" s="179" t="s">
        <v>8611</v>
      </c>
      <c r="I1442" s="179" t="s">
        <v>8612</v>
      </c>
      <c r="K1442" s="606" t="s">
        <v>7562</v>
      </c>
      <c r="L1442" s="606" t="s">
        <v>7038</v>
      </c>
      <c r="M1442" s="179" t="s">
        <v>2184</v>
      </c>
      <c r="N1442" s="179" t="s">
        <v>2184</v>
      </c>
      <c r="O1442" s="606" t="s">
        <v>8613</v>
      </c>
      <c r="P1442" s="606" t="s">
        <v>8614</v>
      </c>
      <c r="Q1442" s="606" t="s">
        <v>8615</v>
      </c>
      <c r="R1442" s="166"/>
      <c r="S1442" s="647">
        <f t="shared" si="167"/>
        <v>26</v>
      </c>
      <c r="T1442" s="166"/>
      <c r="U1442" s="166"/>
      <c r="V1442" s="166"/>
      <c r="W1442" s="606" t="s">
        <v>1651</v>
      </c>
      <c r="X1442" s="606" t="s">
        <v>1651</v>
      </c>
      <c r="Y1442" s="1062">
        <f>IF('Datos por dni'!F576="","",(TODAY()-'Datos por dni'!F576)/365)</f>
        <v>34.27671233</v>
      </c>
      <c r="AA1442" s="987"/>
      <c r="AB1442" s="992"/>
      <c r="AC1442" s="993"/>
      <c r="AD1442" s="994"/>
      <c r="AE1442" s="994"/>
      <c r="AF1442" s="995"/>
      <c r="AG1442" s="996"/>
      <c r="AH1442" s="997"/>
      <c r="AI1442" s="998"/>
      <c r="AJ1442" s="312"/>
      <c r="AK1442" s="312"/>
      <c r="AL1442" s="999"/>
      <c r="AM1442" s="312"/>
      <c r="AN1442" s="312"/>
      <c r="AO1442" s="1000"/>
      <c r="AP1442" s="666"/>
      <c r="AQ1442" s="1001"/>
      <c r="AR1442" s="1001"/>
      <c r="AS1442" s="1001"/>
      <c r="AT1442" s="748"/>
    </row>
    <row r="1443">
      <c r="A1443" s="227"/>
      <c r="B1443" s="179">
        <v>9.4486129E7</v>
      </c>
      <c r="C1443" s="1037">
        <v>44067.644674247684</v>
      </c>
      <c r="D1443" s="606" t="s">
        <v>8616</v>
      </c>
      <c r="E1443" s="179" t="s">
        <v>8617</v>
      </c>
      <c r="F1443" s="228">
        <v>29194.0</v>
      </c>
      <c r="G1443" s="179" t="s">
        <v>4032</v>
      </c>
      <c r="H1443" s="179" t="s">
        <v>8618</v>
      </c>
      <c r="I1443" s="179">
        <v>1.164130822E9</v>
      </c>
      <c r="K1443" s="606" t="s">
        <v>8619</v>
      </c>
      <c r="L1443" s="606" t="s">
        <v>7020</v>
      </c>
      <c r="M1443" s="179" t="s">
        <v>2184</v>
      </c>
      <c r="N1443" s="179" t="s">
        <v>2184</v>
      </c>
      <c r="O1443" s="606" t="s">
        <v>8620</v>
      </c>
      <c r="P1443" s="606" t="s">
        <v>8621</v>
      </c>
      <c r="Q1443" s="1024"/>
      <c r="R1443" s="166"/>
      <c r="S1443" s="647">
        <f t="shared" si="167"/>
        <v>43</v>
      </c>
      <c r="T1443" s="166"/>
      <c r="U1443" s="166"/>
      <c r="V1443" s="166"/>
      <c r="W1443" s="606" t="s">
        <v>8622</v>
      </c>
      <c r="X1443" s="606" t="s">
        <v>8622</v>
      </c>
      <c r="Y1443" s="1062" t="str">
        <f>IF('Datos por dni'!F577="","",(TODAY()-'Datos por dni'!F577)/365)</f>
        <v/>
      </c>
      <c r="AA1443" s="987"/>
      <c r="AB1443" s="992"/>
      <c r="AC1443" s="993"/>
      <c r="AD1443" s="994"/>
      <c r="AE1443" s="994"/>
      <c r="AF1443" s="995"/>
      <c r="AG1443" s="996"/>
      <c r="AH1443" s="997"/>
      <c r="AI1443" s="998"/>
      <c r="AJ1443" s="312"/>
      <c r="AK1443" s="312"/>
      <c r="AL1443" s="999"/>
      <c r="AM1443" s="312"/>
      <c r="AN1443" s="312"/>
      <c r="AO1443" s="1000"/>
      <c r="AP1443" s="666"/>
      <c r="AQ1443" s="1001"/>
      <c r="AR1443" s="1001"/>
      <c r="AS1443" s="1001"/>
      <c r="AT1443" s="748"/>
    </row>
    <row r="1444">
      <c r="A1444" s="227"/>
      <c r="B1444" s="179">
        <v>3.5149123E7</v>
      </c>
      <c r="C1444" s="1037">
        <v>44112.786043472224</v>
      </c>
      <c r="D1444" s="606" t="s">
        <v>8623</v>
      </c>
      <c r="E1444" s="179" t="s">
        <v>8624</v>
      </c>
      <c r="F1444" s="228">
        <v>32969.0</v>
      </c>
      <c r="G1444" s="179" t="s">
        <v>391</v>
      </c>
      <c r="H1444" s="179" t="s">
        <v>8625</v>
      </c>
      <c r="I1444" s="179">
        <v>1.159495627E9</v>
      </c>
      <c r="K1444" s="606" t="s">
        <v>3706</v>
      </c>
      <c r="L1444" s="606" t="s">
        <v>8230</v>
      </c>
      <c r="M1444" s="179" t="s">
        <v>2184</v>
      </c>
      <c r="N1444" s="179" t="s">
        <v>1661</v>
      </c>
      <c r="O1444" s="606" t="s">
        <v>8626</v>
      </c>
      <c r="P1444" s="606" t="s">
        <v>8627</v>
      </c>
      <c r="Q1444" s="1024"/>
      <c r="R1444" s="166"/>
      <c r="S1444" s="647">
        <f t="shared" si="167"/>
        <v>33</v>
      </c>
      <c r="T1444" s="166"/>
      <c r="U1444" s="166"/>
      <c r="V1444" s="166"/>
      <c r="W1444" s="606" t="s">
        <v>8628</v>
      </c>
      <c r="X1444" s="606" t="s">
        <v>8629</v>
      </c>
      <c r="Y1444" s="1062">
        <f>IF('Datos por dni'!F578="","",(TODAY()-'Datos por dni'!F578)/365)</f>
        <v>23.66575342</v>
      </c>
      <c r="AA1444" s="987"/>
      <c r="AB1444" s="992"/>
      <c r="AC1444" s="993"/>
      <c r="AD1444" s="994"/>
      <c r="AE1444" s="994"/>
      <c r="AF1444" s="995"/>
      <c r="AG1444" s="996"/>
      <c r="AH1444" s="997"/>
      <c r="AI1444" s="998"/>
      <c r="AJ1444" s="312"/>
      <c r="AK1444" s="312"/>
      <c r="AL1444" s="999"/>
      <c r="AM1444" s="312"/>
      <c r="AN1444" s="312"/>
      <c r="AO1444" s="1000"/>
      <c r="AP1444" s="666"/>
      <c r="AQ1444" s="1001"/>
      <c r="AR1444" s="1001"/>
      <c r="AS1444" s="1001"/>
      <c r="AT1444" s="748"/>
    </row>
    <row r="1445">
      <c r="A1445" s="227"/>
      <c r="B1445" s="179">
        <v>3.9511896E7</v>
      </c>
      <c r="C1445" s="1037">
        <v>44103.78453091435</v>
      </c>
      <c r="D1445" s="606" t="s">
        <v>8630</v>
      </c>
      <c r="E1445" s="179" t="s">
        <v>8631</v>
      </c>
      <c r="F1445" s="228">
        <v>35187.0</v>
      </c>
      <c r="G1445" s="179" t="s">
        <v>2021</v>
      </c>
      <c r="H1445" s="179" t="s">
        <v>8632</v>
      </c>
      <c r="I1445" s="179">
        <v>1.168877341E9</v>
      </c>
      <c r="K1445" s="606" t="s">
        <v>8633</v>
      </c>
      <c r="L1445" s="606" t="s">
        <v>7020</v>
      </c>
      <c r="M1445" s="179" t="s">
        <v>2184</v>
      </c>
      <c r="N1445" s="179" t="s">
        <v>2184</v>
      </c>
      <c r="O1445" s="606" t="s">
        <v>8558</v>
      </c>
      <c r="P1445" s="606" t="s">
        <v>8217</v>
      </c>
      <c r="Q1445" s="1024"/>
      <c r="R1445" s="166"/>
      <c r="S1445" s="647">
        <f t="shared" si="167"/>
        <v>27</v>
      </c>
      <c r="T1445" s="166"/>
      <c r="U1445" s="166"/>
      <c r="V1445" s="166"/>
      <c r="W1445" s="606" t="s">
        <v>1866</v>
      </c>
      <c r="X1445" s="606" t="s">
        <v>8634</v>
      </c>
      <c r="Y1445" s="1062">
        <f>IF('Datos por dni'!F579="","",(TODAY()-'Datos por dni'!F579)/365)</f>
        <v>28.15068493</v>
      </c>
      <c r="AA1445" s="987"/>
      <c r="AB1445" s="992"/>
      <c r="AC1445" s="993"/>
      <c r="AD1445" s="994"/>
      <c r="AE1445" s="994"/>
      <c r="AF1445" s="995"/>
      <c r="AG1445" s="996"/>
      <c r="AH1445" s="997"/>
      <c r="AI1445" s="998"/>
      <c r="AJ1445" s="312"/>
      <c r="AK1445" s="312"/>
      <c r="AL1445" s="999"/>
      <c r="AM1445" s="312"/>
      <c r="AN1445" s="312"/>
      <c r="AO1445" s="1000"/>
      <c r="AP1445" s="666"/>
      <c r="AQ1445" s="1001"/>
      <c r="AR1445" s="1001"/>
      <c r="AS1445" s="1001"/>
      <c r="AT1445" s="748"/>
    </row>
    <row r="1446">
      <c r="A1446" s="227"/>
      <c r="B1446" s="179">
        <v>3.7277402E7</v>
      </c>
      <c r="C1446" s="1037">
        <v>44062.57704388889</v>
      </c>
      <c r="D1446" s="606" t="s">
        <v>8635</v>
      </c>
      <c r="E1446" s="179" t="s">
        <v>8636</v>
      </c>
      <c r="F1446" s="228">
        <v>34016.0</v>
      </c>
      <c r="G1446" s="179" t="s">
        <v>391</v>
      </c>
      <c r="H1446" s="179" t="s">
        <v>8637</v>
      </c>
      <c r="I1446" s="179">
        <v>1.135832541E9</v>
      </c>
      <c r="K1446" s="606" t="s">
        <v>8638</v>
      </c>
      <c r="L1446" s="606" t="s">
        <v>7020</v>
      </c>
      <c r="M1446" s="179" t="s">
        <v>2184</v>
      </c>
      <c r="N1446" s="179" t="s">
        <v>2184</v>
      </c>
      <c r="O1446" s="606" t="s">
        <v>8639</v>
      </c>
      <c r="P1446" s="606" t="s">
        <v>8640</v>
      </c>
      <c r="Q1446" s="606" t="s">
        <v>8641</v>
      </c>
      <c r="R1446" s="166"/>
      <c r="S1446" s="647">
        <f t="shared" si="167"/>
        <v>30</v>
      </c>
      <c r="T1446" s="166"/>
      <c r="U1446" s="166"/>
      <c r="V1446" s="166"/>
      <c r="W1446" s="606" t="s">
        <v>8642</v>
      </c>
      <c r="X1446" s="606" t="s">
        <v>8643</v>
      </c>
      <c r="Y1446" s="1062">
        <f>IF('Datos por dni'!F580="","",(TODAY()-'Datos por dni'!F580)/365)</f>
        <v>28.58082192</v>
      </c>
      <c r="AA1446" s="987"/>
      <c r="AB1446" s="992"/>
      <c r="AC1446" s="993"/>
      <c r="AD1446" s="994"/>
      <c r="AE1446" s="994"/>
      <c r="AF1446" s="995"/>
      <c r="AG1446" s="996"/>
      <c r="AH1446" s="997"/>
      <c r="AI1446" s="998"/>
      <c r="AJ1446" s="312"/>
      <c r="AK1446" s="312"/>
      <c r="AL1446" s="999"/>
      <c r="AM1446" s="312"/>
      <c r="AN1446" s="312"/>
      <c r="AO1446" s="1000"/>
      <c r="AP1446" s="666"/>
      <c r="AQ1446" s="1001"/>
      <c r="AR1446" s="1001"/>
      <c r="AS1446" s="1001"/>
      <c r="AT1446" s="748"/>
    </row>
    <row r="1447">
      <c r="A1447" s="227"/>
      <c r="B1447" s="179">
        <v>3.505979E7</v>
      </c>
      <c r="C1447" s="1037">
        <v>44063.482477303245</v>
      </c>
      <c r="D1447" s="606" t="s">
        <v>8644</v>
      </c>
      <c r="E1447" s="179" t="s">
        <v>8645</v>
      </c>
      <c r="F1447" s="228">
        <v>33056.0</v>
      </c>
      <c r="G1447" s="179" t="s">
        <v>391</v>
      </c>
      <c r="H1447" s="179" t="s">
        <v>8646</v>
      </c>
      <c r="I1447" s="179">
        <v>1.122546442E9</v>
      </c>
      <c r="K1447" s="606" t="s">
        <v>7607</v>
      </c>
      <c r="L1447" s="606" t="s">
        <v>7038</v>
      </c>
      <c r="M1447" s="179" t="s">
        <v>2184</v>
      </c>
      <c r="N1447" s="179" t="s">
        <v>1661</v>
      </c>
      <c r="O1447" s="606" t="s">
        <v>8647</v>
      </c>
      <c r="P1447" s="606" t="s">
        <v>8648</v>
      </c>
      <c r="Q1447" s="606" t="s">
        <v>8649</v>
      </c>
      <c r="R1447" s="166"/>
      <c r="S1447" s="647">
        <f t="shared" si="167"/>
        <v>33</v>
      </c>
      <c r="T1447" s="166"/>
      <c r="U1447" s="166"/>
      <c r="V1447" s="166"/>
      <c r="W1447" s="606" t="s">
        <v>1661</v>
      </c>
      <c r="X1447" s="606" t="s">
        <v>8650</v>
      </c>
      <c r="Y1447" s="1062">
        <f>IF('Datos por dni'!F581="","",(TODAY()-'Datos por dni'!F581)/365)</f>
        <v>32.21369863</v>
      </c>
      <c r="AA1447" s="987"/>
      <c r="AB1447" s="992"/>
      <c r="AC1447" s="993"/>
      <c r="AD1447" s="994"/>
      <c r="AE1447" s="994"/>
      <c r="AF1447" s="995"/>
      <c r="AG1447" s="996"/>
      <c r="AH1447" s="997"/>
      <c r="AI1447" s="998"/>
      <c r="AJ1447" s="312"/>
      <c r="AK1447" s="312"/>
      <c r="AL1447" s="999"/>
      <c r="AM1447" s="312"/>
      <c r="AN1447" s="312"/>
      <c r="AO1447" s="1000"/>
      <c r="AP1447" s="666"/>
      <c r="AQ1447" s="1001"/>
      <c r="AR1447" s="1001"/>
      <c r="AS1447" s="1001"/>
      <c r="AT1447" s="748"/>
    </row>
    <row r="1448">
      <c r="A1448" s="1038"/>
      <c r="B1448" s="103">
        <v>3.9977234E7</v>
      </c>
      <c r="C1448" s="1042"/>
      <c r="D1448" s="1039" t="s">
        <v>8651</v>
      </c>
      <c r="E1448" s="103" t="s">
        <v>8652</v>
      </c>
      <c r="F1448" s="1040">
        <v>35367.0</v>
      </c>
      <c r="G1448" s="103" t="s">
        <v>391</v>
      </c>
      <c r="H1448" s="103" t="s">
        <v>8653</v>
      </c>
      <c r="I1448" s="103" t="s">
        <v>8654</v>
      </c>
      <c r="K1448" s="1039" t="s">
        <v>8655</v>
      </c>
      <c r="L1448" s="1039"/>
      <c r="M1448" s="1045"/>
      <c r="N1448" s="103"/>
      <c r="O1448" s="1043"/>
      <c r="P1448" s="1043"/>
      <c r="Q1448" s="1044"/>
      <c r="R1448" s="1045"/>
      <c r="S1448" s="647">
        <f t="shared" si="167"/>
        <v>26</v>
      </c>
      <c r="T1448" s="1070"/>
      <c r="U1448" s="1041"/>
      <c r="V1448" s="1041"/>
      <c r="W1448" s="1052"/>
      <c r="X1448" s="1039"/>
      <c r="Y1448" s="1062">
        <f>IF('Datos por dni'!F582="","",(TODAY()-'Datos por dni'!F582)/365)</f>
        <v>29.46849315</v>
      </c>
      <c r="AA1448" s="987"/>
      <c r="AB1448" s="992"/>
      <c r="AC1448" s="993"/>
      <c r="AD1448" s="994"/>
      <c r="AE1448" s="994"/>
      <c r="AF1448" s="995"/>
      <c r="AG1448" s="996"/>
      <c r="AH1448" s="997"/>
      <c r="AI1448" s="998"/>
      <c r="AJ1448" s="312"/>
      <c r="AK1448" s="312"/>
      <c r="AL1448" s="999"/>
      <c r="AM1448" s="312"/>
      <c r="AN1448" s="312"/>
      <c r="AO1448" s="1000"/>
      <c r="AP1448" s="666"/>
      <c r="AQ1448" s="1001"/>
      <c r="AR1448" s="1001"/>
      <c r="AS1448" s="1001"/>
      <c r="AT1448" s="748"/>
    </row>
    <row r="1449">
      <c r="A1449" s="227"/>
      <c r="B1449" s="179">
        <v>2.9800813E7</v>
      </c>
      <c r="C1449" s="1037">
        <v>44067.6642494213</v>
      </c>
      <c r="D1449" s="606" t="s">
        <v>8656</v>
      </c>
      <c r="E1449" s="179" t="s">
        <v>8657</v>
      </c>
      <c r="F1449" s="228">
        <v>30217.0</v>
      </c>
      <c r="G1449" s="179" t="s">
        <v>1755</v>
      </c>
      <c r="H1449" s="179" t="s">
        <v>8658</v>
      </c>
      <c r="I1449" s="179">
        <v>1.153199198E9</v>
      </c>
      <c r="K1449" s="606" t="s">
        <v>8659</v>
      </c>
      <c r="L1449" s="606" t="s">
        <v>7028</v>
      </c>
      <c r="M1449" s="179" t="s">
        <v>1661</v>
      </c>
      <c r="N1449" s="179" t="s">
        <v>1661</v>
      </c>
      <c r="O1449" s="606" t="s">
        <v>8660</v>
      </c>
      <c r="P1449" s="606" t="s">
        <v>1661</v>
      </c>
      <c r="Q1449" s="1024"/>
      <c r="R1449" s="166"/>
      <c r="S1449" s="647">
        <f t="shared" si="167"/>
        <v>41</v>
      </c>
      <c r="T1449" s="166"/>
      <c r="U1449" s="166"/>
      <c r="V1449" s="166"/>
      <c r="W1449" s="606" t="s">
        <v>8661</v>
      </c>
      <c r="X1449" s="606" t="s">
        <v>8662</v>
      </c>
      <c r="Y1449" s="1062">
        <f>IF('Datos por dni'!F583="","",(TODAY()-'Datos por dni'!F583)/365)</f>
        <v>38.27945205</v>
      </c>
      <c r="AA1449" s="987"/>
      <c r="AB1449" s="992"/>
      <c r="AC1449" s="993"/>
      <c r="AD1449" s="994"/>
      <c r="AE1449" s="994"/>
      <c r="AF1449" s="995"/>
      <c r="AG1449" s="996"/>
      <c r="AH1449" s="997"/>
      <c r="AI1449" s="998"/>
      <c r="AJ1449" s="312"/>
      <c r="AK1449" s="312"/>
      <c r="AL1449" s="999"/>
      <c r="AM1449" s="312"/>
      <c r="AN1449" s="312"/>
      <c r="AO1449" s="1000"/>
      <c r="AP1449" s="666"/>
      <c r="AQ1449" s="1001"/>
      <c r="AR1449" s="1001"/>
      <c r="AS1449" s="1001"/>
      <c r="AT1449" s="748"/>
    </row>
    <row r="1450">
      <c r="A1450" s="1050"/>
      <c r="B1450" s="25">
        <v>3.8066579E7</v>
      </c>
      <c r="C1450" s="1051">
        <v>44052.90591104167</v>
      </c>
      <c r="D1450" s="1052" t="s">
        <v>8663</v>
      </c>
      <c r="E1450" s="25" t="s">
        <v>8664</v>
      </c>
      <c r="F1450" s="1053">
        <v>34365.0</v>
      </c>
      <c r="G1450" s="25" t="s">
        <v>1740</v>
      </c>
      <c r="H1450" s="25" t="s">
        <v>8665</v>
      </c>
      <c r="I1450" s="25">
        <v>1.53149949E9</v>
      </c>
      <c r="K1450" s="1052" t="s">
        <v>8666</v>
      </c>
      <c r="L1450" s="1052"/>
      <c r="M1450" s="103"/>
      <c r="N1450" s="25"/>
      <c r="O1450" s="1039"/>
      <c r="P1450" s="1039"/>
      <c r="Q1450" s="1035"/>
      <c r="R1450" s="25"/>
      <c r="S1450" s="647">
        <f t="shared" si="167"/>
        <v>29</v>
      </c>
      <c r="T1450" s="103"/>
      <c r="U1450" s="103"/>
      <c r="V1450" s="103"/>
      <c r="W1450" s="1052"/>
      <c r="X1450" s="1052"/>
      <c r="Y1450" s="1062">
        <f>IF('Datos por dni'!F584="","",(TODAY()-'Datos por dni'!F584)/365)</f>
        <v>34.92054795</v>
      </c>
      <c r="AA1450" s="987"/>
      <c r="AB1450" s="992"/>
      <c r="AC1450" s="993"/>
      <c r="AD1450" s="994"/>
      <c r="AE1450" s="994"/>
      <c r="AF1450" s="995"/>
      <c r="AG1450" s="996"/>
      <c r="AH1450" s="997"/>
      <c r="AI1450" s="998"/>
      <c r="AJ1450" s="312"/>
      <c r="AK1450" s="312"/>
      <c r="AL1450" s="999"/>
      <c r="AM1450" s="312"/>
      <c r="AN1450" s="312"/>
      <c r="AO1450" s="1000"/>
      <c r="AP1450" s="666"/>
      <c r="AQ1450" s="1001"/>
      <c r="AR1450" s="1001"/>
      <c r="AS1450" s="1001"/>
      <c r="AT1450" s="748"/>
    </row>
    <row r="1451">
      <c r="A1451" s="227"/>
      <c r="B1451" s="179">
        <v>4.0073345E7</v>
      </c>
      <c r="C1451" s="1037">
        <v>44063.510319918976</v>
      </c>
      <c r="D1451" s="606" t="s">
        <v>8667</v>
      </c>
      <c r="E1451" s="179" t="s">
        <v>8668</v>
      </c>
      <c r="F1451" s="228">
        <v>35444.0</v>
      </c>
      <c r="G1451" s="179" t="s">
        <v>2021</v>
      </c>
      <c r="H1451" s="179" t="s">
        <v>8669</v>
      </c>
      <c r="I1451" s="179">
        <v>1.134509628E9</v>
      </c>
      <c r="K1451" s="606" t="s">
        <v>8670</v>
      </c>
      <c r="L1451" s="606" t="s">
        <v>8671</v>
      </c>
      <c r="M1451" s="179" t="s">
        <v>2184</v>
      </c>
      <c r="N1451" s="179" t="s">
        <v>1661</v>
      </c>
      <c r="O1451" s="606" t="s">
        <v>8672</v>
      </c>
      <c r="P1451" s="606" t="s">
        <v>8673</v>
      </c>
      <c r="Q1451" s="606" t="s">
        <v>8674</v>
      </c>
      <c r="R1451" s="166"/>
      <c r="S1451" s="647">
        <f t="shared" si="167"/>
        <v>26</v>
      </c>
      <c r="T1451" s="166"/>
      <c r="U1451" s="166"/>
      <c r="V1451" s="166"/>
      <c r="W1451" s="606" t="s">
        <v>8675</v>
      </c>
      <c r="X1451" s="606" t="s">
        <v>8676</v>
      </c>
      <c r="Y1451" s="1062">
        <f>IF('Datos por dni'!F585="","",(TODAY()-'Datos por dni'!F585)/365)</f>
        <v>22.61643836</v>
      </c>
      <c r="AA1451" s="987"/>
      <c r="AB1451" s="992"/>
      <c r="AC1451" s="993"/>
      <c r="AD1451" s="994"/>
      <c r="AE1451" s="994"/>
      <c r="AF1451" s="995"/>
      <c r="AG1451" s="996"/>
      <c r="AH1451" s="997"/>
      <c r="AI1451" s="998"/>
      <c r="AJ1451" s="312"/>
      <c r="AK1451" s="312"/>
      <c r="AL1451" s="999"/>
      <c r="AM1451" s="312"/>
      <c r="AN1451" s="312"/>
      <c r="AO1451" s="1000"/>
      <c r="AP1451" s="666"/>
      <c r="AQ1451" s="1001"/>
      <c r="AR1451" s="1001"/>
      <c r="AS1451" s="1001"/>
      <c r="AT1451" s="748"/>
    </row>
    <row r="1452">
      <c r="A1452" s="227"/>
      <c r="B1452" s="179">
        <v>3.8338122E7</v>
      </c>
      <c r="C1452" s="1037">
        <v>44063.49840842593</v>
      </c>
      <c r="D1452" s="606" t="s">
        <v>8677</v>
      </c>
      <c r="E1452" s="179" t="s">
        <v>8678</v>
      </c>
      <c r="F1452" s="228">
        <v>34662.0</v>
      </c>
      <c r="G1452" s="179" t="s">
        <v>391</v>
      </c>
      <c r="H1452" s="179" t="s">
        <v>8679</v>
      </c>
      <c r="I1452" s="179" t="s">
        <v>8680</v>
      </c>
      <c r="K1452" s="606" t="s">
        <v>8681</v>
      </c>
      <c r="L1452" s="606" t="s">
        <v>7038</v>
      </c>
      <c r="M1452" s="179" t="s">
        <v>2184</v>
      </c>
      <c r="N1452" s="179" t="s">
        <v>2184</v>
      </c>
      <c r="O1452" s="606" t="s">
        <v>8682</v>
      </c>
      <c r="P1452" s="606" t="s">
        <v>8683</v>
      </c>
      <c r="Q1452" s="606" t="s">
        <v>8684</v>
      </c>
      <c r="R1452" s="166"/>
      <c r="S1452" s="647">
        <f t="shared" si="167"/>
        <v>28</v>
      </c>
      <c r="T1452" s="166"/>
      <c r="U1452" s="166"/>
      <c r="V1452" s="166"/>
      <c r="W1452" s="606" t="s">
        <v>8685</v>
      </c>
      <c r="X1452" s="606" t="s">
        <v>8686</v>
      </c>
      <c r="Y1452" s="1062">
        <f>IF('Datos por dni'!F586="","",(TODAY()-'Datos por dni'!F586)/365)</f>
        <v>28.86849315</v>
      </c>
      <c r="AA1452" s="987"/>
      <c r="AB1452" s="992"/>
      <c r="AC1452" s="993"/>
      <c r="AD1452" s="994"/>
      <c r="AE1452" s="994"/>
      <c r="AF1452" s="995"/>
      <c r="AG1452" s="996"/>
      <c r="AH1452" s="997"/>
      <c r="AI1452" s="998"/>
      <c r="AJ1452" s="312"/>
      <c r="AK1452" s="312"/>
      <c r="AL1452" s="999"/>
      <c r="AM1452" s="312"/>
      <c r="AN1452" s="312"/>
      <c r="AO1452" s="1000"/>
      <c r="AP1452" s="666"/>
      <c r="AQ1452" s="1001"/>
      <c r="AR1452" s="1001"/>
      <c r="AS1452" s="1001"/>
      <c r="AT1452" s="748"/>
    </row>
    <row r="1453">
      <c r="A1453" s="227"/>
      <c r="B1453" s="179">
        <v>9.5641412E7</v>
      </c>
      <c r="C1453" s="1037">
        <v>44063.9434725926</v>
      </c>
      <c r="D1453" s="606" t="s">
        <v>8687</v>
      </c>
      <c r="E1453" s="179" t="s">
        <v>8688</v>
      </c>
      <c r="F1453" s="228">
        <v>34663.0</v>
      </c>
      <c r="G1453" s="179" t="s">
        <v>3791</v>
      </c>
      <c r="H1453" s="179" t="s">
        <v>8689</v>
      </c>
      <c r="I1453" s="179">
        <v>1.12556543E9</v>
      </c>
      <c r="K1453" s="606" t="s">
        <v>8690</v>
      </c>
      <c r="L1453" s="606" t="s">
        <v>7020</v>
      </c>
      <c r="M1453" s="179" t="s">
        <v>2184</v>
      </c>
      <c r="N1453" s="179" t="s">
        <v>2184</v>
      </c>
      <c r="O1453" s="606" t="s">
        <v>8691</v>
      </c>
      <c r="P1453" s="606" t="s">
        <v>8692</v>
      </c>
      <c r="Q1453" s="606" t="s">
        <v>8693</v>
      </c>
      <c r="R1453" s="166"/>
      <c r="S1453" s="647">
        <f t="shared" si="167"/>
        <v>28</v>
      </c>
      <c r="T1453" s="166"/>
      <c r="U1453" s="166"/>
      <c r="V1453" s="166"/>
      <c r="W1453" s="606" t="s">
        <v>8694</v>
      </c>
      <c r="X1453" s="606" t="s">
        <v>8695</v>
      </c>
      <c r="Y1453" s="1062">
        <f>IF('Datos por dni'!F587="","",(TODAY()-'Datos por dni'!F587)/365)</f>
        <v>26.91506849</v>
      </c>
      <c r="AA1453" s="987"/>
      <c r="AB1453" s="992"/>
      <c r="AC1453" s="993"/>
      <c r="AD1453" s="994"/>
      <c r="AE1453" s="994"/>
      <c r="AF1453" s="995"/>
      <c r="AG1453" s="996"/>
      <c r="AH1453" s="997"/>
      <c r="AI1453" s="998"/>
      <c r="AJ1453" s="312"/>
      <c r="AK1453" s="312"/>
      <c r="AL1453" s="999"/>
      <c r="AM1453" s="312"/>
      <c r="AN1453" s="312"/>
      <c r="AO1453" s="1000"/>
      <c r="AP1453" s="666"/>
      <c r="AQ1453" s="1001"/>
      <c r="AR1453" s="1001"/>
      <c r="AS1453" s="1001"/>
      <c r="AT1453" s="748"/>
    </row>
    <row r="1454">
      <c r="A1454" s="227"/>
      <c r="B1454" s="179">
        <v>4.6777932E7</v>
      </c>
      <c r="C1454" s="1037">
        <v>44079.77869245371</v>
      </c>
      <c r="D1454" s="606" t="s">
        <v>8696</v>
      </c>
      <c r="E1454" s="179" t="s">
        <v>8697</v>
      </c>
      <c r="F1454" s="228">
        <v>38637.0</v>
      </c>
      <c r="G1454" s="179" t="s">
        <v>674</v>
      </c>
      <c r="H1454" s="179" t="s">
        <v>8698</v>
      </c>
      <c r="I1454" s="179">
        <v>3.624159946E9</v>
      </c>
      <c r="K1454" s="606" t="s">
        <v>7430</v>
      </c>
      <c r="L1454" s="606" t="s">
        <v>8699</v>
      </c>
      <c r="M1454" s="179" t="s">
        <v>2184</v>
      </c>
      <c r="N1454" s="179" t="s">
        <v>2184</v>
      </c>
      <c r="O1454" s="606" t="s">
        <v>8700</v>
      </c>
      <c r="P1454" s="606" t="s">
        <v>8701</v>
      </c>
      <c r="Q1454" s="1024"/>
      <c r="R1454" s="166"/>
      <c r="S1454" s="647">
        <f t="shared" si="167"/>
        <v>18</v>
      </c>
      <c r="T1454" s="166"/>
      <c r="U1454" s="166"/>
      <c r="V1454" s="166"/>
      <c r="W1454" s="606" t="s">
        <v>8702</v>
      </c>
      <c r="X1454" s="606" t="s">
        <v>8703</v>
      </c>
      <c r="Y1454" s="1062">
        <f>IF('Datos por dni'!F588="","",(TODAY()-'Datos por dni'!F588)/365)</f>
        <v>29.14246575</v>
      </c>
      <c r="AA1454" s="987"/>
      <c r="AB1454" s="992"/>
      <c r="AC1454" s="993"/>
      <c r="AD1454" s="994"/>
      <c r="AE1454" s="994"/>
      <c r="AF1454" s="995"/>
      <c r="AG1454" s="996"/>
      <c r="AH1454" s="997"/>
      <c r="AI1454" s="998"/>
      <c r="AJ1454" s="312"/>
      <c r="AK1454" s="312"/>
      <c r="AL1454" s="999"/>
      <c r="AM1454" s="312"/>
      <c r="AN1454" s="312"/>
      <c r="AO1454" s="1000"/>
      <c r="AP1454" s="666"/>
      <c r="AQ1454" s="1001"/>
      <c r="AR1454" s="1001"/>
      <c r="AS1454" s="1001"/>
      <c r="AT1454" s="748"/>
    </row>
    <row r="1455">
      <c r="A1455" s="227"/>
      <c r="B1455" s="179">
        <v>3.5269643E7</v>
      </c>
      <c r="C1455" s="1037">
        <v>44063.83578592593</v>
      </c>
      <c r="D1455" s="606" t="s">
        <v>8704</v>
      </c>
      <c r="E1455" s="179" t="s">
        <v>8705</v>
      </c>
      <c r="F1455" s="228">
        <v>33044.0</v>
      </c>
      <c r="G1455" s="179" t="s">
        <v>1755</v>
      </c>
      <c r="H1455" s="179" t="s">
        <v>3124</v>
      </c>
      <c r="I1455" s="179">
        <v>1.122795685E9</v>
      </c>
      <c r="K1455" s="606" t="s">
        <v>8706</v>
      </c>
      <c r="L1455" s="606" t="s">
        <v>8707</v>
      </c>
      <c r="M1455" s="179" t="s">
        <v>2184</v>
      </c>
      <c r="N1455" s="179" t="s">
        <v>2184</v>
      </c>
      <c r="O1455" s="606" t="s">
        <v>8708</v>
      </c>
      <c r="P1455" s="606" t="s">
        <v>8709</v>
      </c>
      <c r="Q1455" s="606" t="s">
        <v>8710</v>
      </c>
      <c r="R1455" s="166"/>
      <c r="S1455" s="647">
        <f t="shared" si="167"/>
        <v>33</v>
      </c>
      <c r="T1455" s="166"/>
      <c r="U1455" s="166"/>
      <c r="V1455" s="166"/>
      <c r="W1455" s="606" t="s">
        <v>8711</v>
      </c>
      <c r="X1455" s="606" t="s">
        <v>8712</v>
      </c>
      <c r="Y1455" s="1062">
        <f>IF('Datos por dni'!F589="","",(TODAY()-'Datos por dni'!F589)/365)</f>
        <v>26.84383562</v>
      </c>
      <c r="AA1455" s="987"/>
      <c r="AB1455" s="992"/>
      <c r="AC1455" s="993"/>
      <c r="AD1455" s="994"/>
      <c r="AE1455" s="994"/>
      <c r="AF1455" s="995"/>
      <c r="AG1455" s="996"/>
      <c r="AH1455" s="997"/>
      <c r="AI1455" s="998"/>
      <c r="AJ1455" s="312"/>
      <c r="AK1455" s="312"/>
      <c r="AL1455" s="999"/>
      <c r="AM1455" s="312"/>
      <c r="AN1455" s="312"/>
      <c r="AO1455" s="1000"/>
      <c r="AP1455" s="666"/>
      <c r="AQ1455" s="1001"/>
      <c r="AR1455" s="1001"/>
      <c r="AS1455" s="1001"/>
      <c r="AT1455" s="748"/>
    </row>
    <row r="1456">
      <c r="A1456" s="227"/>
      <c r="B1456" s="179">
        <v>3.6066867E7</v>
      </c>
      <c r="C1456" s="1037">
        <v>44063.53338368055</v>
      </c>
      <c r="D1456" s="606" t="s">
        <v>8713</v>
      </c>
      <c r="E1456" s="179" t="s">
        <v>8714</v>
      </c>
      <c r="F1456" s="228">
        <v>33241.0</v>
      </c>
      <c r="G1456" s="179" t="s">
        <v>391</v>
      </c>
      <c r="H1456" s="179" t="s">
        <v>2675</v>
      </c>
      <c r="I1456" s="179">
        <v>2.215424392E9</v>
      </c>
      <c r="K1456" s="606" t="s">
        <v>8715</v>
      </c>
      <c r="L1456" s="606" t="s">
        <v>7020</v>
      </c>
      <c r="M1456" s="179" t="s">
        <v>2184</v>
      </c>
      <c r="N1456" s="179" t="s">
        <v>2184</v>
      </c>
      <c r="O1456" s="606" t="s">
        <v>8716</v>
      </c>
      <c r="P1456" s="606" t="s">
        <v>8717</v>
      </c>
      <c r="Q1456" s="606" t="s">
        <v>8718</v>
      </c>
      <c r="R1456" s="166"/>
      <c r="S1456" s="647">
        <f t="shared" si="167"/>
        <v>32</v>
      </c>
      <c r="T1456" s="166"/>
      <c r="U1456" s="166"/>
      <c r="V1456" s="166"/>
      <c r="W1456" s="606" t="s">
        <v>8719</v>
      </c>
      <c r="X1456" s="606" t="s">
        <v>8720</v>
      </c>
      <c r="Y1456" s="1062">
        <f>IF('Datos por dni'!F590="","",(TODAY()-'Datos por dni'!F590)/365)</f>
        <v>27.4739726</v>
      </c>
      <c r="AA1456" s="987"/>
      <c r="AB1456" s="992"/>
      <c r="AC1456" s="993"/>
      <c r="AD1456" s="994"/>
      <c r="AE1456" s="994"/>
      <c r="AF1456" s="995"/>
      <c r="AG1456" s="996"/>
      <c r="AH1456" s="997"/>
      <c r="AI1456" s="998"/>
      <c r="AJ1456" s="312"/>
      <c r="AK1456" s="312"/>
      <c r="AL1456" s="999"/>
      <c r="AM1456" s="312"/>
      <c r="AN1456" s="312"/>
      <c r="AO1456" s="1000"/>
      <c r="AP1456" s="666"/>
      <c r="AQ1456" s="1001"/>
      <c r="AR1456" s="1001"/>
      <c r="AS1456" s="1001"/>
      <c r="AT1456" s="748"/>
    </row>
    <row r="1457">
      <c r="A1457" s="227"/>
      <c r="B1457" s="179">
        <v>2.9986804E7</v>
      </c>
      <c r="C1457" s="1037">
        <v>44063.46459743056</v>
      </c>
      <c r="D1457" s="606" t="s">
        <v>8721</v>
      </c>
      <c r="E1457" s="179" t="s">
        <v>8722</v>
      </c>
      <c r="F1457" s="228">
        <v>30309.0</v>
      </c>
      <c r="G1457" s="179" t="s">
        <v>2021</v>
      </c>
      <c r="H1457" s="179" t="s">
        <v>8723</v>
      </c>
      <c r="I1457" s="179">
        <v>1.132767093E9</v>
      </c>
      <c r="K1457" s="606" t="s">
        <v>8724</v>
      </c>
      <c r="L1457" s="606" t="s">
        <v>7020</v>
      </c>
      <c r="M1457" s="179" t="s">
        <v>2184</v>
      </c>
      <c r="N1457" s="179" t="s">
        <v>2184</v>
      </c>
      <c r="O1457" s="606" t="s">
        <v>8725</v>
      </c>
      <c r="P1457" s="606" t="s">
        <v>8726</v>
      </c>
      <c r="Q1457" s="606" t="s">
        <v>8727</v>
      </c>
      <c r="R1457" s="166"/>
      <c r="S1457" s="647">
        <f t="shared" si="167"/>
        <v>40</v>
      </c>
      <c r="T1457" s="166"/>
      <c r="U1457" s="166"/>
      <c r="V1457" s="166"/>
      <c r="W1457" s="606" t="s">
        <v>8728</v>
      </c>
      <c r="X1457" s="606" t="s">
        <v>8729</v>
      </c>
      <c r="Y1457" s="1062">
        <f>IF('Datos por dni'!F591="","",(TODAY()-'Datos por dni'!F591)/365)</f>
        <v>33.61643836</v>
      </c>
      <c r="AA1457" s="987"/>
      <c r="AB1457" s="992"/>
      <c r="AC1457" s="993"/>
      <c r="AD1457" s="994"/>
      <c r="AE1457" s="994"/>
      <c r="AF1457" s="995"/>
      <c r="AG1457" s="996"/>
      <c r="AH1457" s="997"/>
      <c r="AI1457" s="998"/>
      <c r="AJ1457" s="312"/>
      <c r="AK1457" s="312"/>
      <c r="AL1457" s="999"/>
      <c r="AM1457" s="312"/>
      <c r="AN1457" s="312"/>
      <c r="AO1457" s="1000"/>
      <c r="AP1457" s="666"/>
      <c r="AQ1457" s="1001"/>
      <c r="AR1457" s="1001"/>
      <c r="AS1457" s="1001"/>
      <c r="AT1457" s="748"/>
    </row>
    <row r="1458">
      <c r="A1458" s="227"/>
      <c r="B1458" s="179">
        <v>4.1028109E7</v>
      </c>
      <c r="C1458" s="1037">
        <v>44071.546901168986</v>
      </c>
      <c r="D1458" s="606" t="s">
        <v>8730</v>
      </c>
      <c r="E1458" s="179" t="s">
        <v>8731</v>
      </c>
      <c r="F1458" s="228">
        <v>35878.0</v>
      </c>
      <c r="G1458" s="179" t="s">
        <v>674</v>
      </c>
      <c r="H1458" s="179" t="s">
        <v>8732</v>
      </c>
      <c r="I1458" s="179">
        <v>2.216546724E9</v>
      </c>
      <c r="K1458" s="606" t="s">
        <v>8733</v>
      </c>
      <c r="L1458" s="606" t="s">
        <v>7020</v>
      </c>
      <c r="M1458" s="179" t="s">
        <v>2184</v>
      </c>
      <c r="N1458" s="179" t="s">
        <v>2184</v>
      </c>
      <c r="O1458" s="606" t="s">
        <v>8734</v>
      </c>
      <c r="P1458" s="606" t="s">
        <v>1747</v>
      </c>
      <c r="Q1458" s="606" t="s">
        <v>8735</v>
      </c>
      <c r="R1458" s="166"/>
      <c r="S1458" s="647">
        <f t="shared" si="167"/>
        <v>25</v>
      </c>
      <c r="T1458" s="166"/>
      <c r="U1458" s="166"/>
      <c r="V1458" s="166"/>
      <c r="W1458" s="606" t="s">
        <v>8736</v>
      </c>
      <c r="X1458" s="606" t="s">
        <v>8737</v>
      </c>
      <c r="Y1458" s="1062">
        <f>IF('Datos por dni'!F592="","",(TODAY()-'Datos por dni'!F592)/365)</f>
        <v>27.04383562</v>
      </c>
      <c r="AA1458" s="987"/>
      <c r="AB1458" s="992"/>
      <c r="AC1458" s="993"/>
      <c r="AD1458" s="994"/>
      <c r="AE1458" s="994"/>
      <c r="AF1458" s="995"/>
      <c r="AG1458" s="996"/>
      <c r="AH1458" s="997"/>
      <c r="AI1458" s="998"/>
      <c r="AJ1458" s="312"/>
      <c r="AK1458" s="312"/>
      <c r="AL1458" s="999"/>
      <c r="AM1458" s="312"/>
      <c r="AN1458" s="312"/>
      <c r="AO1458" s="1000"/>
      <c r="AP1458" s="666"/>
      <c r="AQ1458" s="1001"/>
      <c r="AR1458" s="1001"/>
      <c r="AS1458" s="1001"/>
      <c r="AT1458" s="748"/>
    </row>
    <row r="1459">
      <c r="A1459" s="227"/>
      <c r="B1459" s="179">
        <v>3.8951141E7</v>
      </c>
      <c r="C1459" s="1037">
        <v>44132.48027167824</v>
      </c>
      <c r="D1459" s="606" t="s">
        <v>8738</v>
      </c>
      <c r="E1459" s="179" t="s">
        <v>8739</v>
      </c>
      <c r="F1459" s="228">
        <v>34927.0</v>
      </c>
      <c r="G1459" s="179" t="s">
        <v>391</v>
      </c>
      <c r="H1459" s="179" t="s">
        <v>8740</v>
      </c>
      <c r="I1459" s="646" t="s">
        <v>8741</v>
      </c>
      <c r="K1459" s="606" t="s">
        <v>8742</v>
      </c>
      <c r="L1459" s="606" t="s">
        <v>7020</v>
      </c>
      <c r="M1459" s="179" t="s">
        <v>2184</v>
      </c>
      <c r="N1459" s="179" t="s">
        <v>2184</v>
      </c>
      <c r="O1459" s="606" t="s">
        <v>8743</v>
      </c>
      <c r="P1459" s="606" t="s">
        <v>8673</v>
      </c>
      <c r="Q1459" s="1024"/>
      <c r="R1459" s="166"/>
      <c r="S1459" s="647">
        <f t="shared" si="167"/>
        <v>28</v>
      </c>
      <c r="T1459" s="166"/>
      <c r="U1459" s="166"/>
      <c r="V1459" s="166"/>
      <c r="W1459" s="606" t="s">
        <v>8744</v>
      </c>
      <c r="X1459" s="606" t="s">
        <v>8744</v>
      </c>
      <c r="Y1459" s="1062">
        <f>IF('Datos por dni'!F593="","",(TODAY()-'Datos por dni'!F593)/365)</f>
        <v>44.89315068</v>
      </c>
      <c r="AA1459" s="987"/>
      <c r="AB1459" s="992"/>
      <c r="AC1459" s="993"/>
      <c r="AD1459" s="994"/>
      <c r="AE1459" s="994"/>
      <c r="AF1459" s="995"/>
      <c r="AG1459" s="996"/>
      <c r="AH1459" s="997"/>
      <c r="AI1459" s="998"/>
      <c r="AJ1459" s="312"/>
      <c r="AK1459" s="312"/>
      <c r="AL1459" s="999"/>
      <c r="AM1459" s="312"/>
      <c r="AN1459" s="312"/>
      <c r="AO1459" s="1000"/>
      <c r="AP1459" s="666"/>
      <c r="AQ1459" s="1001"/>
      <c r="AR1459" s="1001"/>
      <c r="AS1459" s="1001"/>
      <c r="AT1459" s="748"/>
    </row>
    <row r="1460">
      <c r="A1460" s="227"/>
      <c r="B1460" s="179">
        <v>3.8151105E7</v>
      </c>
      <c r="C1460" s="1037">
        <v>44066.662006666666</v>
      </c>
      <c r="D1460" s="606" t="s">
        <v>8745</v>
      </c>
      <c r="E1460" s="179" t="s">
        <v>8746</v>
      </c>
      <c r="F1460" s="228">
        <v>34431.0</v>
      </c>
      <c r="G1460" s="179" t="s">
        <v>1808</v>
      </c>
      <c r="H1460" s="179" t="s">
        <v>3551</v>
      </c>
      <c r="I1460" s="179">
        <v>1.157605945E9</v>
      </c>
      <c r="K1460" s="606" t="s">
        <v>8747</v>
      </c>
      <c r="L1460" s="606" t="s">
        <v>7020</v>
      </c>
      <c r="M1460" s="179" t="s">
        <v>2184</v>
      </c>
      <c r="N1460" s="179" t="s">
        <v>2184</v>
      </c>
      <c r="O1460" s="606" t="s">
        <v>8748</v>
      </c>
      <c r="P1460" s="606" t="s">
        <v>8749</v>
      </c>
      <c r="Q1460" s="1024"/>
      <c r="R1460" s="166"/>
      <c r="S1460" s="647">
        <f t="shared" si="167"/>
        <v>29</v>
      </c>
      <c r="T1460" s="166"/>
      <c r="U1460" s="166"/>
      <c r="V1460" s="166"/>
      <c r="W1460" s="606" t="s">
        <v>8750</v>
      </c>
      <c r="X1460" s="606" t="s">
        <v>8751</v>
      </c>
      <c r="Y1460" s="1062">
        <f>IF('Datos por dni'!F594="","",(TODAY()-'Datos por dni'!F594)/365)</f>
        <v>22.14520548</v>
      </c>
      <c r="AA1460" s="987"/>
      <c r="AB1460" s="992"/>
      <c r="AC1460" s="993"/>
      <c r="AD1460" s="994"/>
      <c r="AE1460" s="994"/>
      <c r="AF1460" s="995"/>
      <c r="AG1460" s="996"/>
      <c r="AH1460" s="997"/>
      <c r="AI1460" s="998"/>
      <c r="AJ1460" s="312"/>
      <c r="AK1460" s="312"/>
      <c r="AL1460" s="999"/>
      <c r="AM1460" s="312"/>
      <c r="AN1460" s="312"/>
      <c r="AO1460" s="1000"/>
      <c r="AP1460" s="666"/>
      <c r="AQ1460" s="1001"/>
      <c r="AR1460" s="1001"/>
      <c r="AS1460" s="1001"/>
      <c r="AT1460" s="748"/>
    </row>
    <row r="1461">
      <c r="A1461" s="227"/>
      <c r="B1461" s="179">
        <v>2.7606122E7</v>
      </c>
      <c r="C1461" s="1037">
        <v>44067.64953271991</v>
      </c>
      <c r="D1461" s="606" t="s">
        <v>8752</v>
      </c>
      <c r="E1461" s="179" t="s">
        <v>8753</v>
      </c>
      <c r="F1461" s="228">
        <v>29100.0</v>
      </c>
      <c r="G1461" s="179" t="s">
        <v>2021</v>
      </c>
      <c r="H1461" s="179" t="s">
        <v>8754</v>
      </c>
      <c r="I1461" s="179">
        <v>2.91461011E9</v>
      </c>
      <c r="K1461" s="606" t="s">
        <v>8755</v>
      </c>
      <c r="L1461" s="606" t="s">
        <v>7020</v>
      </c>
      <c r="M1461" s="179" t="s">
        <v>2184</v>
      </c>
      <c r="N1461" s="179" t="s">
        <v>2184</v>
      </c>
      <c r="O1461" s="606" t="s">
        <v>8756</v>
      </c>
      <c r="P1461" s="606" t="s">
        <v>8757</v>
      </c>
      <c r="Q1461" s="606" t="s">
        <v>8758</v>
      </c>
      <c r="R1461" s="166"/>
      <c r="S1461" s="647">
        <f t="shared" si="167"/>
        <v>44</v>
      </c>
      <c r="T1461" s="166"/>
      <c r="U1461" s="166"/>
      <c r="V1461" s="166"/>
      <c r="W1461" s="606" t="s">
        <v>8759</v>
      </c>
      <c r="X1461" s="606" t="s">
        <v>8760</v>
      </c>
      <c r="Y1461" s="1062">
        <f>IF('Datos por dni'!F595="","",(TODAY()-'Datos por dni'!F595)/365)</f>
        <v>36.51780822</v>
      </c>
      <c r="AA1461" s="987"/>
      <c r="AB1461" s="992"/>
      <c r="AC1461" s="993"/>
      <c r="AD1461" s="994"/>
      <c r="AE1461" s="994"/>
      <c r="AF1461" s="995"/>
      <c r="AG1461" s="996"/>
      <c r="AH1461" s="997"/>
      <c r="AI1461" s="998"/>
      <c r="AJ1461" s="312"/>
      <c r="AK1461" s="312"/>
      <c r="AL1461" s="999"/>
      <c r="AM1461" s="312"/>
      <c r="AN1461" s="312"/>
      <c r="AO1461" s="1000"/>
      <c r="AP1461" s="666"/>
      <c r="AQ1461" s="1001"/>
      <c r="AR1461" s="1001"/>
      <c r="AS1461" s="1001"/>
      <c r="AT1461" s="748"/>
    </row>
    <row r="1462">
      <c r="A1462" s="227"/>
      <c r="B1462" s="179">
        <v>3.4296874E7</v>
      </c>
      <c r="C1462" s="1037">
        <v>44063.50967042824</v>
      </c>
      <c r="D1462" s="606" t="s">
        <v>8761</v>
      </c>
      <c r="E1462" s="179" t="s">
        <v>8762</v>
      </c>
      <c r="F1462" s="228">
        <v>32528.0</v>
      </c>
      <c r="G1462" s="179" t="s">
        <v>674</v>
      </c>
      <c r="H1462" s="179" t="s">
        <v>8763</v>
      </c>
      <c r="I1462" s="179">
        <v>5.491127929043E12</v>
      </c>
      <c r="K1462" s="606" t="s">
        <v>8764</v>
      </c>
      <c r="L1462" s="606" t="s">
        <v>7020</v>
      </c>
      <c r="M1462" s="179" t="s">
        <v>2184</v>
      </c>
      <c r="N1462" s="179" t="s">
        <v>2184</v>
      </c>
      <c r="O1462" s="606" t="s">
        <v>8765</v>
      </c>
      <c r="P1462" s="606" t="s">
        <v>8766</v>
      </c>
      <c r="Q1462" s="1024"/>
      <c r="R1462" s="166"/>
      <c r="S1462" s="647">
        <f t="shared" si="167"/>
        <v>34</v>
      </c>
      <c r="T1462" s="166"/>
      <c r="U1462" s="166"/>
      <c r="V1462" s="166"/>
      <c r="W1462" s="606" t="s">
        <v>8767</v>
      </c>
      <c r="X1462" s="606" t="s">
        <v>8768</v>
      </c>
      <c r="Y1462" s="1062">
        <f>IF('Datos por dni'!F596="","",(TODAY()-'Datos por dni'!F596)/365)</f>
        <v>23.80273973</v>
      </c>
      <c r="AA1462" s="987"/>
      <c r="AB1462" s="992"/>
      <c r="AC1462" s="993"/>
      <c r="AD1462" s="994"/>
      <c r="AE1462" s="994"/>
      <c r="AF1462" s="995"/>
      <c r="AG1462" s="996"/>
      <c r="AH1462" s="997"/>
      <c r="AI1462" s="998"/>
      <c r="AJ1462" s="312"/>
      <c r="AK1462" s="312"/>
      <c r="AL1462" s="999"/>
      <c r="AM1462" s="312"/>
      <c r="AN1462" s="312"/>
      <c r="AO1462" s="1000"/>
      <c r="AP1462" s="666"/>
      <c r="AQ1462" s="1001"/>
      <c r="AR1462" s="1001"/>
      <c r="AS1462" s="1001"/>
      <c r="AT1462" s="748"/>
    </row>
    <row r="1463">
      <c r="A1463" s="227"/>
      <c r="B1463" s="179">
        <v>3.8995892E7</v>
      </c>
      <c r="C1463" s="1037">
        <v>44068.48900427083</v>
      </c>
      <c r="D1463" s="606" t="s">
        <v>8769</v>
      </c>
      <c r="E1463" s="179" t="s">
        <v>8770</v>
      </c>
      <c r="F1463" s="228">
        <v>34831.0</v>
      </c>
      <c r="G1463" s="179" t="s">
        <v>391</v>
      </c>
      <c r="H1463" s="179" t="s">
        <v>8771</v>
      </c>
      <c r="I1463" s="179">
        <v>1.139120833E9</v>
      </c>
      <c r="K1463" s="606" t="s">
        <v>3125</v>
      </c>
      <c r="L1463" s="606" t="s">
        <v>8772</v>
      </c>
      <c r="M1463" s="179" t="s">
        <v>1661</v>
      </c>
      <c r="N1463" s="179" t="s">
        <v>1661</v>
      </c>
      <c r="O1463" s="606" t="s">
        <v>8773</v>
      </c>
      <c r="P1463" s="606" t="s">
        <v>8774</v>
      </c>
      <c r="Q1463" s="606" t="s">
        <v>8775</v>
      </c>
      <c r="R1463" s="166"/>
      <c r="S1463" s="647">
        <f t="shared" si="167"/>
        <v>28</v>
      </c>
      <c r="T1463" s="166"/>
      <c r="U1463" s="166"/>
      <c r="V1463" s="166"/>
      <c r="W1463" s="606" t="s">
        <v>8776</v>
      </c>
      <c r="X1463" s="606" t="s">
        <v>8776</v>
      </c>
      <c r="Y1463" s="1062">
        <f>IF('Datos por dni'!F597="","",(TODAY()-'Datos por dni'!F597)/365)</f>
        <v>32.19726027</v>
      </c>
      <c r="AA1463" s="987"/>
      <c r="AB1463" s="992"/>
      <c r="AC1463" s="993"/>
      <c r="AD1463" s="994"/>
      <c r="AE1463" s="994"/>
      <c r="AF1463" s="995"/>
      <c r="AG1463" s="996"/>
      <c r="AH1463" s="997"/>
      <c r="AI1463" s="998"/>
      <c r="AJ1463" s="312"/>
      <c r="AK1463" s="312"/>
      <c r="AL1463" s="999"/>
      <c r="AM1463" s="312"/>
      <c r="AN1463" s="312"/>
      <c r="AO1463" s="1000"/>
      <c r="AP1463" s="666"/>
      <c r="AQ1463" s="1001"/>
      <c r="AR1463" s="1001"/>
      <c r="AS1463" s="1001"/>
      <c r="AT1463" s="748"/>
    </row>
    <row r="1464">
      <c r="A1464" s="227"/>
      <c r="B1464" s="179">
        <v>4.6214234E7</v>
      </c>
      <c r="C1464" s="1037">
        <v>44063.48930170139</v>
      </c>
      <c r="D1464" s="606" t="s">
        <v>8777</v>
      </c>
      <c r="E1464" s="179" t="s">
        <v>8778</v>
      </c>
      <c r="F1464" s="228">
        <v>38227.0</v>
      </c>
      <c r="G1464" s="179" t="s">
        <v>391</v>
      </c>
      <c r="H1464" s="179" t="s">
        <v>8779</v>
      </c>
      <c r="I1464" s="179">
        <v>1.1691294E9</v>
      </c>
      <c r="K1464" s="606" t="s">
        <v>7406</v>
      </c>
      <c r="L1464" s="606" t="s">
        <v>8780</v>
      </c>
      <c r="M1464" s="179" t="s">
        <v>2184</v>
      </c>
      <c r="N1464" s="179" t="s">
        <v>2184</v>
      </c>
      <c r="O1464" s="606" t="s">
        <v>8781</v>
      </c>
      <c r="P1464" s="606" t="s">
        <v>8782</v>
      </c>
      <c r="Q1464" s="1024"/>
      <c r="R1464" s="166"/>
      <c r="S1464" s="647">
        <f t="shared" si="167"/>
        <v>19</v>
      </c>
      <c r="T1464" s="166"/>
      <c r="U1464" s="166"/>
      <c r="V1464" s="166"/>
      <c r="W1464" s="606" t="s">
        <v>8783</v>
      </c>
      <c r="X1464" s="606" t="s">
        <v>8783</v>
      </c>
      <c r="Y1464" s="1062">
        <f>IF('Datos por dni'!F598="","",(TODAY()-'Datos por dni'!F598)/365)</f>
        <v>34.44109589</v>
      </c>
      <c r="AA1464" s="987"/>
      <c r="AB1464" s="992"/>
      <c r="AC1464" s="993"/>
      <c r="AD1464" s="994"/>
      <c r="AE1464" s="994"/>
      <c r="AF1464" s="995"/>
      <c r="AG1464" s="996"/>
      <c r="AH1464" s="997"/>
      <c r="AI1464" s="998"/>
      <c r="AJ1464" s="312"/>
      <c r="AK1464" s="312"/>
      <c r="AL1464" s="999"/>
      <c r="AM1464" s="312"/>
      <c r="AN1464" s="312"/>
      <c r="AO1464" s="1000"/>
      <c r="AP1464" s="666"/>
      <c r="AQ1464" s="1001"/>
      <c r="AR1464" s="1001"/>
      <c r="AS1464" s="1001"/>
      <c r="AT1464" s="748"/>
    </row>
    <row r="1465">
      <c r="A1465" s="227"/>
      <c r="B1465" s="179">
        <v>3.3318539E7</v>
      </c>
      <c r="C1465" s="1037">
        <v>44063.85211403936</v>
      </c>
      <c r="D1465" s="606" t="s">
        <v>8784</v>
      </c>
      <c r="E1465" s="179" t="s">
        <v>8785</v>
      </c>
      <c r="F1465" s="228">
        <v>32112.0</v>
      </c>
      <c r="G1465" s="179" t="s">
        <v>674</v>
      </c>
      <c r="H1465" s="179" t="s">
        <v>8786</v>
      </c>
      <c r="I1465" s="179">
        <v>1.166800497E9</v>
      </c>
      <c r="K1465" s="606" t="s">
        <v>8787</v>
      </c>
      <c r="L1465" s="606" t="s">
        <v>7020</v>
      </c>
      <c r="M1465" s="179" t="s">
        <v>2184</v>
      </c>
      <c r="N1465" s="179" t="s">
        <v>2184</v>
      </c>
      <c r="O1465" s="606" t="s">
        <v>8788</v>
      </c>
      <c r="P1465" s="606" t="s">
        <v>8299</v>
      </c>
      <c r="Q1465" s="1024"/>
      <c r="R1465" s="166"/>
      <c r="S1465" s="647">
        <f t="shared" si="167"/>
        <v>35</v>
      </c>
      <c r="T1465" s="166"/>
      <c r="U1465" s="166"/>
      <c r="V1465" s="166"/>
      <c r="W1465" s="606" t="s">
        <v>8789</v>
      </c>
      <c r="X1465" s="606" t="s">
        <v>8790</v>
      </c>
      <c r="Y1465" s="1062">
        <f>IF('Datos por dni'!F599="","",(TODAY()-'Datos por dni'!F599)/365)</f>
        <v>28.97260274</v>
      </c>
      <c r="AA1465" s="987"/>
      <c r="AB1465" s="992"/>
      <c r="AC1465" s="993"/>
      <c r="AD1465" s="994"/>
      <c r="AE1465" s="994"/>
      <c r="AF1465" s="995"/>
      <c r="AG1465" s="996"/>
      <c r="AH1465" s="997"/>
      <c r="AI1465" s="998"/>
      <c r="AJ1465" s="312"/>
      <c r="AK1465" s="312"/>
      <c r="AL1465" s="999"/>
      <c r="AM1465" s="312"/>
      <c r="AN1465" s="312"/>
      <c r="AO1465" s="1000"/>
      <c r="AP1465" s="666"/>
      <c r="AQ1465" s="1001"/>
      <c r="AR1465" s="1001"/>
      <c r="AS1465" s="1001"/>
      <c r="AT1465" s="748"/>
    </row>
    <row r="1466">
      <c r="A1466" s="227"/>
      <c r="B1466" s="179">
        <v>4.0189778E7</v>
      </c>
      <c r="C1466" s="1037">
        <v>44106.53557184028</v>
      </c>
      <c r="D1466" s="606" t="s">
        <v>8791</v>
      </c>
      <c r="E1466" s="179" t="s">
        <v>8792</v>
      </c>
      <c r="F1466" s="228">
        <v>35586.0</v>
      </c>
      <c r="G1466" s="179" t="s">
        <v>391</v>
      </c>
      <c r="H1466" s="179" t="s">
        <v>8793</v>
      </c>
      <c r="I1466" s="179">
        <v>2.216244551E9</v>
      </c>
      <c r="K1466" s="606" t="s">
        <v>8794</v>
      </c>
      <c r="L1466" s="606" t="s">
        <v>7038</v>
      </c>
      <c r="M1466" s="179" t="s">
        <v>2184</v>
      </c>
      <c r="N1466" s="179" t="s">
        <v>2184</v>
      </c>
      <c r="O1466" s="606" t="s">
        <v>8795</v>
      </c>
      <c r="P1466" s="606" t="s">
        <v>8796</v>
      </c>
      <c r="Q1466" s="1024"/>
      <c r="R1466" s="166"/>
      <c r="S1466" s="647">
        <f t="shared" si="167"/>
        <v>26</v>
      </c>
      <c r="T1466" s="166"/>
      <c r="U1466" s="166"/>
      <c r="V1466" s="166"/>
      <c r="W1466" s="606" t="s">
        <v>8797</v>
      </c>
      <c r="X1466" s="606" t="s">
        <v>8798</v>
      </c>
      <c r="Y1466" s="1062">
        <f>IF('Datos por dni'!F600="","",(TODAY()-'Datos por dni'!F600)/365)</f>
        <v>26.21643836</v>
      </c>
      <c r="AA1466" s="987"/>
      <c r="AB1466" s="992"/>
      <c r="AC1466" s="993"/>
      <c r="AD1466" s="994"/>
      <c r="AE1466" s="994"/>
      <c r="AF1466" s="995"/>
      <c r="AG1466" s="996"/>
      <c r="AH1466" s="997"/>
      <c r="AI1466" s="998"/>
      <c r="AJ1466" s="312"/>
      <c r="AK1466" s="312"/>
      <c r="AL1466" s="999"/>
      <c r="AM1466" s="312"/>
      <c r="AN1466" s="312"/>
      <c r="AO1466" s="1000"/>
      <c r="AP1466" s="666"/>
      <c r="AQ1466" s="1001"/>
      <c r="AR1466" s="1001"/>
      <c r="AS1466" s="1001"/>
      <c r="AT1466" s="748"/>
    </row>
    <row r="1467">
      <c r="A1467" s="227"/>
      <c r="B1467" s="179">
        <v>4.2788124E7</v>
      </c>
      <c r="C1467" s="1037">
        <v>44062.706252083335</v>
      </c>
      <c r="D1467" s="606" t="s">
        <v>8799</v>
      </c>
      <c r="E1467" s="179" t="s">
        <v>8800</v>
      </c>
      <c r="F1467" s="228">
        <v>36864.0</v>
      </c>
      <c r="G1467" s="179" t="s">
        <v>391</v>
      </c>
      <c r="H1467" s="179" t="s">
        <v>8801</v>
      </c>
      <c r="I1467" s="179">
        <v>3.58502954E9</v>
      </c>
      <c r="K1467" s="606" t="s">
        <v>8802</v>
      </c>
      <c r="L1467" s="606" t="s">
        <v>7020</v>
      </c>
      <c r="M1467" s="179" t="s">
        <v>2184</v>
      </c>
      <c r="N1467" s="179" t="s">
        <v>1661</v>
      </c>
      <c r="O1467" s="606" t="s">
        <v>8803</v>
      </c>
      <c r="P1467" s="606" t="s">
        <v>8804</v>
      </c>
      <c r="Q1467" s="606" t="s">
        <v>8805</v>
      </c>
      <c r="R1467" s="166"/>
      <c r="S1467" s="647">
        <f t="shared" si="167"/>
        <v>22</v>
      </c>
      <c r="T1467" s="166"/>
      <c r="U1467" s="166"/>
      <c r="V1467" s="166"/>
      <c r="W1467" s="606" t="s">
        <v>8806</v>
      </c>
      <c r="X1467" s="606" t="s">
        <v>8807</v>
      </c>
      <c r="Y1467" s="1062">
        <f>IF('Datos por dni'!F601="","",(TODAY()-'Datos por dni'!F601)/365)</f>
        <v>31.4739726</v>
      </c>
      <c r="AA1467" s="987"/>
      <c r="AB1467" s="992"/>
      <c r="AC1467" s="993"/>
      <c r="AD1467" s="994"/>
      <c r="AE1467" s="994"/>
      <c r="AF1467" s="995"/>
      <c r="AG1467" s="996"/>
      <c r="AH1467" s="997"/>
      <c r="AI1467" s="998"/>
      <c r="AJ1467" s="312"/>
      <c r="AK1467" s="312"/>
      <c r="AL1467" s="999"/>
      <c r="AM1467" s="312"/>
      <c r="AN1467" s="312"/>
      <c r="AO1467" s="1000"/>
      <c r="AP1467" s="666"/>
      <c r="AQ1467" s="1001"/>
      <c r="AR1467" s="1001"/>
      <c r="AS1467" s="1001"/>
      <c r="AT1467" s="748"/>
    </row>
    <row r="1468">
      <c r="A1468" s="227"/>
      <c r="B1468" s="179">
        <v>4.3648235E7</v>
      </c>
      <c r="C1468" s="1037">
        <v>44067.61532350694</v>
      </c>
      <c r="D1468" s="606" t="s">
        <v>8808</v>
      </c>
      <c r="E1468" s="179" t="s">
        <v>8809</v>
      </c>
      <c r="F1468" s="228">
        <v>37442.0</v>
      </c>
      <c r="G1468" s="179" t="s">
        <v>391</v>
      </c>
      <c r="H1468" s="179" t="s">
        <v>8810</v>
      </c>
      <c r="I1468" s="179">
        <v>3.467448905E9</v>
      </c>
      <c r="K1468" s="606" t="s">
        <v>8811</v>
      </c>
      <c r="L1468" s="606" t="s">
        <v>7028</v>
      </c>
      <c r="M1468" s="179" t="s">
        <v>2184</v>
      </c>
      <c r="N1468" s="179" t="s">
        <v>2184</v>
      </c>
      <c r="O1468" s="606" t="s">
        <v>8812</v>
      </c>
      <c r="P1468" s="606" t="s">
        <v>8813</v>
      </c>
      <c r="Q1468" s="1024"/>
      <c r="R1468" s="166"/>
      <c r="S1468" s="647">
        <f t="shared" si="167"/>
        <v>21</v>
      </c>
      <c r="T1468" s="166"/>
      <c r="U1468" s="166"/>
      <c r="V1468" s="166"/>
      <c r="W1468" s="606" t="s">
        <v>8814</v>
      </c>
      <c r="X1468" s="606" t="s">
        <v>8815</v>
      </c>
      <c r="Y1468" s="1062">
        <f>IF('Datos por dni'!F602="","",(TODAY()-'Datos por dni'!F602)/365)</f>
        <v>24.17260274</v>
      </c>
      <c r="AA1468" s="987"/>
      <c r="AB1468" s="992"/>
      <c r="AC1468" s="993"/>
      <c r="AD1468" s="994"/>
      <c r="AE1468" s="994"/>
      <c r="AF1468" s="995"/>
      <c r="AG1468" s="996"/>
      <c r="AH1468" s="997"/>
      <c r="AI1468" s="998"/>
      <c r="AJ1468" s="312"/>
      <c r="AK1468" s="312"/>
      <c r="AL1468" s="999"/>
      <c r="AM1468" s="312"/>
      <c r="AN1468" s="312"/>
      <c r="AO1468" s="1000"/>
      <c r="AP1468" s="666"/>
      <c r="AQ1468" s="1001"/>
      <c r="AR1468" s="1001"/>
      <c r="AS1468" s="1001"/>
      <c r="AT1468" s="748"/>
    </row>
    <row r="1469">
      <c r="A1469" s="227"/>
      <c r="B1469" s="179">
        <v>4.2302193E7</v>
      </c>
      <c r="C1469" s="1037">
        <v>44063.54334645833</v>
      </c>
      <c r="D1469" s="606" t="s">
        <v>8816</v>
      </c>
      <c r="E1469" s="179" t="s">
        <v>8817</v>
      </c>
      <c r="F1469" s="228">
        <v>36546.0</v>
      </c>
      <c r="G1469" s="179" t="s">
        <v>2021</v>
      </c>
      <c r="H1469" s="179" t="s">
        <v>8818</v>
      </c>
      <c r="I1469" s="179" t="s">
        <v>8819</v>
      </c>
      <c r="K1469" s="606" t="s">
        <v>8820</v>
      </c>
      <c r="L1469" s="606" t="s">
        <v>7020</v>
      </c>
      <c r="M1469" s="179" t="s">
        <v>2184</v>
      </c>
      <c r="N1469" s="179" t="s">
        <v>2184</v>
      </c>
      <c r="O1469" s="606" t="s">
        <v>8821</v>
      </c>
      <c r="P1469" s="606" t="s">
        <v>1661</v>
      </c>
      <c r="Q1469" s="1024"/>
      <c r="R1469" s="166"/>
      <c r="S1469" s="647">
        <f t="shared" si="167"/>
        <v>23</v>
      </c>
      <c r="T1469" s="166"/>
      <c r="U1469" s="166"/>
      <c r="V1469" s="166"/>
      <c r="W1469" s="606" t="s">
        <v>8822</v>
      </c>
      <c r="X1469" s="606" t="s">
        <v>8822</v>
      </c>
      <c r="Y1469" s="1062">
        <f>IF('Datos por dni'!F603="","",(TODAY()-'Datos por dni'!F603)/365)</f>
        <v>28.63835616</v>
      </c>
      <c r="AA1469" s="987"/>
      <c r="AB1469" s="992"/>
      <c r="AC1469" s="993"/>
      <c r="AD1469" s="994"/>
      <c r="AE1469" s="994"/>
      <c r="AF1469" s="995"/>
      <c r="AG1469" s="996"/>
      <c r="AH1469" s="997"/>
      <c r="AI1469" s="998"/>
      <c r="AJ1469" s="312"/>
      <c r="AK1469" s="312"/>
      <c r="AL1469" s="999"/>
      <c r="AM1469" s="312"/>
      <c r="AN1469" s="312"/>
      <c r="AO1469" s="1000"/>
      <c r="AP1469" s="666"/>
      <c r="AQ1469" s="1001"/>
      <c r="AR1469" s="1001"/>
      <c r="AS1469" s="1001"/>
      <c r="AT1469" s="748"/>
    </row>
    <row r="1470">
      <c r="A1470" s="227"/>
      <c r="B1470" s="179">
        <v>4.0228923E7</v>
      </c>
      <c r="C1470" s="1037">
        <v>44067.46964471065</v>
      </c>
      <c r="D1470" s="606" t="s">
        <v>8823</v>
      </c>
      <c r="E1470" s="179" t="s">
        <v>8824</v>
      </c>
      <c r="F1470" s="228">
        <v>35470.0</v>
      </c>
      <c r="G1470" s="179" t="s">
        <v>391</v>
      </c>
      <c r="H1470" s="179" t="s">
        <v>7567</v>
      </c>
      <c r="I1470" s="179">
        <v>1.135119297E9</v>
      </c>
      <c r="K1470" s="606" t="s">
        <v>8825</v>
      </c>
      <c r="L1470" s="606" t="s">
        <v>7028</v>
      </c>
      <c r="M1470" s="179" t="s">
        <v>2184</v>
      </c>
      <c r="N1470" s="179" t="s">
        <v>2184</v>
      </c>
      <c r="O1470" s="606" t="s">
        <v>8826</v>
      </c>
      <c r="P1470" s="606" t="s">
        <v>8827</v>
      </c>
      <c r="Q1470" s="606" t="s">
        <v>8828</v>
      </c>
      <c r="R1470" s="166"/>
      <c r="S1470" s="647">
        <f t="shared" si="167"/>
        <v>26</v>
      </c>
      <c r="T1470" s="166"/>
      <c r="U1470" s="166"/>
      <c r="V1470" s="166"/>
      <c r="W1470" s="606" t="s">
        <v>8829</v>
      </c>
      <c r="X1470" s="606" t="s">
        <v>8829</v>
      </c>
      <c r="Y1470" s="1062">
        <f>IF('Datos por dni'!F604="","",(TODAY()-'Datos por dni'!F604)/365)</f>
        <v>27.85479452</v>
      </c>
      <c r="AA1470" s="987"/>
      <c r="AB1470" s="992"/>
      <c r="AC1470" s="993"/>
      <c r="AD1470" s="994"/>
      <c r="AE1470" s="994"/>
      <c r="AF1470" s="995"/>
      <c r="AG1470" s="996"/>
      <c r="AH1470" s="997"/>
      <c r="AI1470" s="998"/>
      <c r="AJ1470" s="312"/>
      <c r="AK1470" s="312"/>
      <c r="AL1470" s="999"/>
      <c r="AM1470" s="312"/>
      <c r="AN1470" s="312"/>
      <c r="AO1470" s="1000"/>
      <c r="AP1470" s="666"/>
      <c r="AQ1470" s="1001"/>
      <c r="AR1470" s="1001"/>
      <c r="AS1470" s="1001"/>
      <c r="AT1470" s="748"/>
    </row>
    <row r="1471">
      <c r="A1471" s="227"/>
      <c r="B1471" s="179">
        <v>4.2375381E7</v>
      </c>
      <c r="C1471" s="1037">
        <v>44134.52159071759</v>
      </c>
      <c r="D1471" s="606" t="s">
        <v>4857</v>
      </c>
      <c r="E1471" s="179" t="s">
        <v>4858</v>
      </c>
      <c r="F1471" s="228">
        <v>36573.0</v>
      </c>
      <c r="G1471" s="179" t="s">
        <v>391</v>
      </c>
      <c r="H1471" s="179" t="s">
        <v>8830</v>
      </c>
      <c r="I1471" s="179">
        <v>1.536017277E9</v>
      </c>
      <c r="K1471" s="606" t="s">
        <v>8831</v>
      </c>
      <c r="L1471" s="606" t="s">
        <v>7020</v>
      </c>
      <c r="M1471" s="179" t="s">
        <v>2184</v>
      </c>
      <c r="N1471" s="179" t="s">
        <v>2184</v>
      </c>
      <c r="O1471" s="606" t="s">
        <v>8832</v>
      </c>
      <c r="P1471" s="606" t="s">
        <v>8833</v>
      </c>
      <c r="Q1471" s="606" t="s">
        <v>8834</v>
      </c>
      <c r="R1471" s="166"/>
      <c r="S1471" s="647">
        <f t="shared" si="167"/>
        <v>23</v>
      </c>
      <c r="T1471" s="166"/>
      <c r="U1471" s="166"/>
      <c r="V1471" s="166"/>
      <c r="W1471" s="606" t="s">
        <v>8835</v>
      </c>
      <c r="X1471" s="606" t="s">
        <v>8836</v>
      </c>
      <c r="Y1471" s="1062">
        <f>IF('Datos por dni'!F605="","",(TODAY()-'Datos por dni'!F605)/365)</f>
        <v>32.61917808</v>
      </c>
      <c r="AA1471" s="987"/>
      <c r="AB1471" s="992"/>
      <c r="AC1471" s="993"/>
      <c r="AD1471" s="994"/>
      <c r="AE1471" s="994"/>
      <c r="AF1471" s="995"/>
      <c r="AG1471" s="996"/>
      <c r="AH1471" s="997"/>
      <c r="AI1471" s="998"/>
      <c r="AJ1471" s="312"/>
      <c r="AK1471" s="312"/>
      <c r="AL1471" s="999"/>
      <c r="AM1471" s="312"/>
      <c r="AN1471" s="312"/>
      <c r="AO1471" s="1000"/>
      <c r="AP1471" s="666"/>
      <c r="AQ1471" s="1001"/>
      <c r="AR1471" s="1001"/>
      <c r="AS1471" s="1001"/>
      <c r="AT1471" s="748"/>
    </row>
    <row r="1472">
      <c r="A1472" s="227"/>
      <c r="B1472" s="179">
        <v>3.6599399E7</v>
      </c>
      <c r="C1472" s="1037">
        <v>44062.544290983795</v>
      </c>
      <c r="D1472" s="606" t="s">
        <v>8837</v>
      </c>
      <c r="E1472" s="179" t="s">
        <v>8838</v>
      </c>
      <c r="F1472" s="228">
        <v>33649.0</v>
      </c>
      <c r="G1472" s="179" t="s">
        <v>391</v>
      </c>
      <c r="H1472" s="179" t="s">
        <v>8839</v>
      </c>
      <c r="I1472" s="179" t="s">
        <v>8840</v>
      </c>
      <c r="K1472" s="606" t="s">
        <v>8841</v>
      </c>
      <c r="L1472" s="606" t="s">
        <v>7020</v>
      </c>
      <c r="M1472" s="179" t="s">
        <v>2184</v>
      </c>
      <c r="N1472" s="179" t="s">
        <v>2184</v>
      </c>
      <c r="O1472" s="606" t="s">
        <v>8842</v>
      </c>
      <c r="P1472" s="606" t="s">
        <v>8843</v>
      </c>
      <c r="Q1472" s="606" t="s">
        <v>8844</v>
      </c>
      <c r="R1472" s="166"/>
      <c r="S1472" s="647">
        <f t="shared" si="167"/>
        <v>31</v>
      </c>
      <c r="T1472" s="166"/>
      <c r="U1472" s="166"/>
      <c r="V1472" s="166"/>
      <c r="W1472" s="606" t="s">
        <v>8845</v>
      </c>
      <c r="X1472" s="606" t="s">
        <v>8846</v>
      </c>
      <c r="Y1472" s="1062">
        <f>IF('Datos por dni'!F606="","",(TODAY()-'Datos por dni'!F606)/365)</f>
        <v>28.10958904</v>
      </c>
      <c r="AA1472" s="987"/>
      <c r="AB1472" s="992"/>
      <c r="AC1472" s="993"/>
      <c r="AD1472" s="994"/>
      <c r="AE1472" s="994"/>
      <c r="AF1472" s="995"/>
      <c r="AG1472" s="996"/>
      <c r="AH1472" s="997"/>
      <c r="AI1472" s="998"/>
      <c r="AJ1472" s="312"/>
      <c r="AK1472" s="312"/>
      <c r="AL1472" s="999"/>
      <c r="AM1472" s="312"/>
      <c r="AN1472" s="312"/>
      <c r="AO1472" s="1000"/>
      <c r="AP1472" s="666"/>
      <c r="AQ1472" s="1001"/>
      <c r="AR1472" s="1001"/>
      <c r="AS1472" s="1001"/>
      <c r="AT1472" s="748"/>
    </row>
    <row r="1473">
      <c r="A1473" s="227"/>
      <c r="B1473" s="179">
        <v>3.9327797E7</v>
      </c>
      <c r="C1473" s="1037">
        <v>44111.96587908565</v>
      </c>
      <c r="D1473" s="606" t="s">
        <v>8847</v>
      </c>
      <c r="E1473" s="179" t="s">
        <v>8848</v>
      </c>
      <c r="F1473" s="228">
        <v>35037.0</v>
      </c>
      <c r="G1473" s="179" t="s">
        <v>391</v>
      </c>
      <c r="H1473" s="179" t="s">
        <v>8849</v>
      </c>
      <c r="I1473" s="179">
        <v>1.126817732E9</v>
      </c>
      <c r="K1473" s="606" t="s">
        <v>8850</v>
      </c>
      <c r="L1473" s="606" t="s">
        <v>7028</v>
      </c>
      <c r="M1473" s="179" t="s">
        <v>2184</v>
      </c>
      <c r="N1473" s="179" t="s">
        <v>2184</v>
      </c>
      <c r="O1473" s="606" t="s">
        <v>8851</v>
      </c>
      <c r="P1473" s="606" t="s">
        <v>8852</v>
      </c>
      <c r="Q1473" s="1024"/>
      <c r="R1473" s="166"/>
      <c r="S1473" s="647">
        <f t="shared" si="167"/>
        <v>27</v>
      </c>
      <c r="T1473" s="166"/>
      <c r="U1473" s="166"/>
      <c r="V1473" s="166"/>
      <c r="W1473" s="606" t="s">
        <v>8853</v>
      </c>
      <c r="X1473" s="606" t="s">
        <v>8854</v>
      </c>
      <c r="Y1473" s="1062">
        <f>IF('Datos por dni'!F607="","",(TODAY()-'Datos por dni'!F607)/365)</f>
        <v>29.05753425</v>
      </c>
      <c r="AA1473" s="987"/>
      <c r="AB1473" s="992"/>
      <c r="AC1473" s="993"/>
      <c r="AD1473" s="994"/>
      <c r="AE1473" s="994"/>
      <c r="AF1473" s="995"/>
      <c r="AG1473" s="996"/>
      <c r="AH1473" s="997"/>
      <c r="AI1473" s="998"/>
      <c r="AJ1473" s="312"/>
      <c r="AK1473" s="312"/>
      <c r="AL1473" s="999"/>
      <c r="AM1473" s="312"/>
      <c r="AN1473" s="312"/>
      <c r="AO1473" s="1000"/>
      <c r="AP1473" s="666"/>
      <c r="AQ1473" s="1001"/>
      <c r="AR1473" s="1001"/>
      <c r="AS1473" s="1001"/>
      <c r="AT1473" s="748"/>
    </row>
    <row r="1474">
      <c r="A1474" s="227"/>
      <c r="B1474" s="179">
        <v>4.4392252E7</v>
      </c>
      <c r="C1474" s="1037">
        <v>44091.68909731481</v>
      </c>
      <c r="D1474" s="606" t="s">
        <v>8855</v>
      </c>
      <c r="E1474" s="179" t="s">
        <v>8856</v>
      </c>
      <c r="F1474" s="228">
        <v>37713.0</v>
      </c>
      <c r="G1474" s="179" t="s">
        <v>391</v>
      </c>
      <c r="H1474" s="179" t="s">
        <v>8857</v>
      </c>
      <c r="I1474" s="179">
        <v>1.13967756E9</v>
      </c>
      <c r="K1474" s="606" t="s">
        <v>8858</v>
      </c>
      <c r="L1474" s="606" t="s">
        <v>7020</v>
      </c>
      <c r="M1474" s="179" t="s">
        <v>2184</v>
      </c>
      <c r="N1474" s="179" t="s">
        <v>1661</v>
      </c>
      <c r="O1474" s="606" t="s">
        <v>7176</v>
      </c>
      <c r="P1474" s="606" t="s">
        <v>8859</v>
      </c>
      <c r="Q1474" s="606" t="s">
        <v>8860</v>
      </c>
      <c r="R1474" s="166"/>
      <c r="S1474" s="647">
        <f t="shared" si="167"/>
        <v>20</v>
      </c>
      <c r="T1474" s="166"/>
      <c r="U1474" s="166"/>
      <c r="V1474" s="166"/>
      <c r="W1474" s="606" t="s">
        <v>1637</v>
      </c>
      <c r="X1474" s="606" t="s">
        <v>8861</v>
      </c>
      <c r="Y1474" s="1062">
        <f>IF('Datos por dni'!F608="","",(TODAY()-'Datos por dni'!F608)/365)</f>
        <v>29.26849315</v>
      </c>
      <c r="AA1474" s="987"/>
      <c r="AB1474" s="992"/>
      <c r="AC1474" s="993"/>
      <c r="AD1474" s="994"/>
      <c r="AE1474" s="994"/>
      <c r="AF1474" s="995"/>
      <c r="AG1474" s="996"/>
      <c r="AH1474" s="997"/>
      <c r="AI1474" s="998"/>
      <c r="AJ1474" s="312"/>
      <c r="AK1474" s="312"/>
      <c r="AL1474" s="999"/>
      <c r="AM1474" s="312"/>
      <c r="AN1474" s="312"/>
      <c r="AO1474" s="1000"/>
      <c r="AP1474" s="666"/>
      <c r="AQ1474" s="1001"/>
      <c r="AR1474" s="1001"/>
      <c r="AS1474" s="1001"/>
      <c r="AT1474" s="748"/>
    </row>
    <row r="1475">
      <c r="A1475" s="227"/>
      <c r="B1475" s="646" t="s">
        <v>907</v>
      </c>
      <c r="C1475" s="1037">
        <v>44103.75639890046</v>
      </c>
      <c r="D1475" s="606" t="s">
        <v>8862</v>
      </c>
      <c r="E1475" s="179" t="s">
        <v>8863</v>
      </c>
      <c r="F1475" s="228">
        <v>33738.0</v>
      </c>
      <c r="G1475" s="179" t="s">
        <v>2021</v>
      </c>
      <c r="H1475" s="179" t="s">
        <v>8864</v>
      </c>
      <c r="I1475" s="179">
        <v>3.512479344E9</v>
      </c>
      <c r="K1475" s="606" t="s">
        <v>8865</v>
      </c>
      <c r="L1475" s="606" t="s">
        <v>7020</v>
      </c>
      <c r="M1475" s="179" t="s">
        <v>1661</v>
      </c>
      <c r="N1475" s="179" t="s">
        <v>2184</v>
      </c>
      <c r="O1475" s="606" t="s">
        <v>8866</v>
      </c>
      <c r="P1475" s="606" t="s">
        <v>8575</v>
      </c>
      <c r="Q1475" s="1024"/>
      <c r="R1475" s="166"/>
      <c r="S1475" s="647">
        <f t="shared" si="167"/>
        <v>31</v>
      </c>
      <c r="T1475" s="166"/>
      <c r="U1475" s="166"/>
      <c r="V1475" s="166"/>
      <c r="W1475" s="606" t="s">
        <v>1866</v>
      </c>
      <c r="X1475" s="606" t="s">
        <v>8867</v>
      </c>
      <c r="Y1475" s="1062">
        <f>IF('Datos por dni'!F609="","",(TODAY()-'Datos por dni'!F609)/365)</f>
        <v>27.54794521</v>
      </c>
      <c r="AA1475" s="987"/>
      <c r="AB1475" s="992"/>
      <c r="AC1475" s="993"/>
      <c r="AD1475" s="994"/>
      <c r="AE1475" s="994"/>
      <c r="AF1475" s="995"/>
      <c r="AG1475" s="996"/>
      <c r="AH1475" s="997"/>
      <c r="AI1475" s="998"/>
      <c r="AJ1475" s="312"/>
      <c r="AK1475" s="312"/>
      <c r="AL1475" s="999"/>
      <c r="AM1475" s="312"/>
      <c r="AN1475" s="312"/>
      <c r="AO1475" s="1000"/>
      <c r="AP1475" s="666"/>
      <c r="AQ1475" s="1001"/>
      <c r="AR1475" s="1001"/>
      <c r="AS1475" s="1001"/>
      <c r="AT1475" s="748"/>
    </row>
    <row r="1476">
      <c r="A1476" s="227"/>
      <c r="B1476" s="179">
        <v>3.5836612E7</v>
      </c>
      <c r="C1476" s="1037">
        <v>44103.822246689815</v>
      </c>
      <c r="D1476" s="606" t="s">
        <v>8868</v>
      </c>
      <c r="E1476" s="179" t="s">
        <v>8869</v>
      </c>
      <c r="F1476" s="228">
        <v>33179.0</v>
      </c>
      <c r="G1476" s="179" t="s">
        <v>391</v>
      </c>
      <c r="H1476" s="179" t="s">
        <v>8870</v>
      </c>
      <c r="I1476" s="179">
        <v>1.13653868E9</v>
      </c>
      <c r="K1476" s="606" t="s">
        <v>1877</v>
      </c>
      <c r="L1476" s="606" t="s">
        <v>7020</v>
      </c>
      <c r="M1476" s="179" t="s">
        <v>2184</v>
      </c>
      <c r="N1476" s="179" t="s">
        <v>2184</v>
      </c>
      <c r="O1476" s="606" t="s">
        <v>7896</v>
      </c>
      <c r="P1476" s="606" t="s">
        <v>8871</v>
      </c>
      <c r="Q1476" s="1024"/>
      <c r="R1476" s="166"/>
      <c r="S1476" s="647">
        <f t="shared" si="167"/>
        <v>32</v>
      </c>
      <c r="T1476" s="166"/>
      <c r="U1476" s="166"/>
      <c r="V1476" s="166"/>
      <c r="W1476" s="606" t="s">
        <v>8872</v>
      </c>
      <c r="X1476" s="606" t="s">
        <v>8872</v>
      </c>
      <c r="Y1476" s="1062">
        <f>IF('Datos por dni'!F610="","",(TODAY()-'Datos por dni'!F610)/365)</f>
        <v>26.64109589</v>
      </c>
      <c r="AA1476" s="987"/>
      <c r="AB1476" s="992"/>
      <c r="AC1476" s="993"/>
      <c r="AD1476" s="994"/>
      <c r="AE1476" s="994"/>
      <c r="AF1476" s="995"/>
      <c r="AG1476" s="996"/>
      <c r="AH1476" s="997"/>
      <c r="AI1476" s="998"/>
      <c r="AJ1476" s="312"/>
      <c r="AK1476" s="312"/>
      <c r="AL1476" s="999"/>
      <c r="AM1476" s="312"/>
      <c r="AN1476" s="312"/>
      <c r="AO1476" s="1000"/>
      <c r="AP1476" s="666"/>
      <c r="AQ1476" s="1001"/>
      <c r="AR1476" s="1001"/>
      <c r="AS1476" s="1001"/>
      <c r="AT1476" s="748"/>
    </row>
    <row r="1477">
      <c r="A1477" s="227"/>
      <c r="B1477" s="179">
        <v>4.2660608E7</v>
      </c>
      <c r="C1477" s="1037">
        <v>44146.800465011576</v>
      </c>
      <c r="D1477" s="606" t="s">
        <v>8873</v>
      </c>
      <c r="E1477" s="179" t="s">
        <v>8874</v>
      </c>
      <c r="F1477" s="228">
        <v>36694.0</v>
      </c>
      <c r="G1477" s="179" t="s">
        <v>391</v>
      </c>
      <c r="H1477" s="179" t="s">
        <v>7998</v>
      </c>
      <c r="I1477" s="179">
        <v>1.169409308E9</v>
      </c>
      <c r="K1477" s="606" t="s">
        <v>8875</v>
      </c>
      <c r="L1477" s="606" t="s">
        <v>7038</v>
      </c>
      <c r="M1477" s="179" t="s">
        <v>2184</v>
      </c>
      <c r="N1477" s="179" t="s">
        <v>2184</v>
      </c>
      <c r="O1477" s="606" t="s">
        <v>8876</v>
      </c>
      <c r="P1477" s="606" t="s">
        <v>8877</v>
      </c>
      <c r="Q1477" s="1024"/>
      <c r="R1477" s="166"/>
      <c r="S1477" s="647">
        <f t="shared" si="167"/>
        <v>23</v>
      </c>
      <c r="T1477" s="166"/>
      <c r="U1477" s="166"/>
      <c r="V1477" s="166"/>
      <c r="W1477" s="606" t="s">
        <v>2587</v>
      </c>
      <c r="X1477" s="606" t="s">
        <v>8878</v>
      </c>
      <c r="Y1477" s="1062">
        <f>IF('Datos por dni'!F611="","",(TODAY()-'Datos por dni'!F611)/365)</f>
        <v>25.08767123</v>
      </c>
      <c r="AA1477" s="987"/>
      <c r="AB1477" s="992"/>
      <c r="AC1477" s="993"/>
      <c r="AD1477" s="994"/>
      <c r="AE1477" s="994"/>
      <c r="AF1477" s="995"/>
      <c r="AG1477" s="996"/>
      <c r="AH1477" s="997"/>
      <c r="AI1477" s="998"/>
      <c r="AJ1477" s="312"/>
      <c r="AK1477" s="312"/>
      <c r="AL1477" s="999"/>
      <c r="AM1477" s="312"/>
      <c r="AN1477" s="312"/>
      <c r="AO1477" s="1000"/>
      <c r="AP1477" s="666"/>
      <c r="AQ1477" s="1001"/>
      <c r="AR1477" s="1001"/>
      <c r="AS1477" s="1001"/>
      <c r="AT1477" s="748"/>
    </row>
    <row r="1478">
      <c r="A1478" s="227"/>
      <c r="B1478" s="179">
        <v>3.1181107E7</v>
      </c>
      <c r="C1478" s="1037">
        <v>44067.561313425926</v>
      </c>
      <c r="D1478" s="606" t="s">
        <v>8879</v>
      </c>
      <c r="E1478" s="179" t="s">
        <v>8880</v>
      </c>
      <c r="F1478" s="228">
        <v>30926.0</v>
      </c>
      <c r="G1478" s="179" t="s">
        <v>674</v>
      </c>
      <c r="H1478" s="179" t="s">
        <v>8881</v>
      </c>
      <c r="I1478" s="179">
        <v>1.167025576E9</v>
      </c>
      <c r="K1478" s="606" t="s">
        <v>8882</v>
      </c>
      <c r="L1478" s="606" t="s">
        <v>7020</v>
      </c>
      <c r="M1478" s="179" t="s">
        <v>2184</v>
      </c>
      <c r="N1478" s="179" t="s">
        <v>2184</v>
      </c>
      <c r="O1478" s="606" t="s">
        <v>8883</v>
      </c>
      <c r="P1478" s="606" t="s">
        <v>1747</v>
      </c>
      <c r="Q1478" s="1024"/>
      <c r="R1478" s="166"/>
      <c r="S1478" s="647">
        <f t="shared" si="167"/>
        <v>39</v>
      </c>
      <c r="T1478" s="166"/>
      <c r="U1478" s="166"/>
      <c r="V1478" s="166"/>
      <c r="W1478" s="606" t="s">
        <v>8884</v>
      </c>
      <c r="X1478" s="606" t="s">
        <v>8885</v>
      </c>
      <c r="Y1478" s="1062">
        <f>IF('Datos por dni'!F612="","",(TODAY()-'Datos por dni'!F612)/365)</f>
        <v>25.58630137</v>
      </c>
      <c r="AA1478" s="987"/>
      <c r="AB1478" s="992"/>
      <c r="AC1478" s="993"/>
      <c r="AD1478" s="994"/>
      <c r="AE1478" s="994"/>
      <c r="AF1478" s="995"/>
      <c r="AG1478" s="996"/>
      <c r="AH1478" s="997"/>
      <c r="AI1478" s="998"/>
      <c r="AJ1478" s="312"/>
      <c r="AK1478" s="312"/>
      <c r="AL1478" s="999"/>
      <c r="AM1478" s="312"/>
      <c r="AN1478" s="312"/>
      <c r="AO1478" s="1000"/>
      <c r="AP1478" s="666"/>
      <c r="AQ1478" s="1001"/>
      <c r="AR1478" s="1001"/>
      <c r="AS1478" s="1001"/>
      <c r="AT1478" s="748"/>
    </row>
    <row r="1479">
      <c r="A1479" s="227"/>
      <c r="B1479" s="179">
        <v>3.2848809E7</v>
      </c>
      <c r="C1479" s="1037">
        <v>44062.66427662037</v>
      </c>
      <c r="D1479" s="606" t="s">
        <v>8886</v>
      </c>
      <c r="E1479" s="179" t="s">
        <v>8887</v>
      </c>
      <c r="F1479" s="228">
        <v>31782.0</v>
      </c>
      <c r="G1479" s="179" t="s">
        <v>2021</v>
      </c>
      <c r="H1479" s="179" t="s">
        <v>8888</v>
      </c>
      <c r="I1479" s="179" t="s">
        <v>8889</v>
      </c>
      <c r="K1479" s="606" t="s">
        <v>8890</v>
      </c>
      <c r="L1479" s="606" t="s">
        <v>7038</v>
      </c>
      <c r="M1479" s="179" t="s">
        <v>2184</v>
      </c>
      <c r="N1479" s="179" t="s">
        <v>2184</v>
      </c>
      <c r="O1479" s="606" t="s">
        <v>8891</v>
      </c>
      <c r="P1479" s="606" t="s">
        <v>8892</v>
      </c>
      <c r="Q1479" s="606" t="s">
        <v>8893</v>
      </c>
      <c r="R1479" s="166"/>
      <c r="S1479" s="647">
        <f t="shared" si="167"/>
        <v>36</v>
      </c>
      <c r="T1479" s="166"/>
      <c r="U1479" s="166"/>
      <c r="V1479" s="166"/>
      <c r="W1479" s="606" t="s">
        <v>8894</v>
      </c>
      <c r="X1479" s="606" t="s">
        <v>8895</v>
      </c>
      <c r="Y1479" s="1062" t="str">
        <f>IF('Datos por dni'!F613="","",(TODAY()-'Datos por dni'!F613)/365)</f>
        <v/>
      </c>
      <c r="AA1479" s="987"/>
      <c r="AB1479" s="992"/>
      <c r="AC1479" s="993"/>
      <c r="AD1479" s="994"/>
      <c r="AE1479" s="994"/>
      <c r="AF1479" s="995"/>
      <c r="AG1479" s="996"/>
      <c r="AH1479" s="997"/>
      <c r="AI1479" s="998"/>
      <c r="AJ1479" s="312"/>
      <c r="AK1479" s="312"/>
      <c r="AL1479" s="999"/>
      <c r="AM1479" s="312"/>
      <c r="AN1479" s="312"/>
      <c r="AO1479" s="1000"/>
      <c r="AP1479" s="666"/>
      <c r="AQ1479" s="1001"/>
      <c r="AR1479" s="1001"/>
      <c r="AS1479" s="1001"/>
      <c r="AT1479" s="748"/>
    </row>
    <row r="1480">
      <c r="A1480" s="227"/>
      <c r="B1480" s="179">
        <v>4.4130264E7</v>
      </c>
      <c r="C1480" s="1037">
        <v>44127.81743969907</v>
      </c>
      <c r="D1480" s="606" t="s">
        <v>8896</v>
      </c>
      <c r="E1480" s="179" t="s">
        <v>8897</v>
      </c>
      <c r="F1480" s="228">
        <v>37411.0</v>
      </c>
      <c r="G1480" s="179" t="s">
        <v>2021</v>
      </c>
      <c r="H1480" s="179" t="s">
        <v>8523</v>
      </c>
      <c r="I1480" s="179">
        <v>2.215601186E9</v>
      </c>
      <c r="K1480" s="606" t="s">
        <v>8898</v>
      </c>
      <c r="L1480" s="606" t="s">
        <v>7020</v>
      </c>
      <c r="M1480" s="179" t="s">
        <v>2184</v>
      </c>
      <c r="N1480" s="179" t="s">
        <v>2184</v>
      </c>
      <c r="O1480" s="606" t="s">
        <v>8899</v>
      </c>
      <c r="P1480" s="606" t="s">
        <v>8900</v>
      </c>
      <c r="Q1480" s="606" t="s">
        <v>8901</v>
      </c>
      <c r="R1480" s="166"/>
      <c r="S1480" s="647">
        <f t="shared" si="167"/>
        <v>21</v>
      </c>
      <c r="T1480" s="166"/>
      <c r="U1480" s="166"/>
      <c r="V1480" s="166"/>
      <c r="W1480" s="606" t="s">
        <v>8902</v>
      </c>
      <c r="X1480" s="606" t="s">
        <v>8903</v>
      </c>
      <c r="Y1480" s="1062">
        <f>IF('Datos por dni'!F614="","",(TODAY()-'Datos por dni'!F614)/365)</f>
        <v>6.720547945</v>
      </c>
      <c r="AA1480" s="987"/>
      <c r="AB1480" s="992"/>
      <c r="AC1480" s="993"/>
      <c r="AD1480" s="994"/>
      <c r="AE1480" s="994"/>
      <c r="AF1480" s="995"/>
      <c r="AG1480" s="996"/>
      <c r="AH1480" s="997"/>
      <c r="AI1480" s="998"/>
      <c r="AJ1480" s="312"/>
      <c r="AK1480" s="312"/>
      <c r="AL1480" s="999"/>
      <c r="AM1480" s="312"/>
      <c r="AN1480" s="312"/>
      <c r="AO1480" s="1000"/>
      <c r="AP1480" s="666"/>
      <c r="AQ1480" s="1001"/>
      <c r="AR1480" s="1001"/>
      <c r="AS1480" s="1001"/>
      <c r="AT1480" s="748"/>
    </row>
    <row r="1481">
      <c r="A1481" s="227"/>
      <c r="B1481" s="179">
        <v>2.2589681E7</v>
      </c>
      <c r="C1481" s="1037">
        <v>44071.44401166667</v>
      </c>
      <c r="D1481" s="606" t="s">
        <v>8904</v>
      </c>
      <c r="E1481" s="179" t="s">
        <v>8905</v>
      </c>
      <c r="F1481" s="228">
        <v>26313.0</v>
      </c>
      <c r="G1481" s="179" t="s">
        <v>2021</v>
      </c>
      <c r="H1481" s="179" t="s">
        <v>1678</v>
      </c>
      <c r="I1481" s="179">
        <v>1.553112121E9</v>
      </c>
      <c r="K1481" s="606" t="s">
        <v>8906</v>
      </c>
      <c r="L1481" s="606" t="s">
        <v>8907</v>
      </c>
      <c r="M1481" s="179" t="s">
        <v>2184</v>
      </c>
      <c r="N1481" s="179" t="s">
        <v>2184</v>
      </c>
      <c r="O1481" s="606" t="s">
        <v>8908</v>
      </c>
      <c r="P1481" s="606" t="s">
        <v>8909</v>
      </c>
      <c r="Q1481" s="606" t="s">
        <v>8910</v>
      </c>
      <c r="R1481" s="166"/>
      <c r="S1481" s="647">
        <f t="shared" si="167"/>
        <v>51</v>
      </c>
      <c r="T1481" s="166"/>
      <c r="U1481" s="166"/>
      <c r="V1481" s="166"/>
      <c r="W1481" s="606" t="s">
        <v>8911</v>
      </c>
      <c r="X1481" s="606" t="s">
        <v>8912</v>
      </c>
      <c r="Y1481" s="1062">
        <f>IF('Datos por dni'!F615="","",(TODAY()-'Datos por dni'!F615)/365)</f>
        <v>29.58630137</v>
      </c>
      <c r="AA1481" s="987"/>
      <c r="AB1481" s="992"/>
      <c r="AC1481" s="993"/>
      <c r="AD1481" s="994"/>
      <c r="AE1481" s="994"/>
      <c r="AF1481" s="995"/>
      <c r="AG1481" s="996"/>
      <c r="AH1481" s="997"/>
      <c r="AI1481" s="998"/>
      <c r="AJ1481" s="312"/>
      <c r="AK1481" s="312"/>
      <c r="AL1481" s="999"/>
      <c r="AM1481" s="312"/>
      <c r="AN1481" s="312"/>
      <c r="AO1481" s="1000"/>
      <c r="AP1481" s="666"/>
      <c r="AQ1481" s="1001"/>
      <c r="AR1481" s="1001"/>
      <c r="AS1481" s="1001"/>
      <c r="AT1481" s="748"/>
    </row>
    <row r="1482">
      <c r="A1482" s="227"/>
      <c r="B1482" s="179">
        <v>2.1961155E7</v>
      </c>
      <c r="C1482" s="1037">
        <v>44063.89362984954</v>
      </c>
      <c r="D1482" s="606" t="s">
        <v>8913</v>
      </c>
      <c r="E1482" s="179" t="s">
        <v>8914</v>
      </c>
      <c r="F1482" s="228">
        <v>25993.0</v>
      </c>
      <c r="G1482" s="179" t="s">
        <v>391</v>
      </c>
      <c r="H1482" s="179" t="s">
        <v>8915</v>
      </c>
      <c r="I1482" s="179">
        <v>5.492974664225E12</v>
      </c>
      <c r="K1482" s="606" t="s">
        <v>5850</v>
      </c>
      <c r="L1482" s="606" t="s">
        <v>7038</v>
      </c>
      <c r="M1482" s="179" t="s">
        <v>2184</v>
      </c>
      <c r="N1482" s="179" t="s">
        <v>1661</v>
      </c>
      <c r="O1482" s="606" t="s">
        <v>7991</v>
      </c>
      <c r="P1482" s="606" t="s">
        <v>8567</v>
      </c>
      <c r="Q1482" s="1024"/>
      <c r="R1482" s="166"/>
      <c r="S1482" s="647">
        <f t="shared" si="167"/>
        <v>52</v>
      </c>
      <c r="T1482" s="166"/>
      <c r="U1482" s="166"/>
      <c r="V1482" s="166"/>
      <c r="W1482" s="606" t="s">
        <v>1661</v>
      </c>
      <c r="X1482" s="606" t="s">
        <v>8916</v>
      </c>
      <c r="Y1482" s="1062">
        <f>IF('Datos por dni'!F616="","",(TODAY()-'Datos por dni'!F616)/365)</f>
        <v>27.94246575</v>
      </c>
      <c r="AA1482" s="987"/>
      <c r="AB1482" s="992"/>
      <c r="AC1482" s="993"/>
      <c r="AD1482" s="994"/>
      <c r="AE1482" s="994"/>
      <c r="AF1482" s="995"/>
      <c r="AG1482" s="996"/>
      <c r="AH1482" s="997"/>
      <c r="AI1482" s="998"/>
      <c r="AJ1482" s="312"/>
      <c r="AK1482" s="312"/>
      <c r="AL1482" s="999"/>
      <c r="AM1482" s="312"/>
      <c r="AN1482" s="312"/>
      <c r="AO1482" s="1000"/>
      <c r="AP1482" s="666"/>
      <c r="AQ1482" s="1001"/>
      <c r="AR1482" s="1001"/>
      <c r="AS1482" s="1001"/>
      <c r="AT1482" s="748"/>
    </row>
    <row r="1483">
      <c r="A1483" s="227"/>
      <c r="B1483" s="179">
        <v>4.1134622E7</v>
      </c>
      <c r="C1483" s="1037">
        <v>44091.64949978009</v>
      </c>
      <c r="D1483" s="606" t="s">
        <v>8917</v>
      </c>
      <c r="E1483" s="179" t="s">
        <v>8918</v>
      </c>
      <c r="F1483" s="228">
        <v>35933.0</v>
      </c>
      <c r="G1483" s="179" t="s">
        <v>2021</v>
      </c>
      <c r="H1483" s="179" t="s">
        <v>7275</v>
      </c>
      <c r="I1483" s="179">
        <v>5.491138871793E12</v>
      </c>
      <c r="K1483" s="606" t="s">
        <v>8919</v>
      </c>
      <c r="L1483" s="606" t="s">
        <v>8920</v>
      </c>
      <c r="M1483" s="179" t="s">
        <v>2184</v>
      </c>
      <c r="N1483" s="179" t="s">
        <v>1661</v>
      </c>
      <c r="O1483" s="606" t="s">
        <v>8921</v>
      </c>
      <c r="P1483" s="606" t="s">
        <v>8922</v>
      </c>
      <c r="Q1483" s="1024"/>
      <c r="R1483" s="166"/>
      <c r="S1483" s="647">
        <f t="shared" si="167"/>
        <v>25</v>
      </c>
      <c r="T1483" s="166"/>
      <c r="U1483" s="166"/>
      <c r="V1483" s="166"/>
      <c r="W1483" s="606" t="s">
        <v>1651</v>
      </c>
      <c r="X1483" s="606" t="s">
        <v>8923</v>
      </c>
      <c r="Y1483" s="1062" t="str">
        <f>IF('Datos por dni'!F617="","",(TODAY()-'Datos por dni'!F617)/365)</f>
        <v/>
      </c>
      <c r="AA1483" s="987"/>
      <c r="AB1483" s="992"/>
      <c r="AC1483" s="993"/>
      <c r="AD1483" s="994"/>
      <c r="AE1483" s="994"/>
      <c r="AF1483" s="995"/>
      <c r="AG1483" s="996"/>
      <c r="AH1483" s="997"/>
      <c r="AI1483" s="998"/>
      <c r="AJ1483" s="312"/>
      <c r="AK1483" s="312"/>
      <c r="AL1483" s="999"/>
      <c r="AM1483" s="312"/>
      <c r="AN1483" s="312"/>
      <c r="AO1483" s="1000"/>
      <c r="AP1483" s="666"/>
      <c r="AQ1483" s="1001"/>
      <c r="AR1483" s="1001"/>
      <c r="AS1483" s="1001"/>
      <c r="AT1483" s="748"/>
    </row>
    <row r="1484">
      <c r="A1484" s="227"/>
      <c r="B1484" s="179">
        <v>4.5137776E7</v>
      </c>
      <c r="C1484" s="1037">
        <v>44071.66769178241</v>
      </c>
      <c r="D1484" s="606" t="s">
        <v>4124</v>
      </c>
      <c r="E1484" s="179" t="s">
        <v>8924</v>
      </c>
      <c r="F1484" s="228">
        <v>37840.0</v>
      </c>
      <c r="G1484" s="179" t="s">
        <v>391</v>
      </c>
      <c r="H1484" s="179" t="s">
        <v>8925</v>
      </c>
      <c r="I1484" s="179">
        <v>1.564164579E9</v>
      </c>
      <c r="K1484" s="606" t="s">
        <v>8926</v>
      </c>
      <c r="L1484" s="606" t="s">
        <v>8927</v>
      </c>
      <c r="M1484" s="179" t="s">
        <v>2184</v>
      </c>
      <c r="N1484" s="179" t="s">
        <v>2184</v>
      </c>
      <c r="O1484" s="606" t="s">
        <v>8928</v>
      </c>
      <c r="P1484" s="606" t="s">
        <v>8929</v>
      </c>
      <c r="Q1484" s="606" t="s">
        <v>8930</v>
      </c>
      <c r="R1484" s="166"/>
      <c r="S1484" s="647">
        <f t="shared" si="167"/>
        <v>20</v>
      </c>
      <c r="T1484" s="166"/>
      <c r="U1484" s="166"/>
      <c r="V1484" s="166"/>
      <c r="W1484" s="606" t="s">
        <v>8931</v>
      </c>
      <c r="X1484" s="606" t="s">
        <v>8932</v>
      </c>
      <c r="Y1484" s="1062">
        <f>IF('Datos por dni'!F618="","",(TODAY()-'Datos por dni'!F618)/365)</f>
        <v>31.7890411</v>
      </c>
      <c r="AA1484" s="987"/>
      <c r="AB1484" s="992"/>
      <c r="AC1484" s="993"/>
      <c r="AD1484" s="994"/>
      <c r="AE1484" s="994"/>
      <c r="AF1484" s="995"/>
      <c r="AG1484" s="996"/>
      <c r="AH1484" s="997"/>
      <c r="AI1484" s="998"/>
      <c r="AJ1484" s="312"/>
      <c r="AK1484" s="312"/>
      <c r="AL1484" s="999"/>
      <c r="AM1484" s="312"/>
      <c r="AN1484" s="312"/>
      <c r="AO1484" s="1000"/>
      <c r="AP1484" s="666"/>
      <c r="AQ1484" s="1001"/>
      <c r="AR1484" s="1001"/>
      <c r="AS1484" s="1001"/>
      <c r="AT1484" s="748"/>
    </row>
    <row r="1485">
      <c r="A1485" s="227"/>
      <c r="B1485" s="179">
        <v>4.1710155E7</v>
      </c>
      <c r="C1485" s="1037">
        <v>44063.88906785879</v>
      </c>
      <c r="D1485" s="606" t="s">
        <v>8933</v>
      </c>
      <c r="E1485" s="179" t="s">
        <v>8934</v>
      </c>
      <c r="F1485" s="228">
        <v>36187.0</v>
      </c>
      <c r="G1485" s="179" t="s">
        <v>391</v>
      </c>
      <c r="H1485" s="179" t="s">
        <v>8935</v>
      </c>
      <c r="I1485" s="179">
        <v>5.491138585301E12</v>
      </c>
      <c r="K1485" s="606" t="s">
        <v>7528</v>
      </c>
      <c r="L1485" s="606" t="s">
        <v>7020</v>
      </c>
      <c r="M1485" s="179" t="s">
        <v>2184</v>
      </c>
      <c r="N1485" s="179" t="s">
        <v>2184</v>
      </c>
      <c r="O1485" s="606" t="s">
        <v>8936</v>
      </c>
      <c r="P1485" s="606" t="s">
        <v>8937</v>
      </c>
      <c r="Q1485" s="1024"/>
      <c r="R1485" s="166"/>
      <c r="S1485" s="647">
        <f t="shared" si="167"/>
        <v>24</v>
      </c>
      <c r="T1485" s="166"/>
      <c r="U1485" s="166"/>
      <c r="V1485" s="166"/>
      <c r="W1485" s="606" t="s">
        <v>8938</v>
      </c>
      <c r="X1485" s="606" t="s">
        <v>8939</v>
      </c>
      <c r="Y1485" s="1062">
        <f>IF('Datos por dni'!F619="","",(TODAY()-'Datos por dni'!F619)/365)</f>
        <v>42.2109589</v>
      </c>
      <c r="AA1485" s="987"/>
      <c r="AB1485" s="992"/>
      <c r="AC1485" s="993"/>
      <c r="AD1485" s="994"/>
      <c r="AE1485" s="994"/>
      <c r="AF1485" s="995"/>
      <c r="AG1485" s="996"/>
      <c r="AH1485" s="997"/>
      <c r="AI1485" s="998"/>
      <c r="AJ1485" s="312"/>
      <c r="AK1485" s="312"/>
      <c r="AL1485" s="999"/>
      <c r="AM1485" s="312"/>
      <c r="AN1485" s="312"/>
      <c r="AO1485" s="1000"/>
      <c r="AP1485" s="666"/>
      <c r="AQ1485" s="1001"/>
      <c r="AR1485" s="1001"/>
      <c r="AS1485" s="1001"/>
      <c r="AT1485" s="748"/>
    </row>
    <row r="1486">
      <c r="A1486" s="227"/>
      <c r="B1486" s="179">
        <v>4.3404193E7</v>
      </c>
      <c r="C1486" s="1037">
        <v>44112.52434065972</v>
      </c>
      <c r="D1486" s="606" t="s">
        <v>8940</v>
      </c>
      <c r="E1486" s="179" t="s">
        <v>8941</v>
      </c>
      <c r="F1486" s="228">
        <v>37104.0</v>
      </c>
      <c r="G1486" s="179" t="s">
        <v>674</v>
      </c>
      <c r="H1486" s="179" t="s">
        <v>1678</v>
      </c>
      <c r="I1486" s="179">
        <v>1.67911122E8</v>
      </c>
      <c r="K1486" s="606" t="s">
        <v>8942</v>
      </c>
      <c r="L1486" s="606" t="s">
        <v>8943</v>
      </c>
      <c r="M1486" s="179" t="s">
        <v>2184</v>
      </c>
      <c r="N1486" s="179" t="s">
        <v>2184</v>
      </c>
      <c r="O1486" s="606" t="s">
        <v>8944</v>
      </c>
      <c r="P1486" s="606" t="s">
        <v>8945</v>
      </c>
      <c r="Q1486" s="1024"/>
      <c r="R1486" s="166"/>
      <c r="S1486" s="647">
        <f t="shared" si="167"/>
        <v>22</v>
      </c>
      <c r="T1486" s="166"/>
      <c r="U1486" s="166"/>
      <c r="V1486" s="166"/>
      <c r="W1486" s="606" t="s">
        <v>1637</v>
      </c>
      <c r="X1486" s="606" t="s">
        <v>8946</v>
      </c>
      <c r="Y1486" s="1062">
        <f>IF('Datos por dni'!F620="","",(TODAY()-'Datos por dni'!F620)/365)</f>
        <v>34.10136986</v>
      </c>
      <c r="AA1486" s="987"/>
      <c r="AB1486" s="992"/>
      <c r="AC1486" s="993"/>
      <c r="AD1486" s="994"/>
      <c r="AE1486" s="994"/>
      <c r="AF1486" s="995"/>
      <c r="AG1486" s="996"/>
      <c r="AH1486" s="997"/>
      <c r="AI1486" s="998"/>
      <c r="AJ1486" s="312"/>
      <c r="AK1486" s="312"/>
      <c r="AL1486" s="999"/>
      <c r="AM1486" s="312"/>
      <c r="AN1486" s="312"/>
      <c r="AO1486" s="1000"/>
      <c r="AP1486" s="666"/>
      <c r="AQ1486" s="1001"/>
      <c r="AR1486" s="1001"/>
      <c r="AS1486" s="1001"/>
      <c r="AT1486" s="748"/>
    </row>
    <row r="1487">
      <c r="A1487" s="1071"/>
      <c r="B1487" s="104">
        <v>4.3916175E7</v>
      </c>
      <c r="C1487" s="1072">
        <v>44110.761877916666</v>
      </c>
      <c r="D1487" s="1073" t="s">
        <v>8947</v>
      </c>
      <c r="E1487" s="104" t="s">
        <v>8948</v>
      </c>
      <c r="F1487" s="1074">
        <v>37349.0</v>
      </c>
      <c r="G1487" s="104" t="s">
        <v>674</v>
      </c>
      <c r="H1487" s="104" t="s">
        <v>8949</v>
      </c>
      <c r="I1487" s="1075" t="s">
        <v>8950</v>
      </c>
      <c r="K1487" s="1076" t="s">
        <v>8951</v>
      </c>
      <c r="L1487" s="104" t="s">
        <v>8952</v>
      </c>
      <c r="M1487" s="104"/>
      <c r="N1487" s="166"/>
      <c r="O1487" s="1054"/>
      <c r="P1487" s="1054"/>
      <c r="Q1487" s="1035"/>
      <c r="R1487" s="25"/>
      <c r="S1487" s="647">
        <f t="shared" si="167"/>
        <v>21</v>
      </c>
      <c r="T1487" s="1025"/>
      <c r="U1487" s="25"/>
      <c r="V1487" s="198" t="s">
        <v>8953</v>
      </c>
      <c r="W1487" s="1052"/>
      <c r="X1487" s="1076"/>
      <c r="Y1487" s="1062">
        <f>IF('Datos por dni'!F621="","",(TODAY()-'Datos por dni'!F621)/365)</f>
        <v>33.94246575</v>
      </c>
      <c r="AA1487" s="987"/>
      <c r="AB1487" s="992"/>
      <c r="AC1487" s="993"/>
      <c r="AD1487" s="994"/>
      <c r="AE1487" s="994"/>
      <c r="AF1487" s="995"/>
      <c r="AG1487" s="996"/>
      <c r="AH1487" s="997"/>
      <c r="AI1487" s="998"/>
      <c r="AJ1487" s="312"/>
      <c r="AK1487" s="312"/>
      <c r="AL1487" s="999"/>
      <c r="AM1487" s="312"/>
      <c r="AN1487" s="312"/>
      <c r="AO1487" s="1000"/>
      <c r="AP1487" s="666"/>
      <c r="AQ1487" s="1001"/>
      <c r="AR1487" s="1001"/>
      <c r="AS1487" s="1001"/>
      <c r="AT1487" s="748"/>
    </row>
    <row r="1488">
      <c r="A1488" s="1038"/>
      <c r="B1488" s="103">
        <v>3522437.0</v>
      </c>
      <c r="C1488" s="1039"/>
      <c r="D1488" s="1077" t="s">
        <v>8954</v>
      </c>
      <c r="E1488" s="103" t="s">
        <v>8955</v>
      </c>
      <c r="F1488" s="1078">
        <v>32999.0</v>
      </c>
      <c r="G1488" s="103" t="s">
        <v>391</v>
      </c>
      <c r="H1488" s="103" t="s">
        <v>8956</v>
      </c>
      <c r="I1488" s="105" t="s">
        <v>8957</v>
      </c>
      <c r="K1488" s="1039" t="s">
        <v>8958</v>
      </c>
      <c r="L1488" s="1039"/>
      <c r="M1488" s="103"/>
      <c r="N1488" s="103"/>
      <c r="O1488" s="1059"/>
      <c r="P1488" s="1054"/>
      <c r="Q1488" s="1035"/>
      <c r="R1488" s="25"/>
      <c r="S1488" s="647">
        <f t="shared" si="167"/>
        <v>33</v>
      </c>
      <c r="T1488" s="198"/>
      <c r="U1488" s="25"/>
      <c r="V1488" s="25"/>
      <c r="W1488" s="1052"/>
      <c r="X1488" s="1039"/>
      <c r="Y1488" s="1062">
        <f>IF('Datos por dni'!F622="","",(TODAY()-'Datos por dni'!F622)/365)</f>
        <v>47.0739726</v>
      </c>
      <c r="AA1488" s="987"/>
      <c r="AB1488" s="992"/>
      <c r="AC1488" s="993"/>
      <c r="AD1488" s="994"/>
      <c r="AE1488" s="994"/>
      <c r="AF1488" s="995"/>
      <c r="AG1488" s="996"/>
      <c r="AH1488" s="997"/>
      <c r="AI1488" s="998"/>
      <c r="AJ1488" s="312"/>
      <c r="AK1488" s="312"/>
      <c r="AL1488" s="999"/>
      <c r="AM1488" s="312"/>
      <c r="AN1488" s="312"/>
      <c r="AO1488" s="1000"/>
      <c r="AP1488" s="666"/>
      <c r="AQ1488" s="1001"/>
      <c r="AR1488" s="1001"/>
      <c r="AS1488" s="1001"/>
      <c r="AT1488" s="748"/>
    </row>
    <row r="1489">
      <c r="A1489" s="1050"/>
      <c r="B1489" s="25">
        <v>4.0946524E7</v>
      </c>
      <c r="C1489" s="1039"/>
      <c r="D1489" s="1052" t="s">
        <v>8959</v>
      </c>
      <c r="E1489" s="25" t="s">
        <v>8960</v>
      </c>
      <c r="F1489" s="1053">
        <v>35906.0</v>
      </c>
      <c r="G1489" s="25" t="s">
        <v>1808</v>
      </c>
      <c r="H1489" s="25" t="s">
        <v>8961</v>
      </c>
      <c r="I1489" s="25">
        <v>1.131979513E9</v>
      </c>
      <c r="K1489" s="1052" t="s">
        <v>8962</v>
      </c>
      <c r="L1489" s="1052"/>
      <c r="M1489" s="103"/>
      <c r="N1489" s="25"/>
      <c r="O1489" s="1059"/>
      <c r="P1489" s="1054"/>
      <c r="Q1489" s="1035"/>
      <c r="R1489" s="25"/>
      <c r="S1489" s="647">
        <f t="shared" si="167"/>
        <v>25</v>
      </c>
      <c r="T1489" s="103"/>
      <c r="U1489" s="25"/>
      <c r="V1489" s="25"/>
      <c r="W1489" s="1052"/>
      <c r="X1489" s="1052"/>
      <c r="Y1489" s="1062">
        <f>IF('Datos por dni'!F623="","",(TODAY()-'Datos por dni'!F623)/365)</f>
        <v>39.07123288</v>
      </c>
      <c r="AA1489" s="987"/>
      <c r="AB1489" s="992"/>
      <c r="AC1489" s="993"/>
      <c r="AD1489" s="994"/>
      <c r="AE1489" s="994"/>
      <c r="AF1489" s="995"/>
      <c r="AG1489" s="996"/>
      <c r="AH1489" s="997"/>
      <c r="AI1489" s="998"/>
      <c r="AJ1489" s="312"/>
      <c r="AK1489" s="312"/>
      <c r="AL1489" s="999"/>
      <c r="AM1489" s="312"/>
      <c r="AN1489" s="312"/>
      <c r="AO1489" s="1000"/>
      <c r="AP1489" s="666"/>
      <c r="AQ1489" s="1001"/>
      <c r="AR1489" s="1001"/>
      <c r="AS1489" s="1001"/>
      <c r="AT1489" s="748"/>
    </row>
    <row r="1490">
      <c r="A1490" s="1050"/>
      <c r="B1490" s="25">
        <v>3.5361942E7</v>
      </c>
      <c r="C1490" s="1039"/>
      <c r="D1490" s="1052" t="s">
        <v>8963</v>
      </c>
      <c r="E1490" s="25" t="s">
        <v>8964</v>
      </c>
      <c r="F1490" s="1053">
        <v>33241.0</v>
      </c>
      <c r="G1490" s="25" t="s">
        <v>2021</v>
      </c>
      <c r="H1490" s="25" t="s">
        <v>8965</v>
      </c>
      <c r="I1490" s="107" t="s">
        <v>8966</v>
      </c>
      <c r="K1490" s="1052" t="s">
        <v>8967</v>
      </c>
      <c r="L1490" s="1052"/>
      <c r="M1490" s="103"/>
      <c r="N1490" s="25"/>
      <c r="O1490" s="1059"/>
      <c r="P1490" s="1054"/>
      <c r="Q1490" s="1035"/>
      <c r="R1490" s="25"/>
      <c r="S1490" s="647">
        <f t="shared" si="167"/>
        <v>32</v>
      </c>
      <c r="T1490" s="103"/>
      <c r="U1490" s="25"/>
      <c r="V1490" s="25"/>
      <c r="W1490" s="1052"/>
      <c r="X1490" s="1052"/>
      <c r="Y1490" s="1062">
        <f>IF('Datos por dni'!F624="","",(TODAY()-'Datos por dni'!F624)/365)</f>
        <v>27.18630137</v>
      </c>
      <c r="AA1490" s="987"/>
      <c r="AB1490" s="992"/>
      <c r="AC1490" s="993"/>
      <c r="AD1490" s="994"/>
      <c r="AE1490" s="994"/>
      <c r="AF1490" s="995"/>
      <c r="AG1490" s="996"/>
      <c r="AH1490" s="997"/>
      <c r="AI1490" s="998"/>
      <c r="AJ1490" s="312"/>
      <c r="AK1490" s="312"/>
      <c r="AL1490" s="999"/>
      <c r="AM1490" s="312"/>
      <c r="AN1490" s="312"/>
      <c r="AO1490" s="1000"/>
      <c r="AP1490" s="666"/>
      <c r="AQ1490" s="1001"/>
      <c r="AR1490" s="1001"/>
      <c r="AS1490" s="1001"/>
      <c r="AT1490" s="748"/>
    </row>
    <row r="1491">
      <c r="A1491" s="1050"/>
      <c r="B1491" s="25">
        <v>3.238697E7</v>
      </c>
      <c r="C1491" s="1039"/>
      <c r="D1491" s="1052" t="s">
        <v>8968</v>
      </c>
      <c r="E1491" s="25" t="s">
        <v>8969</v>
      </c>
      <c r="F1491" s="1053">
        <v>31566.0</v>
      </c>
      <c r="G1491" s="25" t="s">
        <v>391</v>
      </c>
      <c r="H1491" s="25" t="s">
        <v>8970</v>
      </c>
      <c r="I1491" s="25">
        <v>1.128888077E9</v>
      </c>
      <c r="K1491" s="1052" t="s">
        <v>8971</v>
      </c>
      <c r="L1491" s="1052"/>
      <c r="M1491" s="103"/>
      <c r="N1491" s="25"/>
      <c r="O1491" s="1039"/>
      <c r="P1491" s="1054"/>
      <c r="Q1491" s="1035"/>
      <c r="R1491" s="25"/>
      <c r="S1491" s="647">
        <f t="shared" si="167"/>
        <v>37</v>
      </c>
      <c r="T1491" s="103"/>
      <c r="U1491" s="25"/>
      <c r="V1491" s="25"/>
      <c r="W1491" s="1052"/>
      <c r="X1491" s="1052"/>
      <c r="Y1491" s="1062">
        <f>IF('Datos por dni'!F625="","",(TODAY()-'Datos por dni'!F625)/365)</f>
        <v>32.23013699</v>
      </c>
      <c r="AA1491" s="987"/>
      <c r="AB1491" s="992"/>
      <c r="AC1491" s="993"/>
      <c r="AD1491" s="994"/>
      <c r="AE1491" s="994"/>
      <c r="AF1491" s="995"/>
      <c r="AG1491" s="996"/>
      <c r="AH1491" s="997"/>
      <c r="AI1491" s="998"/>
      <c r="AJ1491" s="312"/>
      <c r="AK1491" s="312"/>
      <c r="AL1491" s="999"/>
      <c r="AM1491" s="312"/>
      <c r="AN1491" s="312"/>
      <c r="AO1491" s="1000"/>
      <c r="AP1491" s="666"/>
      <c r="AQ1491" s="1001"/>
      <c r="AR1491" s="1001"/>
      <c r="AS1491" s="1001"/>
      <c r="AT1491" s="748"/>
    </row>
    <row r="1492">
      <c r="A1492" s="1050"/>
      <c r="B1492" s="25">
        <v>4.0376355E7</v>
      </c>
      <c r="C1492" s="1039"/>
      <c r="D1492" s="1052" t="s">
        <v>8972</v>
      </c>
      <c r="E1492" s="25" t="s">
        <v>8973</v>
      </c>
      <c r="F1492" s="1053">
        <v>35588.0</v>
      </c>
      <c r="G1492" s="25" t="s">
        <v>1755</v>
      </c>
      <c r="H1492" s="25" t="s">
        <v>8974</v>
      </c>
      <c r="I1492" s="25">
        <v>1.124888686E9</v>
      </c>
      <c r="K1492" s="1052" t="s">
        <v>8975</v>
      </c>
      <c r="L1492" s="1052"/>
      <c r="M1492" s="103"/>
      <c r="N1492" s="25"/>
      <c r="O1492" s="1063"/>
      <c r="P1492" s="1063"/>
      <c r="Q1492" s="1035"/>
      <c r="R1492" s="25"/>
      <c r="S1492" s="647">
        <f t="shared" si="167"/>
        <v>26</v>
      </c>
      <c r="T1492" s="198"/>
      <c r="U1492" s="25"/>
      <c r="V1492" s="25"/>
      <c r="W1492" s="1052"/>
      <c r="X1492" s="1052"/>
      <c r="Y1492" s="1062">
        <f>IF('Datos por dni'!F626="","",(TODAY()-'Datos por dni'!F626)/365)</f>
        <v>28.0109589</v>
      </c>
      <c r="AA1492" s="987"/>
      <c r="AB1492" s="992"/>
      <c r="AC1492" s="993"/>
      <c r="AD1492" s="994"/>
      <c r="AE1492" s="994"/>
      <c r="AF1492" s="995"/>
      <c r="AG1492" s="996"/>
      <c r="AH1492" s="997"/>
      <c r="AI1492" s="998"/>
      <c r="AJ1492" s="312"/>
      <c r="AK1492" s="312"/>
      <c r="AL1492" s="999"/>
      <c r="AM1492" s="312"/>
      <c r="AN1492" s="312"/>
      <c r="AO1492" s="1000"/>
      <c r="AP1492" s="666"/>
      <c r="AQ1492" s="1001"/>
      <c r="AR1492" s="1001"/>
      <c r="AS1492" s="1001"/>
      <c r="AT1492" s="748"/>
    </row>
    <row r="1493">
      <c r="A1493" s="1050"/>
      <c r="B1493" s="25">
        <v>4.4596178E7</v>
      </c>
      <c r="C1493" s="1039"/>
      <c r="D1493" s="1052" t="s">
        <v>8976</v>
      </c>
      <c r="E1493" s="25" t="s">
        <v>8977</v>
      </c>
      <c r="F1493" s="1053">
        <v>37581.0</v>
      </c>
      <c r="G1493" s="25" t="s">
        <v>674</v>
      </c>
      <c r="H1493" s="25" t="s">
        <v>8978</v>
      </c>
      <c r="I1493" s="25">
        <v>1.123286734E9</v>
      </c>
      <c r="K1493" s="1052" t="s">
        <v>8979</v>
      </c>
      <c r="L1493" s="1052"/>
      <c r="M1493" s="25"/>
      <c r="N1493" s="25"/>
      <c r="O1493" s="1039"/>
      <c r="P1493" s="1054"/>
      <c r="Q1493" s="1035"/>
      <c r="R1493" s="1053"/>
      <c r="S1493" s="647">
        <f t="shared" si="167"/>
        <v>20</v>
      </c>
      <c r="T1493" s="103"/>
      <c r="U1493" s="25"/>
      <c r="V1493" s="25"/>
      <c r="W1493" s="1052"/>
      <c r="X1493" s="1052"/>
      <c r="Y1493" s="1062">
        <f>IF('Datos por dni'!F627="","",(TODAY()-'Datos por dni'!F627)/365)</f>
        <v>28.65753425</v>
      </c>
      <c r="AA1493" s="987"/>
      <c r="AB1493" s="992"/>
      <c r="AC1493" s="993"/>
      <c r="AD1493" s="994"/>
      <c r="AE1493" s="994"/>
      <c r="AF1493" s="995"/>
      <c r="AG1493" s="996"/>
      <c r="AH1493" s="997"/>
      <c r="AI1493" s="998"/>
      <c r="AJ1493" s="312"/>
      <c r="AK1493" s="312"/>
      <c r="AL1493" s="999"/>
      <c r="AM1493" s="312"/>
      <c r="AN1493" s="312"/>
      <c r="AO1493" s="1000"/>
      <c r="AP1493" s="666"/>
      <c r="AQ1493" s="1001"/>
      <c r="AR1493" s="1001"/>
      <c r="AS1493" s="1001"/>
      <c r="AT1493" s="748"/>
    </row>
    <row r="1494">
      <c r="A1494" s="1055"/>
      <c r="B1494" s="182">
        <v>4.3037641E7</v>
      </c>
      <c r="C1494" s="1037"/>
      <c r="D1494" s="1056" t="s">
        <v>8980</v>
      </c>
      <c r="E1494" s="182" t="s">
        <v>8981</v>
      </c>
      <c r="F1494" s="1079">
        <v>36876.0</v>
      </c>
      <c r="G1494" s="182" t="s">
        <v>391</v>
      </c>
      <c r="H1494" s="182" t="s">
        <v>8982</v>
      </c>
      <c r="I1494" s="182">
        <v>1.568861612E9</v>
      </c>
      <c r="K1494" s="1056" t="s">
        <v>8983</v>
      </c>
      <c r="L1494" s="1024"/>
      <c r="M1494" s="166"/>
      <c r="N1494" s="166"/>
      <c r="O1494" s="1024"/>
      <c r="P1494" s="1024"/>
      <c r="Q1494" s="1024"/>
      <c r="R1494" s="166"/>
      <c r="S1494" s="647">
        <f t="shared" si="167"/>
        <v>22</v>
      </c>
      <c r="T1494" s="166"/>
      <c r="U1494" s="166"/>
      <c r="V1494" s="166"/>
      <c r="W1494" s="1024"/>
      <c r="X1494" s="1024"/>
      <c r="Y1494" s="1062">
        <f>IF('Datos por dni'!F628="","",(TODAY()-'Datos por dni'!F628)/365)</f>
        <v>25.77808219</v>
      </c>
      <c r="AA1494" s="987"/>
      <c r="AB1494" s="992"/>
      <c r="AC1494" s="993"/>
      <c r="AD1494" s="994"/>
      <c r="AE1494" s="994"/>
      <c r="AF1494" s="995"/>
      <c r="AG1494" s="996"/>
      <c r="AH1494" s="997"/>
      <c r="AI1494" s="998"/>
      <c r="AJ1494" s="312"/>
      <c r="AK1494" s="312"/>
      <c r="AL1494" s="999"/>
      <c r="AM1494" s="312"/>
      <c r="AN1494" s="312"/>
      <c r="AO1494" s="1000"/>
      <c r="AP1494" s="666"/>
      <c r="AQ1494" s="1001"/>
      <c r="AR1494" s="1001"/>
      <c r="AS1494" s="1001"/>
      <c r="AT1494" s="748"/>
    </row>
    <row r="1495">
      <c r="A1495" s="227"/>
      <c r="B1495" s="179">
        <v>4.3325037E7</v>
      </c>
      <c r="C1495" s="1037">
        <v>44154.467696238426</v>
      </c>
      <c r="D1495" s="606" t="s">
        <v>8984</v>
      </c>
      <c r="E1495" s="179" t="s">
        <v>8985</v>
      </c>
      <c r="F1495" s="228">
        <v>37017.0</v>
      </c>
      <c r="G1495" s="179" t="s">
        <v>391</v>
      </c>
      <c r="H1495" s="179" t="s">
        <v>8986</v>
      </c>
      <c r="I1495" s="179">
        <v>1.137717105E9</v>
      </c>
      <c r="K1495" s="606" t="s">
        <v>8987</v>
      </c>
      <c r="L1495" s="606" t="s">
        <v>8988</v>
      </c>
      <c r="M1495" s="179" t="s">
        <v>2184</v>
      </c>
      <c r="N1495" s="179" t="s">
        <v>2184</v>
      </c>
      <c r="O1495" s="606" t="s">
        <v>8989</v>
      </c>
      <c r="P1495" s="606" t="s">
        <v>8990</v>
      </c>
      <c r="Q1495" s="1024"/>
      <c r="R1495" s="166"/>
      <c r="S1495" s="647">
        <f t="shared" si="167"/>
        <v>22</v>
      </c>
      <c r="T1495" s="166"/>
      <c r="U1495" s="166"/>
      <c r="V1495" s="166"/>
      <c r="W1495" s="606" t="s">
        <v>8991</v>
      </c>
      <c r="X1495" s="606" t="s">
        <v>8992</v>
      </c>
      <c r="Y1495" s="1062">
        <f>IF('Datos por dni'!F629="","",(TODAY()-'Datos por dni'!F629)/365)</f>
        <v>40.05205479</v>
      </c>
      <c r="AA1495" s="987"/>
      <c r="AB1495" s="992"/>
      <c r="AC1495" s="993"/>
      <c r="AD1495" s="994"/>
      <c r="AE1495" s="994"/>
      <c r="AF1495" s="995"/>
      <c r="AG1495" s="996"/>
      <c r="AH1495" s="997"/>
      <c r="AI1495" s="998"/>
      <c r="AJ1495" s="312"/>
      <c r="AK1495" s="312"/>
      <c r="AL1495" s="999"/>
      <c r="AM1495" s="312"/>
      <c r="AN1495" s="312"/>
      <c r="AO1495" s="1000"/>
      <c r="AP1495" s="666"/>
      <c r="AQ1495" s="1001"/>
      <c r="AR1495" s="1001"/>
      <c r="AS1495" s="1001"/>
      <c r="AT1495" s="748"/>
    </row>
    <row r="1496">
      <c r="A1496" s="227"/>
      <c r="B1496" s="179">
        <v>3.9557481E7</v>
      </c>
      <c r="C1496" s="1037">
        <v>44154.50339701389</v>
      </c>
      <c r="D1496" s="606" t="s">
        <v>8993</v>
      </c>
      <c r="E1496" s="179" t="s">
        <v>8994</v>
      </c>
      <c r="F1496" s="228">
        <v>35142.0</v>
      </c>
      <c r="G1496" s="179" t="s">
        <v>391</v>
      </c>
      <c r="H1496" s="179" t="s">
        <v>1678</v>
      </c>
      <c r="I1496" s="179">
        <v>1.134286996E9</v>
      </c>
      <c r="K1496" s="606" t="s">
        <v>5973</v>
      </c>
      <c r="L1496" s="606" t="s">
        <v>7038</v>
      </c>
      <c r="M1496" s="179" t="s">
        <v>2184</v>
      </c>
      <c r="N1496" s="179" t="s">
        <v>2184</v>
      </c>
      <c r="O1496" s="606" t="s">
        <v>8995</v>
      </c>
      <c r="P1496" s="606" t="s">
        <v>7127</v>
      </c>
      <c r="Q1496" s="606" t="s">
        <v>8996</v>
      </c>
      <c r="R1496" s="166"/>
      <c r="S1496" s="647">
        <f t="shared" si="167"/>
        <v>27</v>
      </c>
      <c r="T1496" s="166"/>
      <c r="U1496" s="166"/>
      <c r="V1496" s="166"/>
      <c r="W1496" s="606" t="s">
        <v>8997</v>
      </c>
      <c r="X1496" s="606" t="s">
        <v>8997</v>
      </c>
      <c r="Y1496" s="1062" t="str">
        <f>IF('Datos por dni'!F630="","",(TODAY()-'Datos por dni'!F630)/365)</f>
        <v/>
      </c>
      <c r="AA1496" s="987"/>
      <c r="AB1496" s="992"/>
      <c r="AC1496" s="993"/>
      <c r="AD1496" s="994"/>
      <c r="AE1496" s="994"/>
      <c r="AF1496" s="995"/>
      <c r="AG1496" s="996"/>
      <c r="AH1496" s="997"/>
      <c r="AI1496" s="998"/>
      <c r="AJ1496" s="312"/>
      <c r="AK1496" s="312"/>
      <c r="AL1496" s="999"/>
      <c r="AM1496" s="312"/>
      <c r="AN1496" s="312"/>
      <c r="AO1496" s="1000"/>
      <c r="AP1496" s="666"/>
      <c r="AQ1496" s="1001"/>
      <c r="AR1496" s="1001"/>
      <c r="AS1496" s="1001"/>
      <c r="AT1496" s="748"/>
    </row>
    <row r="1497">
      <c r="A1497" s="227"/>
      <c r="B1497" s="179">
        <v>3.7729185E7</v>
      </c>
      <c r="C1497" s="1037">
        <v>44158.10928108796</v>
      </c>
      <c r="D1497" s="606" t="s">
        <v>8998</v>
      </c>
      <c r="E1497" s="179" t="s">
        <v>8999</v>
      </c>
      <c r="F1497" s="228">
        <v>34902.0</v>
      </c>
      <c r="G1497" s="179" t="s">
        <v>2021</v>
      </c>
      <c r="H1497" s="179" t="s">
        <v>9000</v>
      </c>
      <c r="I1497" s="179">
        <v>3.884043229E9</v>
      </c>
      <c r="K1497" s="606" t="s">
        <v>9001</v>
      </c>
      <c r="L1497" s="606" t="s">
        <v>9002</v>
      </c>
      <c r="M1497" s="179" t="s">
        <v>2184</v>
      </c>
      <c r="N1497" s="179" t="s">
        <v>2184</v>
      </c>
      <c r="O1497" s="606" t="s">
        <v>8356</v>
      </c>
      <c r="P1497" s="606" t="s">
        <v>9003</v>
      </c>
      <c r="Q1497" s="606" t="s">
        <v>9004</v>
      </c>
      <c r="R1497" s="166"/>
      <c r="S1497" s="647">
        <f t="shared" si="167"/>
        <v>28</v>
      </c>
      <c r="T1497" s="166"/>
      <c r="U1497" s="166"/>
      <c r="V1497" s="166"/>
      <c r="W1497" s="606" t="s">
        <v>9005</v>
      </c>
      <c r="X1497" s="606" t="s">
        <v>9005</v>
      </c>
      <c r="Y1497" s="1062">
        <f>IF('Datos por dni'!F631="","",(TODAY()-'Datos por dni'!F631)/365)</f>
        <v>29.38082192</v>
      </c>
      <c r="AA1497" s="987"/>
      <c r="AB1497" s="992"/>
      <c r="AC1497" s="993"/>
      <c r="AD1497" s="994"/>
      <c r="AE1497" s="994"/>
      <c r="AF1497" s="995"/>
      <c r="AG1497" s="996"/>
      <c r="AH1497" s="997"/>
      <c r="AI1497" s="998"/>
      <c r="AJ1497" s="312"/>
      <c r="AK1497" s="312"/>
      <c r="AL1497" s="999"/>
      <c r="AM1497" s="312"/>
      <c r="AN1497" s="312"/>
      <c r="AO1497" s="1000"/>
      <c r="AP1497" s="666"/>
      <c r="AQ1497" s="1001"/>
      <c r="AR1497" s="1001"/>
      <c r="AS1497" s="1001"/>
      <c r="AT1497" s="748"/>
    </row>
    <row r="1498">
      <c r="A1498" s="227"/>
      <c r="B1498" s="179">
        <v>4.2575737E7</v>
      </c>
      <c r="C1498" s="1037">
        <v>44160.832610428246</v>
      </c>
      <c r="D1498" s="606" t="s">
        <v>3669</v>
      </c>
      <c r="E1498" s="179" t="s">
        <v>3670</v>
      </c>
      <c r="F1498" s="228">
        <v>36617.0</v>
      </c>
      <c r="G1498" s="179" t="s">
        <v>391</v>
      </c>
      <c r="H1498" s="179" t="s">
        <v>9006</v>
      </c>
      <c r="I1498" s="179">
        <v>1.123860425E9</v>
      </c>
      <c r="K1498" s="606" t="s">
        <v>9007</v>
      </c>
      <c r="L1498" s="606" t="s">
        <v>9008</v>
      </c>
      <c r="M1498" s="179" t="s">
        <v>2184</v>
      </c>
      <c r="N1498" s="179" t="s">
        <v>2184</v>
      </c>
      <c r="O1498" s="606" t="s">
        <v>9009</v>
      </c>
      <c r="P1498" s="606" t="s">
        <v>9010</v>
      </c>
      <c r="Q1498" s="1024"/>
      <c r="R1498" s="166"/>
      <c r="S1498" s="647">
        <f t="shared" si="167"/>
        <v>23</v>
      </c>
      <c r="T1498" s="166"/>
      <c r="U1498" s="166"/>
      <c r="V1498" s="166"/>
      <c r="W1498" s="606" t="s">
        <v>1651</v>
      </c>
      <c r="X1498" s="606" t="s">
        <v>3675</v>
      </c>
      <c r="Y1498" s="1062">
        <f>IF('Datos por dni'!F632="","",(TODAY()-'Datos por dni'!F632)/365)</f>
        <v>22.79452055</v>
      </c>
      <c r="AA1498" s="987"/>
      <c r="AB1498" s="992"/>
      <c r="AC1498" s="993"/>
      <c r="AD1498" s="994"/>
      <c r="AE1498" s="994"/>
      <c r="AF1498" s="995"/>
      <c r="AG1498" s="996"/>
      <c r="AH1498" s="997"/>
      <c r="AI1498" s="998"/>
      <c r="AJ1498" s="312"/>
      <c r="AK1498" s="312"/>
      <c r="AL1498" s="999"/>
      <c r="AM1498" s="312"/>
      <c r="AN1498" s="312"/>
      <c r="AO1498" s="1000"/>
      <c r="AP1498" s="666"/>
      <c r="AQ1498" s="1001"/>
      <c r="AR1498" s="1001"/>
      <c r="AS1498" s="1001"/>
      <c r="AT1498" s="748"/>
    </row>
    <row r="1499">
      <c r="A1499" s="227"/>
      <c r="B1499" s="179">
        <v>4.0006293E7</v>
      </c>
      <c r="C1499" s="1037">
        <v>44164.91413675926</v>
      </c>
      <c r="D1499" s="606" t="s">
        <v>9011</v>
      </c>
      <c r="E1499" s="179" t="s">
        <v>9012</v>
      </c>
      <c r="F1499" s="228">
        <v>35382.0</v>
      </c>
      <c r="G1499" s="179" t="s">
        <v>391</v>
      </c>
      <c r="H1499" s="179" t="s">
        <v>1678</v>
      </c>
      <c r="I1499" s="646" t="s">
        <v>9013</v>
      </c>
      <c r="K1499" s="606" t="s">
        <v>9014</v>
      </c>
      <c r="L1499" s="606" t="s">
        <v>7020</v>
      </c>
      <c r="M1499" s="179" t="s">
        <v>2184</v>
      </c>
      <c r="N1499" s="179" t="s">
        <v>2184</v>
      </c>
      <c r="O1499" s="606" t="s">
        <v>9015</v>
      </c>
      <c r="P1499" s="606" t="s">
        <v>9016</v>
      </c>
      <c r="Q1499" s="606" t="s">
        <v>9017</v>
      </c>
      <c r="R1499" s="166"/>
      <c r="S1499" s="647">
        <f t="shared" si="167"/>
        <v>26</v>
      </c>
      <c r="T1499" s="166"/>
      <c r="U1499" s="166"/>
      <c r="V1499" s="166"/>
      <c r="W1499" s="606" t="s">
        <v>1651</v>
      </c>
      <c r="X1499" s="606" t="s">
        <v>1651</v>
      </c>
      <c r="Y1499" s="1062">
        <f>IF('Datos por dni'!F633="","",(TODAY()-'Datos por dni'!F633)/365)</f>
        <v>22.99452055</v>
      </c>
      <c r="AA1499" s="987"/>
      <c r="AB1499" s="992"/>
      <c r="AC1499" s="993"/>
      <c r="AD1499" s="994"/>
      <c r="AE1499" s="994"/>
      <c r="AF1499" s="995"/>
      <c r="AG1499" s="996"/>
      <c r="AH1499" s="997"/>
      <c r="AI1499" s="998"/>
      <c r="AJ1499" s="312"/>
      <c r="AK1499" s="312"/>
      <c r="AL1499" s="999"/>
      <c r="AM1499" s="312"/>
      <c r="AN1499" s="312"/>
      <c r="AO1499" s="1000"/>
      <c r="AP1499" s="666"/>
      <c r="AQ1499" s="1001"/>
      <c r="AR1499" s="1001"/>
      <c r="AS1499" s="1001"/>
      <c r="AT1499" s="748"/>
    </row>
    <row r="1500">
      <c r="A1500" s="227"/>
      <c r="B1500" s="179">
        <v>3.4358982E7</v>
      </c>
      <c r="C1500" s="1037">
        <v>44165.80224424769</v>
      </c>
      <c r="D1500" s="606" t="s">
        <v>9018</v>
      </c>
      <c r="E1500" s="179" t="s">
        <v>9019</v>
      </c>
      <c r="F1500" s="228">
        <v>32552.0</v>
      </c>
      <c r="G1500" s="179" t="s">
        <v>391</v>
      </c>
      <c r="H1500" s="179" t="s">
        <v>9020</v>
      </c>
      <c r="I1500" s="179">
        <v>1.157637851E9</v>
      </c>
      <c r="K1500" s="606" t="s">
        <v>7830</v>
      </c>
      <c r="L1500" s="606" t="s">
        <v>7020</v>
      </c>
      <c r="M1500" s="179" t="s">
        <v>1661</v>
      </c>
      <c r="N1500" s="179" t="s">
        <v>1661</v>
      </c>
      <c r="O1500" s="606" t="s">
        <v>9021</v>
      </c>
      <c r="P1500" s="606" t="s">
        <v>8217</v>
      </c>
      <c r="Q1500" s="606" t="s">
        <v>9022</v>
      </c>
      <c r="R1500" s="166"/>
      <c r="S1500" s="647">
        <f t="shared" si="167"/>
        <v>34</v>
      </c>
      <c r="T1500" s="166"/>
      <c r="U1500" s="166"/>
      <c r="V1500" s="166"/>
      <c r="W1500" s="606" t="s">
        <v>9023</v>
      </c>
      <c r="X1500" s="606" t="s">
        <v>9023</v>
      </c>
      <c r="Y1500" s="1062">
        <f>IF('Datos por dni'!F634="","",(TODAY()-'Datos por dni'!F634)/365)</f>
        <v>26.96164384</v>
      </c>
      <c r="AA1500" s="987"/>
      <c r="AB1500" s="992"/>
      <c r="AC1500" s="993"/>
      <c r="AD1500" s="994"/>
      <c r="AE1500" s="994"/>
      <c r="AF1500" s="995"/>
      <c r="AG1500" s="996"/>
      <c r="AH1500" s="997"/>
      <c r="AI1500" s="998"/>
      <c r="AJ1500" s="312"/>
      <c r="AK1500" s="312"/>
      <c r="AL1500" s="999"/>
      <c r="AM1500" s="312"/>
      <c r="AN1500" s="312"/>
      <c r="AO1500" s="1000"/>
      <c r="AP1500" s="666"/>
      <c r="AQ1500" s="1001"/>
      <c r="AR1500" s="1001"/>
      <c r="AS1500" s="1001"/>
      <c r="AT1500" s="748"/>
    </row>
    <row r="1501">
      <c r="A1501" s="227"/>
      <c r="B1501" s="179">
        <v>4.2375381E7</v>
      </c>
      <c r="C1501" s="1037">
        <v>44167.49219719907</v>
      </c>
      <c r="D1501" s="606" t="s">
        <v>4857</v>
      </c>
      <c r="E1501" s="179" t="s">
        <v>4858</v>
      </c>
      <c r="F1501" s="228">
        <v>36573.0</v>
      </c>
      <c r="G1501" s="179" t="s">
        <v>391</v>
      </c>
      <c r="H1501" s="179" t="s">
        <v>8830</v>
      </c>
      <c r="I1501" s="179">
        <v>1.536017277E9</v>
      </c>
      <c r="K1501" s="606" t="s">
        <v>9024</v>
      </c>
      <c r="L1501" s="606"/>
      <c r="M1501" s="1080"/>
      <c r="N1501" s="179"/>
      <c r="O1501" s="1081"/>
      <c r="P1501" s="606"/>
      <c r="Q1501" s="1024"/>
      <c r="R1501" s="182"/>
      <c r="S1501" s="647">
        <f t="shared" si="167"/>
        <v>23</v>
      </c>
      <c r="T1501" s="1025"/>
      <c r="U1501" s="182"/>
      <c r="V1501" s="606" t="s">
        <v>9025</v>
      </c>
      <c r="W1501" s="606"/>
      <c r="X1501" s="1082"/>
      <c r="Y1501" s="1062">
        <f>IF('Datos por dni'!F635="","",(TODAY()-'Datos por dni'!F635)/365)</f>
        <v>24.81917808</v>
      </c>
      <c r="AA1501" s="987"/>
      <c r="AB1501" s="992"/>
      <c r="AC1501" s="993"/>
      <c r="AD1501" s="994"/>
      <c r="AE1501" s="994"/>
      <c r="AF1501" s="995"/>
      <c r="AG1501" s="996"/>
      <c r="AH1501" s="997"/>
      <c r="AI1501" s="998"/>
      <c r="AJ1501" s="312"/>
      <c r="AK1501" s="312"/>
      <c r="AL1501" s="999"/>
      <c r="AM1501" s="312"/>
      <c r="AN1501" s="312"/>
      <c r="AO1501" s="1000"/>
      <c r="AP1501" s="666"/>
      <c r="AQ1501" s="1001"/>
      <c r="AR1501" s="1001"/>
      <c r="AS1501" s="1001"/>
      <c r="AT1501" s="748"/>
    </row>
    <row r="1502">
      <c r="A1502" s="227"/>
      <c r="B1502" s="179">
        <v>4.0642722E7</v>
      </c>
      <c r="C1502" s="1037">
        <v>44169.53925677083</v>
      </c>
      <c r="D1502" s="606" t="s">
        <v>9026</v>
      </c>
      <c r="E1502" s="179" t="s">
        <v>9027</v>
      </c>
      <c r="F1502" s="228">
        <v>35668.0</v>
      </c>
      <c r="G1502" s="179" t="s">
        <v>391</v>
      </c>
      <c r="H1502" s="179" t="s">
        <v>9028</v>
      </c>
      <c r="I1502" s="179">
        <v>1.141479478E9</v>
      </c>
      <c r="K1502" s="606" t="s">
        <v>9029</v>
      </c>
      <c r="L1502" s="606" t="s">
        <v>7028</v>
      </c>
      <c r="M1502" s="179" t="s">
        <v>2184</v>
      </c>
      <c r="N1502" s="179" t="s">
        <v>2184</v>
      </c>
      <c r="O1502" s="606" t="s">
        <v>9030</v>
      </c>
      <c r="P1502" s="606" t="s">
        <v>8575</v>
      </c>
      <c r="Q1502" s="1024"/>
      <c r="R1502" s="166"/>
      <c r="S1502" s="647">
        <f t="shared" si="167"/>
        <v>26</v>
      </c>
      <c r="T1502" s="166"/>
      <c r="U1502" s="166"/>
      <c r="V1502" s="166"/>
      <c r="W1502" s="606" t="s">
        <v>1651</v>
      </c>
      <c r="X1502" s="606" t="s">
        <v>9031</v>
      </c>
      <c r="Y1502" s="1062" t="str">
        <f>IF('Datos por dni'!F636="","",(TODAY()-'Datos por dni'!F636)/365)</f>
        <v/>
      </c>
      <c r="AA1502" s="987"/>
      <c r="AB1502" s="992"/>
      <c r="AC1502" s="993"/>
      <c r="AD1502" s="994"/>
      <c r="AE1502" s="994"/>
      <c r="AF1502" s="995"/>
      <c r="AG1502" s="996"/>
      <c r="AH1502" s="997"/>
      <c r="AI1502" s="998"/>
      <c r="AJ1502" s="312"/>
      <c r="AK1502" s="312"/>
      <c r="AL1502" s="999"/>
      <c r="AM1502" s="312"/>
      <c r="AN1502" s="312"/>
      <c r="AO1502" s="1000"/>
      <c r="AP1502" s="666"/>
      <c r="AQ1502" s="1001"/>
      <c r="AR1502" s="1001"/>
      <c r="AS1502" s="1001"/>
      <c r="AT1502" s="748"/>
    </row>
    <row r="1503">
      <c r="A1503" s="227"/>
      <c r="B1503" s="179">
        <v>3.7869436E7</v>
      </c>
      <c r="C1503" s="1037">
        <v>44169.853020532406</v>
      </c>
      <c r="D1503" s="606" t="s">
        <v>9032</v>
      </c>
      <c r="E1503" s="179" t="s">
        <v>9033</v>
      </c>
      <c r="F1503" s="228">
        <v>34227.0</v>
      </c>
      <c r="G1503" s="179" t="s">
        <v>391</v>
      </c>
      <c r="H1503" s="179" t="s">
        <v>9034</v>
      </c>
      <c r="I1503" s="179">
        <v>1.160166506E9</v>
      </c>
      <c r="K1503" s="606" t="s">
        <v>5725</v>
      </c>
      <c r="L1503" s="606" t="s">
        <v>7020</v>
      </c>
      <c r="M1503" s="179" t="s">
        <v>2184</v>
      </c>
      <c r="N1503" s="179" t="s">
        <v>2184</v>
      </c>
      <c r="O1503" s="606" t="s">
        <v>9035</v>
      </c>
      <c r="P1503" s="606" t="s">
        <v>9036</v>
      </c>
      <c r="Q1503" s="1024"/>
      <c r="R1503" s="166"/>
      <c r="S1503" s="647">
        <f t="shared" si="167"/>
        <v>30</v>
      </c>
      <c r="T1503" s="166"/>
      <c r="U1503" s="166"/>
      <c r="V1503" s="166"/>
      <c r="W1503" s="606" t="s">
        <v>2587</v>
      </c>
      <c r="X1503" s="606" t="s">
        <v>9037</v>
      </c>
      <c r="Y1503" s="1062">
        <f>IF('Datos por dni'!F637="","",(TODAY()-'Datos por dni'!F637)/365)</f>
        <v>29.46575342</v>
      </c>
      <c r="AA1503" s="987"/>
      <c r="AB1503" s="992"/>
      <c r="AC1503" s="993"/>
      <c r="AD1503" s="994"/>
      <c r="AE1503" s="994"/>
      <c r="AF1503" s="995"/>
      <c r="AG1503" s="996"/>
      <c r="AH1503" s="997"/>
      <c r="AI1503" s="998"/>
      <c r="AJ1503" s="312"/>
      <c r="AK1503" s="312"/>
      <c r="AL1503" s="999"/>
      <c r="AM1503" s="312"/>
      <c r="AN1503" s="312"/>
      <c r="AO1503" s="1000"/>
      <c r="AP1503" s="666"/>
      <c r="AQ1503" s="1001"/>
      <c r="AR1503" s="1001"/>
      <c r="AS1503" s="1001"/>
      <c r="AT1503" s="748"/>
    </row>
    <row r="1504">
      <c r="A1504" s="227"/>
      <c r="B1504" s="179">
        <v>3.4217445E7</v>
      </c>
      <c r="C1504" s="1037">
        <v>44170.84933769676</v>
      </c>
      <c r="D1504" s="606" t="s">
        <v>9038</v>
      </c>
      <c r="E1504" s="179" t="s">
        <v>9039</v>
      </c>
      <c r="F1504" s="228">
        <v>32510.0</v>
      </c>
      <c r="G1504" s="179" t="s">
        <v>2021</v>
      </c>
      <c r="H1504" s="179" t="s">
        <v>9040</v>
      </c>
      <c r="I1504" s="179" t="s">
        <v>9041</v>
      </c>
      <c r="K1504" s="606" t="s">
        <v>9042</v>
      </c>
      <c r="L1504" s="606" t="s">
        <v>7028</v>
      </c>
      <c r="M1504" s="179" t="s">
        <v>2184</v>
      </c>
      <c r="N1504" s="179" t="s">
        <v>2184</v>
      </c>
      <c r="O1504" s="606" t="s">
        <v>9043</v>
      </c>
      <c r="P1504" s="606" t="s">
        <v>9044</v>
      </c>
      <c r="Q1504" s="606" t="s">
        <v>9045</v>
      </c>
      <c r="R1504" s="166"/>
      <c r="S1504" s="647">
        <f t="shared" si="167"/>
        <v>34</v>
      </c>
      <c r="T1504" s="166"/>
      <c r="U1504" s="166"/>
      <c r="V1504" s="166"/>
      <c r="W1504" s="606" t="s">
        <v>1651</v>
      </c>
      <c r="X1504" s="606" t="s">
        <v>9046</v>
      </c>
      <c r="Y1504" s="1062">
        <f>IF('Datos por dni'!F638="","",(TODAY()-'Datos por dni'!F638)/365)</f>
        <v>21.83561644</v>
      </c>
      <c r="AA1504" s="987"/>
      <c r="AB1504" s="992"/>
      <c r="AC1504" s="993"/>
      <c r="AD1504" s="994"/>
      <c r="AE1504" s="994"/>
      <c r="AF1504" s="995"/>
      <c r="AG1504" s="996"/>
      <c r="AH1504" s="997"/>
      <c r="AI1504" s="998"/>
      <c r="AJ1504" s="312"/>
      <c r="AK1504" s="312"/>
      <c r="AL1504" s="999"/>
      <c r="AM1504" s="312"/>
      <c r="AN1504" s="312"/>
      <c r="AO1504" s="1000"/>
      <c r="AP1504" s="666"/>
      <c r="AQ1504" s="1001"/>
      <c r="AR1504" s="1001"/>
      <c r="AS1504" s="1001"/>
      <c r="AT1504" s="748"/>
    </row>
    <row r="1505">
      <c r="A1505" s="227"/>
      <c r="B1505" s="179">
        <v>3.4217445E7</v>
      </c>
      <c r="C1505" s="1037">
        <v>44170.84944439815</v>
      </c>
      <c r="D1505" s="606" t="s">
        <v>9038</v>
      </c>
      <c r="E1505" s="179" t="s">
        <v>9039</v>
      </c>
      <c r="F1505" s="228">
        <v>32510.0</v>
      </c>
      <c r="G1505" s="179" t="s">
        <v>2021</v>
      </c>
      <c r="H1505" s="179" t="s">
        <v>9040</v>
      </c>
      <c r="I1505" s="179" t="s">
        <v>9041</v>
      </c>
      <c r="K1505" s="606" t="s">
        <v>9042</v>
      </c>
      <c r="L1505" s="606" t="s">
        <v>7028</v>
      </c>
      <c r="M1505" s="179" t="s">
        <v>2184</v>
      </c>
      <c r="N1505" s="179" t="s">
        <v>2184</v>
      </c>
      <c r="O1505" s="606" t="s">
        <v>9043</v>
      </c>
      <c r="P1505" s="606" t="s">
        <v>9044</v>
      </c>
      <c r="Q1505" s="606" t="s">
        <v>9045</v>
      </c>
      <c r="R1505" s="166"/>
      <c r="S1505" s="647">
        <f t="shared" si="167"/>
        <v>34</v>
      </c>
      <c r="T1505" s="166"/>
      <c r="U1505" s="166"/>
      <c r="V1505" s="166"/>
      <c r="W1505" s="606" t="s">
        <v>1651</v>
      </c>
      <c r="X1505" s="606" t="s">
        <v>9046</v>
      </c>
      <c r="Y1505" s="1062" t="str">
        <f>IF('Datos por dni'!F639="","",(TODAY()-'Datos por dni'!F639)/365)</f>
        <v/>
      </c>
      <c r="AA1505" s="987"/>
      <c r="AB1505" s="992"/>
      <c r="AC1505" s="993"/>
      <c r="AD1505" s="994"/>
      <c r="AE1505" s="994"/>
      <c r="AF1505" s="995"/>
      <c r="AG1505" s="996"/>
      <c r="AH1505" s="997"/>
      <c r="AI1505" s="998"/>
      <c r="AJ1505" s="312"/>
      <c r="AK1505" s="312"/>
      <c r="AL1505" s="999"/>
      <c r="AM1505" s="312"/>
      <c r="AN1505" s="312"/>
      <c r="AO1505" s="1000"/>
      <c r="AP1505" s="666"/>
      <c r="AQ1505" s="1001"/>
      <c r="AR1505" s="1001"/>
      <c r="AS1505" s="1001"/>
      <c r="AT1505" s="748"/>
    </row>
    <row r="1506">
      <c r="A1506" s="227"/>
      <c r="B1506" s="179">
        <v>3.6442684E7</v>
      </c>
      <c r="C1506" s="1037">
        <v>44171.726420439816</v>
      </c>
      <c r="D1506" s="606" t="s">
        <v>9047</v>
      </c>
      <c r="E1506" s="179" t="s">
        <v>9048</v>
      </c>
      <c r="F1506" s="228">
        <v>33502.0</v>
      </c>
      <c r="G1506" s="179" t="s">
        <v>391</v>
      </c>
      <c r="H1506" s="179" t="s">
        <v>9049</v>
      </c>
      <c r="I1506" s="179" t="s">
        <v>9050</v>
      </c>
      <c r="K1506" s="606" t="s">
        <v>9051</v>
      </c>
      <c r="L1506" s="606" t="s">
        <v>7020</v>
      </c>
      <c r="M1506" s="179" t="s">
        <v>2184</v>
      </c>
      <c r="N1506" s="179" t="s">
        <v>2184</v>
      </c>
      <c r="O1506" s="606" t="s">
        <v>9052</v>
      </c>
      <c r="P1506" s="606" t="s">
        <v>9053</v>
      </c>
      <c r="Q1506" s="606" t="s">
        <v>9054</v>
      </c>
      <c r="R1506" s="166"/>
      <c r="S1506" s="647">
        <f t="shared" si="167"/>
        <v>32</v>
      </c>
      <c r="T1506" s="166"/>
      <c r="U1506" s="166"/>
      <c r="V1506" s="166"/>
      <c r="W1506" s="606" t="s">
        <v>9055</v>
      </c>
      <c r="X1506" s="606" t="s">
        <v>9055</v>
      </c>
      <c r="Y1506" s="1062">
        <f>IF('Datos por dni'!F640="","",(TODAY()-'Datos por dni'!F640)/365)</f>
        <v>31.60821918</v>
      </c>
      <c r="AA1506" s="987"/>
      <c r="AB1506" s="992"/>
      <c r="AC1506" s="993"/>
      <c r="AD1506" s="994"/>
      <c r="AE1506" s="994"/>
      <c r="AF1506" s="995"/>
      <c r="AG1506" s="996"/>
      <c r="AH1506" s="997"/>
      <c r="AI1506" s="998"/>
      <c r="AJ1506" s="312"/>
      <c r="AK1506" s="312"/>
      <c r="AL1506" s="999"/>
      <c r="AM1506" s="312"/>
      <c r="AN1506" s="312"/>
      <c r="AO1506" s="1000"/>
      <c r="AP1506" s="666"/>
      <c r="AQ1506" s="1001"/>
      <c r="AR1506" s="1001"/>
      <c r="AS1506" s="1001"/>
      <c r="AT1506" s="748"/>
    </row>
    <row r="1507">
      <c r="A1507" s="227"/>
      <c r="B1507" s="179">
        <v>3.882298E7</v>
      </c>
      <c r="C1507" s="1037">
        <v>44186.825123877315</v>
      </c>
      <c r="D1507" s="606" t="s">
        <v>9056</v>
      </c>
      <c r="E1507" s="179" t="s">
        <v>9057</v>
      </c>
      <c r="F1507" s="228">
        <v>34765.0</v>
      </c>
      <c r="G1507" s="179" t="s">
        <v>2021</v>
      </c>
      <c r="H1507" s="179" t="s">
        <v>9058</v>
      </c>
      <c r="I1507" s="179">
        <v>1.161215731E9</v>
      </c>
      <c r="K1507" s="606" t="s">
        <v>9059</v>
      </c>
      <c r="L1507" s="606" t="s">
        <v>7038</v>
      </c>
      <c r="M1507" s="179" t="s">
        <v>2184</v>
      </c>
      <c r="N1507" s="179" t="s">
        <v>2184</v>
      </c>
      <c r="O1507" s="606" t="s">
        <v>7089</v>
      </c>
      <c r="P1507" s="606" t="s">
        <v>9060</v>
      </c>
      <c r="Q1507" s="1024"/>
      <c r="R1507" s="166"/>
      <c r="S1507" s="647">
        <f t="shared" si="167"/>
        <v>28</v>
      </c>
      <c r="T1507" s="166"/>
      <c r="U1507" s="166"/>
      <c r="V1507" s="166"/>
      <c r="W1507" s="606" t="s">
        <v>9061</v>
      </c>
      <c r="X1507" s="606" t="s">
        <v>9061</v>
      </c>
      <c r="Y1507" s="1062">
        <f>IF('Datos por dni'!F641="","",(TODAY()-'Datos por dni'!F641)/365)</f>
        <v>24.57808219</v>
      </c>
      <c r="AA1507" s="987"/>
      <c r="AB1507" s="992"/>
      <c r="AC1507" s="993"/>
      <c r="AD1507" s="994"/>
      <c r="AE1507" s="994"/>
      <c r="AF1507" s="995"/>
      <c r="AG1507" s="996"/>
      <c r="AH1507" s="997"/>
      <c r="AI1507" s="998"/>
      <c r="AJ1507" s="312"/>
      <c r="AK1507" s="312"/>
      <c r="AL1507" s="999"/>
      <c r="AM1507" s="312"/>
      <c r="AN1507" s="312"/>
      <c r="AO1507" s="1000"/>
      <c r="AP1507" s="666"/>
      <c r="AQ1507" s="1001"/>
      <c r="AR1507" s="1001"/>
      <c r="AS1507" s="1001"/>
      <c r="AT1507" s="748"/>
    </row>
    <row r="1508">
      <c r="A1508" s="227"/>
      <c r="B1508" s="179">
        <v>3.8353829E7</v>
      </c>
      <c r="C1508" s="1037">
        <v>44187.613866458334</v>
      </c>
      <c r="D1508" s="606" t="s">
        <v>9062</v>
      </c>
      <c r="E1508" s="179" t="s">
        <v>9063</v>
      </c>
      <c r="F1508" s="228">
        <v>34640.0</v>
      </c>
      <c r="G1508" s="179" t="s">
        <v>391</v>
      </c>
      <c r="H1508" s="179" t="s">
        <v>9064</v>
      </c>
      <c r="I1508" s="179">
        <v>1.162253808E9</v>
      </c>
      <c r="K1508" s="606" t="s">
        <v>9065</v>
      </c>
      <c r="L1508" s="606" t="s">
        <v>7028</v>
      </c>
      <c r="M1508" s="179" t="s">
        <v>2184</v>
      </c>
      <c r="N1508" s="179" t="s">
        <v>2184</v>
      </c>
      <c r="O1508" s="606" t="s">
        <v>9066</v>
      </c>
      <c r="P1508" s="606" t="s">
        <v>9067</v>
      </c>
      <c r="Q1508" s="606" t="s">
        <v>9068</v>
      </c>
      <c r="R1508" s="166"/>
      <c r="S1508" s="647">
        <f t="shared" si="167"/>
        <v>28</v>
      </c>
      <c r="T1508" s="166"/>
      <c r="U1508" s="166"/>
      <c r="V1508" s="166"/>
      <c r="W1508" s="606" t="s">
        <v>9069</v>
      </c>
      <c r="X1508" s="606" t="s">
        <v>9070</v>
      </c>
      <c r="Y1508" s="1062">
        <f>IF('Datos por dni'!F642="","",(TODAY()-'Datos por dni'!F642)/365)</f>
        <v>22.32876712</v>
      </c>
      <c r="AA1508" s="987"/>
      <c r="AB1508" s="992"/>
      <c r="AC1508" s="993"/>
      <c r="AD1508" s="994"/>
      <c r="AE1508" s="994"/>
      <c r="AF1508" s="995"/>
      <c r="AG1508" s="996"/>
      <c r="AH1508" s="997"/>
      <c r="AI1508" s="998"/>
      <c r="AJ1508" s="312"/>
      <c r="AK1508" s="312"/>
      <c r="AL1508" s="999"/>
      <c r="AM1508" s="312"/>
      <c r="AN1508" s="312"/>
      <c r="AO1508" s="1000"/>
      <c r="AP1508" s="666"/>
      <c r="AQ1508" s="1001"/>
      <c r="AR1508" s="1001"/>
      <c r="AS1508" s="1001"/>
      <c r="AT1508" s="748"/>
    </row>
    <row r="1509">
      <c r="A1509" s="227"/>
      <c r="B1509" s="179">
        <v>3.5097483E7</v>
      </c>
      <c r="C1509" s="1037">
        <v>44188.388826145834</v>
      </c>
      <c r="D1509" s="606" t="s">
        <v>9071</v>
      </c>
      <c r="E1509" s="179" t="s">
        <v>9072</v>
      </c>
      <c r="F1509" s="228">
        <v>32885.0</v>
      </c>
      <c r="G1509" s="179" t="s">
        <v>2021</v>
      </c>
      <c r="H1509" s="179" t="s">
        <v>9073</v>
      </c>
      <c r="I1509" s="179">
        <v>1.162675354E9</v>
      </c>
      <c r="K1509" s="606" t="s">
        <v>9074</v>
      </c>
      <c r="L1509" s="606" t="s">
        <v>7020</v>
      </c>
      <c r="M1509" s="179" t="s">
        <v>2184</v>
      </c>
      <c r="N1509" s="179" t="s">
        <v>2184</v>
      </c>
      <c r="O1509" s="606" t="s">
        <v>9075</v>
      </c>
      <c r="P1509" s="606" t="s">
        <v>9076</v>
      </c>
      <c r="Q1509" s="606" t="s">
        <v>9077</v>
      </c>
      <c r="R1509" s="166"/>
      <c r="S1509" s="647">
        <f t="shared" si="167"/>
        <v>33</v>
      </c>
      <c r="T1509" s="166"/>
      <c r="U1509" s="166"/>
      <c r="V1509" s="166"/>
      <c r="W1509" s="606" t="s">
        <v>9078</v>
      </c>
      <c r="X1509" s="606" t="s">
        <v>9079</v>
      </c>
      <c r="Y1509" s="1062">
        <f>IF('Datos por dni'!F643="","",(TODAY()-'Datos por dni'!F643)/365)</f>
        <v>23.46027397</v>
      </c>
      <c r="AA1509" s="987"/>
      <c r="AB1509" s="992"/>
      <c r="AC1509" s="993"/>
      <c r="AD1509" s="994"/>
      <c r="AE1509" s="994"/>
      <c r="AF1509" s="995"/>
      <c r="AG1509" s="996"/>
      <c r="AH1509" s="997"/>
      <c r="AI1509" s="998"/>
      <c r="AJ1509" s="312"/>
      <c r="AK1509" s="312"/>
      <c r="AL1509" s="999"/>
      <c r="AM1509" s="312"/>
      <c r="AN1509" s="312"/>
      <c r="AO1509" s="1000"/>
      <c r="AP1509" s="666"/>
      <c r="AQ1509" s="1001"/>
      <c r="AR1509" s="1001"/>
      <c r="AS1509" s="1001"/>
      <c r="AT1509" s="748"/>
    </row>
    <row r="1510">
      <c r="A1510" s="227"/>
      <c r="B1510" s="179">
        <v>3.8067782E7</v>
      </c>
      <c r="C1510" s="1037">
        <v>44195.49992210648</v>
      </c>
      <c r="D1510" s="606" t="s">
        <v>9080</v>
      </c>
      <c r="E1510" s="179" t="s">
        <v>9081</v>
      </c>
      <c r="F1510" s="228">
        <v>34380.0</v>
      </c>
      <c r="G1510" s="179" t="s">
        <v>1755</v>
      </c>
      <c r="H1510" s="179" t="s">
        <v>9082</v>
      </c>
      <c r="I1510" s="179">
        <v>1.568870855E9</v>
      </c>
      <c r="K1510" s="606" t="s">
        <v>7175</v>
      </c>
      <c r="L1510" s="606" t="s">
        <v>7038</v>
      </c>
      <c r="M1510" s="179" t="s">
        <v>2184</v>
      </c>
      <c r="N1510" s="179" t="s">
        <v>2184</v>
      </c>
      <c r="O1510" s="606" t="s">
        <v>9083</v>
      </c>
      <c r="P1510" s="606" t="s">
        <v>9084</v>
      </c>
      <c r="Q1510" s="606" t="s">
        <v>9085</v>
      </c>
      <c r="R1510" s="166"/>
      <c r="S1510" s="647">
        <f t="shared" si="167"/>
        <v>29</v>
      </c>
      <c r="T1510" s="166"/>
      <c r="U1510" s="166"/>
      <c r="V1510" s="166"/>
      <c r="W1510" s="606" t="s">
        <v>9086</v>
      </c>
      <c r="X1510" s="606" t="s">
        <v>9087</v>
      </c>
      <c r="Y1510" s="1062">
        <f>IF('Datos por dni'!F644="","",(TODAY()-'Datos por dni'!F644)/365)</f>
        <v>40.23835616</v>
      </c>
      <c r="AA1510" s="987"/>
      <c r="AB1510" s="992"/>
      <c r="AC1510" s="993"/>
      <c r="AD1510" s="994"/>
      <c r="AE1510" s="994"/>
      <c r="AF1510" s="995"/>
      <c r="AG1510" s="996"/>
      <c r="AH1510" s="997"/>
      <c r="AI1510" s="998"/>
      <c r="AJ1510" s="312"/>
      <c r="AK1510" s="312"/>
      <c r="AL1510" s="999"/>
      <c r="AM1510" s="312"/>
      <c r="AN1510" s="312"/>
      <c r="AO1510" s="1000"/>
      <c r="AP1510" s="666"/>
      <c r="AQ1510" s="1001"/>
      <c r="AR1510" s="1001"/>
      <c r="AS1510" s="1001"/>
      <c r="AT1510" s="748"/>
    </row>
    <row r="1511">
      <c r="A1511" s="227"/>
      <c r="B1511" s="179">
        <v>4.2575737E7</v>
      </c>
      <c r="C1511" s="1037">
        <v>44196.36894917824</v>
      </c>
      <c r="D1511" s="606" t="s">
        <v>3669</v>
      </c>
      <c r="E1511" s="179" t="s">
        <v>3670</v>
      </c>
      <c r="F1511" s="228">
        <v>36617.0</v>
      </c>
      <c r="G1511" s="179" t="s">
        <v>391</v>
      </c>
      <c r="H1511" s="179" t="s">
        <v>9006</v>
      </c>
      <c r="I1511" s="179">
        <v>1.123860425E9</v>
      </c>
      <c r="K1511" s="606" t="s">
        <v>9007</v>
      </c>
      <c r="L1511" s="606" t="s">
        <v>9008</v>
      </c>
      <c r="M1511" s="179" t="s">
        <v>2184</v>
      </c>
      <c r="N1511" s="179" t="s">
        <v>2184</v>
      </c>
      <c r="O1511" s="606" t="s">
        <v>9009</v>
      </c>
      <c r="P1511" s="606" t="s">
        <v>9010</v>
      </c>
      <c r="Q1511" s="1024"/>
      <c r="R1511" s="166"/>
      <c r="S1511" s="647">
        <f t="shared" si="167"/>
        <v>23</v>
      </c>
      <c r="T1511" s="166"/>
      <c r="U1511" s="166"/>
      <c r="V1511" s="166"/>
      <c r="W1511" s="606" t="s">
        <v>1651</v>
      </c>
      <c r="X1511" s="606" t="s">
        <v>3675</v>
      </c>
      <c r="Y1511" s="1062">
        <f>IF('Datos por dni'!F645="","",(TODAY()-'Datos por dni'!F645)/365)</f>
        <v>23.29589041</v>
      </c>
      <c r="AA1511" s="987"/>
      <c r="AB1511" s="992"/>
      <c r="AC1511" s="993"/>
      <c r="AD1511" s="994"/>
      <c r="AE1511" s="994"/>
      <c r="AF1511" s="995"/>
      <c r="AG1511" s="996"/>
      <c r="AH1511" s="997"/>
      <c r="AI1511" s="998"/>
      <c r="AJ1511" s="312"/>
      <c r="AK1511" s="312"/>
      <c r="AL1511" s="999"/>
      <c r="AM1511" s="312"/>
      <c r="AN1511" s="312"/>
      <c r="AO1511" s="1000"/>
      <c r="AP1511" s="666"/>
      <c r="AQ1511" s="1001"/>
      <c r="AR1511" s="1001"/>
      <c r="AS1511" s="1001"/>
      <c r="AT1511" s="748"/>
    </row>
    <row r="1512">
      <c r="A1512" s="227"/>
      <c r="B1512" s="179">
        <v>4.4960603E7</v>
      </c>
      <c r="C1512" s="1037">
        <v>44200.837819189815</v>
      </c>
      <c r="D1512" s="606" t="s">
        <v>9088</v>
      </c>
      <c r="E1512" s="179" t="s">
        <v>9089</v>
      </c>
      <c r="F1512" s="228">
        <v>37823.0</v>
      </c>
      <c r="G1512" s="179" t="s">
        <v>2021</v>
      </c>
      <c r="H1512" s="179" t="s">
        <v>9090</v>
      </c>
      <c r="I1512" s="646" t="s">
        <v>9091</v>
      </c>
      <c r="K1512" s="606" t="s">
        <v>9092</v>
      </c>
      <c r="L1512" s="606" t="s">
        <v>7028</v>
      </c>
      <c r="M1512" s="179" t="s">
        <v>2184</v>
      </c>
      <c r="N1512" s="179" t="s">
        <v>2184</v>
      </c>
      <c r="O1512" s="606" t="s">
        <v>9093</v>
      </c>
      <c r="P1512" s="606" t="s">
        <v>9094</v>
      </c>
      <c r="Q1512" s="606" t="s">
        <v>9095</v>
      </c>
      <c r="R1512" s="166"/>
      <c r="S1512" s="647">
        <f t="shared" si="167"/>
        <v>20</v>
      </c>
      <c r="T1512" s="166"/>
      <c r="U1512" s="166"/>
      <c r="V1512" s="166"/>
      <c r="W1512" s="606" t="s">
        <v>9096</v>
      </c>
      <c r="X1512" s="606" t="s">
        <v>9097</v>
      </c>
      <c r="Y1512" s="1062">
        <f>IF('Datos por dni'!F646="","",(TODAY()-'Datos por dni'!F646)/365)</f>
        <v>37.20821918</v>
      </c>
      <c r="AA1512" s="987"/>
      <c r="AB1512" s="992"/>
      <c r="AC1512" s="993"/>
      <c r="AD1512" s="994"/>
      <c r="AE1512" s="994"/>
      <c r="AF1512" s="995"/>
      <c r="AG1512" s="996"/>
      <c r="AH1512" s="997"/>
      <c r="AI1512" s="998"/>
      <c r="AJ1512" s="312"/>
      <c r="AK1512" s="312"/>
      <c r="AL1512" s="999"/>
      <c r="AM1512" s="312"/>
      <c r="AN1512" s="312"/>
      <c r="AO1512" s="1000"/>
      <c r="AP1512" s="666"/>
      <c r="AQ1512" s="1001"/>
      <c r="AR1512" s="1001"/>
      <c r="AS1512" s="1001"/>
      <c r="AT1512" s="748"/>
    </row>
    <row r="1513">
      <c r="A1513" s="227"/>
      <c r="B1513" s="179">
        <v>2.6846767E7</v>
      </c>
      <c r="C1513" s="1037">
        <v>44201.7304737963</v>
      </c>
      <c r="D1513" s="606" t="s">
        <v>9098</v>
      </c>
      <c r="E1513" s="179" t="s">
        <v>9099</v>
      </c>
      <c r="F1513" s="228">
        <v>28756.0</v>
      </c>
      <c r="G1513" s="179" t="s">
        <v>2021</v>
      </c>
      <c r="H1513" s="179" t="s">
        <v>8523</v>
      </c>
      <c r="I1513" s="646" t="s">
        <v>9100</v>
      </c>
      <c r="K1513" s="606" t="s">
        <v>9101</v>
      </c>
      <c r="L1513" s="606" t="s">
        <v>7020</v>
      </c>
      <c r="M1513" s="179" t="s">
        <v>1661</v>
      </c>
      <c r="N1513" s="179" t="s">
        <v>2184</v>
      </c>
      <c r="O1513" s="606" t="s">
        <v>9102</v>
      </c>
      <c r="P1513" s="606" t="s">
        <v>9103</v>
      </c>
      <c r="Q1513" s="1024"/>
      <c r="R1513" s="166"/>
      <c r="S1513" s="647">
        <f t="shared" si="167"/>
        <v>45</v>
      </c>
      <c r="T1513" s="166"/>
      <c r="U1513" s="166"/>
      <c r="V1513" s="166"/>
      <c r="W1513" s="606" t="s">
        <v>9104</v>
      </c>
      <c r="X1513" s="606" t="s">
        <v>9105</v>
      </c>
      <c r="Y1513" s="1062">
        <f>IF('Datos por dni'!F647="","",(TODAY()-'Datos por dni'!F647)/365)</f>
        <v>27.60821918</v>
      </c>
      <c r="AA1513" s="987"/>
      <c r="AB1513" s="992"/>
      <c r="AC1513" s="993"/>
      <c r="AD1513" s="994"/>
      <c r="AE1513" s="994"/>
      <c r="AF1513" s="995"/>
      <c r="AG1513" s="996"/>
      <c r="AH1513" s="997"/>
      <c r="AI1513" s="998"/>
      <c r="AJ1513" s="312"/>
      <c r="AK1513" s="312"/>
      <c r="AL1513" s="999"/>
      <c r="AM1513" s="312"/>
      <c r="AN1513" s="312"/>
      <c r="AO1513" s="1000"/>
      <c r="AP1513" s="666"/>
      <c r="AQ1513" s="1001"/>
      <c r="AR1513" s="1001"/>
      <c r="AS1513" s="1001"/>
      <c r="AT1513" s="748"/>
    </row>
    <row r="1514">
      <c r="A1514" s="227"/>
      <c r="B1514" s="179">
        <v>4.4596178E7</v>
      </c>
      <c r="C1514" s="1037">
        <v>44201.736495868055</v>
      </c>
      <c r="D1514" s="606" t="s">
        <v>8976</v>
      </c>
      <c r="E1514" s="179" t="s">
        <v>9106</v>
      </c>
      <c r="F1514" s="228">
        <v>37581.0</v>
      </c>
      <c r="G1514" s="179" t="s">
        <v>391</v>
      </c>
      <c r="H1514" s="179" t="s">
        <v>9107</v>
      </c>
      <c r="I1514" s="179">
        <v>1.123286734E9</v>
      </c>
      <c r="K1514" s="606" t="s">
        <v>9108</v>
      </c>
      <c r="L1514" s="606" t="s">
        <v>7028</v>
      </c>
      <c r="M1514" s="179" t="s">
        <v>2184</v>
      </c>
      <c r="N1514" s="179" t="s">
        <v>2184</v>
      </c>
      <c r="O1514" s="606" t="s">
        <v>9109</v>
      </c>
      <c r="P1514" s="606" t="s">
        <v>9110</v>
      </c>
      <c r="Q1514" s="606" t="s">
        <v>9111</v>
      </c>
      <c r="R1514" s="166"/>
      <c r="S1514" s="647">
        <f t="shared" si="167"/>
        <v>20</v>
      </c>
      <c r="T1514" s="166"/>
      <c r="U1514" s="166"/>
      <c r="V1514" s="166"/>
      <c r="W1514" s="606" t="s">
        <v>1880</v>
      </c>
      <c r="X1514" s="606" t="s">
        <v>9112</v>
      </c>
      <c r="Y1514" s="1062">
        <f>IF('Datos por dni'!F648="","",(TODAY()-'Datos por dni'!F648)/365)</f>
        <v>24.37534247</v>
      </c>
      <c r="AA1514" s="987"/>
      <c r="AB1514" s="992"/>
      <c r="AC1514" s="993"/>
      <c r="AD1514" s="994"/>
      <c r="AE1514" s="994"/>
      <c r="AF1514" s="995"/>
      <c r="AG1514" s="996"/>
      <c r="AH1514" s="997"/>
      <c r="AI1514" s="998"/>
      <c r="AJ1514" s="312"/>
      <c r="AK1514" s="312"/>
      <c r="AL1514" s="999"/>
      <c r="AM1514" s="312"/>
      <c r="AN1514" s="312"/>
      <c r="AO1514" s="1000"/>
      <c r="AP1514" s="666"/>
      <c r="AQ1514" s="1001"/>
      <c r="AR1514" s="1001"/>
      <c r="AS1514" s="1001"/>
      <c r="AT1514" s="748"/>
    </row>
    <row r="1515">
      <c r="A1515" s="227"/>
      <c r="B1515" s="179">
        <v>4.4568209E7</v>
      </c>
      <c r="C1515" s="1037">
        <v>44207.57848627315</v>
      </c>
      <c r="D1515" s="606" t="s">
        <v>3335</v>
      </c>
      <c r="E1515" s="179" t="s">
        <v>3336</v>
      </c>
      <c r="F1515" s="228">
        <v>37608.0</v>
      </c>
      <c r="G1515" s="179" t="s">
        <v>2021</v>
      </c>
      <c r="H1515" s="179" t="s">
        <v>9113</v>
      </c>
      <c r="I1515" s="179" t="s">
        <v>9114</v>
      </c>
      <c r="K1515" s="606" t="s">
        <v>9115</v>
      </c>
      <c r="L1515" s="606" t="s">
        <v>7038</v>
      </c>
      <c r="M1515" s="179" t="s">
        <v>2184</v>
      </c>
      <c r="N1515" s="179" t="s">
        <v>2184</v>
      </c>
      <c r="O1515" s="606" t="s">
        <v>9116</v>
      </c>
      <c r="P1515" s="606" t="s">
        <v>9117</v>
      </c>
      <c r="Q1515" s="1024"/>
      <c r="R1515" s="166"/>
      <c r="S1515" s="647">
        <f t="shared" si="167"/>
        <v>20</v>
      </c>
      <c r="T1515" s="166"/>
      <c r="U1515" s="166"/>
      <c r="V1515" s="166"/>
      <c r="W1515" s="606" t="s">
        <v>1866</v>
      </c>
      <c r="X1515" s="606" t="s">
        <v>9118</v>
      </c>
      <c r="Y1515" s="1062">
        <f>IF('Datos por dni'!F649="","",(TODAY()-'Datos por dni'!F649)/365)</f>
        <v>27.15068493</v>
      </c>
      <c r="AA1515" s="987"/>
      <c r="AB1515" s="992"/>
      <c r="AC1515" s="993"/>
      <c r="AD1515" s="994"/>
      <c r="AE1515" s="994"/>
      <c r="AF1515" s="995"/>
      <c r="AG1515" s="996"/>
      <c r="AH1515" s="997"/>
      <c r="AI1515" s="998"/>
      <c r="AJ1515" s="312"/>
      <c r="AK1515" s="312"/>
      <c r="AL1515" s="999"/>
      <c r="AM1515" s="312"/>
      <c r="AN1515" s="312"/>
      <c r="AO1515" s="1000"/>
      <c r="AP1515" s="666"/>
      <c r="AQ1515" s="1001"/>
      <c r="AR1515" s="1001"/>
      <c r="AS1515" s="1001"/>
      <c r="AT1515" s="748"/>
    </row>
    <row r="1516">
      <c r="A1516" s="227"/>
      <c r="B1516" s="179">
        <v>4.0638197E7</v>
      </c>
      <c r="C1516" s="1037">
        <v>44215.61335707176</v>
      </c>
      <c r="D1516" s="606" t="s">
        <v>9119</v>
      </c>
      <c r="E1516" s="179" t="s">
        <v>9120</v>
      </c>
      <c r="F1516" s="228">
        <v>35699.0</v>
      </c>
      <c r="G1516" s="179" t="s">
        <v>2021</v>
      </c>
      <c r="H1516" s="179" t="s">
        <v>1678</v>
      </c>
      <c r="I1516" s="179">
        <v>1.557333785E9</v>
      </c>
      <c r="K1516" s="606" t="s">
        <v>9121</v>
      </c>
      <c r="L1516" s="606" t="s">
        <v>7020</v>
      </c>
      <c r="M1516" s="179" t="s">
        <v>2184</v>
      </c>
      <c r="N1516" s="179" t="s">
        <v>2184</v>
      </c>
      <c r="O1516" s="606" t="s">
        <v>8223</v>
      </c>
      <c r="P1516" s="606" t="s">
        <v>1661</v>
      </c>
      <c r="Q1516" s="1024"/>
      <c r="R1516" s="166"/>
      <c r="S1516" s="647">
        <f t="shared" si="167"/>
        <v>26</v>
      </c>
      <c r="T1516" s="166"/>
      <c r="U1516" s="166"/>
      <c r="V1516" s="166"/>
      <c r="W1516" s="606" t="s">
        <v>9122</v>
      </c>
      <c r="X1516" s="606" t="s">
        <v>9123</v>
      </c>
      <c r="Y1516" s="1062">
        <f>IF('Datos por dni'!F650="","",(TODAY()-'Datos por dni'!F650)/365)</f>
        <v>29.92876712</v>
      </c>
      <c r="AA1516" s="987"/>
      <c r="AB1516" s="992"/>
      <c r="AC1516" s="993"/>
      <c r="AD1516" s="994"/>
      <c r="AE1516" s="994"/>
      <c r="AF1516" s="995"/>
      <c r="AG1516" s="996"/>
      <c r="AH1516" s="997"/>
      <c r="AI1516" s="998"/>
      <c r="AJ1516" s="312"/>
      <c r="AK1516" s="312"/>
      <c r="AL1516" s="999"/>
      <c r="AM1516" s="312"/>
      <c r="AN1516" s="312"/>
      <c r="AO1516" s="1000"/>
      <c r="AP1516" s="666"/>
      <c r="AQ1516" s="1001"/>
      <c r="AR1516" s="1001"/>
      <c r="AS1516" s="1001"/>
      <c r="AT1516" s="748"/>
    </row>
    <row r="1517">
      <c r="A1517" s="227"/>
      <c r="B1517" s="179">
        <v>4.0638197E7</v>
      </c>
      <c r="C1517" s="1037">
        <v>44216.74711098379</v>
      </c>
      <c r="D1517" s="606" t="s">
        <v>9119</v>
      </c>
      <c r="E1517" s="179" t="s">
        <v>9120</v>
      </c>
      <c r="F1517" s="228">
        <v>35699.0</v>
      </c>
      <c r="G1517" s="179" t="s">
        <v>2021</v>
      </c>
      <c r="H1517" s="179" t="s">
        <v>1678</v>
      </c>
      <c r="I1517" s="179">
        <v>1.557333785E9</v>
      </c>
      <c r="K1517" s="606" t="s">
        <v>9121</v>
      </c>
      <c r="L1517" s="606" t="s">
        <v>7020</v>
      </c>
      <c r="M1517" s="179" t="s">
        <v>2184</v>
      </c>
      <c r="N1517" s="179" t="s">
        <v>2184</v>
      </c>
      <c r="O1517" s="606" t="s">
        <v>8223</v>
      </c>
      <c r="P1517" s="606" t="s">
        <v>1661</v>
      </c>
      <c r="Q1517" s="1024"/>
      <c r="R1517" s="166"/>
      <c r="S1517" s="647">
        <f t="shared" si="167"/>
        <v>26</v>
      </c>
      <c r="T1517" s="166"/>
      <c r="U1517" s="166"/>
      <c r="V1517" s="166"/>
      <c r="W1517" s="606" t="s">
        <v>9122</v>
      </c>
      <c r="X1517" s="606" t="s">
        <v>9123</v>
      </c>
      <c r="Y1517" s="1062">
        <f>IF('Datos por dni'!F651="","",(TODAY()-'Datos por dni'!F651)/365)</f>
        <v>32.65753425</v>
      </c>
      <c r="AA1517" s="987"/>
      <c r="AB1517" s="992"/>
      <c r="AC1517" s="993"/>
      <c r="AD1517" s="994"/>
      <c r="AE1517" s="994"/>
      <c r="AF1517" s="995"/>
      <c r="AG1517" s="996"/>
      <c r="AH1517" s="997"/>
      <c r="AI1517" s="998"/>
      <c r="AJ1517" s="312"/>
      <c r="AK1517" s="312"/>
      <c r="AL1517" s="999"/>
      <c r="AM1517" s="312"/>
      <c r="AN1517" s="312"/>
      <c r="AO1517" s="1000"/>
      <c r="AP1517" s="666"/>
      <c r="AQ1517" s="1001"/>
      <c r="AR1517" s="1001"/>
      <c r="AS1517" s="1001"/>
      <c r="AT1517" s="748"/>
    </row>
    <row r="1518">
      <c r="A1518" s="227"/>
      <c r="B1518" s="179">
        <v>3.6900443E7</v>
      </c>
      <c r="C1518" s="1037">
        <v>44218.40573126158</v>
      </c>
      <c r="D1518" s="606" t="s">
        <v>9124</v>
      </c>
      <c r="E1518" s="179" t="s">
        <v>9125</v>
      </c>
      <c r="F1518" s="228">
        <v>34269.0</v>
      </c>
      <c r="G1518" s="179" t="s">
        <v>2021</v>
      </c>
      <c r="H1518" s="179" t="s">
        <v>9126</v>
      </c>
      <c r="I1518" s="179">
        <v>1.534855657E9</v>
      </c>
      <c r="K1518" s="606" t="s">
        <v>9127</v>
      </c>
      <c r="L1518" s="606" t="s">
        <v>7038</v>
      </c>
      <c r="M1518" s="179" t="s">
        <v>2184</v>
      </c>
      <c r="N1518" s="179" t="s">
        <v>2184</v>
      </c>
      <c r="O1518" s="606" t="s">
        <v>9128</v>
      </c>
      <c r="P1518" s="606" t="s">
        <v>9129</v>
      </c>
      <c r="Q1518" s="606" t="s">
        <v>9130</v>
      </c>
      <c r="R1518" s="166"/>
      <c r="S1518" s="647">
        <f t="shared" si="167"/>
        <v>29</v>
      </c>
      <c r="T1518" s="166"/>
      <c r="U1518" s="166"/>
      <c r="V1518" s="166"/>
      <c r="W1518" s="606" t="s">
        <v>2438</v>
      </c>
      <c r="X1518" s="606" t="s">
        <v>9131</v>
      </c>
      <c r="Y1518" s="1062">
        <f>IF('Datos por dni'!F652="","",(TODAY()-'Datos por dni'!F652)/365)</f>
        <v>26.58630137</v>
      </c>
      <c r="AA1518" s="987"/>
      <c r="AB1518" s="992"/>
      <c r="AC1518" s="993"/>
      <c r="AD1518" s="994"/>
      <c r="AE1518" s="994"/>
      <c r="AF1518" s="995"/>
      <c r="AG1518" s="996"/>
      <c r="AH1518" s="997"/>
      <c r="AI1518" s="998"/>
      <c r="AJ1518" s="312"/>
      <c r="AK1518" s="312"/>
      <c r="AL1518" s="999"/>
      <c r="AM1518" s="312"/>
      <c r="AN1518" s="312"/>
      <c r="AO1518" s="1000"/>
      <c r="AP1518" s="666"/>
      <c r="AQ1518" s="1001"/>
      <c r="AR1518" s="1001"/>
      <c r="AS1518" s="1001"/>
      <c r="AT1518" s="748"/>
    </row>
    <row r="1519">
      <c r="A1519" s="227"/>
      <c r="B1519" s="179">
        <v>3.4532425E7</v>
      </c>
      <c r="C1519" s="1037">
        <v>44218.636865925924</v>
      </c>
      <c r="D1519" s="606" t="s">
        <v>9132</v>
      </c>
      <c r="E1519" s="179" t="s">
        <v>9133</v>
      </c>
      <c r="F1519" s="228">
        <v>32636.0</v>
      </c>
      <c r="G1519" s="179" t="s">
        <v>2021</v>
      </c>
      <c r="H1519" s="179" t="s">
        <v>9134</v>
      </c>
      <c r="I1519" s="179">
        <v>5.491130490805E12</v>
      </c>
      <c r="K1519" s="606" t="s">
        <v>9135</v>
      </c>
      <c r="L1519" s="606" t="s">
        <v>7020</v>
      </c>
      <c r="M1519" s="179" t="s">
        <v>2184</v>
      </c>
      <c r="N1519" s="179" t="s">
        <v>2184</v>
      </c>
      <c r="O1519" s="606" t="s">
        <v>9136</v>
      </c>
      <c r="P1519" s="606" t="s">
        <v>9137</v>
      </c>
      <c r="Q1519" s="1024"/>
      <c r="R1519" s="166"/>
      <c r="S1519" s="647">
        <f t="shared" si="167"/>
        <v>34</v>
      </c>
      <c r="T1519" s="166"/>
      <c r="U1519" s="166"/>
      <c r="V1519" s="166"/>
      <c r="W1519" s="606" t="s">
        <v>9138</v>
      </c>
      <c r="X1519" s="606" t="s">
        <v>9139</v>
      </c>
      <c r="Y1519" s="1062">
        <f>IF('Datos por dni'!F653="","",(TODAY()-'Datos por dni'!F653)/365)</f>
        <v>31.07671233</v>
      </c>
      <c r="AA1519" s="987"/>
      <c r="AB1519" s="992"/>
      <c r="AC1519" s="993"/>
      <c r="AD1519" s="994"/>
      <c r="AE1519" s="994"/>
      <c r="AF1519" s="995"/>
      <c r="AG1519" s="996"/>
      <c r="AH1519" s="997"/>
      <c r="AI1519" s="998"/>
      <c r="AJ1519" s="312"/>
      <c r="AK1519" s="312"/>
      <c r="AL1519" s="999"/>
      <c r="AM1519" s="312"/>
      <c r="AN1519" s="312"/>
      <c r="AO1519" s="1000"/>
      <c r="AP1519" s="666"/>
      <c r="AQ1519" s="1001"/>
      <c r="AR1519" s="1001"/>
      <c r="AS1519" s="1001"/>
      <c r="AT1519" s="748"/>
    </row>
    <row r="1520">
      <c r="A1520" s="227"/>
      <c r="B1520" s="179">
        <v>4.5004649E7</v>
      </c>
      <c r="C1520" s="1037">
        <v>44218.72593695602</v>
      </c>
      <c r="D1520" s="606" t="s">
        <v>9140</v>
      </c>
      <c r="E1520" s="179" t="s">
        <v>9141</v>
      </c>
      <c r="F1520" s="228">
        <v>37918.0</v>
      </c>
      <c r="G1520" s="179" t="s">
        <v>2021</v>
      </c>
      <c r="H1520" s="179" t="s">
        <v>9142</v>
      </c>
      <c r="I1520" s="179">
        <v>2.224551678E9</v>
      </c>
      <c r="K1520" s="606" t="s">
        <v>9143</v>
      </c>
      <c r="L1520" s="606" t="s">
        <v>7028</v>
      </c>
      <c r="M1520" s="179" t="s">
        <v>2184</v>
      </c>
      <c r="N1520" s="179" t="s">
        <v>2184</v>
      </c>
      <c r="O1520" s="606" t="s">
        <v>9144</v>
      </c>
      <c r="P1520" s="606" t="s">
        <v>9145</v>
      </c>
      <c r="Q1520" s="606" t="s">
        <v>9146</v>
      </c>
      <c r="R1520" s="166"/>
      <c r="S1520" s="647">
        <f t="shared" si="167"/>
        <v>19</v>
      </c>
      <c r="T1520" s="166"/>
      <c r="U1520" s="166"/>
      <c r="V1520" s="166"/>
      <c r="W1520" s="606" t="s">
        <v>9147</v>
      </c>
      <c r="X1520" s="606" t="s">
        <v>9148</v>
      </c>
      <c r="Y1520" s="1062" t="str">
        <f>IF('Datos por dni'!F654="","",(TODAY()-'Datos por dni'!F654)/365)</f>
        <v/>
      </c>
      <c r="AA1520" s="987"/>
      <c r="AB1520" s="992"/>
      <c r="AC1520" s="993"/>
      <c r="AD1520" s="994"/>
      <c r="AE1520" s="994"/>
      <c r="AF1520" s="995"/>
      <c r="AG1520" s="996"/>
      <c r="AH1520" s="997"/>
      <c r="AI1520" s="998"/>
      <c r="AJ1520" s="312"/>
      <c r="AK1520" s="312"/>
      <c r="AL1520" s="999"/>
      <c r="AM1520" s="312"/>
      <c r="AN1520" s="312"/>
      <c r="AO1520" s="1000"/>
      <c r="AP1520" s="666"/>
      <c r="AQ1520" s="1001"/>
      <c r="AR1520" s="1001"/>
      <c r="AS1520" s="1001"/>
      <c r="AT1520" s="748"/>
    </row>
    <row r="1521">
      <c r="A1521" s="227"/>
      <c r="B1521" s="179">
        <v>3.8488237E7</v>
      </c>
      <c r="C1521" s="1037">
        <v>44221.92304300926</v>
      </c>
      <c r="D1521" s="606" t="s">
        <v>9149</v>
      </c>
      <c r="E1521" s="179" t="s">
        <v>9150</v>
      </c>
      <c r="F1521" s="228">
        <v>34689.0</v>
      </c>
      <c r="G1521" s="179" t="s">
        <v>2021</v>
      </c>
      <c r="H1521" s="179" t="s">
        <v>9151</v>
      </c>
      <c r="I1521" s="179">
        <v>5.493813014194E12</v>
      </c>
      <c r="K1521" s="606" t="s">
        <v>9152</v>
      </c>
      <c r="L1521" s="606" t="s">
        <v>7028</v>
      </c>
      <c r="M1521" s="179" t="s">
        <v>2184</v>
      </c>
      <c r="N1521" s="179" t="s">
        <v>2184</v>
      </c>
      <c r="O1521" s="606" t="s">
        <v>9153</v>
      </c>
      <c r="P1521" s="606" t="s">
        <v>7547</v>
      </c>
      <c r="Q1521" s="606" t="s">
        <v>9154</v>
      </c>
      <c r="R1521" s="166"/>
      <c r="S1521" s="647">
        <f t="shared" si="167"/>
        <v>28</v>
      </c>
      <c r="T1521" s="166"/>
      <c r="U1521" s="166"/>
      <c r="V1521" s="166"/>
      <c r="W1521" s="606" t="s">
        <v>1866</v>
      </c>
      <c r="X1521" s="606" t="s">
        <v>9155</v>
      </c>
      <c r="Y1521" s="1062">
        <f>IF('Datos por dni'!F655="","",(TODAY()-'Datos por dni'!F655)/365)</f>
        <v>23.42739726</v>
      </c>
      <c r="AA1521" s="987"/>
      <c r="AB1521" s="992"/>
      <c r="AC1521" s="993"/>
      <c r="AD1521" s="994"/>
      <c r="AE1521" s="994"/>
      <c r="AF1521" s="995"/>
      <c r="AG1521" s="996"/>
      <c r="AH1521" s="997"/>
      <c r="AI1521" s="998"/>
      <c r="AJ1521" s="312"/>
      <c r="AK1521" s="312"/>
      <c r="AL1521" s="999"/>
      <c r="AM1521" s="312"/>
      <c r="AN1521" s="312"/>
      <c r="AO1521" s="1000"/>
      <c r="AP1521" s="666"/>
      <c r="AQ1521" s="1001"/>
      <c r="AR1521" s="1001"/>
      <c r="AS1521" s="1001"/>
      <c r="AT1521" s="748"/>
    </row>
    <row r="1522">
      <c r="A1522" s="227"/>
      <c r="B1522" s="179">
        <v>2.8418358E7</v>
      </c>
      <c r="C1522" s="1037">
        <v>44222.610996655094</v>
      </c>
      <c r="D1522" s="606" t="s">
        <v>4193</v>
      </c>
      <c r="E1522" s="179" t="s">
        <v>4194</v>
      </c>
      <c r="F1522" s="228">
        <v>29539.0</v>
      </c>
      <c r="G1522" s="179" t="s">
        <v>2021</v>
      </c>
      <c r="H1522" s="179" t="s">
        <v>9156</v>
      </c>
      <c r="I1522" s="179">
        <v>1.158159014E9</v>
      </c>
      <c r="K1522" s="606" t="s">
        <v>9157</v>
      </c>
      <c r="L1522" s="606" t="s">
        <v>9158</v>
      </c>
      <c r="M1522" s="179" t="s">
        <v>2184</v>
      </c>
      <c r="N1522" s="179" t="s">
        <v>2184</v>
      </c>
      <c r="O1522" s="606" t="s">
        <v>9159</v>
      </c>
      <c r="P1522" s="606" t="s">
        <v>9160</v>
      </c>
      <c r="Q1522" s="606" t="s">
        <v>9161</v>
      </c>
      <c r="R1522" s="166"/>
      <c r="S1522" s="647">
        <f t="shared" si="167"/>
        <v>42</v>
      </c>
      <c r="T1522" s="166"/>
      <c r="U1522" s="166"/>
      <c r="V1522" s="166"/>
      <c r="W1522" s="606" t="s">
        <v>4200</v>
      </c>
      <c r="X1522" s="606" t="s">
        <v>9162</v>
      </c>
      <c r="Y1522" s="1062" t="str">
        <f>IF('Datos por dni'!F656="","",(TODAY()-'Datos por dni'!F656)/365)</f>
        <v/>
      </c>
      <c r="AA1522" s="987"/>
      <c r="AB1522" s="992"/>
      <c r="AC1522" s="993"/>
      <c r="AD1522" s="994"/>
      <c r="AE1522" s="994"/>
      <c r="AF1522" s="995"/>
      <c r="AG1522" s="996"/>
      <c r="AH1522" s="997"/>
      <c r="AI1522" s="998"/>
      <c r="AJ1522" s="312"/>
      <c r="AK1522" s="312"/>
      <c r="AL1522" s="999"/>
      <c r="AM1522" s="312"/>
      <c r="AN1522" s="312"/>
      <c r="AO1522" s="1000"/>
      <c r="AP1522" s="666"/>
      <c r="AQ1522" s="1001"/>
      <c r="AR1522" s="1001"/>
      <c r="AS1522" s="1001"/>
      <c r="AT1522" s="748"/>
    </row>
    <row r="1523">
      <c r="A1523" s="227"/>
      <c r="B1523" s="179">
        <v>3.879511E7</v>
      </c>
      <c r="C1523" s="1037">
        <v>44223.45393221064</v>
      </c>
      <c r="D1523" s="606" t="s">
        <v>9163</v>
      </c>
      <c r="E1523" s="179" t="s">
        <v>9164</v>
      </c>
      <c r="F1523" s="228">
        <v>34709.0</v>
      </c>
      <c r="G1523" s="179" t="s">
        <v>1755</v>
      </c>
      <c r="H1523" s="179" t="s">
        <v>2547</v>
      </c>
      <c r="I1523" s="179" t="s">
        <v>9165</v>
      </c>
      <c r="K1523" s="606" t="s">
        <v>1661</v>
      </c>
      <c r="L1523" s="606" t="s">
        <v>9166</v>
      </c>
      <c r="M1523" s="179" t="s">
        <v>2184</v>
      </c>
      <c r="N1523" s="179" t="s">
        <v>1661</v>
      </c>
      <c r="O1523" s="606" t="s">
        <v>9167</v>
      </c>
      <c r="P1523" s="606" t="s">
        <v>9168</v>
      </c>
      <c r="Q1523" s="1024"/>
      <c r="R1523" s="166"/>
      <c r="S1523" s="647">
        <f t="shared" si="167"/>
        <v>28</v>
      </c>
      <c r="T1523" s="166"/>
      <c r="U1523" s="166"/>
      <c r="V1523" s="166"/>
      <c r="W1523" s="606" t="s">
        <v>1661</v>
      </c>
      <c r="X1523" s="606" t="s">
        <v>9169</v>
      </c>
      <c r="Y1523" s="1062">
        <f>IF('Datos por dni'!F657="","",(TODAY()-'Datos por dni'!F657)/365)</f>
        <v>31.50136986</v>
      </c>
      <c r="AA1523" s="987"/>
      <c r="AB1523" s="992"/>
      <c r="AC1523" s="993"/>
      <c r="AD1523" s="994"/>
      <c r="AE1523" s="994"/>
      <c r="AF1523" s="995"/>
      <c r="AG1523" s="996"/>
      <c r="AH1523" s="997"/>
      <c r="AI1523" s="998"/>
      <c r="AJ1523" s="312"/>
      <c r="AK1523" s="312"/>
      <c r="AL1523" s="999"/>
      <c r="AM1523" s="312"/>
      <c r="AN1523" s="312"/>
      <c r="AO1523" s="1000"/>
      <c r="AP1523" s="666"/>
      <c r="AQ1523" s="1001"/>
      <c r="AR1523" s="1001"/>
      <c r="AS1523" s="1001"/>
      <c r="AT1523" s="748"/>
    </row>
    <row r="1524">
      <c r="A1524" s="227"/>
      <c r="B1524" s="179">
        <v>4.3699799E7</v>
      </c>
      <c r="C1524" s="1037">
        <v>44223.487885243056</v>
      </c>
      <c r="D1524" s="606" t="s">
        <v>9170</v>
      </c>
      <c r="E1524" s="179" t="s">
        <v>9171</v>
      </c>
      <c r="F1524" s="228">
        <v>37316.0</v>
      </c>
      <c r="G1524" s="179" t="s">
        <v>391</v>
      </c>
      <c r="H1524" s="179" t="s">
        <v>9172</v>
      </c>
      <c r="I1524" s="179" t="s">
        <v>9173</v>
      </c>
      <c r="K1524" s="606" t="s">
        <v>9174</v>
      </c>
      <c r="L1524" s="606" t="s">
        <v>7038</v>
      </c>
      <c r="M1524" s="179" t="s">
        <v>1661</v>
      </c>
      <c r="N1524" s="179" t="s">
        <v>2184</v>
      </c>
      <c r="O1524" s="606" t="s">
        <v>8216</v>
      </c>
      <c r="P1524" s="606" t="s">
        <v>9175</v>
      </c>
      <c r="Q1524" s="606" t="s">
        <v>9176</v>
      </c>
      <c r="R1524" s="166"/>
      <c r="S1524" s="647">
        <f t="shared" si="167"/>
        <v>21</v>
      </c>
      <c r="T1524" s="166"/>
      <c r="U1524" s="166"/>
      <c r="V1524" s="166"/>
      <c r="W1524" s="606" t="s">
        <v>9177</v>
      </c>
      <c r="X1524" s="606" t="s">
        <v>9178</v>
      </c>
      <c r="Y1524" s="1062">
        <f>IF('Datos por dni'!F658="","",(TODAY()-'Datos por dni'!F658)/365)</f>
        <v>25.17808219</v>
      </c>
      <c r="AA1524" s="987"/>
      <c r="AB1524" s="992"/>
      <c r="AC1524" s="993"/>
      <c r="AD1524" s="994"/>
      <c r="AE1524" s="994"/>
      <c r="AF1524" s="995"/>
      <c r="AG1524" s="996"/>
      <c r="AH1524" s="997"/>
      <c r="AI1524" s="998"/>
      <c r="AJ1524" s="312"/>
      <c r="AK1524" s="312"/>
      <c r="AL1524" s="999"/>
      <c r="AM1524" s="312"/>
      <c r="AN1524" s="312"/>
      <c r="AO1524" s="1000"/>
      <c r="AP1524" s="666"/>
      <c r="AQ1524" s="1001"/>
      <c r="AR1524" s="1001"/>
      <c r="AS1524" s="1001"/>
      <c r="AT1524" s="748"/>
    </row>
    <row r="1525">
      <c r="A1525" s="227"/>
      <c r="B1525" s="179">
        <v>3.6400219E7</v>
      </c>
      <c r="C1525" s="1037">
        <v>44223.57206993055</v>
      </c>
      <c r="D1525" s="606" t="s">
        <v>9179</v>
      </c>
      <c r="E1525" s="179" t="s">
        <v>9180</v>
      </c>
      <c r="F1525" s="228">
        <v>33458.0</v>
      </c>
      <c r="G1525" s="179" t="s">
        <v>391</v>
      </c>
      <c r="H1525" s="179" t="s">
        <v>9181</v>
      </c>
      <c r="I1525" s="179" t="s">
        <v>9182</v>
      </c>
      <c r="K1525" s="606" t="s">
        <v>9183</v>
      </c>
      <c r="L1525" s="606" t="s">
        <v>7020</v>
      </c>
      <c r="M1525" s="179" t="s">
        <v>2184</v>
      </c>
      <c r="N1525" s="179" t="s">
        <v>2184</v>
      </c>
      <c r="O1525" s="606" t="s">
        <v>9184</v>
      </c>
      <c r="P1525" s="606" t="s">
        <v>9185</v>
      </c>
      <c r="Q1525" s="1024"/>
      <c r="R1525" s="166"/>
      <c r="S1525" s="647">
        <f t="shared" si="167"/>
        <v>32</v>
      </c>
      <c r="T1525" s="166"/>
      <c r="U1525" s="166"/>
      <c r="V1525" s="166"/>
      <c r="W1525" s="606" t="s">
        <v>1747</v>
      </c>
      <c r="X1525" s="606" t="s">
        <v>9186</v>
      </c>
      <c r="Y1525" s="1062">
        <f>IF('Datos por dni'!F659="","",(TODAY()-'Datos por dni'!F659)/365)</f>
        <v>24.46027397</v>
      </c>
      <c r="AA1525" s="987"/>
      <c r="AB1525" s="992"/>
      <c r="AC1525" s="993"/>
      <c r="AD1525" s="994"/>
      <c r="AE1525" s="994"/>
      <c r="AF1525" s="995"/>
      <c r="AG1525" s="996"/>
      <c r="AH1525" s="997"/>
      <c r="AI1525" s="998"/>
      <c r="AJ1525" s="312"/>
      <c r="AK1525" s="312"/>
      <c r="AL1525" s="999"/>
      <c r="AM1525" s="312"/>
      <c r="AN1525" s="312"/>
      <c r="AO1525" s="1000"/>
      <c r="AP1525" s="666"/>
      <c r="AQ1525" s="1001"/>
      <c r="AR1525" s="1001"/>
      <c r="AS1525" s="1001"/>
      <c r="AT1525" s="748"/>
    </row>
    <row r="1526">
      <c r="A1526" s="227"/>
      <c r="B1526" s="179">
        <v>4.1063331E7</v>
      </c>
      <c r="C1526" s="1037">
        <v>44223.63469597222</v>
      </c>
      <c r="D1526" s="606" t="s">
        <v>9187</v>
      </c>
      <c r="E1526" s="179" t="s">
        <v>9188</v>
      </c>
      <c r="F1526" s="228">
        <v>35873.0</v>
      </c>
      <c r="G1526" s="179" t="s">
        <v>2021</v>
      </c>
      <c r="H1526" s="179" t="s">
        <v>9189</v>
      </c>
      <c r="I1526" s="179">
        <v>1.531761901E9</v>
      </c>
      <c r="K1526" s="606" t="s">
        <v>9190</v>
      </c>
      <c r="L1526" s="606" t="s">
        <v>7038</v>
      </c>
      <c r="M1526" s="179" t="s">
        <v>2184</v>
      </c>
      <c r="N1526" s="179" t="s">
        <v>2184</v>
      </c>
      <c r="O1526" s="606" t="s">
        <v>9191</v>
      </c>
      <c r="P1526" s="606" t="s">
        <v>9192</v>
      </c>
      <c r="Q1526" s="606" t="s">
        <v>9193</v>
      </c>
      <c r="R1526" s="179" t="s">
        <v>9194</v>
      </c>
      <c r="S1526" s="647">
        <f t="shared" si="167"/>
        <v>25</v>
      </c>
      <c r="T1526" s="166"/>
      <c r="U1526" s="166"/>
      <c r="V1526" s="166"/>
      <c r="W1526" s="606" t="s">
        <v>9195</v>
      </c>
      <c r="X1526" s="606" t="s">
        <v>9195</v>
      </c>
      <c r="Y1526" s="1062">
        <f>IF('Datos por dni'!F660="","",(TODAY()-'Datos por dni'!F660)/365)</f>
        <v>23.1890411</v>
      </c>
      <c r="AA1526" s="987"/>
      <c r="AB1526" s="992"/>
      <c r="AC1526" s="993"/>
      <c r="AD1526" s="994"/>
      <c r="AE1526" s="994"/>
      <c r="AF1526" s="995"/>
      <c r="AG1526" s="996"/>
      <c r="AH1526" s="997"/>
      <c r="AI1526" s="998"/>
      <c r="AJ1526" s="312"/>
      <c r="AK1526" s="312"/>
      <c r="AL1526" s="999"/>
      <c r="AM1526" s="312"/>
      <c r="AN1526" s="312"/>
      <c r="AO1526" s="1000"/>
      <c r="AP1526" s="666"/>
      <c r="AQ1526" s="1001"/>
      <c r="AR1526" s="1001"/>
      <c r="AS1526" s="1001"/>
      <c r="AT1526" s="748"/>
    </row>
    <row r="1527">
      <c r="A1527" s="227"/>
      <c r="B1527" s="179">
        <v>3.3356447E7</v>
      </c>
      <c r="C1527" s="1037">
        <v>44223.717909375</v>
      </c>
      <c r="D1527" s="606" t="s">
        <v>9196</v>
      </c>
      <c r="E1527" s="179" t="s">
        <v>9197</v>
      </c>
      <c r="F1527" s="228">
        <v>32234.0</v>
      </c>
      <c r="G1527" s="179" t="s">
        <v>391</v>
      </c>
      <c r="H1527" s="179" t="s">
        <v>9198</v>
      </c>
      <c r="I1527" s="179">
        <v>1.124501485E9</v>
      </c>
      <c r="K1527" s="606" t="s">
        <v>9199</v>
      </c>
      <c r="L1527" s="606" t="s">
        <v>7020</v>
      </c>
      <c r="M1527" s="179" t="s">
        <v>2184</v>
      </c>
      <c r="N1527" s="179" t="s">
        <v>2184</v>
      </c>
      <c r="O1527" s="606" t="s">
        <v>9200</v>
      </c>
      <c r="P1527" s="606" t="s">
        <v>9201</v>
      </c>
      <c r="Q1527" s="606" t="s">
        <v>9202</v>
      </c>
      <c r="R1527" s="166"/>
      <c r="S1527" s="647">
        <f t="shared" si="167"/>
        <v>35</v>
      </c>
      <c r="T1527" s="166"/>
      <c r="U1527" s="166"/>
      <c r="V1527" s="166"/>
      <c r="W1527" s="606" t="s">
        <v>1651</v>
      </c>
      <c r="X1527" s="606" t="s">
        <v>9203</v>
      </c>
      <c r="Y1527" s="1062">
        <f>IF('Datos por dni'!F661="","",(TODAY()-'Datos por dni'!F661)/365)</f>
        <v>35.47123288</v>
      </c>
      <c r="AA1527" s="987"/>
      <c r="AB1527" s="992"/>
      <c r="AC1527" s="993"/>
      <c r="AD1527" s="994"/>
      <c r="AE1527" s="994"/>
      <c r="AF1527" s="995"/>
      <c r="AG1527" s="996"/>
      <c r="AH1527" s="997"/>
      <c r="AI1527" s="998"/>
      <c r="AJ1527" s="312"/>
      <c r="AK1527" s="312"/>
      <c r="AL1527" s="999"/>
      <c r="AM1527" s="312"/>
      <c r="AN1527" s="312"/>
      <c r="AO1527" s="1000"/>
      <c r="AP1527" s="666"/>
      <c r="AQ1527" s="1001"/>
      <c r="AR1527" s="1001"/>
      <c r="AS1527" s="1001"/>
      <c r="AT1527" s="748"/>
    </row>
    <row r="1528">
      <c r="A1528" s="227"/>
      <c r="B1528" s="179">
        <v>3.9553124E7</v>
      </c>
      <c r="C1528" s="1037">
        <v>44225.46934357639</v>
      </c>
      <c r="D1528" s="606" t="s">
        <v>9204</v>
      </c>
      <c r="E1528" s="179" t="s">
        <v>9205</v>
      </c>
      <c r="F1528" s="228">
        <v>35156.0</v>
      </c>
      <c r="G1528" s="179" t="s">
        <v>2021</v>
      </c>
      <c r="H1528" s="179" t="s">
        <v>9206</v>
      </c>
      <c r="I1528" s="179">
        <v>1.137798685E9</v>
      </c>
      <c r="K1528" s="606" t="s">
        <v>9207</v>
      </c>
      <c r="L1528" s="606" t="s">
        <v>7020</v>
      </c>
      <c r="M1528" s="179" t="s">
        <v>2184</v>
      </c>
      <c r="N1528" s="179" t="s">
        <v>2184</v>
      </c>
      <c r="O1528" s="606" t="s">
        <v>7284</v>
      </c>
      <c r="P1528" s="606" t="s">
        <v>2989</v>
      </c>
      <c r="Q1528" s="606" t="s">
        <v>2109</v>
      </c>
      <c r="R1528" s="166"/>
      <c r="S1528" s="647">
        <f t="shared" si="167"/>
        <v>27</v>
      </c>
      <c r="T1528" s="166"/>
      <c r="U1528" s="166"/>
      <c r="V1528" s="166"/>
      <c r="W1528" s="606" t="s">
        <v>9208</v>
      </c>
      <c r="X1528" s="606" t="s">
        <v>9209</v>
      </c>
      <c r="Y1528" s="1062" t="str">
        <f>IF('Datos por dni'!F662="","",(TODAY()-'Datos por dni'!F662)/365)</f>
        <v/>
      </c>
      <c r="AA1528" s="987"/>
      <c r="AB1528" s="992"/>
      <c r="AC1528" s="993"/>
      <c r="AD1528" s="994"/>
      <c r="AE1528" s="994"/>
      <c r="AF1528" s="995"/>
      <c r="AG1528" s="996"/>
      <c r="AH1528" s="997"/>
      <c r="AI1528" s="998"/>
      <c r="AJ1528" s="312"/>
      <c r="AK1528" s="312"/>
      <c r="AL1528" s="999"/>
      <c r="AM1528" s="312"/>
      <c r="AN1528" s="312"/>
      <c r="AO1528" s="1000"/>
      <c r="AP1528" s="666"/>
      <c r="AQ1528" s="1001"/>
      <c r="AR1528" s="1001"/>
      <c r="AS1528" s="1001"/>
      <c r="AT1528" s="748"/>
    </row>
    <row r="1529">
      <c r="A1529" s="227"/>
      <c r="B1529" s="179">
        <v>3.2936304E7</v>
      </c>
      <c r="C1529" s="1037">
        <v>44225.760213217596</v>
      </c>
      <c r="D1529" s="606" t="s">
        <v>9210</v>
      </c>
      <c r="E1529" s="179" t="s">
        <v>9211</v>
      </c>
      <c r="F1529" s="228">
        <v>31833.0</v>
      </c>
      <c r="G1529" s="179" t="s">
        <v>391</v>
      </c>
      <c r="H1529" s="179" t="s">
        <v>6179</v>
      </c>
      <c r="I1529" s="179">
        <v>1.15408486E9</v>
      </c>
      <c r="K1529" s="606" t="s">
        <v>9212</v>
      </c>
      <c r="L1529" s="606" t="s">
        <v>9213</v>
      </c>
      <c r="M1529" s="179" t="s">
        <v>2184</v>
      </c>
      <c r="N1529" s="179" t="s">
        <v>2184</v>
      </c>
      <c r="O1529" s="606" t="s">
        <v>9214</v>
      </c>
      <c r="P1529" s="606" t="s">
        <v>9215</v>
      </c>
      <c r="Q1529" s="1024"/>
      <c r="R1529" s="166"/>
      <c r="S1529" s="647">
        <f t="shared" si="167"/>
        <v>36</v>
      </c>
      <c r="T1529" s="166"/>
      <c r="U1529" s="166"/>
      <c r="V1529" s="166"/>
      <c r="W1529" s="606" t="s">
        <v>1651</v>
      </c>
      <c r="X1529" s="606" t="s">
        <v>9216</v>
      </c>
      <c r="Y1529" s="1062">
        <f>IF('Datos por dni'!F663="","",(TODAY()-'Datos por dni'!F663)/365)</f>
        <v>29.38356164</v>
      </c>
      <c r="AA1529" s="987"/>
      <c r="AB1529" s="992"/>
      <c r="AC1529" s="993"/>
      <c r="AD1529" s="994"/>
      <c r="AE1529" s="994"/>
      <c r="AF1529" s="995"/>
      <c r="AG1529" s="996"/>
      <c r="AH1529" s="997"/>
      <c r="AI1529" s="998"/>
      <c r="AJ1529" s="312"/>
      <c r="AK1529" s="312"/>
      <c r="AL1529" s="999"/>
      <c r="AM1529" s="312"/>
      <c r="AN1529" s="312"/>
      <c r="AO1529" s="1000"/>
      <c r="AP1529" s="666"/>
      <c r="AQ1529" s="1001"/>
      <c r="AR1529" s="1001"/>
      <c r="AS1529" s="1001"/>
      <c r="AT1529" s="748"/>
    </row>
    <row r="1530">
      <c r="A1530" s="227"/>
      <c r="B1530" s="179">
        <v>4.4094186E7</v>
      </c>
      <c r="C1530" s="1037">
        <v>44226.914938738424</v>
      </c>
      <c r="D1530" s="606" t="s">
        <v>9217</v>
      </c>
      <c r="E1530" s="179" t="s">
        <v>9218</v>
      </c>
      <c r="F1530" s="228">
        <v>37355.0</v>
      </c>
      <c r="G1530" s="179" t="s">
        <v>2021</v>
      </c>
      <c r="H1530" s="179" t="s">
        <v>9219</v>
      </c>
      <c r="I1530" s="179">
        <v>1.159544095E9</v>
      </c>
      <c r="K1530" s="606" t="s">
        <v>9220</v>
      </c>
      <c r="L1530" s="606" t="s">
        <v>7028</v>
      </c>
      <c r="M1530" s="179" t="s">
        <v>2184</v>
      </c>
      <c r="N1530" s="179" t="s">
        <v>2184</v>
      </c>
      <c r="O1530" s="606" t="s">
        <v>9221</v>
      </c>
      <c r="P1530" s="606" t="s">
        <v>9222</v>
      </c>
      <c r="Q1530" s="606" t="s">
        <v>9223</v>
      </c>
      <c r="R1530" s="166"/>
      <c r="S1530" s="647">
        <f t="shared" si="167"/>
        <v>21</v>
      </c>
      <c r="T1530" s="166"/>
      <c r="U1530" s="166"/>
      <c r="V1530" s="166"/>
      <c r="W1530" s="606" t="s">
        <v>2587</v>
      </c>
      <c r="X1530" s="606" t="s">
        <v>9224</v>
      </c>
      <c r="Y1530" s="1062">
        <f>IF('Datos por dni'!F664="","",(TODAY()-'Datos por dni'!F664)/365)</f>
        <v>25.20821918</v>
      </c>
      <c r="AA1530" s="987"/>
      <c r="AB1530" s="992"/>
      <c r="AC1530" s="993"/>
      <c r="AD1530" s="994"/>
      <c r="AE1530" s="994"/>
      <c r="AF1530" s="995"/>
      <c r="AG1530" s="996"/>
      <c r="AH1530" s="997"/>
      <c r="AI1530" s="998"/>
      <c r="AJ1530" s="312"/>
      <c r="AK1530" s="312"/>
      <c r="AL1530" s="999"/>
      <c r="AM1530" s="312"/>
      <c r="AN1530" s="312"/>
      <c r="AO1530" s="1000"/>
      <c r="AP1530" s="666"/>
      <c r="AQ1530" s="1001"/>
      <c r="AR1530" s="1001"/>
      <c r="AS1530" s="1001"/>
      <c r="AT1530" s="748"/>
    </row>
    <row r="1531">
      <c r="A1531" s="227"/>
      <c r="B1531" s="179">
        <v>3.3441271E7</v>
      </c>
      <c r="C1531" s="1037">
        <v>44228.65282005787</v>
      </c>
      <c r="D1531" s="606" t="s">
        <v>9225</v>
      </c>
      <c r="E1531" s="179" t="s">
        <v>9226</v>
      </c>
      <c r="F1531" s="228">
        <v>32098.0</v>
      </c>
      <c r="G1531" s="179" t="s">
        <v>1755</v>
      </c>
      <c r="H1531" s="179" t="s">
        <v>9227</v>
      </c>
      <c r="I1531" s="179" t="s">
        <v>9228</v>
      </c>
      <c r="K1531" s="606" t="s">
        <v>7421</v>
      </c>
      <c r="L1531" s="606" t="s">
        <v>9229</v>
      </c>
      <c r="M1531" s="179" t="s">
        <v>2184</v>
      </c>
      <c r="N1531" s="179" t="s">
        <v>2184</v>
      </c>
      <c r="O1531" s="606" t="s">
        <v>9230</v>
      </c>
      <c r="P1531" s="606" t="s">
        <v>9231</v>
      </c>
      <c r="Q1531" s="606" t="s">
        <v>9232</v>
      </c>
      <c r="R1531" s="1083">
        <v>44228.0</v>
      </c>
      <c r="S1531" s="647">
        <f t="shared" si="167"/>
        <v>35</v>
      </c>
      <c r="T1531" s="166"/>
      <c r="U1531" s="166"/>
      <c r="V1531" s="166"/>
      <c r="W1531" s="606" t="s">
        <v>9233</v>
      </c>
      <c r="X1531" s="606" t="s">
        <v>9234</v>
      </c>
      <c r="Y1531" s="1062">
        <f>IF('Datos por dni'!F665="","",(TODAY()-'Datos por dni'!F665)/365)</f>
        <v>36.9890411</v>
      </c>
      <c r="AA1531" s="987"/>
      <c r="AB1531" s="992"/>
      <c r="AC1531" s="993"/>
      <c r="AD1531" s="994"/>
      <c r="AE1531" s="994"/>
      <c r="AF1531" s="995"/>
      <c r="AG1531" s="996"/>
      <c r="AH1531" s="997"/>
      <c r="AI1531" s="998"/>
      <c r="AJ1531" s="312"/>
      <c r="AK1531" s="312"/>
      <c r="AL1531" s="999"/>
      <c r="AM1531" s="312"/>
      <c r="AN1531" s="312"/>
      <c r="AO1531" s="1000"/>
      <c r="AP1531" s="666"/>
      <c r="AQ1531" s="1001"/>
      <c r="AR1531" s="1001"/>
      <c r="AS1531" s="1001"/>
      <c r="AT1531" s="748"/>
    </row>
    <row r="1532">
      <c r="A1532" s="227"/>
      <c r="B1532" s="179">
        <v>3.7766158E7</v>
      </c>
      <c r="C1532" s="1037">
        <v>44228.66167376157</v>
      </c>
      <c r="D1532" s="606" t="s">
        <v>9235</v>
      </c>
      <c r="E1532" s="179" t="s">
        <v>9236</v>
      </c>
      <c r="F1532" s="228">
        <v>34163.0</v>
      </c>
      <c r="G1532" s="179" t="s">
        <v>674</v>
      </c>
      <c r="H1532" s="179" t="s">
        <v>1678</v>
      </c>
      <c r="I1532" s="179">
        <v>1.166508261E9</v>
      </c>
      <c r="K1532" s="606" t="s">
        <v>9237</v>
      </c>
      <c r="L1532" s="606" t="s">
        <v>7020</v>
      </c>
      <c r="M1532" s="179" t="s">
        <v>2184</v>
      </c>
      <c r="N1532" s="179" t="s">
        <v>2184</v>
      </c>
      <c r="O1532" s="606" t="s">
        <v>9238</v>
      </c>
      <c r="P1532" s="606" t="s">
        <v>9239</v>
      </c>
      <c r="Q1532" s="606" t="s">
        <v>9240</v>
      </c>
      <c r="R1532" s="1083">
        <v>44228.0</v>
      </c>
      <c r="S1532" s="647">
        <f t="shared" si="167"/>
        <v>30</v>
      </c>
      <c r="T1532" s="166"/>
      <c r="U1532" s="166"/>
      <c r="V1532" s="166"/>
      <c r="W1532" s="606" t="s">
        <v>2395</v>
      </c>
      <c r="X1532" s="606" t="s">
        <v>9241</v>
      </c>
      <c r="Y1532" s="1062">
        <f>IF('Datos por dni'!F666="","",(TODAY()-'Datos por dni'!F666)/365)</f>
        <v>25.01917808</v>
      </c>
      <c r="AA1532" s="987"/>
      <c r="AB1532" s="992"/>
      <c r="AC1532" s="993"/>
      <c r="AD1532" s="994"/>
      <c r="AE1532" s="994"/>
      <c r="AF1532" s="995"/>
      <c r="AG1532" s="996"/>
      <c r="AH1532" s="997"/>
      <c r="AI1532" s="998"/>
      <c r="AJ1532" s="312"/>
      <c r="AK1532" s="312"/>
      <c r="AL1532" s="999"/>
      <c r="AM1532" s="312"/>
      <c r="AN1532" s="312"/>
      <c r="AO1532" s="1000"/>
      <c r="AP1532" s="666"/>
      <c r="AQ1532" s="1001"/>
      <c r="AR1532" s="1001"/>
      <c r="AS1532" s="1001"/>
      <c r="AT1532" s="748"/>
    </row>
    <row r="1533">
      <c r="A1533" s="227"/>
      <c r="B1533" s="179">
        <v>3.3441271E7</v>
      </c>
      <c r="C1533" s="1037">
        <v>44228.78971212963</v>
      </c>
      <c r="D1533" s="606" t="s">
        <v>9225</v>
      </c>
      <c r="E1533" s="179" t="s">
        <v>9226</v>
      </c>
      <c r="F1533" s="228">
        <v>32098.0</v>
      </c>
      <c r="G1533" s="179" t="s">
        <v>1755</v>
      </c>
      <c r="H1533" s="179" t="s">
        <v>9227</v>
      </c>
      <c r="I1533" s="179" t="s">
        <v>9228</v>
      </c>
      <c r="K1533" s="606" t="s">
        <v>7421</v>
      </c>
      <c r="L1533" s="606" t="s">
        <v>9229</v>
      </c>
      <c r="M1533" s="179" t="s">
        <v>2184</v>
      </c>
      <c r="N1533" s="179" t="s">
        <v>2184</v>
      </c>
      <c r="O1533" s="606" t="s">
        <v>9230</v>
      </c>
      <c r="P1533" s="606" t="s">
        <v>9231</v>
      </c>
      <c r="Q1533" s="606" t="s">
        <v>9232</v>
      </c>
      <c r="R1533" s="1083">
        <v>44228.0</v>
      </c>
      <c r="S1533" s="647">
        <f t="shared" si="167"/>
        <v>35</v>
      </c>
      <c r="T1533" s="166"/>
      <c r="U1533" s="166"/>
      <c r="V1533" s="166"/>
      <c r="W1533" s="606" t="s">
        <v>9233</v>
      </c>
      <c r="X1533" s="606" t="s">
        <v>9234</v>
      </c>
      <c r="Y1533" s="1062">
        <f>IF('Datos por dni'!F667="","",(TODAY()-'Datos por dni'!F667)/365)</f>
        <v>24.74520548</v>
      </c>
      <c r="AA1533" s="987"/>
      <c r="AB1533" s="992"/>
      <c r="AC1533" s="993"/>
      <c r="AD1533" s="994"/>
      <c r="AE1533" s="994"/>
      <c r="AF1533" s="995"/>
      <c r="AG1533" s="996"/>
      <c r="AH1533" s="997"/>
      <c r="AI1533" s="998"/>
      <c r="AJ1533" s="312"/>
      <c r="AK1533" s="312"/>
      <c r="AL1533" s="999"/>
      <c r="AM1533" s="312"/>
      <c r="AN1533" s="312"/>
      <c r="AO1533" s="1000"/>
      <c r="AP1533" s="666"/>
      <c r="AQ1533" s="1001"/>
      <c r="AR1533" s="1001"/>
      <c r="AS1533" s="1001"/>
      <c r="AT1533" s="748"/>
    </row>
    <row r="1534">
      <c r="A1534" s="227"/>
      <c r="B1534" s="179">
        <v>4.047164E7</v>
      </c>
      <c r="C1534" s="1037">
        <v>44229.49682543981</v>
      </c>
      <c r="D1534" s="606" t="s">
        <v>9242</v>
      </c>
      <c r="E1534" s="179" t="s">
        <v>9243</v>
      </c>
      <c r="F1534" s="228">
        <v>35594.0</v>
      </c>
      <c r="G1534" s="179" t="s">
        <v>391</v>
      </c>
      <c r="H1534" s="179" t="s">
        <v>8440</v>
      </c>
      <c r="I1534" s="179">
        <v>1.155084669E9</v>
      </c>
      <c r="K1534" s="606" t="s">
        <v>9244</v>
      </c>
      <c r="L1534" s="606" t="s">
        <v>7038</v>
      </c>
      <c r="M1534" s="179" t="s">
        <v>2184</v>
      </c>
      <c r="N1534" s="179" t="s">
        <v>1661</v>
      </c>
      <c r="O1534" s="606" t="s">
        <v>9245</v>
      </c>
      <c r="P1534" s="606" t="s">
        <v>9246</v>
      </c>
      <c r="Q1534" s="606" t="s">
        <v>9247</v>
      </c>
      <c r="R1534" s="1083">
        <v>44229.0</v>
      </c>
      <c r="S1534" s="647">
        <f t="shared" si="167"/>
        <v>26</v>
      </c>
      <c r="T1534" s="166"/>
      <c r="U1534" s="166"/>
      <c r="V1534" s="166"/>
      <c r="W1534" s="606" t="s">
        <v>9248</v>
      </c>
      <c r="X1534" s="606" t="s">
        <v>9248</v>
      </c>
      <c r="Y1534" s="1062">
        <f>IF('Datos por dni'!F668="","",(TODAY()-'Datos por dni'!F668)/365)</f>
        <v>24.43561644</v>
      </c>
      <c r="AA1534" s="987"/>
      <c r="AB1534" s="992"/>
      <c r="AC1534" s="993"/>
      <c r="AD1534" s="994"/>
      <c r="AE1534" s="994"/>
      <c r="AF1534" s="995"/>
      <c r="AG1534" s="996"/>
      <c r="AH1534" s="997"/>
      <c r="AI1534" s="998"/>
      <c r="AJ1534" s="312"/>
      <c r="AK1534" s="312"/>
      <c r="AL1534" s="999"/>
      <c r="AM1534" s="312"/>
      <c r="AN1534" s="312"/>
      <c r="AO1534" s="1000"/>
      <c r="AP1534" s="666"/>
      <c r="AQ1534" s="1001"/>
      <c r="AR1534" s="1001"/>
      <c r="AS1534" s="1001"/>
      <c r="AT1534" s="748"/>
    </row>
    <row r="1535">
      <c r="A1535" s="227"/>
      <c r="B1535" s="179">
        <v>3.9774801E7</v>
      </c>
      <c r="C1535" s="1037">
        <v>44229.534676145835</v>
      </c>
      <c r="D1535" s="606" t="s">
        <v>1596</v>
      </c>
      <c r="E1535" s="179" t="s">
        <v>9249</v>
      </c>
      <c r="F1535" s="228">
        <v>35241.0</v>
      </c>
      <c r="G1535" s="179" t="s">
        <v>2021</v>
      </c>
      <c r="H1535" s="179" t="s">
        <v>9250</v>
      </c>
      <c r="I1535" s="179">
        <v>1.16954349E9</v>
      </c>
      <c r="K1535" s="606" t="s">
        <v>9251</v>
      </c>
      <c r="L1535" s="606" t="s">
        <v>9252</v>
      </c>
      <c r="M1535" s="179" t="s">
        <v>2184</v>
      </c>
      <c r="N1535" s="179" t="s">
        <v>2184</v>
      </c>
      <c r="O1535" s="606" t="s">
        <v>9253</v>
      </c>
      <c r="P1535" s="606" t="s">
        <v>9254</v>
      </c>
      <c r="Q1535" s="606" t="s">
        <v>9255</v>
      </c>
      <c r="R1535" s="1083">
        <v>44229.0</v>
      </c>
      <c r="S1535" s="647">
        <f t="shared" si="167"/>
        <v>27</v>
      </c>
      <c r="T1535" s="166"/>
      <c r="U1535" s="166"/>
      <c r="V1535" s="166"/>
      <c r="W1535" s="606" t="s">
        <v>1880</v>
      </c>
      <c r="X1535" s="606" t="s">
        <v>9256</v>
      </c>
      <c r="Y1535" s="1062">
        <f>IF('Datos por dni'!F669="","",(TODAY()-'Datos por dni'!F669)/365)</f>
        <v>31.70136986</v>
      </c>
      <c r="AA1535" s="987"/>
      <c r="AB1535" s="992"/>
      <c r="AC1535" s="993"/>
      <c r="AD1535" s="994"/>
      <c r="AE1535" s="994"/>
      <c r="AF1535" s="995"/>
      <c r="AG1535" s="996"/>
      <c r="AH1535" s="997"/>
      <c r="AI1535" s="998"/>
      <c r="AJ1535" s="312"/>
      <c r="AK1535" s="312"/>
      <c r="AL1535" s="999"/>
      <c r="AM1535" s="312"/>
      <c r="AN1535" s="312"/>
      <c r="AO1535" s="1000"/>
      <c r="AP1535" s="666"/>
      <c r="AQ1535" s="1001"/>
      <c r="AR1535" s="1001"/>
      <c r="AS1535" s="1001"/>
      <c r="AT1535" s="748"/>
    </row>
    <row r="1536">
      <c r="A1536" s="227"/>
      <c r="B1536" s="179">
        <v>1.022398074E9</v>
      </c>
      <c r="C1536" s="1037">
        <v>44229.542020532404</v>
      </c>
      <c r="D1536" s="606" t="s">
        <v>1604</v>
      </c>
      <c r="E1536" s="179" t="s">
        <v>1605</v>
      </c>
      <c r="F1536" s="228">
        <v>34636.0</v>
      </c>
      <c r="G1536" s="179" t="s">
        <v>4034</v>
      </c>
      <c r="H1536" s="179" t="s">
        <v>9257</v>
      </c>
      <c r="I1536" s="179">
        <v>5.73186501507E11</v>
      </c>
      <c r="K1536" s="606" t="s">
        <v>9258</v>
      </c>
      <c r="L1536" s="606" t="s">
        <v>9259</v>
      </c>
      <c r="M1536" s="179" t="s">
        <v>2184</v>
      </c>
      <c r="N1536" s="179" t="s">
        <v>1661</v>
      </c>
      <c r="O1536" s="606" t="s">
        <v>9260</v>
      </c>
      <c r="P1536" s="606" t="s">
        <v>9261</v>
      </c>
      <c r="Q1536" s="606" t="s">
        <v>9262</v>
      </c>
      <c r="R1536" s="1083">
        <v>44229.0</v>
      </c>
      <c r="S1536" s="647">
        <f t="shared" si="167"/>
        <v>28</v>
      </c>
      <c r="T1536" s="166"/>
      <c r="U1536" s="166"/>
      <c r="V1536" s="166"/>
      <c r="W1536" s="606" t="s">
        <v>1651</v>
      </c>
      <c r="X1536" s="606" t="s">
        <v>1651</v>
      </c>
      <c r="Y1536" s="1062">
        <f>IF('Datos por dni'!F670="","",(TODAY()-'Datos por dni'!F670)/365)</f>
        <v>28.24383562</v>
      </c>
      <c r="AA1536" s="987"/>
      <c r="AB1536" s="992"/>
      <c r="AC1536" s="993"/>
      <c r="AD1536" s="994"/>
      <c r="AE1536" s="994"/>
      <c r="AF1536" s="995"/>
      <c r="AG1536" s="996"/>
      <c r="AH1536" s="997"/>
      <c r="AI1536" s="998"/>
      <c r="AJ1536" s="312"/>
      <c r="AK1536" s="312"/>
      <c r="AL1536" s="999"/>
      <c r="AM1536" s="312"/>
      <c r="AN1536" s="312"/>
      <c r="AO1536" s="1000"/>
      <c r="AP1536" s="666"/>
      <c r="AQ1536" s="1001"/>
      <c r="AR1536" s="1001"/>
      <c r="AS1536" s="1001"/>
      <c r="AT1536" s="748"/>
    </row>
    <row r="1537">
      <c r="A1537" s="227"/>
      <c r="B1537" s="179">
        <v>4.163879E7</v>
      </c>
      <c r="C1537" s="1037">
        <v>44229.567165416665</v>
      </c>
      <c r="D1537" s="606" t="s">
        <v>9263</v>
      </c>
      <c r="E1537" s="179" t="s">
        <v>9264</v>
      </c>
      <c r="F1537" s="228">
        <v>36135.0</v>
      </c>
      <c r="G1537" s="179" t="s">
        <v>1677</v>
      </c>
      <c r="H1537" s="179" t="s">
        <v>9265</v>
      </c>
      <c r="I1537" s="179">
        <v>5.491167019343E12</v>
      </c>
      <c r="K1537" s="606" t="s">
        <v>9266</v>
      </c>
      <c r="L1537" s="606" t="s">
        <v>7028</v>
      </c>
      <c r="M1537" s="179" t="s">
        <v>2184</v>
      </c>
      <c r="N1537" s="179" t="s">
        <v>2184</v>
      </c>
      <c r="O1537" s="606" t="s">
        <v>9267</v>
      </c>
      <c r="P1537" s="606" t="s">
        <v>9268</v>
      </c>
      <c r="Q1537" s="1024"/>
      <c r="R1537" s="1083">
        <v>44229.0</v>
      </c>
      <c r="S1537" s="647">
        <f t="shared" si="167"/>
        <v>24</v>
      </c>
      <c r="T1537" s="166"/>
      <c r="U1537" s="166"/>
      <c r="V1537" s="166"/>
      <c r="W1537" s="606" t="s">
        <v>9269</v>
      </c>
      <c r="X1537" s="606" t="s">
        <v>9270</v>
      </c>
      <c r="Y1537" s="1062">
        <f>IF('Datos por dni'!F671="","",(TODAY()-'Datos por dni'!F671)/365)</f>
        <v>26.26575342</v>
      </c>
      <c r="AA1537" s="987"/>
      <c r="AB1537" s="992"/>
      <c r="AC1537" s="993"/>
      <c r="AD1537" s="994"/>
      <c r="AE1537" s="994"/>
      <c r="AF1537" s="995"/>
      <c r="AG1537" s="996"/>
      <c r="AH1537" s="997"/>
      <c r="AI1537" s="998"/>
      <c r="AJ1537" s="312"/>
      <c r="AK1537" s="312"/>
      <c r="AL1537" s="999"/>
      <c r="AM1537" s="312"/>
      <c r="AN1537" s="312"/>
      <c r="AO1537" s="1000"/>
      <c r="AP1537" s="666"/>
      <c r="AQ1537" s="1001"/>
      <c r="AR1537" s="1001"/>
      <c r="AS1537" s="1001"/>
      <c r="AT1537" s="748"/>
    </row>
    <row r="1538">
      <c r="A1538" s="227"/>
      <c r="B1538" s="179">
        <v>3.3638754E7</v>
      </c>
      <c r="C1538" s="1037">
        <v>44229.59685613426</v>
      </c>
      <c r="D1538" s="606" t="s">
        <v>9271</v>
      </c>
      <c r="E1538" s="179" t="s">
        <v>9272</v>
      </c>
      <c r="F1538" s="228">
        <v>32135.0</v>
      </c>
      <c r="G1538" s="179" t="s">
        <v>2496</v>
      </c>
      <c r="H1538" s="179" t="s">
        <v>9273</v>
      </c>
      <c r="I1538" s="179">
        <v>3.755646125E9</v>
      </c>
      <c r="K1538" s="606" t="s">
        <v>9274</v>
      </c>
      <c r="L1538" s="606" t="s">
        <v>7038</v>
      </c>
      <c r="M1538" s="179" t="s">
        <v>1661</v>
      </c>
      <c r="N1538" s="179" t="s">
        <v>2184</v>
      </c>
      <c r="O1538" s="606" t="s">
        <v>9275</v>
      </c>
      <c r="P1538" s="606" t="s">
        <v>9276</v>
      </c>
      <c r="Q1538" s="1024"/>
      <c r="R1538" s="1083">
        <v>44229.0</v>
      </c>
      <c r="S1538" s="647">
        <f t="shared" si="167"/>
        <v>35</v>
      </c>
      <c r="T1538" s="166"/>
      <c r="U1538" s="166"/>
      <c r="V1538" s="166"/>
      <c r="W1538" s="606" t="s">
        <v>9277</v>
      </c>
      <c r="X1538" s="606" t="s">
        <v>9278</v>
      </c>
      <c r="Y1538" s="1062">
        <f>IF('Datos por dni'!F672="","",(TODAY()-'Datos por dni'!F672)/365)</f>
        <v>29.84109589</v>
      </c>
      <c r="AA1538" s="987"/>
      <c r="AB1538" s="992"/>
      <c r="AC1538" s="993"/>
      <c r="AD1538" s="994"/>
      <c r="AE1538" s="994"/>
      <c r="AF1538" s="995"/>
      <c r="AG1538" s="996"/>
      <c r="AH1538" s="997"/>
      <c r="AI1538" s="998"/>
      <c r="AJ1538" s="312"/>
      <c r="AK1538" s="312"/>
      <c r="AL1538" s="999"/>
      <c r="AM1538" s="312"/>
      <c r="AN1538" s="312"/>
      <c r="AO1538" s="1000"/>
      <c r="AP1538" s="666"/>
      <c r="AQ1538" s="1001"/>
      <c r="AR1538" s="1001"/>
      <c r="AS1538" s="1001"/>
      <c r="AT1538" s="748"/>
    </row>
    <row r="1539">
      <c r="A1539" s="227"/>
      <c r="B1539" s="179">
        <v>3.9958093E7</v>
      </c>
      <c r="C1539" s="1037">
        <v>44229.73323554399</v>
      </c>
      <c r="D1539" s="606" t="s">
        <v>9279</v>
      </c>
      <c r="E1539" s="179" t="s">
        <v>9280</v>
      </c>
      <c r="F1539" s="228">
        <v>35351.0</v>
      </c>
      <c r="G1539" s="179" t="s">
        <v>391</v>
      </c>
      <c r="H1539" s="179" t="s">
        <v>9281</v>
      </c>
      <c r="I1539" s="179">
        <v>1.16879328E9</v>
      </c>
      <c r="K1539" s="606" t="s">
        <v>6066</v>
      </c>
      <c r="L1539" s="606" t="s">
        <v>9282</v>
      </c>
      <c r="M1539" s="179" t="s">
        <v>2184</v>
      </c>
      <c r="N1539" s="179" t="s">
        <v>2184</v>
      </c>
      <c r="O1539" s="606" t="s">
        <v>9283</v>
      </c>
      <c r="P1539" s="606" t="s">
        <v>9284</v>
      </c>
      <c r="Q1539" s="606" t="s">
        <v>9285</v>
      </c>
      <c r="R1539" s="1083">
        <v>44229.0</v>
      </c>
      <c r="S1539" s="647">
        <f t="shared" si="167"/>
        <v>27</v>
      </c>
      <c r="T1539" s="166"/>
      <c r="U1539" s="166"/>
      <c r="V1539" s="166"/>
      <c r="W1539" s="606" t="s">
        <v>9286</v>
      </c>
      <c r="X1539" s="606" t="s">
        <v>9287</v>
      </c>
      <c r="Y1539" s="1062">
        <f>IF('Datos por dni'!F673="","",(TODAY()-'Datos por dni'!F673)/365)</f>
        <v>23.46027397</v>
      </c>
      <c r="AA1539" s="987"/>
      <c r="AB1539" s="992"/>
      <c r="AC1539" s="993"/>
      <c r="AD1539" s="994"/>
      <c r="AE1539" s="994"/>
      <c r="AF1539" s="995"/>
      <c r="AG1539" s="996"/>
      <c r="AH1539" s="997"/>
      <c r="AI1539" s="998"/>
      <c r="AJ1539" s="312"/>
      <c r="AK1539" s="312"/>
      <c r="AL1539" s="999"/>
      <c r="AM1539" s="312"/>
      <c r="AN1539" s="312"/>
      <c r="AO1539" s="1000"/>
      <c r="AP1539" s="666"/>
      <c r="AQ1539" s="1001"/>
      <c r="AR1539" s="1001"/>
      <c r="AS1539" s="1001"/>
      <c r="AT1539" s="748"/>
    </row>
    <row r="1540">
      <c r="A1540" s="227"/>
      <c r="B1540" s="179">
        <v>3.0449142E7</v>
      </c>
      <c r="C1540" s="1037">
        <v>44229.87441263889</v>
      </c>
      <c r="D1540" s="606" t="s">
        <v>9288</v>
      </c>
      <c r="E1540" s="179" t="s">
        <v>9289</v>
      </c>
      <c r="F1540" s="228">
        <v>30552.0</v>
      </c>
      <c r="G1540" s="179" t="s">
        <v>2021</v>
      </c>
      <c r="H1540" s="179" t="s">
        <v>9290</v>
      </c>
      <c r="I1540" s="179">
        <v>1.151088569E9</v>
      </c>
      <c r="K1540" s="606" t="s">
        <v>9291</v>
      </c>
      <c r="L1540" s="606" t="s">
        <v>7038</v>
      </c>
      <c r="M1540" s="179" t="s">
        <v>2184</v>
      </c>
      <c r="N1540" s="179" t="s">
        <v>2184</v>
      </c>
      <c r="O1540" s="606" t="s">
        <v>9292</v>
      </c>
      <c r="P1540" s="606" t="s">
        <v>9293</v>
      </c>
      <c r="Q1540" s="1024"/>
      <c r="R1540" s="1083">
        <v>44229.0</v>
      </c>
      <c r="S1540" s="647">
        <f t="shared" si="167"/>
        <v>40</v>
      </c>
      <c r="T1540" s="166"/>
      <c r="U1540" s="166"/>
      <c r="V1540" s="166"/>
      <c r="W1540" s="606" t="s">
        <v>2109</v>
      </c>
      <c r="X1540" s="606" t="s">
        <v>2989</v>
      </c>
      <c r="Y1540" s="1062">
        <f>IF('Datos por dni'!F674="","",(TODAY()-'Datos por dni'!F674)/365)</f>
        <v>23.39178082</v>
      </c>
      <c r="AA1540" s="987"/>
      <c r="AB1540" s="992"/>
      <c r="AC1540" s="993"/>
      <c r="AD1540" s="994"/>
      <c r="AE1540" s="994"/>
      <c r="AF1540" s="995"/>
      <c r="AG1540" s="996"/>
      <c r="AH1540" s="997"/>
      <c r="AI1540" s="998"/>
      <c r="AJ1540" s="312"/>
      <c r="AK1540" s="312"/>
      <c r="AL1540" s="999"/>
      <c r="AM1540" s="312"/>
      <c r="AN1540" s="312"/>
      <c r="AO1540" s="1000"/>
      <c r="AP1540" s="666"/>
      <c r="AQ1540" s="1001"/>
      <c r="AR1540" s="1001"/>
      <c r="AS1540" s="1001"/>
      <c r="AT1540" s="748"/>
    </row>
    <row r="1541">
      <c r="A1541" s="227"/>
      <c r="B1541" s="179">
        <v>3.2355553E7</v>
      </c>
      <c r="C1541" s="1037">
        <v>44230.006941851854</v>
      </c>
      <c r="D1541" s="606" t="s">
        <v>9294</v>
      </c>
      <c r="E1541" s="179" t="s">
        <v>9295</v>
      </c>
      <c r="F1541" s="228">
        <v>31539.0</v>
      </c>
      <c r="G1541" s="179" t="s">
        <v>391</v>
      </c>
      <c r="H1541" s="179" t="s">
        <v>9296</v>
      </c>
      <c r="I1541" s="179">
        <v>1.555030564E9</v>
      </c>
      <c r="K1541" s="606" t="s">
        <v>6066</v>
      </c>
      <c r="L1541" s="606" t="s">
        <v>9297</v>
      </c>
      <c r="M1541" s="179" t="s">
        <v>2184</v>
      </c>
      <c r="N1541" s="179" t="s">
        <v>2184</v>
      </c>
      <c r="O1541" s="606" t="s">
        <v>9298</v>
      </c>
      <c r="P1541" s="606" t="s">
        <v>9299</v>
      </c>
      <c r="Q1541" s="606" t="s">
        <v>9300</v>
      </c>
      <c r="R1541" s="1083">
        <v>44230.0</v>
      </c>
      <c r="S1541" s="647">
        <f t="shared" si="167"/>
        <v>37</v>
      </c>
      <c r="T1541" s="166"/>
      <c r="U1541" s="166"/>
      <c r="V1541" s="166"/>
      <c r="W1541" s="606" t="s">
        <v>9301</v>
      </c>
      <c r="X1541" s="606" t="s">
        <v>9302</v>
      </c>
      <c r="Y1541" s="1062" t="str">
        <f>IF('Datos por dni'!F675="","",(TODAY()-'Datos por dni'!F675)/365)</f>
        <v/>
      </c>
      <c r="AA1541" s="987"/>
      <c r="AB1541" s="992"/>
      <c r="AC1541" s="993"/>
      <c r="AD1541" s="994"/>
      <c r="AE1541" s="994"/>
      <c r="AF1541" s="995"/>
      <c r="AG1541" s="996"/>
      <c r="AH1541" s="997"/>
      <c r="AI1541" s="998"/>
      <c r="AJ1541" s="312"/>
      <c r="AK1541" s="312"/>
      <c r="AL1541" s="999"/>
      <c r="AM1541" s="312"/>
      <c r="AN1541" s="312"/>
      <c r="AO1541" s="1000"/>
      <c r="AP1541" s="666"/>
      <c r="AQ1541" s="1001"/>
      <c r="AR1541" s="1001"/>
      <c r="AS1541" s="1001"/>
      <c r="AT1541" s="748"/>
    </row>
    <row r="1542">
      <c r="A1542" s="227"/>
      <c r="B1542" s="179">
        <v>4.373041E7</v>
      </c>
      <c r="C1542" s="1037">
        <v>44230.76329263889</v>
      </c>
      <c r="D1542" s="606" t="s">
        <v>9303</v>
      </c>
      <c r="E1542" s="179" t="s">
        <v>9304</v>
      </c>
      <c r="F1542" s="228">
        <v>37162.0</v>
      </c>
      <c r="G1542" s="179" t="s">
        <v>1677</v>
      </c>
      <c r="H1542" s="179" t="s">
        <v>9305</v>
      </c>
      <c r="I1542" s="179">
        <v>5.491169089283E12</v>
      </c>
      <c r="K1542" s="606" t="s">
        <v>9306</v>
      </c>
      <c r="L1542" s="606" t="s">
        <v>9307</v>
      </c>
      <c r="M1542" s="179" t="s">
        <v>2184</v>
      </c>
      <c r="N1542" s="179" t="s">
        <v>2184</v>
      </c>
      <c r="O1542" s="606" t="s">
        <v>9308</v>
      </c>
      <c r="P1542" s="606" t="s">
        <v>9309</v>
      </c>
      <c r="Q1542" s="606" t="s">
        <v>9310</v>
      </c>
      <c r="R1542" s="1083">
        <v>44230.0</v>
      </c>
      <c r="S1542" s="647">
        <f t="shared" si="167"/>
        <v>22</v>
      </c>
      <c r="T1542" s="166"/>
      <c r="U1542" s="166"/>
      <c r="V1542" s="166"/>
      <c r="W1542" s="606" t="s">
        <v>9311</v>
      </c>
      <c r="X1542" s="606" t="s">
        <v>9312</v>
      </c>
      <c r="Y1542" s="1062" t="str">
        <f>IF('Datos por dni'!F676="","",(TODAY()-'Datos por dni'!F676)/365)</f>
        <v/>
      </c>
      <c r="AA1542" s="987"/>
      <c r="AB1542" s="992"/>
      <c r="AC1542" s="993"/>
      <c r="AD1542" s="994"/>
      <c r="AE1542" s="994"/>
      <c r="AF1542" s="995"/>
      <c r="AG1542" s="996"/>
      <c r="AH1542" s="997"/>
      <c r="AI1542" s="998"/>
      <c r="AJ1542" s="312"/>
      <c r="AK1542" s="312"/>
      <c r="AL1542" s="999"/>
      <c r="AM1542" s="312"/>
      <c r="AN1542" s="312"/>
      <c r="AO1542" s="1000"/>
      <c r="AP1542" s="666"/>
      <c r="AQ1542" s="1001"/>
      <c r="AR1542" s="1001"/>
      <c r="AS1542" s="1001"/>
      <c r="AT1542" s="748"/>
    </row>
    <row r="1543">
      <c r="A1543" s="227"/>
      <c r="B1543" s="179">
        <v>4.5545228E7</v>
      </c>
      <c r="C1543" s="1037">
        <v>44231.445892766205</v>
      </c>
      <c r="D1543" s="606" t="s">
        <v>9313</v>
      </c>
      <c r="E1543" s="179" t="s">
        <v>9314</v>
      </c>
      <c r="F1543" s="228">
        <v>38044.0</v>
      </c>
      <c r="G1543" s="179" t="s">
        <v>2021</v>
      </c>
      <c r="H1543" s="179" t="s">
        <v>9315</v>
      </c>
      <c r="I1543" s="179">
        <v>1.121773528E9</v>
      </c>
      <c r="K1543" s="606" t="s">
        <v>9316</v>
      </c>
      <c r="L1543" s="606" t="s">
        <v>7020</v>
      </c>
      <c r="M1543" s="179" t="s">
        <v>2184</v>
      </c>
      <c r="N1543" s="179" t="s">
        <v>1661</v>
      </c>
      <c r="O1543" s="606" t="s">
        <v>9317</v>
      </c>
      <c r="P1543" s="606" t="s">
        <v>9318</v>
      </c>
      <c r="Q1543" s="1024"/>
      <c r="R1543" s="1083">
        <v>44231.0</v>
      </c>
      <c r="S1543" s="647">
        <f t="shared" si="167"/>
        <v>19</v>
      </c>
      <c r="T1543" s="166"/>
      <c r="U1543" s="166"/>
      <c r="V1543" s="166"/>
      <c r="W1543" s="606" t="s">
        <v>9319</v>
      </c>
      <c r="X1543" s="606" t="s">
        <v>9320</v>
      </c>
      <c r="Y1543" s="1062">
        <f>IF('Datos por dni'!F677="","",(TODAY()-'Datos por dni'!F677)/365)</f>
        <v>25.18356164</v>
      </c>
      <c r="AA1543" s="987"/>
      <c r="AB1543" s="992"/>
      <c r="AC1543" s="993"/>
      <c r="AD1543" s="994"/>
      <c r="AE1543" s="994"/>
      <c r="AF1543" s="995"/>
      <c r="AG1543" s="996"/>
      <c r="AH1543" s="997"/>
      <c r="AI1543" s="998"/>
      <c r="AJ1543" s="312"/>
      <c r="AK1543" s="312"/>
      <c r="AL1543" s="999"/>
      <c r="AM1543" s="312"/>
      <c r="AN1543" s="312"/>
      <c r="AO1543" s="1000"/>
      <c r="AP1543" s="666"/>
      <c r="AQ1543" s="1001"/>
      <c r="AR1543" s="1001"/>
      <c r="AS1543" s="1001"/>
      <c r="AT1543" s="748"/>
    </row>
    <row r="1544">
      <c r="A1544" s="227"/>
      <c r="B1544" s="179">
        <v>3.0449142E7</v>
      </c>
      <c r="C1544" s="1037">
        <v>44231.50169563657</v>
      </c>
      <c r="D1544" s="606" t="s">
        <v>9288</v>
      </c>
      <c r="E1544" s="179" t="s">
        <v>9289</v>
      </c>
      <c r="F1544" s="228">
        <v>30552.0</v>
      </c>
      <c r="G1544" s="179" t="s">
        <v>2021</v>
      </c>
      <c r="H1544" s="179" t="s">
        <v>9321</v>
      </c>
      <c r="I1544" s="179">
        <v>1.151088569E9</v>
      </c>
      <c r="K1544" s="606" t="s">
        <v>9322</v>
      </c>
      <c r="L1544" s="606" t="s">
        <v>7038</v>
      </c>
      <c r="M1544" s="179" t="s">
        <v>2184</v>
      </c>
      <c r="N1544" s="179" t="s">
        <v>2184</v>
      </c>
      <c r="O1544" s="606" t="s">
        <v>9323</v>
      </c>
      <c r="P1544" s="606" t="s">
        <v>9324</v>
      </c>
      <c r="Q1544" s="1024"/>
      <c r="R1544" s="1083">
        <v>44231.0</v>
      </c>
      <c r="S1544" s="647">
        <f t="shared" si="167"/>
        <v>40</v>
      </c>
      <c r="T1544" s="166"/>
      <c r="U1544" s="166"/>
      <c r="V1544" s="166"/>
      <c r="W1544" s="606" t="s">
        <v>1866</v>
      </c>
      <c r="X1544" s="606" t="s">
        <v>9325</v>
      </c>
      <c r="Y1544" s="1062">
        <f>IF('Datos por dni'!F678="","",(TODAY()-'Datos por dni'!F678)/365)</f>
        <v>29.29041096</v>
      </c>
      <c r="AA1544" s="987"/>
      <c r="AB1544" s="992"/>
      <c r="AC1544" s="993"/>
      <c r="AD1544" s="994"/>
      <c r="AE1544" s="994"/>
      <c r="AF1544" s="995"/>
      <c r="AG1544" s="996"/>
      <c r="AH1544" s="997"/>
      <c r="AI1544" s="998"/>
      <c r="AJ1544" s="312"/>
      <c r="AK1544" s="312"/>
      <c r="AL1544" s="999"/>
      <c r="AM1544" s="312"/>
      <c r="AN1544" s="312"/>
      <c r="AO1544" s="1000"/>
      <c r="AP1544" s="666"/>
      <c r="AQ1544" s="1001"/>
      <c r="AR1544" s="1001"/>
      <c r="AS1544" s="1001"/>
      <c r="AT1544" s="748"/>
    </row>
    <row r="1545">
      <c r="A1545" s="227"/>
      <c r="B1545" s="179">
        <v>3.9463833E7</v>
      </c>
      <c r="C1545" s="1037">
        <v>44231.56612467593</v>
      </c>
      <c r="D1545" s="606" t="s">
        <v>9326</v>
      </c>
      <c r="E1545" s="179" t="s">
        <v>9327</v>
      </c>
      <c r="F1545" s="228">
        <v>35339.0</v>
      </c>
      <c r="G1545" s="179" t="s">
        <v>2021</v>
      </c>
      <c r="H1545" s="179" t="s">
        <v>9328</v>
      </c>
      <c r="I1545" s="179">
        <v>1.165140397E9</v>
      </c>
      <c r="K1545" s="606" t="s">
        <v>9329</v>
      </c>
      <c r="L1545" s="606" t="s">
        <v>7028</v>
      </c>
      <c r="M1545" s="179" t="s">
        <v>2184</v>
      </c>
      <c r="N1545" s="179" t="s">
        <v>1661</v>
      </c>
      <c r="O1545" s="606" t="s">
        <v>9330</v>
      </c>
      <c r="P1545" s="606" t="s">
        <v>9331</v>
      </c>
      <c r="Q1545" s="1024"/>
      <c r="R1545" s="1083">
        <v>44231.0</v>
      </c>
      <c r="S1545" s="647">
        <f t="shared" si="167"/>
        <v>27</v>
      </c>
      <c r="T1545" s="166"/>
      <c r="U1545" s="166"/>
      <c r="V1545" s="166"/>
      <c r="W1545" s="606" t="s">
        <v>2438</v>
      </c>
      <c r="X1545" s="606" t="s">
        <v>9332</v>
      </c>
      <c r="Y1545" s="1062">
        <f>IF('Datos por dni'!F679="","",(TODAY()-'Datos por dni'!F679)/365)</f>
        <v>27.5260274</v>
      </c>
      <c r="AA1545" s="987"/>
      <c r="AB1545" s="992"/>
      <c r="AC1545" s="993"/>
      <c r="AD1545" s="994"/>
      <c r="AE1545" s="994"/>
      <c r="AF1545" s="995"/>
      <c r="AG1545" s="996"/>
      <c r="AH1545" s="997"/>
      <c r="AI1545" s="998"/>
      <c r="AJ1545" s="312"/>
      <c r="AK1545" s="312"/>
      <c r="AL1545" s="999"/>
      <c r="AM1545" s="312"/>
      <c r="AN1545" s="312"/>
      <c r="AO1545" s="1000"/>
      <c r="AP1545" s="666"/>
      <c r="AQ1545" s="1001"/>
      <c r="AR1545" s="1001"/>
      <c r="AS1545" s="1001"/>
      <c r="AT1545" s="748"/>
    </row>
    <row r="1546">
      <c r="A1546" s="227"/>
      <c r="B1546" s="179">
        <v>2.8418358E7</v>
      </c>
      <c r="C1546" s="1037">
        <v>44232.33667513889</v>
      </c>
      <c r="D1546" s="606" t="s">
        <v>4193</v>
      </c>
      <c r="E1546" s="179" t="s">
        <v>4194</v>
      </c>
      <c r="F1546" s="228">
        <v>29539.0</v>
      </c>
      <c r="G1546" s="179" t="s">
        <v>2021</v>
      </c>
      <c r="H1546" s="179" t="s">
        <v>9156</v>
      </c>
      <c r="I1546" s="179">
        <v>1.158159014E9</v>
      </c>
      <c r="K1546" s="606" t="s">
        <v>9157</v>
      </c>
      <c r="L1546" s="606" t="s">
        <v>9158</v>
      </c>
      <c r="M1546" s="179" t="s">
        <v>2184</v>
      </c>
      <c r="N1546" s="179" t="s">
        <v>2184</v>
      </c>
      <c r="O1546" s="606" t="s">
        <v>9159</v>
      </c>
      <c r="P1546" s="606" t="s">
        <v>9160</v>
      </c>
      <c r="Q1546" s="606" t="s">
        <v>9161</v>
      </c>
      <c r="R1546" s="1083">
        <v>44232.0</v>
      </c>
      <c r="S1546" s="647">
        <f t="shared" si="167"/>
        <v>42</v>
      </c>
      <c r="T1546" s="166"/>
      <c r="U1546" s="166"/>
      <c r="V1546" s="166"/>
      <c r="W1546" s="606" t="s">
        <v>4200</v>
      </c>
      <c r="X1546" s="606" t="s">
        <v>9162</v>
      </c>
      <c r="Y1546" s="1062">
        <f>IF('Datos por dni'!F680="","",(TODAY()-'Datos por dni'!F680)/365)</f>
        <v>24.1260274</v>
      </c>
      <c r="AA1546" s="987"/>
      <c r="AB1546" s="992"/>
      <c r="AC1546" s="993"/>
      <c r="AD1546" s="994"/>
      <c r="AE1546" s="994"/>
      <c r="AF1546" s="995"/>
      <c r="AG1546" s="996"/>
      <c r="AH1546" s="997"/>
      <c r="AI1546" s="998"/>
      <c r="AJ1546" s="312"/>
      <c r="AK1546" s="312"/>
      <c r="AL1546" s="999"/>
      <c r="AM1546" s="312"/>
      <c r="AN1546" s="312"/>
      <c r="AO1546" s="1000"/>
      <c r="AP1546" s="666"/>
      <c r="AQ1546" s="1001"/>
      <c r="AR1546" s="1001"/>
      <c r="AS1546" s="1001"/>
      <c r="AT1546" s="748"/>
    </row>
    <row r="1547">
      <c r="A1547" s="227"/>
      <c r="B1547" s="179">
        <v>3.7398341E7</v>
      </c>
      <c r="C1547" s="1037">
        <v>44236.80895623843</v>
      </c>
      <c r="D1547" s="606" t="s">
        <v>9333</v>
      </c>
      <c r="E1547" s="179" t="s">
        <v>9334</v>
      </c>
      <c r="F1547" s="228">
        <v>34273.0</v>
      </c>
      <c r="G1547" s="179" t="s">
        <v>391</v>
      </c>
      <c r="H1547" s="179" t="s">
        <v>9335</v>
      </c>
      <c r="I1547" s="179">
        <v>2.355486834E9</v>
      </c>
      <c r="K1547" s="606" t="s">
        <v>6814</v>
      </c>
      <c r="L1547" s="606" t="s">
        <v>7020</v>
      </c>
      <c r="M1547" s="179" t="s">
        <v>2184</v>
      </c>
      <c r="N1547" s="179" t="s">
        <v>2184</v>
      </c>
      <c r="O1547" s="606" t="s">
        <v>9336</v>
      </c>
      <c r="P1547" s="606" t="s">
        <v>9337</v>
      </c>
      <c r="Q1547" s="606" t="s">
        <v>9338</v>
      </c>
      <c r="R1547" s="1083">
        <v>44236.0</v>
      </c>
      <c r="S1547" s="647">
        <f t="shared" si="167"/>
        <v>29</v>
      </c>
      <c r="T1547" s="166"/>
      <c r="U1547" s="166"/>
      <c r="V1547" s="166"/>
      <c r="W1547" s="606" t="s">
        <v>1651</v>
      </c>
      <c r="X1547" s="606" t="s">
        <v>9339</v>
      </c>
      <c r="Y1547" s="1062">
        <f>IF('Datos por dni'!F681="","",(TODAY()-'Datos por dni'!F681)/365)</f>
        <v>24.8109589</v>
      </c>
      <c r="AA1547" s="987"/>
      <c r="AB1547" s="992"/>
      <c r="AC1547" s="993"/>
      <c r="AD1547" s="994"/>
      <c r="AE1547" s="994"/>
      <c r="AF1547" s="995"/>
      <c r="AG1547" s="996"/>
      <c r="AH1547" s="997"/>
      <c r="AI1547" s="998"/>
      <c r="AJ1547" s="312"/>
      <c r="AK1547" s="312"/>
      <c r="AL1547" s="999"/>
      <c r="AM1547" s="312"/>
      <c r="AN1547" s="312"/>
      <c r="AO1547" s="1000"/>
      <c r="AP1547" s="666"/>
      <c r="AQ1547" s="1001"/>
      <c r="AR1547" s="1001"/>
      <c r="AS1547" s="1001"/>
      <c r="AT1547" s="748"/>
    </row>
    <row r="1548">
      <c r="A1548" s="227"/>
      <c r="B1548" s="179">
        <v>3.8346915E7</v>
      </c>
      <c r="C1548" s="1037">
        <v>44237.791237129626</v>
      </c>
      <c r="D1548" s="606" t="s">
        <v>9340</v>
      </c>
      <c r="E1548" s="179" t="s">
        <v>9341</v>
      </c>
      <c r="F1548" s="228">
        <v>34555.0</v>
      </c>
      <c r="G1548" s="179" t="s">
        <v>391</v>
      </c>
      <c r="H1548" s="179" t="s">
        <v>7998</v>
      </c>
      <c r="I1548" s="179">
        <v>1.561924279E9</v>
      </c>
      <c r="K1548" s="606" t="s">
        <v>9342</v>
      </c>
      <c r="L1548" s="606" t="s">
        <v>7020</v>
      </c>
      <c r="M1548" s="179" t="s">
        <v>2184</v>
      </c>
      <c r="N1548" s="179" t="s">
        <v>2184</v>
      </c>
      <c r="O1548" s="606" t="s">
        <v>9343</v>
      </c>
      <c r="P1548" s="606" t="s">
        <v>9344</v>
      </c>
      <c r="Q1548" s="1024"/>
      <c r="R1548" s="1083">
        <v>44237.0</v>
      </c>
      <c r="S1548" s="647">
        <f t="shared" si="167"/>
        <v>29</v>
      </c>
      <c r="T1548" s="166"/>
      <c r="U1548" s="166"/>
      <c r="V1548" s="166"/>
      <c r="W1548" s="606" t="s">
        <v>9345</v>
      </c>
      <c r="X1548" s="606" t="s">
        <v>9345</v>
      </c>
      <c r="Y1548" s="1062">
        <f>IF('Datos por dni'!F682="","",(TODAY()-'Datos por dni'!F682)/365)</f>
        <v>31.88493151</v>
      </c>
      <c r="AA1548" s="987"/>
      <c r="AB1548" s="992"/>
      <c r="AC1548" s="993"/>
      <c r="AD1548" s="994"/>
      <c r="AE1548" s="994"/>
      <c r="AF1548" s="995"/>
      <c r="AG1548" s="996"/>
      <c r="AH1548" s="997"/>
      <c r="AI1548" s="998"/>
      <c r="AJ1548" s="312"/>
      <c r="AK1548" s="312"/>
      <c r="AL1548" s="999"/>
      <c r="AM1548" s="312"/>
      <c r="AN1548" s="312"/>
      <c r="AO1548" s="1000"/>
      <c r="AP1548" s="666"/>
      <c r="AQ1548" s="1001"/>
      <c r="AR1548" s="1001"/>
      <c r="AS1548" s="1001"/>
      <c r="AT1548" s="748"/>
    </row>
    <row r="1549">
      <c r="A1549" s="227"/>
      <c r="B1549" s="179">
        <v>3.8563628E7</v>
      </c>
      <c r="C1549" s="1037">
        <v>44237.84063712963</v>
      </c>
      <c r="D1549" s="606" t="s">
        <v>9346</v>
      </c>
      <c r="E1549" s="179" t="s">
        <v>9347</v>
      </c>
      <c r="F1549" s="228">
        <v>34645.0</v>
      </c>
      <c r="G1549" s="179" t="s">
        <v>391</v>
      </c>
      <c r="H1549" s="179" t="s">
        <v>9348</v>
      </c>
      <c r="I1549" s="179">
        <v>1.159595582E9</v>
      </c>
      <c r="K1549" s="606" t="s">
        <v>6057</v>
      </c>
      <c r="L1549" s="606" t="s">
        <v>7020</v>
      </c>
      <c r="M1549" s="179" t="s">
        <v>2184</v>
      </c>
      <c r="N1549" s="179" t="s">
        <v>1661</v>
      </c>
      <c r="O1549" s="606" t="s">
        <v>9349</v>
      </c>
      <c r="P1549" s="606" t="s">
        <v>9350</v>
      </c>
      <c r="Q1549" s="606" t="s">
        <v>2587</v>
      </c>
      <c r="R1549" s="166"/>
      <c r="S1549" s="647">
        <f t="shared" si="167"/>
        <v>28</v>
      </c>
      <c r="T1549" s="166"/>
      <c r="U1549" s="166"/>
      <c r="V1549" s="166"/>
      <c r="W1549" s="606" t="s">
        <v>1651</v>
      </c>
      <c r="X1549" s="606" t="s">
        <v>9351</v>
      </c>
      <c r="Y1549" s="1062">
        <f>IF('Datos por dni'!F683="","",(TODAY()-'Datos por dni'!F683)/365)</f>
        <v>26.73150685</v>
      </c>
      <c r="AA1549" s="987"/>
      <c r="AB1549" s="992"/>
      <c r="AC1549" s="993"/>
      <c r="AD1549" s="994"/>
      <c r="AE1549" s="994"/>
      <c r="AF1549" s="995"/>
      <c r="AG1549" s="996"/>
      <c r="AH1549" s="997"/>
      <c r="AI1549" s="998"/>
      <c r="AJ1549" s="312"/>
      <c r="AK1549" s="312"/>
      <c r="AL1549" s="999"/>
      <c r="AM1549" s="312"/>
      <c r="AN1549" s="312"/>
      <c r="AO1549" s="1000"/>
      <c r="AP1549" s="666"/>
      <c r="AQ1549" s="1001"/>
      <c r="AR1549" s="1001"/>
      <c r="AS1549" s="1001"/>
      <c r="AT1549" s="748"/>
    </row>
    <row r="1550">
      <c r="A1550" s="227"/>
      <c r="B1550" s="179">
        <v>3.3638754E7</v>
      </c>
      <c r="C1550" s="1037">
        <v>44238.77711833333</v>
      </c>
      <c r="D1550" s="606" t="s">
        <v>9271</v>
      </c>
      <c r="E1550" s="179" t="s">
        <v>9272</v>
      </c>
      <c r="F1550" s="228">
        <v>32135.0</v>
      </c>
      <c r="G1550" s="179" t="s">
        <v>2496</v>
      </c>
      <c r="H1550" s="179" t="s">
        <v>9273</v>
      </c>
      <c r="I1550" s="179">
        <v>3.755646125E9</v>
      </c>
      <c r="K1550" s="606" t="s">
        <v>9274</v>
      </c>
      <c r="L1550" s="606" t="s">
        <v>7038</v>
      </c>
      <c r="M1550" s="179" t="s">
        <v>1661</v>
      </c>
      <c r="N1550" s="179" t="s">
        <v>2184</v>
      </c>
      <c r="O1550" s="606" t="s">
        <v>9275</v>
      </c>
      <c r="P1550" s="606" t="s">
        <v>9276</v>
      </c>
      <c r="Q1550" s="1024"/>
      <c r="R1550" s="1083">
        <v>44238.0</v>
      </c>
      <c r="S1550" s="647">
        <f t="shared" si="167"/>
        <v>35</v>
      </c>
      <c r="T1550" s="166"/>
      <c r="U1550" s="166"/>
      <c r="V1550" s="166"/>
      <c r="W1550" s="606" t="s">
        <v>9277</v>
      </c>
      <c r="X1550" s="606" t="s">
        <v>9278</v>
      </c>
      <c r="Y1550" s="1062">
        <f>IF('Datos por dni'!F684="","",(TODAY()-'Datos por dni'!F684)/365)</f>
        <v>24.82739726</v>
      </c>
      <c r="AA1550" s="987"/>
      <c r="AB1550" s="992"/>
      <c r="AC1550" s="993"/>
      <c r="AD1550" s="994"/>
      <c r="AE1550" s="994"/>
      <c r="AF1550" s="995"/>
      <c r="AG1550" s="996"/>
      <c r="AH1550" s="997"/>
      <c r="AI1550" s="998"/>
      <c r="AJ1550" s="312"/>
      <c r="AK1550" s="312"/>
      <c r="AL1550" s="999"/>
      <c r="AM1550" s="312"/>
      <c r="AN1550" s="312"/>
      <c r="AO1550" s="1000"/>
      <c r="AP1550" s="666"/>
      <c r="AQ1550" s="1001"/>
      <c r="AR1550" s="1001"/>
      <c r="AS1550" s="1001"/>
      <c r="AT1550" s="748"/>
    </row>
    <row r="1551">
      <c r="A1551" s="227"/>
      <c r="B1551" s="179">
        <v>3.7398341E7</v>
      </c>
      <c r="C1551" s="1037">
        <v>44243.02134662037</v>
      </c>
      <c r="D1551" s="606" t="s">
        <v>9333</v>
      </c>
      <c r="E1551" s="179" t="s">
        <v>9334</v>
      </c>
      <c r="F1551" s="228">
        <v>34273.0</v>
      </c>
      <c r="G1551" s="179" t="s">
        <v>391</v>
      </c>
      <c r="H1551" s="179" t="s">
        <v>9335</v>
      </c>
      <c r="I1551" s="179">
        <v>2.355486834E9</v>
      </c>
      <c r="K1551" s="606" t="s">
        <v>6814</v>
      </c>
      <c r="L1551" s="606" t="s">
        <v>7020</v>
      </c>
      <c r="M1551" s="179" t="s">
        <v>2184</v>
      </c>
      <c r="N1551" s="179" t="s">
        <v>2184</v>
      </c>
      <c r="O1551" s="606" t="s">
        <v>9336</v>
      </c>
      <c r="P1551" s="606" t="s">
        <v>9337</v>
      </c>
      <c r="Q1551" s="606" t="s">
        <v>9338</v>
      </c>
      <c r="R1551" s="1083">
        <v>44243.0</v>
      </c>
      <c r="S1551" s="647">
        <f t="shared" si="167"/>
        <v>29</v>
      </c>
      <c r="T1551" s="166"/>
      <c r="U1551" s="166"/>
      <c r="V1551" s="166"/>
      <c r="W1551" s="606" t="s">
        <v>1651</v>
      </c>
      <c r="X1551" s="606" t="s">
        <v>9339</v>
      </c>
      <c r="Y1551" s="1062">
        <f>IF('Datos por dni'!F685="","",(TODAY()-'Datos por dni'!F685)/365)</f>
        <v>24.91780822</v>
      </c>
      <c r="AA1551" s="987"/>
      <c r="AB1551" s="992"/>
      <c r="AC1551" s="993"/>
      <c r="AD1551" s="994"/>
      <c r="AE1551" s="994"/>
      <c r="AF1551" s="995"/>
      <c r="AG1551" s="996"/>
      <c r="AH1551" s="997"/>
      <c r="AI1551" s="998"/>
      <c r="AJ1551" s="312"/>
      <c r="AK1551" s="312"/>
      <c r="AL1551" s="999"/>
      <c r="AM1551" s="312"/>
      <c r="AN1551" s="312"/>
      <c r="AO1551" s="1000"/>
      <c r="AP1551" s="666"/>
      <c r="AQ1551" s="1001"/>
      <c r="AR1551" s="1001"/>
      <c r="AS1551" s="1001"/>
      <c r="AT1551" s="748"/>
    </row>
    <row r="1552">
      <c r="A1552" s="227"/>
      <c r="B1552" s="179">
        <v>4.4208073E7</v>
      </c>
      <c r="C1552" s="1037">
        <v>44243.53783973379</v>
      </c>
      <c r="D1552" s="606" t="s">
        <v>9352</v>
      </c>
      <c r="E1552" s="179" t="s">
        <v>9353</v>
      </c>
      <c r="F1552" s="228">
        <v>37506.0</v>
      </c>
      <c r="G1552" s="179" t="s">
        <v>9354</v>
      </c>
      <c r="H1552" s="179" t="s">
        <v>2326</v>
      </c>
      <c r="I1552" s="179" t="s">
        <v>9355</v>
      </c>
      <c r="K1552" s="606" t="s">
        <v>9356</v>
      </c>
      <c r="L1552" s="606" t="s">
        <v>7028</v>
      </c>
      <c r="M1552" s="179" t="s">
        <v>1661</v>
      </c>
      <c r="N1552" s="179" t="s">
        <v>1661</v>
      </c>
      <c r="O1552" s="606" t="s">
        <v>9357</v>
      </c>
      <c r="P1552" s="606" t="s">
        <v>8299</v>
      </c>
      <c r="Q1552" s="1024"/>
      <c r="R1552" s="1083">
        <v>44243.0</v>
      </c>
      <c r="S1552" s="647">
        <f t="shared" si="167"/>
        <v>21</v>
      </c>
      <c r="T1552" s="166"/>
      <c r="U1552" s="166"/>
      <c r="V1552" s="166"/>
      <c r="W1552" s="606" t="s">
        <v>1651</v>
      </c>
      <c r="X1552" s="606" t="s">
        <v>1651</v>
      </c>
      <c r="Y1552" s="1062">
        <f>IF('Datos por dni'!F686="","",(TODAY()-'Datos por dni'!F686)/365)</f>
        <v>25.83013699</v>
      </c>
      <c r="AA1552" s="987"/>
      <c r="AB1552" s="992"/>
      <c r="AC1552" s="993"/>
      <c r="AD1552" s="994"/>
      <c r="AE1552" s="994"/>
      <c r="AF1552" s="995"/>
      <c r="AG1552" s="996"/>
      <c r="AH1552" s="997"/>
      <c r="AI1552" s="998"/>
      <c r="AJ1552" s="312"/>
      <c r="AK1552" s="312"/>
      <c r="AL1552" s="999"/>
      <c r="AM1552" s="312"/>
      <c r="AN1552" s="312"/>
      <c r="AO1552" s="1000"/>
      <c r="AP1552" s="666"/>
      <c r="AQ1552" s="1001"/>
      <c r="AR1552" s="1001"/>
      <c r="AS1552" s="1001"/>
      <c r="AT1552" s="748"/>
    </row>
    <row r="1553">
      <c r="A1553" s="227"/>
      <c r="B1553" s="179">
        <v>4.249621E7</v>
      </c>
      <c r="C1553" s="1037">
        <v>44243.61369400463</v>
      </c>
      <c r="D1553" s="606" t="s">
        <v>9358</v>
      </c>
      <c r="E1553" s="179" t="s">
        <v>9359</v>
      </c>
      <c r="F1553" s="228">
        <v>36582.0</v>
      </c>
      <c r="G1553" s="179" t="s">
        <v>391</v>
      </c>
      <c r="H1553" s="179" t="s">
        <v>9360</v>
      </c>
      <c r="I1553" s="179">
        <v>4564480.0</v>
      </c>
      <c r="K1553" s="606" t="s">
        <v>9361</v>
      </c>
      <c r="L1553" s="606" t="s">
        <v>7038</v>
      </c>
      <c r="M1553" s="179" t="s">
        <v>2184</v>
      </c>
      <c r="N1553" s="179" t="s">
        <v>2184</v>
      </c>
      <c r="O1553" s="606" t="s">
        <v>7048</v>
      </c>
      <c r="P1553" s="606" t="s">
        <v>9362</v>
      </c>
      <c r="Q1553" s="1024"/>
      <c r="R1553" s="1083">
        <v>44243.0</v>
      </c>
      <c r="S1553" s="647">
        <f t="shared" si="167"/>
        <v>23</v>
      </c>
      <c r="T1553" s="166"/>
      <c r="U1553" s="166"/>
      <c r="V1553" s="166"/>
      <c r="W1553" s="606" t="s">
        <v>1866</v>
      </c>
      <c r="X1553" s="606" t="s">
        <v>9363</v>
      </c>
      <c r="Y1553" s="1062">
        <f>IF('Datos por dni'!F687="","",(TODAY()-'Datos por dni'!F687)/365)</f>
        <v>28.52054795</v>
      </c>
      <c r="AA1553" s="987"/>
      <c r="AB1553" s="992"/>
      <c r="AC1553" s="993"/>
      <c r="AD1553" s="994"/>
      <c r="AE1553" s="994"/>
      <c r="AF1553" s="995"/>
      <c r="AG1553" s="996"/>
      <c r="AH1553" s="997"/>
      <c r="AI1553" s="998"/>
      <c r="AJ1553" s="312"/>
      <c r="AK1553" s="312"/>
      <c r="AL1553" s="999"/>
      <c r="AM1553" s="312"/>
      <c r="AN1553" s="312"/>
      <c r="AO1553" s="1000"/>
      <c r="AP1553" s="666"/>
      <c r="AQ1553" s="1001"/>
      <c r="AR1553" s="1001"/>
      <c r="AS1553" s="1001"/>
      <c r="AT1553" s="748"/>
    </row>
    <row r="1554">
      <c r="A1554" s="227"/>
      <c r="B1554" s="179">
        <v>4.4208073E7</v>
      </c>
      <c r="C1554" s="1037">
        <v>44244.46296087963</v>
      </c>
      <c r="D1554" s="606" t="s">
        <v>9352</v>
      </c>
      <c r="E1554" s="179" t="s">
        <v>9353</v>
      </c>
      <c r="F1554" s="228">
        <v>37506.0</v>
      </c>
      <c r="G1554" s="179" t="s">
        <v>9354</v>
      </c>
      <c r="H1554" s="179" t="s">
        <v>2326</v>
      </c>
      <c r="I1554" s="179" t="s">
        <v>9355</v>
      </c>
      <c r="K1554" s="606" t="s">
        <v>9356</v>
      </c>
      <c r="L1554" s="606" t="s">
        <v>7028</v>
      </c>
      <c r="M1554" s="179" t="s">
        <v>1661</v>
      </c>
      <c r="N1554" s="179" t="s">
        <v>1661</v>
      </c>
      <c r="O1554" s="606" t="s">
        <v>9357</v>
      </c>
      <c r="P1554" s="606" t="s">
        <v>8299</v>
      </c>
      <c r="Q1554" s="1024"/>
      <c r="R1554" s="1083">
        <v>44244.0</v>
      </c>
      <c r="S1554" s="647">
        <f t="shared" si="167"/>
        <v>21</v>
      </c>
      <c r="T1554" s="166"/>
      <c r="U1554" s="166"/>
      <c r="V1554" s="166"/>
      <c r="W1554" s="606" t="s">
        <v>1651</v>
      </c>
      <c r="X1554" s="606" t="s">
        <v>1651</v>
      </c>
      <c r="Y1554" s="1062">
        <f>IF('Datos por dni'!F688="","",(TODAY()-'Datos por dni'!F688)/365)</f>
        <v>26.81369863</v>
      </c>
      <c r="AA1554" s="987"/>
      <c r="AB1554" s="992"/>
      <c r="AC1554" s="993"/>
      <c r="AD1554" s="994"/>
      <c r="AE1554" s="994"/>
      <c r="AF1554" s="995"/>
      <c r="AG1554" s="996"/>
      <c r="AH1554" s="997"/>
      <c r="AI1554" s="998"/>
      <c r="AJ1554" s="312"/>
      <c r="AK1554" s="312"/>
      <c r="AL1554" s="999"/>
      <c r="AM1554" s="312"/>
      <c r="AN1554" s="312"/>
      <c r="AO1554" s="1000"/>
      <c r="AP1554" s="666"/>
      <c r="AQ1554" s="1001"/>
      <c r="AR1554" s="1001"/>
      <c r="AS1554" s="1001"/>
      <c r="AT1554" s="748"/>
    </row>
    <row r="1555">
      <c r="A1555" s="227"/>
      <c r="B1555" s="179">
        <v>3.766507E7</v>
      </c>
      <c r="C1555" s="1037">
        <v>44244.47992974537</v>
      </c>
      <c r="D1555" s="606" t="s">
        <v>9364</v>
      </c>
      <c r="E1555" s="179" t="s">
        <v>9365</v>
      </c>
      <c r="F1555" s="228">
        <v>34194.0</v>
      </c>
      <c r="G1555" s="179" t="s">
        <v>2021</v>
      </c>
      <c r="H1555" s="179" t="s">
        <v>9366</v>
      </c>
      <c r="I1555" s="179">
        <v>1.532848031E9</v>
      </c>
      <c r="K1555" s="606" t="s">
        <v>9367</v>
      </c>
      <c r="L1555" s="606" t="s">
        <v>7020</v>
      </c>
      <c r="M1555" s="179" t="s">
        <v>2184</v>
      </c>
      <c r="N1555" s="179" t="s">
        <v>2184</v>
      </c>
      <c r="O1555" s="606" t="s">
        <v>9368</v>
      </c>
      <c r="P1555" s="606" t="s">
        <v>7992</v>
      </c>
      <c r="Q1555" s="606" t="s">
        <v>9369</v>
      </c>
      <c r="R1555" s="1083">
        <v>44244.0</v>
      </c>
      <c r="S1555" s="647">
        <f t="shared" si="167"/>
        <v>30</v>
      </c>
      <c r="T1555" s="166"/>
      <c r="U1555" s="166"/>
      <c r="V1555" s="166"/>
      <c r="W1555" s="606" t="s">
        <v>1866</v>
      </c>
      <c r="X1555" s="606" t="s">
        <v>9370</v>
      </c>
      <c r="Y1555" s="1062">
        <f>IF('Datos por dni'!F689="","",(TODAY()-'Datos por dni'!F689)/365)</f>
        <v>23.51232877</v>
      </c>
      <c r="AA1555" s="987"/>
      <c r="AB1555" s="992"/>
      <c r="AC1555" s="993"/>
      <c r="AD1555" s="994"/>
      <c r="AE1555" s="994"/>
      <c r="AF1555" s="995"/>
      <c r="AG1555" s="996"/>
      <c r="AH1555" s="997"/>
      <c r="AI1555" s="998"/>
      <c r="AJ1555" s="312"/>
      <c r="AK1555" s="312"/>
      <c r="AL1555" s="999"/>
      <c r="AM1555" s="312"/>
      <c r="AN1555" s="312"/>
      <c r="AO1555" s="1000"/>
      <c r="AP1555" s="666"/>
      <c r="AQ1555" s="1001"/>
      <c r="AR1555" s="1001"/>
      <c r="AS1555" s="1001"/>
      <c r="AT1555" s="748"/>
    </row>
    <row r="1556">
      <c r="A1556" s="227"/>
      <c r="B1556" s="179">
        <v>2.0569451E7</v>
      </c>
      <c r="C1556" s="1037">
        <v>44244.568134201385</v>
      </c>
      <c r="D1556" s="606" t="s">
        <v>9371</v>
      </c>
      <c r="E1556" s="179" t="s">
        <v>9372</v>
      </c>
      <c r="F1556" s="228">
        <v>25205.0</v>
      </c>
      <c r="G1556" s="179" t="s">
        <v>391</v>
      </c>
      <c r="H1556" s="179" t="s">
        <v>1678</v>
      </c>
      <c r="I1556" s="179" t="s">
        <v>9373</v>
      </c>
      <c r="K1556" s="606" t="s">
        <v>9374</v>
      </c>
      <c r="L1556" s="606" t="s">
        <v>7020</v>
      </c>
      <c r="M1556" s="179" t="s">
        <v>1661</v>
      </c>
      <c r="N1556" s="179" t="s">
        <v>2184</v>
      </c>
      <c r="O1556" s="606" t="s">
        <v>9375</v>
      </c>
      <c r="P1556" s="606" t="s">
        <v>9376</v>
      </c>
      <c r="Q1556" s="606" t="s">
        <v>9377</v>
      </c>
      <c r="R1556" s="1083">
        <v>44244.0</v>
      </c>
      <c r="S1556" s="647">
        <f t="shared" si="167"/>
        <v>54</v>
      </c>
      <c r="T1556" s="166"/>
      <c r="U1556" s="166"/>
      <c r="V1556" s="166"/>
      <c r="W1556" s="606" t="s">
        <v>1637</v>
      </c>
      <c r="X1556" s="606" t="s">
        <v>1637</v>
      </c>
      <c r="Y1556" s="1062">
        <f>IF('Datos por dni'!F690="","",(TODAY()-'Datos por dni'!F690)/365)</f>
        <v>25.45479452</v>
      </c>
      <c r="AA1556" s="987"/>
      <c r="AB1556" s="992"/>
      <c r="AC1556" s="993"/>
      <c r="AD1556" s="994"/>
      <c r="AE1556" s="994"/>
      <c r="AF1556" s="995"/>
      <c r="AG1556" s="996"/>
      <c r="AH1556" s="997"/>
      <c r="AI1556" s="998"/>
      <c r="AJ1556" s="312"/>
      <c r="AK1556" s="312"/>
      <c r="AL1556" s="999"/>
      <c r="AM1556" s="312"/>
      <c r="AN1556" s="312"/>
      <c r="AO1556" s="1000"/>
      <c r="AP1556" s="666"/>
      <c r="AQ1556" s="1001"/>
      <c r="AR1556" s="1001"/>
      <c r="AS1556" s="1001"/>
      <c r="AT1556" s="748"/>
    </row>
    <row r="1557">
      <c r="A1557" s="227"/>
      <c r="B1557" s="179">
        <v>4.7391895E7</v>
      </c>
      <c r="C1557" s="1037">
        <v>44244.5717902662</v>
      </c>
      <c r="D1557" s="606" t="s">
        <v>9378</v>
      </c>
      <c r="E1557" s="179" t="s">
        <v>9379</v>
      </c>
      <c r="F1557" s="228">
        <v>38910.0</v>
      </c>
      <c r="G1557" s="179" t="s">
        <v>391</v>
      </c>
      <c r="H1557" s="179" t="s">
        <v>3879</v>
      </c>
      <c r="I1557" s="179">
        <v>5.491160162546E12</v>
      </c>
      <c r="K1557" s="606" t="s">
        <v>9380</v>
      </c>
      <c r="L1557" s="606" t="s">
        <v>7020</v>
      </c>
      <c r="M1557" s="179" t="s">
        <v>1661</v>
      </c>
      <c r="N1557" s="179" t="s">
        <v>2184</v>
      </c>
      <c r="O1557" s="606" t="s">
        <v>9381</v>
      </c>
      <c r="P1557" s="606" t="s">
        <v>9382</v>
      </c>
      <c r="Q1557" s="606" t="s">
        <v>9383</v>
      </c>
      <c r="R1557" s="1083">
        <v>44244.0</v>
      </c>
      <c r="S1557" s="647">
        <f t="shared" si="167"/>
        <v>17</v>
      </c>
      <c r="T1557" s="166"/>
      <c r="U1557" s="166"/>
      <c r="V1557" s="166"/>
      <c r="W1557" s="606" t="s">
        <v>1637</v>
      </c>
      <c r="X1557" s="606" t="s">
        <v>9384</v>
      </c>
      <c r="Y1557" s="1062">
        <f>IF('Datos por dni'!F691="","",(TODAY()-'Datos por dni'!F691)/365)</f>
        <v>23.85753425</v>
      </c>
      <c r="AA1557" s="987"/>
      <c r="AB1557" s="992"/>
      <c r="AC1557" s="993"/>
      <c r="AD1557" s="994"/>
      <c r="AE1557" s="994"/>
      <c r="AF1557" s="995"/>
      <c r="AG1557" s="996"/>
      <c r="AH1557" s="997"/>
      <c r="AI1557" s="998"/>
      <c r="AJ1557" s="312"/>
      <c r="AK1557" s="312"/>
      <c r="AL1557" s="999"/>
      <c r="AM1557" s="312"/>
      <c r="AN1557" s="312"/>
      <c r="AO1557" s="1000"/>
      <c r="AP1557" s="666"/>
      <c r="AQ1557" s="1001"/>
      <c r="AR1557" s="1001"/>
      <c r="AS1557" s="1001"/>
      <c r="AT1557" s="748"/>
    </row>
    <row r="1558">
      <c r="A1558" s="227"/>
      <c r="B1558" s="179">
        <v>4.3493853E7</v>
      </c>
      <c r="C1558" s="1037">
        <v>44244.579323391205</v>
      </c>
      <c r="D1558" s="606" t="s">
        <v>9385</v>
      </c>
      <c r="E1558" s="179" t="s">
        <v>9386</v>
      </c>
      <c r="F1558" s="228">
        <v>37592.0</v>
      </c>
      <c r="G1558" s="179" t="s">
        <v>391</v>
      </c>
      <c r="H1558" s="179" t="s">
        <v>9387</v>
      </c>
      <c r="I1558" s="179" t="s">
        <v>9388</v>
      </c>
      <c r="K1558" s="606" t="s">
        <v>9389</v>
      </c>
      <c r="L1558" s="606" t="s">
        <v>9390</v>
      </c>
      <c r="M1558" s="179" t="s">
        <v>2184</v>
      </c>
      <c r="N1558" s="179" t="s">
        <v>2184</v>
      </c>
      <c r="O1558" s="606" t="s">
        <v>9391</v>
      </c>
      <c r="P1558" s="606" t="s">
        <v>9392</v>
      </c>
      <c r="Q1558" s="1024"/>
      <c r="R1558" s="1083">
        <v>44244.0</v>
      </c>
      <c r="S1558" s="647">
        <f t="shared" si="167"/>
        <v>20</v>
      </c>
      <c r="T1558" s="166"/>
      <c r="U1558" s="166"/>
      <c r="V1558" s="166"/>
      <c r="W1558" s="606" t="s">
        <v>9393</v>
      </c>
      <c r="X1558" s="606" t="s">
        <v>9394</v>
      </c>
      <c r="Y1558" s="1062">
        <f>IF('Datos por dni'!F692="","",(TODAY()-'Datos por dni'!F692)/365)</f>
        <v>24.83287671</v>
      </c>
      <c r="AA1558" s="987"/>
      <c r="AB1558" s="992"/>
      <c r="AC1558" s="993"/>
      <c r="AD1558" s="994"/>
      <c r="AE1558" s="994"/>
      <c r="AF1558" s="995"/>
      <c r="AG1558" s="996"/>
      <c r="AH1558" s="997"/>
      <c r="AI1558" s="998"/>
      <c r="AJ1558" s="312"/>
      <c r="AK1558" s="312"/>
      <c r="AL1558" s="999"/>
      <c r="AM1558" s="312"/>
      <c r="AN1558" s="312"/>
      <c r="AO1558" s="1000"/>
      <c r="AP1558" s="666"/>
      <c r="AQ1558" s="1001"/>
      <c r="AR1558" s="1001"/>
      <c r="AS1558" s="1001"/>
      <c r="AT1558" s="748"/>
    </row>
    <row r="1559">
      <c r="A1559" s="227"/>
      <c r="B1559" s="179">
        <v>4.291738E7</v>
      </c>
      <c r="C1559" s="1037">
        <v>44244.57947094907</v>
      </c>
      <c r="D1559" s="606" t="s">
        <v>9395</v>
      </c>
      <c r="E1559" s="179" t="s">
        <v>9396</v>
      </c>
      <c r="F1559" s="228">
        <v>36854.0</v>
      </c>
      <c r="G1559" s="179" t="s">
        <v>391</v>
      </c>
      <c r="H1559" s="179" t="s">
        <v>9397</v>
      </c>
      <c r="I1559" s="179">
        <v>3.87486524E9</v>
      </c>
      <c r="K1559" s="606" t="s">
        <v>9398</v>
      </c>
      <c r="L1559" s="606" t="s">
        <v>7020</v>
      </c>
      <c r="M1559" s="179" t="s">
        <v>2184</v>
      </c>
      <c r="N1559" s="179" t="s">
        <v>2184</v>
      </c>
      <c r="O1559" s="606" t="s">
        <v>9399</v>
      </c>
      <c r="P1559" s="606" t="s">
        <v>7127</v>
      </c>
      <c r="Q1559" s="606" t="s">
        <v>9400</v>
      </c>
      <c r="R1559" s="1083">
        <v>44244.0</v>
      </c>
      <c r="S1559" s="647">
        <f t="shared" si="167"/>
        <v>22</v>
      </c>
      <c r="T1559" s="166"/>
      <c r="U1559" s="166"/>
      <c r="V1559" s="166"/>
      <c r="W1559" s="606" t="s">
        <v>1651</v>
      </c>
      <c r="X1559" s="606" t="s">
        <v>9401</v>
      </c>
      <c r="Y1559" s="1062">
        <f>IF('Datos por dni'!F693="","",(TODAY()-'Datos por dni'!F693)/365)</f>
        <v>27.67945205</v>
      </c>
      <c r="AA1559" s="987"/>
      <c r="AB1559" s="992"/>
      <c r="AC1559" s="993"/>
      <c r="AD1559" s="994"/>
      <c r="AE1559" s="994"/>
      <c r="AF1559" s="995"/>
      <c r="AG1559" s="996"/>
      <c r="AH1559" s="997"/>
      <c r="AI1559" s="998"/>
      <c r="AJ1559" s="312"/>
      <c r="AK1559" s="312"/>
      <c r="AL1559" s="999"/>
      <c r="AM1559" s="312"/>
      <c r="AN1559" s="312"/>
      <c r="AO1559" s="1000"/>
      <c r="AP1559" s="666"/>
      <c r="AQ1559" s="1001"/>
      <c r="AR1559" s="1001"/>
      <c r="AS1559" s="1001"/>
      <c r="AT1559" s="748"/>
    </row>
    <row r="1560">
      <c r="A1560" s="227"/>
      <c r="B1560" s="179">
        <v>4.1150778E7</v>
      </c>
      <c r="C1560" s="1037">
        <v>44244.585625949076</v>
      </c>
      <c r="D1560" s="606" t="s">
        <v>9402</v>
      </c>
      <c r="E1560" s="179" t="s">
        <v>9403</v>
      </c>
      <c r="F1560" s="228">
        <v>35906.0</v>
      </c>
      <c r="G1560" s="179" t="s">
        <v>2021</v>
      </c>
      <c r="H1560" s="179" t="s">
        <v>9404</v>
      </c>
      <c r="I1560" s="179" t="s">
        <v>9405</v>
      </c>
      <c r="K1560" s="606" t="s">
        <v>9406</v>
      </c>
      <c r="L1560" s="606" t="s">
        <v>9407</v>
      </c>
      <c r="M1560" s="179" t="s">
        <v>2184</v>
      </c>
      <c r="N1560" s="179" t="s">
        <v>2184</v>
      </c>
      <c r="O1560" s="606" t="s">
        <v>9408</v>
      </c>
      <c r="P1560" s="606" t="s">
        <v>9409</v>
      </c>
      <c r="Q1560" s="1024"/>
      <c r="R1560" s="1083">
        <v>44244.0</v>
      </c>
      <c r="S1560" s="647">
        <f t="shared" si="167"/>
        <v>25</v>
      </c>
      <c r="T1560" s="166"/>
      <c r="U1560" s="166"/>
      <c r="V1560" s="166"/>
      <c r="W1560" s="606" t="s">
        <v>1866</v>
      </c>
      <c r="X1560" s="606" t="s">
        <v>9410</v>
      </c>
      <c r="Y1560" s="1062">
        <f>IF('Datos por dni'!F694="","",(TODAY()-'Datos por dni'!F694)/365)</f>
        <v>25.83013699</v>
      </c>
      <c r="AA1560" s="987"/>
      <c r="AB1560" s="992"/>
      <c r="AC1560" s="993"/>
      <c r="AD1560" s="994"/>
      <c r="AE1560" s="994"/>
      <c r="AF1560" s="995"/>
      <c r="AG1560" s="996"/>
      <c r="AH1560" s="997"/>
      <c r="AI1560" s="998"/>
      <c r="AJ1560" s="312"/>
      <c r="AK1560" s="312"/>
      <c r="AL1560" s="999"/>
      <c r="AM1560" s="312"/>
      <c r="AN1560" s="312"/>
      <c r="AO1560" s="1000"/>
      <c r="AP1560" s="666"/>
      <c r="AQ1560" s="1001"/>
      <c r="AR1560" s="1001"/>
      <c r="AS1560" s="1001"/>
      <c r="AT1560" s="748"/>
    </row>
    <row r="1561">
      <c r="A1561" s="227"/>
      <c r="B1561" s="179">
        <v>3.9287357E7</v>
      </c>
      <c r="C1561" s="1037">
        <v>44244.76070908565</v>
      </c>
      <c r="D1561" s="606" t="s">
        <v>1738</v>
      </c>
      <c r="E1561" s="179" t="s">
        <v>1739</v>
      </c>
      <c r="F1561" s="228">
        <v>35003.0</v>
      </c>
      <c r="G1561" s="179" t="s">
        <v>1755</v>
      </c>
      <c r="H1561" s="179" t="s">
        <v>9411</v>
      </c>
      <c r="I1561" s="179">
        <v>1.130232765E9</v>
      </c>
      <c r="K1561" s="606" t="s">
        <v>9412</v>
      </c>
      <c r="L1561" s="606" t="s">
        <v>9413</v>
      </c>
      <c r="M1561" s="179" t="s">
        <v>2184</v>
      </c>
      <c r="N1561" s="179" t="s">
        <v>1661</v>
      </c>
      <c r="O1561" s="606" t="s">
        <v>9414</v>
      </c>
      <c r="P1561" s="606" t="s">
        <v>9415</v>
      </c>
      <c r="Q1561" s="606" t="s">
        <v>9416</v>
      </c>
      <c r="R1561" s="179" t="s">
        <v>9417</v>
      </c>
      <c r="S1561" s="647">
        <f t="shared" si="167"/>
        <v>27</v>
      </c>
      <c r="T1561" s="166"/>
      <c r="U1561" s="166"/>
      <c r="V1561" s="166"/>
      <c r="W1561" s="606" t="s">
        <v>1745</v>
      </c>
      <c r="X1561" s="606" t="s">
        <v>1637</v>
      </c>
      <c r="Y1561" s="1062">
        <f>IF('Datos por dni'!F695="","",(TODAY()-'Datos por dni'!F695)/365)</f>
        <v>25.31506849</v>
      </c>
      <c r="AA1561" s="987"/>
      <c r="AB1561" s="992"/>
      <c r="AC1561" s="993"/>
      <c r="AD1561" s="994"/>
      <c r="AE1561" s="994"/>
      <c r="AF1561" s="995"/>
      <c r="AG1561" s="996"/>
      <c r="AH1561" s="997"/>
      <c r="AI1561" s="998"/>
      <c r="AJ1561" s="312"/>
      <c r="AK1561" s="312"/>
      <c r="AL1561" s="999"/>
      <c r="AM1561" s="312"/>
      <c r="AN1561" s="312"/>
      <c r="AO1561" s="1000"/>
      <c r="AP1561" s="666"/>
      <c r="AQ1561" s="1001"/>
      <c r="AR1561" s="1001"/>
      <c r="AS1561" s="1001"/>
      <c r="AT1561" s="748"/>
    </row>
    <row r="1562">
      <c r="A1562" s="227"/>
      <c r="B1562" s="179">
        <v>4.4183725E7</v>
      </c>
      <c r="C1562" s="1037">
        <v>44245.15888747685</v>
      </c>
      <c r="D1562" s="606" t="s">
        <v>9418</v>
      </c>
      <c r="E1562" s="179" t="s">
        <v>9419</v>
      </c>
      <c r="F1562" s="228">
        <v>37375.0</v>
      </c>
      <c r="G1562" s="179" t="s">
        <v>391</v>
      </c>
      <c r="H1562" s="179" t="s">
        <v>9420</v>
      </c>
      <c r="I1562" s="179" t="s">
        <v>9421</v>
      </c>
      <c r="K1562" s="606" t="s">
        <v>9422</v>
      </c>
      <c r="L1562" s="606" t="s">
        <v>7020</v>
      </c>
      <c r="M1562" s="179" t="s">
        <v>1661</v>
      </c>
      <c r="N1562" s="179" t="s">
        <v>1661</v>
      </c>
      <c r="O1562" s="606" t="s">
        <v>9423</v>
      </c>
      <c r="P1562" s="606" t="s">
        <v>9424</v>
      </c>
      <c r="Q1562" s="606" t="s">
        <v>9425</v>
      </c>
      <c r="R1562" s="1083">
        <v>44245.0</v>
      </c>
      <c r="S1562" s="647">
        <f t="shared" si="167"/>
        <v>21</v>
      </c>
      <c r="T1562" s="166"/>
      <c r="U1562" s="166"/>
      <c r="V1562" s="166"/>
      <c r="W1562" s="606" t="s">
        <v>1637</v>
      </c>
      <c r="X1562" s="606" t="s">
        <v>9426</v>
      </c>
      <c r="Y1562" s="1062">
        <f>IF('Datos por dni'!F696="","",(TODAY()-'Datos por dni'!F696)/365)</f>
        <v>37.28219178</v>
      </c>
      <c r="AA1562" s="987"/>
      <c r="AB1562" s="992"/>
      <c r="AC1562" s="993"/>
      <c r="AD1562" s="994"/>
      <c r="AE1562" s="994"/>
      <c r="AF1562" s="995"/>
      <c r="AG1562" s="996"/>
      <c r="AH1562" s="997"/>
      <c r="AI1562" s="998"/>
      <c r="AJ1562" s="312"/>
      <c r="AK1562" s="312"/>
      <c r="AL1562" s="999"/>
      <c r="AM1562" s="312"/>
      <c r="AN1562" s="312"/>
      <c r="AO1562" s="1000"/>
      <c r="AP1562" s="666"/>
      <c r="AQ1562" s="1001"/>
      <c r="AR1562" s="1001"/>
      <c r="AS1562" s="1001"/>
      <c r="AT1562" s="748"/>
    </row>
    <row r="1563">
      <c r="A1563" s="227"/>
      <c r="B1563" s="179">
        <v>2.2605776E7</v>
      </c>
      <c r="C1563" s="1037">
        <v>44245.39826152778</v>
      </c>
      <c r="D1563" s="606" t="s">
        <v>9427</v>
      </c>
      <c r="E1563" s="179" t="s">
        <v>9428</v>
      </c>
      <c r="F1563" s="228">
        <v>26546.0</v>
      </c>
      <c r="G1563" s="179" t="s">
        <v>391</v>
      </c>
      <c r="H1563" s="179" t="s">
        <v>9429</v>
      </c>
      <c r="I1563" s="179">
        <v>5.4923645764E12</v>
      </c>
      <c r="K1563" s="606" t="s">
        <v>9430</v>
      </c>
      <c r="L1563" s="606" t="s">
        <v>9431</v>
      </c>
      <c r="M1563" s="179" t="s">
        <v>2184</v>
      </c>
      <c r="N1563" s="179" t="s">
        <v>2184</v>
      </c>
      <c r="O1563" s="606" t="s">
        <v>9432</v>
      </c>
      <c r="P1563" s="606" t="s">
        <v>9433</v>
      </c>
      <c r="Q1563" s="606" t="s">
        <v>9434</v>
      </c>
      <c r="R1563" s="1083">
        <v>44245.0</v>
      </c>
      <c r="S1563" s="647">
        <f t="shared" si="167"/>
        <v>51</v>
      </c>
      <c r="T1563" s="166"/>
      <c r="U1563" s="166"/>
      <c r="V1563" s="166"/>
      <c r="W1563" s="606" t="s">
        <v>1651</v>
      </c>
      <c r="X1563" s="606" t="s">
        <v>9435</v>
      </c>
      <c r="Y1563" s="1062">
        <f>IF('Datos por dni'!F697="","",(TODAY()-'Datos por dni'!F697)/365)</f>
        <v>31.36164384</v>
      </c>
      <c r="AA1563" s="987"/>
      <c r="AB1563" s="992"/>
      <c r="AC1563" s="993"/>
      <c r="AD1563" s="994"/>
      <c r="AE1563" s="994"/>
      <c r="AF1563" s="995"/>
      <c r="AG1563" s="996"/>
      <c r="AH1563" s="997"/>
      <c r="AI1563" s="998"/>
      <c r="AJ1563" s="312"/>
      <c r="AK1563" s="312"/>
      <c r="AL1563" s="999"/>
      <c r="AM1563" s="312"/>
      <c r="AN1563" s="312"/>
      <c r="AO1563" s="1000"/>
      <c r="AP1563" s="666"/>
      <c r="AQ1563" s="1001"/>
      <c r="AR1563" s="1001"/>
      <c r="AS1563" s="1001"/>
      <c r="AT1563" s="748"/>
    </row>
    <row r="1564">
      <c r="A1564" s="227"/>
      <c r="B1564" s="179">
        <v>3.7035829E7</v>
      </c>
      <c r="C1564" s="1037">
        <v>44245.48961931713</v>
      </c>
      <c r="D1564" s="606" t="s">
        <v>9436</v>
      </c>
      <c r="E1564" s="179" t="s">
        <v>9437</v>
      </c>
      <c r="F1564" s="228">
        <v>33843.0</v>
      </c>
      <c r="G1564" s="179" t="s">
        <v>391</v>
      </c>
      <c r="H1564" s="179" t="s">
        <v>9438</v>
      </c>
      <c r="I1564" s="179">
        <v>1.561952051E9</v>
      </c>
      <c r="K1564" s="606" t="s">
        <v>9439</v>
      </c>
      <c r="L1564" s="606" t="s">
        <v>7020</v>
      </c>
      <c r="M1564" s="179" t="s">
        <v>2184</v>
      </c>
      <c r="N1564" s="179" t="s">
        <v>2184</v>
      </c>
      <c r="O1564" s="606" t="s">
        <v>9440</v>
      </c>
      <c r="P1564" s="606" t="s">
        <v>9441</v>
      </c>
      <c r="Q1564" s="606" t="s">
        <v>9442</v>
      </c>
      <c r="R1564" s="1083">
        <v>44245.0</v>
      </c>
      <c r="S1564" s="647">
        <f t="shared" si="167"/>
        <v>31</v>
      </c>
      <c r="T1564" s="166"/>
      <c r="U1564" s="166"/>
      <c r="V1564" s="166"/>
      <c r="W1564" s="606" t="s">
        <v>9443</v>
      </c>
      <c r="X1564" s="606" t="s">
        <v>9444</v>
      </c>
      <c r="Y1564" s="1062">
        <f>IF('Datos por dni'!F698="","",(TODAY()-'Datos por dni'!F698)/365)</f>
        <v>33.57260274</v>
      </c>
      <c r="AA1564" s="987"/>
      <c r="AB1564" s="992"/>
      <c r="AC1564" s="993"/>
      <c r="AD1564" s="994"/>
      <c r="AE1564" s="994"/>
      <c r="AF1564" s="995"/>
      <c r="AG1564" s="996"/>
      <c r="AH1564" s="997"/>
      <c r="AI1564" s="998"/>
      <c r="AJ1564" s="312"/>
      <c r="AK1564" s="312"/>
      <c r="AL1564" s="999"/>
      <c r="AM1564" s="312"/>
      <c r="AN1564" s="312"/>
      <c r="AO1564" s="1000"/>
      <c r="AP1564" s="666"/>
      <c r="AQ1564" s="1001"/>
      <c r="AR1564" s="1001"/>
      <c r="AS1564" s="1001"/>
      <c r="AT1564" s="748"/>
    </row>
    <row r="1565">
      <c r="A1565" s="227"/>
      <c r="B1565" s="179">
        <v>9.6086056E7</v>
      </c>
      <c r="C1565" s="1037">
        <v>44246.6021053125</v>
      </c>
      <c r="D1565" s="606" t="s">
        <v>9445</v>
      </c>
      <c r="E1565" s="179" t="s">
        <v>9446</v>
      </c>
      <c r="F1565" s="228">
        <v>33696.0</v>
      </c>
      <c r="G1565" s="179" t="s">
        <v>9447</v>
      </c>
      <c r="H1565" s="179" t="s">
        <v>4171</v>
      </c>
      <c r="I1565" s="179">
        <v>9.1156139093E10</v>
      </c>
      <c r="K1565" s="606" t="s">
        <v>3125</v>
      </c>
      <c r="L1565" s="606" t="s">
        <v>7020</v>
      </c>
      <c r="M1565" s="179" t="s">
        <v>2184</v>
      </c>
      <c r="N1565" s="179" t="s">
        <v>2184</v>
      </c>
      <c r="O1565" s="606" t="s">
        <v>9448</v>
      </c>
      <c r="P1565" s="606" t="s">
        <v>8575</v>
      </c>
      <c r="Q1565" s="1024"/>
      <c r="R1565" s="1084">
        <v>44246.0</v>
      </c>
      <c r="S1565" s="647">
        <f t="shared" si="167"/>
        <v>31</v>
      </c>
      <c r="T1565" s="166"/>
      <c r="U1565" s="166"/>
      <c r="V1565" s="166"/>
      <c r="W1565" s="606" t="s">
        <v>9449</v>
      </c>
      <c r="X1565" s="606" t="s">
        <v>9450</v>
      </c>
      <c r="Y1565" s="1062">
        <f>IF('Datos por dni'!F699="","",(TODAY()-'Datos por dni'!F699)/365)</f>
        <v>28.75616438</v>
      </c>
      <c r="AA1565" s="987"/>
      <c r="AB1565" s="992"/>
      <c r="AC1565" s="993"/>
      <c r="AD1565" s="994"/>
      <c r="AE1565" s="994"/>
      <c r="AF1565" s="995"/>
      <c r="AG1565" s="996"/>
      <c r="AH1565" s="997"/>
      <c r="AI1565" s="998"/>
      <c r="AJ1565" s="312"/>
      <c r="AK1565" s="312"/>
      <c r="AL1565" s="999"/>
      <c r="AM1565" s="312"/>
      <c r="AN1565" s="312"/>
      <c r="AO1565" s="1000"/>
      <c r="AP1565" s="666"/>
      <c r="AQ1565" s="1001"/>
      <c r="AR1565" s="1001"/>
      <c r="AS1565" s="1001"/>
      <c r="AT1565" s="748"/>
    </row>
    <row r="1566">
      <c r="A1566" s="227"/>
      <c r="B1566" s="179">
        <v>3.7844337E7</v>
      </c>
      <c r="C1566" s="1037">
        <v>44247.570575081016</v>
      </c>
      <c r="D1566" s="606" t="s">
        <v>9451</v>
      </c>
      <c r="E1566" s="179" t="s">
        <v>9452</v>
      </c>
      <c r="F1566" s="228">
        <v>34264.0</v>
      </c>
      <c r="G1566" s="179" t="s">
        <v>391</v>
      </c>
      <c r="H1566" s="179" t="s">
        <v>9453</v>
      </c>
      <c r="I1566" s="179">
        <v>5.492215027991E12</v>
      </c>
      <c r="K1566" s="606" t="s">
        <v>9454</v>
      </c>
      <c r="L1566" s="606" t="s">
        <v>7020</v>
      </c>
      <c r="M1566" s="179" t="s">
        <v>2184</v>
      </c>
      <c r="N1566" s="179" t="s">
        <v>2184</v>
      </c>
      <c r="O1566" s="606" t="s">
        <v>9455</v>
      </c>
      <c r="P1566" s="606" t="s">
        <v>8291</v>
      </c>
      <c r="Q1566" s="1024"/>
      <c r="R1566" s="1083">
        <v>44249.0</v>
      </c>
      <c r="S1566" s="647">
        <f t="shared" si="167"/>
        <v>29</v>
      </c>
      <c r="T1566" s="166"/>
      <c r="U1566" s="166"/>
      <c r="V1566" s="166"/>
      <c r="W1566" s="606" t="s">
        <v>1651</v>
      </c>
      <c r="X1566" s="606" t="s">
        <v>9456</v>
      </c>
      <c r="Y1566" s="1062">
        <f>IF('Datos por dni'!F700="","",(TODAY()-'Datos por dni'!F700)/365)</f>
        <v>24.11506849</v>
      </c>
      <c r="AA1566" s="987"/>
      <c r="AB1566" s="992"/>
      <c r="AC1566" s="993"/>
      <c r="AD1566" s="994"/>
      <c r="AE1566" s="994"/>
      <c r="AF1566" s="995"/>
      <c r="AG1566" s="996"/>
      <c r="AH1566" s="997"/>
      <c r="AI1566" s="998"/>
      <c r="AJ1566" s="312"/>
      <c r="AK1566" s="312"/>
      <c r="AL1566" s="999"/>
      <c r="AM1566" s="312"/>
      <c r="AN1566" s="312"/>
      <c r="AO1566" s="1000"/>
      <c r="AP1566" s="666"/>
      <c r="AQ1566" s="1001"/>
      <c r="AR1566" s="1001"/>
      <c r="AS1566" s="1001"/>
      <c r="AT1566" s="748"/>
    </row>
    <row r="1567">
      <c r="A1567" s="227"/>
      <c r="B1567" s="179">
        <v>3.6785949E7</v>
      </c>
      <c r="C1567" s="1037">
        <v>44248.101751504626</v>
      </c>
      <c r="D1567" s="606" t="s">
        <v>9457</v>
      </c>
      <c r="E1567" s="179" t="s">
        <v>9458</v>
      </c>
      <c r="F1567" s="228">
        <v>33665.0</v>
      </c>
      <c r="G1567" s="179" t="s">
        <v>391</v>
      </c>
      <c r="H1567" s="179" t="s">
        <v>9459</v>
      </c>
      <c r="I1567" s="179">
        <v>1.154710854E9</v>
      </c>
      <c r="K1567" s="606" t="s">
        <v>9460</v>
      </c>
      <c r="L1567" s="606" t="s">
        <v>9461</v>
      </c>
      <c r="M1567" s="179" t="s">
        <v>2184</v>
      </c>
      <c r="N1567" s="179" t="s">
        <v>2184</v>
      </c>
      <c r="O1567" s="606" t="s">
        <v>9462</v>
      </c>
      <c r="P1567" s="606" t="s">
        <v>9463</v>
      </c>
      <c r="Q1567" s="606" t="s">
        <v>9464</v>
      </c>
      <c r="R1567" s="1083">
        <v>44249.0</v>
      </c>
      <c r="S1567" s="647">
        <f t="shared" si="167"/>
        <v>31</v>
      </c>
      <c r="T1567" s="166"/>
      <c r="U1567" s="166"/>
      <c r="V1567" s="166"/>
      <c r="W1567" s="606" t="s">
        <v>9465</v>
      </c>
      <c r="X1567" s="606" t="s">
        <v>9466</v>
      </c>
      <c r="Y1567" s="1062">
        <f>IF('Datos por dni'!F701="","",(TODAY()-'Datos por dni'!F701)/365)</f>
        <v>25.43013699</v>
      </c>
      <c r="AA1567" s="987"/>
      <c r="AB1567" s="992"/>
      <c r="AC1567" s="993"/>
      <c r="AD1567" s="994"/>
      <c r="AE1567" s="994"/>
      <c r="AF1567" s="995"/>
      <c r="AG1567" s="996"/>
      <c r="AH1567" s="997"/>
      <c r="AI1567" s="998"/>
      <c r="AJ1567" s="312"/>
      <c r="AK1567" s="312"/>
      <c r="AL1567" s="999"/>
      <c r="AM1567" s="312"/>
      <c r="AN1567" s="312"/>
      <c r="AO1567" s="1000"/>
      <c r="AP1567" s="666"/>
      <c r="AQ1567" s="1001"/>
      <c r="AR1567" s="1001"/>
      <c r="AS1567" s="1001"/>
      <c r="AT1567" s="748"/>
    </row>
    <row r="1568">
      <c r="A1568" s="227"/>
      <c r="B1568" s="179">
        <v>3.1302481E7</v>
      </c>
      <c r="C1568" s="1037">
        <v>44248.46407177083</v>
      </c>
      <c r="D1568" s="606" t="s">
        <v>9467</v>
      </c>
      <c r="E1568" s="179" t="s">
        <v>9468</v>
      </c>
      <c r="F1568" s="228">
        <v>31062.0</v>
      </c>
      <c r="G1568" s="179" t="s">
        <v>391</v>
      </c>
      <c r="H1568" s="179" t="s">
        <v>1822</v>
      </c>
      <c r="I1568" s="179">
        <v>3.413500373E9</v>
      </c>
      <c r="K1568" s="606" t="s">
        <v>9469</v>
      </c>
      <c r="L1568" s="606" t="s">
        <v>7020</v>
      </c>
      <c r="M1568" s="179" t="s">
        <v>2184</v>
      </c>
      <c r="N1568" s="179" t="s">
        <v>1661</v>
      </c>
      <c r="O1568" s="606" t="s">
        <v>9470</v>
      </c>
      <c r="P1568" s="606" t="s">
        <v>8008</v>
      </c>
      <c r="Q1568" s="1024"/>
      <c r="R1568" s="1083">
        <v>44249.0</v>
      </c>
      <c r="S1568" s="647">
        <f t="shared" si="167"/>
        <v>38</v>
      </c>
      <c r="T1568" s="166"/>
      <c r="U1568" s="166"/>
      <c r="V1568" s="166"/>
      <c r="W1568" s="606" t="s">
        <v>1637</v>
      </c>
      <c r="X1568" s="606" t="s">
        <v>2395</v>
      </c>
      <c r="Y1568" s="1062">
        <f>IF('Datos por dni'!F702="","",(TODAY()-'Datos por dni'!F702)/365)</f>
        <v>31.33424658</v>
      </c>
      <c r="AA1568" s="987"/>
      <c r="AB1568" s="992"/>
      <c r="AC1568" s="993"/>
      <c r="AD1568" s="994"/>
      <c r="AE1568" s="994"/>
      <c r="AF1568" s="995"/>
      <c r="AG1568" s="996"/>
      <c r="AH1568" s="997"/>
      <c r="AI1568" s="998"/>
      <c r="AJ1568" s="312"/>
      <c r="AK1568" s="312"/>
      <c r="AL1568" s="999"/>
      <c r="AM1568" s="312"/>
      <c r="AN1568" s="312"/>
      <c r="AO1568" s="1000"/>
      <c r="AP1568" s="666"/>
      <c r="AQ1568" s="1001"/>
      <c r="AR1568" s="1001"/>
      <c r="AS1568" s="1001"/>
      <c r="AT1568" s="748"/>
    </row>
    <row r="1569">
      <c r="A1569" s="227"/>
      <c r="B1569" s="179">
        <v>3.9813125E7</v>
      </c>
      <c r="C1569" s="1037">
        <v>44249.5004183912</v>
      </c>
      <c r="D1569" s="606" t="s">
        <v>9471</v>
      </c>
      <c r="E1569" s="179" t="s">
        <v>9472</v>
      </c>
      <c r="F1569" s="228">
        <v>35329.0</v>
      </c>
      <c r="G1569" s="179" t="s">
        <v>391</v>
      </c>
      <c r="H1569" s="179" t="s">
        <v>1678</v>
      </c>
      <c r="I1569" s="179">
        <v>1.166830352E9</v>
      </c>
      <c r="K1569" s="606" t="s">
        <v>9473</v>
      </c>
      <c r="L1569" s="606" t="s">
        <v>7020</v>
      </c>
      <c r="M1569" s="179" t="s">
        <v>2184</v>
      </c>
      <c r="N1569" s="179" t="s">
        <v>2184</v>
      </c>
      <c r="O1569" s="606" t="s">
        <v>9474</v>
      </c>
      <c r="P1569" s="606" t="s">
        <v>9475</v>
      </c>
      <c r="Q1569" s="606" t="s">
        <v>9476</v>
      </c>
      <c r="R1569" s="1083">
        <v>44249.0</v>
      </c>
      <c r="S1569" s="647">
        <f t="shared" si="167"/>
        <v>27</v>
      </c>
      <c r="T1569" s="166"/>
      <c r="U1569" s="166"/>
      <c r="V1569" s="166"/>
      <c r="W1569" s="606" t="s">
        <v>1637</v>
      </c>
      <c r="X1569" s="606" t="s">
        <v>9477</v>
      </c>
      <c r="Y1569" s="1062">
        <f>IF('Datos por dni'!F703="","",(TODAY()-'Datos por dni'!F703)/365)</f>
        <v>30.08767123</v>
      </c>
      <c r="AA1569" s="987"/>
      <c r="AB1569" s="992"/>
      <c r="AC1569" s="993"/>
      <c r="AD1569" s="994"/>
      <c r="AE1569" s="994"/>
      <c r="AF1569" s="995"/>
      <c r="AG1569" s="996"/>
      <c r="AH1569" s="997"/>
      <c r="AI1569" s="998"/>
      <c r="AJ1569" s="312"/>
      <c r="AK1569" s="312"/>
      <c r="AL1569" s="999"/>
      <c r="AM1569" s="312"/>
      <c r="AN1569" s="312"/>
      <c r="AO1569" s="1000"/>
      <c r="AP1569" s="666"/>
      <c r="AQ1569" s="1001"/>
      <c r="AR1569" s="1001"/>
      <c r="AS1569" s="1001"/>
      <c r="AT1569" s="748"/>
    </row>
    <row r="1570">
      <c r="A1570" s="227"/>
      <c r="B1570" s="179">
        <v>1.9033621E7</v>
      </c>
      <c r="C1570" s="1037">
        <v>44249.54278113426</v>
      </c>
      <c r="D1570" s="606" t="s">
        <v>9478</v>
      </c>
      <c r="E1570" s="179" t="s">
        <v>9479</v>
      </c>
      <c r="F1570" s="228">
        <v>32634.0</v>
      </c>
      <c r="G1570" s="179" t="s">
        <v>9480</v>
      </c>
      <c r="H1570" s="179" t="s">
        <v>1795</v>
      </c>
      <c r="I1570" s="179" t="s">
        <v>9481</v>
      </c>
      <c r="K1570" s="606" t="s">
        <v>6292</v>
      </c>
      <c r="L1570" s="606" t="s">
        <v>9482</v>
      </c>
      <c r="M1570" s="179" t="s">
        <v>2184</v>
      </c>
      <c r="N1570" s="179" t="s">
        <v>2184</v>
      </c>
      <c r="O1570" s="606" t="s">
        <v>9483</v>
      </c>
      <c r="P1570" s="606" t="s">
        <v>9484</v>
      </c>
      <c r="Q1570" s="606" t="s">
        <v>9485</v>
      </c>
      <c r="R1570" s="1083">
        <v>44249.0</v>
      </c>
      <c r="S1570" s="647">
        <f t="shared" si="167"/>
        <v>34</v>
      </c>
      <c r="T1570" s="166"/>
      <c r="U1570" s="166"/>
      <c r="V1570" s="166"/>
      <c r="W1570" s="606" t="s">
        <v>9486</v>
      </c>
      <c r="X1570" s="606" t="s">
        <v>9487</v>
      </c>
      <c r="Y1570" s="1062">
        <f>IF('Datos por dni'!F704="","",(TODAY()-'Datos por dni'!F704)/365)</f>
        <v>23.33972603</v>
      </c>
      <c r="AA1570" s="987"/>
      <c r="AB1570" s="992"/>
      <c r="AC1570" s="993"/>
      <c r="AD1570" s="994"/>
      <c r="AE1570" s="994"/>
      <c r="AF1570" s="995"/>
      <c r="AG1570" s="996"/>
      <c r="AH1570" s="997"/>
      <c r="AI1570" s="998"/>
      <c r="AJ1570" s="312"/>
      <c r="AK1570" s="312"/>
      <c r="AL1570" s="999"/>
      <c r="AM1570" s="312"/>
      <c r="AN1570" s="312"/>
      <c r="AO1570" s="1000"/>
      <c r="AP1570" s="666"/>
      <c r="AQ1570" s="1001"/>
      <c r="AR1570" s="1001"/>
      <c r="AS1570" s="1001"/>
      <c r="AT1570" s="748"/>
    </row>
    <row r="1571">
      <c r="A1571" s="227"/>
      <c r="B1571" s="179">
        <v>3.7564026E7</v>
      </c>
      <c r="C1571" s="1037">
        <v>44249.76604793982</v>
      </c>
      <c r="D1571" s="606" t="s">
        <v>9488</v>
      </c>
      <c r="E1571" s="179" t="s">
        <v>9489</v>
      </c>
      <c r="F1571" s="228">
        <v>34414.0</v>
      </c>
      <c r="G1571" s="179" t="s">
        <v>391</v>
      </c>
      <c r="H1571" s="179" t="s">
        <v>9490</v>
      </c>
      <c r="I1571" s="179">
        <v>3.454246302E9</v>
      </c>
      <c r="K1571" s="606" t="s">
        <v>1716</v>
      </c>
      <c r="L1571" s="606" t="s">
        <v>7038</v>
      </c>
      <c r="M1571" s="179" t="s">
        <v>2184</v>
      </c>
      <c r="N1571" s="179" t="s">
        <v>2184</v>
      </c>
      <c r="O1571" s="606" t="s">
        <v>9491</v>
      </c>
      <c r="P1571" s="606" t="s">
        <v>9492</v>
      </c>
      <c r="Q1571" s="606" t="s">
        <v>9493</v>
      </c>
      <c r="R1571" s="1083">
        <v>44249.0</v>
      </c>
      <c r="S1571" s="647">
        <f t="shared" si="167"/>
        <v>29</v>
      </c>
      <c r="T1571" s="166"/>
      <c r="U1571" s="166"/>
      <c r="V1571" s="166"/>
      <c r="W1571" s="606" t="s">
        <v>1651</v>
      </c>
      <c r="X1571" s="606" t="s">
        <v>9494</v>
      </c>
      <c r="Y1571" s="1062">
        <f>IF('Datos por dni'!F705="","",(TODAY()-'Datos por dni'!F705)/365)</f>
        <v>29.74794521</v>
      </c>
      <c r="AA1571" s="987"/>
      <c r="AB1571" s="992"/>
      <c r="AC1571" s="993"/>
      <c r="AD1571" s="994"/>
      <c r="AE1571" s="994"/>
      <c r="AF1571" s="995"/>
      <c r="AG1571" s="996"/>
      <c r="AH1571" s="997"/>
      <c r="AI1571" s="998"/>
      <c r="AJ1571" s="312"/>
      <c r="AK1571" s="312"/>
      <c r="AL1571" s="999"/>
      <c r="AM1571" s="312"/>
      <c r="AN1571" s="312"/>
      <c r="AO1571" s="1000"/>
      <c r="AP1571" s="666"/>
      <c r="AQ1571" s="1001"/>
      <c r="AR1571" s="1001"/>
      <c r="AS1571" s="1001"/>
      <c r="AT1571" s="748"/>
    </row>
    <row r="1572">
      <c r="A1572" s="227"/>
      <c r="B1572" s="179">
        <v>4.4441339E7</v>
      </c>
      <c r="C1572" s="1037">
        <v>44249.8942325463</v>
      </c>
      <c r="D1572" s="606" t="s">
        <v>9495</v>
      </c>
      <c r="E1572" s="179" t="s">
        <v>9496</v>
      </c>
      <c r="F1572" s="228">
        <v>37584.0</v>
      </c>
      <c r="G1572" s="179" t="s">
        <v>391</v>
      </c>
      <c r="H1572" s="179" t="s">
        <v>9497</v>
      </c>
      <c r="I1572" s="179" t="s">
        <v>9498</v>
      </c>
      <c r="K1572" s="606" t="s">
        <v>5792</v>
      </c>
      <c r="L1572" s="606" t="s">
        <v>7020</v>
      </c>
      <c r="M1572" s="179" t="s">
        <v>2184</v>
      </c>
      <c r="N1572" s="179" t="s">
        <v>2184</v>
      </c>
      <c r="O1572" s="606" t="s">
        <v>9499</v>
      </c>
      <c r="P1572" s="606" t="s">
        <v>7547</v>
      </c>
      <c r="Q1572" s="606" t="s">
        <v>9500</v>
      </c>
      <c r="R1572" s="1083">
        <v>44249.0</v>
      </c>
      <c r="S1572" s="647">
        <f t="shared" si="167"/>
        <v>20</v>
      </c>
      <c r="T1572" s="166"/>
      <c r="U1572" s="166"/>
      <c r="V1572" s="166"/>
      <c r="W1572" s="606" t="s">
        <v>1651</v>
      </c>
      <c r="X1572" s="606" t="s">
        <v>9501</v>
      </c>
      <c r="Y1572" s="1062">
        <f>IF('Datos por dni'!F706="","",(TODAY()-'Datos por dni'!F706)/365)</f>
        <v>38.17260274</v>
      </c>
      <c r="AA1572" s="987"/>
      <c r="AB1572" s="992"/>
      <c r="AC1572" s="993"/>
      <c r="AD1572" s="994"/>
      <c r="AE1572" s="994"/>
      <c r="AF1572" s="995"/>
      <c r="AG1572" s="996"/>
      <c r="AH1572" s="997"/>
      <c r="AI1572" s="998"/>
      <c r="AJ1572" s="312"/>
      <c r="AK1572" s="312"/>
      <c r="AL1572" s="999"/>
      <c r="AM1572" s="312"/>
      <c r="AN1572" s="312"/>
      <c r="AO1572" s="1000"/>
      <c r="AP1572" s="666"/>
      <c r="AQ1572" s="1001"/>
      <c r="AR1572" s="1001"/>
      <c r="AS1572" s="1001"/>
      <c r="AT1572" s="748"/>
    </row>
    <row r="1573">
      <c r="A1573" s="227"/>
      <c r="B1573" s="179">
        <v>4.1135869E7</v>
      </c>
      <c r="C1573" s="1037">
        <v>44251.44153136574</v>
      </c>
      <c r="D1573" s="606" t="s">
        <v>9502</v>
      </c>
      <c r="E1573" s="179" t="s">
        <v>9503</v>
      </c>
      <c r="F1573" s="228">
        <v>35668.0</v>
      </c>
      <c r="G1573" s="179" t="s">
        <v>2021</v>
      </c>
      <c r="H1573" s="179" t="s">
        <v>5413</v>
      </c>
      <c r="I1573" s="179" t="s">
        <v>9504</v>
      </c>
      <c r="K1573" s="606" t="s">
        <v>9505</v>
      </c>
      <c r="L1573" s="606" t="s">
        <v>7020</v>
      </c>
      <c r="M1573" s="179" t="s">
        <v>2184</v>
      </c>
      <c r="N1573" s="179" t="s">
        <v>2184</v>
      </c>
      <c r="O1573" s="606" t="s">
        <v>9506</v>
      </c>
      <c r="P1573" s="606" t="s">
        <v>9507</v>
      </c>
      <c r="Q1573" s="1024"/>
      <c r="R1573" s="1083">
        <v>44251.0</v>
      </c>
      <c r="S1573" s="647">
        <f t="shared" si="167"/>
        <v>26</v>
      </c>
      <c r="T1573" s="166"/>
      <c r="U1573" s="166"/>
      <c r="V1573" s="166"/>
      <c r="W1573" s="606" t="s">
        <v>9508</v>
      </c>
      <c r="X1573" s="606" t="s">
        <v>9509</v>
      </c>
      <c r="Y1573" s="1062">
        <f>IF('Datos por dni'!F707="","",(TODAY()-'Datos por dni'!F707)/365)</f>
        <v>28.17534247</v>
      </c>
      <c r="AA1573" s="987"/>
      <c r="AB1573" s="992"/>
      <c r="AC1573" s="993"/>
      <c r="AD1573" s="994"/>
      <c r="AE1573" s="994"/>
      <c r="AF1573" s="995"/>
      <c r="AG1573" s="996"/>
      <c r="AH1573" s="997"/>
      <c r="AI1573" s="998"/>
      <c r="AJ1573" s="312"/>
      <c r="AK1573" s="312"/>
      <c r="AL1573" s="999"/>
      <c r="AM1573" s="312"/>
      <c r="AN1573" s="312"/>
      <c r="AO1573" s="1000"/>
      <c r="AP1573" s="666"/>
      <c r="AQ1573" s="1001"/>
      <c r="AR1573" s="1001"/>
      <c r="AS1573" s="1001"/>
      <c r="AT1573" s="748"/>
    </row>
    <row r="1574">
      <c r="A1574" s="227"/>
      <c r="B1574" s="179">
        <v>3.7572248E7</v>
      </c>
      <c r="C1574" s="1037">
        <v>44251.47375168982</v>
      </c>
      <c r="D1574" s="606" t="s">
        <v>9510</v>
      </c>
      <c r="E1574" s="179" t="s">
        <v>9511</v>
      </c>
      <c r="F1574" s="228">
        <v>34425.0</v>
      </c>
      <c r="G1574" s="179" t="s">
        <v>391</v>
      </c>
      <c r="H1574" s="179" t="s">
        <v>9512</v>
      </c>
      <c r="I1574" s="179">
        <v>6.415462569E9</v>
      </c>
      <c r="K1574" s="606" t="s">
        <v>9513</v>
      </c>
      <c r="L1574" s="606" t="s">
        <v>9514</v>
      </c>
      <c r="M1574" s="179" t="s">
        <v>2184</v>
      </c>
      <c r="N1574" s="179" t="s">
        <v>2184</v>
      </c>
      <c r="O1574" s="606" t="s">
        <v>9515</v>
      </c>
      <c r="P1574" s="606" t="s">
        <v>9516</v>
      </c>
      <c r="Q1574" s="1024"/>
      <c r="R1574" s="1083">
        <v>44253.0</v>
      </c>
      <c r="S1574" s="647">
        <f t="shared" si="167"/>
        <v>29</v>
      </c>
      <c r="T1574" s="166"/>
      <c r="U1574" s="166"/>
      <c r="V1574" s="166"/>
      <c r="W1574" s="606" t="s">
        <v>9517</v>
      </c>
      <c r="X1574" s="606" t="s">
        <v>9518</v>
      </c>
      <c r="Y1574" s="1062">
        <f>IF('Datos por dni'!F708="","",(TODAY()-'Datos por dni'!F708)/365)</f>
        <v>41.02739726</v>
      </c>
      <c r="AA1574" s="987"/>
      <c r="AB1574" s="992"/>
      <c r="AC1574" s="993"/>
      <c r="AD1574" s="994"/>
      <c r="AE1574" s="994"/>
      <c r="AF1574" s="995"/>
      <c r="AG1574" s="996"/>
      <c r="AH1574" s="997"/>
      <c r="AI1574" s="998"/>
      <c r="AJ1574" s="312"/>
      <c r="AK1574" s="312"/>
      <c r="AL1574" s="999"/>
      <c r="AM1574" s="312"/>
      <c r="AN1574" s="312"/>
      <c r="AO1574" s="1000"/>
      <c r="AP1574" s="666"/>
      <c r="AQ1574" s="1001"/>
      <c r="AR1574" s="1001"/>
      <c r="AS1574" s="1001"/>
      <c r="AT1574" s="748"/>
    </row>
    <row r="1575">
      <c r="A1575" s="227"/>
      <c r="B1575" s="179">
        <v>4.0513973E7</v>
      </c>
      <c r="C1575" s="1037">
        <v>44252.67025435185</v>
      </c>
      <c r="D1575" s="606" t="s">
        <v>9519</v>
      </c>
      <c r="E1575" s="179" t="s">
        <v>9520</v>
      </c>
      <c r="F1575" s="228">
        <v>35612.0</v>
      </c>
      <c r="G1575" s="179" t="s">
        <v>391</v>
      </c>
      <c r="H1575" s="179" t="s">
        <v>3365</v>
      </c>
      <c r="I1575" s="179" t="s">
        <v>9521</v>
      </c>
      <c r="K1575" s="606" t="s">
        <v>9522</v>
      </c>
      <c r="L1575" s="606" t="s">
        <v>7020</v>
      </c>
      <c r="M1575" s="179" t="s">
        <v>2184</v>
      </c>
      <c r="N1575" s="179" t="s">
        <v>2184</v>
      </c>
      <c r="O1575" s="606" t="s">
        <v>9523</v>
      </c>
      <c r="P1575" s="606" t="s">
        <v>9524</v>
      </c>
      <c r="Q1575" s="1024"/>
      <c r="R1575" s="1083">
        <v>44252.0</v>
      </c>
      <c r="S1575" s="647">
        <f t="shared" si="167"/>
        <v>26</v>
      </c>
      <c r="T1575" s="166"/>
      <c r="U1575" s="166"/>
      <c r="V1575" s="166"/>
      <c r="W1575" s="606" t="s">
        <v>1637</v>
      </c>
      <c r="X1575" s="606" t="s">
        <v>9525</v>
      </c>
      <c r="Y1575" s="1062">
        <f>IF('Datos por dni'!F709="","",(TODAY()-'Datos por dni'!F709)/365)</f>
        <v>28.83287671</v>
      </c>
      <c r="AA1575" s="987"/>
      <c r="AB1575" s="992"/>
      <c r="AC1575" s="993"/>
      <c r="AD1575" s="994"/>
      <c r="AE1575" s="994"/>
      <c r="AF1575" s="995"/>
      <c r="AG1575" s="996"/>
      <c r="AH1575" s="997"/>
      <c r="AI1575" s="998"/>
      <c r="AJ1575" s="312"/>
      <c r="AK1575" s="312"/>
      <c r="AL1575" s="999"/>
      <c r="AM1575" s="312"/>
      <c r="AN1575" s="312"/>
      <c r="AO1575" s="1000"/>
      <c r="AP1575" s="666"/>
      <c r="AQ1575" s="1001"/>
      <c r="AR1575" s="1001"/>
      <c r="AS1575" s="1001"/>
      <c r="AT1575" s="748"/>
    </row>
    <row r="1576">
      <c r="A1576" s="227"/>
      <c r="B1576" s="179">
        <v>4.2224903E7</v>
      </c>
      <c r="C1576" s="1037">
        <v>44252.907184386575</v>
      </c>
      <c r="D1576" s="606" t="s">
        <v>1675</v>
      </c>
      <c r="E1576" s="179" t="s">
        <v>1676</v>
      </c>
      <c r="F1576" s="228">
        <v>36477.0</v>
      </c>
      <c r="G1576" s="179" t="s">
        <v>391</v>
      </c>
      <c r="H1576" s="179" t="s">
        <v>3611</v>
      </c>
      <c r="I1576" s="179" t="s">
        <v>9526</v>
      </c>
      <c r="K1576" s="606" t="s">
        <v>9527</v>
      </c>
      <c r="L1576" s="606" t="s">
        <v>7020</v>
      </c>
      <c r="M1576" s="179" t="s">
        <v>2184</v>
      </c>
      <c r="N1576" s="179" t="s">
        <v>2184</v>
      </c>
      <c r="O1576" s="606" t="s">
        <v>9528</v>
      </c>
      <c r="P1576" s="606" t="s">
        <v>9529</v>
      </c>
      <c r="Q1576" s="1024"/>
      <c r="R1576" s="1083">
        <v>44253.0</v>
      </c>
      <c r="S1576" s="647">
        <f t="shared" si="167"/>
        <v>23</v>
      </c>
      <c r="T1576" s="166"/>
      <c r="U1576" s="166"/>
      <c r="V1576" s="166"/>
      <c r="W1576" s="606" t="s">
        <v>1651</v>
      </c>
      <c r="X1576" s="606" t="s">
        <v>1682</v>
      </c>
      <c r="Y1576" s="1062">
        <f>IF('Datos por dni'!F710="","",(TODAY()-'Datos por dni'!F710)/365)</f>
        <v>28.08493151</v>
      </c>
      <c r="AA1576" s="987"/>
      <c r="AB1576" s="992"/>
      <c r="AC1576" s="993"/>
      <c r="AD1576" s="994"/>
      <c r="AE1576" s="994"/>
      <c r="AF1576" s="995"/>
      <c r="AG1576" s="996"/>
      <c r="AH1576" s="997"/>
      <c r="AI1576" s="998"/>
      <c r="AJ1576" s="312"/>
      <c r="AK1576" s="312"/>
      <c r="AL1576" s="999"/>
      <c r="AM1576" s="312"/>
      <c r="AN1576" s="312"/>
      <c r="AO1576" s="1000"/>
      <c r="AP1576" s="666"/>
      <c r="AQ1576" s="1001"/>
      <c r="AR1576" s="1001"/>
      <c r="AS1576" s="1001"/>
      <c r="AT1576" s="748"/>
    </row>
    <row r="1577">
      <c r="A1577" s="227"/>
      <c r="B1577" s="179">
        <v>4.4884476E7</v>
      </c>
      <c r="C1577" s="1037">
        <v>44253.500948009256</v>
      </c>
      <c r="D1577" s="606" t="s">
        <v>9530</v>
      </c>
      <c r="E1577" s="196" t="s">
        <v>9531</v>
      </c>
      <c r="F1577" s="228">
        <v>37765.0</v>
      </c>
      <c r="G1577" s="179" t="s">
        <v>391</v>
      </c>
      <c r="H1577" s="179" t="s">
        <v>9532</v>
      </c>
      <c r="I1577" s="179" t="s">
        <v>9533</v>
      </c>
      <c r="K1577" s="606" t="s">
        <v>9534</v>
      </c>
      <c r="L1577" s="606" t="s">
        <v>9535</v>
      </c>
      <c r="M1577" s="179" t="s">
        <v>2184</v>
      </c>
      <c r="N1577" s="179" t="s">
        <v>2184</v>
      </c>
      <c r="O1577" s="606" t="s">
        <v>9536</v>
      </c>
      <c r="P1577" s="606" t="s">
        <v>9537</v>
      </c>
      <c r="Q1577" s="606" t="s">
        <v>9538</v>
      </c>
      <c r="R1577" s="1083">
        <v>44253.0</v>
      </c>
      <c r="S1577" s="647">
        <f t="shared" si="167"/>
        <v>20</v>
      </c>
      <c r="T1577" s="166"/>
      <c r="U1577" s="166"/>
      <c r="V1577" s="166"/>
      <c r="W1577" s="606" t="s">
        <v>1651</v>
      </c>
      <c r="X1577" s="606" t="s">
        <v>9539</v>
      </c>
      <c r="Y1577" s="1062">
        <f>IF('Datos por dni'!F711="","",(TODAY()-'Datos por dni'!F711)/365)</f>
        <v>38.70958904</v>
      </c>
      <c r="AA1577" s="987"/>
      <c r="AB1577" s="992"/>
      <c r="AC1577" s="993"/>
      <c r="AD1577" s="994"/>
      <c r="AE1577" s="994"/>
      <c r="AF1577" s="995"/>
      <c r="AG1577" s="996"/>
      <c r="AH1577" s="997"/>
      <c r="AI1577" s="998"/>
      <c r="AJ1577" s="312"/>
      <c r="AK1577" s="312"/>
      <c r="AL1577" s="999"/>
      <c r="AM1577" s="312"/>
      <c r="AN1577" s="312"/>
      <c r="AO1577" s="1000"/>
      <c r="AP1577" s="666"/>
      <c r="AQ1577" s="1001"/>
      <c r="AR1577" s="1001"/>
      <c r="AS1577" s="1001"/>
      <c r="AT1577" s="748"/>
    </row>
    <row r="1578">
      <c r="A1578" s="227"/>
      <c r="B1578" s="179">
        <v>3.1241831E7</v>
      </c>
      <c r="C1578" s="1037">
        <v>44253.90665300926</v>
      </c>
      <c r="D1578" s="606" t="s">
        <v>9540</v>
      </c>
      <c r="E1578" s="1085" t="s">
        <v>9541</v>
      </c>
      <c r="F1578" s="228">
        <v>30733.0</v>
      </c>
      <c r="G1578" s="179" t="s">
        <v>2021</v>
      </c>
      <c r="H1578" s="179" t="s">
        <v>9542</v>
      </c>
      <c r="I1578" s="179" t="s">
        <v>9543</v>
      </c>
      <c r="K1578" s="606" t="s">
        <v>9544</v>
      </c>
      <c r="L1578" s="606" t="s">
        <v>7038</v>
      </c>
      <c r="M1578" s="179" t="s">
        <v>2184</v>
      </c>
      <c r="N1578" s="179" t="s">
        <v>2184</v>
      </c>
      <c r="O1578" s="606" t="s">
        <v>9545</v>
      </c>
      <c r="P1578" s="606" t="s">
        <v>8575</v>
      </c>
      <c r="Q1578" s="606" t="s">
        <v>9546</v>
      </c>
      <c r="R1578" s="179" t="s">
        <v>9547</v>
      </c>
      <c r="S1578" s="647">
        <f t="shared" si="167"/>
        <v>39</v>
      </c>
      <c r="T1578" s="166"/>
      <c r="U1578" s="166"/>
      <c r="V1578" s="166"/>
      <c r="W1578" s="606" t="s">
        <v>1651</v>
      </c>
      <c r="X1578" s="606" t="s">
        <v>9548</v>
      </c>
      <c r="Y1578" s="1062">
        <f>IF('Datos por dni'!F712="","",(TODAY()-'Datos por dni'!F712)/365)</f>
        <v>23.52876712</v>
      </c>
      <c r="AA1578" s="987"/>
      <c r="AB1578" s="992"/>
      <c r="AC1578" s="993"/>
      <c r="AD1578" s="994"/>
      <c r="AE1578" s="994"/>
      <c r="AF1578" s="995"/>
      <c r="AG1578" s="996"/>
      <c r="AH1578" s="997"/>
      <c r="AI1578" s="998"/>
      <c r="AJ1578" s="312"/>
      <c r="AK1578" s="312"/>
      <c r="AL1578" s="999"/>
      <c r="AM1578" s="312"/>
      <c r="AN1578" s="312"/>
      <c r="AO1578" s="1000"/>
      <c r="AP1578" s="666"/>
      <c r="AQ1578" s="1001"/>
      <c r="AR1578" s="1001"/>
      <c r="AS1578" s="1001"/>
      <c r="AT1578" s="748"/>
    </row>
    <row r="1579">
      <c r="A1579" s="227"/>
      <c r="B1579" s="179">
        <v>4.1409788E7</v>
      </c>
      <c r="C1579" s="1037">
        <v>44254.05806780093</v>
      </c>
      <c r="D1579" s="606" t="s">
        <v>9549</v>
      </c>
      <c r="E1579" s="179" t="s">
        <v>9550</v>
      </c>
      <c r="F1579" s="228">
        <v>36089.0</v>
      </c>
      <c r="G1579" s="179" t="s">
        <v>391</v>
      </c>
      <c r="H1579" s="179" t="s">
        <v>1756</v>
      </c>
      <c r="I1579" s="179">
        <v>1.144147138E9</v>
      </c>
      <c r="K1579" s="606" t="s">
        <v>7562</v>
      </c>
      <c r="L1579" s="606" t="s">
        <v>7038</v>
      </c>
      <c r="M1579" s="179" t="s">
        <v>2184</v>
      </c>
      <c r="N1579" s="179" t="s">
        <v>2184</v>
      </c>
      <c r="O1579" s="606" t="s">
        <v>9551</v>
      </c>
      <c r="P1579" s="606" t="s">
        <v>9552</v>
      </c>
      <c r="Q1579" s="1024"/>
      <c r="R1579" s="1083">
        <v>44256.0</v>
      </c>
      <c r="S1579" s="647">
        <f t="shared" si="167"/>
        <v>24</v>
      </c>
      <c r="T1579" s="166"/>
      <c r="U1579" s="166"/>
      <c r="V1579" s="166"/>
      <c r="W1579" s="606" t="s">
        <v>1651</v>
      </c>
      <c r="X1579" s="606" t="s">
        <v>9553</v>
      </c>
      <c r="Y1579" s="1062">
        <f>IF('Datos por dni'!F713="","",(TODAY()-'Datos por dni'!F713)/365)</f>
        <v>24.24931507</v>
      </c>
      <c r="AA1579" s="987"/>
      <c r="AB1579" s="992"/>
      <c r="AC1579" s="993"/>
      <c r="AD1579" s="994"/>
      <c r="AE1579" s="994"/>
      <c r="AF1579" s="995"/>
      <c r="AG1579" s="996"/>
      <c r="AH1579" s="997"/>
      <c r="AI1579" s="998"/>
      <c r="AJ1579" s="312"/>
      <c r="AK1579" s="312"/>
      <c r="AL1579" s="999"/>
      <c r="AM1579" s="312"/>
      <c r="AN1579" s="312"/>
      <c r="AO1579" s="1000"/>
      <c r="AP1579" s="666"/>
      <c r="AQ1579" s="1001"/>
      <c r="AR1579" s="1001"/>
      <c r="AS1579" s="1001"/>
      <c r="AT1579" s="748"/>
    </row>
    <row r="1580">
      <c r="A1580" s="227"/>
      <c r="B1580" s="179">
        <v>4.0168169E7</v>
      </c>
      <c r="C1580" s="1037">
        <v>44254.51733520834</v>
      </c>
      <c r="D1580" s="606" t="s">
        <v>9554</v>
      </c>
      <c r="E1580" s="179" t="s">
        <v>9555</v>
      </c>
      <c r="F1580" s="228">
        <v>35564.0</v>
      </c>
      <c r="G1580" s="179" t="s">
        <v>391</v>
      </c>
      <c r="H1580" s="179" t="s">
        <v>1678</v>
      </c>
      <c r="I1580" s="179">
        <v>3.434605557E9</v>
      </c>
      <c r="K1580" s="606" t="s">
        <v>1877</v>
      </c>
      <c r="L1580" s="606" t="s">
        <v>9556</v>
      </c>
      <c r="M1580" s="179" t="s">
        <v>2184</v>
      </c>
      <c r="N1580" s="179" t="s">
        <v>2184</v>
      </c>
      <c r="O1580" s="606" t="s">
        <v>9557</v>
      </c>
      <c r="P1580" s="606" t="s">
        <v>9558</v>
      </c>
      <c r="Q1580" s="606" t="s">
        <v>9559</v>
      </c>
      <c r="R1580" s="1083">
        <v>44256.0</v>
      </c>
      <c r="S1580" s="647">
        <f t="shared" si="167"/>
        <v>26</v>
      </c>
      <c r="T1580" s="166"/>
      <c r="U1580" s="166"/>
      <c r="V1580" s="166"/>
      <c r="W1580" s="606" t="s">
        <v>9560</v>
      </c>
      <c r="X1580" s="606" t="s">
        <v>9561</v>
      </c>
      <c r="Y1580" s="1062">
        <f>IF('Datos por dni'!F714="","",(TODAY()-'Datos por dni'!F714)/365)</f>
        <v>25.3260274</v>
      </c>
      <c r="AA1580" s="987"/>
      <c r="AB1580" s="992"/>
      <c r="AC1580" s="993"/>
      <c r="AD1580" s="994"/>
      <c r="AE1580" s="994"/>
      <c r="AF1580" s="995"/>
      <c r="AG1580" s="996"/>
      <c r="AH1580" s="997"/>
      <c r="AI1580" s="998"/>
      <c r="AJ1580" s="312"/>
      <c r="AK1580" s="312"/>
      <c r="AL1580" s="999"/>
      <c r="AM1580" s="312"/>
      <c r="AN1580" s="312"/>
      <c r="AO1580" s="1000"/>
      <c r="AP1580" s="666"/>
      <c r="AQ1580" s="1001"/>
      <c r="AR1580" s="1001"/>
      <c r="AS1580" s="1001"/>
      <c r="AT1580" s="748"/>
    </row>
    <row r="1581">
      <c r="A1581" s="227"/>
      <c r="B1581" s="179">
        <v>9.5905807E7</v>
      </c>
      <c r="C1581" s="1037">
        <v>44254.74459180556</v>
      </c>
      <c r="D1581" s="606" t="s">
        <v>9562</v>
      </c>
      <c r="E1581" s="179" t="s">
        <v>9563</v>
      </c>
      <c r="F1581" s="228">
        <v>34412.0</v>
      </c>
      <c r="G1581" s="179" t="s">
        <v>6155</v>
      </c>
      <c r="H1581" s="179" t="s">
        <v>9564</v>
      </c>
      <c r="I1581" s="179">
        <v>1.157058086E9</v>
      </c>
      <c r="K1581" s="606" t="s">
        <v>9565</v>
      </c>
      <c r="L1581" s="606" t="s">
        <v>9566</v>
      </c>
      <c r="M1581" s="179" t="s">
        <v>2184</v>
      </c>
      <c r="N1581" s="179" t="s">
        <v>2184</v>
      </c>
      <c r="O1581" s="606" t="s">
        <v>9567</v>
      </c>
      <c r="P1581" s="606" t="s">
        <v>9568</v>
      </c>
      <c r="Q1581" s="606" t="s">
        <v>9569</v>
      </c>
      <c r="R1581" s="1083">
        <v>44256.0</v>
      </c>
      <c r="S1581" s="647">
        <f t="shared" si="167"/>
        <v>29</v>
      </c>
      <c r="T1581" s="166"/>
      <c r="U1581" s="166"/>
      <c r="V1581" s="166"/>
      <c r="W1581" s="606" t="s">
        <v>1745</v>
      </c>
      <c r="X1581" s="606" t="s">
        <v>9570</v>
      </c>
      <c r="Y1581" s="1062">
        <f>IF('Datos por dni'!F715="","",(TODAY()-'Datos por dni'!F715)/365)</f>
        <v>25.70410959</v>
      </c>
      <c r="AA1581" s="987"/>
      <c r="AB1581" s="992"/>
      <c r="AC1581" s="993"/>
      <c r="AD1581" s="994"/>
      <c r="AE1581" s="994"/>
      <c r="AF1581" s="995"/>
      <c r="AG1581" s="996"/>
      <c r="AH1581" s="997"/>
      <c r="AI1581" s="998"/>
      <c r="AJ1581" s="312"/>
      <c r="AK1581" s="312"/>
      <c r="AL1581" s="999"/>
      <c r="AM1581" s="312"/>
      <c r="AN1581" s="312"/>
      <c r="AO1581" s="1000"/>
      <c r="AP1581" s="666"/>
      <c r="AQ1581" s="1001"/>
      <c r="AR1581" s="1001"/>
      <c r="AS1581" s="1001"/>
      <c r="AT1581" s="748"/>
    </row>
    <row r="1582">
      <c r="A1582" s="227"/>
      <c r="B1582" s="179">
        <v>3.830588E7</v>
      </c>
      <c r="C1582" s="1037">
        <v>44256.32829800926</v>
      </c>
      <c r="D1582" s="606" t="s">
        <v>9571</v>
      </c>
      <c r="E1582" s="179" t="s">
        <v>9572</v>
      </c>
      <c r="F1582" s="228">
        <v>34505.0</v>
      </c>
      <c r="G1582" s="179" t="s">
        <v>391</v>
      </c>
      <c r="H1582" s="179" t="s">
        <v>5183</v>
      </c>
      <c r="I1582" s="179" t="s">
        <v>9573</v>
      </c>
      <c r="K1582" s="606" t="s">
        <v>9574</v>
      </c>
      <c r="L1582" s="606" t="s">
        <v>7020</v>
      </c>
      <c r="M1582" s="179" t="s">
        <v>2184</v>
      </c>
      <c r="N1582" s="179" t="s">
        <v>2184</v>
      </c>
      <c r="O1582" s="606" t="s">
        <v>9575</v>
      </c>
      <c r="P1582" s="606" t="s">
        <v>9576</v>
      </c>
      <c r="Q1582" s="1024"/>
      <c r="R1582" s="1083">
        <v>44256.0</v>
      </c>
      <c r="S1582" s="647">
        <f t="shared" si="167"/>
        <v>29</v>
      </c>
      <c r="T1582" s="166"/>
      <c r="U1582" s="166"/>
      <c r="V1582" s="166"/>
      <c r="W1582" s="606" t="s">
        <v>9577</v>
      </c>
      <c r="X1582" s="606" t="s">
        <v>9577</v>
      </c>
      <c r="Y1582" s="1062">
        <f>IF('Datos por dni'!F716="","",(TODAY()-'Datos por dni'!F716)/365)</f>
        <v>35.39452055</v>
      </c>
      <c r="AA1582" s="987"/>
      <c r="AB1582" s="992"/>
      <c r="AC1582" s="993"/>
      <c r="AD1582" s="994"/>
      <c r="AE1582" s="994"/>
      <c r="AF1582" s="995"/>
      <c r="AG1582" s="996"/>
      <c r="AH1582" s="997"/>
      <c r="AI1582" s="998"/>
      <c r="AJ1582" s="312"/>
      <c r="AK1582" s="312"/>
      <c r="AL1582" s="999"/>
      <c r="AM1582" s="312"/>
      <c r="AN1582" s="312"/>
      <c r="AO1582" s="1000"/>
      <c r="AP1582" s="666"/>
      <c r="AQ1582" s="1001"/>
      <c r="AR1582" s="1001"/>
      <c r="AS1582" s="1001"/>
      <c r="AT1582" s="748"/>
    </row>
    <row r="1583">
      <c r="A1583" s="227"/>
      <c r="B1583" s="179">
        <v>2.8030092E7</v>
      </c>
      <c r="C1583" s="1037">
        <v>44256.471490428245</v>
      </c>
      <c r="D1583" s="606" t="s">
        <v>9578</v>
      </c>
      <c r="E1583" s="179" t="s">
        <v>9579</v>
      </c>
      <c r="F1583" s="228">
        <v>29275.0</v>
      </c>
      <c r="G1583" s="179" t="s">
        <v>391</v>
      </c>
      <c r="H1583" s="179" t="s">
        <v>2728</v>
      </c>
      <c r="I1583" s="179">
        <v>1.151804577E9</v>
      </c>
      <c r="K1583" s="606" t="s">
        <v>9580</v>
      </c>
      <c r="L1583" s="606" t="s">
        <v>7038</v>
      </c>
      <c r="M1583" s="179" t="s">
        <v>2184</v>
      </c>
      <c r="N1583" s="179" t="s">
        <v>2184</v>
      </c>
      <c r="O1583" s="606" t="s">
        <v>9581</v>
      </c>
      <c r="P1583" s="606" t="s">
        <v>9582</v>
      </c>
      <c r="Q1583" s="1024"/>
      <c r="R1583" s="1083">
        <v>44256.0</v>
      </c>
      <c r="S1583" s="647">
        <f t="shared" si="167"/>
        <v>43</v>
      </c>
      <c r="T1583" s="166"/>
      <c r="U1583" s="166"/>
      <c r="V1583" s="166"/>
      <c r="W1583" s="606" t="s">
        <v>1637</v>
      </c>
      <c r="X1583" s="606" t="s">
        <v>9583</v>
      </c>
      <c r="Y1583" s="1062">
        <f>IF('Datos por dni'!F717="","",(TODAY()-'Datos por dni'!F717)/365)</f>
        <v>27.77260274</v>
      </c>
      <c r="AA1583" s="987"/>
      <c r="AB1583" s="992"/>
      <c r="AC1583" s="993"/>
      <c r="AD1583" s="994"/>
      <c r="AE1583" s="994"/>
      <c r="AF1583" s="995"/>
      <c r="AG1583" s="996"/>
      <c r="AH1583" s="997"/>
      <c r="AI1583" s="998"/>
      <c r="AJ1583" s="312"/>
      <c r="AK1583" s="312"/>
      <c r="AL1583" s="999"/>
      <c r="AM1583" s="312"/>
      <c r="AN1583" s="312"/>
      <c r="AO1583" s="1000"/>
      <c r="AP1583" s="666"/>
      <c r="AQ1583" s="1001"/>
      <c r="AR1583" s="1001"/>
      <c r="AS1583" s="1001"/>
      <c r="AT1583" s="748"/>
    </row>
    <row r="1584">
      <c r="A1584" s="227"/>
      <c r="B1584" s="179">
        <v>1.7930457E7</v>
      </c>
      <c r="C1584" s="1037">
        <v>44256.52920456018</v>
      </c>
      <c r="D1584" s="606" t="s">
        <v>9584</v>
      </c>
      <c r="E1584" s="179" t="s">
        <v>9585</v>
      </c>
      <c r="F1584" s="228">
        <v>24188.0</v>
      </c>
      <c r="G1584" s="179" t="s">
        <v>2021</v>
      </c>
      <c r="H1584" s="179" t="s">
        <v>1678</v>
      </c>
      <c r="I1584" s="179" t="s">
        <v>9586</v>
      </c>
      <c r="K1584" s="606" t="s">
        <v>9587</v>
      </c>
      <c r="L1584" s="606" t="s">
        <v>9588</v>
      </c>
      <c r="M1584" s="179" t="s">
        <v>2184</v>
      </c>
      <c r="N1584" s="179" t="s">
        <v>1661</v>
      </c>
      <c r="O1584" s="606" t="s">
        <v>9589</v>
      </c>
      <c r="P1584" s="606" t="s">
        <v>9590</v>
      </c>
      <c r="Q1584" s="606" t="s">
        <v>9591</v>
      </c>
      <c r="R1584" s="1083">
        <v>44256.0</v>
      </c>
      <c r="S1584" s="647">
        <f t="shared" si="167"/>
        <v>57</v>
      </c>
      <c r="T1584" s="166"/>
      <c r="U1584" s="166"/>
      <c r="V1584" s="166"/>
      <c r="W1584" s="606" t="s">
        <v>1866</v>
      </c>
      <c r="X1584" s="606" t="s">
        <v>9585</v>
      </c>
      <c r="Y1584" s="1062">
        <f>IF('Datos por dni'!F718="","",(TODAY()-'Datos por dni'!F718)/365)</f>
        <v>25.49589041</v>
      </c>
      <c r="AA1584" s="987"/>
      <c r="AB1584" s="992"/>
      <c r="AC1584" s="993"/>
      <c r="AD1584" s="994"/>
      <c r="AE1584" s="994"/>
      <c r="AF1584" s="995"/>
      <c r="AG1584" s="996"/>
      <c r="AH1584" s="997"/>
      <c r="AI1584" s="998"/>
      <c r="AJ1584" s="312"/>
      <c r="AK1584" s="312"/>
      <c r="AL1584" s="999"/>
      <c r="AM1584" s="312"/>
      <c r="AN1584" s="312"/>
      <c r="AO1584" s="1000"/>
      <c r="AP1584" s="666"/>
      <c r="AQ1584" s="1001"/>
      <c r="AR1584" s="1001"/>
      <c r="AS1584" s="1001"/>
      <c r="AT1584" s="748"/>
    </row>
    <row r="1585">
      <c r="A1585" s="227"/>
      <c r="B1585" s="179">
        <v>4.3036964E7</v>
      </c>
      <c r="C1585" s="1037">
        <v>44256.87469733796</v>
      </c>
      <c r="D1585" s="606" t="s">
        <v>9592</v>
      </c>
      <c r="E1585" s="179" t="s">
        <v>9593</v>
      </c>
      <c r="F1585" s="228">
        <v>36868.0</v>
      </c>
      <c r="G1585" s="179" t="s">
        <v>391</v>
      </c>
      <c r="H1585" s="179" t="s">
        <v>1781</v>
      </c>
      <c r="I1585" s="179" t="s">
        <v>9594</v>
      </c>
      <c r="K1585" s="606" t="s">
        <v>9595</v>
      </c>
      <c r="L1585" s="606" t="s">
        <v>7020</v>
      </c>
      <c r="M1585" s="179" t="s">
        <v>2184</v>
      </c>
      <c r="N1585" s="179" t="s">
        <v>2184</v>
      </c>
      <c r="O1585" s="606" t="s">
        <v>9596</v>
      </c>
      <c r="P1585" s="606" t="s">
        <v>9597</v>
      </c>
      <c r="Q1585" s="1024"/>
      <c r="R1585" s="1083">
        <v>44257.0</v>
      </c>
      <c r="S1585" s="647">
        <f t="shared" si="167"/>
        <v>22</v>
      </c>
      <c r="T1585" s="166"/>
      <c r="U1585" s="166"/>
      <c r="V1585" s="166"/>
      <c r="W1585" s="606" t="s">
        <v>9598</v>
      </c>
      <c r="X1585" s="606" t="s">
        <v>9599</v>
      </c>
      <c r="Y1585" s="1062">
        <f>IF('Datos por dni'!F719="","",(TODAY()-'Datos por dni'!F719)/365)</f>
        <v>23.02739726</v>
      </c>
      <c r="AA1585" s="987"/>
      <c r="AB1585" s="992"/>
      <c r="AC1585" s="993"/>
      <c r="AD1585" s="994"/>
      <c r="AE1585" s="994"/>
      <c r="AF1585" s="995"/>
      <c r="AG1585" s="996"/>
      <c r="AH1585" s="997"/>
      <c r="AI1585" s="998"/>
      <c r="AJ1585" s="312"/>
      <c r="AK1585" s="312"/>
      <c r="AL1585" s="999"/>
      <c r="AM1585" s="312"/>
      <c r="AN1585" s="312"/>
      <c r="AO1585" s="1000"/>
      <c r="AP1585" s="666"/>
      <c r="AQ1585" s="1001"/>
      <c r="AR1585" s="1001"/>
      <c r="AS1585" s="1001"/>
      <c r="AT1585" s="748"/>
    </row>
    <row r="1586">
      <c r="A1586" s="227"/>
      <c r="B1586" s="179">
        <v>3.9912157E7</v>
      </c>
      <c r="C1586" s="1037">
        <v>44257.509300949074</v>
      </c>
      <c r="D1586" s="606" t="s">
        <v>9600</v>
      </c>
      <c r="E1586" s="179" t="s">
        <v>9601</v>
      </c>
      <c r="F1586" s="228">
        <v>35355.0</v>
      </c>
      <c r="G1586" s="179" t="s">
        <v>391</v>
      </c>
      <c r="H1586" s="179" t="s">
        <v>9602</v>
      </c>
      <c r="I1586" s="179">
        <v>1.134688094E9</v>
      </c>
      <c r="K1586" s="606" t="s">
        <v>8574</v>
      </c>
      <c r="L1586" s="606" t="s">
        <v>7038</v>
      </c>
      <c r="M1586" s="179" t="s">
        <v>2184</v>
      </c>
      <c r="N1586" s="179" t="s">
        <v>2184</v>
      </c>
      <c r="O1586" s="606" t="s">
        <v>9603</v>
      </c>
      <c r="P1586" s="606" t="s">
        <v>9604</v>
      </c>
      <c r="Q1586" s="606" t="s">
        <v>9605</v>
      </c>
      <c r="R1586" s="1083">
        <v>44257.0</v>
      </c>
      <c r="S1586" s="647">
        <f t="shared" si="167"/>
        <v>27</v>
      </c>
      <c r="T1586" s="166"/>
      <c r="U1586" s="166"/>
      <c r="V1586" s="166"/>
      <c r="W1586" s="606" t="s">
        <v>1651</v>
      </c>
      <c r="X1586" s="606" t="s">
        <v>9606</v>
      </c>
      <c r="Y1586" s="1062">
        <f>IF('Datos por dni'!F720="","",(TODAY()-'Datos por dni'!F720)/365)</f>
        <v>26.95342466</v>
      </c>
      <c r="AA1586" s="987"/>
      <c r="AB1586" s="992"/>
      <c r="AC1586" s="993"/>
      <c r="AD1586" s="994"/>
      <c r="AE1586" s="994"/>
      <c r="AF1586" s="995"/>
      <c r="AG1586" s="996"/>
      <c r="AH1586" s="997"/>
      <c r="AI1586" s="998"/>
      <c r="AJ1586" s="312"/>
      <c r="AK1586" s="312"/>
      <c r="AL1586" s="999"/>
      <c r="AM1586" s="312"/>
      <c r="AN1586" s="312"/>
      <c r="AO1586" s="1000"/>
      <c r="AP1586" s="666"/>
      <c r="AQ1586" s="1001"/>
      <c r="AR1586" s="1001"/>
      <c r="AS1586" s="1001"/>
      <c r="AT1586" s="748"/>
    </row>
    <row r="1587">
      <c r="A1587" s="227"/>
      <c r="B1587" s="179">
        <v>3.8841183E7</v>
      </c>
      <c r="C1587" s="1037">
        <v>44257.91131488426</v>
      </c>
      <c r="D1587" s="606" t="s">
        <v>9607</v>
      </c>
      <c r="E1587" s="179" t="s">
        <v>9608</v>
      </c>
      <c r="F1587" s="228">
        <v>34801.0</v>
      </c>
      <c r="G1587" s="179" t="s">
        <v>1755</v>
      </c>
      <c r="H1587" s="179" t="s">
        <v>9609</v>
      </c>
      <c r="I1587" s="179" t="s">
        <v>9610</v>
      </c>
      <c r="K1587" s="606" t="s">
        <v>9611</v>
      </c>
      <c r="L1587" s="606" t="s">
        <v>7020</v>
      </c>
      <c r="M1587" s="179" t="s">
        <v>2184</v>
      </c>
      <c r="N1587" s="179" t="s">
        <v>2184</v>
      </c>
      <c r="O1587" s="606" t="s">
        <v>9612</v>
      </c>
      <c r="P1587" s="606" t="s">
        <v>9613</v>
      </c>
      <c r="Q1587" s="1024"/>
      <c r="R1587" s="1083">
        <v>44258.0</v>
      </c>
      <c r="S1587" s="647">
        <f t="shared" si="167"/>
        <v>28</v>
      </c>
      <c r="T1587" s="166"/>
      <c r="U1587" s="166"/>
      <c r="V1587" s="166"/>
      <c r="W1587" s="606" t="s">
        <v>9614</v>
      </c>
      <c r="X1587" s="606" t="s">
        <v>9615</v>
      </c>
      <c r="Y1587" s="1062">
        <f>IF('Datos por dni'!F721="","",(TODAY()-'Datos por dni'!F721)/365)</f>
        <v>23.49041096</v>
      </c>
      <c r="AA1587" s="987"/>
      <c r="AB1587" s="992"/>
      <c r="AC1587" s="993"/>
      <c r="AD1587" s="994"/>
      <c r="AE1587" s="994"/>
      <c r="AF1587" s="995"/>
      <c r="AG1587" s="996"/>
      <c r="AH1587" s="997"/>
      <c r="AI1587" s="998"/>
      <c r="AJ1587" s="312"/>
      <c r="AK1587" s="312"/>
      <c r="AL1587" s="999"/>
      <c r="AM1587" s="312"/>
      <c r="AN1587" s="312"/>
      <c r="AO1587" s="1000"/>
      <c r="AP1587" s="666"/>
      <c r="AQ1587" s="1001"/>
      <c r="AR1587" s="1001"/>
      <c r="AS1587" s="1001"/>
      <c r="AT1587" s="748"/>
    </row>
    <row r="1588">
      <c r="A1588" s="227"/>
      <c r="B1588" s="179">
        <v>4.0755965E7</v>
      </c>
      <c r="C1588" s="1037">
        <v>44258.02790185185</v>
      </c>
      <c r="D1588" s="606" t="s">
        <v>9616</v>
      </c>
      <c r="E1588" s="179" t="s">
        <v>9617</v>
      </c>
      <c r="F1588" s="228">
        <v>35691.0</v>
      </c>
      <c r="G1588" s="179" t="s">
        <v>2021</v>
      </c>
      <c r="H1588" s="179" t="s">
        <v>9618</v>
      </c>
      <c r="I1588" s="179">
        <v>1.15502329E9</v>
      </c>
      <c r="K1588" s="606" t="s">
        <v>9619</v>
      </c>
      <c r="L1588" s="606" t="s">
        <v>7020</v>
      </c>
      <c r="M1588" s="179" t="s">
        <v>2184</v>
      </c>
      <c r="N1588" s="179" t="s">
        <v>2184</v>
      </c>
      <c r="O1588" s="606" t="s">
        <v>9620</v>
      </c>
      <c r="P1588" s="606" t="s">
        <v>9621</v>
      </c>
      <c r="Q1588" s="606" t="s">
        <v>9622</v>
      </c>
      <c r="R1588" s="1083">
        <v>44258.0</v>
      </c>
      <c r="S1588" s="647">
        <f t="shared" si="167"/>
        <v>26</v>
      </c>
      <c r="T1588" s="166"/>
      <c r="U1588" s="166"/>
      <c r="V1588" s="166"/>
      <c r="W1588" s="606" t="s">
        <v>1637</v>
      </c>
      <c r="X1588" s="606" t="s">
        <v>1745</v>
      </c>
      <c r="Y1588" s="1062">
        <f>IF('Datos por dni'!F722="","",(TODAY()-'Datos por dni'!F722)/365)</f>
        <v>31.99452055</v>
      </c>
      <c r="AA1588" s="987"/>
      <c r="AB1588" s="992"/>
      <c r="AC1588" s="993"/>
      <c r="AD1588" s="994"/>
      <c r="AE1588" s="994"/>
      <c r="AF1588" s="995"/>
      <c r="AG1588" s="996"/>
      <c r="AH1588" s="997"/>
      <c r="AI1588" s="998"/>
      <c r="AJ1588" s="312"/>
      <c r="AK1588" s="312"/>
      <c r="AL1588" s="999"/>
      <c r="AM1588" s="312"/>
      <c r="AN1588" s="312"/>
      <c r="AO1588" s="1000"/>
      <c r="AP1588" s="666"/>
      <c r="AQ1588" s="1001"/>
      <c r="AR1588" s="1001"/>
      <c r="AS1588" s="1001"/>
      <c r="AT1588" s="748"/>
    </row>
    <row r="1589">
      <c r="A1589" s="227"/>
      <c r="B1589" s="179">
        <v>3.6491054E7</v>
      </c>
      <c r="C1589" s="1037">
        <v>44260.078930069445</v>
      </c>
      <c r="D1589" s="606" t="s">
        <v>9623</v>
      </c>
      <c r="E1589" s="179" t="s">
        <v>9624</v>
      </c>
      <c r="F1589" s="228">
        <v>33811.0</v>
      </c>
      <c r="G1589" s="179" t="s">
        <v>391</v>
      </c>
      <c r="H1589" s="179" t="s">
        <v>9625</v>
      </c>
      <c r="I1589" s="179">
        <v>2.974647148E9</v>
      </c>
      <c r="K1589" s="606" t="s">
        <v>9626</v>
      </c>
      <c r="L1589" s="606" t="s">
        <v>7028</v>
      </c>
      <c r="M1589" s="179" t="s">
        <v>2184</v>
      </c>
      <c r="N1589" s="179" t="s">
        <v>2184</v>
      </c>
      <c r="O1589" s="606" t="s">
        <v>9627</v>
      </c>
      <c r="P1589" s="606" t="s">
        <v>9628</v>
      </c>
      <c r="Q1589" s="1024"/>
      <c r="R1589" s="281"/>
      <c r="S1589" s="647">
        <f t="shared" si="167"/>
        <v>31</v>
      </c>
      <c r="T1589" s="166"/>
      <c r="U1589" s="166"/>
      <c r="V1589" s="179" t="s">
        <v>9629</v>
      </c>
      <c r="W1589" s="606" t="s">
        <v>1651</v>
      </c>
      <c r="X1589" s="606" t="s">
        <v>9630</v>
      </c>
      <c r="Y1589" s="1062">
        <f>IF('Datos por dni'!F723="","",(TODAY()-'Datos por dni'!F723)/365)</f>
        <v>35.0739726</v>
      </c>
      <c r="AA1589" s="987"/>
      <c r="AB1589" s="992"/>
      <c r="AC1589" s="993"/>
      <c r="AD1589" s="994"/>
      <c r="AE1589" s="994"/>
      <c r="AF1589" s="995"/>
      <c r="AG1589" s="996"/>
      <c r="AH1589" s="997"/>
      <c r="AI1589" s="998"/>
      <c r="AJ1589" s="312"/>
      <c r="AK1589" s="312"/>
      <c r="AL1589" s="999"/>
      <c r="AM1589" s="312"/>
      <c r="AN1589" s="312"/>
      <c r="AO1589" s="1000"/>
      <c r="AP1589" s="666"/>
      <c r="AQ1589" s="1001"/>
      <c r="AR1589" s="1001"/>
      <c r="AS1589" s="1001"/>
      <c r="AT1589" s="748"/>
    </row>
    <row r="1590">
      <c r="A1590" s="227"/>
      <c r="B1590" s="179">
        <v>4.2932859E7</v>
      </c>
      <c r="C1590" s="1037">
        <v>44263.68625270833</v>
      </c>
      <c r="D1590" s="606" t="s">
        <v>9631</v>
      </c>
      <c r="E1590" s="179" t="s">
        <v>9632</v>
      </c>
      <c r="F1590" s="228">
        <v>36809.0</v>
      </c>
      <c r="G1590" s="179" t="s">
        <v>391</v>
      </c>
      <c r="H1590" s="179" t="s">
        <v>9633</v>
      </c>
      <c r="I1590" s="179">
        <v>1.162949819E9</v>
      </c>
      <c r="K1590" s="606" t="s">
        <v>9634</v>
      </c>
      <c r="L1590" s="606" t="s">
        <v>7020</v>
      </c>
      <c r="M1590" s="179" t="s">
        <v>2184</v>
      </c>
      <c r="N1590" s="179" t="s">
        <v>2184</v>
      </c>
      <c r="O1590" s="606" t="s">
        <v>9635</v>
      </c>
      <c r="P1590" s="606" t="s">
        <v>9636</v>
      </c>
      <c r="Q1590" s="1024"/>
      <c r="R1590" s="1083">
        <v>44264.0</v>
      </c>
      <c r="S1590" s="647">
        <f t="shared" si="167"/>
        <v>23</v>
      </c>
      <c r="T1590" s="166"/>
      <c r="U1590" s="166"/>
      <c r="V1590" s="166"/>
      <c r="W1590" s="606" t="s">
        <v>9637</v>
      </c>
      <c r="X1590" s="606" t="s">
        <v>1637</v>
      </c>
      <c r="Y1590" s="1062">
        <f>IF('Datos por dni'!F724="","",(TODAY()-'Datos por dni'!F724)/365)</f>
        <v>26.56986301</v>
      </c>
      <c r="AA1590" s="987"/>
      <c r="AB1590" s="992"/>
      <c r="AC1590" s="993"/>
      <c r="AD1590" s="994"/>
      <c r="AE1590" s="994"/>
      <c r="AF1590" s="995"/>
      <c r="AG1590" s="996"/>
      <c r="AH1590" s="997"/>
      <c r="AI1590" s="998"/>
      <c r="AJ1590" s="312"/>
      <c r="AK1590" s="312"/>
      <c r="AL1590" s="999"/>
      <c r="AM1590" s="312"/>
      <c r="AN1590" s="312"/>
      <c r="AO1590" s="1000"/>
      <c r="AP1590" s="666"/>
      <c r="AQ1590" s="1001"/>
      <c r="AR1590" s="1001"/>
      <c r="AS1590" s="1001"/>
      <c r="AT1590" s="748"/>
    </row>
    <row r="1591">
      <c r="A1591" s="1086"/>
      <c r="B1591" s="1087">
        <v>4.1824768E7</v>
      </c>
      <c r="C1591" s="1088">
        <v>44264.48738954861</v>
      </c>
      <c r="D1591" s="1089" t="s">
        <v>1820</v>
      </c>
      <c r="E1591" s="1087" t="s">
        <v>1821</v>
      </c>
      <c r="F1591" s="228">
        <v>36256.0</v>
      </c>
      <c r="G1591" s="1087" t="s">
        <v>391</v>
      </c>
      <c r="H1591" s="1087" t="s">
        <v>1795</v>
      </c>
      <c r="I1591" s="179" t="s">
        <v>1823</v>
      </c>
      <c r="K1591" s="1089" t="s">
        <v>9638</v>
      </c>
      <c r="L1591" s="1090" t="s">
        <v>7038</v>
      </c>
      <c r="M1591" s="179" t="s">
        <v>1661</v>
      </c>
      <c r="N1591" s="179" t="s">
        <v>1661</v>
      </c>
      <c r="O1591" s="1090" t="s">
        <v>9639</v>
      </c>
      <c r="P1591" s="1090" t="s">
        <v>9640</v>
      </c>
      <c r="Q1591" s="1082"/>
      <c r="R1591" s="1083">
        <v>44264.0</v>
      </c>
      <c r="S1591" s="647">
        <f t="shared" si="167"/>
        <v>24</v>
      </c>
      <c r="T1591" s="166"/>
      <c r="U1591" s="166"/>
      <c r="V1591" s="1082"/>
      <c r="W1591" s="1089" t="s">
        <v>1651</v>
      </c>
      <c r="X1591" s="1090" t="s">
        <v>1826</v>
      </c>
      <c r="Y1591" s="1062">
        <f>IF('Datos por dni'!F725="","",(TODAY()-'Datos por dni'!F725)/365)</f>
        <v>24.2739726</v>
      </c>
      <c r="AA1591" s="987"/>
      <c r="AB1591" s="992"/>
      <c r="AC1591" s="993"/>
      <c r="AD1591" s="994"/>
      <c r="AE1591" s="994"/>
      <c r="AF1591" s="995"/>
      <c r="AG1591" s="996"/>
      <c r="AH1591" s="997"/>
      <c r="AI1591" s="998"/>
      <c r="AJ1591" s="312"/>
      <c r="AK1591" s="312"/>
      <c r="AL1591" s="999"/>
      <c r="AM1591" s="312"/>
      <c r="AN1591" s="312"/>
      <c r="AO1591" s="1000"/>
      <c r="AP1591" s="666"/>
      <c r="AQ1591" s="1001"/>
      <c r="AR1591" s="1001"/>
      <c r="AS1591" s="1001"/>
      <c r="AT1591" s="748"/>
    </row>
    <row r="1592">
      <c r="A1592" s="227"/>
      <c r="B1592" s="179">
        <v>4.3403846E7</v>
      </c>
      <c r="C1592" s="1037">
        <v>44264.747672453705</v>
      </c>
      <c r="D1592" s="606" t="s">
        <v>9641</v>
      </c>
      <c r="E1592" s="179" t="s">
        <v>9642</v>
      </c>
      <c r="F1592" s="228">
        <v>37078.0</v>
      </c>
      <c r="G1592" s="179" t="s">
        <v>391</v>
      </c>
      <c r="H1592" s="179" t="s">
        <v>9643</v>
      </c>
      <c r="I1592" s="179">
        <v>1.133316661E9</v>
      </c>
      <c r="K1592" s="606" t="s">
        <v>9644</v>
      </c>
      <c r="L1592" s="1091" t="s">
        <v>7028</v>
      </c>
      <c r="M1592" s="179" t="s">
        <v>1661</v>
      </c>
      <c r="N1592" s="179" t="s">
        <v>2184</v>
      </c>
      <c r="O1592" s="1091" t="s">
        <v>9645</v>
      </c>
      <c r="P1592" s="1091" t="s">
        <v>9646</v>
      </c>
      <c r="Q1592" s="1091" t="s">
        <v>9647</v>
      </c>
      <c r="R1592" s="1083">
        <v>44265.0</v>
      </c>
      <c r="S1592" s="647">
        <f t="shared" si="167"/>
        <v>22</v>
      </c>
      <c r="T1592" s="166"/>
      <c r="U1592" s="166"/>
      <c r="V1592" s="1092"/>
      <c r="W1592" s="606" t="s">
        <v>9648</v>
      </c>
      <c r="X1592" s="1091" t="s">
        <v>9649</v>
      </c>
      <c r="Y1592" s="1062">
        <f>IF('Datos por dni'!F726="","",(TODAY()-'Datos por dni'!F726)/365)</f>
        <v>27.04109589</v>
      </c>
      <c r="AA1592" s="987"/>
      <c r="AB1592" s="992"/>
      <c r="AC1592" s="993"/>
      <c r="AD1592" s="994"/>
      <c r="AE1592" s="994"/>
      <c r="AF1592" s="995"/>
      <c r="AG1592" s="996"/>
      <c r="AH1592" s="997"/>
      <c r="AI1592" s="998"/>
      <c r="AJ1592" s="312"/>
      <c r="AK1592" s="312"/>
      <c r="AL1592" s="999"/>
      <c r="AM1592" s="312"/>
      <c r="AN1592" s="312"/>
      <c r="AO1592" s="1000"/>
      <c r="AP1592" s="666"/>
      <c r="AQ1592" s="1001"/>
      <c r="AR1592" s="1001"/>
      <c r="AS1592" s="1001"/>
      <c r="AT1592" s="748"/>
    </row>
    <row r="1593">
      <c r="A1593" s="227"/>
      <c r="B1593" s="179">
        <v>4.4970986E7</v>
      </c>
      <c r="C1593" s="1037">
        <v>44265.49295046296</v>
      </c>
      <c r="D1593" s="606" t="s">
        <v>9650</v>
      </c>
      <c r="E1593" s="179" t="s">
        <v>9651</v>
      </c>
      <c r="F1593" s="228">
        <v>37860.0</v>
      </c>
      <c r="G1593" s="179" t="s">
        <v>391</v>
      </c>
      <c r="H1593" s="179" t="s">
        <v>5183</v>
      </c>
      <c r="I1593" s="179">
        <v>1.126596376E9</v>
      </c>
      <c r="K1593" s="606" t="s">
        <v>9652</v>
      </c>
      <c r="L1593" s="1091" t="s">
        <v>7020</v>
      </c>
      <c r="M1593" s="179" t="s">
        <v>2184</v>
      </c>
      <c r="N1593" s="179" t="s">
        <v>2184</v>
      </c>
      <c r="O1593" s="1091" t="s">
        <v>9653</v>
      </c>
      <c r="P1593" s="1091" t="s">
        <v>9654</v>
      </c>
      <c r="Q1593" s="1091" t="s">
        <v>9655</v>
      </c>
      <c r="R1593" s="1083">
        <v>44265.0</v>
      </c>
      <c r="S1593" s="647">
        <f t="shared" si="167"/>
        <v>20</v>
      </c>
      <c r="T1593" s="166"/>
      <c r="U1593" s="166"/>
      <c r="V1593" s="1092"/>
      <c r="W1593" s="606" t="s">
        <v>1637</v>
      </c>
      <c r="X1593" s="1091" t="s">
        <v>9656</v>
      </c>
      <c r="Y1593" s="1062">
        <f>IF('Datos por dni'!F727="","",(TODAY()-'Datos por dni'!F727)/365)</f>
        <v>21.98630137</v>
      </c>
      <c r="AA1593" s="987"/>
      <c r="AB1593" s="992"/>
      <c r="AC1593" s="993"/>
      <c r="AD1593" s="994"/>
      <c r="AE1593" s="994"/>
      <c r="AF1593" s="995"/>
      <c r="AG1593" s="996"/>
      <c r="AH1593" s="997"/>
      <c r="AI1593" s="998"/>
      <c r="AJ1593" s="312"/>
      <c r="AK1593" s="312"/>
      <c r="AL1593" s="999"/>
      <c r="AM1593" s="312"/>
      <c r="AN1593" s="312"/>
      <c r="AO1593" s="1000"/>
      <c r="AP1593" s="666"/>
      <c r="AQ1593" s="1001"/>
      <c r="AR1593" s="1001"/>
      <c r="AS1593" s="1001"/>
      <c r="AT1593" s="748"/>
    </row>
    <row r="1594">
      <c r="A1594" s="227"/>
      <c r="B1594" s="179">
        <v>4.0474011E7</v>
      </c>
      <c r="C1594" s="1037">
        <v>44266.0336555324</v>
      </c>
      <c r="D1594" s="606" t="s">
        <v>9657</v>
      </c>
      <c r="E1594" s="179" t="s">
        <v>9658</v>
      </c>
      <c r="F1594" s="228">
        <v>35637.0</v>
      </c>
      <c r="G1594" s="179" t="s">
        <v>391</v>
      </c>
      <c r="H1594" s="179" t="s">
        <v>9659</v>
      </c>
      <c r="I1594" s="179">
        <v>1.166567338E9</v>
      </c>
      <c r="K1594" s="606" t="s">
        <v>9660</v>
      </c>
      <c r="L1594" s="1091" t="s">
        <v>7038</v>
      </c>
      <c r="M1594" s="179" t="s">
        <v>2184</v>
      </c>
      <c r="N1594" s="179" t="s">
        <v>2184</v>
      </c>
      <c r="O1594" s="1091" t="s">
        <v>9661</v>
      </c>
      <c r="P1594" s="1091" t="s">
        <v>9662</v>
      </c>
      <c r="Q1594" s="1091" t="s">
        <v>9663</v>
      </c>
      <c r="R1594" s="1083">
        <v>44266.0</v>
      </c>
      <c r="S1594" s="647">
        <f t="shared" si="167"/>
        <v>26</v>
      </c>
      <c r="T1594" s="166"/>
      <c r="U1594" s="166"/>
      <c r="V1594" s="1092"/>
      <c r="W1594" s="606" t="s">
        <v>9664</v>
      </c>
      <c r="X1594" s="1091" t="s">
        <v>9664</v>
      </c>
      <c r="Y1594" s="1062">
        <f>IF('Datos por dni'!F728="","",(TODAY()-'Datos por dni'!F728)/365)</f>
        <v>27.52328767</v>
      </c>
      <c r="AA1594" s="987"/>
      <c r="AB1594" s="992"/>
      <c r="AC1594" s="993"/>
      <c r="AD1594" s="994"/>
      <c r="AE1594" s="994"/>
      <c r="AF1594" s="995"/>
      <c r="AG1594" s="996"/>
      <c r="AH1594" s="997"/>
      <c r="AI1594" s="998"/>
      <c r="AJ1594" s="312"/>
      <c r="AK1594" s="312"/>
      <c r="AL1594" s="999"/>
      <c r="AM1594" s="312"/>
      <c r="AN1594" s="312"/>
      <c r="AO1594" s="1000"/>
      <c r="AP1594" s="666"/>
      <c r="AQ1594" s="1001"/>
      <c r="AR1594" s="1001"/>
      <c r="AS1594" s="1001"/>
      <c r="AT1594" s="748"/>
    </row>
    <row r="1595">
      <c r="A1595" s="227"/>
      <c r="B1595" s="179">
        <v>4.3662298E7</v>
      </c>
      <c r="C1595" s="1037">
        <v>44266.65783697917</v>
      </c>
      <c r="D1595" s="1091" t="s">
        <v>9665</v>
      </c>
      <c r="E1595" s="179" t="s">
        <v>9666</v>
      </c>
      <c r="F1595" s="228">
        <v>37097.0</v>
      </c>
      <c r="G1595" s="179" t="s">
        <v>391</v>
      </c>
      <c r="H1595" s="179" t="s">
        <v>5183</v>
      </c>
      <c r="I1595" s="179" t="s">
        <v>9667</v>
      </c>
      <c r="K1595" s="1091" t="s">
        <v>9668</v>
      </c>
      <c r="L1595" s="1091" t="s">
        <v>7020</v>
      </c>
      <c r="M1595" s="179" t="s">
        <v>2184</v>
      </c>
      <c r="N1595" s="179" t="s">
        <v>2184</v>
      </c>
      <c r="O1595" s="1091" t="s">
        <v>9669</v>
      </c>
      <c r="P1595" s="1091" t="s">
        <v>9670</v>
      </c>
      <c r="Q1595" s="1092"/>
      <c r="R1595" s="1083">
        <v>44270.0</v>
      </c>
      <c r="S1595" s="647">
        <f t="shared" si="167"/>
        <v>22</v>
      </c>
      <c r="T1595" s="166"/>
      <c r="U1595" s="166"/>
      <c r="V1595" s="1092"/>
      <c r="W1595" s="606" t="s">
        <v>9671</v>
      </c>
      <c r="X1595" s="1091" t="s">
        <v>1651</v>
      </c>
      <c r="Y1595" s="1062">
        <f>IF('Datos por dni'!F729="","",(TODAY()-'Datos por dni'!F729)/365)</f>
        <v>34.94520548</v>
      </c>
      <c r="AA1595" s="987"/>
      <c r="AB1595" s="992"/>
      <c r="AC1595" s="993"/>
      <c r="AD1595" s="994"/>
      <c r="AE1595" s="994"/>
      <c r="AF1595" s="995"/>
      <c r="AG1595" s="996"/>
      <c r="AH1595" s="997"/>
      <c r="AI1595" s="998"/>
      <c r="AJ1595" s="312"/>
      <c r="AK1595" s="312"/>
      <c r="AL1595" s="999"/>
      <c r="AM1595" s="312"/>
      <c r="AN1595" s="312"/>
      <c r="AO1595" s="1000"/>
      <c r="AP1595" s="666"/>
      <c r="AQ1595" s="1001"/>
      <c r="AR1595" s="1001"/>
      <c r="AS1595" s="1001"/>
      <c r="AT1595" s="748"/>
    </row>
    <row r="1596">
      <c r="A1596" s="227"/>
      <c r="B1596" s="179">
        <v>4.0227984E7</v>
      </c>
      <c r="C1596" s="1037">
        <v>44267.78596555555</v>
      </c>
      <c r="D1596" s="1091" t="s">
        <v>9672</v>
      </c>
      <c r="E1596" s="179" t="s">
        <v>9673</v>
      </c>
      <c r="F1596" s="228">
        <v>35463.0</v>
      </c>
      <c r="G1596" s="179" t="s">
        <v>391</v>
      </c>
      <c r="H1596" s="179" t="s">
        <v>3124</v>
      </c>
      <c r="I1596" s="179">
        <v>1.123872987E9</v>
      </c>
      <c r="K1596" s="1091" t="s">
        <v>9674</v>
      </c>
      <c r="L1596" s="1091" t="s">
        <v>9675</v>
      </c>
      <c r="M1596" s="179" t="s">
        <v>2184</v>
      </c>
      <c r="N1596" s="179" t="s">
        <v>1661</v>
      </c>
      <c r="O1596" s="1091" t="s">
        <v>9676</v>
      </c>
      <c r="P1596" s="1091" t="s">
        <v>9677</v>
      </c>
      <c r="Q1596" s="1091" t="s">
        <v>2587</v>
      </c>
      <c r="R1596" s="1083"/>
      <c r="S1596" s="647">
        <f t="shared" si="167"/>
        <v>26</v>
      </c>
      <c r="T1596" s="166"/>
      <c r="U1596" s="166"/>
      <c r="V1596" s="1092"/>
      <c r="W1596" s="606" t="s">
        <v>1651</v>
      </c>
      <c r="X1596" s="1091" t="s">
        <v>9678</v>
      </c>
      <c r="Y1596" s="1062">
        <f>IF('Datos por dni'!F730="","",(TODAY()-'Datos por dni'!F730)/365)</f>
        <v>28.75616438</v>
      </c>
      <c r="AA1596" s="987"/>
      <c r="AB1596" s="992"/>
      <c r="AC1596" s="993"/>
      <c r="AD1596" s="994"/>
      <c r="AE1596" s="994"/>
      <c r="AF1596" s="995"/>
      <c r="AG1596" s="996"/>
      <c r="AH1596" s="997"/>
      <c r="AI1596" s="998"/>
      <c r="AJ1596" s="312"/>
      <c r="AK1596" s="312"/>
      <c r="AL1596" s="999"/>
      <c r="AM1596" s="312"/>
      <c r="AN1596" s="312"/>
      <c r="AO1596" s="1000"/>
      <c r="AP1596" s="666"/>
      <c r="AQ1596" s="1001"/>
      <c r="AR1596" s="1001"/>
      <c r="AS1596" s="1001"/>
      <c r="AT1596" s="748"/>
    </row>
    <row r="1597">
      <c r="A1597" s="227"/>
      <c r="B1597" s="179">
        <v>3.8010235E7</v>
      </c>
      <c r="C1597" s="1037">
        <v>44269.70669890047</v>
      </c>
      <c r="D1597" s="1091" t="s">
        <v>9679</v>
      </c>
      <c r="E1597" s="179" t="s">
        <v>9680</v>
      </c>
      <c r="F1597" s="228">
        <v>34273.0</v>
      </c>
      <c r="G1597" s="179" t="s">
        <v>391</v>
      </c>
      <c r="H1597" s="179" t="s">
        <v>1756</v>
      </c>
      <c r="I1597" s="179" t="s">
        <v>9681</v>
      </c>
      <c r="K1597" s="1091" t="s">
        <v>1950</v>
      </c>
      <c r="L1597" s="1091" t="s">
        <v>7020</v>
      </c>
      <c r="M1597" s="179" t="s">
        <v>2184</v>
      </c>
      <c r="N1597" s="179" t="s">
        <v>1661</v>
      </c>
      <c r="O1597" s="1091" t="s">
        <v>9682</v>
      </c>
      <c r="P1597" s="1091" t="s">
        <v>9683</v>
      </c>
      <c r="Q1597" s="1092"/>
      <c r="R1597" s="1083">
        <v>44270.0</v>
      </c>
      <c r="S1597" s="647">
        <f t="shared" si="167"/>
        <v>29</v>
      </c>
      <c r="T1597" s="166"/>
      <c r="U1597" s="166"/>
      <c r="V1597" s="1092"/>
      <c r="W1597" s="606" t="s">
        <v>9684</v>
      </c>
      <c r="X1597" s="1091" t="s">
        <v>9685</v>
      </c>
      <c r="Y1597" s="1062">
        <f>IF('Datos por dni'!F731="","",(TODAY()-'Datos por dni'!F731)/365)</f>
        <v>29.2739726</v>
      </c>
      <c r="AA1597" s="987"/>
      <c r="AB1597" s="992"/>
      <c r="AC1597" s="993"/>
      <c r="AD1597" s="994"/>
      <c r="AE1597" s="994"/>
      <c r="AF1597" s="995"/>
      <c r="AG1597" s="996"/>
      <c r="AH1597" s="997"/>
      <c r="AI1597" s="998"/>
      <c r="AJ1597" s="312"/>
      <c r="AK1597" s="312"/>
      <c r="AL1597" s="999"/>
      <c r="AM1597" s="312"/>
      <c r="AN1597" s="312"/>
      <c r="AO1597" s="1000"/>
      <c r="AP1597" s="666"/>
      <c r="AQ1597" s="1001"/>
      <c r="AR1597" s="1001"/>
      <c r="AS1597" s="1001"/>
      <c r="AT1597" s="748"/>
    </row>
    <row r="1598">
      <c r="A1598" s="1086"/>
      <c r="B1598" s="1087">
        <v>3.3952958E7</v>
      </c>
      <c r="C1598" s="1088">
        <v>44270.82790236111</v>
      </c>
      <c r="D1598" s="1090" t="s">
        <v>9686</v>
      </c>
      <c r="E1598" s="1087" t="s">
        <v>9687</v>
      </c>
      <c r="F1598" s="228">
        <v>32631.0</v>
      </c>
      <c r="G1598" s="1087" t="s">
        <v>391</v>
      </c>
      <c r="H1598" s="1087" t="s">
        <v>9688</v>
      </c>
      <c r="I1598" s="1087">
        <v>5.4911684583E12</v>
      </c>
      <c r="K1598" s="1090" t="s">
        <v>9689</v>
      </c>
      <c r="L1598" s="1090" t="s">
        <v>7020</v>
      </c>
      <c r="M1598" s="179" t="s">
        <v>2184</v>
      </c>
      <c r="N1598" s="179" t="s">
        <v>2184</v>
      </c>
      <c r="O1598" s="1090" t="s">
        <v>9690</v>
      </c>
      <c r="P1598" s="1090" t="s">
        <v>9691</v>
      </c>
      <c r="Q1598" s="1082"/>
      <c r="R1598" s="1093">
        <v>44271.0</v>
      </c>
      <c r="S1598" s="647">
        <f t="shared" si="167"/>
        <v>34</v>
      </c>
      <c r="T1598" s="166"/>
      <c r="U1598" s="166"/>
      <c r="V1598" s="1082"/>
      <c r="W1598" s="1089" t="s">
        <v>1637</v>
      </c>
      <c r="X1598" s="1090" t="s">
        <v>9692</v>
      </c>
      <c r="Y1598" s="1062">
        <f>IF('Datos por dni'!F732="","",(TODAY()-'Datos por dni'!F732)/365)</f>
        <v>39.53972603</v>
      </c>
      <c r="AA1598" s="987"/>
      <c r="AB1598" s="992"/>
      <c r="AC1598" s="993"/>
      <c r="AD1598" s="994"/>
      <c r="AE1598" s="994"/>
      <c r="AF1598" s="995"/>
      <c r="AG1598" s="996"/>
      <c r="AH1598" s="997"/>
      <c r="AI1598" s="998"/>
      <c r="AJ1598" s="312"/>
      <c r="AK1598" s="312"/>
      <c r="AL1598" s="999"/>
      <c r="AM1598" s="312"/>
      <c r="AN1598" s="312"/>
      <c r="AO1598" s="1000"/>
      <c r="AP1598" s="666"/>
      <c r="AQ1598" s="1001"/>
      <c r="AR1598" s="1001"/>
      <c r="AS1598" s="1001"/>
      <c r="AT1598" s="748"/>
    </row>
    <row r="1599">
      <c r="A1599" s="1086"/>
      <c r="B1599" s="1087">
        <v>4.0231522E7</v>
      </c>
      <c r="C1599" s="1088">
        <v>44270.86554601852</v>
      </c>
      <c r="D1599" s="1090" t="s">
        <v>9693</v>
      </c>
      <c r="E1599" s="1087" t="s">
        <v>9694</v>
      </c>
      <c r="F1599" s="228">
        <v>35486.0</v>
      </c>
      <c r="G1599" s="1087" t="s">
        <v>391</v>
      </c>
      <c r="H1599" s="1087" t="s">
        <v>2579</v>
      </c>
      <c r="I1599" s="1087" t="s">
        <v>9695</v>
      </c>
      <c r="K1599" s="1090" t="s">
        <v>9696</v>
      </c>
      <c r="L1599" s="1090" t="s">
        <v>9697</v>
      </c>
      <c r="M1599" s="179" t="s">
        <v>2184</v>
      </c>
      <c r="N1599" s="179" t="s">
        <v>2184</v>
      </c>
      <c r="O1599" s="1090" t="s">
        <v>9698</v>
      </c>
      <c r="P1599" s="1090" t="s">
        <v>7485</v>
      </c>
      <c r="Q1599" s="1090" t="s">
        <v>9699</v>
      </c>
      <c r="R1599" s="1093">
        <v>44271.0</v>
      </c>
      <c r="S1599" s="647">
        <f t="shared" si="167"/>
        <v>26</v>
      </c>
      <c r="T1599" s="166"/>
      <c r="U1599" s="166"/>
      <c r="V1599" s="1082"/>
      <c r="W1599" s="1089" t="s">
        <v>1637</v>
      </c>
      <c r="X1599" s="1090" t="s">
        <v>9700</v>
      </c>
      <c r="Y1599" s="1062">
        <f>IF('Datos por dni'!F733="","",(TODAY()-'Datos por dni'!F733)/365)</f>
        <v>27.42191781</v>
      </c>
      <c r="AA1599" s="987"/>
      <c r="AB1599" s="992"/>
      <c r="AC1599" s="993"/>
      <c r="AD1599" s="994"/>
      <c r="AE1599" s="994"/>
      <c r="AF1599" s="995"/>
      <c r="AG1599" s="996"/>
      <c r="AH1599" s="997"/>
      <c r="AI1599" s="998"/>
      <c r="AJ1599" s="312"/>
      <c r="AK1599" s="312"/>
      <c r="AL1599" s="999"/>
      <c r="AM1599" s="312"/>
      <c r="AN1599" s="312"/>
      <c r="AO1599" s="1000"/>
      <c r="AP1599" s="666"/>
      <c r="AQ1599" s="1001"/>
      <c r="AR1599" s="1001"/>
      <c r="AS1599" s="1001"/>
      <c r="AT1599" s="748"/>
    </row>
    <row r="1600">
      <c r="A1600" s="1086"/>
      <c r="B1600" s="1087">
        <v>3.5358121E7</v>
      </c>
      <c r="C1600" s="1088">
        <v>44270.93279023148</v>
      </c>
      <c r="D1600" s="1090" t="s">
        <v>9701</v>
      </c>
      <c r="E1600" s="1087" t="s">
        <v>9702</v>
      </c>
      <c r="F1600" s="228">
        <v>33193.0</v>
      </c>
      <c r="G1600" s="1087" t="s">
        <v>391</v>
      </c>
      <c r="H1600" s="1087" t="s">
        <v>9703</v>
      </c>
      <c r="I1600" s="1087">
        <v>1.159059466E9</v>
      </c>
      <c r="K1600" s="1090" t="s">
        <v>9704</v>
      </c>
      <c r="L1600" s="1090" t="s">
        <v>7038</v>
      </c>
      <c r="M1600" s="179" t="s">
        <v>2184</v>
      </c>
      <c r="N1600" s="179" t="s">
        <v>2184</v>
      </c>
      <c r="O1600" s="1090" t="s">
        <v>9705</v>
      </c>
      <c r="P1600" s="1090" t="s">
        <v>9706</v>
      </c>
      <c r="Q1600" s="1082"/>
      <c r="R1600" s="1093">
        <v>44271.0</v>
      </c>
      <c r="S1600" s="647">
        <f t="shared" si="167"/>
        <v>32</v>
      </c>
      <c r="T1600" s="166"/>
      <c r="U1600" s="166"/>
      <c r="V1600" s="1082"/>
      <c r="W1600" s="1089" t="s">
        <v>1637</v>
      </c>
      <c r="X1600" s="1090" t="s">
        <v>9707</v>
      </c>
      <c r="Y1600" s="1062">
        <f>IF('Datos por dni'!F734="","",(TODAY()-'Datos por dni'!F734)/365)</f>
        <v>24.09041096</v>
      </c>
      <c r="AA1600" s="987"/>
      <c r="AB1600" s="992"/>
      <c r="AC1600" s="993"/>
      <c r="AD1600" s="994"/>
      <c r="AE1600" s="994"/>
      <c r="AF1600" s="995"/>
      <c r="AG1600" s="996"/>
      <c r="AH1600" s="997"/>
      <c r="AI1600" s="998"/>
      <c r="AJ1600" s="312"/>
      <c r="AK1600" s="312"/>
      <c r="AL1600" s="999"/>
      <c r="AM1600" s="312"/>
      <c r="AN1600" s="312"/>
      <c r="AO1600" s="1000"/>
      <c r="AP1600" s="666"/>
      <c r="AQ1600" s="1001"/>
      <c r="AR1600" s="1001"/>
      <c r="AS1600" s="1001"/>
      <c r="AT1600" s="748"/>
    </row>
    <row r="1601">
      <c r="A1601" s="1086"/>
      <c r="B1601" s="1087">
        <v>3.640074E7</v>
      </c>
      <c r="C1601" s="1088">
        <v>44271.60338940972</v>
      </c>
      <c r="D1601" s="1090" t="s">
        <v>9708</v>
      </c>
      <c r="E1601" s="1087" t="s">
        <v>9709</v>
      </c>
      <c r="F1601" s="228">
        <v>33467.0</v>
      </c>
      <c r="G1601" s="1087" t="s">
        <v>391</v>
      </c>
      <c r="H1601" s="1087" t="s">
        <v>1618</v>
      </c>
      <c r="I1601" s="1087">
        <v>1.164726062E9</v>
      </c>
      <c r="K1601" s="1090" t="s">
        <v>9710</v>
      </c>
      <c r="L1601" s="1090" t="s">
        <v>7028</v>
      </c>
      <c r="M1601" s="179" t="s">
        <v>2184</v>
      </c>
      <c r="N1601" s="179" t="s">
        <v>2184</v>
      </c>
      <c r="O1601" s="1090" t="s">
        <v>9711</v>
      </c>
      <c r="P1601" s="1090" t="s">
        <v>8757</v>
      </c>
      <c r="Q1601" s="1090" t="s">
        <v>9712</v>
      </c>
      <c r="R1601" s="1093">
        <v>44271.0</v>
      </c>
      <c r="S1601" s="647">
        <f t="shared" si="167"/>
        <v>32</v>
      </c>
      <c r="T1601" s="166"/>
      <c r="U1601" s="166"/>
      <c r="V1601" s="1082"/>
      <c r="W1601" s="1089" t="s">
        <v>1637</v>
      </c>
      <c r="X1601" s="1090" t="s">
        <v>9713</v>
      </c>
      <c r="Y1601" s="1062">
        <f>IF('Datos por dni'!F735="","",(TODAY()-'Datos por dni'!F735)/365)</f>
        <v>21.44931507</v>
      </c>
      <c r="AA1601" s="987"/>
      <c r="AB1601" s="992"/>
      <c r="AC1601" s="993"/>
      <c r="AD1601" s="994"/>
      <c r="AE1601" s="994"/>
      <c r="AF1601" s="995"/>
      <c r="AG1601" s="996"/>
      <c r="AH1601" s="997"/>
      <c r="AI1601" s="998"/>
      <c r="AJ1601" s="312"/>
      <c r="AK1601" s="312"/>
      <c r="AL1601" s="999"/>
      <c r="AM1601" s="312"/>
      <c r="AN1601" s="312"/>
      <c r="AO1601" s="1000"/>
      <c r="AP1601" s="666"/>
      <c r="AQ1601" s="1001"/>
      <c r="AR1601" s="1001"/>
      <c r="AS1601" s="1001"/>
      <c r="AT1601" s="748"/>
    </row>
    <row r="1602">
      <c r="A1602" s="1086"/>
      <c r="B1602" s="1087">
        <v>3.465339E7</v>
      </c>
      <c r="C1602" s="1088">
        <v>44271.842471076394</v>
      </c>
      <c r="D1602" s="1090" t="s">
        <v>9714</v>
      </c>
      <c r="E1602" s="1087" t="s">
        <v>9715</v>
      </c>
      <c r="F1602" s="228">
        <v>32688.0</v>
      </c>
      <c r="G1602" s="1087" t="s">
        <v>391</v>
      </c>
      <c r="H1602" s="1087" t="s">
        <v>1678</v>
      </c>
      <c r="I1602" s="1087" t="s">
        <v>9716</v>
      </c>
      <c r="K1602" s="1090" t="s">
        <v>4631</v>
      </c>
      <c r="L1602" s="1090" t="s">
        <v>7038</v>
      </c>
      <c r="M1602" s="179" t="s">
        <v>2184</v>
      </c>
      <c r="N1602" s="179" t="s">
        <v>2184</v>
      </c>
      <c r="O1602" s="1090" t="s">
        <v>9717</v>
      </c>
      <c r="P1602" s="1090" t="s">
        <v>9718</v>
      </c>
      <c r="Q1602" s="1090" t="s">
        <v>9719</v>
      </c>
      <c r="R1602" s="1093">
        <v>44272.0</v>
      </c>
      <c r="S1602" s="647">
        <f t="shared" si="167"/>
        <v>34</v>
      </c>
      <c r="T1602" s="166"/>
      <c r="U1602" s="166"/>
      <c r="V1602" s="1082"/>
      <c r="W1602" s="1089" t="s">
        <v>9720</v>
      </c>
      <c r="X1602" s="1090" t="s">
        <v>9721</v>
      </c>
      <c r="Y1602" s="1062">
        <f>IF('Datos por dni'!F736="","",(TODAY()-'Datos por dni'!F736)/365)</f>
        <v>21.51232877</v>
      </c>
      <c r="AA1602" s="987"/>
      <c r="AB1602" s="992"/>
      <c r="AC1602" s="993"/>
      <c r="AD1602" s="994"/>
      <c r="AE1602" s="994"/>
      <c r="AF1602" s="995"/>
      <c r="AG1602" s="996"/>
      <c r="AH1602" s="997"/>
      <c r="AI1602" s="998"/>
      <c r="AJ1602" s="312"/>
      <c r="AK1602" s="312"/>
      <c r="AL1602" s="999"/>
      <c r="AM1602" s="312"/>
      <c r="AN1602" s="312"/>
      <c r="AO1602" s="1000"/>
      <c r="AP1602" s="666"/>
      <c r="AQ1602" s="1001"/>
      <c r="AR1602" s="1001"/>
      <c r="AS1602" s="1001"/>
      <c r="AT1602" s="748"/>
    </row>
    <row r="1603">
      <c r="A1603" s="1086"/>
      <c r="B1603" s="1087">
        <v>1.143980303E9</v>
      </c>
      <c r="C1603" s="1088">
        <v>44272.57855679398</v>
      </c>
      <c r="D1603" s="1090" t="s">
        <v>9722</v>
      </c>
      <c r="E1603" s="1087" t="s">
        <v>9723</v>
      </c>
      <c r="F1603" s="228">
        <v>35152.0</v>
      </c>
      <c r="G1603" s="1087" t="s">
        <v>2911</v>
      </c>
      <c r="H1603" s="1087" t="s">
        <v>9724</v>
      </c>
      <c r="I1603" s="1087" t="s">
        <v>9725</v>
      </c>
      <c r="K1603" s="1090" t="s">
        <v>6795</v>
      </c>
      <c r="L1603" s="1090" t="s">
        <v>9726</v>
      </c>
      <c r="M1603" s="179" t="s">
        <v>2184</v>
      </c>
      <c r="N1603" s="179" t="s">
        <v>2184</v>
      </c>
      <c r="O1603" s="1090" t="s">
        <v>9727</v>
      </c>
      <c r="P1603" s="1090" t="s">
        <v>9728</v>
      </c>
      <c r="Q1603" s="1082"/>
      <c r="R1603" s="1093">
        <v>44272.0</v>
      </c>
      <c r="S1603" s="647">
        <f t="shared" si="167"/>
        <v>27</v>
      </c>
      <c r="T1603" s="166"/>
      <c r="U1603" s="166"/>
      <c r="V1603" s="1082"/>
      <c r="W1603" s="1089" t="s">
        <v>1637</v>
      </c>
      <c r="X1603" s="1090" t="s">
        <v>1637</v>
      </c>
      <c r="Y1603" s="1062">
        <f>IF('Datos por dni'!F737="","",(TODAY()-'Datos por dni'!F737)/365)</f>
        <v>24.24931507</v>
      </c>
      <c r="AA1603" s="987"/>
      <c r="AB1603" s="992"/>
      <c r="AC1603" s="993"/>
      <c r="AD1603" s="994"/>
      <c r="AE1603" s="994"/>
      <c r="AF1603" s="995"/>
      <c r="AG1603" s="996"/>
      <c r="AH1603" s="997"/>
      <c r="AI1603" s="998"/>
      <c r="AJ1603" s="312"/>
      <c r="AK1603" s="312"/>
      <c r="AL1603" s="999"/>
      <c r="AM1603" s="312"/>
      <c r="AN1603" s="312"/>
      <c r="AO1603" s="1000"/>
      <c r="AP1603" s="666"/>
      <c r="AQ1603" s="1001"/>
      <c r="AR1603" s="1001"/>
      <c r="AS1603" s="1001"/>
      <c r="AT1603" s="748"/>
    </row>
    <row r="1604">
      <c r="A1604" s="1086"/>
      <c r="B1604" s="1087">
        <v>3.8617038E7</v>
      </c>
      <c r="C1604" s="1088">
        <v>44272.64542847223</v>
      </c>
      <c r="D1604" s="1090" t="s">
        <v>9729</v>
      </c>
      <c r="E1604" s="1087" t="s">
        <v>9730</v>
      </c>
      <c r="F1604" s="228">
        <v>34606.0</v>
      </c>
      <c r="G1604" s="1087" t="s">
        <v>391</v>
      </c>
      <c r="H1604" s="1087" t="s">
        <v>9731</v>
      </c>
      <c r="I1604" s="1087">
        <v>1.154967716E9</v>
      </c>
      <c r="K1604" s="1090" t="s">
        <v>9732</v>
      </c>
      <c r="L1604" s="1090" t="s">
        <v>7038</v>
      </c>
      <c r="M1604" s="179" t="s">
        <v>2184</v>
      </c>
      <c r="N1604" s="179" t="s">
        <v>2184</v>
      </c>
      <c r="O1604" s="1090" t="s">
        <v>9733</v>
      </c>
      <c r="P1604" s="1090" t="s">
        <v>9734</v>
      </c>
      <c r="Q1604" s="1090" t="s">
        <v>9735</v>
      </c>
      <c r="R1604" s="1093">
        <v>44272.0</v>
      </c>
      <c r="S1604" s="647">
        <f t="shared" si="167"/>
        <v>29</v>
      </c>
      <c r="T1604" s="166"/>
      <c r="U1604" s="166"/>
      <c r="V1604" s="1082"/>
      <c r="W1604" s="1089" t="s">
        <v>9736</v>
      </c>
      <c r="X1604" s="1090" t="s">
        <v>9736</v>
      </c>
      <c r="Y1604" s="1062">
        <f>IF('Datos por dni'!F738="","",(TODAY()-'Datos por dni'!F738)/365)</f>
        <v>23.62465753</v>
      </c>
      <c r="AA1604" s="987"/>
      <c r="AB1604" s="992"/>
      <c r="AC1604" s="993"/>
      <c r="AD1604" s="994"/>
      <c r="AE1604" s="994"/>
      <c r="AF1604" s="995"/>
      <c r="AG1604" s="996"/>
      <c r="AH1604" s="997"/>
      <c r="AI1604" s="998"/>
      <c r="AJ1604" s="312"/>
      <c r="AK1604" s="312"/>
      <c r="AL1604" s="999"/>
      <c r="AM1604" s="312"/>
      <c r="AN1604" s="312"/>
      <c r="AO1604" s="1000"/>
      <c r="AP1604" s="666"/>
      <c r="AQ1604" s="1001"/>
      <c r="AR1604" s="1001"/>
      <c r="AS1604" s="1001"/>
      <c r="AT1604" s="748"/>
    </row>
    <row r="1605">
      <c r="A1605" s="1086"/>
      <c r="B1605" s="1087">
        <v>3.4687538E7</v>
      </c>
      <c r="C1605" s="1088">
        <v>44273.39066528935</v>
      </c>
      <c r="D1605" s="1090" t="s">
        <v>9737</v>
      </c>
      <c r="E1605" s="1087" t="s">
        <v>9738</v>
      </c>
      <c r="F1605" s="228">
        <v>32830.0</v>
      </c>
      <c r="G1605" s="1087" t="s">
        <v>391</v>
      </c>
      <c r="H1605" s="1087" t="s">
        <v>2242</v>
      </c>
      <c r="I1605" s="1087">
        <v>3.513730013E9</v>
      </c>
      <c r="K1605" s="1090" t="s">
        <v>9739</v>
      </c>
      <c r="L1605" s="1090" t="s">
        <v>7038</v>
      </c>
      <c r="M1605" s="179" t="s">
        <v>2184</v>
      </c>
      <c r="N1605" s="179" t="s">
        <v>2184</v>
      </c>
      <c r="O1605" s="1090" t="s">
        <v>9740</v>
      </c>
      <c r="P1605" s="1090" t="s">
        <v>9741</v>
      </c>
      <c r="Q1605" s="1090" t="s">
        <v>9742</v>
      </c>
      <c r="R1605" s="1087" t="s">
        <v>9743</v>
      </c>
      <c r="S1605" s="647">
        <f t="shared" si="167"/>
        <v>33</v>
      </c>
      <c r="T1605" s="166"/>
      <c r="U1605" s="166"/>
      <c r="V1605" s="1082"/>
      <c r="W1605" s="1089" t="s">
        <v>9744</v>
      </c>
      <c r="X1605" s="1090" t="s">
        <v>9744</v>
      </c>
      <c r="Y1605" s="1062">
        <f>IF('Datos por dni'!F739="","",(TODAY()-'Datos por dni'!F739)/365)</f>
        <v>24.69315068</v>
      </c>
      <c r="AA1605" s="987"/>
      <c r="AB1605" s="992"/>
      <c r="AC1605" s="993"/>
      <c r="AD1605" s="994"/>
      <c r="AE1605" s="994"/>
      <c r="AF1605" s="995"/>
      <c r="AG1605" s="996"/>
      <c r="AH1605" s="997"/>
      <c r="AI1605" s="998"/>
      <c r="AJ1605" s="312"/>
      <c r="AK1605" s="312"/>
      <c r="AL1605" s="999"/>
      <c r="AM1605" s="312"/>
      <c r="AN1605" s="312"/>
      <c r="AO1605" s="1000"/>
      <c r="AP1605" s="666"/>
      <c r="AQ1605" s="1001"/>
      <c r="AR1605" s="1001"/>
      <c r="AS1605" s="1001"/>
      <c r="AT1605" s="748"/>
    </row>
    <row r="1606">
      <c r="A1606" s="1086"/>
      <c r="B1606" s="1087">
        <v>4.1410735E7</v>
      </c>
      <c r="C1606" s="1088">
        <v>44273.424809027776</v>
      </c>
      <c r="D1606" s="1090" t="s">
        <v>9745</v>
      </c>
      <c r="E1606" s="1087" t="s">
        <v>9746</v>
      </c>
      <c r="F1606" s="228">
        <v>35990.0</v>
      </c>
      <c r="G1606" s="1087" t="s">
        <v>391</v>
      </c>
      <c r="H1606" s="1087" t="s">
        <v>9747</v>
      </c>
      <c r="I1606" s="1087" t="s">
        <v>9748</v>
      </c>
      <c r="K1606" s="1090" t="s">
        <v>9749</v>
      </c>
      <c r="L1606" s="1090" t="s">
        <v>7038</v>
      </c>
      <c r="M1606" s="179" t="s">
        <v>2184</v>
      </c>
      <c r="N1606" s="179" t="s">
        <v>2184</v>
      </c>
      <c r="O1606" s="1090" t="s">
        <v>9750</v>
      </c>
      <c r="P1606" s="1090" t="s">
        <v>9751</v>
      </c>
      <c r="Q1606" s="1082"/>
      <c r="R1606" s="1087" t="s">
        <v>9743</v>
      </c>
      <c r="S1606" s="647">
        <f t="shared" si="167"/>
        <v>25</v>
      </c>
      <c r="T1606" s="166"/>
      <c r="U1606" s="166"/>
      <c r="V1606" s="1082"/>
      <c r="W1606" s="1089" t="s">
        <v>1637</v>
      </c>
      <c r="X1606" s="1090" t="s">
        <v>9752</v>
      </c>
      <c r="Y1606" s="1094"/>
      <c r="AA1606" s="987"/>
      <c r="AB1606" s="992"/>
      <c r="AC1606" s="993"/>
      <c r="AD1606" s="994"/>
      <c r="AE1606" s="994"/>
      <c r="AF1606" s="995"/>
      <c r="AG1606" s="996"/>
      <c r="AH1606" s="997"/>
      <c r="AI1606" s="998"/>
      <c r="AJ1606" s="312"/>
      <c r="AK1606" s="312"/>
      <c r="AL1606" s="999"/>
      <c r="AM1606" s="312"/>
      <c r="AN1606" s="312"/>
      <c r="AO1606" s="1000"/>
      <c r="AP1606" s="666"/>
      <c r="AQ1606" s="1001"/>
      <c r="AR1606" s="1001"/>
      <c r="AS1606" s="1001"/>
      <c r="AT1606" s="748"/>
    </row>
    <row r="1607">
      <c r="A1607" s="1086"/>
      <c r="B1607" s="1087">
        <v>4.2952293E7</v>
      </c>
      <c r="C1607" s="1088">
        <v>44273.60526872685</v>
      </c>
      <c r="D1607" s="1090" t="s">
        <v>9753</v>
      </c>
      <c r="E1607" s="1087" t="s">
        <v>9754</v>
      </c>
      <c r="F1607" s="228">
        <v>36824.0</v>
      </c>
      <c r="G1607" s="1087" t="s">
        <v>391</v>
      </c>
      <c r="H1607" s="1087" t="s">
        <v>1822</v>
      </c>
      <c r="I1607" s="1087">
        <v>5.49113469392E12</v>
      </c>
      <c r="K1607" s="1090" t="s">
        <v>9755</v>
      </c>
      <c r="L1607" s="1090" t="s">
        <v>7038</v>
      </c>
      <c r="M1607" s="179" t="s">
        <v>2184</v>
      </c>
      <c r="N1607" s="179" t="s">
        <v>1661</v>
      </c>
      <c r="O1607" s="1090" t="s">
        <v>9756</v>
      </c>
      <c r="P1607" s="1090" t="s">
        <v>9757</v>
      </c>
      <c r="Q1607" s="1090" t="s">
        <v>9758</v>
      </c>
      <c r="R1607" s="1083">
        <v>44273.0</v>
      </c>
      <c r="S1607" s="647">
        <f t="shared" si="167"/>
        <v>22</v>
      </c>
      <c r="T1607" s="166"/>
      <c r="U1607" s="166"/>
      <c r="V1607" s="1082"/>
      <c r="W1607" s="1089" t="s">
        <v>1637</v>
      </c>
      <c r="X1607" s="1090" t="s">
        <v>9759</v>
      </c>
      <c r="Y1607" s="1095">
        <f>IF('Datos por dni'!F741="","",(TODAY()-'Datos por dni'!F741)/365)</f>
        <v>28.13424658</v>
      </c>
      <c r="AA1607" s="987"/>
      <c r="AB1607" s="992"/>
      <c r="AC1607" s="993"/>
      <c r="AD1607" s="994"/>
      <c r="AE1607" s="994"/>
      <c r="AF1607" s="995"/>
      <c r="AG1607" s="996"/>
      <c r="AH1607" s="997"/>
      <c r="AI1607" s="998"/>
      <c r="AJ1607" s="312"/>
      <c r="AK1607" s="312"/>
      <c r="AL1607" s="999"/>
      <c r="AM1607" s="312"/>
      <c r="AN1607" s="312"/>
      <c r="AO1607" s="1000"/>
      <c r="AP1607" s="666"/>
      <c r="AQ1607" s="1001"/>
      <c r="AR1607" s="1001"/>
      <c r="AS1607" s="1001"/>
      <c r="AT1607" s="748"/>
    </row>
    <row r="1608">
      <c r="A1608" s="1086"/>
      <c r="B1608" s="1087">
        <v>3.629825E7</v>
      </c>
      <c r="C1608" s="1088">
        <v>44273.611083738426</v>
      </c>
      <c r="D1608" s="1090" t="s">
        <v>9760</v>
      </c>
      <c r="E1608" s="1087" t="s">
        <v>9761</v>
      </c>
      <c r="F1608" s="228">
        <v>33385.0</v>
      </c>
      <c r="G1608" s="1087" t="s">
        <v>391</v>
      </c>
      <c r="H1608" s="1087" t="s">
        <v>3272</v>
      </c>
      <c r="I1608" s="1087">
        <v>1.535956042E9</v>
      </c>
      <c r="K1608" s="1090" t="s">
        <v>9762</v>
      </c>
      <c r="L1608" s="1090" t="s">
        <v>7020</v>
      </c>
      <c r="M1608" s="179" t="s">
        <v>2184</v>
      </c>
      <c r="N1608" s="179" t="s">
        <v>2184</v>
      </c>
      <c r="O1608" s="1090" t="s">
        <v>9763</v>
      </c>
      <c r="P1608" s="1090" t="s">
        <v>9764</v>
      </c>
      <c r="Q1608" s="1082"/>
      <c r="R1608" s="1083">
        <v>44273.0</v>
      </c>
      <c r="S1608" s="647">
        <f t="shared" si="167"/>
        <v>32</v>
      </c>
      <c r="T1608" s="166"/>
      <c r="U1608" s="166"/>
      <c r="V1608" s="1082"/>
      <c r="W1608" s="1089" t="s">
        <v>9765</v>
      </c>
      <c r="X1608" s="1090" t="s">
        <v>9765</v>
      </c>
      <c r="Y1608" s="1095">
        <f>IF('Datos por dni'!F742="","",(TODAY()-'Datos por dni'!F742)/365)</f>
        <v>36.73424658</v>
      </c>
      <c r="AA1608" s="987"/>
      <c r="AB1608" s="992"/>
      <c r="AC1608" s="993"/>
      <c r="AD1608" s="994"/>
      <c r="AE1608" s="994"/>
      <c r="AF1608" s="995"/>
      <c r="AG1608" s="996"/>
      <c r="AH1608" s="997"/>
      <c r="AI1608" s="998"/>
      <c r="AJ1608" s="312"/>
      <c r="AK1608" s="312"/>
      <c r="AL1608" s="999"/>
      <c r="AM1608" s="312"/>
      <c r="AN1608" s="312"/>
      <c r="AO1608" s="1000"/>
      <c r="AP1608" s="666"/>
      <c r="AQ1608" s="1001"/>
      <c r="AR1608" s="1001"/>
      <c r="AS1608" s="1001"/>
      <c r="AT1608" s="748"/>
    </row>
    <row r="1609">
      <c r="A1609" s="1086"/>
      <c r="B1609" s="1087">
        <v>3.7557514E7</v>
      </c>
      <c r="C1609" s="1088">
        <v>44273.86429737268</v>
      </c>
      <c r="D1609" s="1090" t="s">
        <v>9766</v>
      </c>
      <c r="E1609" s="1087" t="s">
        <v>9767</v>
      </c>
      <c r="F1609" s="228">
        <v>34092.0</v>
      </c>
      <c r="G1609" s="1087" t="s">
        <v>391</v>
      </c>
      <c r="H1609" s="1087" t="s">
        <v>2326</v>
      </c>
      <c r="I1609" s="1087">
        <v>2.236683884E9</v>
      </c>
      <c r="K1609" s="1090" t="s">
        <v>9768</v>
      </c>
      <c r="L1609" s="1090" t="s">
        <v>9769</v>
      </c>
      <c r="M1609" s="179" t="s">
        <v>2184</v>
      </c>
      <c r="N1609" s="179" t="s">
        <v>2184</v>
      </c>
      <c r="O1609" s="1090" t="s">
        <v>9770</v>
      </c>
      <c r="P1609" s="1090" t="s">
        <v>9771</v>
      </c>
      <c r="Q1609" s="1090" t="s">
        <v>9772</v>
      </c>
      <c r="R1609" s="1083">
        <v>44274.0</v>
      </c>
      <c r="S1609" s="647">
        <f t="shared" si="167"/>
        <v>30</v>
      </c>
      <c r="T1609" s="166"/>
      <c r="U1609" s="166"/>
      <c r="V1609" s="1082"/>
      <c r="W1609" s="1089" t="s">
        <v>9773</v>
      </c>
      <c r="X1609" s="1090" t="s">
        <v>9774</v>
      </c>
      <c r="Y1609" s="1095">
        <f>IF('Datos por dni'!F743="","",(TODAY()-'Datos por dni'!F743)/365)</f>
        <v>28.30958904</v>
      </c>
      <c r="AA1609" s="987"/>
      <c r="AB1609" s="992"/>
      <c r="AC1609" s="993"/>
      <c r="AD1609" s="994"/>
      <c r="AE1609" s="994"/>
      <c r="AF1609" s="995"/>
      <c r="AG1609" s="996"/>
      <c r="AH1609" s="997"/>
      <c r="AI1609" s="998"/>
      <c r="AJ1609" s="312"/>
      <c r="AK1609" s="312"/>
      <c r="AL1609" s="999"/>
      <c r="AM1609" s="312"/>
      <c r="AN1609" s="312"/>
      <c r="AO1609" s="1000"/>
      <c r="AP1609" s="666"/>
      <c r="AQ1609" s="1001"/>
      <c r="AR1609" s="1001"/>
      <c r="AS1609" s="1001"/>
      <c r="AT1609" s="748"/>
    </row>
    <row r="1610">
      <c r="A1610" s="1086"/>
      <c r="B1610" s="1087">
        <v>3.7443874E7</v>
      </c>
      <c r="C1610" s="1088">
        <v>44273.90551048611</v>
      </c>
      <c r="D1610" s="1090" t="s">
        <v>9775</v>
      </c>
      <c r="E1610" s="1087" t="s">
        <v>9776</v>
      </c>
      <c r="F1610" s="228">
        <v>34288.0</v>
      </c>
      <c r="G1610" s="1087" t="s">
        <v>391</v>
      </c>
      <c r="H1610" s="1087" t="s">
        <v>9777</v>
      </c>
      <c r="I1610" s="1087">
        <v>3.512424371E9</v>
      </c>
      <c r="K1610" s="1090" t="s">
        <v>9778</v>
      </c>
      <c r="L1610" s="1090" t="s">
        <v>7028</v>
      </c>
      <c r="M1610" s="179" t="s">
        <v>2184</v>
      </c>
      <c r="N1610" s="179" t="s">
        <v>2184</v>
      </c>
      <c r="O1610" s="1090" t="s">
        <v>9779</v>
      </c>
      <c r="P1610" s="1090" t="s">
        <v>9780</v>
      </c>
      <c r="Q1610" s="1090" t="s">
        <v>9781</v>
      </c>
      <c r="R1610" s="179" t="s">
        <v>9743</v>
      </c>
      <c r="S1610" s="647">
        <f t="shared" si="167"/>
        <v>29</v>
      </c>
      <c r="T1610" s="166"/>
      <c r="U1610" s="166"/>
      <c r="V1610" s="1082"/>
      <c r="W1610" s="1089" t="s">
        <v>9782</v>
      </c>
      <c r="X1610" s="1090" t="s">
        <v>9783</v>
      </c>
      <c r="Y1610" s="1095">
        <f>IF('Datos por dni'!F744="","",(TODAY()-'Datos por dni'!F744)/365)</f>
        <v>20.36986301</v>
      </c>
      <c r="AA1610" s="987"/>
      <c r="AB1610" s="992"/>
      <c r="AC1610" s="993"/>
      <c r="AD1610" s="994"/>
      <c r="AE1610" s="994"/>
      <c r="AF1610" s="995"/>
      <c r="AG1610" s="996"/>
      <c r="AH1610" s="997"/>
      <c r="AI1610" s="998"/>
      <c r="AJ1610" s="312"/>
      <c r="AK1610" s="312"/>
      <c r="AL1610" s="999"/>
      <c r="AM1610" s="312"/>
      <c r="AN1610" s="312"/>
      <c r="AO1610" s="1000"/>
      <c r="AP1610" s="666"/>
      <c r="AQ1610" s="1001"/>
      <c r="AR1610" s="1001"/>
      <c r="AS1610" s="1001"/>
      <c r="AT1610" s="748"/>
    </row>
    <row r="1611">
      <c r="A1611" s="227"/>
      <c r="B1611" s="179">
        <v>3.5206509E7</v>
      </c>
      <c r="C1611" s="1037">
        <v>44275.54041706018</v>
      </c>
      <c r="D1611" s="1091" t="s">
        <v>9784</v>
      </c>
      <c r="E1611" s="179" t="s">
        <v>9785</v>
      </c>
      <c r="F1611" s="228">
        <v>32968.0</v>
      </c>
      <c r="G1611" s="179" t="s">
        <v>391</v>
      </c>
      <c r="H1611" s="179" t="s">
        <v>9786</v>
      </c>
      <c r="I1611" s="646" t="s">
        <v>9787</v>
      </c>
      <c r="K1611" s="1091" t="s">
        <v>9788</v>
      </c>
      <c r="L1611" s="1091" t="s">
        <v>9789</v>
      </c>
      <c r="M1611" s="179" t="s">
        <v>2184</v>
      </c>
      <c r="N1611" s="179" t="s">
        <v>2184</v>
      </c>
      <c r="O1611" s="1091" t="s">
        <v>9790</v>
      </c>
      <c r="P1611" s="1091" t="s">
        <v>9791</v>
      </c>
      <c r="Q1611" s="1091" t="s">
        <v>9792</v>
      </c>
      <c r="R1611" s="179" t="s">
        <v>9793</v>
      </c>
      <c r="S1611" s="647">
        <f t="shared" si="167"/>
        <v>33</v>
      </c>
      <c r="T1611" s="166"/>
      <c r="U1611" s="166"/>
      <c r="V1611" s="1082"/>
      <c r="W1611" s="606" t="s">
        <v>9794</v>
      </c>
      <c r="X1611" s="1091" t="s">
        <v>9795</v>
      </c>
      <c r="Y1611" s="1095">
        <f>IF('Datos por dni'!F745="","",(TODAY()-'Datos por dni'!F745)/365)</f>
        <v>21.42739726</v>
      </c>
      <c r="AA1611" s="987"/>
      <c r="AB1611" s="992"/>
      <c r="AC1611" s="993"/>
      <c r="AD1611" s="994"/>
      <c r="AE1611" s="994"/>
      <c r="AF1611" s="995"/>
      <c r="AG1611" s="996"/>
      <c r="AH1611" s="997"/>
      <c r="AI1611" s="998"/>
      <c r="AJ1611" s="312"/>
      <c r="AK1611" s="312"/>
      <c r="AL1611" s="999"/>
      <c r="AM1611" s="312"/>
      <c r="AN1611" s="312"/>
      <c r="AO1611" s="1000"/>
      <c r="AP1611" s="666"/>
      <c r="AQ1611" s="1001"/>
      <c r="AR1611" s="1001"/>
      <c r="AS1611" s="1001"/>
      <c r="AT1611" s="748"/>
    </row>
    <row r="1612">
      <c r="A1612" s="227"/>
      <c r="B1612" s="179">
        <v>2.383474E7</v>
      </c>
      <c r="C1612" s="1037">
        <v>44277.004913807876</v>
      </c>
      <c r="D1612" s="1091" t="s">
        <v>9796</v>
      </c>
      <c r="E1612" s="179" t="s">
        <v>9797</v>
      </c>
      <c r="F1612" s="228">
        <v>27145.0</v>
      </c>
      <c r="G1612" s="179" t="s">
        <v>2021</v>
      </c>
      <c r="H1612" s="179" t="s">
        <v>2691</v>
      </c>
      <c r="I1612" s="179">
        <v>5.491158131676E12</v>
      </c>
      <c r="K1612" s="1091" t="s">
        <v>9798</v>
      </c>
      <c r="L1612" s="1091" t="s">
        <v>7038</v>
      </c>
      <c r="M1612" s="179" t="s">
        <v>1661</v>
      </c>
      <c r="N1612" s="179" t="s">
        <v>2184</v>
      </c>
      <c r="O1612" s="1091" t="s">
        <v>9799</v>
      </c>
      <c r="P1612" s="1091" t="s">
        <v>9800</v>
      </c>
      <c r="Q1612" s="1091" t="s">
        <v>9801</v>
      </c>
      <c r="R1612" s="1083">
        <v>44277.0</v>
      </c>
      <c r="S1612" s="647">
        <f t="shared" si="167"/>
        <v>49</v>
      </c>
      <c r="T1612" s="166"/>
      <c r="U1612" s="166"/>
      <c r="V1612" s="1082"/>
      <c r="W1612" s="606" t="s">
        <v>1637</v>
      </c>
      <c r="X1612" s="1091" t="s">
        <v>9802</v>
      </c>
      <c r="Y1612" s="1095">
        <f>IF('Datos por dni'!F746="","",(TODAY()-'Datos por dni'!F746)/365)</f>
        <v>30.73424658</v>
      </c>
      <c r="AA1612" s="987"/>
      <c r="AB1612" s="992"/>
      <c r="AC1612" s="993"/>
      <c r="AD1612" s="994"/>
      <c r="AE1612" s="994"/>
      <c r="AF1612" s="995"/>
      <c r="AG1612" s="996"/>
      <c r="AH1612" s="997"/>
      <c r="AI1612" s="998"/>
      <c r="AJ1612" s="312"/>
      <c r="AK1612" s="312"/>
      <c r="AL1612" s="999"/>
      <c r="AM1612" s="312"/>
      <c r="AN1612" s="312"/>
      <c r="AO1612" s="1000"/>
      <c r="AP1612" s="666"/>
      <c r="AQ1612" s="1001"/>
      <c r="AR1612" s="1001"/>
      <c r="AS1612" s="1001"/>
      <c r="AT1612" s="748"/>
    </row>
    <row r="1613">
      <c r="A1613" s="227"/>
      <c r="B1613" s="179">
        <v>3.881385E7</v>
      </c>
      <c r="C1613" s="1037">
        <v>44277.44844207176</v>
      </c>
      <c r="D1613" s="1091" t="s">
        <v>9803</v>
      </c>
      <c r="E1613" s="179" t="s">
        <v>9804</v>
      </c>
      <c r="F1613" s="228">
        <v>35042.0</v>
      </c>
      <c r="G1613" s="179" t="s">
        <v>391</v>
      </c>
      <c r="H1613" s="179" t="s">
        <v>1822</v>
      </c>
      <c r="I1613" s="179" t="s">
        <v>9805</v>
      </c>
      <c r="K1613" s="1091" t="s">
        <v>9806</v>
      </c>
      <c r="L1613" s="1091" t="s">
        <v>9807</v>
      </c>
      <c r="M1613" s="179" t="s">
        <v>2184</v>
      </c>
      <c r="N1613" s="179" t="s">
        <v>2184</v>
      </c>
      <c r="O1613" s="1091" t="s">
        <v>7896</v>
      </c>
      <c r="P1613" s="1091" t="s">
        <v>9808</v>
      </c>
      <c r="Q1613" s="1092"/>
      <c r="R1613" s="1083">
        <v>44277.0</v>
      </c>
      <c r="S1613" s="647">
        <f t="shared" si="167"/>
        <v>27</v>
      </c>
      <c r="T1613" s="166"/>
      <c r="U1613" s="166"/>
      <c r="V1613" s="1082"/>
      <c r="W1613" s="606" t="s">
        <v>9809</v>
      </c>
      <c r="X1613" s="1091" t="s">
        <v>9809</v>
      </c>
      <c r="Y1613" s="1095">
        <f>IF('Datos por dni'!F747="","",(TODAY()-'Datos por dni'!F747)/365)</f>
        <v>24.35890411</v>
      </c>
      <c r="AA1613" s="987"/>
      <c r="AB1613" s="992"/>
      <c r="AC1613" s="993"/>
      <c r="AD1613" s="994"/>
      <c r="AE1613" s="994"/>
      <c r="AF1613" s="995"/>
      <c r="AG1613" s="996"/>
      <c r="AH1613" s="997"/>
      <c r="AI1613" s="998"/>
      <c r="AJ1613" s="312"/>
      <c r="AK1613" s="312"/>
      <c r="AL1613" s="999"/>
      <c r="AM1613" s="312"/>
      <c r="AN1613" s="312"/>
      <c r="AO1613" s="1000"/>
      <c r="AP1613" s="666"/>
      <c r="AQ1613" s="1001"/>
      <c r="AR1613" s="1001"/>
      <c r="AS1613" s="1001"/>
      <c r="AT1613" s="748"/>
    </row>
    <row r="1614">
      <c r="A1614" s="1086"/>
      <c r="B1614" s="1087">
        <v>4.2885765E7</v>
      </c>
      <c r="C1614" s="1088">
        <v>44277.74089232639</v>
      </c>
      <c r="D1614" s="1090" t="s">
        <v>9810</v>
      </c>
      <c r="E1614" s="1087" t="s">
        <v>9811</v>
      </c>
      <c r="F1614" s="228">
        <v>36789.0</v>
      </c>
      <c r="G1614" s="1087" t="s">
        <v>391</v>
      </c>
      <c r="H1614" s="1087" t="s">
        <v>5249</v>
      </c>
      <c r="I1614" s="1087" t="s">
        <v>9812</v>
      </c>
      <c r="K1614" s="1090" t="s">
        <v>9813</v>
      </c>
      <c r="L1614" s="1090" t="s">
        <v>7028</v>
      </c>
      <c r="M1614" s="179" t="s">
        <v>2184</v>
      </c>
      <c r="N1614" s="179" t="s">
        <v>2184</v>
      </c>
      <c r="O1614" s="1090" t="s">
        <v>9814</v>
      </c>
      <c r="P1614" s="1090" t="s">
        <v>9815</v>
      </c>
      <c r="Q1614" s="1090" t="s">
        <v>9816</v>
      </c>
      <c r="R1614" s="1093">
        <v>44278.0</v>
      </c>
      <c r="S1614" s="647">
        <f t="shared" si="167"/>
        <v>23</v>
      </c>
      <c r="T1614" s="166"/>
      <c r="U1614" s="166"/>
      <c r="V1614" s="1082"/>
      <c r="W1614" s="1089" t="s">
        <v>1866</v>
      </c>
      <c r="X1614" s="1090" t="s">
        <v>9817</v>
      </c>
      <c r="Y1614" s="1095">
        <f>IF('Datos por dni'!F748="","",(TODAY()-'Datos por dni'!F748)/365)</f>
        <v>32.15342466</v>
      </c>
      <c r="AA1614" s="987"/>
      <c r="AB1614" s="992"/>
      <c r="AC1614" s="993"/>
      <c r="AD1614" s="994"/>
      <c r="AE1614" s="994"/>
      <c r="AF1614" s="995"/>
      <c r="AG1614" s="996"/>
      <c r="AH1614" s="997"/>
      <c r="AI1614" s="998"/>
      <c r="AJ1614" s="312"/>
      <c r="AK1614" s="312"/>
      <c r="AL1614" s="999"/>
      <c r="AM1614" s="312"/>
      <c r="AN1614" s="312"/>
      <c r="AO1614" s="1000"/>
      <c r="AP1614" s="666"/>
      <c r="AQ1614" s="1001"/>
      <c r="AR1614" s="1001"/>
      <c r="AS1614" s="1001"/>
      <c r="AT1614" s="748"/>
    </row>
    <row r="1615">
      <c r="A1615" s="1086"/>
      <c r="B1615" s="1087">
        <v>4.6817094E7</v>
      </c>
      <c r="C1615" s="1088">
        <v>44277.806281701385</v>
      </c>
      <c r="D1615" s="1090" t="s">
        <v>9818</v>
      </c>
      <c r="E1615" s="1087" t="s">
        <v>9819</v>
      </c>
      <c r="F1615" s="228">
        <v>38533.0</v>
      </c>
      <c r="G1615" s="1087" t="s">
        <v>391</v>
      </c>
      <c r="H1615" s="1087" t="s">
        <v>5183</v>
      </c>
      <c r="I1615" s="1087">
        <v>1.135753279E9</v>
      </c>
      <c r="K1615" s="1090" t="s">
        <v>9820</v>
      </c>
      <c r="L1615" s="1090" t="s">
        <v>7038</v>
      </c>
      <c r="M1615" s="179" t="s">
        <v>2184</v>
      </c>
      <c r="N1615" s="179" t="s">
        <v>2184</v>
      </c>
      <c r="O1615" s="1090" t="s">
        <v>9821</v>
      </c>
      <c r="P1615" s="1090" t="s">
        <v>9822</v>
      </c>
      <c r="Q1615" s="1082"/>
      <c r="R1615" s="179" t="s">
        <v>9793</v>
      </c>
      <c r="S1615" s="647">
        <f t="shared" si="167"/>
        <v>18</v>
      </c>
      <c r="T1615" s="166"/>
      <c r="U1615" s="166"/>
      <c r="V1615" s="1082"/>
      <c r="W1615" s="1089" t="s">
        <v>1651</v>
      </c>
      <c r="X1615" s="1090" t="s">
        <v>9823</v>
      </c>
      <c r="Y1615" s="1095">
        <f>IF('Datos por dni'!F749="","",(TODAY()-'Datos por dni'!F749)/365)</f>
        <v>27.47123288</v>
      </c>
      <c r="AA1615" s="987"/>
      <c r="AB1615" s="992"/>
      <c r="AC1615" s="993"/>
      <c r="AD1615" s="994"/>
      <c r="AE1615" s="994"/>
      <c r="AF1615" s="995"/>
      <c r="AG1615" s="996"/>
      <c r="AH1615" s="997"/>
      <c r="AI1615" s="998"/>
      <c r="AJ1615" s="312"/>
      <c r="AK1615" s="312"/>
      <c r="AL1615" s="999"/>
      <c r="AM1615" s="312"/>
      <c r="AN1615" s="312"/>
      <c r="AO1615" s="1000"/>
      <c r="AP1615" s="666"/>
      <c r="AQ1615" s="1001"/>
      <c r="AR1615" s="1001"/>
      <c r="AS1615" s="1001"/>
      <c r="AT1615" s="748"/>
    </row>
    <row r="1616">
      <c r="A1616" s="1086"/>
      <c r="B1616" s="1087">
        <v>4.2821371E7</v>
      </c>
      <c r="C1616" s="1088">
        <v>44278.4894296875</v>
      </c>
      <c r="D1616" s="1090" t="s">
        <v>9824</v>
      </c>
      <c r="E1616" s="1087" t="s">
        <v>9825</v>
      </c>
      <c r="F1616" s="228">
        <v>36846.0</v>
      </c>
      <c r="G1616" s="1087" t="s">
        <v>391</v>
      </c>
      <c r="H1616" s="1087" t="s">
        <v>9826</v>
      </c>
      <c r="I1616" s="1087" t="s">
        <v>9827</v>
      </c>
      <c r="K1616" s="1090" t="s">
        <v>9828</v>
      </c>
      <c r="L1616" s="1090" t="s">
        <v>9829</v>
      </c>
      <c r="M1616" s="179" t="s">
        <v>2184</v>
      </c>
      <c r="N1616" s="179" t="s">
        <v>2184</v>
      </c>
      <c r="O1616" s="1090" t="s">
        <v>9830</v>
      </c>
      <c r="P1616" s="1090" t="s">
        <v>9831</v>
      </c>
      <c r="Q1616" s="1090" t="s">
        <v>9832</v>
      </c>
      <c r="R1616" s="1093">
        <v>44278.0</v>
      </c>
      <c r="S1616" s="647">
        <f t="shared" si="167"/>
        <v>22</v>
      </c>
      <c r="T1616" s="166"/>
      <c r="U1616" s="166"/>
      <c r="V1616" s="1082"/>
      <c r="W1616" s="1089" t="s">
        <v>1651</v>
      </c>
      <c r="X1616" s="1090" t="s">
        <v>9833</v>
      </c>
      <c r="Y1616" s="1095">
        <f>IF('Datos por dni'!F750="","",(TODAY()-'Datos por dni'!F750)/365)</f>
        <v>31.79452055</v>
      </c>
      <c r="AA1616" s="987"/>
      <c r="AB1616" s="992"/>
      <c r="AC1616" s="993"/>
      <c r="AD1616" s="994"/>
      <c r="AE1616" s="994"/>
      <c r="AF1616" s="995"/>
      <c r="AG1616" s="996"/>
      <c r="AH1616" s="997"/>
      <c r="AI1616" s="998"/>
      <c r="AJ1616" s="312"/>
      <c r="AK1616" s="312"/>
      <c r="AL1616" s="999"/>
      <c r="AM1616" s="312"/>
      <c r="AN1616" s="312"/>
      <c r="AO1616" s="1000"/>
      <c r="AP1616" s="666"/>
      <c r="AQ1616" s="1001"/>
      <c r="AR1616" s="1001"/>
      <c r="AS1616" s="1001"/>
      <c r="AT1616" s="748"/>
    </row>
    <row r="1617">
      <c r="A1617" s="227"/>
      <c r="B1617" s="179">
        <v>4.2683705E7</v>
      </c>
      <c r="C1617" s="1088">
        <v>44278.510659004634</v>
      </c>
      <c r="D1617" s="1090" t="s">
        <v>9834</v>
      </c>
      <c r="E1617" s="1087" t="s">
        <v>9835</v>
      </c>
      <c r="F1617" s="228">
        <v>36683.0</v>
      </c>
      <c r="G1617" s="179" t="s">
        <v>391</v>
      </c>
      <c r="H1617" s="1087" t="s">
        <v>9836</v>
      </c>
      <c r="I1617" s="1087">
        <v>1.132106313E9</v>
      </c>
      <c r="K1617" s="1090" t="s">
        <v>9837</v>
      </c>
      <c r="L1617" s="1090" t="s">
        <v>9838</v>
      </c>
      <c r="M1617" s="179" t="s">
        <v>2184</v>
      </c>
      <c r="N1617" s="179" t="s">
        <v>2184</v>
      </c>
      <c r="O1617" s="1090" t="s">
        <v>9839</v>
      </c>
      <c r="P1617" s="1090" t="s">
        <v>9840</v>
      </c>
      <c r="Q1617" s="1082"/>
      <c r="R1617" s="1093">
        <v>44278.0</v>
      </c>
      <c r="S1617" s="647">
        <f t="shared" si="167"/>
        <v>23</v>
      </c>
      <c r="T1617" s="166"/>
      <c r="U1617" s="166"/>
      <c r="V1617" s="1082"/>
      <c r="W1617" s="1089" t="s">
        <v>9841</v>
      </c>
      <c r="X1617" s="1090" t="s">
        <v>9841</v>
      </c>
      <c r="Y1617" s="1095">
        <f>IF('Datos por dni'!F751="","",(TODAY()-'Datos por dni'!F751)/365)</f>
        <v>30.59726027</v>
      </c>
      <c r="AA1617" s="987"/>
      <c r="AB1617" s="992"/>
      <c r="AC1617" s="993"/>
      <c r="AD1617" s="994"/>
      <c r="AE1617" s="994"/>
      <c r="AF1617" s="995"/>
      <c r="AG1617" s="996"/>
      <c r="AH1617" s="997"/>
      <c r="AI1617" s="998"/>
      <c r="AJ1617" s="312"/>
      <c r="AK1617" s="312"/>
      <c r="AL1617" s="999"/>
      <c r="AM1617" s="312"/>
      <c r="AN1617" s="312"/>
      <c r="AO1617" s="1000"/>
      <c r="AP1617" s="666"/>
      <c r="AQ1617" s="1001"/>
      <c r="AR1617" s="1001"/>
      <c r="AS1617" s="1001"/>
      <c r="AT1617" s="748"/>
    </row>
    <row r="1618">
      <c r="A1618" s="227"/>
      <c r="B1618" s="179">
        <v>1.6245791E7</v>
      </c>
      <c r="C1618" s="1088">
        <v>44279.3917156713</v>
      </c>
      <c r="D1618" s="1090" t="s">
        <v>9842</v>
      </c>
      <c r="E1618" s="1087" t="s">
        <v>9843</v>
      </c>
      <c r="F1618" s="228">
        <v>22820.0</v>
      </c>
      <c r="G1618" s="179" t="s">
        <v>9844</v>
      </c>
      <c r="H1618" s="1087" t="s">
        <v>1678</v>
      </c>
      <c r="I1618" s="1087" t="s">
        <v>9845</v>
      </c>
      <c r="K1618" s="1090" t="s">
        <v>4546</v>
      </c>
      <c r="L1618" s="1090" t="s">
        <v>7028</v>
      </c>
      <c r="M1618" s="179" t="s">
        <v>1661</v>
      </c>
      <c r="N1618" s="179" t="s">
        <v>2184</v>
      </c>
      <c r="O1618" s="1090" t="s">
        <v>8340</v>
      </c>
      <c r="P1618" s="1090" t="s">
        <v>9846</v>
      </c>
      <c r="Q1618" s="1090" t="s">
        <v>9847</v>
      </c>
      <c r="R1618" s="1093">
        <v>44280.0</v>
      </c>
      <c r="S1618" s="647">
        <f t="shared" si="167"/>
        <v>61</v>
      </c>
      <c r="T1618" s="166"/>
      <c r="U1618" s="166"/>
      <c r="V1618" s="1082"/>
      <c r="W1618" s="1089" t="s">
        <v>1651</v>
      </c>
      <c r="X1618" s="1090" t="s">
        <v>1651</v>
      </c>
      <c r="Y1618" s="1095">
        <f>IF('Datos por dni'!F752="","",(TODAY()-'Datos por dni'!F752)/365)</f>
        <v>28.50684932</v>
      </c>
      <c r="AA1618" s="987"/>
      <c r="AB1618" s="992"/>
      <c r="AC1618" s="993"/>
      <c r="AD1618" s="994"/>
      <c r="AE1618" s="994"/>
      <c r="AF1618" s="995"/>
      <c r="AG1618" s="996"/>
      <c r="AH1618" s="997"/>
      <c r="AI1618" s="998"/>
      <c r="AJ1618" s="312"/>
      <c r="AK1618" s="312"/>
      <c r="AL1618" s="999"/>
      <c r="AM1618" s="312"/>
      <c r="AN1618" s="312"/>
      <c r="AO1618" s="1000"/>
      <c r="AP1618" s="666"/>
      <c r="AQ1618" s="1001"/>
      <c r="AR1618" s="1001"/>
      <c r="AS1618" s="1001"/>
      <c r="AT1618" s="748"/>
    </row>
    <row r="1619">
      <c r="A1619" s="227"/>
      <c r="B1619" s="179">
        <v>3.9804279E7</v>
      </c>
      <c r="C1619" s="1088">
        <v>44280.693477442124</v>
      </c>
      <c r="D1619" s="1089" t="s">
        <v>2172</v>
      </c>
      <c r="E1619" s="1087" t="s">
        <v>2173</v>
      </c>
      <c r="F1619" s="228">
        <v>35099.0</v>
      </c>
      <c r="G1619" s="179" t="s">
        <v>391</v>
      </c>
      <c r="H1619" s="1087" t="s">
        <v>3124</v>
      </c>
      <c r="I1619" s="1087">
        <v>1.16732025E9</v>
      </c>
      <c r="K1619" s="1090" t="s">
        <v>9848</v>
      </c>
      <c r="L1619" s="1090" t="s">
        <v>7038</v>
      </c>
      <c r="M1619" s="179" t="s">
        <v>1661</v>
      </c>
      <c r="N1619" s="179" t="s">
        <v>2184</v>
      </c>
      <c r="O1619" s="1090" t="s">
        <v>9849</v>
      </c>
      <c r="P1619" s="1090" t="s">
        <v>9850</v>
      </c>
      <c r="Q1619" s="1090" t="s">
        <v>9851</v>
      </c>
      <c r="R1619" s="1093">
        <v>44281.0</v>
      </c>
      <c r="S1619" s="647">
        <f t="shared" si="167"/>
        <v>27</v>
      </c>
      <c r="T1619" s="166"/>
      <c r="U1619" s="166"/>
      <c r="V1619" s="1082"/>
      <c r="W1619" s="1089" t="s">
        <v>2179</v>
      </c>
      <c r="X1619" s="1090" t="s">
        <v>2178</v>
      </c>
      <c r="Y1619" s="1095">
        <f>IF('Datos por dni'!F753="","",(TODAY()-'Datos por dni'!F753)/365)</f>
        <v>27.5260274</v>
      </c>
      <c r="AA1619" s="987"/>
      <c r="AB1619" s="992"/>
      <c r="AC1619" s="993"/>
      <c r="AD1619" s="994"/>
      <c r="AE1619" s="994"/>
      <c r="AF1619" s="995"/>
      <c r="AG1619" s="996"/>
      <c r="AH1619" s="997"/>
      <c r="AI1619" s="998"/>
      <c r="AJ1619" s="312"/>
      <c r="AK1619" s="312"/>
      <c r="AL1619" s="999"/>
      <c r="AM1619" s="312"/>
      <c r="AN1619" s="312"/>
      <c r="AO1619" s="1000"/>
      <c r="AP1619" s="666"/>
      <c r="AQ1619" s="1001"/>
      <c r="AR1619" s="1001"/>
      <c r="AS1619" s="1001"/>
      <c r="AT1619" s="748"/>
    </row>
    <row r="1620">
      <c r="A1620" s="227"/>
      <c r="B1620" s="179">
        <v>3.6739266E7</v>
      </c>
      <c r="C1620" s="1088">
        <v>44281.78732072917</v>
      </c>
      <c r="D1620" s="1089" t="s">
        <v>9852</v>
      </c>
      <c r="E1620" s="1087" t="s">
        <v>9853</v>
      </c>
      <c r="F1620" s="228">
        <v>33610.0</v>
      </c>
      <c r="G1620" s="179" t="s">
        <v>391</v>
      </c>
      <c r="H1620" s="1087" t="s">
        <v>3479</v>
      </c>
      <c r="I1620" s="1087">
        <v>1.141654644E9</v>
      </c>
      <c r="K1620" s="1090" t="s">
        <v>9854</v>
      </c>
      <c r="L1620" s="1090" t="s">
        <v>7020</v>
      </c>
      <c r="M1620" s="179" t="s">
        <v>2184</v>
      </c>
      <c r="N1620" s="179" t="s">
        <v>2184</v>
      </c>
      <c r="O1620" s="1090" t="s">
        <v>9855</v>
      </c>
      <c r="P1620" s="1090" t="s">
        <v>9856</v>
      </c>
      <c r="Q1620" s="1090" t="s">
        <v>9857</v>
      </c>
      <c r="R1620" s="1093">
        <v>44284.0</v>
      </c>
      <c r="S1620" s="647">
        <f t="shared" si="167"/>
        <v>31</v>
      </c>
      <c r="T1620" s="166"/>
      <c r="U1620" s="166"/>
      <c r="V1620" s="1082"/>
      <c r="W1620" s="1089" t="s">
        <v>1637</v>
      </c>
      <c r="X1620" s="1090" t="s">
        <v>9858</v>
      </c>
      <c r="Y1620" s="1095">
        <f>IF('Datos por dni'!F754="","",(TODAY()-'Datos por dni'!F754)/365)</f>
        <v>22.29315068</v>
      </c>
      <c r="AA1620" s="987"/>
      <c r="AB1620" s="992"/>
      <c r="AC1620" s="993"/>
      <c r="AD1620" s="994"/>
      <c r="AE1620" s="994"/>
      <c r="AF1620" s="995"/>
      <c r="AG1620" s="996"/>
      <c r="AH1620" s="997"/>
      <c r="AI1620" s="998"/>
      <c r="AJ1620" s="312"/>
      <c r="AK1620" s="312"/>
      <c r="AL1620" s="999"/>
      <c r="AM1620" s="312"/>
      <c r="AN1620" s="312"/>
      <c r="AO1620" s="1000"/>
      <c r="AP1620" s="666"/>
      <c r="AQ1620" s="1001"/>
      <c r="AR1620" s="1001"/>
      <c r="AS1620" s="1001"/>
      <c r="AT1620" s="748"/>
    </row>
    <row r="1621">
      <c r="A1621" s="1086"/>
      <c r="B1621" s="1087">
        <v>3.627634E7</v>
      </c>
      <c r="C1621" s="1088">
        <v>44282.465326307865</v>
      </c>
      <c r="D1621" s="1089" t="s">
        <v>9859</v>
      </c>
      <c r="E1621" s="1087" t="s">
        <v>9860</v>
      </c>
      <c r="F1621" s="228">
        <v>33593.0</v>
      </c>
      <c r="G1621" s="1087" t="s">
        <v>2021</v>
      </c>
      <c r="H1621" s="1087" t="s">
        <v>9861</v>
      </c>
      <c r="I1621" s="1087" t="s">
        <v>9862</v>
      </c>
      <c r="K1621" s="1090" t="s">
        <v>9863</v>
      </c>
      <c r="L1621" s="1090" t="s">
        <v>9864</v>
      </c>
      <c r="M1621" s="179" t="s">
        <v>2184</v>
      </c>
      <c r="N1621" s="179" t="s">
        <v>2184</v>
      </c>
      <c r="O1621" s="1090" t="s">
        <v>9865</v>
      </c>
      <c r="P1621" s="1090" t="s">
        <v>9866</v>
      </c>
      <c r="Q1621" s="1082"/>
      <c r="R1621" s="1093">
        <v>44284.0</v>
      </c>
      <c r="S1621" s="647">
        <f t="shared" si="167"/>
        <v>31</v>
      </c>
      <c r="T1621" s="166"/>
      <c r="U1621" s="166"/>
      <c r="V1621" s="1082"/>
      <c r="W1621" s="1089" t="s">
        <v>9867</v>
      </c>
      <c r="X1621" s="1090" t="s">
        <v>9867</v>
      </c>
      <c r="Y1621" s="1095">
        <f>IF('Datos por dni'!F755="","",(TODAY()-'Datos por dni'!F755)/365)</f>
        <v>31.56164384</v>
      </c>
      <c r="AA1621" s="987"/>
      <c r="AB1621" s="992"/>
      <c r="AC1621" s="993"/>
      <c r="AD1621" s="994"/>
      <c r="AE1621" s="994"/>
      <c r="AF1621" s="995"/>
      <c r="AG1621" s="996"/>
      <c r="AH1621" s="997"/>
      <c r="AI1621" s="998"/>
      <c r="AJ1621" s="312"/>
      <c r="AK1621" s="312"/>
      <c r="AL1621" s="999"/>
      <c r="AM1621" s="312"/>
      <c r="AN1621" s="312"/>
      <c r="AO1621" s="1000"/>
      <c r="AP1621" s="666"/>
      <c r="AQ1621" s="1001"/>
      <c r="AR1621" s="1001"/>
      <c r="AS1621" s="1001"/>
      <c r="AT1621" s="748"/>
    </row>
    <row r="1622">
      <c r="A1622" s="1086"/>
      <c r="B1622" s="1087">
        <v>4.4143286E7</v>
      </c>
      <c r="C1622" s="1088">
        <v>44283.040048993054</v>
      </c>
      <c r="D1622" s="1089" t="s">
        <v>9868</v>
      </c>
      <c r="E1622" s="1087" t="s">
        <v>9869</v>
      </c>
      <c r="F1622" s="228">
        <v>37579.0</v>
      </c>
      <c r="G1622" s="1087" t="s">
        <v>391</v>
      </c>
      <c r="H1622" s="1087" t="s">
        <v>9870</v>
      </c>
      <c r="I1622" s="1096" t="s">
        <v>9871</v>
      </c>
      <c r="K1622" s="1090" t="s">
        <v>4442</v>
      </c>
      <c r="L1622" s="1090" t="s">
        <v>7020</v>
      </c>
      <c r="M1622" s="179" t="s">
        <v>2184</v>
      </c>
      <c r="N1622" s="179" t="s">
        <v>2184</v>
      </c>
      <c r="O1622" s="1090" t="s">
        <v>9872</v>
      </c>
      <c r="P1622" s="1090" t="s">
        <v>9873</v>
      </c>
      <c r="Q1622" s="1082"/>
      <c r="R1622" s="1093">
        <v>44284.0</v>
      </c>
      <c r="S1622" s="647">
        <f t="shared" si="167"/>
        <v>20</v>
      </c>
      <c r="T1622" s="166"/>
      <c r="U1622" s="166"/>
      <c r="V1622" s="1082"/>
      <c r="W1622" s="1089" t="s">
        <v>1651</v>
      </c>
      <c r="X1622" s="1090" t="s">
        <v>9874</v>
      </c>
      <c r="Y1622" s="1095">
        <f>IF('Datos por dni'!F756="","",(TODAY()-'Datos por dni'!F756)/365)</f>
        <v>25.59452055</v>
      </c>
      <c r="AA1622" s="987"/>
      <c r="AB1622" s="992"/>
      <c r="AC1622" s="993"/>
      <c r="AD1622" s="994"/>
      <c r="AE1622" s="994"/>
      <c r="AF1622" s="995"/>
      <c r="AG1622" s="996"/>
      <c r="AH1622" s="997"/>
      <c r="AI1622" s="998"/>
      <c r="AJ1622" s="312"/>
      <c r="AK1622" s="312"/>
      <c r="AL1622" s="999"/>
      <c r="AM1622" s="312"/>
      <c r="AN1622" s="312"/>
      <c r="AO1622" s="1000"/>
      <c r="AP1622" s="666"/>
      <c r="AQ1622" s="1001"/>
      <c r="AR1622" s="1001"/>
      <c r="AS1622" s="1001"/>
      <c r="AT1622" s="748"/>
    </row>
    <row r="1623">
      <c r="A1623" s="1086"/>
      <c r="B1623" s="1087">
        <v>3.4049839E7</v>
      </c>
      <c r="C1623" s="1088">
        <v>44283.639823125</v>
      </c>
      <c r="D1623" s="1089" t="s">
        <v>9875</v>
      </c>
      <c r="E1623" s="1087" t="s">
        <v>9876</v>
      </c>
      <c r="F1623" s="228">
        <v>32392.0</v>
      </c>
      <c r="G1623" s="1087" t="s">
        <v>391</v>
      </c>
      <c r="H1623" s="1087" t="s">
        <v>9877</v>
      </c>
      <c r="I1623" s="1087" t="s">
        <v>9878</v>
      </c>
      <c r="K1623" s="1090" t="s">
        <v>9879</v>
      </c>
      <c r="L1623" s="1090" t="s">
        <v>7020</v>
      </c>
      <c r="M1623" s="179" t="s">
        <v>2184</v>
      </c>
      <c r="N1623" s="179" t="s">
        <v>2184</v>
      </c>
      <c r="O1623" s="1090" t="s">
        <v>9880</v>
      </c>
      <c r="P1623" s="1090" t="s">
        <v>9881</v>
      </c>
      <c r="Q1623" s="1082"/>
      <c r="R1623" s="1093">
        <v>44285.0</v>
      </c>
      <c r="S1623" s="647">
        <f t="shared" si="167"/>
        <v>35</v>
      </c>
      <c r="T1623" s="166"/>
      <c r="U1623" s="166"/>
      <c r="V1623" s="1082"/>
      <c r="W1623" s="1089" t="s">
        <v>1651</v>
      </c>
      <c r="X1623" s="1090" t="s">
        <v>9882</v>
      </c>
      <c r="Y1623" s="1062">
        <f>IF('Datos por dni'!F757="","",(TODAY()-'Datos por dni'!F757)/365)</f>
        <v>26.84383562</v>
      </c>
      <c r="AA1623" s="987"/>
      <c r="AB1623" s="992"/>
      <c r="AC1623" s="993"/>
      <c r="AD1623" s="994"/>
      <c r="AE1623" s="994"/>
      <c r="AF1623" s="995"/>
      <c r="AG1623" s="996"/>
      <c r="AH1623" s="997"/>
      <c r="AI1623" s="998"/>
      <c r="AJ1623" s="312"/>
      <c r="AK1623" s="312"/>
      <c r="AL1623" s="999"/>
      <c r="AM1623" s="312"/>
      <c r="AN1623" s="312"/>
      <c r="AO1623" s="1000"/>
      <c r="AP1623" s="666"/>
      <c r="AQ1623" s="1001"/>
      <c r="AR1623" s="1001"/>
      <c r="AS1623" s="1001"/>
      <c r="AT1623" s="748"/>
    </row>
    <row r="1624">
      <c r="A1624" s="1086"/>
      <c r="B1624" s="1087">
        <v>1.8872038E7</v>
      </c>
      <c r="C1624" s="1088">
        <v>44283.730720011576</v>
      </c>
      <c r="D1624" s="1089" t="s">
        <v>9883</v>
      </c>
      <c r="E1624" s="1087" t="s">
        <v>9884</v>
      </c>
      <c r="F1624" s="228">
        <v>31051.0</v>
      </c>
      <c r="G1624" s="1087" t="s">
        <v>674</v>
      </c>
      <c r="H1624" s="1087" t="s">
        <v>2982</v>
      </c>
      <c r="I1624" s="1087">
        <v>5.491165182994E12</v>
      </c>
      <c r="K1624" s="1090" t="s">
        <v>9885</v>
      </c>
      <c r="L1624" s="1090" t="s">
        <v>7020</v>
      </c>
      <c r="M1624" s="179" t="s">
        <v>1661</v>
      </c>
      <c r="N1624" s="179" t="s">
        <v>2184</v>
      </c>
      <c r="O1624" s="1090" t="s">
        <v>9886</v>
      </c>
      <c r="P1624" s="1090" t="s">
        <v>9887</v>
      </c>
      <c r="Q1624" s="1090" t="s">
        <v>9888</v>
      </c>
      <c r="R1624" s="1093">
        <v>44284.0</v>
      </c>
      <c r="S1624" s="647">
        <f t="shared" si="167"/>
        <v>38</v>
      </c>
      <c r="T1624" s="166"/>
      <c r="U1624" s="166"/>
      <c r="V1624" s="1082"/>
      <c r="W1624" s="1089" t="s">
        <v>1637</v>
      </c>
      <c r="X1624" s="1090" t="s">
        <v>9889</v>
      </c>
      <c r="Y1624" s="1095">
        <f>IF('Datos por dni'!F758="","",(TODAY()-'Datos por dni'!F758)/365)</f>
        <v>42.95890411</v>
      </c>
      <c r="AA1624" s="987"/>
      <c r="AB1624" s="992"/>
      <c r="AC1624" s="993"/>
      <c r="AD1624" s="994"/>
      <c r="AE1624" s="994"/>
      <c r="AF1624" s="995"/>
      <c r="AG1624" s="996"/>
      <c r="AH1624" s="997"/>
      <c r="AI1624" s="998"/>
      <c r="AJ1624" s="312"/>
      <c r="AK1624" s="312"/>
      <c r="AL1624" s="999"/>
      <c r="AM1624" s="312"/>
      <c r="AN1624" s="312"/>
      <c r="AO1624" s="1000"/>
      <c r="AP1624" s="666"/>
      <c r="AQ1624" s="1001"/>
      <c r="AR1624" s="1001"/>
      <c r="AS1624" s="1001"/>
      <c r="AT1624" s="748"/>
    </row>
    <row r="1625">
      <c r="A1625" s="1086"/>
      <c r="B1625" s="1087">
        <v>4.454767E7</v>
      </c>
      <c r="C1625" s="1088">
        <v>44283.806218564816</v>
      </c>
      <c r="D1625" s="1089" t="s">
        <v>9890</v>
      </c>
      <c r="E1625" s="1087" t="s">
        <v>9891</v>
      </c>
      <c r="F1625" s="228">
        <v>37695.0</v>
      </c>
      <c r="G1625" s="1087" t="s">
        <v>391</v>
      </c>
      <c r="H1625" s="1087" t="s">
        <v>2282</v>
      </c>
      <c r="I1625" s="1087" t="s">
        <v>9892</v>
      </c>
      <c r="K1625" s="1090" t="s">
        <v>9893</v>
      </c>
      <c r="L1625" s="1090" t="s">
        <v>7020</v>
      </c>
      <c r="M1625" s="179" t="s">
        <v>2184</v>
      </c>
      <c r="N1625" s="179" t="s">
        <v>2184</v>
      </c>
      <c r="O1625" s="1090" t="s">
        <v>9894</v>
      </c>
      <c r="P1625" s="1090" t="s">
        <v>9895</v>
      </c>
      <c r="Q1625" s="1082"/>
      <c r="R1625" s="1093">
        <v>44284.0</v>
      </c>
      <c r="S1625" s="647">
        <f t="shared" si="167"/>
        <v>20</v>
      </c>
      <c r="T1625" s="166"/>
      <c r="U1625" s="166"/>
      <c r="V1625" s="1082"/>
      <c r="W1625" s="1089" t="s">
        <v>9896</v>
      </c>
      <c r="X1625" s="1090" t="s">
        <v>9897</v>
      </c>
      <c r="Y1625" s="1095">
        <f>IF('Datos por dni'!F759="","",(TODAY()-'Datos por dni'!F759)/365)</f>
        <v>25.20547945</v>
      </c>
      <c r="AA1625" s="987"/>
      <c r="AB1625" s="992"/>
      <c r="AC1625" s="993"/>
      <c r="AD1625" s="994"/>
      <c r="AE1625" s="994"/>
      <c r="AF1625" s="995"/>
      <c r="AG1625" s="996"/>
      <c r="AH1625" s="997"/>
      <c r="AI1625" s="998"/>
      <c r="AJ1625" s="312"/>
      <c r="AK1625" s="312"/>
      <c r="AL1625" s="999"/>
      <c r="AM1625" s="312"/>
      <c r="AN1625" s="312"/>
      <c r="AO1625" s="1000"/>
      <c r="AP1625" s="666"/>
      <c r="AQ1625" s="1001"/>
      <c r="AR1625" s="1001"/>
      <c r="AS1625" s="1001"/>
      <c r="AT1625" s="748"/>
    </row>
    <row r="1626">
      <c r="A1626" s="1086"/>
      <c r="B1626" s="1087">
        <v>3.3434982E7</v>
      </c>
      <c r="C1626" s="1088">
        <v>44284.46422142361</v>
      </c>
      <c r="D1626" s="1090" t="s">
        <v>9898</v>
      </c>
      <c r="E1626" s="1087" t="s">
        <v>9899</v>
      </c>
      <c r="F1626" s="228">
        <v>32368.0</v>
      </c>
      <c r="G1626" s="1087" t="s">
        <v>2021</v>
      </c>
      <c r="H1626" s="1087" t="s">
        <v>9900</v>
      </c>
      <c r="I1626" s="1087">
        <v>1.151159547E9</v>
      </c>
      <c r="K1626" s="1090" t="s">
        <v>9901</v>
      </c>
      <c r="L1626" s="1090" t="s">
        <v>7020</v>
      </c>
      <c r="M1626" s="179" t="s">
        <v>2184</v>
      </c>
      <c r="N1626" s="179" t="s">
        <v>2184</v>
      </c>
      <c r="O1626" s="1090" t="s">
        <v>9902</v>
      </c>
      <c r="P1626" s="1090" t="s">
        <v>9903</v>
      </c>
      <c r="Q1626" s="1082"/>
      <c r="R1626" s="1093">
        <v>44285.0</v>
      </c>
      <c r="S1626" s="647">
        <f t="shared" si="167"/>
        <v>35</v>
      </c>
      <c r="T1626" s="166"/>
      <c r="U1626" s="166"/>
      <c r="V1626" s="1082"/>
      <c r="W1626" s="1089" t="s">
        <v>9904</v>
      </c>
      <c r="X1626" s="1090" t="s">
        <v>9904</v>
      </c>
      <c r="Y1626" s="1062">
        <f>IF('Datos por dni'!F760="","",(TODAY()-'Datos por dni'!F760)/365)</f>
        <v>23.44383562</v>
      </c>
      <c r="AA1626" s="987"/>
      <c r="AB1626" s="992"/>
      <c r="AC1626" s="993"/>
      <c r="AD1626" s="994"/>
      <c r="AE1626" s="994"/>
      <c r="AF1626" s="995"/>
      <c r="AG1626" s="996"/>
      <c r="AH1626" s="997"/>
      <c r="AI1626" s="998"/>
      <c r="AJ1626" s="312"/>
      <c r="AK1626" s="312"/>
      <c r="AL1626" s="999"/>
      <c r="AM1626" s="312"/>
      <c r="AN1626" s="312"/>
      <c r="AO1626" s="1000"/>
      <c r="AP1626" s="666"/>
      <c r="AQ1626" s="1001"/>
      <c r="AR1626" s="1001"/>
      <c r="AS1626" s="1001"/>
      <c r="AT1626" s="748"/>
    </row>
    <row r="1627">
      <c r="A1627" s="1086"/>
      <c r="B1627" s="1087">
        <v>3.9123625E7</v>
      </c>
      <c r="C1627" s="1088">
        <v>44284.65879042824</v>
      </c>
      <c r="D1627" s="1090" t="s">
        <v>2160</v>
      </c>
      <c r="E1627" s="1087" t="s">
        <v>2161</v>
      </c>
      <c r="F1627" s="228">
        <v>34888.0</v>
      </c>
      <c r="G1627" s="1087" t="s">
        <v>391</v>
      </c>
      <c r="H1627" s="1087" t="s">
        <v>2162</v>
      </c>
      <c r="I1627" s="1087">
        <v>3.492312863E9</v>
      </c>
      <c r="K1627" s="1090" t="s">
        <v>9905</v>
      </c>
      <c r="L1627" s="1090" t="s">
        <v>7038</v>
      </c>
      <c r="M1627" s="179" t="s">
        <v>2184</v>
      </c>
      <c r="N1627" s="179" t="s">
        <v>2184</v>
      </c>
      <c r="O1627" s="1090" t="s">
        <v>9906</v>
      </c>
      <c r="P1627" s="1090" t="s">
        <v>9907</v>
      </c>
      <c r="Q1627" s="1090" t="s">
        <v>9908</v>
      </c>
      <c r="R1627" s="1093">
        <v>44285.0</v>
      </c>
      <c r="S1627" s="647">
        <f t="shared" si="167"/>
        <v>28</v>
      </c>
      <c r="T1627" s="166"/>
      <c r="U1627" s="166"/>
      <c r="V1627" s="1082"/>
      <c r="W1627" s="1089" t="s">
        <v>1637</v>
      </c>
      <c r="X1627" s="1090" t="s">
        <v>5459</v>
      </c>
      <c r="Y1627" s="1095">
        <f>IF('Datos por dni'!F761="","",(TODAY()-'Datos por dni'!F761)/365)</f>
        <v>44.46849315</v>
      </c>
      <c r="AA1627" s="987"/>
      <c r="AB1627" s="992"/>
      <c r="AC1627" s="993"/>
      <c r="AD1627" s="994"/>
      <c r="AE1627" s="994"/>
      <c r="AF1627" s="995"/>
      <c r="AG1627" s="996"/>
      <c r="AH1627" s="997"/>
      <c r="AI1627" s="998"/>
      <c r="AJ1627" s="312"/>
      <c r="AK1627" s="312"/>
      <c r="AL1627" s="999"/>
      <c r="AM1627" s="312"/>
      <c r="AN1627" s="312"/>
      <c r="AO1627" s="1000"/>
      <c r="AP1627" s="666"/>
      <c r="AQ1627" s="1001"/>
      <c r="AR1627" s="1001"/>
      <c r="AS1627" s="1001"/>
      <c r="AT1627" s="748"/>
    </row>
    <row r="1628">
      <c r="A1628" s="1086"/>
      <c r="B1628" s="1087">
        <v>3.3259542E7</v>
      </c>
      <c r="C1628" s="1088">
        <v>44284.746221863425</v>
      </c>
      <c r="D1628" s="1090" t="s">
        <v>9909</v>
      </c>
      <c r="E1628" s="1087" t="s">
        <v>9910</v>
      </c>
      <c r="F1628" s="228">
        <v>32037.0</v>
      </c>
      <c r="G1628" s="1087" t="s">
        <v>391</v>
      </c>
      <c r="H1628" s="1087" t="s">
        <v>9911</v>
      </c>
      <c r="I1628" s="1087" t="s">
        <v>9912</v>
      </c>
      <c r="K1628" s="1090" t="s">
        <v>9913</v>
      </c>
      <c r="L1628" s="1090" t="s">
        <v>7020</v>
      </c>
      <c r="M1628" s="179" t="s">
        <v>2184</v>
      </c>
      <c r="N1628" s="179" t="s">
        <v>2184</v>
      </c>
      <c r="O1628" s="1090" t="s">
        <v>9914</v>
      </c>
      <c r="P1628" s="1090" t="s">
        <v>9915</v>
      </c>
      <c r="Q1628" s="1082"/>
      <c r="R1628" s="1093">
        <v>44285.0</v>
      </c>
      <c r="S1628" s="647">
        <f t="shared" si="167"/>
        <v>36</v>
      </c>
      <c r="T1628" s="166"/>
      <c r="U1628" s="166"/>
      <c r="V1628" s="1082"/>
      <c r="W1628" s="1089" t="s">
        <v>1651</v>
      </c>
      <c r="X1628" s="1090" t="s">
        <v>9916</v>
      </c>
      <c r="Y1628" s="1095">
        <f>IF('Datos por dni'!F762="","",(TODAY()-'Datos por dni'!F762)/365)</f>
        <v>35.27945205</v>
      </c>
      <c r="AA1628" s="987"/>
      <c r="AB1628" s="992"/>
      <c r="AC1628" s="993"/>
      <c r="AD1628" s="994"/>
      <c r="AE1628" s="994"/>
      <c r="AF1628" s="995"/>
      <c r="AG1628" s="996"/>
      <c r="AH1628" s="997"/>
      <c r="AI1628" s="998"/>
      <c r="AJ1628" s="312"/>
      <c r="AK1628" s="312"/>
      <c r="AL1628" s="999"/>
      <c r="AM1628" s="312"/>
      <c r="AN1628" s="312"/>
      <c r="AO1628" s="1000"/>
      <c r="AP1628" s="666"/>
      <c r="AQ1628" s="1001"/>
      <c r="AR1628" s="1001"/>
      <c r="AS1628" s="1001"/>
      <c r="AT1628" s="748"/>
    </row>
    <row r="1629">
      <c r="A1629" s="1086"/>
      <c r="B1629" s="1087">
        <v>3.8668539E7</v>
      </c>
      <c r="C1629" s="1088">
        <v>44284.8437264699</v>
      </c>
      <c r="D1629" s="1090" t="s">
        <v>9917</v>
      </c>
      <c r="E1629" s="1087" t="s">
        <v>9918</v>
      </c>
      <c r="F1629" s="228">
        <v>34654.0</v>
      </c>
      <c r="G1629" s="1087" t="s">
        <v>391</v>
      </c>
      <c r="H1629" s="1087" t="s">
        <v>3124</v>
      </c>
      <c r="I1629" s="1087" t="s">
        <v>9919</v>
      </c>
      <c r="K1629" s="1090" t="s">
        <v>9920</v>
      </c>
      <c r="L1629" s="1090" t="s">
        <v>7020</v>
      </c>
      <c r="M1629" s="179" t="s">
        <v>2184</v>
      </c>
      <c r="N1629" s="179" t="s">
        <v>2184</v>
      </c>
      <c r="O1629" s="1090" t="s">
        <v>9921</v>
      </c>
      <c r="P1629" s="1090" t="s">
        <v>9922</v>
      </c>
      <c r="Q1629" s="1082"/>
      <c r="R1629" s="1093">
        <v>44285.0</v>
      </c>
      <c r="S1629" s="647">
        <f t="shared" si="167"/>
        <v>28</v>
      </c>
      <c r="T1629" s="166"/>
      <c r="U1629" s="166"/>
      <c r="V1629" s="1082"/>
      <c r="W1629" s="1089" t="s">
        <v>9923</v>
      </c>
      <c r="X1629" s="1090" t="s">
        <v>9924</v>
      </c>
      <c r="Y1629" s="1095">
        <f>IF('Datos por dni'!F763="","",(TODAY()-'Datos por dni'!F763)/365)</f>
        <v>23.24109589</v>
      </c>
      <c r="AA1629" s="987"/>
      <c r="AB1629" s="992"/>
      <c r="AC1629" s="993"/>
      <c r="AD1629" s="994"/>
      <c r="AE1629" s="994"/>
      <c r="AF1629" s="995"/>
      <c r="AG1629" s="996"/>
      <c r="AH1629" s="997"/>
      <c r="AI1629" s="998"/>
      <c r="AJ1629" s="312"/>
      <c r="AK1629" s="312"/>
      <c r="AL1629" s="999"/>
      <c r="AM1629" s="312"/>
      <c r="AN1629" s="312"/>
      <c r="AO1629" s="1000"/>
      <c r="AP1629" s="666"/>
      <c r="AQ1629" s="1001"/>
      <c r="AR1629" s="1001"/>
      <c r="AS1629" s="1001"/>
      <c r="AT1629" s="748"/>
    </row>
    <row r="1630">
      <c r="A1630" s="1086"/>
      <c r="B1630" s="1087">
        <v>2.3763266E7</v>
      </c>
      <c r="C1630" s="1088">
        <v>44284.851224502316</v>
      </c>
      <c r="D1630" s="1090" t="s">
        <v>9925</v>
      </c>
      <c r="E1630" s="1087" t="s">
        <v>9926</v>
      </c>
      <c r="F1630" s="228">
        <v>27055.0</v>
      </c>
      <c r="G1630" s="1087" t="s">
        <v>1808</v>
      </c>
      <c r="H1630" s="1087" t="s">
        <v>1678</v>
      </c>
      <c r="I1630" s="1087">
        <v>5.491168011344E12</v>
      </c>
      <c r="K1630" s="1090" t="s">
        <v>9927</v>
      </c>
      <c r="L1630" s="1090" t="s">
        <v>9928</v>
      </c>
      <c r="M1630" s="179" t="s">
        <v>2184</v>
      </c>
      <c r="N1630" s="179" t="s">
        <v>2184</v>
      </c>
      <c r="O1630" s="1090" t="s">
        <v>9929</v>
      </c>
      <c r="P1630" s="1090" t="s">
        <v>9930</v>
      </c>
      <c r="Q1630" s="1090" t="s">
        <v>9931</v>
      </c>
      <c r="R1630" s="1093">
        <v>44285.0</v>
      </c>
      <c r="S1630" s="647">
        <f t="shared" si="167"/>
        <v>49</v>
      </c>
      <c r="T1630" s="166"/>
      <c r="U1630" s="166"/>
      <c r="V1630" s="1082"/>
      <c r="W1630" s="1089" t="s">
        <v>1637</v>
      </c>
      <c r="X1630" s="1090" t="s">
        <v>9932</v>
      </c>
      <c r="Y1630" s="1095">
        <f>IF('Datos por dni'!F764="","",(TODAY()-'Datos por dni'!F764)/365)</f>
        <v>26.49315068</v>
      </c>
      <c r="AA1630" s="987"/>
      <c r="AB1630" s="992"/>
      <c r="AC1630" s="993"/>
      <c r="AD1630" s="994"/>
      <c r="AE1630" s="994"/>
      <c r="AF1630" s="995"/>
      <c r="AG1630" s="996"/>
      <c r="AH1630" s="997"/>
      <c r="AI1630" s="998"/>
      <c r="AJ1630" s="312"/>
      <c r="AK1630" s="312"/>
      <c r="AL1630" s="999"/>
      <c r="AM1630" s="312"/>
      <c r="AN1630" s="312"/>
      <c r="AO1630" s="1000"/>
      <c r="AP1630" s="666"/>
      <c r="AQ1630" s="1001"/>
      <c r="AR1630" s="1001"/>
      <c r="AS1630" s="1001"/>
      <c r="AT1630" s="748"/>
    </row>
    <row r="1631">
      <c r="A1631" s="1086"/>
      <c r="B1631" s="1087">
        <v>3.8993121E7</v>
      </c>
      <c r="C1631" s="1088">
        <v>44284.91061857639</v>
      </c>
      <c r="D1631" s="1090" t="s">
        <v>9933</v>
      </c>
      <c r="E1631" s="1087" t="s">
        <v>9934</v>
      </c>
      <c r="F1631" s="228">
        <v>35137.0</v>
      </c>
      <c r="G1631" s="1087" t="s">
        <v>2021</v>
      </c>
      <c r="H1631" s="1087" t="s">
        <v>3294</v>
      </c>
      <c r="I1631" s="1087">
        <v>5.491161956719E12</v>
      </c>
      <c r="K1631" s="1090" t="s">
        <v>9935</v>
      </c>
      <c r="L1631" s="1090" t="s">
        <v>7020</v>
      </c>
      <c r="M1631" s="179" t="s">
        <v>2184</v>
      </c>
      <c r="N1631" s="179" t="s">
        <v>1661</v>
      </c>
      <c r="O1631" s="1090" t="s">
        <v>9936</v>
      </c>
      <c r="P1631" s="1090" t="s">
        <v>9937</v>
      </c>
      <c r="Q1631" s="1090" t="s">
        <v>2587</v>
      </c>
      <c r="R1631" s="1087" t="s">
        <v>9938</v>
      </c>
      <c r="S1631" s="647">
        <f t="shared" si="167"/>
        <v>27</v>
      </c>
      <c r="T1631" s="166"/>
      <c r="U1631" s="166"/>
      <c r="V1631" s="1082"/>
      <c r="W1631" s="1089" t="s">
        <v>1651</v>
      </c>
      <c r="X1631" s="1090" t="s">
        <v>9939</v>
      </c>
      <c r="Y1631" s="1095">
        <f>IF('Datos por dni'!F765="","",(TODAY()-'Datos por dni'!F765)/365)</f>
        <v>20.84109589</v>
      </c>
      <c r="AA1631" s="987"/>
      <c r="AB1631" s="992"/>
      <c r="AC1631" s="993"/>
      <c r="AD1631" s="994"/>
      <c r="AE1631" s="994"/>
      <c r="AF1631" s="995"/>
      <c r="AG1631" s="996"/>
      <c r="AH1631" s="997"/>
      <c r="AI1631" s="998"/>
      <c r="AJ1631" s="312"/>
      <c r="AK1631" s="312"/>
      <c r="AL1631" s="999"/>
      <c r="AM1631" s="312"/>
      <c r="AN1631" s="312"/>
      <c r="AO1631" s="1000"/>
      <c r="AP1631" s="666"/>
      <c r="AQ1631" s="1001"/>
      <c r="AR1631" s="1001"/>
      <c r="AS1631" s="1001"/>
      <c r="AT1631" s="748"/>
    </row>
    <row r="1632">
      <c r="A1632" s="1086"/>
      <c r="B1632" s="1087">
        <v>3.8285117E7</v>
      </c>
      <c r="C1632" s="1088">
        <v>44284.994158368056</v>
      </c>
      <c r="D1632" s="1090" t="s">
        <v>9940</v>
      </c>
      <c r="E1632" s="1087" t="s">
        <v>9941</v>
      </c>
      <c r="F1632" s="228">
        <v>34492.0</v>
      </c>
      <c r="G1632" s="1087" t="s">
        <v>391</v>
      </c>
      <c r="H1632" s="1087" t="s">
        <v>3195</v>
      </c>
      <c r="I1632" s="1096" t="s">
        <v>9942</v>
      </c>
      <c r="K1632" s="1090" t="s">
        <v>9943</v>
      </c>
      <c r="L1632" s="1090" t="s">
        <v>7020</v>
      </c>
      <c r="M1632" s="179" t="s">
        <v>2184</v>
      </c>
      <c r="N1632" s="179" t="s">
        <v>1661</v>
      </c>
      <c r="O1632" s="1090" t="s">
        <v>9075</v>
      </c>
      <c r="P1632" s="1090" t="s">
        <v>7967</v>
      </c>
      <c r="Q1632" s="1082"/>
      <c r="R1632" s="1087" t="s">
        <v>2675</v>
      </c>
      <c r="S1632" s="647">
        <f t="shared" si="167"/>
        <v>29</v>
      </c>
      <c r="T1632" s="166"/>
      <c r="U1632" s="166"/>
      <c r="V1632" s="1082"/>
      <c r="W1632" s="1089" t="s">
        <v>1651</v>
      </c>
      <c r="X1632" s="1090" t="s">
        <v>9944</v>
      </c>
      <c r="Y1632" s="1095">
        <f>IF('Datos por dni'!F766="","",(TODAY()-'Datos por dni'!F766)/365)</f>
        <v>21.79452055</v>
      </c>
      <c r="AA1632" s="987"/>
      <c r="AB1632" s="992"/>
      <c r="AC1632" s="993"/>
      <c r="AD1632" s="994"/>
      <c r="AE1632" s="994"/>
      <c r="AF1632" s="995"/>
      <c r="AG1632" s="996"/>
      <c r="AH1632" s="997"/>
      <c r="AI1632" s="998"/>
      <c r="AJ1632" s="312"/>
      <c r="AK1632" s="312"/>
      <c r="AL1632" s="999"/>
      <c r="AM1632" s="312"/>
      <c r="AN1632" s="312"/>
      <c r="AO1632" s="1000"/>
      <c r="AP1632" s="666"/>
      <c r="AQ1632" s="1001"/>
      <c r="AR1632" s="1001"/>
      <c r="AS1632" s="1001"/>
      <c r="AT1632" s="748"/>
    </row>
    <row r="1633">
      <c r="A1633" s="1086"/>
      <c r="B1633" s="1087">
        <v>9.5596451E7</v>
      </c>
      <c r="C1633" s="1088">
        <v>44286.48210689815</v>
      </c>
      <c r="D1633" s="1090" t="s">
        <v>9945</v>
      </c>
      <c r="E1633" s="1087" t="s">
        <v>9946</v>
      </c>
      <c r="F1633" s="228">
        <v>37252.0</v>
      </c>
      <c r="G1633" s="1087" t="s">
        <v>9947</v>
      </c>
      <c r="H1633" s="1087" t="s">
        <v>1618</v>
      </c>
      <c r="I1633" s="1087">
        <v>2.995076705E9</v>
      </c>
      <c r="K1633" s="1090" t="s">
        <v>9948</v>
      </c>
      <c r="L1633" s="1090" t="s">
        <v>7020</v>
      </c>
      <c r="M1633" s="179" t="s">
        <v>2184</v>
      </c>
      <c r="N1633" s="179" t="s">
        <v>1661</v>
      </c>
      <c r="O1633" s="1090" t="s">
        <v>9949</v>
      </c>
      <c r="P1633" s="1090" t="s">
        <v>9950</v>
      </c>
      <c r="Q1633" s="1082"/>
      <c r="R1633" s="1087" t="s">
        <v>9938</v>
      </c>
      <c r="S1633" s="647">
        <f t="shared" si="167"/>
        <v>21</v>
      </c>
      <c r="T1633" s="166"/>
      <c r="U1633" s="166"/>
      <c r="V1633" s="1082"/>
      <c r="W1633" s="1089" t="s">
        <v>1637</v>
      </c>
      <c r="X1633" s="1090" t="s">
        <v>1651</v>
      </c>
      <c r="Y1633" s="1095">
        <f>IF('Datos por dni'!F767="","",(TODAY()-'Datos por dni'!F767)/365)</f>
        <v>33.58630137</v>
      </c>
      <c r="AA1633" s="987"/>
      <c r="AB1633" s="992"/>
      <c r="AC1633" s="993"/>
      <c r="AD1633" s="994"/>
      <c r="AE1633" s="994"/>
      <c r="AF1633" s="995"/>
      <c r="AG1633" s="996"/>
      <c r="AH1633" s="997"/>
      <c r="AI1633" s="998"/>
      <c r="AJ1633" s="312"/>
      <c r="AK1633" s="312"/>
      <c r="AL1633" s="999"/>
      <c r="AM1633" s="312"/>
      <c r="AN1633" s="312"/>
      <c r="AO1633" s="1000"/>
      <c r="AP1633" s="666"/>
      <c r="AQ1633" s="1001"/>
      <c r="AR1633" s="1001"/>
      <c r="AS1633" s="1001"/>
      <c r="AT1633" s="748"/>
    </row>
    <row r="1634">
      <c r="A1634" s="1086"/>
      <c r="B1634" s="1087">
        <v>3.7932478E7</v>
      </c>
      <c r="C1634" s="1088">
        <v>44288.95498196759</v>
      </c>
      <c r="D1634" s="1090" t="s">
        <v>9951</v>
      </c>
      <c r="E1634" s="1087" t="s">
        <v>9952</v>
      </c>
      <c r="F1634" s="228">
        <v>34429.0</v>
      </c>
      <c r="G1634" s="1087" t="s">
        <v>391</v>
      </c>
      <c r="H1634" s="1087" t="s">
        <v>2282</v>
      </c>
      <c r="I1634" s="1087" t="s">
        <v>9953</v>
      </c>
      <c r="K1634" s="1090" t="s">
        <v>9954</v>
      </c>
      <c r="L1634" s="1090" t="s">
        <v>7038</v>
      </c>
      <c r="M1634" s="179" t="s">
        <v>2184</v>
      </c>
      <c r="N1634" s="179" t="s">
        <v>2184</v>
      </c>
      <c r="O1634" s="1090" t="s">
        <v>9955</v>
      </c>
      <c r="P1634" s="1090" t="s">
        <v>9956</v>
      </c>
      <c r="Q1634" s="1082"/>
      <c r="R1634" s="1093">
        <v>44291.0</v>
      </c>
      <c r="S1634" s="647">
        <f t="shared" si="167"/>
        <v>29</v>
      </c>
      <c r="T1634" s="166"/>
      <c r="U1634" s="166"/>
      <c r="V1634" s="1082"/>
      <c r="W1634" s="1089" t="s">
        <v>1637</v>
      </c>
      <c r="X1634" s="1090" t="s">
        <v>9957</v>
      </c>
      <c r="Y1634" s="1095">
        <f>IF('Datos por dni'!F768="","",(TODAY()-'Datos por dni'!F768)/365)</f>
        <v>51.76438356</v>
      </c>
      <c r="AA1634" s="987"/>
      <c r="AB1634" s="992"/>
      <c r="AC1634" s="993"/>
      <c r="AD1634" s="994"/>
      <c r="AE1634" s="994"/>
      <c r="AF1634" s="995"/>
      <c r="AG1634" s="996"/>
      <c r="AH1634" s="997"/>
      <c r="AI1634" s="998"/>
      <c r="AJ1634" s="312"/>
      <c r="AK1634" s="312"/>
      <c r="AL1634" s="999"/>
      <c r="AM1634" s="312"/>
      <c r="AN1634" s="312"/>
      <c r="AO1634" s="1000"/>
      <c r="AP1634" s="666"/>
      <c r="AQ1634" s="1001"/>
      <c r="AR1634" s="1001"/>
      <c r="AS1634" s="1001"/>
      <c r="AT1634" s="748"/>
    </row>
    <row r="1635">
      <c r="A1635" s="1086"/>
      <c r="B1635" s="1087">
        <v>4.1470973E7</v>
      </c>
      <c r="C1635" s="1088">
        <v>44289.529895</v>
      </c>
      <c r="D1635" s="1090" t="s">
        <v>9958</v>
      </c>
      <c r="E1635" s="1087" t="s">
        <v>9959</v>
      </c>
      <c r="F1635" s="228">
        <v>36028.0</v>
      </c>
      <c r="G1635" s="1087" t="s">
        <v>1677</v>
      </c>
      <c r="H1635" s="1087" t="s">
        <v>3611</v>
      </c>
      <c r="I1635" s="1087">
        <v>1.123120552E9</v>
      </c>
      <c r="K1635" s="1090" t="s">
        <v>9960</v>
      </c>
      <c r="L1635" s="1090" t="s">
        <v>9961</v>
      </c>
      <c r="M1635" s="179" t="s">
        <v>2184</v>
      </c>
      <c r="N1635" s="179" t="s">
        <v>2184</v>
      </c>
      <c r="O1635" s="1090" t="s">
        <v>9962</v>
      </c>
      <c r="P1635" s="1090" t="s">
        <v>8217</v>
      </c>
      <c r="Q1635" s="1082"/>
      <c r="R1635" s="1093">
        <v>44291.0</v>
      </c>
      <c r="S1635" s="647">
        <f t="shared" si="167"/>
        <v>25</v>
      </c>
      <c r="T1635" s="166"/>
      <c r="U1635" s="166"/>
      <c r="V1635" s="1082"/>
      <c r="W1635" s="1089" t="s">
        <v>1745</v>
      </c>
      <c r="X1635" s="1090" t="s">
        <v>9963</v>
      </c>
      <c r="Y1635" s="1095">
        <f>IF('Datos por dni'!F769="","",(TODAY()-'Datos por dni'!F769)/365)</f>
        <v>25.1890411</v>
      </c>
      <c r="AA1635" s="987"/>
      <c r="AB1635" s="992"/>
      <c r="AC1635" s="993"/>
      <c r="AD1635" s="994"/>
      <c r="AE1635" s="994"/>
      <c r="AF1635" s="995"/>
      <c r="AG1635" s="996"/>
      <c r="AH1635" s="997"/>
      <c r="AI1635" s="998"/>
      <c r="AJ1635" s="312"/>
      <c r="AK1635" s="312"/>
      <c r="AL1635" s="999"/>
      <c r="AM1635" s="312"/>
      <c r="AN1635" s="312"/>
      <c r="AO1635" s="1000"/>
      <c r="AP1635" s="666"/>
      <c r="AQ1635" s="1001"/>
      <c r="AR1635" s="1001"/>
      <c r="AS1635" s="1001"/>
      <c r="AT1635" s="748"/>
    </row>
    <row r="1636">
      <c r="A1636" s="1086"/>
      <c r="B1636" s="1087">
        <v>3.9372804E7</v>
      </c>
      <c r="C1636" s="1088">
        <v>44289.91912708333</v>
      </c>
      <c r="D1636" s="1090" t="s">
        <v>9964</v>
      </c>
      <c r="E1636" s="1087" t="s">
        <v>9965</v>
      </c>
      <c r="F1636" s="228">
        <v>35033.0</v>
      </c>
      <c r="G1636" s="1087" t="s">
        <v>391</v>
      </c>
      <c r="H1636" s="1087" t="s">
        <v>7998</v>
      </c>
      <c r="I1636" s="1087" t="s">
        <v>9966</v>
      </c>
      <c r="K1636" s="1090" t="s">
        <v>9967</v>
      </c>
      <c r="L1636" s="1090" t="s">
        <v>7038</v>
      </c>
      <c r="M1636" s="179" t="s">
        <v>2184</v>
      </c>
      <c r="N1636" s="179" t="s">
        <v>2184</v>
      </c>
      <c r="O1636" s="1090" t="s">
        <v>9968</v>
      </c>
      <c r="P1636" s="1090" t="s">
        <v>9969</v>
      </c>
      <c r="Q1636" s="1090" t="s">
        <v>9970</v>
      </c>
      <c r="R1636" s="1093">
        <v>44292.0</v>
      </c>
      <c r="S1636" s="647">
        <f t="shared" si="167"/>
        <v>27</v>
      </c>
      <c r="T1636" s="166"/>
      <c r="U1636" s="166"/>
      <c r="V1636" s="1082"/>
      <c r="W1636" s="1089" t="s">
        <v>9971</v>
      </c>
      <c r="X1636" s="1090" t="s">
        <v>9972</v>
      </c>
      <c r="Y1636" s="1095">
        <f>IF('Datos por dni'!F770="","",(TODAY()-'Datos por dni'!F770)/365)</f>
        <v>39.10136986</v>
      </c>
      <c r="AA1636" s="987"/>
      <c r="AB1636" s="992"/>
      <c r="AC1636" s="993"/>
      <c r="AD1636" s="994"/>
      <c r="AE1636" s="994"/>
      <c r="AF1636" s="995"/>
      <c r="AG1636" s="996"/>
      <c r="AH1636" s="997"/>
      <c r="AI1636" s="998"/>
      <c r="AJ1636" s="312"/>
      <c r="AK1636" s="312"/>
      <c r="AL1636" s="999"/>
      <c r="AM1636" s="312"/>
      <c r="AN1636" s="312"/>
      <c r="AO1636" s="1000"/>
      <c r="AP1636" s="666"/>
      <c r="AQ1636" s="1001"/>
      <c r="AR1636" s="1001"/>
      <c r="AS1636" s="1001"/>
      <c r="AT1636" s="748"/>
    </row>
    <row r="1637">
      <c r="A1637" s="1086"/>
      <c r="B1637" s="1087">
        <v>3.5347032E7</v>
      </c>
      <c r="C1637" s="1088">
        <v>44290.55613747685</v>
      </c>
      <c r="D1637" s="1090" t="s">
        <v>9973</v>
      </c>
      <c r="E1637" s="1087" t="s">
        <v>9974</v>
      </c>
      <c r="F1637" s="228">
        <v>33161.0</v>
      </c>
      <c r="G1637" s="1087" t="s">
        <v>674</v>
      </c>
      <c r="H1637" s="1087" t="s">
        <v>9975</v>
      </c>
      <c r="I1637" s="1087" t="s">
        <v>9976</v>
      </c>
      <c r="K1637" s="1090" t="s">
        <v>9977</v>
      </c>
      <c r="L1637" s="1090" t="s">
        <v>7020</v>
      </c>
      <c r="M1637" s="179" t="s">
        <v>2184</v>
      </c>
      <c r="N1637" s="179" t="s">
        <v>2184</v>
      </c>
      <c r="O1637" s="1090" t="s">
        <v>9978</v>
      </c>
      <c r="P1637" s="1090" t="s">
        <v>9979</v>
      </c>
      <c r="Q1637" s="1090" t="s">
        <v>9980</v>
      </c>
      <c r="R1637" s="1093">
        <v>44291.0</v>
      </c>
      <c r="S1637" s="647">
        <f t="shared" si="167"/>
        <v>33</v>
      </c>
      <c r="T1637" s="166"/>
      <c r="U1637" s="166"/>
      <c r="V1637" s="1082"/>
      <c r="W1637" s="1089" t="s">
        <v>1637</v>
      </c>
      <c r="X1637" s="1090" t="s">
        <v>9981</v>
      </c>
      <c r="Y1637" s="1095">
        <f>IF('Datos por dni'!F771="","",(TODAY()-'Datos por dni'!F771)/365)</f>
        <v>23.44383562</v>
      </c>
      <c r="AA1637" s="987"/>
      <c r="AB1637" s="992"/>
      <c r="AC1637" s="993"/>
      <c r="AD1637" s="994"/>
      <c r="AE1637" s="994"/>
      <c r="AF1637" s="995"/>
      <c r="AG1637" s="996"/>
      <c r="AH1637" s="997"/>
      <c r="AI1637" s="998"/>
      <c r="AJ1637" s="312"/>
      <c r="AK1637" s="312"/>
      <c r="AL1637" s="999"/>
      <c r="AM1637" s="312"/>
      <c r="AN1637" s="312"/>
      <c r="AO1637" s="1000"/>
      <c r="AP1637" s="666"/>
      <c r="AQ1637" s="1001"/>
      <c r="AR1637" s="1001"/>
      <c r="AS1637" s="1001"/>
      <c r="AT1637" s="748"/>
    </row>
    <row r="1638">
      <c r="A1638" s="1086"/>
      <c r="B1638" s="1087">
        <v>4.1457011E7</v>
      </c>
      <c r="C1638" s="1088">
        <v>44291.68902864584</v>
      </c>
      <c r="D1638" s="1090" t="s">
        <v>9982</v>
      </c>
      <c r="E1638" s="1087" t="s">
        <v>9983</v>
      </c>
      <c r="F1638" s="228">
        <v>36047.0</v>
      </c>
      <c r="G1638" s="1087" t="s">
        <v>391</v>
      </c>
      <c r="H1638" s="1087" t="s">
        <v>9984</v>
      </c>
      <c r="I1638" s="1087" t="s">
        <v>9985</v>
      </c>
      <c r="K1638" s="1090" t="s">
        <v>9986</v>
      </c>
      <c r="L1638" s="1090" t="s">
        <v>9987</v>
      </c>
      <c r="M1638" s="179" t="s">
        <v>2184</v>
      </c>
      <c r="N1638" s="179" t="s">
        <v>2184</v>
      </c>
      <c r="O1638" s="1090" t="s">
        <v>9988</v>
      </c>
      <c r="P1638" s="1090" t="s">
        <v>9989</v>
      </c>
      <c r="Q1638" s="1082"/>
      <c r="R1638" s="1087" t="s">
        <v>9990</v>
      </c>
      <c r="S1638" s="647">
        <f t="shared" si="167"/>
        <v>25</v>
      </c>
      <c r="T1638" s="166"/>
      <c r="U1638" s="166"/>
      <c r="V1638" s="1082"/>
      <c r="W1638" s="1089" t="s">
        <v>9991</v>
      </c>
      <c r="X1638" s="1090" t="s">
        <v>9991</v>
      </c>
      <c r="Y1638" s="327">
        <f>IF('Datos por dni'!F772="","",(TODAY()-'Datos por dni'!F772)/365)</f>
        <v>23.24109589</v>
      </c>
      <c r="AA1638" s="987"/>
      <c r="AB1638" s="992"/>
      <c r="AC1638" s="993"/>
      <c r="AD1638" s="994"/>
      <c r="AE1638" s="994"/>
      <c r="AF1638" s="995"/>
      <c r="AG1638" s="996"/>
      <c r="AH1638" s="997"/>
      <c r="AI1638" s="998"/>
      <c r="AJ1638" s="312"/>
      <c r="AK1638" s="312"/>
      <c r="AL1638" s="999"/>
      <c r="AM1638" s="312"/>
      <c r="AN1638" s="312"/>
      <c r="AO1638" s="1000"/>
      <c r="AP1638" s="666"/>
      <c r="AQ1638" s="1001"/>
      <c r="AR1638" s="1001"/>
      <c r="AS1638" s="1001"/>
      <c r="AT1638" s="748"/>
    </row>
    <row r="1639">
      <c r="A1639" s="1086"/>
      <c r="B1639" s="1087">
        <v>4.3819146E7</v>
      </c>
      <c r="C1639" s="1088">
        <v>44291.707176192125</v>
      </c>
      <c r="D1639" s="1090" t="s">
        <v>9992</v>
      </c>
      <c r="E1639" s="1087" t="s">
        <v>9993</v>
      </c>
      <c r="F1639" s="228">
        <v>37305.0</v>
      </c>
      <c r="G1639" s="1087" t="s">
        <v>391</v>
      </c>
      <c r="H1639" s="1087" t="s">
        <v>1678</v>
      </c>
      <c r="I1639" s="1087" t="s">
        <v>9994</v>
      </c>
      <c r="K1639" s="1090" t="s">
        <v>4870</v>
      </c>
      <c r="L1639" s="1090" t="s">
        <v>7020</v>
      </c>
      <c r="M1639" s="179" t="s">
        <v>2184</v>
      </c>
      <c r="N1639" s="179" t="s">
        <v>1661</v>
      </c>
      <c r="O1639" s="1090" t="s">
        <v>9995</v>
      </c>
      <c r="P1639" s="1090" t="s">
        <v>9996</v>
      </c>
      <c r="Q1639" s="1082"/>
      <c r="R1639" s="1093">
        <v>44292.0</v>
      </c>
      <c r="S1639" s="647">
        <f t="shared" si="167"/>
        <v>21</v>
      </c>
      <c r="T1639" s="166"/>
      <c r="U1639" s="166"/>
      <c r="V1639" s="1082"/>
      <c r="W1639" s="1089" t="s">
        <v>1637</v>
      </c>
      <c r="X1639" s="1090" t="s">
        <v>9997</v>
      </c>
      <c r="Y1639" s="327">
        <f>IF('Datos por dni'!F773="","",(TODAY()-'Datos por dni'!F773)/365)</f>
        <v>26.49315068</v>
      </c>
      <c r="AA1639" s="987"/>
      <c r="AB1639" s="992"/>
      <c r="AC1639" s="993"/>
      <c r="AD1639" s="994"/>
      <c r="AE1639" s="994"/>
      <c r="AF1639" s="995"/>
      <c r="AG1639" s="996"/>
      <c r="AH1639" s="997"/>
      <c r="AI1639" s="998"/>
      <c r="AJ1639" s="312"/>
      <c r="AK1639" s="312"/>
      <c r="AL1639" s="999"/>
      <c r="AM1639" s="312"/>
      <c r="AN1639" s="312"/>
      <c r="AO1639" s="1000"/>
      <c r="AP1639" s="666"/>
      <c r="AQ1639" s="1001"/>
      <c r="AR1639" s="1001"/>
      <c r="AS1639" s="1001"/>
      <c r="AT1639" s="748"/>
    </row>
    <row r="1640">
      <c r="A1640" s="1086"/>
      <c r="B1640" s="1087">
        <v>3.3012167E7</v>
      </c>
      <c r="C1640" s="1088">
        <v>44291.78055239584</v>
      </c>
      <c r="D1640" s="1090" t="s">
        <v>9998</v>
      </c>
      <c r="E1640" s="1087" t="s">
        <v>9999</v>
      </c>
      <c r="F1640" s="228">
        <v>31923.0</v>
      </c>
      <c r="G1640" s="1087" t="s">
        <v>391</v>
      </c>
      <c r="H1640" s="1087" t="s">
        <v>10000</v>
      </c>
      <c r="I1640" s="1087">
        <v>3.764377094E9</v>
      </c>
      <c r="K1640" s="1090" t="s">
        <v>10001</v>
      </c>
      <c r="L1640" s="1090" t="s">
        <v>7028</v>
      </c>
      <c r="M1640" s="179" t="s">
        <v>2184</v>
      </c>
      <c r="N1640" s="179" t="s">
        <v>2184</v>
      </c>
      <c r="O1640" s="1090" t="s">
        <v>10002</v>
      </c>
      <c r="P1640" s="1090" t="s">
        <v>8429</v>
      </c>
      <c r="Q1640" s="1090" t="s">
        <v>10003</v>
      </c>
      <c r="R1640" s="1093">
        <v>44292.0</v>
      </c>
      <c r="S1640" s="647">
        <f t="shared" si="167"/>
        <v>36</v>
      </c>
      <c r="T1640" s="166"/>
      <c r="U1640" s="166"/>
      <c r="V1640" s="1082"/>
      <c r="W1640" s="1089" t="s">
        <v>10004</v>
      </c>
      <c r="X1640" s="1090" t="s">
        <v>10005</v>
      </c>
      <c r="Y1640" s="1097">
        <v>26.0</v>
      </c>
      <c r="AA1640" s="987"/>
      <c r="AB1640" s="992"/>
      <c r="AC1640" s="993"/>
      <c r="AD1640" s="994"/>
      <c r="AE1640" s="994"/>
      <c r="AF1640" s="995"/>
      <c r="AG1640" s="996"/>
      <c r="AH1640" s="997"/>
      <c r="AI1640" s="998"/>
      <c r="AJ1640" s="312"/>
      <c r="AK1640" s="312"/>
      <c r="AL1640" s="999"/>
      <c r="AM1640" s="312"/>
      <c r="AN1640" s="312"/>
      <c r="AO1640" s="1000"/>
      <c r="AP1640" s="666"/>
      <c r="AQ1640" s="1001"/>
      <c r="AR1640" s="1001"/>
      <c r="AS1640" s="1001"/>
      <c r="AT1640" s="748"/>
    </row>
    <row r="1641">
      <c r="A1641" s="1086"/>
      <c r="B1641" s="1087">
        <v>3.8067794E7</v>
      </c>
      <c r="C1641" s="1088">
        <v>44292.498472430554</v>
      </c>
      <c r="D1641" s="1090" t="s">
        <v>10006</v>
      </c>
      <c r="E1641" s="1087" t="s">
        <v>10007</v>
      </c>
      <c r="F1641" s="228">
        <v>34383.0</v>
      </c>
      <c r="G1641" s="1087" t="s">
        <v>1755</v>
      </c>
      <c r="H1641" s="1087" t="s">
        <v>3945</v>
      </c>
      <c r="I1641" s="1087" t="s">
        <v>10008</v>
      </c>
      <c r="K1641" s="1090" t="s">
        <v>10009</v>
      </c>
      <c r="L1641" s="1090" t="s">
        <v>7020</v>
      </c>
      <c r="M1641" s="179" t="s">
        <v>2184</v>
      </c>
      <c r="N1641" s="179" t="s">
        <v>2184</v>
      </c>
      <c r="O1641" s="1090" t="s">
        <v>10010</v>
      </c>
      <c r="P1641" s="1090" t="s">
        <v>10011</v>
      </c>
      <c r="Q1641" s="1090" t="s">
        <v>10012</v>
      </c>
      <c r="R1641" s="1093">
        <v>44292.0</v>
      </c>
      <c r="S1641" s="647">
        <f t="shared" si="167"/>
        <v>29</v>
      </c>
      <c r="T1641" s="166"/>
      <c r="U1641" s="166"/>
      <c r="V1641" s="1082"/>
      <c r="W1641" s="1089" t="s">
        <v>1651</v>
      </c>
      <c r="X1641" s="1090" t="s">
        <v>1651</v>
      </c>
      <c r="Y1641" s="1097">
        <v>27.0</v>
      </c>
      <c r="AA1641" s="987"/>
      <c r="AB1641" s="992"/>
      <c r="AC1641" s="993"/>
      <c r="AD1641" s="994"/>
      <c r="AE1641" s="994"/>
      <c r="AF1641" s="995"/>
      <c r="AG1641" s="996"/>
      <c r="AH1641" s="997"/>
      <c r="AI1641" s="998"/>
      <c r="AJ1641" s="312"/>
      <c r="AK1641" s="312"/>
      <c r="AL1641" s="999"/>
      <c r="AM1641" s="312"/>
      <c r="AN1641" s="312"/>
      <c r="AO1641" s="1000"/>
      <c r="AP1641" s="666"/>
      <c r="AQ1641" s="1001"/>
      <c r="AR1641" s="1001"/>
      <c r="AS1641" s="1001"/>
      <c r="AT1641" s="748"/>
    </row>
    <row r="1642">
      <c r="A1642" s="1086"/>
      <c r="B1642" s="1087">
        <v>3.9492244E7</v>
      </c>
      <c r="C1642" s="1088">
        <v>44293.823650011575</v>
      </c>
      <c r="D1642" s="1090" t="s">
        <v>2148</v>
      </c>
      <c r="E1642" s="1087" t="s">
        <v>10013</v>
      </c>
      <c r="F1642" s="228">
        <v>35277.0</v>
      </c>
      <c r="G1642" s="1087" t="s">
        <v>674</v>
      </c>
      <c r="H1642" s="1087" t="s">
        <v>10014</v>
      </c>
      <c r="I1642" s="1087" t="s">
        <v>2151</v>
      </c>
      <c r="K1642" s="1090" t="s">
        <v>10015</v>
      </c>
      <c r="L1642" s="1090" t="s">
        <v>10016</v>
      </c>
      <c r="M1642" s="179" t="s">
        <v>2184</v>
      </c>
      <c r="N1642" s="179" t="s">
        <v>1661</v>
      </c>
      <c r="O1642" s="1090" t="s">
        <v>10017</v>
      </c>
      <c r="P1642" s="1090" t="s">
        <v>10018</v>
      </c>
      <c r="Q1642" s="1082"/>
      <c r="R1642" s="1083">
        <v>44294.0</v>
      </c>
      <c r="S1642" s="647">
        <f t="shared" si="167"/>
        <v>27</v>
      </c>
      <c r="T1642" s="166"/>
      <c r="U1642" s="166"/>
      <c r="V1642" s="1082"/>
      <c r="W1642" s="1089" t="s">
        <v>1637</v>
      </c>
      <c r="X1642" s="1090" t="s">
        <v>10019</v>
      </c>
      <c r="Y1642" s="1097">
        <v>27.0</v>
      </c>
      <c r="AA1642" s="987"/>
      <c r="AB1642" s="992"/>
      <c r="AC1642" s="993"/>
      <c r="AD1642" s="994"/>
      <c r="AE1642" s="994"/>
      <c r="AF1642" s="995"/>
      <c r="AG1642" s="996"/>
      <c r="AH1642" s="997"/>
      <c r="AI1642" s="998"/>
      <c r="AJ1642" s="312"/>
      <c r="AK1642" s="312"/>
      <c r="AL1642" s="999"/>
      <c r="AM1642" s="312"/>
      <c r="AN1642" s="312"/>
      <c r="AO1642" s="1000"/>
      <c r="AP1642" s="666"/>
      <c r="AQ1642" s="1001"/>
      <c r="AR1642" s="1001"/>
      <c r="AS1642" s="1001"/>
      <c r="AT1642" s="748"/>
    </row>
    <row r="1643">
      <c r="A1643" s="227"/>
      <c r="B1643" s="179">
        <v>4.0538377E7</v>
      </c>
      <c r="C1643" s="1037">
        <v>44295.51999084491</v>
      </c>
      <c r="D1643" s="1091" t="s">
        <v>10020</v>
      </c>
      <c r="E1643" s="179" t="s">
        <v>10021</v>
      </c>
      <c r="F1643" s="228">
        <v>35609.0</v>
      </c>
      <c r="G1643" s="179" t="s">
        <v>391</v>
      </c>
      <c r="H1643" s="179" t="s">
        <v>10022</v>
      </c>
      <c r="I1643" s="179">
        <v>1.158107152E9</v>
      </c>
      <c r="K1643" s="1091" t="s">
        <v>10023</v>
      </c>
      <c r="L1643" s="1091" t="s">
        <v>7020</v>
      </c>
      <c r="M1643" s="179" t="s">
        <v>2184</v>
      </c>
      <c r="N1643" s="179" t="s">
        <v>2184</v>
      </c>
      <c r="O1643" s="1091" t="s">
        <v>10024</v>
      </c>
      <c r="P1643" s="1091" t="s">
        <v>10025</v>
      </c>
      <c r="Q1643" s="1091" t="s">
        <v>10026</v>
      </c>
      <c r="R1643" s="1098">
        <v>44298.0</v>
      </c>
      <c r="S1643" s="647">
        <f t="shared" si="167"/>
        <v>26</v>
      </c>
      <c r="T1643" s="166"/>
      <c r="U1643" s="166"/>
      <c r="V1643" s="1092"/>
      <c r="W1643" s="606" t="s">
        <v>1637</v>
      </c>
      <c r="X1643" s="1091" t="s">
        <v>10027</v>
      </c>
      <c r="Y1643" s="245">
        <f>INT(YEARFRAC('Datos por dni'!F777,TODAY()))</f>
        <v>23</v>
      </c>
      <c r="AA1643" s="987"/>
      <c r="AB1643" s="992"/>
      <c r="AC1643" s="993"/>
      <c r="AD1643" s="994"/>
      <c r="AE1643" s="994"/>
      <c r="AF1643" s="995"/>
      <c r="AG1643" s="996"/>
      <c r="AH1643" s="997"/>
      <c r="AI1643" s="998"/>
      <c r="AJ1643" s="312"/>
      <c r="AK1643" s="312"/>
      <c r="AL1643" s="999"/>
      <c r="AM1643" s="312"/>
      <c r="AN1643" s="312"/>
      <c r="AO1643" s="1000"/>
      <c r="AP1643" s="666"/>
      <c r="AQ1643" s="1001"/>
      <c r="AR1643" s="1001"/>
      <c r="AS1643" s="1001"/>
      <c r="AT1643" s="748"/>
    </row>
    <row r="1644">
      <c r="A1644" s="227"/>
      <c r="B1644" s="179">
        <v>3.7540593E7</v>
      </c>
      <c r="C1644" s="1037">
        <v>44296.64456975694</v>
      </c>
      <c r="D1644" s="1091" t="s">
        <v>10028</v>
      </c>
      <c r="E1644" s="179" t="s">
        <v>10029</v>
      </c>
      <c r="F1644" s="228">
        <v>34088.0</v>
      </c>
      <c r="G1644" s="179" t="s">
        <v>10030</v>
      </c>
      <c r="H1644" s="179" t="s">
        <v>10031</v>
      </c>
      <c r="I1644" s="179">
        <v>1.135787444E9</v>
      </c>
      <c r="K1644" s="1091" t="s">
        <v>10032</v>
      </c>
      <c r="L1644" s="1091" t="s">
        <v>10033</v>
      </c>
      <c r="M1644" s="179" t="s">
        <v>2184</v>
      </c>
      <c r="N1644" s="179" t="s">
        <v>2184</v>
      </c>
      <c r="O1644" s="1091" t="s">
        <v>10034</v>
      </c>
      <c r="P1644" s="1091" t="s">
        <v>7170</v>
      </c>
      <c r="Q1644" s="1091" t="s">
        <v>10035</v>
      </c>
      <c r="R1644" s="1098">
        <v>44298.0</v>
      </c>
      <c r="S1644" s="647">
        <f t="shared" si="167"/>
        <v>30</v>
      </c>
      <c r="T1644" s="166"/>
      <c r="U1644" s="166"/>
      <c r="V1644" s="1092"/>
      <c r="W1644" s="606" t="s">
        <v>1661</v>
      </c>
      <c r="X1644" s="1091" t="s">
        <v>10036</v>
      </c>
      <c r="Y1644" s="245">
        <f>INT(YEARFRAC('Datos por dni'!F778,TODAY()))</f>
        <v>27</v>
      </c>
      <c r="AA1644" s="987"/>
      <c r="AB1644" s="992"/>
      <c r="AC1644" s="993"/>
      <c r="AD1644" s="994"/>
      <c r="AE1644" s="994"/>
      <c r="AF1644" s="995"/>
      <c r="AG1644" s="996"/>
      <c r="AH1644" s="997"/>
      <c r="AI1644" s="998"/>
      <c r="AJ1644" s="312"/>
      <c r="AK1644" s="312"/>
      <c r="AL1644" s="999"/>
      <c r="AM1644" s="312"/>
      <c r="AN1644" s="312"/>
      <c r="AO1644" s="1000"/>
      <c r="AP1644" s="666"/>
      <c r="AQ1644" s="1001"/>
      <c r="AR1644" s="1001"/>
      <c r="AS1644" s="1001"/>
      <c r="AT1644" s="748"/>
    </row>
    <row r="1645">
      <c r="A1645" s="227"/>
      <c r="B1645" s="179">
        <v>4.4175076E7</v>
      </c>
      <c r="C1645" s="1037">
        <v>44296.83283417824</v>
      </c>
      <c r="D1645" s="1091" t="s">
        <v>10037</v>
      </c>
      <c r="E1645" s="179" t="s">
        <v>10038</v>
      </c>
      <c r="F1645" s="228">
        <v>37429.0</v>
      </c>
      <c r="G1645" s="179" t="s">
        <v>391</v>
      </c>
      <c r="H1645" s="179" t="s">
        <v>10039</v>
      </c>
      <c r="I1645" s="179">
        <v>3.87544638E9</v>
      </c>
      <c r="K1645" s="1091" t="s">
        <v>10040</v>
      </c>
      <c r="L1645" s="1091" t="s">
        <v>7020</v>
      </c>
      <c r="M1645" s="179" t="s">
        <v>2184</v>
      </c>
      <c r="N1645" s="179" t="s">
        <v>2184</v>
      </c>
      <c r="O1645" s="1091" t="s">
        <v>10041</v>
      </c>
      <c r="P1645" s="1091" t="s">
        <v>10042</v>
      </c>
      <c r="Q1645" s="1091" t="s">
        <v>10043</v>
      </c>
      <c r="R1645" s="179" t="s">
        <v>10044</v>
      </c>
      <c r="S1645" s="647">
        <f t="shared" si="167"/>
        <v>21</v>
      </c>
      <c r="T1645" s="166"/>
      <c r="U1645" s="166"/>
      <c r="V1645" s="1092"/>
      <c r="W1645" s="606" t="s">
        <v>10045</v>
      </c>
      <c r="X1645" s="1091" t="s">
        <v>10046</v>
      </c>
      <c r="Y1645" s="257">
        <f>INT(YEARFRAC('Datos por dni'!F779,TODAY()))</f>
        <v>38</v>
      </c>
      <c r="AA1645" s="987"/>
      <c r="AB1645" s="992"/>
      <c r="AC1645" s="993"/>
      <c r="AD1645" s="994"/>
      <c r="AE1645" s="994"/>
      <c r="AF1645" s="995"/>
      <c r="AG1645" s="996"/>
      <c r="AH1645" s="997"/>
      <c r="AI1645" s="998"/>
      <c r="AJ1645" s="312"/>
      <c r="AK1645" s="312"/>
      <c r="AL1645" s="999"/>
      <c r="AM1645" s="312"/>
      <c r="AN1645" s="312"/>
      <c r="AO1645" s="1000"/>
      <c r="AP1645" s="666"/>
      <c r="AQ1645" s="1001"/>
      <c r="AR1645" s="1001"/>
      <c r="AS1645" s="1001"/>
      <c r="AT1645" s="748"/>
    </row>
    <row r="1646">
      <c r="A1646" s="227"/>
      <c r="B1646" s="179">
        <v>4.3542298E7</v>
      </c>
      <c r="C1646" s="1037">
        <v>44297.03173519676</v>
      </c>
      <c r="D1646" s="1091" t="s">
        <v>10047</v>
      </c>
      <c r="E1646" s="179" t="s">
        <v>10048</v>
      </c>
      <c r="F1646" s="228">
        <v>37180.0</v>
      </c>
      <c r="G1646" s="179" t="s">
        <v>391</v>
      </c>
      <c r="H1646" s="179" t="s">
        <v>10049</v>
      </c>
      <c r="I1646" s="179">
        <v>2.954272718E9</v>
      </c>
      <c r="K1646" s="1091" t="s">
        <v>10050</v>
      </c>
      <c r="L1646" s="1091" t="s">
        <v>7038</v>
      </c>
      <c r="M1646" s="179" t="s">
        <v>2184</v>
      </c>
      <c r="N1646" s="179" t="s">
        <v>2184</v>
      </c>
      <c r="O1646" s="1091" t="s">
        <v>10051</v>
      </c>
      <c r="P1646" s="1091" t="s">
        <v>10052</v>
      </c>
      <c r="Q1646" s="1091" t="s">
        <v>10053</v>
      </c>
      <c r="R1646" s="179" t="s">
        <v>10054</v>
      </c>
      <c r="S1646" s="647">
        <f t="shared" si="167"/>
        <v>22</v>
      </c>
      <c r="T1646" s="166"/>
      <c r="U1646" s="166"/>
      <c r="V1646" s="1092"/>
      <c r="W1646" s="606" t="s">
        <v>1637</v>
      </c>
      <c r="X1646" s="1091" t="s">
        <v>10055</v>
      </c>
      <c r="Y1646" s="636">
        <v>25.0</v>
      </c>
      <c r="AA1646" s="987"/>
      <c r="AB1646" s="992"/>
      <c r="AC1646" s="993"/>
      <c r="AD1646" s="994"/>
      <c r="AE1646" s="994"/>
      <c r="AF1646" s="995"/>
      <c r="AG1646" s="996"/>
      <c r="AH1646" s="997"/>
      <c r="AI1646" s="998"/>
      <c r="AJ1646" s="312"/>
      <c r="AK1646" s="312"/>
      <c r="AL1646" s="999"/>
      <c r="AM1646" s="312"/>
      <c r="AN1646" s="312"/>
      <c r="AO1646" s="1000"/>
      <c r="AP1646" s="666"/>
      <c r="AQ1646" s="1001"/>
      <c r="AR1646" s="1001"/>
      <c r="AS1646" s="1001"/>
      <c r="AT1646" s="748"/>
    </row>
    <row r="1647">
      <c r="A1647" s="227"/>
      <c r="B1647" s="179">
        <v>4.5791898E7</v>
      </c>
      <c r="C1647" s="1037">
        <v>44297.57707866898</v>
      </c>
      <c r="D1647" s="1091" t="s">
        <v>10056</v>
      </c>
      <c r="E1647" s="179" t="s">
        <v>10057</v>
      </c>
      <c r="F1647" s="228">
        <v>38126.0</v>
      </c>
      <c r="G1647" s="179" t="s">
        <v>391</v>
      </c>
      <c r="H1647" s="179" t="s">
        <v>10058</v>
      </c>
      <c r="I1647" s="179" t="s">
        <v>10059</v>
      </c>
      <c r="K1647" s="1091" t="s">
        <v>10060</v>
      </c>
      <c r="L1647" s="1091" t="s">
        <v>7038</v>
      </c>
      <c r="M1647" s="179" t="s">
        <v>2184</v>
      </c>
      <c r="N1647" s="179" t="s">
        <v>1661</v>
      </c>
      <c r="O1647" s="1091" t="s">
        <v>7176</v>
      </c>
      <c r="P1647" s="1091" t="s">
        <v>10061</v>
      </c>
      <c r="Q1647" s="1092"/>
      <c r="R1647" s="281"/>
      <c r="S1647" s="647">
        <f t="shared" si="167"/>
        <v>19</v>
      </c>
      <c r="T1647" s="166"/>
      <c r="U1647" s="166"/>
      <c r="V1647" s="179" t="s">
        <v>10062</v>
      </c>
      <c r="W1647" s="606" t="s">
        <v>10063</v>
      </c>
      <c r="X1647" s="1091" t="s">
        <v>10064</v>
      </c>
      <c r="Y1647" s="636">
        <v>25.0</v>
      </c>
      <c r="AA1647" s="987"/>
      <c r="AB1647" s="992"/>
      <c r="AC1647" s="993"/>
      <c r="AD1647" s="994"/>
      <c r="AE1647" s="994"/>
      <c r="AF1647" s="995"/>
      <c r="AG1647" s="996"/>
      <c r="AH1647" s="997"/>
      <c r="AI1647" s="998"/>
      <c r="AJ1647" s="312"/>
      <c r="AK1647" s="312"/>
      <c r="AL1647" s="999"/>
      <c r="AM1647" s="312"/>
      <c r="AN1647" s="312"/>
      <c r="AO1647" s="1000"/>
      <c r="AP1647" s="666"/>
      <c r="AQ1647" s="1001"/>
      <c r="AR1647" s="1001"/>
      <c r="AS1647" s="1001"/>
      <c r="AT1647" s="748"/>
    </row>
    <row r="1648">
      <c r="A1648" s="227"/>
      <c r="B1648" s="179">
        <v>4.119986E7</v>
      </c>
      <c r="C1648" s="1037">
        <v>44297.969462696754</v>
      </c>
      <c r="D1648" s="1091" t="s">
        <v>10065</v>
      </c>
      <c r="E1648" s="179" t="s">
        <v>10066</v>
      </c>
      <c r="F1648" s="228">
        <v>36003.0</v>
      </c>
      <c r="G1648" s="179" t="s">
        <v>391</v>
      </c>
      <c r="H1648" s="179" t="s">
        <v>10067</v>
      </c>
      <c r="I1648" s="179">
        <v>1.16829054E9</v>
      </c>
      <c r="K1648" s="1091" t="s">
        <v>10068</v>
      </c>
      <c r="L1648" s="1091" t="s">
        <v>10069</v>
      </c>
      <c r="M1648" s="179" t="s">
        <v>2184</v>
      </c>
      <c r="N1648" s="179" t="s">
        <v>2184</v>
      </c>
      <c r="O1648" s="1091" t="s">
        <v>10070</v>
      </c>
      <c r="P1648" s="1091" t="s">
        <v>10071</v>
      </c>
      <c r="Q1648" s="1091" t="s">
        <v>10072</v>
      </c>
      <c r="R1648" s="1098">
        <v>44298.0</v>
      </c>
      <c r="S1648" s="647">
        <f t="shared" si="167"/>
        <v>25</v>
      </c>
      <c r="T1648" s="166"/>
      <c r="U1648" s="166"/>
      <c r="V1648" s="1092"/>
      <c r="W1648" s="606" t="s">
        <v>10073</v>
      </c>
      <c r="X1648" s="1091" t="s">
        <v>10074</v>
      </c>
      <c r="Y1648" s="239">
        <v>28.0</v>
      </c>
      <c r="AA1648" s="987"/>
      <c r="AB1648" s="992"/>
      <c r="AC1648" s="993"/>
      <c r="AD1648" s="994"/>
      <c r="AE1648" s="994"/>
      <c r="AF1648" s="995"/>
      <c r="AG1648" s="996"/>
      <c r="AH1648" s="997"/>
      <c r="AI1648" s="998"/>
      <c r="AJ1648" s="312"/>
      <c r="AK1648" s="312"/>
      <c r="AL1648" s="999"/>
      <c r="AM1648" s="312"/>
      <c r="AN1648" s="312"/>
      <c r="AO1648" s="1000"/>
      <c r="AP1648" s="666"/>
      <c r="AQ1648" s="1001"/>
      <c r="AR1648" s="1001"/>
      <c r="AS1648" s="1001"/>
      <c r="AT1648" s="748"/>
    </row>
    <row r="1649">
      <c r="A1649" s="227"/>
      <c r="B1649" s="179">
        <v>3.7007086E7</v>
      </c>
      <c r="C1649" s="1037">
        <v>44298.98299896991</v>
      </c>
      <c r="D1649" s="1091" t="s">
        <v>10075</v>
      </c>
      <c r="E1649" s="179" t="s">
        <v>10076</v>
      </c>
      <c r="F1649" s="228">
        <v>33765.0</v>
      </c>
      <c r="G1649" s="179" t="s">
        <v>391</v>
      </c>
      <c r="H1649" s="179" t="s">
        <v>10077</v>
      </c>
      <c r="I1649" s="179">
        <v>1.131487055E9</v>
      </c>
      <c r="K1649" s="1091" t="s">
        <v>7088</v>
      </c>
      <c r="L1649" s="1091" t="s">
        <v>7020</v>
      </c>
      <c r="M1649" s="179" t="s">
        <v>2184</v>
      </c>
      <c r="N1649" s="179" t="s">
        <v>2184</v>
      </c>
      <c r="O1649" s="1091" t="s">
        <v>10078</v>
      </c>
      <c r="P1649" s="1091" t="s">
        <v>10079</v>
      </c>
      <c r="Q1649" s="1092"/>
      <c r="R1649" s="1098">
        <v>44300.0</v>
      </c>
      <c r="S1649" s="647">
        <f t="shared" si="167"/>
        <v>31</v>
      </c>
      <c r="T1649" s="166"/>
      <c r="U1649" s="166"/>
      <c r="V1649" s="1092"/>
      <c r="W1649" s="606" t="s">
        <v>1637</v>
      </c>
      <c r="X1649" s="1091" t="s">
        <v>10080</v>
      </c>
      <c r="Y1649" s="239"/>
      <c r="AA1649" s="987"/>
      <c r="AB1649" s="992"/>
      <c r="AC1649" s="993"/>
      <c r="AD1649" s="994"/>
      <c r="AE1649" s="994"/>
      <c r="AF1649" s="995"/>
      <c r="AG1649" s="996"/>
      <c r="AH1649" s="997"/>
      <c r="AI1649" s="998"/>
      <c r="AJ1649" s="312"/>
      <c r="AK1649" s="312"/>
      <c r="AL1649" s="999"/>
      <c r="AM1649" s="312"/>
      <c r="AN1649" s="312"/>
      <c r="AO1649" s="1000"/>
      <c r="AP1649" s="666"/>
      <c r="AQ1649" s="1001"/>
      <c r="AR1649" s="1001"/>
      <c r="AS1649" s="1001"/>
      <c r="AT1649" s="748"/>
    </row>
    <row r="1650">
      <c r="A1650" s="227"/>
      <c r="B1650" s="179">
        <v>4.3660333E7</v>
      </c>
      <c r="C1650" s="1037">
        <v>44299.42247347222</v>
      </c>
      <c r="D1650" s="1091" t="s">
        <v>10081</v>
      </c>
      <c r="E1650" s="179" t="s">
        <v>10082</v>
      </c>
      <c r="F1650" s="228">
        <v>37139.0</v>
      </c>
      <c r="G1650" s="179" t="s">
        <v>391</v>
      </c>
      <c r="H1650" s="179" t="s">
        <v>3479</v>
      </c>
      <c r="I1650" s="646" t="s">
        <v>10083</v>
      </c>
      <c r="K1650" s="1091" t="s">
        <v>4061</v>
      </c>
      <c r="L1650" s="1091" t="s">
        <v>7020</v>
      </c>
      <c r="M1650" s="179" t="s">
        <v>2184</v>
      </c>
      <c r="N1650" s="179" t="s">
        <v>1661</v>
      </c>
      <c r="O1650" s="1091" t="s">
        <v>10084</v>
      </c>
      <c r="P1650" s="1091" t="s">
        <v>10085</v>
      </c>
      <c r="Q1650" s="1092"/>
      <c r="R1650" s="1098">
        <v>44305.0</v>
      </c>
      <c r="S1650" s="647">
        <f t="shared" si="167"/>
        <v>22</v>
      </c>
      <c r="T1650" s="166"/>
      <c r="U1650" s="166"/>
      <c r="V1650" s="1092"/>
      <c r="W1650" s="606" t="s">
        <v>1651</v>
      </c>
      <c r="X1650" s="1091" t="s">
        <v>10086</v>
      </c>
      <c r="Y1650" s="239"/>
      <c r="AA1650" s="987"/>
      <c r="AB1650" s="992"/>
      <c r="AC1650" s="993"/>
      <c r="AD1650" s="994"/>
      <c r="AE1650" s="994"/>
      <c r="AF1650" s="995"/>
      <c r="AG1650" s="996"/>
      <c r="AH1650" s="997"/>
      <c r="AI1650" s="998"/>
      <c r="AJ1650" s="312"/>
      <c r="AK1650" s="312"/>
      <c r="AL1650" s="999"/>
      <c r="AM1650" s="312"/>
      <c r="AN1650" s="312"/>
      <c r="AO1650" s="1000"/>
      <c r="AP1650" s="666"/>
      <c r="AQ1650" s="1001"/>
      <c r="AR1650" s="1001"/>
      <c r="AS1650" s="1001"/>
      <c r="AT1650" s="748"/>
    </row>
    <row r="1651">
      <c r="A1651" s="227"/>
      <c r="B1651" s="179">
        <v>4.4426397E7</v>
      </c>
      <c r="C1651" s="1037">
        <v>44299.438539421295</v>
      </c>
      <c r="D1651" s="1091" t="s">
        <v>10087</v>
      </c>
      <c r="E1651" s="179" t="s">
        <v>10088</v>
      </c>
      <c r="F1651" s="228">
        <v>37588.0</v>
      </c>
      <c r="G1651" s="179" t="s">
        <v>391</v>
      </c>
      <c r="H1651" s="179" t="s">
        <v>10089</v>
      </c>
      <c r="I1651" s="179" t="s">
        <v>10090</v>
      </c>
      <c r="K1651" s="1091" t="s">
        <v>10091</v>
      </c>
      <c r="L1651" s="1091" t="s">
        <v>7028</v>
      </c>
      <c r="M1651" s="179" t="s">
        <v>2184</v>
      </c>
      <c r="N1651" s="179" t="s">
        <v>2184</v>
      </c>
      <c r="O1651" s="1091" t="s">
        <v>10092</v>
      </c>
      <c r="P1651" s="1091" t="s">
        <v>10093</v>
      </c>
      <c r="Q1651" s="1091" t="s">
        <v>10094</v>
      </c>
      <c r="R1651" s="1098">
        <v>44300.0</v>
      </c>
      <c r="S1651" s="647">
        <f t="shared" si="167"/>
        <v>20</v>
      </c>
      <c r="T1651" s="166"/>
      <c r="U1651" s="166"/>
      <c r="V1651" s="1092"/>
      <c r="W1651" s="606" t="s">
        <v>10095</v>
      </c>
      <c r="X1651" s="1091" t="s">
        <v>10096</v>
      </c>
      <c r="Y1651" s="242"/>
      <c r="AA1651" s="987"/>
      <c r="AB1651" s="992"/>
      <c r="AC1651" s="993"/>
      <c r="AD1651" s="994"/>
      <c r="AE1651" s="994"/>
      <c r="AF1651" s="995"/>
      <c r="AG1651" s="996"/>
      <c r="AH1651" s="997"/>
      <c r="AI1651" s="998"/>
      <c r="AJ1651" s="312"/>
      <c r="AK1651" s="312"/>
      <c r="AL1651" s="999"/>
      <c r="AM1651" s="312"/>
      <c r="AN1651" s="312"/>
      <c r="AO1651" s="1000"/>
      <c r="AP1651" s="666"/>
      <c r="AQ1651" s="1001"/>
      <c r="AR1651" s="1001"/>
      <c r="AS1651" s="1001"/>
      <c r="AT1651" s="748"/>
    </row>
    <row r="1652">
      <c r="A1652" s="227"/>
      <c r="B1652" s="179">
        <v>4.2377447E7</v>
      </c>
      <c r="C1652" s="1037">
        <v>44300.84067415509</v>
      </c>
      <c r="D1652" s="1091" t="s">
        <v>10097</v>
      </c>
      <c r="E1652" s="179" t="s">
        <v>10098</v>
      </c>
      <c r="F1652" s="228">
        <v>39382.0</v>
      </c>
      <c r="G1652" s="179" t="s">
        <v>391</v>
      </c>
      <c r="H1652" s="179" t="s">
        <v>3195</v>
      </c>
      <c r="I1652" s="179" t="s">
        <v>10099</v>
      </c>
      <c r="K1652" s="1091" t="s">
        <v>10100</v>
      </c>
      <c r="L1652" s="1091" t="s">
        <v>7020</v>
      </c>
      <c r="M1652" s="179" t="s">
        <v>2184</v>
      </c>
      <c r="N1652" s="179" t="s">
        <v>2184</v>
      </c>
      <c r="O1652" s="1091" t="s">
        <v>10101</v>
      </c>
      <c r="P1652" s="1091" t="s">
        <v>10102</v>
      </c>
      <c r="Q1652" s="1091" t="s">
        <v>10103</v>
      </c>
      <c r="R1652" s="179" t="s">
        <v>10104</v>
      </c>
      <c r="S1652" s="647">
        <f t="shared" si="167"/>
        <v>15</v>
      </c>
      <c r="T1652" s="166"/>
      <c r="U1652" s="166"/>
      <c r="V1652" s="1092"/>
      <c r="W1652" s="606" t="s">
        <v>1745</v>
      </c>
      <c r="X1652" s="1091" t="s">
        <v>10105</v>
      </c>
      <c r="Y1652" s="257">
        <f>INT(YEARFRAC('Datos por dni'!F786,TODAY()))</f>
        <v>27</v>
      </c>
      <c r="AA1652" s="987"/>
      <c r="AB1652" s="992"/>
      <c r="AC1652" s="993"/>
      <c r="AD1652" s="994"/>
      <c r="AE1652" s="994"/>
      <c r="AF1652" s="995"/>
      <c r="AG1652" s="996"/>
      <c r="AH1652" s="997"/>
      <c r="AI1652" s="998"/>
      <c r="AJ1652" s="312"/>
      <c r="AK1652" s="312"/>
      <c r="AL1652" s="999"/>
      <c r="AM1652" s="312"/>
      <c r="AN1652" s="312"/>
      <c r="AO1652" s="1000"/>
      <c r="AP1652" s="666"/>
      <c r="AQ1652" s="1001"/>
      <c r="AR1652" s="1001"/>
      <c r="AS1652" s="1001"/>
      <c r="AT1652" s="748"/>
    </row>
    <row r="1653">
      <c r="A1653" s="227"/>
      <c r="B1653" s="179">
        <v>2.0989162E7</v>
      </c>
      <c r="C1653" s="1037">
        <v>44301.5136528588</v>
      </c>
      <c r="D1653" s="1091" t="s">
        <v>10106</v>
      </c>
      <c r="E1653" s="179" t="s">
        <v>10107</v>
      </c>
      <c r="F1653" s="228">
        <v>25357.0</v>
      </c>
      <c r="G1653" s="179" t="s">
        <v>391</v>
      </c>
      <c r="H1653" s="179" t="s">
        <v>3195</v>
      </c>
      <c r="I1653" s="179">
        <v>5.491154360981E12</v>
      </c>
      <c r="K1653" s="1091" t="s">
        <v>3399</v>
      </c>
      <c r="L1653" s="1091" t="s">
        <v>7020</v>
      </c>
      <c r="M1653" s="179" t="s">
        <v>2184</v>
      </c>
      <c r="N1653" s="179" t="s">
        <v>2184</v>
      </c>
      <c r="O1653" s="1091" t="s">
        <v>10108</v>
      </c>
      <c r="P1653" s="1091" t="s">
        <v>10109</v>
      </c>
      <c r="Q1653" s="1091" t="s">
        <v>10110</v>
      </c>
      <c r="R1653" s="1098">
        <v>44302.0</v>
      </c>
      <c r="S1653" s="647">
        <f t="shared" si="167"/>
        <v>54</v>
      </c>
      <c r="T1653" s="166"/>
      <c r="U1653" s="166"/>
      <c r="V1653" s="1092"/>
      <c r="W1653" s="606" t="s">
        <v>1637</v>
      </c>
      <c r="X1653" s="1091" t="s">
        <v>10111</v>
      </c>
      <c r="Y1653" s="257">
        <f>INT(YEARFRAC('Datos por dni'!F787,TODAY()))</f>
        <v>34</v>
      </c>
      <c r="AA1653" s="987"/>
      <c r="AB1653" s="992"/>
      <c r="AC1653" s="993"/>
      <c r="AD1653" s="994"/>
      <c r="AE1653" s="994"/>
      <c r="AF1653" s="995"/>
      <c r="AG1653" s="996"/>
      <c r="AH1653" s="997"/>
      <c r="AI1653" s="998"/>
      <c r="AJ1653" s="312"/>
      <c r="AK1653" s="312"/>
      <c r="AL1653" s="999"/>
      <c r="AM1653" s="312"/>
      <c r="AN1653" s="312"/>
      <c r="AO1653" s="1000"/>
      <c r="AP1653" s="666"/>
      <c r="AQ1653" s="1001"/>
      <c r="AR1653" s="1001"/>
      <c r="AS1653" s="1001"/>
      <c r="AT1653" s="748"/>
    </row>
    <row r="1654">
      <c r="A1654" s="227"/>
      <c r="B1654" s="179">
        <v>4.4929776E7</v>
      </c>
      <c r="C1654" s="1037">
        <v>44302.578435625</v>
      </c>
      <c r="D1654" s="1091" t="s">
        <v>3877</v>
      </c>
      <c r="E1654" s="179" t="s">
        <v>10112</v>
      </c>
      <c r="F1654" s="228">
        <v>37761.0</v>
      </c>
      <c r="G1654" s="179" t="s">
        <v>391</v>
      </c>
      <c r="H1654" s="179" t="s">
        <v>10113</v>
      </c>
      <c r="I1654" s="179">
        <v>2.324647185E9</v>
      </c>
      <c r="K1654" s="1091" t="s">
        <v>10114</v>
      </c>
      <c r="L1654" s="1091" t="s">
        <v>7038</v>
      </c>
      <c r="M1654" s="179" t="s">
        <v>2184</v>
      </c>
      <c r="N1654" s="179" t="s">
        <v>2184</v>
      </c>
      <c r="O1654" s="1091" t="s">
        <v>10115</v>
      </c>
      <c r="P1654" s="1091" t="s">
        <v>1866</v>
      </c>
      <c r="Q1654" s="1092"/>
      <c r="R1654" s="166"/>
      <c r="S1654" s="647">
        <f t="shared" si="167"/>
        <v>20</v>
      </c>
      <c r="T1654" s="166"/>
      <c r="U1654" s="166"/>
      <c r="V1654" s="1092"/>
      <c r="W1654" s="606" t="s">
        <v>1651</v>
      </c>
      <c r="X1654" s="1091" t="s">
        <v>3883</v>
      </c>
      <c r="Y1654" s="257">
        <f>INT(YEARFRAC('Datos por dni'!F788,TODAY()))</f>
        <v>23</v>
      </c>
      <c r="AA1654" s="987"/>
      <c r="AB1654" s="992"/>
      <c r="AC1654" s="993"/>
      <c r="AD1654" s="994"/>
      <c r="AE1654" s="994"/>
      <c r="AF1654" s="995"/>
      <c r="AG1654" s="996"/>
      <c r="AH1654" s="997"/>
      <c r="AI1654" s="998"/>
      <c r="AJ1654" s="312"/>
      <c r="AK1654" s="312"/>
      <c r="AL1654" s="999"/>
      <c r="AM1654" s="312"/>
      <c r="AN1654" s="312"/>
      <c r="AO1654" s="1000"/>
      <c r="AP1654" s="666"/>
      <c r="AQ1654" s="1001"/>
      <c r="AR1654" s="1001"/>
      <c r="AS1654" s="1001"/>
      <c r="AT1654" s="748"/>
    </row>
    <row r="1655">
      <c r="A1655" s="1086"/>
      <c r="B1655" s="1087">
        <v>4.4834631E7</v>
      </c>
      <c r="C1655" s="1088">
        <v>44302.943315625</v>
      </c>
      <c r="D1655" s="1090" t="s">
        <v>10116</v>
      </c>
      <c r="E1655" s="1087" t="s">
        <v>10117</v>
      </c>
      <c r="F1655" s="228">
        <v>37746.0</v>
      </c>
      <c r="G1655" s="1087" t="s">
        <v>2021</v>
      </c>
      <c r="H1655" s="1087" t="s">
        <v>10118</v>
      </c>
      <c r="I1655" s="1087">
        <v>5.491133148963E12</v>
      </c>
      <c r="K1655" s="1090" t="s">
        <v>8958</v>
      </c>
      <c r="L1655" s="1090" t="s">
        <v>7020</v>
      </c>
      <c r="M1655" s="179" t="s">
        <v>2184</v>
      </c>
      <c r="N1655" s="179" t="s">
        <v>2184</v>
      </c>
      <c r="O1655" s="1090" t="s">
        <v>10119</v>
      </c>
      <c r="P1655" s="1090" t="s">
        <v>10120</v>
      </c>
      <c r="Q1655" s="1090" t="s">
        <v>10121</v>
      </c>
      <c r="R1655" s="1099">
        <v>44305.0</v>
      </c>
      <c r="S1655" s="647">
        <f t="shared" si="167"/>
        <v>20</v>
      </c>
      <c r="T1655" s="166"/>
      <c r="U1655" s="166"/>
      <c r="V1655" s="1082"/>
      <c r="W1655" s="1089" t="s">
        <v>10122</v>
      </c>
      <c r="X1655" s="1090" t="s">
        <v>10123</v>
      </c>
      <c r="Y1655" s="257">
        <f>INT(YEARFRAC('Datos por dni'!F789,TODAY()))</f>
        <v>29</v>
      </c>
      <c r="AA1655" s="987"/>
      <c r="AB1655" s="992"/>
      <c r="AC1655" s="993"/>
      <c r="AD1655" s="994"/>
      <c r="AE1655" s="994"/>
      <c r="AF1655" s="995"/>
      <c r="AG1655" s="996"/>
      <c r="AH1655" s="997"/>
      <c r="AI1655" s="998"/>
      <c r="AJ1655" s="312"/>
      <c r="AK1655" s="312"/>
      <c r="AL1655" s="999"/>
      <c r="AM1655" s="312"/>
      <c r="AN1655" s="312"/>
      <c r="AO1655" s="1000"/>
      <c r="AP1655" s="666"/>
      <c r="AQ1655" s="1001"/>
      <c r="AR1655" s="1001"/>
      <c r="AS1655" s="1001"/>
      <c r="AT1655" s="748"/>
    </row>
    <row r="1656">
      <c r="A1656" s="1086"/>
      <c r="B1656" s="1087">
        <v>4.4661586E7</v>
      </c>
      <c r="C1656" s="1088">
        <v>44303.72731427083</v>
      </c>
      <c r="D1656" s="1090" t="s">
        <v>10124</v>
      </c>
      <c r="E1656" s="1087" t="s">
        <v>10125</v>
      </c>
      <c r="F1656" s="228">
        <v>37672.0</v>
      </c>
      <c r="G1656" s="1087" t="s">
        <v>391</v>
      </c>
      <c r="H1656" s="1087" t="s">
        <v>7018</v>
      </c>
      <c r="I1656" s="1087">
        <v>3.87513946E9</v>
      </c>
      <c r="K1656" s="1090" t="s">
        <v>2587</v>
      </c>
      <c r="L1656" s="1090" t="s">
        <v>10126</v>
      </c>
      <c r="M1656" s="179" t="s">
        <v>1661</v>
      </c>
      <c r="N1656" s="179" t="s">
        <v>2184</v>
      </c>
      <c r="O1656" s="1090" t="s">
        <v>10127</v>
      </c>
      <c r="P1656" s="1090" t="s">
        <v>10128</v>
      </c>
      <c r="Q1656" s="1082"/>
      <c r="R1656" s="1100"/>
      <c r="S1656" s="647">
        <f t="shared" si="167"/>
        <v>20</v>
      </c>
      <c r="T1656" s="166"/>
      <c r="U1656" s="166"/>
      <c r="V1656" s="1082"/>
      <c r="W1656" s="1089" t="s">
        <v>1866</v>
      </c>
      <c r="X1656" s="1090" t="s">
        <v>1866</v>
      </c>
      <c r="Y1656" s="257">
        <f>INT(YEARFRAC('Datos por dni'!F790,TODAY()))</f>
        <v>53</v>
      </c>
      <c r="AA1656" s="987"/>
      <c r="AB1656" s="992"/>
      <c r="AC1656" s="993"/>
      <c r="AD1656" s="994"/>
      <c r="AE1656" s="994"/>
      <c r="AF1656" s="995"/>
      <c r="AG1656" s="996"/>
      <c r="AH1656" s="997"/>
      <c r="AI1656" s="998"/>
      <c r="AJ1656" s="312"/>
      <c r="AK1656" s="312"/>
      <c r="AL1656" s="999"/>
      <c r="AM1656" s="312"/>
      <c r="AN1656" s="312"/>
      <c r="AO1656" s="1000"/>
      <c r="AP1656" s="666"/>
      <c r="AQ1656" s="1001"/>
      <c r="AR1656" s="1001"/>
      <c r="AS1656" s="1001"/>
      <c r="AT1656" s="748"/>
    </row>
    <row r="1657">
      <c r="A1657" s="1086"/>
      <c r="B1657" s="1087">
        <v>4.3042725E7</v>
      </c>
      <c r="C1657" s="1088">
        <v>44304.87376940972</v>
      </c>
      <c r="D1657" s="1090" t="s">
        <v>10129</v>
      </c>
      <c r="E1657" s="1087" t="s">
        <v>10130</v>
      </c>
      <c r="F1657" s="228">
        <v>36867.0</v>
      </c>
      <c r="G1657" s="1087" t="s">
        <v>2021</v>
      </c>
      <c r="H1657" s="1087" t="s">
        <v>10131</v>
      </c>
      <c r="I1657" s="1087" t="s">
        <v>10132</v>
      </c>
      <c r="K1657" s="1090" t="s">
        <v>10133</v>
      </c>
      <c r="L1657" s="1090" t="s">
        <v>7020</v>
      </c>
      <c r="M1657" s="179" t="s">
        <v>2184</v>
      </c>
      <c r="N1657" s="179" t="s">
        <v>2184</v>
      </c>
      <c r="O1657" s="1090" t="s">
        <v>10134</v>
      </c>
      <c r="P1657" s="1090" t="s">
        <v>2438</v>
      </c>
      <c r="Q1657" s="1082"/>
      <c r="R1657" s="1099">
        <v>44305.0</v>
      </c>
      <c r="S1657" s="647">
        <f t="shared" si="167"/>
        <v>22</v>
      </c>
      <c r="T1657" s="166"/>
      <c r="U1657" s="166"/>
      <c r="V1657" s="1082"/>
      <c r="W1657" s="1089" t="s">
        <v>1651</v>
      </c>
      <c r="X1657" s="1090" t="s">
        <v>10135</v>
      </c>
      <c r="Y1657" s="257">
        <f>INT(YEARFRAC('Datos por dni'!F791,TODAY()))</f>
        <v>25</v>
      </c>
      <c r="AA1657" s="987"/>
      <c r="AB1657" s="992"/>
      <c r="AC1657" s="993"/>
      <c r="AD1657" s="994"/>
      <c r="AE1657" s="994"/>
      <c r="AF1657" s="995"/>
      <c r="AG1657" s="996"/>
      <c r="AH1657" s="997"/>
      <c r="AI1657" s="998"/>
      <c r="AJ1657" s="312"/>
      <c r="AK1657" s="312"/>
      <c r="AL1657" s="999"/>
      <c r="AM1657" s="312"/>
      <c r="AN1657" s="312"/>
      <c r="AO1657" s="1000"/>
      <c r="AP1657" s="666"/>
      <c r="AQ1657" s="1001"/>
      <c r="AR1657" s="1001"/>
      <c r="AS1657" s="1001"/>
      <c r="AT1657" s="748"/>
    </row>
    <row r="1658">
      <c r="A1658" s="1086"/>
      <c r="B1658" s="1087">
        <v>1.4416158E7</v>
      </c>
      <c r="C1658" s="1088">
        <v>44304.92419258102</v>
      </c>
      <c r="D1658" s="1090" t="s">
        <v>10136</v>
      </c>
      <c r="E1658" s="1087" t="s">
        <v>10137</v>
      </c>
      <c r="F1658" s="228">
        <v>44207.0</v>
      </c>
      <c r="G1658" s="1087" t="s">
        <v>10138</v>
      </c>
      <c r="H1658" s="1087" t="s">
        <v>10139</v>
      </c>
      <c r="I1658" s="1087">
        <v>5.492215049456E12</v>
      </c>
      <c r="K1658" s="1090" t="s">
        <v>10140</v>
      </c>
      <c r="L1658" s="1090" t="s">
        <v>7038</v>
      </c>
      <c r="M1658" s="179" t="s">
        <v>2184</v>
      </c>
      <c r="N1658" s="179" t="s">
        <v>2184</v>
      </c>
      <c r="O1658" s="1090" t="s">
        <v>10141</v>
      </c>
      <c r="P1658" s="1090" t="s">
        <v>1661</v>
      </c>
      <c r="Q1658" s="1090" t="s">
        <v>10142</v>
      </c>
      <c r="R1658" s="1099">
        <v>44305.0</v>
      </c>
      <c r="S1658" s="647"/>
      <c r="T1658" s="166"/>
      <c r="U1658" s="166"/>
      <c r="V1658" s="1082"/>
      <c r="W1658" s="1089" t="s">
        <v>1651</v>
      </c>
      <c r="X1658" s="1090" t="s">
        <v>10143</v>
      </c>
      <c r="Y1658" s="257">
        <f>INT(YEARFRAC('Datos por dni'!F792,TODAY()))</f>
        <v>26</v>
      </c>
      <c r="AA1658" s="987"/>
      <c r="AB1658" s="992"/>
      <c r="AC1658" s="993"/>
      <c r="AD1658" s="994"/>
      <c r="AE1658" s="994"/>
      <c r="AF1658" s="995"/>
      <c r="AG1658" s="996"/>
      <c r="AH1658" s="997"/>
      <c r="AI1658" s="998"/>
      <c r="AJ1658" s="312"/>
      <c r="AK1658" s="312"/>
      <c r="AL1658" s="999"/>
      <c r="AM1658" s="312"/>
      <c r="AN1658" s="312"/>
      <c r="AO1658" s="1000"/>
      <c r="AP1658" s="666"/>
      <c r="AQ1658" s="1001"/>
      <c r="AR1658" s="1001"/>
      <c r="AS1658" s="1001"/>
      <c r="AT1658" s="748"/>
    </row>
    <row r="1659">
      <c r="A1659" s="227"/>
      <c r="B1659" s="179">
        <v>4.048033E7</v>
      </c>
      <c r="C1659" s="1037">
        <v>44305.980240624995</v>
      </c>
      <c r="D1659" s="1091" t="s">
        <v>10144</v>
      </c>
      <c r="E1659" s="179" t="s">
        <v>10145</v>
      </c>
      <c r="F1659" s="228">
        <v>35495.0</v>
      </c>
      <c r="G1659" s="179" t="s">
        <v>391</v>
      </c>
      <c r="H1659" s="179" t="s">
        <v>10146</v>
      </c>
      <c r="I1659" s="179">
        <v>1.162088851E9</v>
      </c>
      <c r="K1659" s="1091" t="s">
        <v>10147</v>
      </c>
      <c r="L1659" s="1091" t="s">
        <v>10148</v>
      </c>
      <c r="M1659" s="179" t="s">
        <v>2184</v>
      </c>
      <c r="N1659" s="179" t="s">
        <v>1661</v>
      </c>
      <c r="O1659" s="1091" t="s">
        <v>10149</v>
      </c>
      <c r="P1659" s="1091" t="s">
        <v>10150</v>
      </c>
      <c r="Q1659" s="1091" t="s">
        <v>10151</v>
      </c>
      <c r="R1659" s="166"/>
      <c r="S1659" s="647">
        <f t="shared" ref="S1659:S1677" si="168">INT(YEARFRAC(F1659,TODAY()))</f>
        <v>26</v>
      </c>
      <c r="T1659" s="166"/>
      <c r="U1659" s="166"/>
      <c r="V1659" s="1092"/>
      <c r="W1659" s="606" t="s">
        <v>1651</v>
      </c>
      <c r="X1659" s="1091" t="s">
        <v>10152</v>
      </c>
      <c r="Y1659" s="257">
        <f>INT(YEARFRAC('Datos por dni'!F793,TODAY()))</f>
        <v>19</v>
      </c>
      <c r="AA1659" s="987"/>
      <c r="AB1659" s="992"/>
      <c r="AC1659" s="993"/>
      <c r="AD1659" s="994"/>
      <c r="AE1659" s="994"/>
      <c r="AF1659" s="995"/>
      <c r="AG1659" s="996"/>
      <c r="AH1659" s="997"/>
      <c r="AI1659" s="998"/>
      <c r="AJ1659" s="312"/>
      <c r="AK1659" s="312"/>
      <c r="AL1659" s="999"/>
      <c r="AM1659" s="312"/>
      <c r="AN1659" s="312"/>
      <c r="AO1659" s="1000"/>
      <c r="AP1659" s="666"/>
      <c r="AQ1659" s="1001"/>
      <c r="AR1659" s="1001"/>
      <c r="AS1659" s="1001"/>
      <c r="AT1659" s="748"/>
    </row>
    <row r="1660">
      <c r="A1660" s="227"/>
      <c r="B1660" s="179">
        <v>4.1774478E7</v>
      </c>
      <c r="C1660" s="1037">
        <v>44306.44636554398</v>
      </c>
      <c r="D1660" s="1091" t="s">
        <v>10153</v>
      </c>
      <c r="E1660" s="179" t="s">
        <v>10154</v>
      </c>
      <c r="F1660" s="228">
        <v>36158.0</v>
      </c>
      <c r="G1660" s="179" t="s">
        <v>391</v>
      </c>
      <c r="H1660" s="179" t="s">
        <v>10155</v>
      </c>
      <c r="I1660" s="179">
        <v>3.83404902E9</v>
      </c>
      <c r="K1660" s="1091" t="s">
        <v>10156</v>
      </c>
      <c r="L1660" s="1091" t="s">
        <v>7028</v>
      </c>
      <c r="M1660" s="179" t="s">
        <v>2184</v>
      </c>
      <c r="N1660" s="179" t="s">
        <v>2184</v>
      </c>
      <c r="O1660" s="1091" t="s">
        <v>9075</v>
      </c>
      <c r="P1660" s="1091" t="s">
        <v>8575</v>
      </c>
      <c r="Q1660" s="1091" t="s">
        <v>10157</v>
      </c>
      <c r="R1660" s="1098">
        <v>44307.0</v>
      </c>
      <c r="S1660" s="647">
        <f t="shared" si="168"/>
        <v>24</v>
      </c>
      <c r="T1660" s="166"/>
      <c r="U1660" s="166"/>
      <c r="V1660" s="1092"/>
      <c r="W1660" s="606" t="s">
        <v>10158</v>
      </c>
      <c r="X1660" s="1091" t="s">
        <v>10159</v>
      </c>
      <c r="Y1660" s="257">
        <f>INT(YEARFRAC('Datos por dni'!F794,TODAY()))</f>
        <v>29</v>
      </c>
      <c r="AA1660" s="987"/>
      <c r="AB1660" s="992"/>
      <c r="AC1660" s="993"/>
      <c r="AD1660" s="994"/>
      <c r="AE1660" s="994"/>
      <c r="AF1660" s="995"/>
      <c r="AG1660" s="996"/>
      <c r="AH1660" s="997"/>
      <c r="AI1660" s="998"/>
      <c r="AJ1660" s="312"/>
      <c r="AK1660" s="312"/>
      <c r="AL1660" s="999"/>
      <c r="AM1660" s="312"/>
      <c r="AN1660" s="312"/>
      <c r="AO1660" s="1000"/>
      <c r="AP1660" s="666"/>
      <c r="AQ1660" s="1001"/>
      <c r="AR1660" s="1001"/>
      <c r="AS1660" s="1001"/>
      <c r="AT1660" s="748"/>
    </row>
    <row r="1661">
      <c r="A1661" s="227"/>
      <c r="B1661" s="179">
        <v>4.4612108E7</v>
      </c>
      <c r="C1661" s="1037">
        <v>44306.503398217596</v>
      </c>
      <c r="D1661" s="1091" t="s">
        <v>10160</v>
      </c>
      <c r="E1661" s="179" t="s">
        <v>10161</v>
      </c>
      <c r="F1661" s="228">
        <v>37632.0</v>
      </c>
      <c r="G1661" s="179" t="s">
        <v>391</v>
      </c>
      <c r="H1661" s="179" t="s">
        <v>10162</v>
      </c>
      <c r="I1661" s="179">
        <v>1.136300938E9</v>
      </c>
      <c r="K1661" s="1091" t="s">
        <v>10163</v>
      </c>
      <c r="L1661" s="1091" t="s">
        <v>10164</v>
      </c>
      <c r="M1661" s="179" t="s">
        <v>2184</v>
      </c>
      <c r="N1661" s="179" t="s">
        <v>2184</v>
      </c>
      <c r="O1661" s="1091" t="s">
        <v>10165</v>
      </c>
      <c r="P1661" s="1091" t="s">
        <v>10166</v>
      </c>
      <c r="Q1661" s="1092"/>
      <c r="R1661" s="1098">
        <v>44307.0</v>
      </c>
      <c r="S1661" s="647">
        <f t="shared" si="168"/>
        <v>20</v>
      </c>
      <c r="T1661" s="166"/>
      <c r="U1661" s="166"/>
      <c r="V1661" s="1092"/>
      <c r="W1661" s="606" t="s">
        <v>10167</v>
      </c>
      <c r="X1661" s="1091" t="s">
        <v>10168</v>
      </c>
      <c r="Y1661" s="257">
        <f>INT(YEARFRAC('Datos por dni'!F795,TODAY()))</f>
        <v>27</v>
      </c>
      <c r="AA1661" s="987"/>
      <c r="AB1661" s="992"/>
      <c r="AC1661" s="993"/>
      <c r="AD1661" s="994"/>
      <c r="AE1661" s="994"/>
      <c r="AF1661" s="995"/>
      <c r="AG1661" s="996"/>
      <c r="AH1661" s="997"/>
      <c r="AI1661" s="998"/>
      <c r="AJ1661" s="312"/>
      <c r="AK1661" s="312"/>
      <c r="AL1661" s="999"/>
      <c r="AM1661" s="312"/>
      <c r="AN1661" s="312"/>
      <c r="AO1661" s="1000"/>
      <c r="AP1661" s="666"/>
      <c r="AQ1661" s="1001"/>
      <c r="AR1661" s="1001"/>
      <c r="AS1661" s="1001"/>
      <c r="AT1661" s="748"/>
    </row>
    <row r="1662">
      <c r="A1662" s="227"/>
      <c r="B1662" s="179">
        <v>3.964475E7</v>
      </c>
      <c r="C1662" s="1037">
        <v>44306.57287261574</v>
      </c>
      <c r="D1662" s="1091" t="s">
        <v>10169</v>
      </c>
      <c r="E1662" s="179" t="s">
        <v>10170</v>
      </c>
      <c r="F1662" s="228">
        <v>35219.0</v>
      </c>
      <c r="G1662" s="179" t="s">
        <v>391</v>
      </c>
      <c r="H1662" s="179" t="s">
        <v>1678</v>
      </c>
      <c r="I1662" s="179">
        <v>1.141716739E9</v>
      </c>
      <c r="K1662" s="1091" t="s">
        <v>2092</v>
      </c>
      <c r="L1662" s="1091" t="s">
        <v>7028</v>
      </c>
      <c r="M1662" s="179" t="s">
        <v>2184</v>
      </c>
      <c r="N1662" s="179" t="s">
        <v>2184</v>
      </c>
      <c r="O1662" s="1091" t="s">
        <v>10171</v>
      </c>
      <c r="P1662" s="1091" t="s">
        <v>1661</v>
      </c>
      <c r="Q1662" s="1092"/>
      <c r="R1662" s="1098">
        <v>44307.0</v>
      </c>
      <c r="S1662" s="647">
        <f t="shared" si="168"/>
        <v>27</v>
      </c>
      <c r="T1662" s="166"/>
      <c r="U1662" s="166"/>
      <c r="V1662" s="1092"/>
      <c r="W1662" s="606" t="s">
        <v>10172</v>
      </c>
      <c r="X1662" s="1091" t="s">
        <v>10173</v>
      </c>
      <c r="Y1662" s="257">
        <f>INT(YEARFRAC('Datos por dni'!F796,TODAY()))</f>
        <v>29</v>
      </c>
      <c r="AA1662" s="987"/>
      <c r="AB1662" s="992"/>
      <c r="AC1662" s="993"/>
      <c r="AD1662" s="994"/>
      <c r="AE1662" s="994"/>
      <c r="AF1662" s="995"/>
      <c r="AG1662" s="996"/>
      <c r="AH1662" s="997"/>
      <c r="AI1662" s="998"/>
      <c r="AJ1662" s="312"/>
      <c r="AK1662" s="312"/>
      <c r="AL1662" s="999"/>
      <c r="AM1662" s="312"/>
      <c r="AN1662" s="312"/>
      <c r="AO1662" s="1000"/>
      <c r="AP1662" s="666"/>
      <c r="AQ1662" s="1001"/>
      <c r="AR1662" s="1001"/>
      <c r="AS1662" s="1001"/>
      <c r="AT1662" s="748"/>
    </row>
    <row r="1663">
      <c r="A1663" s="227"/>
      <c r="B1663" s="179">
        <v>3.4383126E7</v>
      </c>
      <c r="C1663" s="1088">
        <v>44306.72423585648</v>
      </c>
      <c r="D1663" s="1090" t="s">
        <v>10174</v>
      </c>
      <c r="E1663" s="1087" t="s">
        <v>10175</v>
      </c>
      <c r="F1663" s="228">
        <v>32506.0</v>
      </c>
      <c r="G1663" s="179" t="s">
        <v>391</v>
      </c>
      <c r="H1663" s="1087" t="s">
        <v>10176</v>
      </c>
      <c r="I1663" s="1087">
        <v>1.531960119E9</v>
      </c>
      <c r="K1663" s="1090" t="s">
        <v>10177</v>
      </c>
      <c r="L1663" s="1090" t="s">
        <v>7020</v>
      </c>
      <c r="M1663" s="179" t="s">
        <v>1661</v>
      </c>
      <c r="N1663" s="179" t="s">
        <v>2184</v>
      </c>
      <c r="O1663" s="1090" t="s">
        <v>10178</v>
      </c>
      <c r="P1663" s="1090" t="s">
        <v>2587</v>
      </c>
      <c r="Q1663" s="1082"/>
      <c r="R1663" s="1098">
        <v>44307.0</v>
      </c>
      <c r="S1663" s="647">
        <f t="shared" si="168"/>
        <v>34</v>
      </c>
      <c r="T1663" s="166"/>
      <c r="U1663" s="166"/>
      <c r="V1663" s="1082"/>
      <c r="W1663" s="1089" t="s">
        <v>1745</v>
      </c>
      <c r="X1663" s="1090" t="s">
        <v>10179</v>
      </c>
      <c r="Y1663" s="327">
        <f>IF('Datos por dni'!F797="","",(TODAY()-'Datos por dni'!F797)/365)</f>
        <v>24.8630137</v>
      </c>
      <c r="AA1663" s="987"/>
      <c r="AB1663" s="992"/>
      <c r="AC1663" s="993"/>
      <c r="AD1663" s="994"/>
      <c r="AE1663" s="994"/>
      <c r="AF1663" s="995"/>
      <c r="AG1663" s="996"/>
      <c r="AH1663" s="997"/>
      <c r="AI1663" s="998"/>
      <c r="AJ1663" s="312"/>
      <c r="AK1663" s="312"/>
      <c r="AL1663" s="999"/>
      <c r="AM1663" s="312"/>
      <c r="AN1663" s="312"/>
      <c r="AO1663" s="1000"/>
      <c r="AP1663" s="666"/>
      <c r="AQ1663" s="1001"/>
      <c r="AR1663" s="1001"/>
      <c r="AS1663" s="1001"/>
      <c r="AT1663" s="748"/>
    </row>
    <row r="1664">
      <c r="A1664" s="227"/>
      <c r="B1664" s="179">
        <v>9.5358205E7</v>
      </c>
      <c r="C1664" s="1088">
        <v>44307.60910341435</v>
      </c>
      <c r="D1664" s="1090" t="s">
        <v>10180</v>
      </c>
      <c r="E1664" s="1087" t="s">
        <v>10181</v>
      </c>
      <c r="F1664" s="228">
        <v>35149.0</v>
      </c>
      <c r="G1664" s="179" t="s">
        <v>10182</v>
      </c>
      <c r="H1664" s="1087" t="s">
        <v>2063</v>
      </c>
      <c r="I1664" s="1087">
        <v>1.134296817E9</v>
      </c>
      <c r="K1664" s="1090" t="s">
        <v>10183</v>
      </c>
      <c r="L1664" s="1090" t="s">
        <v>7028</v>
      </c>
      <c r="M1664" s="179" t="s">
        <v>2184</v>
      </c>
      <c r="N1664" s="179" t="s">
        <v>2184</v>
      </c>
      <c r="O1664" s="1090" t="s">
        <v>10184</v>
      </c>
      <c r="P1664" s="1090" t="s">
        <v>10185</v>
      </c>
      <c r="Q1664" s="1090" t="s">
        <v>10186</v>
      </c>
      <c r="R1664" s="1098">
        <v>44307.0</v>
      </c>
      <c r="S1664" s="647">
        <f t="shared" si="168"/>
        <v>27</v>
      </c>
      <c r="T1664" s="166"/>
      <c r="U1664" s="166"/>
      <c r="V1664" s="1082"/>
      <c r="W1664" s="1089" t="s">
        <v>1866</v>
      </c>
      <c r="X1664" s="1090" t="s">
        <v>1866</v>
      </c>
      <c r="Y1664" s="327">
        <f>IF('Datos por dni'!F798="","",(TODAY()-'Datos por dni'!F798)/365)</f>
        <v>20.56986301</v>
      </c>
      <c r="AA1664" s="987"/>
      <c r="AB1664" s="992"/>
      <c r="AC1664" s="993"/>
      <c r="AD1664" s="994"/>
      <c r="AE1664" s="994"/>
      <c r="AF1664" s="995"/>
      <c r="AG1664" s="996"/>
      <c r="AH1664" s="997"/>
      <c r="AI1664" s="998"/>
      <c r="AJ1664" s="312"/>
      <c r="AK1664" s="312"/>
      <c r="AL1664" s="999"/>
      <c r="AM1664" s="312"/>
      <c r="AN1664" s="312"/>
      <c r="AO1664" s="1000"/>
      <c r="AP1664" s="666"/>
      <c r="AQ1664" s="1001"/>
      <c r="AR1664" s="1001"/>
      <c r="AS1664" s="1001"/>
      <c r="AT1664" s="748"/>
    </row>
    <row r="1665">
      <c r="A1665" s="1101"/>
      <c r="B1665" s="1102">
        <v>3.7540593E7</v>
      </c>
      <c r="C1665" s="1103">
        <v>44309.0</v>
      </c>
      <c r="D1665" s="1102" t="s">
        <v>10028</v>
      </c>
      <c r="E1665" s="1102" t="s">
        <v>10187</v>
      </c>
      <c r="F1665" s="1104">
        <v>34088.0</v>
      </c>
      <c r="G1665" s="1102" t="s">
        <v>391</v>
      </c>
      <c r="H1665" s="1102" t="s">
        <v>8228</v>
      </c>
      <c r="I1665" s="1102">
        <v>1.135787444E9</v>
      </c>
      <c r="K1665" s="1105" t="s">
        <v>10188</v>
      </c>
      <c r="L1665" s="1105"/>
      <c r="M1665" s="1106"/>
      <c r="N1665" s="1106"/>
      <c r="O1665" s="1105"/>
      <c r="P1665" s="1105"/>
      <c r="Q1665" s="1105"/>
      <c r="R1665" s="1107"/>
      <c r="S1665" s="647">
        <f t="shared" si="168"/>
        <v>30</v>
      </c>
      <c r="T1665" s="282"/>
      <c r="U1665" s="175"/>
      <c r="V1665" s="1108" t="s">
        <v>10189</v>
      </c>
      <c r="W1665" s="1109"/>
      <c r="X1665" s="1110"/>
      <c r="Y1665" s="327">
        <f>IF('Datos por dni'!F799="","",(TODAY()-'Datos por dni'!F799)/365)</f>
        <v>23.02465753</v>
      </c>
      <c r="AA1665" s="987"/>
      <c r="AB1665" s="992"/>
      <c r="AC1665" s="993"/>
      <c r="AD1665" s="994"/>
      <c r="AE1665" s="994"/>
      <c r="AF1665" s="995"/>
      <c r="AG1665" s="996"/>
      <c r="AH1665" s="997"/>
      <c r="AI1665" s="998"/>
      <c r="AJ1665" s="312"/>
      <c r="AK1665" s="312"/>
      <c r="AL1665" s="999"/>
      <c r="AM1665" s="312"/>
      <c r="AN1665" s="312"/>
      <c r="AO1665" s="1000"/>
      <c r="AP1665" s="666"/>
      <c r="AQ1665" s="1001"/>
      <c r="AR1665" s="1001"/>
      <c r="AS1665" s="1001"/>
      <c r="AT1665" s="748"/>
    </row>
    <row r="1666">
      <c r="A1666" s="227"/>
      <c r="B1666" s="179">
        <v>9.5538362E7</v>
      </c>
      <c r="C1666" s="1088">
        <v>44309.01171111111</v>
      </c>
      <c r="D1666" s="1090" t="s">
        <v>10190</v>
      </c>
      <c r="E1666" s="1087" t="s">
        <v>10191</v>
      </c>
      <c r="F1666" s="228">
        <v>34383.0</v>
      </c>
      <c r="G1666" s="179" t="s">
        <v>3791</v>
      </c>
      <c r="H1666" s="1087" t="s">
        <v>3124</v>
      </c>
      <c r="I1666" s="1087" t="s">
        <v>10192</v>
      </c>
      <c r="K1666" s="1090" t="s">
        <v>10193</v>
      </c>
      <c r="L1666" s="1090" t="s">
        <v>7020</v>
      </c>
      <c r="M1666" s="179" t="s">
        <v>2184</v>
      </c>
      <c r="N1666" s="179" t="s">
        <v>1661</v>
      </c>
      <c r="O1666" s="1090" t="s">
        <v>10194</v>
      </c>
      <c r="P1666" s="1090" t="s">
        <v>10195</v>
      </c>
      <c r="Q1666" s="1090" t="s">
        <v>10196</v>
      </c>
      <c r="R1666" s="1098">
        <v>44309.0</v>
      </c>
      <c r="S1666" s="647">
        <f t="shared" si="168"/>
        <v>29</v>
      </c>
      <c r="T1666" s="166"/>
      <c r="U1666" s="166"/>
      <c r="V1666" s="1082"/>
      <c r="W1666" s="1089" t="s">
        <v>1651</v>
      </c>
      <c r="X1666" s="1090" t="s">
        <v>10197</v>
      </c>
      <c r="Y1666" s="327">
        <f>IF('Datos por dni'!F800="","",(TODAY()-'Datos por dni'!F800)/365)</f>
        <v>47.01917808</v>
      </c>
      <c r="AA1666" s="987"/>
      <c r="AB1666" s="992"/>
      <c r="AC1666" s="993"/>
      <c r="AD1666" s="994"/>
      <c r="AE1666" s="994"/>
      <c r="AF1666" s="995"/>
      <c r="AG1666" s="996"/>
      <c r="AH1666" s="997"/>
      <c r="AI1666" s="998"/>
      <c r="AJ1666" s="312"/>
      <c r="AK1666" s="312"/>
      <c r="AL1666" s="999"/>
      <c r="AM1666" s="312"/>
      <c r="AN1666" s="312"/>
      <c r="AO1666" s="1000"/>
      <c r="AP1666" s="666"/>
      <c r="AQ1666" s="1001"/>
      <c r="AR1666" s="1001"/>
      <c r="AS1666" s="1001"/>
      <c r="AT1666" s="748"/>
    </row>
    <row r="1667">
      <c r="A1667" s="227"/>
      <c r="B1667" s="179">
        <v>4.0540571E7</v>
      </c>
      <c r="C1667" s="1037">
        <v>44310.72759473379</v>
      </c>
      <c r="D1667" s="1091" t="s">
        <v>10198</v>
      </c>
      <c r="E1667" s="179" t="s">
        <v>10199</v>
      </c>
      <c r="F1667" s="228">
        <v>35688.0</v>
      </c>
      <c r="G1667" s="179" t="s">
        <v>10200</v>
      </c>
      <c r="H1667" s="179" t="s">
        <v>10201</v>
      </c>
      <c r="I1667" s="179" t="s">
        <v>10202</v>
      </c>
      <c r="K1667" s="1091" t="s">
        <v>2473</v>
      </c>
      <c r="L1667" s="1091" t="s">
        <v>7028</v>
      </c>
      <c r="M1667" s="179" t="s">
        <v>1661</v>
      </c>
      <c r="N1667" s="179" t="s">
        <v>1661</v>
      </c>
      <c r="O1667" s="1091" t="s">
        <v>10203</v>
      </c>
      <c r="P1667" s="1091" t="s">
        <v>10204</v>
      </c>
      <c r="Q1667" s="1092"/>
      <c r="R1667" s="1098">
        <v>44312.0</v>
      </c>
      <c r="S1667" s="647">
        <f t="shared" si="168"/>
        <v>26</v>
      </c>
      <c r="T1667" s="166"/>
      <c r="U1667" s="166"/>
      <c r="V1667" s="1092"/>
      <c r="W1667" s="606" t="s">
        <v>1651</v>
      </c>
      <c r="X1667" s="1091" t="s">
        <v>1651</v>
      </c>
      <c r="Y1667" s="365"/>
      <c r="AA1667" s="987"/>
      <c r="AB1667" s="992"/>
      <c r="AC1667" s="993"/>
      <c r="AD1667" s="994"/>
      <c r="AE1667" s="994"/>
      <c r="AF1667" s="995"/>
      <c r="AG1667" s="996"/>
      <c r="AH1667" s="997"/>
      <c r="AI1667" s="998"/>
      <c r="AJ1667" s="312"/>
      <c r="AK1667" s="312"/>
      <c r="AL1667" s="999"/>
      <c r="AM1667" s="312"/>
      <c r="AN1667" s="312"/>
      <c r="AO1667" s="1000"/>
      <c r="AP1667" s="666"/>
      <c r="AQ1667" s="1001"/>
      <c r="AR1667" s="1001"/>
      <c r="AS1667" s="1001"/>
      <c r="AT1667" s="748"/>
    </row>
    <row r="1668">
      <c r="A1668" s="227"/>
      <c r="B1668" s="179">
        <v>3.7782421E7</v>
      </c>
      <c r="C1668" s="1037">
        <v>44311.09870015046</v>
      </c>
      <c r="D1668" s="1091" t="s">
        <v>10205</v>
      </c>
      <c r="E1668" s="179" t="s">
        <v>10206</v>
      </c>
      <c r="F1668" s="228">
        <v>34214.0</v>
      </c>
      <c r="G1668" s="179" t="s">
        <v>2021</v>
      </c>
      <c r="H1668" s="179" t="s">
        <v>10207</v>
      </c>
      <c r="I1668" s="179" t="s">
        <v>10208</v>
      </c>
      <c r="K1668" s="1091" t="s">
        <v>10209</v>
      </c>
      <c r="L1668" s="1091" t="s">
        <v>7020</v>
      </c>
      <c r="M1668" s="179" t="s">
        <v>2184</v>
      </c>
      <c r="N1668" s="179" t="s">
        <v>1661</v>
      </c>
      <c r="O1668" s="1091" t="s">
        <v>10210</v>
      </c>
      <c r="P1668" s="1091" t="s">
        <v>10211</v>
      </c>
      <c r="Q1668" s="1092"/>
      <c r="R1668" s="1098">
        <v>44312.0</v>
      </c>
      <c r="S1668" s="647">
        <f t="shared" si="168"/>
        <v>30</v>
      </c>
      <c r="T1668" s="166"/>
      <c r="U1668" s="166"/>
      <c r="V1668" s="1092"/>
      <c r="W1668" s="606" t="s">
        <v>1651</v>
      </c>
      <c r="X1668" s="1091" t="s">
        <v>10212</v>
      </c>
      <c r="Y1668" s="365"/>
      <c r="AA1668" s="987"/>
      <c r="AB1668" s="992"/>
      <c r="AC1668" s="993"/>
      <c r="AD1668" s="994"/>
      <c r="AE1668" s="994"/>
      <c r="AF1668" s="995"/>
      <c r="AG1668" s="996"/>
      <c r="AH1668" s="997"/>
      <c r="AI1668" s="998"/>
      <c r="AJ1668" s="312"/>
      <c r="AK1668" s="312"/>
      <c r="AL1668" s="999"/>
      <c r="AM1668" s="312"/>
      <c r="AN1668" s="312"/>
      <c r="AO1668" s="1000"/>
      <c r="AP1668" s="666"/>
      <c r="AQ1668" s="1001"/>
      <c r="AR1668" s="1001"/>
      <c r="AS1668" s="1001"/>
      <c r="AT1668" s="748"/>
    </row>
    <row r="1669">
      <c r="A1669" s="227"/>
      <c r="B1669" s="179">
        <v>2.7095273E7</v>
      </c>
      <c r="C1669" s="1037">
        <v>44311.94394704861</v>
      </c>
      <c r="D1669" s="1091" t="s">
        <v>10213</v>
      </c>
      <c r="E1669" s="179" t="s">
        <v>10214</v>
      </c>
      <c r="F1669" s="228">
        <v>28913.0</v>
      </c>
      <c r="G1669" s="179" t="s">
        <v>2496</v>
      </c>
      <c r="H1669" s="179" t="s">
        <v>10215</v>
      </c>
      <c r="I1669" s="179" t="s">
        <v>10216</v>
      </c>
      <c r="K1669" s="1091" t="s">
        <v>10217</v>
      </c>
      <c r="L1669" s="1091" t="s">
        <v>7020</v>
      </c>
      <c r="M1669" s="179" t="s">
        <v>2184</v>
      </c>
      <c r="N1669" s="179" t="s">
        <v>2184</v>
      </c>
      <c r="O1669" s="1091" t="s">
        <v>10218</v>
      </c>
      <c r="P1669" s="1091" t="s">
        <v>10219</v>
      </c>
      <c r="Q1669" s="1092"/>
      <c r="R1669" s="1098">
        <v>44312.0</v>
      </c>
      <c r="S1669" s="647">
        <f t="shared" si="168"/>
        <v>44</v>
      </c>
      <c r="T1669" s="166"/>
      <c r="U1669" s="166"/>
      <c r="V1669" s="1092"/>
      <c r="W1669" s="606" t="s">
        <v>1651</v>
      </c>
      <c r="X1669" s="1091" t="s">
        <v>10220</v>
      </c>
      <c r="Y1669" s="365"/>
      <c r="AA1669" s="987"/>
      <c r="AB1669" s="992"/>
      <c r="AC1669" s="993"/>
      <c r="AD1669" s="994"/>
      <c r="AE1669" s="994"/>
      <c r="AF1669" s="995"/>
      <c r="AG1669" s="996"/>
      <c r="AH1669" s="997"/>
      <c r="AI1669" s="998"/>
      <c r="AJ1669" s="312"/>
      <c r="AK1669" s="312"/>
      <c r="AL1669" s="999"/>
      <c r="AM1669" s="312"/>
      <c r="AN1669" s="312"/>
      <c r="AO1669" s="1000"/>
      <c r="AP1669" s="666"/>
      <c r="AQ1669" s="1001"/>
      <c r="AR1669" s="1001"/>
      <c r="AS1669" s="1001"/>
      <c r="AT1669" s="748"/>
    </row>
    <row r="1670">
      <c r="A1670" s="227"/>
      <c r="B1670" s="179">
        <v>4.6212563E7</v>
      </c>
      <c r="C1670" s="1037">
        <v>44312.10109993056</v>
      </c>
      <c r="D1670" s="1091" t="s">
        <v>10221</v>
      </c>
      <c r="E1670" s="179" t="s">
        <v>10222</v>
      </c>
      <c r="F1670" s="228">
        <v>38252.0</v>
      </c>
      <c r="G1670" s="179" t="s">
        <v>2021</v>
      </c>
      <c r="H1670" s="179" t="s">
        <v>10223</v>
      </c>
      <c r="I1670" s="179" t="s">
        <v>10224</v>
      </c>
      <c r="K1670" s="1091" t="s">
        <v>10225</v>
      </c>
      <c r="L1670" s="1091" t="s">
        <v>7020</v>
      </c>
      <c r="M1670" s="179" t="s">
        <v>2184</v>
      </c>
      <c r="N1670" s="179" t="s">
        <v>2184</v>
      </c>
      <c r="O1670" s="1091" t="s">
        <v>10226</v>
      </c>
      <c r="P1670" s="1091" t="s">
        <v>10227</v>
      </c>
      <c r="Q1670" s="1091" t="s">
        <v>10228</v>
      </c>
      <c r="R1670" s="179" t="s">
        <v>10104</v>
      </c>
      <c r="S1670" s="647">
        <f t="shared" si="168"/>
        <v>19</v>
      </c>
      <c r="T1670" s="166"/>
      <c r="U1670" s="166"/>
      <c r="V1670" s="1092"/>
      <c r="W1670" s="606" t="s">
        <v>1745</v>
      </c>
      <c r="X1670" s="1091" t="s">
        <v>10229</v>
      </c>
      <c r="Y1670" s="365"/>
      <c r="AA1670" s="987"/>
      <c r="AB1670" s="992"/>
      <c r="AC1670" s="993"/>
      <c r="AD1670" s="994"/>
      <c r="AE1670" s="994"/>
      <c r="AF1670" s="995"/>
      <c r="AG1670" s="996"/>
      <c r="AH1670" s="997"/>
      <c r="AI1670" s="998"/>
      <c r="AJ1670" s="312"/>
      <c r="AK1670" s="312"/>
      <c r="AL1670" s="999"/>
      <c r="AM1670" s="312"/>
      <c r="AN1670" s="312"/>
      <c r="AO1670" s="1000"/>
      <c r="AP1670" s="666"/>
      <c r="AQ1670" s="1001"/>
      <c r="AR1670" s="1001"/>
      <c r="AS1670" s="1001"/>
      <c r="AT1670" s="748"/>
    </row>
    <row r="1671">
      <c r="A1671" s="227"/>
      <c r="B1671" s="179">
        <v>4.2637071E7</v>
      </c>
      <c r="C1671" s="1037">
        <v>44312.52874070602</v>
      </c>
      <c r="D1671" s="1091" t="s">
        <v>10230</v>
      </c>
      <c r="E1671" s="179" t="s">
        <v>10231</v>
      </c>
      <c r="F1671" s="228">
        <v>36554.0</v>
      </c>
      <c r="G1671" s="179" t="s">
        <v>391</v>
      </c>
      <c r="H1671" s="179" t="s">
        <v>10232</v>
      </c>
      <c r="I1671" s="179">
        <v>3.547304007E9</v>
      </c>
      <c r="K1671" s="1091" t="s">
        <v>10233</v>
      </c>
      <c r="L1671" s="1091" t="s">
        <v>7020</v>
      </c>
      <c r="M1671" s="179" t="s">
        <v>2184</v>
      </c>
      <c r="N1671" s="179" t="s">
        <v>2184</v>
      </c>
      <c r="O1671" s="1091" t="s">
        <v>10234</v>
      </c>
      <c r="P1671" s="1091" t="s">
        <v>10235</v>
      </c>
      <c r="Q1671" s="1091" t="s">
        <v>10236</v>
      </c>
      <c r="R1671" s="179" t="s">
        <v>10054</v>
      </c>
      <c r="S1671" s="647">
        <f t="shared" si="168"/>
        <v>23</v>
      </c>
      <c r="T1671" s="166"/>
      <c r="U1671" s="166"/>
      <c r="V1671" s="1092"/>
      <c r="W1671" s="606" t="s">
        <v>1745</v>
      </c>
      <c r="X1671" s="1091" t="s">
        <v>10237</v>
      </c>
      <c r="Y1671" s="365"/>
      <c r="AA1671" s="987"/>
      <c r="AB1671" s="992"/>
      <c r="AC1671" s="993"/>
      <c r="AD1671" s="994"/>
      <c r="AE1671" s="994"/>
      <c r="AF1671" s="995"/>
      <c r="AG1671" s="996"/>
      <c r="AH1671" s="997"/>
      <c r="AI1671" s="998"/>
      <c r="AJ1671" s="312"/>
      <c r="AK1671" s="312"/>
      <c r="AL1671" s="999"/>
      <c r="AM1671" s="312"/>
      <c r="AN1671" s="312"/>
      <c r="AO1671" s="1000"/>
      <c r="AP1671" s="666"/>
      <c r="AQ1671" s="1001"/>
      <c r="AR1671" s="1001"/>
      <c r="AS1671" s="1001"/>
      <c r="AT1671" s="748"/>
    </row>
    <row r="1672">
      <c r="A1672" s="1086"/>
      <c r="B1672" s="1087">
        <v>4.6442764E7</v>
      </c>
      <c r="C1672" s="1088">
        <v>44312.65966071759</v>
      </c>
      <c r="D1672" s="1090" t="s">
        <v>10238</v>
      </c>
      <c r="E1672" s="1087" t="s">
        <v>10239</v>
      </c>
      <c r="F1672" s="228">
        <v>38369.0</v>
      </c>
      <c r="G1672" s="1087" t="s">
        <v>2021</v>
      </c>
      <c r="H1672" s="1087" t="s">
        <v>10223</v>
      </c>
      <c r="I1672" s="1087" t="s">
        <v>10240</v>
      </c>
      <c r="K1672" s="1090" t="s">
        <v>10241</v>
      </c>
      <c r="L1672" s="1090" t="s">
        <v>7020</v>
      </c>
      <c r="M1672" s="179" t="s">
        <v>2184</v>
      </c>
      <c r="N1672" s="179" t="s">
        <v>2184</v>
      </c>
      <c r="O1672" s="1090" t="s">
        <v>10242</v>
      </c>
      <c r="P1672" s="1090" t="s">
        <v>10243</v>
      </c>
      <c r="Q1672" s="1082"/>
      <c r="R1672" s="1087" t="s">
        <v>10104</v>
      </c>
      <c r="S1672" s="647">
        <f t="shared" si="168"/>
        <v>18</v>
      </c>
      <c r="T1672" s="166"/>
      <c r="U1672" s="166"/>
      <c r="V1672" s="1082"/>
      <c r="W1672" s="1089" t="s">
        <v>10244</v>
      </c>
      <c r="X1672" s="1090" t="s">
        <v>10245</v>
      </c>
      <c r="Y1672" s="365"/>
      <c r="AA1672" s="987"/>
      <c r="AB1672" s="992"/>
      <c r="AC1672" s="993"/>
      <c r="AD1672" s="994"/>
      <c r="AE1672" s="994"/>
      <c r="AF1672" s="995"/>
      <c r="AG1672" s="996"/>
      <c r="AH1672" s="997"/>
      <c r="AI1672" s="998"/>
      <c r="AJ1672" s="312"/>
      <c r="AK1672" s="312"/>
      <c r="AL1672" s="999"/>
      <c r="AM1672" s="312"/>
      <c r="AN1672" s="312"/>
      <c r="AO1672" s="1000"/>
      <c r="AP1672" s="666"/>
      <c r="AQ1672" s="1001"/>
      <c r="AR1672" s="1001"/>
      <c r="AS1672" s="1001"/>
      <c r="AT1672" s="748"/>
    </row>
    <row r="1673">
      <c r="A1673" s="1086"/>
      <c r="B1673" s="1087">
        <v>4.2720421E7</v>
      </c>
      <c r="C1673" s="1088">
        <v>44314.50207298611</v>
      </c>
      <c r="D1673" s="1090" t="s">
        <v>10246</v>
      </c>
      <c r="E1673" s="1087" t="s">
        <v>10247</v>
      </c>
      <c r="F1673" s="228">
        <v>36714.0</v>
      </c>
      <c r="G1673" s="1087" t="s">
        <v>2021</v>
      </c>
      <c r="H1673" s="1087" t="s">
        <v>10248</v>
      </c>
      <c r="I1673" s="1087" t="s">
        <v>10249</v>
      </c>
      <c r="K1673" s="1090" t="s">
        <v>10250</v>
      </c>
      <c r="L1673" s="1090" t="s">
        <v>7028</v>
      </c>
      <c r="M1673" s="179" t="s">
        <v>2184</v>
      </c>
      <c r="N1673" s="179" t="s">
        <v>1661</v>
      </c>
      <c r="O1673" s="1090" t="s">
        <v>10251</v>
      </c>
      <c r="P1673" s="1090" t="s">
        <v>1651</v>
      </c>
      <c r="Q1673" s="1082"/>
      <c r="R1673" s="1098">
        <v>44315.0</v>
      </c>
      <c r="S1673" s="647">
        <f t="shared" si="168"/>
        <v>23</v>
      </c>
      <c r="T1673" s="166"/>
      <c r="U1673" s="166"/>
      <c r="V1673" s="1082"/>
      <c r="W1673" s="1089" t="s">
        <v>1651</v>
      </c>
      <c r="X1673" s="1090" t="s">
        <v>10252</v>
      </c>
      <c r="Y1673" s="365"/>
      <c r="AA1673" s="987"/>
      <c r="AB1673" s="992"/>
      <c r="AC1673" s="993"/>
      <c r="AD1673" s="994"/>
      <c r="AE1673" s="994"/>
      <c r="AF1673" s="995"/>
      <c r="AG1673" s="996"/>
      <c r="AH1673" s="997"/>
      <c r="AI1673" s="998"/>
      <c r="AJ1673" s="312"/>
      <c r="AK1673" s="312"/>
      <c r="AL1673" s="999"/>
      <c r="AM1673" s="312"/>
      <c r="AN1673" s="312"/>
      <c r="AO1673" s="1000"/>
      <c r="AP1673" s="666"/>
      <c r="AQ1673" s="1001"/>
      <c r="AR1673" s="1001"/>
      <c r="AS1673" s="1001"/>
      <c r="AT1673" s="748"/>
    </row>
    <row r="1674">
      <c r="A1674" s="1086"/>
      <c r="B1674" s="1087">
        <v>3.6395914E7</v>
      </c>
      <c r="C1674" s="1088">
        <v>44314.60843361111</v>
      </c>
      <c r="D1674" s="1090" t="s">
        <v>10253</v>
      </c>
      <c r="E1674" s="1087" t="s">
        <v>10254</v>
      </c>
      <c r="F1674" s="228">
        <v>33462.0</v>
      </c>
      <c r="G1674" s="1087" t="s">
        <v>2021</v>
      </c>
      <c r="H1674" s="1087" t="s">
        <v>1822</v>
      </c>
      <c r="I1674" s="1087" t="s">
        <v>10255</v>
      </c>
      <c r="K1674" s="1090" t="s">
        <v>10256</v>
      </c>
      <c r="L1674" s="1090" t="s">
        <v>7028</v>
      </c>
      <c r="M1674" s="179" t="s">
        <v>2184</v>
      </c>
      <c r="N1674" s="179" t="s">
        <v>2184</v>
      </c>
      <c r="O1674" s="1090" t="s">
        <v>10257</v>
      </c>
      <c r="P1674" s="1090" t="s">
        <v>10258</v>
      </c>
      <c r="Q1674" s="1082"/>
      <c r="R1674" s="1098">
        <v>44315.0</v>
      </c>
      <c r="S1674" s="647">
        <f t="shared" si="168"/>
        <v>32</v>
      </c>
      <c r="T1674" s="166"/>
      <c r="U1674" s="166"/>
      <c r="V1674" s="1082"/>
      <c r="W1674" s="1089" t="s">
        <v>1651</v>
      </c>
      <c r="X1674" s="1090" t="s">
        <v>10259</v>
      </c>
      <c r="Y1674" s="365"/>
      <c r="AA1674" s="987"/>
      <c r="AB1674" s="992"/>
      <c r="AC1674" s="993"/>
      <c r="AD1674" s="994"/>
      <c r="AE1674" s="994"/>
      <c r="AF1674" s="995"/>
      <c r="AG1674" s="996"/>
      <c r="AH1674" s="997"/>
      <c r="AI1674" s="998"/>
      <c r="AJ1674" s="312"/>
      <c r="AK1674" s="312"/>
      <c r="AL1674" s="999"/>
      <c r="AM1674" s="312"/>
      <c r="AN1674" s="312"/>
      <c r="AO1674" s="1000"/>
      <c r="AP1674" s="666"/>
      <c r="AQ1674" s="1001"/>
      <c r="AR1674" s="1001"/>
      <c r="AS1674" s="1001"/>
      <c r="AT1674" s="748"/>
    </row>
    <row r="1675">
      <c r="A1675" s="1086"/>
      <c r="B1675" s="1087">
        <v>3.4977544E7</v>
      </c>
      <c r="C1675" s="1088">
        <v>44314.63582465278</v>
      </c>
      <c r="D1675" s="1090" t="s">
        <v>10260</v>
      </c>
      <c r="E1675" s="1087" t="s">
        <v>10261</v>
      </c>
      <c r="F1675" s="228">
        <v>32844.0</v>
      </c>
      <c r="G1675" s="1087" t="s">
        <v>674</v>
      </c>
      <c r="H1675" s="1087" t="s">
        <v>10262</v>
      </c>
      <c r="I1675" s="1087" t="s">
        <v>10263</v>
      </c>
      <c r="K1675" s="1090" t="s">
        <v>10264</v>
      </c>
      <c r="L1675" s="1090" t="s">
        <v>7038</v>
      </c>
      <c r="M1675" s="179" t="s">
        <v>2184</v>
      </c>
      <c r="N1675" s="179" t="s">
        <v>1661</v>
      </c>
      <c r="O1675" s="1090" t="s">
        <v>10265</v>
      </c>
      <c r="P1675" s="1090" t="s">
        <v>10266</v>
      </c>
      <c r="Q1675" s="1090" t="s">
        <v>10267</v>
      </c>
      <c r="R1675" s="1098">
        <v>44315.0</v>
      </c>
      <c r="S1675" s="647">
        <f t="shared" si="168"/>
        <v>33</v>
      </c>
      <c r="T1675" s="166"/>
      <c r="U1675" s="166"/>
      <c r="V1675" s="1082"/>
      <c r="W1675" s="1089" t="s">
        <v>1637</v>
      </c>
      <c r="X1675" s="1090" t="s">
        <v>10268</v>
      </c>
      <c r="Y1675" s="1111" t="s">
        <v>5374</v>
      </c>
      <c r="AA1675" s="987"/>
      <c r="AB1675" s="992"/>
      <c r="AC1675" s="993"/>
      <c r="AD1675" s="994"/>
      <c r="AE1675" s="994"/>
      <c r="AF1675" s="995"/>
      <c r="AG1675" s="996"/>
      <c r="AH1675" s="997"/>
      <c r="AI1675" s="998"/>
      <c r="AJ1675" s="312"/>
      <c r="AK1675" s="312"/>
      <c r="AL1675" s="999"/>
      <c r="AM1675" s="312"/>
      <c r="AN1675" s="312"/>
      <c r="AO1675" s="1000"/>
      <c r="AP1675" s="666"/>
      <c r="AQ1675" s="1001"/>
      <c r="AR1675" s="1001"/>
      <c r="AS1675" s="1001"/>
      <c r="AT1675" s="748"/>
    </row>
    <row r="1676">
      <c r="A1676" s="227"/>
      <c r="B1676" s="179">
        <v>3.3403971E7</v>
      </c>
      <c r="C1676" s="1037">
        <v>44315.31983685185</v>
      </c>
      <c r="D1676" s="1091" t="s">
        <v>10269</v>
      </c>
      <c r="E1676" s="179" t="s">
        <v>10270</v>
      </c>
      <c r="F1676" s="228">
        <v>32109.0</v>
      </c>
      <c r="G1676" s="179" t="s">
        <v>391</v>
      </c>
      <c r="H1676" s="179" t="s">
        <v>3124</v>
      </c>
      <c r="I1676" s="179" t="s">
        <v>10271</v>
      </c>
      <c r="K1676" s="1091" t="s">
        <v>10272</v>
      </c>
      <c r="L1676" s="1091" t="s">
        <v>7020</v>
      </c>
      <c r="M1676" s="179" t="s">
        <v>2184</v>
      </c>
      <c r="N1676" s="179" t="s">
        <v>2184</v>
      </c>
      <c r="O1676" s="1091" t="s">
        <v>10273</v>
      </c>
      <c r="P1676" s="1091" t="s">
        <v>10274</v>
      </c>
      <c r="Q1676" s="1092"/>
      <c r="R1676" s="1098">
        <v>44315.0</v>
      </c>
      <c r="S1676" s="647">
        <f t="shared" si="168"/>
        <v>35</v>
      </c>
      <c r="T1676" s="166"/>
      <c r="U1676" s="166"/>
      <c r="V1676" s="1092"/>
      <c r="W1676" s="606" t="s">
        <v>8634</v>
      </c>
      <c r="X1676" s="1091" t="s">
        <v>10275</v>
      </c>
      <c r="Y1676" s="1112">
        <f>IF('Datos por dni'!F810="","",(TODAY()-'Datos por dni'!F810)/365)</f>
        <v>31.29041096</v>
      </c>
      <c r="AA1676" s="987"/>
      <c r="AB1676" s="992"/>
      <c r="AC1676" s="993"/>
      <c r="AD1676" s="994"/>
      <c r="AE1676" s="994"/>
      <c r="AF1676" s="995"/>
      <c r="AG1676" s="996"/>
      <c r="AH1676" s="997"/>
      <c r="AI1676" s="998"/>
      <c r="AJ1676" s="312"/>
      <c r="AK1676" s="312"/>
      <c r="AL1676" s="999"/>
      <c r="AM1676" s="312"/>
      <c r="AN1676" s="312"/>
      <c r="AO1676" s="1000"/>
      <c r="AP1676" s="666"/>
      <c r="AQ1676" s="1001"/>
      <c r="AR1676" s="1001"/>
      <c r="AS1676" s="1001"/>
      <c r="AT1676" s="748"/>
    </row>
    <row r="1677">
      <c r="A1677" s="227"/>
      <c r="B1677" s="179">
        <v>4.6091026E7</v>
      </c>
      <c r="C1677" s="1037">
        <v>44315.6368939699</v>
      </c>
      <c r="D1677" s="1091" t="s">
        <v>10276</v>
      </c>
      <c r="E1677" s="179" t="s">
        <v>10277</v>
      </c>
      <c r="F1677" s="228">
        <v>38209.0</v>
      </c>
      <c r="G1677" s="179" t="s">
        <v>2021</v>
      </c>
      <c r="H1677" s="179" t="s">
        <v>10118</v>
      </c>
      <c r="I1677" s="179">
        <v>1.167216379E9</v>
      </c>
      <c r="K1677" s="1091" t="s">
        <v>7406</v>
      </c>
      <c r="L1677" s="1091" t="s">
        <v>7038</v>
      </c>
      <c r="M1677" s="179" t="s">
        <v>2184</v>
      </c>
      <c r="N1677" s="179" t="s">
        <v>2184</v>
      </c>
      <c r="O1677" s="1091" t="s">
        <v>10278</v>
      </c>
      <c r="P1677" s="1091" t="s">
        <v>10279</v>
      </c>
      <c r="Q1677" s="1091" t="s">
        <v>10280</v>
      </c>
      <c r="R1677" s="1099">
        <v>44319.0</v>
      </c>
      <c r="S1677" s="647">
        <f t="shared" si="168"/>
        <v>19</v>
      </c>
      <c r="T1677" s="166"/>
      <c r="U1677" s="166"/>
      <c r="V1677" s="1092"/>
      <c r="W1677" s="606" t="s">
        <v>10281</v>
      </c>
      <c r="X1677" s="1091" t="s">
        <v>10282</v>
      </c>
      <c r="Y1677" s="1113">
        <f>IF('Datos por dni'!F811="","",(TODAY()-'Datos por dni'!F811)/365)</f>
        <v>24.24383562</v>
      </c>
      <c r="AA1677" s="987"/>
      <c r="AB1677" s="992"/>
      <c r="AC1677" s="993"/>
      <c r="AD1677" s="994"/>
      <c r="AE1677" s="994"/>
      <c r="AF1677" s="995"/>
      <c r="AG1677" s="996"/>
      <c r="AH1677" s="997"/>
      <c r="AI1677" s="998"/>
      <c r="AJ1677" s="312"/>
      <c r="AK1677" s="312"/>
      <c r="AL1677" s="999"/>
      <c r="AM1677" s="312"/>
      <c r="AN1677" s="312"/>
      <c r="AO1677" s="1000"/>
      <c r="AP1677" s="666"/>
      <c r="AQ1677" s="1001"/>
      <c r="AR1677" s="1001"/>
      <c r="AS1677" s="1001"/>
      <c r="AT1677" s="748"/>
    </row>
    <row r="1678">
      <c r="A1678" s="1086"/>
      <c r="B1678" s="1087">
        <v>3.8708201E7</v>
      </c>
      <c r="C1678" s="1088">
        <v>44315.948339062496</v>
      </c>
      <c r="D1678" s="1090" t="s">
        <v>6230</v>
      </c>
      <c r="E1678" s="1087" t="s">
        <v>6231</v>
      </c>
      <c r="F1678" s="228">
        <v>44121.0</v>
      </c>
      <c r="G1678" s="1087" t="s">
        <v>8051</v>
      </c>
      <c r="H1678" s="1087" t="s">
        <v>3124</v>
      </c>
      <c r="I1678" s="1087">
        <v>1.169256054E9</v>
      </c>
      <c r="K1678" s="1090" t="s">
        <v>10283</v>
      </c>
      <c r="L1678" s="1090" t="s">
        <v>7020</v>
      </c>
      <c r="M1678" s="179" t="s">
        <v>2184</v>
      </c>
      <c r="N1678" s="179" t="s">
        <v>1661</v>
      </c>
      <c r="O1678" s="1090" t="s">
        <v>7446</v>
      </c>
      <c r="P1678" s="1090" t="s">
        <v>10284</v>
      </c>
      <c r="Q1678" s="1082"/>
      <c r="R1678" s="1099">
        <v>44319.0</v>
      </c>
      <c r="S1678" s="647"/>
      <c r="T1678" s="166"/>
      <c r="U1678" s="166"/>
      <c r="V1678" s="1082"/>
      <c r="W1678" s="1089" t="s">
        <v>1651</v>
      </c>
      <c r="X1678" s="1090" t="s">
        <v>10285</v>
      </c>
      <c r="Y1678" s="1113">
        <f>IF('Datos por dni'!F812="","",(TODAY()-'Datos por dni'!F812)/365)</f>
        <v>24.80273973</v>
      </c>
      <c r="AA1678" s="987"/>
      <c r="AB1678" s="992"/>
      <c r="AC1678" s="993"/>
      <c r="AD1678" s="994"/>
      <c r="AE1678" s="994"/>
      <c r="AF1678" s="995"/>
      <c r="AG1678" s="996"/>
      <c r="AH1678" s="997"/>
      <c r="AI1678" s="998"/>
      <c r="AJ1678" s="312"/>
      <c r="AK1678" s="312"/>
      <c r="AL1678" s="999"/>
      <c r="AM1678" s="312"/>
      <c r="AN1678" s="312"/>
      <c r="AO1678" s="1000"/>
      <c r="AP1678" s="666"/>
      <c r="AQ1678" s="1001"/>
      <c r="AR1678" s="1001"/>
      <c r="AS1678" s="1001"/>
      <c r="AT1678" s="748"/>
    </row>
    <row r="1679">
      <c r="A1679" s="1086"/>
      <c r="B1679" s="1087">
        <v>3.2674204E7</v>
      </c>
      <c r="C1679" s="1088">
        <v>44318.44807921296</v>
      </c>
      <c r="D1679" s="1090" t="s">
        <v>10286</v>
      </c>
      <c r="E1679" s="1087" t="s">
        <v>10287</v>
      </c>
      <c r="F1679" s="228">
        <v>31841.0</v>
      </c>
      <c r="G1679" s="1087" t="s">
        <v>1755</v>
      </c>
      <c r="H1679" s="1087" t="s">
        <v>10288</v>
      </c>
      <c r="I1679" s="1087">
        <v>1.159251183E9</v>
      </c>
      <c r="K1679" s="1090" t="s">
        <v>10289</v>
      </c>
      <c r="L1679" s="1090" t="s">
        <v>10290</v>
      </c>
      <c r="M1679" s="179" t="s">
        <v>2184</v>
      </c>
      <c r="N1679" s="179" t="s">
        <v>2184</v>
      </c>
      <c r="O1679" s="1090" t="s">
        <v>10291</v>
      </c>
      <c r="P1679" s="1090" t="s">
        <v>10292</v>
      </c>
      <c r="Q1679" s="1082"/>
      <c r="R1679" s="1099">
        <v>44319.0</v>
      </c>
      <c r="S1679" s="647">
        <f t="shared" ref="S1679:S2075" si="169">INT(YEARFRAC(F1679,TODAY()))</f>
        <v>36</v>
      </c>
      <c r="T1679" s="166"/>
      <c r="U1679" s="166"/>
      <c r="V1679" s="1082"/>
      <c r="W1679" s="1089" t="s">
        <v>10293</v>
      </c>
      <c r="X1679" s="1090" t="s">
        <v>10294</v>
      </c>
      <c r="Y1679" s="1113">
        <f>IF('Datos por dni'!F813="","",(TODAY()-'Datos por dni'!F813)/365)</f>
        <v>21.66027397</v>
      </c>
      <c r="AA1679" s="987"/>
      <c r="AB1679" s="992"/>
      <c r="AC1679" s="993"/>
      <c r="AD1679" s="994"/>
      <c r="AE1679" s="994"/>
      <c r="AF1679" s="995"/>
      <c r="AG1679" s="996"/>
      <c r="AH1679" s="997"/>
      <c r="AI1679" s="998"/>
      <c r="AJ1679" s="312"/>
      <c r="AK1679" s="312"/>
      <c r="AL1679" s="999"/>
      <c r="AM1679" s="312"/>
      <c r="AN1679" s="312"/>
      <c r="AO1679" s="1000"/>
      <c r="AP1679" s="666"/>
      <c r="AQ1679" s="1001"/>
      <c r="AR1679" s="1001"/>
      <c r="AS1679" s="1001"/>
      <c r="AT1679" s="748"/>
    </row>
    <row r="1680">
      <c r="A1680" s="1086"/>
      <c r="B1680" s="1087">
        <v>4.2952246E7</v>
      </c>
      <c r="C1680" s="1088">
        <v>44319.44417371528</v>
      </c>
      <c r="D1680" s="1090" t="s">
        <v>10295</v>
      </c>
      <c r="E1680" s="1087" t="s">
        <v>10296</v>
      </c>
      <c r="F1680" s="228">
        <v>36830.0</v>
      </c>
      <c r="G1680" s="1087" t="s">
        <v>10030</v>
      </c>
      <c r="H1680" s="1087" t="s">
        <v>10297</v>
      </c>
      <c r="I1680" s="1087">
        <v>5.491133527427E12</v>
      </c>
      <c r="K1680" s="1090" t="s">
        <v>10298</v>
      </c>
      <c r="L1680" s="1090" t="s">
        <v>10299</v>
      </c>
      <c r="M1680" s="179" t="s">
        <v>2184</v>
      </c>
      <c r="N1680" s="179" t="s">
        <v>1661</v>
      </c>
      <c r="O1680" s="1090" t="s">
        <v>10300</v>
      </c>
      <c r="P1680" s="1090" t="s">
        <v>10301</v>
      </c>
      <c r="Q1680" s="1082"/>
      <c r="R1680" s="1099">
        <v>44319.0</v>
      </c>
      <c r="S1680" s="647">
        <f t="shared" si="169"/>
        <v>22</v>
      </c>
      <c r="T1680" s="166"/>
      <c r="U1680" s="166"/>
      <c r="V1680" s="1082"/>
      <c r="W1680" s="1089" t="s">
        <v>1661</v>
      </c>
      <c r="X1680" s="1090" t="s">
        <v>10302</v>
      </c>
      <c r="Y1680" s="1113">
        <f>IF('Datos por dni'!F814="","",(TODAY()-'Datos por dni'!F814)/365)</f>
        <v>34.24931507</v>
      </c>
      <c r="AA1680" s="987"/>
      <c r="AB1680" s="992"/>
      <c r="AC1680" s="993"/>
      <c r="AD1680" s="994"/>
      <c r="AE1680" s="994"/>
      <c r="AF1680" s="995"/>
      <c r="AG1680" s="996"/>
      <c r="AH1680" s="997"/>
      <c r="AI1680" s="998"/>
      <c r="AJ1680" s="312"/>
      <c r="AK1680" s="312"/>
      <c r="AL1680" s="999"/>
      <c r="AM1680" s="312"/>
      <c r="AN1680" s="312"/>
      <c r="AO1680" s="1000"/>
      <c r="AP1680" s="666"/>
      <c r="AQ1680" s="1001"/>
      <c r="AR1680" s="1001"/>
      <c r="AS1680" s="1001"/>
      <c r="AT1680" s="748"/>
    </row>
    <row r="1681">
      <c r="A1681" s="1086"/>
      <c r="B1681" s="1087">
        <v>3.2900564E7</v>
      </c>
      <c r="C1681" s="1088">
        <v>44319.44750159723</v>
      </c>
      <c r="D1681" s="1090" t="s">
        <v>10303</v>
      </c>
      <c r="E1681" s="1087" t="s">
        <v>10304</v>
      </c>
      <c r="F1681" s="228">
        <v>31862.0</v>
      </c>
      <c r="G1681" s="1087" t="s">
        <v>2021</v>
      </c>
      <c r="H1681" s="1087" t="s">
        <v>3124</v>
      </c>
      <c r="I1681" s="1087">
        <v>2.21564302E9</v>
      </c>
      <c r="K1681" s="1090" t="s">
        <v>10305</v>
      </c>
      <c r="L1681" s="1090" t="s">
        <v>10306</v>
      </c>
      <c r="M1681" s="179" t="s">
        <v>2184</v>
      </c>
      <c r="N1681" s="179" t="s">
        <v>1661</v>
      </c>
      <c r="O1681" s="1090" t="s">
        <v>10307</v>
      </c>
      <c r="P1681" s="1090" t="s">
        <v>7547</v>
      </c>
      <c r="Q1681" s="1082"/>
      <c r="R1681" s="1099">
        <v>44319.0</v>
      </c>
      <c r="S1681" s="647">
        <f t="shared" si="169"/>
        <v>36</v>
      </c>
      <c r="T1681" s="166"/>
      <c r="U1681" s="166"/>
      <c r="V1681" s="1082"/>
      <c r="W1681" s="1089" t="s">
        <v>1651</v>
      </c>
      <c r="X1681" s="1090" t="s">
        <v>10308</v>
      </c>
      <c r="Y1681" s="1113">
        <f>IF('Datos por dni'!F815="","",(TODAY()-'Datos por dni'!F815)/365)</f>
        <v>25.99178082</v>
      </c>
      <c r="AA1681" s="987"/>
      <c r="AB1681" s="992"/>
      <c r="AC1681" s="993"/>
      <c r="AD1681" s="994"/>
      <c r="AE1681" s="994"/>
      <c r="AF1681" s="995"/>
      <c r="AG1681" s="996"/>
      <c r="AH1681" s="997"/>
      <c r="AI1681" s="998"/>
      <c r="AJ1681" s="312"/>
      <c r="AK1681" s="312"/>
      <c r="AL1681" s="999"/>
      <c r="AM1681" s="312"/>
      <c r="AN1681" s="312"/>
      <c r="AO1681" s="1000"/>
      <c r="AP1681" s="666"/>
      <c r="AQ1681" s="1001"/>
      <c r="AR1681" s="1001"/>
      <c r="AS1681" s="1001"/>
      <c r="AT1681" s="748"/>
    </row>
    <row r="1682">
      <c r="A1682" s="1086"/>
      <c r="B1682" s="1087">
        <v>3.9556891E7</v>
      </c>
      <c r="C1682" s="1088">
        <v>44319.466938287034</v>
      </c>
      <c r="D1682" s="1090" t="s">
        <v>10309</v>
      </c>
      <c r="E1682" s="1087" t="s">
        <v>10310</v>
      </c>
      <c r="F1682" s="228">
        <v>35348.0</v>
      </c>
      <c r="G1682" s="1087" t="s">
        <v>391</v>
      </c>
      <c r="H1682" s="1087" t="s">
        <v>1618</v>
      </c>
      <c r="I1682" s="1087">
        <v>2.227627488E9</v>
      </c>
      <c r="K1682" s="1090" t="s">
        <v>10311</v>
      </c>
      <c r="L1682" s="1090" t="s">
        <v>7020</v>
      </c>
      <c r="M1682" s="179" t="s">
        <v>2184</v>
      </c>
      <c r="N1682" s="179" t="s">
        <v>2184</v>
      </c>
      <c r="O1682" s="1090" t="s">
        <v>10312</v>
      </c>
      <c r="P1682" s="1090" t="s">
        <v>10313</v>
      </c>
      <c r="Q1682" s="1090" t="s">
        <v>10314</v>
      </c>
      <c r="R1682" s="1099">
        <v>44319.0</v>
      </c>
      <c r="S1682" s="647">
        <f t="shared" si="169"/>
        <v>27</v>
      </c>
      <c r="T1682" s="166"/>
      <c r="U1682" s="166"/>
      <c r="V1682" s="1082"/>
      <c r="W1682" s="1089" t="s">
        <v>10315</v>
      </c>
      <c r="X1682" s="1090" t="s">
        <v>10316</v>
      </c>
      <c r="Y1682" s="1113">
        <f>IF('Datos por dni'!F816="","",(TODAY()-'Datos por dni'!F816)/365)</f>
        <v>27.49589041</v>
      </c>
      <c r="AA1682" s="987"/>
      <c r="AB1682" s="992"/>
      <c r="AC1682" s="993"/>
      <c r="AD1682" s="994"/>
      <c r="AE1682" s="994"/>
      <c r="AF1682" s="995"/>
      <c r="AG1682" s="996"/>
      <c r="AH1682" s="997"/>
      <c r="AI1682" s="998"/>
      <c r="AJ1682" s="312"/>
      <c r="AK1682" s="312"/>
      <c r="AL1682" s="999"/>
      <c r="AM1682" s="312"/>
      <c r="AN1682" s="312"/>
      <c r="AO1682" s="1000"/>
      <c r="AP1682" s="666"/>
      <c r="AQ1682" s="1001"/>
      <c r="AR1682" s="1001"/>
      <c r="AS1682" s="1001"/>
      <c r="AT1682" s="748"/>
    </row>
    <row r="1683">
      <c r="A1683" s="1086"/>
      <c r="B1683" s="1087">
        <v>3.7659377E7</v>
      </c>
      <c r="C1683" s="1088">
        <v>44319.84987575232</v>
      </c>
      <c r="D1683" s="1090" t="s">
        <v>10317</v>
      </c>
      <c r="E1683" s="1087" t="s">
        <v>10318</v>
      </c>
      <c r="F1683" s="228">
        <v>34104.0</v>
      </c>
      <c r="G1683" s="1087" t="s">
        <v>391</v>
      </c>
      <c r="H1683" s="1087" t="s">
        <v>9861</v>
      </c>
      <c r="I1683" s="1087">
        <v>1.155067799E9</v>
      </c>
      <c r="K1683" s="1090" t="s">
        <v>2379</v>
      </c>
      <c r="L1683" s="1090" t="s">
        <v>10319</v>
      </c>
      <c r="M1683" s="179" t="s">
        <v>1661</v>
      </c>
      <c r="N1683" s="179" t="s">
        <v>2184</v>
      </c>
      <c r="O1683" s="1090" t="s">
        <v>10320</v>
      </c>
      <c r="P1683" s="1090" t="s">
        <v>10321</v>
      </c>
      <c r="Q1683" s="1090" t="s">
        <v>10322</v>
      </c>
      <c r="R1683" s="1099">
        <v>44321.0</v>
      </c>
      <c r="S1683" s="647">
        <f t="shared" si="169"/>
        <v>30</v>
      </c>
      <c r="T1683" s="166"/>
      <c r="U1683" s="166"/>
      <c r="V1683" s="1082"/>
      <c r="W1683" s="1089" t="s">
        <v>1637</v>
      </c>
      <c r="X1683" s="1090" t="s">
        <v>10323</v>
      </c>
      <c r="Y1683" s="1113">
        <f>IF('Datos por dni'!F817="","",(TODAY()-'Datos por dni'!F817)/365)</f>
        <v>27.4109589</v>
      </c>
      <c r="AA1683" s="987"/>
      <c r="AB1683" s="992"/>
      <c r="AC1683" s="993"/>
      <c r="AD1683" s="994"/>
      <c r="AE1683" s="994"/>
      <c r="AF1683" s="995"/>
      <c r="AG1683" s="996"/>
      <c r="AH1683" s="997"/>
      <c r="AI1683" s="998"/>
      <c r="AJ1683" s="312"/>
      <c r="AK1683" s="312"/>
      <c r="AL1683" s="999"/>
      <c r="AM1683" s="312"/>
      <c r="AN1683" s="312"/>
      <c r="AO1683" s="1000"/>
      <c r="AP1683" s="666"/>
      <c r="AQ1683" s="1001"/>
      <c r="AR1683" s="1001"/>
      <c r="AS1683" s="1001"/>
      <c r="AT1683" s="748"/>
    </row>
    <row r="1684">
      <c r="A1684" s="1086"/>
      <c r="B1684" s="1087">
        <v>4.2951409E7</v>
      </c>
      <c r="C1684" s="1088">
        <v>44319.957171180555</v>
      </c>
      <c r="D1684" s="1090" t="s">
        <v>10324</v>
      </c>
      <c r="E1684" s="1087" t="s">
        <v>10325</v>
      </c>
      <c r="F1684" s="228">
        <v>36809.0</v>
      </c>
      <c r="G1684" s="1087" t="s">
        <v>674</v>
      </c>
      <c r="H1684" s="1087" t="s">
        <v>5261</v>
      </c>
      <c r="I1684" s="1087" t="s">
        <v>10326</v>
      </c>
      <c r="K1684" s="1090" t="s">
        <v>10327</v>
      </c>
      <c r="L1684" s="1090" t="s">
        <v>7038</v>
      </c>
      <c r="M1684" s="179" t="s">
        <v>2184</v>
      </c>
      <c r="N1684" s="179" t="s">
        <v>2184</v>
      </c>
      <c r="O1684" s="1090" t="s">
        <v>10328</v>
      </c>
      <c r="P1684" s="1090" t="s">
        <v>8429</v>
      </c>
      <c r="Q1684" s="1082"/>
      <c r="R1684" s="1087" t="s">
        <v>10329</v>
      </c>
      <c r="S1684" s="647">
        <f t="shared" si="169"/>
        <v>23</v>
      </c>
      <c r="T1684" s="166"/>
      <c r="U1684" s="166"/>
      <c r="V1684" s="1082"/>
      <c r="W1684" s="1089" t="s">
        <v>1637</v>
      </c>
      <c r="X1684" s="1090" t="s">
        <v>10330</v>
      </c>
      <c r="Y1684" s="1113">
        <f>IF('Datos por dni'!F818="","",(TODAY()-'Datos por dni'!F818)/365)</f>
        <v>29.88493151</v>
      </c>
      <c r="AA1684" s="987"/>
      <c r="AB1684" s="992"/>
      <c r="AC1684" s="993"/>
      <c r="AD1684" s="994"/>
      <c r="AE1684" s="994"/>
      <c r="AF1684" s="995"/>
      <c r="AG1684" s="996"/>
      <c r="AH1684" s="997"/>
      <c r="AI1684" s="998"/>
      <c r="AJ1684" s="312"/>
      <c r="AK1684" s="312"/>
      <c r="AL1684" s="999"/>
      <c r="AM1684" s="312"/>
      <c r="AN1684" s="312"/>
      <c r="AO1684" s="1000"/>
      <c r="AP1684" s="666"/>
      <c r="AQ1684" s="1001"/>
      <c r="AR1684" s="1001"/>
      <c r="AS1684" s="1001"/>
      <c r="AT1684" s="748"/>
    </row>
    <row r="1685">
      <c r="A1685" s="1086"/>
      <c r="B1685" s="1087">
        <v>1.110584816E9</v>
      </c>
      <c r="C1685" s="1088">
        <v>44319.973146585646</v>
      </c>
      <c r="D1685" s="1090" t="s">
        <v>10331</v>
      </c>
      <c r="E1685" s="1087" t="s">
        <v>10332</v>
      </c>
      <c r="F1685" s="228">
        <v>35682.0</v>
      </c>
      <c r="G1685" s="1087" t="s">
        <v>2911</v>
      </c>
      <c r="H1685" s="1087" t="s">
        <v>10333</v>
      </c>
      <c r="I1685" s="1087">
        <v>3.175687534E9</v>
      </c>
      <c r="K1685" s="1090" t="s">
        <v>10334</v>
      </c>
      <c r="L1685" s="1090" t="s">
        <v>10335</v>
      </c>
      <c r="M1685" s="179" t="s">
        <v>2184</v>
      </c>
      <c r="N1685" s="179" t="s">
        <v>2184</v>
      </c>
      <c r="O1685" s="1090" t="s">
        <v>10336</v>
      </c>
      <c r="P1685" s="1090" t="s">
        <v>1651</v>
      </c>
      <c r="Q1685" s="1090" t="s">
        <v>10337</v>
      </c>
      <c r="R1685" s="1087" t="s">
        <v>10338</v>
      </c>
      <c r="S1685" s="647">
        <f t="shared" si="169"/>
        <v>26</v>
      </c>
      <c r="T1685" s="166"/>
      <c r="U1685" s="166"/>
      <c r="V1685" s="1082"/>
      <c r="W1685" s="1089" t="s">
        <v>1866</v>
      </c>
      <c r="X1685" s="1090" t="s">
        <v>1866</v>
      </c>
      <c r="Y1685" s="1113" t="str">
        <f>IF('Datos por dni'!F819="","",(TODAY()-'Datos por dni'!F819)/365)</f>
        <v/>
      </c>
      <c r="AA1685" s="987"/>
      <c r="AB1685" s="992"/>
      <c r="AC1685" s="993"/>
      <c r="AD1685" s="994"/>
      <c r="AE1685" s="994"/>
      <c r="AF1685" s="995"/>
      <c r="AG1685" s="996"/>
      <c r="AH1685" s="997"/>
      <c r="AI1685" s="998"/>
      <c r="AJ1685" s="312"/>
      <c r="AK1685" s="312"/>
      <c r="AL1685" s="999"/>
      <c r="AM1685" s="312"/>
      <c r="AN1685" s="312"/>
      <c r="AO1685" s="1000"/>
      <c r="AP1685" s="666"/>
      <c r="AQ1685" s="1001"/>
      <c r="AR1685" s="1001"/>
      <c r="AS1685" s="1001"/>
      <c r="AT1685" s="748"/>
    </row>
    <row r="1686">
      <c r="A1686" s="1086"/>
      <c r="B1686" s="1087">
        <v>3.8553874E7</v>
      </c>
      <c r="C1686" s="1088">
        <v>44320.583926238425</v>
      </c>
      <c r="D1686" s="1090" t="s">
        <v>10339</v>
      </c>
      <c r="E1686" s="1087" t="s">
        <v>10340</v>
      </c>
      <c r="F1686" s="228">
        <v>34740.0</v>
      </c>
      <c r="G1686" s="1087" t="s">
        <v>391</v>
      </c>
      <c r="H1686" s="1087" t="s">
        <v>10341</v>
      </c>
      <c r="I1686" s="1087" t="s">
        <v>10342</v>
      </c>
      <c r="K1686" s="1090" t="s">
        <v>6561</v>
      </c>
      <c r="L1686" s="1090" t="s">
        <v>10343</v>
      </c>
      <c r="M1686" s="179" t="s">
        <v>2184</v>
      </c>
      <c r="N1686" s="179" t="s">
        <v>2184</v>
      </c>
      <c r="O1686" s="1090" t="s">
        <v>10344</v>
      </c>
      <c r="P1686" s="1090" t="s">
        <v>10345</v>
      </c>
      <c r="Q1686" s="1082"/>
      <c r="R1686" s="1099">
        <v>44321.0</v>
      </c>
      <c r="S1686" s="647">
        <f t="shared" si="169"/>
        <v>28</v>
      </c>
      <c r="T1686" s="166"/>
      <c r="U1686" s="166"/>
      <c r="V1686" s="1082"/>
      <c r="W1686" s="1089" t="s">
        <v>1651</v>
      </c>
      <c r="X1686" s="1090" t="s">
        <v>10346</v>
      </c>
      <c r="Y1686" s="1113">
        <f>IF('Datos por dni'!F820="","",(TODAY()-'Datos por dni'!F820)/365)</f>
        <v>23.43561644</v>
      </c>
      <c r="AA1686" s="987"/>
      <c r="AB1686" s="992"/>
      <c r="AC1686" s="993"/>
      <c r="AD1686" s="994"/>
      <c r="AE1686" s="994"/>
      <c r="AF1686" s="995"/>
      <c r="AG1686" s="996"/>
      <c r="AH1686" s="997"/>
      <c r="AI1686" s="998"/>
      <c r="AJ1686" s="312"/>
      <c r="AK1686" s="312"/>
      <c r="AL1686" s="999"/>
      <c r="AM1686" s="312"/>
      <c r="AN1686" s="312"/>
      <c r="AO1686" s="1000"/>
      <c r="AP1686" s="666"/>
      <c r="AQ1686" s="1001"/>
      <c r="AR1686" s="1001"/>
      <c r="AS1686" s="1001"/>
      <c r="AT1686" s="748"/>
    </row>
    <row r="1687">
      <c r="A1687" s="1086"/>
      <c r="B1687" s="1087">
        <v>4.4729722E7</v>
      </c>
      <c r="C1687" s="1088">
        <v>44322.5763605324</v>
      </c>
      <c r="D1687" s="1090" t="s">
        <v>10347</v>
      </c>
      <c r="E1687" s="1087" t="s">
        <v>10348</v>
      </c>
      <c r="F1687" s="228">
        <v>37714.0</v>
      </c>
      <c r="G1687" s="1087" t="s">
        <v>2021</v>
      </c>
      <c r="H1687" s="1087" t="s">
        <v>10349</v>
      </c>
      <c r="I1687" s="1087" t="s">
        <v>10350</v>
      </c>
      <c r="K1687" s="1090" t="s">
        <v>10351</v>
      </c>
      <c r="L1687" s="1090" t="s">
        <v>7028</v>
      </c>
      <c r="M1687" s="179" t="s">
        <v>2184</v>
      </c>
      <c r="N1687" s="179" t="s">
        <v>2184</v>
      </c>
      <c r="O1687" s="1090" t="s">
        <v>10352</v>
      </c>
      <c r="P1687" s="1090" t="s">
        <v>10353</v>
      </c>
      <c r="Q1687" s="1082"/>
      <c r="R1687" s="1099">
        <v>44322.0</v>
      </c>
      <c r="S1687" s="647">
        <f t="shared" si="169"/>
        <v>20</v>
      </c>
      <c r="T1687" s="166"/>
      <c r="U1687" s="166"/>
      <c r="V1687" s="1082"/>
      <c r="W1687" s="1089" t="s">
        <v>1866</v>
      </c>
      <c r="X1687" s="1090" t="s">
        <v>10354</v>
      </c>
      <c r="Y1687" s="1113">
        <f>IF('Datos por dni'!F821="","",(TODAY()-'Datos por dni'!F821)/365)</f>
        <v>24.82191781</v>
      </c>
      <c r="AA1687" s="987"/>
      <c r="AB1687" s="992"/>
      <c r="AC1687" s="993"/>
      <c r="AD1687" s="994"/>
      <c r="AE1687" s="994"/>
      <c r="AF1687" s="995"/>
      <c r="AG1687" s="996"/>
      <c r="AH1687" s="997"/>
      <c r="AI1687" s="998"/>
      <c r="AJ1687" s="312"/>
      <c r="AK1687" s="312"/>
      <c r="AL1687" s="999"/>
      <c r="AM1687" s="312"/>
      <c r="AN1687" s="312"/>
      <c r="AO1687" s="1000"/>
      <c r="AP1687" s="666"/>
      <c r="AQ1687" s="1001"/>
      <c r="AR1687" s="1001"/>
      <c r="AS1687" s="1001"/>
      <c r="AT1687" s="748"/>
    </row>
    <row r="1688">
      <c r="A1688" s="1086"/>
      <c r="B1688" s="1087">
        <v>3.7018093E7</v>
      </c>
      <c r="C1688" s="1088">
        <v>44322.613746944444</v>
      </c>
      <c r="D1688" s="1090" t="s">
        <v>10355</v>
      </c>
      <c r="E1688" s="1087" t="s">
        <v>10356</v>
      </c>
      <c r="F1688" s="228">
        <v>33785.0</v>
      </c>
      <c r="G1688" s="1087" t="s">
        <v>391</v>
      </c>
      <c r="H1688" s="1087" t="s">
        <v>3479</v>
      </c>
      <c r="I1688" s="1087">
        <v>1.136088832E9</v>
      </c>
      <c r="K1688" s="1090" t="s">
        <v>10357</v>
      </c>
      <c r="L1688" s="1090" t="s">
        <v>7020</v>
      </c>
      <c r="M1688" s="179" t="s">
        <v>2184</v>
      </c>
      <c r="N1688" s="179" t="s">
        <v>2184</v>
      </c>
      <c r="O1688" s="1090" t="s">
        <v>10358</v>
      </c>
      <c r="P1688" s="1090" t="s">
        <v>10359</v>
      </c>
      <c r="Q1688" s="1090" t="s">
        <v>10360</v>
      </c>
      <c r="R1688" s="1099">
        <v>44322.0</v>
      </c>
      <c r="S1688" s="647">
        <f t="shared" si="169"/>
        <v>31</v>
      </c>
      <c r="T1688" s="166"/>
      <c r="U1688" s="166"/>
      <c r="V1688" s="1082"/>
      <c r="W1688" s="1089" t="s">
        <v>1637</v>
      </c>
      <c r="X1688" s="1090" t="s">
        <v>10361</v>
      </c>
      <c r="Y1688" s="1113" t="str">
        <f>IF('Datos por dni'!F822="","",(TODAY()-'Datos por dni'!F822)/365)</f>
        <v/>
      </c>
      <c r="AA1688" s="987"/>
      <c r="AB1688" s="992"/>
      <c r="AC1688" s="993"/>
      <c r="AD1688" s="994"/>
      <c r="AE1688" s="994"/>
      <c r="AF1688" s="995"/>
      <c r="AG1688" s="996"/>
      <c r="AH1688" s="997"/>
      <c r="AI1688" s="998"/>
      <c r="AJ1688" s="312"/>
      <c r="AK1688" s="312"/>
      <c r="AL1688" s="999"/>
      <c r="AM1688" s="312"/>
      <c r="AN1688" s="312"/>
      <c r="AO1688" s="1000"/>
      <c r="AP1688" s="666"/>
      <c r="AQ1688" s="1001"/>
      <c r="AR1688" s="1001"/>
      <c r="AS1688" s="1001"/>
      <c r="AT1688" s="748"/>
    </row>
    <row r="1689">
      <c r="A1689" s="1086"/>
      <c r="B1689" s="1087">
        <v>4.5619431E7</v>
      </c>
      <c r="C1689" s="1088">
        <v>44322.88386119213</v>
      </c>
      <c r="D1689" s="1090" t="s">
        <v>10362</v>
      </c>
      <c r="E1689" s="1087" t="s">
        <v>10363</v>
      </c>
      <c r="F1689" s="228">
        <v>38079.0</v>
      </c>
      <c r="G1689" s="1087" t="s">
        <v>391</v>
      </c>
      <c r="H1689" s="1087" t="s">
        <v>10364</v>
      </c>
      <c r="I1689" s="1087">
        <v>5.491162045436E12</v>
      </c>
      <c r="K1689" s="1090" t="s">
        <v>10365</v>
      </c>
      <c r="L1689" s="1090" t="s">
        <v>7038</v>
      </c>
      <c r="M1689" s="179" t="s">
        <v>2184</v>
      </c>
      <c r="N1689" s="179" t="s">
        <v>2184</v>
      </c>
      <c r="O1689" s="1090" t="s">
        <v>10366</v>
      </c>
      <c r="P1689" s="1090" t="s">
        <v>10367</v>
      </c>
      <c r="Q1689" s="1090" t="s">
        <v>10368</v>
      </c>
      <c r="R1689" s="1099">
        <v>44323.0</v>
      </c>
      <c r="S1689" s="647">
        <f t="shared" si="169"/>
        <v>19</v>
      </c>
      <c r="T1689" s="166"/>
      <c r="U1689" s="166"/>
      <c r="V1689" s="1082"/>
      <c r="W1689" s="1089" t="s">
        <v>1637</v>
      </c>
      <c r="X1689" s="1090" t="s">
        <v>10369</v>
      </c>
      <c r="Y1689" s="1113">
        <f>IF('Datos por dni'!F823="","",(TODAY()-'Datos por dni'!F823)/365)</f>
        <v>27.71780822</v>
      </c>
      <c r="AA1689" s="987"/>
      <c r="AB1689" s="992"/>
      <c r="AC1689" s="993"/>
      <c r="AD1689" s="994"/>
      <c r="AE1689" s="994"/>
      <c r="AF1689" s="995"/>
      <c r="AG1689" s="996"/>
      <c r="AH1689" s="997"/>
      <c r="AI1689" s="998"/>
      <c r="AJ1689" s="312"/>
      <c r="AK1689" s="312"/>
      <c r="AL1689" s="999"/>
      <c r="AM1689" s="312"/>
      <c r="AN1689" s="312"/>
      <c r="AO1689" s="1000"/>
      <c r="AP1689" s="666"/>
      <c r="AQ1689" s="1001"/>
      <c r="AR1689" s="1001"/>
      <c r="AS1689" s="1001"/>
      <c r="AT1689" s="748"/>
    </row>
    <row r="1690">
      <c r="A1690" s="1086"/>
      <c r="B1690" s="1087">
        <v>3.2592666E7</v>
      </c>
      <c r="C1690" s="1088">
        <v>44326.83769193287</v>
      </c>
      <c r="D1690" s="1090" t="s">
        <v>10370</v>
      </c>
      <c r="E1690" s="1087" t="s">
        <v>10371</v>
      </c>
      <c r="F1690" s="228">
        <v>31667.0</v>
      </c>
      <c r="G1690" s="1087" t="s">
        <v>391</v>
      </c>
      <c r="H1690" s="1087" t="s">
        <v>1618</v>
      </c>
      <c r="I1690" s="1087" t="s">
        <v>10372</v>
      </c>
      <c r="K1690" s="1090" t="s">
        <v>10373</v>
      </c>
      <c r="L1690" s="1090" t="s">
        <v>7028</v>
      </c>
      <c r="M1690" s="179" t="s">
        <v>2184</v>
      </c>
      <c r="N1690" s="179" t="s">
        <v>1661</v>
      </c>
      <c r="O1690" s="1090" t="s">
        <v>10374</v>
      </c>
      <c r="P1690" s="1090" t="s">
        <v>8217</v>
      </c>
      <c r="Q1690" s="1082"/>
      <c r="R1690" s="1099">
        <v>44333.0</v>
      </c>
      <c r="S1690" s="647">
        <f t="shared" si="169"/>
        <v>37</v>
      </c>
      <c r="T1690" s="166"/>
      <c r="U1690" s="166"/>
      <c r="V1690" s="1082"/>
      <c r="W1690" s="1089" t="s">
        <v>1651</v>
      </c>
      <c r="X1690" s="1090" t="s">
        <v>10375</v>
      </c>
      <c r="Y1690" s="1113">
        <f>IF('Datos por dni'!F824="","",(TODAY()-'Datos por dni'!F824)/365)</f>
        <v>30.9260274</v>
      </c>
      <c r="AA1690" s="987"/>
      <c r="AB1690" s="992"/>
      <c r="AC1690" s="993"/>
      <c r="AD1690" s="994"/>
      <c r="AE1690" s="994"/>
      <c r="AF1690" s="995"/>
      <c r="AG1690" s="996"/>
      <c r="AH1690" s="997"/>
      <c r="AI1690" s="998"/>
      <c r="AJ1690" s="312"/>
      <c r="AK1690" s="312"/>
      <c r="AL1690" s="999"/>
      <c r="AM1690" s="312"/>
      <c r="AN1690" s="312"/>
      <c r="AO1690" s="1000"/>
      <c r="AP1690" s="666"/>
      <c r="AQ1690" s="1001"/>
      <c r="AR1690" s="1001"/>
      <c r="AS1690" s="1001"/>
      <c r="AT1690" s="748"/>
    </row>
    <row r="1691">
      <c r="A1691" s="1086"/>
      <c r="B1691" s="1087">
        <v>4.4254122E7</v>
      </c>
      <c r="C1691" s="1088">
        <v>44327.49369362269</v>
      </c>
      <c r="D1691" s="1090" t="s">
        <v>10376</v>
      </c>
      <c r="E1691" s="1087" t="s">
        <v>10377</v>
      </c>
      <c r="F1691" s="228">
        <v>37545.0</v>
      </c>
      <c r="G1691" s="1087" t="s">
        <v>391</v>
      </c>
      <c r="H1691" s="1087" t="s">
        <v>10378</v>
      </c>
      <c r="I1691" s="1087">
        <v>1.156059759E9</v>
      </c>
      <c r="K1691" s="1090" t="s">
        <v>6622</v>
      </c>
      <c r="L1691" s="1090" t="s">
        <v>10379</v>
      </c>
      <c r="M1691" s="179" t="s">
        <v>2184</v>
      </c>
      <c r="N1691" s="179" t="s">
        <v>2184</v>
      </c>
      <c r="O1691" s="1090" t="s">
        <v>10380</v>
      </c>
      <c r="P1691" s="1090" t="s">
        <v>10381</v>
      </c>
      <c r="Q1691" s="1082"/>
      <c r="R1691" s="1099">
        <v>44328.0</v>
      </c>
      <c r="S1691" s="647">
        <f t="shared" si="169"/>
        <v>21</v>
      </c>
      <c r="T1691" s="166"/>
      <c r="U1691" s="166"/>
      <c r="V1691" s="1082"/>
      <c r="W1691" s="1089" t="s">
        <v>1637</v>
      </c>
      <c r="X1691" s="1090" t="s">
        <v>10382</v>
      </c>
      <c r="Y1691" s="1113" t="str">
        <f>IF('Datos por dni'!F825="","",(TODAY()-'Datos por dni'!F825)/365)</f>
        <v/>
      </c>
      <c r="AA1691" s="987"/>
      <c r="AB1691" s="992"/>
      <c r="AC1691" s="993"/>
      <c r="AD1691" s="994"/>
      <c r="AE1691" s="994"/>
      <c r="AF1691" s="995"/>
      <c r="AG1691" s="996"/>
      <c r="AH1691" s="997"/>
      <c r="AI1691" s="998"/>
      <c r="AJ1691" s="312"/>
      <c r="AK1691" s="312"/>
      <c r="AL1691" s="999"/>
      <c r="AM1691" s="312"/>
      <c r="AN1691" s="312"/>
      <c r="AO1691" s="1000"/>
      <c r="AP1691" s="666"/>
      <c r="AQ1691" s="1001"/>
      <c r="AR1691" s="1001"/>
      <c r="AS1691" s="1001"/>
      <c r="AT1691" s="748"/>
    </row>
    <row r="1692">
      <c r="A1692" s="1086"/>
      <c r="B1692" s="1087">
        <v>4.220179E7</v>
      </c>
      <c r="C1692" s="1088">
        <v>44327.774134340274</v>
      </c>
      <c r="D1692" s="1090" t="s">
        <v>2934</v>
      </c>
      <c r="E1692" s="1087" t="s">
        <v>2935</v>
      </c>
      <c r="F1692" s="228">
        <v>36456.0</v>
      </c>
      <c r="G1692" s="1087" t="s">
        <v>391</v>
      </c>
      <c r="H1692" s="1087" t="s">
        <v>2691</v>
      </c>
      <c r="I1692" s="1087">
        <v>5.491135048311E12</v>
      </c>
      <c r="K1692" s="1090" t="s">
        <v>10383</v>
      </c>
      <c r="L1692" s="1090" t="s">
        <v>10384</v>
      </c>
      <c r="M1692" s="179" t="s">
        <v>2184</v>
      </c>
      <c r="N1692" s="179" t="s">
        <v>1661</v>
      </c>
      <c r="O1692" s="1090" t="s">
        <v>10385</v>
      </c>
      <c r="P1692" s="1090" t="s">
        <v>1637</v>
      </c>
      <c r="Q1692" s="1082"/>
      <c r="R1692" s="1099">
        <v>44328.0</v>
      </c>
      <c r="S1692" s="647">
        <f t="shared" si="169"/>
        <v>23</v>
      </c>
      <c r="T1692" s="166"/>
      <c r="U1692" s="166"/>
      <c r="V1692" s="1082"/>
      <c r="W1692" s="1089" t="s">
        <v>1637</v>
      </c>
      <c r="X1692" s="1090" t="s">
        <v>2939</v>
      </c>
      <c r="Y1692" s="1113">
        <f>IF('Datos por dni'!F826="","",(TODAY()-'Datos por dni'!F826)/365)</f>
        <v>22.99178082</v>
      </c>
      <c r="AA1692" s="987"/>
      <c r="AB1692" s="992"/>
      <c r="AC1692" s="993"/>
      <c r="AD1692" s="994"/>
      <c r="AE1692" s="994"/>
      <c r="AF1692" s="995"/>
      <c r="AG1692" s="996"/>
      <c r="AH1692" s="997"/>
      <c r="AI1692" s="998"/>
      <c r="AJ1692" s="312"/>
      <c r="AK1692" s="312"/>
      <c r="AL1692" s="999"/>
      <c r="AM1692" s="312"/>
      <c r="AN1692" s="312"/>
      <c r="AO1692" s="1000"/>
      <c r="AP1692" s="666"/>
      <c r="AQ1692" s="1001"/>
      <c r="AR1692" s="1001"/>
      <c r="AS1692" s="1001"/>
      <c r="AT1692" s="748"/>
    </row>
    <row r="1693">
      <c r="A1693" s="227"/>
      <c r="B1693" s="179">
        <v>4.3442189E7</v>
      </c>
      <c r="C1693" s="1037">
        <v>44328.42199863426</v>
      </c>
      <c r="D1693" s="1091" t="s">
        <v>10386</v>
      </c>
      <c r="E1693" s="179" t="s">
        <v>10387</v>
      </c>
      <c r="F1693" s="228">
        <v>37050.0</v>
      </c>
      <c r="G1693" s="179" t="s">
        <v>2021</v>
      </c>
      <c r="H1693" s="179" t="s">
        <v>10388</v>
      </c>
      <c r="I1693" s="179" t="s">
        <v>10389</v>
      </c>
      <c r="K1693" s="1091" t="s">
        <v>10390</v>
      </c>
      <c r="L1693" s="1091" t="s">
        <v>7038</v>
      </c>
      <c r="M1693" s="179" t="s">
        <v>2184</v>
      </c>
      <c r="N1693" s="179" t="s">
        <v>2184</v>
      </c>
      <c r="O1693" s="1091" t="s">
        <v>10391</v>
      </c>
      <c r="P1693" s="1091" t="s">
        <v>1661</v>
      </c>
      <c r="Q1693" s="1091" t="s">
        <v>10392</v>
      </c>
      <c r="R1693" s="1098">
        <v>44330.0</v>
      </c>
      <c r="S1693" s="647">
        <f t="shared" si="169"/>
        <v>22</v>
      </c>
      <c r="T1693" s="166"/>
      <c r="U1693" s="166"/>
      <c r="V1693" s="1092"/>
      <c r="W1693" s="606" t="s">
        <v>1637</v>
      </c>
      <c r="X1693" s="1091" t="s">
        <v>10393</v>
      </c>
      <c r="Y1693" s="1113">
        <f>IF('Datos por dni'!F827="","",(TODAY()-'Datos por dni'!F827)/365)</f>
        <v>29.21643836</v>
      </c>
      <c r="AA1693" s="987"/>
      <c r="AB1693" s="992"/>
      <c r="AC1693" s="993"/>
      <c r="AD1693" s="994"/>
      <c r="AE1693" s="994"/>
      <c r="AF1693" s="995"/>
      <c r="AG1693" s="996"/>
      <c r="AH1693" s="997"/>
      <c r="AI1693" s="998"/>
      <c r="AJ1693" s="312"/>
      <c r="AK1693" s="312"/>
      <c r="AL1693" s="999"/>
      <c r="AM1693" s="312"/>
      <c r="AN1693" s="312"/>
      <c r="AO1693" s="1000"/>
      <c r="AP1693" s="666"/>
      <c r="AQ1693" s="1001"/>
      <c r="AR1693" s="1001"/>
      <c r="AS1693" s="1001"/>
      <c r="AT1693" s="748"/>
    </row>
    <row r="1694">
      <c r="A1694" s="227"/>
      <c r="B1694" s="179">
        <v>3.6891065E7</v>
      </c>
      <c r="C1694" s="1037">
        <v>44328.84629128472</v>
      </c>
      <c r="D1694" s="1091" t="s">
        <v>10394</v>
      </c>
      <c r="E1694" s="179" t="s">
        <v>10395</v>
      </c>
      <c r="F1694" s="228">
        <v>33625.0</v>
      </c>
      <c r="G1694" s="179" t="s">
        <v>2021</v>
      </c>
      <c r="H1694" s="179" t="s">
        <v>10396</v>
      </c>
      <c r="I1694" s="179" t="s">
        <v>10397</v>
      </c>
      <c r="K1694" s="1091" t="s">
        <v>4870</v>
      </c>
      <c r="L1694" s="1091" t="s">
        <v>7020</v>
      </c>
      <c r="M1694" s="179" t="s">
        <v>2184</v>
      </c>
      <c r="N1694" s="179" t="s">
        <v>2184</v>
      </c>
      <c r="O1694" s="1091" t="s">
        <v>10398</v>
      </c>
      <c r="P1694" s="1091" t="s">
        <v>10399</v>
      </c>
      <c r="Q1694" s="1092"/>
      <c r="R1694" s="1098">
        <v>44333.0</v>
      </c>
      <c r="S1694" s="647">
        <f t="shared" si="169"/>
        <v>31</v>
      </c>
      <c r="T1694" s="166"/>
      <c r="U1694" s="166"/>
      <c r="V1694" s="1092"/>
      <c r="W1694" s="606" t="s">
        <v>1651</v>
      </c>
      <c r="X1694" s="1091" t="s">
        <v>10400</v>
      </c>
      <c r="Y1694" s="1113">
        <f>IF('Datos por dni'!F828="","",(TODAY()-'Datos por dni'!F828)/365)</f>
        <v>28.79726027</v>
      </c>
      <c r="AA1694" s="987"/>
      <c r="AB1694" s="992"/>
      <c r="AC1694" s="993"/>
      <c r="AD1694" s="994"/>
      <c r="AE1694" s="994"/>
      <c r="AF1694" s="995"/>
      <c r="AG1694" s="996"/>
      <c r="AH1694" s="997"/>
      <c r="AI1694" s="998"/>
      <c r="AJ1694" s="312"/>
      <c r="AK1694" s="312"/>
      <c r="AL1694" s="999"/>
      <c r="AM1694" s="312"/>
      <c r="AN1694" s="312"/>
      <c r="AO1694" s="1000"/>
      <c r="AP1694" s="666"/>
      <c r="AQ1694" s="1001"/>
      <c r="AR1694" s="1001"/>
      <c r="AS1694" s="1001"/>
      <c r="AT1694" s="748"/>
    </row>
    <row r="1695">
      <c r="A1695" s="227"/>
      <c r="B1695" s="179">
        <v>2.5560271E7</v>
      </c>
      <c r="C1695" s="1037">
        <v>44331.684053159726</v>
      </c>
      <c r="D1695" s="1091" t="s">
        <v>10401</v>
      </c>
      <c r="E1695" s="179" t="s">
        <v>10402</v>
      </c>
      <c r="F1695" s="228">
        <v>28032.0</v>
      </c>
      <c r="G1695" s="179" t="s">
        <v>391</v>
      </c>
      <c r="H1695" s="179" t="s">
        <v>10403</v>
      </c>
      <c r="I1695" s="179">
        <v>1.535636121E9</v>
      </c>
      <c r="K1695" s="1091" t="s">
        <v>8475</v>
      </c>
      <c r="L1695" s="1091" t="s">
        <v>10404</v>
      </c>
      <c r="M1695" s="179" t="s">
        <v>1661</v>
      </c>
      <c r="N1695" s="179" t="s">
        <v>2184</v>
      </c>
      <c r="O1695" s="1091" t="s">
        <v>10405</v>
      </c>
      <c r="P1695" s="1091" t="s">
        <v>1661</v>
      </c>
      <c r="Q1695" s="1091" t="s">
        <v>10406</v>
      </c>
      <c r="R1695" s="1098">
        <v>44334.0</v>
      </c>
      <c r="S1695" s="647">
        <f t="shared" si="169"/>
        <v>47</v>
      </c>
      <c r="T1695" s="166"/>
      <c r="U1695" s="166"/>
      <c r="V1695" s="1092"/>
      <c r="W1695" s="606" t="s">
        <v>1651</v>
      </c>
      <c r="X1695" s="1091" t="s">
        <v>10407</v>
      </c>
      <c r="Y1695" s="1113">
        <f>IF('Datos por dni'!F829="","",(TODAY()-'Datos por dni'!F829)/365)</f>
        <v>35.92054795</v>
      </c>
      <c r="AA1695" s="987"/>
      <c r="AB1695" s="992"/>
      <c r="AC1695" s="993"/>
      <c r="AD1695" s="994"/>
      <c r="AE1695" s="994"/>
      <c r="AF1695" s="995"/>
      <c r="AG1695" s="996"/>
      <c r="AH1695" s="997"/>
      <c r="AI1695" s="998"/>
      <c r="AJ1695" s="312"/>
      <c r="AK1695" s="312"/>
      <c r="AL1695" s="999"/>
      <c r="AM1695" s="312"/>
      <c r="AN1695" s="312"/>
      <c r="AO1695" s="1000"/>
      <c r="AP1695" s="666"/>
      <c r="AQ1695" s="1001"/>
      <c r="AR1695" s="1001"/>
      <c r="AS1695" s="1001"/>
      <c r="AT1695" s="748"/>
    </row>
    <row r="1696">
      <c r="A1696" s="227"/>
      <c r="B1696" s="179">
        <v>4.4829542E7</v>
      </c>
      <c r="C1696" s="1037">
        <v>44331.89030465278</v>
      </c>
      <c r="D1696" s="1091" t="s">
        <v>3713</v>
      </c>
      <c r="E1696" s="179" t="s">
        <v>3714</v>
      </c>
      <c r="F1696" s="228">
        <v>37779.0</v>
      </c>
      <c r="G1696" s="179" t="s">
        <v>674</v>
      </c>
      <c r="H1696" s="179" t="s">
        <v>10408</v>
      </c>
      <c r="I1696" s="179">
        <v>5.4911393113E12</v>
      </c>
      <c r="K1696" s="1091" t="s">
        <v>10409</v>
      </c>
      <c r="L1696" s="1091" t="s">
        <v>10410</v>
      </c>
      <c r="M1696" s="179" t="s">
        <v>2184</v>
      </c>
      <c r="N1696" s="179" t="s">
        <v>2184</v>
      </c>
      <c r="O1696" s="1091" t="s">
        <v>10411</v>
      </c>
      <c r="P1696" s="1091" t="s">
        <v>10412</v>
      </c>
      <c r="Q1696" s="1092"/>
      <c r="R1696" s="1098">
        <v>44333.0</v>
      </c>
      <c r="S1696" s="647">
        <f t="shared" si="169"/>
        <v>20</v>
      </c>
      <c r="T1696" s="166"/>
      <c r="U1696" s="166"/>
      <c r="V1696" s="1092"/>
      <c r="W1696" s="606" t="s">
        <v>1637</v>
      </c>
      <c r="X1696" s="1091" t="s">
        <v>3718</v>
      </c>
      <c r="Y1696" s="1113">
        <f>IF('Datos por dni'!F830="","",(TODAY()-'Datos por dni'!F830)/365)</f>
        <v>29.60547945</v>
      </c>
      <c r="AA1696" s="987"/>
      <c r="AB1696" s="992"/>
      <c r="AC1696" s="993"/>
      <c r="AD1696" s="994"/>
      <c r="AE1696" s="994"/>
      <c r="AF1696" s="995"/>
      <c r="AG1696" s="996"/>
      <c r="AH1696" s="997"/>
      <c r="AI1696" s="998"/>
      <c r="AJ1696" s="312"/>
      <c r="AK1696" s="312"/>
      <c r="AL1696" s="999"/>
      <c r="AM1696" s="312"/>
      <c r="AN1696" s="312"/>
      <c r="AO1696" s="1000"/>
      <c r="AP1696" s="666"/>
      <c r="AQ1696" s="1001"/>
      <c r="AR1696" s="1001"/>
      <c r="AS1696" s="1001"/>
      <c r="AT1696" s="748"/>
    </row>
    <row r="1697">
      <c r="A1697" s="1086"/>
      <c r="B1697" s="1087">
        <v>3.3508454E7</v>
      </c>
      <c r="C1697" s="1088">
        <v>44334.47411840278</v>
      </c>
      <c r="D1697" s="1090" t="s">
        <v>10413</v>
      </c>
      <c r="E1697" s="1087" t="s">
        <v>10414</v>
      </c>
      <c r="F1697" s="228">
        <v>32256.0</v>
      </c>
      <c r="G1697" s="1087" t="s">
        <v>391</v>
      </c>
      <c r="H1697" s="1087" t="s">
        <v>10415</v>
      </c>
      <c r="I1697" s="1087">
        <v>3.364328908E9</v>
      </c>
      <c r="K1697" s="1090" t="s">
        <v>10416</v>
      </c>
      <c r="L1697" s="1090" t="s">
        <v>7028</v>
      </c>
      <c r="M1697" s="179" t="s">
        <v>2184</v>
      </c>
      <c r="N1697" s="179" t="s">
        <v>2184</v>
      </c>
      <c r="O1697" s="1090" t="s">
        <v>10417</v>
      </c>
      <c r="P1697" s="1090" t="s">
        <v>10418</v>
      </c>
      <c r="Q1697" s="1090" t="s">
        <v>10419</v>
      </c>
      <c r="R1697" s="1099">
        <v>44334.0</v>
      </c>
      <c r="S1697" s="647">
        <f t="shared" si="169"/>
        <v>35</v>
      </c>
      <c r="T1697" s="166"/>
      <c r="U1697" s="166"/>
      <c r="V1697" s="1082"/>
      <c r="W1697" s="1089" t="s">
        <v>1651</v>
      </c>
      <c r="X1697" s="1090" t="s">
        <v>10420</v>
      </c>
      <c r="Y1697" s="1113" t="str">
        <f>IF('Datos por dni'!F831="","",(TODAY()-'Datos por dni'!F831)/365)</f>
        <v/>
      </c>
      <c r="AA1697" s="987"/>
      <c r="AB1697" s="992"/>
      <c r="AC1697" s="993"/>
      <c r="AD1697" s="994"/>
      <c r="AE1697" s="994"/>
      <c r="AF1697" s="995"/>
      <c r="AG1697" s="996"/>
      <c r="AH1697" s="997"/>
      <c r="AI1697" s="998"/>
      <c r="AJ1697" s="312"/>
      <c r="AK1697" s="312"/>
      <c r="AL1697" s="999"/>
      <c r="AM1697" s="312"/>
      <c r="AN1697" s="312"/>
      <c r="AO1697" s="1000"/>
      <c r="AP1697" s="666"/>
      <c r="AQ1697" s="1001"/>
      <c r="AR1697" s="1001"/>
      <c r="AS1697" s="1001"/>
      <c r="AT1697" s="748"/>
    </row>
    <row r="1698">
      <c r="A1698" s="1086"/>
      <c r="B1698" s="1087">
        <v>3.4374945E7</v>
      </c>
      <c r="C1698" s="1088">
        <v>44334.50578666667</v>
      </c>
      <c r="D1698" s="1090" t="s">
        <v>4966</v>
      </c>
      <c r="E1698" s="1087" t="s">
        <v>10421</v>
      </c>
      <c r="F1698" s="228">
        <v>32535.0</v>
      </c>
      <c r="G1698" s="1087" t="s">
        <v>391</v>
      </c>
      <c r="H1698" s="1087" t="s">
        <v>5463</v>
      </c>
      <c r="I1698" s="1087">
        <v>1.166750172E9</v>
      </c>
      <c r="K1698" s="1090" t="s">
        <v>10422</v>
      </c>
      <c r="L1698" s="1090" t="s">
        <v>7038</v>
      </c>
      <c r="M1698" s="179" t="s">
        <v>2184</v>
      </c>
      <c r="N1698" s="179" t="s">
        <v>1661</v>
      </c>
      <c r="O1698" s="1090" t="s">
        <v>10423</v>
      </c>
      <c r="P1698" s="1090" t="s">
        <v>10424</v>
      </c>
      <c r="Q1698" s="1082"/>
      <c r="R1698" s="1099">
        <v>44334.0</v>
      </c>
      <c r="S1698" s="647">
        <f t="shared" si="169"/>
        <v>34</v>
      </c>
      <c r="T1698" s="166"/>
      <c r="U1698" s="166"/>
      <c r="V1698" s="1082"/>
      <c r="W1698" s="1089" t="s">
        <v>1637</v>
      </c>
      <c r="X1698" s="1114" t="s">
        <v>10425</v>
      </c>
      <c r="Y1698" s="1113">
        <f>IF('Datos por dni'!F832="","",(TODAY()-'Datos por dni'!F832)/365)</f>
        <v>24.54794521</v>
      </c>
      <c r="AA1698" s="987"/>
      <c r="AB1698" s="992"/>
      <c r="AC1698" s="993"/>
      <c r="AD1698" s="994"/>
      <c r="AE1698" s="994"/>
      <c r="AF1698" s="995"/>
      <c r="AG1698" s="996"/>
      <c r="AH1698" s="997"/>
      <c r="AI1698" s="998"/>
      <c r="AJ1698" s="312"/>
      <c r="AK1698" s="312"/>
      <c r="AL1698" s="999"/>
      <c r="AM1698" s="312"/>
      <c r="AN1698" s="312"/>
      <c r="AO1698" s="1000"/>
      <c r="AP1698" s="666"/>
      <c r="AQ1698" s="1001"/>
      <c r="AR1698" s="1001"/>
      <c r="AS1698" s="1001"/>
      <c r="AT1698" s="748"/>
    </row>
    <row r="1699">
      <c r="A1699" s="1086"/>
      <c r="B1699" s="1087">
        <v>4.399058E7</v>
      </c>
      <c r="C1699" s="1088">
        <v>44334.67019837963</v>
      </c>
      <c r="D1699" s="1090" t="s">
        <v>10426</v>
      </c>
      <c r="E1699" s="1087" t="s">
        <v>10427</v>
      </c>
      <c r="F1699" s="228">
        <v>37354.0</v>
      </c>
      <c r="G1699" s="1087" t="s">
        <v>391</v>
      </c>
      <c r="H1699" s="1087" t="s">
        <v>1822</v>
      </c>
      <c r="I1699" s="1087">
        <v>1.140948034E9</v>
      </c>
      <c r="K1699" s="1090" t="s">
        <v>10428</v>
      </c>
      <c r="L1699" s="1090" t="s">
        <v>7020</v>
      </c>
      <c r="M1699" s="179" t="s">
        <v>2184</v>
      </c>
      <c r="N1699" s="179" t="s">
        <v>1661</v>
      </c>
      <c r="O1699" s="1090" t="s">
        <v>10429</v>
      </c>
      <c r="P1699" s="1090" t="s">
        <v>10430</v>
      </c>
      <c r="Q1699" s="1082"/>
      <c r="R1699" s="1099">
        <v>44337.0</v>
      </c>
      <c r="S1699" s="647">
        <f t="shared" si="169"/>
        <v>21</v>
      </c>
      <c r="T1699" s="166"/>
      <c r="U1699" s="166"/>
      <c r="V1699" s="1082"/>
      <c r="W1699" s="1089" t="s">
        <v>1637</v>
      </c>
      <c r="X1699" s="1090" t="s">
        <v>10431</v>
      </c>
      <c r="Y1699" s="1113">
        <f>IF('Datos por dni'!F833="","",(TODAY()-'Datos por dni'!F833)/365)</f>
        <v>23.55890411</v>
      </c>
      <c r="AA1699" s="987"/>
      <c r="AB1699" s="992"/>
      <c r="AC1699" s="993"/>
      <c r="AD1699" s="994"/>
      <c r="AE1699" s="994"/>
      <c r="AF1699" s="995"/>
      <c r="AG1699" s="996"/>
      <c r="AH1699" s="997"/>
      <c r="AI1699" s="998"/>
      <c r="AJ1699" s="312"/>
      <c r="AK1699" s="312"/>
      <c r="AL1699" s="999"/>
      <c r="AM1699" s="312"/>
      <c r="AN1699" s="312"/>
      <c r="AO1699" s="1000"/>
      <c r="AP1699" s="666"/>
      <c r="AQ1699" s="1001"/>
      <c r="AR1699" s="1001"/>
      <c r="AS1699" s="1001"/>
      <c r="AT1699" s="748"/>
    </row>
    <row r="1700">
      <c r="A1700" s="1086"/>
      <c r="B1700" s="1087">
        <v>3.5366876E7</v>
      </c>
      <c r="C1700" s="1088">
        <v>44335.47062010417</v>
      </c>
      <c r="D1700" s="1090" t="s">
        <v>10432</v>
      </c>
      <c r="E1700" s="1087" t="s">
        <v>10433</v>
      </c>
      <c r="F1700" s="228">
        <v>33188.0</v>
      </c>
      <c r="G1700" s="1087" t="s">
        <v>391</v>
      </c>
      <c r="H1700" s="1087" t="s">
        <v>1822</v>
      </c>
      <c r="I1700" s="1087">
        <v>1.154678475E9</v>
      </c>
      <c r="K1700" s="1090" t="s">
        <v>10434</v>
      </c>
      <c r="L1700" s="1090" t="s">
        <v>7020</v>
      </c>
      <c r="M1700" s="179" t="s">
        <v>2184</v>
      </c>
      <c r="N1700" s="179" t="s">
        <v>2184</v>
      </c>
      <c r="O1700" s="1090" t="s">
        <v>10435</v>
      </c>
      <c r="P1700" s="1090" t="s">
        <v>10436</v>
      </c>
      <c r="Q1700" s="1082"/>
      <c r="R1700" s="1099">
        <v>44337.0</v>
      </c>
      <c r="S1700" s="647">
        <f t="shared" si="169"/>
        <v>32</v>
      </c>
      <c r="T1700" s="166"/>
      <c r="U1700" s="166"/>
      <c r="V1700" s="1082"/>
      <c r="W1700" s="1089" t="s">
        <v>1637</v>
      </c>
      <c r="X1700" s="1090" t="s">
        <v>10437</v>
      </c>
      <c r="Y1700" s="1113" t="str">
        <f>IF('Datos por dni'!F834="","",(TODAY()-'Datos por dni'!F834)/365)</f>
        <v/>
      </c>
      <c r="AA1700" s="987"/>
      <c r="AB1700" s="992"/>
      <c r="AC1700" s="993"/>
      <c r="AD1700" s="994"/>
      <c r="AE1700" s="994"/>
      <c r="AF1700" s="995"/>
      <c r="AG1700" s="996"/>
      <c r="AH1700" s="997"/>
      <c r="AI1700" s="998"/>
      <c r="AJ1700" s="312"/>
      <c r="AK1700" s="312"/>
      <c r="AL1700" s="999"/>
      <c r="AM1700" s="312"/>
      <c r="AN1700" s="312"/>
      <c r="AO1700" s="1000"/>
      <c r="AP1700" s="666"/>
      <c r="AQ1700" s="1001"/>
      <c r="AR1700" s="1001"/>
      <c r="AS1700" s="1001"/>
      <c r="AT1700" s="748"/>
    </row>
    <row r="1701">
      <c r="A1701" s="1086"/>
      <c r="B1701" s="1087">
        <v>4.222561E7</v>
      </c>
      <c r="C1701" s="1088">
        <v>44335.663115648145</v>
      </c>
      <c r="D1701" s="1090" t="s">
        <v>10438</v>
      </c>
      <c r="E1701" s="1087" t="s">
        <v>10439</v>
      </c>
      <c r="F1701" s="228">
        <v>36477.0</v>
      </c>
      <c r="G1701" s="1087" t="s">
        <v>391</v>
      </c>
      <c r="H1701" s="1087" t="s">
        <v>3727</v>
      </c>
      <c r="I1701" s="1087">
        <v>1.154584628E9</v>
      </c>
      <c r="K1701" s="1090" t="s">
        <v>6725</v>
      </c>
      <c r="L1701" s="1090" t="s">
        <v>7038</v>
      </c>
      <c r="M1701" s="179" t="s">
        <v>2184</v>
      </c>
      <c r="N1701" s="179" t="s">
        <v>1661</v>
      </c>
      <c r="O1701" s="1090" t="s">
        <v>10440</v>
      </c>
      <c r="P1701" s="1090" t="s">
        <v>10441</v>
      </c>
      <c r="Q1701" s="1090" t="s">
        <v>10442</v>
      </c>
      <c r="R1701" s="1099">
        <v>44337.0</v>
      </c>
      <c r="S1701" s="647">
        <f t="shared" si="169"/>
        <v>23</v>
      </c>
      <c r="T1701" s="166"/>
      <c r="U1701" s="166"/>
      <c r="V1701" s="1082"/>
      <c r="W1701" s="1089" t="s">
        <v>1651</v>
      </c>
      <c r="X1701" s="1090" t="s">
        <v>10443</v>
      </c>
      <c r="Y1701" s="1113">
        <f>IF('Datos por dni'!F835="","",(TODAY()-'Datos por dni'!F835)/365)</f>
        <v>22.44931507</v>
      </c>
      <c r="AA1701" s="987"/>
      <c r="AB1701" s="992"/>
      <c r="AC1701" s="993"/>
      <c r="AD1701" s="994"/>
      <c r="AE1701" s="994"/>
      <c r="AF1701" s="995"/>
      <c r="AG1701" s="996"/>
      <c r="AH1701" s="997"/>
      <c r="AI1701" s="998"/>
      <c r="AJ1701" s="312"/>
      <c r="AK1701" s="312"/>
      <c r="AL1701" s="999"/>
      <c r="AM1701" s="312"/>
      <c r="AN1701" s="312"/>
      <c r="AO1701" s="1000"/>
      <c r="AP1701" s="666"/>
      <c r="AQ1701" s="1001"/>
      <c r="AR1701" s="1001"/>
      <c r="AS1701" s="1001"/>
      <c r="AT1701" s="748"/>
    </row>
    <row r="1702">
      <c r="A1702" s="1086"/>
      <c r="B1702" s="1087">
        <v>4.0209893E7</v>
      </c>
      <c r="C1702" s="1088">
        <v>44336.02371878472</v>
      </c>
      <c r="D1702" s="1090" t="s">
        <v>10444</v>
      </c>
      <c r="E1702" s="1087" t="s">
        <v>10445</v>
      </c>
      <c r="F1702" s="228">
        <v>35764.0</v>
      </c>
      <c r="G1702" s="1087" t="s">
        <v>391</v>
      </c>
      <c r="H1702" s="1087" t="s">
        <v>10446</v>
      </c>
      <c r="I1702" s="1087">
        <v>5.492976236375E12</v>
      </c>
      <c r="K1702" s="1090" t="s">
        <v>10447</v>
      </c>
      <c r="L1702" s="1090" t="s">
        <v>7020</v>
      </c>
      <c r="M1702" s="179" t="s">
        <v>2184</v>
      </c>
      <c r="N1702" s="179" t="s">
        <v>2184</v>
      </c>
      <c r="O1702" s="1090" t="s">
        <v>10448</v>
      </c>
      <c r="P1702" s="1090" t="s">
        <v>10449</v>
      </c>
      <c r="Q1702" s="1082"/>
      <c r="R1702" s="1087" t="s">
        <v>10450</v>
      </c>
      <c r="S1702" s="647">
        <f t="shared" si="169"/>
        <v>25</v>
      </c>
      <c r="T1702" s="166"/>
      <c r="U1702" s="166"/>
      <c r="V1702" s="1082"/>
      <c r="W1702" s="1089" t="s">
        <v>1651</v>
      </c>
      <c r="X1702" s="1090" t="s">
        <v>10451</v>
      </c>
      <c r="Y1702" s="1113">
        <f>IF('Datos por dni'!F836="","",(TODAY()-'Datos por dni'!F836)/365)</f>
        <v>29.86849315</v>
      </c>
      <c r="AA1702" s="987"/>
      <c r="AB1702" s="992"/>
      <c r="AC1702" s="993"/>
      <c r="AD1702" s="994"/>
      <c r="AE1702" s="994"/>
      <c r="AF1702" s="995"/>
      <c r="AG1702" s="996"/>
      <c r="AH1702" s="997"/>
      <c r="AI1702" s="998"/>
      <c r="AJ1702" s="312"/>
      <c r="AK1702" s="312"/>
      <c r="AL1702" s="999"/>
      <c r="AM1702" s="312"/>
      <c r="AN1702" s="312"/>
      <c r="AO1702" s="1000"/>
      <c r="AP1702" s="666"/>
      <c r="AQ1702" s="1001"/>
      <c r="AR1702" s="1001"/>
      <c r="AS1702" s="1001"/>
      <c r="AT1702" s="748"/>
    </row>
    <row r="1703">
      <c r="A1703" s="1086"/>
      <c r="B1703" s="1087">
        <v>3.760802E7</v>
      </c>
      <c r="C1703" s="1088">
        <v>44336.91985277778</v>
      </c>
      <c r="D1703" s="1090" t="s">
        <v>10452</v>
      </c>
      <c r="E1703" s="1087" t="s">
        <v>10453</v>
      </c>
      <c r="F1703" s="228">
        <v>33931.0</v>
      </c>
      <c r="G1703" s="1087" t="s">
        <v>391</v>
      </c>
      <c r="H1703" s="1087" t="s">
        <v>1618</v>
      </c>
      <c r="I1703" s="1087">
        <v>1.167461195E9</v>
      </c>
      <c r="K1703" s="1090" t="s">
        <v>10454</v>
      </c>
      <c r="L1703" s="1090" t="s">
        <v>7020</v>
      </c>
      <c r="M1703" s="179" t="s">
        <v>2184</v>
      </c>
      <c r="N1703" s="179" t="s">
        <v>2184</v>
      </c>
      <c r="O1703" s="1090" t="s">
        <v>10455</v>
      </c>
      <c r="P1703" s="1090" t="s">
        <v>10456</v>
      </c>
      <c r="Q1703" s="1090" t="s">
        <v>2438</v>
      </c>
      <c r="R1703" s="1099">
        <v>44337.0</v>
      </c>
      <c r="S1703" s="647">
        <f t="shared" si="169"/>
        <v>30</v>
      </c>
      <c r="T1703" s="166"/>
      <c r="U1703" s="166"/>
      <c r="V1703" s="1082"/>
      <c r="W1703" s="1089" t="s">
        <v>10457</v>
      </c>
      <c r="X1703" s="1090" t="s">
        <v>10458</v>
      </c>
      <c r="Y1703" s="1113">
        <f>IF('Datos por dni'!F837="","",(TODAY()-'Datos por dni'!F837)/365)</f>
        <v>23.67671233</v>
      </c>
      <c r="AA1703" s="987"/>
      <c r="AB1703" s="992"/>
      <c r="AC1703" s="993"/>
      <c r="AD1703" s="994"/>
      <c r="AE1703" s="994"/>
      <c r="AF1703" s="995"/>
      <c r="AG1703" s="996"/>
      <c r="AH1703" s="997"/>
      <c r="AI1703" s="998"/>
      <c r="AJ1703" s="312"/>
      <c r="AK1703" s="312"/>
      <c r="AL1703" s="999"/>
      <c r="AM1703" s="312"/>
      <c r="AN1703" s="312"/>
      <c r="AO1703" s="1000"/>
      <c r="AP1703" s="666"/>
      <c r="AQ1703" s="1001"/>
      <c r="AR1703" s="1001"/>
      <c r="AS1703" s="1001"/>
      <c r="AT1703" s="748"/>
    </row>
    <row r="1704">
      <c r="A1704" s="1086"/>
      <c r="B1704" s="1087">
        <v>4.5299685E7</v>
      </c>
      <c r="C1704" s="1088">
        <v>44337.4340418287</v>
      </c>
      <c r="D1704" s="1090" t="s">
        <v>10459</v>
      </c>
      <c r="E1704" s="1087" t="s">
        <v>10460</v>
      </c>
      <c r="F1704" s="228">
        <v>37903.0</v>
      </c>
      <c r="G1704" s="1087" t="s">
        <v>391</v>
      </c>
      <c r="H1704" s="1087" t="s">
        <v>10461</v>
      </c>
      <c r="I1704" s="1087" t="s">
        <v>10462</v>
      </c>
      <c r="K1704" s="1090" t="s">
        <v>10463</v>
      </c>
      <c r="L1704" s="1090" t="s">
        <v>7020</v>
      </c>
      <c r="M1704" s="179" t="s">
        <v>1661</v>
      </c>
      <c r="N1704" s="179" t="s">
        <v>2184</v>
      </c>
      <c r="O1704" s="1090" t="s">
        <v>8154</v>
      </c>
      <c r="P1704" s="1090" t="s">
        <v>10464</v>
      </c>
      <c r="Q1704" s="1090" t="s">
        <v>10465</v>
      </c>
      <c r="R1704" s="1099">
        <v>44337.0</v>
      </c>
      <c r="S1704" s="647">
        <f t="shared" si="169"/>
        <v>20</v>
      </c>
      <c r="T1704" s="166"/>
      <c r="U1704" s="166"/>
      <c r="V1704" s="1082"/>
      <c r="W1704" s="1089" t="s">
        <v>1637</v>
      </c>
      <c r="X1704" s="1090" t="s">
        <v>10466</v>
      </c>
      <c r="Y1704" s="1113">
        <f>IF('Datos por dni'!F838="","",(TODAY()-'Datos por dni'!F838)/365)</f>
        <v>24.78356164</v>
      </c>
      <c r="AA1704" s="987"/>
      <c r="AB1704" s="992"/>
      <c r="AC1704" s="993"/>
      <c r="AD1704" s="994"/>
      <c r="AE1704" s="994"/>
      <c r="AF1704" s="995"/>
      <c r="AG1704" s="996"/>
      <c r="AH1704" s="997"/>
      <c r="AI1704" s="998"/>
      <c r="AJ1704" s="312"/>
      <c r="AK1704" s="312"/>
      <c r="AL1704" s="999"/>
      <c r="AM1704" s="312"/>
      <c r="AN1704" s="312"/>
      <c r="AO1704" s="1000"/>
      <c r="AP1704" s="666"/>
      <c r="AQ1704" s="1001"/>
      <c r="AR1704" s="1001"/>
      <c r="AS1704" s="1001"/>
      <c r="AT1704" s="748"/>
    </row>
    <row r="1705">
      <c r="A1705" s="1086"/>
      <c r="B1705" s="1087">
        <v>4.5689874E7</v>
      </c>
      <c r="C1705" s="1088">
        <v>44337.49754336805</v>
      </c>
      <c r="D1705" s="1090" t="s">
        <v>5092</v>
      </c>
      <c r="E1705" s="1087" t="s">
        <v>5093</v>
      </c>
      <c r="F1705" s="228">
        <v>38092.0</v>
      </c>
      <c r="G1705" s="1087" t="s">
        <v>2021</v>
      </c>
      <c r="H1705" s="1087" t="s">
        <v>10467</v>
      </c>
      <c r="I1705" s="1087">
        <v>1.133966641E9</v>
      </c>
      <c r="K1705" s="1090" t="s">
        <v>10468</v>
      </c>
      <c r="L1705" s="1090" t="s">
        <v>10469</v>
      </c>
      <c r="M1705" s="179" t="s">
        <v>2184</v>
      </c>
      <c r="N1705" s="179" t="s">
        <v>2184</v>
      </c>
      <c r="O1705" s="1090" t="s">
        <v>10470</v>
      </c>
      <c r="P1705" s="1090" t="s">
        <v>10471</v>
      </c>
      <c r="Q1705" s="1082"/>
      <c r="R1705" s="1099">
        <v>44337.0</v>
      </c>
      <c r="S1705" s="647">
        <f t="shared" si="169"/>
        <v>19</v>
      </c>
      <c r="T1705" s="166"/>
      <c r="U1705" s="166"/>
      <c r="V1705" s="1082"/>
      <c r="W1705" s="1089" t="s">
        <v>1866</v>
      </c>
      <c r="X1705" s="1090" t="s">
        <v>10472</v>
      </c>
      <c r="Y1705" s="1113">
        <f>IF('Datos por dni'!F839="","",(TODAY()-'Datos por dni'!F839)/365)</f>
        <v>23.4739726</v>
      </c>
      <c r="AA1705" s="987"/>
      <c r="AB1705" s="992"/>
      <c r="AC1705" s="993"/>
      <c r="AD1705" s="994"/>
      <c r="AE1705" s="994"/>
      <c r="AF1705" s="995"/>
      <c r="AG1705" s="996"/>
      <c r="AH1705" s="997"/>
      <c r="AI1705" s="998"/>
      <c r="AJ1705" s="312"/>
      <c r="AK1705" s="312"/>
      <c r="AL1705" s="999"/>
      <c r="AM1705" s="312"/>
      <c r="AN1705" s="312"/>
      <c r="AO1705" s="1000"/>
      <c r="AP1705" s="666"/>
      <c r="AQ1705" s="1001"/>
      <c r="AR1705" s="1001"/>
      <c r="AS1705" s="1001"/>
      <c r="AT1705" s="748"/>
    </row>
    <row r="1706">
      <c r="A1706" s="1086"/>
      <c r="B1706" s="1087">
        <v>3.7579702E7</v>
      </c>
      <c r="C1706" s="1088">
        <v>44338.90487546296</v>
      </c>
      <c r="D1706" s="1090" t="s">
        <v>10473</v>
      </c>
      <c r="E1706" s="1087" t="s">
        <v>10474</v>
      </c>
      <c r="F1706" s="228">
        <v>34245.0</v>
      </c>
      <c r="G1706" s="1087" t="s">
        <v>391</v>
      </c>
      <c r="H1706" s="1087" t="s">
        <v>10475</v>
      </c>
      <c r="I1706" s="1087">
        <v>3.400415071E9</v>
      </c>
      <c r="K1706" s="1090" t="s">
        <v>3706</v>
      </c>
      <c r="L1706" s="1090" t="s">
        <v>7020</v>
      </c>
      <c r="M1706" s="179" t="s">
        <v>2184</v>
      </c>
      <c r="N1706" s="179" t="s">
        <v>2184</v>
      </c>
      <c r="O1706" s="1090" t="s">
        <v>8154</v>
      </c>
      <c r="P1706" s="1090" t="s">
        <v>10476</v>
      </c>
      <c r="Q1706" s="1090" t="s">
        <v>10477</v>
      </c>
      <c r="R1706" s="1099">
        <v>44347.0</v>
      </c>
      <c r="S1706" s="647">
        <f t="shared" si="169"/>
        <v>30</v>
      </c>
      <c r="T1706" s="166"/>
      <c r="U1706" s="166"/>
      <c r="V1706" s="1082"/>
      <c r="W1706" s="1089" t="s">
        <v>1651</v>
      </c>
      <c r="X1706" s="1090" t="s">
        <v>10478</v>
      </c>
      <c r="Y1706" s="1113">
        <f>IF('Datos por dni'!F840="","",(TODAY()-'Datos por dni'!F840)/365)</f>
        <v>26.80547945</v>
      </c>
      <c r="AA1706" s="987"/>
      <c r="AB1706" s="992"/>
      <c r="AC1706" s="993"/>
      <c r="AD1706" s="994"/>
      <c r="AE1706" s="994"/>
      <c r="AF1706" s="995"/>
      <c r="AG1706" s="996"/>
      <c r="AH1706" s="997"/>
      <c r="AI1706" s="998"/>
      <c r="AJ1706" s="312"/>
      <c r="AK1706" s="312"/>
      <c r="AL1706" s="999"/>
      <c r="AM1706" s="312"/>
      <c r="AN1706" s="312"/>
      <c r="AO1706" s="1000"/>
      <c r="AP1706" s="666"/>
      <c r="AQ1706" s="1001"/>
      <c r="AR1706" s="1001"/>
      <c r="AS1706" s="1001"/>
      <c r="AT1706" s="748"/>
    </row>
    <row r="1707">
      <c r="A1707" s="1086"/>
      <c r="B1707" s="1087">
        <v>3.8304537E7</v>
      </c>
      <c r="C1707" s="1088">
        <v>44342.759729791665</v>
      </c>
      <c r="D1707" s="1090" t="s">
        <v>10479</v>
      </c>
      <c r="E1707" s="1087" t="s">
        <v>10480</v>
      </c>
      <c r="F1707" s="228">
        <v>34499.0</v>
      </c>
      <c r="G1707" s="1087" t="s">
        <v>391</v>
      </c>
      <c r="H1707" s="1087" t="s">
        <v>10481</v>
      </c>
      <c r="I1707" s="1087">
        <v>2.257550893E9</v>
      </c>
      <c r="K1707" s="1090" t="s">
        <v>8742</v>
      </c>
      <c r="L1707" s="1090" t="s">
        <v>7038</v>
      </c>
      <c r="M1707" s="179" t="s">
        <v>2184</v>
      </c>
      <c r="N1707" s="179" t="s">
        <v>2184</v>
      </c>
      <c r="O1707" s="1090" t="s">
        <v>10482</v>
      </c>
      <c r="P1707" s="1090" t="s">
        <v>10483</v>
      </c>
      <c r="Q1707" s="1082"/>
      <c r="R1707" s="1099">
        <v>44347.0</v>
      </c>
      <c r="S1707" s="647">
        <f t="shared" si="169"/>
        <v>29</v>
      </c>
      <c r="T1707" s="166"/>
      <c r="U1707" s="166"/>
      <c r="V1707" s="1082"/>
      <c r="W1707" s="1089" t="s">
        <v>1637</v>
      </c>
      <c r="X1707" s="1090" t="s">
        <v>10484</v>
      </c>
      <c r="Y1707" s="1113">
        <f>IF('Datos por dni'!F841="","",(TODAY()-'Datos por dni'!F841)/365)</f>
        <v>24.07123288</v>
      </c>
      <c r="AA1707" s="987"/>
      <c r="AB1707" s="992"/>
      <c r="AC1707" s="993"/>
      <c r="AD1707" s="994"/>
      <c r="AE1707" s="994"/>
      <c r="AF1707" s="995"/>
      <c r="AG1707" s="996"/>
      <c r="AH1707" s="997"/>
      <c r="AI1707" s="998"/>
      <c r="AJ1707" s="312"/>
      <c r="AK1707" s="312"/>
      <c r="AL1707" s="999"/>
      <c r="AM1707" s="312"/>
      <c r="AN1707" s="312"/>
      <c r="AO1707" s="1000"/>
      <c r="AP1707" s="666"/>
      <c r="AQ1707" s="1001"/>
      <c r="AR1707" s="1001"/>
      <c r="AS1707" s="1001"/>
      <c r="AT1707" s="748"/>
    </row>
    <row r="1708">
      <c r="A1708" s="1086"/>
      <c r="B1708" s="1087">
        <v>3.8223672E7</v>
      </c>
      <c r="C1708" s="1088">
        <v>44346.85909900463</v>
      </c>
      <c r="D1708" s="1090" t="s">
        <v>10485</v>
      </c>
      <c r="E1708" s="1087" t="s">
        <v>10486</v>
      </c>
      <c r="F1708" s="228">
        <v>34811.0</v>
      </c>
      <c r="G1708" s="1087" t="s">
        <v>674</v>
      </c>
      <c r="H1708" s="1087" t="s">
        <v>10487</v>
      </c>
      <c r="I1708" s="1087">
        <v>3.804595529E9</v>
      </c>
      <c r="K1708" s="1090" t="s">
        <v>1910</v>
      </c>
      <c r="L1708" s="1090" t="s">
        <v>7020</v>
      </c>
      <c r="M1708" s="179" t="s">
        <v>2184</v>
      </c>
      <c r="N1708" s="179" t="s">
        <v>2184</v>
      </c>
      <c r="O1708" s="1090" t="s">
        <v>10488</v>
      </c>
      <c r="P1708" s="1090" t="s">
        <v>8429</v>
      </c>
      <c r="Q1708" s="1082"/>
      <c r="R1708" s="1099">
        <v>44348.0</v>
      </c>
      <c r="S1708" s="647">
        <f t="shared" si="169"/>
        <v>28</v>
      </c>
      <c r="T1708" s="166"/>
      <c r="U1708" s="166"/>
      <c r="V1708" s="1082"/>
      <c r="W1708" s="1089" t="s">
        <v>10489</v>
      </c>
      <c r="X1708" s="1090" t="s">
        <v>10490</v>
      </c>
      <c r="Y1708" s="1113">
        <f>IF('Datos por dni'!F842="","",(TODAY()-'Datos por dni'!F842)/365)</f>
        <v>29.63561644</v>
      </c>
      <c r="AA1708" s="987"/>
      <c r="AB1708" s="992"/>
      <c r="AC1708" s="993"/>
      <c r="AD1708" s="994"/>
      <c r="AE1708" s="994"/>
      <c r="AF1708" s="995"/>
      <c r="AG1708" s="996"/>
      <c r="AH1708" s="997"/>
      <c r="AI1708" s="998"/>
      <c r="AJ1708" s="312"/>
      <c r="AK1708" s="312"/>
      <c r="AL1708" s="999"/>
      <c r="AM1708" s="312"/>
      <c r="AN1708" s="312"/>
      <c r="AO1708" s="1000"/>
      <c r="AP1708" s="666"/>
      <c r="AQ1708" s="1001"/>
      <c r="AR1708" s="1001"/>
      <c r="AS1708" s="1001"/>
      <c r="AT1708" s="748"/>
    </row>
    <row r="1709">
      <c r="A1709" s="1086"/>
      <c r="B1709" s="1087">
        <v>4.5074358E7</v>
      </c>
      <c r="C1709" s="1088">
        <v>44348.535194236116</v>
      </c>
      <c r="D1709" s="1090" t="s">
        <v>10491</v>
      </c>
      <c r="E1709" s="1087" t="s">
        <v>10492</v>
      </c>
      <c r="F1709" s="228">
        <v>37887.0</v>
      </c>
      <c r="G1709" s="1087" t="s">
        <v>391</v>
      </c>
      <c r="H1709" s="1087" t="s">
        <v>2593</v>
      </c>
      <c r="I1709" s="1087">
        <v>5.491125142309E12</v>
      </c>
      <c r="K1709" s="1090" t="s">
        <v>10493</v>
      </c>
      <c r="L1709" s="1090" t="s">
        <v>7038</v>
      </c>
      <c r="M1709" s="179" t="s">
        <v>2184</v>
      </c>
      <c r="N1709" s="179" t="s">
        <v>1661</v>
      </c>
      <c r="O1709" s="1090" t="s">
        <v>10494</v>
      </c>
      <c r="P1709" s="1090" t="s">
        <v>10495</v>
      </c>
      <c r="Q1709" s="1090" t="s">
        <v>10496</v>
      </c>
      <c r="R1709" s="1099">
        <v>44348.0</v>
      </c>
      <c r="S1709" s="647">
        <f t="shared" si="169"/>
        <v>20</v>
      </c>
      <c r="T1709" s="166"/>
      <c r="U1709" s="166"/>
      <c r="V1709" s="1082"/>
      <c r="W1709" s="1089" t="s">
        <v>1637</v>
      </c>
      <c r="X1709" s="1090" t="s">
        <v>10497</v>
      </c>
      <c r="Y1709" s="1113">
        <f>IF('Datos por dni'!F843="","",(TODAY()-'Datos por dni'!F843)/365)</f>
        <v>27.43287671</v>
      </c>
      <c r="AA1709" s="987"/>
      <c r="AB1709" s="992"/>
      <c r="AC1709" s="993"/>
      <c r="AD1709" s="994"/>
      <c r="AE1709" s="994"/>
      <c r="AF1709" s="995"/>
      <c r="AG1709" s="996"/>
      <c r="AH1709" s="997"/>
      <c r="AI1709" s="998"/>
      <c r="AJ1709" s="312"/>
      <c r="AK1709" s="312"/>
      <c r="AL1709" s="999"/>
      <c r="AM1709" s="312"/>
      <c r="AN1709" s="312"/>
      <c r="AO1709" s="1000"/>
      <c r="AP1709" s="666"/>
      <c r="AQ1709" s="1001"/>
      <c r="AR1709" s="1001"/>
      <c r="AS1709" s="1001"/>
      <c r="AT1709" s="748"/>
    </row>
    <row r="1710">
      <c r="A1710" s="1086"/>
      <c r="B1710" s="1087">
        <v>4.523318E7</v>
      </c>
      <c r="C1710" s="1088">
        <v>44348.554321828706</v>
      </c>
      <c r="D1710" s="1090" t="s">
        <v>10498</v>
      </c>
      <c r="E1710" s="1087" t="s">
        <v>10499</v>
      </c>
      <c r="F1710" s="228">
        <v>37929.0</v>
      </c>
      <c r="G1710" s="1087" t="s">
        <v>391</v>
      </c>
      <c r="H1710" s="1087" t="s">
        <v>1678</v>
      </c>
      <c r="I1710" s="1087" t="s">
        <v>10500</v>
      </c>
      <c r="K1710" s="1090" t="s">
        <v>10501</v>
      </c>
      <c r="L1710" s="1090" t="s">
        <v>7038</v>
      </c>
      <c r="M1710" s="179" t="s">
        <v>2184</v>
      </c>
      <c r="N1710" s="179" t="s">
        <v>1661</v>
      </c>
      <c r="O1710" s="1090" t="s">
        <v>10502</v>
      </c>
      <c r="P1710" s="1090" t="s">
        <v>10503</v>
      </c>
      <c r="Q1710" s="1082"/>
      <c r="R1710" s="1099">
        <v>44348.0</v>
      </c>
      <c r="S1710" s="647">
        <f t="shared" si="169"/>
        <v>19</v>
      </c>
      <c r="T1710" s="166"/>
      <c r="U1710" s="166"/>
      <c r="V1710" s="1082"/>
      <c r="W1710" s="1089" t="s">
        <v>10504</v>
      </c>
      <c r="X1710" s="1090" t="s">
        <v>10505</v>
      </c>
      <c r="Y1710" s="1113">
        <f>IF('Datos por dni'!F844="","",(TODAY()-'Datos por dni'!F844)/365)</f>
        <v>22.08493151</v>
      </c>
      <c r="AA1710" s="987"/>
      <c r="AB1710" s="992"/>
      <c r="AC1710" s="993"/>
      <c r="AD1710" s="994"/>
      <c r="AE1710" s="994"/>
      <c r="AF1710" s="995"/>
      <c r="AG1710" s="996"/>
      <c r="AH1710" s="997"/>
      <c r="AI1710" s="998"/>
      <c r="AJ1710" s="312"/>
      <c r="AK1710" s="312"/>
      <c r="AL1710" s="999"/>
      <c r="AM1710" s="312"/>
      <c r="AN1710" s="312"/>
      <c r="AO1710" s="1000"/>
      <c r="AP1710" s="666"/>
      <c r="AQ1710" s="1001"/>
      <c r="AR1710" s="1001"/>
      <c r="AS1710" s="1001"/>
      <c r="AT1710" s="748"/>
    </row>
    <row r="1711">
      <c r="A1711" s="1086"/>
      <c r="B1711" s="1087">
        <v>4.3819012E7</v>
      </c>
      <c r="C1711" s="1088">
        <v>44350.64252902778</v>
      </c>
      <c r="D1711" s="1090" t="s">
        <v>10506</v>
      </c>
      <c r="E1711" s="1087" t="s">
        <v>10507</v>
      </c>
      <c r="F1711" s="228">
        <v>37291.0</v>
      </c>
      <c r="G1711" s="1087" t="s">
        <v>391</v>
      </c>
      <c r="H1711" s="1087" t="s">
        <v>10508</v>
      </c>
      <c r="I1711" s="1087" t="s">
        <v>10509</v>
      </c>
      <c r="K1711" s="1090" t="s">
        <v>10510</v>
      </c>
      <c r="L1711" s="1090" t="s">
        <v>7038</v>
      </c>
      <c r="M1711" s="179" t="s">
        <v>2184</v>
      </c>
      <c r="N1711" s="179" t="s">
        <v>2184</v>
      </c>
      <c r="O1711" s="1090" t="s">
        <v>10511</v>
      </c>
      <c r="P1711" s="1090" t="s">
        <v>10512</v>
      </c>
      <c r="Q1711" s="1090" t="s">
        <v>10513</v>
      </c>
      <c r="R1711" s="1099">
        <v>44356.0</v>
      </c>
      <c r="S1711" s="647">
        <f t="shared" si="169"/>
        <v>21</v>
      </c>
      <c r="T1711" s="166"/>
      <c r="U1711" s="166"/>
      <c r="V1711" s="1082"/>
      <c r="W1711" s="1089" t="s">
        <v>10514</v>
      </c>
      <c r="X1711" s="1090" t="s">
        <v>10514</v>
      </c>
      <c r="Y1711" s="1113">
        <f>IF('Datos por dni'!F845="","",(TODAY()-'Datos por dni'!F845)/365)</f>
        <v>29.03835616</v>
      </c>
      <c r="AA1711" s="987"/>
      <c r="AB1711" s="992"/>
      <c r="AC1711" s="993"/>
      <c r="AD1711" s="994"/>
      <c r="AE1711" s="994"/>
      <c r="AF1711" s="995"/>
      <c r="AG1711" s="996"/>
      <c r="AH1711" s="997"/>
      <c r="AI1711" s="998"/>
      <c r="AJ1711" s="312"/>
      <c r="AK1711" s="312"/>
      <c r="AL1711" s="999"/>
      <c r="AM1711" s="312"/>
      <c r="AN1711" s="312"/>
      <c r="AO1711" s="1000"/>
      <c r="AP1711" s="666"/>
      <c r="AQ1711" s="1001"/>
      <c r="AR1711" s="1001"/>
      <c r="AS1711" s="1001"/>
      <c r="AT1711" s="748"/>
    </row>
    <row r="1712">
      <c r="A1712" s="1086"/>
      <c r="B1712" s="1087">
        <v>2.2200585E7</v>
      </c>
      <c r="C1712" s="1088">
        <v>44351.8414984375</v>
      </c>
      <c r="D1712" s="1090" t="s">
        <v>10515</v>
      </c>
      <c r="E1712" s="1087" t="s">
        <v>10516</v>
      </c>
      <c r="F1712" s="228">
        <v>26043.0</v>
      </c>
      <c r="G1712" s="1087" t="s">
        <v>391</v>
      </c>
      <c r="H1712" s="1087" t="s">
        <v>10517</v>
      </c>
      <c r="I1712" s="1087" t="s">
        <v>10518</v>
      </c>
      <c r="K1712" s="1090" t="s">
        <v>10519</v>
      </c>
      <c r="L1712" s="1090" t="s">
        <v>10520</v>
      </c>
      <c r="M1712" s="179" t="s">
        <v>2184</v>
      </c>
      <c r="N1712" s="179" t="s">
        <v>2184</v>
      </c>
      <c r="O1712" s="1090" t="s">
        <v>10521</v>
      </c>
      <c r="P1712" s="1090" t="s">
        <v>10522</v>
      </c>
      <c r="Q1712" s="1090" t="s">
        <v>10523</v>
      </c>
      <c r="R1712" s="1099">
        <v>44356.0</v>
      </c>
      <c r="S1712" s="647">
        <f t="shared" si="169"/>
        <v>52</v>
      </c>
      <c r="T1712" s="166"/>
      <c r="U1712" s="166"/>
      <c r="V1712" s="1082"/>
      <c r="W1712" s="1089" t="s">
        <v>1866</v>
      </c>
      <c r="X1712" s="1090" t="s">
        <v>10524</v>
      </c>
      <c r="Y1712" s="1113">
        <f>IF('Datos por dni'!F846="","",(TODAY()-'Datos por dni'!F846)/365)</f>
        <v>28.56438356</v>
      </c>
      <c r="AA1712" s="987"/>
      <c r="AB1712" s="992"/>
      <c r="AC1712" s="993"/>
      <c r="AD1712" s="994"/>
      <c r="AE1712" s="994"/>
      <c r="AF1712" s="995"/>
      <c r="AG1712" s="996"/>
      <c r="AH1712" s="997"/>
      <c r="AI1712" s="998"/>
      <c r="AJ1712" s="312"/>
      <c r="AK1712" s="312"/>
      <c r="AL1712" s="999"/>
      <c r="AM1712" s="312"/>
      <c r="AN1712" s="312"/>
      <c r="AO1712" s="1000"/>
      <c r="AP1712" s="666"/>
      <c r="AQ1712" s="1001"/>
      <c r="AR1712" s="1001"/>
      <c r="AS1712" s="1001"/>
      <c r="AT1712" s="748"/>
    </row>
    <row r="1713">
      <c r="A1713" s="1086"/>
      <c r="B1713" s="1087">
        <v>4.4452274E7</v>
      </c>
      <c r="C1713" s="1088">
        <v>44352.42492643518</v>
      </c>
      <c r="D1713" s="1090" t="s">
        <v>10525</v>
      </c>
      <c r="E1713" s="1087" t="s">
        <v>10526</v>
      </c>
      <c r="F1713" s="228">
        <v>37537.0</v>
      </c>
      <c r="G1713" s="1087" t="s">
        <v>2021</v>
      </c>
      <c r="H1713" s="1087" t="s">
        <v>10527</v>
      </c>
      <c r="I1713" s="1087" t="s">
        <v>10528</v>
      </c>
      <c r="K1713" s="1090" t="s">
        <v>10529</v>
      </c>
      <c r="L1713" s="1090" t="s">
        <v>10530</v>
      </c>
      <c r="M1713" s="179" t="s">
        <v>2184</v>
      </c>
      <c r="N1713" s="179" t="s">
        <v>2184</v>
      </c>
      <c r="O1713" s="1090" t="s">
        <v>10531</v>
      </c>
      <c r="P1713" s="1090" t="s">
        <v>10532</v>
      </c>
      <c r="Q1713" s="1082"/>
      <c r="R1713" s="1087" t="s">
        <v>10533</v>
      </c>
      <c r="S1713" s="647">
        <f t="shared" si="169"/>
        <v>21</v>
      </c>
      <c r="T1713" s="166"/>
      <c r="U1713" s="166"/>
      <c r="V1713" s="1082"/>
      <c r="W1713" s="1089" t="s">
        <v>1745</v>
      </c>
      <c r="X1713" s="1090" t="s">
        <v>10534</v>
      </c>
      <c r="Y1713" s="1113">
        <f>IF('Datos por dni'!F847="","",(TODAY()-'Datos por dni'!F847)/365)</f>
        <v>27.43287671</v>
      </c>
      <c r="AA1713" s="987"/>
      <c r="AB1713" s="992"/>
      <c r="AC1713" s="993"/>
      <c r="AD1713" s="994"/>
      <c r="AE1713" s="994"/>
      <c r="AF1713" s="995"/>
      <c r="AG1713" s="996"/>
      <c r="AH1713" s="997"/>
      <c r="AI1713" s="998"/>
      <c r="AJ1713" s="312"/>
      <c r="AK1713" s="312"/>
      <c r="AL1713" s="999"/>
      <c r="AM1713" s="312"/>
      <c r="AN1713" s="312"/>
      <c r="AO1713" s="1000"/>
      <c r="AP1713" s="666"/>
      <c r="AQ1713" s="1001"/>
      <c r="AR1713" s="1001"/>
      <c r="AS1713" s="1001"/>
      <c r="AT1713" s="748"/>
    </row>
    <row r="1714">
      <c r="A1714" s="1086"/>
      <c r="B1714" s="1087">
        <v>4.529715E7</v>
      </c>
      <c r="C1714" s="1088">
        <v>44353.98009787037</v>
      </c>
      <c r="D1714" s="1090" t="s">
        <v>10535</v>
      </c>
      <c r="E1714" s="1087" t="s">
        <v>10536</v>
      </c>
      <c r="F1714" s="228">
        <v>37967.0</v>
      </c>
      <c r="G1714" s="1087" t="s">
        <v>391</v>
      </c>
      <c r="H1714" s="1087" t="s">
        <v>2815</v>
      </c>
      <c r="I1714" s="1087">
        <v>5.42494381821E11</v>
      </c>
      <c r="K1714" s="1090" t="s">
        <v>10537</v>
      </c>
      <c r="L1714" s="1090" t="s">
        <v>7020</v>
      </c>
      <c r="M1714" s="179" t="s">
        <v>2184</v>
      </c>
      <c r="N1714" s="179" t="s">
        <v>2184</v>
      </c>
      <c r="O1714" s="1090" t="s">
        <v>10538</v>
      </c>
      <c r="P1714" s="1090" t="s">
        <v>10539</v>
      </c>
      <c r="Q1714" s="1082"/>
      <c r="R1714" s="1099">
        <v>44355.0</v>
      </c>
      <c r="S1714" s="647">
        <f t="shared" si="169"/>
        <v>19</v>
      </c>
      <c r="T1714" s="166"/>
      <c r="U1714" s="166"/>
      <c r="V1714" s="1082"/>
      <c r="W1714" s="1089" t="s">
        <v>1637</v>
      </c>
      <c r="X1714" s="1090" t="s">
        <v>10540</v>
      </c>
      <c r="Y1714" s="1113">
        <f>IF('Datos por dni'!F848="","",(TODAY()-'Datos por dni'!F848)/365)</f>
        <v>24.34520548</v>
      </c>
      <c r="AA1714" s="987"/>
      <c r="AB1714" s="992"/>
      <c r="AC1714" s="993"/>
      <c r="AD1714" s="994"/>
      <c r="AE1714" s="994"/>
      <c r="AF1714" s="995"/>
      <c r="AG1714" s="996"/>
      <c r="AH1714" s="997"/>
      <c r="AI1714" s="998"/>
      <c r="AJ1714" s="312"/>
      <c r="AK1714" s="312"/>
      <c r="AL1714" s="999"/>
      <c r="AM1714" s="312"/>
      <c r="AN1714" s="312"/>
      <c r="AO1714" s="1000"/>
      <c r="AP1714" s="666"/>
      <c r="AQ1714" s="1001"/>
      <c r="AR1714" s="1001"/>
      <c r="AS1714" s="1001"/>
      <c r="AT1714" s="748"/>
    </row>
    <row r="1715">
      <c r="A1715" s="1086"/>
      <c r="B1715" s="1087">
        <v>1.143160969E9</v>
      </c>
      <c r="C1715" s="1088">
        <v>44354.01902013889</v>
      </c>
      <c r="D1715" s="1090" t="s">
        <v>10541</v>
      </c>
      <c r="E1715" s="1087" t="s">
        <v>10542</v>
      </c>
      <c r="F1715" s="228">
        <v>35529.0</v>
      </c>
      <c r="G1715" s="1087" t="s">
        <v>4034</v>
      </c>
      <c r="H1715" s="1087" t="s">
        <v>10543</v>
      </c>
      <c r="I1715" s="1087" t="s">
        <v>10544</v>
      </c>
      <c r="K1715" s="1090" t="s">
        <v>10545</v>
      </c>
      <c r="L1715" s="1090" t="s">
        <v>7038</v>
      </c>
      <c r="M1715" s="179" t="s">
        <v>2184</v>
      </c>
      <c r="N1715" s="179" t="s">
        <v>2184</v>
      </c>
      <c r="O1715" s="1090" t="s">
        <v>10546</v>
      </c>
      <c r="P1715" s="1090" t="s">
        <v>10547</v>
      </c>
      <c r="Q1715" s="1090" t="s">
        <v>10548</v>
      </c>
      <c r="R1715" s="1099">
        <v>44355.0</v>
      </c>
      <c r="S1715" s="647">
        <f t="shared" si="169"/>
        <v>26</v>
      </c>
      <c r="T1715" s="166"/>
      <c r="U1715" s="166"/>
      <c r="V1715" s="1082"/>
      <c r="W1715" s="1089" t="s">
        <v>10549</v>
      </c>
      <c r="X1715" s="1090" t="s">
        <v>10550</v>
      </c>
      <c r="Y1715" s="1113">
        <f>IF('Datos por dni'!F849="","",(TODAY()-'Datos por dni'!F849)/365)</f>
        <v>24.72054795</v>
      </c>
      <c r="AA1715" s="987"/>
      <c r="AB1715" s="992"/>
      <c r="AC1715" s="993"/>
      <c r="AD1715" s="994"/>
      <c r="AE1715" s="994"/>
      <c r="AF1715" s="995"/>
      <c r="AG1715" s="996"/>
      <c r="AH1715" s="997"/>
      <c r="AI1715" s="998"/>
      <c r="AJ1715" s="312"/>
      <c r="AK1715" s="312"/>
      <c r="AL1715" s="999"/>
      <c r="AM1715" s="312"/>
      <c r="AN1715" s="312"/>
      <c r="AO1715" s="1000"/>
      <c r="AP1715" s="666"/>
      <c r="AQ1715" s="1001"/>
      <c r="AR1715" s="1001"/>
      <c r="AS1715" s="1001"/>
      <c r="AT1715" s="748"/>
    </row>
    <row r="1716">
      <c r="A1716" s="1086"/>
      <c r="B1716" s="1087">
        <v>3.2669876E7</v>
      </c>
      <c r="C1716" s="1088">
        <v>44355.05226707176</v>
      </c>
      <c r="D1716" s="1090" t="s">
        <v>10551</v>
      </c>
      <c r="E1716" s="1087" t="s">
        <v>10552</v>
      </c>
      <c r="F1716" s="228">
        <v>31737.0</v>
      </c>
      <c r="G1716" s="1087" t="s">
        <v>674</v>
      </c>
      <c r="H1716" s="1087" t="s">
        <v>3479</v>
      </c>
      <c r="I1716" s="1096" t="s">
        <v>10553</v>
      </c>
      <c r="K1716" s="1090" t="s">
        <v>10554</v>
      </c>
      <c r="L1716" s="1090" t="s">
        <v>7020</v>
      </c>
      <c r="M1716" s="179" t="s">
        <v>2184</v>
      </c>
      <c r="N1716" s="179" t="s">
        <v>2184</v>
      </c>
      <c r="O1716" s="1090" t="s">
        <v>10555</v>
      </c>
      <c r="P1716" s="1090" t="s">
        <v>10556</v>
      </c>
      <c r="Q1716" s="1090" t="s">
        <v>10557</v>
      </c>
      <c r="R1716" s="1099">
        <v>44356.0</v>
      </c>
      <c r="S1716" s="647">
        <f t="shared" si="169"/>
        <v>36</v>
      </c>
      <c r="T1716" s="166"/>
      <c r="U1716" s="166"/>
      <c r="V1716" s="1082"/>
      <c r="W1716" s="1089" t="s">
        <v>10558</v>
      </c>
      <c r="X1716" s="1090" t="s">
        <v>10559</v>
      </c>
      <c r="Y1716" s="1113">
        <f>IF('Datos por dni'!F850="","",(TODAY()-'Datos por dni'!F850)/365)</f>
        <v>25.43013699</v>
      </c>
      <c r="AA1716" s="987"/>
      <c r="AB1716" s="992"/>
      <c r="AC1716" s="993"/>
      <c r="AD1716" s="994"/>
      <c r="AE1716" s="994"/>
      <c r="AF1716" s="995"/>
      <c r="AG1716" s="996"/>
      <c r="AH1716" s="997"/>
      <c r="AI1716" s="998"/>
      <c r="AJ1716" s="312"/>
      <c r="AK1716" s="312"/>
      <c r="AL1716" s="999"/>
      <c r="AM1716" s="312"/>
      <c r="AN1716" s="312"/>
      <c r="AO1716" s="1000"/>
      <c r="AP1716" s="666"/>
      <c r="AQ1716" s="1001"/>
      <c r="AR1716" s="1001"/>
      <c r="AS1716" s="1001"/>
      <c r="AT1716" s="748"/>
    </row>
    <row r="1717">
      <c r="A1717" s="1086"/>
      <c r="B1717" s="1087">
        <v>4.0139565E7</v>
      </c>
      <c r="C1717" s="1088">
        <v>44357.007777280094</v>
      </c>
      <c r="D1717" s="1090" t="s">
        <v>10560</v>
      </c>
      <c r="E1717" s="1087" t="s">
        <v>10561</v>
      </c>
      <c r="F1717" s="228">
        <v>35434.0</v>
      </c>
      <c r="G1717" s="1087" t="s">
        <v>674</v>
      </c>
      <c r="H1717" s="1087" t="s">
        <v>1822</v>
      </c>
      <c r="I1717" s="1087">
        <v>1.16473104E9</v>
      </c>
      <c r="K1717" s="1090" t="s">
        <v>10562</v>
      </c>
      <c r="L1717" s="1090" t="s">
        <v>7028</v>
      </c>
      <c r="M1717" s="179" t="s">
        <v>2184</v>
      </c>
      <c r="N1717" s="179" t="s">
        <v>2184</v>
      </c>
      <c r="O1717" s="1090" t="s">
        <v>10563</v>
      </c>
      <c r="P1717" s="1090" t="s">
        <v>10564</v>
      </c>
      <c r="Q1717" s="1090" t="s">
        <v>10565</v>
      </c>
      <c r="R1717" s="1099">
        <v>44358.0</v>
      </c>
      <c r="S1717" s="647">
        <f t="shared" si="169"/>
        <v>26</v>
      </c>
      <c r="T1717" s="166"/>
      <c r="U1717" s="166"/>
      <c r="V1717" s="1082"/>
      <c r="W1717" s="1089" t="s">
        <v>10566</v>
      </c>
      <c r="X1717" s="1090" t="s">
        <v>10566</v>
      </c>
      <c r="Y1717" s="1113">
        <f>IF('Datos por dni'!F851="","",(TODAY()-'Datos por dni'!F851)/365)</f>
        <v>23.85205479</v>
      </c>
      <c r="AA1717" s="987"/>
      <c r="AB1717" s="992"/>
      <c r="AC1717" s="993"/>
      <c r="AD1717" s="994"/>
      <c r="AE1717" s="994"/>
      <c r="AF1717" s="995"/>
      <c r="AG1717" s="996"/>
      <c r="AH1717" s="997"/>
      <c r="AI1717" s="998"/>
      <c r="AJ1717" s="312"/>
      <c r="AK1717" s="312"/>
      <c r="AL1717" s="999"/>
      <c r="AM1717" s="312"/>
      <c r="AN1717" s="312"/>
      <c r="AO1717" s="1000"/>
      <c r="AP1717" s="666"/>
      <c r="AQ1717" s="1001"/>
      <c r="AR1717" s="1001"/>
      <c r="AS1717" s="1001"/>
      <c r="AT1717" s="748"/>
    </row>
    <row r="1718">
      <c r="A1718" s="1086"/>
      <c r="B1718" s="1087">
        <v>4.2933608E7</v>
      </c>
      <c r="C1718" s="1088">
        <v>44357.98841572917</v>
      </c>
      <c r="D1718" s="1090" t="s">
        <v>10567</v>
      </c>
      <c r="E1718" s="1087" t="s">
        <v>10568</v>
      </c>
      <c r="F1718" s="228">
        <v>36781.0</v>
      </c>
      <c r="G1718" s="1087" t="s">
        <v>391</v>
      </c>
      <c r="H1718" s="1087" t="s">
        <v>1678</v>
      </c>
      <c r="I1718" s="1087" t="s">
        <v>10569</v>
      </c>
      <c r="K1718" s="1090" t="s">
        <v>10570</v>
      </c>
      <c r="L1718" s="1090" t="s">
        <v>7020</v>
      </c>
      <c r="M1718" s="179" t="s">
        <v>2184</v>
      </c>
      <c r="N1718" s="179" t="s">
        <v>2184</v>
      </c>
      <c r="O1718" s="1090" t="s">
        <v>10571</v>
      </c>
      <c r="P1718" s="1090" t="s">
        <v>10572</v>
      </c>
      <c r="Q1718" s="1082"/>
      <c r="R1718" s="1099">
        <v>44358.0</v>
      </c>
      <c r="S1718" s="647">
        <f t="shared" si="169"/>
        <v>23</v>
      </c>
      <c r="T1718" s="166"/>
      <c r="U1718" s="166"/>
      <c r="V1718" s="1082"/>
      <c r="W1718" s="1089" t="s">
        <v>1651</v>
      </c>
      <c r="X1718" s="1090" t="s">
        <v>10573</v>
      </c>
      <c r="Y1718" s="1113">
        <f>IF('Datos por dni'!F852="","",(TODAY()-'Datos por dni'!F852)/365)</f>
        <v>23.50410959</v>
      </c>
      <c r="AA1718" s="987"/>
      <c r="AB1718" s="992"/>
      <c r="AC1718" s="993"/>
      <c r="AD1718" s="994"/>
      <c r="AE1718" s="994"/>
      <c r="AF1718" s="995"/>
      <c r="AG1718" s="996"/>
      <c r="AH1718" s="997"/>
      <c r="AI1718" s="998"/>
      <c r="AJ1718" s="312"/>
      <c r="AK1718" s="312"/>
      <c r="AL1718" s="999"/>
      <c r="AM1718" s="312"/>
      <c r="AN1718" s="312"/>
      <c r="AO1718" s="1000"/>
      <c r="AP1718" s="666"/>
      <c r="AQ1718" s="1001"/>
      <c r="AR1718" s="1001"/>
      <c r="AS1718" s="1001"/>
      <c r="AT1718" s="748"/>
    </row>
    <row r="1719">
      <c r="A1719" s="1086"/>
      <c r="B1719" s="1087">
        <v>9.4932618E7</v>
      </c>
      <c r="C1719" s="1088">
        <v>44358.49543954861</v>
      </c>
      <c r="D1719" s="1090" t="s">
        <v>10574</v>
      </c>
      <c r="E1719" s="1087" t="s">
        <v>10575</v>
      </c>
      <c r="F1719" s="228">
        <v>37459.0</v>
      </c>
      <c r="G1719" s="1087" t="s">
        <v>10576</v>
      </c>
      <c r="H1719" s="1087" t="s">
        <v>3195</v>
      </c>
      <c r="I1719" s="1087">
        <v>1.173665168E9</v>
      </c>
      <c r="K1719" s="1090" t="s">
        <v>10577</v>
      </c>
      <c r="L1719" s="1090" t="s">
        <v>7028</v>
      </c>
      <c r="M1719" s="179" t="s">
        <v>2184</v>
      </c>
      <c r="N1719" s="179" t="s">
        <v>2184</v>
      </c>
      <c r="O1719" s="1090" t="s">
        <v>10578</v>
      </c>
      <c r="P1719" s="1090" t="s">
        <v>10579</v>
      </c>
      <c r="Q1719" s="1090" t="s">
        <v>10580</v>
      </c>
      <c r="R1719" s="1099">
        <v>44453.0</v>
      </c>
      <c r="S1719" s="647">
        <f t="shared" si="169"/>
        <v>21</v>
      </c>
      <c r="T1719" s="166"/>
      <c r="U1719" s="166"/>
      <c r="V1719" s="1082"/>
      <c r="W1719" s="1089" t="s">
        <v>1866</v>
      </c>
      <c r="X1719" s="1090" t="s">
        <v>10581</v>
      </c>
      <c r="Y1719" s="1113">
        <f>IF('Datos por dni'!F853="","",(TODAY()-'Datos por dni'!F853)/365)</f>
        <v>28.2</v>
      </c>
      <c r="AA1719" s="987"/>
      <c r="AB1719" s="992"/>
      <c r="AC1719" s="993"/>
      <c r="AD1719" s="994"/>
      <c r="AE1719" s="994"/>
      <c r="AF1719" s="995"/>
      <c r="AG1719" s="996"/>
      <c r="AH1719" s="997"/>
      <c r="AI1719" s="998"/>
      <c r="AJ1719" s="312"/>
      <c r="AK1719" s="312"/>
      <c r="AL1719" s="999"/>
      <c r="AM1719" s="312"/>
      <c r="AN1719" s="312"/>
      <c r="AO1719" s="1000"/>
      <c r="AP1719" s="666"/>
      <c r="AQ1719" s="1001"/>
      <c r="AR1719" s="1001"/>
      <c r="AS1719" s="1001"/>
      <c r="AT1719" s="748"/>
    </row>
    <row r="1720">
      <c r="A1720" s="227"/>
      <c r="B1720" s="179">
        <v>2.5144185E7</v>
      </c>
      <c r="C1720" s="1037">
        <v>44361.081905011575</v>
      </c>
      <c r="D1720" s="1091" t="s">
        <v>10582</v>
      </c>
      <c r="E1720" s="179" t="s">
        <v>10583</v>
      </c>
      <c r="F1720" s="228">
        <v>27902.0</v>
      </c>
      <c r="G1720" s="179" t="s">
        <v>2021</v>
      </c>
      <c r="H1720" s="179" t="s">
        <v>10584</v>
      </c>
      <c r="I1720" s="179">
        <v>1.140872475E9</v>
      </c>
      <c r="K1720" s="1091" t="s">
        <v>10585</v>
      </c>
      <c r="L1720" s="1091" t="s">
        <v>7038</v>
      </c>
      <c r="M1720" s="179" t="s">
        <v>2184</v>
      </c>
      <c r="N1720" s="179" t="s">
        <v>2184</v>
      </c>
      <c r="O1720" s="1091" t="s">
        <v>10586</v>
      </c>
      <c r="P1720" s="1091" t="s">
        <v>7547</v>
      </c>
      <c r="Q1720" s="1092"/>
      <c r="R1720" s="179" t="s">
        <v>2433</v>
      </c>
      <c r="S1720" s="647">
        <f t="shared" si="169"/>
        <v>47</v>
      </c>
      <c r="T1720" s="166"/>
      <c r="U1720" s="166"/>
      <c r="V1720" s="1092"/>
      <c r="W1720" s="606" t="s">
        <v>1866</v>
      </c>
      <c r="X1720" s="1091" t="s">
        <v>10587</v>
      </c>
      <c r="Y1720" s="1113" t="str">
        <f>IF('Datos por dni'!F854="","",(TODAY()-'Datos por dni'!F854)/365)</f>
        <v/>
      </c>
      <c r="AA1720" s="987"/>
      <c r="AB1720" s="992"/>
      <c r="AC1720" s="993"/>
      <c r="AD1720" s="994"/>
      <c r="AE1720" s="994"/>
      <c r="AF1720" s="995"/>
      <c r="AG1720" s="996"/>
      <c r="AH1720" s="997"/>
      <c r="AI1720" s="998"/>
      <c r="AJ1720" s="312"/>
      <c r="AK1720" s="312"/>
      <c r="AL1720" s="999"/>
      <c r="AM1720" s="312"/>
      <c r="AN1720" s="312"/>
      <c r="AO1720" s="1000"/>
      <c r="AP1720" s="666"/>
      <c r="AQ1720" s="1001"/>
      <c r="AR1720" s="1001"/>
      <c r="AS1720" s="1001"/>
      <c r="AT1720" s="748"/>
    </row>
    <row r="1721">
      <c r="A1721" s="227"/>
      <c r="B1721" s="179">
        <v>4.4788176E7</v>
      </c>
      <c r="C1721" s="1037">
        <v>44362.86786326389</v>
      </c>
      <c r="D1721" s="1091" t="s">
        <v>10588</v>
      </c>
      <c r="E1721" s="179" t="s">
        <v>10589</v>
      </c>
      <c r="F1721" s="228">
        <v>37723.0</v>
      </c>
      <c r="G1721" s="179" t="s">
        <v>391</v>
      </c>
      <c r="H1721" s="179" t="s">
        <v>10590</v>
      </c>
      <c r="I1721" s="179">
        <v>1.159237951E9</v>
      </c>
      <c r="K1721" s="1091" t="s">
        <v>10591</v>
      </c>
      <c r="L1721" s="1091" t="s">
        <v>7038</v>
      </c>
      <c r="M1721" s="179" t="s">
        <v>2184</v>
      </c>
      <c r="N1721" s="179" t="s">
        <v>1661</v>
      </c>
      <c r="O1721" s="1091" t="s">
        <v>10592</v>
      </c>
      <c r="P1721" s="1091" t="s">
        <v>8673</v>
      </c>
      <c r="Q1721" s="1092"/>
      <c r="R1721" s="1098">
        <v>44365.0</v>
      </c>
      <c r="S1721" s="647">
        <f t="shared" si="169"/>
        <v>20</v>
      </c>
      <c r="T1721" s="166"/>
      <c r="U1721" s="166"/>
      <c r="V1721" s="1092"/>
      <c r="W1721" s="606" t="s">
        <v>1651</v>
      </c>
      <c r="X1721" s="1091" t="s">
        <v>1651</v>
      </c>
      <c r="Y1721" s="1113" t="str">
        <f>IF('Datos por dni'!F855="","",(TODAY()-'Datos por dni'!F855)/365)</f>
        <v/>
      </c>
      <c r="AA1721" s="987"/>
      <c r="AB1721" s="992"/>
      <c r="AC1721" s="993"/>
      <c r="AD1721" s="994"/>
      <c r="AE1721" s="994"/>
      <c r="AF1721" s="995"/>
      <c r="AG1721" s="996"/>
      <c r="AH1721" s="997"/>
      <c r="AI1721" s="998"/>
      <c r="AJ1721" s="312"/>
      <c r="AK1721" s="312"/>
      <c r="AL1721" s="999"/>
      <c r="AM1721" s="312"/>
      <c r="AN1721" s="312"/>
      <c r="AO1721" s="1000"/>
      <c r="AP1721" s="666"/>
      <c r="AQ1721" s="1001"/>
      <c r="AR1721" s="1001"/>
      <c r="AS1721" s="1001"/>
      <c r="AT1721" s="748"/>
    </row>
    <row r="1722">
      <c r="A1722" s="227"/>
      <c r="B1722" s="179">
        <v>3.7517175E7</v>
      </c>
      <c r="C1722" s="1037">
        <v>44363.9320715625</v>
      </c>
      <c r="D1722" s="1091" t="s">
        <v>10593</v>
      </c>
      <c r="E1722" s="179" t="s">
        <v>10594</v>
      </c>
      <c r="F1722" s="228">
        <v>34125.0</v>
      </c>
      <c r="G1722" s="179" t="s">
        <v>391</v>
      </c>
      <c r="H1722" s="179" t="s">
        <v>1678</v>
      </c>
      <c r="I1722" s="179">
        <v>1.167536671E9</v>
      </c>
      <c r="K1722" s="1091" t="s">
        <v>10595</v>
      </c>
      <c r="L1722" s="1091" t="s">
        <v>7020</v>
      </c>
      <c r="M1722" s="179" t="s">
        <v>2184</v>
      </c>
      <c r="N1722" s="179" t="s">
        <v>2184</v>
      </c>
      <c r="O1722" s="1091" t="s">
        <v>10596</v>
      </c>
      <c r="P1722" s="1091" t="s">
        <v>10597</v>
      </c>
      <c r="Q1722" s="1091" t="s">
        <v>10598</v>
      </c>
      <c r="R1722" s="1098">
        <v>44365.0</v>
      </c>
      <c r="S1722" s="647">
        <f t="shared" si="169"/>
        <v>30</v>
      </c>
      <c r="T1722" s="166"/>
      <c r="U1722" s="166"/>
      <c r="V1722" s="1092"/>
      <c r="W1722" s="606" t="s">
        <v>1880</v>
      </c>
      <c r="X1722" s="1091" t="s">
        <v>10599</v>
      </c>
      <c r="Y1722" s="1113">
        <f>IF('Datos por dni'!F856="","",(TODAY()-'Datos por dni'!F856)/365)</f>
        <v>28.83561644</v>
      </c>
      <c r="AA1722" s="987"/>
      <c r="AB1722" s="992"/>
      <c r="AC1722" s="993"/>
      <c r="AD1722" s="994"/>
      <c r="AE1722" s="994"/>
      <c r="AF1722" s="995"/>
      <c r="AG1722" s="996"/>
      <c r="AH1722" s="997"/>
      <c r="AI1722" s="998"/>
      <c r="AJ1722" s="312"/>
      <c r="AK1722" s="312"/>
      <c r="AL1722" s="999"/>
      <c r="AM1722" s="312"/>
      <c r="AN1722" s="312"/>
      <c r="AO1722" s="1000"/>
      <c r="AP1722" s="666"/>
      <c r="AQ1722" s="1001"/>
      <c r="AR1722" s="1001"/>
      <c r="AS1722" s="1001"/>
      <c r="AT1722" s="748"/>
    </row>
    <row r="1723">
      <c r="A1723" s="227"/>
      <c r="B1723" s="179">
        <v>3.3298243E7</v>
      </c>
      <c r="C1723" s="1037">
        <v>44364.05879579861</v>
      </c>
      <c r="D1723" s="1091" t="s">
        <v>10600</v>
      </c>
      <c r="E1723" s="179" t="s">
        <v>10601</v>
      </c>
      <c r="F1723" s="228">
        <v>32049.0</v>
      </c>
      <c r="G1723" s="179" t="s">
        <v>391</v>
      </c>
      <c r="H1723" s="179" t="s">
        <v>2802</v>
      </c>
      <c r="I1723" s="179">
        <v>1.151265482E9</v>
      </c>
      <c r="K1723" s="1091" t="s">
        <v>10602</v>
      </c>
      <c r="L1723" s="1091" t="s">
        <v>7038</v>
      </c>
      <c r="M1723" s="179" t="s">
        <v>2184</v>
      </c>
      <c r="N1723" s="179" t="s">
        <v>2184</v>
      </c>
      <c r="O1723" s="1091" t="s">
        <v>10603</v>
      </c>
      <c r="P1723" s="1091" t="s">
        <v>10604</v>
      </c>
      <c r="Q1723" s="1092"/>
      <c r="R1723" s="1098">
        <v>44365.0</v>
      </c>
      <c r="S1723" s="647">
        <f t="shared" si="169"/>
        <v>36</v>
      </c>
      <c r="T1723" s="166"/>
      <c r="U1723" s="166"/>
      <c r="V1723" s="1092"/>
      <c r="W1723" s="606" t="s">
        <v>1651</v>
      </c>
      <c r="X1723" s="1091" t="s">
        <v>10605</v>
      </c>
      <c r="Y1723" s="1113">
        <f>IF('Datos por dni'!F857="","",(TODAY()-'Datos por dni'!F857)/365)</f>
        <v>26.91780822</v>
      </c>
      <c r="AA1723" s="987"/>
      <c r="AB1723" s="992"/>
      <c r="AC1723" s="993"/>
      <c r="AD1723" s="994"/>
      <c r="AE1723" s="994"/>
      <c r="AF1723" s="995"/>
      <c r="AG1723" s="996"/>
      <c r="AH1723" s="997"/>
      <c r="AI1723" s="998"/>
      <c r="AJ1723" s="312"/>
      <c r="AK1723" s="312"/>
      <c r="AL1723" s="999"/>
      <c r="AM1723" s="312"/>
      <c r="AN1723" s="312"/>
      <c r="AO1723" s="1000"/>
      <c r="AP1723" s="666"/>
      <c r="AQ1723" s="1001"/>
      <c r="AR1723" s="1001"/>
      <c r="AS1723" s="1001"/>
      <c r="AT1723" s="748"/>
    </row>
    <row r="1724">
      <c r="A1724" s="227"/>
      <c r="B1724" s="179">
        <v>3.6846419E7</v>
      </c>
      <c r="C1724" s="1037">
        <v>44364.49769225695</v>
      </c>
      <c r="D1724" s="1091" t="s">
        <v>10606</v>
      </c>
      <c r="E1724" s="179" t="s">
        <v>10607</v>
      </c>
      <c r="F1724" s="228">
        <v>33692.0</v>
      </c>
      <c r="G1724" s="179" t="s">
        <v>391</v>
      </c>
      <c r="H1724" s="179" t="s">
        <v>10608</v>
      </c>
      <c r="I1724" s="179">
        <v>2.954624449E9</v>
      </c>
      <c r="K1724" s="1091" t="s">
        <v>10609</v>
      </c>
      <c r="L1724" s="1091" t="s">
        <v>7038</v>
      </c>
      <c r="M1724" s="179" t="s">
        <v>1661</v>
      </c>
      <c r="N1724" s="179" t="s">
        <v>1661</v>
      </c>
      <c r="O1724" s="1091" t="s">
        <v>7446</v>
      </c>
      <c r="P1724" s="1091" t="s">
        <v>10610</v>
      </c>
      <c r="Q1724" s="1091" t="s">
        <v>10611</v>
      </c>
      <c r="R1724" s="1098">
        <v>44365.0</v>
      </c>
      <c r="S1724" s="647">
        <f t="shared" si="169"/>
        <v>31</v>
      </c>
      <c r="T1724" s="166"/>
      <c r="U1724" s="166"/>
      <c r="V1724" s="1092"/>
      <c r="W1724" s="606" t="s">
        <v>10612</v>
      </c>
      <c r="X1724" s="1091" t="s">
        <v>10613</v>
      </c>
      <c r="Y1724" s="1113">
        <f>IF('Datos por dni'!F858="","",(TODAY()-'Datos por dni'!F858)/365)</f>
        <v>34.2</v>
      </c>
      <c r="AA1724" s="987"/>
      <c r="AB1724" s="992"/>
      <c r="AC1724" s="993"/>
      <c r="AD1724" s="994"/>
      <c r="AE1724" s="994"/>
      <c r="AF1724" s="995"/>
      <c r="AG1724" s="996"/>
      <c r="AH1724" s="997"/>
      <c r="AI1724" s="998"/>
      <c r="AJ1724" s="312"/>
      <c r="AK1724" s="312"/>
      <c r="AL1724" s="999"/>
      <c r="AM1724" s="312"/>
      <c r="AN1724" s="312"/>
      <c r="AO1724" s="1000"/>
      <c r="AP1724" s="666"/>
      <c r="AQ1724" s="1001"/>
      <c r="AR1724" s="1001"/>
      <c r="AS1724" s="1001"/>
      <c r="AT1724" s="748"/>
    </row>
    <row r="1725">
      <c r="A1725" s="227"/>
      <c r="B1725" s="179">
        <v>4.4416916E7</v>
      </c>
      <c r="C1725" s="1037">
        <v>44365.40141372685</v>
      </c>
      <c r="D1725" s="1091" t="s">
        <v>2813</v>
      </c>
      <c r="E1725" s="179" t="s">
        <v>2814</v>
      </c>
      <c r="F1725" s="228">
        <v>37563.0</v>
      </c>
      <c r="G1725" s="179" t="s">
        <v>391</v>
      </c>
      <c r="H1725" s="179" t="s">
        <v>2815</v>
      </c>
      <c r="I1725" s="179" t="s">
        <v>2816</v>
      </c>
      <c r="K1725" s="1091" t="s">
        <v>10614</v>
      </c>
      <c r="L1725" s="1091" t="s">
        <v>7038</v>
      </c>
      <c r="M1725" s="179" t="s">
        <v>2184</v>
      </c>
      <c r="N1725" s="179" t="s">
        <v>2184</v>
      </c>
      <c r="O1725" s="1091" t="s">
        <v>10615</v>
      </c>
      <c r="P1725" s="1091" t="s">
        <v>10616</v>
      </c>
      <c r="Q1725" s="1091" t="s">
        <v>10617</v>
      </c>
      <c r="R1725" s="1115" t="s">
        <v>2587</v>
      </c>
      <c r="S1725" s="647">
        <f t="shared" si="169"/>
        <v>20</v>
      </c>
      <c r="T1725" s="166"/>
      <c r="U1725" s="166"/>
      <c r="V1725" s="179" t="s">
        <v>10618</v>
      </c>
      <c r="W1725" s="606" t="s">
        <v>1651</v>
      </c>
      <c r="X1725" s="1091" t="s">
        <v>2819</v>
      </c>
      <c r="Y1725" s="1113">
        <f>IF('Datos por dni'!F859="","",(TODAY()-'Datos por dni'!F859)/365)</f>
        <v>26.4739726</v>
      </c>
      <c r="AA1725" s="987"/>
      <c r="AB1725" s="992"/>
      <c r="AC1725" s="993"/>
      <c r="AD1725" s="994"/>
      <c r="AE1725" s="994"/>
      <c r="AF1725" s="995"/>
      <c r="AG1725" s="996"/>
      <c r="AH1725" s="997"/>
      <c r="AI1725" s="998"/>
      <c r="AJ1725" s="312"/>
      <c r="AK1725" s="312"/>
      <c r="AL1725" s="999"/>
      <c r="AM1725" s="312"/>
      <c r="AN1725" s="312"/>
      <c r="AO1725" s="1000"/>
      <c r="AP1725" s="666"/>
      <c r="AQ1725" s="1001"/>
      <c r="AR1725" s="1001"/>
      <c r="AS1725" s="1001"/>
      <c r="AT1725" s="748"/>
    </row>
    <row r="1726">
      <c r="A1726" s="227"/>
      <c r="B1726" s="179">
        <v>4.143533E7</v>
      </c>
      <c r="C1726" s="1037">
        <v>44369.609489317125</v>
      </c>
      <c r="D1726" s="1091" t="s">
        <v>10619</v>
      </c>
      <c r="E1726" s="179" t="s">
        <v>10620</v>
      </c>
      <c r="F1726" s="228">
        <v>36091.0</v>
      </c>
      <c r="G1726" s="179" t="s">
        <v>391</v>
      </c>
      <c r="H1726" s="179" t="s">
        <v>3945</v>
      </c>
      <c r="I1726" s="179">
        <v>4.143533E7</v>
      </c>
      <c r="K1726" s="1091" t="s">
        <v>10621</v>
      </c>
      <c r="L1726" s="1091" t="s">
        <v>7020</v>
      </c>
      <c r="M1726" s="179" t="s">
        <v>2184</v>
      </c>
      <c r="N1726" s="179" t="s">
        <v>2184</v>
      </c>
      <c r="O1726" s="1091" t="s">
        <v>8458</v>
      </c>
      <c r="P1726" s="1091" t="s">
        <v>10359</v>
      </c>
      <c r="Q1726" s="1092"/>
      <c r="R1726" s="179" t="s">
        <v>10622</v>
      </c>
      <c r="S1726" s="647">
        <f t="shared" si="169"/>
        <v>24</v>
      </c>
      <c r="T1726" s="166"/>
      <c r="U1726" s="166"/>
      <c r="V1726" s="1092"/>
      <c r="W1726" s="606" t="s">
        <v>1637</v>
      </c>
      <c r="X1726" s="1091" t="s">
        <v>10623</v>
      </c>
      <c r="Y1726" s="1113">
        <f>IF('Datos por dni'!F860="","",(TODAY()-'Datos por dni'!F860)/365)</f>
        <v>22.52328767</v>
      </c>
      <c r="AA1726" s="987"/>
      <c r="AB1726" s="992"/>
      <c r="AC1726" s="993"/>
      <c r="AD1726" s="994"/>
      <c r="AE1726" s="994"/>
      <c r="AF1726" s="995"/>
      <c r="AG1726" s="996"/>
      <c r="AH1726" s="997"/>
      <c r="AI1726" s="998"/>
      <c r="AJ1726" s="312"/>
      <c r="AK1726" s="312"/>
      <c r="AL1726" s="999"/>
      <c r="AM1726" s="312"/>
      <c r="AN1726" s="312"/>
      <c r="AO1726" s="1000"/>
      <c r="AP1726" s="666"/>
      <c r="AQ1726" s="1001"/>
      <c r="AR1726" s="1001"/>
      <c r="AS1726" s="1001"/>
      <c r="AT1726" s="748"/>
    </row>
    <row r="1727">
      <c r="A1727" s="227"/>
      <c r="B1727" s="179">
        <v>3.7375152E7</v>
      </c>
      <c r="C1727" s="1037">
        <v>44369.76630708334</v>
      </c>
      <c r="D1727" s="1091" t="s">
        <v>10624</v>
      </c>
      <c r="E1727" s="179" t="s">
        <v>10625</v>
      </c>
      <c r="F1727" s="228">
        <v>34056.0</v>
      </c>
      <c r="G1727" s="179" t="s">
        <v>391</v>
      </c>
      <c r="H1727" s="179" t="s">
        <v>2691</v>
      </c>
      <c r="I1727" s="179">
        <v>1.161361582E9</v>
      </c>
      <c r="K1727" s="1091" t="s">
        <v>10626</v>
      </c>
      <c r="L1727" s="1091" t="s">
        <v>7038</v>
      </c>
      <c r="M1727" s="179" t="s">
        <v>2184</v>
      </c>
      <c r="N1727" s="179" t="s">
        <v>2184</v>
      </c>
      <c r="O1727" s="1091" t="s">
        <v>10627</v>
      </c>
      <c r="P1727" s="1091" t="s">
        <v>10628</v>
      </c>
      <c r="Q1727" s="1092"/>
      <c r="R1727" s="1098">
        <v>44375.0</v>
      </c>
      <c r="S1727" s="647">
        <f t="shared" si="169"/>
        <v>30</v>
      </c>
      <c r="T1727" s="166"/>
      <c r="U1727" s="166"/>
      <c r="V1727" s="1092"/>
      <c r="W1727" s="606" t="s">
        <v>1651</v>
      </c>
      <c r="X1727" s="1091" t="s">
        <v>10629</v>
      </c>
      <c r="Y1727" s="1113">
        <f>IF('Datos por dni'!F861="","",(TODAY()-'Datos por dni'!F861)/365)</f>
        <v>28.04109589</v>
      </c>
      <c r="AA1727" s="987"/>
      <c r="AB1727" s="992"/>
      <c r="AC1727" s="993"/>
      <c r="AD1727" s="994"/>
      <c r="AE1727" s="994"/>
      <c r="AF1727" s="995"/>
      <c r="AG1727" s="996"/>
      <c r="AH1727" s="997"/>
      <c r="AI1727" s="998"/>
      <c r="AJ1727" s="312"/>
      <c r="AK1727" s="312"/>
      <c r="AL1727" s="999"/>
      <c r="AM1727" s="312"/>
      <c r="AN1727" s="312"/>
      <c r="AO1727" s="1000"/>
      <c r="AP1727" s="666"/>
      <c r="AQ1727" s="1001"/>
      <c r="AR1727" s="1001"/>
      <c r="AS1727" s="1001"/>
      <c r="AT1727" s="748"/>
    </row>
    <row r="1728">
      <c r="A1728" s="227"/>
      <c r="B1728" s="179">
        <v>2.7728748E7</v>
      </c>
      <c r="C1728" s="1037">
        <v>44371.09568820602</v>
      </c>
      <c r="D1728" s="1091" t="s">
        <v>10630</v>
      </c>
      <c r="E1728" s="179" t="s">
        <v>10631</v>
      </c>
      <c r="F1728" s="228">
        <v>29164.0</v>
      </c>
      <c r="G1728" s="179" t="s">
        <v>391</v>
      </c>
      <c r="H1728" s="179" t="s">
        <v>9688</v>
      </c>
      <c r="I1728" s="179">
        <v>2.995222042E9</v>
      </c>
      <c r="K1728" s="1091" t="s">
        <v>7421</v>
      </c>
      <c r="L1728" s="1091" t="s">
        <v>7020</v>
      </c>
      <c r="M1728" s="179" t="s">
        <v>2184</v>
      </c>
      <c r="N1728" s="179" t="s">
        <v>2184</v>
      </c>
      <c r="O1728" s="1091" t="s">
        <v>10632</v>
      </c>
      <c r="P1728" s="1091" t="s">
        <v>1661</v>
      </c>
      <c r="Q1728" s="1092"/>
      <c r="R1728" s="1098">
        <v>44375.0</v>
      </c>
      <c r="S1728" s="647">
        <f t="shared" si="169"/>
        <v>43</v>
      </c>
      <c r="T1728" s="166"/>
      <c r="U1728" s="166"/>
      <c r="V1728" s="1092"/>
      <c r="W1728" s="606" t="s">
        <v>1651</v>
      </c>
      <c r="X1728" s="1091" t="s">
        <v>10633</v>
      </c>
      <c r="Y1728" s="1113">
        <f>IF('Datos por dni'!F862="","",(TODAY()-'Datos por dni'!F862)/365)</f>
        <v>25.57534247</v>
      </c>
      <c r="AA1728" s="987"/>
      <c r="AB1728" s="992"/>
      <c r="AC1728" s="993"/>
      <c r="AD1728" s="994"/>
      <c r="AE1728" s="994"/>
      <c r="AF1728" s="995"/>
      <c r="AG1728" s="996"/>
      <c r="AH1728" s="997"/>
      <c r="AI1728" s="998"/>
      <c r="AJ1728" s="312"/>
      <c r="AK1728" s="312"/>
      <c r="AL1728" s="999"/>
      <c r="AM1728" s="312"/>
      <c r="AN1728" s="312"/>
      <c r="AO1728" s="1000"/>
      <c r="AP1728" s="666"/>
      <c r="AQ1728" s="1001"/>
      <c r="AR1728" s="1001"/>
      <c r="AS1728" s="1001"/>
      <c r="AT1728" s="748"/>
    </row>
    <row r="1729">
      <c r="A1729" s="227"/>
      <c r="B1729" s="179">
        <v>3.5454963E7</v>
      </c>
      <c r="C1729" s="1037">
        <v>44371.82538273148</v>
      </c>
      <c r="D1729" s="1091" t="s">
        <v>10634</v>
      </c>
      <c r="E1729" s="179" t="s">
        <v>10635</v>
      </c>
      <c r="F1729" s="228">
        <v>33257.0</v>
      </c>
      <c r="G1729" s="179" t="s">
        <v>391</v>
      </c>
      <c r="H1729" s="179" t="s">
        <v>10636</v>
      </c>
      <c r="I1729" s="179">
        <v>1.121867806E9</v>
      </c>
      <c r="K1729" s="1091" t="s">
        <v>10637</v>
      </c>
      <c r="L1729" s="1091" t="s">
        <v>7038</v>
      </c>
      <c r="M1729" s="179" t="s">
        <v>2184</v>
      </c>
      <c r="N1729" s="179" t="s">
        <v>2184</v>
      </c>
      <c r="O1729" s="1091" t="s">
        <v>10638</v>
      </c>
      <c r="P1729" s="1091" t="s">
        <v>10639</v>
      </c>
      <c r="Q1729" s="1091" t="s">
        <v>10640</v>
      </c>
      <c r="R1729" s="1098">
        <v>44375.0</v>
      </c>
      <c r="S1729" s="647">
        <f t="shared" si="169"/>
        <v>32</v>
      </c>
      <c r="T1729" s="166"/>
      <c r="U1729" s="166"/>
      <c r="V1729" s="1092"/>
      <c r="W1729" s="606" t="s">
        <v>1651</v>
      </c>
      <c r="X1729" s="1091" t="s">
        <v>10641</v>
      </c>
      <c r="Y1729" s="1113">
        <f>IF('Datos por dni'!F863="","",(TODAY()-'Datos por dni'!F863)/365)</f>
        <v>23.19452055</v>
      </c>
      <c r="AA1729" s="987"/>
      <c r="AB1729" s="992"/>
      <c r="AC1729" s="993"/>
      <c r="AD1729" s="994"/>
      <c r="AE1729" s="994"/>
      <c r="AF1729" s="995"/>
      <c r="AG1729" s="996"/>
      <c r="AH1729" s="997"/>
      <c r="AI1729" s="998"/>
      <c r="AJ1729" s="312"/>
      <c r="AK1729" s="312"/>
      <c r="AL1729" s="999"/>
      <c r="AM1729" s="312"/>
      <c r="AN1729" s="312"/>
      <c r="AO1729" s="1000"/>
      <c r="AP1729" s="666"/>
      <c r="AQ1729" s="1001"/>
      <c r="AR1729" s="1001"/>
      <c r="AS1729" s="1001"/>
      <c r="AT1729" s="748"/>
    </row>
    <row r="1730">
      <c r="A1730" s="227"/>
      <c r="B1730" s="179">
        <v>3.8424258E7</v>
      </c>
      <c r="C1730" s="1037">
        <v>44372.56613233796</v>
      </c>
      <c r="D1730" s="1091" t="s">
        <v>10642</v>
      </c>
      <c r="E1730" s="179" t="s">
        <v>10643</v>
      </c>
      <c r="F1730" s="228">
        <v>34560.0</v>
      </c>
      <c r="G1730" s="179" t="s">
        <v>391</v>
      </c>
      <c r="H1730" s="179" t="s">
        <v>10644</v>
      </c>
      <c r="I1730" s="179" t="s">
        <v>10645</v>
      </c>
      <c r="K1730" s="1091" t="s">
        <v>10646</v>
      </c>
      <c r="L1730" s="1091" t="s">
        <v>7038</v>
      </c>
      <c r="M1730" s="179" t="s">
        <v>2184</v>
      </c>
      <c r="N1730" s="179" t="s">
        <v>2184</v>
      </c>
      <c r="O1730" s="1091" t="s">
        <v>10647</v>
      </c>
      <c r="P1730" s="1091" t="s">
        <v>10648</v>
      </c>
      <c r="Q1730" s="1091" t="s">
        <v>10649</v>
      </c>
      <c r="R1730" s="1098">
        <v>44376.0</v>
      </c>
      <c r="S1730" s="647">
        <f t="shared" si="169"/>
        <v>29</v>
      </c>
      <c r="T1730" s="166"/>
      <c r="U1730" s="166"/>
      <c r="V1730" s="1092"/>
      <c r="W1730" s="606" t="s">
        <v>1651</v>
      </c>
      <c r="X1730" s="1091" t="s">
        <v>10650</v>
      </c>
      <c r="Y1730" s="1113" t="str">
        <f>IF('Datos por dni'!F864="","",(TODAY()-'Datos por dni'!F864)/365)</f>
        <v/>
      </c>
      <c r="AA1730" s="987"/>
      <c r="AB1730" s="992"/>
      <c r="AC1730" s="993"/>
      <c r="AD1730" s="994"/>
      <c r="AE1730" s="994"/>
      <c r="AF1730" s="995"/>
      <c r="AG1730" s="996"/>
      <c r="AH1730" s="997"/>
      <c r="AI1730" s="998"/>
      <c r="AJ1730" s="312"/>
      <c r="AK1730" s="312"/>
      <c r="AL1730" s="999"/>
      <c r="AM1730" s="312"/>
      <c r="AN1730" s="312"/>
      <c r="AO1730" s="1000"/>
      <c r="AP1730" s="666"/>
      <c r="AQ1730" s="1001"/>
      <c r="AR1730" s="1001"/>
      <c r="AS1730" s="1001"/>
      <c r="AT1730" s="748"/>
    </row>
    <row r="1731">
      <c r="A1731" s="227"/>
      <c r="B1731" s="179">
        <v>3.608011E7</v>
      </c>
      <c r="C1731" s="1037">
        <v>44372.670587361106</v>
      </c>
      <c r="D1731" s="1091" t="s">
        <v>10651</v>
      </c>
      <c r="E1731" s="179" t="s">
        <v>10652</v>
      </c>
      <c r="F1731" s="228">
        <v>33635.0</v>
      </c>
      <c r="G1731" s="179" t="s">
        <v>674</v>
      </c>
      <c r="H1731" s="179" t="s">
        <v>10653</v>
      </c>
      <c r="I1731" s="179">
        <v>1.123143793E9</v>
      </c>
      <c r="K1731" s="1091" t="s">
        <v>10654</v>
      </c>
      <c r="L1731" s="1091" t="s">
        <v>7038</v>
      </c>
      <c r="M1731" s="179" t="s">
        <v>2184</v>
      </c>
      <c r="N1731" s="179" t="s">
        <v>1661</v>
      </c>
      <c r="O1731" s="1091" t="s">
        <v>9375</v>
      </c>
      <c r="P1731" s="1091" t="s">
        <v>10655</v>
      </c>
      <c r="Q1731" s="1091" t="s">
        <v>10656</v>
      </c>
      <c r="R1731" s="1098">
        <v>44376.0</v>
      </c>
      <c r="S1731" s="647">
        <f t="shared" si="169"/>
        <v>31</v>
      </c>
      <c r="T1731" s="166"/>
      <c r="U1731" s="166"/>
      <c r="V1731" s="1092"/>
      <c r="W1731" s="606" t="s">
        <v>1637</v>
      </c>
      <c r="X1731" s="1091" t="s">
        <v>10657</v>
      </c>
      <c r="Y1731" s="1113">
        <f>IF('Datos por dni'!F865="","",(TODAY()-'Datos por dni'!F865)/365)</f>
        <v>25.24657534</v>
      </c>
      <c r="AA1731" s="987"/>
      <c r="AB1731" s="992"/>
      <c r="AC1731" s="993"/>
      <c r="AD1731" s="994"/>
      <c r="AE1731" s="994"/>
      <c r="AF1731" s="995"/>
      <c r="AG1731" s="996"/>
      <c r="AH1731" s="997"/>
      <c r="AI1731" s="998"/>
      <c r="AJ1731" s="312"/>
      <c r="AK1731" s="312"/>
      <c r="AL1731" s="999"/>
      <c r="AM1731" s="312"/>
      <c r="AN1731" s="312"/>
      <c r="AO1731" s="1000"/>
      <c r="AP1731" s="666"/>
      <c r="AQ1731" s="1001"/>
      <c r="AR1731" s="1001"/>
      <c r="AS1731" s="1001"/>
      <c r="AT1731" s="748"/>
    </row>
    <row r="1732">
      <c r="A1732" s="227"/>
      <c r="B1732" s="179">
        <v>4.2952429E7</v>
      </c>
      <c r="C1732" s="1037">
        <v>44372.802944386574</v>
      </c>
      <c r="D1732" s="1091" t="s">
        <v>10658</v>
      </c>
      <c r="E1732" s="179" t="s">
        <v>10659</v>
      </c>
      <c r="F1732" s="228">
        <v>36855.0</v>
      </c>
      <c r="G1732" s="179" t="s">
        <v>391</v>
      </c>
      <c r="H1732" s="179" t="s">
        <v>7567</v>
      </c>
      <c r="I1732" s="179">
        <v>1.126321713E9</v>
      </c>
      <c r="K1732" s="1091" t="s">
        <v>10660</v>
      </c>
      <c r="L1732" s="1091" t="s">
        <v>7038</v>
      </c>
      <c r="M1732" s="179" t="s">
        <v>2184</v>
      </c>
      <c r="N1732" s="179" t="s">
        <v>2184</v>
      </c>
      <c r="O1732" s="1091" t="s">
        <v>10661</v>
      </c>
      <c r="P1732" s="1091" t="s">
        <v>10662</v>
      </c>
      <c r="Q1732" s="1092"/>
      <c r="R1732" s="1098">
        <v>44375.0</v>
      </c>
      <c r="S1732" s="647">
        <f t="shared" si="169"/>
        <v>22</v>
      </c>
      <c r="T1732" s="166"/>
      <c r="U1732" s="166"/>
      <c r="V1732" s="1092"/>
      <c r="W1732" s="606" t="s">
        <v>1637</v>
      </c>
      <c r="X1732" s="1091" t="s">
        <v>10663</v>
      </c>
      <c r="Y1732" s="1113">
        <f>IF('Datos por dni'!F866="","",(TODAY()-'Datos por dni'!F866)/365)</f>
        <v>24.38630137</v>
      </c>
      <c r="AA1732" s="987"/>
      <c r="AB1732" s="992"/>
      <c r="AC1732" s="993"/>
      <c r="AD1732" s="994"/>
      <c r="AE1732" s="994"/>
      <c r="AF1732" s="995"/>
      <c r="AG1732" s="996"/>
      <c r="AH1732" s="997"/>
      <c r="AI1732" s="998"/>
      <c r="AJ1732" s="312"/>
      <c r="AK1732" s="312"/>
      <c r="AL1732" s="999"/>
      <c r="AM1732" s="312"/>
      <c r="AN1732" s="312"/>
      <c r="AO1732" s="1000"/>
      <c r="AP1732" s="666"/>
      <c r="AQ1732" s="1001"/>
      <c r="AR1732" s="1001"/>
      <c r="AS1732" s="1001"/>
      <c r="AT1732" s="748"/>
    </row>
    <row r="1733">
      <c r="A1733" s="227"/>
      <c r="B1733" s="179">
        <v>4.387783E7</v>
      </c>
      <c r="C1733" s="1037">
        <v>44373.7272878588</v>
      </c>
      <c r="D1733" s="1091" t="s">
        <v>10664</v>
      </c>
      <c r="E1733" s="179" t="s">
        <v>10665</v>
      </c>
      <c r="F1733" s="228">
        <v>37316.0</v>
      </c>
      <c r="G1733" s="179" t="s">
        <v>2021</v>
      </c>
      <c r="H1733" s="179" t="s">
        <v>7531</v>
      </c>
      <c r="I1733" s="179">
        <v>1.131922224E9</v>
      </c>
      <c r="K1733" s="1091" t="s">
        <v>10666</v>
      </c>
      <c r="L1733" s="1091" t="s">
        <v>7038</v>
      </c>
      <c r="M1733" s="179" t="s">
        <v>2184</v>
      </c>
      <c r="N1733" s="179" t="s">
        <v>2184</v>
      </c>
      <c r="O1733" s="1091" t="s">
        <v>10667</v>
      </c>
      <c r="P1733" s="1091" t="s">
        <v>8575</v>
      </c>
      <c r="Q1733" s="1092"/>
      <c r="R1733" s="1098">
        <v>44375.0</v>
      </c>
      <c r="S1733" s="647">
        <f t="shared" si="169"/>
        <v>21</v>
      </c>
      <c r="T1733" s="166"/>
      <c r="U1733" s="166"/>
      <c r="V1733" s="1092"/>
      <c r="W1733" s="606" t="s">
        <v>1866</v>
      </c>
      <c r="X1733" s="1091" t="s">
        <v>10668</v>
      </c>
      <c r="Y1733" s="1113">
        <f>IF('Datos por dni'!F867="","",(TODAY()-'Datos por dni'!F867)/365)</f>
        <v>23.11232877</v>
      </c>
      <c r="AA1733" s="987"/>
      <c r="AB1733" s="992"/>
      <c r="AC1733" s="993"/>
      <c r="AD1733" s="994"/>
      <c r="AE1733" s="994"/>
      <c r="AF1733" s="995"/>
      <c r="AG1733" s="996"/>
      <c r="AH1733" s="997"/>
      <c r="AI1733" s="998"/>
      <c r="AJ1733" s="312"/>
      <c r="AK1733" s="312"/>
      <c r="AL1733" s="999"/>
      <c r="AM1733" s="312"/>
      <c r="AN1733" s="312"/>
      <c r="AO1733" s="1000"/>
      <c r="AP1733" s="666"/>
      <c r="AQ1733" s="1001"/>
      <c r="AR1733" s="1001"/>
      <c r="AS1733" s="1001"/>
      <c r="AT1733" s="748"/>
    </row>
    <row r="1734">
      <c r="A1734" s="227"/>
      <c r="B1734" s="179">
        <v>2.999758E7</v>
      </c>
      <c r="C1734" s="1037">
        <v>44374.59876335648</v>
      </c>
      <c r="D1734" s="1091" t="s">
        <v>2886</v>
      </c>
      <c r="E1734" s="179" t="s">
        <v>10669</v>
      </c>
      <c r="F1734" s="228">
        <v>30329.0</v>
      </c>
      <c r="G1734" s="179" t="s">
        <v>1740</v>
      </c>
      <c r="H1734" s="179" t="s">
        <v>2888</v>
      </c>
      <c r="I1734" s="179">
        <v>3.816179275E9</v>
      </c>
      <c r="K1734" s="1091" t="s">
        <v>10670</v>
      </c>
      <c r="L1734" s="1091" t="s">
        <v>7028</v>
      </c>
      <c r="M1734" s="179" t="s">
        <v>2184</v>
      </c>
      <c r="N1734" s="179" t="s">
        <v>2184</v>
      </c>
      <c r="O1734" s="1091" t="s">
        <v>10671</v>
      </c>
      <c r="P1734" s="1091" t="s">
        <v>10672</v>
      </c>
      <c r="Q1734" s="1091" t="s">
        <v>10673</v>
      </c>
      <c r="R1734" s="179" t="s">
        <v>2433</v>
      </c>
      <c r="S1734" s="647">
        <f t="shared" si="169"/>
        <v>40</v>
      </c>
      <c r="T1734" s="166"/>
      <c r="U1734" s="166"/>
      <c r="V1734" s="1092"/>
      <c r="W1734" s="606" t="s">
        <v>10674</v>
      </c>
      <c r="X1734" s="1091" t="s">
        <v>2892</v>
      </c>
      <c r="Y1734" s="1113">
        <f>IF('Datos por dni'!F868="","",(TODAY()-'Datos por dni'!F868)/365)</f>
        <v>34.32054795</v>
      </c>
      <c r="AA1734" s="987"/>
      <c r="AB1734" s="992"/>
      <c r="AC1734" s="993"/>
      <c r="AD1734" s="994"/>
      <c r="AE1734" s="994"/>
      <c r="AF1734" s="995"/>
      <c r="AG1734" s="996"/>
      <c r="AH1734" s="997"/>
      <c r="AI1734" s="998"/>
      <c r="AJ1734" s="312"/>
      <c r="AK1734" s="312"/>
      <c r="AL1734" s="999"/>
      <c r="AM1734" s="312"/>
      <c r="AN1734" s="312"/>
      <c r="AO1734" s="1000"/>
      <c r="AP1734" s="666"/>
      <c r="AQ1734" s="1001"/>
      <c r="AR1734" s="1001"/>
      <c r="AS1734" s="1001"/>
      <c r="AT1734" s="748"/>
    </row>
    <row r="1735">
      <c r="A1735" s="1086"/>
      <c r="B1735" s="1087">
        <v>4.3765035E7</v>
      </c>
      <c r="C1735" s="1088">
        <v>44375.5672084838</v>
      </c>
      <c r="D1735" s="1090" t="s">
        <v>10675</v>
      </c>
      <c r="E1735" s="1087" t="s">
        <v>10676</v>
      </c>
      <c r="F1735" s="228">
        <v>37091.0</v>
      </c>
      <c r="G1735" s="1087" t="s">
        <v>391</v>
      </c>
      <c r="H1735" s="1087" t="s">
        <v>10677</v>
      </c>
      <c r="I1735" s="1087" t="s">
        <v>10678</v>
      </c>
      <c r="K1735" s="1090" t="s">
        <v>10679</v>
      </c>
      <c r="L1735" s="1090" t="s">
        <v>7020</v>
      </c>
      <c r="M1735" s="179" t="s">
        <v>2184</v>
      </c>
      <c r="N1735" s="179" t="s">
        <v>2184</v>
      </c>
      <c r="O1735" s="1090" t="s">
        <v>10680</v>
      </c>
      <c r="P1735" s="1090" t="s">
        <v>10681</v>
      </c>
      <c r="Q1735" s="1090" t="s">
        <v>10682</v>
      </c>
      <c r="R1735" s="1098">
        <v>44375.0</v>
      </c>
      <c r="S1735" s="647">
        <f t="shared" si="169"/>
        <v>22</v>
      </c>
      <c r="T1735" s="166"/>
      <c r="U1735" s="166"/>
      <c r="V1735" s="1082"/>
      <c r="W1735" s="1089" t="s">
        <v>1637</v>
      </c>
      <c r="X1735" s="1090" t="s">
        <v>1637</v>
      </c>
      <c r="Y1735" s="1113">
        <f>IF('Datos por dni'!F869="","",(TODAY()-'Datos por dni'!F869)/365)</f>
        <v>25.61369863</v>
      </c>
      <c r="AA1735" s="987"/>
      <c r="AB1735" s="992"/>
      <c r="AC1735" s="993"/>
      <c r="AD1735" s="994"/>
      <c r="AE1735" s="994"/>
      <c r="AF1735" s="995"/>
      <c r="AG1735" s="996"/>
      <c r="AH1735" s="997"/>
      <c r="AI1735" s="998"/>
      <c r="AJ1735" s="312"/>
      <c r="AK1735" s="312"/>
      <c r="AL1735" s="999"/>
      <c r="AM1735" s="312"/>
      <c r="AN1735" s="312"/>
      <c r="AO1735" s="1000"/>
      <c r="AP1735" s="666"/>
      <c r="AQ1735" s="1001"/>
      <c r="AR1735" s="1001"/>
      <c r="AS1735" s="1001"/>
      <c r="AT1735" s="748"/>
    </row>
    <row r="1736">
      <c r="A1736" s="1086"/>
      <c r="B1736" s="1087">
        <v>3.8890635E7</v>
      </c>
      <c r="C1736" s="1088">
        <v>44375.947542326394</v>
      </c>
      <c r="D1736" s="1090" t="s">
        <v>10683</v>
      </c>
      <c r="E1736" s="1087" t="s">
        <v>10684</v>
      </c>
      <c r="F1736" s="228">
        <v>34761.0</v>
      </c>
      <c r="G1736" s="1087" t="s">
        <v>391</v>
      </c>
      <c r="H1736" s="1087" t="s">
        <v>3124</v>
      </c>
      <c r="I1736" s="1087" t="s">
        <v>10685</v>
      </c>
      <c r="K1736" s="1090" t="s">
        <v>10686</v>
      </c>
      <c r="L1736" s="1090" t="s">
        <v>7020</v>
      </c>
      <c r="M1736" s="179" t="s">
        <v>2184</v>
      </c>
      <c r="N1736" s="179" t="s">
        <v>2184</v>
      </c>
      <c r="O1736" s="1090" t="s">
        <v>10687</v>
      </c>
      <c r="P1736" s="1090" t="s">
        <v>10688</v>
      </c>
      <c r="Q1736" s="1090" t="s">
        <v>10689</v>
      </c>
      <c r="R1736" s="179" t="s">
        <v>10690</v>
      </c>
      <c r="S1736" s="647">
        <f t="shared" si="169"/>
        <v>28</v>
      </c>
      <c r="T1736" s="166"/>
      <c r="U1736" s="166"/>
      <c r="V1736" s="1082"/>
      <c r="W1736" s="1089" t="s">
        <v>1866</v>
      </c>
      <c r="X1736" s="1090" t="s">
        <v>10691</v>
      </c>
      <c r="Y1736" s="1113">
        <f>IF('Datos por dni'!F870="","",(TODAY()-'Datos por dni'!F870)/365)</f>
        <v>22.0630137</v>
      </c>
      <c r="AA1736" s="987"/>
      <c r="AB1736" s="992"/>
      <c r="AC1736" s="993"/>
      <c r="AD1736" s="994"/>
      <c r="AE1736" s="994"/>
      <c r="AF1736" s="995"/>
      <c r="AG1736" s="996"/>
      <c r="AH1736" s="997"/>
      <c r="AI1736" s="998"/>
      <c r="AJ1736" s="312"/>
      <c r="AK1736" s="312"/>
      <c r="AL1736" s="999"/>
      <c r="AM1736" s="312"/>
      <c r="AN1736" s="312"/>
      <c r="AO1736" s="1000"/>
      <c r="AP1736" s="666"/>
      <c r="AQ1736" s="1001"/>
      <c r="AR1736" s="1001"/>
      <c r="AS1736" s="1001"/>
      <c r="AT1736" s="748"/>
    </row>
    <row r="1737">
      <c r="A1737" s="1086"/>
      <c r="B1737" s="1087">
        <v>4.4160597E7</v>
      </c>
      <c r="C1737" s="1088">
        <v>44376.087939687495</v>
      </c>
      <c r="D1737" s="1090" t="s">
        <v>10692</v>
      </c>
      <c r="E1737" s="1087" t="s">
        <v>10693</v>
      </c>
      <c r="F1737" s="228">
        <v>37579.0</v>
      </c>
      <c r="G1737" s="1087" t="s">
        <v>674</v>
      </c>
      <c r="H1737" s="1087" t="s">
        <v>10694</v>
      </c>
      <c r="I1737" s="1087">
        <v>1.164494201E9</v>
      </c>
      <c r="K1737" s="1090" t="s">
        <v>10695</v>
      </c>
      <c r="L1737" s="1090" t="s">
        <v>10696</v>
      </c>
      <c r="M1737" s="179" t="s">
        <v>2184</v>
      </c>
      <c r="N1737" s="179" t="s">
        <v>2184</v>
      </c>
      <c r="O1737" s="1090" t="s">
        <v>10697</v>
      </c>
      <c r="P1737" s="1090" t="s">
        <v>10698</v>
      </c>
      <c r="Q1737" s="1090" t="s">
        <v>10699</v>
      </c>
      <c r="R1737" s="1098">
        <v>44377.0</v>
      </c>
      <c r="S1737" s="647">
        <f t="shared" si="169"/>
        <v>20</v>
      </c>
      <c r="T1737" s="166"/>
      <c r="U1737" s="166"/>
      <c r="V1737" s="1082"/>
      <c r="W1737" s="1089" t="s">
        <v>1637</v>
      </c>
      <c r="X1737" s="1090" t="s">
        <v>10700</v>
      </c>
      <c r="Y1737" s="1113" t="str">
        <f>IF('Datos por dni'!F871="","",(TODAY()-'Datos por dni'!F871)/365)</f>
        <v/>
      </c>
      <c r="AA1737" s="987"/>
      <c r="AB1737" s="992"/>
      <c r="AC1737" s="993"/>
      <c r="AD1737" s="994"/>
      <c r="AE1737" s="994"/>
      <c r="AF1737" s="995"/>
      <c r="AG1737" s="996"/>
      <c r="AH1737" s="997"/>
      <c r="AI1737" s="998"/>
      <c r="AJ1737" s="312"/>
      <c r="AK1737" s="312"/>
      <c r="AL1737" s="999"/>
      <c r="AM1737" s="312"/>
      <c r="AN1737" s="312"/>
      <c r="AO1737" s="1000"/>
      <c r="AP1737" s="666"/>
      <c r="AQ1737" s="1001"/>
      <c r="AR1737" s="1001"/>
      <c r="AS1737" s="1001"/>
      <c r="AT1737" s="748"/>
    </row>
    <row r="1738">
      <c r="A1738" s="1086"/>
      <c r="B1738" s="1087">
        <v>3.7540596E7</v>
      </c>
      <c r="C1738" s="1088">
        <v>44376.37844865741</v>
      </c>
      <c r="D1738" s="1090" t="s">
        <v>10701</v>
      </c>
      <c r="E1738" s="1087" t="s">
        <v>10702</v>
      </c>
      <c r="F1738" s="228">
        <v>34088.0</v>
      </c>
      <c r="G1738" s="1087" t="s">
        <v>391</v>
      </c>
      <c r="H1738" s="1087" t="s">
        <v>1618</v>
      </c>
      <c r="I1738" s="1087">
        <v>9.1134213549E10</v>
      </c>
      <c r="K1738" s="1090" t="s">
        <v>7532</v>
      </c>
      <c r="L1738" s="1090" t="s">
        <v>10703</v>
      </c>
      <c r="M1738" s="179" t="s">
        <v>2184</v>
      </c>
      <c r="N1738" s="179" t="s">
        <v>2184</v>
      </c>
      <c r="O1738" s="1090" t="s">
        <v>10704</v>
      </c>
      <c r="P1738" s="1090" t="s">
        <v>10705</v>
      </c>
      <c r="Q1738" s="1082"/>
      <c r="R1738" s="281"/>
      <c r="S1738" s="647">
        <f t="shared" si="169"/>
        <v>30</v>
      </c>
      <c r="T1738" s="166"/>
      <c r="U1738" s="166"/>
      <c r="V1738" s="179" t="s">
        <v>10706</v>
      </c>
      <c r="W1738" s="1089" t="s">
        <v>10707</v>
      </c>
      <c r="X1738" s="1090" t="s">
        <v>10707</v>
      </c>
      <c r="Y1738" s="1113">
        <f>IF('Datos por dni'!F872="","",(TODAY()-'Datos por dni'!F872)/365)</f>
        <v>28.4</v>
      </c>
      <c r="AA1738" s="987"/>
      <c r="AB1738" s="992"/>
      <c r="AC1738" s="993"/>
      <c r="AD1738" s="994"/>
      <c r="AE1738" s="994"/>
      <c r="AF1738" s="995"/>
      <c r="AG1738" s="996"/>
      <c r="AH1738" s="997"/>
      <c r="AI1738" s="998"/>
      <c r="AJ1738" s="312"/>
      <c r="AK1738" s="312"/>
      <c r="AL1738" s="999"/>
      <c r="AM1738" s="312"/>
      <c r="AN1738" s="312"/>
      <c r="AO1738" s="1000"/>
      <c r="AP1738" s="666"/>
      <c r="AQ1738" s="1001"/>
      <c r="AR1738" s="1001"/>
      <c r="AS1738" s="1001"/>
      <c r="AT1738" s="748"/>
    </row>
    <row r="1739">
      <c r="A1739" s="1086"/>
      <c r="B1739" s="1087">
        <v>4.43224E7</v>
      </c>
      <c r="C1739" s="1088">
        <v>44376.86764759259</v>
      </c>
      <c r="D1739" s="1090" t="s">
        <v>10708</v>
      </c>
      <c r="E1739" s="1087" t="s">
        <v>10709</v>
      </c>
      <c r="F1739" s="228">
        <v>37468.0</v>
      </c>
      <c r="G1739" s="1087" t="s">
        <v>674</v>
      </c>
      <c r="H1739" s="1087" t="s">
        <v>10710</v>
      </c>
      <c r="I1739" s="1087">
        <v>2.346543189E9</v>
      </c>
      <c r="K1739" s="1090" t="s">
        <v>10711</v>
      </c>
      <c r="L1739" s="1090" t="s">
        <v>7020</v>
      </c>
      <c r="M1739" s="179" t="s">
        <v>2184</v>
      </c>
      <c r="N1739" s="179" t="s">
        <v>2184</v>
      </c>
      <c r="O1739" s="1090" t="s">
        <v>10712</v>
      </c>
      <c r="P1739" s="1090" t="s">
        <v>10713</v>
      </c>
      <c r="Q1739" s="1082"/>
      <c r="R1739" s="1098">
        <v>44377.0</v>
      </c>
      <c r="S1739" s="647">
        <f t="shared" si="169"/>
        <v>21</v>
      </c>
      <c r="T1739" s="166"/>
      <c r="U1739" s="166"/>
      <c r="V1739" s="1082"/>
      <c r="W1739" s="1089" t="s">
        <v>10714</v>
      </c>
      <c r="X1739" s="1090" t="s">
        <v>10715</v>
      </c>
      <c r="Y1739" s="1113">
        <f>IF('Datos por dni'!F873="","",(TODAY()-'Datos por dni'!F873)/365)</f>
        <v>27.2630137</v>
      </c>
      <c r="AA1739" s="987"/>
      <c r="AB1739" s="992"/>
      <c r="AC1739" s="993"/>
      <c r="AD1739" s="994"/>
      <c r="AE1739" s="994"/>
      <c r="AF1739" s="995"/>
      <c r="AG1739" s="996"/>
      <c r="AH1739" s="997"/>
      <c r="AI1739" s="998"/>
      <c r="AJ1739" s="312"/>
      <c r="AK1739" s="312"/>
      <c r="AL1739" s="999"/>
      <c r="AM1739" s="312"/>
      <c r="AN1739" s="312"/>
      <c r="AO1739" s="1000"/>
      <c r="AP1739" s="666"/>
      <c r="AQ1739" s="1001"/>
      <c r="AR1739" s="1001"/>
      <c r="AS1739" s="1001"/>
      <c r="AT1739" s="748"/>
    </row>
    <row r="1740">
      <c r="A1740" s="1086"/>
      <c r="B1740" s="1087">
        <v>3.9064294E7</v>
      </c>
      <c r="C1740" s="1088">
        <v>44377.88545123843</v>
      </c>
      <c r="D1740" s="1090" t="s">
        <v>10716</v>
      </c>
      <c r="E1740" s="1087" t="s">
        <v>10717</v>
      </c>
      <c r="F1740" s="228">
        <v>34851.0</v>
      </c>
      <c r="G1740" s="1087" t="s">
        <v>391</v>
      </c>
      <c r="H1740" s="1087" t="s">
        <v>2593</v>
      </c>
      <c r="I1740" s="1087">
        <v>1.126516358E9</v>
      </c>
      <c r="K1740" s="1090" t="s">
        <v>10718</v>
      </c>
      <c r="L1740" s="1090" t="s">
        <v>10719</v>
      </c>
      <c r="M1740" s="179" t="s">
        <v>2184</v>
      </c>
      <c r="N1740" s="179" t="s">
        <v>2184</v>
      </c>
      <c r="O1740" s="1090" t="s">
        <v>10720</v>
      </c>
      <c r="P1740" s="1090" t="s">
        <v>10721</v>
      </c>
      <c r="Q1740" s="1090" t="s">
        <v>10722</v>
      </c>
      <c r="R1740" s="1098">
        <v>44382.0</v>
      </c>
      <c r="S1740" s="647">
        <f t="shared" si="169"/>
        <v>28</v>
      </c>
      <c r="T1740" s="166"/>
      <c r="U1740" s="166"/>
      <c r="V1740" s="1082"/>
      <c r="W1740" s="1089" t="s">
        <v>10723</v>
      </c>
      <c r="X1740" s="1090" t="s">
        <v>10723</v>
      </c>
      <c r="Y1740" s="1113">
        <f>IF('Datos por dni'!F874="","",(TODAY()-'Datos por dni'!F874)/365)</f>
        <v>22.89041096</v>
      </c>
      <c r="AA1740" s="987"/>
      <c r="AB1740" s="992"/>
      <c r="AC1740" s="993"/>
      <c r="AD1740" s="994"/>
      <c r="AE1740" s="994"/>
      <c r="AF1740" s="995"/>
      <c r="AG1740" s="996"/>
      <c r="AH1740" s="997"/>
      <c r="AI1740" s="998"/>
      <c r="AJ1740" s="312"/>
      <c r="AK1740" s="312"/>
      <c r="AL1740" s="999"/>
      <c r="AM1740" s="312"/>
      <c r="AN1740" s="312"/>
      <c r="AO1740" s="1000"/>
      <c r="AP1740" s="666"/>
      <c r="AQ1740" s="1001"/>
      <c r="AR1740" s="1001"/>
      <c r="AS1740" s="1001"/>
      <c r="AT1740" s="748"/>
    </row>
    <row r="1741">
      <c r="A1741" s="1086"/>
      <c r="B1741" s="1087">
        <v>4.3553935E7</v>
      </c>
      <c r="C1741" s="1088">
        <v>44378.992093356486</v>
      </c>
      <c r="D1741" s="1090" t="s">
        <v>10724</v>
      </c>
      <c r="E1741" s="1087" t="s">
        <v>10725</v>
      </c>
      <c r="F1741" s="228">
        <v>37139.0</v>
      </c>
      <c r="G1741" s="1087" t="s">
        <v>391</v>
      </c>
      <c r="H1741" s="1087" t="s">
        <v>10726</v>
      </c>
      <c r="I1741" s="1087">
        <v>2.920321334E9</v>
      </c>
      <c r="K1741" s="1090" t="s">
        <v>10727</v>
      </c>
      <c r="L1741" s="1090" t="s">
        <v>7028</v>
      </c>
      <c r="M1741" s="179" t="s">
        <v>2184</v>
      </c>
      <c r="N1741" s="179" t="s">
        <v>2184</v>
      </c>
      <c r="O1741" s="1090" t="s">
        <v>10728</v>
      </c>
      <c r="P1741" s="1090" t="s">
        <v>10729</v>
      </c>
      <c r="Q1741" s="1090" t="s">
        <v>10730</v>
      </c>
      <c r="R1741" s="1098">
        <v>44382.0</v>
      </c>
      <c r="S1741" s="647">
        <f t="shared" si="169"/>
        <v>22</v>
      </c>
      <c r="T1741" s="166"/>
      <c r="U1741" s="166"/>
      <c r="V1741" s="1082"/>
      <c r="W1741" s="1089" t="s">
        <v>1866</v>
      </c>
      <c r="X1741" s="1090" t="s">
        <v>10731</v>
      </c>
      <c r="Y1741" s="1113">
        <f>IF('Datos por dni'!F875="","",(TODAY()-'Datos por dni'!F875)/365)</f>
        <v>23.8630137</v>
      </c>
      <c r="AA1741" s="987"/>
      <c r="AB1741" s="992"/>
      <c r="AC1741" s="993"/>
      <c r="AD1741" s="994"/>
      <c r="AE1741" s="994"/>
      <c r="AF1741" s="995"/>
      <c r="AG1741" s="996"/>
      <c r="AH1741" s="997"/>
      <c r="AI1741" s="998"/>
      <c r="AJ1741" s="312"/>
      <c r="AK1741" s="312"/>
      <c r="AL1741" s="999"/>
      <c r="AM1741" s="312"/>
      <c r="AN1741" s="312"/>
      <c r="AO1741" s="1000"/>
      <c r="AP1741" s="666"/>
      <c r="AQ1741" s="1001"/>
      <c r="AR1741" s="1001"/>
      <c r="AS1741" s="1001"/>
      <c r="AT1741" s="748"/>
    </row>
    <row r="1742">
      <c r="A1742" s="1086"/>
      <c r="B1742" s="1087">
        <v>3.8992228E7</v>
      </c>
      <c r="C1742" s="1088">
        <v>44379.365790185184</v>
      </c>
      <c r="D1742" s="1090" t="s">
        <v>10732</v>
      </c>
      <c r="E1742" s="1087" t="s">
        <v>10733</v>
      </c>
      <c r="F1742" s="228">
        <v>34763.0</v>
      </c>
      <c r="G1742" s="1087" t="s">
        <v>391</v>
      </c>
      <c r="H1742" s="1087" t="s">
        <v>1678</v>
      </c>
      <c r="I1742" s="1087">
        <v>5.491155294312E12</v>
      </c>
      <c r="K1742" s="1090" t="s">
        <v>10734</v>
      </c>
      <c r="L1742" s="1090" t="s">
        <v>7020</v>
      </c>
      <c r="M1742" s="179" t="s">
        <v>2184</v>
      </c>
      <c r="N1742" s="179" t="s">
        <v>2184</v>
      </c>
      <c r="O1742" s="1090" t="s">
        <v>10735</v>
      </c>
      <c r="P1742" s="1090" t="s">
        <v>10736</v>
      </c>
      <c r="Q1742" s="1082"/>
      <c r="R1742" s="1100"/>
      <c r="S1742" s="647">
        <f t="shared" si="169"/>
        <v>28</v>
      </c>
      <c r="T1742" s="166"/>
      <c r="U1742" s="166"/>
      <c r="V1742" s="1082"/>
      <c r="W1742" s="1089" t="s">
        <v>10737</v>
      </c>
      <c r="X1742" s="1090" t="s">
        <v>10738</v>
      </c>
      <c r="Y1742" s="1113" t="str">
        <f>IF('Datos por dni'!F876="","",(TODAY()-'Datos por dni'!F876)/365)</f>
        <v/>
      </c>
      <c r="AA1742" s="987"/>
      <c r="AB1742" s="992"/>
      <c r="AC1742" s="993"/>
      <c r="AD1742" s="994"/>
      <c r="AE1742" s="994"/>
      <c r="AF1742" s="995"/>
      <c r="AG1742" s="996"/>
      <c r="AH1742" s="997"/>
      <c r="AI1742" s="998"/>
      <c r="AJ1742" s="312"/>
      <c r="AK1742" s="312"/>
      <c r="AL1742" s="999"/>
      <c r="AM1742" s="312"/>
      <c r="AN1742" s="312"/>
      <c r="AO1742" s="1000"/>
      <c r="AP1742" s="666"/>
      <c r="AQ1742" s="1001"/>
      <c r="AR1742" s="1001"/>
      <c r="AS1742" s="1001"/>
      <c r="AT1742" s="748"/>
    </row>
    <row r="1743">
      <c r="A1743" s="1086"/>
      <c r="B1743" s="1087">
        <v>4.1667675E7</v>
      </c>
      <c r="C1743" s="1088">
        <v>44379.5347650926</v>
      </c>
      <c r="D1743" s="1090" t="s">
        <v>10739</v>
      </c>
      <c r="E1743" s="1087" t="s">
        <v>10740</v>
      </c>
      <c r="F1743" s="228">
        <v>36132.0</v>
      </c>
      <c r="G1743" s="1087" t="s">
        <v>391</v>
      </c>
      <c r="H1743" s="1087" t="s">
        <v>2270</v>
      </c>
      <c r="I1743" s="1087">
        <v>5.491167805481E12</v>
      </c>
      <c r="K1743" s="1090" t="s">
        <v>10741</v>
      </c>
      <c r="L1743" s="1090" t="s">
        <v>7038</v>
      </c>
      <c r="M1743" s="179" t="s">
        <v>2184</v>
      </c>
      <c r="N1743" s="179" t="s">
        <v>2184</v>
      </c>
      <c r="O1743" s="1090" t="s">
        <v>10742</v>
      </c>
      <c r="P1743" s="1090" t="s">
        <v>10743</v>
      </c>
      <c r="Q1743" s="1082"/>
      <c r="R1743" s="1100"/>
      <c r="S1743" s="647">
        <f t="shared" si="169"/>
        <v>24</v>
      </c>
      <c r="T1743" s="166"/>
      <c r="U1743" s="166"/>
      <c r="V1743" s="1082"/>
      <c r="W1743" s="1089" t="s">
        <v>10744</v>
      </c>
      <c r="X1743" s="1090" t="s">
        <v>10745</v>
      </c>
      <c r="Y1743" s="1113">
        <f>IF('Datos por dni'!F877="","",(TODAY()-'Datos por dni'!F877)/365)</f>
        <v>26.16986301</v>
      </c>
      <c r="AA1743" s="987"/>
      <c r="AB1743" s="992"/>
      <c r="AC1743" s="993"/>
      <c r="AD1743" s="994"/>
      <c r="AE1743" s="994"/>
      <c r="AF1743" s="995"/>
      <c r="AG1743" s="996"/>
      <c r="AH1743" s="997"/>
      <c r="AI1743" s="998"/>
      <c r="AJ1743" s="312"/>
      <c r="AK1743" s="312"/>
      <c r="AL1743" s="999"/>
      <c r="AM1743" s="312"/>
      <c r="AN1743" s="312"/>
      <c r="AO1743" s="1000"/>
      <c r="AP1743" s="666"/>
      <c r="AQ1743" s="1001"/>
      <c r="AR1743" s="1001"/>
      <c r="AS1743" s="1001"/>
      <c r="AT1743" s="748"/>
    </row>
    <row r="1744">
      <c r="A1744" s="1086"/>
      <c r="B1744" s="1087">
        <v>3.1073338E7</v>
      </c>
      <c r="C1744" s="1088">
        <v>44381.75920326389</v>
      </c>
      <c r="D1744" s="1090" t="s">
        <v>10746</v>
      </c>
      <c r="E1744" s="1087" t="s">
        <v>10747</v>
      </c>
      <c r="F1744" s="228">
        <v>30923.0</v>
      </c>
      <c r="G1744" s="1087" t="s">
        <v>391</v>
      </c>
      <c r="H1744" s="1087" t="s">
        <v>2675</v>
      </c>
      <c r="I1744" s="1087" t="s">
        <v>10748</v>
      </c>
      <c r="K1744" s="1090" t="s">
        <v>10749</v>
      </c>
      <c r="L1744" s="1090" t="s">
        <v>10750</v>
      </c>
      <c r="M1744" s="179" t="s">
        <v>1661</v>
      </c>
      <c r="N1744" s="179" t="s">
        <v>2184</v>
      </c>
      <c r="O1744" s="1090" t="s">
        <v>10751</v>
      </c>
      <c r="P1744" s="1090" t="s">
        <v>10752</v>
      </c>
      <c r="Q1744" s="1090" t="s">
        <v>10753</v>
      </c>
      <c r="R1744" s="1098">
        <v>44382.0</v>
      </c>
      <c r="S1744" s="647">
        <f t="shared" si="169"/>
        <v>39</v>
      </c>
      <c r="T1744" s="166"/>
      <c r="U1744" s="166"/>
      <c r="V1744" s="1082"/>
      <c r="W1744" s="1089" t="s">
        <v>1651</v>
      </c>
      <c r="X1744" s="1090" t="s">
        <v>10754</v>
      </c>
      <c r="Y1744" s="1113">
        <f>IF('Datos por dni'!F878="","",(TODAY()-'Datos por dni'!F878)/365)</f>
        <v>22.57808219</v>
      </c>
      <c r="AA1744" s="987"/>
      <c r="AB1744" s="992"/>
      <c r="AC1744" s="993"/>
      <c r="AD1744" s="994"/>
      <c r="AE1744" s="994"/>
      <c r="AF1744" s="995"/>
      <c r="AG1744" s="996"/>
      <c r="AH1744" s="997"/>
      <c r="AI1744" s="998"/>
      <c r="AJ1744" s="312"/>
      <c r="AK1744" s="312"/>
      <c r="AL1744" s="999"/>
      <c r="AM1744" s="312"/>
      <c r="AN1744" s="312"/>
      <c r="AO1744" s="1000"/>
      <c r="AP1744" s="666"/>
      <c r="AQ1744" s="1001"/>
      <c r="AR1744" s="1001"/>
      <c r="AS1744" s="1001"/>
      <c r="AT1744" s="748"/>
    </row>
    <row r="1745">
      <c r="A1745" s="1086"/>
      <c r="B1745" s="1087">
        <v>4.2822196E7</v>
      </c>
      <c r="C1745" s="1088">
        <v>44382.52150028935</v>
      </c>
      <c r="D1745" s="1090" t="s">
        <v>10755</v>
      </c>
      <c r="E1745" s="1087" t="s">
        <v>10756</v>
      </c>
      <c r="F1745" s="228">
        <v>36741.0</v>
      </c>
      <c r="G1745" s="1087" t="s">
        <v>1755</v>
      </c>
      <c r="H1745" s="1087" t="s">
        <v>1678</v>
      </c>
      <c r="I1745" s="1087">
        <v>1.137057062E9</v>
      </c>
      <c r="K1745" s="1090" t="s">
        <v>10757</v>
      </c>
      <c r="L1745" s="1090" t="s">
        <v>7038</v>
      </c>
      <c r="M1745" s="179" t="s">
        <v>2184</v>
      </c>
      <c r="N1745" s="179" t="s">
        <v>2184</v>
      </c>
      <c r="O1745" s="1090" t="s">
        <v>10758</v>
      </c>
      <c r="P1745" s="1090" t="s">
        <v>8859</v>
      </c>
      <c r="Q1745" s="1082"/>
      <c r="R1745" s="1098">
        <v>44382.0</v>
      </c>
      <c r="S1745" s="647">
        <f t="shared" si="169"/>
        <v>23</v>
      </c>
      <c r="T1745" s="166"/>
      <c r="U1745" s="166"/>
      <c r="V1745" s="1082"/>
      <c r="W1745" s="1089" t="s">
        <v>1637</v>
      </c>
      <c r="X1745" s="1090" t="s">
        <v>10759</v>
      </c>
      <c r="Y1745" s="1113">
        <f>IF('Datos por dni'!F879="","",(TODAY()-'Datos por dni'!F879)/365)</f>
        <v>25.3369863</v>
      </c>
      <c r="AA1745" s="987"/>
      <c r="AB1745" s="992"/>
      <c r="AC1745" s="993"/>
      <c r="AD1745" s="994"/>
      <c r="AE1745" s="994"/>
      <c r="AF1745" s="995"/>
      <c r="AG1745" s="996"/>
      <c r="AH1745" s="997"/>
      <c r="AI1745" s="998"/>
      <c r="AJ1745" s="312"/>
      <c r="AK1745" s="312"/>
      <c r="AL1745" s="999"/>
      <c r="AM1745" s="312"/>
      <c r="AN1745" s="312"/>
      <c r="AO1745" s="1000"/>
      <c r="AP1745" s="666"/>
      <c r="AQ1745" s="1001"/>
      <c r="AR1745" s="1001"/>
      <c r="AS1745" s="1001"/>
      <c r="AT1745" s="748"/>
    </row>
    <row r="1746">
      <c r="A1746" s="227"/>
      <c r="B1746" s="179">
        <v>4.0141518E7</v>
      </c>
      <c r="C1746" s="1037">
        <v>44280.833443888885</v>
      </c>
      <c r="D1746" s="1091" t="s">
        <v>2076</v>
      </c>
      <c r="E1746" s="179" t="s">
        <v>2077</v>
      </c>
      <c r="F1746" s="228">
        <v>35473.0</v>
      </c>
      <c r="G1746" s="179" t="s">
        <v>391</v>
      </c>
      <c r="H1746" s="179" t="s">
        <v>2078</v>
      </c>
      <c r="I1746" s="179" t="s">
        <v>2079</v>
      </c>
      <c r="K1746" s="1091" t="s">
        <v>2081</v>
      </c>
      <c r="L1746" s="1091"/>
      <c r="M1746" s="179"/>
      <c r="N1746" s="166"/>
      <c r="O1746" s="1082"/>
      <c r="P1746" s="1091"/>
      <c r="Q1746" s="1090" t="s">
        <v>10760</v>
      </c>
      <c r="R1746" s="1098">
        <v>44382.0</v>
      </c>
      <c r="S1746" s="647">
        <f t="shared" si="169"/>
        <v>26</v>
      </c>
      <c r="T1746" s="179"/>
      <c r="U1746" s="179"/>
      <c r="V1746" s="1091"/>
      <c r="W1746" s="606" t="s">
        <v>1637</v>
      </c>
      <c r="X1746" s="1091" t="s">
        <v>2083</v>
      </c>
      <c r="Y1746" s="1113">
        <f>IF('Datos por dni'!F880="","",(TODAY()-'Datos por dni'!F880)/365)</f>
        <v>29.69589041</v>
      </c>
      <c r="AA1746" s="987"/>
      <c r="AB1746" s="992"/>
      <c r="AC1746" s="993"/>
      <c r="AD1746" s="994"/>
      <c r="AE1746" s="994"/>
      <c r="AF1746" s="995"/>
      <c r="AG1746" s="996"/>
      <c r="AH1746" s="997"/>
      <c r="AI1746" s="998"/>
      <c r="AJ1746" s="312"/>
      <c r="AK1746" s="312"/>
      <c r="AL1746" s="999"/>
      <c r="AM1746" s="312"/>
      <c r="AN1746" s="312"/>
      <c r="AO1746" s="1000"/>
      <c r="AP1746" s="666"/>
      <c r="AQ1746" s="1001"/>
      <c r="AR1746" s="1001"/>
      <c r="AS1746" s="1001"/>
      <c r="AT1746" s="748"/>
    </row>
    <row r="1747">
      <c r="A1747" s="1086"/>
      <c r="B1747" s="1087">
        <v>3.4834778E7</v>
      </c>
      <c r="C1747" s="1088">
        <v>44382.71626821759</v>
      </c>
      <c r="D1747" s="1090" t="s">
        <v>2957</v>
      </c>
      <c r="E1747" s="1087" t="s">
        <v>2958</v>
      </c>
      <c r="F1747" s="228">
        <v>32891.0</v>
      </c>
      <c r="G1747" s="1087" t="s">
        <v>391</v>
      </c>
      <c r="H1747" s="1087" t="s">
        <v>2203</v>
      </c>
      <c r="I1747" s="1087" t="s">
        <v>2959</v>
      </c>
      <c r="K1747" s="1090" t="s">
        <v>10761</v>
      </c>
      <c r="L1747" s="1090" t="s">
        <v>10762</v>
      </c>
      <c r="M1747" s="179" t="s">
        <v>1661</v>
      </c>
      <c r="N1747" s="179" t="s">
        <v>2184</v>
      </c>
      <c r="O1747" s="1090" t="s">
        <v>10763</v>
      </c>
      <c r="P1747" s="1090" t="s">
        <v>10764</v>
      </c>
      <c r="Q1747" s="1090" t="s">
        <v>10765</v>
      </c>
      <c r="R1747" s="1099">
        <v>44385.0</v>
      </c>
      <c r="S1747" s="647">
        <f t="shared" si="169"/>
        <v>33</v>
      </c>
      <c r="T1747" s="166"/>
      <c r="U1747" s="166"/>
      <c r="V1747" s="1082"/>
      <c r="W1747" s="1089" t="s">
        <v>1637</v>
      </c>
      <c r="X1747" s="1090" t="s">
        <v>2962</v>
      </c>
      <c r="Y1747" s="1113">
        <f>IF('Datos por dni'!F881="","",(TODAY()-'Datos por dni'!F881)/365)</f>
        <v>28.61917808</v>
      </c>
      <c r="AA1747" s="987"/>
      <c r="AB1747" s="992"/>
      <c r="AC1747" s="993"/>
      <c r="AD1747" s="994"/>
      <c r="AE1747" s="994"/>
      <c r="AF1747" s="995"/>
      <c r="AG1747" s="996"/>
      <c r="AH1747" s="997"/>
      <c r="AI1747" s="998"/>
      <c r="AJ1747" s="312"/>
      <c r="AK1747" s="312"/>
      <c r="AL1747" s="999"/>
      <c r="AM1747" s="312"/>
      <c r="AN1747" s="312"/>
      <c r="AO1747" s="1000"/>
      <c r="AP1747" s="666"/>
      <c r="AQ1747" s="1001"/>
      <c r="AR1747" s="1001"/>
      <c r="AS1747" s="1001"/>
      <c r="AT1747" s="748"/>
    </row>
    <row r="1748">
      <c r="A1748" s="1086"/>
      <c r="B1748" s="1087">
        <v>3.7752413E7</v>
      </c>
      <c r="C1748" s="1088">
        <v>44383.760874375</v>
      </c>
      <c r="D1748" s="1090" t="s">
        <v>10766</v>
      </c>
      <c r="E1748" s="1087" t="s">
        <v>10767</v>
      </c>
      <c r="F1748" s="228">
        <v>34172.0</v>
      </c>
      <c r="G1748" s="1087" t="s">
        <v>391</v>
      </c>
      <c r="H1748" s="1087" t="s">
        <v>3124</v>
      </c>
      <c r="I1748" s="1087">
        <v>1.15880707E9</v>
      </c>
      <c r="K1748" s="1090" t="s">
        <v>6084</v>
      </c>
      <c r="L1748" s="1090" t="s">
        <v>7038</v>
      </c>
      <c r="M1748" s="179" t="s">
        <v>2184</v>
      </c>
      <c r="N1748" s="179" t="s">
        <v>2184</v>
      </c>
      <c r="O1748" s="1090" t="s">
        <v>10768</v>
      </c>
      <c r="P1748" s="1090" t="s">
        <v>10769</v>
      </c>
      <c r="Q1748" s="1082"/>
      <c r="R1748" s="1099">
        <v>44389.0</v>
      </c>
      <c r="S1748" s="647">
        <f t="shared" si="169"/>
        <v>30</v>
      </c>
      <c r="T1748" s="166"/>
      <c r="U1748" s="166"/>
      <c r="V1748" s="1082"/>
      <c r="W1748" s="1089" t="s">
        <v>10770</v>
      </c>
      <c r="X1748" s="1090" t="s">
        <v>10770</v>
      </c>
      <c r="Y1748" s="1113">
        <f>IF('Datos por dni'!F882="","",(TODAY()-'Datos por dni'!F882)/365)</f>
        <v>24.45753425</v>
      </c>
      <c r="AA1748" s="987"/>
      <c r="AB1748" s="992"/>
      <c r="AC1748" s="993"/>
      <c r="AD1748" s="994"/>
      <c r="AE1748" s="994"/>
      <c r="AF1748" s="995"/>
      <c r="AG1748" s="996"/>
      <c r="AH1748" s="997"/>
      <c r="AI1748" s="998"/>
      <c r="AJ1748" s="312"/>
      <c r="AK1748" s="312"/>
      <c r="AL1748" s="999"/>
      <c r="AM1748" s="312"/>
      <c r="AN1748" s="312"/>
      <c r="AO1748" s="1000"/>
      <c r="AP1748" s="666"/>
      <c r="AQ1748" s="1001"/>
      <c r="AR1748" s="1001"/>
      <c r="AS1748" s="1001"/>
      <c r="AT1748" s="748"/>
    </row>
    <row r="1749">
      <c r="A1749" s="1086"/>
      <c r="B1749" s="1087">
        <v>3.4230093E7</v>
      </c>
      <c r="C1749" s="1088">
        <v>44383.93810800926</v>
      </c>
      <c r="D1749" s="1090" t="s">
        <v>10771</v>
      </c>
      <c r="E1749" s="1087" t="s">
        <v>10772</v>
      </c>
      <c r="F1749" s="228">
        <v>32482.0</v>
      </c>
      <c r="G1749" s="1087" t="s">
        <v>391</v>
      </c>
      <c r="H1749" s="1087" t="s">
        <v>3124</v>
      </c>
      <c r="I1749" s="1087">
        <v>1.144172943E9</v>
      </c>
      <c r="K1749" s="1090" t="s">
        <v>10773</v>
      </c>
      <c r="L1749" s="1090" t="s">
        <v>7020</v>
      </c>
      <c r="M1749" s="179" t="s">
        <v>2184</v>
      </c>
      <c r="N1749" s="179" t="s">
        <v>2184</v>
      </c>
      <c r="O1749" s="1090" t="s">
        <v>10774</v>
      </c>
      <c r="P1749" s="1090" t="s">
        <v>10775</v>
      </c>
      <c r="Q1749" s="1090" t="s">
        <v>10776</v>
      </c>
      <c r="R1749" s="1099">
        <v>44389.0</v>
      </c>
      <c r="S1749" s="647">
        <f t="shared" si="169"/>
        <v>34</v>
      </c>
      <c r="T1749" s="179" t="s">
        <v>5656</v>
      </c>
      <c r="U1749" s="179" t="s">
        <v>2846</v>
      </c>
      <c r="V1749" s="1087"/>
      <c r="W1749" s="1089" t="s">
        <v>1651</v>
      </c>
      <c r="X1749" s="1090" t="s">
        <v>10777</v>
      </c>
      <c r="Y1749" s="1113">
        <f>IF('Datos por dni'!F883="","",(TODAY()-'Datos por dni'!F883)/365)</f>
        <v>26.41643836</v>
      </c>
      <c r="AA1749" s="987"/>
      <c r="AB1749" s="992"/>
      <c r="AC1749" s="993"/>
      <c r="AD1749" s="994"/>
      <c r="AE1749" s="994"/>
      <c r="AF1749" s="995"/>
      <c r="AG1749" s="996"/>
      <c r="AH1749" s="997"/>
      <c r="AI1749" s="998"/>
      <c r="AJ1749" s="312"/>
      <c r="AK1749" s="312"/>
      <c r="AL1749" s="999"/>
      <c r="AM1749" s="312"/>
      <c r="AN1749" s="312"/>
      <c r="AO1749" s="1000"/>
      <c r="AP1749" s="666"/>
      <c r="AQ1749" s="1001"/>
      <c r="AR1749" s="1001"/>
      <c r="AS1749" s="1001"/>
      <c r="AT1749" s="748"/>
    </row>
    <row r="1750">
      <c r="A1750" s="1086"/>
      <c r="B1750" s="1087">
        <v>4.3662867E7</v>
      </c>
      <c r="C1750" s="1088">
        <v>44384.488407129626</v>
      </c>
      <c r="D1750" s="1090" t="s">
        <v>10778</v>
      </c>
      <c r="E1750" s="1087" t="s">
        <v>10779</v>
      </c>
      <c r="F1750" s="228">
        <v>37155.0</v>
      </c>
      <c r="G1750" s="1087" t="s">
        <v>391</v>
      </c>
      <c r="H1750" s="1087" t="s">
        <v>10780</v>
      </c>
      <c r="I1750" s="1087">
        <v>1.123936754E9</v>
      </c>
      <c r="K1750" s="1090" t="s">
        <v>3264</v>
      </c>
      <c r="L1750" s="1090" t="s">
        <v>7020</v>
      </c>
      <c r="M1750" s="179" t="s">
        <v>2184</v>
      </c>
      <c r="N1750" s="179" t="s">
        <v>2184</v>
      </c>
      <c r="O1750" s="1090" t="s">
        <v>10781</v>
      </c>
      <c r="P1750" s="1090" t="s">
        <v>10782</v>
      </c>
      <c r="Q1750" s="1082"/>
      <c r="R1750" s="1099">
        <v>44385.0</v>
      </c>
      <c r="S1750" s="647">
        <f t="shared" si="169"/>
        <v>22</v>
      </c>
      <c r="T1750" s="179" t="s">
        <v>5656</v>
      </c>
      <c r="U1750" s="179" t="s">
        <v>2846</v>
      </c>
      <c r="V1750" s="1087"/>
      <c r="W1750" s="1089" t="s">
        <v>1745</v>
      </c>
      <c r="X1750" s="1090" t="s">
        <v>10783</v>
      </c>
      <c r="Y1750" s="1113">
        <f>IF('Datos por dni'!F884="","",(TODAY()-'Datos por dni'!F884)/365)</f>
        <v>25.02739726</v>
      </c>
      <c r="AA1750" s="987"/>
      <c r="AB1750" s="992"/>
      <c r="AC1750" s="993"/>
      <c r="AD1750" s="994"/>
      <c r="AE1750" s="994"/>
      <c r="AF1750" s="995"/>
      <c r="AG1750" s="996"/>
      <c r="AH1750" s="997"/>
      <c r="AI1750" s="998"/>
      <c r="AJ1750" s="312"/>
      <c r="AK1750" s="312"/>
      <c r="AL1750" s="999"/>
      <c r="AM1750" s="312"/>
      <c r="AN1750" s="312"/>
      <c r="AO1750" s="1000"/>
      <c r="AP1750" s="666"/>
      <c r="AQ1750" s="1001"/>
      <c r="AR1750" s="1001"/>
      <c r="AS1750" s="1001"/>
      <c r="AT1750" s="748"/>
    </row>
    <row r="1751">
      <c r="A1751" s="1086"/>
      <c r="B1751" s="1087">
        <v>1.7839063E7</v>
      </c>
      <c r="C1751" s="1088">
        <v>44384.61723371528</v>
      </c>
      <c r="D1751" s="1090" t="s">
        <v>10784</v>
      </c>
      <c r="E1751" s="1087" t="s">
        <v>10785</v>
      </c>
      <c r="F1751" s="228">
        <v>24053.0</v>
      </c>
      <c r="G1751" s="1087" t="s">
        <v>391</v>
      </c>
      <c r="H1751" s="1087" t="s">
        <v>1618</v>
      </c>
      <c r="I1751" s="1087">
        <v>1.159258338E9</v>
      </c>
      <c r="K1751" s="1090" t="s">
        <v>1877</v>
      </c>
      <c r="L1751" s="1090" t="s">
        <v>10786</v>
      </c>
      <c r="M1751" s="179" t="s">
        <v>2184</v>
      </c>
      <c r="N1751" s="179" t="s">
        <v>2184</v>
      </c>
      <c r="O1751" s="1090" t="s">
        <v>10787</v>
      </c>
      <c r="P1751" s="1090" t="s">
        <v>10788</v>
      </c>
      <c r="Q1751" s="1082"/>
      <c r="R1751" s="1098">
        <v>44385.0</v>
      </c>
      <c r="S1751" s="647">
        <f t="shared" si="169"/>
        <v>57</v>
      </c>
      <c r="T1751" s="179" t="s">
        <v>5656</v>
      </c>
      <c r="U1751" s="179" t="s">
        <v>2846</v>
      </c>
      <c r="V1751" s="1087"/>
      <c r="W1751" s="1089" t="s">
        <v>10789</v>
      </c>
      <c r="X1751" s="1090" t="s">
        <v>10789</v>
      </c>
      <c r="Y1751" s="1113">
        <f>IF('Datos por dni'!F885="","",(TODAY()-'Datos por dni'!F885)/365)</f>
        <v>26.76164384</v>
      </c>
      <c r="AA1751" s="987"/>
      <c r="AB1751" s="992"/>
      <c r="AC1751" s="993"/>
      <c r="AD1751" s="994"/>
      <c r="AE1751" s="994"/>
      <c r="AF1751" s="995"/>
      <c r="AG1751" s="996"/>
      <c r="AH1751" s="997"/>
      <c r="AI1751" s="998"/>
      <c r="AJ1751" s="312"/>
      <c r="AK1751" s="312"/>
      <c r="AL1751" s="999"/>
      <c r="AM1751" s="312"/>
      <c r="AN1751" s="312"/>
      <c r="AO1751" s="1000"/>
      <c r="AP1751" s="666"/>
      <c r="AQ1751" s="1001"/>
      <c r="AR1751" s="1001"/>
      <c r="AS1751" s="1001"/>
      <c r="AT1751" s="748"/>
    </row>
    <row r="1752">
      <c r="A1752" s="227"/>
      <c r="B1752" s="646" t="s">
        <v>85</v>
      </c>
      <c r="C1752" s="1037">
        <v>44271.57836211806</v>
      </c>
      <c r="D1752" s="1091" t="s">
        <v>1946</v>
      </c>
      <c r="E1752" s="179" t="s">
        <v>1947</v>
      </c>
      <c r="F1752" s="228">
        <v>28355.0</v>
      </c>
      <c r="G1752" s="179" t="s">
        <v>1948</v>
      </c>
      <c r="H1752" s="179" t="s">
        <v>1949</v>
      </c>
      <c r="I1752" s="179">
        <v>1.8293207559E10</v>
      </c>
      <c r="K1752" s="1091" t="s">
        <v>1950</v>
      </c>
      <c r="L1752" s="1091"/>
      <c r="M1752" s="166"/>
      <c r="N1752" s="166"/>
      <c r="O1752" s="1082"/>
      <c r="P1752" s="1082"/>
      <c r="Q1752" s="1090" t="s">
        <v>10790</v>
      </c>
      <c r="R1752" s="1098">
        <v>44385.0</v>
      </c>
      <c r="S1752" s="647">
        <f t="shared" si="169"/>
        <v>46</v>
      </c>
      <c r="T1752" s="166"/>
      <c r="U1752" s="166"/>
      <c r="V1752" s="1082"/>
      <c r="W1752" s="606" t="s">
        <v>1953</v>
      </c>
      <c r="X1752" s="1091" t="s">
        <v>1952</v>
      </c>
      <c r="Y1752" s="1113">
        <f>IF('Datos por dni'!F886="","",(TODAY()-'Datos por dni'!F886)/365)</f>
        <v>30.93972603</v>
      </c>
      <c r="AA1752" s="987"/>
      <c r="AB1752" s="992"/>
      <c r="AC1752" s="993"/>
      <c r="AD1752" s="994"/>
      <c r="AE1752" s="994"/>
      <c r="AF1752" s="995"/>
      <c r="AG1752" s="996"/>
      <c r="AH1752" s="997"/>
      <c r="AI1752" s="998"/>
      <c r="AJ1752" s="312"/>
      <c r="AK1752" s="312"/>
      <c r="AL1752" s="999"/>
      <c r="AM1752" s="312"/>
      <c r="AN1752" s="312"/>
      <c r="AO1752" s="1000"/>
      <c r="AP1752" s="666"/>
      <c r="AQ1752" s="1001"/>
      <c r="AR1752" s="1001"/>
      <c r="AS1752" s="1001"/>
      <c r="AT1752" s="748"/>
    </row>
    <row r="1753">
      <c r="A1753" s="1086"/>
      <c r="B1753" s="1087">
        <v>4.62145E7</v>
      </c>
      <c r="C1753" s="1088">
        <v>44384.992561747684</v>
      </c>
      <c r="D1753" s="1090" t="s">
        <v>10791</v>
      </c>
      <c r="E1753" s="1087" t="s">
        <v>10792</v>
      </c>
      <c r="F1753" s="228">
        <v>38249.0</v>
      </c>
      <c r="G1753" s="1087" t="s">
        <v>391</v>
      </c>
      <c r="H1753" s="1087" t="s">
        <v>1678</v>
      </c>
      <c r="I1753" s="1087" t="s">
        <v>10793</v>
      </c>
      <c r="K1753" s="1090" t="s">
        <v>10794</v>
      </c>
      <c r="L1753" s="1090" t="s">
        <v>7020</v>
      </c>
      <c r="M1753" s="179" t="s">
        <v>1661</v>
      </c>
      <c r="N1753" s="179" t="s">
        <v>2184</v>
      </c>
      <c r="O1753" s="1090" t="s">
        <v>10795</v>
      </c>
      <c r="P1753" s="1090" t="s">
        <v>10796</v>
      </c>
      <c r="Q1753" s="1090" t="s">
        <v>10797</v>
      </c>
      <c r="R1753" s="179" t="s">
        <v>10104</v>
      </c>
      <c r="S1753" s="647">
        <f t="shared" si="169"/>
        <v>19</v>
      </c>
      <c r="T1753" s="166"/>
      <c r="U1753" s="166"/>
      <c r="V1753" s="179" t="s">
        <v>10798</v>
      </c>
      <c r="W1753" s="1089" t="s">
        <v>10799</v>
      </c>
      <c r="X1753" s="1090" t="s">
        <v>10800</v>
      </c>
      <c r="Y1753" s="1113">
        <f>IF('Datos por dni'!F887="","",(TODAY()-'Datos por dni'!F887)/365)</f>
        <v>23.25205479</v>
      </c>
      <c r="AA1753" s="987"/>
      <c r="AB1753" s="992"/>
      <c r="AC1753" s="993"/>
      <c r="AD1753" s="994"/>
      <c r="AE1753" s="994"/>
      <c r="AF1753" s="995"/>
      <c r="AG1753" s="996"/>
      <c r="AH1753" s="997"/>
      <c r="AI1753" s="998"/>
      <c r="AJ1753" s="312"/>
      <c r="AK1753" s="312"/>
      <c r="AL1753" s="999"/>
      <c r="AM1753" s="312"/>
      <c r="AN1753" s="312"/>
      <c r="AO1753" s="1000"/>
      <c r="AP1753" s="666"/>
      <c r="AQ1753" s="1001"/>
      <c r="AR1753" s="1001"/>
      <c r="AS1753" s="1001"/>
      <c r="AT1753" s="748"/>
    </row>
    <row r="1754">
      <c r="A1754" s="1086"/>
      <c r="B1754" s="1087">
        <v>4.0243474E7</v>
      </c>
      <c r="C1754" s="1088">
        <v>44385.82526952546</v>
      </c>
      <c r="D1754" s="1090" t="s">
        <v>10801</v>
      </c>
      <c r="E1754" s="1087" t="s">
        <v>10802</v>
      </c>
      <c r="F1754" s="1116">
        <v>35523.0</v>
      </c>
      <c r="G1754" s="1087" t="s">
        <v>2021</v>
      </c>
      <c r="H1754" s="1087" t="s">
        <v>1678</v>
      </c>
      <c r="I1754" s="1087">
        <v>1.164337087E9</v>
      </c>
      <c r="K1754" s="1090" t="s">
        <v>10803</v>
      </c>
      <c r="L1754" s="1090" t="s">
        <v>7020</v>
      </c>
      <c r="M1754" s="179" t="s">
        <v>2184</v>
      </c>
      <c r="N1754" s="179" t="s">
        <v>2184</v>
      </c>
      <c r="O1754" s="1090" t="s">
        <v>10804</v>
      </c>
      <c r="P1754" s="1090" t="s">
        <v>10805</v>
      </c>
      <c r="Q1754" s="1082"/>
      <c r="R1754" s="1098">
        <v>44389.0</v>
      </c>
      <c r="S1754" s="647">
        <f t="shared" si="169"/>
        <v>26</v>
      </c>
      <c r="T1754" s="166"/>
      <c r="U1754" s="166"/>
      <c r="V1754" s="1082"/>
      <c r="W1754" s="1089" t="s">
        <v>10806</v>
      </c>
      <c r="X1754" s="1090" t="s">
        <v>10806</v>
      </c>
      <c r="Y1754" s="1113" t="str">
        <f>IF('Datos por dni'!F888="","",(TODAY()-'Datos por dni'!F888)/365)</f>
        <v/>
      </c>
      <c r="AA1754" s="987"/>
      <c r="AB1754" s="992"/>
      <c r="AC1754" s="993"/>
      <c r="AD1754" s="994"/>
      <c r="AE1754" s="994"/>
      <c r="AF1754" s="995"/>
      <c r="AG1754" s="996"/>
      <c r="AH1754" s="997"/>
      <c r="AI1754" s="998"/>
      <c r="AJ1754" s="312"/>
      <c r="AK1754" s="312"/>
      <c r="AL1754" s="999"/>
      <c r="AM1754" s="312"/>
      <c r="AN1754" s="312"/>
      <c r="AO1754" s="1000"/>
      <c r="AP1754" s="666"/>
      <c r="AQ1754" s="1001"/>
      <c r="AR1754" s="1001"/>
      <c r="AS1754" s="1001"/>
      <c r="AT1754" s="748"/>
    </row>
    <row r="1755">
      <c r="A1755" s="1086"/>
      <c r="B1755" s="1087">
        <v>2.7120968E7</v>
      </c>
      <c r="C1755" s="1088">
        <v>44385.82815909722</v>
      </c>
      <c r="D1755" s="1090" t="s">
        <v>10807</v>
      </c>
      <c r="E1755" s="1087" t="s">
        <v>10808</v>
      </c>
      <c r="F1755" s="1116">
        <v>28983.0</v>
      </c>
      <c r="G1755" s="1087" t="s">
        <v>391</v>
      </c>
      <c r="H1755" s="1087" t="s">
        <v>2326</v>
      </c>
      <c r="I1755" s="1087">
        <v>5.491167838062E12</v>
      </c>
      <c r="K1755" s="1090" t="s">
        <v>10809</v>
      </c>
      <c r="L1755" s="1090" t="s">
        <v>7020</v>
      </c>
      <c r="M1755" s="179" t="s">
        <v>2184</v>
      </c>
      <c r="N1755" s="179" t="s">
        <v>2184</v>
      </c>
      <c r="O1755" s="1090" t="s">
        <v>10810</v>
      </c>
      <c r="P1755" s="1090" t="s">
        <v>8299</v>
      </c>
      <c r="Q1755" s="1090" t="s">
        <v>10811</v>
      </c>
      <c r="R1755" s="1098">
        <v>44389.0</v>
      </c>
      <c r="S1755" s="647">
        <f t="shared" si="169"/>
        <v>44</v>
      </c>
      <c r="T1755" s="166"/>
      <c r="U1755" s="166"/>
      <c r="V1755" s="1082"/>
      <c r="W1755" s="1089" t="s">
        <v>10812</v>
      </c>
      <c r="X1755" s="1090" t="s">
        <v>10813</v>
      </c>
      <c r="Y1755" s="1113">
        <f>IF('Datos por dni'!F889="","",(TODAY()-'Datos por dni'!F889)/365)</f>
        <v>24.08493151</v>
      </c>
      <c r="AA1755" s="987"/>
      <c r="AB1755" s="992"/>
      <c r="AC1755" s="993"/>
      <c r="AD1755" s="994"/>
      <c r="AE1755" s="994"/>
      <c r="AF1755" s="995"/>
      <c r="AG1755" s="996"/>
      <c r="AH1755" s="997"/>
      <c r="AI1755" s="998"/>
      <c r="AJ1755" s="312"/>
      <c r="AK1755" s="312"/>
      <c r="AL1755" s="999"/>
      <c r="AM1755" s="312"/>
      <c r="AN1755" s="312"/>
      <c r="AO1755" s="1000"/>
      <c r="AP1755" s="666"/>
      <c r="AQ1755" s="1001"/>
      <c r="AR1755" s="1001"/>
      <c r="AS1755" s="1001"/>
      <c r="AT1755" s="748"/>
    </row>
    <row r="1756">
      <c r="A1756" s="1086"/>
      <c r="B1756" s="1087">
        <v>880094.0</v>
      </c>
      <c r="C1756" s="1088">
        <v>44387.43768341435</v>
      </c>
      <c r="D1756" s="1090" t="s">
        <v>10814</v>
      </c>
      <c r="E1756" s="1087" t="s">
        <v>10815</v>
      </c>
      <c r="F1756" s="1116">
        <v>36353.0</v>
      </c>
      <c r="G1756" s="1087" t="s">
        <v>5829</v>
      </c>
      <c r="H1756" s="1087" t="s">
        <v>10816</v>
      </c>
      <c r="I1756" s="1087" t="s">
        <v>10817</v>
      </c>
      <c r="K1756" s="1090" t="s">
        <v>10818</v>
      </c>
      <c r="L1756" s="1090" t="s">
        <v>10819</v>
      </c>
      <c r="M1756" s="179" t="s">
        <v>2184</v>
      </c>
      <c r="N1756" s="179" t="s">
        <v>2184</v>
      </c>
      <c r="O1756" s="1090" t="s">
        <v>10820</v>
      </c>
      <c r="P1756" s="1090" t="s">
        <v>10821</v>
      </c>
      <c r="Q1756" s="1090" t="s">
        <v>10822</v>
      </c>
      <c r="R1756" s="1098">
        <v>44391.0</v>
      </c>
      <c r="S1756" s="647">
        <f t="shared" si="169"/>
        <v>24</v>
      </c>
      <c r="T1756" s="166"/>
      <c r="U1756" s="166"/>
      <c r="V1756" s="1082"/>
      <c r="W1756" s="1089" t="s">
        <v>1637</v>
      </c>
      <c r="X1756" s="1090" t="s">
        <v>1637</v>
      </c>
      <c r="Y1756" s="1113" t="str">
        <f>IF('Datos por dni'!F890="","",(TODAY()-'Datos por dni'!F890)/365)</f>
        <v/>
      </c>
      <c r="AA1756" s="987"/>
      <c r="AB1756" s="992"/>
      <c r="AC1756" s="993"/>
      <c r="AD1756" s="994"/>
      <c r="AE1756" s="994"/>
      <c r="AF1756" s="995"/>
      <c r="AG1756" s="996"/>
      <c r="AH1756" s="997"/>
      <c r="AI1756" s="998"/>
      <c r="AJ1756" s="312"/>
      <c r="AK1756" s="312"/>
      <c r="AL1756" s="999"/>
      <c r="AM1756" s="312"/>
      <c r="AN1756" s="312"/>
      <c r="AO1756" s="1000"/>
      <c r="AP1756" s="666"/>
      <c r="AQ1756" s="1001"/>
      <c r="AR1756" s="1001"/>
      <c r="AS1756" s="1001"/>
      <c r="AT1756" s="748"/>
    </row>
    <row r="1757">
      <c r="A1757" s="1086"/>
      <c r="B1757" s="1087">
        <v>1.7060542E7</v>
      </c>
      <c r="C1757" s="1088">
        <v>44388.739087407404</v>
      </c>
      <c r="D1757" s="1090" t="s">
        <v>10823</v>
      </c>
      <c r="E1757" s="1087" t="s">
        <v>10824</v>
      </c>
      <c r="F1757" s="1116">
        <v>32286.0</v>
      </c>
      <c r="G1757" s="1087" t="s">
        <v>7325</v>
      </c>
      <c r="H1757" s="1087" t="s">
        <v>10825</v>
      </c>
      <c r="I1757" s="1087" t="s">
        <v>10826</v>
      </c>
      <c r="K1757" s="1090" t="s">
        <v>10827</v>
      </c>
      <c r="L1757" s="1090" t="s">
        <v>7020</v>
      </c>
      <c r="M1757" s="179" t="s">
        <v>2184</v>
      </c>
      <c r="N1757" s="179" t="s">
        <v>2184</v>
      </c>
      <c r="O1757" s="1090" t="s">
        <v>10828</v>
      </c>
      <c r="P1757" s="1090" t="s">
        <v>10829</v>
      </c>
      <c r="Q1757" s="1090" t="s">
        <v>10830</v>
      </c>
      <c r="R1757" s="1098">
        <v>44389.0</v>
      </c>
      <c r="S1757" s="647">
        <f t="shared" si="169"/>
        <v>35</v>
      </c>
      <c r="T1757" s="166"/>
      <c r="U1757" s="166"/>
      <c r="V1757" s="1082"/>
      <c r="W1757" s="1089" t="s">
        <v>1661</v>
      </c>
      <c r="X1757" s="1090" t="s">
        <v>1661</v>
      </c>
      <c r="Y1757" s="1113">
        <f>IF('Datos por dni'!F891="","",(TODAY()-'Datos por dni'!F891)/365)</f>
        <v>29.41369863</v>
      </c>
      <c r="AA1757" s="987"/>
      <c r="AB1757" s="992"/>
      <c r="AC1757" s="993"/>
      <c r="AD1757" s="994"/>
      <c r="AE1757" s="994"/>
      <c r="AF1757" s="995"/>
      <c r="AG1757" s="996"/>
      <c r="AH1757" s="997"/>
      <c r="AI1757" s="998"/>
      <c r="AJ1757" s="312"/>
      <c r="AK1757" s="312"/>
      <c r="AL1757" s="999"/>
      <c r="AM1757" s="312"/>
      <c r="AN1757" s="312"/>
      <c r="AO1757" s="1000"/>
      <c r="AP1757" s="666"/>
      <c r="AQ1757" s="1001"/>
      <c r="AR1757" s="1001"/>
      <c r="AS1757" s="1001"/>
      <c r="AT1757" s="748"/>
    </row>
    <row r="1758">
      <c r="A1758" s="1086"/>
      <c r="B1758" s="1087">
        <v>4.2196032E7</v>
      </c>
      <c r="C1758" s="1088">
        <v>44389.63864880787</v>
      </c>
      <c r="D1758" s="1090" t="s">
        <v>10831</v>
      </c>
      <c r="E1758" s="1087" t="s">
        <v>10832</v>
      </c>
      <c r="F1758" s="1116">
        <v>36501.0</v>
      </c>
      <c r="G1758" s="1087" t="s">
        <v>391</v>
      </c>
      <c r="H1758" s="1087" t="s">
        <v>10833</v>
      </c>
      <c r="I1758" s="1087" t="s">
        <v>10834</v>
      </c>
      <c r="K1758" s="1090" t="s">
        <v>10835</v>
      </c>
      <c r="L1758" s="1090" t="s">
        <v>7020</v>
      </c>
      <c r="M1758" s="179" t="s">
        <v>2184</v>
      </c>
      <c r="N1758" s="179" t="s">
        <v>2184</v>
      </c>
      <c r="O1758" s="1090" t="s">
        <v>10836</v>
      </c>
      <c r="P1758" s="1090" t="s">
        <v>10837</v>
      </c>
      <c r="Q1758" s="1090" t="s">
        <v>10838</v>
      </c>
      <c r="R1758" s="1098">
        <v>44389.0</v>
      </c>
      <c r="S1758" s="647">
        <f t="shared" si="169"/>
        <v>23</v>
      </c>
      <c r="T1758" s="179" t="s">
        <v>5656</v>
      </c>
      <c r="U1758" s="179" t="s">
        <v>2846</v>
      </c>
      <c r="V1758" s="1082"/>
      <c r="W1758" s="1089" t="s">
        <v>1637</v>
      </c>
      <c r="X1758" s="1090" t="s">
        <v>10839</v>
      </c>
      <c r="Y1758" s="1113" t="str">
        <f>IF('Datos por dni'!F892="","",(TODAY()-'Datos por dni'!F892)/365)</f>
        <v/>
      </c>
      <c r="AA1758" s="987"/>
      <c r="AB1758" s="992"/>
      <c r="AC1758" s="993"/>
      <c r="AD1758" s="994"/>
      <c r="AE1758" s="994"/>
      <c r="AF1758" s="995"/>
      <c r="AG1758" s="996"/>
      <c r="AH1758" s="997"/>
      <c r="AI1758" s="998"/>
      <c r="AJ1758" s="312"/>
      <c r="AK1758" s="312"/>
      <c r="AL1758" s="999"/>
      <c r="AM1758" s="312"/>
      <c r="AN1758" s="312"/>
      <c r="AO1758" s="1000"/>
      <c r="AP1758" s="666"/>
      <c r="AQ1758" s="1001"/>
      <c r="AR1758" s="1001"/>
      <c r="AS1758" s="1001"/>
      <c r="AT1758" s="748"/>
    </row>
    <row r="1759">
      <c r="A1759" s="1086"/>
      <c r="B1759" s="1087">
        <v>4.1824122E7</v>
      </c>
      <c r="C1759" s="1088">
        <v>44389.817922789356</v>
      </c>
      <c r="D1759" s="1090" t="s">
        <v>10840</v>
      </c>
      <c r="E1759" s="1087" t="s">
        <v>10841</v>
      </c>
      <c r="F1759" s="1116">
        <v>36252.0</v>
      </c>
      <c r="G1759" s="1087" t="s">
        <v>391</v>
      </c>
      <c r="H1759" s="1087" t="s">
        <v>1756</v>
      </c>
      <c r="I1759" s="1087" t="s">
        <v>10842</v>
      </c>
      <c r="K1759" s="1090" t="s">
        <v>10843</v>
      </c>
      <c r="L1759" s="1090" t="s">
        <v>7020</v>
      </c>
      <c r="M1759" s="179" t="s">
        <v>2184</v>
      </c>
      <c r="N1759" s="179" t="s">
        <v>2184</v>
      </c>
      <c r="O1759" s="1090" t="s">
        <v>10844</v>
      </c>
      <c r="P1759" s="1090" t="s">
        <v>10845</v>
      </c>
      <c r="Q1759" s="1082"/>
      <c r="R1759" s="1099">
        <v>44396.0</v>
      </c>
      <c r="S1759" s="647">
        <f t="shared" si="169"/>
        <v>24</v>
      </c>
      <c r="T1759" s="179" t="s">
        <v>5656</v>
      </c>
      <c r="U1759" s="179" t="s">
        <v>2846</v>
      </c>
      <c r="V1759" s="1082"/>
      <c r="W1759" s="1089" t="s">
        <v>1651</v>
      </c>
      <c r="X1759" s="1090" t="s">
        <v>10846</v>
      </c>
      <c r="Y1759" s="1113">
        <f>IF('Datos por dni'!F893="","",(TODAY()-'Datos por dni'!F893)/365)</f>
        <v>47.0630137</v>
      </c>
      <c r="AA1759" s="987"/>
      <c r="AB1759" s="992"/>
      <c r="AC1759" s="993"/>
      <c r="AD1759" s="994"/>
      <c r="AE1759" s="994"/>
      <c r="AF1759" s="995"/>
      <c r="AG1759" s="996"/>
      <c r="AH1759" s="997"/>
      <c r="AI1759" s="998"/>
      <c r="AJ1759" s="312"/>
      <c r="AK1759" s="312"/>
      <c r="AL1759" s="999"/>
      <c r="AM1759" s="312"/>
      <c r="AN1759" s="312"/>
      <c r="AO1759" s="1000"/>
      <c r="AP1759" s="666"/>
      <c r="AQ1759" s="1001"/>
      <c r="AR1759" s="1001"/>
      <c r="AS1759" s="1001"/>
      <c r="AT1759" s="748"/>
    </row>
    <row r="1760">
      <c r="A1760" s="1086"/>
      <c r="B1760" s="1087">
        <v>3.9915689E7</v>
      </c>
      <c r="C1760" s="1088">
        <v>44389.95759884259</v>
      </c>
      <c r="D1760" s="1090" t="s">
        <v>10847</v>
      </c>
      <c r="E1760" s="1087" t="s">
        <v>10848</v>
      </c>
      <c r="F1760" s="1116">
        <v>35396.0</v>
      </c>
      <c r="G1760" s="1087" t="s">
        <v>391</v>
      </c>
      <c r="H1760" s="1087" t="s">
        <v>1678</v>
      </c>
      <c r="I1760" s="1096" t="s">
        <v>10849</v>
      </c>
      <c r="K1760" s="1090" t="s">
        <v>10850</v>
      </c>
      <c r="L1760" s="1090" t="s">
        <v>7028</v>
      </c>
      <c r="M1760" s="179" t="s">
        <v>2184</v>
      </c>
      <c r="N1760" s="179" t="s">
        <v>1661</v>
      </c>
      <c r="O1760" s="1090" t="s">
        <v>10851</v>
      </c>
      <c r="P1760" s="1090" t="s">
        <v>10852</v>
      </c>
      <c r="Q1760" s="1090" t="s">
        <v>10853</v>
      </c>
      <c r="R1760" s="1099">
        <v>44391.0</v>
      </c>
      <c r="S1760" s="647">
        <f t="shared" si="169"/>
        <v>26</v>
      </c>
      <c r="T1760" s="166"/>
      <c r="U1760" s="166"/>
      <c r="V1760" s="1082"/>
      <c r="W1760" s="1089" t="s">
        <v>1637</v>
      </c>
      <c r="X1760" s="1090" t="s">
        <v>10854</v>
      </c>
      <c r="Y1760" s="1113">
        <f>IF('Datos por dni'!F894="","",(TODAY()-'Datos por dni'!F894)/365)</f>
        <v>35.20821918</v>
      </c>
      <c r="AA1760" s="987"/>
      <c r="AB1760" s="992"/>
      <c r="AC1760" s="993"/>
      <c r="AD1760" s="994"/>
      <c r="AE1760" s="994"/>
      <c r="AF1760" s="995"/>
      <c r="AG1760" s="996"/>
      <c r="AH1760" s="997"/>
      <c r="AI1760" s="998"/>
      <c r="AJ1760" s="312"/>
      <c r="AK1760" s="312"/>
      <c r="AL1760" s="999"/>
      <c r="AM1760" s="312"/>
      <c r="AN1760" s="312"/>
      <c r="AO1760" s="1000"/>
      <c r="AP1760" s="666"/>
      <c r="AQ1760" s="1001"/>
      <c r="AR1760" s="1001"/>
      <c r="AS1760" s="1001"/>
      <c r="AT1760" s="748"/>
    </row>
    <row r="1761">
      <c r="A1761" s="1086"/>
      <c r="B1761" s="1087">
        <v>4.5580453E7</v>
      </c>
      <c r="C1761" s="1088">
        <v>44392.388100474534</v>
      </c>
      <c r="D1761" s="1090" t="s">
        <v>10855</v>
      </c>
      <c r="E1761" s="1087" t="s">
        <v>10856</v>
      </c>
      <c r="F1761" s="1116">
        <v>38068.0</v>
      </c>
      <c r="G1761" s="1087" t="s">
        <v>2021</v>
      </c>
      <c r="H1761" s="1087" t="s">
        <v>10857</v>
      </c>
      <c r="I1761" s="1087">
        <v>5.491131100094E12</v>
      </c>
      <c r="K1761" s="1090" t="s">
        <v>10858</v>
      </c>
      <c r="L1761" s="1090" t="s">
        <v>10859</v>
      </c>
      <c r="M1761" s="179" t="s">
        <v>2184</v>
      </c>
      <c r="N1761" s="179" t="s">
        <v>2184</v>
      </c>
      <c r="O1761" s="1090" t="s">
        <v>10860</v>
      </c>
      <c r="P1761" s="1090" t="s">
        <v>10861</v>
      </c>
      <c r="Q1761" s="1082"/>
      <c r="R1761" s="1087" t="s">
        <v>10104</v>
      </c>
      <c r="S1761" s="647">
        <f t="shared" si="169"/>
        <v>19</v>
      </c>
      <c r="T1761" s="166"/>
      <c r="U1761" s="166"/>
      <c r="V1761" s="1082"/>
      <c r="W1761" s="1089" t="s">
        <v>10862</v>
      </c>
      <c r="X1761" s="1090" t="s">
        <v>10863</v>
      </c>
      <c r="Y1761" s="1113">
        <f>IF('Datos por dni'!F895="","",(TODAY()-'Datos por dni'!F895)/365)</f>
        <v>23.31232877</v>
      </c>
      <c r="AA1761" s="987"/>
      <c r="AB1761" s="992"/>
      <c r="AC1761" s="993"/>
      <c r="AD1761" s="994"/>
      <c r="AE1761" s="994"/>
      <c r="AF1761" s="995"/>
      <c r="AG1761" s="996"/>
      <c r="AH1761" s="997"/>
      <c r="AI1761" s="998"/>
      <c r="AJ1761" s="312"/>
      <c r="AK1761" s="312"/>
      <c r="AL1761" s="999"/>
      <c r="AM1761" s="312"/>
      <c r="AN1761" s="312"/>
      <c r="AO1761" s="1000"/>
      <c r="AP1761" s="666"/>
      <c r="AQ1761" s="1001"/>
      <c r="AR1761" s="1001"/>
      <c r="AS1761" s="1001"/>
      <c r="AT1761" s="748"/>
    </row>
    <row r="1762">
      <c r="A1762" s="227"/>
      <c r="B1762" s="179">
        <v>3.7170326E7</v>
      </c>
      <c r="C1762" s="1088">
        <v>44392.43848675926</v>
      </c>
      <c r="D1762" s="1090" t="s">
        <v>10864</v>
      </c>
      <c r="E1762" s="1087" t="s">
        <v>10865</v>
      </c>
      <c r="F1762" s="1116">
        <v>33905.0</v>
      </c>
      <c r="G1762" s="179" t="s">
        <v>1755</v>
      </c>
      <c r="H1762" s="1087" t="s">
        <v>1678</v>
      </c>
      <c r="I1762" s="1087" t="s">
        <v>10866</v>
      </c>
      <c r="K1762" s="1090" t="s">
        <v>10867</v>
      </c>
      <c r="L1762" s="1090" t="s">
        <v>7020</v>
      </c>
      <c r="M1762" s="179" t="s">
        <v>2184</v>
      </c>
      <c r="N1762" s="179" t="s">
        <v>1661</v>
      </c>
      <c r="O1762" s="1090" t="s">
        <v>10868</v>
      </c>
      <c r="P1762" s="1090" t="s">
        <v>7967</v>
      </c>
      <c r="Q1762" s="1090" t="s">
        <v>10869</v>
      </c>
      <c r="R1762" s="1098">
        <v>44396.0</v>
      </c>
      <c r="S1762" s="647">
        <f t="shared" si="169"/>
        <v>30</v>
      </c>
      <c r="T1762" s="179" t="s">
        <v>5656</v>
      </c>
      <c r="U1762" s="179" t="s">
        <v>5656</v>
      </c>
      <c r="V1762" s="1082"/>
      <c r="W1762" s="1089" t="s">
        <v>1637</v>
      </c>
      <c r="X1762" s="1090" t="s">
        <v>10870</v>
      </c>
      <c r="Y1762" s="1113">
        <f>IF('Datos por dni'!F896="","",(TODAY()-'Datos por dni'!F896)/365)</f>
        <v>27.75890411</v>
      </c>
      <c r="AA1762" s="987"/>
      <c r="AB1762" s="992"/>
      <c r="AC1762" s="993"/>
      <c r="AD1762" s="994"/>
      <c r="AE1762" s="994"/>
      <c r="AF1762" s="995"/>
      <c r="AG1762" s="996"/>
      <c r="AH1762" s="997"/>
      <c r="AI1762" s="998"/>
      <c r="AJ1762" s="312"/>
      <c r="AK1762" s="312"/>
      <c r="AL1762" s="999"/>
      <c r="AM1762" s="312"/>
      <c r="AN1762" s="312"/>
      <c r="AO1762" s="1000"/>
      <c r="AP1762" s="666"/>
      <c r="AQ1762" s="1001"/>
      <c r="AR1762" s="1001"/>
      <c r="AS1762" s="1001"/>
      <c r="AT1762" s="748"/>
    </row>
    <row r="1763">
      <c r="A1763" s="227"/>
      <c r="B1763" s="179">
        <v>2.8608806E7</v>
      </c>
      <c r="C1763" s="1088">
        <v>44395.88479001157</v>
      </c>
      <c r="D1763" s="1090" t="s">
        <v>10871</v>
      </c>
      <c r="E1763" s="1087" t="s">
        <v>10872</v>
      </c>
      <c r="F1763" s="1116">
        <v>29613.0</v>
      </c>
      <c r="G1763" s="179" t="s">
        <v>391</v>
      </c>
      <c r="H1763" s="1087" t="s">
        <v>10873</v>
      </c>
      <c r="I1763" s="1087">
        <v>2.944289227E9</v>
      </c>
      <c r="K1763" s="1090" t="s">
        <v>10874</v>
      </c>
      <c r="L1763" s="1090" t="s">
        <v>7028</v>
      </c>
      <c r="M1763" s="179" t="s">
        <v>2184</v>
      </c>
      <c r="N1763" s="179" t="s">
        <v>2184</v>
      </c>
      <c r="O1763" s="1090" t="s">
        <v>10875</v>
      </c>
      <c r="P1763" s="1090" t="s">
        <v>10876</v>
      </c>
      <c r="Q1763" s="1090" t="s">
        <v>10877</v>
      </c>
      <c r="R1763" s="1098">
        <v>44396.0</v>
      </c>
      <c r="S1763" s="647">
        <f t="shared" si="169"/>
        <v>42</v>
      </c>
      <c r="T1763" s="166"/>
      <c r="U1763" s="166"/>
      <c r="V1763" s="1082"/>
      <c r="W1763" s="1089" t="s">
        <v>1661</v>
      </c>
      <c r="X1763" s="1090" t="s">
        <v>1661</v>
      </c>
      <c r="Y1763" s="1113">
        <f>IF('Datos por dni'!F897="","",(TODAY()-'Datos por dni'!F897)/365)</f>
        <v>24.75068493</v>
      </c>
      <c r="AA1763" s="987"/>
      <c r="AB1763" s="992"/>
      <c r="AC1763" s="993"/>
      <c r="AD1763" s="994"/>
      <c r="AE1763" s="994"/>
      <c r="AF1763" s="995"/>
      <c r="AG1763" s="996"/>
      <c r="AH1763" s="997"/>
      <c r="AI1763" s="998"/>
      <c r="AJ1763" s="312"/>
      <c r="AK1763" s="312"/>
      <c r="AL1763" s="999"/>
      <c r="AM1763" s="312"/>
      <c r="AN1763" s="312"/>
      <c r="AO1763" s="1000"/>
      <c r="AP1763" s="666"/>
      <c r="AQ1763" s="1001"/>
      <c r="AR1763" s="1001"/>
      <c r="AS1763" s="1001"/>
      <c r="AT1763" s="748"/>
    </row>
    <row r="1764">
      <c r="A1764" s="227"/>
      <c r="B1764" s="179">
        <v>4.124834E7</v>
      </c>
      <c r="C1764" s="1088">
        <v>44396.75517898148</v>
      </c>
      <c r="D1764" s="1090" t="s">
        <v>10878</v>
      </c>
      <c r="E1764" s="1087" t="s">
        <v>10879</v>
      </c>
      <c r="F1764" s="1116">
        <v>36005.0</v>
      </c>
      <c r="G1764" s="179" t="s">
        <v>391</v>
      </c>
      <c r="H1764" s="1087" t="s">
        <v>8228</v>
      </c>
      <c r="I1764" s="1087">
        <v>1.160199251E9</v>
      </c>
      <c r="K1764" s="1090" t="s">
        <v>10880</v>
      </c>
      <c r="L1764" s="1090" t="s">
        <v>7020</v>
      </c>
      <c r="M1764" s="179" t="s">
        <v>2184</v>
      </c>
      <c r="N1764" s="179" t="s">
        <v>2184</v>
      </c>
      <c r="O1764" s="1090" t="s">
        <v>7477</v>
      </c>
      <c r="P1764" s="1090" t="s">
        <v>10881</v>
      </c>
      <c r="Q1764" s="1082"/>
      <c r="R1764" s="1098">
        <v>44398.0</v>
      </c>
      <c r="S1764" s="647">
        <f t="shared" si="169"/>
        <v>25</v>
      </c>
      <c r="T1764" s="166"/>
      <c r="U1764" s="166"/>
      <c r="V1764" s="1082"/>
      <c r="W1764" s="1089" t="s">
        <v>10882</v>
      </c>
      <c r="X1764" s="1090" t="s">
        <v>10883</v>
      </c>
      <c r="Y1764" s="1113">
        <f>IF('Datos por dni'!F898="","",(TODAY()-'Datos por dni'!F898)/365)</f>
        <v>22.32876712</v>
      </c>
      <c r="AA1764" s="987"/>
      <c r="AB1764" s="992"/>
      <c r="AC1764" s="993"/>
      <c r="AD1764" s="994"/>
      <c r="AE1764" s="994"/>
      <c r="AF1764" s="995"/>
      <c r="AG1764" s="996"/>
      <c r="AH1764" s="997"/>
      <c r="AI1764" s="998"/>
      <c r="AJ1764" s="312"/>
      <c r="AK1764" s="312"/>
      <c r="AL1764" s="999"/>
      <c r="AM1764" s="312"/>
      <c r="AN1764" s="312"/>
      <c r="AO1764" s="1000"/>
      <c r="AP1764" s="666"/>
      <c r="AQ1764" s="1001"/>
      <c r="AR1764" s="1001"/>
      <c r="AS1764" s="1001"/>
      <c r="AT1764" s="748"/>
    </row>
    <row r="1765">
      <c r="A1765" s="227"/>
      <c r="B1765" s="179">
        <v>3.5985194E7</v>
      </c>
      <c r="C1765" s="1088">
        <v>44398.111236192126</v>
      </c>
      <c r="D1765" s="1090" t="s">
        <v>10884</v>
      </c>
      <c r="E1765" s="1087" t="s">
        <v>10885</v>
      </c>
      <c r="F1765" s="1116">
        <v>33122.0</v>
      </c>
      <c r="G1765" s="179" t="s">
        <v>391</v>
      </c>
      <c r="H1765" s="1087" t="s">
        <v>3890</v>
      </c>
      <c r="I1765" s="1087">
        <v>1.141493702E9</v>
      </c>
      <c r="K1765" s="1090" t="s">
        <v>10886</v>
      </c>
      <c r="L1765" s="1090" t="s">
        <v>7020</v>
      </c>
      <c r="M1765" s="179" t="s">
        <v>2184</v>
      </c>
      <c r="N1765" s="179" t="s">
        <v>2184</v>
      </c>
      <c r="O1765" s="1090" t="s">
        <v>10887</v>
      </c>
      <c r="P1765" s="1090" t="s">
        <v>10888</v>
      </c>
      <c r="Q1765" s="1090" t="s">
        <v>10889</v>
      </c>
      <c r="R1765" s="1098">
        <v>44398.0</v>
      </c>
      <c r="S1765" s="647">
        <f t="shared" si="169"/>
        <v>33</v>
      </c>
      <c r="T1765" s="179" t="s">
        <v>5656</v>
      </c>
      <c r="U1765" s="179" t="s">
        <v>5656</v>
      </c>
      <c r="V1765" s="1082"/>
      <c r="W1765" s="1089" t="s">
        <v>10890</v>
      </c>
      <c r="X1765" s="1090" t="s">
        <v>10891</v>
      </c>
      <c r="Y1765" s="1113">
        <f>IF('Datos por dni'!F899="","",(TODAY()-'Datos por dni'!F899)/365)</f>
        <v>22.32876712</v>
      </c>
      <c r="AA1765" s="987"/>
      <c r="AB1765" s="992"/>
      <c r="AC1765" s="993"/>
      <c r="AD1765" s="994"/>
      <c r="AE1765" s="994"/>
      <c r="AF1765" s="995"/>
      <c r="AG1765" s="996"/>
      <c r="AH1765" s="997"/>
      <c r="AI1765" s="998"/>
      <c r="AJ1765" s="312"/>
      <c r="AK1765" s="312"/>
      <c r="AL1765" s="999"/>
      <c r="AM1765" s="312"/>
      <c r="AN1765" s="312"/>
      <c r="AO1765" s="1000"/>
      <c r="AP1765" s="666"/>
      <c r="AQ1765" s="1001"/>
      <c r="AR1765" s="1001"/>
      <c r="AS1765" s="1001"/>
      <c r="AT1765" s="748"/>
    </row>
    <row r="1766">
      <c r="A1766" s="227"/>
      <c r="B1766" s="179">
        <v>3.4073278E7</v>
      </c>
      <c r="C1766" s="1088">
        <v>44400.044146886576</v>
      </c>
      <c r="D1766" s="1091" t="s">
        <v>10892</v>
      </c>
      <c r="E1766" s="179" t="s">
        <v>10893</v>
      </c>
      <c r="F1766" s="228">
        <v>32318.0</v>
      </c>
      <c r="G1766" s="179" t="s">
        <v>391</v>
      </c>
      <c r="H1766" s="179" t="s">
        <v>10894</v>
      </c>
      <c r="I1766" s="179" t="s">
        <v>10895</v>
      </c>
      <c r="K1766" s="1091" t="s">
        <v>10896</v>
      </c>
      <c r="L1766" s="1091" t="s">
        <v>10897</v>
      </c>
      <c r="M1766" s="179" t="s">
        <v>2184</v>
      </c>
      <c r="N1766" s="179" t="s">
        <v>2184</v>
      </c>
      <c r="O1766" s="1091" t="s">
        <v>10898</v>
      </c>
      <c r="P1766" s="1091" t="s">
        <v>10899</v>
      </c>
      <c r="Q1766" s="1092"/>
      <c r="R1766" s="1117">
        <v>44407.0</v>
      </c>
      <c r="S1766" s="647">
        <f t="shared" si="169"/>
        <v>35</v>
      </c>
      <c r="T1766" s="166"/>
      <c r="U1766" s="166"/>
      <c r="V1766" s="1092"/>
      <c r="W1766" s="606" t="s">
        <v>1651</v>
      </c>
      <c r="X1766" s="1091" t="s">
        <v>10900</v>
      </c>
      <c r="Y1766" s="1113">
        <f>IF('Datos por dni'!F900="","",(TODAY()-'Datos por dni'!F900)/365)</f>
        <v>34.67945205</v>
      </c>
      <c r="AA1766" s="987"/>
      <c r="AB1766" s="992"/>
      <c r="AC1766" s="993"/>
      <c r="AD1766" s="994"/>
      <c r="AE1766" s="994"/>
      <c r="AF1766" s="995"/>
      <c r="AG1766" s="996"/>
      <c r="AH1766" s="997"/>
      <c r="AI1766" s="998"/>
      <c r="AJ1766" s="312"/>
      <c r="AK1766" s="312"/>
      <c r="AL1766" s="999"/>
      <c r="AM1766" s="312"/>
      <c r="AN1766" s="312"/>
      <c r="AO1766" s="1000"/>
      <c r="AP1766" s="666"/>
      <c r="AQ1766" s="1001"/>
      <c r="AR1766" s="1001"/>
      <c r="AS1766" s="1001"/>
      <c r="AT1766" s="748"/>
    </row>
    <row r="1767">
      <c r="A1767" s="227"/>
      <c r="B1767" s="179">
        <v>3.9413217E7</v>
      </c>
      <c r="C1767" s="1088">
        <v>44403.52426115741</v>
      </c>
      <c r="D1767" s="1091" t="s">
        <v>6120</v>
      </c>
      <c r="E1767" s="179" t="s">
        <v>10901</v>
      </c>
      <c r="F1767" s="228">
        <v>35087.0</v>
      </c>
      <c r="G1767" s="179" t="s">
        <v>10902</v>
      </c>
      <c r="H1767" s="179" t="s">
        <v>3283</v>
      </c>
      <c r="I1767" s="179" t="s">
        <v>10903</v>
      </c>
      <c r="K1767" s="1091" t="s">
        <v>6123</v>
      </c>
      <c r="L1767" s="1091" t="s">
        <v>7028</v>
      </c>
      <c r="M1767" s="179" t="s">
        <v>2184</v>
      </c>
      <c r="N1767" s="179" t="s">
        <v>1661</v>
      </c>
      <c r="O1767" s="1091" t="s">
        <v>10904</v>
      </c>
      <c r="P1767" s="1091" t="s">
        <v>10905</v>
      </c>
      <c r="Q1767" s="1092"/>
      <c r="R1767" s="1117">
        <v>44407.0</v>
      </c>
      <c r="S1767" s="647">
        <f t="shared" si="169"/>
        <v>27</v>
      </c>
      <c r="T1767" s="166"/>
      <c r="U1767" s="166"/>
      <c r="V1767" s="1092"/>
      <c r="W1767" s="606" t="s">
        <v>1651</v>
      </c>
      <c r="X1767" s="1091" t="s">
        <v>10906</v>
      </c>
      <c r="Y1767" s="1113">
        <f>IF('Datos por dni'!F901="","",(TODAY()-'Datos por dni'!F901)/365)</f>
        <v>24.3260274</v>
      </c>
      <c r="AA1767" s="987"/>
      <c r="AB1767" s="992"/>
      <c r="AC1767" s="993"/>
      <c r="AD1767" s="994"/>
      <c r="AE1767" s="994"/>
      <c r="AF1767" s="995"/>
      <c r="AG1767" s="996"/>
      <c r="AH1767" s="997"/>
      <c r="AI1767" s="998"/>
      <c r="AJ1767" s="312"/>
      <c r="AK1767" s="312"/>
      <c r="AL1767" s="999"/>
      <c r="AM1767" s="312"/>
      <c r="AN1767" s="312"/>
      <c r="AO1767" s="1000"/>
      <c r="AP1767" s="666"/>
      <c r="AQ1767" s="1001"/>
      <c r="AR1767" s="1001"/>
      <c r="AS1767" s="1001"/>
      <c r="AT1767" s="748"/>
    </row>
    <row r="1768">
      <c r="A1768" s="227"/>
      <c r="B1768" s="179">
        <v>3.2248869E7</v>
      </c>
      <c r="C1768" s="1088">
        <v>44403.65845811342</v>
      </c>
      <c r="D1768" s="1091" t="s">
        <v>10907</v>
      </c>
      <c r="E1768" s="179" t="s">
        <v>10908</v>
      </c>
      <c r="F1768" s="228">
        <v>31534.0</v>
      </c>
      <c r="G1768" s="179" t="s">
        <v>1808</v>
      </c>
      <c r="H1768" s="179" t="s">
        <v>10909</v>
      </c>
      <c r="I1768" s="179">
        <v>1.157985827E9</v>
      </c>
      <c r="K1768" s="1091" t="s">
        <v>10910</v>
      </c>
      <c r="L1768" s="1091" t="s">
        <v>7020</v>
      </c>
      <c r="M1768" s="179" t="s">
        <v>1661</v>
      </c>
      <c r="N1768" s="179" t="s">
        <v>2184</v>
      </c>
      <c r="O1768" s="1091" t="s">
        <v>10911</v>
      </c>
      <c r="P1768" s="1091" t="s">
        <v>10912</v>
      </c>
      <c r="Q1768" s="1091" t="s">
        <v>10913</v>
      </c>
      <c r="R1768" s="1117">
        <v>44414.0</v>
      </c>
      <c r="S1768" s="647">
        <f t="shared" si="169"/>
        <v>37</v>
      </c>
      <c r="T1768" s="179" t="s">
        <v>5656</v>
      </c>
      <c r="U1768" s="179" t="s">
        <v>2846</v>
      </c>
      <c r="V1768" s="1091"/>
      <c r="W1768" s="606" t="s">
        <v>2438</v>
      </c>
      <c r="X1768" s="1091" t="s">
        <v>10914</v>
      </c>
      <c r="Y1768" s="1113">
        <f>IF('Datos por dni'!F902="","",(TODAY()-'Datos por dni'!F902)/365)</f>
        <v>23.85753425</v>
      </c>
      <c r="AA1768" s="987"/>
      <c r="AB1768" s="992"/>
      <c r="AC1768" s="993"/>
      <c r="AD1768" s="994"/>
      <c r="AE1768" s="994"/>
      <c r="AF1768" s="995"/>
      <c r="AG1768" s="996"/>
      <c r="AH1768" s="997"/>
      <c r="AI1768" s="998"/>
      <c r="AJ1768" s="312"/>
      <c r="AK1768" s="312"/>
      <c r="AL1768" s="999"/>
      <c r="AM1768" s="312"/>
      <c r="AN1768" s="312"/>
      <c r="AO1768" s="1000"/>
      <c r="AP1768" s="666"/>
      <c r="AQ1768" s="1001"/>
      <c r="AR1768" s="1001"/>
      <c r="AS1768" s="1001"/>
      <c r="AT1768" s="748"/>
    </row>
    <row r="1769">
      <c r="A1769" s="227"/>
      <c r="B1769" s="179">
        <v>3.9515178E7</v>
      </c>
      <c r="C1769" s="1088">
        <v>44404.038628449074</v>
      </c>
      <c r="D1769" s="1091" t="s">
        <v>10915</v>
      </c>
      <c r="E1769" s="179" t="s">
        <v>10916</v>
      </c>
      <c r="F1769" s="228">
        <v>35196.0</v>
      </c>
      <c r="G1769" s="179" t="s">
        <v>2021</v>
      </c>
      <c r="H1769" s="179" t="s">
        <v>1795</v>
      </c>
      <c r="I1769" s="179" t="s">
        <v>10917</v>
      </c>
      <c r="K1769" s="1091" t="s">
        <v>8475</v>
      </c>
      <c r="L1769" s="1091" t="s">
        <v>7028</v>
      </c>
      <c r="M1769" s="179" t="s">
        <v>2184</v>
      </c>
      <c r="N1769" s="179" t="s">
        <v>2184</v>
      </c>
      <c r="O1769" s="1091" t="s">
        <v>10918</v>
      </c>
      <c r="P1769" s="1091" t="s">
        <v>10919</v>
      </c>
      <c r="Q1769" s="1092"/>
      <c r="R1769" s="231" t="s">
        <v>10920</v>
      </c>
      <c r="S1769" s="647">
        <f t="shared" si="169"/>
        <v>27</v>
      </c>
      <c r="T1769" s="166"/>
      <c r="U1769" s="166"/>
      <c r="V1769" s="1092"/>
      <c r="W1769" s="606" t="s">
        <v>10921</v>
      </c>
      <c r="X1769" s="1091" t="s">
        <v>10921</v>
      </c>
      <c r="Y1769" s="1113">
        <f>IF('Datos por dni'!F903="","",(TODAY()-'Datos por dni'!F903)/365)</f>
        <v>31.96164384</v>
      </c>
      <c r="AA1769" s="987"/>
      <c r="AB1769" s="992"/>
      <c r="AC1769" s="993"/>
      <c r="AD1769" s="994"/>
      <c r="AE1769" s="994"/>
      <c r="AF1769" s="995"/>
      <c r="AG1769" s="996"/>
      <c r="AH1769" s="997"/>
      <c r="AI1769" s="998"/>
      <c r="AJ1769" s="312"/>
      <c r="AK1769" s="312"/>
      <c r="AL1769" s="999"/>
      <c r="AM1769" s="312"/>
      <c r="AN1769" s="312"/>
      <c r="AO1769" s="1000"/>
      <c r="AP1769" s="666"/>
      <c r="AQ1769" s="1001"/>
      <c r="AR1769" s="1001"/>
      <c r="AS1769" s="1001"/>
      <c r="AT1769" s="748"/>
    </row>
    <row r="1770">
      <c r="A1770" s="227"/>
      <c r="B1770" s="179">
        <v>4.4158668E7</v>
      </c>
      <c r="C1770" s="1088">
        <v>44404.4706577662</v>
      </c>
      <c r="D1770" s="1091" t="s">
        <v>10922</v>
      </c>
      <c r="E1770" s="179" t="s">
        <v>10923</v>
      </c>
      <c r="F1770" s="228">
        <v>37443.0</v>
      </c>
      <c r="G1770" s="179" t="s">
        <v>2021</v>
      </c>
      <c r="H1770" s="179" t="s">
        <v>1678</v>
      </c>
      <c r="I1770" s="179">
        <v>5.491168941885E12</v>
      </c>
      <c r="K1770" s="1091" t="s">
        <v>10924</v>
      </c>
      <c r="L1770" s="1091" t="s">
        <v>10925</v>
      </c>
      <c r="M1770" s="179" t="s">
        <v>2184</v>
      </c>
      <c r="N1770" s="179" t="s">
        <v>2184</v>
      </c>
      <c r="O1770" s="1091" t="s">
        <v>10926</v>
      </c>
      <c r="P1770" s="1091" t="s">
        <v>10927</v>
      </c>
      <c r="Q1770" s="1091" t="s">
        <v>10928</v>
      </c>
      <c r="R1770" s="1117">
        <v>44407.0</v>
      </c>
      <c r="S1770" s="647">
        <f t="shared" si="169"/>
        <v>21</v>
      </c>
      <c r="T1770" s="179" t="s">
        <v>5656</v>
      </c>
      <c r="U1770" s="179" t="s">
        <v>5656</v>
      </c>
      <c r="V1770" s="1091"/>
      <c r="W1770" s="606" t="s">
        <v>10929</v>
      </c>
      <c r="X1770" s="1091" t="s">
        <v>10930</v>
      </c>
      <c r="Y1770" s="1113" t="str">
        <f>IF('Datos por dni'!F904="","",(TODAY()-'Datos por dni'!F904)/365)</f>
        <v/>
      </c>
      <c r="AA1770" s="987"/>
      <c r="AB1770" s="992"/>
      <c r="AC1770" s="993"/>
      <c r="AD1770" s="994"/>
      <c r="AE1770" s="994"/>
      <c r="AF1770" s="995"/>
      <c r="AG1770" s="996"/>
      <c r="AH1770" s="997"/>
      <c r="AI1770" s="998"/>
      <c r="AJ1770" s="312"/>
      <c r="AK1770" s="312"/>
      <c r="AL1770" s="999"/>
      <c r="AM1770" s="312"/>
      <c r="AN1770" s="312"/>
      <c r="AO1770" s="1000"/>
      <c r="AP1770" s="666"/>
      <c r="AQ1770" s="1001"/>
      <c r="AR1770" s="1001"/>
      <c r="AS1770" s="1001"/>
      <c r="AT1770" s="748"/>
    </row>
    <row r="1771">
      <c r="A1771" s="227"/>
      <c r="B1771" s="179">
        <v>4.3612375E7</v>
      </c>
      <c r="C1771" s="1088">
        <v>44405.00919202546</v>
      </c>
      <c r="D1771" s="1091" t="s">
        <v>10931</v>
      </c>
      <c r="E1771" s="179" t="s">
        <v>10932</v>
      </c>
      <c r="F1771" s="228">
        <v>37172.0</v>
      </c>
      <c r="G1771" s="179" t="s">
        <v>391</v>
      </c>
      <c r="H1771" s="179" t="s">
        <v>10933</v>
      </c>
      <c r="I1771" s="179" t="s">
        <v>10934</v>
      </c>
      <c r="K1771" s="1091" t="s">
        <v>10935</v>
      </c>
      <c r="L1771" s="1091" t="s">
        <v>7028</v>
      </c>
      <c r="M1771" s="179" t="s">
        <v>2184</v>
      </c>
      <c r="N1771" s="179" t="s">
        <v>2184</v>
      </c>
      <c r="O1771" s="1091" t="s">
        <v>9075</v>
      </c>
      <c r="P1771" s="1091" t="s">
        <v>10936</v>
      </c>
      <c r="Q1771" s="1092"/>
      <c r="R1771" s="1117">
        <v>44407.0</v>
      </c>
      <c r="S1771" s="647">
        <f t="shared" si="169"/>
        <v>22</v>
      </c>
      <c r="T1771" s="166"/>
      <c r="U1771" s="166"/>
      <c r="V1771" s="1092"/>
      <c r="W1771" s="606" t="s">
        <v>1651</v>
      </c>
      <c r="X1771" s="1091" t="s">
        <v>10937</v>
      </c>
      <c r="Y1771" s="1113">
        <f>IF('Datos por dni'!F905="","",(TODAY()-'Datos por dni'!F905)/365)</f>
        <v>31.40547945</v>
      </c>
      <c r="AA1771" s="987"/>
      <c r="AB1771" s="992"/>
      <c r="AC1771" s="993"/>
      <c r="AD1771" s="994"/>
      <c r="AE1771" s="994"/>
      <c r="AF1771" s="995"/>
      <c r="AG1771" s="996"/>
      <c r="AH1771" s="997"/>
      <c r="AI1771" s="998"/>
      <c r="AJ1771" s="312"/>
      <c r="AK1771" s="312"/>
      <c r="AL1771" s="999"/>
      <c r="AM1771" s="312"/>
      <c r="AN1771" s="312"/>
      <c r="AO1771" s="1000"/>
      <c r="AP1771" s="666"/>
      <c r="AQ1771" s="1001"/>
      <c r="AR1771" s="1001"/>
      <c r="AS1771" s="1001"/>
      <c r="AT1771" s="748"/>
    </row>
    <row r="1772">
      <c r="A1772" s="227"/>
      <c r="B1772" s="179">
        <v>4.5202343E7</v>
      </c>
      <c r="C1772" s="1088">
        <v>44405.508346574075</v>
      </c>
      <c r="D1772" s="1091" t="s">
        <v>10938</v>
      </c>
      <c r="E1772" s="179" t="s">
        <v>10939</v>
      </c>
      <c r="F1772" s="228">
        <v>37886.0</v>
      </c>
      <c r="G1772" s="179" t="s">
        <v>391</v>
      </c>
      <c r="H1772" s="179" t="s">
        <v>10940</v>
      </c>
      <c r="I1772" s="179">
        <v>1.134921112E9</v>
      </c>
      <c r="K1772" s="1091" t="s">
        <v>10941</v>
      </c>
      <c r="L1772" s="1091" t="s">
        <v>10942</v>
      </c>
      <c r="M1772" s="179" t="s">
        <v>2184</v>
      </c>
      <c r="N1772" s="179" t="s">
        <v>2184</v>
      </c>
      <c r="O1772" s="1091" t="s">
        <v>10943</v>
      </c>
      <c r="P1772" s="1091" t="s">
        <v>10944</v>
      </c>
      <c r="Q1772" s="1092"/>
      <c r="R1772" s="231" t="s">
        <v>10104</v>
      </c>
      <c r="S1772" s="647">
        <f t="shared" si="169"/>
        <v>20</v>
      </c>
      <c r="T1772" s="166"/>
      <c r="U1772" s="166"/>
      <c r="V1772" s="1091"/>
      <c r="W1772" s="606" t="s">
        <v>1651</v>
      </c>
      <c r="X1772" s="1091" t="s">
        <v>10945</v>
      </c>
      <c r="Y1772" s="1113">
        <f>IF('Datos por dni'!F906="","",(TODAY()-'Datos por dni'!F906)/365)</f>
        <v>42.45479452</v>
      </c>
      <c r="AA1772" s="987"/>
      <c r="AB1772" s="992"/>
      <c r="AC1772" s="993"/>
      <c r="AD1772" s="994"/>
      <c r="AE1772" s="994"/>
      <c r="AF1772" s="995"/>
      <c r="AG1772" s="996"/>
      <c r="AH1772" s="997"/>
      <c r="AI1772" s="998"/>
      <c r="AJ1772" s="312"/>
      <c r="AK1772" s="312"/>
      <c r="AL1772" s="999"/>
      <c r="AM1772" s="312"/>
      <c r="AN1772" s="312"/>
      <c r="AO1772" s="1000"/>
      <c r="AP1772" s="666"/>
      <c r="AQ1772" s="1001"/>
      <c r="AR1772" s="1001"/>
      <c r="AS1772" s="1001"/>
      <c r="AT1772" s="748"/>
    </row>
    <row r="1773">
      <c r="A1773" s="227"/>
      <c r="B1773" s="179">
        <v>3.85357E7</v>
      </c>
      <c r="C1773" s="1088">
        <v>44406.85286601852</v>
      </c>
      <c r="D1773" s="1091" t="s">
        <v>10946</v>
      </c>
      <c r="E1773" s="179" t="s">
        <v>10947</v>
      </c>
      <c r="F1773" s="228">
        <v>34540.0</v>
      </c>
      <c r="G1773" s="179" t="s">
        <v>674</v>
      </c>
      <c r="H1773" s="179" t="s">
        <v>10948</v>
      </c>
      <c r="I1773" s="179">
        <v>2.974209528E9</v>
      </c>
      <c r="K1773" s="1091" t="s">
        <v>10949</v>
      </c>
      <c r="L1773" s="1091" t="s">
        <v>7038</v>
      </c>
      <c r="M1773" s="179" t="s">
        <v>2184</v>
      </c>
      <c r="N1773" s="179" t="s">
        <v>2184</v>
      </c>
      <c r="O1773" s="1091" t="s">
        <v>10950</v>
      </c>
      <c r="P1773" s="1091" t="s">
        <v>10951</v>
      </c>
      <c r="Q1773" s="1092"/>
      <c r="R1773" s="1117">
        <v>44414.0</v>
      </c>
      <c r="S1773" s="647">
        <f t="shared" si="169"/>
        <v>29</v>
      </c>
      <c r="T1773" s="166"/>
      <c r="U1773" s="166"/>
      <c r="V1773" s="1092"/>
      <c r="W1773" s="606" t="s">
        <v>1637</v>
      </c>
      <c r="X1773" s="1091" t="s">
        <v>10952</v>
      </c>
      <c r="Y1773" s="1113">
        <f>IF('Datos por dni'!F907="","",(TODAY()-'Datos por dni'!F907)/365)</f>
        <v>28.42739726</v>
      </c>
      <c r="AA1773" s="987"/>
      <c r="AB1773" s="992"/>
      <c r="AC1773" s="993"/>
      <c r="AD1773" s="994"/>
      <c r="AE1773" s="994"/>
      <c r="AF1773" s="995"/>
      <c r="AG1773" s="996"/>
      <c r="AH1773" s="997"/>
      <c r="AI1773" s="998"/>
      <c r="AJ1773" s="312"/>
      <c r="AK1773" s="312"/>
      <c r="AL1773" s="999"/>
      <c r="AM1773" s="312"/>
      <c r="AN1773" s="312"/>
      <c r="AO1773" s="1000"/>
      <c r="AP1773" s="666"/>
      <c r="AQ1773" s="1001"/>
      <c r="AR1773" s="1001"/>
      <c r="AS1773" s="1001"/>
      <c r="AT1773" s="748"/>
    </row>
    <row r="1774">
      <c r="A1774" s="227"/>
      <c r="B1774" s="179">
        <v>4.6189898E7</v>
      </c>
      <c r="C1774" s="1088">
        <v>44406.944243101854</v>
      </c>
      <c r="D1774" s="1091" t="s">
        <v>10953</v>
      </c>
      <c r="E1774" s="179" t="s">
        <v>10954</v>
      </c>
      <c r="F1774" s="228">
        <v>38295.0</v>
      </c>
      <c r="G1774" s="179" t="s">
        <v>391</v>
      </c>
      <c r="H1774" s="179" t="s">
        <v>10955</v>
      </c>
      <c r="I1774" s="179" t="s">
        <v>10956</v>
      </c>
      <c r="K1774" s="1091" t="s">
        <v>10957</v>
      </c>
      <c r="L1774" s="1091" t="s">
        <v>7020</v>
      </c>
      <c r="M1774" s="179" t="s">
        <v>2184</v>
      </c>
      <c r="N1774" s="179" t="s">
        <v>2184</v>
      </c>
      <c r="O1774" s="1091" t="s">
        <v>10958</v>
      </c>
      <c r="P1774" s="1091" t="s">
        <v>10959</v>
      </c>
      <c r="Q1774" s="1091" t="s">
        <v>10960</v>
      </c>
      <c r="R1774" s="1117">
        <v>44407.0</v>
      </c>
      <c r="S1774" s="647">
        <f t="shared" si="169"/>
        <v>18</v>
      </c>
      <c r="T1774" s="166"/>
      <c r="U1774" s="166"/>
      <c r="V1774" s="1091" t="s">
        <v>10961</v>
      </c>
      <c r="W1774" s="606" t="s">
        <v>10962</v>
      </c>
      <c r="X1774" s="1091" t="s">
        <v>10963</v>
      </c>
      <c r="Y1774" s="1113">
        <f>IF('Datos por dni'!F908="","",(TODAY()-'Datos por dni'!F908)/365)</f>
        <v>33.71780822</v>
      </c>
      <c r="AA1774" s="987"/>
      <c r="AB1774" s="992"/>
      <c r="AC1774" s="993"/>
      <c r="AD1774" s="994"/>
      <c r="AE1774" s="994"/>
      <c r="AF1774" s="995"/>
      <c r="AG1774" s="996"/>
      <c r="AH1774" s="997"/>
      <c r="AI1774" s="998"/>
      <c r="AJ1774" s="312"/>
      <c r="AK1774" s="312"/>
      <c r="AL1774" s="999"/>
      <c r="AM1774" s="312"/>
      <c r="AN1774" s="312"/>
      <c r="AO1774" s="1000"/>
      <c r="AP1774" s="666"/>
      <c r="AQ1774" s="1001"/>
      <c r="AR1774" s="1001"/>
      <c r="AS1774" s="1001"/>
      <c r="AT1774" s="748"/>
    </row>
    <row r="1775">
      <c r="A1775" s="227"/>
      <c r="B1775" s="179">
        <v>4.4747139E7</v>
      </c>
      <c r="C1775" s="1088">
        <v>44407.00310096065</v>
      </c>
      <c r="D1775" s="1091" t="s">
        <v>10964</v>
      </c>
      <c r="E1775" s="179" t="s">
        <v>10965</v>
      </c>
      <c r="F1775" s="228">
        <v>37705.0</v>
      </c>
      <c r="G1775" s="179" t="s">
        <v>2021</v>
      </c>
      <c r="H1775" s="179" t="s">
        <v>10966</v>
      </c>
      <c r="I1775" s="179">
        <v>2.617169475E9</v>
      </c>
      <c r="K1775" s="1091" t="s">
        <v>10967</v>
      </c>
      <c r="L1775" s="1091" t="s">
        <v>7028</v>
      </c>
      <c r="M1775" s="179" t="s">
        <v>2184</v>
      </c>
      <c r="N1775" s="179" t="s">
        <v>2184</v>
      </c>
      <c r="O1775" s="1091" t="s">
        <v>10968</v>
      </c>
      <c r="P1775" s="1091" t="s">
        <v>10969</v>
      </c>
      <c r="Q1775" s="1092"/>
      <c r="R1775" s="1117">
        <v>44414.0</v>
      </c>
      <c r="S1775" s="647">
        <f t="shared" si="169"/>
        <v>20</v>
      </c>
      <c r="T1775" s="166"/>
      <c r="U1775" s="166"/>
      <c r="V1775" s="1092"/>
      <c r="W1775" s="606" t="s">
        <v>1745</v>
      </c>
      <c r="X1775" s="1091" t="s">
        <v>10970</v>
      </c>
      <c r="Y1775" s="1113" t="str">
        <f>IF('Datos por dni'!F909="","",(TODAY()-'Datos por dni'!F909)/365)</f>
        <v/>
      </c>
      <c r="AA1775" s="987"/>
      <c r="AB1775" s="992"/>
      <c r="AC1775" s="993"/>
      <c r="AD1775" s="994"/>
      <c r="AE1775" s="994"/>
      <c r="AF1775" s="995"/>
      <c r="AG1775" s="996"/>
      <c r="AH1775" s="997"/>
      <c r="AI1775" s="998"/>
      <c r="AJ1775" s="312"/>
      <c r="AK1775" s="312"/>
      <c r="AL1775" s="999"/>
      <c r="AM1775" s="312"/>
      <c r="AN1775" s="312"/>
      <c r="AO1775" s="1000"/>
      <c r="AP1775" s="666"/>
      <c r="AQ1775" s="1001"/>
      <c r="AR1775" s="1001"/>
      <c r="AS1775" s="1001"/>
      <c r="AT1775" s="748"/>
    </row>
    <row r="1776">
      <c r="A1776" s="227"/>
      <c r="B1776" s="179">
        <v>2.3248284E7</v>
      </c>
      <c r="C1776" s="1088">
        <v>44407.60280554398</v>
      </c>
      <c r="D1776" s="1091" t="s">
        <v>10971</v>
      </c>
      <c r="E1776" s="179" t="s">
        <v>10972</v>
      </c>
      <c r="F1776" s="228">
        <v>26710.0</v>
      </c>
      <c r="G1776" s="179" t="s">
        <v>1740</v>
      </c>
      <c r="H1776" s="179" t="s">
        <v>2141</v>
      </c>
      <c r="I1776" s="179">
        <v>1.159383518E9</v>
      </c>
      <c r="K1776" s="1091" t="s">
        <v>10973</v>
      </c>
      <c r="L1776" s="1091" t="s">
        <v>7038</v>
      </c>
      <c r="M1776" s="179" t="s">
        <v>2184</v>
      </c>
      <c r="N1776" s="179" t="s">
        <v>2184</v>
      </c>
      <c r="O1776" s="1091" t="s">
        <v>7490</v>
      </c>
      <c r="P1776" s="1091" t="s">
        <v>10974</v>
      </c>
      <c r="Q1776" s="1091" t="s">
        <v>10975</v>
      </c>
      <c r="R1776" s="1117">
        <v>44407.0</v>
      </c>
      <c r="S1776" s="647">
        <f t="shared" si="169"/>
        <v>50</v>
      </c>
      <c r="T1776" s="166"/>
      <c r="U1776" s="166"/>
      <c r="V1776" s="1092"/>
      <c r="W1776" s="606" t="s">
        <v>1637</v>
      </c>
      <c r="X1776" s="1091" t="s">
        <v>1637</v>
      </c>
      <c r="Y1776" s="1113">
        <f>IF('Datos por dni'!F910="","",(TODAY()-'Datos por dni'!F910)/365)</f>
        <v>25.78356164</v>
      </c>
      <c r="AA1776" s="987"/>
      <c r="AB1776" s="992"/>
      <c r="AC1776" s="993"/>
      <c r="AD1776" s="994"/>
      <c r="AE1776" s="994"/>
      <c r="AF1776" s="995"/>
      <c r="AG1776" s="996"/>
      <c r="AH1776" s="997"/>
      <c r="AI1776" s="998"/>
      <c r="AJ1776" s="312"/>
      <c r="AK1776" s="312"/>
      <c r="AL1776" s="999"/>
      <c r="AM1776" s="312"/>
      <c r="AN1776" s="312"/>
      <c r="AO1776" s="1000"/>
      <c r="AP1776" s="666"/>
      <c r="AQ1776" s="1001"/>
      <c r="AR1776" s="1001"/>
      <c r="AS1776" s="1001"/>
      <c r="AT1776" s="748"/>
    </row>
    <row r="1777">
      <c r="A1777" s="227"/>
      <c r="B1777" s="179">
        <v>4.1315406E7</v>
      </c>
      <c r="C1777" s="1088">
        <v>44407.731783055555</v>
      </c>
      <c r="D1777" s="1091" t="s">
        <v>10976</v>
      </c>
      <c r="E1777" s="179" t="s">
        <v>10977</v>
      </c>
      <c r="F1777" s="228">
        <v>36020.0</v>
      </c>
      <c r="G1777" s="179" t="s">
        <v>391</v>
      </c>
      <c r="H1777" s="179" t="s">
        <v>10978</v>
      </c>
      <c r="I1777" s="179" t="s">
        <v>10979</v>
      </c>
      <c r="K1777" s="1091" t="s">
        <v>10980</v>
      </c>
      <c r="L1777" s="1091" t="s">
        <v>7028</v>
      </c>
      <c r="M1777" s="179" t="s">
        <v>2184</v>
      </c>
      <c r="N1777" s="179" t="s">
        <v>2184</v>
      </c>
      <c r="O1777" s="1091" t="s">
        <v>10981</v>
      </c>
      <c r="P1777" s="1091" t="s">
        <v>10982</v>
      </c>
      <c r="Q1777" s="1092"/>
      <c r="R1777" s="1098">
        <v>44417.0</v>
      </c>
      <c r="S1777" s="647">
        <f t="shared" si="169"/>
        <v>25</v>
      </c>
      <c r="T1777" s="166"/>
      <c r="U1777" s="166"/>
      <c r="V1777" s="1092"/>
      <c r="W1777" s="606" t="s">
        <v>1651</v>
      </c>
      <c r="X1777" s="1091" t="s">
        <v>10983</v>
      </c>
      <c r="Y1777" s="1113">
        <f>IF('Datos por dni'!F911="","",(TODAY()-'Datos por dni'!F911)/365)</f>
        <v>24.24109589</v>
      </c>
      <c r="AA1777" s="987"/>
      <c r="AB1777" s="992"/>
      <c r="AC1777" s="993"/>
      <c r="AD1777" s="994"/>
      <c r="AE1777" s="994"/>
      <c r="AF1777" s="995"/>
      <c r="AG1777" s="996"/>
      <c r="AH1777" s="997"/>
      <c r="AI1777" s="998"/>
      <c r="AJ1777" s="312"/>
      <c r="AK1777" s="312"/>
      <c r="AL1777" s="999"/>
      <c r="AM1777" s="312"/>
      <c r="AN1777" s="312"/>
      <c r="AO1777" s="1000"/>
      <c r="AP1777" s="666"/>
      <c r="AQ1777" s="1001"/>
      <c r="AR1777" s="1001"/>
      <c r="AS1777" s="1001"/>
      <c r="AT1777" s="748"/>
    </row>
    <row r="1778">
      <c r="A1778" s="227"/>
      <c r="B1778" s="179">
        <v>4.3249724E7</v>
      </c>
      <c r="C1778" s="1088">
        <v>44408.43472053241</v>
      </c>
      <c r="D1778" s="1091" t="s">
        <v>10984</v>
      </c>
      <c r="E1778" s="179" t="s">
        <v>10985</v>
      </c>
      <c r="F1778" s="228">
        <v>36913.0</v>
      </c>
      <c r="G1778" s="179" t="s">
        <v>391</v>
      </c>
      <c r="H1778" s="179" t="s">
        <v>1822</v>
      </c>
      <c r="I1778" s="179" t="s">
        <v>10986</v>
      </c>
      <c r="K1778" s="1091" t="s">
        <v>10987</v>
      </c>
      <c r="L1778" s="1091" t="s">
        <v>7038</v>
      </c>
      <c r="M1778" s="179" t="s">
        <v>2184</v>
      </c>
      <c r="N1778" s="179" t="s">
        <v>2184</v>
      </c>
      <c r="O1778" s="1091" t="s">
        <v>10988</v>
      </c>
      <c r="P1778" s="1091" t="s">
        <v>10989</v>
      </c>
      <c r="Q1778" s="1092"/>
      <c r="R1778" s="1117">
        <v>44414.0</v>
      </c>
      <c r="S1778" s="647">
        <f t="shared" si="169"/>
        <v>22</v>
      </c>
      <c r="T1778" s="166"/>
      <c r="U1778" s="166"/>
      <c r="V1778" s="1092"/>
      <c r="W1778" s="606" t="s">
        <v>1866</v>
      </c>
      <c r="X1778" s="1091" t="s">
        <v>10990</v>
      </c>
      <c r="Y1778" s="1113">
        <f>IF('Datos por dni'!F912="","",(TODAY()-'Datos por dni'!F912)/365)</f>
        <v>33.78630137</v>
      </c>
      <c r="AA1778" s="987"/>
      <c r="AB1778" s="992"/>
      <c r="AC1778" s="993"/>
      <c r="AD1778" s="994"/>
      <c r="AE1778" s="994"/>
      <c r="AF1778" s="995"/>
      <c r="AG1778" s="996"/>
      <c r="AH1778" s="997"/>
      <c r="AI1778" s="998"/>
      <c r="AJ1778" s="312"/>
      <c r="AK1778" s="312"/>
      <c r="AL1778" s="999"/>
      <c r="AM1778" s="312"/>
      <c r="AN1778" s="312"/>
      <c r="AO1778" s="1000"/>
      <c r="AP1778" s="666"/>
      <c r="AQ1778" s="1001"/>
      <c r="AR1778" s="1001"/>
      <c r="AS1778" s="1001"/>
      <c r="AT1778" s="748"/>
    </row>
    <row r="1779">
      <c r="A1779" s="227"/>
      <c r="B1779" s="179">
        <v>4.1010221E7</v>
      </c>
      <c r="C1779" s="1088">
        <v>44408.735972696755</v>
      </c>
      <c r="D1779" s="1091" t="s">
        <v>10991</v>
      </c>
      <c r="E1779" s="179" t="s">
        <v>10992</v>
      </c>
      <c r="F1779" s="228">
        <v>35886.0</v>
      </c>
      <c r="G1779" s="179" t="s">
        <v>391</v>
      </c>
      <c r="H1779" s="179" t="s">
        <v>6179</v>
      </c>
      <c r="I1779" s="179">
        <v>5.492995476453E12</v>
      </c>
      <c r="K1779" s="1091" t="s">
        <v>10993</v>
      </c>
      <c r="L1779" s="1091" t="s">
        <v>10994</v>
      </c>
      <c r="M1779" s="179" t="s">
        <v>2184</v>
      </c>
      <c r="N1779" s="179" t="s">
        <v>1661</v>
      </c>
      <c r="O1779" s="1091" t="s">
        <v>10995</v>
      </c>
      <c r="P1779" s="1091" t="s">
        <v>10996</v>
      </c>
      <c r="Q1779" s="1092"/>
      <c r="R1779" s="1098">
        <v>44417.0</v>
      </c>
      <c r="S1779" s="647">
        <f t="shared" si="169"/>
        <v>25</v>
      </c>
      <c r="T1779" s="166"/>
      <c r="U1779" s="166"/>
      <c r="V1779" s="1092"/>
      <c r="W1779" s="606" t="s">
        <v>1651</v>
      </c>
      <c r="X1779" s="1091" t="s">
        <v>10997</v>
      </c>
      <c r="Y1779" s="1113">
        <f>IF('Datos por dni'!F913="","",(TODAY()-'Datos por dni'!F913)/365)</f>
        <v>23.6109589</v>
      </c>
      <c r="AA1779" s="987"/>
      <c r="AB1779" s="992"/>
      <c r="AC1779" s="993"/>
      <c r="AD1779" s="994"/>
      <c r="AE1779" s="994"/>
      <c r="AF1779" s="995"/>
      <c r="AG1779" s="996"/>
      <c r="AH1779" s="997"/>
      <c r="AI1779" s="998"/>
      <c r="AJ1779" s="312"/>
      <c r="AK1779" s="312"/>
      <c r="AL1779" s="999"/>
      <c r="AM1779" s="312"/>
      <c r="AN1779" s="312"/>
      <c r="AO1779" s="1000"/>
      <c r="AP1779" s="666"/>
      <c r="AQ1779" s="1001"/>
      <c r="AR1779" s="1001"/>
      <c r="AS1779" s="1001"/>
      <c r="AT1779" s="748"/>
    </row>
    <row r="1780">
      <c r="A1780" s="227"/>
      <c r="B1780" s="179">
        <v>2.8169097E7</v>
      </c>
      <c r="C1780" s="1088">
        <v>44408.78758849537</v>
      </c>
      <c r="D1780" s="1091" t="s">
        <v>10998</v>
      </c>
      <c r="E1780" s="179" t="s">
        <v>10999</v>
      </c>
      <c r="F1780" s="228">
        <v>29367.0</v>
      </c>
      <c r="G1780" s="179" t="s">
        <v>391</v>
      </c>
      <c r="H1780" s="179" t="s">
        <v>1678</v>
      </c>
      <c r="I1780" s="179" t="s">
        <v>11000</v>
      </c>
      <c r="K1780" s="1091" t="s">
        <v>11001</v>
      </c>
      <c r="L1780" s="1091" t="s">
        <v>7038</v>
      </c>
      <c r="M1780" s="179" t="s">
        <v>2184</v>
      </c>
      <c r="N1780" s="179" t="s">
        <v>1661</v>
      </c>
      <c r="O1780" s="1091" t="s">
        <v>11002</v>
      </c>
      <c r="P1780" s="1091" t="s">
        <v>11003</v>
      </c>
      <c r="Q1780" s="1092"/>
      <c r="R1780" s="1098">
        <v>44417.0</v>
      </c>
      <c r="S1780" s="647">
        <f t="shared" si="169"/>
        <v>43</v>
      </c>
      <c r="T1780" s="166"/>
      <c r="U1780" s="166"/>
      <c r="V1780" s="1092"/>
      <c r="W1780" s="606" t="s">
        <v>1651</v>
      </c>
      <c r="X1780" s="1091" t="s">
        <v>11004</v>
      </c>
      <c r="Y1780" s="1113">
        <f>IF('Datos por dni'!F914="","",(TODAY()-'Datos por dni'!F914)/365)</f>
        <v>27.1369863</v>
      </c>
      <c r="AA1780" s="987"/>
      <c r="AB1780" s="992"/>
      <c r="AC1780" s="993"/>
      <c r="AD1780" s="994"/>
      <c r="AE1780" s="994"/>
      <c r="AF1780" s="995"/>
      <c r="AG1780" s="996"/>
      <c r="AH1780" s="997"/>
      <c r="AI1780" s="998"/>
      <c r="AJ1780" s="312"/>
      <c r="AK1780" s="312"/>
      <c r="AL1780" s="999"/>
      <c r="AM1780" s="312"/>
      <c r="AN1780" s="312"/>
      <c r="AO1780" s="1000"/>
      <c r="AP1780" s="666"/>
      <c r="AQ1780" s="1001"/>
      <c r="AR1780" s="1001"/>
      <c r="AS1780" s="1001"/>
      <c r="AT1780" s="748"/>
    </row>
    <row r="1781">
      <c r="A1781" s="227"/>
      <c r="B1781" s="179">
        <v>9.4438E7</v>
      </c>
      <c r="C1781" s="1088">
        <v>44410.025530914354</v>
      </c>
      <c r="D1781" s="1091" t="s">
        <v>3622</v>
      </c>
      <c r="E1781" s="179" t="s">
        <v>3623</v>
      </c>
      <c r="F1781" s="228">
        <v>32413.0</v>
      </c>
      <c r="G1781" s="179" t="s">
        <v>2864</v>
      </c>
      <c r="H1781" s="179" t="s">
        <v>1618</v>
      </c>
      <c r="I1781" s="179" t="s">
        <v>11005</v>
      </c>
      <c r="K1781" s="1091" t="s">
        <v>3125</v>
      </c>
      <c r="L1781" s="1091" t="s">
        <v>7020</v>
      </c>
      <c r="M1781" s="179" t="s">
        <v>2184</v>
      </c>
      <c r="N1781" s="179" t="s">
        <v>2184</v>
      </c>
      <c r="O1781" s="1091" t="s">
        <v>11006</v>
      </c>
      <c r="P1781" s="1091" t="s">
        <v>7523</v>
      </c>
      <c r="Q1781" s="1092"/>
      <c r="R1781" s="1117">
        <v>44414.0</v>
      </c>
      <c r="S1781" s="647">
        <f t="shared" si="169"/>
        <v>35</v>
      </c>
      <c r="T1781" s="179" t="s">
        <v>5656</v>
      </c>
      <c r="U1781" s="179" t="s">
        <v>5656</v>
      </c>
      <c r="V1781" s="1092"/>
      <c r="W1781" s="606" t="s">
        <v>3628</v>
      </c>
      <c r="X1781" s="1091" t="s">
        <v>3627</v>
      </c>
      <c r="Y1781" s="1113">
        <f>IF('Datos por dni'!F915="","",(TODAY()-'Datos por dni'!F915)/365)</f>
        <v>29.08219178</v>
      </c>
      <c r="AA1781" s="987"/>
      <c r="AB1781" s="992"/>
      <c r="AC1781" s="993"/>
      <c r="AD1781" s="994"/>
      <c r="AE1781" s="994"/>
      <c r="AF1781" s="995"/>
      <c r="AG1781" s="996"/>
      <c r="AH1781" s="997"/>
      <c r="AI1781" s="998"/>
      <c r="AJ1781" s="312"/>
      <c r="AK1781" s="312"/>
      <c r="AL1781" s="999"/>
      <c r="AM1781" s="312"/>
      <c r="AN1781" s="312"/>
      <c r="AO1781" s="1000"/>
      <c r="AP1781" s="666"/>
      <c r="AQ1781" s="1001"/>
      <c r="AR1781" s="1001"/>
      <c r="AS1781" s="1001"/>
      <c r="AT1781" s="748"/>
    </row>
    <row r="1782">
      <c r="A1782" s="227"/>
      <c r="B1782" s="179">
        <v>3.933302E7</v>
      </c>
      <c r="C1782" s="1088">
        <v>44410.62193451389</v>
      </c>
      <c r="D1782" s="1091" t="s">
        <v>11007</v>
      </c>
      <c r="E1782" s="179" t="s">
        <v>11008</v>
      </c>
      <c r="F1782" s="228">
        <v>35094.0</v>
      </c>
      <c r="G1782" s="179" t="s">
        <v>391</v>
      </c>
      <c r="H1782" s="179" t="s">
        <v>11009</v>
      </c>
      <c r="I1782" s="179">
        <v>1.132432773E9</v>
      </c>
      <c r="K1782" s="1091" t="s">
        <v>5935</v>
      </c>
      <c r="L1782" s="1091" t="s">
        <v>11010</v>
      </c>
      <c r="M1782" s="179" t="s">
        <v>2184</v>
      </c>
      <c r="N1782" s="179" t="s">
        <v>2184</v>
      </c>
      <c r="O1782" s="1091" t="s">
        <v>11011</v>
      </c>
      <c r="P1782" s="1091" t="s">
        <v>8299</v>
      </c>
      <c r="Q1782" s="1092"/>
      <c r="R1782" s="179" t="s">
        <v>2433</v>
      </c>
      <c r="S1782" s="647">
        <f t="shared" si="169"/>
        <v>27</v>
      </c>
      <c r="T1782" s="166"/>
      <c r="U1782" s="166"/>
      <c r="V1782" s="1092"/>
      <c r="W1782" s="606" t="s">
        <v>11012</v>
      </c>
      <c r="X1782" s="1091" t="s">
        <v>11012</v>
      </c>
      <c r="Y1782" s="1113">
        <f>IF('Datos por dni'!F916="","",(TODAY()-'Datos por dni'!F916)/365)</f>
        <v>34.27671233</v>
      </c>
      <c r="AA1782" s="987"/>
      <c r="AB1782" s="992"/>
      <c r="AC1782" s="993"/>
      <c r="AD1782" s="994"/>
      <c r="AE1782" s="994"/>
      <c r="AF1782" s="995"/>
      <c r="AG1782" s="996"/>
      <c r="AH1782" s="997"/>
      <c r="AI1782" s="998"/>
      <c r="AJ1782" s="312"/>
      <c r="AK1782" s="312"/>
      <c r="AL1782" s="999"/>
      <c r="AM1782" s="312"/>
      <c r="AN1782" s="312"/>
      <c r="AO1782" s="1000"/>
      <c r="AP1782" s="666"/>
      <c r="AQ1782" s="1001"/>
      <c r="AR1782" s="1001"/>
      <c r="AS1782" s="1001"/>
      <c r="AT1782" s="748"/>
    </row>
    <row r="1783">
      <c r="A1783" s="227"/>
      <c r="B1783" s="179">
        <v>2.7699125E7</v>
      </c>
      <c r="C1783" s="1088">
        <v>44411.82980126157</v>
      </c>
      <c r="D1783" s="1091" t="s">
        <v>11013</v>
      </c>
      <c r="E1783" s="179" t="s">
        <v>11014</v>
      </c>
      <c r="F1783" s="228">
        <v>29156.0</v>
      </c>
      <c r="G1783" s="179" t="s">
        <v>391</v>
      </c>
      <c r="H1783" s="179" t="s">
        <v>11015</v>
      </c>
      <c r="I1783" s="179" t="s">
        <v>11016</v>
      </c>
      <c r="K1783" s="1091" t="s">
        <v>11017</v>
      </c>
      <c r="L1783" s="1091" t="s">
        <v>11018</v>
      </c>
      <c r="M1783" s="179" t="s">
        <v>2184</v>
      </c>
      <c r="N1783" s="179" t="s">
        <v>2184</v>
      </c>
      <c r="O1783" s="1091" t="s">
        <v>11019</v>
      </c>
      <c r="P1783" s="1091" t="s">
        <v>11020</v>
      </c>
      <c r="Q1783" s="1091" t="s">
        <v>11021</v>
      </c>
      <c r="R1783" s="1117">
        <v>44414.0</v>
      </c>
      <c r="S1783" s="647">
        <f t="shared" si="169"/>
        <v>43</v>
      </c>
      <c r="T1783" s="166"/>
      <c r="U1783" s="166"/>
      <c r="V1783" s="1092"/>
      <c r="W1783" s="606" t="s">
        <v>1651</v>
      </c>
      <c r="X1783" s="1091" t="s">
        <v>11022</v>
      </c>
      <c r="Y1783" s="1113" t="str">
        <f>IF('Datos por dni'!F917="","",(TODAY()-'Datos por dni'!F917)/365)</f>
        <v/>
      </c>
      <c r="AA1783" s="987"/>
      <c r="AB1783" s="992"/>
      <c r="AC1783" s="993"/>
      <c r="AD1783" s="994"/>
      <c r="AE1783" s="994"/>
      <c r="AF1783" s="995"/>
      <c r="AG1783" s="996"/>
      <c r="AH1783" s="997"/>
      <c r="AI1783" s="998"/>
      <c r="AJ1783" s="312"/>
      <c r="AK1783" s="312"/>
      <c r="AL1783" s="999"/>
      <c r="AM1783" s="312"/>
      <c r="AN1783" s="312"/>
      <c r="AO1783" s="1000"/>
      <c r="AP1783" s="666"/>
      <c r="AQ1783" s="1001"/>
      <c r="AR1783" s="1001"/>
      <c r="AS1783" s="1001"/>
      <c r="AT1783" s="748"/>
    </row>
    <row r="1784">
      <c r="A1784" s="227"/>
      <c r="B1784" s="179">
        <v>3.4707944E7</v>
      </c>
      <c r="C1784" s="1088">
        <v>44411.89222019676</v>
      </c>
      <c r="D1784" s="1091" t="s">
        <v>11023</v>
      </c>
      <c r="E1784" s="179" t="s">
        <v>11024</v>
      </c>
      <c r="F1784" s="228">
        <v>33113.0</v>
      </c>
      <c r="G1784" s="179" t="s">
        <v>391</v>
      </c>
      <c r="H1784" s="179" t="s">
        <v>1618</v>
      </c>
      <c r="I1784" s="179">
        <v>1.139448721E9</v>
      </c>
      <c r="K1784" s="1091" t="s">
        <v>11025</v>
      </c>
      <c r="L1784" s="1091" t="s">
        <v>7020</v>
      </c>
      <c r="M1784" s="179" t="s">
        <v>2184</v>
      </c>
      <c r="N1784" s="179" t="s">
        <v>2184</v>
      </c>
      <c r="O1784" s="1091" t="s">
        <v>11026</v>
      </c>
      <c r="P1784" s="1091" t="s">
        <v>11027</v>
      </c>
      <c r="Q1784" s="1091" t="s">
        <v>11028</v>
      </c>
      <c r="R1784" s="1117">
        <v>44414.0</v>
      </c>
      <c r="S1784" s="647">
        <f t="shared" si="169"/>
        <v>33</v>
      </c>
      <c r="T1784" s="179" t="s">
        <v>5656</v>
      </c>
      <c r="U1784" s="179" t="s">
        <v>2846</v>
      </c>
      <c r="V1784" s="1092"/>
      <c r="W1784" s="606" t="s">
        <v>1637</v>
      </c>
      <c r="X1784" s="1091" t="s">
        <v>11029</v>
      </c>
      <c r="Y1784" s="1113">
        <f>IF('Datos por dni'!F918="","",(TODAY()-'Datos por dni'!F918)/365)</f>
        <v>23.66575342</v>
      </c>
      <c r="AA1784" s="987"/>
      <c r="AB1784" s="992"/>
      <c r="AC1784" s="993"/>
      <c r="AD1784" s="994"/>
      <c r="AE1784" s="994"/>
      <c r="AF1784" s="995"/>
      <c r="AG1784" s="996"/>
      <c r="AH1784" s="997"/>
      <c r="AI1784" s="998"/>
      <c r="AJ1784" s="312"/>
      <c r="AK1784" s="312"/>
      <c r="AL1784" s="999"/>
      <c r="AM1784" s="312"/>
      <c r="AN1784" s="312"/>
      <c r="AO1784" s="1000"/>
      <c r="AP1784" s="666"/>
      <c r="AQ1784" s="1001"/>
      <c r="AR1784" s="1001"/>
      <c r="AS1784" s="1001"/>
      <c r="AT1784" s="748"/>
    </row>
    <row r="1785">
      <c r="A1785" s="227"/>
      <c r="B1785" s="179">
        <v>4.3288899E7</v>
      </c>
      <c r="C1785" s="1088">
        <v>44412.500731249995</v>
      </c>
      <c r="D1785" s="1091" t="s">
        <v>11030</v>
      </c>
      <c r="E1785" s="179" t="s">
        <v>11031</v>
      </c>
      <c r="F1785" s="228">
        <v>37030.0</v>
      </c>
      <c r="G1785" s="179" t="s">
        <v>391</v>
      </c>
      <c r="H1785" s="179" t="s">
        <v>11032</v>
      </c>
      <c r="I1785" s="179">
        <v>3.854483148E9</v>
      </c>
      <c r="K1785" s="1091" t="s">
        <v>11033</v>
      </c>
      <c r="L1785" s="1091" t="s">
        <v>11034</v>
      </c>
      <c r="M1785" s="179" t="s">
        <v>2184</v>
      </c>
      <c r="N1785" s="179" t="s">
        <v>2184</v>
      </c>
      <c r="O1785" s="1091" t="s">
        <v>11035</v>
      </c>
      <c r="P1785" s="1091" t="s">
        <v>11036</v>
      </c>
      <c r="Q1785" s="1091" t="s">
        <v>11037</v>
      </c>
      <c r="R1785" s="1117">
        <v>44414.0</v>
      </c>
      <c r="S1785" s="647">
        <f t="shared" si="169"/>
        <v>22</v>
      </c>
      <c r="T1785" s="179" t="s">
        <v>5656</v>
      </c>
      <c r="U1785" s="179" t="s">
        <v>2846</v>
      </c>
      <c r="V1785" s="1092"/>
      <c r="W1785" s="606" t="s">
        <v>11038</v>
      </c>
      <c r="X1785" s="1091" t="s">
        <v>11039</v>
      </c>
      <c r="Y1785" s="1113">
        <f>IF('Datos por dni'!F919="","",(TODAY()-'Datos por dni'!F919)/365)</f>
        <v>28.15068493</v>
      </c>
      <c r="AA1785" s="987"/>
      <c r="AB1785" s="992"/>
      <c r="AC1785" s="993"/>
      <c r="AD1785" s="994"/>
      <c r="AE1785" s="994"/>
      <c r="AF1785" s="995"/>
      <c r="AG1785" s="996"/>
      <c r="AH1785" s="997"/>
      <c r="AI1785" s="998"/>
      <c r="AJ1785" s="312"/>
      <c r="AK1785" s="312"/>
      <c r="AL1785" s="999"/>
      <c r="AM1785" s="312"/>
      <c r="AN1785" s="312"/>
      <c r="AO1785" s="1000"/>
      <c r="AP1785" s="666"/>
      <c r="AQ1785" s="1001"/>
      <c r="AR1785" s="1001"/>
      <c r="AS1785" s="1001"/>
      <c r="AT1785" s="748"/>
    </row>
    <row r="1786">
      <c r="A1786" s="227"/>
      <c r="B1786" s="179">
        <v>2.9049844E7</v>
      </c>
      <c r="C1786" s="1037">
        <v>44415.47054712963</v>
      </c>
      <c r="D1786" s="1091" t="s">
        <v>11040</v>
      </c>
      <c r="E1786" s="179" t="s">
        <v>11041</v>
      </c>
      <c r="F1786" s="228">
        <v>29946.0</v>
      </c>
      <c r="G1786" s="179" t="s">
        <v>391</v>
      </c>
      <c r="H1786" s="179" t="s">
        <v>3124</v>
      </c>
      <c r="I1786" s="179">
        <v>1.144775715E9</v>
      </c>
      <c r="K1786" s="1091" t="s">
        <v>11042</v>
      </c>
      <c r="L1786" s="1091" t="s">
        <v>11043</v>
      </c>
      <c r="M1786" s="179" t="s">
        <v>1661</v>
      </c>
      <c r="N1786" s="179" t="s">
        <v>1661</v>
      </c>
      <c r="O1786" s="1091" t="s">
        <v>11044</v>
      </c>
      <c r="P1786" s="1091" t="s">
        <v>11045</v>
      </c>
      <c r="Q1786" s="1091" t="s">
        <v>11046</v>
      </c>
      <c r="R1786" s="1098">
        <v>44417.0</v>
      </c>
      <c r="S1786" s="647">
        <f t="shared" si="169"/>
        <v>41</v>
      </c>
      <c r="T1786" s="166"/>
      <c r="U1786" s="166"/>
      <c r="V1786" s="1092"/>
      <c r="W1786" s="606" t="s">
        <v>11047</v>
      </c>
      <c r="X1786" s="1091" t="s">
        <v>11048</v>
      </c>
      <c r="Y1786" s="1113">
        <f>IF('Datos por dni'!F920="","",(TODAY()-'Datos por dni'!F920)/365)</f>
        <v>28.58082192</v>
      </c>
      <c r="AA1786" s="987"/>
      <c r="AB1786" s="992"/>
      <c r="AC1786" s="993"/>
      <c r="AD1786" s="994"/>
      <c r="AE1786" s="994"/>
      <c r="AF1786" s="995"/>
      <c r="AG1786" s="996"/>
      <c r="AH1786" s="997"/>
      <c r="AI1786" s="998"/>
      <c r="AJ1786" s="312"/>
      <c r="AK1786" s="312"/>
      <c r="AL1786" s="999"/>
      <c r="AM1786" s="312"/>
      <c r="AN1786" s="312"/>
      <c r="AO1786" s="1000"/>
      <c r="AP1786" s="666"/>
      <c r="AQ1786" s="1001"/>
      <c r="AR1786" s="1001"/>
      <c r="AS1786" s="1001"/>
      <c r="AT1786" s="748"/>
    </row>
    <row r="1787">
      <c r="A1787" s="227"/>
      <c r="B1787" s="179">
        <v>4.0044142E7</v>
      </c>
      <c r="C1787" s="1037">
        <v>44417.50424559027</v>
      </c>
      <c r="D1787" s="1091" t="s">
        <v>11049</v>
      </c>
      <c r="E1787" s="179" t="s">
        <v>11050</v>
      </c>
      <c r="F1787" s="228">
        <v>35425.0</v>
      </c>
      <c r="G1787" s="179" t="s">
        <v>391</v>
      </c>
      <c r="H1787" s="179" t="s">
        <v>1618</v>
      </c>
      <c r="I1787" s="179">
        <v>5.493764222618E12</v>
      </c>
      <c r="K1787" s="1091" t="s">
        <v>1877</v>
      </c>
      <c r="L1787" s="1091" t="s">
        <v>7038</v>
      </c>
      <c r="M1787" s="179" t="s">
        <v>2184</v>
      </c>
      <c r="N1787" s="179" t="s">
        <v>2184</v>
      </c>
      <c r="O1787" s="1091" t="s">
        <v>11051</v>
      </c>
      <c r="P1787" s="1091" t="s">
        <v>11052</v>
      </c>
      <c r="Q1787" s="1091" t="s">
        <v>11053</v>
      </c>
      <c r="R1787" s="1099">
        <v>44418.0</v>
      </c>
      <c r="S1787" s="647">
        <f t="shared" si="169"/>
        <v>26</v>
      </c>
      <c r="T1787" s="166"/>
      <c r="U1787" s="166"/>
      <c r="V1787" s="1092"/>
      <c r="W1787" s="606" t="s">
        <v>1637</v>
      </c>
      <c r="X1787" s="1091" t="s">
        <v>11054</v>
      </c>
      <c r="Y1787" s="1113">
        <f>IF('Datos por dni'!F921="","",(TODAY()-'Datos por dni'!F921)/365)</f>
        <v>32.21369863</v>
      </c>
      <c r="AA1787" s="987"/>
      <c r="AB1787" s="992"/>
      <c r="AC1787" s="993"/>
      <c r="AD1787" s="994"/>
      <c r="AE1787" s="994"/>
      <c r="AF1787" s="995"/>
      <c r="AG1787" s="996"/>
      <c r="AH1787" s="997"/>
      <c r="AI1787" s="998"/>
      <c r="AJ1787" s="312"/>
      <c r="AK1787" s="312"/>
      <c r="AL1787" s="999"/>
      <c r="AM1787" s="312"/>
      <c r="AN1787" s="312"/>
      <c r="AO1787" s="1000"/>
      <c r="AP1787" s="666"/>
      <c r="AQ1787" s="1001"/>
      <c r="AR1787" s="1001"/>
      <c r="AS1787" s="1001"/>
      <c r="AT1787" s="748"/>
    </row>
    <row r="1788">
      <c r="A1788" s="227"/>
      <c r="B1788" s="179">
        <v>3.8724028E7</v>
      </c>
      <c r="C1788" s="1037">
        <v>44417.61794295139</v>
      </c>
      <c r="D1788" s="1091" t="s">
        <v>11055</v>
      </c>
      <c r="E1788" s="179" t="s">
        <v>11056</v>
      </c>
      <c r="F1788" s="228">
        <v>34868.0</v>
      </c>
      <c r="G1788" s="179" t="s">
        <v>391</v>
      </c>
      <c r="H1788" s="179" t="s">
        <v>1678</v>
      </c>
      <c r="I1788" s="179">
        <v>1.134224723E9</v>
      </c>
      <c r="K1788" s="1091" t="s">
        <v>1679</v>
      </c>
      <c r="L1788" s="1091" t="s">
        <v>7020</v>
      </c>
      <c r="M1788" s="179" t="s">
        <v>1661</v>
      </c>
      <c r="N1788" s="179" t="s">
        <v>1661</v>
      </c>
      <c r="O1788" s="1091" t="s">
        <v>9545</v>
      </c>
      <c r="P1788" s="1091" t="s">
        <v>11057</v>
      </c>
      <c r="Q1788" s="1092"/>
      <c r="R1788" s="1098">
        <v>44417.0</v>
      </c>
      <c r="S1788" s="647">
        <f t="shared" si="169"/>
        <v>28</v>
      </c>
      <c r="T1788" s="179" t="s">
        <v>5656</v>
      </c>
      <c r="U1788" s="179" t="s">
        <v>2846</v>
      </c>
      <c r="V1788" s="1092"/>
      <c r="W1788" s="606" t="s">
        <v>1866</v>
      </c>
      <c r="X1788" s="1091" t="s">
        <v>11058</v>
      </c>
      <c r="Y1788" s="1113">
        <f>IF('Datos por dni'!F922="","",(TODAY()-'Datos por dni'!F922)/365)</f>
        <v>29.46849315</v>
      </c>
      <c r="AA1788" s="987"/>
      <c r="AB1788" s="992"/>
      <c r="AC1788" s="993"/>
      <c r="AD1788" s="994"/>
      <c r="AE1788" s="994"/>
      <c r="AF1788" s="995"/>
      <c r="AG1788" s="996"/>
      <c r="AH1788" s="997"/>
      <c r="AI1788" s="998"/>
      <c r="AJ1788" s="312"/>
      <c r="AK1788" s="312"/>
      <c r="AL1788" s="999"/>
      <c r="AM1788" s="312"/>
      <c r="AN1788" s="312"/>
      <c r="AO1788" s="1000"/>
      <c r="AP1788" s="666"/>
      <c r="AQ1788" s="1001"/>
      <c r="AR1788" s="1001"/>
      <c r="AS1788" s="1001"/>
      <c r="AT1788" s="748"/>
    </row>
    <row r="1789">
      <c r="A1789" s="227"/>
      <c r="B1789" s="179">
        <v>0.0</v>
      </c>
      <c r="C1789" s="1037">
        <v>44417.69546050926</v>
      </c>
      <c r="D1789" s="1091" t="s">
        <v>11059</v>
      </c>
      <c r="E1789" s="179" t="s">
        <v>11060</v>
      </c>
      <c r="F1789" s="228">
        <v>37144.0</v>
      </c>
      <c r="G1789" s="179" t="s">
        <v>11061</v>
      </c>
      <c r="H1789" s="179" t="s">
        <v>11062</v>
      </c>
      <c r="I1789" s="179" t="s">
        <v>11063</v>
      </c>
      <c r="K1789" s="1091" t="s">
        <v>11064</v>
      </c>
      <c r="L1789" s="1091" t="s">
        <v>7038</v>
      </c>
      <c r="M1789" s="179" t="s">
        <v>2184</v>
      </c>
      <c r="N1789" s="179" t="s">
        <v>1661</v>
      </c>
      <c r="O1789" s="1091" t="s">
        <v>11065</v>
      </c>
      <c r="P1789" s="1091" t="s">
        <v>11066</v>
      </c>
      <c r="Q1789" s="1092"/>
      <c r="R1789" s="1098">
        <v>44417.0</v>
      </c>
      <c r="S1789" s="647">
        <f t="shared" si="169"/>
        <v>22</v>
      </c>
      <c r="T1789" s="166"/>
      <c r="U1789" s="166"/>
      <c r="V1789" s="1092"/>
      <c r="W1789" s="606" t="s">
        <v>1637</v>
      </c>
      <c r="X1789" s="1091" t="s">
        <v>11067</v>
      </c>
      <c r="Y1789" s="1113">
        <f>IF('Datos por dni'!F923="","",(TODAY()-'Datos por dni'!F923)/365)</f>
        <v>38.27945205</v>
      </c>
      <c r="AA1789" s="987"/>
      <c r="AB1789" s="992"/>
      <c r="AC1789" s="993"/>
      <c r="AD1789" s="994"/>
      <c r="AE1789" s="994"/>
      <c r="AF1789" s="995"/>
      <c r="AG1789" s="996"/>
      <c r="AH1789" s="997"/>
      <c r="AI1789" s="998"/>
      <c r="AJ1789" s="312"/>
      <c r="AK1789" s="312"/>
      <c r="AL1789" s="999"/>
      <c r="AM1789" s="312"/>
      <c r="AN1789" s="312"/>
      <c r="AO1789" s="1000"/>
      <c r="AP1789" s="666"/>
      <c r="AQ1789" s="1001"/>
      <c r="AR1789" s="1001"/>
      <c r="AS1789" s="1001"/>
      <c r="AT1789" s="748"/>
    </row>
    <row r="1790">
      <c r="A1790" s="1086"/>
      <c r="B1790" s="1087">
        <v>3.9392615E7</v>
      </c>
      <c r="C1790" s="1088">
        <v>44417.94377773148</v>
      </c>
      <c r="D1790" s="1090" t="s">
        <v>11068</v>
      </c>
      <c r="E1790" s="1087" t="s">
        <v>11069</v>
      </c>
      <c r="F1790" s="1116">
        <v>35275.0</v>
      </c>
      <c r="G1790" s="1087" t="s">
        <v>391</v>
      </c>
      <c r="H1790" s="1087" t="s">
        <v>1822</v>
      </c>
      <c r="I1790" s="1087">
        <v>5.491123138069E12</v>
      </c>
      <c r="K1790" s="1090" t="s">
        <v>11070</v>
      </c>
      <c r="L1790" s="1090" t="s">
        <v>7020</v>
      </c>
      <c r="M1790" s="179" t="s">
        <v>2184</v>
      </c>
      <c r="N1790" s="179" t="s">
        <v>2184</v>
      </c>
      <c r="O1790" s="1090" t="s">
        <v>11071</v>
      </c>
      <c r="P1790" s="1090" t="s">
        <v>11072</v>
      </c>
      <c r="Q1790" s="1082"/>
      <c r="R1790" s="1099">
        <v>44418.0</v>
      </c>
      <c r="S1790" s="647">
        <f t="shared" si="169"/>
        <v>27</v>
      </c>
      <c r="T1790" s="179" t="s">
        <v>5656</v>
      </c>
      <c r="U1790" s="179" t="s">
        <v>5656</v>
      </c>
      <c r="V1790" s="1082"/>
      <c r="W1790" s="1089" t="s">
        <v>1637</v>
      </c>
      <c r="X1790" s="1090" t="s">
        <v>11073</v>
      </c>
      <c r="Y1790" s="1113">
        <f>IF('Datos por dni'!F924="","",(TODAY()-'Datos por dni'!F924)/365)</f>
        <v>34.92054795</v>
      </c>
      <c r="AA1790" s="987"/>
      <c r="AB1790" s="992"/>
      <c r="AC1790" s="993"/>
      <c r="AD1790" s="994"/>
      <c r="AE1790" s="994"/>
      <c r="AF1790" s="995"/>
      <c r="AG1790" s="996"/>
      <c r="AH1790" s="997"/>
      <c r="AI1790" s="998"/>
      <c r="AJ1790" s="312"/>
      <c r="AK1790" s="312"/>
      <c r="AL1790" s="999"/>
      <c r="AM1790" s="312"/>
      <c r="AN1790" s="312"/>
      <c r="AO1790" s="1000"/>
      <c r="AP1790" s="666"/>
      <c r="AQ1790" s="1001"/>
      <c r="AR1790" s="1001"/>
      <c r="AS1790" s="1001"/>
      <c r="AT1790" s="748"/>
    </row>
    <row r="1791">
      <c r="A1791" s="1086"/>
      <c r="B1791" s="1087">
        <v>3.7217975E7</v>
      </c>
      <c r="C1791" s="1088">
        <v>44418.02922189815</v>
      </c>
      <c r="D1791" s="1090" t="s">
        <v>11074</v>
      </c>
      <c r="E1791" s="1087" t="s">
        <v>11075</v>
      </c>
      <c r="F1791" s="1116">
        <v>34022.0</v>
      </c>
      <c r="G1791" s="1087" t="s">
        <v>391</v>
      </c>
      <c r="H1791" s="1087" t="s">
        <v>3124</v>
      </c>
      <c r="I1791" s="1087">
        <v>1.161965823E9</v>
      </c>
      <c r="K1791" s="1090" t="s">
        <v>11076</v>
      </c>
      <c r="L1791" s="1090" t="s">
        <v>7020</v>
      </c>
      <c r="M1791" s="179" t="s">
        <v>1661</v>
      </c>
      <c r="N1791" s="179" t="s">
        <v>2184</v>
      </c>
      <c r="O1791" s="1090" t="s">
        <v>11077</v>
      </c>
      <c r="P1791" s="1090" t="s">
        <v>11078</v>
      </c>
      <c r="Q1791" s="1082"/>
      <c r="R1791" s="1099">
        <v>44418.0</v>
      </c>
      <c r="S1791" s="647">
        <f t="shared" si="169"/>
        <v>30</v>
      </c>
      <c r="T1791" s="179" t="s">
        <v>5656</v>
      </c>
      <c r="U1791" s="179" t="s">
        <v>5656</v>
      </c>
      <c r="V1791" s="1082"/>
      <c r="W1791" s="1089" t="s">
        <v>1651</v>
      </c>
      <c r="X1791" s="1090" t="s">
        <v>11079</v>
      </c>
      <c r="Y1791" s="1113">
        <f>IF('Datos por dni'!F925="","",(TODAY()-'Datos por dni'!F925)/365)</f>
        <v>22.61643836</v>
      </c>
      <c r="AA1791" s="987"/>
      <c r="AB1791" s="992"/>
      <c r="AC1791" s="993"/>
      <c r="AD1791" s="994"/>
      <c r="AE1791" s="994"/>
      <c r="AF1791" s="995"/>
      <c r="AG1791" s="996"/>
      <c r="AH1791" s="997"/>
      <c r="AI1791" s="998"/>
      <c r="AJ1791" s="312"/>
      <c r="AK1791" s="312"/>
      <c r="AL1791" s="999"/>
      <c r="AM1791" s="312"/>
      <c r="AN1791" s="312"/>
      <c r="AO1791" s="1000"/>
      <c r="AP1791" s="666"/>
      <c r="AQ1791" s="1001"/>
      <c r="AR1791" s="1001"/>
      <c r="AS1791" s="1001"/>
      <c r="AT1791" s="748"/>
    </row>
    <row r="1792">
      <c r="A1792" s="1086"/>
      <c r="B1792" s="1087">
        <v>3.572747E7</v>
      </c>
      <c r="C1792" s="1088">
        <v>44418.52975482639</v>
      </c>
      <c r="D1792" s="1090" t="s">
        <v>11080</v>
      </c>
      <c r="E1792" s="1087" t="s">
        <v>11081</v>
      </c>
      <c r="F1792" s="1116">
        <v>33210.0</v>
      </c>
      <c r="G1792" s="1087" t="s">
        <v>391</v>
      </c>
      <c r="H1792" s="1087" t="s">
        <v>1678</v>
      </c>
      <c r="I1792" s="1087" t="s">
        <v>11082</v>
      </c>
      <c r="K1792" s="1090" t="s">
        <v>11083</v>
      </c>
      <c r="L1792" s="1090" t="s">
        <v>11084</v>
      </c>
      <c r="M1792" s="179" t="s">
        <v>2184</v>
      </c>
      <c r="N1792" s="179" t="s">
        <v>2184</v>
      </c>
      <c r="O1792" s="1090" t="s">
        <v>11085</v>
      </c>
      <c r="P1792" s="1090" t="s">
        <v>11086</v>
      </c>
      <c r="Q1792" s="1082"/>
      <c r="R1792" s="1099">
        <v>44418.0</v>
      </c>
      <c r="S1792" s="647">
        <f t="shared" si="169"/>
        <v>32</v>
      </c>
      <c r="T1792" s="166"/>
      <c r="U1792" s="166"/>
      <c r="V1792" s="1082"/>
      <c r="W1792" s="1089" t="s">
        <v>1637</v>
      </c>
      <c r="X1792" s="1090" t="s">
        <v>11087</v>
      </c>
      <c r="Y1792" s="1113">
        <f>IF('Datos por dni'!F926="","",(TODAY()-'Datos por dni'!F926)/365)</f>
        <v>28.86849315</v>
      </c>
      <c r="AA1792" s="987"/>
      <c r="AB1792" s="992"/>
      <c r="AC1792" s="993"/>
      <c r="AD1792" s="994"/>
      <c r="AE1792" s="994"/>
      <c r="AF1792" s="995"/>
      <c r="AG1792" s="996"/>
      <c r="AH1792" s="997"/>
      <c r="AI1792" s="998"/>
      <c r="AJ1792" s="312"/>
      <c r="AK1792" s="312"/>
      <c r="AL1792" s="999"/>
      <c r="AM1792" s="312"/>
      <c r="AN1792" s="312"/>
      <c r="AO1792" s="1000"/>
      <c r="AP1792" s="666"/>
      <c r="AQ1792" s="1001"/>
      <c r="AR1792" s="1001"/>
      <c r="AS1792" s="1001"/>
      <c r="AT1792" s="748"/>
    </row>
    <row r="1793">
      <c r="A1793" s="1086"/>
      <c r="B1793" s="1087">
        <v>3.7184556E7</v>
      </c>
      <c r="C1793" s="1088">
        <v>44418.5320087037</v>
      </c>
      <c r="D1793" s="1090" t="s">
        <v>11088</v>
      </c>
      <c r="E1793" s="1087" t="s">
        <v>11089</v>
      </c>
      <c r="F1793" s="1116">
        <v>33870.0</v>
      </c>
      <c r="G1793" s="1087" t="s">
        <v>1755</v>
      </c>
      <c r="H1793" s="1087" t="s">
        <v>11090</v>
      </c>
      <c r="I1793" s="1087" t="s">
        <v>11091</v>
      </c>
      <c r="K1793" s="1090" t="s">
        <v>11092</v>
      </c>
      <c r="L1793" s="1090" t="s">
        <v>7020</v>
      </c>
      <c r="M1793" s="179" t="s">
        <v>2184</v>
      </c>
      <c r="N1793" s="179" t="s">
        <v>2184</v>
      </c>
      <c r="O1793" s="1090" t="s">
        <v>11093</v>
      </c>
      <c r="P1793" s="1090" t="s">
        <v>7523</v>
      </c>
      <c r="Q1793" s="1082"/>
      <c r="R1793" s="1099">
        <v>44418.0</v>
      </c>
      <c r="S1793" s="647">
        <f t="shared" si="169"/>
        <v>31</v>
      </c>
      <c r="T1793" s="179" t="s">
        <v>5656</v>
      </c>
      <c r="U1793" s="179" t="s">
        <v>2846</v>
      </c>
      <c r="V1793" s="1082"/>
      <c r="W1793" s="1089" t="s">
        <v>1637</v>
      </c>
      <c r="X1793" s="1090" t="s">
        <v>11094</v>
      </c>
      <c r="Y1793" s="1113">
        <f>IF('Datos por dni'!F927="","",(TODAY()-'Datos por dni'!F927)/365)</f>
        <v>26.91506849</v>
      </c>
      <c r="AA1793" s="987"/>
      <c r="AB1793" s="992"/>
      <c r="AC1793" s="993"/>
      <c r="AD1793" s="994"/>
      <c r="AE1793" s="994"/>
      <c r="AF1793" s="995"/>
      <c r="AG1793" s="996"/>
      <c r="AH1793" s="997"/>
      <c r="AI1793" s="998"/>
      <c r="AJ1793" s="312"/>
      <c r="AK1793" s="312"/>
      <c r="AL1793" s="999"/>
      <c r="AM1793" s="312"/>
      <c r="AN1793" s="312"/>
      <c r="AO1793" s="1000"/>
      <c r="AP1793" s="666"/>
      <c r="AQ1793" s="1001"/>
      <c r="AR1793" s="1001"/>
      <c r="AS1793" s="1001"/>
      <c r="AT1793" s="748"/>
    </row>
    <row r="1794">
      <c r="A1794" s="1086"/>
      <c r="B1794" s="1087">
        <v>3.1624764E7</v>
      </c>
      <c r="C1794" s="1088">
        <v>44418.78877965278</v>
      </c>
      <c r="D1794" s="1090" t="s">
        <v>11095</v>
      </c>
      <c r="E1794" s="1087" t="s">
        <v>11096</v>
      </c>
      <c r="F1794" s="1116">
        <v>31124.0</v>
      </c>
      <c r="G1794" s="1087" t="s">
        <v>391</v>
      </c>
      <c r="H1794" s="1087" t="s">
        <v>3124</v>
      </c>
      <c r="I1794" s="1096" t="s">
        <v>11097</v>
      </c>
      <c r="K1794" s="1090" t="s">
        <v>2979</v>
      </c>
      <c r="L1794" s="1090" t="s">
        <v>7020</v>
      </c>
      <c r="M1794" s="179" t="s">
        <v>2184</v>
      </c>
      <c r="N1794" s="179" t="s">
        <v>2184</v>
      </c>
      <c r="O1794" s="1090" t="s">
        <v>11098</v>
      </c>
      <c r="P1794" s="1090" t="s">
        <v>2587</v>
      </c>
      <c r="Q1794" s="1082"/>
      <c r="R1794" s="1099">
        <v>44420.0</v>
      </c>
      <c r="S1794" s="647">
        <f t="shared" si="169"/>
        <v>38</v>
      </c>
      <c r="T1794" s="179" t="s">
        <v>5656</v>
      </c>
      <c r="U1794" s="179" t="s">
        <v>2846</v>
      </c>
      <c r="V1794" s="1082"/>
      <c r="W1794" s="1089" t="s">
        <v>1637</v>
      </c>
      <c r="X1794" s="1114" t="s">
        <v>11099</v>
      </c>
      <c r="Y1794" s="1113">
        <f>IF('Datos por dni'!F928="","",(TODAY()-'Datos por dni'!F928)/365)</f>
        <v>29.14246575</v>
      </c>
      <c r="AA1794" s="987"/>
      <c r="AB1794" s="992"/>
      <c r="AC1794" s="993"/>
      <c r="AD1794" s="994"/>
      <c r="AE1794" s="994"/>
      <c r="AF1794" s="995"/>
      <c r="AG1794" s="996"/>
      <c r="AH1794" s="997"/>
      <c r="AI1794" s="998"/>
      <c r="AJ1794" s="312"/>
      <c r="AK1794" s="312"/>
      <c r="AL1794" s="999"/>
      <c r="AM1794" s="312"/>
      <c r="AN1794" s="312"/>
      <c r="AO1794" s="1000"/>
      <c r="AP1794" s="666"/>
      <c r="AQ1794" s="1001"/>
      <c r="AR1794" s="1001"/>
      <c r="AS1794" s="1001"/>
      <c r="AT1794" s="748"/>
    </row>
    <row r="1795">
      <c r="A1795" s="1086"/>
      <c r="B1795" s="1087">
        <v>4.4486629E7</v>
      </c>
      <c r="C1795" s="1088">
        <v>44419.07923581019</v>
      </c>
      <c r="D1795" s="1090" t="s">
        <v>11100</v>
      </c>
      <c r="E1795" s="1087" t="s">
        <v>11101</v>
      </c>
      <c r="F1795" s="1116">
        <v>37650.0</v>
      </c>
      <c r="G1795" s="1087" t="s">
        <v>391</v>
      </c>
      <c r="H1795" s="1087" t="s">
        <v>1678</v>
      </c>
      <c r="I1795" s="1087" t="s">
        <v>11102</v>
      </c>
      <c r="K1795" s="1090" t="s">
        <v>11103</v>
      </c>
      <c r="L1795" s="1090" t="s">
        <v>7020</v>
      </c>
      <c r="M1795" s="179" t="s">
        <v>2184</v>
      </c>
      <c r="N1795" s="179" t="s">
        <v>2184</v>
      </c>
      <c r="O1795" s="1090" t="s">
        <v>11104</v>
      </c>
      <c r="P1795" s="1090" t="s">
        <v>11105</v>
      </c>
      <c r="Q1795" s="1082"/>
      <c r="R1795" s="1099">
        <v>44420.0</v>
      </c>
      <c r="S1795" s="647">
        <f t="shared" si="169"/>
        <v>20</v>
      </c>
      <c r="T1795" s="179" t="s">
        <v>5656</v>
      </c>
      <c r="U1795" s="179" t="s">
        <v>2846</v>
      </c>
      <c r="V1795" s="1082"/>
      <c r="W1795" s="1089" t="s">
        <v>1651</v>
      </c>
      <c r="X1795" s="1090" t="s">
        <v>11106</v>
      </c>
      <c r="Y1795" s="1113">
        <f>IF('Datos por dni'!F929="","",(TODAY()-'Datos por dni'!F929)/365)</f>
        <v>26.84383562</v>
      </c>
      <c r="AA1795" s="987"/>
      <c r="AB1795" s="992"/>
      <c r="AC1795" s="993"/>
      <c r="AD1795" s="994"/>
      <c r="AE1795" s="994"/>
      <c r="AF1795" s="995"/>
      <c r="AG1795" s="996"/>
      <c r="AH1795" s="997"/>
      <c r="AI1795" s="998"/>
      <c r="AJ1795" s="312"/>
      <c r="AK1795" s="312"/>
      <c r="AL1795" s="999"/>
      <c r="AM1795" s="312"/>
      <c r="AN1795" s="312"/>
      <c r="AO1795" s="1000"/>
      <c r="AP1795" s="666"/>
      <c r="AQ1795" s="1001"/>
      <c r="AR1795" s="1001"/>
      <c r="AS1795" s="1001"/>
      <c r="AT1795" s="748"/>
    </row>
    <row r="1796">
      <c r="A1796" s="227"/>
      <c r="B1796" s="179">
        <v>2.04898553E8</v>
      </c>
      <c r="C1796" s="1037">
        <v>44419.10189305556</v>
      </c>
      <c r="D1796" s="1091" t="s">
        <v>11107</v>
      </c>
      <c r="E1796" s="179" t="s">
        <v>11108</v>
      </c>
      <c r="F1796" s="228">
        <v>36844.0</v>
      </c>
      <c r="G1796" s="179" t="s">
        <v>7325</v>
      </c>
      <c r="H1796" s="179" t="s">
        <v>11109</v>
      </c>
      <c r="I1796" s="179" t="s">
        <v>11110</v>
      </c>
      <c r="K1796" s="1091" t="s">
        <v>11111</v>
      </c>
      <c r="L1796" s="1091" t="s">
        <v>7020</v>
      </c>
      <c r="M1796" s="179" t="s">
        <v>1661</v>
      </c>
      <c r="N1796" s="179" t="s">
        <v>2184</v>
      </c>
      <c r="O1796" s="1091" t="s">
        <v>11112</v>
      </c>
      <c r="P1796" s="1091" t="s">
        <v>11113</v>
      </c>
      <c r="Q1796" s="1092"/>
      <c r="R1796" s="1098">
        <v>44420.0</v>
      </c>
      <c r="S1796" s="647">
        <f t="shared" si="169"/>
        <v>22</v>
      </c>
      <c r="T1796" s="179" t="s">
        <v>5656</v>
      </c>
      <c r="U1796" s="179" t="s">
        <v>2846</v>
      </c>
      <c r="V1796" s="1092"/>
      <c r="W1796" s="606" t="s">
        <v>1637</v>
      </c>
      <c r="X1796" s="1091" t="s">
        <v>11114</v>
      </c>
      <c r="Y1796" s="1113">
        <f>IF('Datos por dni'!F930="","",(TODAY()-'Datos por dni'!F930)/365)</f>
        <v>27.4739726</v>
      </c>
      <c r="AA1796" s="987"/>
      <c r="AB1796" s="992"/>
      <c r="AC1796" s="993"/>
      <c r="AD1796" s="994"/>
      <c r="AE1796" s="994"/>
      <c r="AF1796" s="995"/>
      <c r="AG1796" s="996"/>
      <c r="AH1796" s="997"/>
      <c r="AI1796" s="998"/>
      <c r="AJ1796" s="312"/>
      <c r="AK1796" s="312"/>
      <c r="AL1796" s="999"/>
      <c r="AM1796" s="312"/>
      <c r="AN1796" s="312"/>
      <c r="AO1796" s="1000"/>
      <c r="AP1796" s="666"/>
      <c r="AQ1796" s="1001"/>
      <c r="AR1796" s="1001"/>
      <c r="AS1796" s="1001"/>
      <c r="AT1796" s="748"/>
    </row>
    <row r="1797">
      <c r="A1797" s="227"/>
      <c r="B1797" s="179">
        <v>4.3022716E7</v>
      </c>
      <c r="C1797" s="1037">
        <v>44419.82184853009</v>
      </c>
      <c r="D1797" s="1091" t="s">
        <v>11115</v>
      </c>
      <c r="E1797" s="179" t="s">
        <v>11116</v>
      </c>
      <c r="F1797" s="228">
        <v>36807.0</v>
      </c>
      <c r="G1797" s="179" t="s">
        <v>391</v>
      </c>
      <c r="H1797" s="179" t="s">
        <v>11117</v>
      </c>
      <c r="I1797" s="179">
        <v>1.133634145E9</v>
      </c>
      <c r="K1797" s="1091" t="s">
        <v>2092</v>
      </c>
      <c r="L1797" s="1091" t="s">
        <v>7020</v>
      </c>
      <c r="M1797" s="179" t="s">
        <v>2184</v>
      </c>
      <c r="N1797" s="179" t="s">
        <v>1661</v>
      </c>
      <c r="O1797" s="1091" t="s">
        <v>11118</v>
      </c>
      <c r="P1797" s="1091" t="s">
        <v>8673</v>
      </c>
      <c r="Q1797" s="1092"/>
      <c r="R1797" s="1098">
        <v>44420.0</v>
      </c>
      <c r="S1797" s="647">
        <f t="shared" si="169"/>
        <v>23</v>
      </c>
      <c r="T1797" s="179" t="s">
        <v>5656</v>
      </c>
      <c r="U1797" s="179" t="s">
        <v>2846</v>
      </c>
      <c r="V1797" s="1092"/>
      <c r="W1797" s="606" t="s">
        <v>1651</v>
      </c>
      <c r="X1797" s="1091" t="s">
        <v>11119</v>
      </c>
      <c r="Y1797" s="1113">
        <f>IF('Datos por dni'!F931="","",(TODAY()-'Datos por dni'!F931)/365)</f>
        <v>33.61643836</v>
      </c>
      <c r="AA1797" s="987"/>
      <c r="AB1797" s="992"/>
      <c r="AC1797" s="993"/>
      <c r="AD1797" s="994"/>
      <c r="AE1797" s="994"/>
      <c r="AF1797" s="995"/>
      <c r="AG1797" s="996"/>
      <c r="AH1797" s="997"/>
      <c r="AI1797" s="998"/>
      <c r="AJ1797" s="312"/>
      <c r="AK1797" s="312"/>
      <c r="AL1797" s="999"/>
      <c r="AM1797" s="312"/>
      <c r="AN1797" s="312"/>
      <c r="AO1797" s="1000"/>
      <c r="AP1797" s="666"/>
      <c r="AQ1797" s="1001"/>
      <c r="AR1797" s="1001"/>
      <c r="AS1797" s="1001"/>
      <c r="AT1797" s="748"/>
    </row>
    <row r="1798">
      <c r="A1798" s="227"/>
      <c r="B1798" s="179">
        <v>4.5264964E7</v>
      </c>
      <c r="C1798" s="1037">
        <v>44420.68816450231</v>
      </c>
      <c r="D1798" s="1091" t="s">
        <v>11120</v>
      </c>
      <c r="E1798" s="179" t="s">
        <v>11121</v>
      </c>
      <c r="F1798" s="228">
        <v>38248.0</v>
      </c>
      <c r="G1798" s="179" t="s">
        <v>2021</v>
      </c>
      <c r="H1798" s="179" t="s">
        <v>11122</v>
      </c>
      <c r="I1798" s="179" t="s">
        <v>11123</v>
      </c>
      <c r="K1798" s="1091" t="s">
        <v>7406</v>
      </c>
      <c r="L1798" s="1091" t="s">
        <v>11124</v>
      </c>
      <c r="M1798" s="179" t="s">
        <v>2184</v>
      </c>
      <c r="N1798" s="179" t="s">
        <v>2184</v>
      </c>
      <c r="O1798" s="1091" t="s">
        <v>11125</v>
      </c>
      <c r="P1798" s="1091" t="s">
        <v>11126</v>
      </c>
      <c r="Q1798" s="1091" t="s">
        <v>11127</v>
      </c>
      <c r="R1798" s="179" t="s">
        <v>10104</v>
      </c>
      <c r="S1798" s="647">
        <f t="shared" si="169"/>
        <v>19</v>
      </c>
      <c r="T1798" s="179" t="s">
        <v>5656</v>
      </c>
      <c r="U1798" s="179" t="s">
        <v>5656</v>
      </c>
      <c r="V1798" s="1092"/>
      <c r="W1798" s="606" t="s">
        <v>11128</v>
      </c>
      <c r="X1798" s="1091" t="s">
        <v>11129</v>
      </c>
      <c r="Y1798" s="1113">
        <f>IF('Datos por dni'!F932="","",(TODAY()-'Datos por dni'!F932)/365)</f>
        <v>27.04383562</v>
      </c>
      <c r="AA1798" s="987"/>
      <c r="AB1798" s="992"/>
      <c r="AC1798" s="993"/>
      <c r="AD1798" s="994"/>
      <c r="AE1798" s="994"/>
      <c r="AF1798" s="995"/>
      <c r="AG1798" s="996"/>
      <c r="AH1798" s="997"/>
      <c r="AI1798" s="998"/>
      <c r="AJ1798" s="312"/>
      <c r="AK1798" s="312"/>
      <c r="AL1798" s="999"/>
      <c r="AM1798" s="312"/>
      <c r="AN1798" s="312"/>
      <c r="AO1798" s="1000"/>
      <c r="AP1798" s="666"/>
      <c r="AQ1798" s="1001"/>
      <c r="AR1798" s="1001"/>
      <c r="AS1798" s="1001"/>
      <c r="AT1798" s="748"/>
    </row>
    <row r="1799">
      <c r="A1799" s="227"/>
      <c r="B1799" s="179">
        <v>4.3960449E7</v>
      </c>
      <c r="C1799" s="1037">
        <v>44421.48142763889</v>
      </c>
      <c r="D1799" s="1091" t="s">
        <v>11130</v>
      </c>
      <c r="E1799" s="179" t="s">
        <v>11131</v>
      </c>
      <c r="F1799" s="228">
        <v>37245.0</v>
      </c>
      <c r="G1799" s="179" t="s">
        <v>391</v>
      </c>
      <c r="H1799" s="179" t="s">
        <v>11132</v>
      </c>
      <c r="I1799" s="179">
        <v>3.513776687E9</v>
      </c>
      <c r="K1799" s="1091" t="s">
        <v>11133</v>
      </c>
      <c r="L1799" s="1091" t="s">
        <v>7020</v>
      </c>
      <c r="M1799" s="179" t="s">
        <v>2184</v>
      </c>
      <c r="N1799" s="179" t="s">
        <v>2184</v>
      </c>
      <c r="O1799" s="1091" t="s">
        <v>11134</v>
      </c>
      <c r="P1799" s="1091" t="s">
        <v>11135</v>
      </c>
      <c r="Q1799" s="1091" t="s">
        <v>11136</v>
      </c>
      <c r="R1799" s="1098">
        <v>44426.0</v>
      </c>
      <c r="S1799" s="647">
        <f t="shared" si="169"/>
        <v>21</v>
      </c>
      <c r="T1799" s="166"/>
      <c r="U1799" s="166"/>
      <c r="V1799" s="1092"/>
      <c r="W1799" s="606" t="s">
        <v>1651</v>
      </c>
      <c r="X1799" s="1091" t="s">
        <v>11137</v>
      </c>
      <c r="Y1799" s="1113">
        <f>IF('Datos por dni'!F933="","",(TODAY()-'Datos por dni'!F933)/365)</f>
        <v>44.89315068</v>
      </c>
      <c r="AA1799" s="987"/>
      <c r="AB1799" s="992"/>
      <c r="AC1799" s="993"/>
      <c r="AD1799" s="994"/>
      <c r="AE1799" s="994"/>
      <c r="AF1799" s="995"/>
      <c r="AG1799" s="996"/>
      <c r="AH1799" s="997"/>
      <c r="AI1799" s="998"/>
      <c r="AJ1799" s="312"/>
      <c r="AK1799" s="312"/>
      <c r="AL1799" s="999"/>
      <c r="AM1799" s="312"/>
      <c r="AN1799" s="312"/>
      <c r="AO1799" s="1000"/>
      <c r="AP1799" s="666"/>
      <c r="AQ1799" s="1001"/>
      <c r="AR1799" s="1001"/>
      <c r="AS1799" s="1001"/>
      <c r="AT1799" s="748"/>
    </row>
    <row r="1800">
      <c r="A1800" s="227"/>
      <c r="B1800" s="179">
        <v>4.3815261E7</v>
      </c>
      <c r="C1800" s="1037">
        <v>44421.51384960648</v>
      </c>
      <c r="D1800" s="1091" t="s">
        <v>11138</v>
      </c>
      <c r="E1800" s="179" t="s">
        <v>11139</v>
      </c>
      <c r="F1800" s="228">
        <v>37257.0</v>
      </c>
      <c r="G1800" s="179" t="s">
        <v>391</v>
      </c>
      <c r="H1800" s="179" t="s">
        <v>3294</v>
      </c>
      <c r="I1800" s="179">
        <v>5.491165007614E12</v>
      </c>
      <c r="K1800" s="1091" t="s">
        <v>11140</v>
      </c>
      <c r="L1800" s="1091" t="s">
        <v>11141</v>
      </c>
      <c r="M1800" s="179" t="s">
        <v>1661</v>
      </c>
      <c r="N1800" s="179" t="s">
        <v>2184</v>
      </c>
      <c r="O1800" s="1091" t="s">
        <v>11142</v>
      </c>
      <c r="P1800" s="1091" t="s">
        <v>2611</v>
      </c>
      <c r="Q1800" s="1091" t="s">
        <v>11143</v>
      </c>
      <c r="R1800" s="179" t="s">
        <v>11144</v>
      </c>
      <c r="S1800" s="647">
        <f t="shared" si="169"/>
        <v>21</v>
      </c>
      <c r="T1800" s="179" t="s">
        <v>5656</v>
      </c>
      <c r="U1800" s="179" t="s">
        <v>2846</v>
      </c>
      <c r="V1800" s="1092"/>
      <c r="W1800" s="606" t="s">
        <v>1637</v>
      </c>
      <c r="X1800" s="1091" t="s">
        <v>11145</v>
      </c>
      <c r="Y1800" s="1113">
        <f>IF('Datos por dni'!F934="","",(TODAY()-'Datos por dni'!F934)/365)</f>
        <v>22.14520548</v>
      </c>
      <c r="AA1800" s="987"/>
      <c r="AB1800" s="992"/>
      <c r="AC1800" s="993"/>
      <c r="AD1800" s="994"/>
      <c r="AE1800" s="994"/>
      <c r="AF1800" s="995"/>
      <c r="AG1800" s="996"/>
      <c r="AH1800" s="997"/>
      <c r="AI1800" s="998"/>
      <c r="AJ1800" s="312"/>
      <c r="AK1800" s="312"/>
      <c r="AL1800" s="999"/>
      <c r="AM1800" s="312"/>
      <c r="AN1800" s="312"/>
      <c r="AO1800" s="1000"/>
      <c r="AP1800" s="666"/>
      <c r="AQ1800" s="1001"/>
      <c r="AR1800" s="1001"/>
      <c r="AS1800" s="1001"/>
      <c r="AT1800" s="748"/>
    </row>
    <row r="1801">
      <c r="A1801" s="227"/>
      <c r="B1801" s="179">
        <v>9.5317119E7</v>
      </c>
      <c r="C1801" s="1037">
        <v>44421.52511248842</v>
      </c>
      <c r="D1801" s="1091" t="s">
        <v>11146</v>
      </c>
      <c r="E1801" s="179" t="s">
        <v>11147</v>
      </c>
      <c r="F1801" s="228">
        <v>31607.0</v>
      </c>
      <c r="G1801" s="179" t="s">
        <v>5829</v>
      </c>
      <c r="H1801" s="179" t="s">
        <v>2304</v>
      </c>
      <c r="I1801" s="179">
        <v>1.121703599E9</v>
      </c>
      <c r="K1801" s="1091" t="s">
        <v>11148</v>
      </c>
      <c r="L1801" s="1091" t="s">
        <v>7020</v>
      </c>
      <c r="M1801" s="179" t="s">
        <v>2184</v>
      </c>
      <c r="N1801" s="179" t="s">
        <v>1661</v>
      </c>
      <c r="O1801" s="1091" t="s">
        <v>11149</v>
      </c>
      <c r="P1801" s="1091" t="s">
        <v>7470</v>
      </c>
      <c r="Q1801" s="1092"/>
      <c r="R1801" s="1098">
        <v>44426.0</v>
      </c>
      <c r="S1801" s="647">
        <f t="shared" si="169"/>
        <v>37</v>
      </c>
      <c r="T1801" s="179" t="s">
        <v>5656</v>
      </c>
      <c r="U1801" s="179" t="s">
        <v>2846</v>
      </c>
      <c r="V1801" s="1092"/>
      <c r="W1801" s="606" t="s">
        <v>1637</v>
      </c>
      <c r="X1801" s="1091" t="s">
        <v>11150</v>
      </c>
      <c r="Y1801" s="1113">
        <f>IF('Datos por dni'!F935="","",(TODAY()-'Datos por dni'!F935)/365)</f>
        <v>36.51780822</v>
      </c>
      <c r="AA1801" s="987"/>
      <c r="AB1801" s="992"/>
      <c r="AC1801" s="993"/>
      <c r="AD1801" s="994"/>
      <c r="AE1801" s="994"/>
      <c r="AF1801" s="995"/>
      <c r="AG1801" s="996"/>
      <c r="AH1801" s="997"/>
      <c r="AI1801" s="998"/>
      <c r="AJ1801" s="312"/>
      <c r="AK1801" s="312"/>
      <c r="AL1801" s="999"/>
      <c r="AM1801" s="312"/>
      <c r="AN1801" s="312"/>
      <c r="AO1801" s="1000"/>
      <c r="AP1801" s="666"/>
      <c r="AQ1801" s="1001"/>
      <c r="AR1801" s="1001"/>
      <c r="AS1801" s="1001"/>
      <c r="AT1801" s="748"/>
    </row>
    <row r="1802">
      <c r="A1802" s="227"/>
      <c r="B1802" s="179">
        <v>4.5007308E7</v>
      </c>
      <c r="C1802" s="1037">
        <v>44421.89720309028</v>
      </c>
      <c r="D1802" s="1091" t="s">
        <v>11151</v>
      </c>
      <c r="E1802" s="179" t="s">
        <v>11152</v>
      </c>
      <c r="F1802" s="228">
        <v>37698.0</v>
      </c>
      <c r="G1802" s="179" t="s">
        <v>391</v>
      </c>
      <c r="H1802" s="179" t="s">
        <v>11153</v>
      </c>
      <c r="I1802" s="179">
        <v>1.123402187E9</v>
      </c>
      <c r="K1802" s="1091" t="s">
        <v>11154</v>
      </c>
      <c r="L1802" s="1091" t="s">
        <v>11155</v>
      </c>
      <c r="M1802" s="179" t="s">
        <v>2184</v>
      </c>
      <c r="N1802" s="179" t="s">
        <v>2184</v>
      </c>
      <c r="O1802" s="1091" t="s">
        <v>11156</v>
      </c>
      <c r="P1802" s="1091" t="s">
        <v>1661</v>
      </c>
      <c r="Q1802" s="1092"/>
      <c r="R1802" s="1098">
        <v>44426.0</v>
      </c>
      <c r="S1802" s="647">
        <f t="shared" si="169"/>
        <v>20</v>
      </c>
      <c r="T1802" s="179" t="s">
        <v>5656</v>
      </c>
      <c r="U1802" s="179" t="s">
        <v>2846</v>
      </c>
      <c r="V1802" s="1092"/>
      <c r="W1802" s="606" t="s">
        <v>1651</v>
      </c>
      <c r="X1802" s="1091" t="s">
        <v>11157</v>
      </c>
      <c r="Y1802" s="1113">
        <f>IF('Datos por dni'!F936="","",(TODAY()-'Datos por dni'!F936)/365)</f>
        <v>23.80273973</v>
      </c>
      <c r="AA1802" s="987"/>
      <c r="AB1802" s="992"/>
      <c r="AC1802" s="993"/>
      <c r="AD1802" s="994"/>
      <c r="AE1802" s="994"/>
      <c r="AF1802" s="995"/>
      <c r="AG1802" s="996"/>
      <c r="AH1802" s="997"/>
      <c r="AI1802" s="998"/>
      <c r="AJ1802" s="312"/>
      <c r="AK1802" s="312"/>
      <c r="AL1802" s="999"/>
      <c r="AM1802" s="312"/>
      <c r="AN1802" s="312"/>
      <c r="AO1802" s="1000"/>
      <c r="AP1802" s="666"/>
      <c r="AQ1802" s="1001"/>
      <c r="AR1802" s="1001"/>
      <c r="AS1802" s="1001"/>
      <c r="AT1802" s="748"/>
    </row>
    <row r="1803">
      <c r="A1803" s="227"/>
      <c r="B1803" s="179">
        <v>4.4595324E7</v>
      </c>
      <c r="C1803" s="1037">
        <v>44421.90424613426</v>
      </c>
      <c r="D1803" s="1091" t="s">
        <v>11158</v>
      </c>
      <c r="E1803" s="179" t="s">
        <v>11159</v>
      </c>
      <c r="F1803" s="228">
        <v>37663.0</v>
      </c>
      <c r="G1803" s="179" t="s">
        <v>391</v>
      </c>
      <c r="H1803" s="179" t="s">
        <v>11160</v>
      </c>
      <c r="I1803" s="179" t="s">
        <v>11161</v>
      </c>
      <c r="K1803" s="1091" t="s">
        <v>10147</v>
      </c>
      <c r="L1803" s="1091" t="s">
        <v>7020</v>
      </c>
      <c r="M1803" s="179" t="s">
        <v>2184</v>
      </c>
      <c r="N1803" s="179" t="s">
        <v>2184</v>
      </c>
      <c r="O1803" s="1091" t="s">
        <v>11162</v>
      </c>
      <c r="P1803" s="1091" t="s">
        <v>11163</v>
      </c>
      <c r="Q1803" s="1092"/>
      <c r="R1803" s="166"/>
      <c r="S1803" s="647">
        <f t="shared" si="169"/>
        <v>20</v>
      </c>
      <c r="T1803" s="166"/>
      <c r="U1803" s="166"/>
      <c r="V1803" s="1092"/>
      <c r="W1803" s="606" t="s">
        <v>1637</v>
      </c>
      <c r="X1803" s="1091" t="s">
        <v>11164</v>
      </c>
      <c r="Y1803" s="1113">
        <f>IF('Datos por dni'!F937="","",(TODAY()-'Datos por dni'!F937)/365)</f>
        <v>32.19726027</v>
      </c>
      <c r="AA1803" s="987"/>
      <c r="AB1803" s="992"/>
      <c r="AC1803" s="993"/>
      <c r="AD1803" s="994"/>
      <c r="AE1803" s="994"/>
      <c r="AF1803" s="995"/>
      <c r="AG1803" s="996"/>
      <c r="AH1803" s="997"/>
      <c r="AI1803" s="998"/>
      <c r="AJ1803" s="312"/>
      <c r="AK1803" s="312"/>
      <c r="AL1803" s="999"/>
      <c r="AM1803" s="312"/>
      <c r="AN1803" s="312"/>
      <c r="AO1803" s="1000"/>
      <c r="AP1803" s="666"/>
      <c r="AQ1803" s="1001"/>
      <c r="AR1803" s="1001"/>
      <c r="AS1803" s="1001"/>
      <c r="AT1803" s="748"/>
    </row>
    <row r="1804">
      <c r="A1804" s="227"/>
      <c r="B1804" s="179">
        <v>9.5461278E7</v>
      </c>
      <c r="C1804" s="1037">
        <v>44421.95147907407</v>
      </c>
      <c r="D1804" s="1091" t="s">
        <v>11165</v>
      </c>
      <c r="E1804" s="179" t="s">
        <v>11166</v>
      </c>
      <c r="F1804" s="228">
        <v>33736.0</v>
      </c>
      <c r="G1804" s="179" t="s">
        <v>11167</v>
      </c>
      <c r="H1804" s="179" t="s">
        <v>4171</v>
      </c>
      <c r="I1804" s="179">
        <v>1.131125345E9</v>
      </c>
      <c r="K1804" s="1091" t="s">
        <v>11168</v>
      </c>
      <c r="L1804" s="1091" t="s">
        <v>7020</v>
      </c>
      <c r="M1804" s="179" t="s">
        <v>2184</v>
      </c>
      <c r="N1804" s="179" t="s">
        <v>2184</v>
      </c>
      <c r="O1804" s="1091" t="s">
        <v>11169</v>
      </c>
      <c r="P1804" s="1091" t="s">
        <v>11170</v>
      </c>
      <c r="Q1804" s="1091" t="s">
        <v>11171</v>
      </c>
      <c r="R1804" s="1098">
        <v>44426.0</v>
      </c>
      <c r="S1804" s="647">
        <f t="shared" si="169"/>
        <v>31</v>
      </c>
      <c r="T1804" s="166"/>
      <c r="U1804" s="166"/>
      <c r="V1804" s="1091" t="s">
        <v>11172</v>
      </c>
      <c r="W1804" s="606" t="s">
        <v>1866</v>
      </c>
      <c r="X1804" s="1091" t="s">
        <v>11173</v>
      </c>
      <c r="Y1804" s="1113">
        <f>IF('Datos por dni'!F938="","",(TODAY()-'Datos por dni'!F938)/365)</f>
        <v>34.44109589</v>
      </c>
      <c r="AA1804" s="987"/>
      <c r="AB1804" s="992"/>
      <c r="AC1804" s="993"/>
      <c r="AD1804" s="994"/>
      <c r="AE1804" s="994"/>
      <c r="AF1804" s="995"/>
      <c r="AG1804" s="996"/>
      <c r="AH1804" s="997"/>
      <c r="AI1804" s="998"/>
      <c r="AJ1804" s="312"/>
      <c r="AK1804" s="312"/>
      <c r="AL1804" s="999"/>
      <c r="AM1804" s="312"/>
      <c r="AN1804" s="312"/>
      <c r="AO1804" s="1000"/>
      <c r="AP1804" s="666"/>
      <c r="AQ1804" s="1001"/>
      <c r="AR1804" s="1001"/>
      <c r="AS1804" s="1001"/>
      <c r="AT1804" s="748"/>
    </row>
    <row r="1805">
      <c r="A1805" s="227"/>
      <c r="B1805" s="179">
        <v>2.8031402E7</v>
      </c>
      <c r="C1805" s="1037">
        <v>44423.07418863426</v>
      </c>
      <c r="D1805" s="1091" t="s">
        <v>11174</v>
      </c>
      <c r="E1805" s="179" t="s">
        <v>11175</v>
      </c>
      <c r="F1805" s="228">
        <v>29279.0</v>
      </c>
      <c r="G1805" s="179" t="s">
        <v>391</v>
      </c>
      <c r="H1805" s="179" t="s">
        <v>11176</v>
      </c>
      <c r="I1805" s="179">
        <v>1.13566426E9</v>
      </c>
      <c r="K1805" s="1091" t="s">
        <v>11177</v>
      </c>
      <c r="L1805" s="1091" t="s">
        <v>7020</v>
      </c>
      <c r="M1805" s="179" t="s">
        <v>2184</v>
      </c>
      <c r="N1805" s="179" t="s">
        <v>2184</v>
      </c>
      <c r="O1805" s="1091" t="s">
        <v>7446</v>
      </c>
      <c r="P1805" s="1091" t="s">
        <v>11178</v>
      </c>
      <c r="Q1805" s="1092"/>
      <c r="R1805" s="1098">
        <v>44426.0</v>
      </c>
      <c r="S1805" s="647">
        <f t="shared" si="169"/>
        <v>43</v>
      </c>
      <c r="T1805" s="179" t="s">
        <v>5656</v>
      </c>
      <c r="U1805" s="179" t="s">
        <v>2846</v>
      </c>
      <c r="V1805" s="1092"/>
      <c r="W1805" s="606" t="s">
        <v>1651</v>
      </c>
      <c r="X1805" s="1091" t="s">
        <v>11179</v>
      </c>
      <c r="Y1805" s="1113">
        <f>IF('Datos por dni'!F939="","",(TODAY()-'Datos por dni'!F939)/365)</f>
        <v>28.97260274</v>
      </c>
      <c r="AA1805" s="987"/>
      <c r="AB1805" s="992"/>
      <c r="AC1805" s="993"/>
      <c r="AD1805" s="994"/>
      <c r="AE1805" s="994"/>
      <c r="AF1805" s="995"/>
      <c r="AG1805" s="996"/>
      <c r="AH1805" s="997"/>
      <c r="AI1805" s="998"/>
      <c r="AJ1805" s="312"/>
      <c r="AK1805" s="312"/>
      <c r="AL1805" s="999"/>
      <c r="AM1805" s="312"/>
      <c r="AN1805" s="312"/>
      <c r="AO1805" s="1000"/>
      <c r="AP1805" s="666"/>
      <c r="AQ1805" s="1001"/>
      <c r="AR1805" s="1001"/>
      <c r="AS1805" s="1001"/>
      <c r="AT1805" s="748"/>
    </row>
    <row r="1806">
      <c r="A1806" s="227"/>
      <c r="B1806" s="179">
        <v>1.7605266E7</v>
      </c>
      <c r="C1806" s="1037">
        <v>44423.45629693287</v>
      </c>
      <c r="D1806" s="1091" t="s">
        <v>11180</v>
      </c>
      <c r="E1806" s="179" t="s">
        <v>11181</v>
      </c>
      <c r="F1806" s="228">
        <v>23780.0</v>
      </c>
      <c r="G1806" s="179" t="s">
        <v>2021</v>
      </c>
      <c r="H1806" s="179" t="s">
        <v>1822</v>
      </c>
      <c r="I1806" s="646" t="s">
        <v>11182</v>
      </c>
      <c r="K1806" s="1091" t="s">
        <v>11183</v>
      </c>
      <c r="L1806" s="1091" t="s">
        <v>7038</v>
      </c>
      <c r="M1806" s="179" t="s">
        <v>2184</v>
      </c>
      <c r="N1806" s="179" t="s">
        <v>2184</v>
      </c>
      <c r="O1806" s="1091" t="s">
        <v>11184</v>
      </c>
      <c r="P1806" s="1091" t="s">
        <v>11185</v>
      </c>
      <c r="Q1806" s="1092"/>
      <c r="R1806" s="166"/>
      <c r="S1806" s="647">
        <f t="shared" si="169"/>
        <v>58</v>
      </c>
      <c r="T1806" s="166"/>
      <c r="U1806" s="166"/>
      <c r="V1806" s="1092"/>
      <c r="W1806" s="606" t="s">
        <v>1651</v>
      </c>
      <c r="X1806" s="1091" t="s">
        <v>1651</v>
      </c>
      <c r="Y1806" s="1113">
        <f>IF('Datos por dni'!F940="","",(TODAY()-'Datos por dni'!F940)/365)</f>
        <v>26.21643836</v>
      </c>
      <c r="AA1806" s="987"/>
      <c r="AB1806" s="992"/>
      <c r="AC1806" s="993"/>
      <c r="AD1806" s="994"/>
      <c r="AE1806" s="994"/>
      <c r="AF1806" s="995"/>
      <c r="AG1806" s="996"/>
      <c r="AH1806" s="997"/>
      <c r="AI1806" s="998"/>
      <c r="AJ1806" s="312"/>
      <c r="AK1806" s="312"/>
      <c r="AL1806" s="999"/>
      <c r="AM1806" s="312"/>
      <c r="AN1806" s="312"/>
      <c r="AO1806" s="1000"/>
      <c r="AP1806" s="666"/>
      <c r="AQ1806" s="1001"/>
      <c r="AR1806" s="1001"/>
      <c r="AS1806" s="1001"/>
      <c r="AT1806" s="748"/>
    </row>
    <row r="1807">
      <c r="A1807" s="227"/>
      <c r="B1807" s="179">
        <v>4.0763853E7</v>
      </c>
      <c r="C1807" s="1037">
        <v>44423.460924872685</v>
      </c>
      <c r="D1807" s="1091" t="s">
        <v>11186</v>
      </c>
      <c r="E1807" s="179" t="s">
        <v>11187</v>
      </c>
      <c r="F1807" s="228">
        <v>35617.0</v>
      </c>
      <c r="G1807" s="179" t="s">
        <v>391</v>
      </c>
      <c r="H1807" s="179" t="s">
        <v>11188</v>
      </c>
      <c r="I1807" s="179">
        <v>2.267446991E9</v>
      </c>
      <c r="K1807" s="1091" t="s">
        <v>11189</v>
      </c>
      <c r="L1807" s="1091" t="s">
        <v>7028</v>
      </c>
      <c r="M1807" s="179" t="s">
        <v>2184</v>
      </c>
      <c r="N1807" s="179" t="s">
        <v>2184</v>
      </c>
      <c r="O1807" s="1091" t="s">
        <v>11190</v>
      </c>
      <c r="P1807" s="1091" t="s">
        <v>11191</v>
      </c>
      <c r="Q1807" s="1091" t="s">
        <v>11192</v>
      </c>
      <c r="R1807" s="1117">
        <v>44427.0</v>
      </c>
      <c r="S1807" s="647">
        <f t="shared" si="169"/>
        <v>26</v>
      </c>
      <c r="T1807" s="166"/>
      <c r="U1807" s="166"/>
      <c r="V1807" s="1092"/>
      <c r="W1807" s="606" t="s">
        <v>1651</v>
      </c>
      <c r="X1807" s="1091" t="s">
        <v>11193</v>
      </c>
      <c r="Y1807" s="1113">
        <f>IF('Datos por dni'!F941="","",(TODAY()-'Datos por dni'!F941)/365)</f>
        <v>31.4739726</v>
      </c>
      <c r="AA1807" s="987"/>
      <c r="AB1807" s="992"/>
      <c r="AC1807" s="993"/>
      <c r="AD1807" s="994"/>
      <c r="AE1807" s="994"/>
      <c r="AF1807" s="995"/>
      <c r="AG1807" s="996"/>
      <c r="AH1807" s="997"/>
      <c r="AI1807" s="998"/>
      <c r="AJ1807" s="312"/>
      <c r="AK1807" s="312"/>
      <c r="AL1807" s="999"/>
      <c r="AM1807" s="312"/>
      <c r="AN1807" s="312"/>
      <c r="AO1807" s="1000"/>
      <c r="AP1807" s="666"/>
      <c r="AQ1807" s="1001"/>
      <c r="AR1807" s="1001"/>
      <c r="AS1807" s="1001"/>
      <c r="AT1807" s="748"/>
    </row>
    <row r="1808">
      <c r="A1808" s="227"/>
      <c r="B1808" s="179">
        <v>2.155311E7</v>
      </c>
      <c r="C1808" s="1037">
        <v>44423.46422415509</v>
      </c>
      <c r="D1808" s="1091" t="s">
        <v>11194</v>
      </c>
      <c r="E1808" s="179" t="s">
        <v>11195</v>
      </c>
      <c r="F1808" s="228">
        <v>25701.0</v>
      </c>
      <c r="G1808" s="179" t="s">
        <v>391</v>
      </c>
      <c r="H1808" s="179" t="s">
        <v>11196</v>
      </c>
      <c r="I1808" s="179">
        <v>1.13165081E9</v>
      </c>
      <c r="K1808" s="1091" t="s">
        <v>11197</v>
      </c>
      <c r="L1808" s="1091" t="s">
        <v>7020</v>
      </c>
      <c r="M1808" s="179" t="s">
        <v>2184</v>
      </c>
      <c r="N1808" s="179" t="s">
        <v>1661</v>
      </c>
      <c r="O1808" s="1091" t="s">
        <v>11198</v>
      </c>
      <c r="P1808" s="1091" t="s">
        <v>11199</v>
      </c>
      <c r="Q1808" s="1092"/>
      <c r="R1808" s="1117">
        <v>44427.0</v>
      </c>
      <c r="S1808" s="647">
        <f t="shared" si="169"/>
        <v>53</v>
      </c>
      <c r="T1808" s="166"/>
      <c r="U1808" s="166"/>
      <c r="V1808" s="1092"/>
      <c r="W1808" s="606" t="s">
        <v>1651</v>
      </c>
      <c r="X1808" s="1091" t="s">
        <v>1651</v>
      </c>
      <c r="Y1808" s="1113">
        <f>IF('Datos por dni'!F942="","",(TODAY()-'Datos por dni'!F942)/365)</f>
        <v>24.17260274</v>
      </c>
      <c r="AA1808" s="987"/>
      <c r="AB1808" s="992"/>
      <c r="AC1808" s="993"/>
      <c r="AD1808" s="994"/>
      <c r="AE1808" s="994"/>
      <c r="AF1808" s="995"/>
      <c r="AG1808" s="996"/>
      <c r="AH1808" s="997"/>
      <c r="AI1808" s="998"/>
      <c r="AJ1808" s="312"/>
      <c r="AK1808" s="312"/>
      <c r="AL1808" s="999"/>
      <c r="AM1808" s="312"/>
      <c r="AN1808" s="312"/>
      <c r="AO1808" s="1000"/>
      <c r="AP1808" s="666"/>
      <c r="AQ1808" s="1001"/>
      <c r="AR1808" s="1001"/>
      <c r="AS1808" s="1001"/>
      <c r="AT1808" s="748"/>
    </row>
    <row r="1809">
      <c r="A1809" s="227"/>
      <c r="B1809" s="179">
        <v>2.7198616E7</v>
      </c>
      <c r="C1809" s="1037">
        <v>44423.466686342595</v>
      </c>
      <c r="D1809" s="1091" t="s">
        <v>11200</v>
      </c>
      <c r="E1809" s="179" t="s">
        <v>11201</v>
      </c>
      <c r="F1809" s="228">
        <v>28891.0</v>
      </c>
      <c r="G1809" s="179" t="s">
        <v>391</v>
      </c>
      <c r="H1809" s="179" t="s">
        <v>11202</v>
      </c>
      <c r="I1809" s="179" t="s">
        <v>11203</v>
      </c>
      <c r="K1809" s="1091" t="s">
        <v>6780</v>
      </c>
      <c r="L1809" s="1091" t="s">
        <v>7038</v>
      </c>
      <c r="M1809" s="179" t="s">
        <v>2184</v>
      </c>
      <c r="N1809" s="179" t="s">
        <v>2184</v>
      </c>
      <c r="O1809" s="1091" t="s">
        <v>11204</v>
      </c>
      <c r="P1809" s="1091" t="s">
        <v>11205</v>
      </c>
      <c r="Q1809" s="1092"/>
      <c r="R1809" s="1117">
        <v>44427.0</v>
      </c>
      <c r="S1809" s="647">
        <f t="shared" si="169"/>
        <v>44</v>
      </c>
      <c r="T1809" s="179" t="s">
        <v>2846</v>
      </c>
      <c r="U1809" s="179" t="s">
        <v>2846</v>
      </c>
      <c r="V1809" s="1092"/>
      <c r="W1809" s="606" t="s">
        <v>11206</v>
      </c>
      <c r="X1809" s="1091" t="s">
        <v>11206</v>
      </c>
      <c r="Y1809" s="1113">
        <f>IF('Datos por dni'!F943="","",(TODAY()-'Datos por dni'!F943)/365)</f>
        <v>28.63835616</v>
      </c>
      <c r="AA1809" s="987"/>
      <c r="AB1809" s="992"/>
      <c r="AC1809" s="993"/>
      <c r="AD1809" s="994"/>
      <c r="AE1809" s="994"/>
      <c r="AF1809" s="995"/>
      <c r="AG1809" s="996"/>
      <c r="AH1809" s="997"/>
      <c r="AI1809" s="998"/>
      <c r="AJ1809" s="312"/>
      <c r="AK1809" s="312"/>
      <c r="AL1809" s="999"/>
      <c r="AM1809" s="312"/>
      <c r="AN1809" s="312"/>
      <c r="AO1809" s="1000"/>
      <c r="AP1809" s="666"/>
      <c r="AQ1809" s="1001"/>
      <c r="AR1809" s="1001"/>
      <c r="AS1809" s="1001"/>
      <c r="AT1809" s="748"/>
    </row>
    <row r="1810">
      <c r="A1810" s="227"/>
      <c r="B1810" s="179">
        <v>4.2149619E7</v>
      </c>
      <c r="C1810" s="1037">
        <v>44424.53426935185</v>
      </c>
      <c r="D1810" s="1091" t="s">
        <v>3748</v>
      </c>
      <c r="E1810" s="179" t="s">
        <v>3749</v>
      </c>
      <c r="F1810" s="228">
        <v>36406.0</v>
      </c>
      <c r="G1810" s="179" t="s">
        <v>391</v>
      </c>
      <c r="H1810" s="179" t="s">
        <v>1822</v>
      </c>
      <c r="I1810" s="179" t="s">
        <v>11207</v>
      </c>
      <c r="K1810" s="1091" t="s">
        <v>11208</v>
      </c>
      <c r="L1810" s="1091" t="s">
        <v>11209</v>
      </c>
      <c r="M1810" s="179" t="s">
        <v>2184</v>
      </c>
      <c r="N1810" s="179" t="s">
        <v>1661</v>
      </c>
      <c r="O1810" s="1091" t="s">
        <v>11210</v>
      </c>
      <c r="P1810" s="1091" t="s">
        <v>11211</v>
      </c>
      <c r="Q1810" s="1092"/>
      <c r="R1810" s="1117">
        <v>44427.0</v>
      </c>
      <c r="S1810" s="647">
        <f t="shared" si="169"/>
        <v>24</v>
      </c>
      <c r="T1810" s="166"/>
      <c r="U1810" s="166"/>
      <c r="V1810" s="1092"/>
      <c r="W1810" s="606" t="s">
        <v>1637</v>
      </c>
      <c r="X1810" s="1091" t="s">
        <v>3752</v>
      </c>
      <c r="Y1810" s="1113">
        <f>IF('Datos por dni'!F944="","",(TODAY()-'Datos por dni'!F944)/365)</f>
        <v>27.85479452</v>
      </c>
      <c r="AA1810" s="987"/>
      <c r="AB1810" s="992"/>
      <c r="AC1810" s="993"/>
      <c r="AD1810" s="994"/>
      <c r="AE1810" s="994"/>
      <c r="AF1810" s="995"/>
      <c r="AG1810" s="996"/>
      <c r="AH1810" s="997"/>
      <c r="AI1810" s="998"/>
      <c r="AJ1810" s="312"/>
      <c r="AK1810" s="312"/>
      <c r="AL1810" s="999"/>
      <c r="AM1810" s="312"/>
      <c r="AN1810" s="312"/>
      <c r="AO1810" s="1000"/>
      <c r="AP1810" s="666"/>
      <c r="AQ1810" s="1001"/>
      <c r="AR1810" s="1001"/>
      <c r="AS1810" s="1001"/>
      <c r="AT1810" s="748"/>
    </row>
    <row r="1811">
      <c r="A1811" s="227"/>
      <c r="B1811" s="179">
        <v>3.0973611E7</v>
      </c>
      <c r="C1811" s="1037">
        <v>44424.551960578705</v>
      </c>
      <c r="D1811" s="1091" t="s">
        <v>11212</v>
      </c>
      <c r="E1811" s="179" t="s">
        <v>11213</v>
      </c>
      <c r="F1811" s="228">
        <v>30879.0</v>
      </c>
      <c r="G1811" s="179" t="s">
        <v>391</v>
      </c>
      <c r="H1811" s="179" t="s">
        <v>11214</v>
      </c>
      <c r="I1811" s="179" t="s">
        <v>11215</v>
      </c>
      <c r="K1811" s="1091" t="s">
        <v>11216</v>
      </c>
      <c r="L1811" s="1091" t="s">
        <v>7020</v>
      </c>
      <c r="M1811" s="179" t="s">
        <v>2184</v>
      </c>
      <c r="N1811" s="179" t="s">
        <v>2184</v>
      </c>
      <c r="O1811" s="1091" t="s">
        <v>11217</v>
      </c>
      <c r="P1811" s="1091" t="s">
        <v>11218</v>
      </c>
      <c r="Q1811" s="1091" t="s">
        <v>11219</v>
      </c>
      <c r="R1811" s="166"/>
      <c r="S1811" s="647">
        <f t="shared" si="169"/>
        <v>39</v>
      </c>
      <c r="T1811" s="166"/>
      <c r="U1811" s="166"/>
      <c r="V1811" s="1092"/>
      <c r="W1811" s="606" t="s">
        <v>11220</v>
      </c>
      <c r="X1811" s="1091" t="s">
        <v>11221</v>
      </c>
      <c r="Y1811" s="1113">
        <f>IF('Datos por dni'!F945="","",(TODAY()-'Datos por dni'!F945)/365)</f>
        <v>32.61917808</v>
      </c>
      <c r="AA1811" s="987"/>
      <c r="AB1811" s="992"/>
      <c r="AC1811" s="993"/>
      <c r="AD1811" s="994"/>
      <c r="AE1811" s="994"/>
      <c r="AF1811" s="995"/>
      <c r="AG1811" s="996"/>
      <c r="AH1811" s="997"/>
      <c r="AI1811" s="998"/>
      <c r="AJ1811" s="312"/>
      <c r="AK1811" s="312"/>
      <c r="AL1811" s="999"/>
      <c r="AM1811" s="312"/>
      <c r="AN1811" s="312"/>
      <c r="AO1811" s="1000"/>
      <c r="AP1811" s="666"/>
      <c r="AQ1811" s="1001"/>
      <c r="AR1811" s="1001"/>
      <c r="AS1811" s="1001"/>
      <c r="AT1811" s="748"/>
    </row>
    <row r="1812">
      <c r="A1812" s="227"/>
      <c r="B1812" s="179">
        <v>9.5653569E7</v>
      </c>
      <c r="C1812" s="1037">
        <v>44425.51386085648</v>
      </c>
      <c r="D1812" s="1091" t="s">
        <v>11222</v>
      </c>
      <c r="E1812" s="179" t="s">
        <v>11223</v>
      </c>
      <c r="F1812" s="228">
        <v>33711.0</v>
      </c>
      <c r="G1812" s="179" t="s">
        <v>2911</v>
      </c>
      <c r="H1812" s="179" t="s">
        <v>1678</v>
      </c>
      <c r="I1812" s="179" t="s">
        <v>11224</v>
      </c>
      <c r="K1812" s="1091" t="s">
        <v>10298</v>
      </c>
      <c r="L1812" s="1091" t="s">
        <v>7028</v>
      </c>
      <c r="M1812" s="179" t="s">
        <v>2184</v>
      </c>
      <c r="N1812" s="179" t="s">
        <v>2184</v>
      </c>
      <c r="O1812" s="1091" t="s">
        <v>11225</v>
      </c>
      <c r="P1812" s="1091" t="s">
        <v>11226</v>
      </c>
      <c r="Q1812" s="1092"/>
      <c r="R1812" s="1117">
        <v>44427.0</v>
      </c>
      <c r="S1812" s="647">
        <f t="shared" si="169"/>
        <v>31</v>
      </c>
      <c r="T1812" s="166"/>
      <c r="U1812" s="166"/>
      <c r="V1812" s="1092"/>
      <c r="W1812" s="606" t="s">
        <v>11227</v>
      </c>
      <c r="X1812" s="1091" t="s">
        <v>11227</v>
      </c>
      <c r="Y1812" s="1113">
        <f>IF('Datos por dni'!F946="","",(TODAY()-'Datos por dni'!F946)/365)</f>
        <v>28.10958904</v>
      </c>
      <c r="AA1812" s="987"/>
      <c r="AB1812" s="992"/>
      <c r="AC1812" s="993"/>
      <c r="AD1812" s="994"/>
      <c r="AE1812" s="994"/>
      <c r="AF1812" s="995"/>
      <c r="AG1812" s="996"/>
      <c r="AH1812" s="997"/>
      <c r="AI1812" s="998"/>
      <c r="AJ1812" s="312"/>
      <c r="AK1812" s="312"/>
      <c r="AL1812" s="999"/>
      <c r="AM1812" s="312"/>
      <c r="AN1812" s="312"/>
      <c r="AO1812" s="1000"/>
      <c r="AP1812" s="666"/>
      <c r="AQ1812" s="1001"/>
      <c r="AR1812" s="1001"/>
      <c r="AS1812" s="1001"/>
      <c r="AT1812" s="748"/>
    </row>
    <row r="1813">
      <c r="A1813" s="227"/>
      <c r="B1813" s="179">
        <v>4.0712871E7</v>
      </c>
      <c r="C1813" s="1037">
        <v>44425.76503123842</v>
      </c>
      <c r="D1813" s="1091" t="s">
        <v>11228</v>
      </c>
      <c r="E1813" s="179" t="s">
        <v>11229</v>
      </c>
      <c r="F1813" s="228">
        <v>35682.0</v>
      </c>
      <c r="G1813" s="179" t="s">
        <v>391</v>
      </c>
      <c r="H1813" s="179" t="s">
        <v>11230</v>
      </c>
      <c r="I1813" s="179">
        <v>1.165252116E9</v>
      </c>
      <c r="K1813" s="1091" t="s">
        <v>11231</v>
      </c>
      <c r="L1813" s="1091" t="s">
        <v>7028</v>
      </c>
      <c r="M1813" s="179" t="s">
        <v>2184</v>
      </c>
      <c r="N1813" s="179" t="s">
        <v>2184</v>
      </c>
      <c r="O1813" s="1091" t="s">
        <v>11232</v>
      </c>
      <c r="P1813" s="1091" t="s">
        <v>11233</v>
      </c>
      <c r="Q1813" s="1091" t="s">
        <v>11234</v>
      </c>
      <c r="R1813" s="1117">
        <v>44427.0</v>
      </c>
      <c r="S1813" s="647">
        <f t="shared" si="169"/>
        <v>26</v>
      </c>
      <c r="T1813" s="179" t="s">
        <v>5656</v>
      </c>
      <c r="U1813" s="179" t="s">
        <v>5656</v>
      </c>
      <c r="V1813" s="1092"/>
      <c r="W1813" s="606" t="s">
        <v>1651</v>
      </c>
      <c r="X1813" s="1091" t="s">
        <v>11235</v>
      </c>
      <c r="Y1813" s="1113">
        <f>IF('Datos por dni'!F947="","",(TODAY()-'Datos por dni'!F947)/365)</f>
        <v>29.05753425</v>
      </c>
      <c r="AA1813" s="987"/>
      <c r="AB1813" s="992"/>
      <c r="AC1813" s="993"/>
      <c r="AD1813" s="994"/>
      <c r="AE1813" s="994"/>
      <c r="AF1813" s="995"/>
      <c r="AG1813" s="996"/>
      <c r="AH1813" s="997"/>
      <c r="AI1813" s="998"/>
      <c r="AJ1813" s="312"/>
      <c r="AK1813" s="312"/>
      <c r="AL1813" s="999"/>
      <c r="AM1813" s="312"/>
      <c r="AN1813" s="312"/>
      <c r="AO1813" s="1000"/>
      <c r="AP1813" s="666"/>
      <c r="AQ1813" s="1001"/>
      <c r="AR1813" s="1001"/>
      <c r="AS1813" s="1001"/>
      <c r="AT1813" s="748"/>
    </row>
    <row r="1814">
      <c r="A1814" s="227"/>
      <c r="B1814" s="179">
        <v>4.4642212E7</v>
      </c>
      <c r="C1814" s="1037">
        <v>44425.79257747685</v>
      </c>
      <c r="D1814" s="1091" t="s">
        <v>11236</v>
      </c>
      <c r="E1814" s="179" t="s">
        <v>11237</v>
      </c>
      <c r="F1814" s="228">
        <v>37617.0</v>
      </c>
      <c r="G1814" s="179" t="s">
        <v>674</v>
      </c>
      <c r="H1814" s="179" t="s">
        <v>2728</v>
      </c>
      <c r="I1814" s="179" t="s">
        <v>11238</v>
      </c>
      <c r="K1814" s="1091" t="s">
        <v>11239</v>
      </c>
      <c r="L1814" s="1091" t="s">
        <v>11240</v>
      </c>
      <c r="M1814" s="179" t="s">
        <v>2184</v>
      </c>
      <c r="N1814" s="179" t="s">
        <v>2184</v>
      </c>
      <c r="O1814" s="1091" t="s">
        <v>11241</v>
      </c>
      <c r="P1814" s="1091" t="s">
        <v>11242</v>
      </c>
      <c r="Q1814" s="1091" t="s">
        <v>11243</v>
      </c>
      <c r="R1814" s="179" t="s">
        <v>7924</v>
      </c>
      <c r="S1814" s="647">
        <f t="shared" si="169"/>
        <v>20</v>
      </c>
      <c r="T1814" s="166"/>
      <c r="U1814" s="166"/>
      <c r="V1814" s="1092"/>
      <c r="W1814" s="606" t="s">
        <v>11244</v>
      </c>
      <c r="X1814" s="1091" t="s">
        <v>11245</v>
      </c>
      <c r="Y1814" s="1113">
        <f>IF('Datos por dni'!F948="","",(TODAY()-'Datos por dni'!F948)/365)</f>
        <v>29.26849315</v>
      </c>
      <c r="AA1814" s="987"/>
      <c r="AB1814" s="992"/>
      <c r="AC1814" s="993"/>
      <c r="AD1814" s="994"/>
      <c r="AE1814" s="994"/>
      <c r="AF1814" s="995"/>
      <c r="AG1814" s="996"/>
      <c r="AH1814" s="997"/>
      <c r="AI1814" s="998"/>
      <c r="AJ1814" s="312"/>
      <c r="AK1814" s="312"/>
      <c r="AL1814" s="999"/>
      <c r="AM1814" s="312"/>
      <c r="AN1814" s="312"/>
      <c r="AO1814" s="1000"/>
      <c r="AP1814" s="666"/>
      <c r="AQ1814" s="1001"/>
      <c r="AR1814" s="1001"/>
      <c r="AS1814" s="1001"/>
      <c r="AT1814" s="748"/>
    </row>
    <row r="1815">
      <c r="A1815" s="227"/>
      <c r="B1815" s="179">
        <v>3.3828591E7</v>
      </c>
      <c r="C1815" s="1037">
        <v>44425.975161712966</v>
      </c>
      <c r="D1815" s="1091" t="s">
        <v>11246</v>
      </c>
      <c r="E1815" s="179" t="s">
        <v>11247</v>
      </c>
      <c r="F1815" s="228">
        <v>32356.0</v>
      </c>
      <c r="G1815" s="179" t="s">
        <v>391</v>
      </c>
      <c r="H1815" s="179" t="s">
        <v>11248</v>
      </c>
      <c r="I1815" s="179">
        <v>3.446582029E9</v>
      </c>
      <c r="K1815" s="1091" t="s">
        <v>11249</v>
      </c>
      <c r="L1815" s="1091" t="s">
        <v>7028</v>
      </c>
      <c r="M1815" s="179" t="s">
        <v>2184</v>
      </c>
      <c r="N1815" s="179" t="s">
        <v>2184</v>
      </c>
      <c r="O1815" s="1091" t="s">
        <v>11250</v>
      </c>
      <c r="P1815" s="1091" t="s">
        <v>11251</v>
      </c>
      <c r="Q1815" s="1091" t="s">
        <v>11252</v>
      </c>
      <c r="R1815" s="166"/>
      <c r="S1815" s="647">
        <f t="shared" si="169"/>
        <v>35</v>
      </c>
      <c r="T1815" s="166"/>
      <c r="U1815" s="166"/>
      <c r="V1815" s="1092"/>
      <c r="W1815" s="606" t="s">
        <v>1651</v>
      </c>
      <c r="X1815" s="1091" t="s">
        <v>11253</v>
      </c>
      <c r="Y1815" s="1113">
        <f>IF('Datos por dni'!F949="","",(TODAY()-'Datos por dni'!F949)/365)</f>
        <v>27.54794521</v>
      </c>
      <c r="AA1815" s="987"/>
      <c r="AB1815" s="992"/>
      <c r="AC1815" s="993"/>
      <c r="AD1815" s="994"/>
      <c r="AE1815" s="994"/>
      <c r="AF1815" s="995"/>
      <c r="AG1815" s="996"/>
      <c r="AH1815" s="997"/>
      <c r="AI1815" s="998"/>
      <c r="AJ1815" s="312"/>
      <c r="AK1815" s="312"/>
      <c r="AL1815" s="999"/>
      <c r="AM1815" s="312"/>
      <c r="AN1815" s="312"/>
      <c r="AO1815" s="1000"/>
      <c r="AP1815" s="666"/>
      <c r="AQ1815" s="1001"/>
      <c r="AR1815" s="1001"/>
      <c r="AS1815" s="1001"/>
      <c r="AT1815" s="748"/>
    </row>
    <row r="1816">
      <c r="A1816" s="227"/>
      <c r="B1816" s="179">
        <v>4.5479269E7</v>
      </c>
      <c r="C1816" s="1037">
        <v>44425.97907459491</v>
      </c>
      <c r="D1816" s="1091" t="s">
        <v>11254</v>
      </c>
      <c r="E1816" s="179" t="s">
        <v>11255</v>
      </c>
      <c r="F1816" s="228">
        <v>38002.0</v>
      </c>
      <c r="G1816" s="179" t="s">
        <v>1677</v>
      </c>
      <c r="H1816" s="179" t="s">
        <v>5014</v>
      </c>
      <c r="I1816" s="179" t="s">
        <v>11256</v>
      </c>
      <c r="K1816" s="1091" t="s">
        <v>11257</v>
      </c>
      <c r="L1816" s="1091" t="s">
        <v>7020</v>
      </c>
      <c r="M1816" s="179" t="s">
        <v>2184</v>
      </c>
      <c r="N1816" s="179" t="s">
        <v>2184</v>
      </c>
      <c r="O1816" s="1091" t="s">
        <v>11258</v>
      </c>
      <c r="P1816" s="1091" t="s">
        <v>11259</v>
      </c>
      <c r="Q1816" s="1092"/>
      <c r="R1816" s="179" t="s">
        <v>11260</v>
      </c>
      <c r="S1816" s="647">
        <f t="shared" si="169"/>
        <v>19</v>
      </c>
      <c r="T1816" s="166"/>
      <c r="U1816" s="166"/>
      <c r="V1816" s="1092"/>
      <c r="W1816" s="606" t="s">
        <v>1745</v>
      </c>
      <c r="X1816" s="1091" t="s">
        <v>11261</v>
      </c>
      <c r="Y1816" s="1113">
        <f>IF('Datos por dni'!F950="","",(TODAY()-'Datos por dni'!F950)/365)</f>
        <v>26.64109589</v>
      </c>
      <c r="AA1816" s="987"/>
      <c r="AB1816" s="992"/>
      <c r="AC1816" s="993"/>
      <c r="AD1816" s="994"/>
      <c r="AE1816" s="994"/>
      <c r="AF1816" s="995"/>
      <c r="AG1816" s="996"/>
      <c r="AH1816" s="997"/>
      <c r="AI1816" s="998"/>
      <c r="AJ1816" s="312"/>
      <c r="AK1816" s="312"/>
      <c r="AL1816" s="999"/>
      <c r="AM1816" s="312"/>
      <c r="AN1816" s="312"/>
      <c r="AO1816" s="1000"/>
      <c r="AP1816" s="666"/>
      <c r="AQ1816" s="1001"/>
      <c r="AR1816" s="1001"/>
      <c r="AS1816" s="1001"/>
      <c r="AT1816" s="748"/>
    </row>
    <row r="1817">
      <c r="A1817" s="227"/>
      <c r="B1817" s="179">
        <v>4.55617886E8</v>
      </c>
      <c r="C1817" s="1037">
        <v>44425.98935561343</v>
      </c>
      <c r="D1817" s="1091" t="s">
        <v>11262</v>
      </c>
      <c r="E1817" s="179" t="s">
        <v>11263</v>
      </c>
      <c r="F1817" s="228">
        <v>38149.0</v>
      </c>
      <c r="G1817" s="179" t="s">
        <v>674</v>
      </c>
      <c r="H1817" s="179" t="s">
        <v>11264</v>
      </c>
      <c r="I1817" s="179">
        <v>1.169373248E9</v>
      </c>
      <c r="K1817" s="1091" t="s">
        <v>11265</v>
      </c>
      <c r="L1817" s="1091" t="s">
        <v>7020</v>
      </c>
      <c r="M1817" s="179" t="s">
        <v>2184</v>
      </c>
      <c r="N1817" s="179" t="s">
        <v>2184</v>
      </c>
      <c r="O1817" s="1091" t="s">
        <v>11266</v>
      </c>
      <c r="P1817" s="1091" t="s">
        <v>1747</v>
      </c>
      <c r="Q1817" s="1092"/>
      <c r="R1817" s="179" t="s">
        <v>11260</v>
      </c>
      <c r="S1817" s="647">
        <f t="shared" si="169"/>
        <v>19</v>
      </c>
      <c r="T1817" s="166"/>
      <c r="U1817" s="166"/>
      <c r="V1817" s="1092"/>
      <c r="W1817" s="606" t="s">
        <v>11267</v>
      </c>
      <c r="X1817" s="1091" t="s">
        <v>11268</v>
      </c>
      <c r="Y1817" s="1113">
        <f>IF('Datos por dni'!F951="","",(TODAY()-'Datos por dni'!F951)/365)</f>
        <v>25.08767123</v>
      </c>
      <c r="AA1817" s="987"/>
      <c r="AB1817" s="992"/>
      <c r="AC1817" s="993"/>
      <c r="AD1817" s="994"/>
      <c r="AE1817" s="994"/>
      <c r="AF1817" s="995"/>
      <c r="AG1817" s="996"/>
      <c r="AH1817" s="997"/>
      <c r="AI1817" s="998"/>
      <c r="AJ1817" s="312"/>
      <c r="AK1817" s="312"/>
      <c r="AL1817" s="999"/>
      <c r="AM1817" s="312"/>
      <c r="AN1817" s="312"/>
      <c r="AO1817" s="1000"/>
      <c r="AP1817" s="666"/>
      <c r="AQ1817" s="1001"/>
      <c r="AR1817" s="1001"/>
      <c r="AS1817" s="1001"/>
      <c r="AT1817" s="748"/>
    </row>
    <row r="1818">
      <c r="A1818" s="227"/>
      <c r="B1818" s="179">
        <v>4.4512301E7</v>
      </c>
      <c r="C1818" s="1037">
        <v>44426.06424987268</v>
      </c>
      <c r="D1818" s="1091" t="s">
        <v>11269</v>
      </c>
      <c r="E1818" s="179" t="s">
        <v>11270</v>
      </c>
      <c r="F1818" s="228">
        <v>37539.0</v>
      </c>
      <c r="G1818" s="179" t="s">
        <v>674</v>
      </c>
      <c r="H1818" s="179" t="s">
        <v>11271</v>
      </c>
      <c r="I1818" s="179" t="s">
        <v>11272</v>
      </c>
      <c r="K1818" s="1091" t="s">
        <v>11273</v>
      </c>
      <c r="L1818" s="1091" t="s">
        <v>11274</v>
      </c>
      <c r="M1818" s="179" t="s">
        <v>2184</v>
      </c>
      <c r="N1818" s="179" t="s">
        <v>1661</v>
      </c>
      <c r="O1818" s="1091" t="s">
        <v>11275</v>
      </c>
      <c r="P1818" s="1091" t="s">
        <v>11276</v>
      </c>
      <c r="Q1818" s="1091" t="s">
        <v>11277</v>
      </c>
      <c r="R1818" s="166"/>
      <c r="S1818" s="647">
        <f t="shared" si="169"/>
        <v>21</v>
      </c>
      <c r="T1818" s="166"/>
      <c r="U1818" s="166"/>
      <c r="V1818" s="1092"/>
      <c r="W1818" s="606" t="s">
        <v>1637</v>
      </c>
      <c r="X1818" s="1091" t="s">
        <v>11278</v>
      </c>
      <c r="Y1818" s="1113">
        <f>IF('Datos por dni'!F952="","",(TODAY()-'Datos por dni'!F952)/365)</f>
        <v>25.58630137</v>
      </c>
      <c r="AA1818" s="987"/>
      <c r="AB1818" s="992"/>
      <c r="AC1818" s="993"/>
      <c r="AD1818" s="994"/>
      <c r="AE1818" s="994"/>
      <c r="AF1818" s="995"/>
      <c r="AG1818" s="996"/>
      <c r="AH1818" s="997"/>
      <c r="AI1818" s="998"/>
      <c r="AJ1818" s="312"/>
      <c r="AK1818" s="312"/>
      <c r="AL1818" s="999"/>
      <c r="AM1818" s="312"/>
      <c r="AN1818" s="312"/>
      <c r="AO1818" s="1000"/>
      <c r="AP1818" s="666"/>
      <c r="AQ1818" s="1001"/>
      <c r="AR1818" s="1001"/>
      <c r="AS1818" s="1001"/>
      <c r="AT1818" s="748"/>
    </row>
    <row r="1819">
      <c r="A1819" s="227"/>
      <c r="B1819" s="179">
        <v>4.005988E7</v>
      </c>
      <c r="C1819" s="1037">
        <v>44426.4346415162</v>
      </c>
      <c r="D1819" s="1091" t="s">
        <v>11279</v>
      </c>
      <c r="E1819" s="179" t="s">
        <v>11280</v>
      </c>
      <c r="F1819" s="228">
        <v>35390.0</v>
      </c>
      <c r="G1819" s="179" t="s">
        <v>391</v>
      </c>
      <c r="H1819" s="179" t="s">
        <v>11281</v>
      </c>
      <c r="I1819" s="179" t="s">
        <v>11282</v>
      </c>
      <c r="K1819" s="1091" t="s">
        <v>5832</v>
      </c>
      <c r="L1819" s="1091" t="s">
        <v>7020</v>
      </c>
      <c r="M1819" s="179" t="s">
        <v>2184</v>
      </c>
      <c r="N1819" s="179" t="s">
        <v>1661</v>
      </c>
      <c r="O1819" s="1091" t="s">
        <v>11283</v>
      </c>
      <c r="P1819" s="1091" t="s">
        <v>11284</v>
      </c>
      <c r="Q1819" s="1092"/>
      <c r="R1819" s="1117">
        <v>44427.0</v>
      </c>
      <c r="S1819" s="647">
        <f t="shared" si="169"/>
        <v>26</v>
      </c>
      <c r="T1819" s="166"/>
      <c r="U1819" s="166"/>
      <c r="V1819" s="1092"/>
      <c r="W1819" s="606" t="s">
        <v>11285</v>
      </c>
      <c r="X1819" s="1091" t="s">
        <v>11286</v>
      </c>
      <c r="Y1819" s="1113" t="str">
        <f>IF('Datos por dni'!F953="","",(TODAY()-'Datos por dni'!F953)/365)</f>
        <v/>
      </c>
      <c r="AA1819" s="987"/>
      <c r="AB1819" s="992"/>
      <c r="AC1819" s="993"/>
      <c r="AD1819" s="994"/>
      <c r="AE1819" s="994"/>
      <c r="AF1819" s="995"/>
      <c r="AG1819" s="996"/>
      <c r="AH1819" s="997"/>
      <c r="AI1819" s="998"/>
      <c r="AJ1819" s="312"/>
      <c r="AK1819" s="312"/>
      <c r="AL1819" s="999"/>
      <c r="AM1819" s="312"/>
      <c r="AN1819" s="312"/>
      <c r="AO1819" s="1000"/>
      <c r="AP1819" s="666"/>
      <c r="AQ1819" s="1001"/>
      <c r="AR1819" s="1001"/>
      <c r="AS1819" s="1001"/>
      <c r="AT1819" s="748"/>
    </row>
    <row r="1820">
      <c r="A1820" s="227"/>
      <c r="B1820" s="179">
        <v>2.7828291E7</v>
      </c>
      <c r="C1820" s="1037">
        <v>44426.54557400463</v>
      </c>
      <c r="D1820" s="1091" t="s">
        <v>11287</v>
      </c>
      <c r="E1820" s="179" t="s">
        <v>11288</v>
      </c>
      <c r="F1820" s="228">
        <v>29641.0</v>
      </c>
      <c r="G1820" s="179" t="s">
        <v>391</v>
      </c>
      <c r="H1820" s="179" t="s">
        <v>11289</v>
      </c>
      <c r="I1820" s="179" t="s">
        <v>11290</v>
      </c>
      <c r="K1820" s="1091" t="s">
        <v>11291</v>
      </c>
      <c r="L1820" s="1091" t="s">
        <v>7038</v>
      </c>
      <c r="M1820" s="179" t="s">
        <v>2184</v>
      </c>
      <c r="N1820" s="179" t="s">
        <v>2184</v>
      </c>
      <c r="O1820" s="1091" t="s">
        <v>11292</v>
      </c>
      <c r="P1820" s="1091" t="s">
        <v>11293</v>
      </c>
      <c r="Q1820" s="1091" t="s">
        <v>11294</v>
      </c>
      <c r="R1820" s="179" t="s">
        <v>11295</v>
      </c>
      <c r="S1820" s="647">
        <f t="shared" si="169"/>
        <v>42</v>
      </c>
      <c r="T1820" s="166"/>
      <c r="U1820" s="166"/>
      <c r="V1820" s="1092"/>
      <c r="W1820" s="606" t="s">
        <v>11296</v>
      </c>
      <c r="X1820" s="1091" t="s">
        <v>11297</v>
      </c>
      <c r="Y1820" s="1113">
        <f>IF('Datos por dni'!F954="","",(TODAY()-'Datos por dni'!F954)/365)</f>
        <v>6.720547945</v>
      </c>
      <c r="AA1820" s="987"/>
      <c r="AB1820" s="992"/>
      <c r="AC1820" s="993"/>
      <c r="AD1820" s="994"/>
      <c r="AE1820" s="994"/>
      <c r="AF1820" s="995"/>
      <c r="AG1820" s="996"/>
      <c r="AH1820" s="997"/>
      <c r="AI1820" s="998"/>
      <c r="AJ1820" s="312"/>
      <c r="AK1820" s="312"/>
      <c r="AL1820" s="999"/>
      <c r="AM1820" s="312"/>
      <c r="AN1820" s="312"/>
      <c r="AO1820" s="1000"/>
      <c r="AP1820" s="666"/>
      <c r="AQ1820" s="1001"/>
      <c r="AR1820" s="1001"/>
      <c r="AS1820" s="1001"/>
      <c r="AT1820" s="748"/>
    </row>
    <row r="1821">
      <c r="A1821" s="227"/>
      <c r="B1821" s="179">
        <v>3.4405615E7</v>
      </c>
      <c r="C1821" s="1037">
        <v>44426.60986090278</v>
      </c>
      <c r="D1821" s="1091" t="s">
        <v>11298</v>
      </c>
      <c r="E1821" s="179" t="s">
        <v>11299</v>
      </c>
      <c r="F1821" s="228">
        <v>44426.0</v>
      </c>
      <c r="G1821" s="179" t="s">
        <v>391</v>
      </c>
      <c r="H1821" s="179" t="s">
        <v>11300</v>
      </c>
      <c r="I1821" s="179" t="s">
        <v>11301</v>
      </c>
      <c r="K1821" s="1091" t="s">
        <v>11302</v>
      </c>
      <c r="L1821" s="1091" t="s">
        <v>7028</v>
      </c>
      <c r="M1821" s="179" t="s">
        <v>2184</v>
      </c>
      <c r="N1821" s="179" t="s">
        <v>2184</v>
      </c>
      <c r="O1821" s="1091" t="s">
        <v>11303</v>
      </c>
      <c r="P1821" s="1091" t="s">
        <v>11304</v>
      </c>
      <c r="Q1821" s="1091" t="s">
        <v>11305</v>
      </c>
      <c r="R1821" s="1117">
        <v>44427.0</v>
      </c>
      <c r="S1821" s="647">
        <f t="shared" si="169"/>
        <v>2</v>
      </c>
      <c r="T1821" s="166"/>
      <c r="U1821" s="166"/>
      <c r="V1821" s="1092"/>
      <c r="W1821" s="606" t="s">
        <v>11306</v>
      </c>
      <c r="X1821" s="1091" t="s">
        <v>11306</v>
      </c>
      <c r="Y1821" s="1113">
        <f>IF('Datos por dni'!F955="","",(TODAY()-'Datos por dni'!F955)/365)</f>
        <v>29.58630137</v>
      </c>
      <c r="AA1821" s="987"/>
      <c r="AB1821" s="992"/>
      <c r="AC1821" s="993"/>
      <c r="AD1821" s="994"/>
      <c r="AE1821" s="994"/>
      <c r="AF1821" s="995"/>
      <c r="AG1821" s="996"/>
      <c r="AH1821" s="997"/>
      <c r="AI1821" s="998"/>
      <c r="AJ1821" s="312"/>
      <c r="AK1821" s="312"/>
      <c r="AL1821" s="999"/>
      <c r="AM1821" s="312"/>
      <c r="AN1821" s="312"/>
      <c r="AO1821" s="1000"/>
      <c r="AP1821" s="666"/>
      <c r="AQ1821" s="1001"/>
      <c r="AR1821" s="1001"/>
      <c r="AS1821" s="1001"/>
      <c r="AT1821" s="748"/>
    </row>
    <row r="1822">
      <c r="A1822" s="227"/>
      <c r="B1822" s="179">
        <v>3.7753015E7</v>
      </c>
      <c r="C1822" s="1037">
        <v>44427.63362332176</v>
      </c>
      <c r="D1822" s="1091" t="s">
        <v>11307</v>
      </c>
      <c r="E1822" s="179" t="s">
        <v>11308</v>
      </c>
      <c r="F1822" s="228">
        <v>34163.0</v>
      </c>
      <c r="G1822" s="179" t="s">
        <v>391</v>
      </c>
      <c r="H1822" s="179" t="s">
        <v>11309</v>
      </c>
      <c r="I1822" s="179">
        <v>1.165824407E9</v>
      </c>
      <c r="K1822" s="1091" t="s">
        <v>11310</v>
      </c>
      <c r="L1822" s="1091" t="s">
        <v>11311</v>
      </c>
      <c r="M1822" s="179" t="s">
        <v>2184</v>
      </c>
      <c r="N1822" s="179" t="s">
        <v>1661</v>
      </c>
      <c r="O1822" s="1091" t="s">
        <v>11312</v>
      </c>
      <c r="P1822" s="1091" t="s">
        <v>11313</v>
      </c>
      <c r="Q1822" s="1091" t="s">
        <v>11314</v>
      </c>
      <c r="R1822" s="179" t="s">
        <v>11315</v>
      </c>
      <c r="S1822" s="647">
        <f t="shared" si="169"/>
        <v>30</v>
      </c>
      <c r="T1822" s="166"/>
      <c r="U1822" s="166"/>
      <c r="V1822" s="1092"/>
      <c r="W1822" s="606" t="s">
        <v>1637</v>
      </c>
      <c r="X1822" s="1091" t="s">
        <v>11316</v>
      </c>
      <c r="Y1822" s="1113">
        <f>IF('Datos por dni'!F956="","",(TODAY()-'Datos por dni'!F956)/365)</f>
        <v>27.94246575</v>
      </c>
      <c r="AA1822" s="987"/>
      <c r="AB1822" s="992"/>
      <c r="AC1822" s="993"/>
      <c r="AD1822" s="994"/>
      <c r="AE1822" s="994"/>
      <c r="AF1822" s="995"/>
      <c r="AG1822" s="996"/>
      <c r="AH1822" s="997"/>
      <c r="AI1822" s="998"/>
      <c r="AJ1822" s="312"/>
      <c r="AK1822" s="312"/>
      <c r="AL1822" s="999"/>
      <c r="AM1822" s="312"/>
      <c r="AN1822" s="312"/>
      <c r="AO1822" s="1000"/>
      <c r="AP1822" s="666"/>
      <c r="AQ1822" s="1001"/>
      <c r="AR1822" s="1001"/>
      <c r="AS1822" s="1001"/>
      <c r="AT1822" s="748"/>
    </row>
    <row r="1823">
      <c r="A1823" s="227"/>
      <c r="B1823" s="179">
        <v>4.1308792E7</v>
      </c>
      <c r="C1823" s="1037">
        <v>44427.68870079861</v>
      </c>
      <c r="D1823" s="1091" t="s">
        <v>11317</v>
      </c>
      <c r="E1823" s="179" t="s">
        <v>11318</v>
      </c>
      <c r="F1823" s="228">
        <v>35979.0</v>
      </c>
      <c r="G1823" s="179" t="s">
        <v>391</v>
      </c>
      <c r="H1823" s="179" t="s">
        <v>3304</v>
      </c>
      <c r="I1823" s="179" t="s">
        <v>11319</v>
      </c>
      <c r="K1823" s="1091" t="s">
        <v>5696</v>
      </c>
      <c r="L1823" s="1091" t="s">
        <v>7020</v>
      </c>
      <c r="M1823" s="179" t="s">
        <v>2184</v>
      </c>
      <c r="N1823" s="179" t="s">
        <v>2184</v>
      </c>
      <c r="O1823" s="1091" t="s">
        <v>11320</v>
      </c>
      <c r="P1823" s="1091" t="s">
        <v>11321</v>
      </c>
      <c r="Q1823" s="1092"/>
      <c r="R1823" s="179" t="s">
        <v>11322</v>
      </c>
      <c r="S1823" s="647">
        <f t="shared" si="169"/>
        <v>25</v>
      </c>
      <c r="T1823" s="166"/>
      <c r="U1823" s="166"/>
      <c r="V1823" s="1092"/>
      <c r="W1823" s="606" t="s">
        <v>1651</v>
      </c>
      <c r="X1823" s="1091" t="s">
        <v>3307</v>
      </c>
      <c r="Y1823" s="1113" t="str">
        <f>IF('Datos por dni'!F957="","",(TODAY()-'Datos por dni'!F957)/365)</f>
        <v/>
      </c>
      <c r="AA1823" s="987"/>
      <c r="AB1823" s="992"/>
      <c r="AC1823" s="993"/>
      <c r="AD1823" s="994"/>
      <c r="AE1823" s="994"/>
      <c r="AF1823" s="995"/>
      <c r="AG1823" s="996"/>
      <c r="AH1823" s="997"/>
      <c r="AI1823" s="998"/>
      <c r="AJ1823" s="312"/>
      <c r="AK1823" s="312"/>
      <c r="AL1823" s="999"/>
      <c r="AM1823" s="312"/>
      <c r="AN1823" s="312"/>
      <c r="AO1823" s="1000"/>
      <c r="AP1823" s="666"/>
      <c r="AQ1823" s="1001"/>
      <c r="AR1823" s="1001"/>
      <c r="AS1823" s="1001"/>
      <c r="AT1823" s="748"/>
    </row>
    <row r="1824">
      <c r="A1824" s="227"/>
      <c r="B1824" s="179">
        <v>4.0757288E7</v>
      </c>
      <c r="C1824" s="1037">
        <v>44428.52339903935</v>
      </c>
      <c r="D1824" s="606" t="s">
        <v>11323</v>
      </c>
      <c r="E1824" s="179" t="s">
        <v>11324</v>
      </c>
      <c r="F1824" s="228">
        <v>35750.0</v>
      </c>
      <c r="G1824" s="179" t="s">
        <v>391</v>
      </c>
      <c r="H1824" s="179" t="s">
        <v>11325</v>
      </c>
      <c r="I1824" s="179">
        <v>5.41135206435E11</v>
      </c>
      <c r="K1824" s="606" t="s">
        <v>11326</v>
      </c>
      <c r="L1824" s="606" t="s">
        <v>11327</v>
      </c>
      <c r="M1824" s="179" t="s">
        <v>2184</v>
      </c>
      <c r="N1824" s="179" t="s">
        <v>2184</v>
      </c>
      <c r="O1824" s="606" t="s">
        <v>8154</v>
      </c>
      <c r="P1824" s="606" t="s">
        <v>11328</v>
      </c>
      <c r="Q1824" s="1024"/>
      <c r="R1824" s="1098">
        <v>44446.0</v>
      </c>
      <c r="S1824" s="647">
        <f t="shared" si="169"/>
        <v>25</v>
      </c>
      <c r="T1824" s="179" t="s">
        <v>5656</v>
      </c>
      <c r="U1824" s="179" t="s">
        <v>2846</v>
      </c>
      <c r="V1824" s="1024"/>
      <c r="W1824" s="606" t="s">
        <v>1651</v>
      </c>
      <c r="X1824" s="606" t="s">
        <v>11329</v>
      </c>
      <c r="Y1824" s="1113">
        <f>IF('Datos por dni'!F958="","",(TODAY()-'Datos por dni'!F958)/365)</f>
        <v>31.7890411</v>
      </c>
      <c r="AA1824" s="987"/>
      <c r="AB1824" s="992"/>
      <c r="AC1824" s="993"/>
      <c r="AD1824" s="994"/>
      <c r="AE1824" s="994"/>
      <c r="AF1824" s="995"/>
      <c r="AG1824" s="996"/>
      <c r="AH1824" s="997"/>
      <c r="AI1824" s="998"/>
      <c r="AJ1824" s="312"/>
      <c r="AK1824" s="312"/>
      <c r="AL1824" s="999"/>
      <c r="AM1824" s="312"/>
      <c r="AN1824" s="312"/>
      <c r="AO1824" s="1000"/>
      <c r="AP1824" s="666"/>
      <c r="AQ1824" s="1001"/>
      <c r="AR1824" s="1001"/>
      <c r="AS1824" s="1001"/>
      <c r="AT1824" s="748"/>
    </row>
    <row r="1825">
      <c r="A1825" s="227"/>
      <c r="B1825" s="179">
        <v>3.9364016E7</v>
      </c>
      <c r="C1825" s="1037">
        <v>44428.89290158565</v>
      </c>
      <c r="D1825" s="606" t="s">
        <v>11330</v>
      </c>
      <c r="E1825" s="179" t="s">
        <v>11331</v>
      </c>
      <c r="F1825" s="228">
        <v>35096.0</v>
      </c>
      <c r="G1825" s="179" t="s">
        <v>391</v>
      </c>
      <c r="H1825" s="179" t="s">
        <v>11332</v>
      </c>
      <c r="I1825" s="179">
        <v>3.873624048E9</v>
      </c>
      <c r="K1825" s="606" t="s">
        <v>11333</v>
      </c>
      <c r="L1825" s="606" t="s">
        <v>7028</v>
      </c>
      <c r="M1825" s="179" t="s">
        <v>2184</v>
      </c>
      <c r="N1825" s="179" t="s">
        <v>2184</v>
      </c>
      <c r="O1825" s="606" t="s">
        <v>7089</v>
      </c>
      <c r="P1825" s="606" t="s">
        <v>10418</v>
      </c>
      <c r="Q1825" s="1024"/>
      <c r="R1825" s="179" t="s">
        <v>7018</v>
      </c>
      <c r="S1825" s="647">
        <f t="shared" si="169"/>
        <v>27</v>
      </c>
      <c r="T1825" s="166"/>
      <c r="U1825" s="166"/>
      <c r="V1825" s="1024"/>
      <c r="W1825" s="606" t="s">
        <v>1651</v>
      </c>
      <c r="X1825" s="606" t="s">
        <v>11334</v>
      </c>
      <c r="Y1825" s="1113">
        <f>IF('Datos por dni'!F959="","",(TODAY()-'Datos por dni'!F959)/365)</f>
        <v>42.2109589</v>
      </c>
      <c r="AA1825" s="987"/>
      <c r="AB1825" s="992"/>
      <c r="AC1825" s="993"/>
      <c r="AD1825" s="994"/>
      <c r="AE1825" s="994"/>
      <c r="AF1825" s="995"/>
      <c r="AG1825" s="996"/>
      <c r="AH1825" s="997"/>
      <c r="AI1825" s="998"/>
      <c r="AJ1825" s="312"/>
      <c r="AK1825" s="312"/>
      <c r="AL1825" s="999"/>
      <c r="AM1825" s="312"/>
      <c r="AN1825" s="312"/>
      <c r="AO1825" s="1000"/>
      <c r="AP1825" s="666"/>
      <c r="AQ1825" s="1001"/>
      <c r="AR1825" s="1001"/>
      <c r="AS1825" s="1001"/>
      <c r="AT1825" s="748"/>
    </row>
    <row r="1826">
      <c r="A1826" s="227"/>
      <c r="B1826" s="179">
        <v>4.2068608E7</v>
      </c>
      <c r="C1826" s="1037">
        <v>44430.73913945602</v>
      </c>
      <c r="D1826" s="606" t="s">
        <v>11335</v>
      </c>
      <c r="E1826" s="179" t="s">
        <v>11336</v>
      </c>
      <c r="F1826" s="228">
        <v>36318.0</v>
      </c>
      <c r="G1826" s="179" t="s">
        <v>2021</v>
      </c>
      <c r="H1826" s="179" t="s">
        <v>11337</v>
      </c>
      <c r="I1826" s="179" t="s">
        <v>11338</v>
      </c>
      <c r="K1826" s="606" t="s">
        <v>11339</v>
      </c>
      <c r="L1826" s="606" t="s">
        <v>7038</v>
      </c>
      <c r="M1826" s="179" t="s">
        <v>2184</v>
      </c>
      <c r="N1826" s="179" t="s">
        <v>1661</v>
      </c>
      <c r="O1826" s="606" t="s">
        <v>11340</v>
      </c>
      <c r="P1826" s="606" t="s">
        <v>11341</v>
      </c>
      <c r="Q1826" s="1024"/>
      <c r="R1826" s="1098">
        <v>44446.0</v>
      </c>
      <c r="S1826" s="647">
        <f t="shared" si="169"/>
        <v>24</v>
      </c>
      <c r="T1826" s="179" t="s">
        <v>5656</v>
      </c>
      <c r="U1826" s="179" t="s">
        <v>2846</v>
      </c>
      <c r="V1826" s="1024"/>
      <c r="W1826" s="606" t="s">
        <v>4660</v>
      </c>
      <c r="X1826" s="606" t="s">
        <v>11342</v>
      </c>
      <c r="Y1826" s="1113">
        <f>IF('Datos por dni'!F960="","",(TODAY()-'Datos por dni'!F960)/365)</f>
        <v>34.10136986</v>
      </c>
      <c r="AA1826" s="987"/>
      <c r="AB1826" s="992"/>
      <c r="AC1826" s="993"/>
      <c r="AD1826" s="994"/>
      <c r="AE1826" s="994"/>
      <c r="AF1826" s="995"/>
      <c r="AG1826" s="996"/>
      <c r="AH1826" s="997"/>
      <c r="AI1826" s="998"/>
      <c r="AJ1826" s="312"/>
      <c r="AK1826" s="312"/>
      <c r="AL1826" s="999"/>
      <c r="AM1826" s="312"/>
      <c r="AN1826" s="312"/>
      <c r="AO1826" s="1000"/>
      <c r="AP1826" s="666"/>
      <c r="AQ1826" s="1001"/>
      <c r="AR1826" s="1001"/>
      <c r="AS1826" s="1001"/>
      <c r="AT1826" s="748"/>
    </row>
    <row r="1827">
      <c r="A1827" s="227"/>
      <c r="B1827" s="179">
        <v>4.3719021E7</v>
      </c>
      <c r="C1827" s="1037">
        <v>44431.857068391204</v>
      </c>
      <c r="D1827" s="606" t="s">
        <v>11343</v>
      </c>
      <c r="E1827" s="179" t="s">
        <v>11344</v>
      </c>
      <c r="F1827" s="228">
        <v>37178.0</v>
      </c>
      <c r="G1827" s="179" t="s">
        <v>674</v>
      </c>
      <c r="H1827" s="179" t="s">
        <v>1618</v>
      </c>
      <c r="I1827" s="179" t="s">
        <v>11345</v>
      </c>
      <c r="K1827" s="606" t="s">
        <v>11346</v>
      </c>
      <c r="L1827" s="606" t="s">
        <v>11347</v>
      </c>
      <c r="M1827" s="179" t="s">
        <v>2184</v>
      </c>
      <c r="N1827" s="179" t="s">
        <v>2184</v>
      </c>
      <c r="O1827" s="606" t="s">
        <v>11348</v>
      </c>
      <c r="P1827" s="606" t="s">
        <v>11349</v>
      </c>
      <c r="Q1827" s="1024"/>
      <c r="R1827" s="1117">
        <v>44452.0</v>
      </c>
      <c r="S1827" s="647">
        <f t="shared" si="169"/>
        <v>22</v>
      </c>
      <c r="T1827" s="179" t="s">
        <v>5656</v>
      </c>
      <c r="U1827" s="179" t="s">
        <v>2846</v>
      </c>
      <c r="V1827" s="1024"/>
      <c r="W1827" s="606" t="s">
        <v>1745</v>
      </c>
      <c r="X1827" s="606" t="s">
        <v>11350</v>
      </c>
      <c r="Y1827" s="1113">
        <f>IF('Datos por dni'!F961="","",(TODAY()-'Datos por dni'!F961)/365)</f>
        <v>33.94246575</v>
      </c>
      <c r="AA1827" s="987"/>
      <c r="AB1827" s="992"/>
      <c r="AC1827" s="993"/>
      <c r="AD1827" s="994"/>
      <c r="AE1827" s="994"/>
      <c r="AF1827" s="995"/>
      <c r="AG1827" s="996"/>
      <c r="AH1827" s="997"/>
      <c r="AI1827" s="998"/>
      <c r="AJ1827" s="312"/>
      <c r="AK1827" s="312"/>
      <c r="AL1827" s="999"/>
      <c r="AM1827" s="312"/>
      <c r="AN1827" s="312"/>
      <c r="AO1827" s="1000"/>
      <c r="AP1827" s="666"/>
      <c r="AQ1827" s="1001"/>
      <c r="AR1827" s="1001"/>
      <c r="AS1827" s="1001"/>
      <c r="AT1827" s="748"/>
    </row>
    <row r="1828">
      <c r="A1828" s="227"/>
      <c r="B1828" s="179">
        <v>4.183457E7</v>
      </c>
      <c r="C1828" s="1037">
        <v>44432.61501381945</v>
      </c>
      <c r="D1828" s="606" t="s">
        <v>11351</v>
      </c>
      <c r="E1828" s="179" t="s">
        <v>11352</v>
      </c>
      <c r="F1828" s="228">
        <v>36273.0</v>
      </c>
      <c r="G1828" s="179" t="s">
        <v>391</v>
      </c>
      <c r="H1828" s="179" t="s">
        <v>11353</v>
      </c>
      <c r="I1828" s="179">
        <v>1.130832304E9</v>
      </c>
      <c r="K1828" s="606" t="s">
        <v>11354</v>
      </c>
      <c r="L1828" s="606" t="s">
        <v>7020</v>
      </c>
      <c r="M1828" s="179" t="s">
        <v>2184</v>
      </c>
      <c r="N1828" s="179" t="s">
        <v>2184</v>
      </c>
      <c r="O1828" s="606" t="s">
        <v>9763</v>
      </c>
      <c r="P1828" s="606" t="s">
        <v>11355</v>
      </c>
      <c r="Q1828" s="606" t="s">
        <v>11356</v>
      </c>
      <c r="R1828" s="1117">
        <v>44452.0</v>
      </c>
      <c r="S1828" s="647">
        <f t="shared" si="169"/>
        <v>24</v>
      </c>
      <c r="T1828" s="179" t="s">
        <v>5656</v>
      </c>
      <c r="U1828" s="179" t="s">
        <v>11357</v>
      </c>
      <c r="V1828" s="1024"/>
      <c r="W1828" s="606" t="s">
        <v>11358</v>
      </c>
      <c r="X1828" s="606" t="s">
        <v>11358</v>
      </c>
      <c r="Y1828" s="1113">
        <f>IF('Datos por dni'!F962="","",(TODAY()-'Datos por dni'!F962)/365)</f>
        <v>47.0739726</v>
      </c>
      <c r="AA1828" s="987"/>
      <c r="AB1828" s="992"/>
      <c r="AC1828" s="993"/>
      <c r="AD1828" s="994"/>
      <c r="AE1828" s="994"/>
      <c r="AF1828" s="995"/>
      <c r="AG1828" s="996"/>
      <c r="AH1828" s="997"/>
      <c r="AI1828" s="998"/>
      <c r="AJ1828" s="312"/>
      <c r="AK1828" s="312"/>
      <c r="AL1828" s="999"/>
      <c r="AM1828" s="312"/>
      <c r="AN1828" s="312"/>
      <c r="AO1828" s="1000"/>
      <c r="AP1828" s="666"/>
      <c r="AQ1828" s="1001"/>
      <c r="AR1828" s="1001"/>
      <c r="AS1828" s="1001"/>
      <c r="AT1828" s="748"/>
    </row>
    <row r="1829">
      <c r="A1829" s="227"/>
      <c r="B1829" s="179">
        <v>4.649946E7</v>
      </c>
      <c r="C1829" s="1037">
        <v>44433.86858238426</v>
      </c>
      <c r="D1829" s="606" t="s">
        <v>11359</v>
      </c>
      <c r="E1829" s="179" t="s">
        <v>11360</v>
      </c>
      <c r="F1829" s="228">
        <v>38393.0</v>
      </c>
      <c r="G1829" s="179" t="s">
        <v>391</v>
      </c>
      <c r="H1829" s="179" t="s">
        <v>11361</v>
      </c>
      <c r="I1829" s="179" t="s">
        <v>11362</v>
      </c>
      <c r="K1829" s="606" t="s">
        <v>11363</v>
      </c>
      <c r="L1829" s="606" t="s">
        <v>7020</v>
      </c>
      <c r="M1829" s="179" t="s">
        <v>2184</v>
      </c>
      <c r="N1829" s="179" t="s">
        <v>2184</v>
      </c>
      <c r="O1829" s="606" t="s">
        <v>7991</v>
      </c>
      <c r="P1829" s="606" t="s">
        <v>8551</v>
      </c>
      <c r="Q1829" s="606" t="s">
        <v>11364</v>
      </c>
      <c r="R1829" s="166"/>
      <c r="S1829" s="647">
        <f t="shared" si="169"/>
        <v>18</v>
      </c>
      <c r="T1829" s="166"/>
      <c r="U1829" s="166"/>
      <c r="V1829" s="1024"/>
      <c r="W1829" s="606" t="s">
        <v>11365</v>
      </c>
      <c r="X1829" s="606" t="s">
        <v>11366</v>
      </c>
      <c r="Y1829" s="1113">
        <f>IF('Datos por dni'!F963="","",(TODAY()-'Datos por dni'!F963)/365)</f>
        <v>39.07123288</v>
      </c>
      <c r="AA1829" s="987"/>
      <c r="AB1829" s="992"/>
      <c r="AC1829" s="993"/>
      <c r="AD1829" s="994"/>
      <c r="AE1829" s="994"/>
      <c r="AF1829" s="995"/>
      <c r="AG1829" s="996"/>
      <c r="AH1829" s="997"/>
      <c r="AI1829" s="998"/>
      <c r="AJ1829" s="312"/>
      <c r="AK1829" s="312"/>
      <c r="AL1829" s="999"/>
      <c r="AM1829" s="312"/>
      <c r="AN1829" s="312"/>
      <c r="AO1829" s="1000"/>
      <c r="AP1829" s="666"/>
      <c r="AQ1829" s="1001"/>
      <c r="AR1829" s="1001"/>
      <c r="AS1829" s="1001"/>
      <c r="AT1829" s="748"/>
    </row>
    <row r="1830">
      <c r="A1830" s="227"/>
      <c r="B1830" s="179">
        <v>3.7821857E7</v>
      </c>
      <c r="C1830" s="1037">
        <v>44435.11117986111</v>
      </c>
      <c r="D1830" s="606" t="s">
        <v>11367</v>
      </c>
      <c r="E1830" s="179" t="s">
        <v>11368</v>
      </c>
      <c r="F1830" s="228">
        <v>34202.0</v>
      </c>
      <c r="G1830" s="179" t="s">
        <v>1808</v>
      </c>
      <c r="H1830" s="179" t="s">
        <v>11369</v>
      </c>
      <c r="I1830" s="179" t="s">
        <v>11370</v>
      </c>
      <c r="K1830" s="606" t="s">
        <v>11371</v>
      </c>
      <c r="L1830" s="606" t="s">
        <v>7020</v>
      </c>
      <c r="M1830" s="179" t="s">
        <v>2184</v>
      </c>
      <c r="N1830" s="179" t="s">
        <v>2184</v>
      </c>
      <c r="O1830" s="606" t="s">
        <v>11372</v>
      </c>
      <c r="P1830" s="606" t="s">
        <v>11373</v>
      </c>
      <c r="Q1830" s="606" t="s">
        <v>11374</v>
      </c>
      <c r="R1830" s="231" t="s">
        <v>10054</v>
      </c>
      <c r="S1830" s="647">
        <f t="shared" si="169"/>
        <v>30</v>
      </c>
      <c r="T1830" s="166"/>
      <c r="U1830" s="166"/>
      <c r="V1830" s="1024"/>
      <c r="W1830" s="606" t="s">
        <v>1637</v>
      </c>
      <c r="X1830" s="606" t="s">
        <v>11375</v>
      </c>
      <c r="Y1830" s="1113">
        <f>IF('Datos por dni'!F964="","",(TODAY()-'Datos por dni'!F964)/365)</f>
        <v>27.18630137</v>
      </c>
      <c r="AA1830" s="987"/>
      <c r="AB1830" s="992"/>
      <c r="AC1830" s="993"/>
      <c r="AD1830" s="994"/>
      <c r="AE1830" s="994"/>
      <c r="AF1830" s="995"/>
      <c r="AG1830" s="996"/>
      <c r="AH1830" s="997"/>
      <c r="AI1830" s="998"/>
      <c r="AJ1830" s="312"/>
      <c r="AK1830" s="312"/>
      <c r="AL1830" s="999"/>
      <c r="AM1830" s="312"/>
      <c r="AN1830" s="312"/>
      <c r="AO1830" s="1000"/>
      <c r="AP1830" s="666"/>
      <c r="AQ1830" s="1001"/>
      <c r="AR1830" s="1001"/>
      <c r="AS1830" s="1001"/>
      <c r="AT1830" s="748"/>
    </row>
    <row r="1831">
      <c r="A1831" s="227"/>
      <c r="B1831" s="179">
        <v>4.2655127E7</v>
      </c>
      <c r="C1831" s="1037">
        <v>44436.80262724537</v>
      </c>
      <c r="D1831" s="606" t="s">
        <v>11376</v>
      </c>
      <c r="E1831" s="179" t="s">
        <v>11377</v>
      </c>
      <c r="F1831" s="228">
        <v>36675.0</v>
      </c>
      <c r="G1831" s="179" t="s">
        <v>391</v>
      </c>
      <c r="H1831" s="179" t="s">
        <v>1618</v>
      </c>
      <c r="I1831" s="179">
        <v>5.491125456637E12</v>
      </c>
      <c r="K1831" s="606" t="s">
        <v>11378</v>
      </c>
      <c r="L1831" s="606" t="s">
        <v>11379</v>
      </c>
      <c r="M1831" s="179" t="s">
        <v>2184</v>
      </c>
      <c r="N1831" s="179" t="s">
        <v>2184</v>
      </c>
      <c r="O1831" s="606" t="s">
        <v>11380</v>
      </c>
      <c r="P1831" s="606" t="s">
        <v>11381</v>
      </c>
      <c r="Q1831" s="606" t="s">
        <v>11382</v>
      </c>
      <c r="R1831" s="1117">
        <v>44452.0</v>
      </c>
      <c r="S1831" s="647">
        <f t="shared" si="169"/>
        <v>23</v>
      </c>
      <c r="T1831" s="166"/>
      <c r="U1831" s="166"/>
      <c r="V1831" s="1024"/>
      <c r="W1831" s="606" t="s">
        <v>11383</v>
      </c>
      <c r="X1831" s="606" t="s">
        <v>11384</v>
      </c>
      <c r="Y1831" s="1113">
        <f>IF('Datos por dni'!F965="","",(TODAY()-'Datos por dni'!F965)/365)</f>
        <v>32.23013699</v>
      </c>
      <c r="AA1831" s="987"/>
      <c r="AB1831" s="992"/>
      <c r="AC1831" s="993"/>
      <c r="AD1831" s="994"/>
      <c r="AE1831" s="994"/>
      <c r="AF1831" s="995"/>
      <c r="AG1831" s="996"/>
      <c r="AH1831" s="997"/>
      <c r="AI1831" s="998"/>
      <c r="AJ1831" s="312"/>
      <c r="AK1831" s="312"/>
      <c r="AL1831" s="999"/>
      <c r="AM1831" s="312"/>
      <c r="AN1831" s="312"/>
      <c r="AO1831" s="1000"/>
      <c r="AP1831" s="666"/>
      <c r="AQ1831" s="1001"/>
      <c r="AR1831" s="1001"/>
      <c r="AS1831" s="1001"/>
      <c r="AT1831" s="748"/>
    </row>
    <row r="1832">
      <c r="A1832" s="227"/>
      <c r="B1832" s="179">
        <v>4.4929776E7</v>
      </c>
      <c r="C1832" s="1037">
        <v>44437.8594784375</v>
      </c>
      <c r="D1832" s="606" t="s">
        <v>3877</v>
      </c>
      <c r="E1832" s="179" t="s">
        <v>11385</v>
      </c>
      <c r="F1832" s="228">
        <v>37761.0</v>
      </c>
      <c r="G1832" s="179" t="s">
        <v>391</v>
      </c>
      <c r="H1832" s="179" t="s">
        <v>11386</v>
      </c>
      <c r="I1832" s="179">
        <v>2.324504965E9</v>
      </c>
      <c r="K1832" s="606" t="s">
        <v>8288</v>
      </c>
      <c r="L1832" s="606" t="s">
        <v>7038</v>
      </c>
      <c r="M1832" s="179" t="s">
        <v>2184</v>
      </c>
      <c r="N1832" s="179" t="s">
        <v>2184</v>
      </c>
      <c r="O1832" s="606" t="s">
        <v>11387</v>
      </c>
      <c r="P1832" s="606" t="s">
        <v>11388</v>
      </c>
      <c r="Q1832" s="1024"/>
      <c r="R1832" s="1117">
        <v>44452.0</v>
      </c>
      <c r="S1832" s="647">
        <f t="shared" si="169"/>
        <v>20</v>
      </c>
      <c r="T1832" s="166"/>
      <c r="U1832" s="166"/>
      <c r="V1832" s="1024"/>
      <c r="W1832" s="606" t="s">
        <v>11389</v>
      </c>
      <c r="X1832" s="606" t="s">
        <v>3883</v>
      </c>
      <c r="Y1832" s="1113">
        <f>IF('Datos por dni'!F966="","",(TODAY()-'Datos por dni'!F966)/365)</f>
        <v>28.0109589</v>
      </c>
      <c r="AA1832" s="987"/>
      <c r="AB1832" s="992"/>
      <c r="AC1832" s="993"/>
      <c r="AD1832" s="994"/>
      <c r="AE1832" s="994"/>
      <c r="AF1832" s="995"/>
      <c r="AG1832" s="996"/>
      <c r="AH1832" s="997"/>
      <c r="AI1832" s="998"/>
      <c r="AJ1832" s="312"/>
      <c r="AK1832" s="312"/>
      <c r="AL1832" s="999"/>
      <c r="AM1832" s="312"/>
      <c r="AN1832" s="312"/>
      <c r="AO1832" s="1000"/>
      <c r="AP1832" s="666"/>
      <c r="AQ1832" s="1001"/>
      <c r="AR1832" s="1001"/>
      <c r="AS1832" s="1001"/>
      <c r="AT1832" s="748"/>
    </row>
    <row r="1833">
      <c r="A1833" s="227"/>
      <c r="B1833" s="179">
        <v>4.1256546E7</v>
      </c>
      <c r="C1833" s="1037">
        <v>44438.536593888886</v>
      </c>
      <c r="D1833" s="606" t="s">
        <v>11390</v>
      </c>
      <c r="E1833" s="179" t="s">
        <v>11391</v>
      </c>
      <c r="F1833" s="228">
        <v>35980.0</v>
      </c>
      <c r="G1833" s="179" t="s">
        <v>2021</v>
      </c>
      <c r="H1833" s="179" t="s">
        <v>3124</v>
      </c>
      <c r="I1833" s="179">
        <v>1.12886908E9</v>
      </c>
      <c r="K1833" s="606" t="s">
        <v>11392</v>
      </c>
      <c r="L1833" s="606" t="s">
        <v>7020</v>
      </c>
      <c r="M1833" s="179" t="s">
        <v>2184</v>
      </c>
      <c r="N1833" s="179" t="s">
        <v>2184</v>
      </c>
      <c r="O1833" s="606" t="s">
        <v>11393</v>
      </c>
      <c r="P1833" s="606" t="s">
        <v>11394</v>
      </c>
      <c r="Q1833" s="1024"/>
      <c r="R1833" s="1117">
        <v>44456.0</v>
      </c>
      <c r="S1833" s="647">
        <f t="shared" si="169"/>
        <v>25</v>
      </c>
      <c r="T1833" s="166"/>
      <c r="U1833" s="166"/>
      <c r="V1833" s="1024"/>
      <c r="W1833" s="606" t="s">
        <v>1866</v>
      </c>
      <c r="X1833" s="606" t="s">
        <v>11395</v>
      </c>
      <c r="Y1833" s="1113">
        <f>IF('Datos por dni'!F967="","",(TODAY()-'Datos por dni'!F967)/365)</f>
        <v>28.65753425</v>
      </c>
      <c r="AA1833" s="987"/>
      <c r="AB1833" s="992"/>
      <c r="AC1833" s="993"/>
      <c r="AD1833" s="994"/>
      <c r="AE1833" s="994"/>
      <c r="AF1833" s="995"/>
      <c r="AG1833" s="996"/>
      <c r="AH1833" s="997"/>
      <c r="AI1833" s="998"/>
      <c r="AJ1833" s="312"/>
      <c r="AK1833" s="312"/>
      <c r="AL1833" s="999"/>
      <c r="AM1833" s="312"/>
      <c r="AN1833" s="312"/>
      <c r="AO1833" s="1000"/>
      <c r="AP1833" s="666"/>
      <c r="AQ1833" s="1001"/>
      <c r="AR1833" s="1001"/>
      <c r="AS1833" s="1001"/>
      <c r="AT1833" s="748"/>
    </row>
    <row r="1834">
      <c r="A1834" s="227"/>
      <c r="B1834" s="179">
        <v>9.5816638E7</v>
      </c>
      <c r="C1834" s="1037">
        <v>44438.65055081018</v>
      </c>
      <c r="D1834" s="606" t="s">
        <v>11396</v>
      </c>
      <c r="E1834" s="179" t="s">
        <v>11397</v>
      </c>
      <c r="F1834" s="228">
        <v>33528.0</v>
      </c>
      <c r="G1834" s="179" t="s">
        <v>5848</v>
      </c>
      <c r="H1834" s="179" t="s">
        <v>11398</v>
      </c>
      <c r="I1834" s="179" t="s">
        <v>11399</v>
      </c>
      <c r="K1834" s="606" t="s">
        <v>11400</v>
      </c>
      <c r="L1834" s="606" t="s">
        <v>7020</v>
      </c>
      <c r="M1834" s="179" t="s">
        <v>2184</v>
      </c>
      <c r="N1834" s="179" t="s">
        <v>2184</v>
      </c>
      <c r="O1834" s="606" t="s">
        <v>11401</v>
      </c>
      <c r="P1834" s="606" t="s">
        <v>11402</v>
      </c>
      <c r="Q1834" s="1024"/>
      <c r="R1834" s="1117">
        <v>44456.0</v>
      </c>
      <c r="S1834" s="647">
        <f t="shared" si="169"/>
        <v>32</v>
      </c>
      <c r="T1834" s="179" t="s">
        <v>5656</v>
      </c>
      <c r="U1834" s="179" t="s">
        <v>2846</v>
      </c>
      <c r="V1834" s="1024"/>
      <c r="W1834" s="606" t="s">
        <v>1637</v>
      </c>
      <c r="X1834" s="606" t="s">
        <v>11403</v>
      </c>
      <c r="Y1834" s="1113">
        <f>IF('Datos por dni'!F968="","",(TODAY()-'Datos por dni'!F968)/365)</f>
        <v>25.77808219</v>
      </c>
      <c r="AA1834" s="987"/>
      <c r="AB1834" s="992"/>
      <c r="AC1834" s="993"/>
      <c r="AD1834" s="994"/>
      <c r="AE1834" s="994"/>
      <c r="AF1834" s="995"/>
      <c r="AG1834" s="996"/>
      <c r="AH1834" s="997"/>
      <c r="AI1834" s="998"/>
      <c r="AJ1834" s="312"/>
      <c r="AK1834" s="312"/>
      <c r="AL1834" s="999"/>
      <c r="AM1834" s="312"/>
      <c r="AN1834" s="312"/>
      <c r="AO1834" s="1000"/>
      <c r="AP1834" s="666"/>
      <c r="AQ1834" s="1001"/>
      <c r="AR1834" s="1001"/>
      <c r="AS1834" s="1001"/>
      <c r="AT1834" s="748"/>
    </row>
    <row r="1835">
      <c r="A1835" s="227"/>
      <c r="B1835" s="179">
        <v>4.1396443E7</v>
      </c>
      <c r="C1835" s="1037">
        <v>44438.90266756945</v>
      </c>
      <c r="D1835" s="606" t="s">
        <v>11404</v>
      </c>
      <c r="E1835" s="179" t="s">
        <v>11405</v>
      </c>
      <c r="F1835" s="228">
        <v>35960.0</v>
      </c>
      <c r="G1835" s="179" t="s">
        <v>2021</v>
      </c>
      <c r="H1835" s="179" t="s">
        <v>5413</v>
      </c>
      <c r="I1835" s="179">
        <v>1.128853827E9</v>
      </c>
      <c r="K1835" s="606" t="s">
        <v>11406</v>
      </c>
      <c r="L1835" s="606" t="s">
        <v>7038</v>
      </c>
      <c r="M1835" s="179" t="s">
        <v>2184</v>
      </c>
      <c r="N1835" s="179" t="s">
        <v>1661</v>
      </c>
      <c r="O1835" s="606" t="s">
        <v>11407</v>
      </c>
      <c r="P1835" s="606" t="s">
        <v>8575</v>
      </c>
      <c r="Q1835" s="1024"/>
      <c r="R1835" s="1117">
        <v>44456.0</v>
      </c>
      <c r="S1835" s="647">
        <f t="shared" si="169"/>
        <v>25</v>
      </c>
      <c r="T1835" s="166"/>
      <c r="U1835" s="166"/>
      <c r="V1835" s="1024"/>
      <c r="W1835" s="606" t="s">
        <v>1866</v>
      </c>
      <c r="X1835" s="606" t="s">
        <v>11408</v>
      </c>
      <c r="Y1835" s="1113">
        <f>IF('Datos por dni'!F969="","",(TODAY()-'Datos por dni'!F969)/365)</f>
        <v>40.05205479</v>
      </c>
      <c r="AA1835" s="987"/>
      <c r="AB1835" s="992"/>
      <c r="AC1835" s="993"/>
      <c r="AD1835" s="994"/>
      <c r="AE1835" s="994"/>
      <c r="AF1835" s="995"/>
      <c r="AG1835" s="996"/>
      <c r="AH1835" s="997"/>
      <c r="AI1835" s="998"/>
      <c r="AJ1835" s="312"/>
      <c r="AK1835" s="312"/>
      <c r="AL1835" s="999"/>
      <c r="AM1835" s="312"/>
      <c r="AN1835" s="312"/>
      <c r="AO1835" s="1000"/>
      <c r="AP1835" s="666"/>
      <c r="AQ1835" s="1001"/>
      <c r="AR1835" s="1001"/>
      <c r="AS1835" s="1001"/>
      <c r="AT1835" s="748"/>
    </row>
    <row r="1836">
      <c r="A1836" s="227"/>
      <c r="B1836" s="179">
        <v>3.643544E7</v>
      </c>
      <c r="C1836" s="1037">
        <v>44439.71123232639</v>
      </c>
      <c r="D1836" s="606" t="s">
        <v>11409</v>
      </c>
      <c r="E1836" s="179" t="s">
        <v>11410</v>
      </c>
      <c r="F1836" s="228">
        <v>33557.0</v>
      </c>
      <c r="G1836" s="179" t="s">
        <v>1755</v>
      </c>
      <c r="H1836" s="179" t="s">
        <v>11411</v>
      </c>
      <c r="I1836" s="179">
        <v>2.994550124E9</v>
      </c>
      <c r="K1836" s="606" t="s">
        <v>11412</v>
      </c>
      <c r="L1836" s="606" t="s">
        <v>7038</v>
      </c>
      <c r="M1836" s="179" t="s">
        <v>1661</v>
      </c>
      <c r="N1836" s="179" t="s">
        <v>2184</v>
      </c>
      <c r="O1836" s="606" t="s">
        <v>11413</v>
      </c>
      <c r="P1836" s="606" t="s">
        <v>11414</v>
      </c>
      <c r="Q1836" s="1024"/>
      <c r="R1836" s="166"/>
      <c r="S1836" s="647">
        <f t="shared" si="169"/>
        <v>31</v>
      </c>
      <c r="T1836" s="166"/>
      <c r="U1836" s="166"/>
      <c r="V1836" s="1024"/>
      <c r="W1836" s="606" t="s">
        <v>1651</v>
      </c>
      <c r="X1836" s="606" t="s">
        <v>11415</v>
      </c>
      <c r="Y1836" s="1113" t="str">
        <f>IF('Datos por dni'!F970="","",(TODAY()-'Datos por dni'!F970)/365)</f>
        <v/>
      </c>
      <c r="AA1836" s="987"/>
      <c r="AB1836" s="992"/>
      <c r="AC1836" s="993"/>
      <c r="AD1836" s="994"/>
      <c r="AE1836" s="994"/>
      <c r="AF1836" s="995"/>
      <c r="AG1836" s="996"/>
      <c r="AH1836" s="997"/>
      <c r="AI1836" s="998"/>
      <c r="AJ1836" s="312"/>
      <c r="AK1836" s="312"/>
      <c r="AL1836" s="999"/>
      <c r="AM1836" s="312"/>
      <c r="AN1836" s="312"/>
      <c r="AO1836" s="1000"/>
      <c r="AP1836" s="666"/>
      <c r="AQ1836" s="1001"/>
      <c r="AR1836" s="1001"/>
      <c r="AS1836" s="1001"/>
      <c r="AT1836" s="748"/>
    </row>
    <row r="1837">
      <c r="A1837" s="227"/>
      <c r="B1837" s="179">
        <v>4.1316371E7</v>
      </c>
      <c r="C1837" s="1037">
        <v>44441.58140297454</v>
      </c>
      <c r="D1837" s="606" t="s">
        <v>11416</v>
      </c>
      <c r="E1837" s="179" t="s">
        <v>11417</v>
      </c>
      <c r="F1837" s="228">
        <v>36008.0</v>
      </c>
      <c r="G1837" s="179" t="s">
        <v>1755</v>
      </c>
      <c r="H1837" s="179" t="s">
        <v>1678</v>
      </c>
      <c r="I1837" s="179">
        <v>2.473405207E9</v>
      </c>
      <c r="K1837" s="606" t="s">
        <v>11418</v>
      </c>
      <c r="L1837" s="606" t="s">
        <v>11419</v>
      </c>
      <c r="M1837" s="179" t="s">
        <v>2184</v>
      </c>
      <c r="N1837" s="179" t="s">
        <v>1661</v>
      </c>
      <c r="O1837" s="606" t="s">
        <v>11420</v>
      </c>
      <c r="P1837" s="606" t="s">
        <v>11421</v>
      </c>
      <c r="Q1837" s="1024"/>
      <c r="R1837" s="1117">
        <v>44456.0</v>
      </c>
      <c r="S1837" s="647">
        <f t="shared" si="169"/>
        <v>25</v>
      </c>
      <c r="T1837" s="179" t="s">
        <v>5656</v>
      </c>
      <c r="U1837" s="179" t="s">
        <v>2846</v>
      </c>
      <c r="V1837" s="1024"/>
      <c r="W1837" s="606" t="s">
        <v>1637</v>
      </c>
      <c r="X1837" s="606" t="s">
        <v>11422</v>
      </c>
      <c r="Y1837" s="1113">
        <f>IF('Datos por dni'!F971="","",(TODAY()-'Datos por dni'!F971)/365)</f>
        <v>29.38082192</v>
      </c>
      <c r="AA1837" s="987"/>
      <c r="AB1837" s="992"/>
      <c r="AC1837" s="993"/>
      <c r="AD1837" s="994"/>
      <c r="AE1837" s="994"/>
      <c r="AF1837" s="995"/>
      <c r="AG1837" s="996"/>
      <c r="AH1837" s="997"/>
      <c r="AI1837" s="998"/>
      <c r="AJ1837" s="312"/>
      <c r="AK1837" s="312"/>
      <c r="AL1837" s="999"/>
      <c r="AM1837" s="312"/>
      <c r="AN1837" s="312"/>
      <c r="AO1837" s="1000"/>
      <c r="AP1837" s="666"/>
      <c r="AQ1837" s="1001"/>
      <c r="AR1837" s="1001"/>
      <c r="AS1837" s="1001"/>
      <c r="AT1837" s="748"/>
    </row>
    <row r="1838">
      <c r="A1838" s="227"/>
      <c r="B1838" s="179">
        <v>9.5423696E7</v>
      </c>
      <c r="C1838" s="1037">
        <v>44441.716189259256</v>
      </c>
      <c r="D1838" s="606" t="s">
        <v>11423</v>
      </c>
      <c r="E1838" s="179" t="s">
        <v>11424</v>
      </c>
      <c r="F1838" s="228">
        <v>36280.0</v>
      </c>
      <c r="G1838" s="179" t="s">
        <v>5948</v>
      </c>
      <c r="H1838" s="179" t="s">
        <v>11425</v>
      </c>
      <c r="I1838" s="179">
        <v>1.160305042E9</v>
      </c>
      <c r="K1838" s="606" t="s">
        <v>6393</v>
      </c>
      <c r="L1838" s="606" t="s">
        <v>7020</v>
      </c>
      <c r="M1838" s="179" t="s">
        <v>2184</v>
      </c>
      <c r="N1838" s="179" t="s">
        <v>2184</v>
      </c>
      <c r="O1838" s="606" t="s">
        <v>11426</v>
      </c>
      <c r="P1838" s="606" t="s">
        <v>8575</v>
      </c>
      <c r="Q1838" s="1024"/>
      <c r="R1838" s="1117">
        <v>44456.0</v>
      </c>
      <c r="S1838" s="647">
        <f t="shared" si="169"/>
        <v>24</v>
      </c>
      <c r="T1838" s="166"/>
      <c r="U1838" s="166"/>
      <c r="V1838" s="1024"/>
      <c r="W1838" s="606" t="s">
        <v>11427</v>
      </c>
      <c r="X1838" s="606" t="s">
        <v>11428</v>
      </c>
      <c r="Y1838" s="1113">
        <f>IF('Datos por dni'!F972="","",(TODAY()-'Datos por dni'!F972)/365)</f>
        <v>22.79452055</v>
      </c>
      <c r="AA1838" s="987"/>
      <c r="AB1838" s="992"/>
      <c r="AC1838" s="993"/>
      <c r="AD1838" s="994"/>
      <c r="AE1838" s="994"/>
      <c r="AF1838" s="995"/>
      <c r="AG1838" s="996"/>
      <c r="AH1838" s="997"/>
      <c r="AI1838" s="998"/>
      <c r="AJ1838" s="312"/>
      <c r="AK1838" s="312"/>
      <c r="AL1838" s="999"/>
      <c r="AM1838" s="312"/>
      <c r="AN1838" s="312"/>
      <c r="AO1838" s="1000"/>
      <c r="AP1838" s="666"/>
      <c r="AQ1838" s="1001"/>
      <c r="AR1838" s="1001"/>
      <c r="AS1838" s="1001"/>
      <c r="AT1838" s="748"/>
    </row>
    <row r="1839">
      <c r="A1839" s="227"/>
      <c r="B1839" s="179">
        <v>2.2470725E7</v>
      </c>
      <c r="C1839" s="1037">
        <v>44442.79920513889</v>
      </c>
      <c r="D1839" s="606" t="s">
        <v>11429</v>
      </c>
      <c r="E1839" s="179" t="s">
        <v>11430</v>
      </c>
      <c r="F1839" s="228">
        <v>26234.0</v>
      </c>
      <c r="G1839" s="179" t="s">
        <v>391</v>
      </c>
      <c r="H1839" s="179" t="s">
        <v>11431</v>
      </c>
      <c r="I1839" s="179">
        <v>5.491156525132E12</v>
      </c>
      <c r="K1839" s="606" t="s">
        <v>11432</v>
      </c>
      <c r="L1839" s="606" t="s">
        <v>7020</v>
      </c>
      <c r="M1839" s="179" t="s">
        <v>2184</v>
      </c>
      <c r="N1839" s="179" t="s">
        <v>2184</v>
      </c>
      <c r="O1839" s="606" t="s">
        <v>7446</v>
      </c>
      <c r="P1839" s="606" t="s">
        <v>11433</v>
      </c>
      <c r="Q1839" s="1024"/>
      <c r="R1839" s="1118">
        <v>44476.0</v>
      </c>
      <c r="S1839" s="647">
        <f t="shared" si="169"/>
        <v>51</v>
      </c>
      <c r="T1839" s="166"/>
      <c r="U1839" s="166"/>
      <c r="V1839" s="1024"/>
      <c r="W1839" s="606" t="s">
        <v>1651</v>
      </c>
      <c r="X1839" s="606" t="s">
        <v>11434</v>
      </c>
      <c r="Y1839" s="1113">
        <f>IF('Datos por dni'!F973="","",(TODAY()-'Datos por dni'!F973)/365)</f>
        <v>22.99452055</v>
      </c>
      <c r="AA1839" s="987"/>
      <c r="AB1839" s="992"/>
      <c r="AC1839" s="993"/>
      <c r="AD1839" s="994"/>
      <c r="AE1839" s="994"/>
      <c r="AF1839" s="995"/>
      <c r="AG1839" s="996"/>
      <c r="AH1839" s="997"/>
      <c r="AI1839" s="998"/>
      <c r="AJ1839" s="312"/>
      <c r="AK1839" s="312"/>
      <c r="AL1839" s="999"/>
      <c r="AM1839" s="312"/>
      <c r="AN1839" s="312"/>
      <c r="AO1839" s="1000"/>
      <c r="AP1839" s="666"/>
      <c r="AQ1839" s="1001"/>
      <c r="AR1839" s="1001"/>
      <c r="AS1839" s="1001"/>
      <c r="AT1839" s="748"/>
    </row>
    <row r="1840">
      <c r="A1840" s="227"/>
      <c r="B1840" s="179">
        <v>2.9040483E7</v>
      </c>
      <c r="C1840" s="1037">
        <v>44444.92466039352</v>
      </c>
      <c r="D1840" s="606" t="s">
        <v>11435</v>
      </c>
      <c r="E1840" s="179" t="s">
        <v>11436</v>
      </c>
      <c r="F1840" s="228">
        <v>29826.0</v>
      </c>
      <c r="G1840" s="179" t="s">
        <v>1755</v>
      </c>
      <c r="H1840" s="179" t="s">
        <v>3124</v>
      </c>
      <c r="I1840" s="179">
        <v>5.491132101621E12</v>
      </c>
      <c r="K1840" s="606" t="s">
        <v>11437</v>
      </c>
      <c r="L1840" s="606" t="s">
        <v>11438</v>
      </c>
      <c r="M1840" s="179" t="s">
        <v>2184</v>
      </c>
      <c r="N1840" s="179" t="s">
        <v>2184</v>
      </c>
      <c r="O1840" s="606" t="s">
        <v>11439</v>
      </c>
      <c r="P1840" s="606" t="s">
        <v>11440</v>
      </c>
      <c r="Q1840" s="606" t="s">
        <v>11441</v>
      </c>
      <c r="R1840" s="166"/>
      <c r="S1840" s="647">
        <f t="shared" si="169"/>
        <v>42</v>
      </c>
      <c r="T1840" s="166"/>
      <c r="U1840" s="166"/>
      <c r="V1840" s="1024"/>
      <c r="W1840" s="606" t="s">
        <v>11442</v>
      </c>
      <c r="X1840" s="606" t="s">
        <v>11443</v>
      </c>
      <c r="Y1840" s="1113">
        <f>IF('Datos por dni'!F974="","",(TODAY()-'Datos por dni'!F974)/365)</f>
        <v>26.96164384</v>
      </c>
      <c r="AA1840" s="987"/>
      <c r="AB1840" s="992"/>
      <c r="AC1840" s="993"/>
      <c r="AD1840" s="994"/>
      <c r="AE1840" s="994"/>
      <c r="AF1840" s="995"/>
      <c r="AG1840" s="996"/>
      <c r="AH1840" s="997"/>
      <c r="AI1840" s="998"/>
      <c r="AJ1840" s="312"/>
      <c r="AK1840" s="312"/>
      <c r="AL1840" s="999"/>
      <c r="AM1840" s="312"/>
      <c r="AN1840" s="312"/>
      <c r="AO1840" s="1000"/>
      <c r="AP1840" s="666"/>
      <c r="AQ1840" s="1001"/>
      <c r="AR1840" s="1001"/>
      <c r="AS1840" s="1001"/>
      <c r="AT1840" s="748"/>
    </row>
    <row r="1841">
      <c r="A1841" s="227"/>
      <c r="B1841" s="179">
        <v>4.2646343E7</v>
      </c>
      <c r="C1841" s="1037">
        <v>44445.60071733796</v>
      </c>
      <c r="D1841" s="606" t="s">
        <v>11444</v>
      </c>
      <c r="E1841" s="179" t="s">
        <v>11445</v>
      </c>
      <c r="F1841" s="228">
        <v>36633.0</v>
      </c>
      <c r="G1841" s="179" t="s">
        <v>391</v>
      </c>
      <c r="H1841" s="179" t="s">
        <v>11446</v>
      </c>
      <c r="I1841" s="179">
        <v>1.156996761E9</v>
      </c>
      <c r="K1841" s="606" t="s">
        <v>10233</v>
      </c>
      <c r="L1841" s="606" t="s">
        <v>7038</v>
      </c>
      <c r="M1841" s="179" t="s">
        <v>2184</v>
      </c>
      <c r="N1841" s="179" t="s">
        <v>2184</v>
      </c>
      <c r="O1841" s="606" t="s">
        <v>7477</v>
      </c>
      <c r="P1841" s="606" t="s">
        <v>11447</v>
      </c>
      <c r="Q1841" s="1024"/>
      <c r="R1841" s="166"/>
      <c r="S1841" s="647">
        <f t="shared" si="169"/>
        <v>23</v>
      </c>
      <c r="T1841" s="166"/>
      <c r="U1841" s="166"/>
      <c r="V1841" s="1024"/>
      <c r="W1841" s="606" t="s">
        <v>1651</v>
      </c>
      <c r="X1841" s="606" t="s">
        <v>11448</v>
      </c>
      <c r="Y1841" s="1113">
        <f>IF('Datos por dni'!F975="","",(TODAY()-'Datos por dni'!F975)/365)</f>
        <v>24.81917808</v>
      </c>
      <c r="AA1841" s="987"/>
      <c r="AB1841" s="992"/>
      <c r="AC1841" s="993"/>
      <c r="AD1841" s="994"/>
      <c r="AE1841" s="994"/>
      <c r="AF1841" s="995"/>
      <c r="AG1841" s="996"/>
      <c r="AH1841" s="997"/>
      <c r="AI1841" s="998"/>
      <c r="AJ1841" s="312"/>
      <c r="AK1841" s="312"/>
      <c r="AL1841" s="999"/>
      <c r="AM1841" s="312"/>
      <c r="AN1841" s="312"/>
      <c r="AO1841" s="1000"/>
      <c r="AP1841" s="666"/>
      <c r="AQ1841" s="1001"/>
      <c r="AR1841" s="1001"/>
      <c r="AS1841" s="1001"/>
      <c r="AT1841" s="748"/>
    </row>
    <row r="1842">
      <c r="A1842" s="227"/>
      <c r="B1842" s="179">
        <v>4.0193365E7</v>
      </c>
      <c r="C1842" s="1037">
        <v>44447.39366618056</v>
      </c>
      <c r="D1842" s="606" t="s">
        <v>11449</v>
      </c>
      <c r="E1842" s="179" t="s">
        <v>11450</v>
      </c>
      <c r="F1842" s="228">
        <v>35554.0</v>
      </c>
      <c r="G1842" s="179" t="s">
        <v>391</v>
      </c>
      <c r="H1842" s="179" t="s">
        <v>11451</v>
      </c>
      <c r="I1842" s="179">
        <v>2.213517023E9</v>
      </c>
      <c r="K1842" s="606" t="s">
        <v>11452</v>
      </c>
      <c r="L1842" s="606" t="s">
        <v>7028</v>
      </c>
      <c r="M1842" s="179" t="s">
        <v>1661</v>
      </c>
      <c r="N1842" s="179" t="s">
        <v>2184</v>
      </c>
      <c r="O1842" s="606" t="s">
        <v>11453</v>
      </c>
      <c r="P1842" s="606" t="s">
        <v>11454</v>
      </c>
      <c r="Q1842" s="606" t="s">
        <v>11455</v>
      </c>
      <c r="R1842" s="166"/>
      <c r="S1842" s="647">
        <f t="shared" si="169"/>
        <v>26</v>
      </c>
      <c r="T1842" s="166"/>
      <c r="U1842" s="166"/>
      <c r="V1842" s="1024"/>
      <c r="W1842" s="606" t="s">
        <v>1651</v>
      </c>
      <c r="X1842" s="606" t="s">
        <v>11456</v>
      </c>
      <c r="Y1842" s="1113" t="str">
        <f>IF('Datos por dni'!F976="","",(TODAY()-'Datos por dni'!F976)/365)</f>
        <v/>
      </c>
      <c r="AA1842" s="987"/>
      <c r="AB1842" s="992"/>
      <c r="AC1842" s="993"/>
      <c r="AD1842" s="994"/>
      <c r="AE1842" s="994"/>
      <c r="AF1842" s="995"/>
      <c r="AG1842" s="996"/>
      <c r="AH1842" s="997"/>
      <c r="AI1842" s="998"/>
      <c r="AJ1842" s="312"/>
      <c r="AK1842" s="312"/>
      <c r="AL1842" s="999"/>
      <c r="AM1842" s="312"/>
      <c r="AN1842" s="312"/>
      <c r="AO1842" s="1000"/>
      <c r="AP1842" s="666"/>
      <c r="AQ1842" s="1001"/>
      <c r="AR1842" s="1001"/>
      <c r="AS1842" s="1001"/>
      <c r="AT1842" s="748"/>
    </row>
    <row r="1843">
      <c r="A1843" s="227"/>
      <c r="B1843" s="179">
        <v>4.2253775E7</v>
      </c>
      <c r="C1843" s="1037">
        <v>44447.60835446759</v>
      </c>
      <c r="D1843" s="606" t="s">
        <v>11457</v>
      </c>
      <c r="E1843" s="179" t="s">
        <v>11458</v>
      </c>
      <c r="F1843" s="228">
        <v>36532.0</v>
      </c>
      <c r="G1843" s="179" t="s">
        <v>391</v>
      </c>
      <c r="H1843" s="179" t="s">
        <v>11459</v>
      </c>
      <c r="I1843" s="179">
        <v>1.16006486E9</v>
      </c>
      <c r="K1843" s="606" t="s">
        <v>11460</v>
      </c>
      <c r="L1843" s="606" t="s">
        <v>7038</v>
      </c>
      <c r="M1843" s="179" t="s">
        <v>2184</v>
      </c>
      <c r="N1843" s="179" t="s">
        <v>2184</v>
      </c>
      <c r="O1843" s="606" t="s">
        <v>11461</v>
      </c>
      <c r="P1843" s="606" t="s">
        <v>11462</v>
      </c>
      <c r="Q1843" s="1024"/>
      <c r="R1843" s="1117">
        <v>44456.0</v>
      </c>
      <c r="S1843" s="647">
        <f t="shared" si="169"/>
        <v>23</v>
      </c>
      <c r="T1843" s="166"/>
      <c r="U1843" s="166"/>
      <c r="V1843" s="1024"/>
      <c r="W1843" s="606" t="s">
        <v>11463</v>
      </c>
      <c r="X1843" s="606" t="s">
        <v>11464</v>
      </c>
      <c r="Y1843" s="1113">
        <f>IF('Datos por dni'!F977="","",(TODAY()-'Datos por dni'!F977)/365)</f>
        <v>29.46575342</v>
      </c>
      <c r="AA1843" s="987"/>
      <c r="AB1843" s="992"/>
      <c r="AC1843" s="993"/>
      <c r="AD1843" s="994"/>
      <c r="AE1843" s="994"/>
      <c r="AF1843" s="995"/>
      <c r="AG1843" s="996"/>
      <c r="AH1843" s="997"/>
      <c r="AI1843" s="998"/>
      <c r="AJ1843" s="312"/>
      <c r="AK1843" s="312"/>
      <c r="AL1843" s="999"/>
      <c r="AM1843" s="312"/>
      <c r="AN1843" s="312"/>
      <c r="AO1843" s="1000"/>
      <c r="AP1843" s="666"/>
      <c r="AQ1843" s="1001"/>
      <c r="AR1843" s="1001"/>
      <c r="AS1843" s="1001"/>
      <c r="AT1843" s="748"/>
    </row>
    <row r="1844">
      <c r="A1844" s="227"/>
      <c r="B1844" s="179">
        <v>4.2043509E7</v>
      </c>
      <c r="C1844" s="1037">
        <v>44447.773066678245</v>
      </c>
      <c r="D1844" s="606" t="s">
        <v>11465</v>
      </c>
      <c r="E1844" s="179" t="s">
        <v>11466</v>
      </c>
      <c r="F1844" s="228">
        <v>36414.0</v>
      </c>
      <c r="G1844" s="179" t="s">
        <v>2021</v>
      </c>
      <c r="H1844" s="179" t="s">
        <v>11467</v>
      </c>
      <c r="I1844" s="179" t="s">
        <v>11468</v>
      </c>
      <c r="K1844" s="606" t="s">
        <v>11469</v>
      </c>
      <c r="L1844" s="606" t="s">
        <v>7028</v>
      </c>
      <c r="M1844" s="179" t="s">
        <v>2184</v>
      </c>
      <c r="N1844" s="179" t="s">
        <v>2184</v>
      </c>
      <c r="O1844" s="606" t="s">
        <v>11470</v>
      </c>
      <c r="P1844" s="606" t="s">
        <v>11471</v>
      </c>
      <c r="Q1844" s="606" t="s">
        <v>11472</v>
      </c>
      <c r="R1844" s="1118">
        <v>44476.0</v>
      </c>
      <c r="S1844" s="647">
        <f t="shared" si="169"/>
        <v>24</v>
      </c>
      <c r="T1844" s="166"/>
      <c r="U1844" s="166"/>
      <c r="V1844" s="1024"/>
      <c r="W1844" s="606" t="s">
        <v>11473</v>
      </c>
      <c r="X1844" s="606" t="s">
        <v>11474</v>
      </c>
      <c r="Y1844" s="1113">
        <f>IF('Datos por dni'!F978="","",(TODAY()-'Datos por dni'!F978)/365)</f>
        <v>21.83561644</v>
      </c>
      <c r="AA1844" s="987"/>
      <c r="AB1844" s="992"/>
      <c r="AC1844" s="993"/>
      <c r="AD1844" s="994"/>
      <c r="AE1844" s="994"/>
      <c r="AF1844" s="995"/>
      <c r="AG1844" s="996"/>
      <c r="AH1844" s="997"/>
      <c r="AI1844" s="998"/>
      <c r="AJ1844" s="312"/>
      <c r="AK1844" s="312"/>
      <c r="AL1844" s="999"/>
      <c r="AM1844" s="312"/>
      <c r="AN1844" s="312"/>
      <c r="AO1844" s="1000"/>
      <c r="AP1844" s="666"/>
      <c r="AQ1844" s="1001"/>
      <c r="AR1844" s="1001"/>
      <c r="AS1844" s="1001"/>
      <c r="AT1844" s="748"/>
    </row>
    <row r="1845">
      <c r="A1845" s="227"/>
      <c r="B1845" s="179">
        <v>9.2895638E7</v>
      </c>
      <c r="C1845" s="1037">
        <v>44448.428408645836</v>
      </c>
      <c r="D1845" s="606" t="s">
        <v>11475</v>
      </c>
      <c r="E1845" s="179" t="s">
        <v>11476</v>
      </c>
      <c r="F1845" s="228">
        <v>31080.0</v>
      </c>
      <c r="G1845" s="179" t="s">
        <v>3314</v>
      </c>
      <c r="H1845" s="179" t="s">
        <v>3479</v>
      </c>
      <c r="I1845" s="179">
        <v>1.131756273E9</v>
      </c>
      <c r="K1845" s="606" t="s">
        <v>9244</v>
      </c>
      <c r="L1845" s="606" t="s">
        <v>7020</v>
      </c>
      <c r="M1845" s="179" t="s">
        <v>2184</v>
      </c>
      <c r="N1845" s="179" t="s">
        <v>2184</v>
      </c>
      <c r="O1845" s="606" t="s">
        <v>11477</v>
      </c>
      <c r="P1845" s="606" t="s">
        <v>11478</v>
      </c>
      <c r="Q1845" s="1024"/>
      <c r="R1845" s="1117">
        <v>44456.0</v>
      </c>
      <c r="S1845" s="647">
        <f t="shared" si="169"/>
        <v>38</v>
      </c>
      <c r="T1845" s="166"/>
      <c r="U1845" s="166"/>
      <c r="V1845" s="1024"/>
      <c r="W1845" s="606" t="s">
        <v>1745</v>
      </c>
      <c r="X1845" s="606" t="s">
        <v>11479</v>
      </c>
      <c r="Y1845" s="1113" t="str">
        <f>IF('Datos por dni'!F979="","",(TODAY()-'Datos por dni'!F979)/365)</f>
        <v/>
      </c>
      <c r="AA1845" s="987"/>
      <c r="AB1845" s="992"/>
      <c r="AC1845" s="993"/>
      <c r="AD1845" s="994"/>
      <c r="AE1845" s="994"/>
      <c r="AF1845" s="995"/>
      <c r="AG1845" s="996"/>
      <c r="AH1845" s="997"/>
      <c r="AI1845" s="998"/>
      <c r="AJ1845" s="312"/>
      <c r="AK1845" s="312"/>
      <c r="AL1845" s="999"/>
      <c r="AM1845" s="312"/>
      <c r="AN1845" s="312"/>
      <c r="AO1845" s="1000"/>
      <c r="AP1845" s="666"/>
      <c r="AQ1845" s="1001"/>
      <c r="AR1845" s="1001"/>
      <c r="AS1845" s="1001"/>
      <c r="AT1845" s="748"/>
    </row>
    <row r="1846">
      <c r="A1846" s="227"/>
      <c r="B1846" s="179">
        <v>4.2101596E7</v>
      </c>
      <c r="C1846" s="1037">
        <v>44453.79498835648</v>
      </c>
      <c r="D1846" s="606" t="s">
        <v>11480</v>
      </c>
      <c r="E1846" s="179" t="s">
        <v>11481</v>
      </c>
      <c r="F1846" s="228">
        <v>36370.0</v>
      </c>
      <c r="G1846" s="179" t="s">
        <v>391</v>
      </c>
      <c r="H1846" s="179" t="s">
        <v>1678</v>
      </c>
      <c r="I1846" s="179">
        <v>1.159443406E9</v>
      </c>
      <c r="K1846" s="606" t="s">
        <v>11482</v>
      </c>
      <c r="L1846" s="606" t="s">
        <v>7028</v>
      </c>
      <c r="M1846" s="179" t="s">
        <v>2184</v>
      </c>
      <c r="N1846" s="179" t="s">
        <v>2184</v>
      </c>
      <c r="O1846" s="606" t="s">
        <v>11118</v>
      </c>
      <c r="P1846" s="606" t="s">
        <v>7547</v>
      </c>
      <c r="Q1846" s="606" t="s">
        <v>11483</v>
      </c>
      <c r="R1846" s="1117">
        <v>44456.0</v>
      </c>
      <c r="S1846" s="647">
        <f t="shared" si="169"/>
        <v>24</v>
      </c>
      <c r="T1846" s="166"/>
      <c r="U1846" s="166"/>
      <c r="V1846" s="1024"/>
      <c r="W1846" s="606" t="s">
        <v>11484</v>
      </c>
      <c r="X1846" s="606" t="s">
        <v>11485</v>
      </c>
      <c r="Y1846" s="1113">
        <f>IF('Datos por dni'!F980="","",(TODAY()-'Datos por dni'!F980)/365)</f>
        <v>31.60821918</v>
      </c>
      <c r="AA1846" s="987"/>
      <c r="AB1846" s="992"/>
      <c r="AC1846" s="993"/>
      <c r="AD1846" s="994"/>
      <c r="AE1846" s="994"/>
      <c r="AF1846" s="995"/>
      <c r="AG1846" s="996"/>
      <c r="AH1846" s="997"/>
      <c r="AI1846" s="998"/>
      <c r="AJ1846" s="312"/>
      <c r="AK1846" s="312"/>
      <c r="AL1846" s="999"/>
      <c r="AM1846" s="312"/>
      <c r="AN1846" s="312"/>
      <c r="AO1846" s="1000"/>
      <c r="AP1846" s="666"/>
      <c r="AQ1846" s="1001"/>
      <c r="AR1846" s="1001"/>
      <c r="AS1846" s="1001"/>
      <c r="AT1846" s="748"/>
    </row>
    <row r="1847">
      <c r="A1847" s="227"/>
      <c r="B1847" s="179">
        <v>4.2214825E7</v>
      </c>
      <c r="C1847" s="1037">
        <v>44455.92752773148</v>
      </c>
      <c r="D1847" s="606" t="s">
        <v>11486</v>
      </c>
      <c r="E1847" s="179" t="s">
        <v>11487</v>
      </c>
      <c r="F1847" s="228">
        <v>36461.0</v>
      </c>
      <c r="G1847" s="179" t="s">
        <v>391</v>
      </c>
      <c r="H1847" s="179" t="s">
        <v>1822</v>
      </c>
      <c r="I1847" s="179">
        <v>5.491128540391E12</v>
      </c>
      <c r="K1847" s="606" t="s">
        <v>3411</v>
      </c>
      <c r="L1847" s="606" t="s">
        <v>7038</v>
      </c>
      <c r="M1847" s="179" t="s">
        <v>2184</v>
      </c>
      <c r="N1847" s="179" t="s">
        <v>1661</v>
      </c>
      <c r="O1847" s="606" t="s">
        <v>7048</v>
      </c>
      <c r="P1847" s="606" t="s">
        <v>8673</v>
      </c>
      <c r="Q1847" s="1024"/>
      <c r="R1847" s="1118">
        <v>44476.0</v>
      </c>
      <c r="S1847" s="647">
        <f t="shared" si="169"/>
        <v>23</v>
      </c>
      <c r="T1847" s="166"/>
      <c r="U1847" s="166"/>
      <c r="V1847" s="1024"/>
      <c r="W1847" s="606" t="s">
        <v>1651</v>
      </c>
      <c r="X1847" s="606" t="s">
        <v>11488</v>
      </c>
      <c r="Y1847" s="1113">
        <f>IF('Datos por dni'!F981="","",(TODAY()-'Datos por dni'!F981)/365)</f>
        <v>24.57808219</v>
      </c>
      <c r="AA1847" s="987"/>
      <c r="AB1847" s="992"/>
      <c r="AC1847" s="993"/>
      <c r="AD1847" s="994"/>
      <c r="AE1847" s="994"/>
      <c r="AF1847" s="995"/>
      <c r="AG1847" s="996"/>
      <c r="AH1847" s="997"/>
      <c r="AI1847" s="998"/>
      <c r="AJ1847" s="312"/>
      <c r="AK1847" s="312"/>
      <c r="AL1847" s="999"/>
      <c r="AM1847" s="312"/>
      <c r="AN1847" s="312"/>
      <c r="AO1847" s="1000"/>
      <c r="AP1847" s="666"/>
      <c r="AQ1847" s="1001"/>
      <c r="AR1847" s="1001"/>
      <c r="AS1847" s="1001"/>
      <c r="AT1847" s="748"/>
    </row>
    <row r="1848">
      <c r="A1848" s="227"/>
      <c r="B1848" s="179">
        <v>4.3919185E7</v>
      </c>
      <c r="C1848" s="1037">
        <v>44457.0167678125</v>
      </c>
      <c r="D1848" s="1091" t="s">
        <v>11489</v>
      </c>
      <c r="E1848" s="179" t="s">
        <v>11490</v>
      </c>
      <c r="F1848" s="228">
        <v>37347.0</v>
      </c>
      <c r="G1848" s="179" t="s">
        <v>2021</v>
      </c>
      <c r="H1848" s="179" t="s">
        <v>3479</v>
      </c>
      <c r="I1848" s="179">
        <v>1.12712893E9</v>
      </c>
      <c r="K1848" s="1091" t="s">
        <v>11491</v>
      </c>
      <c r="L1848" s="1091" t="s">
        <v>7020</v>
      </c>
      <c r="M1848" s="179" t="s">
        <v>1661</v>
      </c>
      <c r="N1848" s="179" t="s">
        <v>2184</v>
      </c>
      <c r="O1848" s="1091" t="s">
        <v>11492</v>
      </c>
      <c r="P1848" s="1091" t="s">
        <v>11493</v>
      </c>
      <c r="Q1848" s="1092"/>
      <c r="R1848" s="1118">
        <v>44476.0</v>
      </c>
      <c r="S1848" s="647">
        <f t="shared" si="169"/>
        <v>21</v>
      </c>
      <c r="T1848" s="179" t="s">
        <v>5656</v>
      </c>
      <c r="U1848" s="179" t="s">
        <v>2846</v>
      </c>
      <c r="V1848" s="1092"/>
      <c r="W1848" s="606" t="s">
        <v>1651</v>
      </c>
      <c r="X1848" s="1091" t="s">
        <v>11494</v>
      </c>
      <c r="Y1848" s="1113">
        <f>IF('Datos por dni'!F982="","",(TODAY()-'Datos por dni'!F982)/365)</f>
        <v>22.32876712</v>
      </c>
      <c r="AA1848" s="987"/>
      <c r="AB1848" s="992"/>
      <c r="AC1848" s="993"/>
      <c r="AD1848" s="994"/>
      <c r="AE1848" s="994"/>
      <c r="AF1848" s="995"/>
      <c r="AG1848" s="996"/>
      <c r="AH1848" s="997"/>
      <c r="AI1848" s="998"/>
      <c r="AJ1848" s="312"/>
      <c r="AK1848" s="312"/>
      <c r="AL1848" s="999"/>
      <c r="AM1848" s="312"/>
      <c r="AN1848" s="312"/>
      <c r="AO1848" s="1000"/>
      <c r="AP1848" s="666"/>
      <c r="AQ1848" s="1001"/>
      <c r="AR1848" s="1001"/>
      <c r="AS1848" s="1001"/>
      <c r="AT1848" s="748"/>
    </row>
    <row r="1849">
      <c r="A1849" s="227"/>
      <c r="B1849" s="179">
        <v>3.538549E7</v>
      </c>
      <c r="C1849" s="1037">
        <v>44457.73206891204</v>
      </c>
      <c r="D1849" s="1091" t="s">
        <v>11495</v>
      </c>
      <c r="E1849" s="179" t="s">
        <v>11496</v>
      </c>
      <c r="F1849" s="228">
        <v>33113.0</v>
      </c>
      <c r="G1849" s="179" t="s">
        <v>2021</v>
      </c>
      <c r="H1849" s="179" t="s">
        <v>11497</v>
      </c>
      <c r="I1849" s="179" t="s">
        <v>11498</v>
      </c>
      <c r="K1849" s="1091" t="s">
        <v>11499</v>
      </c>
      <c r="L1849" s="1091" t="s">
        <v>7038</v>
      </c>
      <c r="M1849" s="179" t="s">
        <v>2184</v>
      </c>
      <c r="N1849" s="179" t="s">
        <v>2184</v>
      </c>
      <c r="O1849" s="1091" t="s">
        <v>9075</v>
      </c>
      <c r="P1849" s="1091" t="s">
        <v>11500</v>
      </c>
      <c r="Q1849" s="1092"/>
      <c r="R1849" s="166"/>
      <c r="S1849" s="647">
        <f t="shared" si="169"/>
        <v>33</v>
      </c>
      <c r="T1849" s="166"/>
      <c r="U1849" s="166"/>
      <c r="V1849" s="1092"/>
      <c r="W1849" s="606" t="s">
        <v>1866</v>
      </c>
      <c r="X1849" s="1091" t="s">
        <v>11501</v>
      </c>
      <c r="Y1849" s="1113">
        <f>IF('Datos por dni'!F983="","",(TODAY()-'Datos por dni'!F983)/365)</f>
        <v>23.46027397</v>
      </c>
      <c r="AA1849" s="987"/>
      <c r="AB1849" s="992"/>
      <c r="AC1849" s="993"/>
      <c r="AD1849" s="994"/>
      <c r="AE1849" s="994"/>
      <c r="AF1849" s="995"/>
      <c r="AG1849" s="996"/>
      <c r="AH1849" s="997"/>
      <c r="AI1849" s="998"/>
      <c r="AJ1849" s="312"/>
      <c r="AK1849" s="312"/>
      <c r="AL1849" s="999"/>
      <c r="AM1849" s="312"/>
      <c r="AN1849" s="312"/>
      <c r="AO1849" s="1000"/>
      <c r="AP1849" s="666"/>
      <c r="AQ1849" s="1001"/>
      <c r="AR1849" s="1001"/>
      <c r="AS1849" s="1001"/>
      <c r="AT1849" s="748"/>
    </row>
    <row r="1850">
      <c r="A1850" s="227"/>
      <c r="B1850" s="179">
        <v>4.3798018E7</v>
      </c>
      <c r="C1850" s="1037">
        <v>44457.78034467592</v>
      </c>
      <c r="D1850" s="1091" t="s">
        <v>11502</v>
      </c>
      <c r="E1850" s="179" t="s">
        <v>11503</v>
      </c>
      <c r="F1850" s="228">
        <v>37158.0</v>
      </c>
      <c r="G1850" s="179" t="s">
        <v>391</v>
      </c>
      <c r="H1850" s="179" t="s">
        <v>1795</v>
      </c>
      <c r="I1850" s="179">
        <v>2.392608414E9</v>
      </c>
      <c r="K1850" s="1091" t="s">
        <v>11504</v>
      </c>
      <c r="L1850" s="1091" t="s">
        <v>7038</v>
      </c>
      <c r="M1850" s="179" t="s">
        <v>2184</v>
      </c>
      <c r="N1850" s="179" t="s">
        <v>1661</v>
      </c>
      <c r="O1850" s="1091" t="s">
        <v>11505</v>
      </c>
      <c r="P1850" s="1091" t="s">
        <v>11506</v>
      </c>
      <c r="Q1850" s="1092"/>
      <c r="R1850" s="1118">
        <v>44476.0</v>
      </c>
      <c r="S1850" s="647">
        <f t="shared" si="169"/>
        <v>22</v>
      </c>
      <c r="T1850" s="166"/>
      <c r="U1850" s="166"/>
      <c r="V1850" s="1092"/>
      <c r="W1850" s="606" t="s">
        <v>1651</v>
      </c>
      <c r="X1850" s="1091" t="s">
        <v>11507</v>
      </c>
      <c r="Y1850" s="1113">
        <f>IF('Datos por dni'!F984="","",(TODAY()-'Datos por dni'!F984)/365)</f>
        <v>40.23835616</v>
      </c>
      <c r="AA1850" s="987"/>
      <c r="AB1850" s="992"/>
      <c r="AC1850" s="993"/>
      <c r="AD1850" s="994"/>
      <c r="AE1850" s="994"/>
      <c r="AF1850" s="995"/>
      <c r="AG1850" s="996"/>
      <c r="AH1850" s="997"/>
      <c r="AI1850" s="998"/>
      <c r="AJ1850" s="312"/>
      <c r="AK1850" s="312"/>
      <c r="AL1850" s="999"/>
      <c r="AM1850" s="312"/>
      <c r="AN1850" s="312"/>
      <c r="AO1850" s="1000"/>
      <c r="AP1850" s="666"/>
      <c r="AQ1850" s="1001"/>
      <c r="AR1850" s="1001"/>
      <c r="AS1850" s="1001"/>
      <c r="AT1850" s="748"/>
    </row>
    <row r="1851">
      <c r="A1851" s="227"/>
      <c r="B1851" s="179">
        <v>4.0494918E7</v>
      </c>
      <c r="C1851" s="1037">
        <v>44457.78351010417</v>
      </c>
      <c r="D1851" s="1091" t="s">
        <v>11508</v>
      </c>
      <c r="E1851" s="179" t="s">
        <v>11509</v>
      </c>
      <c r="F1851" s="228">
        <v>35612.0</v>
      </c>
      <c r="G1851" s="179" t="s">
        <v>2021</v>
      </c>
      <c r="H1851" s="179" t="s">
        <v>11510</v>
      </c>
      <c r="I1851" s="179">
        <v>2.262461084E9</v>
      </c>
      <c r="K1851" s="1091" t="s">
        <v>11511</v>
      </c>
      <c r="L1851" s="1091" t="s">
        <v>7020</v>
      </c>
      <c r="M1851" s="179" t="s">
        <v>2184</v>
      </c>
      <c r="N1851" s="179" t="s">
        <v>1661</v>
      </c>
      <c r="O1851" s="1091" t="s">
        <v>9408</v>
      </c>
      <c r="P1851" s="1091" t="s">
        <v>11512</v>
      </c>
      <c r="Q1851" s="1092"/>
      <c r="R1851" s="231" t="s">
        <v>11513</v>
      </c>
      <c r="S1851" s="647">
        <f t="shared" si="169"/>
        <v>26</v>
      </c>
      <c r="T1851" s="179" t="s">
        <v>5656</v>
      </c>
      <c r="U1851" s="179" t="s">
        <v>2846</v>
      </c>
      <c r="V1851" s="1092"/>
      <c r="W1851" s="606" t="s">
        <v>1866</v>
      </c>
      <c r="X1851" s="1091" t="s">
        <v>11514</v>
      </c>
      <c r="Y1851" s="1113">
        <f>IF('Datos por dni'!F985="","",(TODAY()-'Datos por dni'!F985)/365)</f>
        <v>23.29589041</v>
      </c>
      <c r="AA1851" s="987"/>
      <c r="AB1851" s="992"/>
      <c r="AC1851" s="993"/>
      <c r="AD1851" s="994"/>
      <c r="AE1851" s="994"/>
      <c r="AF1851" s="995"/>
      <c r="AG1851" s="996"/>
      <c r="AH1851" s="997"/>
      <c r="AI1851" s="998"/>
      <c r="AJ1851" s="312"/>
      <c r="AK1851" s="312"/>
      <c r="AL1851" s="999"/>
      <c r="AM1851" s="312"/>
      <c r="AN1851" s="312"/>
      <c r="AO1851" s="1000"/>
      <c r="AP1851" s="666"/>
      <c r="AQ1851" s="1001"/>
      <c r="AR1851" s="1001"/>
      <c r="AS1851" s="1001"/>
      <c r="AT1851" s="748"/>
    </row>
    <row r="1852">
      <c r="A1852" s="227"/>
      <c r="B1852" s="179">
        <v>4.3581692E7</v>
      </c>
      <c r="C1852" s="1037">
        <v>44457.83870959491</v>
      </c>
      <c r="D1852" s="1091" t="s">
        <v>11515</v>
      </c>
      <c r="E1852" s="179" t="s">
        <v>11516</v>
      </c>
      <c r="F1852" s="228">
        <v>37079.0</v>
      </c>
      <c r="G1852" s="179" t="s">
        <v>391</v>
      </c>
      <c r="H1852" s="179" t="s">
        <v>11517</v>
      </c>
      <c r="I1852" s="179" t="s">
        <v>11518</v>
      </c>
      <c r="K1852" s="1091" t="s">
        <v>11519</v>
      </c>
      <c r="L1852" s="1091" t="s">
        <v>7028</v>
      </c>
      <c r="M1852" s="179" t="s">
        <v>2184</v>
      </c>
      <c r="N1852" s="179" t="s">
        <v>2184</v>
      </c>
      <c r="O1852" s="1091" t="s">
        <v>8356</v>
      </c>
      <c r="P1852" s="1091" t="s">
        <v>11520</v>
      </c>
      <c r="Q1852" s="1091" t="s">
        <v>11521</v>
      </c>
      <c r="R1852" s="1118">
        <v>44476.0</v>
      </c>
      <c r="S1852" s="647">
        <f t="shared" si="169"/>
        <v>22</v>
      </c>
      <c r="T1852" s="179" t="s">
        <v>5656</v>
      </c>
      <c r="U1852" s="179" t="s">
        <v>11522</v>
      </c>
      <c r="V1852" s="1092"/>
      <c r="W1852" s="606" t="s">
        <v>1651</v>
      </c>
      <c r="X1852" s="1091" t="s">
        <v>11523</v>
      </c>
      <c r="Y1852" s="1113">
        <f>IF('Datos por dni'!F986="","",(TODAY()-'Datos por dni'!F986)/365)</f>
        <v>37.20821918</v>
      </c>
      <c r="AA1852" s="987"/>
      <c r="AB1852" s="992"/>
      <c r="AC1852" s="993"/>
      <c r="AD1852" s="994"/>
      <c r="AE1852" s="994"/>
      <c r="AF1852" s="995"/>
      <c r="AG1852" s="996"/>
      <c r="AH1852" s="997"/>
      <c r="AI1852" s="998"/>
      <c r="AJ1852" s="312"/>
      <c r="AK1852" s="312"/>
      <c r="AL1852" s="999"/>
      <c r="AM1852" s="312"/>
      <c r="AN1852" s="312"/>
      <c r="AO1852" s="1000"/>
      <c r="AP1852" s="666"/>
      <c r="AQ1852" s="1001"/>
      <c r="AR1852" s="1001"/>
      <c r="AS1852" s="1001"/>
      <c r="AT1852" s="748"/>
    </row>
    <row r="1853">
      <c r="A1853" s="227"/>
      <c r="B1853" s="179">
        <v>3.8629113E7</v>
      </c>
      <c r="C1853" s="1037">
        <v>44457.86848616898</v>
      </c>
      <c r="D1853" s="1091" t="s">
        <v>11524</v>
      </c>
      <c r="E1853" s="179" t="s">
        <v>11525</v>
      </c>
      <c r="F1853" s="228">
        <v>33413.0</v>
      </c>
      <c r="G1853" s="179" t="s">
        <v>391</v>
      </c>
      <c r="H1853" s="179" t="s">
        <v>11526</v>
      </c>
      <c r="I1853" s="179">
        <v>1.150511781E9</v>
      </c>
      <c r="K1853" s="1091" t="s">
        <v>11527</v>
      </c>
      <c r="L1853" s="1091" t="s">
        <v>11528</v>
      </c>
      <c r="M1853" s="179" t="s">
        <v>2184</v>
      </c>
      <c r="N1853" s="179" t="s">
        <v>2184</v>
      </c>
      <c r="O1853" s="1091" t="s">
        <v>11529</v>
      </c>
      <c r="P1853" s="1091" t="s">
        <v>11530</v>
      </c>
      <c r="Q1853" s="1091" t="s">
        <v>11531</v>
      </c>
      <c r="R1853" s="1118">
        <v>44476.0</v>
      </c>
      <c r="S1853" s="647">
        <f t="shared" si="169"/>
        <v>32</v>
      </c>
      <c r="T1853" s="166"/>
      <c r="U1853" s="166"/>
      <c r="V1853" s="1092"/>
      <c r="W1853" s="606" t="s">
        <v>1637</v>
      </c>
      <c r="X1853" s="1091" t="s">
        <v>11532</v>
      </c>
      <c r="Y1853" s="1113">
        <f>IF('Datos por dni'!F987="","",(TODAY()-'Datos por dni'!F987)/365)</f>
        <v>27.60821918</v>
      </c>
      <c r="AA1853" s="987"/>
      <c r="AB1853" s="992"/>
      <c r="AC1853" s="993"/>
      <c r="AD1853" s="994"/>
      <c r="AE1853" s="994"/>
      <c r="AF1853" s="995"/>
      <c r="AG1853" s="996"/>
      <c r="AH1853" s="997"/>
      <c r="AI1853" s="998"/>
      <c r="AJ1853" s="312"/>
      <c r="AK1853" s="312"/>
      <c r="AL1853" s="999"/>
      <c r="AM1853" s="312"/>
      <c r="AN1853" s="312"/>
      <c r="AO1853" s="1000"/>
      <c r="AP1853" s="666"/>
      <c r="AQ1853" s="1001"/>
      <c r="AR1853" s="1001"/>
      <c r="AS1853" s="1001"/>
      <c r="AT1853" s="748"/>
    </row>
    <row r="1854">
      <c r="A1854" s="227"/>
      <c r="B1854" s="179">
        <v>4.3853126E7</v>
      </c>
      <c r="C1854" s="1037">
        <v>44457.913026608796</v>
      </c>
      <c r="D1854" s="1091" t="s">
        <v>11533</v>
      </c>
      <c r="E1854" s="179" t="s">
        <v>11534</v>
      </c>
      <c r="F1854" s="228">
        <v>37243.0</v>
      </c>
      <c r="G1854" s="179" t="s">
        <v>2021</v>
      </c>
      <c r="H1854" s="179" t="s">
        <v>11535</v>
      </c>
      <c r="I1854" s="179">
        <v>1.136690626E9</v>
      </c>
      <c r="K1854" s="1091" t="s">
        <v>11536</v>
      </c>
      <c r="L1854" s="1091" t="s">
        <v>7020</v>
      </c>
      <c r="M1854" s="179" t="s">
        <v>2184</v>
      </c>
      <c r="N1854" s="179" t="s">
        <v>2184</v>
      </c>
      <c r="O1854" s="1091" t="s">
        <v>11537</v>
      </c>
      <c r="P1854" s="1091" t="s">
        <v>7547</v>
      </c>
      <c r="Q1854" s="1091" t="s">
        <v>11538</v>
      </c>
      <c r="R1854" s="179" t="s">
        <v>2433</v>
      </c>
      <c r="S1854" s="647">
        <f t="shared" si="169"/>
        <v>21</v>
      </c>
      <c r="T1854" s="166"/>
      <c r="U1854" s="166"/>
      <c r="V1854" s="1092"/>
      <c r="W1854" s="606" t="s">
        <v>1651</v>
      </c>
      <c r="X1854" s="1091" t="s">
        <v>11539</v>
      </c>
      <c r="Y1854" s="1113">
        <f>IF('Datos por dni'!F988="","",(TODAY()-'Datos por dni'!F988)/365)</f>
        <v>24.37534247</v>
      </c>
      <c r="AA1854" s="987"/>
      <c r="AB1854" s="992"/>
      <c r="AC1854" s="993"/>
      <c r="AD1854" s="994"/>
      <c r="AE1854" s="994"/>
      <c r="AF1854" s="995"/>
      <c r="AG1854" s="996"/>
      <c r="AH1854" s="997"/>
      <c r="AI1854" s="998"/>
      <c r="AJ1854" s="312"/>
      <c r="AK1854" s="312"/>
      <c r="AL1854" s="999"/>
      <c r="AM1854" s="312"/>
      <c r="AN1854" s="312"/>
      <c r="AO1854" s="1000"/>
      <c r="AP1854" s="666"/>
      <c r="AQ1854" s="1001"/>
      <c r="AR1854" s="1001"/>
      <c r="AS1854" s="1001"/>
      <c r="AT1854" s="748"/>
    </row>
    <row r="1855">
      <c r="A1855" s="227"/>
      <c r="B1855" s="179">
        <v>4.0975708E7</v>
      </c>
      <c r="C1855" s="1037">
        <v>44457.925284895835</v>
      </c>
      <c r="D1855" s="1091" t="s">
        <v>11540</v>
      </c>
      <c r="E1855" s="179" t="s">
        <v>11541</v>
      </c>
      <c r="F1855" s="228">
        <v>35852.0</v>
      </c>
      <c r="G1855" s="179" t="s">
        <v>674</v>
      </c>
      <c r="H1855" s="179" t="s">
        <v>11542</v>
      </c>
      <c r="I1855" s="179" t="s">
        <v>11543</v>
      </c>
      <c r="K1855" s="1091" t="s">
        <v>11544</v>
      </c>
      <c r="L1855" s="1091" t="s">
        <v>7038</v>
      </c>
      <c r="M1855" s="179" t="s">
        <v>2184</v>
      </c>
      <c r="N1855" s="179" t="s">
        <v>1661</v>
      </c>
      <c r="O1855" s="1091" t="s">
        <v>11545</v>
      </c>
      <c r="P1855" s="1091" t="s">
        <v>11546</v>
      </c>
      <c r="Q1855" s="1092"/>
      <c r="R1855" s="1118">
        <v>44476.0</v>
      </c>
      <c r="S1855" s="647">
        <f t="shared" si="169"/>
        <v>25</v>
      </c>
      <c r="T1855" s="166"/>
      <c r="U1855" s="166"/>
      <c r="V1855" s="1092"/>
      <c r="W1855" s="606" t="s">
        <v>11547</v>
      </c>
      <c r="X1855" s="1091" t="s">
        <v>11547</v>
      </c>
      <c r="Y1855" s="1113">
        <f>IF('Datos por dni'!F989="","",(TODAY()-'Datos por dni'!F989)/365)</f>
        <v>27.15068493</v>
      </c>
      <c r="AA1855" s="987"/>
      <c r="AB1855" s="992"/>
      <c r="AC1855" s="993"/>
      <c r="AD1855" s="994"/>
      <c r="AE1855" s="994"/>
      <c r="AF1855" s="995"/>
      <c r="AG1855" s="996"/>
      <c r="AH1855" s="997"/>
      <c r="AI1855" s="998"/>
      <c r="AJ1855" s="312"/>
      <c r="AK1855" s="312"/>
      <c r="AL1855" s="999"/>
      <c r="AM1855" s="312"/>
      <c r="AN1855" s="312"/>
      <c r="AO1855" s="1000"/>
      <c r="AP1855" s="666"/>
      <c r="AQ1855" s="1001"/>
      <c r="AR1855" s="1001"/>
      <c r="AS1855" s="1001"/>
      <c r="AT1855" s="748"/>
    </row>
    <row r="1856">
      <c r="A1856" s="227"/>
      <c r="B1856" s="179">
        <v>3.101289E7</v>
      </c>
      <c r="C1856" s="1037">
        <v>44458.00786131945</v>
      </c>
      <c r="D1856" s="1091" t="s">
        <v>11548</v>
      </c>
      <c r="E1856" s="179" t="s">
        <v>11549</v>
      </c>
      <c r="F1856" s="228">
        <v>30774.0</v>
      </c>
      <c r="G1856" s="179" t="s">
        <v>2021</v>
      </c>
      <c r="H1856" s="179" t="s">
        <v>4171</v>
      </c>
      <c r="I1856" s="179">
        <v>5.491164309852E12</v>
      </c>
      <c r="K1856" s="1091" t="s">
        <v>1877</v>
      </c>
      <c r="L1856" s="1091" t="s">
        <v>7020</v>
      </c>
      <c r="M1856" s="179" t="s">
        <v>2184</v>
      </c>
      <c r="N1856" s="179" t="s">
        <v>1661</v>
      </c>
      <c r="O1856" s="1091" t="s">
        <v>11550</v>
      </c>
      <c r="P1856" s="1091" t="s">
        <v>11551</v>
      </c>
      <c r="Q1856" s="1092"/>
      <c r="R1856" s="166"/>
      <c r="S1856" s="647">
        <f t="shared" si="169"/>
        <v>39</v>
      </c>
      <c r="T1856" s="166"/>
      <c r="U1856" s="166"/>
      <c r="V1856" s="1092"/>
      <c r="W1856" s="606" t="s">
        <v>1866</v>
      </c>
      <c r="X1856" s="1091" t="s">
        <v>11552</v>
      </c>
      <c r="Y1856" s="1113">
        <f>IF('Datos por dni'!F990="","",(TODAY()-'Datos por dni'!F990)/365)</f>
        <v>29.92876712</v>
      </c>
      <c r="AA1856" s="987"/>
      <c r="AB1856" s="992"/>
      <c r="AC1856" s="993"/>
      <c r="AD1856" s="994"/>
      <c r="AE1856" s="994"/>
      <c r="AF1856" s="995"/>
      <c r="AG1856" s="996"/>
      <c r="AH1856" s="997"/>
      <c r="AI1856" s="998"/>
      <c r="AJ1856" s="312"/>
      <c r="AK1856" s="312"/>
      <c r="AL1856" s="999"/>
      <c r="AM1856" s="312"/>
      <c r="AN1856" s="312"/>
      <c r="AO1856" s="1000"/>
      <c r="AP1856" s="666"/>
      <c r="AQ1856" s="1001"/>
      <c r="AR1856" s="1001"/>
      <c r="AS1856" s="1001"/>
      <c r="AT1856" s="748"/>
    </row>
    <row r="1857">
      <c r="A1857" s="227"/>
      <c r="B1857" s="179">
        <v>2.8912051E7</v>
      </c>
      <c r="C1857" s="1037">
        <v>44458.351974606485</v>
      </c>
      <c r="D1857" s="1091" t="s">
        <v>11553</v>
      </c>
      <c r="E1857" s="179" t="s">
        <v>11554</v>
      </c>
      <c r="F1857" s="228">
        <v>29765.0</v>
      </c>
      <c r="G1857" s="179" t="s">
        <v>391</v>
      </c>
      <c r="H1857" s="179" t="s">
        <v>1678</v>
      </c>
      <c r="I1857" s="179">
        <v>1.153742471E9</v>
      </c>
      <c r="K1857" s="1091" t="s">
        <v>11555</v>
      </c>
      <c r="L1857" s="1091" t="s">
        <v>7020</v>
      </c>
      <c r="M1857" s="179" t="s">
        <v>2184</v>
      </c>
      <c r="N1857" s="179" t="s">
        <v>2184</v>
      </c>
      <c r="O1857" s="1091" t="s">
        <v>11556</v>
      </c>
      <c r="P1857" s="1091" t="s">
        <v>7547</v>
      </c>
      <c r="Q1857" s="1091" t="s">
        <v>11557</v>
      </c>
      <c r="R1857" s="179" t="s">
        <v>2433</v>
      </c>
      <c r="S1857" s="647">
        <f t="shared" si="169"/>
        <v>42</v>
      </c>
      <c r="T1857" s="166"/>
      <c r="U1857" s="166"/>
      <c r="V1857" s="1092"/>
      <c r="W1857" s="606" t="s">
        <v>1651</v>
      </c>
      <c r="X1857" s="1091" t="s">
        <v>11558</v>
      </c>
      <c r="Y1857" s="1113">
        <f>IF('Datos por dni'!F991="","",(TODAY()-'Datos por dni'!F991)/365)</f>
        <v>32.65753425</v>
      </c>
      <c r="AA1857" s="987"/>
      <c r="AB1857" s="992"/>
      <c r="AC1857" s="993"/>
      <c r="AD1857" s="994"/>
      <c r="AE1857" s="994"/>
      <c r="AF1857" s="995"/>
      <c r="AG1857" s="996"/>
      <c r="AH1857" s="997"/>
      <c r="AI1857" s="998"/>
      <c r="AJ1857" s="312"/>
      <c r="AK1857" s="312"/>
      <c r="AL1857" s="999"/>
      <c r="AM1857" s="312"/>
      <c r="AN1857" s="312"/>
      <c r="AO1857" s="1000"/>
      <c r="AP1857" s="666"/>
      <c r="AQ1857" s="1001"/>
      <c r="AR1857" s="1001"/>
      <c r="AS1857" s="1001"/>
      <c r="AT1857" s="748"/>
    </row>
    <row r="1858">
      <c r="A1858" s="227"/>
      <c r="B1858" s="179">
        <v>3.7081989E7</v>
      </c>
      <c r="C1858" s="1037">
        <v>44458.42651416667</v>
      </c>
      <c r="D1858" s="1091" t="s">
        <v>11559</v>
      </c>
      <c r="E1858" s="179" t="s">
        <v>11560</v>
      </c>
      <c r="F1858" s="228">
        <v>34009.0</v>
      </c>
      <c r="G1858" s="179" t="s">
        <v>2021</v>
      </c>
      <c r="H1858" s="179" t="s">
        <v>11561</v>
      </c>
      <c r="I1858" s="179">
        <v>1.151419352E9</v>
      </c>
      <c r="K1858" s="1091" t="s">
        <v>11562</v>
      </c>
      <c r="L1858" s="1091" t="s">
        <v>7020</v>
      </c>
      <c r="M1858" s="179" t="s">
        <v>2184</v>
      </c>
      <c r="N1858" s="179" t="s">
        <v>2184</v>
      </c>
      <c r="O1858" s="1091" t="s">
        <v>11563</v>
      </c>
      <c r="P1858" s="1091" t="s">
        <v>1651</v>
      </c>
      <c r="Q1858" s="1092"/>
      <c r="R1858" s="1118">
        <v>44476.0</v>
      </c>
      <c r="S1858" s="647">
        <f t="shared" si="169"/>
        <v>30</v>
      </c>
      <c r="T1858" s="166"/>
      <c r="U1858" s="166"/>
      <c r="V1858" s="1092"/>
      <c r="W1858" s="606" t="s">
        <v>11564</v>
      </c>
      <c r="X1858" s="1091" t="s">
        <v>11565</v>
      </c>
      <c r="Y1858" s="1113">
        <f>IF('Datos por dni'!F992="","",(TODAY()-'Datos por dni'!F992)/365)</f>
        <v>26.58630137</v>
      </c>
      <c r="AA1858" s="987"/>
      <c r="AB1858" s="992"/>
      <c r="AC1858" s="993"/>
      <c r="AD1858" s="994"/>
      <c r="AE1858" s="994"/>
      <c r="AF1858" s="995"/>
      <c r="AG1858" s="996"/>
      <c r="AH1858" s="997"/>
      <c r="AI1858" s="998"/>
      <c r="AJ1858" s="312"/>
      <c r="AK1858" s="312"/>
      <c r="AL1858" s="999"/>
      <c r="AM1858" s="312"/>
      <c r="AN1858" s="312"/>
      <c r="AO1858" s="1000"/>
      <c r="AP1858" s="666"/>
      <c r="AQ1858" s="1001"/>
      <c r="AR1858" s="1001"/>
      <c r="AS1858" s="1001"/>
      <c r="AT1858" s="748"/>
    </row>
    <row r="1859">
      <c r="A1859" s="227"/>
      <c r="B1859" s="179">
        <v>4.0227984E7</v>
      </c>
      <c r="C1859" s="1037">
        <v>44458.477622280094</v>
      </c>
      <c r="D1859" s="1091" t="s">
        <v>9672</v>
      </c>
      <c r="E1859" s="179" t="s">
        <v>9673</v>
      </c>
      <c r="F1859" s="228">
        <v>35463.0</v>
      </c>
      <c r="G1859" s="179" t="s">
        <v>391</v>
      </c>
      <c r="H1859" s="179" t="s">
        <v>2483</v>
      </c>
      <c r="I1859" s="179" t="s">
        <v>11566</v>
      </c>
      <c r="K1859" s="1091" t="s">
        <v>11567</v>
      </c>
      <c r="L1859" s="1091" t="s">
        <v>7020</v>
      </c>
      <c r="M1859" s="179" t="s">
        <v>2184</v>
      </c>
      <c r="N1859" s="179" t="s">
        <v>1661</v>
      </c>
      <c r="O1859" s="1091" t="s">
        <v>11568</v>
      </c>
      <c r="P1859" s="1091" t="s">
        <v>11569</v>
      </c>
      <c r="Q1859" s="1092"/>
      <c r="R1859" s="179" t="s">
        <v>2433</v>
      </c>
      <c r="S1859" s="647">
        <f t="shared" si="169"/>
        <v>26</v>
      </c>
      <c r="T1859" s="166"/>
      <c r="U1859" s="166"/>
      <c r="V1859" s="1092"/>
      <c r="W1859" s="606" t="s">
        <v>1651</v>
      </c>
      <c r="X1859" s="1091" t="s">
        <v>9678</v>
      </c>
      <c r="Y1859" s="1113">
        <f>IF('Datos por dni'!F993="","",(TODAY()-'Datos por dni'!F993)/365)</f>
        <v>31.07671233</v>
      </c>
      <c r="AA1859" s="987"/>
      <c r="AB1859" s="992"/>
      <c r="AC1859" s="993"/>
      <c r="AD1859" s="994"/>
      <c r="AE1859" s="994"/>
      <c r="AF1859" s="995"/>
      <c r="AG1859" s="996"/>
      <c r="AH1859" s="997"/>
      <c r="AI1859" s="998"/>
      <c r="AJ1859" s="312"/>
      <c r="AK1859" s="312"/>
      <c r="AL1859" s="999"/>
      <c r="AM1859" s="312"/>
      <c r="AN1859" s="312"/>
      <c r="AO1859" s="1000"/>
      <c r="AP1859" s="666"/>
      <c r="AQ1859" s="1001"/>
      <c r="AR1859" s="1001"/>
      <c r="AS1859" s="1001"/>
      <c r="AT1859" s="748"/>
    </row>
    <row r="1860">
      <c r="A1860" s="227"/>
      <c r="B1860" s="179">
        <v>4.4452803E7</v>
      </c>
      <c r="C1860" s="1037">
        <v>44458.49774508102</v>
      </c>
      <c r="D1860" s="1091" t="s">
        <v>11570</v>
      </c>
      <c r="E1860" s="179" t="s">
        <v>11571</v>
      </c>
      <c r="F1860" s="228">
        <v>37491.0</v>
      </c>
      <c r="G1860" s="179" t="s">
        <v>1677</v>
      </c>
      <c r="H1860" s="179" t="s">
        <v>11572</v>
      </c>
      <c r="I1860" s="179" t="s">
        <v>11573</v>
      </c>
      <c r="K1860" s="1091" t="s">
        <v>11574</v>
      </c>
      <c r="L1860" s="1091" t="s">
        <v>7038</v>
      </c>
      <c r="M1860" s="179" t="s">
        <v>2184</v>
      </c>
      <c r="N1860" s="179" t="s">
        <v>2184</v>
      </c>
      <c r="O1860" s="1091" t="s">
        <v>11575</v>
      </c>
      <c r="P1860" s="1091" t="s">
        <v>11576</v>
      </c>
      <c r="Q1860" s="1092"/>
      <c r="R1860" s="166"/>
      <c r="S1860" s="647">
        <f t="shared" si="169"/>
        <v>21</v>
      </c>
      <c r="T1860" s="166"/>
      <c r="U1860" s="166"/>
      <c r="V1860" s="1092"/>
      <c r="W1860" s="606" t="s">
        <v>1745</v>
      </c>
      <c r="X1860" s="1091" t="s">
        <v>11577</v>
      </c>
      <c r="Y1860" s="1113" t="str">
        <f>IF('Datos por dni'!F994="","",(TODAY()-'Datos por dni'!F994)/365)</f>
        <v/>
      </c>
      <c r="AA1860" s="987"/>
      <c r="AB1860" s="992"/>
      <c r="AC1860" s="993"/>
      <c r="AD1860" s="994"/>
      <c r="AE1860" s="994"/>
      <c r="AF1860" s="995"/>
      <c r="AG1860" s="996"/>
      <c r="AH1860" s="997"/>
      <c r="AI1860" s="998"/>
      <c r="AJ1860" s="312"/>
      <c r="AK1860" s="312"/>
      <c r="AL1860" s="999"/>
      <c r="AM1860" s="312"/>
      <c r="AN1860" s="312"/>
      <c r="AO1860" s="1000"/>
      <c r="AP1860" s="666"/>
      <c r="AQ1860" s="1001"/>
      <c r="AR1860" s="1001"/>
      <c r="AS1860" s="1001"/>
      <c r="AT1860" s="748"/>
    </row>
    <row r="1861">
      <c r="A1861" s="227"/>
      <c r="B1861" s="179">
        <v>4.6049969E7</v>
      </c>
      <c r="C1861" s="1037">
        <v>44458.60736317129</v>
      </c>
      <c r="D1861" s="1091" t="s">
        <v>11578</v>
      </c>
      <c r="E1861" s="179" t="s">
        <v>11579</v>
      </c>
      <c r="F1861" s="228">
        <v>38743.0</v>
      </c>
      <c r="G1861" s="179" t="s">
        <v>391</v>
      </c>
      <c r="H1861" s="179" t="s">
        <v>11580</v>
      </c>
      <c r="I1861" s="179" t="s">
        <v>11581</v>
      </c>
      <c r="K1861" s="1091" t="s">
        <v>11582</v>
      </c>
      <c r="L1861" s="1091" t="s">
        <v>7020</v>
      </c>
      <c r="M1861" s="179" t="s">
        <v>2184</v>
      </c>
      <c r="N1861" s="179" t="s">
        <v>2184</v>
      </c>
      <c r="O1861" s="1091" t="s">
        <v>11583</v>
      </c>
      <c r="P1861" s="1091" t="s">
        <v>11584</v>
      </c>
      <c r="Q1861" s="1091" t="s">
        <v>11585</v>
      </c>
      <c r="R1861" s="166"/>
      <c r="S1861" s="647">
        <f t="shared" si="169"/>
        <v>17</v>
      </c>
      <c r="T1861" s="166"/>
      <c r="U1861" s="166"/>
      <c r="V1861" s="1092"/>
      <c r="W1861" s="606" t="s">
        <v>1637</v>
      </c>
      <c r="X1861" s="1091" t="s">
        <v>11586</v>
      </c>
      <c r="Y1861" s="1113">
        <f>IF('Datos por dni'!F995="","",(TODAY()-'Datos por dni'!F995)/365)</f>
        <v>23.42739726</v>
      </c>
      <c r="AA1861" s="987"/>
      <c r="AB1861" s="992"/>
      <c r="AC1861" s="993"/>
      <c r="AD1861" s="994"/>
      <c r="AE1861" s="994"/>
      <c r="AF1861" s="995"/>
      <c r="AG1861" s="996"/>
      <c r="AH1861" s="997"/>
      <c r="AI1861" s="998"/>
      <c r="AJ1861" s="312"/>
      <c r="AK1861" s="312"/>
      <c r="AL1861" s="999"/>
      <c r="AM1861" s="312"/>
      <c r="AN1861" s="312"/>
      <c r="AO1861" s="1000"/>
      <c r="AP1861" s="666"/>
      <c r="AQ1861" s="1001"/>
      <c r="AR1861" s="1001"/>
      <c r="AS1861" s="1001"/>
      <c r="AT1861" s="748"/>
    </row>
    <row r="1862">
      <c r="A1862" s="227"/>
      <c r="B1862" s="179">
        <v>9.5705651E7</v>
      </c>
      <c r="C1862" s="1037">
        <v>44458.69822619213</v>
      </c>
      <c r="D1862" s="1091" t="s">
        <v>11587</v>
      </c>
      <c r="E1862" s="179" t="s">
        <v>11588</v>
      </c>
      <c r="F1862" s="228">
        <v>34912.0</v>
      </c>
      <c r="G1862" s="179" t="s">
        <v>5848</v>
      </c>
      <c r="H1862" s="179" t="s">
        <v>11589</v>
      </c>
      <c r="I1862" s="179" t="s">
        <v>11590</v>
      </c>
      <c r="K1862" s="1091" t="s">
        <v>11591</v>
      </c>
      <c r="L1862" s="1091" t="s">
        <v>7020</v>
      </c>
      <c r="M1862" s="179" t="s">
        <v>1661</v>
      </c>
      <c r="N1862" s="179" t="s">
        <v>2184</v>
      </c>
      <c r="O1862" s="1091" t="s">
        <v>9144</v>
      </c>
      <c r="P1862" s="1091" t="s">
        <v>11592</v>
      </c>
      <c r="Q1862" s="1092"/>
      <c r="R1862" s="1118">
        <v>44476.0</v>
      </c>
      <c r="S1862" s="647">
        <f t="shared" si="169"/>
        <v>28</v>
      </c>
      <c r="T1862" s="179" t="s">
        <v>5656</v>
      </c>
      <c r="U1862" s="179" t="s">
        <v>2846</v>
      </c>
      <c r="V1862" s="1092"/>
      <c r="W1862" s="606" t="s">
        <v>1651</v>
      </c>
      <c r="X1862" s="1091" t="s">
        <v>11593</v>
      </c>
      <c r="Y1862" s="1113" t="str">
        <f>IF('Datos por dni'!F996="","",(TODAY()-'Datos por dni'!F996)/365)</f>
        <v/>
      </c>
      <c r="AA1862" s="987"/>
      <c r="AB1862" s="992"/>
      <c r="AC1862" s="993"/>
      <c r="AD1862" s="994"/>
      <c r="AE1862" s="994"/>
      <c r="AF1862" s="995"/>
      <c r="AG1862" s="996"/>
      <c r="AH1862" s="997"/>
      <c r="AI1862" s="998"/>
      <c r="AJ1862" s="312"/>
      <c r="AK1862" s="312"/>
      <c r="AL1862" s="999"/>
      <c r="AM1862" s="312"/>
      <c r="AN1862" s="312"/>
      <c r="AO1862" s="1000"/>
      <c r="AP1862" s="666"/>
      <c r="AQ1862" s="1001"/>
      <c r="AR1862" s="1001"/>
      <c r="AS1862" s="1001"/>
      <c r="AT1862" s="748"/>
    </row>
    <row r="1863">
      <c r="A1863" s="227"/>
      <c r="B1863" s="179">
        <v>9.5604875E7</v>
      </c>
      <c r="C1863" s="1037">
        <v>44458.96833236111</v>
      </c>
      <c r="D1863" s="1091" t="s">
        <v>11594</v>
      </c>
      <c r="E1863" s="179" t="s">
        <v>11595</v>
      </c>
      <c r="F1863" s="228">
        <v>35851.0</v>
      </c>
      <c r="G1863" s="179" t="s">
        <v>5848</v>
      </c>
      <c r="H1863" s="179" t="s">
        <v>11596</v>
      </c>
      <c r="I1863" s="179" t="s">
        <v>11597</v>
      </c>
      <c r="K1863" s="1091" t="s">
        <v>11598</v>
      </c>
      <c r="L1863" s="1091" t="s">
        <v>7020</v>
      </c>
      <c r="M1863" s="179" t="s">
        <v>2184</v>
      </c>
      <c r="N1863" s="179" t="s">
        <v>2184</v>
      </c>
      <c r="O1863" s="1091" t="s">
        <v>11599</v>
      </c>
      <c r="P1863" s="1091" t="s">
        <v>10721</v>
      </c>
      <c r="Q1863" s="1092"/>
      <c r="R1863" s="166"/>
      <c r="S1863" s="647">
        <f t="shared" si="169"/>
        <v>25</v>
      </c>
      <c r="T1863" s="166"/>
      <c r="U1863" s="166"/>
      <c r="V1863" s="1092"/>
      <c r="W1863" s="606" t="s">
        <v>1637</v>
      </c>
      <c r="X1863" s="1091" t="s">
        <v>11600</v>
      </c>
      <c r="Y1863" s="1113">
        <f>IF('Datos por dni'!F997="","",(TODAY()-'Datos por dni'!F997)/365)</f>
        <v>31.50136986</v>
      </c>
      <c r="AA1863" s="987"/>
      <c r="AB1863" s="992"/>
      <c r="AC1863" s="993"/>
      <c r="AD1863" s="994"/>
      <c r="AE1863" s="994"/>
      <c r="AF1863" s="995"/>
      <c r="AG1863" s="996"/>
      <c r="AH1863" s="997"/>
      <c r="AI1863" s="998"/>
      <c r="AJ1863" s="312"/>
      <c r="AK1863" s="312"/>
      <c r="AL1863" s="999"/>
      <c r="AM1863" s="312"/>
      <c r="AN1863" s="312"/>
      <c r="AO1863" s="1000"/>
      <c r="AP1863" s="666"/>
      <c r="AQ1863" s="1001"/>
      <c r="AR1863" s="1001"/>
      <c r="AS1863" s="1001"/>
      <c r="AT1863" s="748"/>
    </row>
    <row r="1864">
      <c r="A1864" s="227"/>
      <c r="B1864" s="179">
        <v>4.2013543E7</v>
      </c>
      <c r="C1864" s="1037">
        <v>44459.93731715278</v>
      </c>
      <c r="D1864" s="1091" t="s">
        <v>11601</v>
      </c>
      <c r="E1864" s="179" t="s">
        <v>11602</v>
      </c>
      <c r="F1864" s="228">
        <v>36312.0</v>
      </c>
      <c r="G1864" s="179" t="s">
        <v>391</v>
      </c>
      <c r="H1864" s="179" t="s">
        <v>11603</v>
      </c>
      <c r="I1864" s="179" t="s">
        <v>11604</v>
      </c>
      <c r="K1864" s="1091" t="s">
        <v>11605</v>
      </c>
      <c r="L1864" s="1091" t="s">
        <v>7038</v>
      </c>
      <c r="M1864" s="179" t="s">
        <v>2184</v>
      </c>
      <c r="N1864" s="179" t="s">
        <v>2184</v>
      </c>
      <c r="O1864" s="1091" t="s">
        <v>11606</v>
      </c>
      <c r="P1864" s="1091" t="s">
        <v>10721</v>
      </c>
      <c r="Q1864" s="1092"/>
      <c r="R1864" s="179" t="s">
        <v>2433</v>
      </c>
      <c r="S1864" s="647">
        <f t="shared" si="169"/>
        <v>24</v>
      </c>
      <c r="T1864" s="166"/>
      <c r="U1864" s="166"/>
      <c r="V1864" s="1092"/>
      <c r="W1864" s="606" t="s">
        <v>1637</v>
      </c>
      <c r="X1864" s="1091" t="s">
        <v>11607</v>
      </c>
      <c r="Y1864" s="1113">
        <f>IF('Datos por dni'!F998="","",(TODAY()-'Datos por dni'!F998)/365)</f>
        <v>25.17808219</v>
      </c>
      <c r="AA1864" s="987"/>
      <c r="AB1864" s="992"/>
      <c r="AC1864" s="993"/>
      <c r="AD1864" s="994"/>
      <c r="AE1864" s="994"/>
      <c r="AF1864" s="995"/>
      <c r="AG1864" s="996"/>
      <c r="AH1864" s="997"/>
      <c r="AI1864" s="998"/>
      <c r="AJ1864" s="312"/>
      <c r="AK1864" s="312"/>
      <c r="AL1864" s="999"/>
      <c r="AM1864" s="312"/>
      <c r="AN1864" s="312"/>
      <c r="AO1864" s="1000"/>
      <c r="AP1864" s="666"/>
      <c r="AQ1864" s="1001"/>
      <c r="AR1864" s="1001"/>
      <c r="AS1864" s="1001"/>
      <c r="AT1864" s="748"/>
    </row>
    <row r="1865">
      <c r="A1865" s="227"/>
      <c r="B1865" s="179">
        <v>4.2657331E7</v>
      </c>
      <c r="C1865" s="1037">
        <v>44461.813504502315</v>
      </c>
      <c r="D1865" s="1091" t="s">
        <v>11608</v>
      </c>
      <c r="E1865" s="179" t="s">
        <v>11609</v>
      </c>
      <c r="F1865" s="228">
        <v>36659.0</v>
      </c>
      <c r="G1865" s="179" t="s">
        <v>2021</v>
      </c>
      <c r="H1865" s="179" t="s">
        <v>11610</v>
      </c>
      <c r="I1865" s="179" t="s">
        <v>11611</v>
      </c>
      <c r="K1865" s="1091" t="s">
        <v>11612</v>
      </c>
      <c r="L1865" s="1091" t="s">
        <v>7020</v>
      </c>
      <c r="M1865" s="179" t="s">
        <v>2184</v>
      </c>
      <c r="N1865" s="179" t="s">
        <v>2184</v>
      </c>
      <c r="O1865" s="1091" t="s">
        <v>11613</v>
      </c>
      <c r="P1865" s="1091" t="s">
        <v>11614</v>
      </c>
      <c r="Q1865" s="1091" t="s">
        <v>11615</v>
      </c>
      <c r="R1865" s="1118">
        <v>44476.0</v>
      </c>
      <c r="S1865" s="647">
        <f t="shared" si="169"/>
        <v>23</v>
      </c>
      <c r="T1865" s="166"/>
      <c r="U1865" s="166"/>
      <c r="V1865" s="1092"/>
      <c r="W1865" s="606" t="s">
        <v>1866</v>
      </c>
      <c r="X1865" s="1091" t="s">
        <v>11616</v>
      </c>
      <c r="Y1865" s="1113">
        <f>IF('Datos por dni'!F999="","",(TODAY()-'Datos por dni'!F999)/365)</f>
        <v>24.46027397</v>
      </c>
      <c r="AA1865" s="987"/>
      <c r="AB1865" s="992"/>
      <c r="AC1865" s="993"/>
      <c r="AD1865" s="994"/>
      <c r="AE1865" s="994"/>
      <c r="AF1865" s="995"/>
      <c r="AG1865" s="996"/>
      <c r="AH1865" s="997"/>
      <c r="AI1865" s="998"/>
      <c r="AJ1865" s="312"/>
      <c r="AK1865" s="312"/>
      <c r="AL1865" s="999"/>
      <c r="AM1865" s="312"/>
      <c r="AN1865" s="312"/>
      <c r="AO1865" s="1000"/>
      <c r="AP1865" s="666"/>
      <c r="AQ1865" s="1001"/>
      <c r="AR1865" s="1001"/>
      <c r="AS1865" s="1001"/>
      <c r="AT1865" s="748"/>
    </row>
    <row r="1866">
      <c r="A1866" s="227"/>
      <c r="B1866" s="179">
        <v>2.3803947E7</v>
      </c>
      <c r="C1866" s="1037">
        <v>44462.398286180556</v>
      </c>
      <c r="D1866" s="1091" t="s">
        <v>11617</v>
      </c>
      <c r="E1866" s="179" t="s">
        <v>11618</v>
      </c>
      <c r="F1866" s="228">
        <v>27077.0</v>
      </c>
      <c r="G1866" s="179" t="s">
        <v>2021</v>
      </c>
      <c r="H1866" s="179" t="s">
        <v>11619</v>
      </c>
      <c r="I1866" s="179">
        <v>9.11518263E10</v>
      </c>
      <c r="K1866" s="1091" t="s">
        <v>11620</v>
      </c>
      <c r="L1866" s="1091" t="s">
        <v>11621</v>
      </c>
      <c r="M1866" s="179" t="s">
        <v>2184</v>
      </c>
      <c r="N1866" s="179" t="s">
        <v>1661</v>
      </c>
      <c r="O1866" s="1091" t="s">
        <v>7638</v>
      </c>
      <c r="P1866" s="1091" t="s">
        <v>11622</v>
      </c>
      <c r="Q1866" s="1091" t="s">
        <v>11623</v>
      </c>
      <c r="R1866" s="166"/>
      <c r="S1866" s="647">
        <f t="shared" si="169"/>
        <v>49</v>
      </c>
      <c r="T1866" s="166"/>
      <c r="U1866" s="166"/>
      <c r="V1866" s="1092"/>
      <c r="W1866" s="606" t="s">
        <v>1661</v>
      </c>
      <c r="X1866" s="1091" t="s">
        <v>11624</v>
      </c>
      <c r="Y1866" s="1113">
        <f>IF('Datos por dni'!F1000="","",(TODAY()-'Datos por dni'!F1000)/365)</f>
        <v>23.1890411</v>
      </c>
      <c r="AA1866" s="987"/>
      <c r="AB1866" s="992"/>
      <c r="AC1866" s="993"/>
      <c r="AD1866" s="994"/>
      <c r="AE1866" s="994"/>
      <c r="AF1866" s="995"/>
      <c r="AG1866" s="996"/>
      <c r="AH1866" s="997"/>
      <c r="AI1866" s="998"/>
      <c r="AJ1866" s="312"/>
      <c r="AK1866" s="312"/>
      <c r="AL1866" s="999"/>
      <c r="AM1866" s="312"/>
      <c r="AN1866" s="312"/>
      <c r="AO1866" s="1000"/>
      <c r="AP1866" s="666"/>
      <c r="AQ1866" s="1001"/>
      <c r="AR1866" s="1001"/>
      <c r="AS1866" s="1001"/>
      <c r="AT1866" s="748"/>
    </row>
    <row r="1867">
      <c r="A1867" s="227"/>
      <c r="B1867" s="179">
        <v>3.7992608E7</v>
      </c>
      <c r="C1867" s="1037">
        <v>44462.48402863426</v>
      </c>
      <c r="D1867" s="1091" t="s">
        <v>11625</v>
      </c>
      <c r="E1867" s="179" t="s">
        <v>11626</v>
      </c>
      <c r="F1867" s="228">
        <v>34241.0</v>
      </c>
      <c r="G1867" s="179" t="s">
        <v>674</v>
      </c>
      <c r="H1867" s="179" t="s">
        <v>11627</v>
      </c>
      <c r="I1867" s="179">
        <v>1.162436909E9</v>
      </c>
      <c r="K1867" s="1091" t="s">
        <v>11628</v>
      </c>
      <c r="L1867" s="1091" t="s">
        <v>7020</v>
      </c>
      <c r="M1867" s="179" t="s">
        <v>2184</v>
      </c>
      <c r="N1867" s="179" t="s">
        <v>1661</v>
      </c>
      <c r="O1867" s="1091" t="s">
        <v>11629</v>
      </c>
      <c r="P1867" s="1091" t="s">
        <v>8673</v>
      </c>
      <c r="Q1867" s="1092"/>
      <c r="R1867" s="1118">
        <v>44476.0</v>
      </c>
      <c r="S1867" s="647">
        <f t="shared" si="169"/>
        <v>30</v>
      </c>
      <c r="T1867" s="166"/>
      <c r="U1867" s="166"/>
      <c r="V1867" s="1092"/>
      <c r="W1867" s="606" t="s">
        <v>1651</v>
      </c>
      <c r="X1867" s="1091" t="s">
        <v>11630</v>
      </c>
      <c r="Y1867" s="1113">
        <f>IF('Datos por dni'!F1001="","",(TODAY()-'Datos por dni'!F1001)/365)</f>
        <v>35.47123288</v>
      </c>
      <c r="AA1867" s="987"/>
      <c r="AB1867" s="992"/>
      <c r="AC1867" s="993"/>
      <c r="AD1867" s="994"/>
      <c r="AE1867" s="994"/>
      <c r="AF1867" s="995"/>
      <c r="AG1867" s="996"/>
      <c r="AH1867" s="997"/>
      <c r="AI1867" s="998"/>
      <c r="AJ1867" s="312"/>
      <c r="AK1867" s="312"/>
      <c r="AL1867" s="999"/>
      <c r="AM1867" s="312"/>
      <c r="AN1867" s="312"/>
      <c r="AO1867" s="1000"/>
      <c r="AP1867" s="666"/>
      <c r="AQ1867" s="1001"/>
      <c r="AR1867" s="1001"/>
      <c r="AS1867" s="1001"/>
      <c r="AT1867" s="748"/>
    </row>
    <row r="1868">
      <c r="A1868" s="227"/>
      <c r="B1868" s="179">
        <v>3.2760511E7</v>
      </c>
      <c r="C1868" s="1037">
        <v>44462.69699989584</v>
      </c>
      <c r="D1868" s="1091" t="s">
        <v>11631</v>
      </c>
      <c r="E1868" s="179" t="s">
        <v>11632</v>
      </c>
      <c r="F1868" s="228">
        <v>31737.0</v>
      </c>
      <c r="G1868" s="179" t="s">
        <v>391</v>
      </c>
      <c r="H1868" s="179" t="s">
        <v>3124</v>
      </c>
      <c r="I1868" s="179" t="s">
        <v>11633</v>
      </c>
      <c r="K1868" s="1091" t="s">
        <v>11634</v>
      </c>
      <c r="L1868" s="1091" t="s">
        <v>7038</v>
      </c>
      <c r="M1868" s="179" t="s">
        <v>2184</v>
      </c>
      <c r="N1868" s="179" t="s">
        <v>2184</v>
      </c>
      <c r="O1868" s="1091" t="s">
        <v>11635</v>
      </c>
      <c r="P1868" s="1091" t="s">
        <v>7547</v>
      </c>
      <c r="Q1868" s="1091" t="s">
        <v>11636</v>
      </c>
      <c r="R1868" s="1118">
        <v>44476.0</v>
      </c>
      <c r="S1868" s="647">
        <f t="shared" si="169"/>
        <v>36</v>
      </c>
      <c r="T1868" s="166"/>
      <c r="U1868" s="166"/>
      <c r="V1868" s="1092"/>
      <c r="W1868" s="606" t="s">
        <v>1651</v>
      </c>
      <c r="X1868" s="1091" t="s">
        <v>11637</v>
      </c>
      <c r="Y1868" s="1113" t="str">
        <f>IF('Datos por dni'!F1002="","",(TODAY()-'Datos por dni'!F1002)/365)</f>
        <v/>
      </c>
      <c r="AA1868" s="987"/>
      <c r="AB1868" s="992"/>
      <c r="AC1868" s="993"/>
      <c r="AD1868" s="994"/>
      <c r="AE1868" s="994"/>
      <c r="AF1868" s="995"/>
      <c r="AG1868" s="996"/>
      <c r="AH1868" s="997"/>
      <c r="AI1868" s="998"/>
      <c r="AJ1868" s="312"/>
      <c r="AK1868" s="312"/>
      <c r="AL1868" s="999"/>
      <c r="AM1868" s="312"/>
      <c r="AN1868" s="312"/>
      <c r="AO1868" s="1000"/>
      <c r="AP1868" s="666"/>
      <c r="AQ1868" s="1001"/>
      <c r="AR1868" s="1001"/>
      <c r="AS1868" s="1001"/>
      <c r="AT1868" s="748"/>
    </row>
    <row r="1869">
      <c r="A1869" s="227"/>
      <c r="B1869" s="179">
        <v>3.7326915E7</v>
      </c>
      <c r="C1869" s="1037">
        <v>44462.86095756944</v>
      </c>
      <c r="D1869" s="1091" t="s">
        <v>11638</v>
      </c>
      <c r="E1869" s="179" t="s">
        <v>11639</v>
      </c>
      <c r="F1869" s="228">
        <v>34110.0</v>
      </c>
      <c r="G1869" s="179" t="s">
        <v>391</v>
      </c>
      <c r="H1869" s="179" t="s">
        <v>11640</v>
      </c>
      <c r="I1869" s="179" t="s">
        <v>11641</v>
      </c>
      <c r="K1869" s="1091" t="s">
        <v>11642</v>
      </c>
      <c r="L1869" s="1091" t="s">
        <v>7038</v>
      </c>
      <c r="M1869" s="179" t="s">
        <v>2184</v>
      </c>
      <c r="N1869" s="179" t="s">
        <v>2184</v>
      </c>
      <c r="O1869" s="1091" t="s">
        <v>10265</v>
      </c>
      <c r="P1869" s="1091" t="s">
        <v>7547</v>
      </c>
      <c r="Q1869" s="1092"/>
      <c r="R1869" s="166"/>
      <c r="S1869" s="647">
        <f t="shared" si="169"/>
        <v>30</v>
      </c>
      <c r="T1869" s="166"/>
      <c r="U1869" s="166"/>
      <c r="V1869" s="1092"/>
      <c r="W1869" s="606" t="s">
        <v>1651</v>
      </c>
      <c r="X1869" s="1091" t="s">
        <v>11643</v>
      </c>
      <c r="Y1869" s="1113">
        <f>IF('Datos por dni'!F1003="","",(TODAY()-'Datos por dni'!F1003)/365)</f>
        <v>29.38356164</v>
      </c>
      <c r="AA1869" s="987"/>
      <c r="AB1869" s="992"/>
      <c r="AC1869" s="993"/>
      <c r="AD1869" s="994"/>
      <c r="AE1869" s="994"/>
      <c r="AF1869" s="995"/>
      <c r="AG1869" s="996"/>
      <c r="AH1869" s="997"/>
      <c r="AI1869" s="998"/>
      <c r="AJ1869" s="312"/>
      <c r="AK1869" s="312"/>
      <c r="AL1869" s="999"/>
      <c r="AM1869" s="312"/>
      <c r="AN1869" s="312"/>
      <c r="AO1869" s="1000"/>
      <c r="AP1869" s="666"/>
      <c r="AQ1869" s="1001"/>
      <c r="AR1869" s="1001"/>
      <c r="AS1869" s="1001"/>
      <c r="AT1869" s="748"/>
    </row>
    <row r="1870">
      <c r="A1870" s="227"/>
      <c r="B1870" s="179">
        <v>3.1916996E7</v>
      </c>
      <c r="C1870" s="1037">
        <v>44463.44373303241</v>
      </c>
      <c r="D1870" s="1091" t="s">
        <v>11644</v>
      </c>
      <c r="E1870" s="179" t="s">
        <v>11645</v>
      </c>
      <c r="F1870" s="228">
        <v>31344.0</v>
      </c>
      <c r="G1870" s="179" t="s">
        <v>2021</v>
      </c>
      <c r="H1870" s="179" t="s">
        <v>3529</v>
      </c>
      <c r="I1870" s="179">
        <v>1.167825193E9</v>
      </c>
      <c r="K1870" s="1091" t="s">
        <v>11646</v>
      </c>
      <c r="L1870" s="1091" t="s">
        <v>7038</v>
      </c>
      <c r="M1870" s="179" t="s">
        <v>2184</v>
      </c>
      <c r="N1870" s="179" t="s">
        <v>2184</v>
      </c>
      <c r="O1870" s="1091" t="s">
        <v>11647</v>
      </c>
      <c r="P1870" s="1091" t="s">
        <v>11648</v>
      </c>
      <c r="Q1870" s="1091" t="s">
        <v>11649</v>
      </c>
      <c r="R1870" s="179"/>
      <c r="S1870" s="647">
        <f t="shared" si="169"/>
        <v>37</v>
      </c>
      <c r="T1870" s="179" t="s">
        <v>5656</v>
      </c>
      <c r="U1870" s="179" t="s">
        <v>2846</v>
      </c>
      <c r="V1870" s="1092"/>
      <c r="W1870" s="606" t="s">
        <v>11650</v>
      </c>
      <c r="X1870" s="1091" t="s">
        <v>11651</v>
      </c>
      <c r="Y1870" s="1113">
        <f>IF('Datos por dni'!F1004="","",(TODAY()-'Datos por dni'!F1004)/365)</f>
        <v>25.20821918</v>
      </c>
      <c r="AA1870" s="987"/>
      <c r="AB1870" s="992"/>
      <c r="AC1870" s="993"/>
      <c r="AD1870" s="994"/>
      <c r="AE1870" s="994"/>
      <c r="AF1870" s="995"/>
      <c r="AG1870" s="996"/>
      <c r="AH1870" s="997"/>
      <c r="AI1870" s="998"/>
      <c r="AJ1870" s="312"/>
      <c r="AK1870" s="312"/>
      <c r="AL1870" s="999"/>
      <c r="AM1870" s="312"/>
      <c r="AN1870" s="312"/>
      <c r="AO1870" s="1000"/>
      <c r="AP1870" s="666"/>
      <c r="AQ1870" s="1001"/>
      <c r="AR1870" s="1001"/>
      <c r="AS1870" s="1001"/>
      <c r="AT1870" s="748"/>
    </row>
    <row r="1871">
      <c r="A1871" s="227"/>
      <c r="B1871" s="179">
        <v>2.8722173E7</v>
      </c>
      <c r="C1871" s="1037">
        <v>44463.486033124995</v>
      </c>
      <c r="D1871" s="1091" t="s">
        <v>11652</v>
      </c>
      <c r="E1871" s="179" t="s">
        <v>11653</v>
      </c>
      <c r="F1871" s="228">
        <v>30119.0</v>
      </c>
      <c r="G1871" s="179" t="s">
        <v>391</v>
      </c>
      <c r="H1871" s="179" t="s">
        <v>11654</v>
      </c>
      <c r="I1871" s="179">
        <v>3.482406502E9</v>
      </c>
      <c r="K1871" s="1091" t="s">
        <v>11655</v>
      </c>
      <c r="L1871" s="1091" t="s">
        <v>7020</v>
      </c>
      <c r="M1871" s="179" t="s">
        <v>2184</v>
      </c>
      <c r="N1871" s="179" t="s">
        <v>2184</v>
      </c>
      <c r="O1871" s="1091" t="s">
        <v>11656</v>
      </c>
      <c r="P1871" s="1091" t="s">
        <v>11657</v>
      </c>
      <c r="Q1871" s="1091" t="s">
        <v>11658</v>
      </c>
      <c r="R1871" s="166"/>
      <c r="S1871" s="647">
        <f t="shared" si="169"/>
        <v>41</v>
      </c>
      <c r="T1871" s="166"/>
      <c r="U1871" s="166"/>
      <c r="V1871" s="1092"/>
      <c r="W1871" s="606" t="s">
        <v>1637</v>
      </c>
      <c r="X1871" s="1091" t="s">
        <v>11659</v>
      </c>
      <c r="Y1871" s="1113">
        <f>IF('Datos por dni'!F1005="","",(TODAY()-'Datos por dni'!F1005)/365)</f>
        <v>36.9890411</v>
      </c>
      <c r="AA1871" s="987"/>
      <c r="AB1871" s="992"/>
      <c r="AC1871" s="993"/>
      <c r="AD1871" s="994"/>
      <c r="AE1871" s="994"/>
      <c r="AF1871" s="995"/>
      <c r="AG1871" s="996"/>
      <c r="AH1871" s="997"/>
      <c r="AI1871" s="998"/>
      <c r="AJ1871" s="312"/>
      <c r="AK1871" s="312"/>
      <c r="AL1871" s="999"/>
      <c r="AM1871" s="312"/>
      <c r="AN1871" s="312"/>
      <c r="AO1871" s="1000"/>
      <c r="AP1871" s="666"/>
      <c r="AQ1871" s="1001"/>
      <c r="AR1871" s="1001"/>
      <c r="AS1871" s="1001"/>
      <c r="AT1871" s="748"/>
    </row>
    <row r="1872">
      <c r="A1872" s="227"/>
      <c r="B1872" s="179">
        <v>3.1877474E7</v>
      </c>
      <c r="C1872" s="1037">
        <v>44463.49783253472</v>
      </c>
      <c r="D1872" s="1091" t="s">
        <v>11660</v>
      </c>
      <c r="E1872" s="179" t="s">
        <v>11661</v>
      </c>
      <c r="F1872" s="228">
        <v>31316.0</v>
      </c>
      <c r="G1872" s="179" t="s">
        <v>391</v>
      </c>
      <c r="H1872" s="179" t="s">
        <v>11662</v>
      </c>
      <c r="I1872" s="179" t="s">
        <v>11663</v>
      </c>
      <c r="K1872" s="1091" t="s">
        <v>11664</v>
      </c>
      <c r="L1872" s="1091" t="s">
        <v>11665</v>
      </c>
      <c r="M1872" s="179" t="s">
        <v>2184</v>
      </c>
      <c r="N1872" s="179" t="s">
        <v>1661</v>
      </c>
      <c r="O1872" s="1091" t="s">
        <v>11666</v>
      </c>
      <c r="P1872" s="1091" t="s">
        <v>8757</v>
      </c>
      <c r="Q1872" s="1091" t="s">
        <v>11667</v>
      </c>
      <c r="R1872" s="166"/>
      <c r="S1872" s="647">
        <f t="shared" si="169"/>
        <v>38</v>
      </c>
      <c r="T1872" s="166"/>
      <c r="U1872" s="166"/>
      <c r="V1872" s="1092"/>
      <c r="W1872" s="606" t="s">
        <v>1637</v>
      </c>
      <c r="X1872" s="1091" t="s">
        <v>11668</v>
      </c>
      <c r="Y1872" s="1113">
        <f>IF('Datos por dni'!F1006="","",(TODAY()-'Datos por dni'!F1006)/365)</f>
        <v>25.01917808</v>
      </c>
      <c r="AA1872" s="987"/>
      <c r="AB1872" s="992"/>
      <c r="AC1872" s="993"/>
      <c r="AD1872" s="994"/>
      <c r="AE1872" s="994"/>
      <c r="AF1872" s="995"/>
      <c r="AG1872" s="996"/>
      <c r="AH1872" s="997"/>
      <c r="AI1872" s="998"/>
      <c r="AJ1872" s="312"/>
      <c r="AK1872" s="312"/>
      <c r="AL1872" s="999"/>
      <c r="AM1872" s="312"/>
      <c r="AN1872" s="312"/>
      <c r="AO1872" s="1000"/>
      <c r="AP1872" s="666"/>
      <c r="AQ1872" s="1001"/>
      <c r="AR1872" s="1001"/>
      <c r="AS1872" s="1001"/>
      <c r="AT1872" s="748"/>
    </row>
    <row r="1873">
      <c r="A1873" s="227"/>
      <c r="B1873" s="179">
        <v>1.0469903E7</v>
      </c>
      <c r="C1873" s="1037">
        <v>44463.5817985301</v>
      </c>
      <c r="D1873" s="1091" t="s">
        <v>11669</v>
      </c>
      <c r="E1873" s="179" t="s">
        <v>11670</v>
      </c>
      <c r="F1873" s="228">
        <v>19327.0</v>
      </c>
      <c r="G1873" s="179" t="s">
        <v>391</v>
      </c>
      <c r="H1873" s="179" t="s">
        <v>2254</v>
      </c>
      <c r="I1873" s="179">
        <v>3.543559098E9</v>
      </c>
      <c r="K1873" s="1091" t="s">
        <v>5973</v>
      </c>
      <c r="L1873" s="1091" t="s">
        <v>7028</v>
      </c>
      <c r="M1873" s="179" t="s">
        <v>2184</v>
      </c>
      <c r="N1873" s="179" t="s">
        <v>2184</v>
      </c>
      <c r="O1873" s="1091" t="s">
        <v>11671</v>
      </c>
      <c r="P1873" s="1091" t="s">
        <v>11672</v>
      </c>
      <c r="Q1873" s="1092"/>
      <c r="R1873" s="179" t="s">
        <v>2433</v>
      </c>
      <c r="S1873" s="647">
        <f t="shared" si="169"/>
        <v>70</v>
      </c>
      <c r="T1873" s="166"/>
      <c r="U1873" s="166"/>
      <c r="V1873" s="1092"/>
      <c r="W1873" s="606" t="s">
        <v>11673</v>
      </c>
      <c r="X1873" s="1091" t="s">
        <v>11674</v>
      </c>
      <c r="Y1873" s="1113">
        <f>IF('Datos por dni'!F1007="","",(TODAY()-'Datos por dni'!F1007)/365)</f>
        <v>24.74520548</v>
      </c>
      <c r="AA1873" s="987"/>
      <c r="AB1873" s="992"/>
      <c r="AC1873" s="993"/>
      <c r="AD1873" s="994"/>
      <c r="AE1873" s="994"/>
      <c r="AF1873" s="995"/>
      <c r="AG1873" s="996"/>
      <c r="AH1873" s="997"/>
      <c r="AI1873" s="998"/>
      <c r="AJ1873" s="312"/>
      <c r="AK1873" s="312"/>
      <c r="AL1873" s="999"/>
      <c r="AM1873" s="312"/>
      <c r="AN1873" s="312"/>
      <c r="AO1873" s="1000"/>
      <c r="AP1873" s="666"/>
      <c r="AQ1873" s="1001"/>
      <c r="AR1873" s="1001"/>
      <c r="AS1873" s="1001"/>
      <c r="AT1873" s="748"/>
    </row>
    <row r="1874">
      <c r="A1874" s="227"/>
      <c r="B1874" s="179">
        <v>4.493132E7</v>
      </c>
      <c r="C1874" s="1037">
        <v>44463.67504997685</v>
      </c>
      <c r="D1874" s="1091" t="s">
        <v>11675</v>
      </c>
      <c r="E1874" s="179" t="s">
        <v>11676</v>
      </c>
      <c r="F1874" s="228">
        <v>37797.0</v>
      </c>
      <c r="G1874" s="179" t="s">
        <v>391</v>
      </c>
      <c r="H1874" s="179" t="s">
        <v>11677</v>
      </c>
      <c r="I1874" s="179" t="s">
        <v>11678</v>
      </c>
      <c r="K1874" s="1091" t="s">
        <v>11679</v>
      </c>
      <c r="L1874" s="1091" t="s">
        <v>11680</v>
      </c>
      <c r="M1874" s="179" t="s">
        <v>2184</v>
      </c>
      <c r="N1874" s="179" t="s">
        <v>2184</v>
      </c>
      <c r="O1874" s="1091" t="s">
        <v>11681</v>
      </c>
      <c r="P1874" s="1091" t="s">
        <v>11682</v>
      </c>
      <c r="Q1874" s="1092"/>
      <c r="R1874" s="166"/>
      <c r="S1874" s="647">
        <f t="shared" si="169"/>
        <v>20</v>
      </c>
      <c r="T1874" s="179" t="s">
        <v>5656</v>
      </c>
      <c r="U1874" s="179" t="s">
        <v>2846</v>
      </c>
      <c r="V1874" s="1092"/>
      <c r="W1874" s="606" t="s">
        <v>1637</v>
      </c>
      <c r="X1874" s="1091" t="s">
        <v>11683</v>
      </c>
      <c r="Y1874" s="1113">
        <f>IF('Datos por dni'!F1008="","",(TODAY()-'Datos por dni'!F1008)/365)</f>
        <v>24.43561644</v>
      </c>
      <c r="AA1874" s="987"/>
      <c r="AB1874" s="992"/>
      <c r="AC1874" s="993"/>
      <c r="AD1874" s="994"/>
      <c r="AE1874" s="994"/>
      <c r="AF1874" s="995"/>
      <c r="AG1874" s="996"/>
      <c r="AH1874" s="997"/>
      <c r="AI1874" s="998"/>
      <c r="AJ1874" s="312"/>
      <c r="AK1874" s="312"/>
      <c r="AL1874" s="999"/>
      <c r="AM1874" s="312"/>
      <c r="AN1874" s="312"/>
      <c r="AO1874" s="1000"/>
      <c r="AP1874" s="666"/>
      <c r="AQ1874" s="1001"/>
      <c r="AR1874" s="1001"/>
      <c r="AS1874" s="1001"/>
      <c r="AT1874" s="748"/>
    </row>
    <row r="1875">
      <c r="A1875" s="227"/>
      <c r="B1875" s="179">
        <v>3.9624807E7</v>
      </c>
      <c r="C1875" s="1037">
        <v>44463.90454783565</v>
      </c>
      <c r="D1875" s="1091" t="s">
        <v>4813</v>
      </c>
      <c r="E1875" s="179" t="s">
        <v>11684</v>
      </c>
      <c r="F1875" s="228">
        <v>35150.0</v>
      </c>
      <c r="G1875" s="179" t="s">
        <v>674</v>
      </c>
      <c r="H1875" s="179" t="s">
        <v>1678</v>
      </c>
      <c r="I1875" s="179">
        <v>1.16918996E9</v>
      </c>
      <c r="K1875" s="1091" t="s">
        <v>11685</v>
      </c>
      <c r="L1875" s="1091" t="s">
        <v>7020</v>
      </c>
      <c r="M1875" s="179" t="s">
        <v>2184</v>
      </c>
      <c r="N1875" s="179" t="s">
        <v>2184</v>
      </c>
      <c r="O1875" s="1091" t="s">
        <v>11686</v>
      </c>
      <c r="P1875" s="1091" t="s">
        <v>11687</v>
      </c>
      <c r="Q1875" s="1092"/>
      <c r="R1875" s="166"/>
      <c r="S1875" s="647">
        <f t="shared" si="169"/>
        <v>27</v>
      </c>
      <c r="T1875" s="166"/>
      <c r="U1875" s="166"/>
      <c r="V1875" s="1092"/>
      <c r="W1875" s="606" t="s">
        <v>1637</v>
      </c>
      <c r="X1875" s="1091" t="s">
        <v>11688</v>
      </c>
      <c r="Y1875" s="1113">
        <f>IF('Datos por dni'!F1009="","",(TODAY()-'Datos por dni'!F1009)/365)</f>
        <v>31.70136986</v>
      </c>
      <c r="AA1875" s="987"/>
      <c r="AB1875" s="992"/>
      <c r="AC1875" s="993"/>
      <c r="AD1875" s="994"/>
      <c r="AE1875" s="994"/>
      <c r="AF1875" s="995"/>
      <c r="AG1875" s="996"/>
      <c r="AH1875" s="997"/>
      <c r="AI1875" s="998"/>
      <c r="AJ1875" s="312"/>
      <c r="AK1875" s="312"/>
      <c r="AL1875" s="999"/>
      <c r="AM1875" s="312"/>
      <c r="AN1875" s="312"/>
      <c r="AO1875" s="1000"/>
      <c r="AP1875" s="666"/>
      <c r="AQ1875" s="1001"/>
      <c r="AR1875" s="1001"/>
      <c r="AS1875" s="1001"/>
      <c r="AT1875" s="748"/>
    </row>
    <row r="1876">
      <c r="A1876" s="227"/>
      <c r="B1876" s="179">
        <v>3.9627055E7</v>
      </c>
      <c r="C1876" s="1037">
        <v>44464.846923854166</v>
      </c>
      <c r="D1876" s="1091" t="s">
        <v>11689</v>
      </c>
      <c r="E1876" s="179" t="s">
        <v>11690</v>
      </c>
      <c r="F1876" s="228">
        <v>35205.0</v>
      </c>
      <c r="G1876" s="179" t="s">
        <v>674</v>
      </c>
      <c r="H1876" s="179" t="s">
        <v>1822</v>
      </c>
      <c r="I1876" s="179">
        <v>1.133322017E9</v>
      </c>
      <c r="K1876" s="1091" t="s">
        <v>11691</v>
      </c>
      <c r="L1876" s="1091" t="s">
        <v>11692</v>
      </c>
      <c r="M1876" s="179" t="s">
        <v>2184</v>
      </c>
      <c r="N1876" s="179" t="s">
        <v>2184</v>
      </c>
      <c r="O1876" s="1091" t="s">
        <v>11693</v>
      </c>
      <c r="P1876" s="1091" t="s">
        <v>11694</v>
      </c>
      <c r="Q1876" s="1091" t="s">
        <v>11695</v>
      </c>
      <c r="R1876" s="166"/>
      <c r="S1876" s="647">
        <f t="shared" si="169"/>
        <v>27</v>
      </c>
      <c r="T1876" s="166"/>
      <c r="U1876" s="166"/>
      <c r="V1876" s="1092"/>
      <c r="W1876" s="606" t="s">
        <v>1637</v>
      </c>
      <c r="X1876" s="1091" t="s">
        <v>11696</v>
      </c>
      <c r="Y1876" s="1113">
        <f>IF('Datos por dni'!F1010="","",(TODAY()-'Datos por dni'!F1010)/365)</f>
        <v>28.24383562</v>
      </c>
      <c r="AA1876" s="987"/>
      <c r="AB1876" s="992"/>
      <c r="AC1876" s="993"/>
      <c r="AD1876" s="994"/>
      <c r="AE1876" s="994"/>
      <c r="AF1876" s="995"/>
      <c r="AG1876" s="996"/>
      <c r="AH1876" s="997"/>
      <c r="AI1876" s="998"/>
      <c r="AJ1876" s="312"/>
      <c r="AK1876" s="312"/>
      <c r="AL1876" s="999"/>
      <c r="AM1876" s="312"/>
      <c r="AN1876" s="312"/>
      <c r="AO1876" s="1000"/>
      <c r="AP1876" s="666"/>
      <c r="AQ1876" s="1001"/>
      <c r="AR1876" s="1001"/>
      <c r="AS1876" s="1001"/>
      <c r="AT1876" s="748"/>
    </row>
    <row r="1877">
      <c r="A1877" s="227"/>
      <c r="B1877" s="179">
        <v>3.1538235E7</v>
      </c>
      <c r="C1877" s="1037">
        <v>44465.37878215278</v>
      </c>
      <c r="D1877" s="1091" t="s">
        <v>3609</v>
      </c>
      <c r="E1877" s="179" t="s">
        <v>11697</v>
      </c>
      <c r="F1877" s="228">
        <v>31015.0</v>
      </c>
      <c r="G1877" s="179" t="s">
        <v>391</v>
      </c>
      <c r="H1877" s="179" t="s">
        <v>3124</v>
      </c>
      <c r="I1877" s="179">
        <v>1.130341378E9</v>
      </c>
      <c r="K1877" s="1091" t="s">
        <v>1877</v>
      </c>
      <c r="L1877" s="1091" t="s">
        <v>11698</v>
      </c>
      <c r="M1877" s="179" t="s">
        <v>2184</v>
      </c>
      <c r="N1877" s="179" t="s">
        <v>2184</v>
      </c>
      <c r="O1877" s="1091" t="s">
        <v>11699</v>
      </c>
      <c r="P1877" s="1091" t="s">
        <v>11700</v>
      </c>
      <c r="Q1877" s="1092"/>
      <c r="R1877" s="179" t="s">
        <v>11701</v>
      </c>
      <c r="S1877" s="647">
        <f t="shared" si="169"/>
        <v>38</v>
      </c>
      <c r="T1877" s="166"/>
      <c r="U1877" s="166"/>
      <c r="V1877" s="1092"/>
      <c r="W1877" s="606" t="s">
        <v>3616</v>
      </c>
      <c r="X1877" s="1091" t="s">
        <v>3615</v>
      </c>
      <c r="Y1877" s="1113">
        <f>IF('Datos por dni'!F1011="","",(TODAY()-'Datos por dni'!F1011)/365)</f>
        <v>26.26575342</v>
      </c>
      <c r="AA1877" s="987"/>
      <c r="AB1877" s="992"/>
      <c r="AC1877" s="993"/>
      <c r="AD1877" s="994"/>
      <c r="AE1877" s="994"/>
      <c r="AF1877" s="995"/>
      <c r="AG1877" s="996"/>
      <c r="AH1877" s="997"/>
      <c r="AI1877" s="998"/>
      <c r="AJ1877" s="312"/>
      <c r="AK1877" s="312"/>
      <c r="AL1877" s="999"/>
      <c r="AM1877" s="312"/>
      <c r="AN1877" s="312"/>
      <c r="AO1877" s="1000"/>
      <c r="AP1877" s="666"/>
      <c r="AQ1877" s="1001"/>
      <c r="AR1877" s="1001"/>
      <c r="AS1877" s="1001"/>
      <c r="AT1877" s="748"/>
    </row>
    <row r="1878">
      <c r="A1878" s="227"/>
      <c r="B1878" s="179">
        <v>3.5402475E7</v>
      </c>
      <c r="C1878" s="1037">
        <v>44465.641718217594</v>
      </c>
      <c r="D1878" s="1091" t="s">
        <v>11702</v>
      </c>
      <c r="E1878" s="179" t="s">
        <v>11703</v>
      </c>
      <c r="F1878" s="228">
        <v>33143.0</v>
      </c>
      <c r="G1878" s="179" t="s">
        <v>2021</v>
      </c>
      <c r="H1878" s="179" t="s">
        <v>11704</v>
      </c>
      <c r="I1878" s="179">
        <v>1.131782696E9</v>
      </c>
      <c r="K1878" s="1091" t="s">
        <v>11705</v>
      </c>
      <c r="L1878" s="1091" t="s">
        <v>7020</v>
      </c>
      <c r="M1878" s="179" t="s">
        <v>2184</v>
      </c>
      <c r="N1878" s="179" t="s">
        <v>2184</v>
      </c>
      <c r="O1878" s="1091" t="s">
        <v>11118</v>
      </c>
      <c r="P1878" s="1091" t="s">
        <v>11706</v>
      </c>
      <c r="Q1878" s="1092"/>
      <c r="R1878" s="166"/>
      <c r="S1878" s="647">
        <f t="shared" si="169"/>
        <v>33</v>
      </c>
      <c r="T1878" s="179" t="s">
        <v>5656</v>
      </c>
      <c r="U1878" s="179" t="s">
        <v>2846</v>
      </c>
      <c r="V1878" s="1092"/>
      <c r="W1878" s="606" t="s">
        <v>1651</v>
      </c>
      <c r="X1878" s="1091" t="s">
        <v>11707</v>
      </c>
      <c r="Y1878" s="1113">
        <f>IF('Datos por dni'!F1012="","",(TODAY()-'Datos por dni'!F1012)/365)</f>
        <v>29.84109589</v>
      </c>
      <c r="AA1878" s="987"/>
      <c r="AB1878" s="992"/>
      <c r="AC1878" s="993"/>
      <c r="AD1878" s="994"/>
      <c r="AE1878" s="994"/>
      <c r="AF1878" s="995"/>
      <c r="AG1878" s="996"/>
      <c r="AH1878" s="997"/>
      <c r="AI1878" s="998"/>
      <c r="AJ1878" s="312"/>
      <c r="AK1878" s="312"/>
      <c r="AL1878" s="999"/>
      <c r="AM1878" s="312"/>
      <c r="AN1878" s="312"/>
      <c r="AO1878" s="1000"/>
      <c r="AP1878" s="666"/>
      <c r="AQ1878" s="1001"/>
      <c r="AR1878" s="1001"/>
      <c r="AS1878" s="1001"/>
      <c r="AT1878" s="748"/>
    </row>
    <row r="1879">
      <c r="A1879" s="227"/>
      <c r="B1879" s="179">
        <v>3.8992223E7</v>
      </c>
      <c r="C1879" s="1037">
        <v>44466.68422171296</v>
      </c>
      <c r="D1879" s="1091" t="s">
        <v>11708</v>
      </c>
      <c r="E1879" s="179" t="s">
        <v>11709</v>
      </c>
      <c r="F1879" s="228">
        <v>34757.0</v>
      </c>
      <c r="G1879" s="179" t="s">
        <v>1755</v>
      </c>
      <c r="H1879" s="179" t="s">
        <v>11710</v>
      </c>
      <c r="I1879" s="646" t="s">
        <v>11711</v>
      </c>
      <c r="K1879" s="1091" t="s">
        <v>8421</v>
      </c>
      <c r="L1879" s="1091" t="s">
        <v>7020</v>
      </c>
      <c r="M1879" s="179" t="s">
        <v>1661</v>
      </c>
      <c r="N1879" s="179" t="s">
        <v>1661</v>
      </c>
      <c r="O1879" s="1091" t="s">
        <v>11712</v>
      </c>
      <c r="P1879" s="1091" t="s">
        <v>7547</v>
      </c>
      <c r="Q1879" s="1092"/>
      <c r="R1879" s="166"/>
      <c r="S1879" s="647">
        <f t="shared" si="169"/>
        <v>28</v>
      </c>
      <c r="T1879" s="179" t="s">
        <v>5656</v>
      </c>
      <c r="U1879" s="179" t="s">
        <v>2846</v>
      </c>
      <c r="V1879" s="1092"/>
      <c r="W1879" s="606" t="s">
        <v>1651</v>
      </c>
      <c r="X1879" s="1091" t="s">
        <v>11713</v>
      </c>
      <c r="Y1879" s="1113">
        <f>IF('Datos por dni'!F1013="","",(TODAY()-'Datos por dni'!F1013)/365)</f>
        <v>23.46027397</v>
      </c>
      <c r="AA1879" s="987"/>
      <c r="AB1879" s="992"/>
      <c r="AC1879" s="993"/>
      <c r="AD1879" s="994"/>
      <c r="AE1879" s="994"/>
      <c r="AF1879" s="995"/>
      <c r="AG1879" s="996"/>
      <c r="AH1879" s="997"/>
      <c r="AI1879" s="998"/>
      <c r="AJ1879" s="312"/>
      <c r="AK1879" s="312"/>
      <c r="AL1879" s="999"/>
      <c r="AM1879" s="312"/>
      <c r="AN1879" s="312"/>
      <c r="AO1879" s="1000"/>
      <c r="AP1879" s="666"/>
      <c r="AQ1879" s="1001"/>
      <c r="AR1879" s="1001"/>
      <c r="AS1879" s="1001"/>
      <c r="AT1879" s="748"/>
    </row>
    <row r="1880">
      <c r="A1880" s="227"/>
      <c r="B1880" s="179">
        <v>4.3327636E7</v>
      </c>
      <c r="C1880" s="1037">
        <v>44467.78372626158</v>
      </c>
      <c r="D1880" s="1091" t="s">
        <v>11714</v>
      </c>
      <c r="E1880" s="179" t="s">
        <v>11715</v>
      </c>
      <c r="F1880" s="228">
        <v>37018.0</v>
      </c>
      <c r="G1880" s="179" t="s">
        <v>391</v>
      </c>
      <c r="H1880" s="179" t="s">
        <v>11716</v>
      </c>
      <c r="I1880" s="179" t="s">
        <v>11717</v>
      </c>
      <c r="K1880" s="1091" t="s">
        <v>11718</v>
      </c>
      <c r="L1880" s="1091" t="s">
        <v>7028</v>
      </c>
      <c r="M1880" s="179" t="s">
        <v>2184</v>
      </c>
      <c r="N1880" s="179" t="s">
        <v>2184</v>
      </c>
      <c r="O1880" s="1091" t="s">
        <v>11719</v>
      </c>
      <c r="P1880" s="1091" t="s">
        <v>11720</v>
      </c>
      <c r="Q1880" s="1092"/>
      <c r="R1880" s="166"/>
      <c r="S1880" s="647">
        <f t="shared" si="169"/>
        <v>22</v>
      </c>
      <c r="T1880" s="166"/>
      <c r="U1880" s="166"/>
      <c r="V1880" s="1092"/>
      <c r="W1880" s="606" t="s">
        <v>1637</v>
      </c>
      <c r="X1880" s="1091" t="s">
        <v>11721</v>
      </c>
      <c r="Y1880" s="1113">
        <f>IF('Datos por dni'!F1014="","",(TODAY()-'Datos por dni'!F1014)/365)</f>
        <v>23.39178082</v>
      </c>
      <c r="AA1880" s="987"/>
      <c r="AB1880" s="992"/>
      <c r="AC1880" s="993"/>
      <c r="AD1880" s="994"/>
      <c r="AE1880" s="994"/>
      <c r="AF1880" s="995"/>
      <c r="AG1880" s="996"/>
      <c r="AH1880" s="997"/>
      <c r="AI1880" s="998"/>
      <c r="AJ1880" s="312"/>
      <c r="AK1880" s="312"/>
      <c r="AL1880" s="999"/>
      <c r="AM1880" s="312"/>
      <c r="AN1880" s="312"/>
      <c r="AO1880" s="1000"/>
      <c r="AP1880" s="666"/>
      <c r="AQ1880" s="1001"/>
      <c r="AR1880" s="1001"/>
      <c r="AS1880" s="1001"/>
      <c r="AT1880" s="748"/>
    </row>
    <row r="1881">
      <c r="A1881" s="227"/>
      <c r="B1881" s="179">
        <v>2.8079761E7</v>
      </c>
      <c r="C1881" s="1037">
        <v>44468.848197071755</v>
      </c>
      <c r="D1881" s="1091" t="s">
        <v>11722</v>
      </c>
      <c r="E1881" s="179" t="s">
        <v>11723</v>
      </c>
      <c r="F1881" s="228">
        <v>29323.0</v>
      </c>
      <c r="G1881" s="179" t="s">
        <v>2021</v>
      </c>
      <c r="H1881" s="179" t="s">
        <v>1678</v>
      </c>
      <c r="I1881" s="179" t="s">
        <v>11724</v>
      </c>
      <c r="K1881" s="1091" t="s">
        <v>11725</v>
      </c>
      <c r="L1881" s="1091" t="s">
        <v>7020</v>
      </c>
      <c r="M1881" s="179" t="s">
        <v>2184</v>
      </c>
      <c r="N1881" s="179" t="s">
        <v>1661</v>
      </c>
      <c r="O1881" s="1091" t="s">
        <v>11726</v>
      </c>
      <c r="P1881" s="1091" t="s">
        <v>11727</v>
      </c>
      <c r="Q1881" s="1091" t="s">
        <v>11728</v>
      </c>
      <c r="R1881" s="166"/>
      <c r="S1881" s="647">
        <f t="shared" si="169"/>
        <v>43</v>
      </c>
      <c r="T1881" s="166"/>
      <c r="U1881" s="166"/>
      <c r="V1881" s="1092"/>
      <c r="W1881" s="606" t="s">
        <v>1880</v>
      </c>
      <c r="X1881" s="1091" t="s">
        <v>11729</v>
      </c>
      <c r="Y1881" s="1113" t="str">
        <f>IF('Datos por dni'!F1015="","",(TODAY()-'Datos por dni'!F1015)/365)</f>
        <v/>
      </c>
      <c r="AA1881" s="987"/>
      <c r="AB1881" s="992"/>
      <c r="AC1881" s="993"/>
      <c r="AD1881" s="994"/>
      <c r="AE1881" s="994"/>
      <c r="AF1881" s="995"/>
      <c r="AG1881" s="996"/>
      <c r="AH1881" s="997"/>
      <c r="AI1881" s="998"/>
      <c r="AJ1881" s="312"/>
      <c r="AK1881" s="312"/>
      <c r="AL1881" s="999"/>
      <c r="AM1881" s="312"/>
      <c r="AN1881" s="312"/>
      <c r="AO1881" s="1000"/>
      <c r="AP1881" s="666"/>
      <c r="AQ1881" s="1001"/>
      <c r="AR1881" s="1001"/>
      <c r="AS1881" s="1001"/>
      <c r="AT1881" s="748"/>
    </row>
    <row r="1882">
      <c r="A1882" s="227"/>
      <c r="B1882" s="179">
        <v>4.367297E7</v>
      </c>
      <c r="C1882" s="1037">
        <v>44469.795418877315</v>
      </c>
      <c r="D1882" s="1091" t="s">
        <v>11730</v>
      </c>
      <c r="E1882" s="179" t="s">
        <v>11731</v>
      </c>
      <c r="F1882" s="228">
        <v>37154.0</v>
      </c>
      <c r="G1882" s="179" t="s">
        <v>391</v>
      </c>
      <c r="H1882" s="179" t="s">
        <v>1678</v>
      </c>
      <c r="I1882" s="179">
        <v>1.124035039E9</v>
      </c>
      <c r="K1882" s="1091" t="s">
        <v>11732</v>
      </c>
      <c r="L1882" s="1091" t="s">
        <v>7038</v>
      </c>
      <c r="M1882" s="179" t="s">
        <v>2184</v>
      </c>
      <c r="N1882" s="179" t="s">
        <v>2184</v>
      </c>
      <c r="O1882" s="1091" t="s">
        <v>11733</v>
      </c>
      <c r="P1882" s="1091" t="s">
        <v>11734</v>
      </c>
      <c r="Q1882" s="1092"/>
      <c r="R1882" s="166"/>
      <c r="S1882" s="647">
        <f t="shared" si="169"/>
        <v>22</v>
      </c>
      <c r="T1882" s="166"/>
      <c r="U1882" s="166"/>
      <c r="V1882" s="1092"/>
      <c r="W1882" s="606" t="s">
        <v>1637</v>
      </c>
      <c r="X1882" s="1091" t="s">
        <v>11735</v>
      </c>
      <c r="Y1882" s="1113" t="str">
        <f>IF('Datos por dni'!F1016="","",(TODAY()-'Datos por dni'!F1016)/365)</f>
        <v/>
      </c>
      <c r="AA1882" s="987"/>
      <c r="AB1882" s="992"/>
      <c r="AC1882" s="993"/>
      <c r="AD1882" s="994"/>
      <c r="AE1882" s="994"/>
      <c r="AF1882" s="995"/>
      <c r="AG1882" s="996"/>
      <c r="AH1882" s="997"/>
      <c r="AI1882" s="998"/>
      <c r="AJ1882" s="312"/>
      <c r="AK1882" s="312"/>
      <c r="AL1882" s="999"/>
      <c r="AM1882" s="312"/>
      <c r="AN1882" s="312"/>
      <c r="AO1882" s="1000"/>
      <c r="AP1882" s="666"/>
      <c r="AQ1882" s="1001"/>
      <c r="AR1882" s="1001"/>
      <c r="AS1882" s="1001"/>
      <c r="AT1882" s="748"/>
    </row>
    <row r="1883">
      <c r="A1883" s="227"/>
      <c r="B1883" s="179">
        <v>4.455472E7</v>
      </c>
      <c r="C1883" s="1037">
        <v>44469.817527638894</v>
      </c>
      <c r="D1883" s="1091" t="s">
        <v>11736</v>
      </c>
      <c r="E1883" s="179" t="s">
        <v>11737</v>
      </c>
      <c r="F1883" s="228">
        <v>37579.0</v>
      </c>
      <c r="G1883" s="179" t="s">
        <v>391</v>
      </c>
      <c r="H1883" s="179" t="s">
        <v>1678</v>
      </c>
      <c r="I1883" s="179">
        <v>1.138560201E9</v>
      </c>
      <c r="K1883" s="1091" t="s">
        <v>11738</v>
      </c>
      <c r="L1883" s="1091" t="s">
        <v>11739</v>
      </c>
      <c r="M1883" s="179" t="s">
        <v>2184</v>
      </c>
      <c r="N1883" s="179" t="s">
        <v>2184</v>
      </c>
      <c r="O1883" s="1091" t="s">
        <v>11740</v>
      </c>
      <c r="P1883" s="1091" t="s">
        <v>11741</v>
      </c>
      <c r="Q1883" s="1091" t="s">
        <v>11742</v>
      </c>
      <c r="R1883" s="166"/>
      <c r="S1883" s="647">
        <f t="shared" si="169"/>
        <v>20</v>
      </c>
      <c r="T1883" s="166"/>
      <c r="U1883" s="166"/>
      <c r="V1883" s="1092"/>
      <c r="W1883" s="606" t="s">
        <v>11743</v>
      </c>
      <c r="X1883" s="1091" t="s">
        <v>11743</v>
      </c>
      <c r="Y1883" s="1113">
        <f>IF('Datos por dni'!F1017="","",(TODAY()-'Datos por dni'!F1017)/365)</f>
        <v>25.18356164</v>
      </c>
      <c r="AA1883" s="987"/>
      <c r="AB1883" s="992"/>
      <c r="AC1883" s="993"/>
      <c r="AD1883" s="994"/>
      <c r="AE1883" s="994"/>
      <c r="AF1883" s="995"/>
      <c r="AG1883" s="996"/>
      <c r="AH1883" s="997"/>
      <c r="AI1883" s="998"/>
      <c r="AJ1883" s="312"/>
      <c r="AK1883" s="312"/>
      <c r="AL1883" s="999"/>
      <c r="AM1883" s="312"/>
      <c r="AN1883" s="312"/>
      <c r="AO1883" s="1000"/>
      <c r="AP1883" s="666"/>
      <c r="AQ1883" s="1001"/>
      <c r="AR1883" s="1001"/>
      <c r="AS1883" s="1001"/>
      <c r="AT1883" s="748"/>
    </row>
    <row r="1884">
      <c r="A1884" s="227"/>
      <c r="B1884" s="179">
        <v>4.0397069E7</v>
      </c>
      <c r="C1884" s="1037">
        <v>44470.74798847223</v>
      </c>
      <c r="D1884" s="1091" t="s">
        <v>11744</v>
      </c>
      <c r="E1884" s="179" t="s">
        <v>11745</v>
      </c>
      <c r="F1884" s="228">
        <v>35234.0</v>
      </c>
      <c r="G1884" s="179" t="s">
        <v>391</v>
      </c>
      <c r="H1884" s="179" t="s">
        <v>1795</v>
      </c>
      <c r="I1884" s="179" t="s">
        <v>11746</v>
      </c>
      <c r="K1884" s="1091" t="s">
        <v>5792</v>
      </c>
      <c r="L1884" s="1091" t="s">
        <v>7020</v>
      </c>
      <c r="M1884" s="179" t="s">
        <v>2184</v>
      </c>
      <c r="N1884" s="179" t="s">
        <v>1661</v>
      </c>
      <c r="O1884" s="1091" t="s">
        <v>11747</v>
      </c>
      <c r="P1884" s="1091" t="s">
        <v>11748</v>
      </c>
      <c r="Q1884" s="1091" t="s">
        <v>11749</v>
      </c>
      <c r="R1884" s="166"/>
      <c r="S1884" s="647">
        <f t="shared" si="169"/>
        <v>27</v>
      </c>
      <c r="T1884" s="166"/>
      <c r="U1884" s="166"/>
      <c r="V1884" s="1092"/>
      <c r="W1884" s="606" t="s">
        <v>1637</v>
      </c>
      <c r="X1884" s="1091" t="s">
        <v>11750</v>
      </c>
      <c r="Y1884" s="1113">
        <f>IF('Datos por dni'!F1018="","",(TODAY()-'Datos por dni'!F1018)/365)</f>
        <v>29.29041096</v>
      </c>
      <c r="AA1884" s="987"/>
      <c r="AB1884" s="992"/>
      <c r="AC1884" s="993"/>
      <c r="AD1884" s="994"/>
      <c r="AE1884" s="994"/>
      <c r="AF1884" s="995"/>
      <c r="AG1884" s="996"/>
      <c r="AH1884" s="997"/>
      <c r="AI1884" s="998"/>
      <c r="AJ1884" s="312"/>
      <c r="AK1884" s="312"/>
      <c r="AL1884" s="999"/>
      <c r="AM1884" s="312"/>
      <c r="AN1884" s="312"/>
      <c r="AO1884" s="1000"/>
      <c r="AP1884" s="666"/>
      <c r="AQ1884" s="1001"/>
      <c r="AR1884" s="1001"/>
      <c r="AS1884" s="1001"/>
      <c r="AT1884" s="748"/>
    </row>
    <row r="1885">
      <c r="A1885" s="227"/>
      <c r="B1885" s="179">
        <v>3.8668418E7</v>
      </c>
      <c r="C1885" s="1037">
        <v>44470.93274369213</v>
      </c>
      <c r="D1885" s="1091" t="s">
        <v>11751</v>
      </c>
      <c r="E1885" s="179" t="s">
        <v>11752</v>
      </c>
      <c r="F1885" s="228">
        <v>34632.0</v>
      </c>
      <c r="G1885" s="179" t="s">
        <v>391</v>
      </c>
      <c r="H1885" s="179" t="s">
        <v>3294</v>
      </c>
      <c r="I1885" s="646" t="s">
        <v>11753</v>
      </c>
      <c r="K1885" s="1091" t="s">
        <v>11754</v>
      </c>
      <c r="L1885" s="1091" t="s">
        <v>11755</v>
      </c>
      <c r="M1885" s="179" t="s">
        <v>2184</v>
      </c>
      <c r="N1885" s="179" t="s">
        <v>1661</v>
      </c>
      <c r="O1885" s="1091" t="s">
        <v>11756</v>
      </c>
      <c r="P1885" s="1091" t="s">
        <v>11757</v>
      </c>
      <c r="Q1885" s="1091" t="s">
        <v>11758</v>
      </c>
      <c r="R1885" s="166"/>
      <c r="S1885" s="647">
        <f t="shared" si="169"/>
        <v>28</v>
      </c>
      <c r="T1885" s="166"/>
      <c r="U1885" s="166"/>
      <c r="V1885" s="1092"/>
      <c r="W1885" s="606" t="s">
        <v>11759</v>
      </c>
      <c r="X1885" s="1091" t="s">
        <v>11760</v>
      </c>
      <c r="Y1885" s="1113">
        <f>IF('Datos por dni'!F1019="","",(TODAY()-'Datos por dni'!F1019)/365)</f>
        <v>27.5260274</v>
      </c>
      <c r="AA1885" s="987"/>
      <c r="AB1885" s="992"/>
      <c r="AC1885" s="993"/>
      <c r="AD1885" s="994"/>
      <c r="AE1885" s="994"/>
      <c r="AF1885" s="995"/>
      <c r="AG1885" s="996"/>
      <c r="AH1885" s="997"/>
      <c r="AI1885" s="998"/>
      <c r="AJ1885" s="312"/>
      <c r="AK1885" s="312"/>
      <c r="AL1885" s="999"/>
      <c r="AM1885" s="312"/>
      <c r="AN1885" s="312"/>
      <c r="AO1885" s="1000"/>
      <c r="AP1885" s="666"/>
      <c r="AQ1885" s="1001"/>
      <c r="AR1885" s="1001"/>
      <c r="AS1885" s="1001"/>
      <c r="AT1885" s="748"/>
    </row>
    <row r="1886">
      <c r="A1886" s="227"/>
      <c r="B1886" s="179">
        <v>4.4884476E7</v>
      </c>
      <c r="C1886" s="1037">
        <v>44472.89212605324</v>
      </c>
      <c r="D1886" s="1091" t="s">
        <v>9530</v>
      </c>
      <c r="E1886" s="179" t="s">
        <v>11761</v>
      </c>
      <c r="F1886" s="228">
        <v>37765.0</v>
      </c>
      <c r="G1886" s="179" t="s">
        <v>391</v>
      </c>
      <c r="H1886" s="179" t="s">
        <v>11762</v>
      </c>
      <c r="I1886" s="179">
        <v>1.121704876E9</v>
      </c>
      <c r="K1886" s="1091" t="s">
        <v>11763</v>
      </c>
      <c r="L1886" s="1091" t="s">
        <v>7020</v>
      </c>
      <c r="M1886" s="179" t="s">
        <v>2184</v>
      </c>
      <c r="N1886" s="179" t="s">
        <v>2184</v>
      </c>
      <c r="O1886" s="1091" t="s">
        <v>11764</v>
      </c>
      <c r="P1886" s="1091" t="s">
        <v>8299</v>
      </c>
      <c r="Q1886" s="1092"/>
      <c r="R1886" s="166"/>
      <c r="S1886" s="647">
        <f t="shared" si="169"/>
        <v>20</v>
      </c>
      <c r="T1886" s="166"/>
      <c r="U1886" s="166"/>
      <c r="V1886" s="1092"/>
      <c r="W1886" s="606" t="s">
        <v>1651</v>
      </c>
      <c r="X1886" s="1091" t="s">
        <v>11765</v>
      </c>
      <c r="Y1886" s="1113">
        <f>IF('Datos por dni'!F1020="","",(TODAY()-'Datos por dni'!F1020)/365)</f>
        <v>24.1260274</v>
      </c>
      <c r="AA1886" s="987"/>
      <c r="AB1886" s="992"/>
      <c r="AC1886" s="993"/>
      <c r="AD1886" s="994"/>
      <c r="AE1886" s="994"/>
      <c r="AF1886" s="995"/>
      <c r="AG1886" s="996"/>
      <c r="AH1886" s="997"/>
      <c r="AI1886" s="998"/>
      <c r="AJ1886" s="312"/>
      <c r="AK1886" s="312"/>
      <c r="AL1886" s="999"/>
      <c r="AM1886" s="312"/>
      <c r="AN1886" s="312"/>
      <c r="AO1886" s="1000"/>
      <c r="AP1886" s="666"/>
      <c r="AQ1886" s="1001"/>
      <c r="AR1886" s="1001"/>
      <c r="AS1886" s="1001"/>
      <c r="AT1886" s="748"/>
    </row>
    <row r="1887">
      <c r="A1887" s="227"/>
      <c r="B1887" s="179">
        <v>4.3699095E7</v>
      </c>
      <c r="C1887" s="1037">
        <v>44474.662953437495</v>
      </c>
      <c r="D1887" s="1091" t="s">
        <v>11766</v>
      </c>
      <c r="E1887" s="179" t="s">
        <v>11767</v>
      </c>
      <c r="F1887" s="228">
        <v>37350.0</v>
      </c>
      <c r="G1887" s="179" t="s">
        <v>2021</v>
      </c>
      <c r="H1887" s="179" t="s">
        <v>11768</v>
      </c>
      <c r="I1887" s="179" t="s">
        <v>11769</v>
      </c>
      <c r="K1887" s="1091" t="s">
        <v>11770</v>
      </c>
      <c r="L1887" s="1091" t="s">
        <v>7028</v>
      </c>
      <c r="M1887" s="179" t="s">
        <v>2184</v>
      </c>
      <c r="N1887" s="179" t="s">
        <v>2184</v>
      </c>
      <c r="O1887" s="1091" t="s">
        <v>11771</v>
      </c>
      <c r="P1887" s="1091" t="s">
        <v>11772</v>
      </c>
      <c r="Q1887" s="1091" t="s">
        <v>11773</v>
      </c>
      <c r="R1887" s="166"/>
      <c r="S1887" s="647">
        <f t="shared" si="169"/>
        <v>21</v>
      </c>
      <c r="T1887" s="166"/>
      <c r="U1887" s="166"/>
      <c r="V1887" s="1092"/>
      <c r="W1887" s="606" t="s">
        <v>11774</v>
      </c>
      <c r="X1887" s="1091" t="s">
        <v>11775</v>
      </c>
      <c r="Y1887" s="1113">
        <f>IF('Datos por dni'!F1021="","",(TODAY()-'Datos por dni'!F1021)/365)</f>
        <v>24.8109589</v>
      </c>
      <c r="AA1887" s="987"/>
      <c r="AB1887" s="992"/>
      <c r="AC1887" s="993"/>
      <c r="AD1887" s="994"/>
      <c r="AE1887" s="994"/>
      <c r="AF1887" s="995"/>
      <c r="AG1887" s="996"/>
      <c r="AH1887" s="997"/>
      <c r="AI1887" s="998"/>
      <c r="AJ1887" s="312"/>
      <c r="AK1887" s="312"/>
      <c r="AL1887" s="999"/>
      <c r="AM1887" s="312"/>
      <c r="AN1887" s="312"/>
      <c r="AO1887" s="1000"/>
      <c r="AP1887" s="666"/>
      <c r="AQ1887" s="1001"/>
      <c r="AR1887" s="1001"/>
      <c r="AS1887" s="1001"/>
      <c r="AT1887" s="748"/>
    </row>
    <row r="1888">
      <c r="A1888" s="227"/>
      <c r="B1888" s="179">
        <v>4.0127063E7</v>
      </c>
      <c r="C1888" s="1037">
        <v>44476.089658576384</v>
      </c>
      <c r="D1888" s="1091" t="s">
        <v>11776</v>
      </c>
      <c r="E1888" s="179" t="s">
        <v>11777</v>
      </c>
      <c r="F1888" s="228">
        <v>35404.0</v>
      </c>
      <c r="G1888" s="179" t="s">
        <v>391</v>
      </c>
      <c r="H1888" s="179" t="s">
        <v>1822</v>
      </c>
      <c r="I1888" s="179" t="s">
        <v>11778</v>
      </c>
      <c r="K1888" s="1091" t="s">
        <v>11779</v>
      </c>
      <c r="L1888" s="1091" t="s">
        <v>7038</v>
      </c>
      <c r="M1888" s="179" t="s">
        <v>2184</v>
      </c>
      <c r="N1888" s="179" t="s">
        <v>1661</v>
      </c>
      <c r="O1888" s="1091" t="s">
        <v>11780</v>
      </c>
      <c r="P1888" s="1091" t="s">
        <v>11781</v>
      </c>
      <c r="Q1888" s="1092"/>
      <c r="R1888" s="166"/>
      <c r="S1888" s="647">
        <f t="shared" si="169"/>
        <v>26</v>
      </c>
      <c r="T1888" s="166"/>
      <c r="U1888" s="166"/>
      <c r="V1888" s="1092"/>
      <c r="W1888" s="606" t="s">
        <v>11782</v>
      </c>
      <c r="X1888" s="1091" t="s">
        <v>11782</v>
      </c>
      <c r="Y1888" s="1113">
        <f>IF('Datos por dni'!F1022="","",(TODAY()-'Datos por dni'!F1022)/365)</f>
        <v>31.88493151</v>
      </c>
      <c r="AA1888" s="987"/>
      <c r="AB1888" s="992"/>
      <c r="AC1888" s="993"/>
      <c r="AD1888" s="994"/>
      <c r="AE1888" s="994"/>
      <c r="AF1888" s="995"/>
      <c r="AG1888" s="996"/>
      <c r="AH1888" s="997"/>
      <c r="AI1888" s="998"/>
      <c r="AJ1888" s="312"/>
      <c r="AK1888" s="312"/>
      <c r="AL1888" s="999"/>
      <c r="AM1888" s="312"/>
      <c r="AN1888" s="312"/>
      <c r="AO1888" s="1000"/>
      <c r="AP1888" s="666"/>
      <c r="AQ1888" s="1001"/>
      <c r="AR1888" s="1001"/>
      <c r="AS1888" s="1001"/>
      <c r="AT1888" s="748"/>
    </row>
    <row r="1889">
      <c r="A1889" s="227"/>
      <c r="B1889" s="179">
        <v>3.8856461E7</v>
      </c>
      <c r="C1889" s="1037">
        <v>44480.91648475695</v>
      </c>
      <c r="D1889" s="1091" t="s">
        <v>11783</v>
      </c>
      <c r="E1889" s="179" t="s">
        <v>11784</v>
      </c>
      <c r="F1889" s="228">
        <v>34750.0</v>
      </c>
      <c r="G1889" s="179" t="s">
        <v>391</v>
      </c>
      <c r="H1889" s="179" t="s">
        <v>11785</v>
      </c>
      <c r="I1889" s="179">
        <v>1.154652244E9</v>
      </c>
      <c r="K1889" s="1091" t="s">
        <v>11786</v>
      </c>
      <c r="L1889" s="1091" t="s">
        <v>11787</v>
      </c>
      <c r="M1889" s="179" t="s">
        <v>2184</v>
      </c>
      <c r="N1889" s="179" t="s">
        <v>2184</v>
      </c>
      <c r="O1889" s="1091" t="s">
        <v>11788</v>
      </c>
      <c r="P1889" s="1091" t="s">
        <v>11789</v>
      </c>
      <c r="Q1889" s="1091" t="s">
        <v>11790</v>
      </c>
      <c r="R1889" s="166"/>
      <c r="S1889" s="647">
        <f t="shared" si="169"/>
        <v>28</v>
      </c>
      <c r="T1889" s="166"/>
      <c r="U1889" s="166"/>
      <c r="V1889" s="1092"/>
      <c r="W1889" s="606" t="s">
        <v>1651</v>
      </c>
      <c r="X1889" s="1091" t="s">
        <v>1651</v>
      </c>
      <c r="Y1889" s="1113">
        <f>IF('Datos por dni'!F1023="","",(TODAY()-'Datos por dni'!F1023)/365)</f>
        <v>26.73150685</v>
      </c>
      <c r="AA1889" s="987"/>
      <c r="AB1889" s="992"/>
      <c r="AC1889" s="993"/>
      <c r="AD1889" s="994"/>
      <c r="AE1889" s="994"/>
      <c r="AF1889" s="995"/>
      <c r="AG1889" s="996"/>
      <c r="AH1889" s="997"/>
      <c r="AI1889" s="998"/>
      <c r="AJ1889" s="312"/>
      <c r="AK1889" s="312"/>
      <c r="AL1889" s="999"/>
      <c r="AM1889" s="312"/>
      <c r="AN1889" s="312"/>
      <c r="AO1889" s="1000"/>
      <c r="AP1889" s="666"/>
      <c r="AQ1889" s="1001"/>
      <c r="AR1889" s="1001"/>
      <c r="AS1889" s="1001"/>
      <c r="AT1889" s="748"/>
    </row>
    <row r="1890">
      <c r="A1890" s="227"/>
      <c r="B1890" s="179">
        <v>3.7479678E7</v>
      </c>
      <c r="C1890" s="1037">
        <v>44482.5863916088</v>
      </c>
      <c r="D1890" s="1091" t="s">
        <v>11791</v>
      </c>
      <c r="E1890" s="179" t="s">
        <v>11792</v>
      </c>
      <c r="F1890" s="228">
        <v>34125.0</v>
      </c>
      <c r="G1890" s="179" t="s">
        <v>391</v>
      </c>
      <c r="H1890" s="179" t="s">
        <v>1822</v>
      </c>
      <c r="I1890" s="179">
        <v>5.491127908133E12</v>
      </c>
      <c r="K1890" s="1091" t="s">
        <v>11793</v>
      </c>
      <c r="L1890" s="1091" t="s">
        <v>11794</v>
      </c>
      <c r="M1890" s="179" t="s">
        <v>2184</v>
      </c>
      <c r="N1890" s="179" t="s">
        <v>2184</v>
      </c>
      <c r="O1890" s="1091" t="s">
        <v>11795</v>
      </c>
      <c r="P1890" s="1091" t="s">
        <v>11796</v>
      </c>
      <c r="Q1890" s="1091" t="s">
        <v>11797</v>
      </c>
      <c r="R1890" s="166"/>
      <c r="S1890" s="647">
        <f t="shared" si="169"/>
        <v>30</v>
      </c>
      <c r="T1890" s="166"/>
      <c r="U1890" s="166"/>
      <c r="V1890" s="1092"/>
      <c r="W1890" s="606" t="s">
        <v>1637</v>
      </c>
      <c r="X1890" s="1091" t="s">
        <v>11798</v>
      </c>
      <c r="Y1890" s="1113">
        <f>IF('Datos por dni'!F1024="","",(TODAY()-'Datos por dni'!F1024)/365)</f>
        <v>24.82739726</v>
      </c>
      <c r="AA1890" s="987"/>
      <c r="AB1890" s="992"/>
      <c r="AC1890" s="993"/>
      <c r="AD1890" s="994"/>
      <c r="AE1890" s="994"/>
      <c r="AF1890" s="995"/>
      <c r="AG1890" s="996"/>
      <c r="AH1890" s="997"/>
      <c r="AI1890" s="998"/>
      <c r="AJ1890" s="312"/>
      <c r="AK1890" s="312"/>
      <c r="AL1890" s="999"/>
      <c r="AM1890" s="312"/>
      <c r="AN1890" s="312"/>
      <c r="AO1890" s="1000"/>
      <c r="AP1890" s="666"/>
      <c r="AQ1890" s="1001"/>
      <c r="AR1890" s="1001"/>
      <c r="AS1890" s="1001"/>
      <c r="AT1890" s="748"/>
    </row>
    <row r="1891">
      <c r="A1891" s="227"/>
      <c r="B1891" s="179">
        <v>9.5113387E7</v>
      </c>
      <c r="C1891" s="1037">
        <v>44482.73610864583</v>
      </c>
      <c r="D1891" s="1091" t="s">
        <v>11799</v>
      </c>
      <c r="E1891" s="179" t="s">
        <v>11800</v>
      </c>
      <c r="F1891" s="228">
        <v>33160.0</v>
      </c>
      <c r="G1891" s="179" t="s">
        <v>2911</v>
      </c>
      <c r="H1891" s="179" t="s">
        <v>1822</v>
      </c>
      <c r="I1891" s="179" t="s">
        <v>11801</v>
      </c>
      <c r="K1891" s="1091" t="s">
        <v>11802</v>
      </c>
      <c r="L1891" s="1091" t="s">
        <v>11803</v>
      </c>
      <c r="M1891" s="179" t="s">
        <v>2184</v>
      </c>
      <c r="N1891" s="179" t="s">
        <v>2184</v>
      </c>
      <c r="O1891" s="1091" t="s">
        <v>11804</v>
      </c>
      <c r="P1891" s="1091" t="s">
        <v>11805</v>
      </c>
      <c r="Q1891" s="1091" t="s">
        <v>11806</v>
      </c>
      <c r="R1891" s="166"/>
      <c r="S1891" s="647">
        <f t="shared" si="169"/>
        <v>33</v>
      </c>
      <c r="T1891" s="166"/>
      <c r="U1891" s="166"/>
      <c r="V1891" s="1092"/>
      <c r="W1891" s="606" t="s">
        <v>1651</v>
      </c>
      <c r="X1891" s="1091" t="s">
        <v>11807</v>
      </c>
      <c r="Y1891" s="1113">
        <f>IF('Datos por dni'!F1025="","",(TODAY()-'Datos por dni'!F1025)/365)</f>
        <v>24.91780822</v>
      </c>
      <c r="AA1891" s="987"/>
      <c r="AB1891" s="992"/>
      <c r="AC1891" s="993"/>
      <c r="AD1891" s="994"/>
      <c r="AE1891" s="994"/>
      <c r="AF1891" s="995"/>
      <c r="AG1891" s="996"/>
      <c r="AH1891" s="997"/>
      <c r="AI1891" s="998"/>
      <c r="AJ1891" s="312"/>
      <c r="AK1891" s="312"/>
      <c r="AL1891" s="999"/>
      <c r="AM1891" s="312"/>
      <c r="AN1891" s="312"/>
      <c r="AO1891" s="1000"/>
      <c r="AP1891" s="666"/>
      <c r="AQ1891" s="1001"/>
      <c r="AR1891" s="1001"/>
      <c r="AS1891" s="1001"/>
      <c r="AT1891" s="748"/>
    </row>
    <row r="1892">
      <c r="A1892" s="227"/>
      <c r="B1892" s="179">
        <v>1.8004875E7</v>
      </c>
      <c r="C1892" s="1037">
        <v>44482.89803939815</v>
      </c>
      <c r="D1892" s="606" t="s">
        <v>11808</v>
      </c>
      <c r="E1892" s="179" t="s">
        <v>11809</v>
      </c>
      <c r="F1892" s="228">
        <v>24210.0</v>
      </c>
      <c r="G1892" s="179" t="s">
        <v>391</v>
      </c>
      <c r="H1892" s="179" t="s">
        <v>3479</v>
      </c>
      <c r="I1892" s="179" t="s">
        <v>11810</v>
      </c>
      <c r="K1892" s="606" t="s">
        <v>11811</v>
      </c>
      <c r="L1892" s="606" t="s">
        <v>7020</v>
      </c>
      <c r="M1892" s="179" t="s">
        <v>2184</v>
      </c>
      <c r="N1892" s="179" t="s">
        <v>2184</v>
      </c>
      <c r="O1892" s="606" t="s">
        <v>11812</v>
      </c>
      <c r="P1892" s="606" t="s">
        <v>11813</v>
      </c>
      <c r="Q1892" s="1024"/>
      <c r="R1892" s="179"/>
      <c r="S1892" s="647">
        <f t="shared" si="169"/>
        <v>57</v>
      </c>
      <c r="T1892" s="179" t="s">
        <v>5656</v>
      </c>
      <c r="U1892" s="179" t="s">
        <v>5656</v>
      </c>
      <c r="V1892" s="1024"/>
      <c r="W1892" s="606" t="s">
        <v>11814</v>
      </c>
      <c r="X1892" s="606" t="s">
        <v>11815</v>
      </c>
      <c r="Y1892" s="1113">
        <f>IF('Datos por dni'!F1026="","",(TODAY()-'Datos por dni'!F1026)/365)</f>
        <v>25.83013699</v>
      </c>
      <c r="AA1892" s="987"/>
      <c r="AB1892" s="992"/>
      <c r="AC1892" s="993"/>
      <c r="AD1892" s="994"/>
      <c r="AE1892" s="994"/>
      <c r="AF1892" s="995"/>
      <c r="AG1892" s="996"/>
      <c r="AH1892" s="997"/>
      <c r="AI1892" s="998"/>
      <c r="AJ1892" s="312"/>
      <c r="AK1892" s="312"/>
      <c r="AL1892" s="999"/>
      <c r="AM1892" s="312"/>
      <c r="AN1892" s="312"/>
      <c r="AO1892" s="1000"/>
      <c r="AP1892" s="666"/>
      <c r="AQ1892" s="1001"/>
      <c r="AR1892" s="1001"/>
      <c r="AS1892" s="1001"/>
      <c r="AT1892" s="748"/>
    </row>
    <row r="1893">
      <c r="A1893" s="227"/>
      <c r="B1893" s="179">
        <v>1.061805868E9</v>
      </c>
      <c r="C1893" s="1037">
        <v>44483.24818659722</v>
      </c>
      <c r="D1893" s="606" t="s">
        <v>11816</v>
      </c>
      <c r="E1893" s="179" t="s">
        <v>11817</v>
      </c>
      <c r="F1893" s="228">
        <v>35786.0</v>
      </c>
      <c r="G1893" s="179" t="s">
        <v>2911</v>
      </c>
      <c r="H1893" s="179" t="s">
        <v>11818</v>
      </c>
      <c r="I1893" s="179">
        <v>5.73505960809E11</v>
      </c>
      <c r="K1893" s="606" t="s">
        <v>11819</v>
      </c>
      <c r="L1893" s="606" t="s">
        <v>7028</v>
      </c>
      <c r="M1893" s="179" t="s">
        <v>2184</v>
      </c>
      <c r="N1893" s="179" t="s">
        <v>2184</v>
      </c>
      <c r="O1893" s="606" t="s">
        <v>11820</v>
      </c>
      <c r="P1893" s="606" t="s">
        <v>11821</v>
      </c>
      <c r="Q1893" s="1024"/>
      <c r="R1893" s="166"/>
      <c r="S1893" s="647">
        <f t="shared" si="169"/>
        <v>25</v>
      </c>
      <c r="T1893" s="166"/>
      <c r="U1893" s="166"/>
      <c r="V1893" s="1024"/>
      <c r="W1893" s="606" t="s">
        <v>1637</v>
      </c>
      <c r="X1893" s="606" t="s">
        <v>1637</v>
      </c>
      <c r="Y1893" s="1113">
        <f>IF('Datos por dni'!F1027="","",(TODAY()-'Datos por dni'!F1027)/365)</f>
        <v>28.52054795</v>
      </c>
      <c r="AA1893" s="987"/>
      <c r="AB1893" s="992"/>
      <c r="AC1893" s="993"/>
      <c r="AD1893" s="994"/>
      <c r="AE1893" s="994"/>
      <c r="AF1893" s="995"/>
      <c r="AG1893" s="996"/>
      <c r="AH1893" s="997"/>
      <c r="AI1893" s="998"/>
      <c r="AJ1893" s="312"/>
      <c r="AK1893" s="312"/>
      <c r="AL1893" s="999"/>
      <c r="AM1893" s="312"/>
      <c r="AN1893" s="312"/>
      <c r="AO1893" s="1000"/>
      <c r="AP1893" s="666"/>
      <c r="AQ1893" s="1001"/>
      <c r="AR1893" s="1001"/>
      <c r="AS1893" s="1001"/>
      <c r="AT1893" s="748"/>
    </row>
    <row r="1894">
      <c r="A1894" s="227"/>
      <c r="B1894" s="179">
        <v>9.5193362E7</v>
      </c>
      <c r="C1894" s="1037">
        <v>44483.39240019676</v>
      </c>
      <c r="D1894" s="606" t="s">
        <v>11822</v>
      </c>
      <c r="E1894" s="179" t="s">
        <v>11823</v>
      </c>
      <c r="F1894" s="228">
        <v>31399.0</v>
      </c>
      <c r="G1894" s="179" t="s">
        <v>6214</v>
      </c>
      <c r="H1894" s="179" t="s">
        <v>1678</v>
      </c>
      <c r="I1894" s="179" t="s">
        <v>11824</v>
      </c>
      <c r="K1894" s="606" t="s">
        <v>5688</v>
      </c>
      <c r="L1894" s="606" t="s">
        <v>7038</v>
      </c>
      <c r="M1894" s="179" t="s">
        <v>2184</v>
      </c>
      <c r="N1894" s="179" t="s">
        <v>2184</v>
      </c>
      <c r="O1894" s="606" t="s">
        <v>11825</v>
      </c>
      <c r="P1894" s="606" t="s">
        <v>8567</v>
      </c>
      <c r="Q1894" s="1024"/>
      <c r="R1894" s="166"/>
      <c r="S1894" s="647">
        <f t="shared" si="169"/>
        <v>37</v>
      </c>
      <c r="T1894" s="166"/>
      <c r="U1894" s="166"/>
      <c r="V1894" s="1024"/>
      <c r="W1894" s="606" t="s">
        <v>1637</v>
      </c>
      <c r="X1894" s="606" t="s">
        <v>11826</v>
      </c>
      <c r="Y1894" s="1113">
        <f>IF('Datos por dni'!F1028="","",(TODAY()-'Datos por dni'!F1028)/365)</f>
        <v>26.81369863</v>
      </c>
      <c r="AA1894" s="987"/>
      <c r="AB1894" s="992"/>
      <c r="AC1894" s="993"/>
      <c r="AD1894" s="994"/>
      <c r="AE1894" s="994"/>
      <c r="AF1894" s="995"/>
      <c r="AG1894" s="996"/>
      <c r="AH1894" s="997"/>
      <c r="AI1894" s="998"/>
      <c r="AJ1894" s="312"/>
      <c r="AK1894" s="312"/>
      <c r="AL1894" s="999"/>
      <c r="AM1894" s="312"/>
      <c r="AN1894" s="312"/>
      <c r="AO1894" s="1000"/>
      <c r="AP1894" s="666"/>
      <c r="AQ1894" s="1001"/>
      <c r="AR1894" s="1001"/>
      <c r="AS1894" s="1001"/>
      <c r="AT1894" s="748"/>
    </row>
    <row r="1895">
      <c r="A1895" s="227"/>
      <c r="B1895" s="179">
        <v>4.1589075E7</v>
      </c>
      <c r="C1895" s="1037">
        <v>44483.40356810185</v>
      </c>
      <c r="D1895" s="606" t="s">
        <v>11827</v>
      </c>
      <c r="E1895" s="179" t="s">
        <v>11828</v>
      </c>
      <c r="F1895" s="228">
        <v>36095.0</v>
      </c>
      <c r="G1895" s="179" t="s">
        <v>391</v>
      </c>
      <c r="H1895" s="179" t="s">
        <v>11829</v>
      </c>
      <c r="I1895" s="179" t="s">
        <v>11830</v>
      </c>
      <c r="K1895" s="606" t="s">
        <v>11831</v>
      </c>
      <c r="L1895" s="606" t="s">
        <v>11832</v>
      </c>
      <c r="M1895" s="179" t="s">
        <v>1661</v>
      </c>
      <c r="N1895" s="179" t="s">
        <v>2184</v>
      </c>
      <c r="O1895" s="606" t="s">
        <v>9849</v>
      </c>
      <c r="P1895" s="606" t="s">
        <v>7547</v>
      </c>
      <c r="Q1895" s="1024"/>
      <c r="R1895" s="166"/>
      <c r="S1895" s="647">
        <f t="shared" si="169"/>
        <v>24</v>
      </c>
      <c r="T1895" s="166"/>
      <c r="U1895" s="166"/>
      <c r="V1895" s="1024"/>
      <c r="W1895" s="606" t="s">
        <v>1651</v>
      </c>
      <c r="X1895" s="606" t="s">
        <v>11833</v>
      </c>
      <c r="Y1895" s="1113">
        <f>IF('Datos por dni'!F1029="","",(TODAY()-'Datos por dni'!F1029)/365)</f>
        <v>23.51232877</v>
      </c>
      <c r="AA1895" s="987"/>
      <c r="AB1895" s="992"/>
      <c r="AC1895" s="993"/>
      <c r="AD1895" s="994"/>
      <c r="AE1895" s="994"/>
      <c r="AF1895" s="995"/>
      <c r="AG1895" s="996"/>
      <c r="AH1895" s="997"/>
      <c r="AI1895" s="998"/>
      <c r="AJ1895" s="312"/>
      <c r="AK1895" s="312"/>
      <c r="AL1895" s="999"/>
      <c r="AM1895" s="312"/>
      <c r="AN1895" s="312"/>
      <c r="AO1895" s="1000"/>
      <c r="AP1895" s="666"/>
      <c r="AQ1895" s="1001"/>
      <c r="AR1895" s="1001"/>
      <c r="AS1895" s="1001"/>
      <c r="AT1895" s="748"/>
    </row>
    <row r="1896">
      <c r="A1896" s="227"/>
      <c r="B1896" s="179">
        <v>3.802903E7</v>
      </c>
      <c r="C1896" s="1037">
        <v>44483.641073391205</v>
      </c>
      <c r="D1896" s="606" t="s">
        <v>11834</v>
      </c>
      <c r="E1896" s="179" t="s">
        <v>11835</v>
      </c>
      <c r="F1896" s="228">
        <v>34317.0</v>
      </c>
      <c r="G1896" s="179" t="s">
        <v>391</v>
      </c>
      <c r="H1896" s="179" t="s">
        <v>1678</v>
      </c>
      <c r="I1896" s="179">
        <v>1.165161714E9</v>
      </c>
      <c r="K1896" s="606" t="s">
        <v>11836</v>
      </c>
      <c r="L1896" s="606" t="s">
        <v>11837</v>
      </c>
      <c r="M1896" s="179" t="s">
        <v>2184</v>
      </c>
      <c r="N1896" s="179" t="s">
        <v>2184</v>
      </c>
      <c r="O1896" s="606" t="s">
        <v>11838</v>
      </c>
      <c r="P1896" s="606" t="s">
        <v>11839</v>
      </c>
      <c r="Q1896" s="1024"/>
      <c r="R1896" s="179"/>
      <c r="S1896" s="647">
        <f t="shared" si="169"/>
        <v>29</v>
      </c>
      <c r="T1896" s="179" t="s">
        <v>5656</v>
      </c>
      <c r="U1896" s="179" t="s">
        <v>2846</v>
      </c>
      <c r="V1896" s="1024"/>
      <c r="W1896" s="606" t="s">
        <v>11840</v>
      </c>
      <c r="X1896" s="606" t="s">
        <v>11841</v>
      </c>
      <c r="Y1896" s="1113">
        <f>IF('Datos por dni'!F1030="","",(TODAY()-'Datos por dni'!F1030)/365)</f>
        <v>25.45479452</v>
      </c>
      <c r="AA1896" s="987"/>
      <c r="AB1896" s="992"/>
      <c r="AC1896" s="993"/>
      <c r="AD1896" s="994"/>
      <c r="AE1896" s="994"/>
      <c r="AF1896" s="995"/>
      <c r="AG1896" s="996"/>
      <c r="AH1896" s="997"/>
      <c r="AI1896" s="998"/>
      <c r="AJ1896" s="312"/>
      <c r="AK1896" s="312"/>
      <c r="AL1896" s="999"/>
      <c r="AM1896" s="312"/>
      <c r="AN1896" s="312"/>
      <c r="AO1896" s="1000"/>
      <c r="AP1896" s="666"/>
      <c r="AQ1896" s="1001"/>
      <c r="AR1896" s="1001"/>
      <c r="AS1896" s="1001"/>
      <c r="AT1896" s="748"/>
    </row>
    <row r="1897">
      <c r="A1897" s="227"/>
      <c r="B1897" s="179">
        <v>3.0281398E7</v>
      </c>
      <c r="C1897" s="1037">
        <v>44484.41311686343</v>
      </c>
      <c r="D1897" s="606" t="s">
        <v>3634</v>
      </c>
      <c r="E1897" s="179" t="s">
        <v>3635</v>
      </c>
      <c r="F1897" s="228">
        <v>30488.0</v>
      </c>
      <c r="G1897" s="179" t="s">
        <v>1755</v>
      </c>
      <c r="H1897" s="179" t="s">
        <v>3195</v>
      </c>
      <c r="I1897" s="179" t="s">
        <v>3637</v>
      </c>
      <c r="K1897" s="606" t="s">
        <v>3638</v>
      </c>
      <c r="L1897" s="606" t="s">
        <v>7020</v>
      </c>
      <c r="M1897" s="179" t="s">
        <v>2184</v>
      </c>
      <c r="N1897" s="179" t="s">
        <v>2184</v>
      </c>
      <c r="O1897" s="606" t="s">
        <v>11842</v>
      </c>
      <c r="P1897" s="606" t="s">
        <v>11843</v>
      </c>
      <c r="Q1897" s="606" t="s">
        <v>11844</v>
      </c>
      <c r="R1897" s="179" t="s">
        <v>11701</v>
      </c>
      <c r="S1897" s="647">
        <f t="shared" si="169"/>
        <v>40</v>
      </c>
      <c r="T1897" s="166"/>
      <c r="U1897" s="166"/>
      <c r="V1897" s="1024"/>
      <c r="W1897" s="606" t="s">
        <v>1637</v>
      </c>
      <c r="X1897" s="606" t="s">
        <v>1637</v>
      </c>
      <c r="Y1897" s="1113">
        <f>IF('Datos por dni'!F1031="","",(TODAY()-'Datos por dni'!F1031)/365)</f>
        <v>23.85753425</v>
      </c>
      <c r="AA1897" s="987"/>
      <c r="AB1897" s="992"/>
      <c r="AC1897" s="993"/>
      <c r="AD1897" s="994"/>
      <c r="AE1897" s="994"/>
      <c r="AF1897" s="995"/>
      <c r="AG1897" s="996"/>
      <c r="AH1897" s="997"/>
      <c r="AI1897" s="998"/>
      <c r="AJ1897" s="312"/>
      <c r="AK1897" s="312"/>
      <c r="AL1897" s="999"/>
      <c r="AM1897" s="312"/>
      <c r="AN1897" s="312"/>
      <c r="AO1897" s="1000"/>
      <c r="AP1897" s="666"/>
      <c r="AQ1897" s="1001"/>
      <c r="AR1897" s="1001"/>
      <c r="AS1897" s="1001"/>
      <c r="AT1897" s="748"/>
    </row>
    <row r="1898">
      <c r="A1898" s="227"/>
      <c r="B1898" s="179">
        <v>1.8004875E7</v>
      </c>
      <c r="C1898" s="1037">
        <v>44485.79695863426</v>
      </c>
      <c r="D1898" s="606" t="s">
        <v>11845</v>
      </c>
      <c r="E1898" s="179" t="s">
        <v>11809</v>
      </c>
      <c r="F1898" s="228">
        <v>44299.0</v>
      </c>
      <c r="G1898" s="179" t="s">
        <v>391</v>
      </c>
      <c r="H1898" s="179" t="s">
        <v>3479</v>
      </c>
      <c r="I1898" s="179">
        <v>5.491137716429E12</v>
      </c>
      <c r="K1898" s="606" t="s">
        <v>11811</v>
      </c>
      <c r="L1898" s="606" t="s">
        <v>7020</v>
      </c>
      <c r="M1898" s="179" t="s">
        <v>2184</v>
      </c>
      <c r="N1898" s="179" t="s">
        <v>2184</v>
      </c>
      <c r="O1898" s="606" t="s">
        <v>11846</v>
      </c>
      <c r="P1898" s="606" t="s">
        <v>11847</v>
      </c>
      <c r="Q1898" s="1024"/>
      <c r="R1898" s="179" t="s">
        <v>11848</v>
      </c>
      <c r="S1898" s="647">
        <f t="shared" si="169"/>
        <v>2</v>
      </c>
      <c r="T1898" s="166"/>
      <c r="U1898" s="166"/>
      <c r="V1898" s="1024"/>
      <c r="W1898" s="606" t="s">
        <v>11849</v>
      </c>
      <c r="X1898" s="606" t="s">
        <v>11815</v>
      </c>
      <c r="Y1898" s="1113">
        <f>IF('Datos por dni'!F1032="","",(TODAY()-'Datos por dni'!F1032)/365)</f>
        <v>24.83287671</v>
      </c>
      <c r="AA1898" s="987"/>
      <c r="AB1898" s="992"/>
      <c r="AC1898" s="993"/>
      <c r="AD1898" s="994"/>
      <c r="AE1898" s="994"/>
      <c r="AF1898" s="995"/>
      <c r="AG1898" s="996"/>
      <c r="AH1898" s="997"/>
      <c r="AI1898" s="998"/>
      <c r="AJ1898" s="312"/>
      <c r="AK1898" s="312"/>
      <c r="AL1898" s="999"/>
      <c r="AM1898" s="312"/>
      <c r="AN1898" s="312"/>
      <c r="AO1898" s="1000"/>
      <c r="AP1898" s="666"/>
      <c r="AQ1898" s="1001"/>
      <c r="AR1898" s="1001"/>
      <c r="AS1898" s="1001"/>
      <c r="AT1898" s="748"/>
    </row>
    <row r="1899">
      <c r="A1899" s="227"/>
      <c r="B1899" s="179">
        <v>3.3811502E7</v>
      </c>
      <c r="C1899" s="1037">
        <v>44490.909720219905</v>
      </c>
      <c r="D1899" s="606" t="s">
        <v>11850</v>
      </c>
      <c r="E1899" s="179" t="s">
        <v>11851</v>
      </c>
      <c r="F1899" s="228">
        <v>32272.0</v>
      </c>
      <c r="G1899" s="179" t="s">
        <v>391</v>
      </c>
      <c r="H1899" s="179" t="s">
        <v>2691</v>
      </c>
      <c r="I1899" s="179" t="s">
        <v>11852</v>
      </c>
      <c r="K1899" s="606" t="s">
        <v>11853</v>
      </c>
      <c r="L1899" s="606" t="s">
        <v>11854</v>
      </c>
      <c r="M1899" s="179" t="s">
        <v>2184</v>
      </c>
      <c r="N1899" s="179" t="s">
        <v>2184</v>
      </c>
      <c r="O1899" s="606" t="s">
        <v>11855</v>
      </c>
      <c r="P1899" s="606" t="s">
        <v>11856</v>
      </c>
      <c r="Q1899" s="606" t="s">
        <v>11857</v>
      </c>
      <c r="R1899" s="166"/>
      <c r="S1899" s="647">
        <f t="shared" si="169"/>
        <v>35</v>
      </c>
      <c r="T1899" s="166"/>
      <c r="U1899" s="166"/>
      <c r="V1899" s="1024"/>
      <c r="W1899" s="606" t="s">
        <v>1651</v>
      </c>
      <c r="X1899" s="606" t="s">
        <v>11858</v>
      </c>
      <c r="Y1899" s="1113">
        <f>IF('Datos por dni'!F1033="","",(TODAY()-'Datos por dni'!F1033)/365)</f>
        <v>27.67945205</v>
      </c>
      <c r="AA1899" s="987"/>
      <c r="AB1899" s="992"/>
      <c r="AC1899" s="993"/>
      <c r="AD1899" s="994"/>
      <c r="AE1899" s="994"/>
      <c r="AF1899" s="995"/>
      <c r="AG1899" s="996"/>
      <c r="AH1899" s="997"/>
      <c r="AI1899" s="998"/>
      <c r="AJ1899" s="312"/>
      <c r="AK1899" s="312"/>
      <c r="AL1899" s="999"/>
      <c r="AM1899" s="312"/>
      <c r="AN1899" s="312"/>
      <c r="AO1899" s="1000"/>
      <c r="AP1899" s="666"/>
      <c r="AQ1899" s="1001"/>
      <c r="AR1899" s="1001"/>
      <c r="AS1899" s="1001"/>
      <c r="AT1899" s="748"/>
    </row>
    <row r="1900">
      <c r="A1900" s="227"/>
      <c r="B1900" s="179">
        <v>3.3018695E7</v>
      </c>
      <c r="C1900" s="1037">
        <v>44491.93619461806</v>
      </c>
      <c r="D1900" s="606" t="s">
        <v>11859</v>
      </c>
      <c r="E1900" s="179" t="s">
        <v>11860</v>
      </c>
      <c r="F1900" s="228">
        <v>31903.0</v>
      </c>
      <c r="G1900" s="179" t="s">
        <v>391</v>
      </c>
      <c r="H1900" s="179" t="s">
        <v>3124</v>
      </c>
      <c r="I1900" s="179">
        <v>1.156961496E9</v>
      </c>
      <c r="K1900" s="606" t="s">
        <v>11861</v>
      </c>
      <c r="L1900" s="606" t="s">
        <v>7038</v>
      </c>
      <c r="M1900" s="179" t="s">
        <v>1661</v>
      </c>
      <c r="N1900" s="179" t="s">
        <v>2184</v>
      </c>
      <c r="O1900" s="606" t="s">
        <v>11862</v>
      </c>
      <c r="P1900" s="606" t="s">
        <v>10721</v>
      </c>
      <c r="Q1900" s="1024"/>
      <c r="R1900" s="166"/>
      <c r="S1900" s="647">
        <f t="shared" si="169"/>
        <v>36</v>
      </c>
      <c r="T1900" s="166"/>
      <c r="U1900" s="166"/>
      <c r="V1900" s="1024"/>
      <c r="W1900" s="606" t="s">
        <v>1651</v>
      </c>
      <c r="X1900" s="606" t="s">
        <v>1651</v>
      </c>
      <c r="Y1900" s="1113">
        <f>IF('Datos por dni'!F1034="","",(TODAY()-'Datos por dni'!F1034)/365)</f>
        <v>25.83013699</v>
      </c>
      <c r="AA1900" s="987"/>
      <c r="AB1900" s="992"/>
      <c r="AC1900" s="993"/>
      <c r="AD1900" s="994"/>
      <c r="AE1900" s="994"/>
      <c r="AF1900" s="995"/>
      <c r="AG1900" s="996"/>
      <c r="AH1900" s="997"/>
      <c r="AI1900" s="998"/>
      <c r="AJ1900" s="312"/>
      <c r="AK1900" s="312"/>
      <c r="AL1900" s="999"/>
      <c r="AM1900" s="312"/>
      <c r="AN1900" s="312"/>
      <c r="AO1900" s="1000"/>
      <c r="AP1900" s="666"/>
      <c r="AQ1900" s="1001"/>
      <c r="AR1900" s="1001"/>
      <c r="AS1900" s="1001"/>
      <c r="AT1900" s="748"/>
    </row>
    <row r="1901">
      <c r="A1901" s="227"/>
      <c r="B1901" s="179">
        <v>4.5419799E7</v>
      </c>
      <c r="C1901" s="1037">
        <v>44491.95413155093</v>
      </c>
      <c r="D1901" s="606" t="s">
        <v>11863</v>
      </c>
      <c r="E1901" s="179" t="s">
        <v>11864</v>
      </c>
      <c r="F1901" s="228">
        <v>37981.0</v>
      </c>
      <c r="G1901" s="179" t="s">
        <v>391</v>
      </c>
      <c r="H1901" s="179" t="s">
        <v>1756</v>
      </c>
      <c r="I1901" s="179">
        <v>1.15629462E9</v>
      </c>
      <c r="K1901" s="606" t="s">
        <v>9143</v>
      </c>
      <c r="L1901" s="606" t="s">
        <v>11865</v>
      </c>
      <c r="M1901" s="179" t="s">
        <v>2184</v>
      </c>
      <c r="N1901" s="179" t="s">
        <v>2184</v>
      </c>
      <c r="O1901" s="606" t="s">
        <v>11125</v>
      </c>
      <c r="P1901" s="606" t="s">
        <v>11866</v>
      </c>
      <c r="Q1901" s="606" t="s">
        <v>11867</v>
      </c>
      <c r="R1901" s="166"/>
      <c r="S1901" s="647">
        <f t="shared" si="169"/>
        <v>19</v>
      </c>
      <c r="T1901" s="166"/>
      <c r="U1901" s="166"/>
      <c r="V1901" s="1024"/>
      <c r="W1901" s="606" t="s">
        <v>1866</v>
      </c>
      <c r="X1901" s="606" t="s">
        <v>1651</v>
      </c>
      <c r="Y1901" s="1113">
        <f>IF('Datos por dni'!F1035="","",(TODAY()-'Datos por dni'!F1035)/365)</f>
        <v>25.31506849</v>
      </c>
      <c r="AA1901" s="987"/>
      <c r="AB1901" s="992"/>
      <c r="AC1901" s="993"/>
      <c r="AD1901" s="994"/>
      <c r="AE1901" s="994"/>
      <c r="AF1901" s="995"/>
      <c r="AG1901" s="996"/>
      <c r="AH1901" s="997"/>
      <c r="AI1901" s="998"/>
      <c r="AJ1901" s="312"/>
      <c r="AK1901" s="312"/>
      <c r="AL1901" s="999"/>
      <c r="AM1901" s="312"/>
      <c r="AN1901" s="312"/>
      <c r="AO1901" s="1000"/>
      <c r="AP1901" s="666"/>
      <c r="AQ1901" s="1001"/>
      <c r="AR1901" s="1001"/>
      <c r="AS1901" s="1001"/>
      <c r="AT1901" s="748"/>
    </row>
    <row r="1902">
      <c r="A1902" s="227"/>
      <c r="B1902" s="179">
        <v>3.3174295E7</v>
      </c>
      <c r="C1902" s="1037">
        <v>44492.02913122685</v>
      </c>
      <c r="D1902" s="606" t="s">
        <v>11868</v>
      </c>
      <c r="E1902" s="179" t="s">
        <v>11869</v>
      </c>
      <c r="F1902" s="228">
        <v>32024.0</v>
      </c>
      <c r="G1902" s="179" t="s">
        <v>2021</v>
      </c>
      <c r="H1902" s="179" t="s">
        <v>3124</v>
      </c>
      <c r="I1902" s="179">
        <v>5.491140468383E12</v>
      </c>
      <c r="K1902" s="606" t="s">
        <v>11870</v>
      </c>
      <c r="L1902" s="606" t="s">
        <v>7020</v>
      </c>
      <c r="M1902" s="179" t="s">
        <v>2184</v>
      </c>
      <c r="N1902" s="179" t="s">
        <v>2184</v>
      </c>
      <c r="O1902" s="606" t="s">
        <v>11871</v>
      </c>
      <c r="P1902" s="606" t="s">
        <v>10721</v>
      </c>
      <c r="Q1902" s="1024"/>
      <c r="R1902" s="166"/>
      <c r="S1902" s="647">
        <f t="shared" si="169"/>
        <v>36</v>
      </c>
      <c r="T1902" s="166"/>
      <c r="U1902" s="166"/>
      <c r="V1902" s="1024"/>
      <c r="W1902" s="606" t="s">
        <v>1866</v>
      </c>
      <c r="X1902" s="606" t="s">
        <v>11872</v>
      </c>
      <c r="Y1902" s="1113">
        <f>IF('Datos por dni'!F1036="","",(TODAY()-'Datos por dni'!F1036)/365)</f>
        <v>37.28219178</v>
      </c>
      <c r="AA1902" s="987"/>
      <c r="AB1902" s="992"/>
      <c r="AC1902" s="993"/>
      <c r="AD1902" s="994"/>
      <c r="AE1902" s="994"/>
      <c r="AF1902" s="995"/>
      <c r="AG1902" s="996"/>
      <c r="AH1902" s="997"/>
      <c r="AI1902" s="998"/>
      <c r="AJ1902" s="312"/>
      <c r="AK1902" s="312"/>
      <c r="AL1902" s="999"/>
      <c r="AM1902" s="312"/>
      <c r="AN1902" s="312"/>
      <c r="AO1902" s="1000"/>
      <c r="AP1902" s="666"/>
      <c r="AQ1902" s="1001"/>
      <c r="AR1902" s="1001"/>
      <c r="AS1902" s="1001"/>
      <c r="AT1902" s="748"/>
    </row>
    <row r="1903">
      <c r="A1903" s="227"/>
      <c r="B1903" s="179">
        <v>3.2037273E7</v>
      </c>
      <c r="C1903" s="1037">
        <v>44492.45027579861</v>
      </c>
      <c r="D1903" s="606" t="s">
        <v>11873</v>
      </c>
      <c r="E1903" s="179" t="s">
        <v>11874</v>
      </c>
      <c r="F1903" s="228">
        <v>31428.0</v>
      </c>
      <c r="G1903" s="179" t="s">
        <v>391</v>
      </c>
      <c r="H1903" s="179" t="s">
        <v>11875</v>
      </c>
      <c r="I1903" s="179">
        <v>2.994640665E9</v>
      </c>
      <c r="K1903" s="606" t="s">
        <v>11876</v>
      </c>
      <c r="L1903" s="606" t="s">
        <v>7038</v>
      </c>
      <c r="M1903" s="179" t="s">
        <v>2184</v>
      </c>
      <c r="N1903" s="179" t="s">
        <v>2184</v>
      </c>
      <c r="O1903" s="606" t="s">
        <v>11877</v>
      </c>
      <c r="P1903" s="606" t="s">
        <v>10721</v>
      </c>
      <c r="Q1903" s="606" t="s">
        <v>11878</v>
      </c>
      <c r="R1903" s="231"/>
      <c r="S1903" s="647">
        <f t="shared" si="169"/>
        <v>37</v>
      </c>
      <c r="T1903" s="179" t="s">
        <v>5656</v>
      </c>
      <c r="U1903" s="179" t="s">
        <v>5656</v>
      </c>
      <c r="V1903" s="1024"/>
      <c r="W1903" s="606" t="s">
        <v>1637</v>
      </c>
      <c r="X1903" s="606" t="s">
        <v>11879</v>
      </c>
      <c r="Y1903" s="1113">
        <f>IF('Datos por dni'!F1037="","",(TODAY()-'Datos por dni'!F1037)/365)</f>
        <v>31.36164384</v>
      </c>
      <c r="AA1903" s="987"/>
      <c r="AB1903" s="992"/>
      <c r="AC1903" s="993"/>
      <c r="AD1903" s="994"/>
      <c r="AE1903" s="994"/>
      <c r="AF1903" s="995"/>
      <c r="AG1903" s="996"/>
      <c r="AH1903" s="997"/>
      <c r="AI1903" s="998"/>
      <c r="AJ1903" s="312"/>
      <c r="AK1903" s="312"/>
      <c r="AL1903" s="999"/>
      <c r="AM1903" s="312"/>
      <c r="AN1903" s="312"/>
      <c r="AO1903" s="1000"/>
      <c r="AP1903" s="666"/>
      <c r="AQ1903" s="1001"/>
      <c r="AR1903" s="1001"/>
      <c r="AS1903" s="1001"/>
      <c r="AT1903" s="748"/>
    </row>
    <row r="1904">
      <c r="A1904" s="227"/>
      <c r="B1904" s="179">
        <v>3.6302955E7</v>
      </c>
      <c r="C1904" s="1037">
        <v>44493.90916877315</v>
      </c>
      <c r="D1904" s="606" t="s">
        <v>11880</v>
      </c>
      <c r="E1904" s="179" t="s">
        <v>11881</v>
      </c>
      <c r="F1904" s="228">
        <v>33578.0</v>
      </c>
      <c r="G1904" s="179" t="s">
        <v>2021</v>
      </c>
      <c r="H1904" s="179" t="s">
        <v>11882</v>
      </c>
      <c r="I1904" s="179">
        <v>3.404516215E9</v>
      </c>
      <c r="K1904" s="606" t="s">
        <v>11883</v>
      </c>
      <c r="L1904" s="606" t="s">
        <v>7038</v>
      </c>
      <c r="M1904" s="179" t="s">
        <v>2184</v>
      </c>
      <c r="N1904" s="179" t="s">
        <v>2184</v>
      </c>
      <c r="O1904" s="606" t="s">
        <v>11884</v>
      </c>
      <c r="P1904" s="606" t="s">
        <v>7170</v>
      </c>
      <c r="Q1904" s="606" t="s">
        <v>11885</v>
      </c>
      <c r="R1904" s="166"/>
      <c r="S1904" s="647">
        <f t="shared" si="169"/>
        <v>31</v>
      </c>
      <c r="T1904" s="166"/>
      <c r="U1904" s="166"/>
      <c r="V1904" s="1024"/>
      <c r="W1904" s="606" t="s">
        <v>11886</v>
      </c>
      <c r="X1904" s="606" t="s">
        <v>11887</v>
      </c>
      <c r="Y1904" s="1113">
        <f>IF('Datos por dni'!F1038="","",(TODAY()-'Datos por dni'!F1038)/365)</f>
        <v>33.57260274</v>
      </c>
      <c r="AA1904" s="987"/>
      <c r="AB1904" s="992"/>
      <c r="AC1904" s="993"/>
      <c r="AD1904" s="994"/>
      <c r="AE1904" s="994"/>
      <c r="AF1904" s="995"/>
      <c r="AG1904" s="996"/>
      <c r="AH1904" s="997"/>
      <c r="AI1904" s="998"/>
      <c r="AJ1904" s="312"/>
      <c r="AK1904" s="312"/>
      <c r="AL1904" s="999"/>
      <c r="AM1904" s="312"/>
      <c r="AN1904" s="312"/>
      <c r="AO1904" s="1000"/>
      <c r="AP1904" s="666"/>
      <c r="AQ1904" s="1001"/>
      <c r="AR1904" s="1001"/>
      <c r="AS1904" s="1001"/>
      <c r="AT1904" s="748"/>
    </row>
    <row r="1905">
      <c r="A1905" s="227"/>
      <c r="B1905" s="179">
        <v>9.5995989E7</v>
      </c>
      <c r="C1905" s="1037">
        <v>44494.48673297453</v>
      </c>
      <c r="D1905" s="606" t="s">
        <v>11888</v>
      </c>
      <c r="E1905" s="179" t="s">
        <v>11889</v>
      </c>
      <c r="F1905" s="228">
        <v>36426.0</v>
      </c>
      <c r="G1905" s="179" t="s">
        <v>5848</v>
      </c>
      <c r="H1905" s="179" t="s">
        <v>1678</v>
      </c>
      <c r="I1905" s="179" t="s">
        <v>11890</v>
      </c>
      <c r="K1905" s="606" t="s">
        <v>11891</v>
      </c>
      <c r="L1905" s="606" t="s">
        <v>7038</v>
      </c>
      <c r="M1905" s="179" t="s">
        <v>2184</v>
      </c>
      <c r="N1905" s="179" t="s">
        <v>2184</v>
      </c>
      <c r="O1905" s="606" t="s">
        <v>11892</v>
      </c>
      <c r="P1905" s="606" t="s">
        <v>7547</v>
      </c>
      <c r="Q1905" s="1024"/>
      <c r="R1905" s="166"/>
      <c r="S1905" s="647">
        <f t="shared" si="169"/>
        <v>24</v>
      </c>
      <c r="T1905" s="166"/>
      <c r="U1905" s="166"/>
      <c r="V1905" s="1024"/>
      <c r="W1905" s="606" t="s">
        <v>1651</v>
      </c>
      <c r="X1905" s="606" t="s">
        <v>11893</v>
      </c>
      <c r="Y1905" s="1113">
        <f>IF('Datos por dni'!F1039="","",(TODAY()-'Datos por dni'!F1039)/365)</f>
        <v>28.75616438</v>
      </c>
      <c r="AA1905" s="987"/>
      <c r="AB1905" s="992"/>
      <c r="AC1905" s="993"/>
      <c r="AD1905" s="994"/>
      <c r="AE1905" s="994"/>
      <c r="AF1905" s="995"/>
      <c r="AG1905" s="996"/>
      <c r="AH1905" s="997"/>
      <c r="AI1905" s="998"/>
      <c r="AJ1905" s="312"/>
      <c r="AK1905" s="312"/>
      <c r="AL1905" s="999"/>
      <c r="AM1905" s="312"/>
      <c r="AN1905" s="312"/>
      <c r="AO1905" s="1000"/>
      <c r="AP1905" s="666"/>
      <c r="AQ1905" s="1001"/>
      <c r="AR1905" s="1001"/>
      <c r="AS1905" s="1001"/>
      <c r="AT1905" s="748"/>
    </row>
    <row r="1906">
      <c r="A1906" s="227"/>
      <c r="B1906" s="179">
        <v>9.5995989E7</v>
      </c>
      <c r="C1906" s="1037">
        <v>44495.377296770836</v>
      </c>
      <c r="D1906" s="606" t="s">
        <v>11888</v>
      </c>
      <c r="E1906" s="179" t="s">
        <v>11889</v>
      </c>
      <c r="F1906" s="228">
        <v>36426.0</v>
      </c>
      <c r="G1906" s="179" t="s">
        <v>5848</v>
      </c>
      <c r="H1906" s="179" t="s">
        <v>1678</v>
      </c>
      <c r="I1906" s="179" t="s">
        <v>11894</v>
      </c>
      <c r="K1906" s="606" t="s">
        <v>11895</v>
      </c>
      <c r="L1906" s="606" t="s">
        <v>7038</v>
      </c>
      <c r="M1906" s="179" t="s">
        <v>2184</v>
      </c>
      <c r="N1906" s="179" t="s">
        <v>2184</v>
      </c>
      <c r="O1906" s="606" t="s">
        <v>11896</v>
      </c>
      <c r="P1906" s="606" t="s">
        <v>11897</v>
      </c>
      <c r="Q1906" s="1024"/>
      <c r="R1906" s="179" t="s">
        <v>11898</v>
      </c>
      <c r="S1906" s="647">
        <f t="shared" si="169"/>
        <v>24</v>
      </c>
      <c r="T1906" s="166"/>
      <c r="U1906" s="166"/>
      <c r="V1906" s="1024"/>
      <c r="W1906" s="606" t="s">
        <v>1651</v>
      </c>
      <c r="X1906" s="606" t="s">
        <v>11893</v>
      </c>
      <c r="Y1906" s="1113">
        <f>IF('Datos por dni'!F1040="","",(TODAY()-'Datos por dni'!F1040)/365)</f>
        <v>24.11506849</v>
      </c>
      <c r="AA1906" s="987"/>
      <c r="AB1906" s="992"/>
      <c r="AC1906" s="993"/>
      <c r="AD1906" s="994"/>
      <c r="AE1906" s="994"/>
      <c r="AF1906" s="995"/>
      <c r="AG1906" s="996"/>
      <c r="AH1906" s="997"/>
      <c r="AI1906" s="998"/>
      <c r="AJ1906" s="312"/>
      <c r="AK1906" s="312"/>
      <c r="AL1906" s="999"/>
      <c r="AM1906" s="312"/>
      <c r="AN1906" s="312"/>
      <c r="AO1906" s="1000"/>
      <c r="AP1906" s="666"/>
      <c r="AQ1906" s="1001"/>
      <c r="AR1906" s="1001"/>
      <c r="AS1906" s="1001"/>
      <c r="AT1906" s="748"/>
    </row>
    <row r="1907">
      <c r="A1907" s="227"/>
      <c r="B1907" s="179">
        <v>4.5478419E7</v>
      </c>
      <c r="C1907" s="1037">
        <v>44495.66213545139</v>
      </c>
      <c r="D1907" s="606" t="s">
        <v>11899</v>
      </c>
      <c r="E1907" s="179" t="s">
        <v>11900</v>
      </c>
      <c r="F1907" s="228">
        <v>37992.0</v>
      </c>
      <c r="G1907" s="179" t="s">
        <v>1677</v>
      </c>
      <c r="H1907" s="179" t="s">
        <v>5014</v>
      </c>
      <c r="I1907" s="179">
        <v>5.491130860601E12</v>
      </c>
      <c r="K1907" s="606" t="s">
        <v>11901</v>
      </c>
      <c r="L1907" s="606" t="s">
        <v>7020</v>
      </c>
      <c r="M1907" s="179" t="s">
        <v>2184</v>
      </c>
      <c r="N1907" s="179" t="s">
        <v>2184</v>
      </c>
      <c r="O1907" s="606" t="s">
        <v>11902</v>
      </c>
      <c r="P1907" s="606" t="s">
        <v>11903</v>
      </c>
      <c r="Q1907" s="606" t="s">
        <v>11904</v>
      </c>
      <c r="R1907" s="166"/>
      <c r="S1907" s="647">
        <f t="shared" si="169"/>
        <v>19</v>
      </c>
      <c r="T1907" s="166"/>
      <c r="U1907" s="166"/>
      <c r="V1907" s="1024"/>
      <c r="W1907" s="606" t="s">
        <v>1745</v>
      </c>
      <c r="X1907" s="606" t="s">
        <v>11905</v>
      </c>
      <c r="Y1907" s="1113">
        <f>IF('Datos por dni'!F1041="","",(TODAY()-'Datos por dni'!F1041)/365)</f>
        <v>25.43013699</v>
      </c>
      <c r="AA1907" s="987"/>
      <c r="AB1907" s="992"/>
      <c r="AC1907" s="993"/>
      <c r="AD1907" s="994"/>
      <c r="AE1907" s="994"/>
      <c r="AF1907" s="995"/>
      <c r="AG1907" s="996"/>
      <c r="AH1907" s="997"/>
      <c r="AI1907" s="998"/>
      <c r="AJ1907" s="312"/>
      <c r="AK1907" s="312"/>
      <c r="AL1907" s="999"/>
      <c r="AM1907" s="312"/>
      <c r="AN1907" s="312"/>
      <c r="AO1907" s="1000"/>
      <c r="AP1907" s="666"/>
      <c r="AQ1907" s="1001"/>
      <c r="AR1907" s="1001"/>
      <c r="AS1907" s="1001"/>
      <c r="AT1907" s="748"/>
    </row>
    <row r="1908">
      <c r="A1908" s="1019"/>
      <c r="B1908" s="253">
        <v>4.1352E7</v>
      </c>
      <c r="C1908" s="1020">
        <v>44499.5072309838</v>
      </c>
      <c r="D1908" s="1119" t="s">
        <v>11906</v>
      </c>
      <c r="E1908" s="253" t="s">
        <v>11907</v>
      </c>
      <c r="F1908" s="1022">
        <v>35959.0</v>
      </c>
      <c r="G1908" s="253" t="s">
        <v>674</v>
      </c>
      <c r="H1908" s="253" t="s">
        <v>11908</v>
      </c>
      <c r="I1908" s="253">
        <v>1.556947132E9</v>
      </c>
      <c r="K1908" s="1119" t="s">
        <v>11909</v>
      </c>
      <c r="L1908" s="1119" t="s">
        <v>11910</v>
      </c>
      <c r="M1908" s="253" t="s">
        <v>2184</v>
      </c>
      <c r="N1908" s="253" t="s">
        <v>2184</v>
      </c>
      <c r="O1908" s="1119" t="s">
        <v>11911</v>
      </c>
      <c r="P1908" s="1091" t="s">
        <v>11912</v>
      </c>
      <c r="Q1908" s="1091" t="s">
        <v>11913</v>
      </c>
      <c r="R1908" s="1025"/>
      <c r="S1908" s="647">
        <f t="shared" si="169"/>
        <v>25</v>
      </c>
      <c r="T1908" s="1025"/>
      <c r="U1908" s="1025"/>
      <c r="V1908" s="1120"/>
      <c r="W1908" s="608" t="s">
        <v>1637</v>
      </c>
      <c r="X1908" s="1119" t="s">
        <v>11914</v>
      </c>
      <c r="Y1908" s="1113">
        <f>IF('Datos por dni'!F1042="","",(TODAY()-'Datos por dni'!F1042)/365)</f>
        <v>31.33424658</v>
      </c>
      <c r="AA1908" s="987"/>
      <c r="AB1908" s="992"/>
      <c r="AC1908" s="993"/>
      <c r="AD1908" s="994"/>
      <c r="AE1908" s="994"/>
      <c r="AF1908" s="995"/>
      <c r="AG1908" s="996"/>
      <c r="AH1908" s="997"/>
      <c r="AI1908" s="998"/>
      <c r="AJ1908" s="312"/>
      <c r="AK1908" s="312"/>
      <c r="AL1908" s="999"/>
      <c r="AM1908" s="312"/>
      <c r="AN1908" s="312"/>
      <c r="AO1908" s="1000"/>
      <c r="AP1908" s="666"/>
      <c r="AQ1908" s="1001"/>
      <c r="AR1908" s="1001"/>
      <c r="AS1908" s="1001"/>
      <c r="AT1908" s="748"/>
    </row>
    <row r="1909">
      <c r="A1909" s="1019"/>
      <c r="B1909" s="253">
        <v>4.2535485E7</v>
      </c>
      <c r="C1909" s="1020">
        <v>44500.52835707176</v>
      </c>
      <c r="D1909" s="1119" t="s">
        <v>11915</v>
      </c>
      <c r="E1909" s="253" t="s">
        <v>11916</v>
      </c>
      <c r="F1909" s="1022">
        <v>36724.0</v>
      </c>
      <c r="G1909" s="253" t="s">
        <v>391</v>
      </c>
      <c r="H1909" s="253" t="s">
        <v>11917</v>
      </c>
      <c r="I1909" s="253" t="s">
        <v>11918</v>
      </c>
      <c r="K1909" s="1119" t="s">
        <v>11919</v>
      </c>
      <c r="L1909" s="1119" t="s">
        <v>7020</v>
      </c>
      <c r="M1909" s="253" t="s">
        <v>2184</v>
      </c>
      <c r="N1909" s="253" t="s">
        <v>2184</v>
      </c>
      <c r="O1909" s="1119" t="s">
        <v>11920</v>
      </c>
      <c r="P1909" s="1091" t="s">
        <v>11921</v>
      </c>
      <c r="Q1909" s="1091" t="s">
        <v>11922</v>
      </c>
      <c r="R1909" s="1025"/>
      <c r="S1909" s="647">
        <f t="shared" si="169"/>
        <v>23</v>
      </c>
      <c r="T1909" s="1025"/>
      <c r="U1909" s="1025"/>
      <c r="V1909" s="1120"/>
      <c r="W1909" s="608" t="s">
        <v>1637</v>
      </c>
      <c r="X1909" s="1119" t="s">
        <v>11923</v>
      </c>
      <c r="Y1909" s="1113">
        <f>IF('Datos por dni'!F1043="","",(TODAY()-'Datos por dni'!F1043)/365)</f>
        <v>30.08767123</v>
      </c>
      <c r="AA1909" s="987"/>
      <c r="AB1909" s="992"/>
      <c r="AC1909" s="993"/>
      <c r="AD1909" s="994"/>
      <c r="AE1909" s="994"/>
      <c r="AF1909" s="995"/>
      <c r="AG1909" s="996"/>
      <c r="AH1909" s="997"/>
      <c r="AI1909" s="998"/>
      <c r="AJ1909" s="312"/>
      <c r="AK1909" s="312"/>
      <c r="AL1909" s="999"/>
      <c r="AM1909" s="312"/>
      <c r="AN1909" s="312"/>
      <c r="AO1909" s="1000"/>
      <c r="AP1909" s="666"/>
      <c r="AQ1909" s="1001"/>
      <c r="AR1909" s="1001"/>
      <c r="AS1909" s="1001"/>
      <c r="AT1909" s="748"/>
    </row>
    <row r="1910">
      <c r="A1910" s="1019"/>
      <c r="B1910" s="253">
        <v>3.5156973E7</v>
      </c>
      <c r="C1910" s="1020">
        <v>44500.53120885417</v>
      </c>
      <c r="D1910" s="1119" t="s">
        <v>11924</v>
      </c>
      <c r="E1910" s="253" t="s">
        <v>11925</v>
      </c>
      <c r="F1910" s="1022">
        <v>32933.0</v>
      </c>
      <c r="G1910" s="253" t="s">
        <v>391</v>
      </c>
      <c r="H1910" s="253" t="s">
        <v>1822</v>
      </c>
      <c r="I1910" s="253" t="s">
        <v>11926</v>
      </c>
      <c r="K1910" s="1119" t="s">
        <v>11927</v>
      </c>
      <c r="L1910" s="1119" t="s">
        <v>7020</v>
      </c>
      <c r="M1910" s="253" t="s">
        <v>2184</v>
      </c>
      <c r="N1910" s="253" t="s">
        <v>2184</v>
      </c>
      <c r="O1910" s="1119" t="s">
        <v>11928</v>
      </c>
      <c r="P1910" s="1091" t="s">
        <v>8673</v>
      </c>
      <c r="Q1910" s="1092"/>
      <c r="R1910" s="253" t="s">
        <v>11929</v>
      </c>
      <c r="S1910" s="647">
        <f t="shared" si="169"/>
        <v>33</v>
      </c>
      <c r="T1910" s="1025"/>
      <c r="U1910" s="1025"/>
      <c r="V1910" s="1120"/>
      <c r="W1910" s="608" t="s">
        <v>1651</v>
      </c>
      <c r="X1910" s="1119" t="s">
        <v>11930</v>
      </c>
      <c r="Y1910" s="1113">
        <f>IF('Datos por dni'!F1044="","",(TODAY()-'Datos por dni'!F1044)/365)</f>
        <v>23.33972603</v>
      </c>
      <c r="AA1910" s="987"/>
      <c r="AB1910" s="992"/>
      <c r="AC1910" s="993"/>
      <c r="AD1910" s="994"/>
      <c r="AE1910" s="994"/>
      <c r="AF1910" s="995"/>
      <c r="AG1910" s="996"/>
      <c r="AH1910" s="997"/>
      <c r="AI1910" s="998"/>
      <c r="AJ1910" s="312"/>
      <c r="AK1910" s="312"/>
      <c r="AL1910" s="999"/>
      <c r="AM1910" s="312"/>
      <c r="AN1910" s="312"/>
      <c r="AO1910" s="1000"/>
      <c r="AP1910" s="666"/>
      <c r="AQ1910" s="1001"/>
      <c r="AR1910" s="1001"/>
      <c r="AS1910" s="1001"/>
      <c r="AT1910" s="748"/>
    </row>
    <row r="1911">
      <c r="A1911" s="1019"/>
      <c r="B1911" s="253">
        <v>4.6025686E7</v>
      </c>
      <c r="C1911" s="1020">
        <v>44501.60654741898</v>
      </c>
      <c r="D1911" s="1119" t="s">
        <v>11931</v>
      </c>
      <c r="E1911" s="253" t="s">
        <v>11932</v>
      </c>
      <c r="F1911" s="1022">
        <v>38227.0</v>
      </c>
      <c r="G1911" s="253" t="s">
        <v>391</v>
      </c>
      <c r="H1911" s="253" t="s">
        <v>2282</v>
      </c>
      <c r="I1911" s="253" t="s">
        <v>11933</v>
      </c>
      <c r="K1911" s="1119" t="s">
        <v>11934</v>
      </c>
      <c r="L1911" s="1119" t="s">
        <v>7038</v>
      </c>
      <c r="M1911" s="253" t="s">
        <v>2184</v>
      </c>
      <c r="N1911" s="253" t="s">
        <v>2184</v>
      </c>
      <c r="O1911" s="1119" t="s">
        <v>11935</v>
      </c>
      <c r="P1911" s="1091" t="s">
        <v>11936</v>
      </c>
      <c r="Q1911" s="1091" t="s">
        <v>11937</v>
      </c>
      <c r="R1911" s="253" t="s">
        <v>11938</v>
      </c>
      <c r="S1911" s="647">
        <f t="shared" si="169"/>
        <v>19</v>
      </c>
      <c r="T1911" s="1025"/>
      <c r="U1911" s="1025"/>
      <c r="V1911" s="1120"/>
      <c r="W1911" s="608" t="s">
        <v>1637</v>
      </c>
      <c r="X1911" s="1119" t="s">
        <v>11939</v>
      </c>
      <c r="Y1911" s="1113">
        <f>IF('Datos por dni'!F1045="","",(TODAY()-'Datos por dni'!F1045)/365)</f>
        <v>29.74794521</v>
      </c>
      <c r="AA1911" s="987"/>
      <c r="AB1911" s="992"/>
      <c r="AC1911" s="993"/>
      <c r="AD1911" s="994"/>
      <c r="AE1911" s="994"/>
      <c r="AF1911" s="995"/>
      <c r="AG1911" s="996"/>
      <c r="AH1911" s="997"/>
      <c r="AI1911" s="998"/>
      <c r="AJ1911" s="312"/>
      <c r="AK1911" s="312"/>
      <c r="AL1911" s="999"/>
      <c r="AM1911" s="312"/>
      <c r="AN1911" s="312"/>
      <c r="AO1911" s="1000"/>
      <c r="AP1911" s="666"/>
      <c r="AQ1911" s="1001"/>
      <c r="AR1911" s="1001"/>
      <c r="AS1911" s="1001"/>
      <c r="AT1911" s="748"/>
    </row>
    <row r="1912">
      <c r="A1912" s="1019"/>
      <c r="B1912" s="253">
        <v>2.9475451E7</v>
      </c>
      <c r="C1912" s="1020">
        <v>44502.336041400464</v>
      </c>
      <c r="D1912" s="1119" t="s">
        <v>11940</v>
      </c>
      <c r="E1912" s="253" t="s">
        <v>11941</v>
      </c>
      <c r="F1912" s="1022">
        <v>30083.0</v>
      </c>
      <c r="G1912" s="253" t="s">
        <v>2021</v>
      </c>
      <c r="H1912" s="253" t="s">
        <v>11942</v>
      </c>
      <c r="I1912" s="253">
        <v>5.43513972781E11</v>
      </c>
      <c r="K1912" s="1119" t="s">
        <v>11943</v>
      </c>
      <c r="L1912" s="1119" t="s">
        <v>11944</v>
      </c>
      <c r="M1912" s="253" t="s">
        <v>2184</v>
      </c>
      <c r="N1912" s="253" t="s">
        <v>2184</v>
      </c>
      <c r="O1912" s="1119" t="s">
        <v>11945</v>
      </c>
      <c r="P1912" s="1091" t="s">
        <v>1661</v>
      </c>
      <c r="Q1912" s="1092"/>
      <c r="R1912" s="253" t="s">
        <v>11946</v>
      </c>
      <c r="S1912" s="647">
        <f t="shared" si="169"/>
        <v>41</v>
      </c>
      <c r="T1912" s="1025"/>
      <c r="U1912" s="1025"/>
      <c r="V1912" s="1120"/>
      <c r="W1912" s="608" t="s">
        <v>1866</v>
      </c>
      <c r="X1912" s="1119" t="s">
        <v>11947</v>
      </c>
      <c r="Y1912" s="1113">
        <f>IF('Datos por dni'!F1046="","",(TODAY()-'Datos por dni'!F1046)/365)</f>
        <v>38.17260274</v>
      </c>
      <c r="AA1912" s="987"/>
      <c r="AB1912" s="992"/>
      <c r="AC1912" s="993"/>
      <c r="AD1912" s="994"/>
      <c r="AE1912" s="994"/>
      <c r="AF1912" s="995"/>
      <c r="AG1912" s="996"/>
      <c r="AH1912" s="997"/>
      <c r="AI1912" s="998"/>
      <c r="AJ1912" s="312"/>
      <c r="AK1912" s="312"/>
      <c r="AL1912" s="999"/>
      <c r="AM1912" s="312"/>
      <c r="AN1912" s="312"/>
      <c r="AO1912" s="1000"/>
      <c r="AP1912" s="666"/>
      <c r="AQ1912" s="1001"/>
      <c r="AR1912" s="1001"/>
      <c r="AS1912" s="1001"/>
      <c r="AT1912" s="748"/>
    </row>
    <row r="1913">
      <c r="A1913" s="1019"/>
      <c r="B1913" s="253">
        <v>9.4581737E7</v>
      </c>
      <c r="C1913" s="1020">
        <v>44502.49473826389</v>
      </c>
      <c r="D1913" s="1119" t="s">
        <v>11948</v>
      </c>
      <c r="E1913" s="253" t="s">
        <v>11949</v>
      </c>
      <c r="F1913" s="1022">
        <v>33370.0</v>
      </c>
      <c r="G1913" s="253" t="s">
        <v>3314</v>
      </c>
      <c r="H1913" s="253" t="s">
        <v>11950</v>
      </c>
      <c r="I1913" s="253">
        <v>1.555658638E9</v>
      </c>
      <c r="K1913" s="1119" t="s">
        <v>11951</v>
      </c>
      <c r="L1913" s="1119" t="s">
        <v>7028</v>
      </c>
      <c r="M1913" s="253" t="s">
        <v>2184</v>
      </c>
      <c r="N1913" s="253" t="s">
        <v>2184</v>
      </c>
      <c r="O1913" s="1119" t="s">
        <v>11952</v>
      </c>
      <c r="P1913" s="1091" t="s">
        <v>11953</v>
      </c>
      <c r="Q1913" s="1092"/>
      <c r="R1913" s="1121">
        <v>44894.0</v>
      </c>
      <c r="S1913" s="647">
        <f t="shared" si="169"/>
        <v>32</v>
      </c>
      <c r="T1913" s="1025"/>
      <c r="U1913" s="1025"/>
      <c r="V1913" s="1120"/>
      <c r="W1913" s="608" t="s">
        <v>1651</v>
      </c>
      <c r="X1913" s="1119" t="s">
        <v>11954</v>
      </c>
      <c r="Y1913" s="1113">
        <f>IF('Datos por dni'!F1047="","",(TODAY()-'Datos por dni'!F1047)/365)</f>
        <v>28.17534247</v>
      </c>
      <c r="AA1913" s="987"/>
      <c r="AB1913" s="992"/>
      <c r="AC1913" s="993"/>
      <c r="AD1913" s="994"/>
      <c r="AE1913" s="994"/>
      <c r="AF1913" s="995"/>
      <c r="AG1913" s="996"/>
      <c r="AH1913" s="997"/>
      <c r="AI1913" s="998"/>
      <c r="AJ1913" s="312"/>
      <c r="AK1913" s="312"/>
      <c r="AL1913" s="999"/>
      <c r="AM1913" s="312"/>
      <c r="AN1913" s="312"/>
      <c r="AO1913" s="1000"/>
      <c r="AP1913" s="666"/>
      <c r="AQ1913" s="1001"/>
      <c r="AR1913" s="1001"/>
      <c r="AS1913" s="1001"/>
      <c r="AT1913" s="748"/>
    </row>
    <row r="1914">
      <c r="A1914" s="1019"/>
      <c r="B1914" s="253">
        <v>4.4367185E7</v>
      </c>
      <c r="C1914" s="1020">
        <v>44502.746087314816</v>
      </c>
      <c r="D1914" s="1119" t="s">
        <v>11955</v>
      </c>
      <c r="E1914" s="253" t="s">
        <v>11956</v>
      </c>
      <c r="F1914" s="1022">
        <v>37501.0</v>
      </c>
      <c r="G1914" s="253" t="s">
        <v>2021</v>
      </c>
      <c r="H1914" s="253" t="s">
        <v>2593</v>
      </c>
      <c r="I1914" s="253">
        <v>5.491122551712E12</v>
      </c>
      <c r="K1914" s="1119" t="s">
        <v>11957</v>
      </c>
      <c r="L1914" s="1119" t="s">
        <v>7020</v>
      </c>
      <c r="M1914" s="253" t="s">
        <v>1661</v>
      </c>
      <c r="N1914" s="253" t="s">
        <v>2184</v>
      </c>
      <c r="O1914" s="1119" t="s">
        <v>11958</v>
      </c>
      <c r="P1914" s="1091" t="s">
        <v>11959</v>
      </c>
      <c r="Q1914" s="1092"/>
      <c r="R1914" s="1121">
        <v>44894.0</v>
      </c>
      <c r="S1914" s="647">
        <f t="shared" si="169"/>
        <v>21</v>
      </c>
      <c r="T1914" s="1025"/>
      <c r="U1914" s="1025"/>
      <c r="V1914" s="1120"/>
      <c r="W1914" s="608" t="s">
        <v>1637</v>
      </c>
      <c r="X1914" s="1119" t="s">
        <v>11960</v>
      </c>
      <c r="Y1914" s="1113">
        <f>IF('Datos por dni'!F1048="","",(TODAY()-'Datos por dni'!F1048)/365)</f>
        <v>41.02739726</v>
      </c>
      <c r="AA1914" s="987"/>
      <c r="AB1914" s="992"/>
      <c r="AC1914" s="993"/>
      <c r="AD1914" s="994"/>
      <c r="AE1914" s="994"/>
      <c r="AF1914" s="995"/>
      <c r="AG1914" s="996"/>
      <c r="AH1914" s="997"/>
      <c r="AI1914" s="998"/>
      <c r="AJ1914" s="312"/>
      <c r="AK1914" s="312"/>
      <c r="AL1914" s="999"/>
      <c r="AM1914" s="312"/>
      <c r="AN1914" s="312"/>
      <c r="AO1914" s="1000"/>
      <c r="AP1914" s="666"/>
      <c r="AQ1914" s="1001"/>
      <c r="AR1914" s="1001"/>
      <c r="AS1914" s="1001"/>
      <c r="AT1914" s="748"/>
    </row>
    <row r="1915">
      <c r="A1915" s="1019"/>
      <c r="B1915" s="253">
        <v>1.3956799E7</v>
      </c>
      <c r="C1915" s="1020">
        <v>44502.8635091551</v>
      </c>
      <c r="D1915" s="1119" t="s">
        <v>11961</v>
      </c>
      <c r="E1915" s="253" t="s">
        <v>11962</v>
      </c>
      <c r="F1915" s="1022">
        <v>22616.0</v>
      </c>
      <c r="G1915" s="253" t="s">
        <v>1755</v>
      </c>
      <c r="H1915" s="253" t="s">
        <v>11963</v>
      </c>
      <c r="I1915" s="253">
        <v>5.42954697346E11</v>
      </c>
      <c r="K1915" s="1119" t="s">
        <v>11964</v>
      </c>
      <c r="L1915" s="1119" t="s">
        <v>7028</v>
      </c>
      <c r="M1915" s="253" t="s">
        <v>1661</v>
      </c>
      <c r="N1915" s="253" t="s">
        <v>2184</v>
      </c>
      <c r="O1915" s="1119" t="s">
        <v>11965</v>
      </c>
      <c r="P1915" s="1091" t="s">
        <v>11966</v>
      </c>
      <c r="Q1915" s="1092"/>
      <c r="R1915" s="1121">
        <v>44890.0</v>
      </c>
      <c r="S1915" s="647">
        <f t="shared" si="169"/>
        <v>61</v>
      </c>
      <c r="T1915" s="1025"/>
      <c r="U1915" s="1025"/>
      <c r="V1915" s="1120"/>
      <c r="W1915" s="608" t="s">
        <v>1651</v>
      </c>
      <c r="X1915" s="1119" t="s">
        <v>11967</v>
      </c>
      <c r="Y1915" s="1113">
        <f>IF('Datos por dni'!F1049="","",(TODAY()-'Datos por dni'!F1049)/365)</f>
        <v>28.83287671</v>
      </c>
      <c r="AA1915" s="987"/>
      <c r="AB1915" s="992"/>
      <c r="AC1915" s="993"/>
      <c r="AD1915" s="994"/>
      <c r="AE1915" s="994"/>
      <c r="AF1915" s="995"/>
      <c r="AG1915" s="996"/>
      <c r="AH1915" s="997"/>
      <c r="AI1915" s="998"/>
      <c r="AJ1915" s="312"/>
      <c r="AK1915" s="312"/>
      <c r="AL1915" s="999"/>
      <c r="AM1915" s="312"/>
      <c r="AN1915" s="312"/>
      <c r="AO1915" s="1000"/>
      <c r="AP1915" s="666"/>
      <c r="AQ1915" s="1001"/>
      <c r="AR1915" s="1001"/>
      <c r="AS1915" s="1001"/>
      <c r="AT1915" s="748"/>
    </row>
    <row r="1916">
      <c r="A1916" s="1019"/>
      <c r="B1916" s="253">
        <v>4.4254788E7</v>
      </c>
      <c r="C1916" s="1020">
        <v>44503.04385109954</v>
      </c>
      <c r="D1916" s="1119" t="s">
        <v>11968</v>
      </c>
      <c r="E1916" s="253" t="s">
        <v>11969</v>
      </c>
      <c r="F1916" s="1022">
        <v>37435.0</v>
      </c>
      <c r="G1916" s="253" t="s">
        <v>2021</v>
      </c>
      <c r="H1916" s="253" t="s">
        <v>3611</v>
      </c>
      <c r="I1916" s="253">
        <v>1.15013865E9</v>
      </c>
      <c r="K1916" s="1119" t="s">
        <v>11970</v>
      </c>
      <c r="L1916" s="1119" t="s">
        <v>7020</v>
      </c>
      <c r="M1916" s="253" t="s">
        <v>2184</v>
      </c>
      <c r="N1916" s="253" t="s">
        <v>1661</v>
      </c>
      <c r="O1916" s="1119" t="s">
        <v>11971</v>
      </c>
      <c r="P1916" s="1091" t="s">
        <v>11972</v>
      </c>
      <c r="Q1916" s="1091" t="s">
        <v>11973</v>
      </c>
      <c r="R1916" s="1121">
        <v>44890.0</v>
      </c>
      <c r="S1916" s="647">
        <f t="shared" si="169"/>
        <v>21</v>
      </c>
      <c r="T1916" s="1025"/>
      <c r="U1916" s="1025"/>
      <c r="V1916" s="1120"/>
      <c r="W1916" s="608" t="s">
        <v>1866</v>
      </c>
      <c r="X1916" s="1119" t="s">
        <v>11974</v>
      </c>
      <c r="Y1916" s="1113">
        <f>IF('Datos por dni'!F1050="","",(TODAY()-'Datos por dni'!F1050)/365)</f>
        <v>28.08493151</v>
      </c>
      <c r="AA1916" s="987"/>
      <c r="AB1916" s="992"/>
      <c r="AC1916" s="993"/>
      <c r="AD1916" s="994"/>
      <c r="AE1916" s="994"/>
      <c r="AF1916" s="995"/>
      <c r="AG1916" s="996"/>
      <c r="AH1916" s="997"/>
      <c r="AI1916" s="998"/>
      <c r="AJ1916" s="312"/>
      <c r="AK1916" s="312"/>
      <c r="AL1916" s="999"/>
      <c r="AM1916" s="312"/>
      <c r="AN1916" s="312"/>
      <c r="AO1916" s="1000"/>
      <c r="AP1916" s="666"/>
      <c r="AQ1916" s="1001"/>
      <c r="AR1916" s="1001"/>
      <c r="AS1916" s="1001"/>
      <c r="AT1916" s="748"/>
    </row>
    <row r="1917">
      <c r="A1917" s="1019"/>
      <c r="B1917" s="253">
        <v>4.3992009E7</v>
      </c>
      <c r="C1917" s="1020">
        <v>44503.47522127315</v>
      </c>
      <c r="D1917" s="1119" t="s">
        <v>11975</v>
      </c>
      <c r="E1917" s="253" t="s">
        <v>11976</v>
      </c>
      <c r="F1917" s="1022">
        <v>37337.0</v>
      </c>
      <c r="G1917" s="253" t="s">
        <v>391</v>
      </c>
      <c r="H1917" s="253" t="s">
        <v>11977</v>
      </c>
      <c r="I1917" s="253" t="s">
        <v>11978</v>
      </c>
      <c r="K1917" s="1119" t="s">
        <v>11979</v>
      </c>
      <c r="L1917" s="1119" t="s">
        <v>11980</v>
      </c>
      <c r="M1917" s="253" t="s">
        <v>2184</v>
      </c>
      <c r="N1917" s="253" t="s">
        <v>2184</v>
      </c>
      <c r="O1917" s="1119" t="s">
        <v>11981</v>
      </c>
      <c r="P1917" s="1091" t="s">
        <v>11982</v>
      </c>
      <c r="Q1917" s="1092"/>
      <c r="R1917" s="1121">
        <v>44890.0</v>
      </c>
      <c r="S1917" s="647">
        <f t="shared" si="169"/>
        <v>21</v>
      </c>
      <c r="T1917" s="1025"/>
      <c r="U1917" s="1025"/>
      <c r="V1917" s="1120"/>
      <c r="W1917" s="608" t="s">
        <v>11983</v>
      </c>
      <c r="X1917" s="1119" t="s">
        <v>11983</v>
      </c>
      <c r="Y1917" s="1113">
        <f>IF('Datos por dni'!F1051="","",(TODAY()-'Datos por dni'!F1051)/365)</f>
        <v>38.70958904</v>
      </c>
      <c r="AA1917" s="987"/>
      <c r="AB1917" s="992"/>
      <c r="AC1917" s="993"/>
      <c r="AD1917" s="994"/>
      <c r="AE1917" s="994"/>
      <c r="AF1917" s="995"/>
      <c r="AG1917" s="996"/>
      <c r="AH1917" s="997"/>
      <c r="AI1917" s="998"/>
      <c r="AJ1917" s="312"/>
      <c r="AK1917" s="312"/>
      <c r="AL1917" s="999"/>
      <c r="AM1917" s="312"/>
      <c r="AN1917" s="312"/>
      <c r="AO1917" s="1000"/>
      <c r="AP1917" s="666"/>
      <c r="AQ1917" s="1001"/>
      <c r="AR1917" s="1001"/>
      <c r="AS1917" s="1001"/>
      <c r="AT1917" s="748"/>
    </row>
    <row r="1918">
      <c r="A1918" s="1019"/>
      <c r="B1918" s="253">
        <v>4.2429339E7</v>
      </c>
      <c r="C1918" s="1020">
        <v>44503.70806013889</v>
      </c>
      <c r="D1918" s="1119" t="s">
        <v>11984</v>
      </c>
      <c r="E1918" s="253" t="s">
        <v>11985</v>
      </c>
      <c r="F1918" s="1022">
        <v>36586.0</v>
      </c>
      <c r="G1918" s="253" t="s">
        <v>391</v>
      </c>
      <c r="H1918" s="253" t="s">
        <v>11986</v>
      </c>
      <c r="I1918" s="253">
        <v>2.21567487E9</v>
      </c>
      <c r="K1918" s="1119" t="s">
        <v>11987</v>
      </c>
      <c r="L1918" s="1119" t="s">
        <v>7038</v>
      </c>
      <c r="M1918" s="253" t="s">
        <v>2184</v>
      </c>
      <c r="N1918" s="253" t="s">
        <v>2184</v>
      </c>
      <c r="O1918" s="1119" t="s">
        <v>11988</v>
      </c>
      <c r="P1918" s="1091" t="s">
        <v>7239</v>
      </c>
      <c r="Q1918" s="1092"/>
      <c r="R1918" s="253" t="s">
        <v>11989</v>
      </c>
      <c r="S1918" s="647">
        <f t="shared" si="169"/>
        <v>23</v>
      </c>
      <c r="T1918" s="1025"/>
      <c r="U1918" s="1025"/>
      <c r="V1918" s="1120"/>
      <c r="W1918" s="608" t="s">
        <v>1651</v>
      </c>
      <c r="X1918" s="1119" t="s">
        <v>11990</v>
      </c>
      <c r="Y1918" s="1113">
        <f>IF('Datos por dni'!F1052="","",(TODAY()-'Datos por dni'!F1052)/365)</f>
        <v>23.52876712</v>
      </c>
      <c r="AA1918" s="987"/>
      <c r="AB1918" s="992"/>
      <c r="AC1918" s="993"/>
      <c r="AD1918" s="994"/>
      <c r="AE1918" s="994"/>
      <c r="AF1918" s="995"/>
      <c r="AG1918" s="996"/>
      <c r="AH1918" s="997"/>
      <c r="AI1918" s="998"/>
      <c r="AJ1918" s="312"/>
      <c r="AK1918" s="312"/>
      <c r="AL1918" s="999"/>
      <c r="AM1918" s="312"/>
      <c r="AN1918" s="312"/>
      <c r="AO1918" s="1000"/>
      <c r="AP1918" s="666"/>
      <c r="AQ1918" s="1001"/>
      <c r="AR1918" s="1001"/>
      <c r="AS1918" s="1001"/>
      <c r="AT1918" s="748"/>
    </row>
    <row r="1919">
      <c r="A1919" s="1019"/>
      <c r="B1919" s="253">
        <v>4.3244804E7</v>
      </c>
      <c r="C1919" s="1020">
        <v>44503.905672719906</v>
      </c>
      <c r="D1919" s="1119" t="s">
        <v>11991</v>
      </c>
      <c r="E1919" s="253" t="s">
        <v>11992</v>
      </c>
      <c r="F1919" s="1022">
        <v>37048.0</v>
      </c>
      <c r="G1919" s="253" t="s">
        <v>391</v>
      </c>
      <c r="H1919" s="253" t="s">
        <v>11993</v>
      </c>
      <c r="I1919" s="253" t="s">
        <v>11994</v>
      </c>
      <c r="K1919" s="1119" t="s">
        <v>11995</v>
      </c>
      <c r="L1919" s="1119" t="s">
        <v>7020</v>
      </c>
      <c r="M1919" s="253" t="s">
        <v>2184</v>
      </c>
      <c r="N1919" s="253" t="s">
        <v>2184</v>
      </c>
      <c r="O1919" s="1119" t="s">
        <v>11996</v>
      </c>
      <c r="P1919" s="1091" t="s">
        <v>11997</v>
      </c>
      <c r="Q1919" s="1092"/>
      <c r="R1919" s="1121">
        <v>44890.0</v>
      </c>
      <c r="S1919" s="647">
        <f t="shared" si="169"/>
        <v>22</v>
      </c>
      <c r="T1919" s="1025"/>
      <c r="U1919" s="1025"/>
      <c r="V1919" s="1120"/>
      <c r="W1919" s="608" t="s">
        <v>11998</v>
      </c>
      <c r="X1919" s="1119" t="s">
        <v>11999</v>
      </c>
      <c r="Y1919" s="1113">
        <f>IF('Datos por dni'!F1053="","",(TODAY()-'Datos por dni'!F1053)/365)</f>
        <v>24.24931507</v>
      </c>
      <c r="AA1919" s="987"/>
      <c r="AB1919" s="992"/>
      <c r="AC1919" s="993"/>
      <c r="AD1919" s="994"/>
      <c r="AE1919" s="994"/>
      <c r="AF1919" s="995"/>
      <c r="AG1919" s="996"/>
      <c r="AH1919" s="997"/>
      <c r="AI1919" s="998"/>
      <c r="AJ1919" s="312"/>
      <c r="AK1919" s="312"/>
      <c r="AL1919" s="999"/>
      <c r="AM1919" s="312"/>
      <c r="AN1919" s="312"/>
      <c r="AO1919" s="1000"/>
      <c r="AP1919" s="666"/>
      <c r="AQ1919" s="1001"/>
      <c r="AR1919" s="1001"/>
      <c r="AS1919" s="1001"/>
      <c r="AT1919" s="748"/>
    </row>
    <row r="1920">
      <c r="A1920" s="1019"/>
      <c r="B1920" s="253">
        <v>2.5299423E7</v>
      </c>
      <c r="C1920" s="1020">
        <v>44506.02355570602</v>
      </c>
      <c r="D1920" s="1119" t="s">
        <v>12000</v>
      </c>
      <c r="E1920" s="253" t="s">
        <v>12001</v>
      </c>
      <c r="F1920" s="1022">
        <v>27918.0</v>
      </c>
      <c r="G1920" s="253" t="s">
        <v>2021</v>
      </c>
      <c r="H1920" s="253" t="s">
        <v>1781</v>
      </c>
      <c r="I1920" s="253">
        <v>5.491169570332E12</v>
      </c>
      <c r="K1920" s="1119" t="s">
        <v>11183</v>
      </c>
      <c r="L1920" s="1119" t="s">
        <v>7028</v>
      </c>
      <c r="M1920" s="253" t="s">
        <v>2184</v>
      </c>
      <c r="N1920" s="253" t="s">
        <v>2184</v>
      </c>
      <c r="O1920" s="1119" t="s">
        <v>12002</v>
      </c>
      <c r="P1920" s="1091" t="s">
        <v>12003</v>
      </c>
      <c r="Q1920" s="1091" t="s">
        <v>12004</v>
      </c>
      <c r="R1920" s="253" t="s">
        <v>11989</v>
      </c>
      <c r="S1920" s="647">
        <f t="shared" si="169"/>
        <v>47</v>
      </c>
      <c r="T1920" s="1025"/>
      <c r="U1920" s="1025"/>
      <c r="V1920" s="1120"/>
      <c r="W1920" s="608" t="s">
        <v>1866</v>
      </c>
      <c r="X1920" s="1119" t="s">
        <v>12005</v>
      </c>
      <c r="Y1920" s="1113">
        <f>IF('Datos por dni'!F1054="","",(TODAY()-'Datos por dni'!F1054)/365)</f>
        <v>25.3260274</v>
      </c>
      <c r="AA1920" s="987"/>
      <c r="AB1920" s="992"/>
      <c r="AC1920" s="993"/>
      <c r="AD1920" s="994"/>
      <c r="AE1920" s="994"/>
      <c r="AF1920" s="995"/>
      <c r="AG1920" s="996"/>
      <c r="AH1920" s="997"/>
      <c r="AI1920" s="998"/>
      <c r="AJ1920" s="312"/>
      <c r="AK1920" s="312"/>
      <c r="AL1920" s="999"/>
      <c r="AM1920" s="312"/>
      <c r="AN1920" s="312"/>
      <c r="AO1920" s="1000"/>
      <c r="AP1920" s="666"/>
      <c r="AQ1920" s="1001"/>
      <c r="AR1920" s="1001"/>
      <c r="AS1920" s="1001"/>
      <c r="AT1920" s="748"/>
    </row>
    <row r="1921">
      <c r="A1921" s="1019"/>
      <c r="B1921" s="253">
        <v>1.4670276E7</v>
      </c>
      <c r="C1921" s="1020">
        <v>44506.308295752315</v>
      </c>
      <c r="D1921" s="1119" t="s">
        <v>12006</v>
      </c>
      <c r="E1921" s="253" t="s">
        <v>12007</v>
      </c>
      <c r="F1921" s="1022">
        <v>22576.0</v>
      </c>
      <c r="G1921" s="253" t="s">
        <v>2021</v>
      </c>
      <c r="H1921" s="253" t="s">
        <v>12008</v>
      </c>
      <c r="I1921" s="253" t="s">
        <v>12009</v>
      </c>
      <c r="K1921" s="1119" t="s">
        <v>12010</v>
      </c>
      <c r="L1921" s="1119" t="s">
        <v>12011</v>
      </c>
      <c r="M1921" s="253" t="s">
        <v>2184</v>
      </c>
      <c r="N1921" s="253" t="s">
        <v>2184</v>
      </c>
      <c r="O1921" s="1119" t="s">
        <v>12012</v>
      </c>
      <c r="P1921" s="1091" t="s">
        <v>12013</v>
      </c>
      <c r="Q1921" s="1122" t="s">
        <v>12014</v>
      </c>
      <c r="R1921" s="253" t="s">
        <v>12015</v>
      </c>
      <c r="S1921" s="647">
        <f t="shared" si="169"/>
        <v>61</v>
      </c>
      <c r="T1921" s="1025"/>
      <c r="U1921" s="1025"/>
      <c r="V1921" s="1120"/>
      <c r="W1921" s="608" t="s">
        <v>12016</v>
      </c>
      <c r="X1921" s="1119" t="s">
        <v>12017</v>
      </c>
      <c r="Y1921" s="1113">
        <f>IF('Datos por dni'!F1055="","",(TODAY()-'Datos por dni'!F1055)/365)</f>
        <v>25.70410959</v>
      </c>
      <c r="AA1921" s="987"/>
      <c r="AB1921" s="992"/>
      <c r="AC1921" s="993"/>
      <c r="AD1921" s="994"/>
      <c r="AE1921" s="994"/>
      <c r="AF1921" s="995"/>
      <c r="AG1921" s="996"/>
      <c r="AH1921" s="997"/>
      <c r="AI1921" s="998"/>
      <c r="AJ1921" s="312"/>
      <c r="AK1921" s="312"/>
      <c r="AL1921" s="999"/>
      <c r="AM1921" s="312"/>
      <c r="AN1921" s="312"/>
      <c r="AO1921" s="1000"/>
      <c r="AP1921" s="666"/>
      <c r="AQ1921" s="1001"/>
      <c r="AR1921" s="1001"/>
      <c r="AS1921" s="1001"/>
      <c r="AT1921" s="748"/>
    </row>
    <row r="1922">
      <c r="A1922" s="1019"/>
      <c r="B1922" s="253">
        <v>3.2993459E7</v>
      </c>
      <c r="C1922" s="1020">
        <v>44510.52337394676</v>
      </c>
      <c r="D1922" s="1119" t="s">
        <v>12018</v>
      </c>
      <c r="E1922" s="253" t="s">
        <v>12019</v>
      </c>
      <c r="F1922" s="1022">
        <v>31842.0</v>
      </c>
      <c r="G1922" s="253" t="s">
        <v>674</v>
      </c>
      <c r="H1922" s="253" t="s">
        <v>1631</v>
      </c>
      <c r="I1922" s="253" t="s">
        <v>12020</v>
      </c>
      <c r="K1922" s="1119" t="s">
        <v>10654</v>
      </c>
      <c r="L1922" s="1119" t="s">
        <v>12021</v>
      </c>
      <c r="M1922" s="253" t="s">
        <v>2184</v>
      </c>
      <c r="N1922" s="253" t="s">
        <v>1661</v>
      </c>
      <c r="O1922" s="1119" t="s">
        <v>12022</v>
      </c>
      <c r="P1922" s="1091" t="s">
        <v>12023</v>
      </c>
      <c r="Q1922" s="1091" t="s">
        <v>12024</v>
      </c>
      <c r="R1922" s="1121">
        <v>44894.0</v>
      </c>
      <c r="S1922" s="647">
        <f t="shared" si="169"/>
        <v>36</v>
      </c>
      <c r="T1922" s="1025"/>
      <c r="U1922" s="1025"/>
      <c r="V1922" s="1120"/>
      <c r="W1922" s="608" t="s">
        <v>1637</v>
      </c>
      <c r="X1922" s="1119" t="s">
        <v>1637</v>
      </c>
      <c r="Y1922" s="1113">
        <f>IF('Datos por dni'!F1056="","",(TODAY()-'Datos por dni'!F1056)/365)</f>
        <v>35.39452055</v>
      </c>
      <c r="AA1922" s="987"/>
      <c r="AB1922" s="992"/>
      <c r="AC1922" s="993"/>
      <c r="AD1922" s="994"/>
      <c r="AE1922" s="994"/>
      <c r="AF1922" s="995"/>
      <c r="AG1922" s="996"/>
      <c r="AH1922" s="997"/>
      <c r="AI1922" s="998"/>
      <c r="AJ1922" s="312"/>
      <c r="AK1922" s="312"/>
      <c r="AL1922" s="999"/>
      <c r="AM1922" s="312"/>
      <c r="AN1922" s="312"/>
      <c r="AO1922" s="1000"/>
      <c r="AP1922" s="666"/>
      <c r="AQ1922" s="1001"/>
      <c r="AR1922" s="1001"/>
      <c r="AS1922" s="1001"/>
      <c r="AT1922" s="748"/>
    </row>
    <row r="1923">
      <c r="A1923" s="1019"/>
      <c r="B1923" s="253">
        <v>3.9416682E7</v>
      </c>
      <c r="C1923" s="1020">
        <v>44510.71359850695</v>
      </c>
      <c r="D1923" s="1119" t="s">
        <v>12025</v>
      </c>
      <c r="E1923" s="253" t="s">
        <v>12026</v>
      </c>
      <c r="F1923" s="1022">
        <v>35046.0</v>
      </c>
      <c r="G1923" s="253" t="s">
        <v>391</v>
      </c>
      <c r="H1923" s="253" t="s">
        <v>3124</v>
      </c>
      <c r="I1923" s="253">
        <v>1.14413203E9</v>
      </c>
      <c r="K1923" s="1119" t="s">
        <v>12027</v>
      </c>
      <c r="L1923" s="1119" t="s">
        <v>7028</v>
      </c>
      <c r="M1923" s="253" t="s">
        <v>2184</v>
      </c>
      <c r="N1923" s="253" t="s">
        <v>1661</v>
      </c>
      <c r="O1923" s="1119" t="s">
        <v>12028</v>
      </c>
      <c r="P1923" s="1091" t="s">
        <v>12029</v>
      </c>
      <c r="Q1923" s="1092"/>
      <c r="R1923" s="1121">
        <v>44894.0</v>
      </c>
      <c r="S1923" s="647">
        <f t="shared" si="169"/>
        <v>27</v>
      </c>
      <c r="T1923" s="1025"/>
      <c r="U1923" s="1025"/>
      <c r="V1923" s="1120"/>
      <c r="W1923" s="608" t="s">
        <v>1651</v>
      </c>
      <c r="X1923" s="1119" t="s">
        <v>12030</v>
      </c>
      <c r="Y1923" s="1113">
        <f>IF('Datos por dni'!F1057="","",(TODAY()-'Datos por dni'!F1057)/365)</f>
        <v>27.77260274</v>
      </c>
      <c r="AA1923" s="987"/>
      <c r="AB1923" s="992"/>
      <c r="AC1923" s="993"/>
      <c r="AD1923" s="994"/>
      <c r="AE1923" s="994"/>
      <c r="AF1923" s="995"/>
      <c r="AG1923" s="996"/>
      <c r="AH1923" s="997"/>
      <c r="AI1923" s="998"/>
      <c r="AJ1923" s="312"/>
      <c r="AK1923" s="312"/>
      <c r="AL1923" s="999"/>
      <c r="AM1923" s="312"/>
      <c r="AN1923" s="312"/>
      <c r="AO1923" s="1000"/>
      <c r="AP1923" s="666"/>
      <c r="AQ1923" s="1001"/>
      <c r="AR1923" s="1001"/>
      <c r="AS1923" s="1001"/>
      <c r="AT1923" s="748"/>
    </row>
    <row r="1924">
      <c r="A1924" s="1019"/>
      <c r="B1924" s="253">
        <v>3.783449E7</v>
      </c>
      <c r="C1924" s="1020">
        <v>44510.858447129634</v>
      </c>
      <c r="D1924" s="1119" t="s">
        <v>12031</v>
      </c>
      <c r="E1924" s="253" t="s">
        <v>12032</v>
      </c>
      <c r="F1924" s="1022">
        <v>34220.0</v>
      </c>
      <c r="G1924" s="253" t="s">
        <v>2021</v>
      </c>
      <c r="H1924" s="253" t="s">
        <v>3124</v>
      </c>
      <c r="I1924" s="253">
        <v>1.134955548E9</v>
      </c>
      <c r="K1924" s="1119" t="s">
        <v>12033</v>
      </c>
      <c r="L1924" s="1119" t="s">
        <v>7020</v>
      </c>
      <c r="M1924" s="253" t="s">
        <v>2184</v>
      </c>
      <c r="N1924" s="253" t="s">
        <v>2184</v>
      </c>
      <c r="O1924" s="1119" t="s">
        <v>12034</v>
      </c>
      <c r="P1924" s="1091" t="s">
        <v>12035</v>
      </c>
      <c r="Q1924" s="1092"/>
      <c r="R1924" s="253" t="s">
        <v>12036</v>
      </c>
      <c r="S1924" s="647">
        <f t="shared" si="169"/>
        <v>30</v>
      </c>
      <c r="T1924" s="1025"/>
      <c r="U1924" s="1025"/>
      <c r="V1924" s="1120"/>
      <c r="W1924" s="608" t="s">
        <v>1866</v>
      </c>
      <c r="X1924" s="1119" t="s">
        <v>12037</v>
      </c>
      <c r="Y1924" s="1113">
        <f>IF('Datos por dni'!F1058="","",(TODAY()-'Datos por dni'!F1058)/365)</f>
        <v>25.49589041</v>
      </c>
      <c r="AA1924" s="987"/>
      <c r="AB1924" s="992"/>
      <c r="AC1924" s="993"/>
      <c r="AD1924" s="994"/>
      <c r="AE1924" s="994"/>
      <c r="AF1924" s="995"/>
      <c r="AG1924" s="996"/>
      <c r="AH1924" s="997"/>
      <c r="AI1924" s="998"/>
      <c r="AJ1924" s="312"/>
      <c r="AK1924" s="312"/>
      <c r="AL1924" s="999"/>
      <c r="AM1924" s="312"/>
      <c r="AN1924" s="312"/>
      <c r="AO1924" s="1000"/>
      <c r="AP1924" s="666"/>
      <c r="AQ1924" s="1001"/>
      <c r="AR1924" s="1001"/>
      <c r="AS1924" s="1001"/>
      <c r="AT1924" s="748"/>
    </row>
    <row r="1925">
      <c r="A1925" s="1019"/>
      <c r="B1925" s="253">
        <v>2.3330547E7</v>
      </c>
      <c r="C1925" s="1020">
        <v>44511.11753208333</v>
      </c>
      <c r="D1925" s="1119" t="s">
        <v>12038</v>
      </c>
      <c r="E1925" s="253" t="s">
        <v>12039</v>
      </c>
      <c r="F1925" s="1022">
        <v>26790.0</v>
      </c>
      <c r="G1925" s="253" t="s">
        <v>391</v>
      </c>
      <c r="H1925" s="253" t="s">
        <v>12040</v>
      </c>
      <c r="I1925" s="253">
        <v>1.159750756E9</v>
      </c>
      <c r="K1925" s="1119" t="s">
        <v>12041</v>
      </c>
      <c r="L1925" s="1119" t="s">
        <v>7020</v>
      </c>
      <c r="M1925" s="253" t="s">
        <v>2184</v>
      </c>
      <c r="N1925" s="253" t="s">
        <v>1661</v>
      </c>
      <c r="O1925" s="1119" t="s">
        <v>12042</v>
      </c>
      <c r="P1925" s="1091" t="s">
        <v>12043</v>
      </c>
      <c r="Q1925" s="1092"/>
      <c r="R1925" s="1123">
        <v>44614.0</v>
      </c>
      <c r="S1925" s="647">
        <f t="shared" si="169"/>
        <v>50</v>
      </c>
      <c r="T1925" s="253" t="s">
        <v>5656</v>
      </c>
      <c r="U1925" s="253" t="s">
        <v>5656</v>
      </c>
      <c r="V1925" s="1120"/>
      <c r="W1925" s="608" t="s">
        <v>1651</v>
      </c>
      <c r="X1925" s="1119" t="s">
        <v>12044</v>
      </c>
      <c r="Y1925" s="1113">
        <f>IF('Datos por dni'!F1059="","",(TODAY()-'Datos por dni'!F1059)/365)</f>
        <v>23.02739726</v>
      </c>
      <c r="AA1925" s="987"/>
      <c r="AB1925" s="992"/>
      <c r="AC1925" s="993"/>
      <c r="AD1925" s="994"/>
      <c r="AE1925" s="994"/>
      <c r="AF1925" s="995"/>
      <c r="AG1925" s="996"/>
      <c r="AH1925" s="997"/>
      <c r="AI1925" s="998"/>
      <c r="AJ1925" s="312"/>
      <c r="AK1925" s="312"/>
      <c r="AL1925" s="999"/>
      <c r="AM1925" s="312"/>
      <c r="AN1925" s="312"/>
      <c r="AO1925" s="1000"/>
      <c r="AP1925" s="666"/>
      <c r="AQ1925" s="1001"/>
      <c r="AR1925" s="1001"/>
      <c r="AS1925" s="1001"/>
      <c r="AT1925" s="748"/>
    </row>
    <row r="1926">
      <c r="A1926" s="1019"/>
      <c r="B1926" s="253">
        <v>3.5270764E7</v>
      </c>
      <c r="C1926" s="1020">
        <v>44511.58492637731</v>
      </c>
      <c r="D1926" s="1119" t="s">
        <v>12045</v>
      </c>
      <c r="E1926" s="253" t="s">
        <v>12046</v>
      </c>
      <c r="F1926" s="1022">
        <v>33044.0</v>
      </c>
      <c r="G1926" s="253" t="s">
        <v>391</v>
      </c>
      <c r="H1926" s="253" t="s">
        <v>1678</v>
      </c>
      <c r="I1926" s="253">
        <v>1.166788728E9</v>
      </c>
      <c r="K1926" s="1119" t="s">
        <v>12047</v>
      </c>
      <c r="L1926" s="1119" t="s">
        <v>7020</v>
      </c>
      <c r="M1926" s="253" t="s">
        <v>2184</v>
      </c>
      <c r="N1926" s="253" t="s">
        <v>2184</v>
      </c>
      <c r="O1926" s="1119" t="s">
        <v>12048</v>
      </c>
      <c r="P1926" s="1091" t="s">
        <v>12049</v>
      </c>
      <c r="Q1926" s="1092"/>
      <c r="R1926" s="1121">
        <v>44529.0</v>
      </c>
      <c r="S1926" s="647">
        <f t="shared" si="169"/>
        <v>33</v>
      </c>
      <c r="T1926" s="1025"/>
      <c r="U1926" s="1025"/>
      <c r="V1926" s="1120"/>
      <c r="W1926" s="608" t="s">
        <v>12050</v>
      </c>
      <c r="X1926" s="1119" t="s">
        <v>12051</v>
      </c>
      <c r="Y1926" s="1113">
        <f>IF('Datos por dni'!F1060="","",(TODAY()-'Datos por dni'!F1060)/365)</f>
        <v>26.95342466</v>
      </c>
      <c r="AA1926" s="987"/>
      <c r="AB1926" s="992"/>
      <c r="AC1926" s="993"/>
      <c r="AD1926" s="994"/>
      <c r="AE1926" s="994"/>
      <c r="AF1926" s="995"/>
      <c r="AG1926" s="996"/>
      <c r="AH1926" s="997"/>
      <c r="AI1926" s="998"/>
      <c r="AJ1926" s="312"/>
      <c r="AK1926" s="312"/>
      <c r="AL1926" s="999"/>
      <c r="AM1926" s="312"/>
      <c r="AN1926" s="312"/>
      <c r="AO1926" s="1000"/>
      <c r="AP1926" s="666"/>
      <c r="AQ1926" s="1001"/>
      <c r="AR1926" s="1001"/>
      <c r="AS1926" s="1001"/>
      <c r="AT1926" s="748"/>
    </row>
    <row r="1927">
      <c r="A1927" s="1019"/>
      <c r="B1927" s="253">
        <v>3.6397217E7</v>
      </c>
      <c r="C1927" s="1020">
        <v>44512.17929837963</v>
      </c>
      <c r="D1927" s="1119" t="s">
        <v>12052</v>
      </c>
      <c r="E1927" s="253" t="s">
        <v>12053</v>
      </c>
      <c r="F1927" s="1022">
        <v>33421.0</v>
      </c>
      <c r="G1927" s="253" t="s">
        <v>391</v>
      </c>
      <c r="H1927" s="253" t="s">
        <v>12054</v>
      </c>
      <c r="I1927" s="253">
        <v>1.158867634E9</v>
      </c>
      <c r="K1927" s="1119" t="s">
        <v>12055</v>
      </c>
      <c r="L1927" s="1119" t="s">
        <v>12056</v>
      </c>
      <c r="M1927" s="253" t="s">
        <v>2184</v>
      </c>
      <c r="N1927" s="253" t="s">
        <v>2184</v>
      </c>
      <c r="O1927" s="1119" t="s">
        <v>12057</v>
      </c>
      <c r="P1927" s="1091" t="s">
        <v>12058</v>
      </c>
      <c r="Q1927" s="1091" t="s">
        <v>12059</v>
      </c>
      <c r="R1927" s="253" t="s">
        <v>2433</v>
      </c>
      <c r="S1927" s="647">
        <f t="shared" si="169"/>
        <v>32</v>
      </c>
      <c r="T1927" s="1025"/>
      <c r="U1927" s="1025"/>
      <c r="V1927" s="1120"/>
      <c r="W1927" s="608" t="s">
        <v>1651</v>
      </c>
      <c r="X1927" s="1119" t="s">
        <v>12060</v>
      </c>
      <c r="Y1927" s="1113">
        <f>IF('Datos por dni'!F1061="","",(TODAY()-'Datos por dni'!F1061)/365)</f>
        <v>23.49041096</v>
      </c>
      <c r="AA1927" s="987"/>
      <c r="AB1927" s="992"/>
      <c r="AC1927" s="993"/>
      <c r="AD1927" s="994"/>
      <c r="AE1927" s="994"/>
      <c r="AF1927" s="995"/>
      <c r="AG1927" s="996"/>
      <c r="AH1927" s="997"/>
      <c r="AI1927" s="998"/>
      <c r="AJ1927" s="312"/>
      <c r="AK1927" s="312"/>
      <c r="AL1927" s="999"/>
      <c r="AM1927" s="312"/>
      <c r="AN1927" s="312"/>
      <c r="AO1927" s="1000"/>
      <c r="AP1927" s="666"/>
      <c r="AQ1927" s="1001"/>
      <c r="AR1927" s="1001"/>
      <c r="AS1927" s="1001"/>
      <c r="AT1927" s="748"/>
    </row>
    <row r="1928">
      <c r="A1928" s="1019"/>
      <c r="B1928" s="253">
        <v>3.9469067E7</v>
      </c>
      <c r="C1928" s="1020">
        <v>44513.756633784724</v>
      </c>
      <c r="D1928" s="1119" t="s">
        <v>12061</v>
      </c>
      <c r="E1928" s="253" t="s">
        <v>12062</v>
      </c>
      <c r="F1928" s="1022">
        <v>35077.0</v>
      </c>
      <c r="G1928" s="253" t="s">
        <v>391</v>
      </c>
      <c r="H1928" s="253" t="s">
        <v>12063</v>
      </c>
      <c r="I1928" s="253">
        <v>1.162925289E9</v>
      </c>
      <c r="K1928" s="1119" t="s">
        <v>12064</v>
      </c>
      <c r="L1928" s="1119" t="s">
        <v>7020</v>
      </c>
      <c r="M1928" s="253" t="s">
        <v>2184</v>
      </c>
      <c r="N1928" s="253" t="s">
        <v>2184</v>
      </c>
      <c r="O1928" s="1119" t="s">
        <v>12065</v>
      </c>
      <c r="P1928" s="1091" t="s">
        <v>7547</v>
      </c>
      <c r="Q1928" s="1091" t="s">
        <v>2438</v>
      </c>
      <c r="R1928" s="1121">
        <v>44529.0</v>
      </c>
      <c r="S1928" s="647">
        <f t="shared" si="169"/>
        <v>27</v>
      </c>
      <c r="T1928" s="1025"/>
      <c r="U1928" s="1025"/>
      <c r="V1928" s="1120"/>
      <c r="W1928" s="608" t="s">
        <v>1651</v>
      </c>
      <c r="X1928" s="1119" t="s">
        <v>12066</v>
      </c>
      <c r="Y1928" s="1113">
        <f>IF('Datos por dni'!F1062="","",(TODAY()-'Datos por dni'!F1062)/365)</f>
        <v>31.99452055</v>
      </c>
      <c r="AA1928" s="987"/>
      <c r="AB1928" s="992"/>
      <c r="AC1928" s="993"/>
      <c r="AD1928" s="994"/>
      <c r="AE1928" s="994"/>
      <c r="AF1928" s="995"/>
      <c r="AG1928" s="996"/>
      <c r="AH1928" s="997"/>
      <c r="AI1928" s="998"/>
      <c r="AJ1928" s="312"/>
      <c r="AK1928" s="312"/>
      <c r="AL1928" s="999"/>
      <c r="AM1928" s="312"/>
      <c r="AN1928" s="312"/>
      <c r="AO1928" s="1000"/>
      <c r="AP1928" s="666"/>
      <c r="AQ1928" s="1001"/>
      <c r="AR1928" s="1001"/>
      <c r="AS1928" s="1001"/>
      <c r="AT1928" s="748"/>
    </row>
    <row r="1929">
      <c r="A1929" s="1019"/>
      <c r="B1929" s="253">
        <v>1.6948557E7</v>
      </c>
      <c r="C1929" s="1020">
        <v>44514.288138020835</v>
      </c>
      <c r="D1929" s="1119" t="s">
        <v>12067</v>
      </c>
      <c r="E1929" s="253" t="s">
        <v>12068</v>
      </c>
      <c r="F1929" s="1022">
        <v>23826.0</v>
      </c>
      <c r="G1929" s="253" t="s">
        <v>3491</v>
      </c>
      <c r="H1929" s="253" t="s">
        <v>12069</v>
      </c>
      <c r="I1929" s="253">
        <v>2.216193435E9</v>
      </c>
      <c r="K1929" s="1119" t="s">
        <v>12070</v>
      </c>
      <c r="L1929" s="1119" t="s">
        <v>7038</v>
      </c>
      <c r="M1929" s="253" t="s">
        <v>2184</v>
      </c>
      <c r="N1929" s="253" t="s">
        <v>2184</v>
      </c>
      <c r="O1929" s="1119" t="s">
        <v>12071</v>
      </c>
      <c r="P1929" s="1091" t="s">
        <v>12072</v>
      </c>
      <c r="Q1929" s="1091" t="s">
        <v>12073</v>
      </c>
      <c r="R1929" s="1123">
        <v>44595.0</v>
      </c>
      <c r="S1929" s="647">
        <f t="shared" si="169"/>
        <v>58</v>
      </c>
      <c r="T1929" s="1025"/>
      <c r="U1929" s="1025"/>
      <c r="V1929" s="1120"/>
      <c r="W1929" s="608" t="s">
        <v>1637</v>
      </c>
      <c r="X1929" s="1119" t="s">
        <v>4225</v>
      </c>
      <c r="Y1929" s="1113">
        <f>IF('Datos por dni'!F1063="","",(TODAY()-'Datos por dni'!F1063)/365)</f>
        <v>35.0739726</v>
      </c>
      <c r="AA1929" s="987"/>
      <c r="AB1929" s="992"/>
      <c r="AC1929" s="993"/>
      <c r="AD1929" s="994"/>
      <c r="AE1929" s="994"/>
      <c r="AF1929" s="995"/>
      <c r="AG1929" s="996"/>
      <c r="AH1929" s="997"/>
      <c r="AI1929" s="998"/>
      <c r="AJ1929" s="312"/>
      <c r="AK1929" s="312"/>
      <c r="AL1929" s="999"/>
      <c r="AM1929" s="312"/>
      <c r="AN1929" s="312"/>
      <c r="AO1929" s="1000"/>
      <c r="AP1929" s="666"/>
      <c r="AQ1929" s="1001"/>
      <c r="AR1929" s="1001"/>
      <c r="AS1929" s="1001"/>
      <c r="AT1929" s="748"/>
    </row>
    <row r="1930">
      <c r="A1930" s="1019"/>
      <c r="B1930" s="253">
        <v>4.5580453E7</v>
      </c>
      <c r="C1930" s="1020">
        <v>44515.46955476852</v>
      </c>
      <c r="D1930" s="1119" t="s">
        <v>10855</v>
      </c>
      <c r="E1930" s="253" t="s">
        <v>10856</v>
      </c>
      <c r="F1930" s="1022">
        <v>38068.0</v>
      </c>
      <c r="G1930" s="253" t="s">
        <v>2021</v>
      </c>
      <c r="H1930" s="253" t="s">
        <v>10857</v>
      </c>
      <c r="I1930" s="253">
        <v>5.491131100094E12</v>
      </c>
      <c r="K1930" s="1119" t="s">
        <v>12074</v>
      </c>
      <c r="L1930" s="1119" t="s">
        <v>7038</v>
      </c>
      <c r="M1930" s="253" t="s">
        <v>2184</v>
      </c>
      <c r="N1930" s="253" t="s">
        <v>2184</v>
      </c>
      <c r="O1930" s="1119" t="s">
        <v>12075</v>
      </c>
      <c r="P1930" s="1091" t="s">
        <v>12076</v>
      </c>
      <c r="Q1930" s="1092"/>
      <c r="R1930" s="606" t="s">
        <v>12077</v>
      </c>
      <c r="S1930" s="647">
        <f t="shared" si="169"/>
        <v>19</v>
      </c>
      <c r="T1930" s="1025"/>
      <c r="U1930" s="1025"/>
      <c r="V1930" s="1120"/>
      <c r="W1930" s="608" t="s">
        <v>10862</v>
      </c>
      <c r="X1930" s="1119" t="s">
        <v>10863</v>
      </c>
      <c r="Y1930" s="1113">
        <f>IF('Datos por dni'!F1064="","",(TODAY()-'Datos por dni'!F1064)/365)</f>
        <v>26.56986301</v>
      </c>
      <c r="AA1930" s="987"/>
      <c r="AB1930" s="992"/>
      <c r="AC1930" s="993"/>
      <c r="AD1930" s="994"/>
      <c r="AE1930" s="994"/>
      <c r="AF1930" s="995"/>
      <c r="AG1930" s="996"/>
      <c r="AH1930" s="997"/>
      <c r="AI1930" s="998"/>
      <c r="AJ1930" s="312"/>
      <c r="AK1930" s="312"/>
      <c r="AL1930" s="999"/>
      <c r="AM1930" s="312"/>
      <c r="AN1930" s="312"/>
      <c r="AO1930" s="1000"/>
      <c r="AP1930" s="666"/>
      <c r="AQ1930" s="1001"/>
      <c r="AR1930" s="1001"/>
      <c r="AS1930" s="1001"/>
      <c r="AT1930" s="748"/>
    </row>
    <row r="1931">
      <c r="A1931" s="1019"/>
      <c r="B1931" s="253">
        <v>3.3951674E7</v>
      </c>
      <c r="C1931" s="1020">
        <v>44516.53282060185</v>
      </c>
      <c r="D1931" s="1119" t="s">
        <v>12078</v>
      </c>
      <c r="E1931" s="253" t="s">
        <v>12079</v>
      </c>
      <c r="F1931" s="1022">
        <v>32382.0</v>
      </c>
      <c r="G1931" s="253" t="s">
        <v>1755</v>
      </c>
      <c r="H1931" s="253" t="s">
        <v>1678</v>
      </c>
      <c r="I1931" s="253">
        <v>1.132733976E9</v>
      </c>
      <c r="K1931" s="1119" t="s">
        <v>12080</v>
      </c>
      <c r="L1931" s="1119" t="s">
        <v>12081</v>
      </c>
      <c r="M1931" s="253" t="s">
        <v>2184</v>
      </c>
      <c r="N1931" s="253" t="s">
        <v>2184</v>
      </c>
      <c r="O1931" s="1119" t="s">
        <v>12082</v>
      </c>
      <c r="P1931" s="1091" t="s">
        <v>12083</v>
      </c>
      <c r="Q1931" s="1091" t="s">
        <v>12084</v>
      </c>
      <c r="R1931" s="1121">
        <v>44529.0</v>
      </c>
      <c r="S1931" s="647">
        <f t="shared" si="169"/>
        <v>35</v>
      </c>
      <c r="T1931" s="1025"/>
      <c r="U1931" s="1025"/>
      <c r="V1931" s="1120"/>
      <c r="W1931" s="608" t="s">
        <v>1651</v>
      </c>
      <c r="X1931" s="1119" t="s">
        <v>12085</v>
      </c>
      <c r="Y1931" s="1113">
        <f>IF('Datos por dni'!F1065="","",(TODAY()-'Datos por dni'!F1065)/365)</f>
        <v>24.2739726</v>
      </c>
      <c r="AA1931" s="987"/>
      <c r="AB1931" s="992"/>
      <c r="AC1931" s="993"/>
      <c r="AD1931" s="994"/>
      <c r="AE1931" s="994"/>
      <c r="AF1931" s="995"/>
      <c r="AG1931" s="996"/>
      <c r="AH1931" s="997"/>
      <c r="AI1931" s="998"/>
      <c r="AJ1931" s="312"/>
      <c r="AK1931" s="312"/>
      <c r="AL1931" s="999"/>
      <c r="AM1931" s="312"/>
      <c r="AN1931" s="312"/>
      <c r="AO1931" s="1000"/>
      <c r="AP1931" s="666"/>
      <c r="AQ1931" s="1001"/>
      <c r="AR1931" s="1001"/>
      <c r="AS1931" s="1001"/>
      <c r="AT1931" s="748"/>
    </row>
    <row r="1932">
      <c r="A1932" s="1019"/>
      <c r="B1932" s="253">
        <v>3.941631E7</v>
      </c>
      <c r="C1932" s="1020">
        <v>44517.01362054398</v>
      </c>
      <c r="D1932" s="1119" t="s">
        <v>12086</v>
      </c>
      <c r="E1932" s="253" t="s">
        <v>12087</v>
      </c>
      <c r="F1932" s="1022">
        <v>35049.0</v>
      </c>
      <c r="G1932" s="253" t="s">
        <v>2021</v>
      </c>
      <c r="H1932" s="253" t="s">
        <v>5413</v>
      </c>
      <c r="I1932" s="253">
        <v>5.492983413912E12</v>
      </c>
      <c r="K1932" s="1119" t="s">
        <v>12088</v>
      </c>
      <c r="L1932" s="1119" t="s">
        <v>12089</v>
      </c>
      <c r="M1932" s="253" t="s">
        <v>2184</v>
      </c>
      <c r="N1932" s="253" t="s">
        <v>2184</v>
      </c>
      <c r="O1932" s="1119" t="s">
        <v>12090</v>
      </c>
      <c r="P1932" s="1091" t="s">
        <v>12091</v>
      </c>
      <c r="Q1932" s="1091" t="s">
        <v>12092</v>
      </c>
      <c r="R1932" s="1025"/>
      <c r="S1932" s="647">
        <f t="shared" si="169"/>
        <v>27</v>
      </c>
      <c r="T1932" s="1025"/>
      <c r="U1932" s="1025"/>
      <c r="V1932" s="1120"/>
      <c r="W1932" s="608" t="s">
        <v>1866</v>
      </c>
      <c r="X1932" s="1119" t="s">
        <v>12093</v>
      </c>
      <c r="Y1932" s="1113">
        <f>IF('Datos por dni'!F1066="","",(TODAY()-'Datos por dni'!F1066)/365)</f>
        <v>27.04109589</v>
      </c>
      <c r="AA1932" s="987"/>
      <c r="AB1932" s="992"/>
      <c r="AC1932" s="993"/>
      <c r="AD1932" s="994"/>
      <c r="AE1932" s="994"/>
      <c r="AF1932" s="995"/>
      <c r="AG1932" s="996"/>
      <c r="AH1932" s="997"/>
      <c r="AI1932" s="998"/>
      <c r="AJ1932" s="312"/>
      <c r="AK1932" s="312"/>
      <c r="AL1932" s="999"/>
      <c r="AM1932" s="312"/>
      <c r="AN1932" s="312"/>
      <c r="AO1932" s="1000"/>
      <c r="AP1932" s="666"/>
      <c r="AQ1932" s="1001"/>
      <c r="AR1932" s="1001"/>
      <c r="AS1932" s="1001"/>
      <c r="AT1932" s="748"/>
    </row>
    <row r="1933">
      <c r="A1933" s="1019"/>
      <c r="B1933" s="253">
        <v>3.5189983E7</v>
      </c>
      <c r="C1933" s="1020">
        <v>44517.52016280092</v>
      </c>
      <c r="D1933" s="1119" t="s">
        <v>12094</v>
      </c>
      <c r="E1933" s="253" t="s">
        <v>12095</v>
      </c>
      <c r="F1933" s="1022">
        <v>32978.0</v>
      </c>
      <c r="G1933" s="253" t="s">
        <v>1755</v>
      </c>
      <c r="H1933" s="253" t="s">
        <v>12096</v>
      </c>
      <c r="I1933" s="253">
        <v>1.532609508E9</v>
      </c>
      <c r="K1933" s="1119" t="s">
        <v>12097</v>
      </c>
      <c r="L1933" s="1119" t="s">
        <v>12098</v>
      </c>
      <c r="M1933" s="253" t="s">
        <v>2184</v>
      </c>
      <c r="N1933" s="253" t="s">
        <v>2184</v>
      </c>
      <c r="O1933" s="1119" t="s">
        <v>12099</v>
      </c>
      <c r="P1933" s="1091" t="s">
        <v>12100</v>
      </c>
      <c r="Q1933" s="1092"/>
      <c r="R1933" s="1121">
        <v>44529.0</v>
      </c>
      <c r="S1933" s="647">
        <f t="shared" si="169"/>
        <v>33</v>
      </c>
      <c r="T1933" s="1025"/>
      <c r="U1933" s="1025"/>
      <c r="V1933" s="1120"/>
      <c r="W1933" s="608" t="s">
        <v>1651</v>
      </c>
      <c r="X1933" s="1119" t="s">
        <v>1651</v>
      </c>
      <c r="Y1933" s="1113">
        <f>IF('Datos por dni'!F1067="","",(TODAY()-'Datos por dni'!F1067)/365)</f>
        <v>21.98630137</v>
      </c>
      <c r="AA1933" s="987"/>
      <c r="AB1933" s="992"/>
      <c r="AC1933" s="993"/>
      <c r="AD1933" s="994"/>
      <c r="AE1933" s="994"/>
      <c r="AF1933" s="995"/>
      <c r="AG1933" s="996"/>
      <c r="AH1933" s="997"/>
      <c r="AI1933" s="998"/>
      <c r="AJ1933" s="312"/>
      <c r="AK1933" s="312"/>
      <c r="AL1933" s="999"/>
      <c r="AM1933" s="312"/>
      <c r="AN1933" s="312"/>
      <c r="AO1933" s="1000"/>
      <c r="AP1933" s="666"/>
      <c r="AQ1933" s="1001"/>
      <c r="AR1933" s="1001"/>
      <c r="AS1933" s="1001"/>
      <c r="AT1933" s="748"/>
    </row>
    <row r="1934">
      <c r="A1934" s="1019"/>
      <c r="B1934" s="253">
        <v>9.5637909E7</v>
      </c>
      <c r="C1934" s="1020">
        <v>44518.83051375</v>
      </c>
      <c r="D1934" s="1119" t="s">
        <v>12101</v>
      </c>
      <c r="E1934" s="253" t="s">
        <v>12102</v>
      </c>
      <c r="F1934" s="1022">
        <v>35156.0</v>
      </c>
      <c r="G1934" s="253" t="s">
        <v>3314</v>
      </c>
      <c r="H1934" s="253" t="s">
        <v>12103</v>
      </c>
      <c r="I1934" s="253">
        <v>1.13415516E9</v>
      </c>
      <c r="K1934" s="1119" t="s">
        <v>12104</v>
      </c>
      <c r="L1934" s="1119" t="s">
        <v>7020</v>
      </c>
      <c r="M1934" s="253" t="s">
        <v>2184</v>
      </c>
      <c r="N1934" s="253" t="s">
        <v>2184</v>
      </c>
      <c r="O1934" s="1119" t="s">
        <v>12105</v>
      </c>
      <c r="P1934" s="1091" t="s">
        <v>12106</v>
      </c>
      <c r="Q1934" s="1091" t="s">
        <v>12107</v>
      </c>
      <c r="R1934" s="1121">
        <v>44529.0</v>
      </c>
      <c r="S1934" s="647">
        <f t="shared" si="169"/>
        <v>27</v>
      </c>
      <c r="T1934" s="1025"/>
      <c r="U1934" s="1025"/>
      <c r="V1934" s="1120"/>
      <c r="W1934" s="608" t="s">
        <v>1637</v>
      </c>
      <c r="X1934" s="1119" t="s">
        <v>12108</v>
      </c>
      <c r="Y1934" s="1113">
        <f>IF('Datos por dni'!F1068="","",(TODAY()-'Datos por dni'!F1068)/365)</f>
        <v>27.52328767</v>
      </c>
      <c r="AA1934" s="987"/>
      <c r="AB1934" s="992"/>
      <c r="AC1934" s="993"/>
      <c r="AD1934" s="994"/>
      <c r="AE1934" s="994"/>
      <c r="AF1934" s="995"/>
      <c r="AG1934" s="996"/>
      <c r="AH1934" s="997"/>
      <c r="AI1934" s="998"/>
      <c r="AJ1934" s="312"/>
      <c r="AK1934" s="312"/>
      <c r="AL1934" s="999"/>
      <c r="AM1934" s="312"/>
      <c r="AN1934" s="312"/>
      <c r="AO1934" s="1000"/>
      <c r="AP1934" s="666"/>
      <c r="AQ1934" s="1001"/>
      <c r="AR1934" s="1001"/>
      <c r="AS1934" s="1001"/>
      <c r="AT1934" s="748"/>
    </row>
    <row r="1935">
      <c r="A1935" s="1019"/>
      <c r="B1935" s="253">
        <v>4.0574787E7</v>
      </c>
      <c r="C1935" s="1020">
        <v>44519.82401350694</v>
      </c>
      <c r="D1935" s="1119" t="s">
        <v>12109</v>
      </c>
      <c r="E1935" s="253" t="s">
        <v>12110</v>
      </c>
      <c r="F1935" s="1022">
        <v>35401.0</v>
      </c>
      <c r="G1935" s="253" t="s">
        <v>2496</v>
      </c>
      <c r="H1935" s="253" t="s">
        <v>12111</v>
      </c>
      <c r="I1935" s="253" t="s">
        <v>12112</v>
      </c>
      <c r="K1935" s="1119" t="s">
        <v>8865</v>
      </c>
      <c r="L1935" s="1119" t="s">
        <v>7038</v>
      </c>
      <c r="M1935" s="253" t="s">
        <v>2184</v>
      </c>
      <c r="N1935" s="253" t="s">
        <v>1661</v>
      </c>
      <c r="O1935" s="1119" t="s">
        <v>12113</v>
      </c>
      <c r="P1935" s="1091" t="s">
        <v>10399</v>
      </c>
      <c r="Q1935" s="1092"/>
      <c r="R1935" s="1121">
        <v>44529.0</v>
      </c>
      <c r="S1935" s="647">
        <f t="shared" si="169"/>
        <v>26</v>
      </c>
      <c r="T1935" s="1025"/>
      <c r="U1935" s="1025"/>
      <c r="V1935" s="1120"/>
      <c r="W1935" s="608" t="s">
        <v>1866</v>
      </c>
      <c r="X1935" s="1119" t="s">
        <v>12114</v>
      </c>
      <c r="Y1935" s="1113">
        <f>IF('Datos por dni'!F1069="","",(TODAY()-'Datos por dni'!F1069)/365)</f>
        <v>34.94520548</v>
      </c>
      <c r="AA1935" s="987"/>
      <c r="AB1935" s="992"/>
      <c r="AC1935" s="993"/>
      <c r="AD1935" s="994"/>
      <c r="AE1935" s="994"/>
      <c r="AF1935" s="995"/>
      <c r="AG1935" s="996"/>
      <c r="AH1935" s="997"/>
      <c r="AI1935" s="998"/>
      <c r="AJ1935" s="312"/>
      <c r="AK1935" s="312"/>
      <c r="AL1935" s="999"/>
      <c r="AM1935" s="312"/>
      <c r="AN1935" s="312"/>
      <c r="AO1935" s="1000"/>
      <c r="AP1935" s="666"/>
      <c r="AQ1935" s="1001"/>
      <c r="AR1935" s="1001"/>
      <c r="AS1935" s="1001"/>
      <c r="AT1935" s="748"/>
    </row>
    <row r="1936">
      <c r="A1936" s="1019"/>
      <c r="B1936" s="253">
        <v>2.5393076E7</v>
      </c>
      <c r="C1936" s="1020">
        <v>44521.0225278588</v>
      </c>
      <c r="D1936" s="1119" t="s">
        <v>12115</v>
      </c>
      <c r="E1936" s="253" t="s">
        <v>12116</v>
      </c>
      <c r="F1936" s="1022">
        <v>27956.0</v>
      </c>
      <c r="G1936" s="253" t="s">
        <v>2021</v>
      </c>
      <c r="H1936" s="253" t="s">
        <v>1756</v>
      </c>
      <c r="I1936" s="253">
        <v>1.13938759E9</v>
      </c>
      <c r="K1936" s="1119" t="s">
        <v>12117</v>
      </c>
      <c r="L1936" s="1119" t="s">
        <v>12118</v>
      </c>
      <c r="M1936" s="253" t="s">
        <v>1661</v>
      </c>
      <c r="N1936" s="253" t="s">
        <v>2184</v>
      </c>
      <c r="O1936" s="1119" t="s">
        <v>12119</v>
      </c>
      <c r="P1936" s="1091" t="s">
        <v>8190</v>
      </c>
      <c r="Q1936" s="1091" t="s">
        <v>12120</v>
      </c>
      <c r="R1936" s="1124">
        <v>44552.0</v>
      </c>
      <c r="S1936" s="647">
        <f t="shared" si="169"/>
        <v>47</v>
      </c>
      <c r="T1936" s="253" t="s">
        <v>5656</v>
      </c>
      <c r="U1936" s="253" t="s">
        <v>5656</v>
      </c>
      <c r="V1936" s="1120"/>
      <c r="W1936" s="608" t="s">
        <v>1651</v>
      </c>
      <c r="X1936" s="1119" t="s">
        <v>12121</v>
      </c>
      <c r="Y1936" s="1113">
        <f>IF('Datos por dni'!F1070="","",(TODAY()-'Datos por dni'!F1070)/365)</f>
        <v>28.75616438</v>
      </c>
      <c r="AA1936" s="987"/>
      <c r="AB1936" s="992"/>
      <c r="AC1936" s="993"/>
      <c r="AD1936" s="994"/>
      <c r="AE1936" s="994"/>
      <c r="AF1936" s="995"/>
      <c r="AG1936" s="996"/>
      <c r="AH1936" s="997"/>
      <c r="AI1936" s="998"/>
      <c r="AJ1936" s="312"/>
      <c r="AK1936" s="312"/>
      <c r="AL1936" s="999"/>
      <c r="AM1936" s="312"/>
      <c r="AN1936" s="312"/>
      <c r="AO1936" s="1000"/>
      <c r="AP1936" s="666"/>
      <c r="AQ1936" s="1001"/>
      <c r="AR1936" s="1001"/>
      <c r="AS1936" s="1001"/>
      <c r="AT1936" s="748"/>
    </row>
    <row r="1937">
      <c r="A1937" s="227"/>
      <c r="B1937" s="179">
        <v>4.4619848E7</v>
      </c>
      <c r="C1937" s="1037">
        <v>44525.43648744213</v>
      </c>
      <c r="D1937" s="1091" t="s">
        <v>12122</v>
      </c>
      <c r="E1937" s="179" t="s">
        <v>12123</v>
      </c>
      <c r="F1937" s="228">
        <v>37652.0</v>
      </c>
      <c r="G1937" s="179" t="s">
        <v>391</v>
      </c>
      <c r="H1937" s="179" t="s">
        <v>12124</v>
      </c>
      <c r="I1937" s="179" t="s">
        <v>12125</v>
      </c>
      <c r="K1937" s="1091" t="s">
        <v>12126</v>
      </c>
      <c r="L1937" s="1091" t="s">
        <v>7020</v>
      </c>
      <c r="M1937" s="179" t="s">
        <v>2184</v>
      </c>
      <c r="N1937" s="179" t="s">
        <v>2184</v>
      </c>
      <c r="O1937" s="1091" t="s">
        <v>12127</v>
      </c>
      <c r="P1937" s="1091" t="s">
        <v>12128</v>
      </c>
      <c r="Q1937" s="1092"/>
      <c r="R1937" s="1125">
        <v>44554.0</v>
      </c>
      <c r="S1937" s="647">
        <f t="shared" si="169"/>
        <v>20</v>
      </c>
      <c r="T1937" s="166"/>
      <c r="U1937" s="166"/>
      <c r="V1937" s="1092"/>
      <c r="W1937" s="606" t="s">
        <v>1651</v>
      </c>
      <c r="X1937" s="1091" t="s">
        <v>12129</v>
      </c>
      <c r="Y1937" s="1113">
        <f>IF('Datos por dni'!F1071="","",(TODAY()-'Datos por dni'!F1071)/365)</f>
        <v>29.2739726</v>
      </c>
      <c r="AA1937" s="987"/>
      <c r="AB1937" s="992"/>
      <c r="AC1937" s="993"/>
      <c r="AD1937" s="994"/>
      <c r="AE1937" s="994"/>
      <c r="AF1937" s="995"/>
      <c r="AG1937" s="996"/>
      <c r="AH1937" s="997"/>
      <c r="AI1937" s="998"/>
      <c r="AJ1937" s="312"/>
      <c r="AK1937" s="312"/>
      <c r="AL1937" s="999"/>
      <c r="AM1937" s="312"/>
      <c r="AN1937" s="312"/>
      <c r="AO1937" s="1000"/>
      <c r="AP1937" s="666"/>
      <c r="AQ1937" s="1001"/>
      <c r="AR1937" s="1001"/>
      <c r="AS1937" s="1001"/>
      <c r="AT1937" s="748"/>
    </row>
    <row r="1938">
      <c r="A1938" s="227"/>
      <c r="B1938" s="179">
        <v>4.3869268E7</v>
      </c>
      <c r="C1938" s="1037">
        <v>44527.93421820602</v>
      </c>
      <c r="D1938" s="1091" t="s">
        <v>12130</v>
      </c>
      <c r="E1938" s="179" t="s">
        <v>12131</v>
      </c>
      <c r="F1938" s="228">
        <v>37225.0</v>
      </c>
      <c r="G1938" s="179" t="s">
        <v>391</v>
      </c>
      <c r="H1938" s="179" t="s">
        <v>12132</v>
      </c>
      <c r="I1938" s="179">
        <v>1.140318979E9</v>
      </c>
      <c r="K1938" s="1091" t="s">
        <v>12133</v>
      </c>
      <c r="L1938" s="1091" t="s">
        <v>7028</v>
      </c>
      <c r="M1938" s="179" t="s">
        <v>2184</v>
      </c>
      <c r="N1938" s="179" t="s">
        <v>2184</v>
      </c>
      <c r="O1938" s="1091" t="s">
        <v>12134</v>
      </c>
      <c r="P1938" s="1091" t="s">
        <v>12135</v>
      </c>
      <c r="Q1938" s="1091" t="s">
        <v>12136</v>
      </c>
      <c r="R1938" s="1098">
        <v>44607.0</v>
      </c>
      <c r="S1938" s="647">
        <f t="shared" si="169"/>
        <v>21</v>
      </c>
      <c r="T1938" s="166"/>
      <c r="U1938" s="166"/>
      <c r="V1938" s="1092"/>
      <c r="W1938" s="606" t="s">
        <v>1651</v>
      </c>
      <c r="X1938" s="1091" t="s">
        <v>12137</v>
      </c>
      <c r="Y1938" s="1113">
        <f>IF('Datos por dni'!F1072="","",(TODAY()-'Datos por dni'!F1072)/365)</f>
        <v>39.53972603</v>
      </c>
      <c r="AA1938" s="987"/>
      <c r="AB1938" s="992"/>
      <c r="AC1938" s="993"/>
      <c r="AD1938" s="994"/>
      <c r="AE1938" s="994"/>
      <c r="AF1938" s="995"/>
      <c r="AG1938" s="996"/>
      <c r="AH1938" s="997"/>
      <c r="AI1938" s="998"/>
      <c r="AJ1938" s="312"/>
      <c r="AK1938" s="312"/>
      <c r="AL1938" s="999"/>
      <c r="AM1938" s="312"/>
      <c r="AN1938" s="312"/>
      <c r="AO1938" s="1000"/>
      <c r="AP1938" s="666"/>
      <c r="AQ1938" s="1001"/>
      <c r="AR1938" s="1001"/>
      <c r="AS1938" s="1001"/>
      <c r="AT1938" s="748"/>
    </row>
    <row r="1939">
      <c r="A1939" s="227"/>
      <c r="B1939" s="179">
        <v>3.5502884E7</v>
      </c>
      <c r="C1939" s="1037">
        <v>44529.69547097222</v>
      </c>
      <c r="D1939" s="1091" t="s">
        <v>12138</v>
      </c>
      <c r="E1939" s="179" t="s">
        <v>12139</v>
      </c>
      <c r="F1939" s="228">
        <v>33098.0</v>
      </c>
      <c r="G1939" s="179" t="s">
        <v>391</v>
      </c>
      <c r="H1939" s="179" t="s">
        <v>12140</v>
      </c>
      <c r="I1939" s="179">
        <v>3.512699464E9</v>
      </c>
      <c r="K1939" s="1091" t="s">
        <v>12141</v>
      </c>
      <c r="L1939" s="1091" t="s">
        <v>7038</v>
      </c>
      <c r="M1939" s="179" t="s">
        <v>2184</v>
      </c>
      <c r="N1939" s="179" t="s">
        <v>2184</v>
      </c>
      <c r="O1939" s="1091" t="s">
        <v>12142</v>
      </c>
      <c r="P1939" s="1091" t="s">
        <v>7547</v>
      </c>
      <c r="Q1939" s="1092"/>
      <c r="R1939" s="1118">
        <v>44552.0</v>
      </c>
      <c r="S1939" s="647">
        <f t="shared" si="169"/>
        <v>33</v>
      </c>
      <c r="T1939" s="166"/>
      <c r="U1939" s="166"/>
      <c r="V1939" s="1092"/>
      <c r="W1939" s="606" t="s">
        <v>1651</v>
      </c>
      <c r="X1939" s="1091" t="s">
        <v>12143</v>
      </c>
      <c r="Y1939" s="1113">
        <f>IF('Datos por dni'!F1073="","",(TODAY()-'Datos por dni'!F1073)/365)</f>
        <v>27.42191781</v>
      </c>
      <c r="AA1939" s="987"/>
      <c r="AB1939" s="992"/>
      <c r="AC1939" s="993"/>
      <c r="AD1939" s="994"/>
      <c r="AE1939" s="994"/>
      <c r="AF1939" s="995"/>
      <c r="AG1939" s="996"/>
      <c r="AH1939" s="997"/>
      <c r="AI1939" s="998"/>
      <c r="AJ1939" s="312"/>
      <c r="AK1939" s="312"/>
      <c r="AL1939" s="999"/>
      <c r="AM1939" s="312"/>
      <c r="AN1939" s="312"/>
      <c r="AO1939" s="1000"/>
      <c r="AP1939" s="666"/>
      <c r="AQ1939" s="1001"/>
      <c r="AR1939" s="1001"/>
      <c r="AS1939" s="1001"/>
      <c r="AT1939" s="748"/>
    </row>
    <row r="1940">
      <c r="A1940" s="227"/>
      <c r="B1940" s="179">
        <v>4.3917091E7</v>
      </c>
      <c r="C1940" s="1037">
        <v>44529.716521759256</v>
      </c>
      <c r="D1940" s="1091" t="s">
        <v>12144</v>
      </c>
      <c r="E1940" s="179" t="s">
        <v>12145</v>
      </c>
      <c r="F1940" s="228">
        <v>37377.0</v>
      </c>
      <c r="G1940" s="179" t="s">
        <v>12146</v>
      </c>
      <c r="H1940" s="179" t="s">
        <v>2593</v>
      </c>
      <c r="I1940" s="179">
        <v>1.134716987E9</v>
      </c>
      <c r="K1940" s="1091" t="s">
        <v>12147</v>
      </c>
      <c r="L1940" s="1091" t="s">
        <v>7020</v>
      </c>
      <c r="M1940" s="179" t="s">
        <v>2184</v>
      </c>
      <c r="N1940" s="179" t="s">
        <v>2184</v>
      </c>
      <c r="O1940" s="1091" t="s">
        <v>12148</v>
      </c>
      <c r="P1940" s="1091" t="s">
        <v>12149</v>
      </c>
      <c r="Q1940" s="1091" t="s">
        <v>12150</v>
      </c>
      <c r="R1940" s="1126">
        <v>44599.0</v>
      </c>
      <c r="S1940" s="647">
        <f t="shared" si="169"/>
        <v>21</v>
      </c>
      <c r="T1940" s="166"/>
      <c r="U1940" s="166"/>
      <c r="V1940" s="1092"/>
      <c r="W1940" s="606" t="s">
        <v>3245</v>
      </c>
      <c r="X1940" s="1091" t="s">
        <v>12151</v>
      </c>
      <c r="Y1940" s="1113">
        <f>IF('Datos por dni'!F1074="","",(TODAY()-'Datos por dni'!F1074)/365)</f>
        <v>24.09041096</v>
      </c>
      <c r="AA1940" s="987"/>
      <c r="AB1940" s="992"/>
      <c r="AC1940" s="993"/>
      <c r="AD1940" s="994"/>
      <c r="AE1940" s="994"/>
      <c r="AF1940" s="995"/>
      <c r="AG1940" s="996"/>
      <c r="AH1940" s="997"/>
      <c r="AI1940" s="998"/>
      <c r="AJ1940" s="312"/>
      <c r="AK1940" s="312"/>
      <c r="AL1940" s="999"/>
      <c r="AM1940" s="312"/>
      <c r="AN1940" s="312"/>
      <c r="AO1940" s="1000"/>
      <c r="AP1940" s="666"/>
      <c r="AQ1940" s="1001"/>
      <c r="AR1940" s="1001"/>
      <c r="AS1940" s="1001"/>
      <c r="AT1940" s="748"/>
    </row>
    <row r="1941">
      <c r="A1941" s="227"/>
      <c r="B1941" s="179">
        <v>9.4581747E7</v>
      </c>
      <c r="C1941" s="1037">
        <v>44529.774886099534</v>
      </c>
      <c r="D1941" s="1091" t="s">
        <v>11948</v>
      </c>
      <c r="E1941" s="179" t="s">
        <v>11949</v>
      </c>
      <c r="F1941" s="228">
        <v>33370.0</v>
      </c>
      <c r="G1941" s="179" t="s">
        <v>3314</v>
      </c>
      <c r="H1941" s="179" t="s">
        <v>12152</v>
      </c>
      <c r="I1941" s="179">
        <v>1.155658638E9</v>
      </c>
      <c r="K1941" s="1091" t="s">
        <v>2092</v>
      </c>
      <c r="L1941" s="1091" t="s">
        <v>7038</v>
      </c>
      <c r="M1941" s="179" t="s">
        <v>2184</v>
      </c>
      <c r="N1941" s="179" t="s">
        <v>2184</v>
      </c>
      <c r="O1941" s="1091" t="s">
        <v>12153</v>
      </c>
      <c r="P1941" s="1091" t="s">
        <v>8299</v>
      </c>
      <c r="Q1941" s="1092"/>
      <c r="R1941" s="1125">
        <v>44917.0</v>
      </c>
      <c r="S1941" s="647">
        <f t="shared" si="169"/>
        <v>32</v>
      </c>
      <c r="T1941" s="166"/>
      <c r="U1941" s="166"/>
      <c r="V1941" s="1092"/>
      <c r="W1941" s="606" t="s">
        <v>1651</v>
      </c>
      <c r="X1941" s="1091" t="s">
        <v>12154</v>
      </c>
      <c r="Y1941" s="1113">
        <f>IF('Datos por dni'!F1075="","",(TODAY()-'Datos por dni'!F1075)/365)</f>
        <v>21.44931507</v>
      </c>
      <c r="AA1941" s="987"/>
      <c r="AB1941" s="992"/>
      <c r="AC1941" s="993"/>
      <c r="AD1941" s="994"/>
      <c r="AE1941" s="994"/>
      <c r="AF1941" s="995"/>
      <c r="AG1941" s="996"/>
      <c r="AH1941" s="997"/>
      <c r="AI1941" s="998"/>
      <c r="AJ1941" s="312"/>
      <c r="AK1941" s="312"/>
      <c r="AL1941" s="999"/>
      <c r="AM1941" s="312"/>
      <c r="AN1941" s="312"/>
      <c r="AO1941" s="1000"/>
      <c r="AP1941" s="666"/>
      <c r="AQ1941" s="1001"/>
      <c r="AR1941" s="1001"/>
      <c r="AS1941" s="1001"/>
      <c r="AT1941" s="748"/>
    </row>
    <row r="1942">
      <c r="A1942" s="227"/>
      <c r="B1942" s="179">
        <v>2.0406696E7</v>
      </c>
      <c r="C1942" s="1037">
        <v>44529.78475690972</v>
      </c>
      <c r="D1942" s="1091" t="s">
        <v>12155</v>
      </c>
      <c r="E1942" s="179" t="s">
        <v>12156</v>
      </c>
      <c r="F1942" s="228">
        <v>25289.0</v>
      </c>
      <c r="G1942" s="179" t="s">
        <v>1740</v>
      </c>
      <c r="H1942" s="179" t="s">
        <v>12157</v>
      </c>
      <c r="I1942" s="179">
        <v>1.544299839E9</v>
      </c>
      <c r="K1942" s="1091" t="s">
        <v>12158</v>
      </c>
      <c r="L1942" s="1091" t="s">
        <v>7020</v>
      </c>
      <c r="M1942" s="179" t="s">
        <v>2184</v>
      </c>
      <c r="N1942" s="179" t="s">
        <v>2184</v>
      </c>
      <c r="O1942" s="1091" t="s">
        <v>12159</v>
      </c>
      <c r="P1942" s="1091" t="s">
        <v>12160</v>
      </c>
      <c r="Q1942" s="1091" t="s">
        <v>12161</v>
      </c>
      <c r="R1942" s="1118">
        <v>44552.0</v>
      </c>
      <c r="S1942" s="647">
        <f t="shared" si="169"/>
        <v>54</v>
      </c>
      <c r="T1942" s="166"/>
      <c r="U1942" s="166"/>
      <c r="V1942" s="1092"/>
      <c r="W1942" s="606" t="s">
        <v>1637</v>
      </c>
      <c r="X1942" s="1091" t="s">
        <v>1637</v>
      </c>
      <c r="Y1942" s="1113">
        <f>IF('Datos por dni'!F1076="","",(TODAY()-'Datos por dni'!F1076)/365)</f>
        <v>21.51232877</v>
      </c>
      <c r="AA1942" s="987"/>
      <c r="AB1942" s="992"/>
      <c r="AC1942" s="993"/>
      <c r="AD1942" s="994"/>
      <c r="AE1942" s="994"/>
      <c r="AF1942" s="995"/>
      <c r="AG1942" s="996"/>
      <c r="AH1942" s="997"/>
      <c r="AI1942" s="998"/>
      <c r="AJ1942" s="312"/>
      <c r="AK1942" s="312"/>
      <c r="AL1942" s="999"/>
      <c r="AM1942" s="312"/>
      <c r="AN1942" s="312"/>
      <c r="AO1942" s="1000"/>
      <c r="AP1942" s="666"/>
      <c r="AQ1942" s="1001"/>
      <c r="AR1942" s="1001"/>
      <c r="AS1942" s="1001"/>
      <c r="AT1942" s="748"/>
    </row>
    <row r="1943">
      <c r="A1943" s="227"/>
      <c r="B1943" s="179">
        <v>3.5376135E7</v>
      </c>
      <c r="C1943" s="1037">
        <v>44530.49312027778</v>
      </c>
      <c r="D1943" s="1091" t="s">
        <v>12162</v>
      </c>
      <c r="E1943" s="179" t="s">
        <v>12163</v>
      </c>
      <c r="F1943" s="228">
        <v>33134.0</v>
      </c>
      <c r="G1943" s="179" t="s">
        <v>1755</v>
      </c>
      <c r="H1943" s="179" t="s">
        <v>12164</v>
      </c>
      <c r="I1943" s="179">
        <v>5.49113089913E11</v>
      </c>
      <c r="K1943" s="1091" t="s">
        <v>7521</v>
      </c>
      <c r="L1943" s="1091" t="s">
        <v>7020</v>
      </c>
      <c r="M1943" s="179" t="s">
        <v>2184</v>
      </c>
      <c r="N1943" s="179" t="s">
        <v>2184</v>
      </c>
      <c r="O1943" s="1091" t="s">
        <v>12165</v>
      </c>
      <c r="P1943" s="1091" t="s">
        <v>12166</v>
      </c>
      <c r="Q1943" s="1091" t="s">
        <v>12167</v>
      </c>
      <c r="R1943" s="231" t="s">
        <v>12168</v>
      </c>
      <c r="S1943" s="647">
        <f t="shared" si="169"/>
        <v>33</v>
      </c>
      <c r="T1943" s="166"/>
      <c r="U1943" s="166"/>
      <c r="V1943" s="1092"/>
      <c r="W1943" s="606" t="s">
        <v>1637</v>
      </c>
      <c r="X1943" s="1091" t="s">
        <v>12169</v>
      </c>
      <c r="Y1943" s="1113">
        <f>IF('Datos por dni'!F1077="","",(TODAY()-'Datos por dni'!F1077)/365)</f>
        <v>24.24931507</v>
      </c>
      <c r="AA1943" s="987"/>
      <c r="AB1943" s="992"/>
      <c r="AC1943" s="993"/>
      <c r="AD1943" s="994"/>
      <c r="AE1943" s="994"/>
      <c r="AF1943" s="995"/>
      <c r="AG1943" s="996"/>
      <c r="AH1943" s="997"/>
      <c r="AI1943" s="998"/>
      <c r="AJ1943" s="312"/>
      <c r="AK1943" s="312"/>
      <c r="AL1943" s="999"/>
      <c r="AM1943" s="312"/>
      <c r="AN1943" s="312"/>
      <c r="AO1943" s="1000"/>
      <c r="AP1943" s="666"/>
      <c r="AQ1943" s="1001"/>
      <c r="AR1943" s="1001"/>
      <c r="AS1943" s="1001"/>
      <c r="AT1943" s="748"/>
    </row>
    <row r="1944">
      <c r="A1944" s="227"/>
      <c r="B1944" s="179">
        <v>1.79931109E8</v>
      </c>
      <c r="C1944" s="1037">
        <v>44531.967853333335</v>
      </c>
      <c r="D1944" s="1091" t="s">
        <v>12170</v>
      </c>
      <c r="E1944" s="179" t="s">
        <v>12171</v>
      </c>
      <c r="F1944" s="228">
        <v>33409.0</v>
      </c>
      <c r="G1944" s="179" t="s">
        <v>12172</v>
      </c>
      <c r="H1944" s="179" t="s">
        <v>4171</v>
      </c>
      <c r="I1944" s="179" t="s">
        <v>12173</v>
      </c>
      <c r="K1944" s="1091" t="s">
        <v>12174</v>
      </c>
      <c r="L1944" s="1091" t="s">
        <v>7038</v>
      </c>
      <c r="M1944" s="179" t="s">
        <v>2184</v>
      </c>
      <c r="N1944" s="179" t="s">
        <v>2184</v>
      </c>
      <c r="O1944" s="1091" t="s">
        <v>12175</v>
      </c>
      <c r="P1944" s="1091" t="s">
        <v>12176</v>
      </c>
      <c r="Q1944" s="1091" t="s">
        <v>12177</v>
      </c>
      <c r="R1944" s="231" t="s">
        <v>12168</v>
      </c>
      <c r="S1944" s="647">
        <f t="shared" si="169"/>
        <v>32</v>
      </c>
      <c r="T1944" s="166"/>
      <c r="U1944" s="166"/>
      <c r="V1944" s="1092"/>
      <c r="W1944" s="606" t="s">
        <v>1866</v>
      </c>
      <c r="X1944" s="1091" t="s">
        <v>12178</v>
      </c>
      <c r="Y1944" s="1113">
        <f>IF('Datos por dni'!F1078="","",(TODAY()-'Datos por dni'!F1078)/365)</f>
        <v>23.62465753</v>
      </c>
      <c r="AA1944" s="987"/>
      <c r="AB1944" s="992"/>
      <c r="AC1944" s="993"/>
      <c r="AD1944" s="994"/>
      <c r="AE1944" s="994"/>
      <c r="AF1944" s="995"/>
      <c r="AG1944" s="996"/>
      <c r="AH1944" s="997"/>
      <c r="AI1944" s="998"/>
      <c r="AJ1944" s="312"/>
      <c r="AK1944" s="312"/>
      <c r="AL1944" s="999"/>
      <c r="AM1944" s="312"/>
      <c r="AN1944" s="312"/>
      <c r="AO1944" s="1000"/>
      <c r="AP1944" s="666"/>
      <c r="AQ1944" s="1001"/>
      <c r="AR1944" s="1001"/>
      <c r="AS1944" s="1001"/>
      <c r="AT1944" s="748"/>
    </row>
    <row r="1945">
      <c r="A1945" s="227"/>
      <c r="B1945" s="179">
        <v>4.2283116E7</v>
      </c>
      <c r="C1945" s="1037">
        <v>44532.686693125</v>
      </c>
      <c r="D1945" s="1091" t="s">
        <v>12179</v>
      </c>
      <c r="E1945" s="179" t="s">
        <v>12180</v>
      </c>
      <c r="F1945" s="228">
        <v>36492.0</v>
      </c>
      <c r="G1945" s="179" t="s">
        <v>391</v>
      </c>
      <c r="H1945" s="179" t="s">
        <v>12181</v>
      </c>
      <c r="I1945" s="179" t="s">
        <v>12182</v>
      </c>
      <c r="K1945" s="1091" t="s">
        <v>12183</v>
      </c>
      <c r="L1945" s="1091" t="s">
        <v>7020</v>
      </c>
      <c r="M1945" s="179" t="s">
        <v>2184</v>
      </c>
      <c r="N1945" s="179" t="s">
        <v>1661</v>
      </c>
      <c r="O1945" s="1091" t="s">
        <v>12184</v>
      </c>
      <c r="P1945" s="1091" t="s">
        <v>12185</v>
      </c>
      <c r="Q1945" s="1091" t="s">
        <v>12186</v>
      </c>
      <c r="R1945" s="1125">
        <v>44919.0</v>
      </c>
      <c r="S1945" s="647">
        <f t="shared" si="169"/>
        <v>23</v>
      </c>
      <c r="T1945" s="166"/>
      <c r="U1945" s="166"/>
      <c r="V1945" s="1092"/>
      <c r="W1945" s="606" t="s">
        <v>12187</v>
      </c>
      <c r="X1945" s="1091" t="s">
        <v>12187</v>
      </c>
      <c r="Y1945" s="1113">
        <f>IF('Datos por dni'!F1079="","",(TODAY()-'Datos por dni'!F1079)/365)</f>
        <v>24.69315068</v>
      </c>
      <c r="AA1945" s="987"/>
      <c r="AB1945" s="992"/>
      <c r="AC1945" s="993"/>
      <c r="AD1945" s="994"/>
      <c r="AE1945" s="994"/>
      <c r="AF1945" s="995"/>
      <c r="AG1945" s="996"/>
      <c r="AH1945" s="997"/>
      <c r="AI1945" s="998"/>
      <c r="AJ1945" s="312"/>
      <c r="AK1945" s="312"/>
      <c r="AL1945" s="999"/>
      <c r="AM1945" s="312"/>
      <c r="AN1945" s="312"/>
      <c r="AO1945" s="1000"/>
      <c r="AP1945" s="666"/>
      <c r="AQ1945" s="1001"/>
      <c r="AR1945" s="1001"/>
      <c r="AS1945" s="1001"/>
      <c r="AT1945" s="748"/>
    </row>
    <row r="1946">
      <c r="A1946" s="227"/>
      <c r="B1946" s="179">
        <v>9.601907E7</v>
      </c>
      <c r="C1946" s="1037">
        <v>44534.64556716435</v>
      </c>
      <c r="D1946" s="1091" t="s">
        <v>12188</v>
      </c>
      <c r="E1946" s="179" t="s">
        <v>12189</v>
      </c>
      <c r="F1946" s="228">
        <v>34999.0</v>
      </c>
      <c r="G1946" s="179" t="s">
        <v>3851</v>
      </c>
      <c r="H1946" s="179" t="s">
        <v>1678</v>
      </c>
      <c r="I1946" s="179" t="s">
        <v>12190</v>
      </c>
      <c r="K1946" s="1091" t="s">
        <v>12191</v>
      </c>
      <c r="L1946" s="1091" t="s">
        <v>7020</v>
      </c>
      <c r="M1946" s="179" t="s">
        <v>2184</v>
      </c>
      <c r="N1946" s="179" t="s">
        <v>2184</v>
      </c>
      <c r="O1946" s="1091" t="s">
        <v>12192</v>
      </c>
      <c r="P1946" s="1091" t="s">
        <v>12193</v>
      </c>
      <c r="Q1946" s="1091" t="s">
        <v>12194</v>
      </c>
      <c r="R1946" s="179" t="s">
        <v>12195</v>
      </c>
      <c r="S1946" s="647">
        <f t="shared" si="169"/>
        <v>27</v>
      </c>
      <c r="T1946" s="166"/>
      <c r="U1946" s="166"/>
      <c r="V1946" s="1092"/>
      <c r="W1946" s="606" t="s">
        <v>1651</v>
      </c>
      <c r="X1946" s="1091" t="s">
        <v>12196</v>
      </c>
      <c r="Y1946" s="1113">
        <f>IF('Datos por dni'!F1080="","",(TODAY()-'Datos por dni'!F1080)/365)</f>
        <v>32.93972603</v>
      </c>
      <c r="AA1946" s="987"/>
      <c r="AB1946" s="992"/>
      <c r="AC1946" s="993"/>
      <c r="AD1946" s="994"/>
      <c r="AE1946" s="994"/>
      <c r="AF1946" s="995"/>
      <c r="AG1946" s="996"/>
      <c r="AH1946" s="997"/>
      <c r="AI1946" s="998"/>
      <c r="AJ1946" s="312"/>
      <c r="AK1946" s="312"/>
      <c r="AL1946" s="999"/>
      <c r="AM1946" s="312"/>
      <c r="AN1946" s="312"/>
      <c r="AO1946" s="1000"/>
      <c r="AP1946" s="666"/>
      <c r="AQ1946" s="1001"/>
      <c r="AR1946" s="1001"/>
      <c r="AS1946" s="1001"/>
      <c r="AT1946" s="748"/>
    </row>
    <row r="1947">
      <c r="A1947" s="227"/>
      <c r="B1947" s="179">
        <v>3.7610833E7</v>
      </c>
      <c r="C1947" s="1037">
        <v>44537.84873835648</v>
      </c>
      <c r="D1947" s="1091" t="s">
        <v>12197</v>
      </c>
      <c r="E1947" s="179" t="s">
        <v>12198</v>
      </c>
      <c r="F1947" s="228">
        <v>34214.0</v>
      </c>
      <c r="G1947" s="179" t="s">
        <v>1755</v>
      </c>
      <c r="H1947" s="179" t="s">
        <v>12199</v>
      </c>
      <c r="I1947" s="179">
        <v>1.136248456E9</v>
      </c>
      <c r="K1947" s="1091" t="s">
        <v>6363</v>
      </c>
      <c r="L1947" s="1091" t="s">
        <v>7028</v>
      </c>
      <c r="M1947" s="179" t="s">
        <v>2184</v>
      </c>
      <c r="N1947" s="179" t="s">
        <v>2184</v>
      </c>
      <c r="O1947" s="1091" t="s">
        <v>7638</v>
      </c>
      <c r="P1947" s="1091" t="s">
        <v>10211</v>
      </c>
      <c r="Q1947" s="1092"/>
      <c r="R1947" s="179" t="s">
        <v>12200</v>
      </c>
      <c r="S1947" s="647">
        <f t="shared" si="169"/>
        <v>30</v>
      </c>
      <c r="T1947" s="166"/>
      <c r="U1947" s="166"/>
      <c r="V1947" s="1092"/>
      <c r="W1947" s="606" t="s">
        <v>1651</v>
      </c>
      <c r="X1947" s="1091" t="s">
        <v>12201</v>
      </c>
      <c r="Y1947" s="1113">
        <f>IF('Datos por dni'!F1081="","",(TODAY()-'Datos por dni'!F1081)/365)</f>
        <v>26.90958904</v>
      </c>
      <c r="AA1947" s="987"/>
      <c r="AB1947" s="992"/>
      <c r="AC1947" s="993"/>
      <c r="AD1947" s="994"/>
      <c r="AE1947" s="994"/>
      <c r="AF1947" s="995"/>
      <c r="AG1947" s="996"/>
      <c r="AH1947" s="997"/>
      <c r="AI1947" s="998"/>
      <c r="AJ1947" s="312"/>
      <c r="AK1947" s="312"/>
      <c r="AL1947" s="999"/>
      <c r="AM1947" s="312"/>
      <c r="AN1947" s="312"/>
      <c r="AO1947" s="1000"/>
      <c r="AP1947" s="666"/>
      <c r="AQ1947" s="1001"/>
      <c r="AR1947" s="1001"/>
      <c r="AS1947" s="1001"/>
      <c r="AT1947" s="748"/>
    </row>
    <row r="1948">
      <c r="A1948" s="227"/>
      <c r="B1948" s="179">
        <v>4.0211003E7</v>
      </c>
      <c r="C1948" s="1037">
        <v>44538.73934943287</v>
      </c>
      <c r="D1948" s="1091" t="s">
        <v>12202</v>
      </c>
      <c r="E1948" s="179" t="s">
        <v>12203</v>
      </c>
      <c r="F1948" s="228">
        <v>35478.0</v>
      </c>
      <c r="G1948" s="179" t="s">
        <v>391</v>
      </c>
      <c r="H1948" s="179" t="s">
        <v>12204</v>
      </c>
      <c r="I1948" s="179" t="s">
        <v>12205</v>
      </c>
      <c r="K1948" s="1091" t="s">
        <v>2092</v>
      </c>
      <c r="L1948" s="1091" t="s">
        <v>7028</v>
      </c>
      <c r="M1948" s="179" t="s">
        <v>2184</v>
      </c>
      <c r="N1948" s="179" t="s">
        <v>2184</v>
      </c>
      <c r="O1948" s="1091" t="s">
        <v>12206</v>
      </c>
      <c r="P1948" s="1091" t="s">
        <v>12207</v>
      </c>
      <c r="Q1948" s="1092"/>
      <c r="R1948" s="179" t="s">
        <v>12208</v>
      </c>
      <c r="S1948" s="647">
        <f t="shared" si="169"/>
        <v>26</v>
      </c>
      <c r="T1948" s="166"/>
      <c r="U1948" s="166"/>
      <c r="V1948" s="1092"/>
      <c r="W1948" s="606" t="s">
        <v>1651</v>
      </c>
      <c r="X1948" s="1091" t="s">
        <v>12209</v>
      </c>
      <c r="Y1948" s="1113">
        <f>IF('Datos por dni'!F1082="","",(TODAY()-'Datos por dni'!F1082)/365)</f>
        <v>23.03561644</v>
      </c>
      <c r="AA1948" s="987"/>
      <c r="AB1948" s="992"/>
      <c r="AC1948" s="993"/>
      <c r="AD1948" s="994"/>
      <c r="AE1948" s="994"/>
      <c r="AF1948" s="995"/>
      <c r="AG1948" s="996"/>
      <c r="AH1948" s="997"/>
      <c r="AI1948" s="998"/>
      <c r="AJ1948" s="312"/>
      <c r="AK1948" s="312"/>
      <c r="AL1948" s="999"/>
      <c r="AM1948" s="312"/>
      <c r="AN1948" s="312"/>
      <c r="AO1948" s="1000"/>
      <c r="AP1948" s="666"/>
      <c r="AQ1948" s="1001"/>
      <c r="AR1948" s="1001"/>
      <c r="AS1948" s="1001"/>
      <c r="AT1948" s="748"/>
    </row>
    <row r="1949">
      <c r="A1949" s="227"/>
      <c r="B1949" s="179">
        <v>6.77061675E8</v>
      </c>
      <c r="C1949" s="1037">
        <v>44538.739365138885</v>
      </c>
      <c r="D1949" s="1091" t="s">
        <v>12210</v>
      </c>
      <c r="E1949" s="179" t="s">
        <v>12211</v>
      </c>
      <c r="F1949" s="228">
        <v>32628.0</v>
      </c>
      <c r="G1949" s="179" t="s">
        <v>6139</v>
      </c>
      <c r="H1949" s="179" t="s">
        <v>3272</v>
      </c>
      <c r="I1949" s="179" t="s">
        <v>12212</v>
      </c>
      <c r="K1949" s="1091" t="s">
        <v>12213</v>
      </c>
      <c r="L1949" s="1091" t="s">
        <v>7028</v>
      </c>
      <c r="M1949" s="179" t="s">
        <v>2184</v>
      </c>
      <c r="N1949" s="179" t="s">
        <v>2184</v>
      </c>
      <c r="O1949" s="1091" t="s">
        <v>12214</v>
      </c>
      <c r="P1949" s="1091" t="s">
        <v>12215</v>
      </c>
      <c r="Q1949" s="1092"/>
      <c r="R1949" s="179" t="s">
        <v>12208</v>
      </c>
      <c r="S1949" s="647">
        <f t="shared" si="169"/>
        <v>34</v>
      </c>
      <c r="T1949" s="166"/>
      <c r="U1949" s="166"/>
      <c r="V1949" s="1092"/>
      <c r="W1949" s="606" t="s">
        <v>1651</v>
      </c>
      <c r="X1949" s="1091" t="s">
        <v>12216</v>
      </c>
      <c r="Y1949" s="1113">
        <f>IF('Datos por dni'!F1083="","",(TODAY()-'Datos por dni'!F1083)/365)</f>
        <v>21.88219178</v>
      </c>
      <c r="AA1949" s="987"/>
      <c r="AB1949" s="992"/>
      <c r="AC1949" s="993"/>
      <c r="AD1949" s="994"/>
      <c r="AE1949" s="994"/>
      <c r="AF1949" s="995"/>
      <c r="AG1949" s="996"/>
      <c r="AH1949" s="997"/>
      <c r="AI1949" s="998"/>
      <c r="AJ1949" s="312"/>
      <c r="AK1949" s="312"/>
      <c r="AL1949" s="999"/>
      <c r="AM1949" s="312"/>
      <c r="AN1949" s="312"/>
      <c r="AO1949" s="1000"/>
      <c r="AP1949" s="666"/>
      <c r="AQ1949" s="1001"/>
      <c r="AR1949" s="1001"/>
      <c r="AS1949" s="1001"/>
      <c r="AT1949" s="748"/>
    </row>
    <row r="1950">
      <c r="A1950" s="227"/>
      <c r="B1950" s="179">
        <v>3.4041064E7</v>
      </c>
      <c r="C1950" s="1037">
        <v>44538.990846053246</v>
      </c>
      <c r="D1950" s="1091" t="s">
        <v>12217</v>
      </c>
      <c r="E1950" s="179" t="s">
        <v>12218</v>
      </c>
      <c r="F1950" s="228">
        <v>32593.0</v>
      </c>
      <c r="G1950" s="179" t="s">
        <v>2021</v>
      </c>
      <c r="H1950" s="179" t="s">
        <v>3611</v>
      </c>
      <c r="I1950" s="179" t="s">
        <v>12219</v>
      </c>
      <c r="K1950" s="1091" t="s">
        <v>12220</v>
      </c>
      <c r="L1950" s="1091" t="s">
        <v>7038</v>
      </c>
      <c r="M1950" s="179" t="s">
        <v>2184</v>
      </c>
      <c r="N1950" s="179" t="s">
        <v>2184</v>
      </c>
      <c r="O1950" s="1091" t="s">
        <v>12221</v>
      </c>
      <c r="P1950" s="1091" t="s">
        <v>12222</v>
      </c>
      <c r="Q1950" s="1091" t="s">
        <v>12223</v>
      </c>
      <c r="R1950" s="179" t="s">
        <v>2433</v>
      </c>
      <c r="S1950" s="647">
        <f t="shared" si="169"/>
        <v>34</v>
      </c>
      <c r="T1950" s="166"/>
      <c r="U1950" s="166"/>
      <c r="V1950" s="1092"/>
      <c r="W1950" s="606" t="s">
        <v>1651</v>
      </c>
      <c r="X1950" s="1091" t="s">
        <v>1651</v>
      </c>
      <c r="Y1950" s="1113">
        <f>IF('Datos por dni'!F1084="","",(TODAY()-'Datos por dni'!F1084)/365)</f>
        <v>26.2630137</v>
      </c>
      <c r="AA1950" s="987"/>
      <c r="AB1950" s="992"/>
      <c r="AC1950" s="993"/>
      <c r="AD1950" s="994"/>
      <c r="AE1950" s="994"/>
      <c r="AF1950" s="995"/>
      <c r="AG1950" s="996"/>
      <c r="AH1950" s="997"/>
      <c r="AI1950" s="998"/>
      <c r="AJ1950" s="312"/>
      <c r="AK1950" s="312"/>
      <c r="AL1950" s="999"/>
      <c r="AM1950" s="312"/>
      <c r="AN1950" s="312"/>
      <c r="AO1950" s="1000"/>
      <c r="AP1950" s="666"/>
      <c r="AQ1950" s="1001"/>
      <c r="AR1950" s="1001"/>
      <c r="AS1950" s="1001"/>
      <c r="AT1950" s="748"/>
    </row>
    <row r="1951">
      <c r="A1951" s="227"/>
      <c r="B1951" s="179">
        <v>3.1223836E7</v>
      </c>
      <c r="C1951" s="1037">
        <v>44544.012470601854</v>
      </c>
      <c r="D1951" s="1091" t="s">
        <v>12224</v>
      </c>
      <c r="E1951" s="179" t="s">
        <v>12225</v>
      </c>
      <c r="F1951" s="228">
        <v>30962.0</v>
      </c>
      <c r="G1951" s="179" t="s">
        <v>391</v>
      </c>
      <c r="H1951" s="179" t="s">
        <v>10396</v>
      </c>
      <c r="I1951" s="179" t="s">
        <v>12226</v>
      </c>
      <c r="K1951" s="1091" t="s">
        <v>12227</v>
      </c>
      <c r="L1951" s="1091" t="s">
        <v>7038</v>
      </c>
      <c r="M1951" s="179" t="s">
        <v>2184</v>
      </c>
      <c r="N1951" s="179" t="s">
        <v>1661</v>
      </c>
      <c r="O1951" s="1091" t="s">
        <v>12228</v>
      </c>
      <c r="P1951" s="1091" t="s">
        <v>12229</v>
      </c>
      <c r="Q1951" s="1091" t="s">
        <v>12230</v>
      </c>
      <c r="R1951" s="1098">
        <v>44579.0</v>
      </c>
      <c r="S1951" s="647">
        <f t="shared" si="169"/>
        <v>39</v>
      </c>
      <c r="T1951" s="166"/>
      <c r="U1951" s="166"/>
      <c r="V1951" s="1092"/>
      <c r="W1951" s="606" t="s">
        <v>1651</v>
      </c>
      <c r="X1951" s="1091" t="s">
        <v>12231</v>
      </c>
      <c r="Y1951" s="1113">
        <f>IF('Datos por dni'!F1085="","",(TODAY()-'Datos por dni'!F1085)/365)</f>
        <v>27.19726027</v>
      </c>
      <c r="AA1951" s="987"/>
      <c r="AB1951" s="992"/>
      <c r="AC1951" s="993"/>
      <c r="AD1951" s="994"/>
      <c r="AE1951" s="994"/>
      <c r="AF1951" s="995"/>
      <c r="AG1951" s="996"/>
      <c r="AH1951" s="997"/>
      <c r="AI1951" s="998"/>
      <c r="AJ1951" s="312"/>
      <c r="AK1951" s="312"/>
      <c r="AL1951" s="999"/>
      <c r="AM1951" s="312"/>
      <c r="AN1951" s="312"/>
      <c r="AO1951" s="1000"/>
      <c r="AP1951" s="666"/>
      <c r="AQ1951" s="1001"/>
      <c r="AR1951" s="1001"/>
      <c r="AS1951" s="1001"/>
      <c r="AT1951" s="748"/>
    </row>
    <row r="1952">
      <c r="A1952" s="227"/>
      <c r="B1952" s="179">
        <v>1.7007282E7</v>
      </c>
      <c r="C1952" s="1037">
        <v>44545.10539849537</v>
      </c>
      <c r="D1952" s="1091" t="s">
        <v>12232</v>
      </c>
      <c r="E1952" s="179" t="s">
        <v>12233</v>
      </c>
      <c r="F1952" s="228">
        <v>23636.0</v>
      </c>
      <c r="G1952" s="179" t="s">
        <v>12234</v>
      </c>
      <c r="H1952" s="179" t="s">
        <v>12235</v>
      </c>
      <c r="I1952" s="179">
        <v>5.41130795301E11</v>
      </c>
      <c r="K1952" s="1091" t="s">
        <v>12236</v>
      </c>
      <c r="L1952" s="1091" t="s">
        <v>7038</v>
      </c>
      <c r="M1952" s="179" t="s">
        <v>2184</v>
      </c>
      <c r="N1952" s="179" t="s">
        <v>2184</v>
      </c>
      <c r="O1952" s="1091" t="s">
        <v>12237</v>
      </c>
      <c r="P1952" s="1091" t="s">
        <v>12238</v>
      </c>
      <c r="Q1952" s="1091" t="s">
        <v>12239</v>
      </c>
      <c r="R1952" s="1125">
        <v>44919.0</v>
      </c>
      <c r="S1952" s="647">
        <f t="shared" si="169"/>
        <v>59</v>
      </c>
      <c r="T1952" s="166"/>
      <c r="U1952" s="166"/>
      <c r="V1952" s="1092"/>
      <c r="W1952" s="606" t="s">
        <v>12240</v>
      </c>
      <c r="X1952" s="1091" t="s">
        <v>12241</v>
      </c>
      <c r="Y1952" s="1113">
        <f>IF('Datos por dni'!F1086="","",(TODAY()-'Datos por dni'!F1086)/365)</f>
        <v>30.07671233</v>
      </c>
      <c r="AA1952" s="987"/>
      <c r="AB1952" s="992"/>
      <c r="AC1952" s="993"/>
      <c r="AD1952" s="994"/>
      <c r="AE1952" s="994"/>
      <c r="AF1952" s="995"/>
      <c r="AG1952" s="996"/>
      <c r="AH1952" s="997"/>
      <c r="AI1952" s="998"/>
      <c r="AJ1952" s="312"/>
      <c r="AK1952" s="312"/>
      <c r="AL1952" s="999"/>
      <c r="AM1952" s="312"/>
      <c r="AN1952" s="312"/>
      <c r="AO1952" s="1000"/>
      <c r="AP1952" s="666"/>
      <c r="AQ1952" s="1001"/>
      <c r="AR1952" s="1001"/>
      <c r="AS1952" s="1001"/>
      <c r="AT1952" s="748"/>
    </row>
    <row r="1953">
      <c r="A1953" s="227"/>
      <c r="B1953" s="179">
        <v>2.0832214E7</v>
      </c>
      <c r="C1953" s="1037">
        <v>44545.613595636576</v>
      </c>
      <c r="D1953" s="1091" t="s">
        <v>12242</v>
      </c>
      <c r="E1953" s="179" t="s">
        <v>12243</v>
      </c>
      <c r="F1953" s="228">
        <v>44447.0</v>
      </c>
      <c r="G1953" s="179" t="s">
        <v>1755</v>
      </c>
      <c r="H1953" s="179" t="s">
        <v>4515</v>
      </c>
      <c r="I1953" s="179">
        <v>5.491165595399E12</v>
      </c>
      <c r="K1953" s="1091" t="s">
        <v>12244</v>
      </c>
      <c r="L1953" s="1091" t="s">
        <v>7038</v>
      </c>
      <c r="M1953" s="179" t="s">
        <v>2184</v>
      </c>
      <c r="N1953" s="179" t="s">
        <v>1661</v>
      </c>
      <c r="O1953" s="1091" t="s">
        <v>12245</v>
      </c>
      <c r="P1953" s="1091" t="s">
        <v>12246</v>
      </c>
      <c r="Q1953" s="1092"/>
      <c r="R1953" s="179" t="s">
        <v>2433</v>
      </c>
      <c r="S1953" s="647">
        <f t="shared" si="169"/>
        <v>2</v>
      </c>
      <c r="T1953" s="166"/>
      <c r="U1953" s="166"/>
      <c r="V1953" s="1092"/>
      <c r="W1953" s="606" t="s">
        <v>1651</v>
      </c>
      <c r="X1953" s="1091" t="s">
        <v>12247</v>
      </c>
      <c r="Y1953" s="1113">
        <f>IF('Datos por dni'!F1087="","",(TODAY()-'Datos por dni'!F1087)/365)</f>
        <v>23.97808219</v>
      </c>
      <c r="AA1953" s="987"/>
      <c r="AB1953" s="992"/>
      <c r="AC1953" s="993"/>
      <c r="AD1953" s="994"/>
      <c r="AE1953" s="994"/>
      <c r="AF1953" s="995"/>
      <c r="AG1953" s="996"/>
      <c r="AH1953" s="997"/>
      <c r="AI1953" s="998"/>
      <c r="AJ1953" s="312"/>
      <c r="AK1953" s="312"/>
      <c r="AL1953" s="999"/>
      <c r="AM1953" s="312"/>
      <c r="AN1953" s="312"/>
      <c r="AO1953" s="1000"/>
      <c r="AP1953" s="666"/>
      <c r="AQ1953" s="1001"/>
      <c r="AR1953" s="1001"/>
      <c r="AS1953" s="1001"/>
      <c r="AT1953" s="748"/>
    </row>
    <row r="1954">
      <c r="A1954" s="227"/>
      <c r="B1954" s="179">
        <v>4.279675E7</v>
      </c>
      <c r="C1954" s="1037">
        <v>44551.31720627315</v>
      </c>
      <c r="D1954" s="1091" t="s">
        <v>12248</v>
      </c>
      <c r="E1954" s="179" t="s">
        <v>12249</v>
      </c>
      <c r="F1954" s="228">
        <v>36838.0</v>
      </c>
      <c r="G1954" s="179" t="s">
        <v>391</v>
      </c>
      <c r="H1954" s="179" t="s">
        <v>12250</v>
      </c>
      <c r="I1954" s="179">
        <v>3.815268838E9</v>
      </c>
      <c r="K1954" s="1091" t="s">
        <v>12251</v>
      </c>
      <c r="L1954" s="1091" t="s">
        <v>7028</v>
      </c>
      <c r="M1954" s="179" t="s">
        <v>2184</v>
      </c>
      <c r="N1954" s="179" t="s">
        <v>2184</v>
      </c>
      <c r="O1954" s="1091" t="s">
        <v>12252</v>
      </c>
      <c r="P1954" s="1091" t="s">
        <v>12253</v>
      </c>
      <c r="Q1954" s="1092"/>
      <c r="R1954" s="1125">
        <v>44919.0</v>
      </c>
      <c r="S1954" s="647">
        <f t="shared" si="169"/>
        <v>22</v>
      </c>
      <c r="T1954" s="166"/>
      <c r="U1954" s="166"/>
      <c r="V1954" s="1092"/>
      <c r="W1954" s="606" t="s">
        <v>1637</v>
      </c>
      <c r="X1954" s="1091" t="s">
        <v>12254</v>
      </c>
      <c r="Y1954" s="1113">
        <f>IF('Datos por dni'!F1088="","",(TODAY()-'Datos por dni'!F1088)/365)</f>
        <v>25.88493151</v>
      </c>
      <c r="AA1954" s="987"/>
      <c r="AB1954" s="992"/>
      <c r="AC1954" s="993"/>
      <c r="AD1954" s="994"/>
      <c r="AE1954" s="994"/>
      <c r="AF1954" s="995"/>
      <c r="AG1954" s="996"/>
      <c r="AH1954" s="997"/>
      <c r="AI1954" s="998"/>
      <c r="AJ1954" s="312"/>
      <c r="AK1954" s="312"/>
      <c r="AL1954" s="999"/>
      <c r="AM1954" s="312"/>
      <c r="AN1954" s="312"/>
      <c r="AO1954" s="1000"/>
      <c r="AP1954" s="666"/>
      <c r="AQ1954" s="1001"/>
      <c r="AR1954" s="1001"/>
      <c r="AS1954" s="1001"/>
      <c r="AT1954" s="748"/>
    </row>
    <row r="1955">
      <c r="A1955" s="227"/>
      <c r="B1955" s="179">
        <v>4.2261284E7</v>
      </c>
      <c r="C1955" s="1037">
        <v>44554.411621990745</v>
      </c>
      <c r="D1955" s="1091" t="s">
        <v>12255</v>
      </c>
      <c r="E1955" s="179" t="s">
        <v>12256</v>
      </c>
      <c r="F1955" s="228">
        <v>36498.0</v>
      </c>
      <c r="G1955" s="179" t="s">
        <v>391</v>
      </c>
      <c r="H1955" s="179" t="s">
        <v>12257</v>
      </c>
      <c r="I1955" s="179">
        <v>3.794750061E9</v>
      </c>
      <c r="K1955" s="1091" t="s">
        <v>12258</v>
      </c>
      <c r="L1955" s="1091" t="s">
        <v>7020</v>
      </c>
      <c r="M1955" s="179" t="s">
        <v>2184</v>
      </c>
      <c r="N1955" s="179" t="s">
        <v>2184</v>
      </c>
      <c r="O1955" s="1091" t="s">
        <v>12259</v>
      </c>
      <c r="P1955" s="1091" t="s">
        <v>12260</v>
      </c>
      <c r="Q1955" s="1091" t="s">
        <v>12261</v>
      </c>
      <c r="R1955" s="179" t="s">
        <v>12262</v>
      </c>
      <c r="S1955" s="647">
        <f t="shared" si="169"/>
        <v>23</v>
      </c>
      <c r="T1955" s="166"/>
      <c r="U1955" s="166"/>
      <c r="V1955" s="1092"/>
      <c r="W1955" s="606" t="s">
        <v>12263</v>
      </c>
      <c r="X1955" s="1091" t="s">
        <v>12264</v>
      </c>
      <c r="Y1955" s="1113">
        <f>IF('Datos por dni'!F1089="","",(TODAY()-'Datos por dni'!F1089)/365)</f>
        <v>26.69041096</v>
      </c>
      <c r="AA1955" s="987"/>
      <c r="AB1955" s="992"/>
      <c r="AC1955" s="993"/>
      <c r="AD1955" s="994"/>
      <c r="AE1955" s="994"/>
      <c r="AF1955" s="995"/>
      <c r="AG1955" s="996"/>
      <c r="AH1955" s="997"/>
      <c r="AI1955" s="998"/>
      <c r="AJ1955" s="312"/>
      <c r="AK1955" s="312"/>
      <c r="AL1955" s="999"/>
      <c r="AM1955" s="312"/>
      <c r="AN1955" s="312"/>
      <c r="AO1955" s="1000"/>
      <c r="AP1955" s="666"/>
      <c r="AQ1955" s="1001"/>
      <c r="AR1955" s="1001"/>
      <c r="AS1955" s="1001"/>
      <c r="AT1955" s="748"/>
    </row>
    <row r="1956">
      <c r="A1956" s="227"/>
      <c r="B1956" s="179">
        <v>3.5072587E7</v>
      </c>
      <c r="C1956" s="1037">
        <v>44555.49701092593</v>
      </c>
      <c r="D1956" s="1091" t="s">
        <v>12265</v>
      </c>
      <c r="E1956" s="179" t="s">
        <v>12266</v>
      </c>
      <c r="F1956" s="228">
        <v>32863.0</v>
      </c>
      <c r="G1956" s="179" t="s">
        <v>391</v>
      </c>
      <c r="H1956" s="179" t="s">
        <v>1678</v>
      </c>
      <c r="I1956" s="179">
        <v>1.15765177E9</v>
      </c>
      <c r="K1956" s="1091" t="s">
        <v>12267</v>
      </c>
      <c r="L1956" s="1091" t="s">
        <v>7020</v>
      </c>
      <c r="M1956" s="179" t="s">
        <v>2184</v>
      </c>
      <c r="N1956" s="179" t="s">
        <v>2184</v>
      </c>
      <c r="O1956" s="1091" t="s">
        <v>12268</v>
      </c>
      <c r="P1956" s="1091" t="s">
        <v>12269</v>
      </c>
      <c r="Q1956" s="1091" t="s">
        <v>12270</v>
      </c>
      <c r="R1956" s="1127">
        <v>44582.0</v>
      </c>
      <c r="S1956" s="647">
        <f t="shared" si="169"/>
        <v>33</v>
      </c>
      <c r="T1956" s="1128" t="s">
        <v>5656</v>
      </c>
      <c r="U1956" s="166"/>
      <c r="V1956" s="1092"/>
      <c r="W1956" s="606" t="s">
        <v>1637</v>
      </c>
      <c r="X1956" s="1091" t="s">
        <v>1637</v>
      </c>
      <c r="Y1956" s="1113">
        <f>IF('Datos por dni'!F1090="","",(TODAY()-'Datos por dni'!F1090)/365)</f>
        <v>22.65479452</v>
      </c>
      <c r="AA1956" s="987"/>
      <c r="AB1956" s="992"/>
      <c r="AC1956" s="993"/>
      <c r="AD1956" s="994"/>
      <c r="AE1956" s="994"/>
      <c r="AF1956" s="995"/>
      <c r="AG1956" s="996"/>
      <c r="AH1956" s="997"/>
      <c r="AI1956" s="998"/>
      <c r="AJ1956" s="312"/>
      <c r="AK1956" s="312"/>
      <c r="AL1956" s="999"/>
      <c r="AM1956" s="312"/>
      <c r="AN1956" s="312"/>
      <c r="AO1956" s="1000"/>
      <c r="AP1956" s="666"/>
      <c r="AQ1956" s="1001"/>
      <c r="AR1956" s="1001"/>
      <c r="AS1956" s="1001"/>
      <c r="AT1956" s="748"/>
    </row>
    <row r="1957">
      <c r="A1957" s="227"/>
      <c r="B1957" s="179">
        <v>4.3409326E7</v>
      </c>
      <c r="C1957" s="1037">
        <v>44556.53255548611</v>
      </c>
      <c r="D1957" s="1091" t="s">
        <v>12271</v>
      </c>
      <c r="E1957" s="179" t="s">
        <v>12272</v>
      </c>
      <c r="F1957" s="228">
        <v>37132.0</v>
      </c>
      <c r="G1957" s="179" t="s">
        <v>674</v>
      </c>
      <c r="H1957" s="179" t="s">
        <v>3272</v>
      </c>
      <c r="I1957" s="179" t="s">
        <v>12273</v>
      </c>
      <c r="K1957" s="1091" t="s">
        <v>12274</v>
      </c>
      <c r="L1957" s="1091" t="s">
        <v>7028</v>
      </c>
      <c r="M1957" s="179" t="s">
        <v>2184</v>
      </c>
      <c r="N1957" s="179" t="s">
        <v>2184</v>
      </c>
      <c r="O1957" s="1091" t="s">
        <v>12275</v>
      </c>
      <c r="P1957" s="1091" t="s">
        <v>12276</v>
      </c>
      <c r="Q1957" s="1092"/>
      <c r="R1957" s="1127">
        <v>44580.0</v>
      </c>
      <c r="S1957" s="647">
        <f t="shared" si="169"/>
        <v>22</v>
      </c>
      <c r="T1957" s="1129" t="s">
        <v>5656</v>
      </c>
      <c r="U1957" s="179" t="s">
        <v>2846</v>
      </c>
      <c r="V1957" s="1092"/>
      <c r="W1957" s="606" t="s">
        <v>12277</v>
      </c>
      <c r="X1957" s="1091" t="s">
        <v>12278</v>
      </c>
      <c r="Y1957" s="1113">
        <f>IF('Datos por dni'!F1091="","",(TODAY()-'Datos por dni'!F1091)/365)</f>
        <v>30.4630137</v>
      </c>
      <c r="AA1957" s="987"/>
      <c r="AB1957" s="992"/>
      <c r="AC1957" s="993"/>
      <c r="AD1957" s="994"/>
      <c r="AE1957" s="994"/>
      <c r="AF1957" s="995"/>
      <c r="AG1957" s="996"/>
      <c r="AH1957" s="997"/>
      <c r="AI1957" s="998"/>
      <c r="AJ1957" s="312"/>
      <c r="AK1957" s="312"/>
      <c r="AL1957" s="999"/>
      <c r="AM1957" s="312"/>
      <c r="AN1957" s="312"/>
      <c r="AO1957" s="1000"/>
      <c r="AP1957" s="666"/>
      <c r="AQ1957" s="1001"/>
      <c r="AR1957" s="1001"/>
      <c r="AS1957" s="1001"/>
      <c r="AT1957" s="748"/>
    </row>
    <row r="1958">
      <c r="A1958" s="227"/>
      <c r="B1958" s="179">
        <v>1.6051786E7</v>
      </c>
      <c r="C1958" s="1037">
        <v>44557.11367395833</v>
      </c>
      <c r="D1958" s="1091" t="s">
        <v>12279</v>
      </c>
      <c r="E1958" s="179" t="s">
        <v>12280</v>
      </c>
      <c r="F1958" s="228">
        <v>23040.0</v>
      </c>
      <c r="G1958" s="179" t="s">
        <v>3491</v>
      </c>
      <c r="H1958" s="179" t="s">
        <v>12281</v>
      </c>
      <c r="I1958" s="179" t="s">
        <v>12282</v>
      </c>
      <c r="K1958" s="1091" t="s">
        <v>12283</v>
      </c>
      <c r="L1958" s="1091" t="s">
        <v>7020</v>
      </c>
      <c r="M1958" s="179" t="s">
        <v>2184</v>
      </c>
      <c r="N1958" s="179" t="s">
        <v>1661</v>
      </c>
      <c r="O1958" s="1091" t="s">
        <v>12284</v>
      </c>
      <c r="P1958" s="1091" t="s">
        <v>12285</v>
      </c>
      <c r="Q1958" s="1091" t="s">
        <v>2846</v>
      </c>
      <c r="R1958" s="179" t="s">
        <v>12286</v>
      </c>
      <c r="S1958" s="647">
        <f t="shared" si="169"/>
        <v>60</v>
      </c>
      <c r="T1958" s="1130"/>
      <c r="U1958" s="166"/>
      <c r="V1958" s="1092"/>
      <c r="W1958" s="606" t="s">
        <v>3496</v>
      </c>
      <c r="X1958" s="1091" t="s">
        <v>3496</v>
      </c>
      <c r="Y1958" s="1113">
        <f>IF('Datos por dni'!F1092="","",(TODAY()-'Datos por dni'!F1092)/365)</f>
        <v>31.22465753</v>
      </c>
      <c r="AA1958" s="987"/>
      <c r="AB1958" s="992"/>
      <c r="AC1958" s="993"/>
      <c r="AD1958" s="994"/>
      <c r="AE1958" s="994"/>
      <c r="AF1958" s="995"/>
      <c r="AG1958" s="996"/>
      <c r="AH1958" s="997"/>
      <c r="AI1958" s="998"/>
      <c r="AJ1958" s="312"/>
      <c r="AK1958" s="312"/>
      <c r="AL1958" s="999"/>
      <c r="AM1958" s="312"/>
      <c r="AN1958" s="312"/>
      <c r="AO1958" s="1000"/>
      <c r="AP1958" s="666"/>
      <c r="AQ1958" s="1001"/>
      <c r="AR1958" s="1001"/>
      <c r="AS1958" s="1001"/>
      <c r="AT1958" s="748"/>
    </row>
    <row r="1959">
      <c r="A1959" s="227"/>
      <c r="B1959" s="179">
        <v>3.8667747E7</v>
      </c>
      <c r="C1959" s="1037">
        <v>44559.53428208333</v>
      </c>
      <c r="D1959" s="1091" t="s">
        <v>12287</v>
      </c>
      <c r="E1959" s="179" t="s">
        <v>12288</v>
      </c>
      <c r="F1959" s="228">
        <v>35043.0</v>
      </c>
      <c r="G1959" s="179" t="s">
        <v>391</v>
      </c>
      <c r="H1959" s="179" t="s">
        <v>12289</v>
      </c>
      <c r="I1959" s="179">
        <v>1.161827482E9</v>
      </c>
      <c r="K1959" s="1091" t="s">
        <v>12290</v>
      </c>
      <c r="L1959" s="1091" t="s">
        <v>7020</v>
      </c>
      <c r="M1959" s="179" t="s">
        <v>2184</v>
      </c>
      <c r="N1959" s="179" t="s">
        <v>2184</v>
      </c>
      <c r="O1959" s="1091" t="s">
        <v>12291</v>
      </c>
      <c r="P1959" s="1091" t="s">
        <v>12292</v>
      </c>
      <c r="Q1959" s="1091" t="s">
        <v>12293</v>
      </c>
      <c r="R1959" s="1127">
        <v>44580.0</v>
      </c>
      <c r="S1959" s="647">
        <f t="shared" si="169"/>
        <v>27</v>
      </c>
      <c r="T1959" s="1131" t="s">
        <v>5656</v>
      </c>
      <c r="U1959" s="166"/>
      <c r="V1959" s="1092"/>
      <c r="W1959" s="606" t="s">
        <v>1637</v>
      </c>
      <c r="X1959" s="1091" t="s">
        <v>12294</v>
      </c>
      <c r="Y1959" s="1113">
        <f>IF('Datos por dni'!F1093="","",(TODAY()-'Datos por dni'!F1093)/365)</f>
        <v>25.52054795</v>
      </c>
      <c r="AA1959" s="987"/>
      <c r="AB1959" s="992"/>
      <c r="AC1959" s="993"/>
      <c r="AD1959" s="994"/>
      <c r="AE1959" s="994"/>
      <c r="AF1959" s="995"/>
      <c r="AG1959" s="996"/>
      <c r="AH1959" s="997"/>
      <c r="AI1959" s="998"/>
      <c r="AJ1959" s="312"/>
      <c r="AK1959" s="312"/>
      <c r="AL1959" s="999"/>
      <c r="AM1959" s="312"/>
      <c r="AN1959" s="312"/>
      <c r="AO1959" s="1000"/>
      <c r="AP1959" s="666"/>
      <c r="AQ1959" s="1001"/>
      <c r="AR1959" s="1001"/>
      <c r="AS1959" s="1001"/>
      <c r="AT1959" s="748"/>
    </row>
    <row r="1960">
      <c r="A1960" s="227"/>
      <c r="B1960" s="179">
        <v>4.1955742E7</v>
      </c>
      <c r="C1960" s="1037">
        <v>44559.688186053245</v>
      </c>
      <c r="D1960" s="1091" t="s">
        <v>12295</v>
      </c>
      <c r="E1960" s="179" t="s">
        <v>12296</v>
      </c>
      <c r="F1960" s="228">
        <v>36310.0</v>
      </c>
      <c r="G1960" s="179" t="s">
        <v>2021</v>
      </c>
      <c r="H1960" s="179" t="s">
        <v>12297</v>
      </c>
      <c r="I1960" s="179">
        <v>1.16509187E9</v>
      </c>
      <c r="K1960" s="1091" t="s">
        <v>12298</v>
      </c>
      <c r="L1960" s="1091" t="s">
        <v>7020</v>
      </c>
      <c r="M1960" s="179" t="s">
        <v>1661</v>
      </c>
      <c r="N1960" s="179" t="s">
        <v>2184</v>
      </c>
      <c r="O1960" s="1091" t="s">
        <v>12299</v>
      </c>
      <c r="P1960" s="1091" t="s">
        <v>12300</v>
      </c>
      <c r="Q1960" s="1092"/>
      <c r="R1960" s="179" t="s">
        <v>12301</v>
      </c>
      <c r="S1960" s="647">
        <f t="shared" si="169"/>
        <v>24</v>
      </c>
      <c r="T1960" s="1130"/>
      <c r="U1960" s="166"/>
      <c r="V1960" s="1092"/>
      <c r="W1960" s="606" t="s">
        <v>12302</v>
      </c>
      <c r="X1960" s="1091" t="s">
        <v>12303</v>
      </c>
      <c r="Y1960" s="1113">
        <f>IF('Datos por dni'!F1094="","",(TODAY()-'Datos por dni'!F1094)/365)</f>
        <v>26.16986301</v>
      </c>
      <c r="AA1960" s="987"/>
      <c r="AB1960" s="992"/>
      <c r="AC1960" s="993"/>
      <c r="AD1960" s="994"/>
      <c r="AE1960" s="994"/>
      <c r="AF1960" s="995"/>
      <c r="AG1960" s="996"/>
      <c r="AH1960" s="997"/>
      <c r="AI1960" s="998"/>
      <c r="AJ1960" s="312"/>
      <c r="AK1960" s="312"/>
      <c r="AL1960" s="999"/>
      <c r="AM1960" s="312"/>
      <c r="AN1960" s="312"/>
      <c r="AO1960" s="1000"/>
      <c r="AP1960" s="666"/>
      <c r="AQ1960" s="1001"/>
      <c r="AR1960" s="1001"/>
      <c r="AS1960" s="1001"/>
      <c r="AT1960" s="748"/>
    </row>
    <row r="1961">
      <c r="A1961" s="227"/>
      <c r="B1961" s="179">
        <v>3.792885E7</v>
      </c>
      <c r="C1961" s="1037">
        <v>44560.38257342593</v>
      </c>
      <c r="D1961" s="1091" t="s">
        <v>12304</v>
      </c>
      <c r="E1961" s="179" t="s">
        <v>12305</v>
      </c>
      <c r="F1961" s="228">
        <v>34240.0</v>
      </c>
      <c r="G1961" s="179" t="s">
        <v>1808</v>
      </c>
      <c r="H1961" s="179" t="s">
        <v>12306</v>
      </c>
      <c r="I1961" s="179" t="s">
        <v>12307</v>
      </c>
      <c r="K1961" s="1091" t="s">
        <v>12308</v>
      </c>
      <c r="L1961" s="1091" t="s">
        <v>7038</v>
      </c>
      <c r="M1961" s="179" t="s">
        <v>2184</v>
      </c>
      <c r="N1961" s="179" t="s">
        <v>2184</v>
      </c>
      <c r="O1961" s="1091" t="s">
        <v>12309</v>
      </c>
      <c r="P1961" s="1091" t="s">
        <v>2846</v>
      </c>
      <c r="Q1961" s="1092"/>
      <c r="R1961" s="1127">
        <v>44580.0</v>
      </c>
      <c r="S1961" s="647">
        <f t="shared" si="169"/>
        <v>30</v>
      </c>
      <c r="T1961" s="1130"/>
      <c r="U1961" s="166"/>
      <c r="V1961" s="1092"/>
      <c r="W1961" s="606" t="s">
        <v>1637</v>
      </c>
      <c r="X1961" s="1091" t="s">
        <v>12310</v>
      </c>
      <c r="Y1961" s="1113">
        <f>IF('Datos por dni'!F1095="","",(TODAY()-'Datos por dni'!F1095)/365)</f>
        <v>23.44383562</v>
      </c>
      <c r="AA1961" s="987"/>
      <c r="AB1961" s="992"/>
      <c r="AC1961" s="993"/>
      <c r="AD1961" s="994"/>
      <c r="AE1961" s="994"/>
      <c r="AF1961" s="995"/>
      <c r="AG1961" s="996"/>
      <c r="AH1961" s="997"/>
      <c r="AI1961" s="998"/>
      <c r="AJ1961" s="312"/>
      <c r="AK1961" s="312"/>
      <c r="AL1961" s="999"/>
      <c r="AM1961" s="312"/>
      <c r="AN1961" s="312"/>
      <c r="AO1961" s="1000"/>
      <c r="AP1961" s="666"/>
      <c r="AQ1961" s="1001"/>
      <c r="AR1961" s="1001"/>
      <c r="AS1961" s="1001"/>
      <c r="AT1961" s="748"/>
    </row>
    <row r="1962">
      <c r="A1962" s="227"/>
      <c r="B1962" s="179">
        <v>3.3648584E7</v>
      </c>
      <c r="C1962" s="1037">
        <v>44560.68862223379</v>
      </c>
      <c r="D1962" s="1091" t="s">
        <v>12311</v>
      </c>
      <c r="E1962" s="179" t="s">
        <v>12312</v>
      </c>
      <c r="F1962" s="228">
        <v>32228.0</v>
      </c>
      <c r="G1962" s="179" t="s">
        <v>674</v>
      </c>
      <c r="H1962" s="179" t="s">
        <v>11300</v>
      </c>
      <c r="I1962" s="179" t="s">
        <v>12313</v>
      </c>
      <c r="K1962" s="1091" t="s">
        <v>12314</v>
      </c>
      <c r="L1962" s="1091" t="s">
        <v>7020</v>
      </c>
      <c r="M1962" s="179" t="s">
        <v>2184</v>
      </c>
      <c r="N1962" s="179" t="s">
        <v>2184</v>
      </c>
      <c r="O1962" s="1091" t="s">
        <v>12315</v>
      </c>
      <c r="P1962" s="1091" t="s">
        <v>12316</v>
      </c>
      <c r="Q1962" s="1091" t="s">
        <v>12317</v>
      </c>
      <c r="R1962" s="179"/>
      <c r="S1962" s="647">
        <f t="shared" si="169"/>
        <v>35</v>
      </c>
      <c r="T1962" s="1130"/>
      <c r="U1962" s="166"/>
      <c r="V1962" s="1091" t="s">
        <v>12318</v>
      </c>
      <c r="W1962" s="606" t="s">
        <v>1637</v>
      </c>
      <c r="X1962" s="1091" t="s">
        <v>12319</v>
      </c>
      <c r="Y1962" s="1113">
        <f>IF('Datos por dni'!F1096="","",(TODAY()-'Datos por dni'!F1096)/365)</f>
        <v>31.53424658</v>
      </c>
      <c r="AA1962" s="987"/>
      <c r="AB1962" s="992"/>
      <c r="AC1962" s="993"/>
      <c r="AD1962" s="994"/>
      <c r="AE1962" s="994"/>
      <c r="AF1962" s="995"/>
      <c r="AG1962" s="996"/>
      <c r="AH1962" s="997"/>
      <c r="AI1962" s="998"/>
      <c r="AJ1962" s="312"/>
      <c r="AK1962" s="312"/>
      <c r="AL1962" s="999"/>
      <c r="AM1962" s="312"/>
      <c r="AN1962" s="312"/>
      <c r="AO1962" s="1000"/>
      <c r="AP1962" s="666"/>
      <c r="AQ1962" s="1001"/>
      <c r="AR1962" s="1001"/>
      <c r="AS1962" s="1001"/>
      <c r="AT1962" s="748"/>
    </row>
    <row r="1963">
      <c r="A1963" s="227"/>
      <c r="B1963" s="179">
        <v>4.2999161E7</v>
      </c>
      <c r="C1963" s="1037">
        <v>44561.65988041667</v>
      </c>
      <c r="D1963" s="1091" t="s">
        <v>12320</v>
      </c>
      <c r="E1963" s="179" t="s">
        <v>12321</v>
      </c>
      <c r="F1963" s="228">
        <v>36858.0</v>
      </c>
      <c r="G1963" s="179" t="s">
        <v>391</v>
      </c>
      <c r="H1963" s="179" t="s">
        <v>1678</v>
      </c>
      <c r="I1963" s="179">
        <v>1.123091219E9</v>
      </c>
      <c r="K1963" s="1091" t="s">
        <v>12322</v>
      </c>
      <c r="L1963" s="1091" t="s">
        <v>7028</v>
      </c>
      <c r="M1963" s="179" t="s">
        <v>2184</v>
      </c>
      <c r="N1963" s="179" t="s">
        <v>2184</v>
      </c>
      <c r="O1963" s="1091" t="s">
        <v>12323</v>
      </c>
      <c r="P1963" s="1091" t="s">
        <v>12324</v>
      </c>
      <c r="Q1963" s="1092"/>
      <c r="R1963" s="179" t="s">
        <v>12301</v>
      </c>
      <c r="S1963" s="647">
        <f t="shared" si="169"/>
        <v>22</v>
      </c>
      <c r="T1963" s="1130"/>
      <c r="U1963" s="166"/>
      <c r="V1963" s="1092"/>
      <c r="W1963" s="606" t="s">
        <v>12325</v>
      </c>
      <c r="X1963" s="1091" t="s">
        <v>12326</v>
      </c>
      <c r="Y1963" s="1113">
        <f>IF('Datos por dni'!F1097="","",(TODAY()-'Datos por dni'!F1097)/365)</f>
        <v>30.2</v>
      </c>
      <c r="AA1963" s="987"/>
      <c r="AB1963" s="992"/>
      <c r="AC1963" s="993"/>
      <c r="AD1963" s="994"/>
      <c r="AE1963" s="994"/>
      <c r="AF1963" s="995"/>
      <c r="AG1963" s="996"/>
      <c r="AH1963" s="997"/>
      <c r="AI1963" s="998"/>
      <c r="AJ1963" s="312"/>
      <c r="AK1963" s="312"/>
      <c r="AL1963" s="999"/>
      <c r="AM1963" s="312"/>
      <c r="AN1963" s="312"/>
      <c r="AO1963" s="1000"/>
      <c r="AP1963" s="666"/>
      <c r="AQ1963" s="1001"/>
      <c r="AR1963" s="1001"/>
      <c r="AS1963" s="1001"/>
      <c r="AT1963" s="748"/>
    </row>
    <row r="1964">
      <c r="A1964" s="227"/>
      <c r="B1964" s="179">
        <v>3.6202279E7</v>
      </c>
      <c r="C1964" s="1037">
        <v>44562.974788252315</v>
      </c>
      <c r="D1964" s="1091" t="s">
        <v>12327</v>
      </c>
      <c r="E1964" s="179" t="s">
        <v>12328</v>
      </c>
      <c r="F1964" s="228">
        <v>33536.0</v>
      </c>
      <c r="G1964" s="179" t="s">
        <v>391</v>
      </c>
      <c r="H1964" s="179" t="s">
        <v>12329</v>
      </c>
      <c r="I1964" s="179">
        <v>5.42334406136E11</v>
      </c>
      <c r="K1964" s="1091" t="s">
        <v>4117</v>
      </c>
      <c r="L1964" s="1091" t="s">
        <v>7038</v>
      </c>
      <c r="M1964" s="179" t="s">
        <v>1661</v>
      </c>
      <c r="N1964" s="179" t="s">
        <v>2184</v>
      </c>
      <c r="O1964" s="1091" t="s">
        <v>12330</v>
      </c>
      <c r="P1964" s="1091" t="s">
        <v>12331</v>
      </c>
      <c r="Q1964" s="1091" t="s">
        <v>12332</v>
      </c>
      <c r="R1964" s="179" t="s">
        <v>12333</v>
      </c>
      <c r="S1964" s="647">
        <f t="shared" si="169"/>
        <v>31</v>
      </c>
      <c r="T1964" s="1130"/>
      <c r="U1964" s="166"/>
      <c r="V1964" s="1092"/>
      <c r="W1964" s="606" t="s">
        <v>1651</v>
      </c>
      <c r="X1964" s="1091" t="s">
        <v>12334</v>
      </c>
      <c r="Y1964" s="1113">
        <f>IF('Datos por dni'!F1098="","",(TODAY()-'Datos por dni'!F1098)/365)</f>
        <v>26.59178082</v>
      </c>
      <c r="AA1964" s="987"/>
      <c r="AB1964" s="992"/>
      <c r="AC1964" s="993"/>
      <c r="AD1964" s="994"/>
      <c r="AE1964" s="994"/>
      <c r="AF1964" s="995"/>
      <c r="AG1964" s="996"/>
      <c r="AH1964" s="997"/>
      <c r="AI1964" s="998"/>
      <c r="AJ1964" s="312"/>
      <c r="AK1964" s="312"/>
      <c r="AL1964" s="999"/>
      <c r="AM1964" s="312"/>
      <c r="AN1964" s="312"/>
      <c r="AO1964" s="1000"/>
      <c r="AP1964" s="666"/>
      <c r="AQ1964" s="1001"/>
      <c r="AR1964" s="1001"/>
      <c r="AS1964" s="1001"/>
      <c r="AT1964" s="748"/>
    </row>
    <row r="1965">
      <c r="A1965" s="227"/>
      <c r="B1965" s="179">
        <v>1.4937851E7</v>
      </c>
      <c r="C1965" s="1037">
        <v>44563.0391944213</v>
      </c>
      <c r="D1965" s="1091" t="s">
        <v>12335</v>
      </c>
      <c r="E1965" s="179" t="s">
        <v>12336</v>
      </c>
      <c r="F1965" s="228">
        <v>22930.0</v>
      </c>
      <c r="G1965" s="179" t="s">
        <v>391</v>
      </c>
      <c r="H1965" s="179" t="s">
        <v>12337</v>
      </c>
      <c r="I1965" s="179" t="s">
        <v>12338</v>
      </c>
      <c r="K1965" s="1091" t="s">
        <v>12339</v>
      </c>
      <c r="L1965" s="1091" t="s">
        <v>12340</v>
      </c>
      <c r="M1965" s="179" t="s">
        <v>2184</v>
      </c>
      <c r="N1965" s="179" t="s">
        <v>2184</v>
      </c>
      <c r="O1965" s="1091" t="s">
        <v>12341</v>
      </c>
      <c r="P1965" s="1091" t="s">
        <v>8567</v>
      </c>
      <c r="Q1965" s="1091" t="s">
        <v>12342</v>
      </c>
      <c r="R1965" s="1127">
        <v>44580.0</v>
      </c>
      <c r="S1965" s="647">
        <f t="shared" si="169"/>
        <v>61</v>
      </c>
      <c r="T1965" s="1132" t="s">
        <v>5656</v>
      </c>
      <c r="U1965" s="179" t="s">
        <v>5656</v>
      </c>
      <c r="V1965" s="1092"/>
      <c r="W1965" s="606" t="s">
        <v>1651</v>
      </c>
      <c r="X1965" s="1091" t="s">
        <v>12343</v>
      </c>
      <c r="Y1965" s="1113">
        <f>IF('Datos por dni'!F1099="","",(TODAY()-'Datos por dni'!F1099)/365)</f>
        <v>24.1260274</v>
      </c>
      <c r="AA1965" s="987"/>
      <c r="AB1965" s="992"/>
      <c r="AC1965" s="993"/>
      <c r="AD1965" s="994"/>
      <c r="AE1965" s="994"/>
      <c r="AF1965" s="995"/>
      <c r="AG1965" s="996"/>
      <c r="AH1965" s="997"/>
      <c r="AI1965" s="998"/>
      <c r="AJ1965" s="312"/>
      <c r="AK1965" s="312"/>
      <c r="AL1965" s="999"/>
      <c r="AM1965" s="312"/>
      <c r="AN1965" s="312"/>
      <c r="AO1965" s="1000"/>
      <c r="AP1965" s="666"/>
      <c r="AQ1965" s="1001"/>
      <c r="AR1965" s="1001"/>
      <c r="AS1965" s="1001"/>
      <c r="AT1965" s="748"/>
    </row>
    <row r="1966">
      <c r="A1966" s="227"/>
      <c r="B1966" s="179">
        <v>3.95174E7</v>
      </c>
      <c r="C1966" s="1037">
        <v>44565.365156354164</v>
      </c>
      <c r="D1966" s="1091" t="s">
        <v>12344</v>
      </c>
      <c r="E1966" s="179" t="s">
        <v>12345</v>
      </c>
      <c r="F1966" s="228">
        <v>35131.0</v>
      </c>
      <c r="G1966" s="179" t="s">
        <v>391</v>
      </c>
      <c r="H1966" s="179" t="s">
        <v>12346</v>
      </c>
      <c r="I1966" s="179">
        <v>1.123805322E9</v>
      </c>
      <c r="K1966" s="1091" t="s">
        <v>8755</v>
      </c>
      <c r="L1966" s="1091" t="s">
        <v>7020</v>
      </c>
      <c r="M1966" s="179" t="s">
        <v>2184</v>
      </c>
      <c r="N1966" s="179" t="s">
        <v>2184</v>
      </c>
      <c r="O1966" s="1091" t="s">
        <v>12347</v>
      </c>
      <c r="P1966" s="1091" t="s">
        <v>2587</v>
      </c>
      <c r="Q1966" s="1092"/>
      <c r="R1966" s="1133">
        <v>44589.0</v>
      </c>
      <c r="S1966" s="647">
        <f t="shared" si="169"/>
        <v>27</v>
      </c>
      <c r="T1966" s="1130" t="s">
        <v>5656</v>
      </c>
      <c r="U1966" s="179" t="s">
        <v>2846</v>
      </c>
      <c r="V1966" s="1092"/>
      <c r="W1966" s="606" t="s">
        <v>12348</v>
      </c>
      <c r="X1966" s="1091" t="s">
        <v>12348</v>
      </c>
      <c r="Y1966" s="1113">
        <f>IF('Datos por dni'!F1100="","",(TODAY()-'Datos por dni'!F1100)/365)</f>
        <v>24.31506849</v>
      </c>
      <c r="AA1966" s="987"/>
      <c r="AB1966" s="992"/>
      <c r="AC1966" s="993"/>
      <c r="AD1966" s="994"/>
      <c r="AE1966" s="994"/>
      <c r="AF1966" s="995"/>
      <c r="AG1966" s="996"/>
      <c r="AH1966" s="997"/>
      <c r="AI1966" s="998"/>
      <c r="AJ1966" s="312"/>
      <c r="AK1966" s="312"/>
      <c r="AL1966" s="999"/>
      <c r="AM1966" s="312"/>
      <c r="AN1966" s="312"/>
      <c r="AO1966" s="1000"/>
      <c r="AP1966" s="666"/>
      <c r="AQ1966" s="1001"/>
      <c r="AR1966" s="1001"/>
      <c r="AS1966" s="1001"/>
      <c r="AT1966" s="748"/>
    </row>
    <row r="1967">
      <c r="A1967" s="227"/>
      <c r="B1967" s="179">
        <v>4.2853965E7</v>
      </c>
      <c r="C1967" s="1037">
        <v>44565.511698773145</v>
      </c>
      <c r="D1967" s="1091" t="s">
        <v>12349</v>
      </c>
      <c r="E1967" s="179" t="s">
        <v>12350</v>
      </c>
      <c r="F1967" s="228">
        <v>36784.0</v>
      </c>
      <c r="G1967" s="179" t="s">
        <v>391</v>
      </c>
      <c r="H1967" s="179" t="s">
        <v>11132</v>
      </c>
      <c r="I1967" s="179">
        <v>5.43516146122E11</v>
      </c>
      <c r="K1967" s="1091" t="s">
        <v>12351</v>
      </c>
      <c r="L1967" s="1091" t="s">
        <v>7020</v>
      </c>
      <c r="M1967" s="179" t="s">
        <v>2184</v>
      </c>
      <c r="N1967" s="179" t="s">
        <v>2184</v>
      </c>
      <c r="O1967" s="1091" t="s">
        <v>12352</v>
      </c>
      <c r="P1967" s="1091" t="s">
        <v>12353</v>
      </c>
      <c r="Q1967" s="1091" t="s">
        <v>12354</v>
      </c>
      <c r="R1967" s="179" t="s">
        <v>11172</v>
      </c>
      <c r="S1967" s="647">
        <f t="shared" si="169"/>
        <v>23</v>
      </c>
      <c r="T1967" s="282"/>
      <c r="U1967" s="166"/>
      <c r="V1967" s="1092"/>
      <c r="W1967" s="606" t="s">
        <v>1651</v>
      </c>
      <c r="X1967" s="1091" t="s">
        <v>12355</v>
      </c>
      <c r="Y1967" s="1113">
        <f>IF('Datos por dni'!F1101="","",(TODAY()-'Datos por dni'!F1101)/365)</f>
        <v>22.15342466</v>
      </c>
      <c r="AA1967" s="987"/>
      <c r="AB1967" s="992"/>
      <c r="AC1967" s="993"/>
      <c r="AD1967" s="994"/>
      <c r="AE1967" s="994"/>
      <c r="AF1967" s="995"/>
      <c r="AG1967" s="996"/>
      <c r="AH1967" s="997"/>
      <c r="AI1967" s="998"/>
      <c r="AJ1967" s="312"/>
      <c r="AK1967" s="312"/>
      <c r="AL1967" s="999"/>
      <c r="AM1967" s="312"/>
      <c r="AN1967" s="312"/>
      <c r="AO1967" s="1000"/>
      <c r="AP1967" s="666"/>
      <c r="AQ1967" s="1001"/>
      <c r="AR1967" s="1001"/>
      <c r="AS1967" s="1001"/>
      <c r="AT1967" s="748"/>
    </row>
    <row r="1968">
      <c r="A1968" s="227"/>
      <c r="B1968" s="179">
        <v>3.9431703E7</v>
      </c>
      <c r="C1968" s="1037">
        <v>44565.51737230324</v>
      </c>
      <c r="D1968" s="1091" t="s">
        <v>12356</v>
      </c>
      <c r="E1968" s="179" t="s">
        <v>12357</v>
      </c>
      <c r="F1968" s="228">
        <v>35091.0</v>
      </c>
      <c r="G1968" s="179" t="s">
        <v>2021</v>
      </c>
      <c r="H1968" s="179" t="s">
        <v>12358</v>
      </c>
      <c r="I1968" s="179" t="s">
        <v>12359</v>
      </c>
      <c r="K1968" s="1091" t="s">
        <v>12360</v>
      </c>
      <c r="L1968" s="1091" t="s">
        <v>7020</v>
      </c>
      <c r="M1968" s="179" t="s">
        <v>2184</v>
      </c>
      <c r="N1968" s="179" t="s">
        <v>2184</v>
      </c>
      <c r="O1968" s="1091" t="s">
        <v>12361</v>
      </c>
      <c r="P1968" s="1091" t="s">
        <v>12362</v>
      </c>
      <c r="Q1968" s="1091" t="s">
        <v>12363</v>
      </c>
      <c r="R1968" s="1127">
        <v>44582.0</v>
      </c>
      <c r="S1968" s="647">
        <f t="shared" si="169"/>
        <v>27</v>
      </c>
      <c r="T1968" s="1130" t="s">
        <v>5656</v>
      </c>
      <c r="U1968" s="179" t="s">
        <v>2846</v>
      </c>
      <c r="V1968" s="1092"/>
      <c r="W1968" s="606" t="s">
        <v>12364</v>
      </c>
      <c r="X1968" s="1091" t="s">
        <v>12364</v>
      </c>
      <c r="Y1968" s="1113">
        <f>IF('Datos por dni'!F1102="","",(TODAY()-'Datos por dni'!F1102)/365)</f>
        <v>20.52876712</v>
      </c>
      <c r="AA1968" s="987"/>
      <c r="AB1968" s="992"/>
      <c r="AC1968" s="993"/>
      <c r="AD1968" s="994"/>
      <c r="AE1968" s="994"/>
      <c r="AF1968" s="995"/>
      <c r="AG1968" s="996"/>
      <c r="AH1968" s="997"/>
      <c r="AI1968" s="998"/>
      <c r="AJ1968" s="312"/>
      <c r="AK1968" s="312"/>
      <c r="AL1968" s="999"/>
      <c r="AM1968" s="312"/>
      <c r="AN1968" s="312"/>
      <c r="AO1968" s="1000"/>
      <c r="AP1968" s="666"/>
      <c r="AQ1968" s="1001"/>
      <c r="AR1968" s="1001"/>
      <c r="AS1968" s="1001"/>
      <c r="AT1968" s="748"/>
    </row>
    <row r="1969">
      <c r="A1969" s="227"/>
      <c r="B1969" s="179">
        <v>4.4669411E7</v>
      </c>
      <c r="C1969" s="1037">
        <v>44565.64617578704</v>
      </c>
      <c r="D1969" s="1091" t="s">
        <v>12365</v>
      </c>
      <c r="E1969" s="179" t="s">
        <v>12366</v>
      </c>
      <c r="F1969" s="228">
        <v>37664.0</v>
      </c>
      <c r="G1969" s="179" t="s">
        <v>391</v>
      </c>
      <c r="H1969" s="179" t="s">
        <v>1618</v>
      </c>
      <c r="I1969" s="179" t="s">
        <v>12367</v>
      </c>
      <c r="K1969" s="1091" t="s">
        <v>8288</v>
      </c>
      <c r="L1969" s="1091" t="s">
        <v>12368</v>
      </c>
      <c r="M1969" s="179" t="s">
        <v>1661</v>
      </c>
      <c r="N1969" s="179" t="s">
        <v>2184</v>
      </c>
      <c r="O1969" s="1091" t="s">
        <v>12369</v>
      </c>
      <c r="P1969" s="1091" t="s">
        <v>12370</v>
      </c>
      <c r="Q1969" s="1092"/>
      <c r="R1969" s="1127">
        <v>44580.0</v>
      </c>
      <c r="S1969" s="647">
        <f t="shared" si="169"/>
        <v>20</v>
      </c>
      <c r="T1969" s="1130" t="s">
        <v>2761</v>
      </c>
      <c r="U1969" s="179" t="s">
        <v>2846</v>
      </c>
      <c r="V1969" s="1092"/>
      <c r="W1969" s="606" t="s">
        <v>1651</v>
      </c>
      <c r="X1969" s="1091" t="s">
        <v>1651</v>
      </c>
      <c r="Y1969" s="1113">
        <f>IF('Datos por dni'!F1103="","",(TODAY()-'Datos por dni'!F1103)/365)</f>
        <v>25.95890411</v>
      </c>
      <c r="AA1969" s="987"/>
      <c r="AB1969" s="992"/>
      <c r="AC1969" s="993"/>
      <c r="AD1969" s="994"/>
      <c r="AE1969" s="994"/>
      <c r="AF1969" s="995"/>
      <c r="AG1969" s="996"/>
      <c r="AH1969" s="997"/>
      <c r="AI1969" s="998"/>
      <c r="AJ1969" s="312"/>
      <c r="AK1969" s="312"/>
      <c r="AL1969" s="999"/>
      <c r="AM1969" s="312"/>
      <c r="AN1969" s="312"/>
      <c r="AO1969" s="1000"/>
      <c r="AP1969" s="666"/>
      <c r="AQ1969" s="1001"/>
      <c r="AR1969" s="1001"/>
      <c r="AS1969" s="1001"/>
      <c r="AT1969" s="748"/>
    </row>
    <row r="1970">
      <c r="A1970" s="227"/>
      <c r="B1970" s="179">
        <v>4.6500689E7</v>
      </c>
      <c r="C1970" s="1037">
        <v>44565.940010833336</v>
      </c>
      <c r="D1970" s="1091" t="s">
        <v>12371</v>
      </c>
      <c r="E1970" s="179" t="s">
        <v>12372</v>
      </c>
      <c r="F1970" s="228">
        <v>38446.0</v>
      </c>
      <c r="G1970" s="179" t="s">
        <v>391</v>
      </c>
      <c r="H1970" s="179" t="s">
        <v>3272</v>
      </c>
      <c r="I1970" s="179">
        <v>1.136432815E9</v>
      </c>
      <c r="K1970" s="1091" t="s">
        <v>12373</v>
      </c>
      <c r="L1970" s="1091" t="s">
        <v>7038</v>
      </c>
      <c r="M1970" s="179" t="s">
        <v>2184</v>
      </c>
      <c r="N1970" s="179" t="s">
        <v>2184</v>
      </c>
      <c r="O1970" s="1091" t="s">
        <v>12374</v>
      </c>
      <c r="P1970" s="1091" t="s">
        <v>12375</v>
      </c>
      <c r="Q1970" s="1092"/>
      <c r="R1970" s="1127">
        <v>44580.0</v>
      </c>
      <c r="S1970" s="647">
        <f t="shared" si="169"/>
        <v>18</v>
      </c>
      <c r="T1970" s="1025"/>
      <c r="U1970" s="1120"/>
      <c r="V1970" s="1092"/>
      <c r="W1970" s="606" t="s">
        <v>1651</v>
      </c>
      <c r="X1970" s="1091" t="s">
        <v>12376</v>
      </c>
      <c r="Y1970" s="1113">
        <f>IF('Datos por dni'!F1104="","",(TODAY()-'Datos por dni'!F1104)/365)</f>
        <v>30.76986301</v>
      </c>
      <c r="AA1970" s="987"/>
      <c r="AB1970" s="992"/>
      <c r="AC1970" s="993"/>
      <c r="AD1970" s="994"/>
      <c r="AE1970" s="994"/>
      <c r="AF1970" s="995"/>
      <c r="AG1970" s="996"/>
      <c r="AH1970" s="997"/>
      <c r="AI1970" s="998"/>
      <c r="AJ1970" s="312"/>
      <c r="AK1970" s="312"/>
      <c r="AL1970" s="999"/>
      <c r="AM1970" s="312"/>
      <c r="AN1970" s="312"/>
      <c r="AO1970" s="1000"/>
      <c r="AP1970" s="666"/>
      <c r="AQ1970" s="1001"/>
      <c r="AR1970" s="1001"/>
      <c r="AS1970" s="1001"/>
      <c r="AT1970" s="748"/>
    </row>
    <row r="1971">
      <c r="A1971" s="227"/>
      <c r="B1971" s="179">
        <v>3.3784732E7</v>
      </c>
      <c r="C1971" s="1037">
        <v>44566.38778229167</v>
      </c>
      <c r="D1971" s="1091" t="s">
        <v>12377</v>
      </c>
      <c r="E1971" s="179" t="s">
        <v>12378</v>
      </c>
      <c r="F1971" s="228">
        <v>32268.0</v>
      </c>
      <c r="G1971" s="179" t="s">
        <v>391</v>
      </c>
      <c r="H1971" s="179" t="s">
        <v>1678</v>
      </c>
      <c r="I1971" s="179">
        <v>1.123566797E9</v>
      </c>
      <c r="K1971" s="1091" t="s">
        <v>12379</v>
      </c>
      <c r="L1971" s="1091" t="s">
        <v>12380</v>
      </c>
      <c r="M1971" s="179" t="s">
        <v>2184</v>
      </c>
      <c r="N1971" s="179" t="s">
        <v>2184</v>
      </c>
      <c r="O1971" s="1091" t="s">
        <v>12381</v>
      </c>
      <c r="P1971" s="1091" t="s">
        <v>2109</v>
      </c>
      <c r="Q1971" s="1092"/>
      <c r="R1971" s="1127">
        <v>44580.0</v>
      </c>
      <c r="S1971" s="647">
        <f t="shared" si="169"/>
        <v>35</v>
      </c>
      <c r="T1971" s="1130" t="s">
        <v>5656</v>
      </c>
      <c r="U1971" s="179" t="s">
        <v>2846</v>
      </c>
      <c r="V1971" s="1092"/>
      <c r="W1971" s="606" t="s">
        <v>1637</v>
      </c>
      <c r="X1971" s="1091" t="s">
        <v>12382</v>
      </c>
      <c r="Y1971" s="1113">
        <f>IF('Datos por dni'!F1105="","",(TODAY()-'Datos por dni'!F1105)/365)</f>
        <v>41.49863014</v>
      </c>
      <c r="AA1971" s="987"/>
      <c r="AB1971" s="992"/>
      <c r="AC1971" s="993"/>
      <c r="AD1971" s="994"/>
      <c r="AE1971" s="994"/>
      <c r="AF1971" s="995"/>
      <c r="AG1971" s="996"/>
      <c r="AH1971" s="997"/>
      <c r="AI1971" s="998"/>
      <c r="AJ1971" s="312"/>
      <c r="AK1971" s="312"/>
      <c r="AL1971" s="999"/>
      <c r="AM1971" s="312"/>
      <c r="AN1971" s="312"/>
      <c r="AO1971" s="1000"/>
      <c r="AP1971" s="666"/>
      <c r="AQ1971" s="1001"/>
      <c r="AR1971" s="1001"/>
      <c r="AS1971" s="1001"/>
      <c r="AT1971" s="748"/>
    </row>
    <row r="1972">
      <c r="A1972" s="227"/>
      <c r="B1972" s="179">
        <v>3.5411266E7</v>
      </c>
      <c r="C1972" s="1037">
        <v>44566.53632611111</v>
      </c>
      <c r="D1972" s="1091" t="s">
        <v>12383</v>
      </c>
      <c r="E1972" s="179" t="s">
        <v>12384</v>
      </c>
      <c r="F1972" s="228">
        <v>33124.0</v>
      </c>
      <c r="G1972" s="179" t="s">
        <v>391</v>
      </c>
      <c r="H1972" s="179" t="s">
        <v>2691</v>
      </c>
      <c r="I1972" s="179" t="s">
        <v>12385</v>
      </c>
      <c r="K1972" s="1091" t="s">
        <v>1877</v>
      </c>
      <c r="L1972" s="1091" t="s">
        <v>7020</v>
      </c>
      <c r="M1972" s="179" t="s">
        <v>2184</v>
      </c>
      <c r="N1972" s="179" t="s">
        <v>2184</v>
      </c>
      <c r="O1972" s="1091" t="s">
        <v>12386</v>
      </c>
      <c r="P1972" s="1091" t="s">
        <v>12387</v>
      </c>
      <c r="Q1972" s="1091" t="s">
        <v>12388</v>
      </c>
      <c r="R1972" s="1127">
        <v>44582.0</v>
      </c>
      <c r="S1972" s="647">
        <f t="shared" si="169"/>
        <v>33</v>
      </c>
      <c r="T1972" s="1131" t="s">
        <v>5656</v>
      </c>
      <c r="U1972" s="179" t="s">
        <v>2846</v>
      </c>
      <c r="V1972" s="1092"/>
      <c r="W1972" s="606" t="s">
        <v>1637</v>
      </c>
      <c r="X1972" s="1091" t="s">
        <v>12389</v>
      </c>
      <c r="Y1972" s="1113">
        <f>IF('Datos por dni'!F1106="","",(TODAY()-'Datos por dni'!F1106)/365)</f>
        <v>23.61369863</v>
      </c>
      <c r="AA1972" s="987"/>
      <c r="AB1972" s="992"/>
      <c r="AC1972" s="993"/>
      <c r="AD1972" s="994"/>
      <c r="AE1972" s="994"/>
      <c r="AF1972" s="995"/>
      <c r="AG1972" s="996"/>
      <c r="AH1972" s="997"/>
      <c r="AI1972" s="998"/>
      <c r="AJ1972" s="312"/>
      <c r="AK1972" s="312"/>
      <c r="AL1972" s="999"/>
      <c r="AM1972" s="312"/>
      <c r="AN1972" s="312"/>
      <c r="AO1972" s="1000"/>
      <c r="AP1972" s="666"/>
      <c r="AQ1972" s="1001"/>
      <c r="AR1972" s="1001"/>
      <c r="AS1972" s="1001"/>
      <c r="AT1972" s="748"/>
    </row>
    <row r="1973">
      <c r="A1973" s="227"/>
      <c r="B1973" s="179">
        <v>3.9775336E7</v>
      </c>
      <c r="C1973" s="1037">
        <v>44566.54897662037</v>
      </c>
      <c r="D1973" s="1091" t="s">
        <v>12390</v>
      </c>
      <c r="E1973" s="179" t="s">
        <v>12391</v>
      </c>
      <c r="F1973" s="228">
        <v>35302.0</v>
      </c>
      <c r="G1973" s="179" t="s">
        <v>391</v>
      </c>
      <c r="H1973" s="179" t="s">
        <v>2691</v>
      </c>
      <c r="I1973" s="179" t="s">
        <v>12392</v>
      </c>
      <c r="K1973" s="1091" t="s">
        <v>12393</v>
      </c>
      <c r="L1973" s="1091" t="s">
        <v>7038</v>
      </c>
      <c r="M1973" s="179" t="s">
        <v>2184</v>
      </c>
      <c r="N1973" s="179" t="s">
        <v>2184</v>
      </c>
      <c r="O1973" s="1091" t="s">
        <v>12394</v>
      </c>
      <c r="P1973" s="1091" t="s">
        <v>12395</v>
      </c>
      <c r="Q1973" s="1091" t="s">
        <v>12396</v>
      </c>
      <c r="R1973" s="179" t="s">
        <v>11172</v>
      </c>
      <c r="S1973" s="647">
        <f t="shared" si="169"/>
        <v>27</v>
      </c>
      <c r="T1973" s="1130"/>
      <c r="U1973" s="166"/>
      <c r="V1973" s="1092"/>
      <c r="W1973" s="606" t="s">
        <v>12397</v>
      </c>
      <c r="X1973" s="1091" t="s">
        <v>12398</v>
      </c>
      <c r="Y1973" s="1113">
        <f>IF('Datos por dni'!F1107="","",(TODAY()-'Datos por dni'!F1107)/365)</f>
        <v>24.03835616</v>
      </c>
      <c r="AA1973" s="987"/>
      <c r="AB1973" s="992"/>
      <c r="AC1973" s="993"/>
      <c r="AD1973" s="994"/>
      <c r="AE1973" s="994"/>
      <c r="AF1973" s="995"/>
      <c r="AG1973" s="996"/>
      <c r="AH1973" s="997"/>
      <c r="AI1973" s="998"/>
      <c r="AJ1973" s="312"/>
      <c r="AK1973" s="312"/>
      <c r="AL1973" s="999"/>
      <c r="AM1973" s="312"/>
      <c r="AN1973" s="312"/>
      <c r="AO1973" s="1000"/>
      <c r="AP1973" s="666"/>
      <c r="AQ1973" s="1001"/>
      <c r="AR1973" s="1001"/>
      <c r="AS1973" s="1001"/>
      <c r="AT1973" s="748"/>
    </row>
    <row r="1974">
      <c r="A1974" s="227"/>
      <c r="B1974" s="179">
        <v>3.4557281E7</v>
      </c>
      <c r="C1974" s="1037">
        <v>44567.04462891204</v>
      </c>
      <c r="D1974" s="1091" t="s">
        <v>12399</v>
      </c>
      <c r="E1974" s="179" t="s">
        <v>12400</v>
      </c>
      <c r="F1974" s="228">
        <v>32729.0</v>
      </c>
      <c r="G1974" s="179" t="s">
        <v>391</v>
      </c>
      <c r="H1974" s="179" t="s">
        <v>1795</v>
      </c>
      <c r="I1974" s="179" t="s">
        <v>12401</v>
      </c>
      <c r="K1974" s="1091" t="s">
        <v>8564</v>
      </c>
      <c r="L1974" s="1091" t="s">
        <v>7028</v>
      </c>
      <c r="M1974" s="179" t="s">
        <v>2184</v>
      </c>
      <c r="N1974" s="179" t="s">
        <v>2184</v>
      </c>
      <c r="O1974" s="1091" t="s">
        <v>12402</v>
      </c>
      <c r="P1974" s="1091" t="s">
        <v>12403</v>
      </c>
      <c r="Q1974" s="1092"/>
      <c r="R1974" s="1127">
        <v>44582.0</v>
      </c>
      <c r="S1974" s="647">
        <f t="shared" si="169"/>
        <v>34</v>
      </c>
      <c r="T1974" s="1131" t="s">
        <v>5656</v>
      </c>
      <c r="U1974" s="179" t="s">
        <v>2846</v>
      </c>
      <c r="V1974" s="1092"/>
      <c r="W1974" s="606" t="s">
        <v>1880</v>
      </c>
      <c r="X1974" s="1091" t="s">
        <v>12404</v>
      </c>
      <c r="Y1974" s="1113">
        <f>IF('Datos por dni'!F1108="","",(TODAY()-'Datos por dni'!F1108)/365)</f>
        <v>23.37534247</v>
      </c>
      <c r="AA1974" s="987"/>
      <c r="AB1974" s="992"/>
      <c r="AC1974" s="993"/>
      <c r="AD1974" s="994"/>
      <c r="AE1974" s="994"/>
      <c r="AF1974" s="995"/>
      <c r="AG1974" s="996"/>
      <c r="AH1974" s="997"/>
      <c r="AI1974" s="998"/>
      <c r="AJ1974" s="312"/>
      <c r="AK1974" s="312"/>
      <c r="AL1974" s="999"/>
      <c r="AM1974" s="312"/>
      <c r="AN1974" s="312"/>
      <c r="AO1974" s="1000"/>
      <c r="AP1974" s="666"/>
      <c r="AQ1974" s="1001"/>
      <c r="AR1974" s="1001"/>
      <c r="AS1974" s="1001"/>
      <c r="AT1974" s="748"/>
    </row>
    <row r="1975">
      <c r="A1975" s="227"/>
      <c r="B1975" s="179">
        <v>4.2252304E7</v>
      </c>
      <c r="C1975" s="1037">
        <v>44567.44275996528</v>
      </c>
      <c r="D1975" s="1091" t="s">
        <v>12405</v>
      </c>
      <c r="E1975" s="179" t="s">
        <v>12406</v>
      </c>
      <c r="F1975" s="228">
        <v>36520.0</v>
      </c>
      <c r="G1975" s="179" t="s">
        <v>391</v>
      </c>
      <c r="H1975" s="179" t="s">
        <v>1678</v>
      </c>
      <c r="I1975" s="179">
        <v>1.136767192E9</v>
      </c>
      <c r="K1975" s="1091" t="s">
        <v>12407</v>
      </c>
      <c r="L1975" s="1091" t="s">
        <v>7020</v>
      </c>
      <c r="M1975" s="179" t="s">
        <v>2184</v>
      </c>
      <c r="N1975" s="179" t="s">
        <v>2184</v>
      </c>
      <c r="O1975" s="1091" t="s">
        <v>12408</v>
      </c>
      <c r="P1975" s="1091" t="s">
        <v>12409</v>
      </c>
      <c r="Q1975" s="1092"/>
      <c r="R1975" s="1127">
        <v>44582.0</v>
      </c>
      <c r="S1975" s="647">
        <f t="shared" si="169"/>
        <v>23</v>
      </c>
      <c r="T1975" s="1131" t="s">
        <v>5656</v>
      </c>
      <c r="U1975" s="179" t="s">
        <v>2846</v>
      </c>
      <c r="V1975" s="1092"/>
      <c r="W1975" s="606" t="s">
        <v>2395</v>
      </c>
      <c r="X1975" s="1091" t="s">
        <v>12410</v>
      </c>
      <c r="Y1975" s="1113">
        <f>IF('Datos por dni'!F1109="","",(TODAY()-'Datos por dni'!F1109)/365)</f>
        <v>24.01917808</v>
      </c>
      <c r="AA1975" s="987"/>
      <c r="AB1975" s="992"/>
      <c r="AC1975" s="993"/>
      <c r="AD1975" s="994"/>
      <c r="AE1975" s="994"/>
      <c r="AF1975" s="995"/>
      <c r="AG1975" s="996"/>
      <c r="AH1975" s="997"/>
      <c r="AI1975" s="998"/>
      <c r="AJ1975" s="312"/>
      <c r="AK1975" s="312"/>
      <c r="AL1975" s="999"/>
      <c r="AM1975" s="312"/>
      <c r="AN1975" s="312"/>
      <c r="AO1975" s="1000"/>
      <c r="AP1975" s="666"/>
      <c r="AQ1975" s="1001"/>
      <c r="AR1975" s="1001"/>
      <c r="AS1975" s="1001"/>
      <c r="AT1975" s="748"/>
    </row>
    <row r="1976">
      <c r="A1976" s="227"/>
      <c r="B1976" s="179">
        <v>3.6396547E7</v>
      </c>
      <c r="C1976" s="1037">
        <v>44567.55272289352</v>
      </c>
      <c r="D1976" s="1091" t="s">
        <v>12411</v>
      </c>
      <c r="E1976" s="179" t="s">
        <v>12412</v>
      </c>
      <c r="F1976" s="228">
        <v>33533.0</v>
      </c>
      <c r="G1976" s="179" t="s">
        <v>391</v>
      </c>
      <c r="H1976" s="179" t="s">
        <v>1618</v>
      </c>
      <c r="I1976" s="179">
        <v>1.122522703E9</v>
      </c>
      <c r="K1976" s="1091" t="s">
        <v>12413</v>
      </c>
      <c r="L1976" s="1091" t="s">
        <v>12414</v>
      </c>
      <c r="M1976" s="179" t="s">
        <v>2184</v>
      </c>
      <c r="N1976" s="179" t="s">
        <v>2184</v>
      </c>
      <c r="O1976" s="1091" t="s">
        <v>12415</v>
      </c>
      <c r="P1976" s="1091" t="s">
        <v>12416</v>
      </c>
      <c r="Q1976" s="1091" t="s">
        <v>12417</v>
      </c>
      <c r="R1976" s="1127">
        <v>44585.0</v>
      </c>
      <c r="S1976" s="647">
        <f t="shared" si="169"/>
        <v>31</v>
      </c>
      <c r="T1976" s="1130"/>
      <c r="U1976" s="166"/>
      <c r="V1976" s="1092"/>
      <c r="W1976" s="606" t="s">
        <v>1637</v>
      </c>
      <c r="X1976" s="1091" t="s">
        <v>12418</v>
      </c>
      <c r="Y1976" s="1113">
        <f>IF('Datos por dni'!F1110="","",(TODAY()-'Datos por dni'!F1110)/365)</f>
        <v>34.40821918</v>
      </c>
      <c r="AA1976" s="987"/>
      <c r="AB1976" s="992"/>
      <c r="AC1976" s="993"/>
      <c r="AD1976" s="994"/>
      <c r="AE1976" s="994"/>
      <c r="AF1976" s="995"/>
      <c r="AG1976" s="996"/>
      <c r="AH1976" s="997"/>
      <c r="AI1976" s="998"/>
      <c r="AJ1976" s="312"/>
      <c r="AK1976" s="312"/>
      <c r="AL1976" s="999"/>
      <c r="AM1976" s="312"/>
      <c r="AN1976" s="312"/>
      <c r="AO1976" s="1000"/>
      <c r="AP1976" s="666"/>
      <c r="AQ1976" s="1001"/>
      <c r="AR1976" s="1001"/>
      <c r="AS1976" s="1001"/>
      <c r="AT1976" s="748"/>
    </row>
    <row r="1977">
      <c r="A1977" s="227"/>
      <c r="B1977" s="179">
        <v>4.3409326E7</v>
      </c>
      <c r="C1977" s="1037">
        <v>44568.52810444444</v>
      </c>
      <c r="D1977" s="1091" t="s">
        <v>12271</v>
      </c>
      <c r="E1977" s="179" t="s">
        <v>12419</v>
      </c>
      <c r="F1977" s="228">
        <v>37132.0</v>
      </c>
      <c r="G1977" s="179" t="s">
        <v>674</v>
      </c>
      <c r="H1977" s="179" t="s">
        <v>3272</v>
      </c>
      <c r="I1977" s="179" t="s">
        <v>12273</v>
      </c>
      <c r="K1977" s="1091" t="s">
        <v>12420</v>
      </c>
      <c r="L1977" s="1091" t="s">
        <v>7038</v>
      </c>
      <c r="M1977" s="179" t="s">
        <v>2184</v>
      </c>
      <c r="N1977" s="179" t="s">
        <v>2184</v>
      </c>
      <c r="O1977" s="1091" t="s">
        <v>7456</v>
      </c>
      <c r="P1977" s="1091" t="s">
        <v>12421</v>
      </c>
      <c r="Q1977" s="1092"/>
      <c r="R1977" s="1127">
        <v>44580.0</v>
      </c>
      <c r="S1977" s="647">
        <f t="shared" si="169"/>
        <v>22</v>
      </c>
      <c r="T1977" s="1130"/>
      <c r="U1977" s="166"/>
      <c r="V1977" s="1092"/>
      <c r="W1977" s="606" t="s">
        <v>12277</v>
      </c>
      <c r="X1977" s="1091" t="s">
        <v>12278</v>
      </c>
      <c r="Y1977" s="1113">
        <f>IF('Datos por dni'!F1111="","",(TODAY()-'Datos por dni'!F1111)/365)</f>
        <v>34.95890411</v>
      </c>
      <c r="AA1977" s="987"/>
      <c r="AB1977" s="992"/>
      <c r="AC1977" s="993"/>
      <c r="AD1977" s="994"/>
      <c r="AE1977" s="994"/>
      <c r="AF1977" s="995"/>
      <c r="AG1977" s="996"/>
      <c r="AH1977" s="997"/>
      <c r="AI1977" s="998"/>
      <c r="AJ1977" s="312"/>
      <c r="AK1977" s="312"/>
      <c r="AL1977" s="999"/>
      <c r="AM1977" s="312"/>
      <c r="AN1977" s="312"/>
      <c r="AO1977" s="1000"/>
      <c r="AP1977" s="666"/>
      <c r="AQ1977" s="1001"/>
      <c r="AR1977" s="1001"/>
      <c r="AS1977" s="1001"/>
      <c r="AT1977" s="748"/>
    </row>
    <row r="1978">
      <c r="A1978" s="227"/>
      <c r="B1978" s="179">
        <v>4.4261905E7</v>
      </c>
      <c r="C1978" s="1037">
        <v>44568.775844062504</v>
      </c>
      <c r="D1978" s="1091" t="s">
        <v>4207</v>
      </c>
      <c r="E1978" s="179" t="s">
        <v>12422</v>
      </c>
      <c r="F1978" s="228">
        <v>44768.0</v>
      </c>
      <c r="G1978" s="179" t="s">
        <v>2021</v>
      </c>
      <c r="H1978" s="179" t="s">
        <v>12423</v>
      </c>
      <c r="I1978" s="179">
        <v>5.491158093916E12</v>
      </c>
      <c r="K1978" s="1091" t="s">
        <v>12424</v>
      </c>
      <c r="L1978" s="1091" t="s">
        <v>12425</v>
      </c>
      <c r="M1978" s="179" t="s">
        <v>2184</v>
      </c>
      <c r="N1978" s="179" t="s">
        <v>2184</v>
      </c>
      <c r="O1978" s="1091" t="s">
        <v>12426</v>
      </c>
      <c r="P1978" s="1091" t="s">
        <v>12427</v>
      </c>
      <c r="Q1978" s="1091" t="s">
        <v>12428</v>
      </c>
      <c r="R1978" s="179" t="s">
        <v>12429</v>
      </c>
      <c r="S1978" s="647">
        <f t="shared" si="169"/>
        <v>1</v>
      </c>
      <c r="T1978" s="1130"/>
      <c r="U1978" s="166"/>
      <c r="V1978" s="1092"/>
      <c r="W1978" s="606" t="s">
        <v>1745</v>
      </c>
      <c r="X1978" s="1091" t="s">
        <v>4213</v>
      </c>
      <c r="Y1978" s="1113">
        <f>IF('Datos por dni'!F1112="","",(TODAY()-'Datos por dni'!F1112)/365)</f>
        <v>23.41917808</v>
      </c>
      <c r="AA1978" s="987"/>
      <c r="AB1978" s="992"/>
      <c r="AC1978" s="993"/>
      <c r="AD1978" s="994"/>
      <c r="AE1978" s="994"/>
      <c r="AF1978" s="995"/>
      <c r="AG1978" s="996"/>
      <c r="AH1978" s="997"/>
      <c r="AI1978" s="998"/>
      <c r="AJ1978" s="312"/>
      <c r="AK1978" s="312"/>
      <c r="AL1978" s="999"/>
      <c r="AM1978" s="312"/>
      <c r="AN1978" s="312"/>
      <c r="AO1978" s="1000"/>
      <c r="AP1978" s="666"/>
      <c r="AQ1978" s="1001"/>
      <c r="AR1978" s="1001"/>
      <c r="AS1978" s="1001"/>
      <c r="AT1978" s="748"/>
    </row>
    <row r="1979">
      <c r="A1979" s="227"/>
      <c r="B1979" s="179">
        <v>4.4452187E7</v>
      </c>
      <c r="C1979" s="1037">
        <v>44570.48434709491</v>
      </c>
      <c r="D1979" s="1091" t="s">
        <v>12430</v>
      </c>
      <c r="E1979" s="179" t="s">
        <v>12431</v>
      </c>
      <c r="F1979" s="228">
        <v>37538.0</v>
      </c>
      <c r="G1979" s="179" t="s">
        <v>674</v>
      </c>
      <c r="H1979" s="179" t="s">
        <v>5261</v>
      </c>
      <c r="I1979" s="179" t="s">
        <v>12432</v>
      </c>
      <c r="K1979" s="1091" t="s">
        <v>12433</v>
      </c>
      <c r="L1979" s="1091" t="s">
        <v>7038</v>
      </c>
      <c r="M1979" s="179" t="s">
        <v>2184</v>
      </c>
      <c r="N1979" s="179" t="s">
        <v>2184</v>
      </c>
      <c r="O1979" s="1091" t="s">
        <v>9221</v>
      </c>
      <c r="P1979" s="1091" t="s">
        <v>12434</v>
      </c>
      <c r="Q1979" s="1092"/>
      <c r="R1979" s="1134">
        <v>44589.0</v>
      </c>
      <c r="S1979" s="647">
        <f t="shared" si="169"/>
        <v>21</v>
      </c>
      <c r="T1979" s="1130"/>
      <c r="U1979" s="166"/>
      <c r="V1979" s="1092"/>
      <c r="W1979" s="606" t="s">
        <v>1637</v>
      </c>
      <c r="X1979" s="1091" t="s">
        <v>12435</v>
      </c>
      <c r="Y1979" s="1113">
        <f>IF('Datos por dni'!F1113="","",(TODAY()-'Datos por dni'!F1113)/365)</f>
        <v>22.79452055</v>
      </c>
      <c r="AA1979" s="987"/>
      <c r="AB1979" s="992"/>
      <c r="AC1979" s="993"/>
      <c r="AD1979" s="994"/>
      <c r="AE1979" s="994"/>
      <c r="AF1979" s="995"/>
      <c r="AG1979" s="996"/>
      <c r="AH1979" s="997"/>
      <c r="AI1979" s="998"/>
      <c r="AJ1979" s="312"/>
      <c r="AK1979" s="312"/>
      <c r="AL1979" s="999"/>
      <c r="AM1979" s="312"/>
      <c r="AN1979" s="312"/>
      <c r="AO1979" s="1000"/>
      <c r="AP1979" s="666"/>
      <c r="AQ1979" s="1001"/>
      <c r="AR1979" s="1001"/>
      <c r="AS1979" s="1001"/>
      <c r="AT1979" s="748"/>
    </row>
    <row r="1980">
      <c r="A1980" s="227"/>
      <c r="B1980" s="179">
        <v>4.3815454E7</v>
      </c>
      <c r="C1980" s="1037">
        <v>44570.868455289354</v>
      </c>
      <c r="D1980" s="1091" t="s">
        <v>12436</v>
      </c>
      <c r="E1980" s="179" t="s">
        <v>12437</v>
      </c>
      <c r="F1980" s="228">
        <v>37266.0</v>
      </c>
      <c r="G1980" s="179" t="s">
        <v>391</v>
      </c>
      <c r="H1980" s="179" t="s">
        <v>12438</v>
      </c>
      <c r="I1980" s="179">
        <v>1.130501551E9</v>
      </c>
      <c r="K1980" s="1091" t="s">
        <v>12439</v>
      </c>
      <c r="L1980" s="1091" t="s">
        <v>7038</v>
      </c>
      <c r="M1980" s="179" t="s">
        <v>2184</v>
      </c>
      <c r="N1980" s="179" t="s">
        <v>2184</v>
      </c>
      <c r="O1980" s="1091" t="s">
        <v>12440</v>
      </c>
      <c r="P1980" s="1091" t="s">
        <v>12441</v>
      </c>
      <c r="Q1980" s="1092"/>
      <c r="R1980" s="1134">
        <v>44586.0</v>
      </c>
      <c r="S1980" s="647">
        <f t="shared" si="169"/>
        <v>21</v>
      </c>
      <c r="T1980" s="1130"/>
      <c r="U1980" s="166"/>
      <c r="V1980" s="1092"/>
      <c r="W1980" s="606" t="s">
        <v>1637</v>
      </c>
      <c r="X1980" s="1091" t="s">
        <v>12442</v>
      </c>
      <c r="Y1980" s="1113">
        <f>IF('Datos por dni'!F1114="","",(TODAY()-'Datos por dni'!F1114)/365)</f>
        <v>25.65205479</v>
      </c>
      <c r="AA1980" s="987"/>
      <c r="AB1980" s="992"/>
      <c r="AC1980" s="993"/>
      <c r="AD1980" s="994"/>
      <c r="AE1980" s="994"/>
      <c r="AF1980" s="995"/>
      <c r="AG1980" s="996"/>
      <c r="AH1980" s="997"/>
      <c r="AI1980" s="998"/>
      <c r="AJ1980" s="312"/>
      <c r="AK1980" s="312"/>
      <c r="AL1980" s="999"/>
      <c r="AM1980" s="312"/>
      <c r="AN1980" s="312"/>
      <c r="AO1980" s="1000"/>
      <c r="AP1980" s="666"/>
      <c r="AQ1980" s="1001"/>
      <c r="AR1980" s="1001"/>
      <c r="AS1980" s="1001"/>
      <c r="AT1980" s="748"/>
    </row>
    <row r="1981">
      <c r="A1981" s="227"/>
      <c r="B1981" s="179">
        <v>9.3964396E7</v>
      </c>
      <c r="C1981" s="1037">
        <v>44573.84767872685</v>
      </c>
      <c r="D1981" s="1091" t="s">
        <v>12443</v>
      </c>
      <c r="E1981" s="179" t="s">
        <v>12444</v>
      </c>
      <c r="F1981" s="228">
        <v>37235.0</v>
      </c>
      <c r="G1981" s="179" t="s">
        <v>6139</v>
      </c>
      <c r="H1981" s="179" t="s">
        <v>1822</v>
      </c>
      <c r="I1981" s="179" t="s">
        <v>12445</v>
      </c>
      <c r="K1981" s="1091" t="s">
        <v>12446</v>
      </c>
      <c r="L1981" s="1091" t="s">
        <v>7038</v>
      </c>
      <c r="M1981" s="179" t="s">
        <v>2184</v>
      </c>
      <c r="N1981" s="179" t="s">
        <v>2184</v>
      </c>
      <c r="O1981" s="1091" t="s">
        <v>12447</v>
      </c>
      <c r="P1981" s="1091" t="s">
        <v>7547</v>
      </c>
      <c r="Q1981" s="1092"/>
      <c r="R1981" s="1134">
        <v>44586.0</v>
      </c>
      <c r="S1981" s="647">
        <f t="shared" si="169"/>
        <v>21</v>
      </c>
      <c r="T1981" s="1131" t="s">
        <v>5656</v>
      </c>
      <c r="U1981" s="179" t="s">
        <v>2846</v>
      </c>
      <c r="V1981" s="1092"/>
      <c r="W1981" s="606" t="s">
        <v>1651</v>
      </c>
      <c r="X1981" s="1091" t="s">
        <v>12448</v>
      </c>
      <c r="Y1981" s="1113">
        <f>IF('Datos por dni'!F1115="","",(TODAY()-'Datos por dni'!F1115)/365)</f>
        <v>21.33424658</v>
      </c>
      <c r="AA1981" s="987"/>
      <c r="AB1981" s="992"/>
      <c r="AC1981" s="993"/>
      <c r="AD1981" s="994"/>
      <c r="AE1981" s="994"/>
      <c r="AF1981" s="995"/>
      <c r="AG1981" s="996"/>
      <c r="AH1981" s="997"/>
      <c r="AI1981" s="998"/>
      <c r="AJ1981" s="312"/>
      <c r="AK1981" s="312"/>
      <c r="AL1981" s="999"/>
      <c r="AM1981" s="312"/>
      <c r="AN1981" s="312"/>
      <c r="AO1981" s="1000"/>
      <c r="AP1981" s="666"/>
      <c r="AQ1981" s="1001"/>
      <c r="AR1981" s="1001"/>
      <c r="AS1981" s="1001"/>
      <c r="AT1981" s="748"/>
    </row>
    <row r="1982">
      <c r="A1982" s="227"/>
      <c r="B1982" s="179">
        <v>4.5894095E7</v>
      </c>
      <c r="C1982" s="1037">
        <v>44579.61353377315</v>
      </c>
      <c r="D1982" s="1091" t="s">
        <v>12449</v>
      </c>
      <c r="E1982" s="179" t="s">
        <v>12450</v>
      </c>
      <c r="F1982" s="228">
        <v>38137.0</v>
      </c>
      <c r="G1982" s="179" t="s">
        <v>391</v>
      </c>
      <c r="H1982" s="179" t="s">
        <v>2270</v>
      </c>
      <c r="I1982" s="179" t="s">
        <v>12451</v>
      </c>
      <c r="K1982" s="1091" t="s">
        <v>7562</v>
      </c>
      <c r="L1982" s="1091" t="s">
        <v>12452</v>
      </c>
      <c r="M1982" s="179" t="s">
        <v>2184</v>
      </c>
      <c r="N1982" s="179" t="s">
        <v>2184</v>
      </c>
      <c r="O1982" s="1091" t="s">
        <v>7477</v>
      </c>
      <c r="P1982" s="1091" t="s">
        <v>12453</v>
      </c>
      <c r="Q1982" s="1091" t="s">
        <v>12454</v>
      </c>
      <c r="R1982" s="1134">
        <v>44586.0</v>
      </c>
      <c r="S1982" s="647">
        <f t="shared" si="169"/>
        <v>19</v>
      </c>
      <c r="T1982" s="1130"/>
      <c r="U1982" s="166"/>
      <c r="V1982" s="1092"/>
      <c r="W1982" s="606" t="s">
        <v>1651</v>
      </c>
      <c r="X1982" s="1091" t="s">
        <v>12455</v>
      </c>
      <c r="Y1982" s="1113">
        <f>IF('Datos por dni'!F1116="","",(TODAY()-'Datos por dni'!F1116)/365)</f>
        <v>29.55342466</v>
      </c>
      <c r="AA1982" s="987"/>
      <c r="AB1982" s="992"/>
      <c r="AC1982" s="993"/>
      <c r="AD1982" s="994"/>
      <c r="AE1982" s="994"/>
      <c r="AF1982" s="995"/>
      <c r="AG1982" s="996"/>
      <c r="AH1982" s="997"/>
      <c r="AI1982" s="998"/>
      <c r="AJ1982" s="312"/>
      <c r="AK1982" s="312"/>
      <c r="AL1982" s="999"/>
      <c r="AM1982" s="312"/>
      <c r="AN1982" s="312"/>
      <c r="AO1982" s="1000"/>
      <c r="AP1982" s="666"/>
      <c r="AQ1982" s="1001"/>
      <c r="AR1982" s="1001"/>
      <c r="AS1982" s="1001"/>
      <c r="AT1982" s="748"/>
    </row>
    <row r="1983">
      <c r="A1983" s="227"/>
      <c r="B1983" s="179">
        <v>2.5875292E7</v>
      </c>
      <c r="C1983" s="1037">
        <v>44579.89959434028</v>
      </c>
      <c r="D1983" s="1091" t="s">
        <v>12456</v>
      </c>
      <c r="E1983" s="179" t="s">
        <v>12457</v>
      </c>
      <c r="F1983" s="228">
        <v>28166.0</v>
      </c>
      <c r="G1983" s="179" t="s">
        <v>2021</v>
      </c>
      <c r="H1983" s="179" t="s">
        <v>12458</v>
      </c>
      <c r="I1983" s="179">
        <v>1.127229752E9</v>
      </c>
      <c r="K1983" s="1091" t="s">
        <v>12459</v>
      </c>
      <c r="L1983" s="1091" t="s">
        <v>7038</v>
      </c>
      <c r="M1983" s="179" t="s">
        <v>2184</v>
      </c>
      <c r="N1983" s="179" t="s">
        <v>2184</v>
      </c>
      <c r="O1983" s="1091" t="s">
        <v>11118</v>
      </c>
      <c r="P1983" s="1091" t="s">
        <v>12460</v>
      </c>
      <c r="Q1983" s="1091" t="s">
        <v>12461</v>
      </c>
      <c r="R1983" s="179" t="s">
        <v>11172</v>
      </c>
      <c r="S1983" s="647">
        <f t="shared" si="169"/>
        <v>46</v>
      </c>
      <c r="T1983" s="1130"/>
      <c r="U1983" s="166"/>
      <c r="V1983" s="1092"/>
      <c r="W1983" s="606" t="s">
        <v>1661</v>
      </c>
      <c r="X1983" s="1091" t="s">
        <v>1651</v>
      </c>
      <c r="Y1983" s="1113">
        <f>IF('Datos por dni'!F1117="","",(TODAY()-'Datos por dni'!F1117)/365)</f>
        <v>34.04383562</v>
      </c>
      <c r="AA1983" s="987"/>
      <c r="AB1983" s="992"/>
      <c r="AC1983" s="993"/>
      <c r="AD1983" s="994"/>
      <c r="AE1983" s="994"/>
      <c r="AF1983" s="995"/>
      <c r="AG1983" s="996"/>
      <c r="AH1983" s="997"/>
      <c r="AI1983" s="998"/>
      <c r="AJ1983" s="312"/>
      <c r="AK1983" s="312"/>
      <c r="AL1983" s="999"/>
      <c r="AM1983" s="312"/>
      <c r="AN1983" s="312"/>
      <c r="AO1983" s="1000"/>
      <c r="AP1983" s="666"/>
      <c r="AQ1983" s="1001"/>
      <c r="AR1983" s="1001"/>
      <c r="AS1983" s="1001"/>
      <c r="AT1983" s="748"/>
    </row>
    <row r="1984">
      <c r="A1984" s="227"/>
      <c r="B1984" s="179">
        <v>3.9095352E7</v>
      </c>
      <c r="C1984" s="1037">
        <v>44584.68941527778</v>
      </c>
      <c r="D1984" s="1091" t="s">
        <v>12462</v>
      </c>
      <c r="E1984" s="179" t="s">
        <v>12463</v>
      </c>
      <c r="F1984" s="228">
        <v>34877.0</v>
      </c>
      <c r="G1984" s="179" t="s">
        <v>391</v>
      </c>
      <c r="H1984" s="179" t="s">
        <v>12464</v>
      </c>
      <c r="I1984" s="179" t="s">
        <v>12465</v>
      </c>
      <c r="K1984" s="1091" t="s">
        <v>8742</v>
      </c>
      <c r="L1984" s="1091" t="s">
        <v>7020</v>
      </c>
      <c r="M1984" s="179" t="s">
        <v>2184</v>
      </c>
      <c r="N1984" s="179" t="s">
        <v>2184</v>
      </c>
      <c r="O1984" s="1091" t="s">
        <v>12466</v>
      </c>
      <c r="P1984" s="1091" t="s">
        <v>12467</v>
      </c>
      <c r="Q1984" s="1091" t="s">
        <v>12468</v>
      </c>
      <c r="R1984" s="1134">
        <v>44589.0</v>
      </c>
      <c r="S1984" s="647">
        <f t="shared" si="169"/>
        <v>28</v>
      </c>
      <c r="T1984" s="1128" t="s">
        <v>5656</v>
      </c>
      <c r="U1984" s="1130" t="s">
        <v>2846</v>
      </c>
      <c r="V1984" s="1092"/>
      <c r="W1984" s="606" t="s">
        <v>1651</v>
      </c>
      <c r="X1984" s="1091" t="s">
        <v>12469</v>
      </c>
      <c r="Y1984" s="1113">
        <f>IF('Datos por dni'!F1118="","",(TODAY()-'Datos por dni'!F1118)/365)</f>
        <v>22.91506849</v>
      </c>
      <c r="AA1984" s="987"/>
      <c r="AB1984" s="992"/>
      <c r="AC1984" s="993"/>
      <c r="AD1984" s="994"/>
      <c r="AE1984" s="994"/>
      <c r="AF1984" s="995"/>
      <c r="AG1984" s="996"/>
      <c r="AH1984" s="997"/>
      <c r="AI1984" s="998"/>
      <c r="AJ1984" s="312"/>
      <c r="AK1984" s="312"/>
      <c r="AL1984" s="999"/>
      <c r="AM1984" s="312"/>
      <c r="AN1984" s="312"/>
      <c r="AO1984" s="1000"/>
      <c r="AP1984" s="666"/>
      <c r="AQ1984" s="1001"/>
      <c r="AR1984" s="1001"/>
      <c r="AS1984" s="1001"/>
      <c r="AT1984" s="748"/>
    </row>
    <row r="1985">
      <c r="A1985" s="227"/>
      <c r="B1985" s="179">
        <v>3.4079728E7</v>
      </c>
      <c r="C1985" s="1037">
        <v>44584.88175659723</v>
      </c>
      <c r="D1985" s="1091" t="s">
        <v>12470</v>
      </c>
      <c r="E1985" s="179" t="s">
        <v>12471</v>
      </c>
      <c r="F1985" s="228">
        <v>32453.0</v>
      </c>
      <c r="G1985" s="179" t="s">
        <v>2021</v>
      </c>
      <c r="H1985" s="179" t="s">
        <v>12472</v>
      </c>
      <c r="I1985" s="179" t="s">
        <v>12473</v>
      </c>
      <c r="K1985" s="1091" t="s">
        <v>12474</v>
      </c>
      <c r="L1985" s="1091" t="s">
        <v>7038</v>
      </c>
      <c r="M1985" s="179" t="s">
        <v>2184</v>
      </c>
      <c r="N1985" s="179" t="s">
        <v>1661</v>
      </c>
      <c r="O1985" s="1091" t="s">
        <v>12475</v>
      </c>
      <c r="P1985" s="1091" t="s">
        <v>12476</v>
      </c>
      <c r="Q1985" s="1091" t="s">
        <v>12477</v>
      </c>
      <c r="R1985" s="1134">
        <v>44589.0</v>
      </c>
      <c r="S1985" s="647">
        <f t="shared" si="169"/>
        <v>34</v>
      </c>
      <c r="T1985" s="1130" t="s">
        <v>5656</v>
      </c>
      <c r="U1985" s="1130" t="s">
        <v>5656</v>
      </c>
      <c r="V1985" s="1092"/>
      <c r="W1985" s="606" t="s">
        <v>1637</v>
      </c>
      <c r="X1985" s="1091" t="s">
        <v>12478</v>
      </c>
      <c r="Y1985" s="1113">
        <f>IF('Datos por dni'!F1119="","",(TODAY()-'Datos por dni'!F1119)/365)</f>
        <v>27.99452055</v>
      </c>
      <c r="AA1985" s="987"/>
      <c r="AB1985" s="992"/>
      <c r="AC1985" s="993"/>
      <c r="AD1985" s="994"/>
      <c r="AE1985" s="994"/>
      <c r="AF1985" s="995"/>
      <c r="AG1985" s="996"/>
      <c r="AH1985" s="997"/>
      <c r="AI1985" s="998"/>
      <c r="AJ1985" s="312"/>
      <c r="AK1985" s="312"/>
      <c r="AL1985" s="999"/>
      <c r="AM1985" s="312"/>
      <c r="AN1985" s="312"/>
      <c r="AO1985" s="1000"/>
      <c r="AP1985" s="666"/>
      <c r="AQ1985" s="1001"/>
      <c r="AR1985" s="1001"/>
      <c r="AS1985" s="1001"/>
      <c r="AT1985" s="748"/>
    </row>
    <row r="1986">
      <c r="A1986" s="227"/>
      <c r="B1986" s="179">
        <v>3.7914295E7</v>
      </c>
      <c r="C1986" s="1037">
        <v>44587.06226672453</v>
      </c>
      <c r="D1986" s="1091" t="s">
        <v>12479</v>
      </c>
      <c r="E1986" s="179" t="s">
        <v>12480</v>
      </c>
      <c r="F1986" s="228">
        <v>34372.0</v>
      </c>
      <c r="G1986" s="179" t="s">
        <v>391</v>
      </c>
      <c r="H1986" s="179" t="s">
        <v>1822</v>
      </c>
      <c r="I1986" s="179" t="s">
        <v>12481</v>
      </c>
      <c r="K1986" s="1091" t="s">
        <v>12482</v>
      </c>
      <c r="L1986" s="1091" t="s">
        <v>7038</v>
      </c>
      <c r="M1986" s="179" t="s">
        <v>2184</v>
      </c>
      <c r="N1986" s="179" t="s">
        <v>2184</v>
      </c>
      <c r="O1986" s="1091" t="s">
        <v>12483</v>
      </c>
      <c r="P1986" s="1091" t="s">
        <v>12484</v>
      </c>
      <c r="Q1986" s="1091" t="s">
        <v>12485</v>
      </c>
      <c r="R1986" s="1134">
        <v>44589.0</v>
      </c>
      <c r="S1986" s="647">
        <f t="shared" si="169"/>
        <v>29</v>
      </c>
      <c r="T1986" s="1130" t="s">
        <v>5656</v>
      </c>
      <c r="U1986" s="1130" t="s">
        <v>5656</v>
      </c>
      <c r="V1986" s="1092"/>
      <c r="W1986" s="606" t="s">
        <v>1651</v>
      </c>
      <c r="X1986" s="1091" t="s">
        <v>12486</v>
      </c>
      <c r="Y1986" s="1113">
        <f>IF('Datos por dni'!F1120="","",(TODAY()-'Datos por dni'!F1120)/365)</f>
        <v>32.4630137</v>
      </c>
      <c r="AA1986" s="987"/>
      <c r="AB1986" s="992"/>
      <c r="AC1986" s="993"/>
      <c r="AD1986" s="994"/>
      <c r="AE1986" s="994"/>
      <c r="AF1986" s="995"/>
      <c r="AG1986" s="996"/>
      <c r="AH1986" s="997"/>
      <c r="AI1986" s="998"/>
      <c r="AJ1986" s="312"/>
      <c r="AK1986" s="312"/>
      <c r="AL1986" s="999"/>
      <c r="AM1986" s="312"/>
      <c r="AN1986" s="312"/>
      <c r="AO1986" s="1000"/>
      <c r="AP1986" s="666"/>
      <c r="AQ1986" s="1001"/>
      <c r="AR1986" s="1001"/>
      <c r="AS1986" s="1001"/>
      <c r="AT1986" s="748"/>
    </row>
    <row r="1987">
      <c r="A1987" s="227"/>
      <c r="B1987" s="179">
        <v>3.9673675E7</v>
      </c>
      <c r="C1987" s="1135">
        <v>44587.66167443287</v>
      </c>
      <c r="D1987" s="1091" t="s">
        <v>12487</v>
      </c>
      <c r="E1987" s="179" t="s">
        <v>12488</v>
      </c>
      <c r="F1987" s="228">
        <v>35196.0</v>
      </c>
      <c r="G1987" s="179" t="s">
        <v>391</v>
      </c>
      <c r="H1987" s="179" t="s">
        <v>12489</v>
      </c>
      <c r="I1987" s="179">
        <v>3.875527452E9</v>
      </c>
      <c r="K1987" s="1091" t="s">
        <v>4870</v>
      </c>
      <c r="L1987" s="1091" t="s">
        <v>7038</v>
      </c>
      <c r="M1987" s="179" t="s">
        <v>2184</v>
      </c>
      <c r="N1987" s="179" t="s">
        <v>2184</v>
      </c>
      <c r="O1987" s="1091" t="s">
        <v>12490</v>
      </c>
      <c r="P1987" s="1091" t="s">
        <v>7547</v>
      </c>
      <c r="Q1987" s="1091" t="s">
        <v>12491</v>
      </c>
      <c r="R1987" s="179" t="s">
        <v>12492</v>
      </c>
      <c r="S1987" s="647">
        <f t="shared" si="169"/>
        <v>27</v>
      </c>
      <c r="T1987" s="1025"/>
      <c r="U1987" s="1120"/>
      <c r="V1987" s="1092"/>
      <c r="W1987" s="606" t="s">
        <v>1651</v>
      </c>
      <c r="X1987" s="1091" t="s">
        <v>12493</v>
      </c>
      <c r="Y1987" s="1113">
        <f>IF('Datos por dni'!F1121="","",(TODAY()-'Datos por dni'!F1121)/365)</f>
        <v>27.02739726</v>
      </c>
      <c r="AA1987" s="987"/>
      <c r="AB1987" s="992"/>
      <c r="AC1987" s="993"/>
      <c r="AD1987" s="994"/>
      <c r="AE1987" s="994"/>
      <c r="AF1987" s="995"/>
      <c r="AG1987" s="996"/>
      <c r="AH1987" s="997"/>
      <c r="AI1987" s="998"/>
      <c r="AJ1987" s="312"/>
      <c r="AK1987" s="312"/>
      <c r="AL1987" s="999"/>
      <c r="AM1987" s="312"/>
      <c r="AN1987" s="312"/>
      <c r="AO1987" s="1000"/>
      <c r="AP1987" s="666"/>
      <c r="AQ1987" s="1001"/>
      <c r="AR1987" s="1001"/>
      <c r="AS1987" s="1001"/>
      <c r="AT1987" s="748"/>
    </row>
    <row r="1988">
      <c r="A1988" s="227"/>
      <c r="B1988" s="179">
        <v>4.4412658E7</v>
      </c>
      <c r="C1988" s="1037">
        <v>44587.80839978009</v>
      </c>
      <c r="D1988" s="1091" t="s">
        <v>12494</v>
      </c>
      <c r="E1988" s="179" t="s">
        <v>12495</v>
      </c>
      <c r="F1988" s="228">
        <v>37569.0</v>
      </c>
      <c r="G1988" s="179" t="s">
        <v>674</v>
      </c>
      <c r="H1988" s="179" t="s">
        <v>5002</v>
      </c>
      <c r="I1988" s="179">
        <v>5.49113495608E12</v>
      </c>
      <c r="K1988" s="1091" t="s">
        <v>12496</v>
      </c>
      <c r="L1988" s="1091" t="s">
        <v>7020</v>
      </c>
      <c r="M1988" s="179" t="s">
        <v>2184</v>
      </c>
      <c r="N1988" s="179" t="s">
        <v>2184</v>
      </c>
      <c r="O1988" s="1091" t="s">
        <v>12497</v>
      </c>
      <c r="P1988" s="1091" t="s">
        <v>10359</v>
      </c>
      <c r="Q1988" s="1092"/>
      <c r="R1988" s="1134">
        <v>44589.0</v>
      </c>
      <c r="S1988" s="647">
        <f t="shared" si="169"/>
        <v>20</v>
      </c>
      <c r="T1988" s="1130" t="s">
        <v>5656</v>
      </c>
      <c r="U1988" s="1130" t="s">
        <v>2846</v>
      </c>
      <c r="V1988" s="1092"/>
      <c r="W1988" s="606" t="s">
        <v>1637</v>
      </c>
      <c r="X1988" s="1091" t="s">
        <v>12498</v>
      </c>
      <c r="Y1988" s="1113">
        <f>IF('Datos por dni'!F1122="","",(TODAY()-'Datos por dni'!F1122)/365)</f>
        <v>27.98356164</v>
      </c>
      <c r="AA1988" s="987"/>
      <c r="AB1988" s="992"/>
      <c r="AC1988" s="993"/>
      <c r="AD1988" s="994"/>
      <c r="AE1988" s="994"/>
      <c r="AF1988" s="995"/>
      <c r="AG1988" s="996"/>
      <c r="AH1988" s="997"/>
      <c r="AI1988" s="998"/>
      <c r="AJ1988" s="312"/>
      <c r="AK1988" s="312"/>
      <c r="AL1988" s="999"/>
      <c r="AM1988" s="312"/>
      <c r="AN1988" s="312"/>
      <c r="AO1988" s="1000"/>
      <c r="AP1988" s="666"/>
      <c r="AQ1988" s="1001"/>
      <c r="AR1988" s="1001"/>
      <c r="AS1988" s="1001"/>
      <c r="AT1988" s="748"/>
    </row>
    <row r="1989">
      <c r="A1989" s="227"/>
      <c r="B1989" s="179">
        <v>4.1389624E7</v>
      </c>
      <c r="C1989" s="1037">
        <v>44592.99992905093</v>
      </c>
      <c r="D1989" s="1091" t="s">
        <v>12499</v>
      </c>
      <c r="E1989" s="179" t="s">
        <v>12500</v>
      </c>
      <c r="F1989" s="228">
        <v>36130.0</v>
      </c>
      <c r="G1989" s="179" t="s">
        <v>391</v>
      </c>
      <c r="H1989" s="179" t="s">
        <v>12501</v>
      </c>
      <c r="I1989" s="179" t="s">
        <v>12502</v>
      </c>
      <c r="K1989" s="1091" t="s">
        <v>12503</v>
      </c>
      <c r="L1989" s="1091" t="s">
        <v>7020</v>
      </c>
      <c r="M1989" s="179" t="s">
        <v>1661</v>
      </c>
      <c r="N1989" s="179" t="s">
        <v>1661</v>
      </c>
      <c r="O1989" s="1091" t="s">
        <v>12504</v>
      </c>
      <c r="P1989" s="1091" t="s">
        <v>12505</v>
      </c>
      <c r="Q1989" s="1091" t="s">
        <v>12506</v>
      </c>
      <c r="R1989" s="1134">
        <v>44595.0</v>
      </c>
      <c r="S1989" s="647">
        <f t="shared" si="169"/>
        <v>24</v>
      </c>
      <c r="T1989" s="903"/>
      <c r="U1989" s="166"/>
      <c r="V1989" s="1092"/>
      <c r="W1989" s="606" t="s">
        <v>12507</v>
      </c>
      <c r="X1989" s="1091" t="s">
        <v>12508</v>
      </c>
      <c r="Y1989" s="1113">
        <f>IF('Datos por dni'!F1123="","",(TODAY()-'Datos por dni'!F1123)/365)</f>
        <v>45.49041096</v>
      </c>
      <c r="AA1989" s="987"/>
      <c r="AB1989" s="992"/>
      <c r="AC1989" s="993"/>
      <c r="AD1989" s="994"/>
      <c r="AE1989" s="994"/>
      <c r="AF1989" s="995"/>
      <c r="AG1989" s="996"/>
      <c r="AH1989" s="997"/>
      <c r="AI1989" s="998"/>
      <c r="AJ1989" s="312"/>
      <c r="AK1989" s="312"/>
      <c r="AL1989" s="999"/>
      <c r="AM1989" s="312"/>
      <c r="AN1989" s="312"/>
      <c r="AO1989" s="1000"/>
      <c r="AP1989" s="666"/>
      <c r="AQ1989" s="1001"/>
      <c r="AR1989" s="1001"/>
      <c r="AS1989" s="1001"/>
      <c r="AT1989" s="748"/>
    </row>
    <row r="1990">
      <c r="A1990" s="227"/>
      <c r="B1990" s="179">
        <v>4.5419799E7</v>
      </c>
      <c r="C1990" s="1037">
        <v>44593.578781331016</v>
      </c>
      <c r="D1990" s="1091" t="s">
        <v>12509</v>
      </c>
      <c r="E1990" s="179" t="s">
        <v>12510</v>
      </c>
      <c r="F1990" s="228">
        <v>37981.0</v>
      </c>
      <c r="G1990" s="179" t="s">
        <v>2021</v>
      </c>
      <c r="H1990" s="179" t="s">
        <v>10223</v>
      </c>
      <c r="I1990" s="179">
        <v>9.3517672984E10</v>
      </c>
      <c r="K1990" s="1091" t="s">
        <v>12511</v>
      </c>
      <c r="L1990" s="1091" t="s">
        <v>7020</v>
      </c>
      <c r="M1990" s="179" t="s">
        <v>2184</v>
      </c>
      <c r="N1990" s="179" t="s">
        <v>2184</v>
      </c>
      <c r="O1990" s="1091" t="s">
        <v>12512</v>
      </c>
      <c r="P1990" s="1091" t="s">
        <v>12513</v>
      </c>
      <c r="Q1990" s="1091" t="s">
        <v>12514</v>
      </c>
      <c r="R1990" s="1134">
        <v>44599.0</v>
      </c>
      <c r="S1990" s="647">
        <f t="shared" si="169"/>
        <v>19</v>
      </c>
      <c r="T1990" s="903"/>
      <c r="U1990" s="166"/>
      <c r="V1990" s="1092"/>
      <c r="W1990" s="606" t="s">
        <v>1745</v>
      </c>
      <c r="X1990" s="1091" t="s">
        <v>12515</v>
      </c>
      <c r="Y1990" s="1113">
        <f>IF('Datos por dni'!F1124="","",(TODAY()-'Datos por dni'!F1124)/365)</f>
        <v>26.72054795</v>
      </c>
      <c r="AA1990" s="987"/>
      <c r="AB1990" s="992"/>
      <c r="AC1990" s="993"/>
      <c r="AD1990" s="994"/>
      <c r="AE1990" s="994"/>
      <c r="AF1990" s="995"/>
      <c r="AG1990" s="996"/>
      <c r="AH1990" s="997"/>
      <c r="AI1990" s="998"/>
      <c r="AJ1990" s="312"/>
      <c r="AK1990" s="312"/>
      <c r="AL1990" s="999"/>
      <c r="AM1990" s="312"/>
      <c r="AN1990" s="312"/>
      <c r="AO1990" s="1000"/>
      <c r="AP1990" s="666"/>
      <c r="AQ1990" s="1001"/>
      <c r="AR1990" s="1001"/>
      <c r="AS1990" s="1001"/>
      <c r="AT1990" s="748"/>
    </row>
    <row r="1991">
      <c r="A1991" s="1019"/>
      <c r="B1991" s="253">
        <v>4.0230588E7</v>
      </c>
      <c r="C1991" s="1020">
        <v>44594.93888238426</v>
      </c>
      <c r="D1991" s="1119" t="s">
        <v>12516</v>
      </c>
      <c r="E1991" s="253" t="s">
        <v>12517</v>
      </c>
      <c r="F1991" s="1136">
        <v>35500.0</v>
      </c>
      <c r="G1991" s="253" t="s">
        <v>391</v>
      </c>
      <c r="H1991" s="253" t="s">
        <v>1848</v>
      </c>
      <c r="I1991" s="253">
        <v>1.150505241E9</v>
      </c>
      <c r="K1991" s="1119" t="s">
        <v>12518</v>
      </c>
      <c r="L1991" s="1119" t="s">
        <v>7020</v>
      </c>
      <c r="M1991" s="253" t="s">
        <v>2184</v>
      </c>
      <c r="N1991" s="253" t="s">
        <v>2184</v>
      </c>
      <c r="O1991" s="1119" t="s">
        <v>12519</v>
      </c>
      <c r="P1991" s="1119" t="s">
        <v>12520</v>
      </c>
      <c r="Q1991" s="1119" t="s">
        <v>12521</v>
      </c>
      <c r="R1991" s="1137">
        <v>44595.0</v>
      </c>
      <c r="S1991" s="647">
        <f t="shared" si="169"/>
        <v>26</v>
      </c>
      <c r="T1991" s="903"/>
      <c r="U1991" s="1025"/>
      <c r="V1991" s="1120"/>
      <c r="W1991" s="1119" t="s">
        <v>12522</v>
      </c>
      <c r="X1991" s="1119" t="s">
        <v>12523</v>
      </c>
      <c r="Y1991" s="1113">
        <f>IF('Datos por dni'!F1125="","",(TODAY()-'Datos por dni'!F1125)/365)</f>
        <v>25.14794521</v>
      </c>
      <c r="AA1991" s="987"/>
      <c r="AB1991" s="992"/>
      <c r="AC1991" s="993"/>
      <c r="AD1991" s="994"/>
      <c r="AE1991" s="994"/>
      <c r="AF1991" s="995"/>
      <c r="AG1991" s="996"/>
      <c r="AH1991" s="997"/>
      <c r="AI1991" s="998"/>
      <c r="AJ1991" s="312"/>
      <c r="AK1991" s="312"/>
      <c r="AL1991" s="999"/>
      <c r="AM1991" s="312"/>
      <c r="AN1991" s="312"/>
      <c r="AO1991" s="1000"/>
      <c r="AP1991" s="666"/>
      <c r="AQ1991" s="1001"/>
      <c r="AR1991" s="1001"/>
      <c r="AS1991" s="1001"/>
      <c r="AT1991" s="748"/>
    </row>
    <row r="1992">
      <c r="A1992" s="1019"/>
      <c r="B1992" s="253">
        <v>3.1686888E7</v>
      </c>
      <c r="C1992" s="1020">
        <v>44596.00798239584</v>
      </c>
      <c r="D1992" s="1119" t="s">
        <v>12524</v>
      </c>
      <c r="E1992" s="253" t="s">
        <v>12525</v>
      </c>
      <c r="F1992" s="1136">
        <v>31249.0</v>
      </c>
      <c r="G1992" s="253" t="s">
        <v>2021</v>
      </c>
      <c r="H1992" s="253" t="s">
        <v>12526</v>
      </c>
      <c r="I1992" s="253">
        <v>5.43804627286E11</v>
      </c>
      <c r="K1992" s="1119" t="s">
        <v>12527</v>
      </c>
      <c r="L1992" s="1119" t="s">
        <v>7020</v>
      </c>
      <c r="M1992" s="253" t="s">
        <v>2184</v>
      </c>
      <c r="N1992" s="253" t="s">
        <v>2184</v>
      </c>
      <c r="O1992" s="1119" t="s">
        <v>12528</v>
      </c>
      <c r="P1992" s="1119" t="s">
        <v>12529</v>
      </c>
      <c r="Q1992" s="1119" t="s">
        <v>12530</v>
      </c>
      <c r="R1992" s="1137">
        <v>44599.0</v>
      </c>
      <c r="S1992" s="647">
        <f t="shared" si="169"/>
        <v>38</v>
      </c>
      <c r="T1992" s="1130"/>
      <c r="U1992" s="1025"/>
      <c r="V1992" s="1120"/>
      <c r="W1992" s="1119" t="s">
        <v>1651</v>
      </c>
      <c r="X1992" s="1119" t="s">
        <v>12531</v>
      </c>
      <c r="Y1992" s="1113">
        <f>IF('Datos por dni'!F1126="","",(TODAY()-'Datos por dni'!F1126)/365)</f>
        <v>28.90684932</v>
      </c>
      <c r="AA1992" s="987"/>
      <c r="AB1992" s="992"/>
      <c r="AC1992" s="993"/>
      <c r="AD1992" s="994"/>
      <c r="AE1992" s="994"/>
      <c r="AF1992" s="995"/>
      <c r="AG1992" s="996"/>
      <c r="AH1992" s="997"/>
      <c r="AI1992" s="998"/>
      <c r="AJ1992" s="312"/>
      <c r="AK1992" s="312"/>
      <c r="AL1992" s="999"/>
      <c r="AM1992" s="312"/>
      <c r="AN1992" s="312"/>
      <c r="AO1992" s="1000"/>
      <c r="AP1992" s="666"/>
      <c r="AQ1992" s="1001"/>
      <c r="AR1992" s="1001"/>
      <c r="AS1992" s="1001"/>
      <c r="AT1992" s="748"/>
    </row>
    <row r="1993">
      <c r="A1993" s="1019"/>
      <c r="B1993" s="253">
        <v>2.6908021E7</v>
      </c>
      <c r="C1993" s="1020">
        <v>44596.65797262732</v>
      </c>
      <c r="D1993" s="1119" t="s">
        <v>12532</v>
      </c>
      <c r="E1993" s="253" t="s">
        <v>12533</v>
      </c>
      <c r="F1993" s="1136">
        <v>28772.0</v>
      </c>
      <c r="G1993" s="253" t="s">
        <v>391</v>
      </c>
      <c r="H1993" s="253" t="s">
        <v>1678</v>
      </c>
      <c r="I1993" s="253" t="s">
        <v>12534</v>
      </c>
      <c r="K1993" s="1119" t="s">
        <v>12535</v>
      </c>
      <c r="L1993" s="1119" t="s">
        <v>12536</v>
      </c>
      <c r="M1993" s="253" t="s">
        <v>2184</v>
      </c>
      <c r="N1993" s="253" t="s">
        <v>1661</v>
      </c>
      <c r="O1993" s="1119" t="s">
        <v>12537</v>
      </c>
      <c r="P1993" s="1119" t="s">
        <v>12538</v>
      </c>
      <c r="Q1993" s="1119" t="s">
        <v>12539</v>
      </c>
      <c r="R1993" s="1137">
        <v>44601.0</v>
      </c>
      <c r="S1993" s="647">
        <f t="shared" si="169"/>
        <v>45</v>
      </c>
      <c r="T1993" s="1128" t="s">
        <v>5656</v>
      </c>
      <c r="U1993" s="1130" t="s">
        <v>2846</v>
      </c>
      <c r="V1993" s="1120"/>
      <c r="W1993" s="1119" t="s">
        <v>1651</v>
      </c>
      <c r="X1993" s="1119" t="s">
        <v>1651</v>
      </c>
      <c r="Y1993" s="1113">
        <f>IF('Datos por dni'!F1127="","",(TODAY()-'Datos por dni'!F1127)/365)</f>
        <v>26.59178082</v>
      </c>
      <c r="AA1993" s="987"/>
      <c r="AB1993" s="992"/>
      <c r="AC1993" s="993"/>
      <c r="AD1993" s="994"/>
      <c r="AE1993" s="994"/>
      <c r="AF1993" s="995"/>
      <c r="AG1993" s="996"/>
      <c r="AH1993" s="997"/>
      <c r="AI1993" s="998"/>
      <c r="AJ1993" s="312"/>
      <c r="AK1993" s="312"/>
      <c r="AL1993" s="999"/>
      <c r="AM1993" s="312"/>
      <c r="AN1993" s="312"/>
      <c r="AO1993" s="1000"/>
      <c r="AP1993" s="666"/>
      <c r="AQ1993" s="1001"/>
      <c r="AR1993" s="1001"/>
      <c r="AS1993" s="1001"/>
      <c r="AT1993" s="748"/>
    </row>
    <row r="1994">
      <c r="A1994" s="1019"/>
      <c r="B1994" s="253">
        <v>4.2588104E7</v>
      </c>
      <c r="C1994" s="1020">
        <v>44597.55776177083</v>
      </c>
      <c r="D1994" s="1119" t="s">
        <v>12540</v>
      </c>
      <c r="E1994" s="253" t="s">
        <v>12541</v>
      </c>
      <c r="F1994" s="1136">
        <v>36618.0</v>
      </c>
      <c r="G1994" s="253" t="s">
        <v>1755</v>
      </c>
      <c r="H1994" s="253" t="s">
        <v>1618</v>
      </c>
      <c r="I1994" s="253">
        <v>1.136358577E9</v>
      </c>
      <c r="K1994" s="1119" t="s">
        <v>12542</v>
      </c>
      <c r="L1994" s="1119" t="s">
        <v>7020</v>
      </c>
      <c r="M1994" s="253" t="s">
        <v>2184</v>
      </c>
      <c r="N1994" s="253" t="s">
        <v>1661</v>
      </c>
      <c r="O1994" s="1119" t="s">
        <v>12543</v>
      </c>
      <c r="P1994" s="1119" t="s">
        <v>12544</v>
      </c>
      <c r="Q1994" s="1120"/>
      <c r="R1994" s="1023" t="s">
        <v>12545</v>
      </c>
      <c r="S1994" s="647">
        <f t="shared" si="169"/>
        <v>23</v>
      </c>
      <c r="T1994" s="1130" t="s">
        <v>5656</v>
      </c>
      <c r="U1994" s="1130" t="s">
        <v>2846</v>
      </c>
      <c r="V1994" s="1120"/>
      <c r="W1994" s="1119" t="s">
        <v>12546</v>
      </c>
      <c r="X1994" s="1119" t="s">
        <v>12547</v>
      </c>
      <c r="Y1994" s="1113">
        <f>IF('Datos por dni'!F1128="","",(TODAY()-'Datos por dni'!F1128)/365)</f>
        <v>34.01369863</v>
      </c>
      <c r="AA1994" s="987"/>
      <c r="AB1994" s="992"/>
      <c r="AC1994" s="993"/>
      <c r="AD1994" s="994"/>
      <c r="AE1994" s="994"/>
      <c r="AF1994" s="995"/>
      <c r="AG1994" s="996"/>
      <c r="AH1994" s="997"/>
      <c r="AI1994" s="998"/>
      <c r="AJ1994" s="312"/>
      <c r="AK1994" s="312"/>
      <c r="AL1994" s="999"/>
      <c r="AM1994" s="312"/>
      <c r="AN1994" s="312"/>
      <c r="AO1994" s="1000"/>
      <c r="AP1994" s="666"/>
      <c r="AQ1994" s="1001"/>
      <c r="AR1994" s="1001"/>
      <c r="AS1994" s="1001"/>
      <c r="AT1994" s="748"/>
    </row>
    <row r="1995">
      <c r="A1995" s="1019"/>
      <c r="B1995" s="253">
        <v>3.4461709E7</v>
      </c>
      <c r="C1995" s="1020">
        <v>44597.92935961805</v>
      </c>
      <c r="D1995" s="1119" t="s">
        <v>12548</v>
      </c>
      <c r="E1995" s="253" t="s">
        <v>12549</v>
      </c>
      <c r="F1995" s="1136">
        <v>32514.0</v>
      </c>
      <c r="G1995" s="253" t="s">
        <v>391</v>
      </c>
      <c r="H1995" s="253" t="s">
        <v>4171</v>
      </c>
      <c r="I1995" s="253" t="s">
        <v>12550</v>
      </c>
      <c r="K1995" s="1119" t="s">
        <v>12551</v>
      </c>
      <c r="L1995" s="1119" t="s">
        <v>7020</v>
      </c>
      <c r="M1995" s="253" t="s">
        <v>2184</v>
      </c>
      <c r="N1995" s="253" t="s">
        <v>1661</v>
      </c>
      <c r="O1995" s="1119" t="s">
        <v>12552</v>
      </c>
      <c r="P1995" s="1119" t="s">
        <v>7547</v>
      </c>
      <c r="Q1995" s="1120"/>
      <c r="R1995" s="1137">
        <v>44601.0</v>
      </c>
      <c r="S1995" s="647">
        <f t="shared" si="169"/>
        <v>34</v>
      </c>
      <c r="T1995" s="1130" t="s">
        <v>5656</v>
      </c>
      <c r="U1995" s="1130" t="s">
        <v>2846</v>
      </c>
      <c r="V1995" s="1120"/>
      <c r="W1995" s="1119" t="s">
        <v>1651</v>
      </c>
      <c r="X1995" s="1119" t="s">
        <v>12553</v>
      </c>
      <c r="Y1995" s="1113">
        <f>IF('Datos por dni'!F1129="","",(TODAY()-'Datos por dni'!F1129)/365)</f>
        <v>23.79178082</v>
      </c>
      <c r="AA1995" s="987"/>
      <c r="AB1995" s="992"/>
      <c r="AC1995" s="993"/>
      <c r="AD1995" s="994"/>
      <c r="AE1995" s="994"/>
      <c r="AF1995" s="995"/>
      <c r="AG1995" s="996"/>
      <c r="AH1995" s="997"/>
      <c r="AI1995" s="998"/>
      <c r="AJ1995" s="312"/>
      <c r="AK1995" s="312"/>
      <c r="AL1995" s="999"/>
      <c r="AM1995" s="312"/>
      <c r="AN1995" s="312"/>
      <c r="AO1995" s="1000"/>
      <c r="AP1995" s="666"/>
      <c r="AQ1995" s="1001"/>
      <c r="AR1995" s="1001"/>
      <c r="AS1995" s="1001"/>
      <c r="AT1995" s="748"/>
    </row>
    <row r="1996">
      <c r="A1996" s="1019"/>
      <c r="B1996" s="253">
        <v>4.293196E7</v>
      </c>
      <c r="C1996" s="1020">
        <v>44598.977322314815</v>
      </c>
      <c r="D1996" s="1119" t="s">
        <v>12554</v>
      </c>
      <c r="E1996" s="253" t="s">
        <v>12555</v>
      </c>
      <c r="F1996" s="1136">
        <v>36912.0</v>
      </c>
      <c r="G1996" s="253" t="s">
        <v>391</v>
      </c>
      <c r="H1996" s="253" t="s">
        <v>1618</v>
      </c>
      <c r="I1996" s="253">
        <v>5.41132825323E11</v>
      </c>
      <c r="K1996" s="1119" t="s">
        <v>12556</v>
      </c>
      <c r="L1996" s="1119" t="s">
        <v>7020</v>
      </c>
      <c r="M1996" s="253" t="s">
        <v>2184</v>
      </c>
      <c r="N1996" s="253" t="s">
        <v>1661</v>
      </c>
      <c r="O1996" s="1119" t="s">
        <v>12557</v>
      </c>
      <c r="P1996" s="1119" t="s">
        <v>8673</v>
      </c>
      <c r="Q1996" s="1120"/>
      <c r="R1996" s="1137">
        <v>44601.0</v>
      </c>
      <c r="S1996" s="647">
        <f t="shared" si="169"/>
        <v>22</v>
      </c>
      <c r="T1996" s="1130" t="s">
        <v>5656</v>
      </c>
      <c r="U1996" s="1138"/>
      <c r="V1996" s="1120"/>
      <c r="W1996" s="1119" t="s">
        <v>1866</v>
      </c>
      <c r="X1996" s="1119" t="s">
        <v>12558</v>
      </c>
      <c r="Y1996" s="1113">
        <f>IF('Datos por dni'!F1130="","",(TODAY()-'Datos por dni'!F1130)/365)</f>
        <v>36.09863014</v>
      </c>
      <c r="AA1996" s="987"/>
      <c r="AB1996" s="992"/>
      <c r="AC1996" s="993"/>
      <c r="AD1996" s="994"/>
      <c r="AE1996" s="994"/>
      <c r="AF1996" s="995"/>
      <c r="AG1996" s="996"/>
      <c r="AH1996" s="997"/>
      <c r="AI1996" s="998"/>
      <c r="AJ1996" s="312"/>
      <c r="AK1996" s="312"/>
      <c r="AL1996" s="999"/>
      <c r="AM1996" s="312"/>
      <c r="AN1996" s="312"/>
      <c r="AO1996" s="1000"/>
      <c r="AP1996" s="666"/>
      <c r="AQ1996" s="1001"/>
      <c r="AR1996" s="1001"/>
      <c r="AS1996" s="1001"/>
      <c r="AT1996" s="748"/>
    </row>
    <row r="1997">
      <c r="A1997" s="1019"/>
      <c r="B1997" s="253">
        <v>2.8169008E7</v>
      </c>
      <c r="C1997" s="1020">
        <v>44602.62947517361</v>
      </c>
      <c r="D1997" s="1119" t="s">
        <v>4181</v>
      </c>
      <c r="E1997" s="253" t="s">
        <v>12559</v>
      </c>
      <c r="F1997" s="1136">
        <v>29336.0</v>
      </c>
      <c r="G1997" s="253" t="s">
        <v>391</v>
      </c>
      <c r="H1997" s="253" t="s">
        <v>2141</v>
      </c>
      <c r="I1997" s="253">
        <v>5.4118524445E10</v>
      </c>
      <c r="K1997" s="1119" t="s">
        <v>5850</v>
      </c>
      <c r="L1997" s="1119" t="s">
        <v>7038</v>
      </c>
      <c r="M1997" s="253" t="s">
        <v>2184</v>
      </c>
      <c r="N1997" s="253" t="s">
        <v>2184</v>
      </c>
      <c r="O1997" s="1119" t="s">
        <v>12560</v>
      </c>
      <c r="P1997" s="1119" t="s">
        <v>8299</v>
      </c>
      <c r="Q1997" s="1119" t="s">
        <v>12561</v>
      </c>
      <c r="R1997" s="253" t="s">
        <v>12562</v>
      </c>
      <c r="S1997" s="647">
        <f t="shared" si="169"/>
        <v>43</v>
      </c>
      <c r="T1997" s="1130"/>
      <c r="U1997" s="1138"/>
      <c r="V1997" s="1120"/>
      <c r="W1997" s="1119" t="s">
        <v>1637</v>
      </c>
      <c r="X1997" s="1119" t="s">
        <v>4187</v>
      </c>
      <c r="Y1997" s="1113">
        <f>IF('Datos por dni'!F1131="","",(TODAY()-'Datos por dni'!F1131)/365)</f>
        <v>25.24931507</v>
      </c>
      <c r="AA1997" s="987"/>
      <c r="AB1997" s="992"/>
      <c r="AC1997" s="993"/>
      <c r="AD1997" s="994"/>
      <c r="AE1997" s="994"/>
      <c r="AF1997" s="995"/>
      <c r="AG1997" s="996"/>
      <c r="AH1997" s="997"/>
      <c r="AI1997" s="998"/>
      <c r="AJ1997" s="312"/>
      <c r="AK1997" s="312"/>
      <c r="AL1997" s="999"/>
      <c r="AM1997" s="312"/>
      <c r="AN1997" s="312"/>
      <c r="AO1997" s="1000"/>
      <c r="AP1997" s="666"/>
      <c r="AQ1997" s="1001"/>
      <c r="AR1997" s="1001"/>
      <c r="AS1997" s="1001"/>
      <c r="AT1997" s="748"/>
    </row>
    <row r="1998">
      <c r="A1998" s="1019"/>
      <c r="B1998" s="253">
        <v>4.3438323E7</v>
      </c>
      <c r="C1998" s="1020">
        <v>44603.02281363426</v>
      </c>
      <c r="D1998" s="1119" t="s">
        <v>12563</v>
      </c>
      <c r="E1998" s="253" t="s">
        <v>12564</v>
      </c>
      <c r="F1998" s="1136">
        <v>37205.0</v>
      </c>
      <c r="G1998" s="253" t="s">
        <v>391</v>
      </c>
      <c r="H1998" s="253" t="s">
        <v>12565</v>
      </c>
      <c r="I1998" s="253" t="s">
        <v>12566</v>
      </c>
      <c r="K1998" s="1119" t="s">
        <v>12567</v>
      </c>
      <c r="L1998" s="1119" t="s">
        <v>7020</v>
      </c>
      <c r="M1998" s="253" t="s">
        <v>2184</v>
      </c>
      <c r="N1998" s="253" t="s">
        <v>2184</v>
      </c>
      <c r="O1998" s="1119" t="s">
        <v>12568</v>
      </c>
      <c r="P1998" s="1119" t="s">
        <v>12569</v>
      </c>
      <c r="Q1998" s="1120"/>
      <c r="R1998" s="1119" t="s">
        <v>12570</v>
      </c>
      <c r="S1998" s="647">
        <f t="shared" si="169"/>
        <v>21</v>
      </c>
      <c r="T1998" s="1025"/>
      <c r="U1998" s="1120"/>
      <c r="V1998" s="1120"/>
      <c r="W1998" s="1119" t="s">
        <v>1866</v>
      </c>
      <c r="X1998" s="1119" t="s">
        <v>12571</v>
      </c>
      <c r="Y1998" s="1113">
        <f>IF('Datos por dni'!F1132="","",(TODAY()-'Datos por dni'!F1132)/365)</f>
        <v>27.9890411</v>
      </c>
      <c r="AA1998" s="987"/>
      <c r="AB1998" s="992"/>
      <c r="AC1998" s="993"/>
      <c r="AD1998" s="994"/>
      <c r="AE1998" s="994"/>
      <c r="AF1998" s="995"/>
      <c r="AG1998" s="996"/>
      <c r="AH1998" s="997"/>
      <c r="AI1998" s="998"/>
      <c r="AJ1998" s="312"/>
      <c r="AK1998" s="312"/>
      <c r="AL1998" s="999"/>
      <c r="AM1998" s="312"/>
      <c r="AN1998" s="312"/>
      <c r="AO1998" s="1000"/>
      <c r="AP1998" s="666"/>
      <c r="AQ1998" s="1001"/>
      <c r="AR1998" s="1001"/>
      <c r="AS1998" s="1001"/>
      <c r="AT1998" s="748"/>
    </row>
    <row r="1999">
      <c r="A1999" s="1019"/>
      <c r="B1999" s="253">
        <v>3.4112851E7</v>
      </c>
      <c r="C1999" s="1020">
        <v>44603.37550043981</v>
      </c>
      <c r="D1999" s="1119" t="s">
        <v>12572</v>
      </c>
      <c r="E1999" s="253" t="s">
        <v>12573</v>
      </c>
      <c r="F1999" s="1136">
        <v>32365.0</v>
      </c>
      <c r="G1999" s="253" t="s">
        <v>391</v>
      </c>
      <c r="H1999" s="253" t="s">
        <v>3195</v>
      </c>
      <c r="I1999" s="253">
        <v>2.215895459E9</v>
      </c>
      <c r="K1999" s="1119" t="s">
        <v>12574</v>
      </c>
      <c r="L1999" s="1119" t="s">
        <v>7020</v>
      </c>
      <c r="M1999" s="253" t="s">
        <v>2184</v>
      </c>
      <c r="N1999" s="253" t="s">
        <v>2184</v>
      </c>
      <c r="O1999" s="1119" t="s">
        <v>12575</v>
      </c>
      <c r="P1999" s="1119" t="s">
        <v>12576</v>
      </c>
      <c r="Q1999" s="1119" t="s">
        <v>12577</v>
      </c>
      <c r="R1999" s="1119" t="s">
        <v>12578</v>
      </c>
      <c r="S1999" s="647">
        <f t="shared" si="169"/>
        <v>35</v>
      </c>
      <c r="T1999" s="1025"/>
      <c r="U1999" s="1120"/>
      <c r="V1999" s="1120"/>
      <c r="W1999" s="1119" t="s">
        <v>12579</v>
      </c>
      <c r="X1999" s="1119" t="s">
        <v>12580</v>
      </c>
      <c r="Y1999" s="1113">
        <f>IF('Datos por dni'!F1133="","",(TODAY()-'Datos por dni'!F1133)/365)</f>
        <v>24.42465753</v>
      </c>
      <c r="AA1999" s="987"/>
      <c r="AB1999" s="992"/>
      <c r="AC1999" s="993"/>
      <c r="AD1999" s="994"/>
      <c r="AE1999" s="994"/>
      <c r="AF1999" s="995"/>
      <c r="AG1999" s="996"/>
      <c r="AH1999" s="997"/>
      <c r="AI1999" s="998"/>
      <c r="AJ1999" s="312"/>
      <c r="AK1999" s="312"/>
      <c r="AL1999" s="999"/>
      <c r="AM1999" s="312"/>
      <c r="AN1999" s="312"/>
      <c r="AO1999" s="1000"/>
      <c r="AP1999" s="666"/>
      <c r="AQ1999" s="1001"/>
      <c r="AR1999" s="1001"/>
      <c r="AS1999" s="1001"/>
      <c r="AT1999" s="748"/>
    </row>
    <row r="2000">
      <c r="A2000" s="1019"/>
      <c r="B2000" s="253">
        <v>4.2145446E7</v>
      </c>
      <c r="C2000" s="1020">
        <v>44603.91818119213</v>
      </c>
      <c r="D2000" s="1119" t="s">
        <v>12581</v>
      </c>
      <c r="E2000" s="253" t="s">
        <v>12582</v>
      </c>
      <c r="F2000" s="1136">
        <v>36418.0</v>
      </c>
      <c r="G2000" s="253" t="s">
        <v>391</v>
      </c>
      <c r="H2000" s="253" t="s">
        <v>3852</v>
      </c>
      <c r="I2000" s="1139" t="s">
        <v>12583</v>
      </c>
      <c r="K2000" s="1119" t="s">
        <v>5119</v>
      </c>
      <c r="L2000" s="1119" t="s">
        <v>7028</v>
      </c>
      <c r="M2000" s="253" t="s">
        <v>2184</v>
      </c>
      <c r="N2000" s="253" t="s">
        <v>2184</v>
      </c>
      <c r="O2000" s="1119" t="s">
        <v>12584</v>
      </c>
      <c r="P2000" s="1119" t="s">
        <v>12585</v>
      </c>
      <c r="Q2000" s="1120"/>
      <c r="R2000" s="1140">
        <v>44607.0</v>
      </c>
      <c r="S2000" s="647">
        <f t="shared" si="169"/>
        <v>24</v>
      </c>
      <c r="T2000" s="1025"/>
      <c r="U2000" s="1120"/>
      <c r="V2000" s="1120"/>
      <c r="W2000" s="1119" t="s">
        <v>1651</v>
      </c>
      <c r="X2000" s="1119" t="s">
        <v>12586</v>
      </c>
      <c r="Y2000" s="1113">
        <f>IF('Datos por dni'!F1134="","",(TODAY()-'Datos por dni'!F1134)/365)</f>
        <v>28.85479452</v>
      </c>
      <c r="AA2000" s="987"/>
      <c r="AB2000" s="992"/>
      <c r="AC2000" s="993"/>
      <c r="AD2000" s="994"/>
      <c r="AE2000" s="994"/>
      <c r="AF2000" s="995"/>
      <c r="AG2000" s="996"/>
      <c r="AH2000" s="997"/>
      <c r="AI2000" s="998"/>
      <c r="AJ2000" s="312"/>
      <c r="AK2000" s="312"/>
      <c r="AL2000" s="999"/>
      <c r="AM2000" s="312"/>
      <c r="AN2000" s="312"/>
      <c r="AO2000" s="1000"/>
      <c r="AP2000" s="666"/>
      <c r="AQ2000" s="1001"/>
      <c r="AR2000" s="1001"/>
      <c r="AS2000" s="1001"/>
      <c r="AT2000" s="748"/>
    </row>
    <row r="2001">
      <c r="A2001" s="1019"/>
      <c r="B2001" s="253">
        <v>4.4005991E7</v>
      </c>
      <c r="C2001" s="1020">
        <v>44604.457195173614</v>
      </c>
      <c r="D2001" s="1119" t="s">
        <v>12587</v>
      </c>
      <c r="E2001" s="253" t="s">
        <v>12588</v>
      </c>
      <c r="F2001" s="1136">
        <v>37308.0</v>
      </c>
      <c r="G2001" s="253" t="s">
        <v>391</v>
      </c>
      <c r="H2001" s="253" t="s">
        <v>12589</v>
      </c>
      <c r="I2001" s="253" t="s">
        <v>12590</v>
      </c>
      <c r="K2001" s="1119" t="s">
        <v>12591</v>
      </c>
      <c r="L2001" s="1119" t="s">
        <v>12592</v>
      </c>
      <c r="M2001" s="253" t="s">
        <v>1661</v>
      </c>
      <c r="N2001" s="253" t="s">
        <v>1661</v>
      </c>
      <c r="O2001" s="1119" t="s">
        <v>12593</v>
      </c>
      <c r="P2001" s="1119" t="s">
        <v>12594</v>
      </c>
      <c r="Q2001" s="1119" t="s">
        <v>12595</v>
      </c>
      <c r="R2001" s="1140">
        <v>44607.0</v>
      </c>
      <c r="S2001" s="647">
        <f t="shared" si="169"/>
        <v>21</v>
      </c>
      <c r="T2001" s="1130" t="s">
        <v>5656</v>
      </c>
      <c r="U2001" s="1130" t="s">
        <v>2846</v>
      </c>
      <c r="V2001" s="1120"/>
      <c r="W2001" s="1119" t="s">
        <v>1651</v>
      </c>
      <c r="X2001" s="1119" t="s">
        <v>12596</v>
      </c>
      <c r="Y2001" s="1113">
        <f>IF('Datos por dni'!F1135="","",(TODAY()-'Datos por dni'!F1135)/365)</f>
        <v>33.97260274</v>
      </c>
      <c r="AA2001" s="987"/>
      <c r="AB2001" s="992"/>
      <c r="AC2001" s="993"/>
      <c r="AD2001" s="994"/>
      <c r="AE2001" s="994"/>
      <c r="AF2001" s="995"/>
      <c r="AG2001" s="996"/>
      <c r="AH2001" s="997"/>
      <c r="AI2001" s="998"/>
      <c r="AJ2001" s="312"/>
      <c r="AK2001" s="312"/>
      <c r="AL2001" s="999"/>
      <c r="AM2001" s="312"/>
      <c r="AN2001" s="312"/>
      <c r="AO2001" s="1000"/>
      <c r="AP2001" s="666"/>
      <c r="AQ2001" s="1001"/>
      <c r="AR2001" s="1001"/>
      <c r="AS2001" s="1001"/>
      <c r="AT2001" s="748"/>
    </row>
    <row r="2002">
      <c r="A2002" s="1019"/>
      <c r="B2002" s="253">
        <v>4.0814595E7</v>
      </c>
      <c r="C2002" s="1020">
        <v>44606.49310385417</v>
      </c>
      <c r="D2002" s="1119" t="s">
        <v>12597</v>
      </c>
      <c r="E2002" s="253" t="s">
        <v>12598</v>
      </c>
      <c r="F2002" s="1136">
        <v>35871.0</v>
      </c>
      <c r="G2002" s="253" t="s">
        <v>391</v>
      </c>
      <c r="H2002" s="253" t="s">
        <v>3479</v>
      </c>
      <c r="I2002" s="253" t="s">
        <v>12599</v>
      </c>
      <c r="K2002" s="1119" t="s">
        <v>1877</v>
      </c>
      <c r="L2002" s="1119" t="s">
        <v>7038</v>
      </c>
      <c r="M2002" s="253" t="s">
        <v>2184</v>
      </c>
      <c r="N2002" s="253" t="s">
        <v>2184</v>
      </c>
      <c r="O2002" s="1119" t="s">
        <v>12600</v>
      </c>
      <c r="P2002" s="1119" t="s">
        <v>1661</v>
      </c>
      <c r="Q2002" s="1120"/>
      <c r="R2002" s="1140">
        <v>44607.0</v>
      </c>
      <c r="S2002" s="647">
        <f t="shared" si="169"/>
        <v>25</v>
      </c>
      <c r="T2002" s="1130" t="s">
        <v>5656</v>
      </c>
      <c r="U2002" s="1130" t="s">
        <v>2846</v>
      </c>
      <c r="V2002" s="1120"/>
      <c r="W2002" s="1119" t="s">
        <v>1651</v>
      </c>
      <c r="X2002" s="1119" t="s">
        <v>12601</v>
      </c>
      <c r="Y2002" s="1113">
        <f>IF('Datos por dni'!F1136="","",(TODAY()-'Datos por dni'!F1136)/365)</f>
        <v>20.58082192</v>
      </c>
      <c r="AA2002" s="987"/>
      <c r="AB2002" s="992"/>
      <c r="AC2002" s="993"/>
      <c r="AD2002" s="994"/>
      <c r="AE2002" s="994"/>
      <c r="AF2002" s="995"/>
      <c r="AG2002" s="996"/>
      <c r="AH2002" s="997"/>
      <c r="AI2002" s="998"/>
      <c r="AJ2002" s="312"/>
      <c r="AK2002" s="312"/>
      <c r="AL2002" s="999"/>
      <c r="AM2002" s="312"/>
      <c r="AN2002" s="312"/>
      <c r="AO2002" s="1000"/>
      <c r="AP2002" s="666"/>
      <c r="AQ2002" s="1001"/>
      <c r="AR2002" s="1001"/>
      <c r="AS2002" s="1001"/>
      <c r="AT2002" s="748"/>
    </row>
    <row r="2003">
      <c r="A2003" s="1019"/>
      <c r="B2003" s="253">
        <v>3.565307E7</v>
      </c>
      <c r="C2003" s="1020">
        <v>44606.49439231481</v>
      </c>
      <c r="D2003" s="1119" t="s">
        <v>12602</v>
      </c>
      <c r="E2003" s="253" t="s">
        <v>12603</v>
      </c>
      <c r="F2003" s="1136">
        <v>33262.0</v>
      </c>
      <c r="G2003" s="253" t="s">
        <v>2021</v>
      </c>
      <c r="H2003" s="253" t="s">
        <v>12604</v>
      </c>
      <c r="I2003" s="253" t="s">
        <v>12605</v>
      </c>
      <c r="K2003" s="1119" t="s">
        <v>12606</v>
      </c>
      <c r="L2003" s="1119" t="s">
        <v>7028</v>
      </c>
      <c r="M2003" s="253" t="s">
        <v>2184</v>
      </c>
      <c r="N2003" s="253" t="s">
        <v>2184</v>
      </c>
      <c r="O2003" s="1119" t="s">
        <v>12607</v>
      </c>
      <c r="P2003" s="1119" t="s">
        <v>12608</v>
      </c>
      <c r="Q2003" s="1120"/>
      <c r="R2003" s="1140">
        <v>44607.0</v>
      </c>
      <c r="S2003" s="647">
        <f t="shared" si="169"/>
        <v>32</v>
      </c>
      <c r="T2003" s="1130" t="s">
        <v>5656</v>
      </c>
      <c r="U2003" s="1130" t="s">
        <v>2846</v>
      </c>
      <c r="V2003" s="1120"/>
      <c r="W2003" s="1119" t="s">
        <v>1651</v>
      </c>
      <c r="X2003" s="1119" t="s">
        <v>12609</v>
      </c>
      <c r="Y2003" s="1113">
        <f>IF('Datos por dni'!F1137="","",(TODAY()-'Datos por dni'!F1137)/365)</f>
        <v>37.65205479</v>
      </c>
      <c r="AA2003" s="987"/>
      <c r="AB2003" s="992"/>
      <c r="AC2003" s="993"/>
      <c r="AD2003" s="994"/>
      <c r="AE2003" s="994"/>
      <c r="AF2003" s="995"/>
      <c r="AG2003" s="996"/>
      <c r="AH2003" s="997"/>
      <c r="AI2003" s="998"/>
      <c r="AJ2003" s="312"/>
      <c r="AK2003" s="312"/>
      <c r="AL2003" s="999"/>
      <c r="AM2003" s="312"/>
      <c r="AN2003" s="312"/>
      <c r="AO2003" s="1000"/>
      <c r="AP2003" s="666"/>
      <c r="AQ2003" s="1001"/>
      <c r="AR2003" s="1001"/>
      <c r="AS2003" s="1001"/>
      <c r="AT2003" s="748"/>
    </row>
    <row r="2004">
      <c r="A2004" s="1019"/>
      <c r="B2004" s="253">
        <v>4.0387414E7</v>
      </c>
      <c r="C2004" s="1020">
        <v>44606.598996064815</v>
      </c>
      <c r="D2004" s="1119" t="s">
        <v>12610</v>
      </c>
      <c r="E2004" s="253" t="s">
        <v>12611</v>
      </c>
      <c r="F2004" s="1136">
        <v>35777.0</v>
      </c>
      <c r="G2004" s="253" t="s">
        <v>391</v>
      </c>
      <c r="H2004" s="253" t="s">
        <v>1756</v>
      </c>
      <c r="I2004" s="253">
        <v>2.96658942E9</v>
      </c>
      <c r="K2004" s="1119" t="s">
        <v>9342</v>
      </c>
      <c r="L2004" s="1119" t="s">
        <v>7020</v>
      </c>
      <c r="M2004" s="253" t="s">
        <v>2184</v>
      </c>
      <c r="N2004" s="253" t="s">
        <v>1661</v>
      </c>
      <c r="O2004" s="1119" t="s">
        <v>12612</v>
      </c>
      <c r="P2004" s="1119" t="s">
        <v>12613</v>
      </c>
      <c r="Q2004" s="1119" t="s">
        <v>12614</v>
      </c>
      <c r="R2004" s="1140">
        <v>44607.0</v>
      </c>
      <c r="S2004" s="647">
        <f t="shared" si="169"/>
        <v>25</v>
      </c>
      <c r="T2004" s="1130" t="s">
        <v>12615</v>
      </c>
      <c r="U2004" s="1130" t="s">
        <v>2846</v>
      </c>
      <c r="V2004" s="1120"/>
      <c r="W2004" s="1119" t="s">
        <v>1651</v>
      </c>
      <c r="X2004" s="1141" t="s">
        <v>12616</v>
      </c>
      <c r="Y2004" s="1113">
        <f>IF('Datos por dni'!F1138="","",(TODAY()-'Datos por dni'!F1138)/365)</f>
        <v>27.88767123</v>
      </c>
      <c r="AA2004" s="987"/>
      <c r="AB2004" s="992"/>
      <c r="AC2004" s="993"/>
      <c r="AD2004" s="994"/>
      <c r="AE2004" s="994"/>
      <c r="AF2004" s="995"/>
      <c r="AG2004" s="996"/>
      <c r="AH2004" s="997"/>
      <c r="AI2004" s="998"/>
      <c r="AJ2004" s="312"/>
      <c r="AK2004" s="312"/>
      <c r="AL2004" s="999"/>
      <c r="AM2004" s="312"/>
      <c r="AN2004" s="312"/>
      <c r="AO2004" s="1000"/>
      <c r="AP2004" s="666"/>
      <c r="AQ2004" s="1001"/>
      <c r="AR2004" s="1001"/>
      <c r="AS2004" s="1001"/>
      <c r="AT2004" s="748"/>
    </row>
    <row r="2005">
      <c r="A2005" s="1019"/>
      <c r="B2005" s="253">
        <v>2.1587329E7</v>
      </c>
      <c r="C2005" s="1020">
        <v>44606.61658787037</v>
      </c>
      <c r="D2005" s="1119" t="s">
        <v>12617</v>
      </c>
      <c r="E2005" s="253" t="s">
        <v>12618</v>
      </c>
      <c r="F2005" s="1136">
        <v>25699.0</v>
      </c>
      <c r="G2005" s="253" t="s">
        <v>391</v>
      </c>
      <c r="H2005" s="253" t="s">
        <v>12619</v>
      </c>
      <c r="I2005" s="253">
        <v>1.132838442E9</v>
      </c>
      <c r="K2005" s="1119" t="s">
        <v>12620</v>
      </c>
      <c r="L2005" s="1119" t="s">
        <v>12621</v>
      </c>
      <c r="M2005" s="253" t="s">
        <v>2184</v>
      </c>
      <c r="N2005" s="253" t="s">
        <v>2184</v>
      </c>
      <c r="O2005" s="1119" t="s">
        <v>12622</v>
      </c>
      <c r="P2005" s="1119" t="s">
        <v>12623</v>
      </c>
      <c r="Q2005" s="1119" t="s">
        <v>12624</v>
      </c>
      <c r="R2005" s="1140">
        <v>44607.0</v>
      </c>
      <c r="S2005" s="647">
        <f t="shared" si="169"/>
        <v>53</v>
      </c>
      <c r="T2005" s="1128" t="s">
        <v>5656</v>
      </c>
      <c r="U2005" s="1130" t="s">
        <v>5656</v>
      </c>
      <c r="V2005" s="1120"/>
      <c r="W2005" s="1119" t="s">
        <v>1637</v>
      </c>
      <c r="X2005" s="1119" t="s">
        <v>12625</v>
      </c>
      <c r="Y2005" s="1113">
        <f>IF('Datos por dni'!F1139="","",(TODAY()-'Datos por dni'!F1139)/365)</f>
        <v>26.94794521</v>
      </c>
      <c r="AA2005" s="987"/>
      <c r="AB2005" s="992"/>
      <c r="AC2005" s="993"/>
      <c r="AD2005" s="994"/>
      <c r="AE2005" s="994"/>
      <c r="AF2005" s="995"/>
      <c r="AG2005" s="996"/>
      <c r="AH2005" s="997"/>
      <c r="AI2005" s="998"/>
      <c r="AJ2005" s="312"/>
      <c r="AK2005" s="312"/>
      <c r="AL2005" s="999"/>
      <c r="AM2005" s="312"/>
      <c r="AN2005" s="312"/>
      <c r="AO2005" s="1000"/>
      <c r="AP2005" s="666"/>
      <c r="AQ2005" s="1001"/>
      <c r="AR2005" s="1001"/>
      <c r="AS2005" s="1001"/>
      <c r="AT2005" s="748"/>
    </row>
    <row r="2006">
      <c r="A2006" s="1019"/>
      <c r="B2006" s="253">
        <v>3.261767E7</v>
      </c>
      <c r="C2006" s="1020">
        <v>44606.746310462964</v>
      </c>
      <c r="D2006" s="1119" t="s">
        <v>12626</v>
      </c>
      <c r="E2006" s="253" t="s">
        <v>12627</v>
      </c>
      <c r="F2006" s="1136">
        <v>31667.0</v>
      </c>
      <c r="G2006" s="253" t="s">
        <v>391</v>
      </c>
      <c r="H2006" s="253" t="s">
        <v>2141</v>
      </c>
      <c r="I2006" s="253" t="s">
        <v>12628</v>
      </c>
      <c r="K2006" s="1119" t="s">
        <v>12629</v>
      </c>
      <c r="L2006" s="1119" t="s">
        <v>12630</v>
      </c>
      <c r="M2006" s="253" t="s">
        <v>1661</v>
      </c>
      <c r="N2006" s="253" t="s">
        <v>2184</v>
      </c>
      <c r="O2006" s="1119" t="s">
        <v>12631</v>
      </c>
      <c r="P2006" s="1119" t="s">
        <v>12632</v>
      </c>
      <c r="Q2006" s="1120"/>
      <c r="R2006" s="1140">
        <v>44607.0</v>
      </c>
      <c r="S2006" s="647">
        <f t="shared" si="169"/>
        <v>37</v>
      </c>
      <c r="T2006" s="1130"/>
      <c r="U2006" s="1138"/>
      <c r="V2006" s="1120"/>
      <c r="W2006" s="1119" t="s">
        <v>1637</v>
      </c>
      <c r="X2006" s="1119" t="s">
        <v>12633</v>
      </c>
      <c r="Y2006" s="1113">
        <f>IF('Datos por dni'!F1140="","",(TODAY()-'Datos por dni'!F1140)/365)</f>
        <v>24.97534247</v>
      </c>
      <c r="AA2006" s="987"/>
      <c r="AB2006" s="992"/>
      <c r="AC2006" s="993"/>
      <c r="AD2006" s="994"/>
      <c r="AE2006" s="994"/>
      <c r="AF2006" s="995"/>
      <c r="AG2006" s="996"/>
      <c r="AH2006" s="997"/>
      <c r="AI2006" s="998"/>
      <c r="AJ2006" s="312"/>
      <c r="AK2006" s="312"/>
      <c r="AL2006" s="999"/>
      <c r="AM2006" s="312"/>
      <c r="AN2006" s="312"/>
      <c r="AO2006" s="1000"/>
      <c r="AP2006" s="666"/>
      <c r="AQ2006" s="1001"/>
      <c r="AR2006" s="1001"/>
      <c r="AS2006" s="1001"/>
      <c r="AT2006" s="748"/>
    </row>
    <row r="2007">
      <c r="A2007" s="1019"/>
      <c r="B2007" s="253">
        <v>4.3237506E7</v>
      </c>
      <c r="C2007" s="1020">
        <v>44606.84662434028</v>
      </c>
      <c r="D2007" s="1119" t="s">
        <v>12634</v>
      </c>
      <c r="E2007" s="253" t="s">
        <v>12635</v>
      </c>
      <c r="F2007" s="1136">
        <v>37118.0</v>
      </c>
      <c r="G2007" s="253" t="s">
        <v>674</v>
      </c>
      <c r="H2007" s="253" t="s">
        <v>12636</v>
      </c>
      <c r="I2007" s="253">
        <v>3.436229674E9</v>
      </c>
      <c r="K2007" s="1119" t="s">
        <v>12637</v>
      </c>
      <c r="L2007" s="1119" t="s">
        <v>7020</v>
      </c>
      <c r="M2007" s="253" t="s">
        <v>2184</v>
      </c>
      <c r="N2007" s="253" t="s">
        <v>2184</v>
      </c>
      <c r="O2007" s="1119" t="s">
        <v>12638</v>
      </c>
      <c r="P2007" s="1119" t="s">
        <v>12639</v>
      </c>
      <c r="Q2007" s="1119" t="s">
        <v>12640</v>
      </c>
      <c r="R2007" s="1140">
        <v>44609.0</v>
      </c>
      <c r="S2007" s="647">
        <f t="shared" si="169"/>
        <v>22</v>
      </c>
      <c r="T2007" s="1130" t="s">
        <v>12615</v>
      </c>
      <c r="U2007" s="1130" t="s">
        <v>2846</v>
      </c>
      <c r="V2007" s="1120"/>
      <c r="W2007" s="1119" t="s">
        <v>12641</v>
      </c>
      <c r="X2007" s="1119" t="s">
        <v>12642</v>
      </c>
      <c r="Y2007" s="1113">
        <f>IF('Datos por dni'!F1141="","",(TODAY()-'Datos por dni'!F1141)/365)</f>
        <v>28.30410959</v>
      </c>
      <c r="AA2007" s="987"/>
      <c r="AB2007" s="992"/>
      <c r="AC2007" s="993"/>
      <c r="AD2007" s="994"/>
      <c r="AE2007" s="994"/>
      <c r="AF2007" s="995"/>
      <c r="AG2007" s="996"/>
      <c r="AH2007" s="997"/>
      <c r="AI2007" s="998"/>
      <c r="AJ2007" s="312"/>
      <c r="AK2007" s="312"/>
      <c r="AL2007" s="999"/>
      <c r="AM2007" s="312"/>
      <c r="AN2007" s="312"/>
      <c r="AO2007" s="1000"/>
      <c r="AP2007" s="666"/>
      <c r="AQ2007" s="1001"/>
      <c r="AR2007" s="1001"/>
      <c r="AS2007" s="1001"/>
      <c r="AT2007" s="748"/>
    </row>
    <row r="2008">
      <c r="A2008" s="1019"/>
      <c r="B2008" s="253">
        <v>2.9694685E7</v>
      </c>
      <c r="C2008" s="1020">
        <v>44607.48052545139</v>
      </c>
      <c r="D2008" s="1119" t="s">
        <v>12643</v>
      </c>
      <c r="E2008" s="253" t="s">
        <v>12644</v>
      </c>
      <c r="F2008" s="1136">
        <v>30264.0</v>
      </c>
      <c r="G2008" s="253" t="s">
        <v>12645</v>
      </c>
      <c r="H2008" s="253" t="s">
        <v>1678</v>
      </c>
      <c r="I2008" s="253">
        <v>1.159707928E9</v>
      </c>
      <c r="K2008" s="1119" t="s">
        <v>12646</v>
      </c>
      <c r="L2008" s="1119" t="s">
        <v>7038</v>
      </c>
      <c r="M2008" s="253" t="s">
        <v>2184</v>
      </c>
      <c r="N2008" s="253" t="s">
        <v>2184</v>
      </c>
      <c r="O2008" s="1119" t="s">
        <v>12647</v>
      </c>
      <c r="P2008" s="1119" t="s">
        <v>12648</v>
      </c>
      <c r="Q2008" s="1119" t="s">
        <v>12649</v>
      </c>
      <c r="R2008" s="1140">
        <v>44607.0</v>
      </c>
      <c r="S2008" s="647">
        <f t="shared" si="169"/>
        <v>40</v>
      </c>
      <c r="T2008" s="1130" t="s">
        <v>12615</v>
      </c>
      <c r="U2008" s="1130" t="s">
        <v>5656</v>
      </c>
      <c r="V2008" s="1120"/>
      <c r="W2008" s="1119" t="s">
        <v>1637</v>
      </c>
      <c r="X2008" s="1119" t="s">
        <v>1637</v>
      </c>
      <c r="Y2008" s="1113">
        <f>IF('Datos por dni'!F1142="","",(TODAY()-'Datos por dni'!F1142)/365)</f>
        <v>31.99452055</v>
      </c>
      <c r="AA2008" s="987"/>
      <c r="AB2008" s="992"/>
      <c r="AC2008" s="993"/>
      <c r="AD2008" s="994"/>
      <c r="AE2008" s="994"/>
      <c r="AF2008" s="995"/>
      <c r="AG2008" s="996"/>
      <c r="AH2008" s="997"/>
      <c r="AI2008" s="998"/>
      <c r="AJ2008" s="312"/>
      <c r="AK2008" s="312"/>
      <c r="AL2008" s="999"/>
      <c r="AM2008" s="312"/>
      <c r="AN2008" s="312"/>
      <c r="AO2008" s="1000"/>
      <c r="AP2008" s="666"/>
      <c r="AQ2008" s="1001"/>
      <c r="AR2008" s="1001"/>
      <c r="AS2008" s="1001"/>
      <c r="AT2008" s="748"/>
    </row>
    <row r="2009">
      <c r="A2009" s="1019"/>
      <c r="B2009" s="253">
        <v>2.2849218E7</v>
      </c>
      <c r="C2009" s="1020">
        <v>44607.50870748842</v>
      </c>
      <c r="D2009" s="1119" t="s">
        <v>12650</v>
      </c>
      <c r="E2009" s="253" t="s">
        <v>12651</v>
      </c>
      <c r="F2009" s="1136">
        <v>26534.0</v>
      </c>
      <c r="G2009" s="253" t="s">
        <v>1755</v>
      </c>
      <c r="H2009" s="253" t="s">
        <v>1678</v>
      </c>
      <c r="I2009" s="253">
        <v>1.161029564E9</v>
      </c>
      <c r="K2009" s="1119" t="s">
        <v>6277</v>
      </c>
      <c r="L2009" s="1119" t="s">
        <v>7038</v>
      </c>
      <c r="M2009" s="253" t="s">
        <v>2184</v>
      </c>
      <c r="N2009" s="253" t="s">
        <v>2184</v>
      </c>
      <c r="O2009" s="1119" t="s">
        <v>12652</v>
      </c>
      <c r="P2009" s="1119" t="s">
        <v>12653</v>
      </c>
      <c r="Q2009" s="1120"/>
      <c r="R2009" s="1140">
        <v>44609.0</v>
      </c>
      <c r="S2009" s="647">
        <f t="shared" si="169"/>
        <v>51</v>
      </c>
      <c r="T2009" s="1130" t="s">
        <v>12615</v>
      </c>
      <c r="U2009" s="1130" t="s">
        <v>5656</v>
      </c>
      <c r="V2009" s="1120"/>
      <c r="W2009" s="1119" t="s">
        <v>1637</v>
      </c>
      <c r="X2009" s="1119" t="s">
        <v>12654</v>
      </c>
      <c r="Y2009" s="1113">
        <f>IF('Datos por dni'!F1143="","",(TODAY()-'Datos por dni'!F1143)/365)</f>
        <v>37.81917808</v>
      </c>
      <c r="AA2009" s="987"/>
      <c r="AB2009" s="992"/>
      <c r="AC2009" s="993"/>
      <c r="AD2009" s="994"/>
      <c r="AE2009" s="994"/>
      <c r="AF2009" s="995"/>
      <c r="AG2009" s="996"/>
      <c r="AH2009" s="997"/>
      <c r="AI2009" s="998"/>
      <c r="AJ2009" s="312"/>
      <c r="AK2009" s="312"/>
      <c r="AL2009" s="999"/>
      <c r="AM2009" s="312"/>
      <c r="AN2009" s="312"/>
      <c r="AO2009" s="1000"/>
      <c r="AP2009" s="666"/>
      <c r="AQ2009" s="1001"/>
      <c r="AR2009" s="1001"/>
      <c r="AS2009" s="1001"/>
      <c r="AT2009" s="748"/>
    </row>
    <row r="2010">
      <c r="A2010" s="1019"/>
      <c r="B2010" s="253">
        <v>4.4690576E7</v>
      </c>
      <c r="C2010" s="1020">
        <v>44607.53409760416</v>
      </c>
      <c r="D2010" s="1119" t="s">
        <v>12655</v>
      </c>
      <c r="E2010" s="253" t="s">
        <v>12656</v>
      </c>
      <c r="F2010" s="1136">
        <v>37680.0</v>
      </c>
      <c r="G2010" s="253" t="s">
        <v>391</v>
      </c>
      <c r="H2010" s="253" t="s">
        <v>5106</v>
      </c>
      <c r="I2010" s="253" t="s">
        <v>12657</v>
      </c>
      <c r="K2010" s="1119" t="s">
        <v>12658</v>
      </c>
      <c r="L2010" s="1119" t="s">
        <v>7038</v>
      </c>
      <c r="M2010" s="253" t="s">
        <v>2184</v>
      </c>
      <c r="N2010" s="253" t="s">
        <v>2184</v>
      </c>
      <c r="O2010" s="1119" t="s">
        <v>12659</v>
      </c>
      <c r="P2010" s="1119" t="s">
        <v>12660</v>
      </c>
      <c r="Q2010" s="1119" t="s">
        <v>12661</v>
      </c>
      <c r="R2010" s="1140">
        <v>44609.0</v>
      </c>
      <c r="S2010" s="647">
        <f t="shared" si="169"/>
        <v>20</v>
      </c>
      <c r="T2010" s="1130" t="s">
        <v>12615</v>
      </c>
      <c r="U2010" s="1130" t="s">
        <v>2846</v>
      </c>
      <c r="V2010" s="1120"/>
      <c r="W2010" s="1119" t="s">
        <v>12662</v>
      </c>
      <c r="X2010" s="1119" t="s">
        <v>12663</v>
      </c>
      <c r="Y2010" s="1113">
        <f>IF('Datos por dni'!F1144="","",(TODAY()-'Datos por dni'!F1144)/365)</f>
        <v>30.61369863</v>
      </c>
      <c r="AA2010" s="987"/>
      <c r="AB2010" s="992"/>
      <c r="AC2010" s="993"/>
      <c r="AD2010" s="994"/>
      <c r="AE2010" s="994"/>
      <c r="AF2010" s="995"/>
      <c r="AG2010" s="996"/>
      <c r="AH2010" s="997"/>
      <c r="AI2010" s="998"/>
      <c r="AJ2010" s="312"/>
      <c r="AK2010" s="312"/>
      <c r="AL2010" s="999"/>
      <c r="AM2010" s="312"/>
      <c r="AN2010" s="312"/>
      <c r="AO2010" s="1000"/>
      <c r="AP2010" s="666"/>
      <c r="AQ2010" s="1001"/>
      <c r="AR2010" s="1001"/>
      <c r="AS2010" s="1001"/>
      <c r="AT2010" s="748"/>
    </row>
    <row r="2011">
      <c r="A2011" s="1019"/>
      <c r="B2011" s="253">
        <v>3.6398916E7</v>
      </c>
      <c r="C2011" s="1020">
        <v>44607.7061353125</v>
      </c>
      <c r="D2011" s="1119" t="s">
        <v>12664</v>
      </c>
      <c r="E2011" s="253" t="s">
        <v>12665</v>
      </c>
      <c r="F2011" s="1136">
        <v>33541.0</v>
      </c>
      <c r="G2011" s="253" t="s">
        <v>1740</v>
      </c>
      <c r="H2011" s="253" t="s">
        <v>1678</v>
      </c>
      <c r="I2011" s="253">
        <v>1.156066444E9</v>
      </c>
      <c r="K2011" s="1119" t="s">
        <v>12666</v>
      </c>
      <c r="L2011" s="1119" t="s">
        <v>7020</v>
      </c>
      <c r="M2011" s="253" t="s">
        <v>2184</v>
      </c>
      <c r="N2011" s="253" t="s">
        <v>2184</v>
      </c>
      <c r="O2011" s="1119" t="s">
        <v>12667</v>
      </c>
      <c r="P2011" s="1119" t="s">
        <v>12668</v>
      </c>
      <c r="Q2011" s="1119" t="s">
        <v>12669</v>
      </c>
      <c r="R2011" s="1140">
        <v>44609.0</v>
      </c>
      <c r="S2011" s="647">
        <f t="shared" si="169"/>
        <v>31</v>
      </c>
      <c r="T2011" s="1130" t="s">
        <v>12615</v>
      </c>
      <c r="U2011" s="1130" t="s">
        <v>2846</v>
      </c>
      <c r="V2011" s="1120"/>
      <c r="W2011" s="1119" t="s">
        <v>2395</v>
      </c>
      <c r="X2011" s="1119" t="s">
        <v>12670</v>
      </c>
      <c r="Y2011" s="1113">
        <f>IF('Datos por dni'!F1145="","",(TODAY()-'Datos por dni'!F1145)/365)</f>
        <v>24.01917808</v>
      </c>
      <c r="AA2011" s="987"/>
      <c r="AB2011" s="992"/>
      <c r="AC2011" s="993"/>
      <c r="AD2011" s="994"/>
      <c r="AE2011" s="994"/>
      <c r="AF2011" s="995"/>
      <c r="AG2011" s="996"/>
      <c r="AH2011" s="997"/>
      <c r="AI2011" s="998"/>
      <c r="AJ2011" s="312"/>
      <c r="AK2011" s="312"/>
      <c r="AL2011" s="999"/>
      <c r="AM2011" s="312"/>
      <c r="AN2011" s="312"/>
      <c r="AO2011" s="1000"/>
      <c r="AP2011" s="666"/>
      <c r="AQ2011" s="1001"/>
      <c r="AR2011" s="1001"/>
      <c r="AS2011" s="1001"/>
      <c r="AT2011" s="748"/>
    </row>
    <row r="2012">
      <c r="A2012" s="1019"/>
      <c r="B2012" s="253">
        <v>3.6930349E7</v>
      </c>
      <c r="C2012" s="1020">
        <v>44608.5129190625</v>
      </c>
      <c r="D2012" s="1119" t="s">
        <v>12671</v>
      </c>
      <c r="E2012" s="253" t="s">
        <v>12672</v>
      </c>
      <c r="F2012" s="1136">
        <v>33772.0</v>
      </c>
      <c r="G2012" s="253" t="s">
        <v>391</v>
      </c>
      <c r="H2012" s="253" t="s">
        <v>12673</v>
      </c>
      <c r="I2012" s="253">
        <v>1.126400626E9</v>
      </c>
      <c r="K2012" s="1119" t="s">
        <v>1877</v>
      </c>
      <c r="L2012" s="1119" t="s">
        <v>12674</v>
      </c>
      <c r="M2012" s="253" t="s">
        <v>2184</v>
      </c>
      <c r="N2012" s="253" t="s">
        <v>2184</v>
      </c>
      <c r="O2012" s="1119" t="s">
        <v>12675</v>
      </c>
      <c r="P2012" s="1119" t="s">
        <v>12676</v>
      </c>
      <c r="Q2012" s="1119" t="s">
        <v>12677</v>
      </c>
      <c r="R2012" s="1140">
        <v>44609.0</v>
      </c>
      <c r="S2012" s="647">
        <f t="shared" si="169"/>
        <v>31</v>
      </c>
      <c r="T2012" s="1130"/>
      <c r="U2012" s="1025"/>
      <c r="V2012" s="1120"/>
      <c r="W2012" s="1119" t="s">
        <v>1651</v>
      </c>
      <c r="X2012" s="1119" t="s">
        <v>12678</v>
      </c>
      <c r="Y2012" s="1113">
        <f>IF('Datos por dni'!F1146="","",(TODAY()-'Datos por dni'!F1146)/365)</f>
        <v>21.71506849</v>
      </c>
      <c r="AA2012" s="987"/>
      <c r="AB2012" s="992"/>
      <c r="AC2012" s="993"/>
      <c r="AD2012" s="994"/>
      <c r="AE2012" s="994"/>
      <c r="AF2012" s="995"/>
      <c r="AG2012" s="996"/>
      <c r="AH2012" s="997"/>
      <c r="AI2012" s="998"/>
      <c r="AJ2012" s="312"/>
      <c r="AK2012" s="312"/>
      <c r="AL2012" s="999"/>
      <c r="AM2012" s="312"/>
      <c r="AN2012" s="312"/>
      <c r="AO2012" s="1000"/>
      <c r="AP2012" s="666"/>
      <c r="AQ2012" s="1001"/>
      <c r="AR2012" s="1001"/>
      <c r="AS2012" s="1001"/>
      <c r="AT2012" s="748"/>
    </row>
    <row r="2013">
      <c r="A2013" s="1019"/>
      <c r="B2013" s="253">
        <v>4.156393E7</v>
      </c>
      <c r="C2013" s="1020">
        <v>44608.851497951386</v>
      </c>
      <c r="D2013" s="1119" t="s">
        <v>12679</v>
      </c>
      <c r="E2013" s="253" t="s">
        <v>12680</v>
      </c>
      <c r="F2013" s="1136">
        <v>36092.0</v>
      </c>
      <c r="G2013" s="253" t="s">
        <v>391</v>
      </c>
      <c r="H2013" s="253" t="s">
        <v>12681</v>
      </c>
      <c r="I2013" s="253" t="s">
        <v>12682</v>
      </c>
      <c r="K2013" s="1119" t="s">
        <v>12683</v>
      </c>
      <c r="L2013" s="1119" t="s">
        <v>7038</v>
      </c>
      <c r="M2013" s="253" t="s">
        <v>2184</v>
      </c>
      <c r="N2013" s="253" t="s">
        <v>2184</v>
      </c>
      <c r="O2013" s="1119" t="s">
        <v>12684</v>
      </c>
      <c r="P2013" s="1119" t="s">
        <v>12685</v>
      </c>
      <c r="Q2013" s="1119" t="s">
        <v>12686</v>
      </c>
      <c r="R2013" s="1140">
        <v>44609.0</v>
      </c>
      <c r="S2013" s="647">
        <f t="shared" si="169"/>
        <v>24</v>
      </c>
      <c r="T2013" s="1128" t="s">
        <v>12615</v>
      </c>
      <c r="U2013" s="1130" t="s">
        <v>2846</v>
      </c>
      <c r="V2013" s="1120"/>
      <c r="W2013" s="1119" t="s">
        <v>1651</v>
      </c>
      <c r="X2013" s="1119" t="s">
        <v>12687</v>
      </c>
      <c r="Y2013" s="1113">
        <f>IF('Datos por dni'!F1147="","",(TODAY()-'Datos por dni'!F1147)/365)</f>
        <v>38.09041096</v>
      </c>
      <c r="AA2013" s="987"/>
      <c r="AB2013" s="992"/>
      <c r="AC2013" s="993"/>
      <c r="AD2013" s="994"/>
      <c r="AE2013" s="994"/>
      <c r="AF2013" s="995"/>
      <c r="AG2013" s="996"/>
      <c r="AH2013" s="997"/>
      <c r="AI2013" s="998"/>
      <c r="AJ2013" s="312"/>
      <c r="AK2013" s="312"/>
      <c r="AL2013" s="999"/>
      <c r="AM2013" s="312"/>
      <c r="AN2013" s="312"/>
      <c r="AO2013" s="1000"/>
      <c r="AP2013" s="666"/>
      <c r="AQ2013" s="1001"/>
      <c r="AR2013" s="1001"/>
      <c r="AS2013" s="1001"/>
      <c r="AT2013" s="748"/>
    </row>
    <row r="2014">
      <c r="A2014" s="1019"/>
      <c r="B2014" s="253">
        <v>3.158394E7</v>
      </c>
      <c r="C2014" s="1020">
        <v>44608.86934065972</v>
      </c>
      <c r="D2014" s="1119" t="s">
        <v>12688</v>
      </c>
      <c r="E2014" s="253" t="s">
        <v>12689</v>
      </c>
      <c r="F2014" s="1136">
        <v>31189.0</v>
      </c>
      <c r="G2014" s="253" t="s">
        <v>391</v>
      </c>
      <c r="H2014" s="253" t="s">
        <v>12690</v>
      </c>
      <c r="I2014" s="253">
        <v>1.166152205E9</v>
      </c>
      <c r="K2014" s="1119" t="s">
        <v>12691</v>
      </c>
      <c r="L2014" s="1119" t="s">
        <v>12692</v>
      </c>
      <c r="M2014" s="253" t="s">
        <v>2184</v>
      </c>
      <c r="N2014" s="253" t="s">
        <v>2184</v>
      </c>
      <c r="O2014" s="1119" t="s">
        <v>12693</v>
      </c>
      <c r="P2014" s="1119" t="s">
        <v>12694</v>
      </c>
      <c r="Q2014" s="1120"/>
      <c r="R2014" s="1140">
        <v>44609.0</v>
      </c>
      <c r="S2014" s="647">
        <f t="shared" si="169"/>
        <v>38</v>
      </c>
      <c r="T2014" s="1130" t="s">
        <v>12615</v>
      </c>
      <c r="U2014" s="1130" t="s">
        <v>12695</v>
      </c>
      <c r="V2014" s="1120"/>
      <c r="W2014" s="1119" t="s">
        <v>12696</v>
      </c>
      <c r="X2014" s="1119" t="s">
        <v>12697</v>
      </c>
      <c r="Y2014" s="1113">
        <f>IF('Datos por dni'!F1148="","",(TODAY()-'Datos por dni'!F1148)/365)</f>
        <v>28.74520548</v>
      </c>
      <c r="AA2014" s="987"/>
      <c r="AB2014" s="992"/>
      <c r="AC2014" s="993"/>
      <c r="AD2014" s="994"/>
      <c r="AE2014" s="994"/>
      <c r="AF2014" s="995"/>
      <c r="AG2014" s="996"/>
      <c r="AH2014" s="997"/>
      <c r="AI2014" s="998"/>
      <c r="AJ2014" s="312"/>
      <c r="AK2014" s="312"/>
      <c r="AL2014" s="999"/>
      <c r="AM2014" s="312"/>
      <c r="AN2014" s="312"/>
      <c r="AO2014" s="1000"/>
      <c r="AP2014" s="666"/>
      <c r="AQ2014" s="1001"/>
      <c r="AR2014" s="1001"/>
      <c r="AS2014" s="1001"/>
      <c r="AT2014" s="748"/>
    </row>
    <row r="2015">
      <c r="A2015" s="1019"/>
      <c r="B2015" s="253">
        <v>2.9889229E7</v>
      </c>
      <c r="C2015" s="1020">
        <v>44610.74802090278</v>
      </c>
      <c r="D2015" s="1119" t="s">
        <v>12698</v>
      </c>
      <c r="E2015" s="253" t="s">
        <v>12699</v>
      </c>
      <c r="F2015" s="1136">
        <v>30513.0</v>
      </c>
      <c r="G2015" s="253" t="s">
        <v>391</v>
      </c>
      <c r="H2015" s="253" t="s">
        <v>1678</v>
      </c>
      <c r="I2015" s="253" t="s">
        <v>12700</v>
      </c>
      <c r="K2015" s="1119" t="s">
        <v>12701</v>
      </c>
      <c r="L2015" s="1119" t="s">
        <v>7020</v>
      </c>
      <c r="M2015" s="253" t="s">
        <v>2184</v>
      </c>
      <c r="N2015" s="253" t="s">
        <v>1661</v>
      </c>
      <c r="O2015" s="1119" t="s">
        <v>12702</v>
      </c>
      <c r="P2015" s="1119" t="s">
        <v>12703</v>
      </c>
      <c r="Q2015" s="1120"/>
      <c r="R2015" s="1142">
        <v>44614.0</v>
      </c>
      <c r="S2015" s="647">
        <f t="shared" si="169"/>
        <v>40</v>
      </c>
      <c r="T2015" s="1130" t="s">
        <v>12615</v>
      </c>
      <c r="U2015" s="1130" t="s">
        <v>2846</v>
      </c>
      <c r="V2015" s="1120"/>
      <c r="W2015" s="1119" t="s">
        <v>12704</v>
      </c>
      <c r="X2015" s="1119" t="s">
        <v>12705</v>
      </c>
      <c r="Y2015" s="1113">
        <f>IF('Datos por dni'!F1149="","",(TODAY()-'Datos por dni'!F1149)/365)</f>
        <v>23.56712329</v>
      </c>
      <c r="AA2015" s="987"/>
      <c r="AB2015" s="992"/>
      <c r="AC2015" s="993"/>
      <c r="AD2015" s="994"/>
      <c r="AE2015" s="994"/>
      <c r="AF2015" s="995"/>
      <c r="AG2015" s="996"/>
      <c r="AH2015" s="997"/>
      <c r="AI2015" s="998"/>
      <c r="AJ2015" s="312"/>
      <c r="AK2015" s="312"/>
      <c r="AL2015" s="999"/>
      <c r="AM2015" s="312"/>
      <c r="AN2015" s="312"/>
      <c r="AO2015" s="1000"/>
      <c r="AP2015" s="666"/>
      <c r="AQ2015" s="1001"/>
      <c r="AR2015" s="1001"/>
      <c r="AS2015" s="1001"/>
      <c r="AT2015" s="748"/>
    </row>
    <row r="2016">
      <c r="A2016" s="1019"/>
      <c r="B2016" s="253">
        <v>3.5387508E7</v>
      </c>
      <c r="C2016" s="1020">
        <v>44611.47098469907</v>
      </c>
      <c r="D2016" s="1119" t="s">
        <v>12706</v>
      </c>
      <c r="E2016" s="253" t="s">
        <v>12707</v>
      </c>
      <c r="F2016" s="1136">
        <v>33313.0</v>
      </c>
      <c r="G2016" s="253" t="s">
        <v>391</v>
      </c>
      <c r="H2016" s="253" t="s">
        <v>12708</v>
      </c>
      <c r="I2016" s="253" t="s">
        <v>12709</v>
      </c>
      <c r="K2016" s="1119" t="s">
        <v>12710</v>
      </c>
      <c r="L2016" s="1119" t="s">
        <v>7020</v>
      </c>
      <c r="M2016" s="253" t="s">
        <v>2184</v>
      </c>
      <c r="N2016" s="253" t="s">
        <v>2184</v>
      </c>
      <c r="O2016" s="1119" t="s">
        <v>12711</v>
      </c>
      <c r="P2016" s="1119" t="s">
        <v>12712</v>
      </c>
      <c r="Q2016" s="1119" t="s">
        <v>12713</v>
      </c>
      <c r="R2016" s="1142">
        <v>44614.0</v>
      </c>
      <c r="S2016" s="647">
        <f t="shared" si="169"/>
        <v>32</v>
      </c>
      <c r="T2016" s="1130" t="s">
        <v>12615</v>
      </c>
      <c r="U2016" s="1130" t="s">
        <v>2846</v>
      </c>
      <c r="V2016" s="1120"/>
      <c r="W2016" s="1119" t="s">
        <v>1651</v>
      </c>
      <c r="X2016" s="1119" t="s">
        <v>12714</v>
      </c>
      <c r="Y2016" s="1113">
        <f>IF('Datos por dni'!F1150="","",(TODAY()-'Datos por dni'!F1150)/365)</f>
        <v>24.15068493</v>
      </c>
      <c r="AA2016" s="987"/>
      <c r="AB2016" s="992"/>
      <c r="AC2016" s="993"/>
      <c r="AD2016" s="994"/>
      <c r="AE2016" s="994"/>
      <c r="AF2016" s="995"/>
      <c r="AG2016" s="996"/>
      <c r="AH2016" s="997"/>
      <c r="AI2016" s="998"/>
      <c r="AJ2016" s="312"/>
      <c r="AK2016" s="312"/>
      <c r="AL2016" s="999"/>
      <c r="AM2016" s="312"/>
      <c r="AN2016" s="312"/>
      <c r="AO2016" s="1000"/>
      <c r="AP2016" s="666"/>
      <c r="AQ2016" s="1001"/>
      <c r="AR2016" s="1001"/>
      <c r="AS2016" s="1001"/>
      <c r="AT2016" s="748"/>
    </row>
    <row r="2017">
      <c r="A2017" s="1019"/>
      <c r="B2017" s="253">
        <v>4.163933E7</v>
      </c>
      <c r="C2017" s="1020">
        <v>44611.8126522338</v>
      </c>
      <c r="D2017" s="1119" t="s">
        <v>12715</v>
      </c>
      <c r="E2017" s="253" t="s">
        <v>12716</v>
      </c>
      <c r="F2017" s="1136">
        <v>36092.0</v>
      </c>
      <c r="G2017" s="253" t="s">
        <v>391</v>
      </c>
      <c r="H2017" s="253" t="s">
        <v>12717</v>
      </c>
      <c r="I2017" s="253" t="s">
        <v>12718</v>
      </c>
      <c r="K2017" s="1119" t="s">
        <v>12719</v>
      </c>
      <c r="L2017" s="1119" t="s">
        <v>12720</v>
      </c>
      <c r="M2017" s="253" t="s">
        <v>2184</v>
      </c>
      <c r="N2017" s="253" t="s">
        <v>2184</v>
      </c>
      <c r="O2017" s="1119" t="s">
        <v>12721</v>
      </c>
      <c r="P2017" s="1119" t="s">
        <v>12722</v>
      </c>
      <c r="Q2017" s="1119" t="s">
        <v>12723</v>
      </c>
      <c r="R2017" s="1142">
        <v>44614.0</v>
      </c>
      <c r="S2017" s="647">
        <f t="shared" si="169"/>
        <v>24</v>
      </c>
      <c r="T2017" s="1130" t="s">
        <v>5656</v>
      </c>
      <c r="U2017" s="1130" t="s">
        <v>5656</v>
      </c>
      <c r="V2017" s="1120"/>
      <c r="W2017" s="1119" t="s">
        <v>1637</v>
      </c>
      <c r="X2017" s="1119" t="s">
        <v>12724</v>
      </c>
      <c r="Y2017" s="1113">
        <f>IF('Datos por dni'!F1151="","",(TODAY()-'Datos por dni'!F1151)/365)</f>
        <v>30.47945205</v>
      </c>
      <c r="AA2017" s="987"/>
      <c r="AB2017" s="992"/>
      <c r="AC2017" s="993"/>
      <c r="AD2017" s="994"/>
      <c r="AE2017" s="994"/>
      <c r="AF2017" s="995"/>
      <c r="AG2017" s="996"/>
      <c r="AH2017" s="997"/>
      <c r="AI2017" s="998"/>
      <c r="AJ2017" s="312"/>
      <c r="AK2017" s="312"/>
      <c r="AL2017" s="999"/>
      <c r="AM2017" s="312"/>
      <c r="AN2017" s="312"/>
      <c r="AO2017" s="1000"/>
      <c r="AP2017" s="666"/>
      <c r="AQ2017" s="1001"/>
      <c r="AR2017" s="1001"/>
      <c r="AS2017" s="1001"/>
      <c r="AT2017" s="748"/>
    </row>
    <row r="2018">
      <c r="A2018" s="1019"/>
      <c r="B2018" s="253">
        <v>3.8424201E7</v>
      </c>
      <c r="C2018" s="1020">
        <v>44614.72375984954</v>
      </c>
      <c r="D2018" s="1119" t="s">
        <v>12725</v>
      </c>
      <c r="E2018" s="253" t="s">
        <v>12726</v>
      </c>
      <c r="F2018" s="1136">
        <v>34505.0</v>
      </c>
      <c r="G2018" s="253" t="s">
        <v>1740</v>
      </c>
      <c r="H2018" s="253" t="s">
        <v>5261</v>
      </c>
      <c r="I2018" s="253">
        <v>1.166558E9</v>
      </c>
      <c r="K2018" s="1119" t="s">
        <v>12727</v>
      </c>
      <c r="L2018" s="1119" t="s">
        <v>7028</v>
      </c>
      <c r="M2018" s="1119" t="s">
        <v>2184</v>
      </c>
      <c r="N2018" s="1119" t="s">
        <v>2184</v>
      </c>
      <c r="O2018" s="1119" t="s">
        <v>11575</v>
      </c>
      <c r="P2018" s="1119" t="s">
        <v>12728</v>
      </c>
      <c r="Q2018" s="1120"/>
      <c r="R2018" s="1142">
        <v>44627.0</v>
      </c>
      <c r="S2018" s="647">
        <f t="shared" si="169"/>
        <v>29</v>
      </c>
      <c r="T2018" s="1130" t="s">
        <v>5656</v>
      </c>
      <c r="U2018" s="1131" t="s">
        <v>5656</v>
      </c>
      <c r="V2018" s="1120"/>
      <c r="W2018" s="1119" t="s">
        <v>1637</v>
      </c>
      <c r="X2018" s="1119" t="s">
        <v>1637</v>
      </c>
      <c r="Y2018" s="1113">
        <f>IF('Datos por dni'!F1152="","",(TODAY()-'Datos por dni'!F1152)/365)</f>
        <v>28.5369863</v>
      </c>
      <c r="AA2018" s="987"/>
      <c r="AB2018" s="992"/>
      <c r="AC2018" s="993"/>
      <c r="AD2018" s="994"/>
      <c r="AE2018" s="994"/>
      <c r="AF2018" s="995"/>
      <c r="AG2018" s="996"/>
      <c r="AH2018" s="997"/>
      <c r="AI2018" s="998"/>
      <c r="AJ2018" s="312"/>
      <c r="AK2018" s="312"/>
      <c r="AL2018" s="999"/>
      <c r="AM2018" s="312"/>
      <c r="AN2018" s="312"/>
      <c r="AO2018" s="1000"/>
      <c r="AP2018" s="666"/>
      <c r="AQ2018" s="1001"/>
      <c r="AR2018" s="1001"/>
      <c r="AS2018" s="1001"/>
      <c r="AT2018" s="748"/>
    </row>
    <row r="2019">
      <c r="A2019" s="1019"/>
      <c r="B2019" s="253">
        <v>4.6819674E7</v>
      </c>
      <c r="C2019" s="1020">
        <v>44616.497552789355</v>
      </c>
      <c r="D2019" s="1119" t="s">
        <v>12729</v>
      </c>
      <c r="E2019" s="253" t="s">
        <v>12730</v>
      </c>
      <c r="F2019" s="1136">
        <v>38549.0</v>
      </c>
      <c r="G2019" s="253" t="s">
        <v>2021</v>
      </c>
      <c r="H2019" s="253" t="s">
        <v>12731</v>
      </c>
      <c r="I2019" s="1131">
        <v>1.124580589E9</v>
      </c>
      <c r="K2019" s="1119" t="s">
        <v>7990</v>
      </c>
      <c r="L2019" s="1119" t="s">
        <v>7020</v>
      </c>
      <c r="M2019" s="1119" t="s">
        <v>2184</v>
      </c>
      <c r="N2019" s="1119" t="s">
        <v>2184</v>
      </c>
      <c r="O2019" s="1119" t="s">
        <v>12732</v>
      </c>
      <c r="P2019" s="1119" t="s">
        <v>12733</v>
      </c>
      <c r="Q2019" s="1119" t="s">
        <v>12734</v>
      </c>
      <c r="R2019" s="1023" t="s">
        <v>12735</v>
      </c>
      <c r="S2019" s="647">
        <f t="shared" si="169"/>
        <v>18</v>
      </c>
      <c r="T2019" s="1025"/>
      <c r="U2019" s="1120"/>
      <c r="V2019" s="1120"/>
      <c r="W2019" s="1119" t="s">
        <v>1651</v>
      </c>
      <c r="X2019" s="1119" t="s">
        <v>12736</v>
      </c>
      <c r="Y2019" s="1113">
        <f>IF('Datos por dni'!F1153="","",(TODAY()-'Datos por dni'!F1153)/365)</f>
        <v>23.41917808</v>
      </c>
      <c r="AA2019" s="987"/>
      <c r="AB2019" s="992"/>
      <c r="AC2019" s="993"/>
      <c r="AD2019" s="994"/>
      <c r="AE2019" s="994"/>
      <c r="AF2019" s="995"/>
      <c r="AG2019" s="996"/>
      <c r="AH2019" s="997"/>
      <c r="AI2019" s="998"/>
      <c r="AJ2019" s="312"/>
      <c r="AK2019" s="312"/>
      <c r="AL2019" s="999"/>
      <c r="AM2019" s="312"/>
      <c r="AN2019" s="312"/>
      <c r="AO2019" s="1000"/>
      <c r="AP2019" s="666"/>
      <c r="AQ2019" s="1001"/>
      <c r="AR2019" s="1001"/>
      <c r="AS2019" s="1001"/>
      <c r="AT2019" s="748"/>
    </row>
    <row r="2020">
      <c r="A2020" s="1019"/>
      <c r="B2020" s="253">
        <v>3.9759051E7</v>
      </c>
      <c r="C2020" s="1020">
        <v>44617.45252722222</v>
      </c>
      <c r="D2020" s="1119" t="s">
        <v>12737</v>
      </c>
      <c r="E2020" s="253" t="s">
        <v>12738</v>
      </c>
      <c r="F2020" s="1136">
        <v>35276.0</v>
      </c>
      <c r="G2020" s="253" t="s">
        <v>391</v>
      </c>
      <c r="H2020" s="253" t="s">
        <v>12739</v>
      </c>
      <c r="I2020" s="253">
        <v>1.158331135E9</v>
      </c>
      <c r="K2020" s="1119" t="s">
        <v>12740</v>
      </c>
      <c r="L2020" s="1119" t="s">
        <v>7020</v>
      </c>
      <c r="M2020" s="1119" t="s">
        <v>2184</v>
      </c>
      <c r="N2020" s="1119" t="s">
        <v>2184</v>
      </c>
      <c r="O2020" s="1119" t="s">
        <v>12741</v>
      </c>
      <c r="P2020" s="1119" t="s">
        <v>12742</v>
      </c>
      <c r="Q2020" s="1119" t="s">
        <v>12743</v>
      </c>
      <c r="R2020" s="1142">
        <v>44627.0</v>
      </c>
      <c r="S2020" s="647">
        <f t="shared" si="169"/>
        <v>27</v>
      </c>
      <c r="T2020" s="1130" t="s">
        <v>5656</v>
      </c>
      <c r="U2020" s="1130" t="s">
        <v>2846</v>
      </c>
      <c r="V2020" s="1120"/>
      <c r="W2020" s="1119" t="s">
        <v>1637</v>
      </c>
      <c r="X2020" s="1119" t="s">
        <v>12744</v>
      </c>
      <c r="Y2020" s="1113">
        <f>IF('Datos por dni'!F1154="","",(TODAY()-'Datos por dni'!F1154)/365)</f>
        <v>24.1890411</v>
      </c>
      <c r="AA2020" s="987"/>
      <c r="AB2020" s="992"/>
      <c r="AC2020" s="993"/>
      <c r="AD2020" s="994"/>
      <c r="AE2020" s="994"/>
      <c r="AF2020" s="995"/>
      <c r="AG2020" s="996"/>
      <c r="AH2020" s="997"/>
      <c r="AI2020" s="998"/>
      <c r="AJ2020" s="312"/>
      <c r="AK2020" s="312"/>
      <c r="AL2020" s="999"/>
      <c r="AM2020" s="312"/>
      <c r="AN2020" s="312"/>
      <c r="AO2020" s="1000"/>
      <c r="AP2020" s="666"/>
      <c r="AQ2020" s="1001"/>
      <c r="AR2020" s="1001"/>
      <c r="AS2020" s="1001"/>
      <c r="AT2020" s="748"/>
    </row>
    <row r="2021">
      <c r="A2021" s="1019"/>
      <c r="B2021" s="253">
        <v>678107.0</v>
      </c>
      <c r="C2021" s="1020">
        <v>44617.57493074074</v>
      </c>
      <c r="D2021" s="1119" t="s">
        <v>12745</v>
      </c>
      <c r="E2021" s="253" t="s">
        <v>12746</v>
      </c>
      <c r="F2021" s="1136">
        <v>34298.0</v>
      </c>
      <c r="G2021" s="253" t="s">
        <v>12747</v>
      </c>
      <c r="H2021" s="253" t="s">
        <v>1822</v>
      </c>
      <c r="I2021" s="253">
        <v>1.128443083E9</v>
      </c>
      <c r="K2021" s="1119" t="s">
        <v>12748</v>
      </c>
      <c r="L2021" s="1119" t="s">
        <v>7038</v>
      </c>
      <c r="M2021" s="1119" t="s">
        <v>2184</v>
      </c>
      <c r="N2021" s="1119" t="s">
        <v>1661</v>
      </c>
      <c r="O2021" s="1119" t="s">
        <v>12749</v>
      </c>
      <c r="P2021" s="1119" t="s">
        <v>12750</v>
      </c>
      <c r="Q2021" s="1119" t="s">
        <v>12751</v>
      </c>
      <c r="R2021" s="1140">
        <v>44631.0</v>
      </c>
      <c r="S2021" s="647">
        <f t="shared" si="169"/>
        <v>29</v>
      </c>
      <c r="T2021" s="1130" t="s">
        <v>12615</v>
      </c>
      <c r="U2021" s="1130" t="s">
        <v>2846</v>
      </c>
      <c r="V2021" s="1120"/>
      <c r="W2021" s="1119" t="s">
        <v>1637</v>
      </c>
      <c r="X2021" s="1119" t="s">
        <v>12752</v>
      </c>
      <c r="Y2021" s="1113">
        <f>IF('Datos por dni'!F1155="","",(TODAY()-'Datos por dni'!F1155)/365)</f>
        <v>24.05753425</v>
      </c>
      <c r="AA2021" s="987"/>
      <c r="AB2021" s="992"/>
      <c r="AC2021" s="993"/>
      <c r="AD2021" s="994"/>
      <c r="AE2021" s="994"/>
      <c r="AF2021" s="995"/>
      <c r="AG2021" s="996"/>
      <c r="AH2021" s="997"/>
      <c r="AI2021" s="998"/>
      <c r="AJ2021" s="312"/>
      <c r="AK2021" s="312"/>
      <c r="AL2021" s="999"/>
      <c r="AM2021" s="312"/>
      <c r="AN2021" s="312"/>
      <c r="AO2021" s="1000"/>
      <c r="AP2021" s="666"/>
      <c r="AQ2021" s="1001"/>
      <c r="AR2021" s="1001"/>
      <c r="AS2021" s="1001"/>
      <c r="AT2021" s="748"/>
    </row>
    <row r="2022">
      <c r="A2022" s="1019"/>
      <c r="B2022" s="253">
        <v>4.3903004E7</v>
      </c>
      <c r="C2022" s="1020">
        <v>44622.808529953705</v>
      </c>
      <c r="D2022" s="1119" t="s">
        <v>12753</v>
      </c>
      <c r="E2022" s="253" t="s">
        <v>12754</v>
      </c>
      <c r="F2022" s="1136">
        <v>37232.0</v>
      </c>
      <c r="G2022" s="253" t="s">
        <v>391</v>
      </c>
      <c r="H2022" s="253" t="s">
        <v>2282</v>
      </c>
      <c r="I2022" s="253" t="s">
        <v>12755</v>
      </c>
      <c r="K2022" s="1119" t="s">
        <v>12756</v>
      </c>
      <c r="L2022" s="1119" t="s">
        <v>7020</v>
      </c>
      <c r="M2022" s="1119" t="s">
        <v>2184</v>
      </c>
      <c r="N2022" s="1119" t="s">
        <v>2184</v>
      </c>
      <c r="O2022" s="1119" t="s">
        <v>12757</v>
      </c>
      <c r="P2022" s="1119" t="s">
        <v>12758</v>
      </c>
      <c r="Q2022" s="1119" t="s">
        <v>12759</v>
      </c>
      <c r="R2022" s="1142">
        <v>44627.0</v>
      </c>
      <c r="S2022" s="647">
        <f t="shared" si="169"/>
        <v>21</v>
      </c>
      <c r="T2022" s="1130" t="s">
        <v>5656</v>
      </c>
      <c r="U2022" s="1130" t="s">
        <v>2846</v>
      </c>
      <c r="V2022" s="1120"/>
      <c r="W2022" s="1119" t="s">
        <v>12760</v>
      </c>
      <c r="X2022" s="1119" t="s">
        <v>12760</v>
      </c>
      <c r="Y2022" s="1113">
        <f>IF('Datos por dni'!F1156="","",(TODAY()-'Datos por dni'!F1156)/365)</f>
        <v>28.70958904</v>
      </c>
      <c r="AA2022" s="987"/>
      <c r="AB2022" s="992"/>
      <c r="AC2022" s="993"/>
      <c r="AD2022" s="994"/>
      <c r="AE2022" s="994"/>
      <c r="AF2022" s="995"/>
      <c r="AG2022" s="996"/>
      <c r="AH2022" s="997"/>
      <c r="AI2022" s="998"/>
      <c r="AJ2022" s="312"/>
      <c r="AK2022" s="312"/>
      <c r="AL2022" s="999"/>
      <c r="AM2022" s="312"/>
      <c r="AN2022" s="312"/>
      <c r="AO2022" s="1000"/>
      <c r="AP2022" s="666"/>
      <c r="AQ2022" s="1001"/>
      <c r="AR2022" s="1001"/>
      <c r="AS2022" s="1001"/>
      <c r="AT2022" s="748"/>
    </row>
    <row r="2023">
      <c r="A2023" s="1019"/>
      <c r="B2023" s="253">
        <v>4.7128044E7</v>
      </c>
      <c r="C2023" s="1020">
        <v>44626.57853518518</v>
      </c>
      <c r="D2023" s="1119" t="s">
        <v>12761</v>
      </c>
      <c r="E2023" s="253" t="s">
        <v>12762</v>
      </c>
      <c r="F2023" s="1136">
        <v>38798.0</v>
      </c>
      <c r="G2023" s="253" t="s">
        <v>391</v>
      </c>
      <c r="H2023" s="253" t="s">
        <v>1678</v>
      </c>
      <c r="I2023" s="253">
        <v>5.491163305988E12</v>
      </c>
      <c r="K2023" s="1119" t="s">
        <v>12763</v>
      </c>
      <c r="L2023" s="1119" t="s">
        <v>7020</v>
      </c>
      <c r="M2023" s="1119" t="s">
        <v>2184</v>
      </c>
      <c r="N2023" s="1119" t="s">
        <v>2184</v>
      </c>
      <c r="O2023" s="1119" t="s">
        <v>7665</v>
      </c>
      <c r="P2023" s="1119" t="s">
        <v>12764</v>
      </c>
      <c r="Q2023" s="1119" t="s">
        <v>12765</v>
      </c>
      <c r="R2023" s="1023" t="s">
        <v>12766</v>
      </c>
      <c r="S2023" s="647">
        <f t="shared" si="169"/>
        <v>17</v>
      </c>
      <c r="T2023" s="1025"/>
      <c r="U2023" s="1120"/>
      <c r="V2023" s="1120"/>
      <c r="W2023" s="1119" t="s">
        <v>1637</v>
      </c>
      <c r="X2023" s="1119" t="s">
        <v>12767</v>
      </c>
      <c r="Y2023" s="1113">
        <f>IF('Datos por dni'!F1157="","",(TODAY()-'Datos por dni'!F1157)/365)</f>
        <v>30.02739726</v>
      </c>
      <c r="AA2023" s="987"/>
      <c r="AB2023" s="992"/>
      <c r="AC2023" s="993"/>
      <c r="AD2023" s="994"/>
      <c r="AE2023" s="994"/>
      <c r="AF2023" s="995"/>
      <c r="AG2023" s="996"/>
      <c r="AH2023" s="997"/>
      <c r="AI2023" s="998"/>
      <c r="AJ2023" s="312"/>
      <c r="AK2023" s="312"/>
      <c r="AL2023" s="999"/>
      <c r="AM2023" s="312"/>
      <c r="AN2023" s="312"/>
      <c r="AO2023" s="1000"/>
      <c r="AP2023" s="666"/>
      <c r="AQ2023" s="1001"/>
      <c r="AR2023" s="1001"/>
      <c r="AS2023" s="1001"/>
      <c r="AT2023" s="748"/>
    </row>
    <row r="2024">
      <c r="A2024" s="1019"/>
      <c r="B2024" s="253">
        <v>3.3007333E7</v>
      </c>
      <c r="C2024" s="1020">
        <v>44626.80924648148</v>
      </c>
      <c r="D2024" s="1119" t="s">
        <v>12768</v>
      </c>
      <c r="E2024" s="253" t="s">
        <v>12769</v>
      </c>
      <c r="F2024" s="1136">
        <v>31897.0</v>
      </c>
      <c r="G2024" s="253" t="s">
        <v>674</v>
      </c>
      <c r="H2024" s="253" t="s">
        <v>2141</v>
      </c>
      <c r="I2024" s="253">
        <v>1.566605144E9</v>
      </c>
      <c r="K2024" s="1119" t="s">
        <v>12770</v>
      </c>
      <c r="L2024" s="1119" t="s">
        <v>12771</v>
      </c>
      <c r="M2024" s="1119" t="s">
        <v>2184</v>
      </c>
      <c r="N2024" s="1119" t="s">
        <v>1661</v>
      </c>
      <c r="O2024" s="1119" t="s">
        <v>12772</v>
      </c>
      <c r="P2024" s="1119" t="s">
        <v>12773</v>
      </c>
      <c r="Q2024" s="1120"/>
      <c r="R2024" s="1142">
        <v>44627.0</v>
      </c>
      <c r="S2024" s="647">
        <f t="shared" si="169"/>
        <v>36</v>
      </c>
      <c r="T2024" s="1130" t="s">
        <v>5656</v>
      </c>
      <c r="U2024" s="1130" t="s">
        <v>2846</v>
      </c>
      <c r="V2024" s="1120"/>
      <c r="W2024" s="1119" t="s">
        <v>1637</v>
      </c>
      <c r="X2024" s="1119" t="s">
        <v>12774</v>
      </c>
      <c r="Y2024" s="1113">
        <f>IF('Datos por dni'!F1158="","",(TODAY()-'Datos por dni'!F1158)/365)</f>
        <v>29.99452055</v>
      </c>
      <c r="AA2024" s="987"/>
      <c r="AB2024" s="992"/>
      <c r="AC2024" s="993"/>
      <c r="AD2024" s="994"/>
      <c r="AE2024" s="994"/>
      <c r="AF2024" s="995"/>
      <c r="AG2024" s="996"/>
      <c r="AH2024" s="997"/>
      <c r="AI2024" s="998"/>
      <c r="AJ2024" s="312"/>
      <c r="AK2024" s="312"/>
      <c r="AL2024" s="999"/>
      <c r="AM2024" s="312"/>
      <c r="AN2024" s="312"/>
      <c r="AO2024" s="1000"/>
      <c r="AP2024" s="666"/>
      <c r="AQ2024" s="1001"/>
      <c r="AR2024" s="1001"/>
      <c r="AS2024" s="1001"/>
      <c r="AT2024" s="748"/>
    </row>
    <row r="2025">
      <c r="A2025" s="1019"/>
      <c r="B2025" s="253">
        <v>3.0373691E7</v>
      </c>
      <c r="C2025" s="1020">
        <v>44627.500940196755</v>
      </c>
      <c r="D2025" s="1119" t="s">
        <v>7840</v>
      </c>
      <c r="E2025" s="253" t="s">
        <v>12775</v>
      </c>
      <c r="F2025" s="1136">
        <v>30870.0</v>
      </c>
      <c r="G2025" s="253" t="s">
        <v>2021</v>
      </c>
      <c r="H2025" s="253" t="s">
        <v>5413</v>
      </c>
      <c r="I2025" s="253" t="s">
        <v>12776</v>
      </c>
      <c r="K2025" s="1119" t="s">
        <v>12777</v>
      </c>
      <c r="L2025" s="1119" t="s">
        <v>7020</v>
      </c>
      <c r="M2025" s="1119" t="s">
        <v>2184</v>
      </c>
      <c r="N2025" s="1119" t="s">
        <v>2184</v>
      </c>
      <c r="O2025" s="1119" t="s">
        <v>7844</v>
      </c>
      <c r="P2025" s="1119" t="s">
        <v>12778</v>
      </c>
      <c r="Q2025" s="1120"/>
      <c r="R2025" s="253" t="s">
        <v>12779</v>
      </c>
      <c r="S2025" s="647">
        <f t="shared" si="169"/>
        <v>39</v>
      </c>
      <c r="T2025" s="1128" t="s">
        <v>5656</v>
      </c>
      <c r="U2025" s="1130" t="s">
        <v>2846</v>
      </c>
      <c r="V2025" s="1120"/>
      <c r="W2025" s="1119" t="s">
        <v>2109</v>
      </c>
      <c r="X2025" s="1119" t="s">
        <v>12780</v>
      </c>
      <c r="Y2025" s="1113">
        <f>IF('Datos por dni'!F1159="","",(TODAY()-'Datos por dni'!F1159)/365)</f>
        <v>26.55342466</v>
      </c>
      <c r="AA2025" s="987"/>
      <c r="AB2025" s="992"/>
      <c r="AC2025" s="993"/>
      <c r="AD2025" s="994"/>
      <c r="AE2025" s="994"/>
      <c r="AF2025" s="995"/>
      <c r="AG2025" s="996"/>
      <c r="AH2025" s="997"/>
      <c r="AI2025" s="998"/>
      <c r="AJ2025" s="312"/>
      <c r="AK2025" s="312"/>
      <c r="AL2025" s="999"/>
      <c r="AM2025" s="312"/>
      <c r="AN2025" s="312"/>
      <c r="AO2025" s="1000"/>
      <c r="AP2025" s="666"/>
      <c r="AQ2025" s="1001"/>
      <c r="AR2025" s="1001"/>
      <c r="AS2025" s="1001"/>
      <c r="AT2025" s="748"/>
    </row>
    <row r="2026">
      <c r="A2026" s="1019"/>
      <c r="B2026" s="253">
        <v>3.9644111E7</v>
      </c>
      <c r="C2026" s="1020">
        <v>44627.60729797454</v>
      </c>
      <c r="D2026" s="253" t="s">
        <v>12781</v>
      </c>
      <c r="E2026" s="253" t="s">
        <v>12782</v>
      </c>
      <c r="F2026" s="1022">
        <v>35199.0</v>
      </c>
      <c r="G2026" s="253" t="s">
        <v>391</v>
      </c>
      <c r="H2026" s="253" t="s">
        <v>2691</v>
      </c>
      <c r="I2026" s="253">
        <v>1.141691432E9</v>
      </c>
      <c r="K2026" s="253" t="s">
        <v>12783</v>
      </c>
      <c r="L2026" s="253" t="s">
        <v>7020</v>
      </c>
      <c r="M2026" s="606" t="s">
        <v>2184</v>
      </c>
      <c r="N2026" s="606" t="s">
        <v>2184</v>
      </c>
      <c r="O2026" s="606" t="s">
        <v>12784</v>
      </c>
      <c r="P2026" s="606" t="s">
        <v>12785</v>
      </c>
      <c r="Q2026" s="1025"/>
      <c r="R2026" s="1140">
        <v>44631.0</v>
      </c>
      <c r="S2026" s="647">
        <f t="shared" si="169"/>
        <v>27</v>
      </c>
      <c r="T2026" s="1130" t="s">
        <v>5656</v>
      </c>
      <c r="U2026" s="1130" t="s">
        <v>2846</v>
      </c>
      <c r="V2026" s="1025"/>
      <c r="W2026" s="606" t="s">
        <v>1637</v>
      </c>
      <c r="X2026" s="253" t="s">
        <v>12786</v>
      </c>
      <c r="Y2026" s="1113">
        <f>IF('Datos por dni'!F1160="","",(TODAY()-'Datos por dni'!F1160)/365)</f>
        <v>30.79726027</v>
      </c>
      <c r="AA2026" s="987"/>
      <c r="AB2026" s="992"/>
      <c r="AC2026" s="993"/>
      <c r="AD2026" s="994"/>
      <c r="AE2026" s="994"/>
      <c r="AF2026" s="995"/>
      <c r="AG2026" s="996"/>
      <c r="AH2026" s="997"/>
      <c r="AI2026" s="998"/>
      <c r="AJ2026" s="312"/>
      <c r="AK2026" s="312"/>
      <c r="AL2026" s="999"/>
      <c r="AM2026" s="312"/>
      <c r="AN2026" s="312"/>
      <c r="AO2026" s="1000"/>
      <c r="AP2026" s="666"/>
      <c r="AQ2026" s="1001"/>
      <c r="AR2026" s="1001"/>
      <c r="AS2026" s="1001"/>
      <c r="AT2026" s="748"/>
    </row>
    <row r="2027">
      <c r="A2027" s="1019"/>
      <c r="B2027" s="253">
        <v>1.40792204305E11</v>
      </c>
      <c r="C2027" s="1020">
        <v>44630.526887361106</v>
      </c>
      <c r="D2027" s="1119" t="s">
        <v>12787</v>
      </c>
      <c r="E2027" s="253" t="s">
        <v>12788</v>
      </c>
      <c r="F2027" s="1136">
        <v>35081.0</v>
      </c>
      <c r="G2027" s="253" t="s">
        <v>12789</v>
      </c>
      <c r="H2027" s="253" t="s">
        <v>12790</v>
      </c>
      <c r="I2027" s="253" t="s">
        <v>12791</v>
      </c>
      <c r="K2027" s="1119" t="s">
        <v>12792</v>
      </c>
      <c r="L2027" s="1119" t="s">
        <v>12793</v>
      </c>
      <c r="M2027" s="1119" t="s">
        <v>2184</v>
      </c>
      <c r="N2027" s="1119" t="s">
        <v>1661</v>
      </c>
      <c r="O2027" s="1119" t="s">
        <v>12794</v>
      </c>
      <c r="P2027" s="1119" t="s">
        <v>12795</v>
      </c>
      <c r="Q2027" s="1119" t="s">
        <v>12796</v>
      </c>
      <c r="R2027" s="1140">
        <v>44642.0</v>
      </c>
      <c r="S2027" s="647">
        <f t="shared" si="169"/>
        <v>27</v>
      </c>
      <c r="T2027" s="1130" t="s">
        <v>5656</v>
      </c>
      <c r="U2027" s="1130" t="s">
        <v>2846</v>
      </c>
      <c r="V2027" s="1120"/>
      <c r="W2027" s="1119" t="s">
        <v>1651</v>
      </c>
      <c r="X2027" s="1119" t="s">
        <v>12797</v>
      </c>
      <c r="Y2027" s="1113">
        <f>IF('Datos por dni'!F1161="","",(TODAY()-'Datos por dni'!F1161)/365)</f>
        <v>35.39452055</v>
      </c>
      <c r="AA2027" s="987"/>
      <c r="AB2027" s="992"/>
      <c r="AC2027" s="993"/>
      <c r="AD2027" s="994"/>
      <c r="AE2027" s="994"/>
      <c r="AF2027" s="995"/>
      <c r="AG2027" s="996"/>
      <c r="AH2027" s="997"/>
      <c r="AI2027" s="998"/>
      <c r="AJ2027" s="312"/>
      <c r="AK2027" s="312"/>
      <c r="AL2027" s="999"/>
      <c r="AM2027" s="312"/>
      <c r="AN2027" s="312"/>
      <c r="AO2027" s="1000"/>
      <c r="AP2027" s="666"/>
      <c r="AQ2027" s="1001"/>
      <c r="AR2027" s="1001"/>
      <c r="AS2027" s="1001"/>
      <c r="AT2027" s="748"/>
    </row>
    <row r="2028">
      <c r="A2028" s="1019"/>
      <c r="B2028" s="253">
        <v>4.5243106E7</v>
      </c>
      <c r="C2028" s="1020">
        <v>44630.853034988424</v>
      </c>
      <c r="D2028" s="1119" t="s">
        <v>12798</v>
      </c>
      <c r="E2028" s="253" t="s">
        <v>12799</v>
      </c>
      <c r="F2028" s="1136">
        <v>37984.0</v>
      </c>
      <c r="G2028" s="253" t="s">
        <v>391</v>
      </c>
      <c r="H2028" s="253" t="s">
        <v>1822</v>
      </c>
      <c r="I2028" s="253" t="s">
        <v>12800</v>
      </c>
      <c r="K2028" s="1119" t="s">
        <v>12801</v>
      </c>
      <c r="L2028" s="1119" t="s">
        <v>7038</v>
      </c>
      <c r="M2028" s="1119" t="s">
        <v>2184</v>
      </c>
      <c r="N2028" s="1119" t="s">
        <v>2184</v>
      </c>
      <c r="O2028" s="1119" t="s">
        <v>12802</v>
      </c>
      <c r="P2028" s="1119" t="s">
        <v>12803</v>
      </c>
      <c r="Q2028" s="1119" t="s">
        <v>12804</v>
      </c>
      <c r="R2028" s="1140">
        <v>44631.0</v>
      </c>
      <c r="S2028" s="647">
        <f t="shared" si="169"/>
        <v>19</v>
      </c>
      <c r="T2028" s="1130" t="s">
        <v>5656</v>
      </c>
      <c r="U2028" s="1130" t="s">
        <v>2846</v>
      </c>
      <c r="V2028" s="1120"/>
      <c r="W2028" s="1119" t="s">
        <v>1637</v>
      </c>
      <c r="X2028" s="1119" t="s">
        <v>12805</v>
      </c>
      <c r="Y2028" s="1113">
        <f>IF('Datos por dni'!F1162="","",(TODAY()-'Datos por dni'!F1162)/365)</f>
        <v>24.91780822</v>
      </c>
      <c r="AA2028" s="987"/>
      <c r="AB2028" s="992"/>
      <c r="AC2028" s="993"/>
      <c r="AD2028" s="994"/>
      <c r="AE2028" s="994"/>
      <c r="AF2028" s="995"/>
      <c r="AG2028" s="996"/>
      <c r="AH2028" s="997"/>
      <c r="AI2028" s="998"/>
      <c r="AJ2028" s="312"/>
      <c r="AK2028" s="312"/>
      <c r="AL2028" s="999"/>
      <c r="AM2028" s="312"/>
      <c r="AN2028" s="312"/>
      <c r="AO2028" s="1000"/>
      <c r="AP2028" s="666"/>
      <c r="AQ2028" s="1001"/>
      <c r="AR2028" s="1001"/>
      <c r="AS2028" s="1001"/>
      <c r="AT2028" s="748"/>
    </row>
    <row r="2029">
      <c r="A2029" s="1019"/>
      <c r="B2029" s="253">
        <v>3.8456862E7</v>
      </c>
      <c r="C2029" s="1020">
        <v>44631.49619424768</v>
      </c>
      <c r="D2029" s="1119" t="s">
        <v>12806</v>
      </c>
      <c r="E2029" s="253" t="s">
        <v>12807</v>
      </c>
      <c r="F2029" s="1136">
        <v>34594.0</v>
      </c>
      <c r="G2029" s="253" t="s">
        <v>391</v>
      </c>
      <c r="H2029" s="253" t="s">
        <v>1678</v>
      </c>
      <c r="I2029" s="253">
        <v>1.14073641E9</v>
      </c>
      <c r="K2029" s="1119" t="s">
        <v>2587</v>
      </c>
      <c r="L2029" s="1119" t="s">
        <v>12808</v>
      </c>
      <c r="M2029" s="1119" t="s">
        <v>2184</v>
      </c>
      <c r="N2029" s="1119" t="s">
        <v>2184</v>
      </c>
      <c r="O2029" s="1119" t="s">
        <v>12809</v>
      </c>
      <c r="P2029" s="1119" t="s">
        <v>12810</v>
      </c>
      <c r="Q2029" s="1119" t="s">
        <v>12811</v>
      </c>
      <c r="R2029" s="1140">
        <v>44631.0</v>
      </c>
      <c r="S2029" s="647">
        <f t="shared" si="169"/>
        <v>29</v>
      </c>
      <c r="T2029" s="1130" t="s">
        <v>5656</v>
      </c>
      <c r="U2029" s="1130" t="s">
        <v>2846</v>
      </c>
      <c r="V2029" s="1120"/>
      <c r="W2029" s="1119" t="s">
        <v>2587</v>
      </c>
      <c r="X2029" s="1119" t="s">
        <v>12812</v>
      </c>
      <c r="Y2029" s="1113">
        <f>IF('Datos por dni'!F1163="","",(TODAY()-'Datos por dni'!F1163)/365)</f>
        <v>22.91506849</v>
      </c>
      <c r="AA2029" s="987"/>
      <c r="AB2029" s="992"/>
      <c r="AC2029" s="993"/>
      <c r="AD2029" s="994"/>
      <c r="AE2029" s="994"/>
      <c r="AF2029" s="995"/>
      <c r="AG2029" s="996"/>
      <c r="AH2029" s="997"/>
      <c r="AI2029" s="998"/>
      <c r="AJ2029" s="312"/>
      <c r="AK2029" s="312"/>
      <c r="AL2029" s="999"/>
      <c r="AM2029" s="312"/>
      <c r="AN2029" s="312"/>
      <c r="AO2029" s="1000"/>
      <c r="AP2029" s="666"/>
      <c r="AQ2029" s="1001"/>
      <c r="AR2029" s="1001"/>
      <c r="AS2029" s="1001"/>
      <c r="AT2029" s="748"/>
    </row>
    <row r="2030">
      <c r="A2030" s="1019"/>
      <c r="B2030" s="253">
        <v>3.7819851E7</v>
      </c>
      <c r="C2030" s="912">
        <v>44663.43676515046</v>
      </c>
      <c r="D2030" s="253" t="s">
        <v>6986</v>
      </c>
      <c r="E2030" s="253" t="s">
        <v>6987</v>
      </c>
      <c r="F2030" s="1022">
        <v>34367.0</v>
      </c>
      <c r="G2030" s="253" t="s">
        <v>391</v>
      </c>
      <c r="H2030" s="253" t="s">
        <v>1678</v>
      </c>
      <c r="I2030" s="253" t="s">
        <v>6988</v>
      </c>
      <c r="K2030" s="253" t="s">
        <v>6989</v>
      </c>
      <c r="L2030" s="253" t="s">
        <v>7028</v>
      </c>
      <c r="M2030" s="253" t="s">
        <v>2184</v>
      </c>
      <c r="N2030" s="253" t="s">
        <v>1661</v>
      </c>
      <c r="O2030" s="253" t="s">
        <v>12813</v>
      </c>
      <c r="P2030" s="253" t="s">
        <v>1747</v>
      </c>
      <c r="Q2030" s="253" t="s">
        <v>12814</v>
      </c>
      <c r="R2030" s="1143" t="s">
        <v>2587</v>
      </c>
      <c r="S2030" s="647">
        <f t="shared" si="169"/>
        <v>29</v>
      </c>
      <c r="T2030" s="282"/>
      <c r="U2030" s="1144"/>
      <c r="V2030" s="253" t="s">
        <v>12815</v>
      </c>
      <c r="W2030" s="253" t="s">
        <v>1637</v>
      </c>
      <c r="X2030" s="253" t="s">
        <v>12816</v>
      </c>
      <c r="Y2030" s="1113">
        <f>IF('Datos por dni'!F1164="","",(TODAY()-'Datos por dni'!F1164)/365)</f>
        <v>27.56712329</v>
      </c>
      <c r="AA2030" s="987"/>
      <c r="AB2030" s="992"/>
      <c r="AC2030" s="993"/>
      <c r="AD2030" s="994"/>
      <c r="AE2030" s="994"/>
      <c r="AF2030" s="995"/>
      <c r="AG2030" s="996"/>
      <c r="AH2030" s="997"/>
      <c r="AI2030" s="998"/>
      <c r="AJ2030" s="312"/>
      <c r="AK2030" s="312"/>
      <c r="AL2030" s="999"/>
      <c r="AM2030" s="312"/>
      <c r="AN2030" s="312"/>
      <c r="AO2030" s="1000"/>
      <c r="AP2030" s="666"/>
      <c r="AQ2030" s="1001"/>
      <c r="AR2030" s="1001"/>
      <c r="AS2030" s="1001"/>
      <c r="AT2030" s="748"/>
    </row>
    <row r="2031">
      <c r="A2031" s="1019"/>
      <c r="B2031" s="253">
        <v>4.5097485E7</v>
      </c>
      <c r="C2031" s="912">
        <v>44666.67593240741</v>
      </c>
      <c r="D2031" s="253" t="s">
        <v>12817</v>
      </c>
      <c r="E2031" s="253" t="s">
        <v>12818</v>
      </c>
      <c r="F2031" s="1022">
        <v>37866.0</v>
      </c>
      <c r="G2031" s="253" t="s">
        <v>391</v>
      </c>
      <c r="H2031" s="253" t="s">
        <v>1678</v>
      </c>
      <c r="I2031" s="253">
        <v>1.122538612E9</v>
      </c>
      <c r="K2031" s="253" t="s">
        <v>12819</v>
      </c>
      <c r="L2031" s="253" t="s">
        <v>7020</v>
      </c>
      <c r="M2031" s="253" t="s">
        <v>2184</v>
      </c>
      <c r="N2031" s="253" t="s">
        <v>2184</v>
      </c>
      <c r="O2031" s="253" t="s">
        <v>12820</v>
      </c>
      <c r="P2031" s="253" t="s">
        <v>12821</v>
      </c>
      <c r="Q2031" s="253" t="s">
        <v>12822</v>
      </c>
      <c r="R2031" s="1140">
        <v>44677.0</v>
      </c>
      <c r="S2031" s="647">
        <f t="shared" si="169"/>
        <v>20</v>
      </c>
      <c r="T2031" s="1145" t="s">
        <v>12615</v>
      </c>
      <c r="U2031" s="1145" t="s">
        <v>2846</v>
      </c>
      <c r="V2031" s="1025"/>
      <c r="W2031" s="253" t="s">
        <v>1651</v>
      </c>
      <c r="X2031" s="253" t="s">
        <v>12823</v>
      </c>
      <c r="Y2031" s="1113">
        <f>IF('Datos por dni'!F1165="","",(TODAY()-'Datos por dni'!F1165)/365)</f>
        <v>24.78356164</v>
      </c>
      <c r="AA2031" s="987"/>
      <c r="AB2031" s="992"/>
      <c r="AC2031" s="993"/>
      <c r="AD2031" s="994"/>
      <c r="AE2031" s="994"/>
      <c r="AF2031" s="995"/>
      <c r="AG2031" s="996"/>
      <c r="AH2031" s="997"/>
      <c r="AI2031" s="998"/>
      <c r="AJ2031" s="312"/>
      <c r="AK2031" s="312"/>
      <c r="AL2031" s="999"/>
      <c r="AM2031" s="312"/>
      <c r="AN2031" s="312"/>
      <c r="AO2031" s="1000"/>
      <c r="AP2031" s="666"/>
      <c r="AQ2031" s="1001"/>
      <c r="AR2031" s="1001"/>
      <c r="AS2031" s="1001"/>
      <c r="AT2031" s="748"/>
    </row>
    <row r="2032">
      <c r="A2032" s="1019"/>
      <c r="B2032" s="253">
        <v>3.4199905E7</v>
      </c>
      <c r="C2032" s="912">
        <v>44668.49887402778</v>
      </c>
      <c r="D2032" s="253" t="s">
        <v>12824</v>
      </c>
      <c r="E2032" s="253" t="s">
        <v>12825</v>
      </c>
      <c r="F2032" s="1022">
        <v>32631.0</v>
      </c>
      <c r="G2032" s="253" t="s">
        <v>391</v>
      </c>
      <c r="H2032" s="253" t="s">
        <v>3124</v>
      </c>
      <c r="I2032" s="253">
        <v>1.149703666E9</v>
      </c>
      <c r="K2032" s="253" t="s">
        <v>6956</v>
      </c>
      <c r="L2032" s="253" t="s">
        <v>7038</v>
      </c>
      <c r="M2032" s="253" t="s">
        <v>2184</v>
      </c>
      <c r="N2032" s="253" t="s">
        <v>2184</v>
      </c>
      <c r="O2032" s="253" t="s">
        <v>12826</v>
      </c>
      <c r="P2032" s="253" t="s">
        <v>12827</v>
      </c>
      <c r="Q2032" s="1025"/>
      <c r="R2032" s="1140">
        <v>44677.0</v>
      </c>
      <c r="S2032" s="647">
        <f t="shared" si="169"/>
        <v>34</v>
      </c>
      <c r="T2032" s="1145" t="s">
        <v>12615</v>
      </c>
      <c r="U2032" s="1145" t="s">
        <v>2846</v>
      </c>
      <c r="V2032" s="1025"/>
      <c r="W2032" s="253" t="s">
        <v>12828</v>
      </c>
      <c r="X2032" s="253" t="s">
        <v>12829</v>
      </c>
      <c r="Y2032" s="1113">
        <f>IF('Datos por dni'!F1166="","",(TODAY()-'Datos por dni'!F1166)/365)</f>
        <v>27.95616438</v>
      </c>
      <c r="AA2032" s="987"/>
      <c r="AB2032" s="992"/>
      <c r="AC2032" s="993"/>
      <c r="AD2032" s="994"/>
      <c r="AE2032" s="994"/>
      <c r="AF2032" s="995"/>
      <c r="AG2032" s="996"/>
      <c r="AH2032" s="997"/>
      <c r="AI2032" s="998"/>
      <c r="AJ2032" s="312"/>
      <c r="AK2032" s="312"/>
      <c r="AL2032" s="999"/>
      <c r="AM2032" s="312"/>
      <c r="AN2032" s="312"/>
      <c r="AO2032" s="1000"/>
      <c r="AP2032" s="666"/>
      <c r="AQ2032" s="1001"/>
      <c r="AR2032" s="1001"/>
      <c r="AS2032" s="1001"/>
      <c r="AT2032" s="748"/>
    </row>
    <row r="2033">
      <c r="A2033" s="1019"/>
      <c r="B2033" s="253">
        <v>3.4566077E7</v>
      </c>
      <c r="C2033" s="912">
        <v>44669.95268918981</v>
      </c>
      <c r="D2033" s="253" t="s">
        <v>12830</v>
      </c>
      <c r="E2033" s="253" t="s">
        <v>12831</v>
      </c>
      <c r="F2033" s="1022">
        <v>32658.0</v>
      </c>
      <c r="G2033" s="253" t="s">
        <v>2021</v>
      </c>
      <c r="H2033" s="253" t="s">
        <v>3611</v>
      </c>
      <c r="I2033" s="253" t="s">
        <v>12832</v>
      </c>
      <c r="K2033" s="253" t="s">
        <v>12833</v>
      </c>
      <c r="L2033" s="253" t="s">
        <v>7020</v>
      </c>
      <c r="M2033" s="253" t="s">
        <v>2184</v>
      </c>
      <c r="N2033" s="253" t="s">
        <v>2184</v>
      </c>
      <c r="O2033" s="253" t="s">
        <v>7896</v>
      </c>
      <c r="P2033" s="253" t="s">
        <v>2587</v>
      </c>
      <c r="Q2033" s="253" t="s">
        <v>12834</v>
      </c>
      <c r="R2033" s="1140">
        <v>44677.0</v>
      </c>
      <c r="S2033" s="647">
        <f t="shared" si="169"/>
        <v>34</v>
      </c>
      <c r="T2033" s="1130"/>
      <c r="U2033" s="1025"/>
      <c r="V2033" s="1025"/>
      <c r="W2033" s="253" t="s">
        <v>1866</v>
      </c>
      <c r="X2033" s="253" t="s">
        <v>12835</v>
      </c>
      <c r="Y2033" s="1113">
        <f>IF('Datos por dni'!F1167="","",(TODAY()-'Datos por dni'!F1167)/365)</f>
        <v>21.34794521</v>
      </c>
      <c r="AA2033" s="987"/>
      <c r="AB2033" s="992"/>
      <c r="AC2033" s="993"/>
      <c r="AD2033" s="994"/>
      <c r="AE2033" s="994"/>
      <c r="AF2033" s="995"/>
      <c r="AG2033" s="996"/>
      <c r="AH2033" s="997"/>
      <c r="AI2033" s="998"/>
      <c r="AJ2033" s="312"/>
      <c r="AK2033" s="312"/>
      <c r="AL2033" s="999"/>
      <c r="AM2033" s="312"/>
      <c r="AN2033" s="312"/>
      <c r="AO2033" s="1000"/>
      <c r="AP2033" s="666"/>
      <c r="AQ2033" s="1001"/>
      <c r="AR2033" s="1001"/>
      <c r="AS2033" s="1001"/>
      <c r="AT2033" s="748"/>
    </row>
    <row r="2034">
      <c r="A2034" s="1019"/>
      <c r="B2034" s="253">
        <v>4.0803497E7</v>
      </c>
      <c r="C2034" s="912">
        <v>44669.99715850694</v>
      </c>
      <c r="D2034" s="253" t="s">
        <v>12836</v>
      </c>
      <c r="E2034" s="253" t="s">
        <v>12837</v>
      </c>
      <c r="F2034" s="1022">
        <v>35793.0</v>
      </c>
      <c r="G2034" s="253" t="s">
        <v>391</v>
      </c>
      <c r="H2034" s="253" t="s">
        <v>12838</v>
      </c>
      <c r="I2034" s="253" t="s">
        <v>12839</v>
      </c>
      <c r="K2034" s="253" t="s">
        <v>7631</v>
      </c>
      <c r="L2034" s="253" t="s">
        <v>12840</v>
      </c>
      <c r="M2034" s="253" t="s">
        <v>2184</v>
      </c>
      <c r="N2034" s="253" t="s">
        <v>2184</v>
      </c>
      <c r="O2034" s="253" t="s">
        <v>12841</v>
      </c>
      <c r="P2034" s="253" t="s">
        <v>8299</v>
      </c>
      <c r="Q2034" s="1025"/>
      <c r="R2034" s="1140">
        <v>44677.0</v>
      </c>
      <c r="S2034" s="647">
        <f t="shared" si="169"/>
        <v>25</v>
      </c>
      <c r="T2034" s="1130"/>
      <c r="U2034" s="1025"/>
      <c r="V2034" s="1025"/>
      <c r="W2034" s="253" t="s">
        <v>12842</v>
      </c>
      <c r="X2034" s="253" t="s">
        <v>12842</v>
      </c>
      <c r="Y2034" s="1113">
        <f>IF('Datos por dni'!F1168="","",(TODAY()-'Datos por dni'!F1168)/365)</f>
        <v>32.12054795</v>
      </c>
      <c r="AA2034" s="987"/>
      <c r="AB2034" s="992"/>
      <c r="AC2034" s="993"/>
      <c r="AD2034" s="994"/>
      <c r="AE2034" s="994"/>
      <c r="AF2034" s="995"/>
      <c r="AG2034" s="996"/>
      <c r="AH2034" s="997"/>
      <c r="AI2034" s="998"/>
      <c r="AJ2034" s="312"/>
      <c r="AK2034" s="312"/>
      <c r="AL2034" s="999"/>
      <c r="AM2034" s="312"/>
      <c r="AN2034" s="312"/>
      <c r="AO2034" s="1000"/>
      <c r="AP2034" s="666"/>
      <c r="AQ2034" s="1001"/>
      <c r="AR2034" s="1001"/>
      <c r="AS2034" s="1001"/>
      <c r="AT2034" s="748"/>
    </row>
    <row r="2035">
      <c r="A2035" s="1019"/>
      <c r="B2035" s="253">
        <v>4.4102929E7</v>
      </c>
      <c r="C2035" s="1146">
        <v>44672.87982206019</v>
      </c>
      <c r="D2035" s="253" t="s">
        <v>4411</v>
      </c>
      <c r="E2035" s="253" t="s">
        <v>12843</v>
      </c>
      <c r="F2035" s="1022">
        <v>37398.0</v>
      </c>
      <c r="G2035" s="253" t="s">
        <v>391</v>
      </c>
      <c r="H2035" s="253" t="s">
        <v>1678</v>
      </c>
      <c r="I2035" s="253">
        <v>1.153240263E9</v>
      </c>
      <c r="K2035" s="1119" t="s">
        <v>12844</v>
      </c>
      <c r="L2035" s="1119" t="s">
        <v>7028</v>
      </c>
      <c r="M2035" s="1119" t="s">
        <v>2184</v>
      </c>
      <c r="N2035" s="1119" t="s">
        <v>2184</v>
      </c>
      <c r="O2035" s="1119" t="s">
        <v>12845</v>
      </c>
      <c r="P2035" s="1119" t="s">
        <v>12846</v>
      </c>
      <c r="Q2035" s="1119" t="s">
        <v>12847</v>
      </c>
      <c r="R2035" s="1140">
        <v>44677.0</v>
      </c>
      <c r="S2035" s="647">
        <f t="shared" si="169"/>
        <v>21</v>
      </c>
      <c r="T2035" s="1130"/>
      <c r="U2035" s="1025"/>
      <c r="V2035" s="1120"/>
      <c r="W2035" s="1119" t="s">
        <v>1651</v>
      </c>
      <c r="X2035" s="1119" t="s">
        <v>6848</v>
      </c>
      <c r="Y2035" s="1147">
        <f>IF('Datos por dni'!F1169="","",(TODAY()-'Datos por dni'!F1169)/365)</f>
        <v>23.30684932</v>
      </c>
      <c r="AA2035" s="987"/>
      <c r="AB2035" s="992"/>
      <c r="AC2035" s="993"/>
      <c r="AD2035" s="994"/>
      <c r="AE2035" s="994"/>
      <c r="AF2035" s="995"/>
      <c r="AG2035" s="996"/>
      <c r="AH2035" s="997"/>
      <c r="AI2035" s="998"/>
      <c r="AJ2035" s="312"/>
      <c r="AK2035" s="312"/>
      <c r="AL2035" s="999"/>
      <c r="AM2035" s="312"/>
      <c r="AN2035" s="312"/>
      <c r="AO2035" s="1000"/>
      <c r="AP2035" s="666"/>
      <c r="AQ2035" s="1001"/>
      <c r="AR2035" s="1001"/>
      <c r="AS2035" s="1001"/>
      <c r="AT2035" s="748"/>
    </row>
    <row r="2036">
      <c r="A2036" s="1019"/>
      <c r="B2036" s="253">
        <v>4.4938061E7</v>
      </c>
      <c r="C2036" s="1146">
        <v>44674.50426120371</v>
      </c>
      <c r="D2036" s="253" t="s">
        <v>12848</v>
      </c>
      <c r="E2036" s="253" t="s">
        <v>12849</v>
      </c>
      <c r="F2036" s="1022">
        <v>37839.0</v>
      </c>
      <c r="G2036" s="253" t="s">
        <v>2021</v>
      </c>
      <c r="H2036" s="253" t="s">
        <v>5413</v>
      </c>
      <c r="I2036" s="253" t="s">
        <v>12850</v>
      </c>
      <c r="K2036" s="1119" t="s">
        <v>12851</v>
      </c>
      <c r="L2036" s="1119" t="s">
        <v>7038</v>
      </c>
      <c r="M2036" s="1119" t="s">
        <v>2184</v>
      </c>
      <c r="N2036" s="1119" t="s">
        <v>2184</v>
      </c>
      <c r="O2036" s="1119" t="s">
        <v>12852</v>
      </c>
      <c r="P2036" s="1119" t="s">
        <v>8575</v>
      </c>
      <c r="Q2036" s="1120"/>
      <c r="R2036" s="1140">
        <v>44677.0</v>
      </c>
      <c r="S2036" s="647">
        <f t="shared" si="169"/>
        <v>20</v>
      </c>
      <c r="T2036" s="1128" t="s">
        <v>5656</v>
      </c>
      <c r="U2036" s="1138"/>
      <c r="V2036" s="1120"/>
      <c r="W2036" s="1119" t="s">
        <v>1745</v>
      </c>
      <c r="X2036" s="1119" t="s">
        <v>12853</v>
      </c>
      <c r="Y2036" s="1113">
        <f>IF('Datos por dni'!F1170="","",(TODAY()-'Datos por dni'!F1170)/365)</f>
        <v>27.52876712</v>
      </c>
      <c r="AA2036" s="987"/>
      <c r="AB2036" s="992"/>
      <c r="AC2036" s="993"/>
      <c r="AD2036" s="994"/>
      <c r="AE2036" s="994"/>
      <c r="AF2036" s="995"/>
      <c r="AG2036" s="996"/>
      <c r="AH2036" s="997"/>
      <c r="AI2036" s="998"/>
      <c r="AJ2036" s="312"/>
      <c r="AK2036" s="312"/>
      <c r="AL2036" s="999"/>
      <c r="AM2036" s="312"/>
      <c r="AN2036" s="312"/>
      <c r="AO2036" s="1000"/>
      <c r="AP2036" s="666"/>
      <c r="AQ2036" s="1001"/>
      <c r="AR2036" s="1001"/>
      <c r="AS2036" s="1001"/>
      <c r="AT2036" s="748"/>
    </row>
    <row r="2037">
      <c r="A2037" s="1019"/>
      <c r="B2037" s="253">
        <v>4.3445058E7</v>
      </c>
      <c r="C2037" s="1146">
        <v>44674.6811246875</v>
      </c>
      <c r="D2037" s="253" t="s">
        <v>12854</v>
      </c>
      <c r="E2037" s="253" t="s">
        <v>12855</v>
      </c>
      <c r="F2037" s="1022">
        <v>37124.0</v>
      </c>
      <c r="G2037" s="253" t="s">
        <v>391</v>
      </c>
      <c r="H2037" s="253" t="s">
        <v>2117</v>
      </c>
      <c r="I2037" s="253" t="s">
        <v>12856</v>
      </c>
      <c r="K2037" s="1119" t="s">
        <v>12857</v>
      </c>
      <c r="L2037" s="1119" t="s">
        <v>7038</v>
      </c>
      <c r="M2037" s="1119" t="s">
        <v>2184</v>
      </c>
      <c r="N2037" s="1119" t="s">
        <v>2184</v>
      </c>
      <c r="O2037" s="1119" t="s">
        <v>12858</v>
      </c>
      <c r="P2037" s="1119" t="s">
        <v>12859</v>
      </c>
      <c r="Q2037" s="1119" t="s">
        <v>12860</v>
      </c>
      <c r="R2037" s="1140">
        <v>44677.0</v>
      </c>
      <c r="S2037" s="647">
        <f t="shared" si="169"/>
        <v>22</v>
      </c>
      <c r="T2037" s="1130" t="s">
        <v>5656</v>
      </c>
      <c r="U2037" s="1130" t="s">
        <v>2846</v>
      </c>
      <c r="V2037" s="1120"/>
      <c r="W2037" s="1119" t="s">
        <v>1637</v>
      </c>
      <c r="X2037" s="1119" t="s">
        <v>12861</v>
      </c>
      <c r="Y2037" s="1113">
        <f>IF('Datos por dni'!F1171="","",(TODAY()-'Datos por dni'!F1171)/365)</f>
        <v>35.4630137</v>
      </c>
      <c r="AA2037" s="987"/>
      <c r="AB2037" s="992"/>
      <c r="AC2037" s="993"/>
      <c r="AD2037" s="994"/>
      <c r="AE2037" s="994"/>
      <c r="AF2037" s="995"/>
      <c r="AG2037" s="996"/>
      <c r="AH2037" s="997"/>
      <c r="AI2037" s="998"/>
      <c r="AJ2037" s="312"/>
      <c r="AK2037" s="312"/>
      <c r="AL2037" s="999"/>
      <c r="AM2037" s="312"/>
      <c r="AN2037" s="312"/>
      <c r="AO2037" s="1000"/>
      <c r="AP2037" s="666"/>
      <c r="AQ2037" s="1001"/>
      <c r="AR2037" s="1001"/>
      <c r="AS2037" s="1001"/>
      <c r="AT2037" s="748"/>
    </row>
    <row r="2038">
      <c r="A2038" s="1019"/>
      <c r="B2038" s="253">
        <v>4.4649347E7</v>
      </c>
      <c r="C2038" s="1146">
        <v>44675.693318969905</v>
      </c>
      <c r="D2038" s="253" t="s">
        <v>12862</v>
      </c>
      <c r="E2038" s="253" t="s">
        <v>12863</v>
      </c>
      <c r="F2038" s="1022">
        <v>37646.0</v>
      </c>
      <c r="G2038" s="253" t="s">
        <v>674</v>
      </c>
      <c r="H2038" s="253" t="s">
        <v>12864</v>
      </c>
      <c r="I2038" s="253">
        <v>2.317401048E9</v>
      </c>
      <c r="K2038" s="1119" t="s">
        <v>12865</v>
      </c>
      <c r="L2038" s="1119" t="s">
        <v>12866</v>
      </c>
      <c r="M2038" s="1119" t="s">
        <v>2184</v>
      </c>
      <c r="N2038" s="1119" t="s">
        <v>2184</v>
      </c>
      <c r="O2038" s="1119" t="s">
        <v>12867</v>
      </c>
      <c r="P2038" s="1119" t="s">
        <v>12868</v>
      </c>
      <c r="Q2038" s="1120"/>
      <c r="R2038" s="1140">
        <v>44677.0</v>
      </c>
      <c r="S2038" s="647">
        <f t="shared" si="169"/>
        <v>20</v>
      </c>
      <c r="T2038" s="1130" t="s">
        <v>5656</v>
      </c>
      <c r="U2038" s="1130" t="s">
        <v>2846</v>
      </c>
      <c r="V2038" s="1120"/>
      <c r="W2038" s="1119" t="s">
        <v>1637</v>
      </c>
      <c r="X2038" s="1119" t="s">
        <v>12869</v>
      </c>
      <c r="Y2038" s="1113">
        <f>IF('Datos por dni'!F1172="","",(TODAY()-'Datos por dni'!F1172)/365)</f>
        <v>36.5890411</v>
      </c>
      <c r="AA2038" s="987"/>
      <c r="AB2038" s="992"/>
      <c r="AC2038" s="993"/>
      <c r="AD2038" s="994"/>
      <c r="AE2038" s="994"/>
      <c r="AF2038" s="995"/>
      <c r="AG2038" s="996"/>
      <c r="AH2038" s="997"/>
      <c r="AI2038" s="998"/>
      <c r="AJ2038" s="312"/>
      <c r="AK2038" s="312"/>
      <c r="AL2038" s="999"/>
      <c r="AM2038" s="312"/>
      <c r="AN2038" s="312"/>
      <c r="AO2038" s="1000"/>
      <c r="AP2038" s="666"/>
      <c r="AQ2038" s="1001"/>
      <c r="AR2038" s="1001"/>
      <c r="AS2038" s="1001"/>
      <c r="AT2038" s="748"/>
    </row>
    <row r="2039">
      <c r="A2039" s="1019"/>
      <c r="B2039" s="253">
        <v>3.7639994E7</v>
      </c>
      <c r="C2039" s="1146">
        <v>44675.888545995374</v>
      </c>
      <c r="D2039" s="253" t="s">
        <v>12870</v>
      </c>
      <c r="E2039" s="253" t="s">
        <v>12871</v>
      </c>
      <c r="F2039" s="1022">
        <v>34281.0</v>
      </c>
      <c r="G2039" s="253" t="s">
        <v>391</v>
      </c>
      <c r="H2039" s="253" t="s">
        <v>12872</v>
      </c>
      <c r="I2039" s="253">
        <v>2.664274137E9</v>
      </c>
      <c r="K2039" s="1119" t="s">
        <v>12873</v>
      </c>
      <c r="L2039" s="1119" t="s">
        <v>7038</v>
      </c>
      <c r="M2039" s="1119" t="s">
        <v>2184</v>
      </c>
      <c r="N2039" s="1119" t="s">
        <v>2184</v>
      </c>
      <c r="O2039" s="1119" t="s">
        <v>12874</v>
      </c>
      <c r="P2039" s="1119" t="s">
        <v>12875</v>
      </c>
      <c r="Q2039" s="1119" t="s">
        <v>12876</v>
      </c>
      <c r="R2039" s="1140">
        <v>44677.0</v>
      </c>
      <c r="S2039" s="647">
        <f t="shared" si="169"/>
        <v>29</v>
      </c>
      <c r="T2039" s="1130" t="s">
        <v>5656</v>
      </c>
      <c r="U2039" s="1130" t="s">
        <v>2846</v>
      </c>
      <c r="V2039" s="1120"/>
      <c r="W2039" s="1119" t="s">
        <v>12877</v>
      </c>
      <c r="X2039" s="1119" t="s">
        <v>12878</v>
      </c>
      <c r="Y2039" s="1113">
        <f>IF('Datos por dni'!F1173="","",(TODAY()-'Datos por dni'!F1173)/365)</f>
        <v>27.23835616</v>
      </c>
      <c r="AA2039" s="987"/>
      <c r="AB2039" s="992"/>
      <c r="AC2039" s="993"/>
      <c r="AD2039" s="994"/>
      <c r="AE2039" s="994"/>
      <c r="AF2039" s="995"/>
      <c r="AG2039" s="996"/>
      <c r="AH2039" s="997"/>
      <c r="AI2039" s="998"/>
      <c r="AJ2039" s="312"/>
      <c r="AK2039" s="312"/>
      <c r="AL2039" s="999"/>
      <c r="AM2039" s="312"/>
      <c r="AN2039" s="312"/>
      <c r="AO2039" s="1000"/>
      <c r="AP2039" s="666"/>
      <c r="AQ2039" s="1001"/>
      <c r="AR2039" s="1001"/>
      <c r="AS2039" s="1001"/>
      <c r="AT2039" s="748"/>
    </row>
    <row r="2040">
      <c r="A2040" s="1019"/>
      <c r="B2040" s="253">
        <v>3.9644045E7</v>
      </c>
      <c r="C2040" s="1148">
        <v>44678.41955265046</v>
      </c>
      <c r="D2040" s="253" t="s">
        <v>12879</v>
      </c>
      <c r="E2040" s="244" t="s">
        <v>12880</v>
      </c>
      <c r="F2040" s="1022">
        <v>34747.0</v>
      </c>
      <c r="G2040" s="253" t="s">
        <v>391</v>
      </c>
      <c r="H2040" s="253" t="s">
        <v>3479</v>
      </c>
      <c r="I2040" s="253">
        <v>9.1169327498E10</v>
      </c>
      <c r="K2040" s="253" t="s">
        <v>12881</v>
      </c>
      <c r="L2040" s="253" t="s">
        <v>7038</v>
      </c>
      <c r="M2040" s="253" t="s">
        <v>1661</v>
      </c>
      <c r="N2040" s="253" t="s">
        <v>2184</v>
      </c>
      <c r="O2040" s="253" t="s">
        <v>12882</v>
      </c>
      <c r="P2040" s="253" t="s">
        <v>12883</v>
      </c>
      <c r="Q2040" s="253" t="s">
        <v>12884</v>
      </c>
      <c r="R2040" s="1140">
        <v>44684.0</v>
      </c>
      <c r="S2040" s="647">
        <f t="shared" si="169"/>
        <v>28</v>
      </c>
      <c r="T2040" s="1130" t="s">
        <v>5656</v>
      </c>
      <c r="U2040" s="1130" t="s">
        <v>2846</v>
      </c>
      <c r="V2040" s="1025"/>
      <c r="W2040" s="253" t="s">
        <v>12885</v>
      </c>
      <c r="X2040" s="253" t="s">
        <v>12886</v>
      </c>
      <c r="Y2040" s="1113">
        <f>IF('Datos por dni'!F1174="","",(TODAY()-'Datos por dni'!F1174)/365)</f>
        <v>20.52876712</v>
      </c>
      <c r="AA2040" s="987"/>
      <c r="AB2040" s="992"/>
      <c r="AC2040" s="993"/>
      <c r="AD2040" s="994"/>
      <c r="AE2040" s="994"/>
      <c r="AF2040" s="995"/>
      <c r="AG2040" s="996"/>
      <c r="AH2040" s="997"/>
      <c r="AI2040" s="998"/>
      <c r="AJ2040" s="312"/>
      <c r="AK2040" s="312"/>
      <c r="AL2040" s="999"/>
      <c r="AM2040" s="312"/>
      <c r="AN2040" s="312"/>
      <c r="AO2040" s="1000"/>
      <c r="AP2040" s="666"/>
      <c r="AQ2040" s="1001"/>
      <c r="AR2040" s="1001"/>
      <c r="AS2040" s="1001"/>
      <c r="AT2040" s="748"/>
    </row>
    <row r="2041">
      <c r="A2041" s="1019"/>
      <c r="B2041" s="253">
        <v>3.1665757E7</v>
      </c>
      <c r="C2041" s="1148">
        <v>44679.07723800926</v>
      </c>
      <c r="D2041" s="253" t="s">
        <v>12887</v>
      </c>
      <c r="E2041" s="244" t="s">
        <v>12888</v>
      </c>
      <c r="F2041" s="1022">
        <v>31259.0</v>
      </c>
      <c r="G2041" s="253" t="s">
        <v>2021</v>
      </c>
      <c r="H2041" s="253" t="s">
        <v>12889</v>
      </c>
      <c r="I2041" s="253">
        <v>2.233127828E9</v>
      </c>
      <c r="K2041" s="253" t="s">
        <v>12890</v>
      </c>
      <c r="L2041" s="253" t="s">
        <v>7020</v>
      </c>
      <c r="M2041" s="253" t="s">
        <v>2184</v>
      </c>
      <c r="N2041" s="253" t="s">
        <v>2184</v>
      </c>
      <c r="O2041" s="253" t="s">
        <v>12891</v>
      </c>
      <c r="P2041" s="253" t="s">
        <v>12892</v>
      </c>
      <c r="Q2041" s="253" t="s">
        <v>4546</v>
      </c>
      <c r="R2041" s="1140">
        <v>44684.0</v>
      </c>
      <c r="S2041" s="647">
        <f t="shared" si="169"/>
        <v>38</v>
      </c>
      <c r="T2041" s="1130" t="s">
        <v>5656</v>
      </c>
      <c r="U2041" s="1130" t="s">
        <v>5656</v>
      </c>
      <c r="V2041" s="1025"/>
      <c r="W2041" s="253" t="s">
        <v>1866</v>
      </c>
      <c r="X2041" s="253" t="s">
        <v>12893</v>
      </c>
      <c r="Y2041" s="1113">
        <f>IF('Datos por dni'!F1175="","",(TODAY()-'Datos por dni'!F1175)/365)</f>
        <v>35.54794521</v>
      </c>
      <c r="AA2041" s="987"/>
      <c r="AB2041" s="992"/>
      <c r="AC2041" s="993"/>
      <c r="AD2041" s="994"/>
      <c r="AE2041" s="994"/>
      <c r="AF2041" s="995"/>
      <c r="AG2041" s="996"/>
      <c r="AH2041" s="997"/>
      <c r="AI2041" s="998"/>
      <c r="AJ2041" s="312"/>
      <c r="AK2041" s="312"/>
      <c r="AL2041" s="999"/>
      <c r="AM2041" s="312"/>
      <c r="AN2041" s="312"/>
      <c r="AO2041" s="1000"/>
      <c r="AP2041" s="666"/>
      <c r="AQ2041" s="1001"/>
      <c r="AR2041" s="1001"/>
      <c r="AS2041" s="1001"/>
      <c r="AT2041" s="748"/>
    </row>
    <row r="2042">
      <c r="A2042" s="1019"/>
      <c r="B2042" s="253">
        <v>2.9407358E7</v>
      </c>
      <c r="C2042" s="1148">
        <v>44680.531246805556</v>
      </c>
      <c r="D2042" s="253" t="s">
        <v>12894</v>
      </c>
      <c r="E2042" s="244" t="s">
        <v>12895</v>
      </c>
      <c r="F2042" s="1022">
        <v>30125.0</v>
      </c>
      <c r="G2042" s="253" t="s">
        <v>674</v>
      </c>
      <c r="H2042" s="253" t="s">
        <v>12896</v>
      </c>
      <c r="I2042" s="253">
        <v>1.553330302E9</v>
      </c>
      <c r="K2042" s="253" t="s">
        <v>12897</v>
      </c>
      <c r="L2042" s="253" t="s">
        <v>12898</v>
      </c>
      <c r="M2042" s="253" t="s">
        <v>2184</v>
      </c>
      <c r="N2042" s="253" t="s">
        <v>2184</v>
      </c>
      <c r="O2042" s="253" t="s">
        <v>12899</v>
      </c>
      <c r="P2042" s="253" t="s">
        <v>12900</v>
      </c>
      <c r="Q2042" s="1025"/>
      <c r="R2042" s="1140">
        <v>44684.0</v>
      </c>
      <c r="S2042" s="647">
        <f t="shared" si="169"/>
        <v>41</v>
      </c>
      <c r="T2042" s="253" t="s">
        <v>5656</v>
      </c>
      <c r="U2042" s="253" t="s">
        <v>5656</v>
      </c>
      <c r="V2042" s="1025"/>
      <c r="W2042" s="253" t="s">
        <v>1637</v>
      </c>
      <c r="X2042" s="253" t="s">
        <v>12901</v>
      </c>
      <c r="Y2042" s="1113">
        <f>IF('Datos por dni'!F1176="","",(TODAY()-'Datos por dni'!F1176)/365)</f>
        <v>27.27123288</v>
      </c>
      <c r="AA2042" s="987"/>
      <c r="AB2042" s="992"/>
      <c r="AC2042" s="993"/>
      <c r="AD2042" s="994"/>
      <c r="AE2042" s="994"/>
      <c r="AF2042" s="995"/>
      <c r="AG2042" s="996"/>
      <c r="AH2042" s="997"/>
      <c r="AI2042" s="998"/>
      <c r="AJ2042" s="312"/>
      <c r="AK2042" s="312"/>
      <c r="AL2042" s="999"/>
      <c r="AM2042" s="312"/>
      <c r="AN2042" s="312"/>
      <c r="AO2042" s="1000"/>
      <c r="AP2042" s="666"/>
      <c r="AQ2042" s="1001"/>
      <c r="AR2042" s="1001"/>
      <c r="AS2042" s="1001"/>
      <c r="AT2042" s="748"/>
    </row>
    <row r="2043">
      <c r="A2043" s="1019"/>
      <c r="B2043" s="253">
        <v>1234567.0</v>
      </c>
      <c r="C2043" s="1148">
        <v>44681.435832337964</v>
      </c>
      <c r="D2043" s="253" t="s">
        <v>12902</v>
      </c>
      <c r="E2043" s="244" t="s">
        <v>12903</v>
      </c>
      <c r="F2043" s="1022">
        <v>36320.0</v>
      </c>
      <c r="G2043" s="253" t="s">
        <v>12904</v>
      </c>
      <c r="H2043" s="253" t="s">
        <v>12905</v>
      </c>
      <c r="I2043" s="253" t="s">
        <v>12906</v>
      </c>
      <c r="K2043" s="253" t="s">
        <v>12907</v>
      </c>
      <c r="L2043" s="253" t="s">
        <v>7028</v>
      </c>
      <c r="M2043" s="253" t="s">
        <v>2184</v>
      </c>
      <c r="N2043" s="253" t="s">
        <v>2184</v>
      </c>
      <c r="O2043" s="253" t="s">
        <v>12908</v>
      </c>
      <c r="P2043" s="253" t="s">
        <v>12909</v>
      </c>
      <c r="Q2043" s="1025"/>
      <c r="R2043" s="1025"/>
      <c r="S2043" s="647">
        <f t="shared" si="169"/>
        <v>24</v>
      </c>
      <c r="T2043" s="1025"/>
      <c r="U2043" s="1025"/>
      <c r="V2043" s="1025"/>
      <c r="W2043" s="253" t="s">
        <v>5797</v>
      </c>
      <c r="X2043" s="253" t="s">
        <v>12910</v>
      </c>
      <c r="Y2043" s="1113">
        <f>IF('Datos por dni'!F1177="","",(TODAY()-'Datos por dni'!F1177)/365)</f>
        <v>21.55068493</v>
      </c>
      <c r="AA2043" s="987"/>
      <c r="AB2043" s="992"/>
      <c r="AC2043" s="993"/>
      <c r="AD2043" s="994"/>
      <c r="AE2043" s="994"/>
      <c r="AF2043" s="995"/>
      <c r="AG2043" s="996"/>
      <c r="AH2043" s="997"/>
      <c r="AI2043" s="998"/>
      <c r="AJ2043" s="312"/>
      <c r="AK2043" s="312"/>
      <c r="AL2043" s="999"/>
      <c r="AM2043" s="312"/>
      <c r="AN2043" s="312"/>
      <c r="AO2043" s="1000"/>
      <c r="AP2043" s="666"/>
      <c r="AQ2043" s="1001"/>
      <c r="AR2043" s="1001"/>
      <c r="AS2043" s="1001"/>
      <c r="AT2043" s="748"/>
    </row>
    <row r="2044">
      <c r="A2044" s="1019"/>
      <c r="B2044" s="253">
        <v>3.69301777E8</v>
      </c>
      <c r="C2044" s="1148">
        <v>44684.69314866899</v>
      </c>
      <c r="D2044" s="253" t="s">
        <v>12911</v>
      </c>
      <c r="E2044" s="244" t="s">
        <v>12912</v>
      </c>
      <c r="F2044" s="1022">
        <v>33743.0</v>
      </c>
      <c r="G2044" s="253" t="s">
        <v>4183</v>
      </c>
      <c r="H2044" s="253" t="s">
        <v>12913</v>
      </c>
      <c r="I2044" s="253">
        <v>1.159972139E9</v>
      </c>
      <c r="K2044" s="253" t="s">
        <v>12914</v>
      </c>
      <c r="L2044" s="253" t="s">
        <v>12915</v>
      </c>
      <c r="M2044" s="253" t="s">
        <v>2184</v>
      </c>
      <c r="N2044" s="253" t="s">
        <v>2184</v>
      </c>
      <c r="O2044" s="253" t="s">
        <v>12916</v>
      </c>
      <c r="P2044" s="253" t="s">
        <v>12917</v>
      </c>
      <c r="Q2044" s="1025"/>
      <c r="R2044" s="1140">
        <v>44692.0</v>
      </c>
      <c r="S2044" s="647">
        <f t="shared" si="169"/>
        <v>31</v>
      </c>
      <c r="T2044" s="253" t="s">
        <v>5656</v>
      </c>
      <c r="U2044" s="253" t="s">
        <v>2846</v>
      </c>
      <c r="V2044" s="1025"/>
      <c r="W2044" s="253" t="s">
        <v>1651</v>
      </c>
      <c r="X2044" s="253" t="s">
        <v>12918</v>
      </c>
      <c r="Y2044" s="1113">
        <f>IF('Datos por dni'!F1178="","",(TODAY()-'Datos por dni'!F1178)/365)</f>
        <v>24.73972603</v>
      </c>
      <c r="AA2044" s="987"/>
      <c r="AB2044" s="992"/>
      <c r="AC2044" s="993"/>
      <c r="AD2044" s="994"/>
      <c r="AE2044" s="994"/>
      <c r="AF2044" s="995"/>
      <c r="AG2044" s="996"/>
      <c r="AH2044" s="997"/>
      <c r="AI2044" s="998"/>
      <c r="AJ2044" s="312"/>
      <c r="AK2044" s="312"/>
      <c r="AL2044" s="999"/>
      <c r="AM2044" s="312"/>
      <c r="AN2044" s="312"/>
      <c r="AO2044" s="1000"/>
      <c r="AP2044" s="666"/>
      <c r="AQ2044" s="1001"/>
      <c r="AR2044" s="1001"/>
      <c r="AS2044" s="1001"/>
      <c r="AT2044" s="748"/>
    </row>
    <row r="2045">
      <c r="A2045" s="1115"/>
      <c r="B2045" s="244">
        <v>4.2727513E7</v>
      </c>
      <c r="C2045" s="1148">
        <v>44686.66877097222</v>
      </c>
      <c r="D2045" s="244" t="s">
        <v>12919</v>
      </c>
      <c r="E2045" s="244" t="s">
        <v>12920</v>
      </c>
      <c r="F2045" s="1149">
        <v>36088.0</v>
      </c>
      <c r="G2045" s="244" t="s">
        <v>2021</v>
      </c>
      <c r="H2045" s="244" t="s">
        <v>3890</v>
      </c>
      <c r="I2045" s="244">
        <v>1.168630421E9</v>
      </c>
      <c r="K2045" s="244" t="s">
        <v>12921</v>
      </c>
      <c r="L2045" s="244" t="s">
        <v>12922</v>
      </c>
      <c r="M2045" s="244" t="s">
        <v>2184</v>
      </c>
      <c r="N2045" s="244" t="s">
        <v>2184</v>
      </c>
      <c r="O2045" s="244" t="s">
        <v>12923</v>
      </c>
      <c r="P2045" s="244" t="s">
        <v>12924</v>
      </c>
      <c r="Q2045" s="1025"/>
      <c r="R2045" s="1140">
        <v>44698.0</v>
      </c>
      <c r="S2045" s="647">
        <f t="shared" si="169"/>
        <v>25</v>
      </c>
      <c r="T2045" s="244" t="s">
        <v>5656</v>
      </c>
      <c r="U2045" s="244" t="s">
        <v>2846</v>
      </c>
      <c r="V2045" s="1150"/>
      <c r="W2045" s="244" t="s">
        <v>1651</v>
      </c>
      <c r="X2045" s="244" t="s">
        <v>12925</v>
      </c>
      <c r="Y2045" s="1113">
        <f>IF('Datos por dni'!F1179="","",(TODAY()-'Datos por dni'!F1179)/365)</f>
        <v>26.51506849</v>
      </c>
      <c r="AA2045" s="987"/>
      <c r="AB2045" s="992"/>
      <c r="AC2045" s="993"/>
      <c r="AD2045" s="994"/>
      <c r="AE2045" s="994"/>
      <c r="AF2045" s="995"/>
      <c r="AG2045" s="996"/>
      <c r="AH2045" s="997"/>
      <c r="AI2045" s="998"/>
      <c r="AJ2045" s="312"/>
      <c r="AK2045" s="312"/>
      <c r="AL2045" s="999"/>
      <c r="AM2045" s="312"/>
      <c r="AN2045" s="312"/>
      <c r="AO2045" s="1000"/>
      <c r="AP2045" s="666"/>
      <c r="AQ2045" s="1001"/>
      <c r="AR2045" s="1001"/>
      <c r="AS2045" s="1001"/>
      <c r="AT2045" s="748"/>
    </row>
    <row r="2046">
      <c r="A2046" s="1115"/>
      <c r="B2046" s="244">
        <v>4.3969063E7</v>
      </c>
      <c r="C2046" s="1148">
        <v>44688.831475300925</v>
      </c>
      <c r="D2046" s="244" t="s">
        <v>12926</v>
      </c>
      <c r="E2046" s="244" t="s">
        <v>12927</v>
      </c>
      <c r="F2046" s="1149">
        <v>37412.0</v>
      </c>
      <c r="G2046" s="244" t="s">
        <v>391</v>
      </c>
      <c r="H2046" s="244" t="s">
        <v>12928</v>
      </c>
      <c r="I2046" s="244" t="s">
        <v>12929</v>
      </c>
      <c r="K2046" s="244" t="s">
        <v>12930</v>
      </c>
      <c r="L2046" s="244" t="s">
        <v>12931</v>
      </c>
      <c r="M2046" s="244" t="s">
        <v>2184</v>
      </c>
      <c r="N2046" s="244" t="s">
        <v>2184</v>
      </c>
      <c r="O2046" s="244" t="s">
        <v>12932</v>
      </c>
      <c r="P2046" s="244" t="s">
        <v>7127</v>
      </c>
      <c r="Q2046" s="1025"/>
      <c r="R2046" s="1140">
        <v>44692.0</v>
      </c>
      <c r="S2046" s="647">
        <f t="shared" si="169"/>
        <v>21</v>
      </c>
      <c r="T2046" s="244" t="s">
        <v>5656</v>
      </c>
      <c r="U2046" s="244" t="s">
        <v>2846</v>
      </c>
      <c r="V2046" s="1150"/>
      <c r="W2046" s="244" t="s">
        <v>12933</v>
      </c>
      <c r="X2046" s="244" t="s">
        <v>12934</v>
      </c>
      <c r="Y2046" s="1113">
        <f>IF('Datos por dni'!F1180="","",(TODAY()-'Datos por dni'!F1180)/365)</f>
        <v>25.2</v>
      </c>
      <c r="AA2046" s="987"/>
      <c r="AB2046" s="992"/>
      <c r="AC2046" s="993"/>
      <c r="AD2046" s="994"/>
      <c r="AE2046" s="994"/>
      <c r="AF2046" s="995"/>
      <c r="AG2046" s="996"/>
      <c r="AH2046" s="997"/>
      <c r="AI2046" s="998"/>
      <c r="AJ2046" s="312"/>
      <c r="AK2046" s="312"/>
      <c r="AL2046" s="999"/>
      <c r="AM2046" s="312"/>
      <c r="AN2046" s="312"/>
      <c r="AO2046" s="1000"/>
      <c r="AP2046" s="666"/>
      <c r="AQ2046" s="1001"/>
      <c r="AR2046" s="1001"/>
      <c r="AS2046" s="1001"/>
      <c r="AT2046" s="748"/>
    </row>
    <row r="2047">
      <c r="A2047" s="1115"/>
      <c r="B2047" s="244">
        <v>4.1557354E7</v>
      </c>
      <c r="C2047" s="1148">
        <v>44689.57873809028</v>
      </c>
      <c r="D2047" s="244" t="s">
        <v>12935</v>
      </c>
      <c r="E2047" s="244" t="s">
        <v>12936</v>
      </c>
      <c r="F2047" s="1149">
        <v>36052.0</v>
      </c>
      <c r="G2047" s="244" t="s">
        <v>2021</v>
      </c>
      <c r="H2047" s="244" t="s">
        <v>12937</v>
      </c>
      <c r="I2047" s="244">
        <v>1.136719192E9</v>
      </c>
      <c r="K2047" s="244" t="s">
        <v>12938</v>
      </c>
      <c r="L2047" s="244" t="s">
        <v>12939</v>
      </c>
      <c r="M2047" s="244" t="s">
        <v>2184</v>
      </c>
      <c r="N2047" s="244" t="s">
        <v>1661</v>
      </c>
      <c r="O2047" s="244" t="s">
        <v>12940</v>
      </c>
      <c r="P2047" s="244" t="s">
        <v>12941</v>
      </c>
      <c r="Q2047" s="166"/>
      <c r="R2047" s="1140">
        <v>44692.0</v>
      </c>
      <c r="S2047" s="647">
        <f t="shared" si="169"/>
        <v>25</v>
      </c>
      <c r="T2047" s="244" t="s">
        <v>5656</v>
      </c>
      <c r="U2047" s="244" t="s">
        <v>2846</v>
      </c>
      <c r="V2047" s="1150"/>
      <c r="W2047" s="244" t="s">
        <v>1651</v>
      </c>
      <c r="X2047" s="244" t="s">
        <v>12942</v>
      </c>
      <c r="Y2047" s="1113">
        <f>IF('Datos por dni'!F1181="","",(TODAY()-'Datos por dni'!F1181)/365)</f>
        <v>29.18082192</v>
      </c>
      <c r="AA2047" s="987"/>
      <c r="AB2047" s="992"/>
      <c r="AC2047" s="993"/>
      <c r="AD2047" s="994"/>
      <c r="AE2047" s="994"/>
      <c r="AF2047" s="995"/>
      <c r="AG2047" s="996"/>
      <c r="AH2047" s="997"/>
      <c r="AI2047" s="998"/>
      <c r="AJ2047" s="312"/>
      <c r="AK2047" s="312"/>
      <c r="AL2047" s="999"/>
      <c r="AM2047" s="312"/>
      <c r="AN2047" s="312"/>
      <c r="AO2047" s="1000"/>
      <c r="AP2047" s="666"/>
      <c r="AQ2047" s="1001"/>
      <c r="AR2047" s="1001"/>
      <c r="AS2047" s="1001"/>
      <c r="AT2047" s="748"/>
    </row>
    <row r="2048">
      <c r="A2048" s="1115"/>
      <c r="B2048" s="244">
        <v>4.4966129E7</v>
      </c>
      <c r="C2048" s="1148">
        <v>44690.02315825231</v>
      </c>
      <c r="D2048" s="244" t="s">
        <v>12943</v>
      </c>
      <c r="E2048" s="244" t="s">
        <v>12944</v>
      </c>
      <c r="F2048" s="1149">
        <v>37785.0</v>
      </c>
      <c r="G2048" s="244" t="s">
        <v>1755</v>
      </c>
      <c r="H2048" s="244" t="s">
        <v>1887</v>
      </c>
      <c r="I2048" s="244" t="s">
        <v>12945</v>
      </c>
      <c r="K2048" s="244" t="s">
        <v>12946</v>
      </c>
      <c r="L2048" s="244" t="s">
        <v>12947</v>
      </c>
      <c r="M2048" s="244" t="s">
        <v>2184</v>
      </c>
      <c r="N2048" s="244" t="s">
        <v>2184</v>
      </c>
      <c r="O2048" s="244" t="s">
        <v>12948</v>
      </c>
      <c r="P2048" s="1087" t="s">
        <v>12949</v>
      </c>
      <c r="Q2048" s="166"/>
      <c r="R2048" s="1140">
        <v>44692.0</v>
      </c>
      <c r="S2048" s="647">
        <f t="shared" si="169"/>
        <v>20</v>
      </c>
      <c r="T2048" s="1150"/>
      <c r="U2048" s="1150"/>
      <c r="V2048" s="1150"/>
      <c r="W2048" s="244" t="s">
        <v>1637</v>
      </c>
      <c r="X2048" s="244" t="s">
        <v>12950</v>
      </c>
      <c r="Y2048" s="1113">
        <f>IF('Datos por dni'!F1182="","",(TODAY()-'Datos por dni'!F1182)/365)</f>
        <v>24.2109589</v>
      </c>
      <c r="AA2048" s="987"/>
      <c r="AB2048" s="992"/>
      <c r="AC2048" s="993"/>
      <c r="AD2048" s="994"/>
      <c r="AE2048" s="994"/>
      <c r="AF2048" s="995"/>
      <c r="AG2048" s="996"/>
      <c r="AH2048" s="997"/>
      <c r="AI2048" s="998"/>
      <c r="AJ2048" s="312"/>
      <c r="AK2048" s="312"/>
      <c r="AL2048" s="999"/>
      <c r="AM2048" s="312"/>
      <c r="AN2048" s="312"/>
      <c r="AO2048" s="1000"/>
      <c r="AP2048" s="666"/>
      <c r="AQ2048" s="1001"/>
      <c r="AR2048" s="1001"/>
      <c r="AS2048" s="1001"/>
      <c r="AT2048" s="748"/>
    </row>
    <row r="2049">
      <c r="A2049" s="1115"/>
      <c r="B2049" s="244">
        <v>3.3664967E7</v>
      </c>
      <c r="C2049" s="1148">
        <v>44691.401949837964</v>
      </c>
      <c r="D2049" s="244" t="s">
        <v>12951</v>
      </c>
      <c r="E2049" s="244" t="s">
        <v>12952</v>
      </c>
      <c r="F2049" s="1149">
        <v>32218.0</v>
      </c>
      <c r="G2049" s="244" t="s">
        <v>674</v>
      </c>
      <c r="H2049" s="244" t="s">
        <v>12953</v>
      </c>
      <c r="I2049" s="244">
        <v>1.163735211E9</v>
      </c>
      <c r="K2049" s="244" t="s">
        <v>12954</v>
      </c>
      <c r="L2049" s="244" t="s">
        <v>7020</v>
      </c>
      <c r="M2049" s="244" t="s">
        <v>2184</v>
      </c>
      <c r="N2049" s="244" t="s">
        <v>2184</v>
      </c>
      <c r="O2049" s="244" t="s">
        <v>12955</v>
      </c>
      <c r="P2049" s="244" t="s">
        <v>12956</v>
      </c>
      <c r="Q2049" s="1150"/>
      <c r="R2049" s="1151">
        <v>44692.0</v>
      </c>
      <c r="S2049" s="647">
        <f t="shared" si="169"/>
        <v>35</v>
      </c>
      <c r="T2049" s="244" t="s">
        <v>5656</v>
      </c>
      <c r="U2049" s="244" t="s">
        <v>2846</v>
      </c>
      <c r="V2049" s="1150"/>
      <c r="W2049" s="244" t="s">
        <v>1637</v>
      </c>
      <c r="X2049" s="244" t="s">
        <v>12957</v>
      </c>
      <c r="Y2049" s="1113">
        <f>IF('Datos por dni'!F1183="","",(TODAY()-'Datos por dni'!F1183)/365)</f>
        <v>24.35890411</v>
      </c>
      <c r="AA2049" s="987"/>
      <c r="AB2049" s="992"/>
      <c r="AC2049" s="993"/>
      <c r="AD2049" s="994"/>
      <c r="AE2049" s="994"/>
      <c r="AF2049" s="995"/>
      <c r="AG2049" s="996"/>
      <c r="AH2049" s="997"/>
      <c r="AI2049" s="998"/>
      <c r="AJ2049" s="312"/>
      <c r="AK2049" s="312"/>
      <c r="AL2049" s="999"/>
      <c r="AM2049" s="312"/>
      <c r="AN2049" s="312"/>
      <c r="AO2049" s="1000"/>
      <c r="AP2049" s="666"/>
      <c r="AQ2049" s="1001"/>
      <c r="AR2049" s="1001"/>
      <c r="AS2049" s="1001"/>
      <c r="AT2049" s="748"/>
    </row>
    <row r="2050">
      <c r="A2050" s="1115"/>
      <c r="B2050" s="244">
        <v>3.5858692E7</v>
      </c>
      <c r="C2050" s="1148">
        <v>44692.87512956018</v>
      </c>
      <c r="D2050" s="244" t="s">
        <v>12958</v>
      </c>
      <c r="E2050" s="244" t="s">
        <v>12959</v>
      </c>
      <c r="F2050" s="1149">
        <v>33397.0</v>
      </c>
      <c r="G2050" s="244" t="s">
        <v>2021</v>
      </c>
      <c r="H2050" s="244" t="s">
        <v>12960</v>
      </c>
      <c r="I2050" s="244">
        <v>3.624279953E9</v>
      </c>
      <c r="K2050" s="244" t="s">
        <v>12961</v>
      </c>
      <c r="L2050" s="244" t="s">
        <v>7020</v>
      </c>
      <c r="M2050" s="244" t="s">
        <v>2184</v>
      </c>
      <c r="N2050" s="244" t="s">
        <v>2184</v>
      </c>
      <c r="O2050" s="244" t="s">
        <v>12962</v>
      </c>
      <c r="P2050" s="244" t="s">
        <v>12963</v>
      </c>
      <c r="Q2050" s="1150"/>
      <c r="R2050" s="1151">
        <v>44698.0</v>
      </c>
      <c r="S2050" s="647">
        <f t="shared" si="169"/>
        <v>32</v>
      </c>
      <c r="T2050" s="1150"/>
      <c r="U2050" s="1150"/>
      <c r="V2050" s="1150"/>
      <c r="W2050" s="244" t="s">
        <v>12964</v>
      </c>
      <c r="X2050" s="244" t="s">
        <v>12965</v>
      </c>
      <c r="Y2050" s="1113">
        <f>IF('Datos por dni'!F1184="","",(TODAY()-'Datos por dni'!F1184)/365)</f>
        <v>24.14520548</v>
      </c>
      <c r="AA2050" s="987"/>
      <c r="AB2050" s="992"/>
      <c r="AC2050" s="993"/>
      <c r="AD2050" s="994"/>
      <c r="AE2050" s="994"/>
      <c r="AF2050" s="995"/>
      <c r="AG2050" s="996"/>
      <c r="AH2050" s="997"/>
      <c r="AI2050" s="998"/>
      <c r="AJ2050" s="312"/>
      <c r="AK2050" s="312"/>
      <c r="AL2050" s="999"/>
      <c r="AM2050" s="312"/>
      <c r="AN2050" s="312"/>
      <c r="AO2050" s="1000"/>
      <c r="AP2050" s="666"/>
      <c r="AQ2050" s="1001"/>
      <c r="AR2050" s="1001"/>
      <c r="AS2050" s="1001"/>
      <c r="AT2050" s="748"/>
    </row>
    <row r="2051">
      <c r="A2051" s="1115"/>
      <c r="B2051" s="244">
        <v>3.5971425E7</v>
      </c>
      <c r="C2051" s="1148">
        <v>44698.66498876158</v>
      </c>
      <c r="D2051" s="244" t="s">
        <v>12966</v>
      </c>
      <c r="E2051" s="244" t="s">
        <v>12967</v>
      </c>
      <c r="F2051" s="1149">
        <v>33334.0</v>
      </c>
      <c r="G2051" s="244" t="s">
        <v>391</v>
      </c>
      <c r="H2051" s="244" t="s">
        <v>5413</v>
      </c>
      <c r="I2051" s="244" t="s">
        <v>12968</v>
      </c>
      <c r="K2051" s="244" t="s">
        <v>12969</v>
      </c>
      <c r="L2051" s="244" t="s">
        <v>7038</v>
      </c>
      <c r="M2051" s="244" t="s">
        <v>2184</v>
      </c>
      <c r="N2051" s="244" t="s">
        <v>1661</v>
      </c>
      <c r="O2051" s="244" t="s">
        <v>12970</v>
      </c>
      <c r="P2051" s="244" t="s">
        <v>12971</v>
      </c>
      <c r="Q2051" s="1150"/>
      <c r="R2051" s="1151">
        <v>44705.0</v>
      </c>
      <c r="S2051" s="647">
        <f t="shared" si="169"/>
        <v>32</v>
      </c>
      <c r="T2051" s="244" t="s">
        <v>5656</v>
      </c>
      <c r="U2051" s="244" t="s">
        <v>2846</v>
      </c>
      <c r="V2051" s="1150"/>
      <c r="W2051" s="244" t="s">
        <v>1866</v>
      </c>
      <c r="X2051" s="244" t="s">
        <v>12972</v>
      </c>
      <c r="Y2051" s="1113">
        <f>IF('Datos por dni'!F1185="","",(TODAY()-'Datos por dni'!F1185)/365)</f>
        <v>25.21643836</v>
      </c>
      <c r="AA2051" s="987"/>
      <c r="AB2051" s="992"/>
      <c r="AC2051" s="993"/>
      <c r="AD2051" s="994"/>
      <c r="AE2051" s="994"/>
      <c r="AF2051" s="995"/>
      <c r="AG2051" s="996"/>
      <c r="AH2051" s="997"/>
      <c r="AI2051" s="998"/>
      <c r="AJ2051" s="312"/>
      <c r="AK2051" s="312"/>
      <c r="AL2051" s="999"/>
      <c r="AM2051" s="312"/>
      <c r="AN2051" s="312"/>
      <c r="AO2051" s="1000"/>
      <c r="AP2051" s="666"/>
      <c r="AQ2051" s="1001"/>
      <c r="AR2051" s="1001"/>
      <c r="AS2051" s="1001"/>
      <c r="AT2051" s="748"/>
    </row>
    <row r="2052">
      <c r="A2052" s="1115"/>
      <c r="B2052" s="1152" t="s">
        <v>907</v>
      </c>
      <c r="C2052" s="1148">
        <v>44701.636212048616</v>
      </c>
      <c r="D2052" s="244" t="s">
        <v>12973</v>
      </c>
      <c r="E2052" s="244" t="s">
        <v>12974</v>
      </c>
      <c r="F2052" s="1149">
        <v>33277.0</v>
      </c>
      <c r="G2052" s="244" t="s">
        <v>12975</v>
      </c>
      <c r="H2052" s="244" t="s">
        <v>1795</v>
      </c>
      <c r="I2052" s="244" t="s">
        <v>12976</v>
      </c>
      <c r="K2052" s="244" t="s">
        <v>12977</v>
      </c>
      <c r="L2052" s="244" t="s">
        <v>7038</v>
      </c>
      <c r="M2052" s="244" t="s">
        <v>2184</v>
      </c>
      <c r="N2052" s="244" t="s">
        <v>1661</v>
      </c>
      <c r="O2052" s="244" t="s">
        <v>12978</v>
      </c>
      <c r="P2052" s="244" t="s">
        <v>12979</v>
      </c>
      <c r="Q2052" s="1150"/>
      <c r="R2052" s="1151">
        <v>44705.0</v>
      </c>
      <c r="S2052" s="647">
        <f t="shared" si="169"/>
        <v>32</v>
      </c>
      <c r="T2052" s="1150"/>
      <c r="U2052" s="1150"/>
      <c r="V2052" s="1150"/>
      <c r="W2052" s="244" t="s">
        <v>1637</v>
      </c>
      <c r="X2052" s="244" t="s">
        <v>12980</v>
      </c>
      <c r="Y2052" s="1113">
        <f>IF('Datos por dni'!F1186="","",(TODAY()-'Datos por dni'!F1186)/365)</f>
        <v>22.92876712</v>
      </c>
      <c r="AA2052" s="987"/>
      <c r="AB2052" s="992"/>
      <c r="AC2052" s="993"/>
      <c r="AD2052" s="994"/>
      <c r="AE2052" s="994"/>
      <c r="AF2052" s="995"/>
      <c r="AG2052" s="996"/>
      <c r="AH2052" s="997"/>
      <c r="AI2052" s="998"/>
      <c r="AJ2052" s="312"/>
      <c r="AK2052" s="312"/>
      <c r="AL2052" s="999"/>
      <c r="AM2052" s="312"/>
      <c r="AN2052" s="312"/>
      <c r="AO2052" s="1000"/>
      <c r="AP2052" s="666"/>
      <c r="AQ2052" s="1001"/>
      <c r="AR2052" s="1001"/>
      <c r="AS2052" s="1001"/>
      <c r="AT2052" s="748"/>
    </row>
    <row r="2053">
      <c r="A2053" s="1115"/>
      <c r="B2053" s="244">
        <v>5.1710771E7</v>
      </c>
      <c r="C2053" s="1148">
        <v>44704.466063217595</v>
      </c>
      <c r="D2053" s="244" t="s">
        <v>12981</v>
      </c>
      <c r="E2053" s="244" t="s">
        <v>12982</v>
      </c>
      <c r="F2053" s="1149">
        <v>38114.0</v>
      </c>
      <c r="G2053" s="244" t="s">
        <v>2021</v>
      </c>
      <c r="H2053" s="244" t="s">
        <v>1678</v>
      </c>
      <c r="I2053" s="244">
        <v>1.139382808E9</v>
      </c>
      <c r="K2053" s="244" t="s">
        <v>12983</v>
      </c>
      <c r="L2053" s="244" t="s">
        <v>12984</v>
      </c>
      <c r="M2053" s="244" t="s">
        <v>2184</v>
      </c>
      <c r="N2053" s="244" t="s">
        <v>2184</v>
      </c>
      <c r="O2053" s="244" t="s">
        <v>12985</v>
      </c>
      <c r="P2053" s="244" t="s">
        <v>12986</v>
      </c>
      <c r="Q2053" s="244" t="s">
        <v>12987</v>
      </c>
      <c r="R2053" s="1151">
        <v>44705.0</v>
      </c>
      <c r="S2053" s="647">
        <f t="shared" si="169"/>
        <v>19</v>
      </c>
      <c r="T2053" s="1150"/>
      <c r="U2053" s="1150"/>
      <c r="V2053" s="1150"/>
      <c r="W2053" s="244" t="s">
        <v>1637</v>
      </c>
      <c r="X2053" s="244" t="s">
        <v>12988</v>
      </c>
      <c r="Y2053" s="1113">
        <f>IF('Datos por dni'!F1187="","",(TODAY()-'Datos por dni'!F1187)/365)</f>
        <v>26.98630137</v>
      </c>
      <c r="AA2053" s="987"/>
      <c r="AB2053" s="992"/>
      <c r="AC2053" s="993"/>
      <c r="AD2053" s="994"/>
      <c r="AE2053" s="994"/>
      <c r="AF2053" s="995"/>
      <c r="AG2053" s="996"/>
      <c r="AH2053" s="997"/>
      <c r="AI2053" s="998"/>
      <c r="AJ2053" s="312"/>
      <c r="AK2053" s="312"/>
      <c r="AL2053" s="999"/>
      <c r="AM2053" s="312"/>
      <c r="AN2053" s="312"/>
      <c r="AO2053" s="1000"/>
      <c r="AP2053" s="666"/>
      <c r="AQ2053" s="1001"/>
      <c r="AR2053" s="1001"/>
      <c r="AS2053" s="1001"/>
      <c r="AT2053" s="748"/>
    </row>
    <row r="2054">
      <c r="A2054" s="1115"/>
      <c r="B2054" s="244">
        <v>4.0994116E7</v>
      </c>
      <c r="C2054" s="1148">
        <v>44704.58841560185</v>
      </c>
      <c r="D2054" s="244" t="s">
        <v>12989</v>
      </c>
      <c r="E2054" s="244" t="s">
        <v>12990</v>
      </c>
      <c r="F2054" s="1149">
        <v>35874.0</v>
      </c>
      <c r="G2054" s="244" t="s">
        <v>2021</v>
      </c>
      <c r="H2054" s="244" t="s">
        <v>12991</v>
      </c>
      <c r="I2054" s="244">
        <v>1.130230007E9</v>
      </c>
      <c r="K2054" s="244" t="s">
        <v>12992</v>
      </c>
      <c r="L2054" s="244" t="s">
        <v>12993</v>
      </c>
      <c r="M2054" s="244" t="s">
        <v>2184</v>
      </c>
      <c r="N2054" s="244" t="s">
        <v>2184</v>
      </c>
      <c r="O2054" s="244" t="s">
        <v>12994</v>
      </c>
      <c r="P2054" s="244" t="s">
        <v>8575</v>
      </c>
      <c r="Q2054" s="1150"/>
      <c r="R2054" s="1151">
        <v>44705.0</v>
      </c>
      <c r="S2054" s="647">
        <f t="shared" si="169"/>
        <v>25</v>
      </c>
      <c r="T2054" s="1150"/>
      <c r="U2054" s="1150"/>
      <c r="V2054" s="1150"/>
      <c r="W2054" s="244" t="s">
        <v>1866</v>
      </c>
      <c r="X2054" s="244" t="s">
        <v>12995</v>
      </c>
      <c r="Y2054" s="1113">
        <f>IF('Datos por dni'!F1188="","",(TODAY()-'Datos por dni'!F1188)/365)</f>
        <v>37.1260274</v>
      </c>
      <c r="AA2054" s="987"/>
      <c r="AB2054" s="992"/>
      <c r="AC2054" s="993"/>
      <c r="AD2054" s="994"/>
      <c r="AE2054" s="994"/>
      <c r="AF2054" s="995"/>
      <c r="AG2054" s="996"/>
      <c r="AH2054" s="997"/>
      <c r="AI2054" s="998"/>
      <c r="AJ2054" s="312"/>
      <c r="AK2054" s="312"/>
      <c r="AL2054" s="999"/>
      <c r="AM2054" s="312"/>
      <c r="AN2054" s="312"/>
      <c r="AO2054" s="1000"/>
      <c r="AP2054" s="666"/>
      <c r="AQ2054" s="1001"/>
      <c r="AR2054" s="1001"/>
      <c r="AS2054" s="1001"/>
      <c r="AT2054" s="748"/>
    </row>
    <row r="2055">
      <c r="A2055" s="1115"/>
      <c r="B2055" s="244">
        <v>3.6150378E7</v>
      </c>
      <c r="C2055" s="1148">
        <v>44708.54549394676</v>
      </c>
      <c r="D2055" s="244" t="s">
        <v>12996</v>
      </c>
      <c r="E2055" s="244" t="s">
        <v>12997</v>
      </c>
      <c r="F2055" s="1149">
        <v>33349.0</v>
      </c>
      <c r="G2055" s="244" t="s">
        <v>2021</v>
      </c>
      <c r="H2055" s="244" t="s">
        <v>3611</v>
      </c>
      <c r="I2055" s="1152" t="s">
        <v>12998</v>
      </c>
      <c r="K2055" s="244" t="s">
        <v>12999</v>
      </c>
      <c r="L2055" s="244" t="s">
        <v>7038</v>
      </c>
      <c r="M2055" s="244" t="s">
        <v>2184</v>
      </c>
      <c r="N2055" s="244" t="s">
        <v>2184</v>
      </c>
      <c r="O2055" s="244" t="s">
        <v>13000</v>
      </c>
      <c r="P2055" s="244" t="s">
        <v>8575</v>
      </c>
      <c r="Q2055" s="244" t="s">
        <v>13001</v>
      </c>
      <c r="R2055" s="1151">
        <v>44719.0</v>
      </c>
      <c r="S2055" s="647">
        <f t="shared" si="169"/>
        <v>32</v>
      </c>
      <c r="T2055" s="244" t="s">
        <v>5656</v>
      </c>
      <c r="U2055" s="244" t="s">
        <v>5656</v>
      </c>
      <c r="V2055" s="1150"/>
      <c r="W2055" s="244" t="s">
        <v>1866</v>
      </c>
      <c r="X2055" s="244" t="s">
        <v>13002</v>
      </c>
      <c r="Y2055" s="1113">
        <f>IF('Datos por dni'!F1189="","",(TODAY()-'Datos por dni'!F1189)/365)</f>
        <v>20.85205479</v>
      </c>
      <c r="AA2055" s="987"/>
      <c r="AB2055" s="992"/>
      <c r="AC2055" s="993"/>
      <c r="AD2055" s="994"/>
      <c r="AE2055" s="994"/>
      <c r="AF2055" s="995"/>
      <c r="AG2055" s="996"/>
      <c r="AH2055" s="997"/>
      <c r="AI2055" s="998"/>
      <c r="AJ2055" s="312"/>
      <c r="AK2055" s="312"/>
      <c r="AL2055" s="999"/>
      <c r="AM2055" s="312"/>
      <c r="AN2055" s="312"/>
      <c r="AO2055" s="1000"/>
      <c r="AP2055" s="666"/>
      <c r="AQ2055" s="1001"/>
      <c r="AR2055" s="1001"/>
      <c r="AS2055" s="1001"/>
      <c r="AT2055" s="748"/>
    </row>
    <row r="2056">
      <c r="A2056" s="1115"/>
      <c r="B2056" s="244">
        <v>3.5611773E7</v>
      </c>
      <c r="C2056" s="1148">
        <v>44716.83963689815</v>
      </c>
      <c r="D2056" s="244" t="s">
        <v>13003</v>
      </c>
      <c r="E2056" s="244" t="s">
        <v>13004</v>
      </c>
      <c r="F2056" s="1149">
        <v>33323.0</v>
      </c>
      <c r="G2056" s="244" t="s">
        <v>2021</v>
      </c>
      <c r="H2056" s="244" t="s">
        <v>13005</v>
      </c>
      <c r="I2056" s="244" t="s">
        <v>13006</v>
      </c>
      <c r="K2056" s="244" t="s">
        <v>13007</v>
      </c>
      <c r="L2056" s="244" t="s">
        <v>7020</v>
      </c>
      <c r="M2056" s="244" t="s">
        <v>2184</v>
      </c>
      <c r="N2056" s="244" t="s">
        <v>2184</v>
      </c>
      <c r="O2056" s="244" t="s">
        <v>13008</v>
      </c>
      <c r="P2056" s="244" t="s">
        <v>13009</v>
      </c>
      <c r="Q2056" s="1150"/>
      <c r="R2056" s="244" t="s">
        <v>13010</v>
      </c>
      <c r="S2056" s="647">
        <f t="shared" si="169"/>
        <v>32</v>
      </c>
      <c r="T2056" s="1150"/>
      <c r="U2056" s="1150"/>
      <c r="V2056" s="1150"/>
      <c r="W2056" s="244" t="s">
        <v>1866</v>
      </c>
      <c r="X2056" s="244" t="s">
        <v>13011</v>
      </c>
      <c r="Y2056" s="1113">
        <f>IF('Datos por dni'!F1190="","",(TODAY()-'Datos por dni'!F1190)/365)</f>
        <v>21.64109589</v>
      </c>
      <c r="AA2056" s="987"/>
      <c r="AB2056" s="992"/>
      <c r="AC2056" s="993"/>
      <c r="AD2056" s="994"/>
      <c r="AE2056" s="994"/>
      <c r="AF2056" s="995"/>
      <c r="AG2056" s="996"/>
      <c r="AH2056" s="997"/>
      <c r="AI2056" s="998"/>
      <c r="AJ2056" s="312"/>
      <c r="AK2056" s="312"/>
      <c r="AL2056" s="999"/>
      <c r="AM2056" s="312"/>
      <c r="AN2056" s="312"/>
      <c r="AO2056" s="1000"/>
      <c r="AP2056" s="666"/>
      <c r="AQ2056" s="1001"/>
      <c r="AR2056" s="1001"/>
      <c r="AS2056" s="1001"/>
      <c r="AT2056" s="748"/>
    </row>
    <row r="2057">
      <c r="A2057" s="1115"/>
      <c r="B2057" s="244">
        <v>4.509357E7</v>
      </c>
      <c r="C2057" s="1148">
        <v>44718.87472738426</v>
      </c>
      <c r="D2057" s="244" t="s">
        <v>13012</v>
      </c>
      <c r="E2057" s="244" t="s">
        <v>13013</v>
      </c>
      <c r="F2057" s="1149">
        <v>37819.0</v>
      </c>
      <c r="G2057" s="244" t="s">
        <v>391</v>
      </c>
      <c r="H2057" s="244" t="s">
        <v>4299</v>
      </c>
      <c r="I2057" s="244">
        <v>1.162332433E9</v>
      </c>
      <c r="K2057" s="244" t="s">
        <v>13014</v>
      </c>
      <c r="L2057" s="244" t="s">
        <v>7020</v>
      </c>
      <c r="M2057" s="244" t="s">
        <v>2184</v>
      </c>
      <c r="N2057" s="244" t="s">
        <v>2184</v>
      </c>
      <c r="O2057" s="244" t="s">
        <v>13015</v>
      </c>
      <c r="P2057" s="244" t="s">
        <v>13016</v>
      </c>
      <c r="Q2057" s="244" t="s">
        <v>13017</v>
      </c>
      <c r="R2057" s="1151">
        <v>44727.0</v>
      </c>
      <c r="S2057" s="647">
        <f t="shared" si="169"/>
        <v>20</v>
      </c>
      <c r="T2057" s="244" t="s">
        <v>5656</v>
      </c>
      <c r="U2057" s="244" t="s">
        <v>2846</v>
      </c>
      <c r="V2057" s="1150"/>
      <c r="W2057" s="244" t="s">
        <v>13018</v>
      </c>
      <c r="X2057" s="244" t="s">
        <v>13019</v>
      </c>
      <c r="Y2057" s="1113">
        <f>IF('Datos por dni'!F1191="","",(TODAY()-'Datos por dni'!F1191)/365)</f>
        <v>20.64657534</v>
      </c>
      <c r="AA2057" s="987"/>
      <c r="AB2057" s="992"/>
      <c r="AC2057" s="993"/>
      <c r="AD2057" s="994"/>
      <c r="AE2057" s="994"/>
      <c r="AF2057" s="995"/>
      <c r="AG2057" s="996"/>
      <c r="AH2057" s="997"/>
      <c r="AI2057" s="998"/>
      <c r="AJ2057" s="312"/>
      <c r="AK2057" s="312"/>
      <c r="AL2057" s="999"/>
      <c r="AM2057" s="312"/>
      <c r="AN2057" s="312"/>
      <c r="AO2057" s="1000"/>
      <c r="AP2057" s="666"/>
      <c r="AQ2057" s="1001"/>
      <c r="AR2057" s="1001"/>
      <c r="AS2057" s="1001"/>
      <c r="AT2057" s="748"/>
    </row>
    <row r="2058">
      <c r="A2058" s="1115"/>
      <c r="B2058" s="244">
        <v>4.4727433E7</v>
      </c>
      <c r="C2058" s="1148">
        <v>44719.91561012731</v>
      </c>
      <c r="D2058" s="244" t="s">
        <v>4904</v>
      </c>
      <c r="E2058" s="244" t="s">
        <v>13020</v>
      </c>
      <c r="F2058" s="1149">
        <v>37712.0</v>
      </c>
      <c r="G2058" s="244" t="s">
        <v>391</v>
      </c>
      <c r="H2058" s="244" t="s">
        <v>13021</v>
      </c>
      <c r="I2058" s="244" t="s">
        <v>13022</v>
      </c>
      <c r="K2058" s="244" t="s">
        <v>13023</v>
      </c>
      <c r="L2058" s="244" t="s">
        <v>7028</v>
      </c>
      <c r="M2058" s="244" t="s">
        <v>2184</v>
      </c>
      <c r="N2058" s="244" t="s">
        <v>2184</v>
      </c>
      <c r="O2058" s="244" t="s">
        <v>13024</v>
      </c>
      <c r="P2058" s="244" t="s">
        <v>13025</v>
      </c>
      <c r="Q2058" s="1150"/>
      <c r="R2058" s="1151">
        <v>44727.0</v>
      </c>
      <c r="S2058" s="647">
        <f t="shared" si="169"/>
        <v>20</v>
      </c>
      <c r="T2058" s="244" t="s">
        <v>5656</v>
      </c>
      <c r="U2058" s="244" t="s">
        <v>2846</v>
      </c>
      <c r="V2058" s="1150"/>
      <c r="W2058" s="244" t="s">
        <v>13026</v>
      </c>
      <c r="X2058" s="244" t="s">
        <v>4909</v>
      </c>
      <c r="Y2058" s="1153">
        <f>IF('Datos por dni'!F1192="","",(TODAY()-'Datos por dni'!F1192)/365)</f>
        <v>26.83013699</v>
      </c>
      <c r="AA2058" s="987"/>
      <c r="AB2058" s="992"/>
      <c r="AC2058" s="993"/>
      <c r="AD2058" s="994"/>
      <c r="AE2058" s="994"/>
      <c r="AF2058" s="995"/>
      <c r="AG2058" s="996"/>
      <c r="AH2058" s="997"/>
      <c r="AI2058" s="998"/>
      <c r="AJ2058" s="312"/>
      <c r="AK2058" s="312"/>
      <c r="AL2058" s="999"/>
      <c r="AM2058" s="312"/>
      <c r="AN2058" s="312"/>
      <c r="AO2058" s="1000"/>
      <c r="AP2058" s="666"/>
      <c r="AQ2058" s="1001"/>
      <c r="AR2058" s="1001"/>
      <c r="AS2058" s="1001"/>
      <c r="AT2058" s="748"/>
    </row>
    <row r="2059">
      <c r="A2059" s="1115"/>
      <c r="B2059" s="244">
        <v>3.6929512E7</v>
      </c>
      <c r="C2059" s="1148">
        <v>44722.56314806713</v>
      </c>
      <c r="D2059" s="244" t="s">
        <v>13027</v>
      </c>
      <c r="E2059" s="244" t="s">
        <v>13028</v>
      </c>
      <c r="F2059" s="1149">
        <v>33730.0</v>
      </c>
      <c r="G2059" s="244" t="s">
        <v>674</v>
      </c>
      <c r="H2059" s="244" t="s">
        <v>1822</v>
      </c>
      <c r="I2059" s="244">
        <v>5.491140220026E12</v>
      </c>
      <c r="K2059" s="244" t="s">
        <v>1877</v>
      </c>
      <c r="L2059" s="244" t="s">
        <v>13029</v>
      </c>
      <c r="M2059" s="244" t="s">
        <v>2184</v>
      </c>
      <c r="N2059" s="244" t="s">
        <v>2184</v>
      </c>
      <c r="O2059" s="244" t="s">
        <v>13030</v>
      </c>
      <c r="P2059" s="244" t="s">
        <v>8183</v>
      </c>
      <c r="Q2059" s="1150"/>
      <c r="R2059" s="1154">
        <v>44727.0</v>
      </c>
      <c r="S2059" s="647">
        <f t="shared" si="169"/>
        <v>31</v>
      </c>
      <c r="T2059" s="244" t="s">
        <v>5656</v>
      </c>
      <c r="U2059" s="244" t="s">
        <v>2846</v>
      </c>
      <c r="V2059" s="1150"/>
      <c r="W2059" s="244" t="s">
        <v>1637</v>
      </c>
      <c r="X2059" s="244" t="s">
        <v>13031</v>
      </c>
      <c r="Y2059" s="1155">
        <f>IF('Datos por dni'!F1193="","",(TODAY()-'Datos por dni'!F1193)/365)</f>
        <v>30.73424658</v>
      </c>
      <c r="AA2059" s="987"/>
      <c r="AB2059" s="992"/>
      <c r="AC2059" s="993"/>
      <c r="AD2059" s="994"/>
      <c r="AE2059" s="994"/>
      <c r="AF2059" s="995"/>
      <c r="AG2059" s="996"/>
      <c r="AH2059" s="997"/>
      <c r="AI2059" s="998"/>
      <c r="AJ2059" s="312"/>
      <c r="AK2059" s="312"/>
      <c r="AL2059" s="999"/>
      <c r="AM2059" s="312"/>
      <c r="AN2059" s="312"/>
      <c r="AO2059" s="1000"/>
      <c r="AP2059" s="666"/>
      <c r="AQ2059" s="1001"/>
      <c r="AR2059" s="1001"/>
      <c r="AS2059" s="1001"/>
      <c r="AT2059" s="748"/>
    </row>
    <row r="2060">
      <c r="A2060" s="1115"/>
      <c r="B2060" s="244">
        <v>3.7947985E7</v>
      </c>
      <c r="C2060" s="1148">
        <v>44725.59419993055</v>
      </c>
      <c r="D2060" s="244" t="s">
        <v>13032</v>
      </c>
      <c r="E2060" s="244" t="s">
        <v>13033</v>
      </c>
      <c r="F2060" s="1149">
        <v>34257.0</v>
      </c>
      <c r="G2060" s="244" t="s">
        <v>391</v>
      </c>
      <c r="H2060" s="244" t="s">
        <v>13034</v>
      </c>
      <c r="I2060" s="244">
        <v>1.153321538E9</v>
      </c>
      <c r="K2060" s="244" t="s">
        <v>13035</v>
      </c>
      <c r="L2060" s="244" t="s">
        <v>7020</v>
      </c>
      <c r="M2060" s="244" t="s">
        <v>2184</v>
      </c>
      <c r="N2060" s="244" t="s">
        <v>2184</v>
      </c>
      <c r="O2060" s="244" t="s">
        <v>13036</v>
      </c>
      <c r="P2060" s="244" t="s">
        <v>8575</v>
      </c>
      <c r="Q2060" s="1150"/>
      <c r="R2060" s="1151">
        <v>44727.0</v>
      </c>
      <c r="S2060" s="647">
        <f t="shared" si="169"/>
        <v>30</v>
      </c>
      <c r="T2060" s="244" t="s">
        <v>5656</v>
      </c>
      <c r="U2060" s="244" t="s">
        <v>2846</v>
      </c>
      <c r="V2060" s="1150"/>
      <c r="W2060" s="244" t="s">
        <v>1866</v>
      </c>
      <c r="X2060" s="244" t="s">
        <v>13037</v>
      </c>
      <c r="Y2060" s="1155">
        <f>IF('Datos por dni'!F1194="","",(TODAY()-'Datos por dni'!F1194)/365)</f>
        <v>24.5369863</v>
      </c>
      <c r="AA2060" s="987"/>
      <c r="AB2060" s="992"/>
      <c r="AC2060" s="993"/>
      <c r="AD2060" s="994"/>
      <c r="AE2060" s="994"/>
      <c r="AF2060" s="995"/>
      <c r="AG2060" s="996"/>
      <c r="AH2060" s="997"/>
      <c r="AI2060" s="998"/>
      <c r="AJ2060" s="312"/>
      <c r="AK2060" s="312"/>
      <c r="AL2060" s="999"/>
      <c r="AM2060" s="312"/>
      <c r="AN2060" s="312"/>
      <c r="AO2060" s="1000"/>
      <c r="AP2060" s="666"/>
      <c r="AQ2060" s="1001"/>
      <c r="AR2060" s="1001"/>
      <c r="AS2060" s="1001"/>
      <c r="AT2060" s="748"/>
    </row>
    <row r="2061">
      <c r="A2061" s="1115"/>
      <c r="B2061" s="244">
        <v>3.3346569E7</v>
      </c>
      <c r="C2061" s="1148">
        <v>44725.935021990736</v>
      </c>
      <c r="D2061" s="244" t="s">
        <v>13038</v>
      </c>
      <c r="E2061" s="244" t="s">
        <v>13039</v>
      </c>
      <c r="F2061" s="1149">
        <v>31718.0</v>
      </c>
      <c r="G2061" s="244" t="s">
        <v>674</v>
      </c>
      <c r="H2061" s="244" t="s">
        <v>1631</v>
      </c>
      <c r="I2061" s="244">
        <v>1.134208695E9</v>
      </c>
      <c r="K2061" s="244" t="s">
        <v>13040</v>
      </c>
      <c r="L2061" s="244" t="s">
        <v>7020</v>
      </c>
      <c r="M2061" s="244" t="s">
        <v>2184</v>
      </c>
      <c r="N2061" s="244" t="s">
        <v>2184</v>
      </c>
      <c r="O2061" s="244" t="s">
        <v>13041</v>
      </c>
      <c r="P2061" s="244" t="s">
        <v>13042</v>
      </c>
      <c r="Q2061" s="1150"/>
      <c r="R2061" s="1150"/>
      <c r="S2061" s="647">
        <f t="shared" si="169"/>
        <v>36</v>
      </c>
      <c r="T2061" s="1150"/>
      <c r="U2061" s="1150"/>
      <c r="V2061" s="1150"/>
      <c r="W2061" s="244" t="s">
        <v>1637</v>
      </c>
      <c r="X2061" s="244" t="s">
        <v>13043</v>
      </c>
      <c r="Y2061" s="666"/>
      <c r="AA2061" s="987"/>
      <c r="AB2061" s="992"/>
      <c r="AC2061" s="993"/>
      <c r="AD2061" s="994"/>
      <c r="AE2061" s="994"/>
      <c r="AF2061" s="995"/>
      <c r="AG2061" s="996"/>
      <c r="AH2061" s="997"/>
      <c r="AI2061" s="998"/>
      <c r="AJ2061" s="312"/>
      <c r="AK2061" s="312"/>
      <c r="AL2061" s="999"/>
      <c r="AM2061" s="312"/>
      <c r="AN2061" s="312"/>
      <c r="AO2061" s="1000"/>
      <c r="AP2061" s="666"/>
      <c r="AQ2061" s="1001"/>
      <c r="AR2061" s="1001"/>
      <c r="AS2061" s="1001"/>
      <c r="AT2061" s="748"/>
    </row>
    <row r="2062">
      <c r="A2062" s="1115"/>
      <c r="B2062" s="244">
        <v>4.1834991E7</v>
      </c>
      <c r="C2062" s="1148">
        <v>44726.81791814815</v>
      </c>
      <c r="D2062" s="244" t="s">
        <v>13044</v>
      </c>
      <c r="E2062" s="244" t="s">
        <v>13045</v>
      </c>
      <c r="F2062" s="1149">
        <v>36258.0</v>
      </c>
      <c r="G2062" s="244" t="s">
        <v>2021</v>
      </c>
      <c r="H2062" s="244" t="s">
        <v>1848</v>
      </c>
      <c r="I2062" s="244" t="s">
        <v>13046</v>
      </c>
      <c r="K2062" s="244" t="s">
        <v>13047</v>
      </c>
      <c r="L2062" s="244" t="s">
        <v>7020</v>
      </c>
      <c r="M2062" s="244" t="s">
        <v>1661</v>
      </c>
      <c r="N2062" s="244" t="s">
        <v>2184</v>
      </c>
      <c r="O2062" s="244" t="s">
        <v>13048</v>
      </c>
      <c r="P2062" s="244" t="s">
        <v>13049</v>
      </c>
      <c r="Q2062" s="244" t="s">
        <v>13050</v>
      </c>
      <c r="R2062" s="1151">
        <v>44727.0</v>
      </c>
      <c r="S2062" s="647">
        <f t="shared" si="169"/>
        <v>24</v>
      </c>
      <c r="T2062" s="244" t="s">
        <v>5656</v>
      </c>
      <c r="U2062" s="244" t="s">
        <v>13051</v>
      </c>
      <c r="V2062" s="1150"/>
      <c r="W2062" s="244" t="s">
        <v>1651</v>
      </c>
      <c r="X2062" s="244" t="s">
        <v>13052</v>
      </c>
      <c r="Y2062" s="1095">
        <f>IF('Datos por dni'!F1196="","",(TODAY()-'Datos por dni'!F1196)/365)</f>
        <v>21.79452055</v>
      </c>
      <c r="AA2062" s="987"/>
      <c r="AB2062" s="992"/>
      <c r="AC2062" s="993"/>
      <c r="AD2062" s="994"/>
      <c r="AE2062" s="994"/>
      <c r="AF2062" s="995"/>
      <c r="AG2062" s="996"/>
      <c r="AH2062" s="997"/>
      <c r="AI2062" s="998"/>
      <c r="AJ2062" s="312"/>
      <c r="AK2062" s="312"/>
      <c r="AL2062" s="999"/>
      <c r="AM2062" s="312"/>
      <c r="AN2062" s="312"/>
      <c r="AO2062" s="1000"/>
      <c r="AP2062" s="666"/>
      <c r="AQ2062" s="1001"/>
      <c r="AR2062" s="1001"/>
      <c r="AS2062" s="1001"/>
      <c r="AT2062" s="748"/>
    </row>
    <row r="2063">
      <c r="A2063" s="1115"/>
      <c r="B2063" s="244">
        <v>9.6028667E7</v>
      </c>
      <c r="C2063" s="1148">
        <v>44729.55614738426</v>
      </c>
      <c r="D2063" s="244" t="s">
        <v>13053</v>
      </c>
      <c r="E2063" s="244" t="s">
        <v>13054</v>
      </c>
      <c r="F2063" s="1149">
        <v>34900.0</v>
      </c>
      <c r="G2063" s="244" t="s">
        <v>13055</v>
      </c>
      <c r="H2063" s="244" t="s">
        <v>1822</v>
      </c>
      <c r="I2063" s="244" t="s">
        <v>13056</v>
      </c>
      <c r="K2063" s="244" t="s">
        <v>13057</v>
      </c>
      <c r="L2063" s="244" t="s">
        <v>7154</v>
      </c>
      <c r="M2063" s="244" t="s">
        <v>2184</v>
      </c>
      <c r="N2063" s="244" t="s">
        <v>2184</v>
      </c>
      <c r="O2063" s="244" t="s">
        <v>13058</v>
      </c>
      <c r="P2063" s="244" t="s">
        <v>13059</v>
      </c>
      <c r="Q2063" s="244" t="s">
        <v>13060</v>
      </c>
      <c r="R2063" s="1151">
        <v>44745.0</v>
      </c>
      <c r="S2063" s="647">
        <f t="shared" si="169"/>
        <v>28</v>
      </c>
      <c r="T2063" s="1150"/>
      <c r="U2063" s="1150"/>
      <c r="V2063" s="1150"/>
      <c r="W2063" s="244" t="s">
        <v>1637</v>
      </c>
      <c r="X2063" s="244" t="s">
        <v>13061</v>
      </c>
      <c r="Y2063" s="298">
        <f>IF('Datos por dni'!F1197="","",(TODAY()-'Datos por dni'!F1197)/365)</f>
        <v>27.50136986</v>
      </c>
      <c r="AA2063" s="987"/>
      <c r="AB2063" s="992"/>
      <c r="AC2063" s="993"/>
      <c r="AD2063" s="994"/>
      <c r="AE2063" s="994"/>
      <c r="AF2063" s="995"/>
      <c r="AG2063" s="996"/>
      <c r="AH2063" s="997"/>
      <c r="AI2063" s="998"/>
      <c r="AJ2063" s="312"/>
      <c r="AK2063" s="312"/>
      <c r="AL2063" s="999"/>
      <c r="AM2063" s="312"/>
      <c r="AN2063" s="312"/>
      <c r="AO2063" s="1000"/>
      <c r="AP2063" s="666"/>
      <c r="AQ2063" s="1001"/>
      <c r="AR2063" s="1001"/>
      <c r="AS2063" s="1001"/>
      <c r="AT2063" s="748"/>
    </row>
    <row r="2064">
      <c r="A2064" s="1115"/>
      <c r="B2064" s="244">
        <v>4.158751E7</v>
      </c>
      <c r="C2064" s="1148">
        <v>44734.84496480324</v>
      </c>
      <c r="D2064" s="244" t="s">
        <v>13062</v>
      </c>
      <c r="E2064" s="244" t="s">
        <v>13063</v>
      </c>
      <c r="F2064" s="1149">
        <v>36068.0</v>
      </c>
      <c r="G2064" s="244" t="s">
        <v>391</v>
      </c>
      <c r="H2064" s="244" t="s">
        <v>1678</v>
      </c>
      <c r="I2064" s="244" t="s">
        <v>13064</v>
      </c>
      <c r="K2064" s="244" t="s">
        <v>13065</v>
      </c>
      <c r="L2064" s="244" t="s">
        <v>7020</v>
      </c>
      <c r="M2064" s="244" t="s">
        <v>2184</v>
      </c>
      <c r="N2064" s="244" t="s">
        <v>2184</v>
      </c>
      <c r="O2064" s="244" t="s">
        <v>13066</v>
      </c>
      <c r="P2064" s="244" t="s">
        <v>8155</v>
      </c>
      <c r="Q2064" s="1150"/>
      <c r="R2064" s="244" t="s">
        <v>13067</v>
      </c>
      <c r="S2064" s="647">
        <f t="shared" si="169"/>
        <v>25</v>
      </c>
      <c r="T2064" s="1150"/>
      <c r="U2064" s="1150"/>
      <c r="V2064" s="1150"/>
      <c r="W2064" s="244" t="s">
        <v>1651</v>
      </c>
      <c r="X2064" s="244" t="s">
        <v>13068</v>
      </c>
      <c r="Y2064" s="1156">
        <f>IF('Datos por dni'!F1198="","",(TODAY()-'Datos por dni'!F1198)/365)</f>
        <v>42.95890411</v>
      </c>
      <c r="AA2064" s="987"/>
      <c r="AB2064" s="992"/>
      <c r="AC2064" s="993"/>
      <c r="AD2064" s="994"/>
      <c r="AE2064" s="994"/>
      <c r="AF2064" s="995"/>
      <c r="AG2064" s="996"/>
      <c r="AH2064" s="997"/>
      <c r="AI2064" s="998"/>
      <c r="AJ2064" s="312"/>
      <c r="AK2064" s="312"/>
      <c r="AL2064" s="999"/>
      <c r="AM2064" s="312"/>
      <c r="AN2064" s="312"/>
      <c r="AO2064" s="1000"/>
      <c r="AP2064" s="666"/>
      <c r="AQ2064" s="1001"/>
      <c r="AR2064" s="1001"/>
      <c r="AS2064" s="1001"/>
      <c r="AT2064" s="748"/>
    </row>
    <row r="2065">
      <c r="A2065" s="1115"/>
      <c r="B2065" s="244">
        <v>3.4401278E7</v>
      </c>
      <c r="C2065" s="1148">
        <v>44746.804123865746</v>
      </c>
      <c r="D2065" s="244" t="s">
        <v>13069</v>
      </c>
      <c r="E2065" s="244" t="s">
        <v>13070</v>
      </c>
      <c r="F2065" s="1149">
        <v>32583.0</v>
      </c>
      <c r="G2065" s="244" t="s">
        <v>391</v>
      </c>
      <c r="H2065" s="244" t="s">
        <v>5551</v>
      </c>
      <c r="I2065" s="244">
        <v>5.491141963639E12</v>
      </c>
      <c r="K2065" s="244" t="s">
        <v>13071</v>
      </c>
      <c r="L2065" s="244" t="s">
        <v>13072</v>
      </c>
      <c r="M2065" s="244" t="s">
        <v>2184</v>
      </c>
      <c r="N2065" s="244" t="s">
        <v>2184</v>
      </c>
      <c r="O2065" s="244" t="s">
        <v>13073</v>
      </c>
      <c r="P2065" s="244" t="s">
        <v>13074</v>
      </c>
      <c r="Q2065" s="244" t="s">
        <v>13075</v>
      </c>
      <c r="R2065" s="1151">
        <v>44749.0</v>
      </c>
      <c r="S2065" s="647">
        <f t="shared" si="169"/>
        <v>34</v>
      </c>
      <c r="T2065" s="244"/>
      <c r="U2065" s="244"/>
      <c r="V2065" s="1150"/>
      <c r="W2065" s="244" t="s">
        <v>1637</v>
      </c>
      <c r="X2065" s="244" t="s">
        <v>13076</v>
      </c>
      <c r="Y2065" s="327">
        <f>IF('Datos por dni'!F1199="","",(TODAY()-'Datos por dni'!F1199)/365)</f>
        <v>28.13424658</v>
      </c>
      <c r="AA2065" s="987"/>
      <c r="AB2065" s="992"/>
      <c r="AC2065" s="993"/>
      <c r="AD2065" s="994"/>
      <c r="AE2065" s="994"/>
      <c r="AF2065" s="995"/>
      <c r="AG2065" s="996"/>
      <c r="AH2065" s="997"/>
      <c r="AI2065" s="998"/>
      <c r="AJ2065" s="312"/>
      <c r="AK2065" s="312"/>
      <c r="AL2065" s="999"/>
      <c r="AM2065" s="312"/>
      <c r="AN2065" s="312"/>
      <c r="AO2065" s="1000"/>
      <c r="AP2065" s="666"/>
      <c r="AQ2065" s="1001"/>
      <c r="AR2065" s="1001"/>
      <c r="AS2065" s="1001"/>
      <c r="AT2065" s="748"/>
    </row>
    <row r="2066">
      <c r="A2066" s="1115"/>
      <c r="B2066" s="244">
        <v>2.8710581E7</v>
      </c>
      <c r="C2066" s="1148">
        <v>44747.41890534722</v>
      </c>
      <c r="D2066" s="244" t="s">
        <v>13077</v>
      </c>
      <c r="E2066" s="244" t="s">
        <v>13078</v>
      </c>
      <c r="F2066" s="1149">
        <v>29833.0</v>
      </c>
      <c r="G2066" s="244" t="s">
        <v>1740</v>
      </c>
      <c r="H2066" s="244" t="s">
        <v>13079</v>
      </c>
      <c r="I2066" s="244">
        <v>1.144114605E9</v>
      </c>
      <c r="K2066" s="244" t="s">
        <v>13080</v>
      </c>
      <c r="L2066" s="244" t="s">
        <v>7028</v>
      </c>
      <c r="M2066" s="244" t="s">
        <v>2184</v>
      </c>
      <c r="N2066" s="244" t="s">
        <v>2184</v>
      </c>
      <c r="O2066" s="244" t="s">
        <v>13081</v>
      </c>
      <c r="P2066" s="244" t="s">
        <v>13082</v>
      </c>
      <c r="Q2066" s="244" t="s">
        <v>13083</v>
      </c>
      <c r="R2066" s="1151">
        <v>44749.0</v>
      </c>
      <c r="S2066" s="647">
        <f t="shared" si="169"/>
        <v>42</v>
      </c>
      <c r="T2066" s="244" t="s">
        <v>5656</v>
      </c>
      <c r="U2066" s="244" t="s">
        <v>5656</v>
      </c>
      <c r="V2066" s="1150"/>
      <c r="W2066" s="244" t="s">
        <v>1637</v>
      </c>
      <c r="X2066" s="244" t="s">
        <v>13084</v>
      </c>
      <c r="Y2066" s="327">
        <f>IF('Datos por dni'!F1200="","",(TODAY()-'Datos por dni'!F1200)/365)</f>
        <v>44.2630137</v>
      </c>
      <c r="AA2066" s="987"/>
      <c r="AB2066" s="992"/>
      <c r="AC2066" s="993"/>
      <c r="AD2066" s="994"/>
      <c r="AE2066" s="994"/>
      <c r="AF2066" s="995"/>
      <c r="AG2066" s="996"/>
      <c r="AH2066" s="997"/>
      <c r="AI2066" s="998"/>
      <c r="AJ2066" s="312"/>
      <c r="AK2066" s="312"/>
      <c r="AL2066" s="999"/>
      <c r="AM2066" s="312"/>
      <c r="AN2066" s="312"/>
      <c r="AO2066" s="1000"/>
      <c r="AP2066" s="666"/>
      <c r="AQ2066" s="1001"/>
      <c r="AR2066" s="1001"/>
      <c r="AS2066" s="1001"/>
      <c r="AT2066" s="748"/>
    </row>
    <row r="2067">
      <c r="A2067" s="1115"/>
      <c r="B2067" s="244">
        <v>3.2831857E7</v>
      </c>
      <c r="C2067" s="1148">
        <v>44747.421975868056</v>
      </c>
      <c r="D2067" s="244" t="s">
        <v>13085</v>
      </c>
      <c r="E2067" s="244" t="s">
        <v>13086</v>
      </c>
      <c r="F2067" s="1149">
        <v>31834.0</v>
      </c>
      <c r="G2067" s="244" t="s">
        <v>674</v>
      </c>
      <c r="H2067" s="244" t="s">
        <v>13087</v>
      </c>
      <c r="I2067" s="244">
        <v>1.156042945E9</v>
      </c>
      <c r="K2067" s="244" t="s">
        <v>13088</v>
      </c>
      <c r="L2067" s="244" t="s">
        <v>7028</v>
      </c>
      <c r="M2067" s="244" t="s">
        <v>2184</v>
      </c>
      <c r="N2067" s="244" t="s">
        <v>2184</v>
      </c>
      <c r="O2067" s="244" t="s">
        <v>13089</v>
      </c>
      <c r="P2067" s="244" t="s">
        <v>13090</v>
      </c>
      <c r="Q2067" s="244" t="s">
        <v>13091</v>
      </c>
      <c r="R2067" s="1151">
        <v>44749.0</v>
      </c>
      <c r="S2067" s="647">
        <f t="shared" si="169"/>
        <v>36</v>
      </c>
      <c r="T2067" s="244" t="s">
        <v>5656</v>
      </c>
      <c r="U2067" s="244" t="s">
        <v>5656</v>
      </c>
      <c r="V2067" s="1150"/>
      <c r="W2067" s="244" t="s">
        <v>1637</v>
      </c>
      <c r="X2067" s="244" t="s">
        <v>13092</v>
      </c>
      <c r="Y2067" s="327">
        <f>IF('Datos por dni'!F1201="","",(TODAY()-'Datos por dni'!F1201)/365)</f>
        <v>28.30958904</v>
      </c>
      <c r="AA2067" s="987"/>
      <c r="AB2067" s="992"/>
      <c r="AC2067" s="993"/>
      <c r="AD2067" s="994"/>
      <c r="AE2067" s="994"/>
      <c r="AF2067" s="995"/>
      <c r="AG2067" s="996"/>
      <c r="AH2067" s="997"/>
      <c r="AI2067" s="998"/>
      <c r="AJ2067" s="312"/>
      <c r="AK2067" s="312"/>
      <c r="AL2067" s="999"/>
      <c r="AM2067" s="312"/>
      <c r="AN2067" s="312"/>
      <c r="AO2067" s="1000"/>
      <c r="AP2067" s="666"/>
      <c r="AQ2067" s="1001"/>
      <c r="AR2067" s="1001"/>
      <c r="AS2067" s="1001"/>
      <c r="AT2067" s="748"/>
    </row>
    <row r="2068">
      <c r="A2068" s="1115"/>
      <c r="B2068" s="244">
        <v>4.7695752E7</v>
      </c>
      <c r="C2068" s="1148">
        <v>44748.58447872685</v>
      </c>
      <c r="D2068" s="244" t="s">
        <v>13093</v>
      </c>
      <c r="E2068" s="244" t="s">
        <v>13094</v>
      </c>
      <c r="F2068" s="1149">
        <v>39054.0</v>
      </c>
      <c r="G2068" s="244" t="s">
        <v>391</v>
      </c>
      <c r="H2068" s="244" t="s">
        <v>1756</v>
      </c>
      <c r="I2068" s="244">
        <v>1.161425816E9</v>
      </c>
      <c r="K2068" s="244" t="s">
        <v>10060</v>
      </c>
      <c r="L2068" s="244" t="s">
        <v>7038</v>
      </c>
      <c r="M2068" s="244" t="s">
        <v>2184</v>
      </c>
      <c r="N2068" s="244" t="s">
        <v>2184</v>
      </c>
      <c r="O2068" s="244" t="s">
        <v>13095</v>
      </c>
      <c r="P2068" s="244" t="s">
        <v>13096</v>
      </c>
      <c r="Q2068" s="1150"/>
      <c r="R2068" s="1151">
        <v>44756.0</v>
      </c>
      <c r="S2068" s="647">
        <f t="shared" si="169"/>
        <v>16</v>
      </c>
      <c r="T2068" s="244" t="s">
        <v>5656</v>
      </c>
      <c r="U2068" s="244" t="s">
        <v>2846</v>
      </c>
      <c r="V2068" s="1023" t="s">
        <v>13097</v>
      </c>
      <c r="W2068" s="244" t="s">
        <v>13098</v>
      </c>
      <c r="X2068" s="244" t="s">
        <v>13099</v>
      </c>
      <c r="Y2068" s="327">
        <f>IF('Datos por dni'!F1202="","",(TODAY()-'Datos por dni'!F1202)/365)</f>
        <v>31.56164384</v>
      </c>
      <c r="AA2068" s="987"/>
      <c r="AB2068" s="992"/>
      <c r="AC2068" s="993"/>
      <c r="AD2068" s="994"/>
      <c r="AE2068" s="994"/>
      <c r="AF2068" s="995"/>
      <c r="AG2068" s="996"/>
      <c r="AH2068" s="997"/>
      <c r="AI2068" s="998"/>
      <c r="AJ2068" s="312"/>
      <c r="AK2068" s="312"/>
      <c r="AL2068" s="999"/>
      <c r="AM2068" s="312"/>
      <c r="AN2068" s="312"/>
      <c r="AO2068" s="1000"/>
      <c r="AP2068" s="666"/>
      <c r="AQ2068" s="1001"/>
      <c r="AR2068" s="1001"/>
      <c r="AS2068" s="1001"/>
      <c r="AT2068" s="748"/>
    </row>
    <row r="2069">
      <c r="A2069" s="1019"/>
      <c r="B2069" s="253">
        <v>3.680665E7</v>
      </c>
      <c r="C2069" s="912">
        <v>44750.44311958333</v>
      </c>
      <c r="D2069" s="253" t="s">
        <v>13100</v>
      </c>
      <c r="E2069" s="253" t="s">
        <v>13101</v>
      </c>
      <c r="F2069" s="1022">
        <v>33707.0</v>
      </c>
      <c r="G2069" s="253" t="s">
        <v>391</v>
      </c>
      <c r="H2069" s="253" t="s">
        <v>1822</v>
      </c>
      <c r="I2069" s="253" t="s">
        <v>13102</v>
      </c>
      <c r="K2069" s="253" t="s">
        <v>13103</v>
      </c>
      <c r="L2069" s="253" t="s">
        <v>7020</v>
      </c>
      <c r="M2069" s="253" t="s">
        <v>2184</v>
      </c>
      <c r="N2069" s="253" t="s">
        <v>2184</v>
      </c>
      <c r="O2069" s="253" t="s">
        <v>13104</v>
      </c>
      <c r="P2069" s="253" t="s">
        <v>13105</v>
      </c>
      <c r="Q2069" s="253" t="s">
        <v>13106</v>
      </c>
      <c r="R2069" s="1140">
        <v>44756.0</v>
      </c>
      <c r="S2069" s="647">
        <f t="shared" si="169"/>
        <v>31</v>
      </c>
      <c r="T2069" s="253" t="s">
        <v>5656</v>
      </c>
      <c r="U2069" s="253" t="s">
        <v>13107</v>
      </c>
      <c r="V2069" s="1025"/>
      <c r="W2069" s="253" t="s">
        <v>13108</v>
      </c>
      <c r="X2069" s="253" t="s">
        <v>13109</v>
      </c>
      <c r="Y2069" s="245">
        <f>INT(YEARFRAC('Datos por dni'!F1203,TODAY()))</f>
        <v>27</v>
      </c>
      <c r="AA2069" s="987"/>
      <c r="AB2069" s="992"/>
      <c r="AC2069" s="993"/>
      <c r="AD2069" s="994"/>
      <c r="AE2069" s="994"/>
      <c r="AF2069" s="995"/>
      <c r="AG2069" s="996"/>
      <c r="AH2069" s="997"/>
      <c r="AI2069" s="998"/>
      <c r="AJ2069" s="312"/>
      <c r="AK2069" s="312"/>
      <c r="AL2069" s="999"/>
      <c r="AM2069" s="312"/>
      <c r="AN2069" s="312"/>
      <c r="AO2069" s="1000"/>
      <c r="AP2069" s="666"/>
      <c r="AQ2069" s="1001"/>
      <c r="AR2069" s="1001"/>
      <c r="AS2069" s="1001"/>
      <c r="AT2069" s="748"/>
    </row>
    <row r="2070">
      <c r="A2070" s="1019"/>
      <c r="B2070" s="253">
        <v>3.3667317E7</v>
      </c>
      <c r="C2070" s="912">
        <v>44753.51863237268</v>
      </c>
      <c r="D2070" s="253" t="s">
        <v>13110</v>
      </c>
      <c r="E2070" s="253" t="s">
        <v>13111</v>
      </c>
      <c r="F2070" s="1022">
        <v>32233.0</v>
      </c>
      <c r="G2070" s="253" t="s">
        <v>2021</v>
      </c>
      <c r="H2070" s="253" t="s">
        <v>3551</v>
      </c>
      <c r="I2070" s="253">
        <v>1.167874322E9</v>
      </c>
      <c r="K2070" s="253" t="s">
        <v>13112</v>
      </c>
      <c r="L2070" s="253" t="s">
        <v>7038</v>
      </c>
      <c r="M2070" s="253" t="s">
        <v>2184</v>
      </c>
      <c r="N2070" s="253" t="s">
        <v>1661</v>
      </c>
      <c r="O2070" s="253" t="s">
        <v>13113</v>
      </c>
      <c r="P2070" s="253" t="s">
        <v>13114</v>
      </c>
      <c r="Q2070" s="253" t="s">
        <v>13115</v>
      </c>
      <c r="R2070" s="1140">
        <v>44756.0</v>
      </c>
      <c r="S2070" s="647">
        <f t="shared" si="169"/>
        <v>35</v>
      </c>
      <c r="T2070" s="1025"/>
      <c r="U2070" s="1025"/>
      <c r="V2070" s="1025"/>
      <c r="W2070" s="253" t="s">
        <v>1866</v>
      </c>
      <c r="X2070" s="253" t="s">
        <v>13116</v>
      </c>
      <c r="Y2070" s="327">
        <f>IF('Datos por dni'!F1204="","",(TODAY()-'Datos por dni'!F1204)/365)</f>
        <v>32.15342466</v>
      </c>
      <c r="AA2070" s="987"/>
      <c r="AB2070" s="992"/>
      <c r="AC2070" s="993"/>
      <c r="AD2070" s="994"/>
      <c r="AE2070" s="994"/>
      <c r="AF2070" s="995"/>
      <c r="AG2070" s="996"/>
      <c r="AH2070" s="997"/>
      <c r="AI2070" s="998"/>
      <c r="AJ2070" s="312"/>
      <c r="AK2070" s="312"/>
      <c r="AL2070" s="999"/>
      <c r="AM2070" s="312"/>
      <c r="AN2070" s="312"/>
      <c r="AO2070" s="1000"/>
      <c r="AP2070" s="666"/>
      <c r="AQ2070" s="1001"/>
      <c r="AR2070" s="1001"/>
      <c r="AS2070" s="1001"/>
      <c r="AT2070" s="748"/>
    </row>
    <row r="2071">
      <c r="A2071" s="1115"/>
      <c r="B2071" s="244">
        <v>4.5478514E7</v>
      </c>
      <c r="C2071" s="1148">
        <v>44755.82320967593</v>
      </c>
      <c r="D2071" s="244" t="s">
        <v>13117</v>
      </c>
      <c r="E2071" s="244" t="s">
        <v>13118</v>
      </c>
      <c r="F2071" s="1149">
        <v>38008.0</v>
      </c>
      <c r="G2071" s="244" t="s">
        <v>391</v>
      </c>
      <c r="H2071" s="244" t="s">
        <v>1822</v>
      </c>
      <c r="I2071" s="244" t="s">
        <v>13119</v>
      </c>
      <c r="K2071" s="244" t="s">
        <v>8794</v>
      </c>
      <c r="L2071" s="244" t="s">
        <v>7028</v>
      </c>
      <c r="M2071" s="244" t="s">
        <v>2184</v>
      </c>
      <c r="N2071" s="244" t="s">
        <v>2184</v>
      </c>
      <c r="O2071" s="244" t="s">
        <v>13120</v>
      </c>
      <c r="P2071" s="244" t="s">
        <v>11284</v>
      </c>
      <c r="Q2071" s="1150"/>
      <c r="R2071" s="1151">
        <v>44769.0</v>
      </c>
      <c r="S2071" s="647">
        <f t="shared" si="169"/>
        <v>19</v>
      </c>
      <c r="T2071" s="244" t="s">
        <v>5656</v>
      </c>
      <c r="U2071" s="244" t="s">
        <v>2846</v>
      </c>
      <c r="V2071" s="1150"/>
      <c r="W2071" s="244" t="s">
        <v>13121</v>
      </c>
      <c r="X2071" s="244" t="s">
        <v>13122</v>
      </c>
      <c r="Y2071" s="1156">
        <f>IF('Datos por dni'!F1205="","",(TODAY()-'Datos por dni'!F1205)/365)</f>
        <v>30.59726027</v>
      </c>
      <c r="AA2071" s="987"/>
      <c r="AB2071" s="992"/>
      <c r="AC2071" s="993"/>
      <c r="AD2071" s="994"/>
      <c r="AE2071" s="994"/>
      <c r="AF2071" s="995"/>
      <c r="AG2071" s="996"/>
      <c r="AH2071" s="997"/>
      <c r="AI2071" s="998"/>
      <c r="AJ2071" s="312"/>
      <c r="AK2071" s="312"/>
      <c r="AL2071" s="999"/>
      <c r="AM2071" s="312"/>
      <c r="AN2071" s="312"/>
      <c r="AO2071" s="1000"/>
      <c r="AP2071" s="666"/>
      <c r="AQ2071" s="1001"/>
      <c r="AR2071" s="1001"/>
      <c r="AS2071" s="1001"/>
      <c r="AT2071" s="748"/>
    </row>
    <row r="2072">
      <c r="A2072" s="1115"/>
      <c r="B2072" s="244">
        <v>9.3051402E7</v>
      </c>
      <c r="C2072" s="1148">
        <v>44756.55513289352</v>
      </c>
      <c r="D2072" s="244" t="s">
        <v>13123</v>
      </c>
      <c r="E2072" s="244" t="s">
        <v>13124</v>
      </c>
      <c r="F2072" s="1149">
        <v>33526.0</v>
      </c>
      <c r="G2072" s="244" t="s">
        <v>13125</v>
      </c>
      <c r="H2072" s="244" t="s">
        <v>3479</v>
      </c>
      <c r="I2072" s="244">
        <v>1.132883807E9</v>
      </c>
      <c r="K2072" s="244" t="s">
        <v>13126</v>
      </c>
      <c r="L2072" s="244" t="s">
        <v>7028</v>
      </c>
      <c r="M2072" s="244" t="s">
        <v>2184</v>
      </c>
      <c r="N2072" s="244" t="s">
        <v>2184</v>
      </c>
      <c r="O2072" s="244" t="s">
        <v>13127</v>
      </c>
      <c r="P2072" s="244" t="s">
        <v>13128</v>
      </c>
      <c r="Q2072" s="244" t="s">
        <v>13129</v>
      </c>
      <c r="R2072" s="1150"/>
      <c r="S2072" s="647">
        <f t="shared" si="169"/>
        <v>32</v>
      </c>
      <c r="T2072" s="1150"/>
      <c r="U2072" s="1150"/>
      <c r="V2072" s="1150"/>
      <c r="W2072" s="244" t="s">
        <v>12885</v>
      </c>
      <c r="X2072" s="244" t="s">
        <v>13130</v>
      </c>
      <c r="Y2072" s="298">
        <f>IF('Datos por dni'!F1206="","",(TODAY()-'Datos por dni'!F1206)/365)</f>
        <v>26.84383562</v>
      </c>
      <c r="AA2072" s="987"/>
      <c r="AB2072" s="992"/>
      <c r="AC2072" s="993"/>
      <c r="AD2072" s="994"/>
      <c r="AE2072" s="994"/>
      <c r="AF2072" s="995"/>
      <c r="AG2072" s="996"/>
      <c r="AH2072" s="997"/>
      <c r="AI2072" s="998"/>
      <c r="AJ2072" s="312"/>
      <c r="AK2072" s="312"/>
      <c r="AL2072" s="999"/>
      <c r="AM2072" s="312"/>
      <c r="AN2072" s="312"/>
      <c r="AO2072" s="1000"/>
      <c r="AP2072" s="666"/>
      <c r="AQ2072" s="1001"/>
      <c r="AR2072" s="1001"/>
      <c r="AS2072" s="1001"/>
      <c r="AT2072" s="748"/>
    </row>
    <row r="2073">
      <c r="A2073" s="1115"/>
      <c r="B2073" s="244">
        <v>4.547661E7</v>
      </c>
      <c r="C2073" s="1148">
        <v>44756.843976261574</v>
      </c>
      <c r="D2073" s="244" t="s">
        <v>13131</v>
      </c>
      <c r="E2073" s="244" t="s">
        <v>13132</v>
      </c>
      <c r="F2073" s="1149">
        <v>37986.0</v>
      </c>
      <c r="G2073" s="244" t="s">
        <v>2021</v>
      </c>
      <c r="H2073" s="244" t="s">
        <v>1678</v>
      </c>
      <c r="I2073" s="244" t="s">
        <v>13133</v>
      </c>
      <c r="K2073" s="244" t="s">
        <v>13134</v>
      </c>
      <c r="L2073" s="244" t="s">
        <v>7020</v>
      </c>
      <c r="M2073" s="244" t="s">
        <v>2184</v>
      </c>
      <c r="N2073" s="244" t="s">
        <v>2184</v>
      </c>
      <c r="O2073" s="244" t="s">
        <v>13135</v>
      </c>
      <c r="P2073" s="244" t="s">
        <v>13136</v>
      </c>
      <c r="Q2073" s="244" t="s">
        <v>13137</v>
      </c>
      <c r="R2073" s="1150"/>
      <c r="S2073" s="647">
        <f t="shared" si="169"/>
        <v>19</v>
      </c>
      <c r="T2073" s="1150"/>
      <c r="U2073" s="1150"/>
      <c r="V2073" s="1150"/>
      <c r="W2073" s="244" t="s">
        <v>1651</v>
      </c>
      <c r="X2073" s="244" t="s">
        <v>13138</v>
      </c>
      <c r="Y2073" s="327">
        <f>IF('Datos por dni'!F1207="","",(TODAY()-'Datos por dni'!F1207)/365)</f>
        <v>37.67945205</v>
      </c>
      <c r="AA2073" s="987"/>
      <c r="AB2073" s="992"/>
      <c r="AC2073" s="993"/>
      <c r="AD2073" s="994"/>
      <c r="AE2073" s="994"/>
      <c r="AF2073" s="995"/>
      <c r="AG2073" s="996"/>
      <c r="AH2073" s="997"/>
      <c r="AI2073" s="998"/>
      <c r="AJ2073" s="312"/>
      <c r="AK2073" s="312"/>
      <c r="AL2073" s="999"/>
      <c r="AM2073" s="312"/>
      <c r="AN2073" s="312"/>
      <c r="AO2073" s="1000"/>
      <c r="AP2073" s="666"/>
      <c r="AQ2073" s="1001"/>
      <c r="AR2073" s="1001"/>
      <c r="AS2073" s="1001"/>
      <c r="AT2073" s="748"/>
    </row>
    <row r="2074">
      <c r="A2074" s="1115"/>
      <c r="B2074" s="244">
        <v>3.8632069E7</v>
      </c>
      <c r="C2074" s="1148">
        <v>44761.800060520836</v>
      </c>
      <c r="D2074" s="244" t="s">
        <v>13139</v>
      </c>
      <c r="E2074" s="244" t="s">
        <v>13140</v>
      </c>
      <c r="F2074" s="1149">
        <v>34652.0</v>
      </c>
      <c r="G2074" s="244" t="s">
        <v>391</v>
      </c>
      <c r="H2074" s="244" t="s">
        <v>2691</v>
      </c>
      <c r="I2074" s="244" t="s">
        <v>13141</v>
      </c>
      <c r="K2074" s="244" t="s">
        <v>10609</v>
      </c>
      <c r="L2074" s="244" t="s">
        <v>7038</v>
      </c>
      <c r="M2074" s="244" t="s">
        <v>2184</v>
      </c>
      <c r="N2074" s="244" t="s">
        <v>2184</v>
      </c>
      <c r="O2074" s="244" t="s">
        <v>13142</v>
      </c>
      <c r="P2074" s="244" t="s">
        <v>13143</v>
      </c>
      <c r="Q2074" s="1150"/>
      <c r="R2074" s="1151">
        <v>44769.0</v>
      </c>
      <c r="S2074" s="647">
        <f t="shared" si="169"/>
        <v>28</v>
      </c>
      <c r="T2074" s="1150"/>
      <c r="U2074" s="1150"/>
      <c r="V2074" s="1150"/>
      <c r="W2074" s="244" t="s">
        <v>1637</v>
      </c>
      <c r="X2074" s="244" t="s">
        <v>13144</v>
      </c>
      <c r="Y2074" s="971">
        <f>INT(YEARFRAC('Datos por dni'!F1208,TODAY()))</f>
        <v>25</v>
      </c>
      <c r="AA2074" s="987"/>
      <c r="AB2074" s="992"/>
      <c r="AC2074" s="993"/>
      <c r="AD2074" s="994"/>
      <c r="AE2074" s="994"/>
      <c r="AF2074" s="995"/>
      <c r="AG2074" s="996"/>
      <c r="AH2074" s="997"/>
      <c r="AI2074" s="998"/>
      <c r="AJ2074" s="312"/>
      <c r="AK2074" s="312"/>
      <c r="AL2074" s="999"/>
      <c r="AM2074" s="312"/>
      <c r="AN2074" s="312"/>
      <c r="AO2074" s="1000"/>
      <c r="AP2074" s="666"/>
      <c r="AQ2074" s="1001"/>
      <c r="AR2074" s="1001"/>
      <c r="AS2074" s="1001"/>
      <c r="AT2074" s="748"/>
    </row>
    <row r="2075">
      <c r="A2075" s="1115"/>
      <c r="B2075" s="244">
        <v>4.547661E7</v>
      </c>
      <c r="C2075" s="1148">
        <v>44762.50855979166</v>
      </c>
      <c r="D2075" s="244" t="s">
        <v>13145</v>
      </c>
      <c r="E2075" s="244" t="s">
        <v>13132</v>
      </c>
      <c r="F2075" s="1149">
        <v>37986.0</v>
      </c>
      <c r="G2075" s="244" t="s">
        <v>391</v>
      </c>
      <c r="H2075" s="244" t="s">
        <v>13146</v>
      </c>
      <c r="I2075" s="244">
        <v>5.4911568136309E13</v>
      </c>
      <c r="K2075" s="244" t="s">
        <v>13147</v>
      </c>
      <c r="L2075" s="244" t="s">
        <v>7020</v>
      </c>
      <c r="M2075" s="244" t="s">
        <v>2184</v>
      </c>
      <c r="N2075" s="244" t="s">
        <v>2184</v>
      </c>
      <c r="O2075" s="244" t="s">
        <v>13148</v>
      </c>
      <c r="P2075" s="244" t="s">
        <v>13149</v>
      </c>
      <c r="Q2075" s="244" t="s">
        <v>13150</v>
      </c>
      <c r="R2075" s="1150"/>
      <c r="S2075" s="647">
        <f t="shared" si="169"/>
        <v>19</v>
      </c>
      <c r="T2075" s="1150"/>
      <c r="U2075" s="1150"/>
      <c r="V2075" s="1150"/>
      <c r="W2075" s="244" t="s">
        <v>1637</v>
      </c>
      <c r="X2075" s="244" t="s">
        <v>13138</v>
      </c>
      <c r="Y2075" s="1156">
        <f>IF('Datos por dni'!F1209="","",(TODAY()-'Datos por dni'!F1209)/365)</f>
        <v>35.77808219</v>
      </c>
      <c r="AA2075" s="987"/>
      <c r="AB2075" s="992"/>
      <c r="AC2075" s="993"/>
      <c r="AD2075" s="994"/>
      <c r="AE2075" s="994"/>
      <c r="AF2075" s="995"/>
      <c r="AG2075" s="996"/>
      <c r="AH2075" s="997"/>
      <c r="AI2075" s="998"/>
      <c r="AJ2075" s="312"/>
      <c r="AK2075" s="312"/>
      <c r="AL2075" s="999"/>
      <c r="AM2075" s="312"/>
      <c r="AN2075" s="312"/>
      <c r="AO2075" s="1000"/>
      <c r="AP2075" s="666"/>
      <c r="AQ2075" s="1001"/>
      <c r="AR2075" s="1001"/>
      <c r="AS2075" s="1001"/>
      <c r="AT2075" s="748"/>
    </row>
    <row r="2076">
      <c r="A2076" s="1115"/>
      <c r="B2076" s="244">
        <v>3.6916859E7</v>
      </c>
      <c r="C2076" s="1148">
        <v>44725.633735254625</v>
      </c>
      <c r="D2076" s="244" t="s">
        <v>4261</v>
      </c>
      <c r="E2076" s="244" t="s">
        <v>4262</v>
      </c>
      <c r="F2076" s="1149">
        <v>33894.0</v>
      </c>
      <c r="G2076" s="244" t="s">
        <v>391</v>
      </c>
      <c r="H2076" s="244" t="s">
        <v>9006</v>
      </c>
      <c r="I2076" s="244" t="s">
        <v>4264</v>
      </c>
      <c r="K2076" s="1087" t="s">
        <v>13151</v>
      </c>
      <c r="L2076" s="244"/>
      <c r="M2076" s="244"/>
      <c r="N2076" s="244"/>
      <c r="O2076" s="244"/>
      <c r="P2076" s="244"/>
      <c r="Q2076" s="244"/>
      <c r="R2076" s="1151">
        <v>44769.0</v>
      </c>
      <c r="S2076" s="253">
        <v>29.0</v>
      </c>
      <c r="T2076" s="1150"/>
      <c r="U2076" s="1150"/>
      <c r="V2076" s="244" t="s">
        <v>13152</v>
      </c>
      <c r="W2076" s="244"/>
      <c r="X2076" s="244"/>
      <c r="Y2076" s="990"/>
      <c r="AA2076" s="987"/>
      <c r="AB2076" s="992"/>
      <c r="AC2076" s="993"/>
      <c r="AD2076" s="994"/>
      <c r="AE2076" s="994"/>
      <c r="AF2076" s="995"/>
      <c r="AG2076" s="996"/>
      <c r="AH2076" s="997"/>
      <c r="AI2076" s="998"/>
      <c r="AJ2076" s="312"/>
      <c r="AK2076" s="312"/>
      <c r="AL2076" s="999"/>
      <c r="AM2076" s="312"/>
      <c r="AN2076" s="312"/>
      <c r="AO2076" s="1000"/>
      <c r="AP2076" s="666"/>
      <c r="AQ2076" s="1001"/>
      <c r="AR2076" s="1001"/>
      <c r="AS2076" s="1001"/>
      <c r="AT2076" s="748"/>
    </row>
    <row r="2077">
      <c r="A2077" s="1115"/>
      <c r="B2077" s="244">
        <v>3.0493755E7</v>
      </c>
      <c r="C2077" s="1148">
        <v>44767.91358857639</v>
      </c>
      <c r="D2077" s="244" t="s">
        <v>13153</v>
      </c>
      <c r="E2077" s="244" t="s">
        <v>13154</v>
      </c>
      <c r="F2077" s="1149">
        <v>30557.0</v>
      </c>
      <c r="G2077" s="244" t="s">
        <v>2021</v>
      </c>
      <c r="H2077" s="244" t="s">
        <v>13155</v>
      </c>
      <c r="I2077" s="244" t="s">
        <v>13156</v>
      </c>
      <c r="K2077" s="244" t="s">
        <v>13157</v>
      </c>
      <c r="L2077" s="244" t="s">
        <v>13158</v>
      </c>
      <c r="M2077" s="244" t="s">
        <v>2184</v>
      </c>
      <c r="N2077" s="244" t="s">
        <v>1661</v>
      </c>
      <c r="O2077" s="244" t="s">
        <v>13159</v>
      </c>
      <c r="P2077" s="244" t="s">
        <v>13160</v>
      </c>
      <c r="Q2077" s="244" t="s">
        <v>13161</v>
      </c>
      <c r="R2077" s="1151">
        <v>44769.0</v>
      </c>
      <c r="S2077" s="647">
        <f t="shared" ref="S2077:S2128" si="170">INT(YEARFRAC(F2077,TODAY()))</f>
        <v>40</v>
      </c>
      <c r="T2077" s="1150"/>
      <c r="U2077" s="1150"/>
      <c r="V2077" s="1150"/>
      <c r="W2077" s="244" t="s">
        <v>13162</v>
      </c>
      <c r="X2077" s="244" t="s">
        <v>13163</v>
      </c>
      <c r="Y2077" s="990"/>
      <c r="AA2077" s="987"/>
      <c r="AB2077" s="992"/>
      <c r="AC2077" s="993"/>
      <c r="AD2077" s="994"/>
      <c r="AE2077" s="994"/>
      <c r="AF2077" s="995"/>
      <c r="AG2077" s="996"/>
      <c r="AH2077" s="997"/>
      <c r="AI2077" s="998"/>
      <c r="AJ2077" s="312"/>
      <c r="AK2077" s="312"/>
      <c r="AL2077" s="999"/>
      <c r="AM2077" s="312"/>
      <c r="AN2077" s="312"/>
      <c r="AO2077" s="1000"/>
      <c r="AP2077" s="666"/>
      <c r="AQ2077" s="1001"/>
      <c r="AR2077" s="1001"/>
      <c r="AS2077" s="1001"/>
      <c r="AT2077" s="748"/>
    </row>
    <row r="2078">
      <c r="A2078" s="1115"/>
      <c r="B2078" s="244">
        <v>3.2394459E7</v>
      </c>
      <c r="C2078" s="1148">
        <v>44768.71230435185</v>
      </c>
      <c r="D2078" s="244" t="s">
        <v>13164</v>
      </c>
      <c r="E2078" s="244" t="s">
        <v>13165</v>
      </c>
      <c r="F2078" s="1149">
        <v>31530.0</v>
      </c>
      <c r="G2078" s="244" t="s">
        <v>391</v>
      </c>
      <c r="H2078" s="244" t="s">
        <v>3529</v>
      </c>
      <c r="I2078" s="244" t="s">
        <v>13166</v>
      </c>
      <c r="K2078" s="244" t="s">
        <v>13167</v>
      </c>
      <c r="L2078" s="244" t="s">
        <v>7020</v>
      </c>
      <c r="M2078" s="244" t="s">
        <v>2184</v>
      </c>
      <c r="N2078" s="244" t="s">
        <v>2184</v>
      </c>
      <c r="O2078" s="244" t="s">
        <v>13168</v>
      </c>
      <c r="P2078" s="244" t="s">
        <v>13169</v>
      </c>
      <c r="Q2078" s="1150"/>
      <c r="R2078" s="1151">
        <v>44782.0</v>
      </c>
      <c r="S2078" s="647">
        <f t="shared" si="170"/>
        <v>37</v>
      </c>
      <c r="T2078" s="1150"/>
      <c r="U2078" s="1150"/>
      <c r="V2078" s="1150"/>
      <c r="W2078" s="244" t="s">
        <v>13170</v>
      </c>
      <c r="X2078" s="244" t="s">
        <v>13170</v>
      </c>
      <c r="Y2078" s="990"/>
      <c r="AA2078" s="987"/>
      <c r="AB2078" s="992"/>
      <c r="AC2078" s="993"/>
      <c r="AD2078" s="994"/>
      <c r="AE2078" s="994"/>
      <c r="AF2078" s="995"/>
      <c r="AG2078" s="996"/>
      <c r="AH2078" s="997"/>
      <c r="AI2078" s="998"/>
      <c r="AJ2078" s="312"/>
      <c r="AK2078" s="312"/>
      <c r="AL2078" s="999"/>
      <c r="AM2078" s="312"/>
      <c r="AN2078" s="312"/>
      <c r="AO2078" s="1000"/>
      <c r="AP2078" s="666"/>
      <c r="AQ2078" s="1001"/>
      <c r="AR2078" s="1001"/>
      <c r="AS2078" s="1001"/>
      <c r="AT2078" s="748"/>
    </row>
    <row r="2079">
      <c r="A2079" s="1115"/>
      <c r="B2079" s="244">
        <v>3.8072163E7</v>
      </c>
      <c r="C2079" s="1148">
        <v>44773.57231322917</v>
      </c>
      <c r="D2079" s="244" t="s">
        <v>13171</v>
      </c>
      <c r="E2079" s="244" t="s">
        <v>13172</v>
      </c>
      <c r="F2079" s="1149">
        <v>34407.0</v>
      </c>
      <c r="G2079" s="244" t="s">
        <v>2021</v>
      </c>
      <c r="H2079" s="244" t="s">
        <v>3551</v>
      </c>
      <c r="I2079" s="244">
        <v>1.150465229E9</v>
      </c>
      <c r="K2079" s="244" t="s">
        <v>4870</v>
      </c>
      <c r="L2079" s="244" t="s">
        <v>7028</v>
      </c>
      <c r="M2079" s="244" t="s">
        <v>2184</v>
      </c>
      <c r="N2079" s="244" t="s">
        <v>1661</v>
      </c>
      <c r="O2079" s="244" t="s">
        <v>11006</v>
      </c>
      <c r="P2079" s="244" t="s">
        <v>8238</v>
      </c>
      <c r="Q2079" s="1150"/>
      <c r="R2079" s="1151">
        <v>44782.0</v>
      </c>
      <c r="S2079" s="647">
        <f t="shared" si="170"/>
        <v>29</v>
      </c>
      <c r="T2079" s="244" t="s">
        <v>5656</v>
      </c>
      <c r="U2079" s="244" t="s">
        <v>2846</v>
      </c>
      <c r="V2079" s="1150"/>
      <c r="W2079" s="244" t="s">
        <v>1866</v>
      </c>
      <c r="X2079" s="244" t="s">
        <v>13173</v>
      </c>
      <c r="Y2079" s="990"/>
      <c r="AA2079" s="987"/>
      <c r="AB2079" s="992"/>
      <c r="AC2079" s="993"/>
      <c r="AD2079" s="994"/>
      <c r="AE2079" s="994"/>
      <c r="AF2079" s="995"/>
      <c r="AG2079" s="996"/>
      <c r="AH2079" s="997"/>
      <c r="AI2079" s="998"/>
      <c r="AJ2079" s="312"/>
      <c r="AK2079" s="312"/>
      <c r="AL2079" s="999"/>
      <c r="AM2079" s="312"/>
      <c r="AN2079" s="312"/>
      <c r="AO2079" s="1000"/>
      <c r="AP2079" s="666"/>
      <c r="AQ2079" s="1001"/>
      <c r="AR2079" s="1001"/>
      <c r="AS2079" s="1001"/>
      <c r="AT2079" s="748"/>
    </row>
    <row r="2080">
      <c r="A2080" s="1115"/>
      <c r="B2080" s="244">
        <v>3.4056784E7</v>
      </c>
      <c r="C2080" s="1148">
        <v>44775.82516673611</v>
      </c>
      <c r="D2080" s="244" t="s">
        <v>13174</v>
      </c>
      <c r="E2080" s="244" t="s">
        <v>13175</v>
      </c>
      <c r="F2080" s="1149">
        <v>32522.0</v>
      </c>
      <c r="G2080" s="244" t="s">
        <v>391</v>
      </c>
      <c r="H2080" s="244" t="s">
        <v>13176</v>
      </c>
      <c r="I2080" s="244">
        <v>1.134201055E9</v>
      </c>
      <c r="K2080" s="244" t="s">
        <v>13177</v>
      </c>
      <c r="L2080" s="244" t="s">
        <v>7028</v>
      </c>
      <c r="M2080" s="244" t="s">
        <v>1661</v>
      </c>
      <c r="N2080" s="244" t="s">
        <v>2184</v>
      </c>
      <c r="O2080" s="244" t="s">
        <v>13178</v>
      </c>
      <c r="P2080" s="244" t="s">
        <v>13179</v>
      </c>
      <c r="Q2080" s="244" t="s">
        <v>13180</v>
      </c>
      <c r="R2080" s="1151">
        <v>44782.0</v>
      </c>
      <c r="S2080" s="647">
        <f t="shared" si="170"/>
        <v>34</v>
      </c>
      <c r="T2080" s="244" t="s">
        <v>5656</v>
      </c>
      <c r="U2080" s="244" t="s">
        <v>2846</v>
      </c>
      <c r="V2080" s="244" t="s">
        <v>13181</v>
      </c>
      <c r="W2080" s="244" t="s">
        <v>1745</v>
      </c>
      <c r="X2080" s="244" t="s">
        <v>13182</v>
      </c>
      <c r="Y2080" s="990"/>
      <c r="AA2080" s="987"/>
      <c r="AB2080" s="992"/>
      <c r="AC2080" s="993"/>
      <c r="AD2080" s="994"/>
      <c r="AE2080" s="994"/>
      <c r="AF2080" s="995"/>
      <c r="AG2080" s="996"/>
      <c r="AH2080" s="997"/>
      <c r="AI2080" s="998"/>
      <c r="AJ2080" s="312"/>
      <c r="AK2080" s="312"/>
      <c r="AL2080" s="999"/>
      <c r="AM2080" s="312"/>
      <c r="AN2080" s="312"/>
      <c r="AO2080" s="1000"/>
      <c r="AP2080" s="666"/>
      <c r="AQ2080" s="1001"/>
      <c r="AR2080" s="1001"/>
      <c r="AS2080" s="1001"/>
      <c r="AT2080" s="748"/>
    </row>
    <row r="2081">
      <c r="A2081" s="1115"/>
      <c r="B2081" s="244">
        <v>4.2252056E7</v>
      </c>
      <c r="C2081" s="1148">
        <v>44781.62220025463</v>
      </c>
      <c r="D2081" s="244" t="s">
        <v>13183</v>
      </c>
      <c r="E2081" s="244" t="s">
        <v>13184</v>
      </c>
      <c r="F2081" s="1149">
        <v>36481.0</v>
      </c>
      <c r="G2081" s="244" t="s">
        <v>674</v>
      </c>
      <c r="H2081" s="244" t="s">
        <v>13185</v>
      </c>
      <c r="I2081" s="244" t="s">
        <v>13186</v>
      </c>
      <c r="K2081" s="244" t="s">
        <v>3125</v>
      </c>
      <c r="L2081" s="244" t="s">
        <v>7038</v>
      </c>
      <c r="M2081" s="244" t="s">
        <v>1661</v>
      </c>
      <c r="N2081" s="244" t="s">
        <v>1661</v>
      </c>
      <c r="O2081" s="244" t="s">
        <v>13187</v>
      </c>
      <c r="P2081" s="244" t="s">
        <v>13188</v>
      </c>
      <c r="Q2081" s="1150"/>
      <c r="R2081" s="1151">
        <v>44782.0</v>
      </c>
      <c r="S2081" s="647">
        <f t="shared" si="170"/>
        <v>23</v>
      </c>
      <c r="T2081" s="244" t="s">
        <v>5656</v>
      </c>
      <c r="U2081" s="1150"/>
      <c r="V2081" s="244" t="s">
        <v>13189</v>
      </c>
      <c r="W2081" s="244" t="s">
        <v>1637</v>
      </c>
      <c r="X2081" s="244" t="s">
        <v>13190</v>
      </c>
      <c r="Y2081" s="990"/>
      <c r="AA2081" s="987"/>
      <c r="AB2081" s="992"/>
      <c r="AC2081" s="993"/>
      <c r="AD2081" s="994"/>
      <c r="AE2081" s="994"/>
      <c r="AF2081" s="995"/>
      <c r="AG2081" s="996"/>
      <c r="AH2081" s="997"/>
      <c r="AI2081" s="998"/>
      <c r="AJ2081" s="312"/>
      <c r="AK2081" s="312"/>
      <c r="AL2081" s="999"/>
      <c r="AM2081" s="312"/>
      <c r="AN2081" s="312"/>
      <c r="AO2081" s="1000"/>
      <c r="AP2081" s="666"/>
      <c r="AQ2081" s="1001"/>
      <c r="AR2081" s="1001"/>
      <c r="AS2081" s="1001"/>
      <c r="AT2081" s="748"/>
    </row>
    <row r="2082">
      <c r="A2082" s="1115"/>
      <c r="B2082" s="244">
        <v>4.2374516E7</v>
      </c>
      <c r="C2082" s="1157">
        <v>44781.95523074074</v>
      </c>
      <c r="D2082" s="244" t="s">
        <v>13191</v>
      </c>
      <c r="E2082" s="244" t="s">
        <v>13192</v>
      </c>
      <c r="F2082" s="1149">
        <v>36530.0</v>
      </c>
      <c r="G2082" s="244" t="s">
        <v>391</v>
      </c>
      <c r="H2082" s="244" t="s">
        <v>13193</v>
      </c>
      <c r="I2082" s="244" t="s">
        <v>13194</v>
      </c>
      <c r="K2082" s="244" t="s">
        <v>13195</v>
      </c>
      <c r="L2082" s="244" t="s">
        <v>7020</v>
      </c>
      <c r="M2082" s="244" t="s">
        <v>2184</v>
      </c>
      <c r="N2082" s="244" t="s">
        <v>2184</v>
      </c>
      <c r="O2082" s="244" t="s">
        <v>13196</v>
      </c>
      <c r="P2082" s="244" t="s">
        <v>13197</v>
      </c>
      <c r="Q2082" s="244" t="s">
        <v>13198</v>
      </c>
      <c r="R2082" s="1151">
        <v>44790.0</v>
      </c>
      <c r="S2082" s="647">
        <f t="shared" si="170"/>
        <v>23</v>
      </c>
      <c r="T2082" s="244" t="s">
        <v>5656</v>
      </c>
      <c r="U2082" s="244" t="s">
        <v>13199</v>
      </c>
      <c r="V2082" s="244" t="s">
        <v>13200</v>
      </c>
      <c r="W2082" s="244" t="s">
        <v>1651</v>
      </c>
      <c r="X2082" s="244" t="s">
        <v>1651</v>
      </c>
      <c r="Y2082" s="990"/>
      <c r="AA2082" s="987"/>
      <c r="AB2082" s="992"/>
      <c r="AC2082" s="993"/>
      <c r="AD2082" s="994"/>
      <c r="AE2082" s="994"/>
      <c r="AF2082" s="995"/>
      <c r="AG2082" s="996"/>
      <c r="AH2082" s="997"/>
      <c r="AI2082" s="998"/>
      <c r="AJ2082" s="312"/>
      <c r="AK2082" s="312"/>
      <c r="AL2082" s="999"/>
      <c r="AM2082" s="312"/>
      <c r="AN2082" s="312"/>
      <c r="AO2082" s="1000"/>
      <c r="AP2082" s="666"/>
      <c r="AQ2082" s="1001"/>
      <c r="AR2082" s="1001"/>
      <c r="AS2082" s="1001"/>
      <c r="AT2082" s="748"/>
    </row>
    <row r="2083">
      <c r="A2083" s="1115"/>
      <c r="B2083" s="244">
        <v>4.5537253E7</v>
      </c>
      <c r="C2083" s="1157">
        <v>44782.45934189815</v>
      </c>
      <c r="D2083" s="244" t="s">
        <v>13201</v>
      </c>
      <c r="E2083" s="244" t="s">
        <v>13202</v>
      </c>
      <c r="F2083" s="1149">
        <v>38095.0</v>
      </c>
      <c r="G2083" s="244" t="s">
        <v>391</v>
      </c>
      <c r="H2083" s="244" t="s">
        <v>1822</v>
      </c>
      <c r="I2083" s="244" t="s">
        <v>13203</v>
      </c>
      <c r="K2083" s="244" t="s">
        <v>13204</v>
      </c>
      <c r="L2083" s="244" t="s">
        <v>13205</v>
      </c>
      <c r="M2083" s="244" t="s">
        <v>2184</v>
      </c>
      <c r="N2083" s="244" t="s">
        <v>1661</v>
      </c>
      <c r="O2083" s="244" t="s">
        <v>13206</v>
      </c>
      <c r="P2083" s="244" t="s">
        <v>13207</v>
      </c>
      <c r="Q2083" s="244" t="s">
        <v>13208</v>
      </c>
      <c r="R2083" s="1151">
        <v>44790.0</v>
      </c>
      <c r="S2083" s="647">
        <f t="shared" si="170"/>
        <v>19</v>
      </c>
      <c r="T2083" s="1158"/>
      <c r="U2083" s="1158"/>
      <c r="V2083" s="244" t="s">
        <v>13209</v>
      </c>
      <c r="W2083" s="244" t="s">
        <v>1651</v>
      </c>
      <c r="X2083" s="244" t="s">
        <v>13210</v>
      </c>
      <c r="Y2083" s="990"/>
      <c r="AA2083" s="987"/>
      <c r="AB2083" s="992"/>
      <c r="AC2083" s="993"/>
      <c r="AD2083" s="994"/>
      <c r="AE2083" s="994"/>
      <c r="AF2083" s="995"/>
      <c r="AG2083" s="996"/>
      <c r="AH2083" s="997"/>
      <c r="AI2083" s="998"/>
      <c r="AJ2083" s="312"/>
      <c r="AK2083" s="312"/>
      <c r="AL2083" s="999"/>
      <c r="AM2083" s="312"/>
      <c r="AN2083" s="312"/>
      <c r="AO2083" s="1000"/>
      <c r="AP2083" s="666"/>
      <c r="AQ2083" s="1001"/>
      <c r="AR2083" s="1001"/>
      <c r="AS2083" s="1001"/>
      <c r="AT2083" s="748"/>
    </row>
    <row r="2084">
      <c r="A2084" s="1019"/>
      <c r="B2084" s="253">
        <v>3.4308777E7</v>
      </c>
      <c r="C2084" s="912">
        <v>44783.71868208333</v>
      </c>
      <c r="D2084" s="253" t="s">
        <v>13211</v>
      </c>
      <c r="E2084" s="253" t="s">
        <v>13212</v>
      </c>
      <c r="F2084" s="1022">
        <v>32554.0</v>
      </c>
      <c r="G2084" s="253" t="s">
        <v>391</v>
      </c>
      <c r="H2084" s="253" t="s">
        <v>3479</v>
      </c>
      <c r="I2084" s="253">
        <v>1.123871875E9</v>
      </c>
      <c r="K2084" s="253" t="s">
        <v>13213</v>
      </c>
      <c r="L2084" s="253" t="s">
        <v>13214</v>
      </c>
      <c r="M2084" s="253" t="s">
        <v>2184</v>
      </c>
      <c r="N2084" s="253" t="s">
        <v>2184</v>
      </c>
      <c r="O2084" s="253" t="s">
        <v>13215</v>
      </c>
      <c r="P2084" s="253" t="s">
        <v>13216</v>
      </c>
      <c r="Q2084" s="253" t="s">
        <v>13217</v>
      </c>
      <c r="R2084" s="1140"/>
      <c r="S2084" s="647">
        <f t="shared" si="170"/>
        <v>34</v>
      </c>
      <c r="T2084" s="1025"/>
      <c r="U2084" s="1025"/>
      <c r="V2084" s="253" t="s">
        <v>13218</v>
      </c>
      <c r="W2084" s="253" t="s">
        <v>1637</v>
      </c>
      <c r="X2084" s="253" t="s">
        <v>1637</v>
      </c>
      <c r="Y2084" s="990"/>
      <c r="AA2084" s="987"/>
      <c r="AB2084" s="992"/>
      <c r="AC2084" s="993"/>
      <c r="AD2084" s="994"/>
      <c r="AE2084" s="994"/>
      <c r="AF2084" s="995"/>
      <c r="AG2084" s="996"/>
      <c r="AH2084" s="997"/>
      <c r="AI2084" s="998"/>
      <c r="AJ2084" s="312"/>
      <c r="AK2084" s="312"/>
      <c r="AL2084" s="999"/>
      <c r="AM2084" s="312"/>
      <c r="AN2084" s="312"/>
      <c r="AO2084" s="1000"/>
      <c r="AP2084" s="666"/>
      <c r="AQ2084" s="1001"/>
      <c r="AR2084" s="1001"/>
      <c r="AS2084" s="1001"/>
      <c r="AT2084" s="748"/>
    </row>
    <row r="2085">
      <c r="A2085" s="1019"/>
      <c r="B2085" s="253">
        <v>4.3726059E7</v>
      </c>
      <c r="C2085" s="912">
        <v>44784.47747113426</v>
      </c>
      <c r="D2085" s="253" t="s">
        <v>13219</v>
      </c>
      <c r="E2085" s="253" t="s">
        <v>13220</v>
      </c>
      <c r="F2085" s="1022">
        <v>37167.0</v>
      </c>
      <c r="G2085" s="253" t="s">
        <v>391</v>
      </c>
      <c r="H2085" s="253" t="s">
        <v>1678</v>
      </c>
      <c r="I2085" s="253">
        <v>1.156391221E9</v>
      </c>
      <c r="K2085" s="253" t="s">
        <v>13221</v>
      </c>
      <c r="L2085" s="253" t="s">
        <v>7020</v>
      </c>
      <c r="M2085" s="253" t="s">
        <v>2184</v>
      </c>
      <c r="N2085" s="253" t="s">
        <v>1661</v>
      </c>
      <c r="O2085" s="253" t="s">
        <v>13222</v>
      </c>
      <c r="P2085" s="253" t="s">
        <v>13223</v>
      </c>
      <c r="Q2085" s="253" t="s">
        <v>13224</v>
      </c>
      <c r="R2085" s="1140">
        <v>44790.0</v>
      </c>
      <c r="S2085" s="647">
        <f t="shared" si="170"/>
        <v>22</v>
      </c>
      <c r="T2085" s="1025"/>
      <c r="U2085" s="1025"/>
      <c r="V2085" s="253" t="s">
        <v>13225</v>
      </c>
      <c r="W2085" s="253" t="s">
        <v>1637</v>
      </c>
      <c r="X2085" s="253" t="s">
        <v>13226</v>
      </c>
      <c r="Y2085" s="990"/>
      <c r="AA2085" s="987"/>
      <c r="AB2085" s="992"/>
      <c r="AC2085" s="993"/>
      <c r="AD2085" s="994"/>
      <c r="AE2085" s="994"/>
      <c r="AF2085" s="995"/>
      <c r="AG2085" s="996"/>
      <c r="AH2085" s="997"/>
      <c r="AI2085" s="998"/>
      <c r="AJ2085" s="312"/>
      <c r="AK2085" s="312"/>
      <c r="AL2085" s="999"/>
      <c r="AM2085" s="312"/>
      <c r="AN2085" s="312"/>
      <c r="AO2085" s="1000"/>
      <c r="AP2085" s="666"/>
      <c r="AQ2085" s="1001"/>
      <c r="AR2085" s="1001"/>
      <c r="AS2085" s="1001"/>
      <c r="AT2085" s="748"/>
    </row>
    <row r="2086">
      <c r="A2086" s="1019"/>
      <c r="B2086" s="253">
        <v>3.5971847E7</v>
      </c>
      <c r="C2086" s="912">
        <v>44785.72855777778</v>
      </c>
      <c r="D2086" s="253" t="s">
        <v>13227</v>
      </c>
      <c r="E2086" s="253" t="s">
        <v>13228</v>
      </c>
      <c r="F2086" s="1022">
        <v>33345.0</v>
      </c>
      <c r="G2086" s="253" t="s">
        <v>391</v>
      </c>
      <c r="H2086" s="253" t="s">
        <v>2728</v>
      </c>
      <c r="I2086" s="253" t="s">
        <v>13229</v>
      </c>
      <c r="K2086" s="253" t="s">
        <v>13230</v>
      </c>
      <c r="L2086" s="253" t="s">
        <v>7020</v>
      </c>
      <c r="M2086" s="253" t="s">
        <v>2184</v>
      </c>
      <c r="N2086" s="253" t="s">
        <v>2184</v>
      </c>
      <c r="O2086" s="253" t="s">
        <v>13231</v>
      </c>
      <c r="P2086" s="253" t="s">
        <v>13232</v>
      </c>
      <c r="Q2086" s="1025"/>
      <c r="R2086" s="1140">
        <v>44785.0</v>
      </c>
      <c r="S2086" s="647">
        <f t="shared" si="170"/>
        <v>32</v>
      </c>
      <c r="T2086" s="253" t="s">
        <v>5656</v>
      </c>
      <c r="U2086" s="1025"/>
      <c r="V2086" s="253" t="s">
        <v>13233</v>
      </c>
      <c r="W2086" s="253" t="s">
        <v>1637</v>
      </c>
      <c r="X2086" s="253" t="s">
        <v>13234</v>
      </c>
      <c r="Y2086" s="990"/>
      <c r="AA2086" s="987"/>
      <c r="AB2086" s="992"/>
      <c r="AC2086" s="993"/>
      <c r="AD2086" s="994"/>
      <c r="AE2086" s="994"/>
      <c r="AF2086" s="995"/>
      <c r="AG2086" s="996"/>
      <c r="AH2086" s="997"/>
      <c r="AI2086" s="998"/>
      <c r="AJ2086" s="312"/>
      <c r="AK2086" s="312"/>
      <c r="AL2086" s="999"/>
      <c r="AM2086" s="312"/>
      <c r="AN2086" s="312"/>
      <c r="AO2086" s="1000"/>
      <c r="AP2086" s="666"/>
      <c r="AQ2086" s="1001"/>
      <c r="AR2086" s="1001"/>
      <c r="AS2086" s="1001"/>
      <c r="AT2086" s="748"/>
    </row>
    <row r="2087">
      <c r="A2087" s="1019"/>
      <c r="B2087" s="253">
        <v>3.3174295E7</v>
      </c>
      <c r="C2087" s="912">
        <v>44786.03606263889</v>
      </c>
      <c r="D2087" s="253" t="s">
        <v>11868</v>
      </c>
      <c r="E2087" s="253" t="s">
        <v>13235</v>
      </c>
      <c r="F2087" s="1022">
        <v>32024.0</v>
      </c>
      <c r="G2087" s="253" t="s">
        <v>2021</v>
      </c>
      <c r="H2087" s="253" t="s">
        <v>3124</v>
      </c>
      <c r="I2087" s="253">
        <v>1.540468383E9</v>
      </c>
      <c r="K2087" s="253" t="s">
        <v>13236</v>
      </c>
      <c r="L2087" s="253" t="s">
        <v>7020</v>
      </c>
      <c r="M2087" s="253" t="s">
        <v>2184</v>
      </c>
      <c r="N2087" s="253" t="s">
        <v>2184</v>
      </c>
      <c r="O2087" s="253" t="s">
        <v>9545</v>
      </c>
      <c r="P2087" s="253" t="s">
        <v>13237</v>
      </c>
      <c r="Q2087" s="1025"/>
      <c r="R2087" s="1140">
        <v>44790.0</v>
      </c>
      <c r="S2087" s="647">
        <f t="shared" si="170"/>
        <v>36</v>
      </c>
      <c r="T2087" s="253" t="s">
        <v>5656</v>
      </c>
      <c r="U2087" s="253" t="s">
        <v>2846</v>
      </c>
      <c r="V2087" s="253" t="s">
        <v>13238</v>
      </c>
      <c r="W2087" s="253" t="s">
        <v>1866</v>
      </c>
      <c r="X2087" s="253" t="s">
        <v>13239</v>
      </c>
      <c r="Y2087" s="990"/>
      <c r="AA2087" s="987"/>
      <c r="AB2087" s="992"/>
      <c r="AC2087" s="993"/>
      <c r="AD2087" s="994"/>
      <c r="AE2087" s="994"/>
      <c r="AF2087" s="995"/>
      <c r="AG2087" s="996"/>
      <c r="AH2087" s="997"/>
      <c r="AI2087" s="998"/>
      <c r="AJ2087" s="312"/>
      <c r="AK2087" s="312"/>
      <c r="AL2087" s="999"/>
      <c r="AM2087" s="312"/>
      <c r="AN2087" s="312"/>
      <c r="AO2087" s="1000"/>
      <c r="AP2087" s="666"/>
      <c r="AQ2087" s="1001"/>
      <c r="AR2087" s="1001"/>
      <c r="AS2087" s="1001"/>
      <c r="AT2087" s="748"/>
    </row>
    <row r="2088">
      <c r="A2088" s="1019"/>
      <c r="B2088" s="253">
        <v>4.4690355E7</v>
      </c>
      <c r="C2088" s="912">
        <v>44791.05967266204</v>
      </c>
      <c r="D2088" s="253" t="s">
        <v>13240</v>
      </c>
      <c r="E2088" s="253" t="s">
        <v>13241</v>
      </c>
      <c r="F2088" s="1022">
        <v>37612.0</v>
      </c>
      <c r="G2088" s="253" t="s">
        <v>391</v>
      </c>
      <c r="H2088" s="253" t="s">
        <v>2326</v>
      </c>
      <c r="I2088" s="253">
        <v>1.133767367E9</v>
      </c>
      <c r="K2088" s="253" t="s">
        <v>13242</v>
      </c>
      <c r="L2088" s="253" t="s">
        <v>13243</v>
      </c>
      <c r="M2088" s="253" t="s">
        <v>2184</v>
      </c>
      <c r="N2088" s="253" t="s">
        <v>1661</v>
      </c>
      <c r="O2088" s="253" t="s">
        <v>13244</v>
      </c>
      <c r="P2088" s="253" t="s">
        <v>13245</v>
      </c>
      <c r="Q2088" s="253" t="s">
        <v>13246</v>
      </c>
      <c r="R2088" s="253" t="s">
        <v>2587</v>
      </c>
      <c r="S2088" s="647">
        <f t="shared" si="170"/>
        <v>20</v>
      </c>
      <c r="T2088" s="1025"/>
      <c r="U2088" s="1025"/>
      <c r="V2088" s="253" t="s">
        <v>13247</v>
      </c>
      <c r="W2088" s="253" t="s">
        <v>1651</v>
      </c>
      <c r="X2088" s="253" t="s">
        <v>13248</v>
      </c>
      <c r="Y2088" s="990"/>
      <c r="AA2088" s="987"/>
      <c r="AB2088" s="992"/>
      <c r="AC2088" s="993"/>
      <c r="AD2088" s="994"/>
      <c r="AE2088" s="994"/>
      <c r="AF2088" s="995"/>
      <c r="AG2088" s="996"/>
      <c r="AH2088" s="997"/>
      <c r="AI2088" s="998"/>
      <c r="AJ2088" s="312"/>
      <c r="AK2088" s="312"/>
      <c r="AL2088" s="999"/>
      <c r="AM2088" s="312"/>
      <c r="AN2088" s="312"/>
      <c r="AO2088" s="1000"/>
      <c r="AP2088" s="666"/>
      <c r="AQ2088" s="1001"/>
      <c r="AR2088" s="1001"/>
      <c r="AS2088" s="1001"/>
      <c r="AT2088" s="748"/>
    </row>
    <row r="2089">
      <c r="A2089" s="1115"/>
      <c r="B2089" s="244">
        <v>4.2931418E7</v>
      </c>
      <c r="C2089" s="1148">
        <v>44791.539164421294</v>
      </c>
      <c r="D2089" s="244" t="s">
        <v>13249</v>
      </c>
      <c r="E2089" s="244" t="s">
        <v>13250</v>
      </c>
      <c r="F2089" s="1159">
        <v>36935.0</v>
      </c>
      <c r="G2089" s="244" t="s">
        <v>391</v>
      </c>
      <c r="H2089" s="244" t="s">
        <v>1795</v>
      </c>
      <c r="I2089" s="244" t="s">
        <v>13251</v>
      </c>
      <c r="K2089" s="244" t="s">
        <v>13252</v>
      </c>
      <c r="L2089" s="267" t="s">
        <v>13253</v>
      </c>
      <c r="M2089" s="244" t="s">
        <v>2184</v>
      </c>
      <c r="N2089" s="244" t="s">
        <v>1661</v>
      </c>
      <c r="O2089" s="267" t="s">
        <v>13254</v>
      </c>
      <c r="P2089" s="267" t="s">
        <v>13255</v>
      </c>
      <c r="Q2089" s="1158"/>
      <c r="R2089" s="1151">
        <v>44802.0</v>
      </c>
      <c r="S2089" s="647">
        <f t="shared" si="170"/>
        <v>22</v>
      </c>
      <c r="T2089" s="244" t="s">
        <v>5656</v>
      </c>
      <c r="U2089" s="244" t="s">
        <v>2846</v>
      </c>
      <c r="V2089" s="244" t="s">
        <v>13256</v>
      </c>
      <c r="W2089" s="267" t="s">
        <v>1651</v>
      </c>
      <c r="X2089" s="267" t="s">
        <v>13257</v>
      </c>
      <c r="Y2089" s="990"/>
      <c r="AA2089" s="987"/>
      <c r="AB2089" s="992"/>
      <c r="AC2089" s="993"/>
      <c r="AD2089" s="994"/>
      <c r="AE2089" s="994"/>
      <c r="AF2089" s="995"/>
      <c r="AG2089" s="996"/>
      <c r="AH2089" s="997"/>
      <c r="AI2089" s="998"/>
      <c r="AJ2089" s="312"/>
      <c r="AK2089" s="312"/>
      <c r="AL2089" s="999"/>
      <c r="AM2089" s="312"/>
      <c r="AN2089" s="312"/>
      <c r="AO2089" s="1000"/>
      <c r="AP2089" s="666"/>
      <c r="AQ2089" s="1001"/>
      <c r="AR2089" s="1001"/>
      <c r="AS2089" s="1001"/>
      <c r="AT2089" s="748"/>
    </row>
    <row r="2090">
      <c r="A2090" s="1115"/>
      <c r="B2090" s="244">
        <v>4.6026049E7</v>
      </c>
      <c r="C2090" s="1148">
        <v>44791.721814861114</v>
      </c>
      <c r="D2090" s="244" t="s">
        <v>13258</v>
      </c>
      <c r="E2090" s="244" t="s">
        <v>13259</v>
      </c>
      <c r="F2090" s="1159">
        <v>38134.0</v>
      </c>
      <c r="G2090" s="244" t="s">
        <v>391</v>
      </c>
      <c r="H2090" s="244" t="s">
        <v>13260</v>
      </c>
      <c r="I2090" s="244">
        <v>1.132522252E9</v>
      </c>
      <c r="K2090" s="244" t="s">
        <v>13261</v>
      </c>
      <c r="L2090" s="267" t="s">
        <v>7038</v>
      </c>
      <c r="M2090" s="244" t="s">
        <v>2184</v>
      </c>
      <c r="N2090" s="244" t="s">
        <v>2184</v>
      </c>
      <c r="O2090" s="267" t="s">
        <v>13262</v>
      </c>
      <c r="P2090" s="267" t="s">
        <v>13263</v>
      </c>
      <c r="Q2090" s="1158"/>
      <c r="R2090" s="1151">
        <v>44802.0</v>
      </c>
      <c r="S2090" s="647">
        <f t="shared" si="170"/>
        <v>19</v>
      </c>
      <c r="T2090" s="244" t="s">
        <v>5656</v>
      </c>
      <c r="U2090" s="244" t="s">
        <v>2846</v>
      </c>
      <c r="V2090" s="244" t="s">
        <v>13264</v>
      </c>
      <c r="W2090" s="267" t="s">
        <v>13265</v>
      </c>
      <c r="X2090" s="267" t="s">
        <v>13266</v>
      </c>
      <c r="Y2090" s="990"/>
      <c r="AA2090" s="987"/>
      <c r="AB2090" s="992"/>
      <c r="AC2090" s="993"/>
      <c r="AD2090" s="994"/>
      <c r="AE2090" s="994"/>
      <c r="AF2090" s="995"/>
      <c r="AG2090" s="996"/>
      <c r="AH2090" s="997"/>
      <c r="AI2090" s="998"/>
      <c r="AJ2090" s="312"/>
      <c r="AK2090" s="312"/>
      <c r="AL2090" s="999"/>
      <c r="AM2090" s="312"/>
      <c r="AN2090" s="312"/>
      <c r="AO2090" s="1000"/>
      <c r="AP2090" s="666"/>
      <c r="AQ2090" s="1001"/>
      <c r="AR2090" s="1001"/>
      <c r="AS2090" s="1001"/>
      <c r="AT2090" s="748"/>
    </row>
    <row r="2091">
      <c r="A2091" s="1115"/>
      <c r="B2091" s="244">
        <v>4.144672E7</v>
      </c>
      <c r="C2091" s="1148">
        <v>44793.4908556713</v>
      </c>
      <c r="D2091" s="244" t="s">
        <v>13267</v>
      </c>
      <c r="E2091" s="244" t="s">
        <v>13268</v>
      </c>
      <c r="F2091" s="1159">
        <v>36081.0</v>
      </c>
      <c r="G2091" s="244" t="s">
        <v>674</v>
      </c>
      <c r="H2091" s="244" t="s">
        <v>7567</v>
      </c>
      <c r="I2091" s="244">
        <v>3.814448528E9</v>
      </c>
      <c r="K2091" s="244" t="s">
        <v>13269</v>
      </c>
      <c r="L2091" s="267" t="s">
        <v>13270</v>
      </c>
      <c r="M2091" s="244" t="s">
        <v>2184</v>
      </c>
      <c r="N2091" s="244" t="s">
        <v>1661</v>
      </c>
      <c r="O2091" s="267" t="s">
        <v>13271</v>
      </c>
      <c r="P2091" s="267" t="s">
        <v>13272</v>
      </c>
      <c r="Q2091" s="1158"/>
      <c r="R2091" s="1151">
        <v>44802.0</v>
      </c>
      <c r="S2091" s="647">
        <f t="shared" si="170"/>
        <v>25</v>
      </c>
      <c r="T2091" s="244" t="s">
        <v>5656</v>
      </c>
      <c r="U2091" s="244" t="s">
        <v>2846</v>
      </c>
      <c r="V2091" s="244" t="s">
        <v>13273</v>
      </c>
      <c r="W2091" s="267" t="s">
        <v>1651</v>
      </c>
      <c r="X2091" s="267" t="s">
        <v>13274</v>
      </c>
      <c r="Y2091" s="990"/>
      <c r="AA2091" s="987"/>
      <c r="AB2091" s="992"/>
      <c r="AC2091" s="993"/>
      <c r="AD2091" s="994"/>
      <c r="AE2091" s="994"/>
      <c r="AF2091" s="995"/>
      <c r="AG2091" s="996"/>
      <c r="AH2091" s="997"/>
      <c r="AI2091" s="998"/>
      <c r="AJ2091" s="312"/>
      <c r="AK2091" s="312"/>
      <c r="AL2091" s="999"/>
      <c r="AM2091" s="312"/>
      <c r="AN2091" s="312"/>
      <c r="AO2091" s="1000"/>
      <c r="AP2091" s="666"/>
      <c r="AQ2091" s="1001"/>
      <c r="AR2091" s="1001"/>
      <c r="AS2091" s="1001"/>
      <c r="AT2091" s="748"/>
    </row>
    <row r="2092">
      <c r="A2092" s="1115"/>
      <c r="B2092" s="244">
        <v>3.6785899E7</v>
      </c>
      <c r="C2092" s="1148">
        <v>44798.82805841435</v>
      </c>
      <c r="D2092" s="244" t="s">
        <v>13275</v>
      </c>
      <c r="E2092" s="244" t="s">
        <v>13276</v>
      </c>
      <c r="F2092" s="1149">
        <v>33647.0</v>
      </c>
      <c r="G2092" s="244" t="s">
        <v>391</v>
      </c>
      <c r="H2092" s="244" t="s">
        <v>1678</v>
      </c>
      <c r="I2092" s="244">
        <v>5.4911654475E12</v>
      </c>
      <c r="K2092" s="244" t="s">
        <v>13277</v>
      </c>
      <c r="L2092" s="244" t="s">
        <v>7020</v>
      </c>
      <c r="M2092" s="244" t="s">
        <v>2184</v>
      </c>
      <c r="N2092" s="244" t="s">
        <v>2184</v>
      </c>
      <c r="O2092" s="244" t="s">
        <v>13278</v>
      </c>
      <c r="P2092" s="244" t="s">
        <v>13279</v>
      </c>
      <c r="Q2092" s="1150"/>
      <c r="R2092" s="1151">
        <v>44802.0</v>
      </c>
      <c r="S2092" s="647">
        <f t="shared" si="170"/>
        <v>31</v>
      </c>
      <c r="T2092" s="244" t="s">
        <v>5656</v>
      </c>
      <c r="U2092" s="244" t="s">
        <v>2846</v>
      </c>
      <c r="V2092" s="244" t="s">
        <v>13280</v>
      </c>
      <c r="W2092" s="244" t="s">
        <v>1651</v>
      </c>
      <c r="X2092" s="244" t="s">
        <v>13281</v>
      </c>
      <c r="Y2092" s="990"/>
      <c r="AA2092" s="987"/>
      <c r="AB2092" s="992"/>
      <c r="AC2092" s="993"/>
      <c r="AD2092" s="994"/>
      <c r="AE2092" s="994"/>
      <c r="AF2092" s="995"/>
      <c r="AG2092" s="996"/>
      <c r="AH2092" s="997"/>
      <c r="AI2092" s="998"/>
      <c r="AJ2092" s="312"/>
      <c r="AK2092" s="312"/>
      <c r="AL2092" s="999"/>
      <c r="AM2092" s="312"/>
      <c r="AN2092" s="312"/>
      <c r="AO2092" s="1000"/>
      <c r="AP2092" s="666"/>
      <c r="AQ2092" s="1001"/>
      <c r="AR2092" s="1001"/>
      <c r="AS2092" s="1001"/>
      <c r="AT2092" s="748"/>
    </row>
    <row r="2093">
      <c r="A2093" s="1019"/>
      <c r="B2093" s="253">
        <v>4.4174292E7</v>
      </c>
      <c r="C2093" s="912">
        <v>44801.95805459491</v>
      </c>
      <c r="D2093" s="253" t="s">
        <v>13282</v>
      </c>
      <c r="E2093" s="253" t="s">
        <v>4957</v>
      </c>
      <c r="F2093" s="1022">
        <v>37316.0</v>
      </c>
      <c r="G2093" s="253" t="s">
        <v>391</v>
      </c>
      <c r="H2093" s="253" t="s">
        <v>13283</v>
      </c>
      <c r="I2093" s="253">
        <v>5.49113831277E12</v>
      </c>
      <c r="K2093" s="253" t="s">
        <v>13284</v>
      </c>
      <c r="L2093" s="253" t="s">
        <v>13285</v>
      </c>
      <c r="M2093" s="253" t="s">
        <v>2184</v>
      </c>
      <c r="N2093" s="253" t="s">
        <v>2184</v>
      </c>
      <c r="O2093" s="253" t="s">
        <v>13286</v>
      </c>
      <c r="P2093" s="253" t="s">
        <v>13287</v>
      </c>
      <c r="Q2093" s="1025"/>
      <c r="R2093" s="244" t="s">
        <v>11172</v>
      </c>
      <c r="S2093" s="647">
        <f t="shared" si="170"/>
        <v>21</v>
      </c>
      <c r="T2093" s="253" t="s">
        <v>2587</v>
      </c>
      <c r="U2093" s="253" t="s">
        <v>2587</v>
      </c>
      <c r="V2093" s="253" t="s">
        <v>2587</v>
      </c>
      <c r="W2093" s="253" t="s">
        <v>1745</v>
      </c>
      <c r="X2093" s="253" t="s">
        <v>4961</v>
      </c>
      <c r="Y2093" s="990"/>
      <c r="AA2093" s="987"/>
      <c r="AB2093" s="992"/>
      <c r="AC2093" s="993"/>
      <c r="AD2093" s="994"/>
      <c r="AE2093" s="994"/>
      <c r="AF2093" s="995"/>
      <c r="AG2093" s="996"/>
      <c r="AH2093" s="997"/>
      <c r="AI2093" s="998"/>
      <c r="AJ2093" s="312"/>
      <c r="AK2093" s="312"/>
      <c r="AL2093" s="999"/>
      <c r="AM2093" s="312"/>
      <c r="AN2093" s="312"/>
      <c r="AO2093" s="1000"/>
      <c r="AP2093" s="666"/>
      <c r="AQ2093" s="1001"/>
      <c r="AR2093" s="1001"/>
      <c r="AS2093" s="1001"/>
      <c r="AT2093" s="748"/>
    </row>
    <row r="2094">
      <c r="A2094" s="1115"/>
      <c r="B2094" s="244">
        <v>3.7934848E7</v>
      </c>
      <c r="C2094" s="1148">
        <v>44802.95527604167</v>
      </c>
      <c r="D2094" s="244" t="s">
        <v>13288</v>
      </c>
      <c r="E2094" s="244" t="s">
        <v>13289</v>
      </c>
      <c r="F2094" s="1149">
        <v>34271.0</v>
      </c>
      <c r="G2094" s="244" t="s">
        <v>2021</v>
      </c>
      <c r="H2094" s="244" t="s">
        <v>1618</v>
      </c>
      <c r="I2094" s="1152" t="s">
        <v>13290</v>
      </c>
      <c r="K2094" s="244" t="s">
        <v>13291</v>
      </c>
      <c r="L2094" s="244" t="s">
        <v>7020</v>
      </c>
      <c r="M2094" s="244" t="s">
        <v>2184</v>
      </c>
      <c r="N2094" s="244" t="s">
        <v>2184</v>
      </c>
      <c r="O2094" s="244" t="s">
        <v>7638</v>
      </c>
      <c r="P2094" s="244" t="s">
        <v>13292</v>
      </c>
      <c r="Q2094" s="244" t="s">
        <v>13293</v>
      </c>
      <c r="R2094" s="1151">
        <v>44812.0</v>
      </c>
      <c r="S2094" s="647">
        <f t="shared" si="170"/>
        <v>29</v>
      </c>
      <c r="T2094" s="244" t="s">
        <v>5656</v>
      </c>
      <c r="U2094" s="244" t="s">
        <v>2846</v>
      </c>
      <c r="V2094" s="244" t="s">
        <v>13294</v>
      </c>
      <c r="W2094" s="244" t="s">
        <v>13295</v>
      </c>
      <c r="X2094" s="244" t="s">
        <v>1651</v>
      </c>
      <c r="Y2094" s="990"/>
      <c r="AA2094" s="987"/>
      <c r="AB2094" s="992"/>
      <c r="AC2094" s="993"/>
      <c r="AD2094" s="994"/>
      <c r="AE2094" s="994"/>
      <c r="AF2094" s="995"/>
      <c r="AG2094" s="996"/>
      <c r="AH2094" s="997"/>
      <c r="AI2094" s="998"/>
      <c r="AJ2094" s="312"/>
      <c r="AK2094" s="312"/>
      <c r="AL2094" s="999"/>
      <c r="AM2094" s="312"/>
      <c r="AN2094" s="312"/>
      <c r="AO2094" s="1000"/>
      <c r="AP2094" s="666"/>
      <c r="AQ2094" s="1001"/>
      <c r="AR2094" s="1001"/>
      <c r="AS2094" s="1001"/>
      <c r="AT2094" s="748"/>
    </row>
    <row r="2095">
      <c r="A2095" s="1115"/>
      <c r="B2095" s="244">
        <v>4.4934149E7</v>
      </c>
      <c r="C2095" s="1148">
        <v>44808.66599971065</v>
      </c>
      <c r="D2095" s="244" t="s">
        <v>5181</v>
      </c>
      <c r="E2095" s="244" t="s">
        <v>5182</v>
      </c>
      <c r="F2095" s="1149">
        <v>37711.0</v>
      </c>
      <c r="G2095" s="244" t="s">
        <v>391</v>
      </c>
      <c r="H2095" s="244" t="s">
        <v>13296</v>
      </c>
      <c r="I2095" s="244" t="s">
        <v>13297</v>
      </c>
      <c r="K2095" s="244" t="s">
        <v>13298</v>
      </c>
      <c r="L2095" s="244" t="s">
        <v>7028</v>
      </c>
      <c r="M2095" s="244" t="s">
        <v>2184</v>
      </c>
      <c r="N2095" s="244" t="s">
        <v>1661</v>
      </c>
      <c r="O2095" s="244" t="s">
        <v>13299</v>
      </c>
      <c r="P2095" s="244" t="s">
        <v>13300</v>
      </c>
      <c r="Q2095" s="1150"/>
      <c r="R2095" s="1151">
        <v>44812.0</v>
      </c>
      <c r="S2095" s="647">
        <f t="shared" si="170"/>
        <v>20</v>
      </c>
      <c r="T2095" s="244" t="s">
        <v>5656</v>
      </c>
      <c r="U2095" s="244" t="s">
        <v>2846</v>
      </c>
      <c r="V2095" s="244" t="s">
        <v>13301</v>
      </c>
      <c r="W2095" s="244" t="s">
        <v>1651</v>
      </c>
      <c r="X2095" s="244" t="s">
        <v>13302</v>
      </c>
      <c r="Y2095" s="990"/>
      <c r="AA2095" s="987"/>
      <c r="AB2095" s="992"/>
      <c r="AC2095" s="993"/>
      <c r="AD2095" s="994"/>
      <c r="AE2095" s="994"/>
      <c r="AF2095" s="995"/>
      <c r="AG2095" s="996"/>
      <c r="AH2095" s="997"/>
      <c r="AI2095" s="998"/>
      <c r="AJ2095" s="312"/>
      <c r="AK2095" s="312"/>
      <c r="AL2095" s="999"/>
      <c r="AM2095" s="312"/>
      <c r="AN2095" s="312"/>
      <c r="AO2095" s="1000"/>
      <c r="AP2095" s="666"/>
      <c r="AQ2095" s="1001"/>
      <c r="AR2095" s="1001"/>
      <c r="AS2095" s="1001"/>
      <c r="AT2095" s="748"/>
    </row>
    <row r="2096">
      <c r="A2096" s="1115"/>
      <c r="B2096" s="244">
        <v>3.8260713E7</v>
      </c>
      <c r="C2096" s="1148">
        <v>44811.52935885417</v>
      </c>
      <c r="D2096" s="244" t="s">
        <v>13303</v>
      </c>
      <c r="E2096" s="244" t="s">
        <v>13304</v>
      </c>
      <c r="F2096" s="1149">
        <v>34479.0</v>
      </c>
      <c r="G2096" s="244" t="s">
        <v>1808</v>
      </c>
      <c r="H2096" s="244" t="s">
        <v>13305</v>
      </c>
      <c r="I2096" s="244">
        <v>3.416833949E9</v>
      </c>
      <c r="K2096" s="244" t="s">
        <v>13306</v>
      </c>
      <c r="L2096" s="244" t="s">
        <v>7038</v>
      </c>
      <c r="M2096" s="244" t="s">
        <v>2184</v>
      </c>
      <c r="N2096" s="244" t="s">
        <v>1661</v>
      </c>
      <c r="O2096" s="244" t="s">
        <v>13307</v>
      </c>
      <c r="P2096" s="244" t="s">
        <v>13308</v>
      </c>
      <c r="Q2096" s="1150"/>
      <c r="R2096" s="244" t="s">
        <v>2587</v>
      </c>
      <c r="S2096" s="647">
        <f t="shared" si="170"/>
        <v>29</v>
      </c>
      <c r="T2096" s="244" t="s">
        <v>2587</v>
      </c>
      <c r="U2096" s="244" t="s">
        <v>2587</v>
      </c>
      <c r="V2096" s="244" t="s">
        <v>13309</v>
      </c>
      <c r="W2096" s="244" t="s">
        <v>3496</v>
      </c>
      <c r="X2096" s="244" t="s">
        <v>13310</v>
      </c>
      <c r="Y2096" s="990"/>
      <c r="AA2096" s="987"/>
      <c r="AB2096" s="992"/>
      <c r="AC2096" s="993"/>
      <c r="AD2096" s="994"/>
      <c r="AE2096" s="994"/>
      <c r="AF2096" s="995"/>
      <c r="AG2096" s="996"/>
      <c r="AH2096" s="997"/>
      <c r="AI2096" s="998"/>
      <c r="AJ2096" s="312"/>
      <c r="AK2096" s="312"/>
      <c r="AL2096" s="999"/>
      <c r="AM2096" s="312"/>
      <c r="AN2096" s="312"/>
      <c r="AO2096" s="1000"/>
      <c r="AP2096" s="666"/>
      <c r="AQ2096" s="1001"/>
      <c r="AR2096" s="1001"/>
      <c r="AS2096" s="1001"/>
      <c r="AT2096" s="748"/>
    </row>
    <row r="2097">
      <c r="A2097" s="1019"/>
      <c r="B2097" s="253">
        <v>4.5584581E7</v>
      </c>
      <c r="C2097" s="912">
        <v>44816.49240383102</v>
      </c>
      <c r="D2097" s="253" t="s">
        <v>13311</v>
      </c>
      <c r="E2097" s="253" t="s">
        <v>13312</v>
      </c>
      <c r="F2097" s="1022">
        <v>38078.0</v>
      </c>
      <c r="G2097" s="253" t="s">
        <v>391</v>
      </c>
      <c r="H2097" s="253" t="s">
        <v>13313</v>
      </c>
      <c r="I2097" s="253" t="s">
        <v>13314</v>
      </c>
      <c r="K2097" s="253" t="s">
        <v>13315</v>
      </c>
      <c r="L2097" s="253" t="s">
        <v>13316</v>
      </c>
      <c r="M2097" s="253" t="s">
        <v>2184</v>
      </c>
      <c r="N2097" s="253" t="s">
        <v>2184</v>
      </c>
      <c r="O2097" s="253" t="s">
        <v>13317</v>
      </c>
      <c r="P2097" s="253" t="s">
        <v>13318</v>
      </c>
      <c r="Q2097" s="253" t="s">
        <v>13319</v>
      </c>
      <c r="R2097" s="1140">
        <v>44825.0</v>
      </c>
      <c r="S2097" s="647">
        <f t="shared" si="170"/>
        <v>19</v>
      </c>
      <c r="T2097" s="1025"/>
      <c r="U2097" s="1025"/>
      <c r="V2097" s="1025"/>
      <c r="W2097" s="253" t="s">
        <v>1637</v>
      </c>
      <c r="X2097" s="253" t="s">
        <v>13320</v>
      </c>
      <c r="Y2097" s="990"/>
      <c r="AA2097" s="987"/>
      <c r="AB2097" s="992"/>
      <c r="AC2097" s="993"/>
      <c r="AD2097" s="994"/>
      <c r="AE2097" s="994"/>
      <c r="AF2097" s="995"/>
      <c r="AG2097" s="996"/>
      <c r="AH2097" s="997"/>
      <c r="AI2097" s="998"/>
      <c r="AJ2097" s="312"/>
      <c r="AK2097" s="312"/>
      <c r="AL2097" s="999"/>
      <c r="AM2097" s="312"/>
      <c r="AN2097" s="312"/>
      <c r="AO2097" s="1000"/>
      <c r="AP2097" s="666"/>
      <c r="AQ2097" s="1001"/>
      <c r="AR2097" s="1001"/>
      <c r="AS2097" s="1001"/>
      <c r="AT2097" s="748"/>
    </row>
    <row r="2098">
      <c r="A2098" s="1115"/>
      <c r="B2098" s="244">
        <v>3.8617073E7</v>
      </c>
      <c r="C2098" s="1148">
        <v>44821.74432107639</v>
      </c>
      <c r="D2098" s="244" t="s">
        <v>13321</v>
      </c>
      <c r="E2098" s="244" t="s">
        <v>13322</v>
      </c>
      <c r="F2098" s="1149">
        <v>34612.0</v>
      </c>
      <c r="G2098" s="244" t="s">
        <v>391</v>
      </c>
      <c r="H2098" s="244" t="s">
        <v>2579</v>
      </c>
      <c r="I2098" s="244">
        <v>5.491163053076E12</v>
      </c>
      <c r="K2098" s="244" t="s">
        <v>13323</v>
      </c>
      <c r="L2098" s="244" t="s">
        <v>7020</v>
      </c>
      <c r="M2098" s="244" t="s">
        <v>1661</v>
      </c>
      <c r="N2098" s="244" t="s">
        <v>1661</v>
      </c>
      <c r="O2098" s="244" t="s">
        <v>13324</v>
      </c>
      <c r="P2098" s="244" t="s">
        <v>13325</v>
      </c>
      <c r="Q2098" s="244" t="s">
        <v>13326</v>
      </c>
      <c r="R2098" s="1151">
        <v>44825.0</v>
      </c>
      <c r="S2098" s="647">
        <f t="shared" si="170"/>
        <v>29</v>
      </c>
      <c r="T2098" s="1150"/>
      <c r="U2098" s="1150"/>
      <c r="V2098" s="1150"/>
      <c r="W2098" s="244" t="s">
        <v>1637</v>
      </c>
      <c r="X2098" s="244" t="s">
        <v>13327</v>
      </c>
      <c r="Y2098" s="990"/>
      <c r="AA2098" s="987"/>
      <c r="AB2098" s="992"/>
      <c r="AC2098" s="993"/>
      <c r="AD2098" s="994"/>
      <c r="AE2098" s="994"/>
      <c r="AF2098" s="995"/>
      <c r="AG2098" s="996"/>
      <c r="AH2098" s="997"/>
      <c r="AI2098" s="998"/>
      <c r="AJ2098" s="312"/>
      <c r="AK2098" s="312"/>
      <c r="AL2098" s="999"/>
      <c r="AM2098" s="312"/>
      <c r="AN2098" s="312"/>
      <c r="AO2098" s="1000"/>
      <c r="AP2098" s="666"/>
      <c r="AQ2098" s="1001"/>
      <c r="AR2098" s="1001"/>
      <c r="AS2098" s="1001"/>
      <c r="AT2098" s="748"/>
    </row>
    <row r="2099">
      <c r="A2099" s="1115"/>
      <c r="B2099" s="244">
        <v>2.807421E7</v>
      </c>
      <c r="C2099" s="1148">
        <v>44830.563678148144</v>
      </c>
      <c r="D2099" s="244" t="s">
        <v>13328</v>
      </c>
      <c r="E2099" s="244" t="s">
        <v>13329</v>
      </c>
      <c r="F2099" s="1149">
        <v>29348.0</v>
      </c>
      <c r="G2099" s="244" t="s">
        <v>391</v>
      </c>
      <c r="H2099" s="244" t="s">
        <v>13330</v>
      </c>
      <c r="I2099" s="244" t="s">
        <v>13331</v>
      </c>
      <c r="K2099" s="244" t="s">
        <v>13332</v>
      </c>
      <c r="L2099" s="244" t="s">
        <v>13333</v>
      </c>
      <c r="M2099" s="244" t="s">
        <v>2184</v>
      </c>
      <c r="N2099" s="244" t="s">
        <v>2184</v>
      </c>
      <c r="O2099" s="244" t="s">
        <v>13334</v>
      </c>
      <c r="P2099" s="244" t="s">
        <v>13335</v>
      </c>
      <c r="Q2099" s="244" t="s">
        <v>13336</v>
      </c>
      <c r="R2099" s="1160">
        <v>44859.0</v>
      </c>
      <c r="S2099" s="647">
        <f t="shared" si="170"/>
        <v>43</v>
      </c>
      <c r="T2099" s="1150"/>
      <c r="U2099" s="1150"/>
      <c r="V2099" s="1150"/>
      <c r="W2099" s="244" t="s">
        <v>1866</v>
      </c>
      <c r="X2099" s="244" t="s">
        <v>13337</v>
      </c>
      <c r="Y2099" s="990"/>
      <c r="AA2099" s="987"/>
      <c r="AB2099" s="992"/>
      <c r="AC2099" s="993"/>
      <c r="AD2099" s="994"/>
      <c r="AE2099" s="994"/>
      <c r="AF2099" s="995"/>
      <c r="AG2099" s="996"/>
      <c r="AH2099" s="997"/>
      <c r="AI2099" s="998"/>
      <c r="AJ2099" s="312"/>
      <c r="AK2099" s="312"/>
      <c r="AL2099" s="999"/>
      <c r="AM2099" s="312"/>
      <c r="AN2099" s="312"/>
      <c r="AO2099" s="1000"/>
      <c r="AP2099" s="666"/>
      <c r="AQ2099" s="1001"/>
      <c r="AR2099" s="1001"/>
      <c r="AS2099" s="1001"/>
      <c r="AT2099" s="748"/>
    </row>
    <row r="2100">
      <c r="A2100" s="1115"/>
      <c r="B2100" s="244">
        <v>4.459946E7</v>
      </c>
      <c r="C2100" s="1148">
        <v>44838.51097296296</v>
      </c>
      <c r="D2100" s="244" t="s">
        <v>13338</v>
      </c>
      <c r="E2100" s="244" t="s">
        <v>13339</v>
      </c>
      <c r="F2100" s="1149">
        <v>37676.0</v>
      </c>
      <c r="G2100" s="244" t="s">
        <v>674</v>
      </c>
      <c r="H2100" s="244" t="s">
        <v>13340</v>
      </c>
      <c r="I2100" s="244" t="s">
        <v>13341</v>
      </c>
      <c r="K2100" s="244" t="s">
        <v>8942</v>
      </c>
      <c r="L2100" s="244" t="s">
        <v>13342</v>
      </c>
      <c r="M2100" s="244" t="s">
        <v>2184</v>
      </c>
      <c r="N2100" s="244" t="s">
        <v>2184</v>
      </c>
      <c r="O2100" s="244" t="s">
        <v>13343</v>
      </c>
      <c r="P2100" s="244" t="s">
        <v>13344</v>
      </c>
      <c r="Q2100" s="1150"/>
      <c r="R2100" s="244" t="s">
        <v>2587</v>
      </c>
      <c r="S2100" s="647">
        <f t="shared" si="170"/>
        <v>20</v>
      </c>
      <c r="T2100" s="1150"/>
      <c r="U2100" s="1150"/>
      <c r="V2100" s="1087" t="s">
        <v>13345</v>
      </c>
      <c r="W2100" s="244" t="s">
        <v>1637</v>
      </c>
      <c r="X2100" s="244" t="s">
        <v>13346</v>
      </c>
      <c r="Y2100" s="990"/>
      <c r="AA2100" s="987"/>
      <c r="AB2100" s="992"/>
      <c r="AC2100" s="993"/>
      <c r="AD2100" s="994"/>
      <c r="AE2100" s="994"/>
      <c r="AF2100" s="995"/>
      <c r="AG2100" s="996"/>
      <c r="AH2100" s="997"/>
      <c r="AI2100" s="998"/>
      <c r="AJ2100" s="312"/>
      <c r="AK2100" s="312"/>
      <c r="AL2100" s="999"/>
      <c r="AM2100" s="312"/>
      <c r="AN2100" s="312"/>
      <c r="AO2100" s="1000"/>
      <c r="AP2100" s="666"/>
      <c r="AQ2100" s="1001"/>
      <c r="AR2100" s="1001"/>
      <c r="AS2100" s="1001"/>
      <c r="AT2100" s="748"/>
    </row>
    <row r="2101">
      <c r="A2101" s="1115"/>
      <c r="B2101" s="244">
        <v>4.3399043E7</v>
      </c>
      <c r="C2101" s="1148">
        <v>44847.581627175925</v>
      </c>
      <c r="D2101" s="244" t="s">
        <v>13347</v>
      </c>
      <c r="E2101" s="244" t="s">
        <v>13348</v>
      </c>
      <c r="F2101" s="1149">
        <v>37005.0</v>
      </c>
      <c r="G2101" s="244" t="s">
        <v>391</v>
      </c>
      <c r="H2101" s="244" t="s">
        <v>13349</v>
      </c>
      <c r="I2101" s="244">
        <v>2.396570188E9</v>
      </c>
      <c r="K2101" s="244" t="s">
        <v>13350</v>
      </c>
      <c r="L2101" s="244" t="s">
        <v>13351</v>
      </c>
      <c r="M2101" s="244" t="s">
        <v>2184</v>
      </c>
      <c r="N2101" s="244" t="s">
        <v>2184</v>
      </c>
      <c r="O2101" s="244" t="s">
        <v>13352</v>
      </c>
      <c r="P2101" s="244" t="s">
        <v>1651</v>
      </c>
      <c r="Q2101" s="1150"/>
      <c r="R2101" s="1160">
        <v>44859.0</v>
      </c>
      <c r="S2101" s="647">
        <f t="shared" si="170"/>
        <v>22</v>
      </c>
      <c r="T2101" s="1150"/>
      <c r="U2101" s="1150"/>
      <c r="V2101" s="244" t="s">
        <v>13353</v>
      </c>
      <c r="W2101" s="244" t="s">
        <v>13354</v>
      </c>
      <c r="X2101" s="244" t="s">
        <v>13355</v>
      </c>
      <c r="Y2101" s="990"/>
      <c r="AA2101" s="987"/>
      <c r="AB2101" s="992"/>
      <c r="AC2101" s="993"/>
      <c r="AD2101" s="994"/>
      <c r="AE2101" s="994"/>
      <c r="AF2101" s="995"/>
      <c r="AG2101" s="996"/>
      <c r="AH2101" s="997"/>
      <c r="AI2101" s="998"/>
      <c r="AJ2101" s="312"/>
      <c r="AK2101" s="312"/>
      <c r="AL2101" s="999"/>
      <c r="AM2101" s="312"/>
      <c r="AN2101" s="312"/>
      <c r="AO2101" s="1000"/>
      <c r="AP2101" s="666"/>
      <c r="AQ2101" s="1001"/>
      <c r="AR2101" s="1001"/>
      <c r="AS2101" s="1001"/>
      <c r="AT2101" s="748"/>
    </row>
    <row r="2102">
      <c r="A2102" s="1115"/>
      <c r="B2102" s="244">
        <v>3.4815982E7</v>
      </c>
      <c r="C2102" s="1148">
        <v>44852.40242568287</v>
      </c>
      <c r="D2102" s="244" t="s">
        <v>13356</v>
      </c>
      <c r="E2102" s="244" t="s">
        <v>13357</v>
      </c>
      <c r="F2102" s="1149">
        <v>32878.0</v>
      </c>
      <c r="G2102" s="244" t="s">
        <v>2021</v>
      </c>
      <c r="H2102" s="244" t="s">
        <v>12132</v>
      </c>
      <c r="I2102" s="244">
        <v>5.491132141968E12</v>
      </c>
      <c r="K2102" s="244" t="s">
        <v>13358</v>
      </c>
      <c r="L2102" s="244" t="s">
        <v>7020</v>
      </c>
      <c r="M2102" s="244" t="s">
        <v>2184</v>
      </c>
      <c r="N2102" s="244" t="s">
        <v>1661</v>
      </c>
      <c r="O2102" s="244" t="s">
        <v>13359</v>
      </c>
      <c r="P2102" s="244" t="s">
        <v>13360</v>
      </c>
      <c r="Q2102" s="1150"/>
      <c r="R2102" s="1160">
        <v>44859.0</v>
      </c>
      <c r="S2102" s="647">
        <f t="shared" si="170"/>
        <v>33</v>
      </c>
      <c r="T2102" s="244" t="s">
        <v>5656</v>
      </c>
      <c r="U2102" s="244" t="s">
        <v>2846</v>
      </c>
      <c r="V2102" s="244" t="s">
        <v>13353</v>
      </c>
      <c r="W2102" s="244" t="s">
        <v>1651</v>
      </c>
      <c r="X2102" s="244" t="s">
        <v>13361</v>
      </c>
      <c r="Y2102" s="990"/>
      <c r="AA2102" s="987"/>
      <c r="AB2102" s="992"/>
      <c r="AC2102" s="993"/>
      <c r="AD2102" s="994"/>
      <c r="AE2102" s="994"/>
      <c r="AF2102" s="995"/>
      <c r="AG2102" s="996"/>
      <c r="AH2102" s="997"/>
      <c r="AI2102" s="998"/>
      <c r="AJ2102" s="312"/>
      <c r="AK2102" s="312"/>
      <c r="AL2102" s="999"/>
      <c r="AM2102" s="312"/>
      <c r="AN2102" s="312"/>
      <c r="AO2102" s="1000"/>
      <c r="AP2102" s="666"/>
      <c r="AQ2102" s="1001"/>
      <c r="AR2102" s="1001"/>
      <c r="AS2102" s="1001"/>
      <c r="AT2102" s="748"/>
    </row>
    <row r="2103">
      <c r="A2103" s="1115"/>
      <c r="B2103" s="244">
        <v>4.1824768E7</v>
      </c>
      <c r="C2103" s="1148">
        <v>44852.68739378473</v>
      </c>
      <c r="D2103" s="244" t="s">
        <v>1820</v>
      </c>
      <c r="E2103" s="244" t="s">
        <v>1821</v>
      </c>
      <c r="F2103" s="1149">
        <v>36256.0</v>
      </c>
      <c r="G2103" s="244" t="s">
        <v>391</v>
      </c>
      <c r="H2103" s="244" t="s">
        <v>1822</v>
      </c>
      <c r="I2103" s="244" t="s">
        <v>1823</v>
      </c>
      <c r="K2103" s="244" t="s">
        <v>13362</v>
      </c>
      <c r="L2103" s="244" t="s">
        <v>7038</v>
      </c>
      <c r="M2103" s="244" t="s">
        <v>2184</v>
      </c>
      <c r="N2103" s="244" t="s">
        <v>1661</v>
      </c>
      <c r="O2103" s="244" t="s">
        <v>13363</v>
      </c>
      <c r="P2103" s="244" t="s">
        <v>13364</v>
      </c>
      <c r="Q2103" s="244" t="s">
        <v>13365</v>
      </c>
      <c r="R2103" s="1160">
        <v>44859.0</v>
      </c>
      <c r="S2103" s="647">
        <f t="shared" si="170"/>
        <v>24</v>
      </c>
      <c r="T2103" s="1150"/>
      <c r="U2103" s="1150"/>
      <c r="V2103" s="244" t="s">
        <v>13353</v>
      </c>
      <c r="W2103" s="244" t="s">
        <v>1637</v>
      </c>
      <c r="X2103" s="244" t="s">
        <v>13366</v>
      </c>
      <c r="Y2103" s="990"/>
      <c r="AA2103" s="987"/>
      <c r="AB2103" s="992"/>
      <c r="AC2103" s="993"/>
      <c r="AD2103" s="994"/>
      <c r="AE2103" s="994"/>
      <c r="AF2103" s="995"/>
      <c r="AG2103" s="996"/>
      <c r="AH2103" s="997"/>
      <c r="AI2103" s="998"/>
      <c r="AJ2103" s="312"/>
      <c r="AK2103" s="312"/>
      <c r="AL2103" s="999"/>
      <c r="AM2103" s="312"/>
      <c r="AN2103" s="312"/>
      <c r="AO2103" s="1000"/>
      <c r="AP2103" s="666"/>
      <c r="AQ2103" s="1001"/>
      <c r="AR2103" s="1001"/>
      <c r="AS2103" s="1001"/>
      <c r="AT2103" s="748"/>
    </row>
    <row r="2104">
      <c r="A2104" s="1115"/>
      <c r="B2104" s="244">
        <v>3.5747671E7</v>
      </c>
      <c r="C2104" s="1148">
        <v>44852.71588296296</v>
      </c>
      <c r="D2104" s="244" t="s">
        <v>13367</v>
      </c>
      <c r="E2104" s="244" t="s">
        <v>13368</v>
      </c>
      <c r="F2104" s="1149">
        <v>33456.0</v>
      </c>
      <c r="G2104" s="244" t="s">
        <v>391</v>
      </c>
      <c r="H2104" s="244" t="s">
        <v>13369</v>
      </c>
      <c r="I2104" s="244">
        <v>2.215436274E9</v>
      </c>
      <c r="K2104" s="244" t="s">
        <v>13370</v>
      </c>
      <c r="L2104" s="244" t="s">
        <v>7028</v>
      </c>
      <c r="M2104" s="244" t="s">
        <v>2184</v>
      </c>
      <c r="N2104" s="244" t="s">
        <v>2184</v>
      </c>
      <c r="O2104" s="244" t="s">
        <v>13371</v>
      </c>
      <c r="P2104" s="244" t="s">
        <v>13372</v>
      </c>
      <c r="Q2104" s="244" t="s">
        <v>13373</v>
      </c>
      <c r="R2104" s="1160">
        <v>44859.0</v>
      </c>
      <c r="S2104" s="647">
        <f t="shared" si="170"/>
        <v>32</v>
      </c>
      <c r="T2104" s="1150"/>
      <c r="U2104" s="1150"/>
      <c r="V2104" s="244" t="s">
        <v>13353</v>
      </c>
      <c r="W2104" s="244" t="s">
        <v>13374</v>
      </c>
      <c r="X2104" s="244" t="s">
        <v>13374</v>
      </c>
      <c r="Y2104" s="990"/>
      <c r="AA2104" s="987"/>
      <c r="AB2104" s="992"/>
      <c r="AC2104" s="993"/>
      <c r="AD2104" s="994"/>
      <c r="AE2104" s="994"/>
      <c r="AF2104" s="995"/>
      <c r="AG2104" s="996"/>
      <c r="AH2104" s="997"/>
      <c r="AI2104" s="998"/>
      <c r="AJ2104" s="312"/>
      <c r="AK2104" s="312"/>
      <c r="AL2104" s="999"/>
      <c r="AM2104" s="312"/>
      <c r="AN2104" s="312"/>
      <c r="AO2104" s="1000"/>
      <c r="AP2104" s="666"/>
      <c r="AQ2104" s="1001"/>
      <c r="AR2104" s="1001"/>
      <c r="AS2104" s="1001"/>
      <c r="AT2104" s="748"/>
    </row>
    <row r="2105">
      <c r="A2105" s="1115"/>
      <c r="B2105" s="244">
        <v>3.8324186E7</v>
      </c>
      <c r="C2105" s="1148">
        <v>44853.908107870375</v>
      </c>
      <c r="D2105" s="244" t="s">
        <v>13375</v>
      </c>
      <c r="E2105" s="244" t="s">
        <v>13376</v>
      </c>
      <c r="F2105" s="1149">
        <v>34499.0</v>
      </c>
      <c r="G2105" s="244" t="s">
        <v>391</v>
      </c>
      <c r="H2105" s="244" t="s">
        <v>4881</v>
      </c>
      <c r="I2105" s="244">
        <v>1.165540314E9</v>
      </c>
      <c r="K2105" s="244" t="s">
        <v>11273</v>
      </c>
      <c r="L2105" s="244" t="s">
        <v>13377</v>
      </c>
      <c r="M2105" s="244" t="s">
        <v>2184</v>
      </c>
      <c r="N2105" s="244" t="s">
        <v>2184</v>
      </c>
      <c r="O2105" s="244" t="s">
        <v>13378</v>
      </c>
      <c r="P2105" s="244" t="s">
        <v>13379</v>
      </c>
      <c r="Q2105" s="244" t="s">
        <v>2587</v>
      </c>
      <c r="R2105" s="1160">
        <v>44859.0</v>
      </c>
      <c r="S2105" s="647">
        <f t="shared" si="170"/>
        <v>29</v>
      </c>
      <c r="T2105" s="1150"/>
      <c r="U2105" s="1150"/>
      <c r="V2105" s="244" t="s">
        <v>13353</v>
      </c>
      <c r="W2105" s="244" t="s">
        <v>1637</v>
      </c>
      <c r="X2105" s="244" t="s">
        <v>13380</v>
      </c>
      <c r="Y2105" s="990"/>
      <c r="AA2105" s="987"/>
      <c r="AB2105" s="992"/>
      <c r="AC2105" s="993"/>
      <c r="AD2105" s="994"/>
      <c r="AE2105" s="994"/>
      <c r="AF2105" s="995"/>
      <c r="AG2105" s="996"/>
      <c r="AH2105" s="997"/>
      <c r="AI2105" s="998"/>
      <c r="AJ2105" s="312"/>
      <c r="AK2105" s="312"/>
      <c r="AL2105" s="999"/>
      <c r="AM2105" s="312"/>
      <c r="AN2105" s="312"/>
      <c r="AO2105" s="1000"/>
      <c r="AP2105" s="666"/>
      <c r="AQ2105" s="1001"/>
      <c r="AR2105" s="1001"/>
      <c r="AS2105" s="1001"/>
      <c r="AT2105" s="748"/>
    </row>
    <row r="2106">
      <c r="A2106" s="1115"/>
      <c r="B2106" s="244">
        <v>4.0422413E7</v>
      </c>
      <c r="C2106" s="1148">
        <v>44854.63343920139</v>
      </c>
      <c r="D2106" s="244" t="s">
        <v>4867</v>
      </c>
      <c r="E2106" s="244" t="s">
        <v>13381</v>
      </c>
      <c r="F2106" s="1149">
        <v>35531.0</v>
      </c>
      <c r="G2106" s="244" t="s">
        <v>391</v>
      </c>
      <c r="H2106" s="244" t="s">
        <v>13382</v>
      </c>
      <c r="I2106" s="244" t="s">
        <v>4869</v>
      </c>
      <c r="K2106" s="244" t="s">
        <v>9454</v>
      </c>
      <c r="L2106" s="244" t="s">
        <v>7028</v>
      </c>
      <c r="M2106" s="244" t="s">
        <v>2184</v>
      </c>
      <c r="N2106" s="244" t="s">
        <v>2184</v>
      </c>
      <c r="O2106" s="244" t="s">
        <v>9144</v>
      </c>
      <c r="P2106" s="244" t="s">
        <v>13383</v>
      </c>
      <c r="Q2106" s="1150"/>
      <c r="R2106" s="1160">
        <v>44859.0</v>
      </c>
      <c r="S2106" s="647">
        <f t="shared" si="170"/>
        <v>26</v>
      </c>
      <c r="T2106" s="244" t="s">
        <v>5656</v>
      </c>
      <c r="U2106" s="244" t="s">
        <v>2846</v>
      </c>
      <c r="V2106" s="244" t="s">
        <v>13353</v>
      </c>
      <c r="W2106" s="244" t="s">
        <v>1866</v>
      </c>
      <c r="X2106" s="244" t="s">
        <v>4872</v>
      </c>
      <c r="Y2106" s="990"/>
      <c r="AA2106" s="987"/>
      <c r="AB2106" s="992"/>
      <c r="AC2106" s="993"/>
      <c r="AD2106" s="994"/>
      <c r="AE2106" s="994"/>
      <c r="AF2106" s="995"/>
      <c r="AG2106" s="996"/>
      <c r="AH2106" s="997"/>
      <c r="AI2106" s="998"/>
      <c r="AJ2106" s="312"/>
      <c r="AK2106" s="312"/>
      <c r="AL2106" s="999"/>
      <c r="AM2106" s="312"/>
      <c r="AN2106" s="312"/>
      <c r="AO2106" s="1000"/>
      <c r="AP2106" s="666"/>
      <c r="AQ2106" s="1001"/>
      <c r="AR2106" s="1001"/>
      <c r="AS2106" s="1001"/>
      <c r="AT2106" s="748"/>
    </row>
    <row r="2107">
      <c r="A2107" s="1115"/>
      <c r="B2107" s="244">
        <v>4.6439263E7</v>
      </c>
      <c r="C2107" s="1148">
        <v>44856.90708376157</v>
      </c>
      <c r="D2107" s="244" t="s">
        <v>13384</v>
      </c>
      <c r="E2107" s="244" t="s">
        <v>13385</v>
      </c>
      <c r="F2107" s="1149">
        <v>38387.0</v>
      </c>
      <c r="G2107" s="244" t="s">
        <v>2021</v>
      </c>
      <c r="H2107" s="244" t="s">
        <v>10207</v>
      </c>
      <c r="I2107" s="244">
        <v>5.491126202005E12</v>
      </c>
      <c r="K2107" s="244" t="s">
        <v>8858</v>
      </c>
      <c r="L2107" s="244" t="s">
        <v>7020</v>
      </c>
      <c r="M2107" s="244" t="s">
        <v>2184</v>
      </c>
      <c r="N2107" s="244" t="s">
        <v>2184</v>
      </c>
      <c r="O2107" s="244" t="s">
        <v>13386</v>
      </c>
      <c r="P2107" s="1087" t="s">
        <v>13387</v>
      </c>
      <c r="Q2107" s="1150"/>
      <c r="R2107" s="1160">
        <v>44894.0</v>
      </c>
      <c r="S2107" s="647">
        <f t="shared" si="170"/>
        <v>18</v>
      </c>
      <c r="T2107" s="1150"/>
      <c r="U2107" s="1150"/>
      <c r="V2107" s="1087" t="s">
        <v>13388</v>
      </c>
      <c r="W2107" s="244" t="s">
        <v>1651</v>
      </c>
      <c r="X2107" s="244" t="s">
        <v>13389</v>
      </c>
      <c r="Y2107" s="990"/>
      <c r="AA2107" s="987"/>
      <c r="AB2107" s="992"/>
      <c r="AC2107" s="993"/>
      <c r="AD2107" s="994"/>
      <c r="AE2107" s="994"/>
      <c r="AF2107" s="995"/>
      <c r="AG2107" s="996"/>
      <c r="AH2107" s="997"/>
      <c r="AI2107" s="998"/>
      <c r="AJ2107" s="312"/>
      <c r="AK2107" s="312"/>
      <c r="AL2107" s="999"/>
      <c r="AM2107" s="312"/>
      <c r="AN2107" s="312"/>
      <c r="AO2107" s="1000"/>
      <c r="AP2107" s="666"/>
      <c r="AQ2107" s="1001"/>
      <c r="AR2107" s="1001"/>
      <c r="AS2107" s="1001"/>
      <c r="AT2107" s="748"/>
    </row>
    <row r="2108">
      <c r="A2108" s="1115"/>
      <c r="B2108" s="244">
        <v>4.588572E7</v>
      </c>
      <c r="C2108" s="1148">
        <v>44857.50997665509</v>
      </c>
      <c r="D2108" s="244" t="s">
        <v>13390</v>
      </c>
      <c r="E2108" s="244" t="s">
        <v>13391</v>
      </c>
      <c r="F2108" s="1149">
        <v>38178.0</v>
      </c>
      <c r="G2108" s="244" t="s">
        <v>2021</v>
      </c>
      <c r="H2108" s="244" t="s">
        <v>13392</v>
      </c>
      <c r="I2108" s="244" t="s">
        <v>13393</v>
      </c>
      <c r="K2108" s="244" t="s">
        <v>13394</v>
      </c>
      <c r="L2108" s="244" t="s">
        <v>7020</v>
      </c>
      <c r="M2108" s="244" t="s">
        <v>2184</v>
      </c>
      <c r="N2108" s="244" t="s">
        <v>2184</v>
      </c>
      <c r="O2108" s="244" t="s">
        <v>13395</v>
      </c>
      <c r="P2108" s="244" t="s">
        <v>13396</v>
      </c>
      <c r="Q2108" s="1150"/>
      <c r="R2108" s="1160">
        <v>44859.0</v>
      </c>
      <c r="S2108" s="647">
        <f t="shared" si="170"/>
        <v>19</v>
      </c>
      <c r="T2108" s="1150"/>
      <c r="U2108" s="1150"/>
      <c r="V2108" s="244" t="s">
        <v>13353</v>
      </c>
      <c r="W2108" s="244" t="s">
        <v>1637</v>
      </c>
      <c r="X2108" s="244" t="s">
        <v>13397</v>
      </c>
      <c r="Y2108" s="990"/>
      <c r="AA2108" s="987"/>
      <c r="AB2108" s="992"/>
      <c r="AC2108" s="993"/>
      <c r="AD2108" s="994"/>
      <c r="AE2108" s="994"/>
      <c r="AF2108" s="995"/>
      <c r="AG2108" s="996"/>
      <c r="AH2108" s="997"/>
      <c r="AI2108" s="998"/>
      <c r="AJ2108" s="312"/>
      <c r="AK2108" s="312"/>
      <c r="AL2108" s="999"/>
      <c r="AM2108" s="312"/>
      <c r="AN2108" s="312"/>
      <c r="AO2108" s="1000"/>
      <c r="AP2108" s="666"/>
      <c r="AQ2108" s="1001"/>
      <c r="AR2108" s="1001"/>
      <c r="AS2108" s="1001"/>
      <c r="AT2108" s="748"/>
    </row>
    <row r="2109">
      <c r="A2109" s="1115"/>
      <c r="B2109" s="244">
        <v>3.9270347E7</v>
      </c>
      <c r="C2109" s="1148">
        <v>44860.47313366898</v>
      </c>
      <c r="D2109" s="244" t="s">
        <v>13398</v>
      </c>
      <c r="E2109" s="244" t="s">
        <v>13399</v>
      </c>
      <c r="F2109" s="1149">
        <v>34991.0</v>
      </c>
      <c r="G2109" s="244" t="s">
        <v>391</v>
      </c>
      <c r="H2109" s="244" t="s">
        <v>13400</v>
      </c>
      <c r="I2109" s="244" t="s">
        <v>13401</v>
      </c>
      <c r="K2109" s="244" t="s">
        <v>9121</v>
      </c>
      <c r="L2109" s="244" t="s">
        <v>7038</v>
      </c>
      <c r="M2109" s="244" t="s">
        <v>2184</v>
      </c>
      <c r="N2109" s="244" t="s">
        <v>2184</v>
      </c>
      <c r="O2109" s="244" t="s">
        <v>13402</v>
      </c>
      <c r="P2109" s="244" t="s">
        <v>1661</v>
      </c>
      <c r="Q2109" s="244" t="s">
        <v>13403</v>
      </c>
      <c r="R2109" s="1160">
        <v>44873.0</v>
      </c>
      <c r="S2109" s="647">
        <f t="shared" si="170"/>
        <v>28</v>
      </c>
      <c r="T2109" s="244" t="s">
        <v>2846</v>
      </c>
      <c r="U2109" s="244" t="s">
        <v>2846</v>
      </c>
      <c r="V2109" s="1150"/>
      <c r="W2109" s="244" t="s">
        <v>1651</v>
      </c>
      <c r="X2109" s="244" t="s">
        <v>13404</v>
      </c>
      <c r="Y2109" s="990"/>
      <c r="AA2109" s="987"/>
      <c r="AB2109" s="992"/>
      <c r="AC2109" s="993"/>
      <c r="AD2109" s="994"/>
      <c r="AE2109" s="994"/>
      <c r="AF2109" s="995"/>
      <c r="AG2109" s="996"/>
      <c r="AH2109" s="997"/>
      <c r="AI2109" s="998"/>
      <c r="AJ2109" s="312"/>
      <c r="AK2109" s="312"/>
      <c r="AL2109" s="999"/>
      <c r="AM2109" s="312"/>
      <c r="AN2109" s="312"/>
      <c r="AO2109" s="1000"/>
      <c r="AP2109" s="666"/>
      <c r="AQ2109" s="1001"/>
      <c r="AR2109" s="1001"/>
      <c r="AS2109" s="1001"/>
      <c r="AT2109" s="748"/>
    </row>
    <row r="2110">
      <c r="A2110" s="1115"/>
      <c r="B2110" s="244">
        <v>3.1827977E7</v>
      </c>
      <c r="C2110" s="1148">
        <v>44863.47747162037</v>
      </c>
      <c r="D2110" s="244" t="s">
        <v>4824</v>
      </c>
      <c r="E2110" s="244" t="s">
        <v>13405</v>
      </c>
      <c r="F2110" s="1149">
        <v>31015.0</v>
      </c>
      <c r="G2110" s="244" t="s">
        <v>674</v>
      </c>
      <c r="H2110" s="244" t="s">
        <v>2691</v>
      </c>
      <c r="I2110" s="244">
        <v>1.128825525E9</v>
      </c>
      <c r="K2110" s="244" t="s">
        <v>13406</v>
      </c>
      <c r="L2110" s="244" t="s">
        <v>7028</v>
      </c>
      <c r="M2110" s="244" t="s">
        <v>2184</v>
      </c>
      <c r="N2110" s="244" t="s">
        <v>2184</v>
      </c>
      <c r="O2110" s="244" t="s">
        <v>13407</v>
      </c>
      <c r="P2110" s="244" t="s">
        <v>13408</v>
      </c>
      <c r="Q2110" s="1150"/>
      <c r="R2110" s="1160">
        <v>44873.0</v>
      </c>
      <c r="S2110" s="647">
        <f t="shared" si="170"/>
        <v>38</v>
      </c>
      <c r="T2110" s="244" t="s">
        <v>13409</v>
      </c>
      <c r="U2110" s="244" t="s">
        <v>2846</v>
      </c>
      <c r="V2110" s="1150"/>
      <c r="W2110" s="244" t="s">
        <v>1651</v>
      </c>
      <c r="X2110" s="244" t="s">
        <v>13410</v>
      </c>
      <c r="Y2110" s="990"/>
      <c r="AA2110" s="987"/>
      <c r="AB2110" s="992"/>
      <c r="AC2110" s="993"/>
      <c r="AD2110" s="994"/>
      <c r="AE2110" s="994"/>
      <c r="AF2110" s="995"/>
      <c r="AG2110" s="996"/>
      <c r="AH2110" s="997"/>
      <c r="AI2110" s="998"/>
      <c r="AJ2110" s="312"/>
      <c r="AK2110" s="312"/>
      <c r="AL2110" s="999"/>
      <c r="AM2110" s="312"/>
      <c r="AN2110" s="312"/>
      <c r="AO2110" s="1000"/>
      <c r="AP2110" s="666"/>
      <c r="AQ2110" s="1001"/>
      <c r="AR2110" s="1001"/>
      <c r="AS2110" s="1001"/>
      <c r="AT2110" s="748"/>
    </row>
    <row r="2111">
      <c r="A2111" s="1115"/>
      <c r="B2111" s="244">
        <v>3.9603648E7</v>
      </c>
      <c r="C2111" s="1148">
        <v>44865.876587453706</v>
      </c>
      <c r="D2111" s="244" t="s">
        <v>13411</v>
      </c>
      <c r="E2111" s="244" t="s">
        <v>13412</v>
      </c>
      <c r="F2111" s="1149">
        <v>35276.0</v>
      </c>
      <c r="G2111" s="244" t="s">
        <v>2021</v>
      </c>
      <c r="H2111" s="244" t="s">
        <v>13413</v>
      </c>
      <c r="I2111" s="244">
        <v>2.634567532E9</v>
      </c>
      <c r="K2111" s="244" t="s">
        <v>13414</v>
      </c>
      <c r="L2111" s="244" t="s">
        <v>7020</v>
      </c>
      <c r="M2111" s="244" t="s">
        <v>2184</v>
      </c>
      <c r="N2111" s="244" t="s">
        <v>2184</v>
      </c>
      <c r="O2111" s="244" t="s">
        <v>13415</v>
      </c>
      <c r="P2111" s="244" t="s">
        <v>13416</v>
      </c>
      <c r="Q2111" s="244" t="s">
        <v>13417</v>
      </c>
      <c r="R2111" s="1160">
        <v>44873.0</v>
      </c>
      <c r="S2111" s="647">
        <f t="shared" si="170"/>
        <v>27</v>
      </c>
      <c r="T2111" s="244" t="s">
        <v>2846</v>
      </c>
      <c r="U2111" s="244" t="s">
        <v>2846</v>
      </c>
      <c r="V2111" s="1150"/>
      <c r="W2111" s="244" t="s">
        <v>1651</v>
      </c>
      <c r="X2111" s="244" t="s">
        <v>13418</v>
      </c>
      <c r="Y2111" s="990"/>
      <c r="AA2111" s="987"/>
      <c r="AB2111" s="992"/>
      <c r="AC2111" s="993"/>
      <c r="AD2111" s="994"/>
      <c r="AE2111" s="994"/>
      <c r="AF2111" s="995"/>
      <c r="AG2111" s="996"/>
      <c r="AH2111" s="997"/>
      <c r="AI2111" s="998"/>
      <c r="AJ2111" s="312"/>
      <c r="AK2111" s="312"/>
      <c r="AL2111" s="999"/>
      <c r="AM2111" s="312"/>
      <c r="AN2111" s="312"/>
      <c r="AO2111" s="1000"/>
      <c r="AP2111" s="666"/>
      <c r="AQ2111" s="1001"/>
      <c r="AR2111" s="1001"/>
      <c r="AS2111" s="1001"/>
      <c r="AT2111" s="748"/>
    </row>
    <row r="2112">
      <c r="A2112" s="1115"/>
      <c r="B2112" s="244">
        <v>4.6579401E7</v>
      </c>
      <c r="C2112" s="1148">
        <v>44871.77638984953</v>
      </c>
      <c r="D2112" s="244" t="s">
        <v>13419</v>
      </c>
      <c r="E2112" s="244" t="s">
        <v>13420</v>
      </c>
      <c r="F2112" s="1149">
        <v>38433.0</v>
      </c>
      <c r="G2112" s="244" t="s">
        <v>391</v>
      </c>
      <c r="H2112" s="244" t="s">
        <v>1678</v>
      </c>
      <c r="I2112" s="244" t="s">
        <v>13421</v>
      </c>
      <c r="K2112" s="244" t="s">
        <v>13422</v>
      </c>
      <c r="L2112" s="244" t="s">
        <v>7020</v>
      </c>
      <c r="M2112" s="244" t="s">
        <v>2184</v>
      </c>
      <c r="N2112" s="244" t="s">
        <v>2184</v>
      </c>
      <c r="O2112" s="244" t="s">
        <v>13423</v>
      </c>
      <c r="P2112" s="244" t="s">
        <v>13424</v>
      </c>
      <c r="Q2112" s="244" t="s">
        <v>13425</v>
      </c>
      <c r="R2112" s="244" t="s">
        <v>2587</v>
      </c>
      <c r="S2112" s="647">
        <f t="shared" si="170"/>
        <v>18</v>
      </c>
      <c r="T2112" s="1150"/>
      <c r="U2112" s="1150"/>
      <c r="V2112" s="244" t="s">
        <v>1918</v>
      </c>
      <c r="W2112" s="244" t="s">
        <v>1637</v>
      </c>
      <c r="X2112" s="244" t="s">
        <v>13426</v>
      </c>
      <c r="Y2112" s="990"/>
      <c r="AA2112" s="987"/>
      <c r="AB2112" s="992"/>
      <c r="AC2112" s="993"/>
      <c r="AD2112" s="994"/>
      <c r="AE2112" s="994"/>
      <c r="AF2112" s="995"/>
      <c r="AG2112" s="996"/>
      <c r="AH2112" s="997"/>
      <c r="AI2112" s="998"/>
      <c r="AJ2112" s="312"/>
      <c r="AK2112" s="312"/>
      <c r="AL2112" s="999"/>
      <c r="AM2112" s="312"/>
      <c r="AN2112" s="312"/>
      <c r="AO2112" s="1000"/>
      <c r="AP2112" s="666"/>
      <c r="AQ2112" s="1001"/>
      <c r="AR2112" s="1001"/>
      <c r="AS2112" s="1001"/>
      <c r="AT2112" s="748"/>
    </row>
    <row r="2113">
      <c r="A2113" s="1115"/>
      <c r="B2113" s="244">
        <v>4.3871653E7</v>
      </c>
      <c r="C2113" s="1148">
        <v>44872.651353912035</v>
      </c>
      <c r="D2113" s="244" t="s">
        <v>13427</v>
      </c>
      <c r="E2113" s="244" t="s">
        <v>13428</v>
      </c>
      <c r="F2113" s="1149">
        <v>37230.0</v>
      </c>
      <c r="G2113" s="244" t="s">
        <v>391</v>
      </c>
      <c r="H2113" s="244" t="s">
        <v>9609</v>
      </c>
      <c r="I2113" s="244" t="s">
        <v>13429</v>
      </c>
      <c r="K2113" s="244" t="s">
        <v>13430</v>
      </c>
      <c r="L2113" s="244" t="s">
        <v>7038</v>
      </c>
      <c r="M2113" s="244" t="s">
        <v>2184</v>
      </c>
      <c r="N2113" s="244" t="s">
        <v>2184</v>
      </c>
      <c r="O2113" s="244" t="s">
        <v>13431</v>
      </c>
      <c r="P2113" s="244" t="s">
        <v>13432</v>
      </c>
      <c r="Q2113" s="244" t="s">
        <v>13433</v>
      </c>
      <c r="R2113" s="1160">
        <v>44894.0</v>
      </c>
      <c r="S2113" s="647">
        <f t="shared" si="170"/>
        <v>21</v>
      </c>
      <c r="T2113" s="1150"/>
      <c r="U2113" s="1150"/>
      <c r="V2113" s="1150"/>
      <c r="W2113" s="244" t="s">
        <v>1637</v>
      </c>
      <c r="X2113" s="244" t="s">
        <v>13434</v>
      </c>
      <c r="Y2113" s="990"/>
      <c r="AA2113" s="987"/>
      <c r="AB2113" s="992"/>
      <c r="AC2113" s="993"/>
      <c r="AD2113" s="994"/>
      <c r="AE2113" s="994"/>
      <c r="AF2113" s="995"/>
      <c r="AG2113" s="996"/>
      <c r="AH2113" s="997"/>
      <c r="AI2113" s="998"/>
      <c r="AJ2113" s="312"/>
      <c r="AK2113" s="312"/>
      <c r="AL2113" s="999"/>
      <c r="AM2113" s="312"/>
      <c r="AN2113" s="312"/>
      <c r="AO2113" s="1000"/>
      <c r="AP2113" s="666"/>
      <c r="AQ2113" s="1001"/>
      <c r="AR2113" s="1001"/>
      <c r="AS2113" s="1001"/>
      <c r="AT2113" s="748"/>
    </row>
    <row r="2114">
      <c r="A2114" s="1115"/>
      <c r="B2114" s="244">
        <v>3.2640269E7</v>
      </c>
      <c r="C2114" s="1148">
        <v>44880.43927159722</v>
      </c>
      <c r="D2114" s="244" t="s">
        <v>13435</v>
      </c>
      <c r="E2114" s="244" t="s">
        <v>13436</v>
      </c>
      <c r="F2114" s="1149">
        <v>31725.0</v>
      </c>
      <c r="G2114" s="244" t="s">
        <v>2021</v>
      </c>
      <c r="H2114" s="244" t="s">
        <v>3551</v>
      </c>
      <c r="I2114" s="244" t="s">
        <v>13437</v>
      </c>
      <c r="K2114" s="244" t="s">
        <v>13438</v>
      </c>
      <c r="L2114" s="244" t="s">
        <v>7020</v>
      </c>
      <c r="M2114" s="244" t="s">
        <v>2184</v>
      </c>
      <c r="N2114" s="244" t="s">
        <v>2184</v>
      </c>
      <c r="O2114" s="244" t="s">
        <v>7638</v>
      </c>
      <c r="P2114" s="244" t="s">
        <v>8575</v>
      </c>
      <c r="Q2114" s="244" t="s">
        <v>13439</v>
      </c>
      <c r="R2114" s="1160">
        <v>44894.0</v>
      </c>
      <c r="S2114" s="647">
        <f t="shared" si="170"/>
        <v>36</v>
      </c>
      <c r="T2114" s="1150"/>
      <c r="U2114" s="1150"/>
      <c r="V2114" s="1150"/>
      <c r="W2114" s="244" t="s">
        <v>1866</v>
      </c>
      <c r="X2114" s="244" t="s">
        <v>13440</v>
      </c>
      <c r="Y2114" s="990"/>
      <c r="AA2114" s="987"/>
      <c r="AB2114" s="992"/>
      <c r="AC2114" s="993"/>
      <c r="AD2114" s="994"/>
      <c r="AE2114" s="994"/>
      <c r="AF2114" s="995"/>
      <c r="AG2114" s="996"/>
      <c r="AH2114" s="997"/>
      <c r="AI2114" s="998"/>
      <c r="AJ2114" s="312"/>
      <c r="AK2114" s="312"/>
      <c r="AL2114" s="999"/>
      <c r="AM2114" s="312"/>
      <c r="AN2114" s="312"/>
      <c r="AO2114" s="1000"/>
      <c r="AP2114" s="666"/>
      <c r="AQ2114" s="1001"/>
      <c r="AR2114" s="1001"/>
      <c r="AS2114" s="1001"/>
      <c r="AT2114" s="748"/>
    </row>
    <row r="2115">
      <c r="A2115" s="1115"/>
      <c r="B2115" s="244">
        <v>3.8570909E7</v>
      </c>
      <c r="C2115" s="1148">
        <v>44884.84713342592</v>
      </c>
      <c r="D2115" s="244" t="s">
        <v>13441</v>
      </c>
      <c r="E2115" s="244" t="s">
        <v>13442</v>
      </c>
      <c r="F2115" s="1149">
        <v>34788.0</v>
      </c>
      <c r="G2115" s="244" t="s">
        <v>391</v>
      </c>
      <c r="H2115" s="244" t="s">
        <v>1678</v>
      </c>
      <c r="I2115" s="244" t="s">
        <v>13443</v>
      </c>
      <c r="K2115" s="244" t="s">
        <v>13444</v>
      </c>
      <c r="L2115" s="244" t="s">
        <v>7020</v>
      </c>
      <c r="M2115" s="244" t="s">
        <v>2184</v>
      </c>
      <c r="N2115" s="244" t="s">
        <v>2184</v>
      </c>
      <c r="O2115" s="244" t="s">
        <v>2587</v>
      </c>
      <c r="P2115" s="244" t="s">
        <v>2587</v>
      </c>
      <c r="Q2115" s="244" t="s">
        <v>13445</v>
      </c>
      <c r="R2115" s="1160">
        <v>44894.0</v>
      </c>
      <c r="S2115" s="647">
        <f t="shared" si="170"/>
        <v>28</v>
      </c>
      <c r="T2115" s="1150"/>
      <c r="U2115" s="1150"/>
      <c r="V2115" s="1150"/>
      <c r="W2115" s="244" t="s">
        <v>1651</v>
      </c>
      <c r="X2115" s="244" t="s">
        <v>13446</v>
      </c>
      <c r="Y2115" s="990"/>
      <c r="AA2115" s="987"/>
      <c r="AB2115" s="992"/>
      <c r="AC2115" s="993"/>
      <c r="AD2115" s="994"/>
      <c r="AE2115" s="994"/>
      <c r="AF2115" s="995"/>
      <c r="AG2115" s="996"/>
      <c r="AH2115" s="997"/>
      <c r="AI2115" s="998"/>
      <c r="AJ2115" s="312"/>
      <c r="AK2115" s="312"/>
      <c r="AL2115" s="999"/>
      <c r="AM2115" s="312"/>
      <c r="AN2115" s="312"/>
      <c r="AO2115" s="1000"/>
      <c r="AP2115" s="666"/>
      <c r="AQ2115" s="1001"/>
      <c r="AR2115" s="1001"/>
      <c r="AS2115" s="1001"/>
      <c r="AT2115" s="748"/>
    </row>
    <row r="2116">
      <c r="A2116" s="1115"/>
      <c r="B2116" s="244">
        <v>2.8377814E7</v>
      </c>
      <c r="C2116" s="1148">
        <v>44892.02148306713</v>
      </c>
      <c r="D2116" s="244" t="s">
        <v>13447</v>
      </c>
      <c r="E2116" s="244" t="s">
        <v>13448</v>
      </c>
      <c r="F2116" s="1149">
        <v>29491.0</v>
      </c>
      <c r="G2116" s="244" t="s">
        <v>391</v>
      </c>
      <c r="H2116" s="244" t="s">
        <v>13449</v>
      </c>
      <c r="I2116" s="244">
        <v>1.536735834E9</v>
      </c>
      <c r="K2116" s="244" t="s">
        <v>13450</v>
      </c>
      <c r="L2116" s="244" t="s">
        <v>7028</v>
      </c>
      <c r="M2116" s="244" t="s">
        <v>2184</v>
      </c>
      <c r="N2116" s="244" t="s">
        <v>2184</v>
      </c>
      <c r="O2116" s="244" t="s">
        <v>10265</v>
      </c>
      <c r="P2116" s="244" t="s">
        <v>13451</v>
      </c>
      <c r="Q2116" s="1150"/>
      <c r="R2116" s="244" t="s">
        <v>2587</v>
      </c>
      <c r="S2116" s="647">
        <f t="shared" si="170"/>
        <v>43</v>
      </c>
      <c r="T2116" s="1150"/>
      <c r="U2116" s="1150"/>
      <c r="V2116" s="244" t="s">
        <v>11172</v>
      </c>
      <c r="W2116" s="244" t="s">
        <v>1651</v>
      </c>
      <c r="X2116" s="244" t="s">
        <v>1651</v>
      </c>
      <c r="Y2116" s="990"/>
      <c r="AA2116" s="987"/>
      <c r="AB2116" s="992"/>
      <c r="AC2116" s="993"/>
      <c r="AD2116" s="994"/>
      <c r="AE2116" s="994"/>
      <c r="AF2116" s="995"/>
      <c r="AG2116" s="996"/>
      <c r="AH2116" s="997"/>
      <c r="AI2116" s="998"/>
      <c r="AJ2116" s="312"/>
      <c r="AK2116" s="312"/>
      <c r="AL2116" s="999"/>
      <c r="AM2116" s="312"/>
      <c r="AN2116" s="312"/>
      <c r="AO2116" s="1000"/>
      <c r="AP2116" s="666"/>
      <c r="AQ2116" s="1001"/>
      <c r="AR2116" s="1001"/>
      <c r="AS2116" s="1001"/>
      <c r="AT2116" s="748"/>
    </row>
    <row r="2117">
      <c r="A2117" s="1115"/>
      <c r="B2117" s="244">
        <v>3.069747E7</v>
      </c>
      <c r="C2117" s="1148">
        <v>44901.000775532404</v>
      </c>
      <c r="D2117" s="244" t="s">
        <v>13452</v>
      </c>
      <c r="E2117" s="244" t="s">
        <v>13453</v>
      </c>
      <c r="F2117" s="1149">
        <v>44978.0</v>
      </c>
      <c r="G2117" s="244" t="s">
        <v>2021</v>
      </c>
      <c r="H2117" s="244" t="s">
        <v>13454</v>
      </c>
      <c r="I2117" s="244" t="s">
        <v>13455</v>
      </c>
      <c r="K2117" s="244" t="s">
        <v>13456</v>
      </c>
      <c r="L2117" s="244" t="s">
        <v>13457</v>
      </c>
      <c r="M2117" s="244" t="s">
        <v>2184</v>
      </c>
      <c r="N2117" s="244" t="s">
        <v>2184</v>
      </c>
      <c r="O2117" s="244" t="s">
        <v>13458</v>
      </c>
      <c r="P2117" s="244" t="s">
        <v>13459</v>
      </c>
      <c r="Q2117" s="244" t="s">
        <v>13460</v>
      </c>
      <c r="R2117" s="1151">
        <v>44936.0</v>
      </c>
      <c r="S2117" s="647">
        <f t="shared" si="170"/>
        <v>0</v>
      </c>
      <c r="T2117" s="244" t="s">
        <v>2761</v>
      </c>
      <c r="U2117" s="244" t="s">
        <v>2846</v>
      </c>
      <c r="V2117" s="244" t="s">
        <v>13461</v>
      </c>
      <c r="W2117" s="244" t="s">
        <v>1651</v>
      </c>
      <c r="X2117" s="244" t="s">
        <v>13462</v>
      </c>
      <c r="Y2117" s="990"/>
      <c r="AA2117" s="987"/>
      <c r="AB2117" s="992"/>
      <c r="AC2117" s="993"/>
      <c r="AD2117" s="994"/>
      <c r="AE2117" s="994"/>
      <c r="AF2117" s="995"/>
      <c r="AG2117" s="996"/>
      <c r="AH2117" s="997"/>
      <c r="AI2117" s="998"/>
      <c r="AJ2117" s="312"/>
      <c r="AK2117" s="312"/>
      <c r="AL2117" s="999"/>
      <c r="AM2117" s="312"/>
      <c r="AN2117" s="312"/>
      <c r="AO2117" s="1000"/>
      <c r="AP2117" s="666"/>
      <c r="AQ2117" s="1001"/>
      <c r="AR2117" s="1001"/>
      <c r="AS2117" s="1001"/>
      <c r="AT2117" s="748"/>
    </row>
    <row r="2118">
      <c r="A2118" s="1115"/>
      <c r="B2118" s="244">
        <v>4.4729738E7</v>
      </c>
      <c r="C2118" s="1148">
        <v>44906.958637986114</v>
      </c>
      <c r="D2118" s="244" t="s">
        <v>13463</v>
      </c>
      <c r="E2118" s="244" t="s">
        <v>13464</v>
      </c>
      <c r="F2118" s="1149">
        <v>37711.0</v>
      </c>
      <c r="G2118" s="244" t="s">
        <v>674</v>
      </c>
      <c r="H2118" s="244" t="s">
        <v>13465</v>
      </c>
      <c r="I2118" s="244">
        <v>5.491122476554E12</v>
      </c>
      <c r="K2118" s="244" t="s">
        <v>13466</v>
      </c>
      <c r="L2118" s="244" t="s">
        <v>7038</v>
      </c>
      <c r="M2118" s="244" t="s">
        <v>2184</v>
      </c>
      <c r="N2118" s="244" t="s">
        <v>2184</v>
      </c>
      <c r="O2118" s="244" t="s">
        <v>13467</v>
      </c>
      <c r="P2118" s="244" t="s">
        <v>13468</v>
      </c>
      <c r="Q2118" s="244" t="s">
        <v>13469</v>
      </c>
      <c r="R2118" s="1151">
        <v>44936.0</v>
      </c>
      <c r="S2118" s="647">
        <f t="shared" si="170"/>
        <v>20</v>
      </c>
      <c r="T2118" s="244" t="s">
        <v>2761</v>
      </c>
      <c r="U2118" s="244" t="s">
        <v>2846</v>
      </c>
      <c r="V2118" s="244" t="s">
        <v>13470</v>
      </c>
      <c r="W2118" s="244" t="s">
        <v>13471</v>
      </c>
      <c r="X2118" s="244" t="s">
        <v>13471</v>
      </c>
      <c r="Y2118" s="990"/>
      <c r="AA2118" s="987"/>
      <c r="AB2118" s="992"/>
      <c r="AC2118" s="993"/>
      <c r="AD2118" s="994"/>
      <c r="AE2118" s="994"/>
      <c r="AF2118" s="995"/>
      <c r="AG2118" s="996"/>
      <c r="AH2118" s="997"/>
      <c r="AI2118" s="998"/>
      <c r="AJ2118" s="312"/>
      <c r="AK2118" s="312"/>
      <c r="AL2118" s="999"/>
      <c r="AM2118" s="312"/>
      <c r="AN2118" s="312"/>
      <c r="AO2118" s="1000"/>
      <c r="AP2118" s="666"/>
      <c r="AQ2118" s="1001"/>
      <c r="AR2118" s="1001"/>
      <c r="AS2118" s="1001"/>
      <c r="AT2118" s="748"/>
    </row>
    <row r="2119">
      <c r="A2119" s="1115"/>
      <c r="B2119" s="244">
        <v>3.71993385E8</v>
      </c>
      <c r="C2119" s="1148">
        <v>44930.64421650463</v>
      </c>
      <c r="D2119" s="244" t="s">
        <v>13472</v>
      </c>
      <c r="E2119" s="244" t="s">
        <v>13473</v>
      </c>
      <c r="F2119" s="1149">
        <v>33964.0</v>
      </c>
      <c r="G2119" s="244" t="s">
        <v>391</v>
      </c>
      <c r="H2119" s="244" t="s">
        <v>1678</v>
      </c>
      <c r="I2119" s="244" t="s">
        <v>13474</v>
      </c>
      <c r="K2119" s="244" t="s">
        <v>13475</v>
      </c>
      <c r="L2119" s="244" t="s">
        <v>7020</v>
      </c>
      <c r="M2119" s="244" t="s">
        <v>2184</v>
      </c>
      <c r="N2119" s="244" t="s">
        <v>2184</v>
      </c>
      <c r="O2119" s="244" t="s">
        <v>13476</v>
      </c>
      <c r="P2119" s="244" t="s">
        <v>13477</v>
      </c>
      <c r="Q2119" s="1150"/>
      <c r="R2119" s="1151">
        <v>44936.0</v>
      </c>
      <c r="S2119" s="647">
        <f t="shared" si="170"/>
        <v>30</v>
      </c>
      <c r="T2119" s="244" t="s">
        <v>2761</v>
      </c>
      <c r="U2119" s="244" t="s">
        <v>2846</v>
      </c>
      <c r="V2119" s="244" t="s">
        <v>13478</v>
      </c>
      <c r="W2119" s="244" t="s">
        <v>1637</v>
      </c>
      <c r="X2119" s="244" t="s">
        <v>13479</v>
      </c>
      <c r="Y2119" s="990"/>
      <c r="AA2119" s="987"/>
      <c r="AB2119" s="992"/>
      <c r="AC2119" s="993"/>
      <c r="AD2119" s="994"/>
      <c r="AE2119" s="994"/>
      <c r="AF2119" s="995"/>
      <c r="AG2119" s="996"/>
      <c r="AH2119" s="997"/>
      <c r="AI2119" s="998"/>
      <c r="AJ2119" s="312"/>
      <c r="AK2119" s="312"/>
      <c r="AL2119" s="999"/>
      <c r="AM2119" s="312"/>
      <c r="AN2119" s="312"/>
      <c r="AO2119" s="1000"/>
      <c r="AP2119" s="666"/>
      <c r="AQ2119" s="1001"/>
      <c r="AR2119" s="1001"/>
      <c r="AS2119" s="1001"/>
      <c r="AT2119" s="748"/>
    </row>
    <row r="2120">
      <c r="A2120" s="1115"/>
      <c r="B2120" s="244">
        <v>3.8157619E7</v>
      </c>
      <c r="C2120" s="1148">
        <v>44931.61152171296</v>
      </c>
      <c r="D2120" s="244" t="s">
        <v>13480</v>
      </c>
      <c r="E2120" s="244" t="s">
        <v>13481</v>
      </c>
      <c r="F2120" s="1149">
        <v>34371.0</v>
      </c>
      <c r="G2120" s="244" t="s">
        <v>391</v>
      </c>
      <c r="H2120" s="244" t="s">
        <v>1795</v>
      </c>
      <c r="I2120" s="244" t="s">
        <v>13482</v>
      </c>
      <c r="K2120" s="244" t="s">
        <v>13483</v>
      </c>
      <c r="L2120" s="244" t="s">
        <v>7038</v>
      </c>
      <c r="M2120" s="244" t="s">
        <v>2184</v>
      </c>
      <c r="N2120" s="244" t="s">
        <v>1661</v>
      </c>
      <c r="O2120" s="244" t="s">
        <v>13484</v>
      </c>
      <c r="P2120" s="244" t="s">
        <v>13485</v>
      </c>
      <c r="Q2120" s="244" t="s">
        <v>13486</v>
      </c>
      <c r="R2120" s="1151">
        <v>44936.0</v>
      </c>
      <c r="S2120" s="647">
        <f t="shared" si="170"/>
        <v>29</v>
      </c>
      <c r="T2120" s="244" t="s">
        <v>2761</v>
      </c>
      <c r="U2120" s="244" t="s">
        <v>13487</v>
      </c>
      <c r="V2120" s="244" t="s">
        <v>13488</v>
      </c>
      <c r="W2120" s="244" t="s">
        <v>1637</v>
      </c>
      <c r="X2120" s="244" t="s">
        <v>1637</v>
      </c>
      <c r="Y2120" s="990"/>
      <c r="AA2120" s="987"/>
      <c r="AB2120" s="992"/>
      <c r="AC2120" s="993"/>
      <c r="AD2120" s="994"/>
      <c r="AE2120" s="994"/>
      <c r="AF2120" s="995"/>
      <c r="AG2120" s="996"/>
      <c r="AH2120" s="997"/>
      <c r="AI2120" s="998"/>
      <c r="AJ2120" s="312"/>
      <c r="AK2120" s="312"/>
      <c r="AL2120" s="999"/>
      <c r="AM2120" s="312"/>
      <c r="AN2120" s="312"/>
      <c r="AO2120" s="1000"/>
      <c r="AP2120" s="666"/>
      <c r="AQ2120" s="1001"/>
      <c r="AR2120" s="1001"/>
      <c r="AS2120" s="1001"/>
      <c r="AT2120" s="748"/>
    </row>
    <row r="2121">
      <c r="A2121" s="1115"/>
      <c r="B2121" s="244">
        <v>3.6312517E7</v>
      </c>
      <c r="C2121" s="1148">
        <v>44935.80018199074</v>
      </c>
      <c r="D2121" s="244" t="s">
        <v>13489</v>
      </c>
      <c r="E2121" s="244" t="s">
        <v>13490</v>
      </c>
      <c r="F2121" s="1149">
        <v>33468.0</v>
      </c>
      <c r="G2121" s="244" t="s">
        <v>1755</v>
      </c>
      <c r="H2121" s="244" t="s">
        <v>13146</v>
      </c>
      <c r="I2121" s="244">
        <v>5.491136255031E12</v>
      </c>
      <c r="K2121" s="244" t="s">
        <v>13491</v>
      </c>
      <c r="L2121" s="244" t="s">
        <v>7020</v>
      </c>
      <c r="M2121" s="244" t="s">
        <v>2184</v>
      </c>
      <c r="N2121" s="244" t="s">
        <v>1661</v>
      </c>
      <c r="O2121" s="244" t="s">
        <v>13492</v>
      </c>
      <c r="P2121" s="244" t="s">
        <v>13493</v>
      </c>
      <c r="Q2121" s="1150"/>
      <c r="R2121" s="1151">
        <v>44944.0</v>
      </c>
      <c r="S2121" s="647">
        <f t="shared" si="170"/>
        <v>32</v>
      </c>
      <c r="T2121" s="1150"/>
      <c r="U2121" s="1150"/>
      <c r="V2121" s="244" t="s">
        <v>13494</v>
      </c>
      <c r="W2121" s="244" t="s">
        <v>1637</v>
      </c>
      <c r="X2121" s="244" t="s">
        <v>13495</v>
      </c>
      <c r="Y2121" s="990"/>
      <c r="AA2121" s="987"/>
      <c r="AB2121" s="992"/>
      <c r="AC2121" s="993"/>
      <c r="AD2121" s="994"/>
      <c r="AE2121" s="994"/>
      <c r="AF2121" s="995"/>
      <c r="AG2121" s="996"/>
      <c r="AH2121" s="997"/>
      <c r="AI2121" s="998"/>
      <c r="AJ2121" s="312"/>
      <c r="AK2121" s="312"/>
      <c r="AL2121" s="999"/>
      <c r="AM2121" s="312"/>
      <c r="AN2121" s="312"/>
      <c r="AO2121" s="1000"/>
      <c r="AP2121" s="666"/>
      <c r="AQ2121" s="1001"/>
      <c r="AR2121" s="1001"/>
      <c r="AS2121" s="1001"/>
      <c r="AT2121" s="748"/>
    </row>
    <row r="2122">
      <c r="A2122" s="1115"/>
      <c r="B2122" s="244">
        <v>4.2254517E7</v>
      </c>
      <c r="C2122" s="1148">
        <v>44936.6719060301</v>
      </c>
      <c r="D2122" s="244" t="s">
        <v>13496</v>
      </c>
      <c r="E2122" s="244" t="s">
        <v>13497</v>
      </c>
      <c r="F2122" s="1149">
        <v>36513.0</v>
      </c>
      <c r="G2122" s="244" t="s">
        <v>391</v>
      </c>
      <c r="H2122" s="244" t="s">
        <v>1618</v>
      </c>
      <c r="I2122" s="244" t="s">
        <v>13498</v>
      </c>
      <c r="K2122" s="244" t="s">
        <v>13499</v>
      </c>
      <c r="L2122" s="244" t="s">
        <v>13500</v>
      </c>
      <c r="M2122" s="244" t="s">
        <v>2184</v>
      </c>
      <c r="N2122" s="244" t="s">
        <v>2184</v>
      </c>
      <c r="O2122" s="244" t="s">
        <v>13501</v>
      </c>
      <c r="P2122" s="244" t="s">
        <v>13502</v>
      </c>
      <c r="Q2122" s="244" t="s">
        <v>13503</v>
      </c>
      <c r="R2122" s="1151">
        <v>44944.0</v>
      </c>
      <c r="S2122" s="647">
        <f t="shared" si="170"/>
        <v>23</v>
      </c>
      <c r="T2122" s="1150"/>
      <c r="U2122" s="1150"/>
      <c r="V2122" s="244" t="s">
        <v>13504</v>
      </c>
      <c r="W2122" s="244" t="s">
        <v>1651</v>
      </c>
      <c r="X2122" s="244" t="s">
        <v>13505</v>
      </c>
      <c r="Y2122" s="990"/>
      <c r="AA2122" s="987"/>
      <c r="AB2122" s="992"/>
      <c r="AC2122" s="993"/>
      <c r="AD2122" s="994"/>
      <c r="AE2122" s="994"/>
      <c r="AF2122" s="995"/>
      <c r="AG2122" s="996"/>
      <c r="AH2122" s="997"/>
      <c r="AI2122" s="998"/>
      <c r="AJ2122" s="312"/>
      <c r="AK2122" s="312"/>
      <c r="AL2122" s="999"/>
      <c r="AM2122" s="312"/>
      <c r="AN2122" s="312"/>
      <c r="AO2122" s="1000"/>
      <c r="AP2122" s="666"/>
      <c r="AQ2122" s="1001"/>
      <c r="AR2122" s="1001"/>
      <c r="AS2122" s="1001"/>
      <c r="AT2122" s="748"/>
    </row>
    <row r="2123">
      <c r="A2123" s="227"/>
      <c r="B2123" s="179">
        <v>3.6572483E7</v>
      </c>
      <c r="C2123" s="201">
        <v>44938.696293726854</v>
      </c>
      <c r="D2123" s="179" t="s">
        <v>13506</v>
      </c>
      <c r="E2123" s="179" t="s">
        <v>13507</v>
      </c>
      <c r="F2123" s="228">
        <v>44905.0</v>
      </c>
      <c r="G2123" s="179" t="s">
        <v>391</v>
      </c>
      <c r="H2123" s="179" t="s">
        <v>1678</v>
      </c>
      <c r="I2123" s="179">
        <v>5.492284716005E12</v>
      </c>
      <c r="K2123" s="179" t="s">
        <v>13508</v>
      </c>
      <c r="L2123" s="179" t="s">
        <v>7020</v>
      </c>
      <c r="M2123" s="179" t="s">
        <v>2184</v>
      </c>
      <c r="N2123" s="179" t="s">
        <v>2184</v>
      </c>
      <c r="O2123" s="179" t="s">
        <v>13509</v>
      </c>
      <c r="P2123" s="179" t="s">
        <v>2846</v>
      </c>
      <c r="Q2123" s="179" t="s">
        <v>2846</v>
      </c>
      <c r="R2123" s="1098">
        <v>44944.0</v>
      </c>
      <c r="S2123" s="647">
        <f t="shared" si="170"/>
        <v>0</v>
      </c>
      <c r="T2123" s="166"/>
      <c r="U2123" s="166"/>
      <c r="V2123" s="179" t="s">
        <v>13510</v>
      </c>
      <c r="W2123" s="179" t="s">
        <v>2846</v>
      </c>
      <c r="X2123" s="179" t="s">
        <v>2846</v>
      </c>
      <c r="Y2123" s="990"/>
      <c r="AA2123" s="987"/>
      <c r="AB2123" s="992"/>
      <c r="AC2123" s="993"/>
      <c r="AD2123" s="994"/>
      <c r="AE2123" s="994"/>
      <c r="AF2123" s="995"/>
      <c r="AG2123" s="996"/>
      <c r="AH2123" s="997"/>
      <c r="AI2123" s="998"/>
      <c r="AJ2123" s="312"/>
      <c r="AK2123" s="312"/>
      <c r="AL2123" s="999"/>
      <c r="AM2123" s="312"/>
      <c r="AN2123" s="312"/>
      <c r="AO2123" s="1000"/>
      <c r="AP2123" s="666"/>
      <c r="AQ2123" s="1001"/>
      <c r="AR2123" s="1001"/>
      <c r="AS2123" s="1001"/>
      <c r="AT2123" s="748"/>
    </row>
    <row r="2124">
      <c r="A2124" s="1115"/>
      <c r="B2124" s="244">
        <v>4.5754371E7</v>
      </c>
      <c r="C2124" s="1148">
        <v>44943.488028368054</v>
      </c>
      <c r="D2124" s="244" t="s">
        <v>13511</v>
      </c>
      <c r="E2124" s="244" t="s">
        <v>13512</v>
      </c>
      <c r="F2124" s="1149">
        <v>38042.0</v>
      </c>
      <c r="G2124" s="244" t="s">
        <v>2021</v>
      </c>
      <c r="H2124" s="244" t="s">
        <v>2189</v>
      </c>
      <c r="I2124" s="244">
        <v>5.491134712502E12</v>
      </c>
      <c r="K2124" s="244" t="s">
        <v>13513</v>
      </c>
      <c r="L2124" s="244" t="s">
        <v>7038</v>
      </c>
      <c r="M2124" s="244" t="s">
        <v>2184</v>
      </c>
      <c r="N2124" s="244" t="s">
        <v>2184</v>
      </c>
      <c r="O2124" s="244" t="s">
        <v>9153</v>
      </c>
      <c r="P2124" s="244" t="s">
        <v>13514</v>
      </c>
      <c r="Q2124" s="1150"/>
      <c r="R2124" s="1150"/>
      <c r="S2124" s="647">
        <f t="shared" si="170"/>
        <v>19</v>
      </c>
      <c r="T2124" s="1150"/>
      <c r="U2124" s="1150"/>
      <c r="V2124" s="244" t="s">
        <v>13515</v>
      </c>
      <c r="W2124" s="244" t="s">
        <v>1866</v>
      </c>
      <c r="X2124" s="244" t="s">
        <v>13516</v>
      </c>
      <c r="Y2124" s="990"/>
      <c r="AA2124" s="987"/>
      <c r="AB2124" s="992"/>
      <c r="AC2124" s="993"/>
      <c r="AD2124" s="994"/>
      <c r="AE2124" s="994"/>
      <c r="AF2124" s="995"/>
      <c r="AG2124" s="996"/>
      <c r="AH2124" s="997"/>
      <c r="AI2124" s="998"/>
      <c r="AJ2124" s="312"/>
      <c r="AK2124" s="312"/>
      <c r="AL2124" s="999"/>
      <c r="AM2124" s="312"/>
      <c r="AN2124" s="312"/>
      <c r="AO2124" s="1000"/>
      <c r="AP2124" s="666"/>
      <c r="AQ2124" s="1001"/>
      <c r="AR2124" s="1001"/>
      <c r="AS2124" s="1001"/>
      <c r="AT2124" s="748"/>
    </row>
    <row r="2125">
      <c r="A2125" s="238"/>
      <c r="B2125" s="239">
        <v>3.3017459E7</v>
      </c>
      <c r="C2125" s="240">
        <v>44964.802320937495</v>
      </c>
      <c r="D2125" s="239" t="s">
        <v>13517</v>
      </c>
      <c r="E2125" s="239" t="s">
        <v>13518</v>
      </c>
      <c r="F2125" s="241">
        <v>31919.0</v>
      </c>
      <c r="G2125" s="239" t="s">
        <v>2021</v>
      </c>
      <c r="H2125" s="239" t="s">
        <v>13519</v>
      </c>
      <c r="I2125" s="239">
        <v>1.134451656E9</v>
      </c>
      <c r="K2125" s="239" t="s">
        <v>13520</v>
      </c>
      <c r="L2125" s="239" t="s">
        <v>7028</v>
      </c>
      <c r="M2125" s="239" t="s">
        <v>2184</v>
      </c>
      <c r="N2125" s="239" t="s">
        <v>2184</v>
      </c>
      <c r="O2125" s="239" t="s">
        <v>13521</v>
      </c>
      <c r="P2125" s="239" t="s">
        <v>13522</v>
      </c>
      <c r="Q2125" s="239" t="s">
        <v>13523</v>
      </c>
      <c r="R2125" s="242"/>
      <c r="S2125" s="647">
        <f t="shared" si="170"/>
        <v>36</v>
      </c>
      <c r="T2125" s="242"/>
      <c r="U2125" s="242"/>
      <c r="V2125" s="239" t="s">
        <v>13524</v>
      </c>
      <c r="W2125" s="239" t="s">
        <v>1866</v>
      </c>
      <c r="X2125" s="239" t="s">
        <v>13525</v>
      </c>
      <c r="Y2125" s="990"/>
      <c r="AA2125" s="987"/>
      <c r="AB2125" s="992"/>
      <c r="AC2125" s="993"/>
      <c r="AD2125" s="994"/>
      <c r="AE2125" s="994"/>
      <c r="AF2125" s="995"/>
      <c r="AG2125" s="996"/>
      <c r="AH2125" s="997"/>
      <c r="AI2125" s="998"/>
      <c r="AJ2125" s="312"/>
      <c r="AK2125" s="312"/>
      <c r="AL2125" s="999"/>
      <c r="AM2125" s="312"/>
      <c r="AN2125" s="312"/>
      <c r="AO2125" s="1000"/>
      <c r="AP2125" s="666"/>
      <c r="AQ2125" s="1001"/>
      <c r="AR2125" s="1001"/>
      <c r="AS2125" s="1001"/>
      <c r="AT2125" s="748"/>
    </row>
    <row r="2126">
      <c r="A2126" s="238"/>
      <c r="B2126" s="239">
        <v>3.8893338E7</v>
      </c>
      <c r="C2126" s="240">
        <v>44969.87594229166</v>
      </c>
      <c r="D2126" s="239" t="s">
        <v>4979</v>
      </c>
      <c r="E2126" s="239" t="s">
        <v>4980</v>
      </c>
      <c r="F2126" s="241">
        <v>34807.0</v>
      </c>
      <c r="G2126" s="239" t="s">
        <v>391</v>
      </c>
      <c r="H2126" s="239" t="s">
        <v>1618</v>
      </c>
      <c r="I2126" s="239" t="s">
        <v>13526</v>
      </c>
      <c r="K2126" s="239" t="s">
        <v>1877</v>
      </c>
      <c r="L2126" s="239" t="s">
        <v>7038</v>
      </c>
      <c r="M2126" s="239" t="s">
        <v>2184</v>
      </c>
      <c r="N2126" s="239" t="s">
        <v>1661</v>
      </c>
      <c r="O2126" s="239" t="s">
        <v>13527</v>
      </c>
      <c r="P2126" s="239" t="s">
        <v>13528</v>
      </c>
      <c r="Q2126" s="239" t="s">
        <v>13529</v>
      </c>
      <c r="R2126" s="242"/>
      <c r="S2126" s="647">
        <f t="shared" si="170"/>
        <v>28</v>
      </c>
      <c r="T2126" s="242"/>
      <c r="U2126" s="242"/>
      <c r="V2126" s="239" t="s">
        <v>13530</v>
      </c>
      <c r="W2126" s="239" t="s">
        <v>1651</v>
      </c>
      <c r="X2126" s="239" t="s">
        <v>4983</v>
      </c>
      <c r="Y2126" s="990"/>
      <c r="AA2126" s="987"/>
      <c r="AB2126" s="992"/>
      <c r="AC2126" s="993"/>
      <c r="AD2126" s="994"/>
      <c r="AE2126" s="994"/>
      <c r="AF2126" s="995"/>
      <c r="AG2126" s="996"/>
      <c r="AH2126" s="997"/>
      <c r="AI2126" s="998"/>
      <c r="AJ2126" s="312"/>
      <c r="AK2126" s="312"/>
      <c r="AL2126" s="999"/>
      <c r="AM2126" s="312"/>
      <c r="AN2126" s="312"/>
      <c r="AO2126" s="1000"/>
      <c r="AP2126" s="666"/>
      <c r="AQ2126" s="1001"/>
      <c r="AR2126" s="1001"/>
      <c r="AS2126" s="1001"/>
      <c r="AT2126" s="748"/>
    </row>
    <row r="2127">
      <c r="A2127" s="238"/>
      <c r="B2127" s="239">
        <v>3.7992753E7</v>
      </c>
      <c r="C2127" s="240">
        <v>44979.6042384375</v>
      </c>
      <c r="D2127" s="239" t="s">
        <v>13531</v>
      </c>
      <c r="E2127" s="239" t="s">
        <v>13532</v>
      </c>
      <c r="F2127" s="241">
        <v>34244.0</v>
      </c>
      <c r="G2127" s="239" t="s">
        <v>391</v>
      </c>
      <c r="H2127" s="239" t="s">
        <v>13533</v>
      </c>
      <c r="I2127" s="239" t="s">
        <v>13534</v>
      </c>
      <c r="K2127" s="239" t="s">
        <v>13535</v>
      </c>
      <c r="L2127" s="239" t="s">
        <v>13536</v>
      </c>
      <c r="M2127" s="239" t="s">
        <v>2184</v>
      </c>
      <c r="N2127" s="239" t="s">
        <v>2184</v>
      </c>
      <c r="O2127" s="239" t="s">
        <v>13537</v>
      </c>
      <c r="P2127" s="239" t="s">
        <v>13538</v>
      </c>
      <c r="Q2127" s="242"/>
      <c r="R2127" s="242"/>
      <c r="S2127" s="647">
        <f t="shared" si="170"/>
        <v>30</v>
      </c>
      <c r="T2127" s="242"/>
      <c r="U2127" s="242"/>
      <c r="V2127" s="242"/>
      <c r="W2127" s="239" t="s">
        <v>1651</v>
      </c>
      <c r="X2127" s="239" t="s">
        <v>13539</v>
      </c>
      <c r="Y2127" s="990"/>
      <c r="AA2127" s="987"/>
      <c r="AB2127" s="992"/>
      <c r="AC2127" s="993"/>
      <c r="AD2127" s="994"/>
      <c r="AE2127" s="994"/>
      <c r="AF2127" s="995"/>
      <c r="AG2127" s="996"/>
      <c r="AH2127" s="997"/>
      <c r="AI2127" s="998"/>
      <c r="AJ2127" s="312"/>
      <c r="AK2127" s="312"/>
      <c r="AL2127" s="999"/>
      <c r="AM2127" s="312"/>
      <c r="AN2127" s="312"/>
      <c r="AO2127" s="1000"/>
      <c r="AP2127" s="666"/>
      <c r="AQ2127" s="1001"/>
      <c r="AR2127" s="1001"/>
      <c r="AS2127" s="1001"/>
      <c r="AT2127" s="748"/>
    </row>
    <row r="2128">
      <c r="A2128" s="248"/>
      <c r="B2128" s="249">
        <v>4.831862E7</v>
      </c>
      <c r="C2128" s="250">
        <v>44986.682583125</v>
      </c>
      <c r="D2128" s="249" t="s">
        <v>13540</v>
      </c>
      <c r="E2128" s="249" t="s">
        <v>13541</v>
      </c>
      <c r="F2128" s="251">
        <v>39341.0</v>
      </c>
      <c r="G2128" s="249" t="s">
        <v>2021</v>
      </c>
      <c r="H2128" s="249" t="s">
        <v>13542</v>
      </c>
      <c r="I2128" s="249">
        <v>5.42984204451E11</v>
      </c>
      <c r="K2128" s="249" t="s">
        <v>13543</v>
      </c>
      <c r="L2128" s="249" t="s">
        <v>7038</v>
      </c>
      <c r="M2128" s="249" t="s">
        <v>2184</v>
      </c>
      <c r="N2128" s="249" t="s">
        <v>2184</v>
      </c>
      <c r="O2128" s="249" t="s">
        <v>7366</v>
      </c>
      <c r="P2128" s="249" t="s">
        <v>13544</v>
      </c>
      <c r="Q2128" s="249" t="s">
        <v>13545</v>
      </c>
      <c r="R2128" s="254"/>
      <c r="S2128" s="647">
        <f t="shared" si="170"/>
        <v>16</v>
      </c>
      <c r="T2128" s="254"/>
      <c r="U2128" s="254"/>
      <c r="V2128" s="631" t="s">
        <v>13546</v>
      </c>
      <c r="W2128" s="249" t="s">
        <v>13547</v>
      </c>
      <c r="X2128" s="249" t="s">
        <v>13548</v>
      </c>
      <c r="Y2128" s="990"/>
      <c r="AA2128" s="987"/>
      <c r="AB2128" s="992"/>
      <c r="AC2128" s="993"/>
      <c r="AD2128" s="994"/>
      <c r="AE2128" s="994"/>
      <c r="AF2128" s="995"/>
      <c r="AG2128" s="996"/>
      <c r="AH2128" s="997"/>
      <c r="AI2128" s="998"/>
      <c r="AJ2128" s="312"/>
      <c r="AK2128" s="312"/>
      <c r="AL2128" s="999"/>
      <c r="AM2128" s="312"/>
      <c r="AN2128" s="312"/>
      <c r="AO2128" s="1000"/>
      <c r="AP2128" s="666"/>
      <c r="AQ2128" s="1001"/>
      <c r="AR2128" s="1001"/>
      <c r="AS2128" s="1001"/>
      <c r="AT2128" s="748"/>
    </row>
    <row r="2129">
      <c r="A2129" s="248"/>
      <c r="B2129" s="249">
        <v>4.262219E7</v>
      </c>
      <c r="C2129" s="263" t="s">
        <v>13549</v>
      </c>
      <c r="D2129" s="249" t="s">
        <v>5000</v>
      </c>
      <c r="E2129" s="249" t="s">
        <v>5001</v>
      </c>
      <c r="F2129" s="251">
        <v>36642.0</v>
      </c>
      <c r="G2129" s="249" t="s">
        <v>391</v>
      </c>
      <c r="H2129" s="249" t="s">
        <v>5002</v>
      </c>
      <c r="I2129" s="249" t="s">
        <v>5003</v>
      </c>
      <c r="K2129" s="249" t="s">
        <v>5004</v>
      </c>
      <c r="L2129" s="249" t="s">
        <v>2587</v>
      </c>
      <c r="M2129" s="162" t="s">
        <v>5656</v>
      </c>
      <c r="N2129" s="162" t="s">
        <v>5656</v>
      </c>
      <c r="O2129" s="161"/>
      <c r="P2129" s="161"/>
      <c r="Q2129" s="161"/>
      <c r="R2129" s="214">
        <v>45006.0</v>
      </c>
      <c r="S2129" s="249">
        <v>22.0</v>
      </c>
      <c r="T2129" s="161"/>
      <c r="U2129" s="161"/>
      <c r="V2129" s="162" t="s">
        <v>13550</v>
      </c>
      <c r="W2129" s="249" t="s">
        <v>1651</v>
      </c>
      <c r="X2129" s="249" t="s">
        <v>5007</v>
      </c>
      <c r="Y2129" s="990"/>
      <c r="AA2129" s="987"/>
      <c r="AB2129" s="992"/>
      <c r="AC2129" s="993"/>
      <c r="AD2129" s="994"/>
      <c r="AE2129" s="994"/>
      <c r="AF2129" s="995"/>
      <c r="AG2129" s="996"/>
      <c r="AH2129" s="997"/>
      <c r="AI2129" s="998"/>
      <c r="AJ2129" s="312"/>
      <c r="AK2129" s="312"/>
      <c r="AL2129" s="999"/>
      <c r="AM2129" s="312"/>
      <c r="AN2129" s="312"/>
      <c r="AO2129" s="1000"/>
      <c r="AP2129" s="666"/>
      <c r="AQ2129" s="1001"/>
      <c r="AR2129" s="1001"/>
      <c r="AS2129" s="1001"/>
      <c r="AT2129" s="748"/>
    </row>
    <row r="2130">
      <c r="A2130" s="1161"/>
      <c r="B2130" s="631">
        <v>4.2375381E7</v>
      </c>
      <c r="C2130" s="263" t="s">
        <v>13549</v>
      </c>
      <c r="D2130" s="631" t="s">
        <v>4857</v>
      </c>
      <c r="E2130" s="631" t="s">
        <v>4858</v>
      </c>
      <c r="F2130" s="1162">
        <v>36573.0</v>
      </c>
      <c r="G2130" s="631" t="s">
        <v>2021</v>
      </c>
      <c r="H2130" s="631" t="s">
        <v>4171</v>
      </c>
      <c r="I2130" s="249">
        <v>1.136017277E9</v>
      </c>
      <c r="K2130" s="249" t="s">
        <v>4859</v>
      </c>
      <c r="L2130" s="631"/>
      <c r="M2130" s="631"/>
      <c r="N2130" s="631"/>
      <c r="O2130" s="631"/>
      <c r="P2130" s="631"/>
      <c r="Q2130" s="1163"/>
      <c r="R2130" s="1164">
        <v>45006.0</v>
      </c>
      <c r="S2130" s="631">
        <v>22.0</v>
      </c>
      <c r="T2130" s="1163"/>
      <c r="U2130" s="1163"/>
      <c r="V2130" s="631" t="s">
        <v>13550</v>
      </c>
      <c r="W2130" s="631"/>
      <c r="X2130" s="631"/>
      <c r="Y2130" s="990"/>
      <c r="AA2130" s="987"/>
      <c r="AB2130" s="992"/>
      <c r="AC2130" s="993"/>
      <c r="AD2130" s="994"/>
      <c r="AE2130" s="994"/>
      <c r="AF2130" s="995"/>
      <c r="AG2130" s="996"/>
      <c r="AH2130" s="997"/>
      <c r="AI2130" s="998"/>
      <c r="AJ2130" s="312"/>
      <c r="AK2130" s="312"/>
      <c r="AL2130" s="999"/>
      <c r="AM2130" s="312"/>
      <c r="AN2130" s="312"/>
      <c r="AO2130" s="1000"/>
      <c r="AP2130" s="666"/>
      <c r="AQ2130" s="1001"/>
      <c r="AR2130" s="1001"/>
      <c r="AS2130" s="1001"/>
      <c r="AT2130" s="748"/>
    </row>
    <row r="2131">
      <c r="A2131" s="248"/>
      <c r="B2131" s="249">
        <v>4.1665545E7</v>
      </c>
      <c r="C2131" s="250">
        <v>45000.48472315972</v>
      </c>
      <c r="D2131" s="249" t="s">
        <v>13551</v>
      </c>
      <c r="E2131" s="249" t="s">
        <v>13552</v>
      </c>
      <c r="F2131" s="251">
        <v>36094.0</v>
      </c>
      <c r="G2131" s="249" t="s">
        <v>674</v>
      </c>
      <c r="H2131" s="249" t="s">
        <v>2141</v>
      </c>
      <c r="I2131" s="249">
        <v>1.149488839E9</v>
      </c>
      <c r="K2131" s="249" t="s">
        <v>13553</v>
      </c>
      <c r="L2131" s="249" t="s">
        <v>7020</v>
      </c>
      <c r="M2131" s="249" t="s">
        <v>2184</v>
      </c>
      <c r="N2131" s="249" t="s">
        <v>2184</v>
      </c>
      <c r="O2131" s="249" t="s">
        <v>13554</v>
      </c>
      <c r="P2131" s="249" t="s">
        <v>13555</v>
      </c>
      <c r="Q2131" s="254"/>
      <c r="R2131" s="1165">
        <v>45006.0</v>
      </c>
      <c r="S2131" s="647">
        <f t="shared" ref="S2131:S2168" si="171">INT(YEARFRAC(F2131,TODAY()))</f>
        <v>24</v>
      </c>
      <c r="T2131" s="254"/>
      <c r="U2131" s="254"/>
      <c r="V2131" s="254"/>
      <c r="W2131" s="249" t="s">
        <v>13556</v>
      </c>
      <c r="X2131" s="249" t="s">
        <v>13557</v>
      </c>
      <c r="Y2131" s="990"/>
      <c r="AA2131" s="987"/>
      <c r="AB2131" s="992"/>
      <c r="AC2131" s="993"/>
      <c r="AD2131" s="994"/>
      <c r="AE2131" s="994"/>
      <c r="AF2131" s="995"/>
      <c r="AG2131" s="996"/>
      <c r="AH2131" s="997"/>
      <c r="AI2131" s="998"/>
      <c r="AJ2131" s="312"/>
      <c r="AK2131" s="312"/>
      <c r="AL2131" s="999"/>
      <c r="AM2131" s="312"/>
      <c r="AN2131" s="312"/>
      <c r="AO2131" s="1000"/>
      <c r="AP2131" s="666"/>
      <c r="AQ2131" s="1001"/>
      <c r="AR2131" s="1001"/>
      <c r="AS2131" s="1001"/>
      <c r="AT2131" s="748"/>
    </row>
    <row r="2132">
      <c r="A2132" s="248"/>
      <c r="B2132" s="249">
        <v>3.8267289E7</v>
      </c>
      <c r="C2132" s="250">
        <v>45002.59107851852</v>
      </c>
      <c r="D2132" s="249" t="s">
        <v>13558</v>
      </c>
      <c r="E2132" s="249" t="s">
        <v>13559</v>
      </c>
      <c r="F2132" s="251">
        <v>34488.0</v>
      </c>
      <c r="G2132" s="249" t="s">
        <v>391</v>
      </c>
      <c r="H2132" s="249" t="s">
        <v>13560</v>
      </c>
      <c r="I2132" s="249" t="s">
        <v>13561</v>
      </c>
      <c r="K2132" s="249" t="s">
        <v>1877</v>
      </c>
      <c r="L2132" s="249" t="s">
        <v>7020</v>
      </c>
      <c r="M2132" s="249" t="s">
        <v>2184</v>
      </c>
      <c r="N2132" s="249" t="s">
        <v>2184</v>
      </c>
      <c r="O2132" s="249" t="s">
        <v>13562</v>
      </c>
      <c r="P2132" s="162" t="s">
        <v>13563</v>
      </c>
      <c r="Q2132" s="249" t="s">
        <v>13564</v>
      </c>
      <c r="R2132" s="254"/>
      <c r="S2132" s="647">
        <f t="shared" si="171"/>
        <v>29</v>
      </c>
      <c r="T2132" s="254"/>
      <c r="U2132" s="254"/>
      <c r="V2132" s="254"/>
      <c r="W2132" s="249" t="s">
        <v>9598</v>
      </c>
      <c r="X2132" s="249" t="s">
        <v>13565</v>
      </c>
      <c r="Y2132" s="990"/>
      <c r="AA2132" s="987"/>
      <c r="AB2132" s="992"/>
      <c r="AC2132" s="993"/>
      <c r="AD2132" s="994"/>
      <c r="AE2132" s="994"/>
      <c r="AF2132" s="995"/>
      <c r="AG2132" s="996"/>
      <c r="AH2132" s="997"/>
      <c r="AI2132" s="998"/>
      <c r="AJ2132" s="312"/>
      <c r="AK2132" s="312"/>
      <c r="AL2132" s="999"/>
      <c r="AM2132" s="312"/>
      <c r="AN2132" s="312"/>
      <c r="AO2132" s="1000"/>
      <c r="AP2132" s="666"/>
      <c r="AQ2132" s="1001"/>
      <c r="AR2132" s="1001"/>
      <c r="AS2132" s="1001"/>
      <c r="AT2132" s="748"/>
    </row>
    <row r="2133">
      <c r="A2133" s="2"/>
      <c r="B2133" s="263">
        <v>4.3819146E7</v>
      </c>
      <c r="C2133" s="264">
        <v>45009.76774916667</v>
      </c>
      <c r="D2133" s="263" t="s">
        <v>9992</v>
      </c>
      <c r="E2133" s="263" t="s">
        <v>13566</v>
      </c>
      <c r="F2133" s="265">
        <v>37305.0</v>
      </c>
      <c r="G2133" s="263" t="s">
        <v>2021</v>
      </c>
      <c r="H2133" s="263" t="s">
        <v>13567</v>
      </c>
      <c r="I2133" s="263" t="s">
        <v>13568</v>
      </c>
      <c r="K2133" s="263" t="s">
        <v>13569</v>
      </c>
      <c r="L2133" s="263" t="s">
        <v>7020</v>
      </c>
      <c r="M2133" s="263" t="s">
        <v>2184</v>
      </c>
      <c r="N2133" s="263" t="s">
        <v>1661</v>
      </c>
      <c r="O2133" s="263" t="s">
        <v>13570</v>
      </c>
      <c r="P2133" s="263" t="s">
        <v>13571</v>
      </c>
      <c r="Q2133" s="268"/>
      <c r="R2133" s="268"/>
      <c r="S2133" s="647">
        <f t="shared" si="171"/>
        <v>21</v>
      </c>
      <c r="T2133" s="268"/>
      <c r="U2133" s="268"/>
      <c r="V2133" s="268"/>
      <c r="W2133" s="263" t="s">
        <v>1866</v>
      </c>
      <c r="X2133" s="263" t="s">
        <v>13572</v>
      </c>
      <c r="Y2133" s="990"/>
      <c r="AA2133" s="987"/>
      <c r="AB2133" s="992"/>
      <c r="AC2133" s="993"/>
      <c r="AD2133" s="994"/>
      <c r="AE2133" s="994"/>
      <c r="AF2133" s="995"/>
      <c r="AG2133" s="996"/>
      <c r="AH2133" s="997"/>
      <c r="AI2133" s="998"/>
      <c r="AJ2133" s="312"/>
      <c r="AK2133" s="312"/>
      <c r="AL2133" s="999"/>
      <c r="AM2133" s="312"/>
      <c r="AN2133" s="312"/>
      <c r="AO2133" s="1000"/>
      <c r="AP2133" s="666"/>
      <c r="AQ2133" s="1001"/>
      <c r="AR2133" s="1001"/>
      <c r="AS2133" s="1001"/>
      <c r="AT2133" s="748"/>
    </row>
    <row r="2134">
      <c r="A2134" s="2"/>
      <c r="B2134" s="263">
        <v>5.61812511E8</v>
      </c>
      <c r="C2134" s="264">
        <v>45013.50969324074</v>
      </c>
      <c r="D2134" s="263" t="s">
        <v>13573</v>
      </c>
      <c r="E2134" s="263" t="s">
        <v>13574</v>
      </c>
      <c r="F2134" s="265">
        <v>36959.0</v>
      </c>
      <c r="G2134" s="263" t="s">
        <v>6553</v>
      </c>
      <c r="H2134" s="263" t="s">
        <v>13575</v>
      </c>
      <c r="I2134" s="263">
        <v>1.9784919852E10</v>
      </c>
      <c r="K2134" s="263" t="s">
        <v>13576</v>
      </c>
      <c r="L2134" s="263" t="s">
        <v>13577</v>
      </c>
      <c r="M2134" s="263" t="s">
        <v>2184</v>
      </c>
      <c r="N2134" s="263" t="s">
        <v>1661</v>
      </c>
      <c r="O2134" s="263" t="s">
        <v>13578</v>
      </c>
      <c r="P2134" s="263" t="s">
        <v>13579</v>
      </c>
      <c r="Q2134" s="263" t="s">
        <v>13580</v>
      </c>
      <c r="R2134" s="268"/>
      <c r="S2134" s="647">
        <f t="shared" si="171"/>
        <v>22</v>
      </c>
      <c r="T2134" s="268"/>
      <c r="U2134" s="268"/>
      <c r="V2134" s="268"/>
      <c r="W2134" s="263" t="s">
        <v>1745</v>
      </c>
      <c r="X2134" s="263" t="s">
        <v>13581</v>
      </c>
      <c r="Y2134" s="990"/>
      <c r="AA2134" s="987"/>
      <c r="AB2134" s="992"/>
      <c r="AC2134" s="993"/>
      <c r="AD2134" s="994"/>
      <c r="AE2134" s="994"/>
      <c r="AF2134" s="995"/>
      <c r="AG2134" s="996"/>
      <c r="AH2134" s="997"/>
      <c r="AI2134" s="998"/>
      <c r="AJ2134" s="312"/>
      <c r="AK2134" s="312"/>
      <c r="AL2134" s="999"/>
      <c r="AM2134" s="312"/>
      <c r="AN2134" s="312"/>
      <c r="AO2134" s="1000"/>
      <c r="AP2134" s="666"/>
      <c r="AQ2134" s="1001"/>
      <c r="AR2134" s="1001"/>
      <c r="AS2134" s="1001"/>
      <c r="AT2134" s="748"/>
    </row>
    <row r="2135">
      <c r="A2135" s="2"/>
      <c r="B2135" s="263">
        <v>3.575012E7</v>
      </c>
      <c r="C2135" s="264">
        <v>45013.73024457176</v>
      </c>
      <c r="D2135" s="263" t="s">
        <v>13582</v>
      </c>
      <c r="E2135" s="263" t="s">
        <v>13583</v>
      </c>
      <c r="F2135" s="265">
        <v>33341.0</v>
      </c>
      <c r="G2135" s="263" t="s">
        <v>391</v>
      </c>
      <c r="H2135" s="263" t="s">
        <v>1618</v>
      </c>
      <c r="I2135" s="263" t="s">
        <v>13584</v>
      </c>
      <c r="K2135" s="263" t="s">
        <v>13585</v>
      </c>
      <c r="L2135" s="263" t="s">
        <v>7020</v>
      </c>
      <c r="M2135" s="263" t="s">
        <v>2184</v>
      </c>
      <c r="N2135" s="263" t="s">
        <v>2184</v>
      </c>
      <c r="O2135" s="263" t="s">
        <v>13586</v>
      </c>
      <c r="P2135" s="263" t="s">
        <v>13587</v>
      </c>
      <c r="Q2135" s="263" t="s">
        <v>13588</v>
      </c>
      <c r="R2135" s="268"/>
      <c r="S2135" s="647">
        <f t="shared" si="171"/>
        <v>32</v>
      </c>
      <c r="T2135" s="268"/>
      <c r="U2135" s="268"/>
      <c r="V2135" s="268"/>
      <c r="W2135" s="263" t="s">
        <v>13589</v>
      </c>
      <c r="X2135" s="263" t="s">
        <v>13590</v>
      </c>
      <c r="Y2135" s="990"/>
      <c r="AA2135" s="987"/>
      <c r="AB2135" s="992"/>
      <c r="AC2135" s="993"/>
      <c r="AD2135" s="994"/>
      <c r="AE2135" s="994"/>
      <c r="AF2135" s="995"/>
      <c r="AG2135" s="996"/>
      <c r="AH2135" s="997"/>
      <c r="AI2135" s="998"/>
      <c r="AJ2135" s="312"/>
      <c r="AK2135" s="312"/>
      <c r="AL2135" s="999"/>
      <c r="AM2135" s="312"/>
      <c r="AN2135" s="312"/>
      <c r="AO2135" s="1000"/>
      <c r="AP2135" s="666"/>
      <c r="AQ2135" s="1001"/>
      <c r="AR2135" s="1001"/>
      <c r="AS2135" s="1001"/>
      <c r="AT2135" s="748"/>
    </row>
    <row r="2136">
      <c r="A2136" s="238"/>
      <c r="B2136" s="239">
        <v>3.8714309E7</v>
      </c>
      <c r="C2136" s="263" t="s">
        <v>13549</v>
      </c>
      <c r="D2136" s="239" t="s">
        <v>4927</v>
      </c>
      <c r="E2136" s="239" t="s">
        <v>4928</v>
      </c>
      <c r="F2136" s="241">
        <v>34664.0</v>
      </c>
      <c r="G2136" s="263" t="s">
        <v>391</v>
      </c>
      <c r="H2136" s="239" t="s">
        <v>1822</v>
      </c>
      <c r="I2136" s="239">
        <v>1.131287837E9</v>
      </c>
      <c r="K2136" s="239" t="s">
        <v>4929</v>
      </c>
      <c r="L2136" s="239" t="s">
        <v>1622</v>
      </c>
      <c r="M2136" s="263" t="s">
        <v>2587</v>
      </c>
      <c r="N2136" s="263" t="s">
        <v>2587</v>
      </c>
      <c r="O2136" s="263"/>
      <c r="P2136" s="263"/>
      <c r="Q2136" s="263"/>
      <c r="R2136" s="1165" t="s">
        <v>2761</v>
      </c>
      <c r="S2136" s="647">
        <f t="shared" si="171"/>
        <v>28</v>
      </c>
      <c r="T2136" s="268"/>
      <c r="U2136" s="268"/>
      <c r="V2136" s="631" t="s">
        <v>13550</v>
      </c>
      <c r="W2136" s="1166" t="s">
        <v>4932</v>
      </c>
      <c r="X2136" s="1167" t="s">
        <v>4932</v>
      </c>
      <c r="Y2136" s="990"/>
      <c r="AA2136" s="987"/>
      <c r="AB2136" s="992"/>
      <c r="AC2136" s="993"/>
      <c r="AD2136" s="994"/>
      <c r="AE2136" s="994"/>
      <c r="AF2136" s="995"/>
      <c r="AG2136" s="996"/>
      <c r="AH2136" s="997"/>
      <c r="AI2136" s="998"/>
      <c r="AJ2136" s="312"/>
      <c r="AK2136" s="312"/>
      <c r="AL2136" s="999"/>
      <c r="AM2136" s="312"/>
      <c r="AN2136" s="312"/>
      <c r="AO2136" s="1000"/>
      <c r="AP2136" s="666"/>
      <c r="AQ2136" s="1001"/>
      <c r="AR2136" s="1001"/>
      <c r="AS2136" s="1001"/>
      <c r="AT2136" s="748"/>
    </row>
    <row r="2137">
      <c r="A2137" s="2"/>
      <c r="B2137" s="263">
        <v>4.0808242E7</v>
      </c>
      <c r="C2137" s="264">
        <v>45017.204935497684</v>
      </c>
      <c r="D2137" s="263" t="s">
        <v>13591</v>
      </c>
      <c r="E2137" s="263" t="s">
        <v>13592</v>
      </c>
      <c r="F2137" s="265">
        <v>35767.0</v>
      </c>
      <c r="G2137" s="263" t="s">
        <v>2021</v>
      </c>
      <c r="H2137" s="263" t="s">
        <v>3124</v>
      </c>
      <c r="I2137" s="263" t="s">
        <v>13593</v>
      </c>
      <c r="K2137" s="263" t="s">
        <v>13594</v>
      </c>
      <c r="L2137" s="263" t="s">
        <v>13595</v>
      </c>
      <c r="M2137" s="263" t="s">
        <v>2184</v>
      </c>
      <c r="N2137" s="263" t="s">
        <v>2184</v>
      </c>
      <c r="O2137" s="263" t="s">
        <v>13596</v>
      </c>
      <c r="P2137" s="263" t="s">
        <v>13597</v>
      </c>
      <c r="Q2137" s="263" t="s">
        <v>13598</v>
      </c>
      <c r="R2137" s="268"/>
      <c r="S2137" s="647">
        <f t="shared" si="171"/>
        <v>25</v>
      </c>
      <c r="T2137" s="268"/>
      <c r="U2137" s="268"/>
      <c r="V2137" s="263" t="s">
        <v>13599</v>
      </c>
      <c r="W2137" s="263" t="s">
        <v>1866</v>
      </c>
      <c r="X2137" s="263" t="s">
        <v>13600</v>
      </c>
      <c r="Y2137" s="990"/>
      <c r="AA2137" s="987"/>
      <c r="AB2137" s="992"/>
      <c r="AC2137" s="993"/>
      <c r="AD2137" s="994"/>
      <c r="AE2137" s="994"/>
      <c r="AF2137" s="995"/>
      <c r="AG2137" s="996"/>
      <c r="AH2137" s="997"/>
      <c r="AI2137" s="998"/>
      <c r="AJ2137" s="312"/>
      <c r="AK2137" s="312"/>
      <c r="AL2137" s="999"/>
      <c r="AM2137" s="312"/>
      <c r="AN2137" s="312"/>
      <c r="AO2137" s="1000"/>
      <c r="AP2137" s="666"/>
      <c r="AQ2137" s="1001"/>
      <c r="AR2137" s="1001"/>
      <c r="AS2137" s="1001"/>
      <c r="AT2137" s="748"/>
    </row>
    <row r="2138">
      <c r="A2138" s="2"/>
      <c r="B2138" s="263">
        <v>4.7126355E7</v>
      </c>
      <c r="C2138" s="264">
        <v>45021.75393961805</v>
      </c>
      <c r="D2138" s="263" t="s">
        <v>13601</v>
      </c>
      <c r="E2138" s="263" t="s">
        <v>13602</v>
      </c>
      <c r="F2138" s="265">
        <v>38769.0</v>
      </c>
      <c r="G2138" s="263" t="s">
        <v>391</v>
      </c>
      <c r="H2138" s="263" t="s">
        <v>13603</v>
      </c>
      <c r="I2138" s="263">
        <v>1.164510006E9</v>
      </c>
      <c r="K2138" s="263" t="s">
        <v>13604</v>
      </c>
      <c r="L2138" s="263" t="s">
        <v>7020</v>
      </c>
      <c r="M2138" s="263" t="s">
        <v>2184</v>
      </c>
      <c r="N2138" s="263" t="s">
        <v>2184</v>
      </c>
      <c r="O2138" s="263" t="s">
        <v>7896</v>
      </c>
      <c r="P2138" s="263" t="s">
        <v>13605</v>
      </c>
      <c r="Q2138" s="268"/>
      <c r="R2138" s="268"/>
      <c r="S2138" s="647">
        <f t="shared" si="171"/>
        <v>17</v>
      </c>
      <c r="T2138" s="268"/>
      <c r="U2138" s="268"/>
      <c r="V2138" s="263" t="s">
        <v>13606</v>
      </c>
      <c r="W2138" s="263" t="s">
        <v>1651</v>
      </c>
      <c r="X2138" s="263" t="s">
        <v>13607</v>
      </c>
      <c r="Y2138" s="990"/>
      <c r="AA2138" s="987"/>
      <c r="AB2138" s="992"/>
      <c r="AC2138" s="993"/>
      <c r="AD2138" s="994"/>
      <c r="AE2138" s="994"/>
      <c r="AF2138" s="995"/>
      <c r="AG2138" s="996"/>
      <c r="AH2138" s="997"/>
      <c r="AI2138" s="998"/>
      <c r="AJ2138" s="312"/>
      <c r="AK2138" s="312"/>
      <c r="AL2138" s="999"/>
      <c r="AM2138" s="312"/>
      <c r="AN2138" s="312"/>
      <c r="AO2138" s="1000"/>
      <c r="AP2138" s="666"/>
      <c r="AQ2138" s="1001"/>
      <c r="AR2138" s="1001"/>
      <c r="AS2138" s="1001"/>
      <c r="AT2138" s="748"/>
    </row>
    <row r="2139">
      <c r="A2139" s="2"/>
      <c r="B2139" s="263">
        <v>3.9757177E7</v>
      </c>
      <c r="C2139" s="264">
        <v>45022.83681987268</v>
      </c>
      <c r="D2139" s="263" t="s">
        <v>13608</v>
      </c>
      <c r="E2139" s="263" t="s">
        <v>13609</v>
      </c>
      <c r="F2139" s="265">
        <v>35234.0</v>
      </c>
      <c r="G2139" s="263" t="s">
        <v>391</v>
      </c>
      <c r="H2139" s="263" t="s">
        <v>13610</v>
      </c>
      <c r="I2139" s="263" t="s">
        <v>13611</v>
      </c>
      <c r="K2139" s="263" t="s">
        <v>13612</v>
      </c>
      <c r="L2139" s="263" t="s">
        <v>7020</v>
      </c>
      <c r="M2139" s="263" t="s">
        <v>2184</v>
      </c>
      <c r="N2139" s="263" t="s">
        <v>2184</v>
      </c>
      <c r="O2139" s="263" t="s">
        <v>13613</v>
      </c>
      <c r="P2139" s="263" t="s">
        <v>13614</v>
      </c>
      <c r="Q2139" s="268"/>
      <c r="R2139" s="1168">
        <v>45044.0</v>
      </c>
      <c r="S2139" s="647">
        <f t="shared" si="171"/>
        <v>27</v>
      </c>
      <c r="T2139" s="268"/>
      <c r="U2139" s="268"/>
      <c r="V2139" s="268"/>
      <c r="W2139" s="263" t="s">
        <v>13615</v>
      </c>
      <c r="X2139" s="263" t="s">
        <v>13616</v>
      </c>
      <c r="Y2139" s="990"/>
      <c r="AA2139" s="987"/>
      <c r="AB2139" s="992"/>
      <c r="AC2139" s="993"/>
      <c r="AD2139" s="994"/>
      <c r="AE2139" s="994"/>
      <c r="AF2139" s="995"/>
      <c r="AG2139" s="996"/>
      <c r="AH2139" s="997"/>
      <c r="AI2139" s="998"/>
      <c r="AJ2139" s="312"/>
      <c r="AK2139" s="312"/>
      <c r="AL2139" s="999"/>
      <c r="AM2139" s="312"/>
      <c r="AN2139" s="312"/>
      <c r="AO2139" s="1000"/>
      <c r="AP2139" s="666"/>
      <c r="AQ2139" s="1001"/>
      <c r="AR2139" s="1001"/>
      <c r="AS2139" s="1001"/>
      <c r="AT2139" s="748"/>
    </row>
    <row r="2140">
      <c r="A2140" s="2"/>
      <c r="B2140" s="263">
        <v>3.9906777E7</v>
      </c>
      <c r="C2140" s="264">
        <v>45029.82605495371</v>
      </c>
      <c r="D2140" s="263" t="s">
        <v>13617</v>
      </c>
      <c r="E2140" s="263" t="s">
        <v>13618</v>
      </c>
      <c r="F2140" s="265">
        <v>35308.0</v>
      </c>
      <c r="G2140" s="263" t="s">
        <v>2021</v>
      </c>
      <c r="H2140" s="263" t="s">
        <v>3124</v>
      </c>
      <c r="I2140" s="263">
        <v>5.491166622356E12</v>
      </c>
      <c r="K2140" s="263" t="s">
        <v>13619</v>
      </c>
      <c r="L2140" s="263" t="s">
        <v>13620</v>
      </c>
      <c r="M2140" s="263" t="s">
        <v>1661</v>
      </c>
      <c r="N2140" s="263" t="s">
        <v>2184</v>
      </c>
      <c r="O2140" s="263" t="s">
        <v>13621</v>
      </c>
      <c r="P2140" s="263" t="s">
        <v>13622</v>
      </c>
      <c r="Q2140" s="268"/>
      <c r="R2140" s="1168">
        <v>45044.0</v>
      </c>
      <c r="S2140" s="647">
        <f t="shared" si="171"/>
        <v>27</v>
      </c>
      <c r="T2140" s="268"/>
      <c r="U2140" s="268"/>
      <c r="V2140" s="268"/>
      <c r="W2140" s="263" t="s">
        <v>1866</v>
      </c>
      <c r="X2140" s="263" t="s">
        <v>13623</v>
      </c>
      <c r="Y2140" s="990"/>
      <c r="AA2140" s="987"/>
      <c r="AB2140" s="992"/>
      <c r="AC2140" s="993"/>
      <c r="AD2140" s="994"/>
      <c r="AE2140" s="994"/>
      <c r="AF2140" s="995"/>
      <c r="AG2140" s="996"/>
      <c r="AH2140" s="997"/>
      <c r="AI2140" s="998"/>
      <c r="AJ2140" s="312"/>
      <c r="AK2140" s="312"/>
      <c r="AL2140" s="999"/>
      <c r="AM2140" s="312"/>
      <c r="AN2140" s="312"/>
      <c r="AO2140" s="1000"/>
      <c r="AP2140" s="666"/>
      <c r="AQ2140" s="1001"/>
      <c r="AR2140" s="1001"/>
      <c r="AS2140" s="1001"/>
      <c r="AT2140" s="748"/>
    </row>
    <row r="2141">
      <c r="A2141" s="2"/>
      <c r="B2141" s="263">
        <v>4.2822145E7</v>
      </c>
      <c r="C2141" s="264">
        <v>45034.86159234954</v>
      </c>
      <c r="D2141" s="263" t="s">
        <v>13624</v>
      </c>
      <c r="E2141" s="263" t="s">
        <v>13625</v>
      </c>
      <c r="F2141" s="265">
        <v>36754.0</v>
      </c>
      <c r="G2141" s="263" t="s">
        <v>391</v>
      </c>
      <c r="H2141" s="263" t="s">
        <v>1822</v>
      </c>
      <c r="I2141" s="263" t="s">
        <v>13626</v>
      </c>
      <c r="K2141" s="263" t="s">
        <v>13627</v>
      </c>
      <c r="L2141" s="263" t="s">
        <v>13628</v>
      </c>
      <c r="M2141" s="263" t="s">
        <v>2184</v>
      </c>
      <c r="N2141" s="263" t="s">
        <v>1661</v>
      </c>
      <c r="O2141" s="263" t="s">
        <v>13629</v>
      </c>
      <c r="P2141" s="263" t="s">
        <v>13630</v>
      </c>
      <c r="Q2141" s="268"/>
      <c r="R2141" s="1168">
        <v>45044.0</v>
      </c>
      <c r="S2141" s="647">
        <f t="shared" si="171"/>
        <v>23</v>
      </c>
      <c r="T2141" s="268"/>
      <c r="U2141" s="268"/>
      <c r="V2141" s="268"/>
      <c r="W2141" s="263" t="s">
        <v>1637</v>
      </c>
      <c r="X2141" s="263" t="s">
        <v>13631</v>
      </c>
      <c r="Y2141" s="990"/>
      <c r="AA2141" s="987"/>
      <c r="AB2141" s="992"/>
      <c r="AC2141" s="993"/>
      <c r="AD2141" s="994"/>
      <c r="AE2141" s="994"/>
      <c r="AF2141" s="995"/>
      <c r="AG2141" s="996"/>
      <c r="AH2141" s="997"/>
      <c r="AI2141" s="998"/>
      <c r="AJ2141" s="312"/>
      <c r="AK2141" s="312"/>
      <c r="AL2141" s="999"/>
      <c r="AM2141" s="312"/>
      <c r="AN2141" s="312"/>
      <c r="AO2141" s="1000"/>
      <c r="AP2141" s="666"/>
      <c r="AQ2141" s="1001"/>
      <c r="AR2141" s="1001"/>
      <c r="AS2141" s="1001"/>
      <c r="AT2141" s="748"/>
    </row>
    <row r="2142">
      <c r="A2142" s="2"/>
      <c r="B2142" s="263">
        <v>2.9250306E7</v>
      </c>
      <c r="C2142" s="264">
        <v>45035.44255231482</v>
      </c>
      <c r="D2142" s="263" t="s">
        <v>13632</v>
      </c>
      <c r="E2142" s="263" t="s">
        <v>13633</v>
      </c>
      <c r="F2142" s="265">
        <v>29949.0</v>
      </c>
      <c r="G2142" s="263" t="s">
        <v>391</v>
      </c>
      <c r="H2142" s="263" t="s">
        <v>1678</v>
      </c>
      <c r="I2142" s="263">
        <v>1.161025545E9</v>
      </c>
      <c r="K2142" s="263" t="s">
        <v>6066</v>
      </c>
      <c r="L2142" s="263" t="s">
        <v>7020</v>
      </c>
      <c r="M2142" s="263" t="s">
        <v>2184</v>
      </c>
      <c r="N2142" s="263" t="s">
        <v>1661</v>
      </c>
      <c r="O2142" s="263" t="s">
        <v>13634</v>
      </c>
      <c r="P2142" s="263" t="s">
        <v>13635</v>
      </c>
      <c r="Q2142" s="263" t="s">
        <v>13636</v>
      </c>
      <c r="R2142" s="1168">
        <v>45063.0</v>
      </c>
      <c r="S2142" s="647">
        <f t="shared" si="171"/>
        <v>41</v>
      </c>
      <c r="T2142" s="268"/>
      <c r="U2142" s="268"/>
      <c r="V2142" s="263" t="s">
        <v>13606</v>
      </c>
      <c r="W2142" s="263" t="s">
        <v>13637</v>
      </c>
      <c r="X2142" s="263" t="s">
        <v>13637</v>
      </c>
      <c r="Y2142" s="990"/>
      <c r="AA2142" s="987"/>
      <c r="AB2142" s="992"/>
      <c r="AC2142" s="993"/>
      <c r="AD2142" s="994"/>
      <c r="AE2142" s="994"/>
      <c r="AF2142" s="995"/>
      <c r="AG2142" s="996"/>
      <c r="AH2142" s="997"/>
      <c r="AI2142" s="998"/>
      <c r="AJ2142" s="312"/>
      <c r="AK2142" s="312"/>
      <c r="AL2142" s="999"/>
      <c r="AM2142" s="312"/>
      <c r="AN2142" s="312"/>
      <c r="AO2142" s="1000"/>
      <c r="AP2142" s="666"/>
      <c r="AQ2142" s="1001"/>
      <c r="AR2142" s="1001"/>
      <c r="AS2142" s="1001"/>
      <c r="AT2142" s="748"/>
    </row>
    <row r="2143">
      <c r="A2143" s="2"/>
      <c r="B2143" s="263">
        <v>4.2723381E7</v>
      </c>
      <c r="C2143" s="264">
        <v>45035.45118635417</v>
      </c>
      <c r="D2143" s="263" t="s">
        <v>13638</v>
      </c>
      <c r="E2143" s="263" t="s">
        <v>13639</v>
      </c>
      <c r="F2143" s="265">
        <v>36756.0</v>
      </c>
      <c r="G2143" s="263" t="s">
        <v>2021</v>
      </c>
      <c r="H2143" s="263" t="s">
        <v>13640</v>
      </c>
      <c r="I2143" s="263">
        <v>1.16192739E9</v>
      </c>
      <c r="K2143" s="263" t="s">
        <v>13641</v>
      </c>
      <c r="L2143" s="263" t="s">
        <v>7038</v>
      </c>
      <c r="M2143" s="263" t="s">
        <v>2184</v>
      </c>
      <c r="N2143" s="263" t="s">
        <v>2184</v>
      </c>
      <c r="O2143" s="263" t="s">
        <v>13642</v>
      </c>
      <c r="P2143" s="263" t="s">
        <v>13643</v>
      </c>
      <c r="Q2143" s="263" t="s">
        <v>13644</v>
      </c>
      <c r="R2143" s="268"/>
      <c r="S2143" s="647">
        <f t="shared" si="171"/>
        <v>23</v>
      </c>
      <c r="T2143" s="268"/>
      <c r="U2143" s="268"/>
      <c r="V2143" s="263" t="s">
        <v>13645</v>
      </c>
      <c r="W2143" s="263" t="s">
        <v>1866</v>
      </c>
      <c r="X2143" s="263" t="s">
        <v>13646</v>
      </c>
      <c r="Y2143" s="990"/>
      <c r="AA2143" s="987"/>
      <c r="AB2143" s="992"/>
      <c r="AC2143" s="993"/>
      <c r="AD2143" s="994"/>
      <c r="AE2143" s="994"/>
      <c r="AF2143" s="995"/>
      <c r="AG2143" s="996"/>
      <c r="AH2143" s="997"/>
      <c r="AI2143" s="998"/>
      <c r="AJ2143" s="312"/>
      <c r="AK2143" s="312"/>
      <c r="AL2143" s="999"/>
      <c r="AM2143" s="312"/>
      <c r="AN2143" s="312"/>
      <c r="AO2143" s="1000"/>
      <c r="AP2143" s="666"/>
      <c r="AQ2143" s="1001"/>
      <c r="AR2143" s="1001"/>
      <c r="AS2143" s="1001"/>
      <c r="AT2143" s="748"/>
    </row>
    <row r="2144">
      <c r="A2144" s="2"/>
      <c r="B2144" s="263">
        <v>3.9757177E7</v>
      </c>
      <c r="C2144" s="264">
        <v>45040.93406493055</v>
      </c>
      <c r="D2144" s="263" t="s">
        <v>13608</v>
      </c>
      <c r="E2144" s="263" t="s">
        <v>13647</v>
      </c>
      <c r="F2144" s="265">
        <v>35234.0</v>
      </c>
      <c r="G2144" s="263" t="s">
        <v>2021</v>
      </c>
      <c r="H2144" s="263" t="s">
        <v>13648</v>
      </c>
      <c r="I2144" s="263" t="s">
        <v>13611</v>
      </c>
      <c r="K2144" s="263" t="s">
        <v>13612</v>
      </c>
      <c r="L2144" s="263" t="s">
        <v>7020</v>
      </c>
      <c r="M2144" s="263" t="s">
        <v>2184</v>
      </c>
      <c r="N2144" s="263" t="s">
        <v>1661</v>
      </c>
      <c r="O2144" s="263" t="s">
        <v>13649</v>
      </c>
      <c r="P2144" s="263" t="s">
        <v>13650</v>
      </c>
      <c r="Q2144" s="268"/>
      <c r="R2144" s="1168">
        <v>45044.0</v>
      </c>
      <c r="S2144" s="647">
        <f t="shared" si="171"/>
        <v>27</v>
      </c>
      <c r="T2144" s="268"/>
      <c r="U2144" s="268"/>
      <c r="V2144" s="268"/>
      <c r="W2144" s="263" t="s">
        <v>1651</v>
      </c>
      <c r="X2144" s="263" t="s">
        <v>13651</v>
      </c>
      <c r="Y2144" s="990"/>
      <c r="AA2144" s="987"/>
      <c r="AB2144" s="992"/>
      <c r="AC2144" s="993"/>
      <c r="AD2144" s="994"/>
      <c r="AE2144" s="994"/>
      <c r="AF2144" s="995"/>
      <c r="AG2144" s="996"/>
      <c r="AH2144" s="997"/>
      <c r="AI2144" s="998"/>
      <c r="AJ2144" s="312"/>
      <c r="AK2144" s="312"/>
      <c r="AL2144" s="999"/>
      <c r="AM2144" s="312"/>
      <c r="AN2144" s="312"/>
      <c r="AO2144" s="1000"/>
      <c r="AP2144" s="666"/>
      <c r="AQ2144" s="1001"/>
      <c r="AR2144" s="1001"/>
      <c r="AS2144" s="1001"/>
      <c r="AT2144" s="748"/>
    </row>
    <row r="2145">
      <c r="A2145" s="2"/>
      <c r="B2145" s="263"/>
      <c r="C2145" s="263" t="s">
        <v>13549</v>
      </c>
      <c r="D2145" s="263" t="s">
        <v>5205</v>
      </c>
      <c r="E2145" s="263" t="s">
        <v>5206</v>
      </c>
      <c r="F2145" s="265">
        <v>36815.0</v>
      </c>
      <c r="G2145" s="263"/>
      <c r="H2145" s="263"/>
      <c r="I2145" s="263">
        <f>555199292438</f>
        <v>555199292438</v>
      </c>
      <c r="K2145" s="263"/>
      <c r="L2145" s="263"/>
      <c r="M2145" s="263"/>
      <c r="N2145" s="263"/>
      <c r="O2145" s="263"/>
      <c r="P2145" s="263"/>
      <c r="Q2145" s="268"/>
      <c r="R2145" s="1168">
        <v>45110.0</v>
      </c>
      <c r="S2145" s="647">
        <f t="shared" si="171"/>
        <v>23</v>
      </c>
      <c r="T2145" s="268"/>
      <c r="U2145" s="268"/>
      <c r="V2145" s="263" t="s">
        <v>13652</v>
      </c>
      <c r="W2145" s="263"/>
      <c r="X2145" s="263"/>
      <c r="Y2145" s="990"/>
      <c r="AA2145" s="987"/>
      <c r="AB2145" s="992"/>
      <c r="AC2145" s="993"/>
      <c r="AD2145" s="994"/>
      <c r="AE2145" s="994"/>
      <c r="AF2145" s="995"/>
      <c r="AG2145" s="996"/>
      <c r="AH2145" s="997"/>
      <c r="AI2145" s="998"/>
      <c r="AJ2145" s="312"/>
      <c r="AK2145" s="312"/>
      <c r="AL2145" s="999"/>
      <c r="AM2145" s="312"/>
      <c r="AN2145" s="312"/>
      <c r="AO2145" s="1000"/>
      <c r="AP2145" s="666"/>
      <c r="AQ2145" s="1001"/>
      <c r="AR2145" s="1001"/>
      <c r="AS2145" s="1001"/>
      <c r="AT2145" s="748"/>
    </row>
    <row r="2146">
      <c r="A2146" s="2"/>
      <c r="B2146" s="263"/>
      <c r="C2146" s="263" t="s">
        <v>13549</v>
      </c>
      <c r="D2146" s="239" t="s">
        <v>5024</v>
      </c>
      <c r="E2146" s="263" t="s">
        <v>5025</v>
      </c>
      <c r="F2146" s="241">
        <v>34342.0</v>
      </c>
      <c r="G2146" s="263"/>
      <c r="H2146" s="263"/>
      <c r="I2146" s="239">
        <v>1.127653713E9</v>
      </c>
      <c r="K2146" s="263"/>
      <c r="L2146" s="263"/>
      <c r="M2146" s="263"/>
      <c r="N2146" s="263"/>
      <c r="O2146" s="263"/>
      <c r="P2146" s="263"/>
      <c r="Q2146" s="268"/>
      <c r="R2146" s="1168">
        <v>45106.0</v>
      </c>
      <c r="S2146" s="647">
        <f t="shared" si="171"/>
        <v>29</v>
      </c>
      <c r="T2146" s="268"/>
      <c r="U2146" s="268"/>
      <c r="V2146" s="263" t="s">
        <v>13653</v>
      </c>
      <c r="W2146" s="263"/>
      <c r="X2146" s="263"/>
      <c r="Y2146" s="990"/>
      <c r="AA2146" s="987"/>
      <c r="AB2146" s="992"/>
      <c r="AC2146" s="993"/>
      <c r="AD2146" s="994"/>
      <c r="AE2146" s="994"/>
      <c r="AF2146" s="995"/>
      <c r="AG2146" s="996"/>
      <c r="AH2146" s="997"/>
      <c r="AI2146" s="998"/>
      <c r="AJ2146" s="312"/>
      <c r="AK2146" s="312"/>
      <c r="AL2146" s="999"/>
      <c r="AM2146" s="312"/>
      <c r="AN2146" s="312"/>
      <c r="AO2146" s="1000"/>
      <c r="AP2146" s="666"/>
      <c r="AQ2146" s="1001"/>
      <c r="AR2146" s="1001"/>
      <c r="AS2146" s="1001"/>
      <c r="AT2146" s="748"/>
    </row>
    <row r="2147">
      <c r="A2147" s="2"/>
      <c r="B2147" s="263"/>
      <c r="C2147" s="263" t="s">
        <v>13549</v>
      </c>
      <c r="D2147" s="239" t="s">
        <v>4966</v>
      </c>
      <c r="E2147" s="263" t="s">
        <v>4967</v>
      </c>
      <c r="F2147" s="241">
        <v>32535.0</v>
      </c>
      <c r="G2147" s="263"/>
      <c r="H2147" s="263"/>
      <c r="I2147" s="239" t="s">
        <v>4969</v>
      </c>
      <c r="K2147" s="263"/>
      <c r="L2147" s="263"/>
      <c r="M2147" s="263"/>
      <c r="N2147" s="263"/>
      <c r="O2147" s="263"/>
      <c r="P2147" s="263"/>
      <c r="Q2147" s="268"/>
      <c r="R2147" s="1168">
        <v>45106.0</v>
      </c>
      <c r="S2147" s="647">
        <f t="shared" si="171"/>
        <v>34</v>
      </c>
      <c r="T2147" s="268"/>
      <c r="U2147" s="268"/>
      <c r="V2147" s="263" t="s">
        <v>13653</v>
      </c>
      <c r="W2147" s="263"/>
      <c r="X2147" s="263"/>
      <c r="Y2147" s="990"/>
      <c r="AA2147" s="987"/>
      <c r="AB2147" s="992"/>
      <c r="AC2147" s="993"/>
      <c r="AD2147" s="994"/>
      <c r="AE2147" s="994"/>
      <c r="AF2147" s="995"/>
      <c r="AG2147" s="996"/>
      <c r="AH2147" s="997"/>
      <c r="AI2147" s="998"/>
      <c r="AJ2147" s="312"/>
      <c r="AK2147" s="312"/>
      <c r="AL2147" s="999"/>
      <c r="AM2147" s="312"/>
      <c r="AN2147" s="312"/>
      <c r="AO2147" s="1000"/>
      <c r="AP2147" s="666"/>
      <c r="AQ2147" s="1001"/>
      <c r="AR2147" s="1001"/>
      <c r="AS2147" s="1001"/>
      <c r="AT2147" s="748"/>
    </row>
    <row r="2148">
      <c r="A2148" s="2"/>
      <c r="B2148" s="263"/>
      <c r="C2148" s="263" t="s">
        <v>13549</v>
      </c>
      <c r="D2148" s="249" t="s">
        <v>4867</v>
      </c>
      <c r="E2148" s="263" t="s">
        <v>4868</v>
      </c>
      <c r="F2148" s="251">
        <v>35531.0</v>
      </c>
      <c r="G2148" s="263"/>
      <c r="H2148" s="263"/>
      <c r="I2148" s="249" t="s">
        <v>4869</v>
      </c>
      <c r="K2148" s="263"/>
      <c r="L2148" s="263"/>
      <c r="M2148" s="263"/>
      <c r="N2148" s="263"/>
      <c r="O2148" s="263"/>
      <c r="P2148" s="263"/>
      <c r="Q2148" s="268"/>
      <c r="R2148" s="1168">
        <v>45106.0</v>
      </c>
      <c r="S2148" s="647">
        <f t="shared" si="171"/>
        <v>26</v>
      </c>
      <c r="T2148" s="268"/>
      <c r="U2148" s="268"/>
      <c r="V2148" s="263" t="s">
        <v>13653</v>
      </c>
      <c r="W2148" s="263"/>
      <c r="X2148" s="263"/>
      <c r="Y2148" s="990"/>
      <c r="AA2148" s="987"/>
      <c r="AB2148" s="992"/>
      <c r="AC2148" s="993"/>
      <c r="AD2148" s="994"/>
      <c r="AE2148" s="994"/>
      <c r="AF2148" s="995"/>
      <c r="AG2148" s="996"/>
      <c r="AH2148" s="997"/>
      <c r="AI2148" s="998"/>
      <c r="AJ2148" s="312"/>
      <c r="AK2148" s="312"/>
      <c r="AL2148" s="999"/>
      <c r="AM2148" s="312"/>
      <c r="AN2148" s="312"/>
      <c r="AO2148" s="1000"/>
      <c r="AP2148" s="666"/>
      <c r="AQ2148" s="1001"/>
      <c r="AR2148" s="1001"/>
      <c r="AS2148" s="1001"/>
      <c r="AT2148" s="748"/>
    </row>
    <row r="2149">
      <c r="A2149" s="2"/>
      <c r="B2149" s="263">
        <v>4.4483081E7</v>
      </c>
      <c r="C2149" s="264">
        <v>45041.56049561343</v>
      </c>
      <c r="D2149" s="263" t="s">
        <v>13654</v>
      </c>
      <c r="E2149" s="263" t="s">
        <v>13655</v>
      </c>
      <c r="F2149" s="265">
        <v>37585.0</v>
      </c>
      <c r="G2149" s="263" t="s">
        <v>391</v>
      </c>
      <c r="H2149" s="263" t="s">
        <v>4171</v>
      </c>
      <c r="I2149" s="263">
        <v>5.491132350396E12</v>
      </c>
      <c r="K2149" s="263" t="s">
        <v>8875</v>
      </c>
      <c r="L2149" s="263" t="s">
        <v>7038</v>
      </c>
      <c r="M2149" s="263" t="s">
        <v>2184</v>
      </c>
      <c r="N2149" s="263" t="s">
        <v>2184</v>
      </c>
      <c r="O2149" s="263" t="s">
        <v>13656</v>
      </c>
      <c r="P2149" s="263" t="s">
        <v>13657</v>
      </c>
      <c r="Q2149" s="268"/>
      <c r="R2149" s="1168">
        <v>45044.0</v>
      </c>
      <c r="S2149" s="647">
        <f t="shared" si="171"/>
        <v>20</v>
      </c>
      <c r="T2149" s="268"/>
      <c r="U2149" s="268"/>
      <c r="V2149" s="268"/>
      <c r="W2149" s="263" t="s">
        <v>1651</v>
      </c>
      <c r="X2149" s="263" t="s">
        <v>13658</v>
      </c>
      <c r="Y2149" s="990"/>
      <c r="AA2149" s="987"/>
      <c r="AB2149" s="992"/>
      <c r="AC2149" s="993"/>
      <c r="AD2149" s="994"/>
      <c r="AE2149" s="994"/>
      <c r="AF2149" s="995"/>
      <c r="AG2149" s="996"/>
      <c r="AH2149" s="997"/>
      <c r="AI2149" s="998"/>
      <c r="AJ2149" s="312"/>
      <c r="AK2149" s="312"/>
      <c r="AL2149" s="999"/>
      <c r="AM2149" s="312"/>
      <c r="AN2149" s="312"/>
      <c r="AO2149" s="1000"/>
      <c r="AP2149" s="666"/>
      <c r="AQ2149" s="1001"/>
      <c r="AR2149" s="1001"/>
      <c r="AS2149" s="1001"/>
      <c r="AT2149" s="748"/>
    </row>
    <row r="2150">
      <c r="A2150" s="2"/>
      <c r="B2150" s="263">
        <v>4.464232E7</v>
      </c>
      <c r="C2150" s="264">
        <v>45042.07660107639</v>
      </c>
      <c r="D2150" s="263" t="s">
        <v>13659</v>
      </c>
      <c r="E2150" s="263" t="s">
        <v>13660</v>
      </c>
      <c r="F2150" s="265">
        <v>37617.0</v>
      </c>
      <c r="G2150" s="263" t="s">
        <v>674</v>
      </c>
      <c r="H2150" s="263" t="s">
        <v>1631</v>
      </c>
      <c r="I2150" s="263" t="s">
        <v>13661</v>
      </c>
      <c r="K2150" s="263" t="s">
        <v>13662</v>
      </c>
      <c r="L2150" s="263" t="s">
        <v>7028</v>
      </c>
      <c r="M2150" s="263" t="s">
        <v>2184</v>
      </c>
      <c r="N2150" s="263" t="s">
        <v>2184</v>
      </c>
      <c r="O2150" s="263" t="s">
        <v>13663</v>
      </c>
      <c r="P2150" s="263" t="s">
        <v>13664</v>
      </c>
      <c r="Q2150" s="263" t="s">
        <v>13665</v>
      </c>
      <c r="R2150" s="1168">
        <v>45110.0</v>
      </c>
      <c r="S2150" s="647">
        <f t="shared" si="171"/>
        <v>20</v>
      </c>
      <c r="T2150" s="268"/>
      <c r="U2150" s="268"/>
      <c r="V2150" s="268"/>
      <c r="W2150" s="263" t="s">
        <v>1637</v>
      </c>
      <c r="X2150" s="263" t="s">
        <v>13666</v>
      </c>
      <c r="Y2150" s="990"/>
      <c r="AA2150" s="987"/>
      <c r="AB2150" s="992"/>
      <c r="AC2150" s="993"/>
      <c r="AD2150" s="994"/>
      <c r="AE2150" s="994"/>
      <c r="AF2150" s="995"/>
      <c r="AG2150" s="996"/>
      <c r="AH2150" s="997"/>
      <c r="AI2150" s="998"/>
      <c r="AJ2150" s="312"/>
      <c r="AK2150" s="312"/>
      <c r="AL2150" s="999"/>
      <c r="AM2150" s="312"/>
      <c r="AN2150" s="312"/>
      <c r="AO2150" s="1000"/>
      <c r="AP2150" s="666"/>
      <c r="AQ2150" s="1001"/>
      <c r="AR2150" s="1001"/>
      <c r="AS2150" s="1001"/>
      <c r="AT2150" s="748"/>
    </row>
    <row r="2151">
      <c r="A2151" s="2"/>
      <c r="B2151" s="263">
        <v>4.2360292E7</v>
      </c>
      <c r="C2151" s="264">
        <v>45043.54991806713</v>
      </c>
      <c r="D2151" s="263" t="s">
        <v>13667</v>
      </c>
      <c r="E2151" s="263" t="s">
        <v>13668</v>
      </c>
      <c r="F2151" s="265">
        <v>36569.0</v>
      </c>
      <c r="G2151" s="263" t="s">
        <v>391</v>
      </c>
      <c r="H2151" s="263" t="s">
        <v>13669</v>
      </c>
      <c r="I2151" s="263" t="s">
        <v>13670</v>
      </c>
      <c r="K2151" s="263" t="s">
        <v>7373</v>
      </c>
      <c r="L2151" s="263" t="s">
        <v>7020</v>
      </c>
      <c r="M2151" s="263" t="s">
        <v>2184</v>
      </c>
      <c r="N2151" s="263" t="s">
        <v>2184</v>
      </c>
      <c r="O2151" s="263" t="s">
        <v>13671</v>
      </c>
      <c r="P2151" s="263" t="s">
        <v>1747</v>
      </c>
      <c r="Q2151" s="268"/>
      <c r="R2151" s="263" t="s">
        <v>12301</v>
      </c>
      <c r="S2151" s="647">
        <f t="shared" si="171"/>
        <v>23</v>
      </c>
      <c r="T2151" s="268"/>
      <c r="U2151" s="268"/>
      <c r="V2151" s="268"/>
      <c r="W2151" s="263" t="s">
        <v>13672</v>
      </c>
      <c r="X2151" s="263" t="s">
        <v>13673</v>
      </c>
      <c r="Y2151" s="990"/>
      <c r="AA2151" s="987"/>
      <c r="AB2151" s="992"/>
      <c r="AC2151" s="993"/>
      <c r="AD2151" s="994"/>
      <c r="AE2151" s="994"/>
      <c r="AF2151" s="995"/>
      <c r="AG2151" s="996"/>
      <c r="AH2151" s="997"/>
      <c r="AI2151" s="998"/>
      <c r="AJ2151" s="312"/>
      <c r="AK2151" s="312"/>
      <c r="AL2151" s="999"/>
      <c r="AM2151" s="312"/>
      <c r="AN2151" s="312"/>
      <c r="AO2151" s="1000"/>
      <c r="AP2151" s="666"/>
      <c r="AQ2151" s="1001"/>
      <c r="AR2151" s="1001"/>
      <c r="AS2151" s="1001"/>
      <c r="AT2151" s="748"/>
    </row>
    <row r="2152">
      <c r="A2152" s="2"/>
      <c r="B2152" s="263">
        <v>4.0459384E7</v>
      </c>
      <c r="C2152" s="264">
        <v>45051.37742520834</v>
      </c>
      <c r="D2152" s="263" t="s">
        <v>5217</v>
      </c>
      <c r="E2152" s="263" t="s">
        <v>5218</v>
      </c>
      <c r="F2152" s="265">
        <v>35599.0</v>
      </c>
      <c r="G2152" s="263" t="s">
        <v>1755</v>
      </c>
      <c r="H2152" s="263" t="s">
        <v>9861</v>
      </c>
      <c r="I2152" s="263">
        <v>1.13388122E9</v>
      </c>
      <c r="K2152" s="263" t="s">
        <v>1716</v>
      </c>
      <c r="L2152" s="263" t="s">
        <v>7028</v>
      </c>
      <c r="M2152" s="263" t="s">
        <v>2184</v>
      </c>
      <c r="N2152" s="263" t="s">
        <v>2184</v>
      </c>
      <c r="O2152" s="263" t="s">
        <v>13674</v>
      </c>
      <c r="P2152" s="263" t="s">
        <v>13675</v>
      </c>
      <c r="Q2152" s="268"/>
      <c r="R2152" s="1168">
        <v>45063.0</v>
      </c>
      <c r="S2152" s="647">
        <f t="shared" si="171"/>
        <v>26</v>
      </c>
      <c r="T2152" s="268"/>
      <c r="U2152" s="268"/>
      <c r="V2152" s="268"/>
      <c r="W2152" s="263" t="s">
        <v>1637</v>
      </c>
      <c r="X2152" s="263" t="s">
        <v>5220</v>
      </c>
      <c r="Y2152" s="990"/>
      <c r="AA2152" s="987"/>
      <c r="AB2152" s="992"/>
      <c r="AC2152" s="993"/>
      <c r="AD2152" s="994"/>
      <c r="AE2152" s="994"/>
      <c r="AF2152" s="995"/>
      <c r="AG2152" s="996"/>
      <c r="AH2152" s="997"/>
      <c r="AI2152" s="998"/>
      <c r="AJ2152" s="312"/>
      <c r="AK2152" s="312"/>
      <c r="AL2152" s="999"/>
      <c r="AM2152" s="312"/>
      <c r="AN2152" s="312"/>
      <c r="AO2152" s="1000"/>
      <c r="AP2152" s="666"/>
      <c r="AQ2152" s="1001"/>
      <c r="AR2152" s="1001"/>
      <c r="AS2152" s="1001"/>
      <c r="AT2152" s="748"/>
    </row>
    <row r="2153">
      <c r="A2153" s="2"/>
      <c r="B2153" s="263">
        <v>4.1928261E7</v>
      </c>
      <c r="C2153" s="264">
        <v>45054.90980039352</v>
      </c>
      <c r="D2153" s="263" t="s">
        <v>13676</v>
      </c>
      <c r="E2153" s="263" t="s">
        <v>13677</v>
      </c>
      <c r="F2153" s="265">
        <v>35147.0</v>
      </c>
      <c r="G2153" s="263" t="s">
        <v>391</v>
      </c>
      <c r="H2153" s="263" t="s">
        <v>1971</v>
      </c>
      <c r="I2153" s="263" t="s">
        <v>13678</v>
      </c>
      <c r="K2153" s="263" t="s">
        <v>7175</v>
      </c>
      <c r="L2153" s="263" t="s">
        <v>7020</v>
      </c>
      <c r="M2153" s="263" t="s">
        <v>2184</v>
      </c>
      <c r="N2153" s="263" t="s">
        <v>2184</v>
      </c>
      <c r="O2153" s="263" t="s">
        <v>13679</v>
      </c>
      <c r="P2153" s="263" t="s">
        <v>13680</v>
      </c>
      <c r="Q2153" s="268"/>
      <c r="R2153" s="1168">
        <v>45110.0</v>
      </c>
      <c r="S2153" s="647">
        <f t="shared" si="171"/>
        <v>27</v>
      </c>
      <c r="T2153" s="268"/>
      <c r="U2153" s="268"/>
      <c r="V2153" s="268"/>
      <c r="W2153" s="263" t="s">
        <v>1637</v>
      </c>
      <c r="X2153" s="263" t="s">
        <v>13681</v>
      </c>
      <c r="Y2153" s="990"/>
      <c r="AA2153" s="987"/>
      <c r="AB2153" s="992"/>
      <c r="AC2153" s="993"/>
      <c r="AD2153" s="994"/>
      <c r="AE2153" s="994"/>
      <c r="AF2153" s="995"/>
      <c r="AG2153" s="996"/>
      <c r="AH2153" s="997"/>
      <c r="AI2153" s="998"/>
      <c r="AJ2153" s="312"/>
      <c r="AK2153" s="312"/>
      <c r="AL2153" s="999"/>
      <c r="AM2153" s="312"/>
      <c r="AN2153" s="312"/>
      <c r="AO2153" s="1000"/>
      <c r="AP2153" s="666"/>
      <c r="AQ2153" s="1001"/>
      <c r="AR2153" s="1001"/>
      <c r="AS2153" s="1001"/>
      <c r="AT2153" s="748"/>
    </row>
    <row r="2154">
      <c r="A2154" s="2"/>
      <c r="B2154" s="263">
        <v>4691981.0</v>
      </c>
      <c r="C2154" s="264">
        <v>45060.75866082176</v>
      </c>
      <c r="D2154" s="263" t="s">
        <v>13682</v>
      </c>
      <c r="E2154" s="263" t="s">
        <v>13683</v>
      </c>
      <c r="F2154" s="265">
        <v>38401.0</v>
      </c>
      <c r="G2154" s="263" t="s">
        <v>391</v>
      </c>
      <c r="H2154" s="263" t="s">
        <v>11446</v>
      </c>
      <c r="I2154" s="263">
        <v>1.126474494E9</v>
      </c>
      <c r="K2154" s="263" t="s">
        <v>13684</v>
      </c>
      <c r="L2154" s="263" t="s">
        <v>7038</v>
      </c>
      <c r="M2154" s="263" t="s">
        <v>2184</v>
      </c>
      <c r="N2154" s="263" t="s">
        <v>2184</v>
      </c>
      <c r="O2154" s="263" t="s">
        <v>13685</v>
      </c>
      <c r="P2154" s="263" t="s">
        <v>13686</v>
      </c>
      <c r="Q2154" s="268"/>
      <c r="R2154" s="263" t="s">
        <v>12301</v>
      </c>
      <c r="S2154" s="647">
        <f t="shared" si="171"/>
        <v>18</v>
      </c>
      <c r="T2154" s="268"/>
      <c r="U2154" s="268"/>
      <c r="V2154" s="268"/>
      <c r="W2154" s="263" t="s">
        <v>1637</v>
      </c>
      <c r="X2154" s="263" t="s">
        <v>13687</v>
      </c>
      <c r="Y2154" s="990"/>
      <c r="AA2154" s="987"/>
      <c r="AB2154" s="992"/>
      <c r="AC2154" s="993"/>
      <c r="AD2154" s="994"/>
      <c r="AE2154" s="994"/>
      <c r="AF2154" s="995"/>
      <c r="AG2154" s="996"/>
      <c r="AH2154" s="997"/>
      <c r="AI2154" s="998"/>
      <c r="AJ2154" s="312"/>
      <c r="AK2154" s="312"/>
      <c r="AL2154" s="999"/>
      <c r="AM2154" s="312"/>
      <c r="AN2154" s="312"/>
      <c r="AO2154" s="1000"/>
      <c r="AP2154" s="666"/>
      <c r="AQ2154" s="1001"/>
      <c r="AR2154" s="1001"/>
      <c r="AS2154" s="1001"/>
      <c r="AT2154" s="748"/>
    </row>
    <row r="2155">
      <c r="A2155" s="2"/>
      <c r="B2155" s="263">
        <v>4.1497006E7</v>
      </c>
      <c r="C2155" s="264">
        <v>45062.826698599536</v>
      </c>
      <c r="D2155" s="263" t="s">
        <v>13688</v>
      </c>
      <c r="E2155" s="263" t="s">
        <v>13689</v>
      </c>
      <c r="F2155" s="265">
        <v>36022.0</v>
      </c>
      <c r="G2155" s="263" t="s">
        <v>2021</v>
      </c>
      <c r="H2155" s="263" t="s">
        <v>13690</v>
      </c>
      <c r="I2155" s="263" t="s">
        <v>13691</v>
      </c>
      <c r="K2155" s="263" t="s">
        <v>13692</v>
      </c>
      <c r="L2155" s="263" t="s">
        <v>7020</v>
      </c>
      <c r="M2155" s="263" t="s">
        <v>1661</v>
      </c>
      <c r="N2155" s="263" t="s">
        <v>2184</v>
      </c>
      <c r="O2155" s="263" t="s">
        <v>13693</v>
      </c>
      <c r="P2155" s="263" t="s">
        <v>13694</v>
      </c>
      <c r="Q2155" s="263" t="s">
        <v>13695</v>
      </c>
      <c r="R2155" s="1168">
        <v>45110.0</v>
      </c>
      <c r="S2155" s="647">
        <f t="shared" si="171"/>
        <v>25</v>
      </c>
      <c r="T2155" s="268"/>
      <c r="U2155" s="268"/>
      <c r="V2155" s="268"/>
      <c r="W2155" s="263" t="s">
        <v>1651</v>
      </c>
      <c r="X2155" s="263" t="s">
        <v>13696</v>
      </c>
      <c r="Y2155" s="990"/>
      <c r="AA2155" s="987"/>
      <c r="AB2155" s="992"/>
      <c r="AC2155" s="993"/>
      <c r="AD2155" s="994"/>
      <c r="AE2155" s="994"/>
      <c r="AF2155" s="995"/>
      <c r="AG2155" s="996"/>
      <c r="AH2155" s="997"/>
      <c r="AI2155" s="998"/>
      <c r="AJ2155" s="312"/>
      <c r="AK2155" s="312"/>
      <c r="AL2155" s="999"/>
      <c r="AM2155" s="312"/>
      <c r="AN2155" s="312"/>
      <c r="AO2155" s="1000"/>
      <c r="AP2155" s="666"/>
      <c r="AQ2155" s="1001"/>
      <c r="AR2155" s="1001"/>
      <c r="AS2155" s="1001"/>
      <c r="AT2155" s="748"/>
    </row>
    <row r="2156">
      <c r="A2156" s="2"/>
      <c r="B2156" s="263">
        <v>3.9916554E7</v>
      </c>
      <c r="C2156" s="264">
        <v>45063.709251203705</v>
      </c>
      <c r="D2156" s="263" t="s">
        <v>13697</v>
      </c>
      <c r="E2156" s="263" t="s">
        <v>13698</v>
      </c>
      <c r="F2156" s="265">
        <v>35356.0</v>
      </c>
      <c r="G2156" s="263" t="s">
        <v>391</v>
      </c>
      <c r="H2156" s="263" t="s">
        <v>2691</v>
      </c>
      <c r="I2156" s="263">
        <v>1.155792348E9</v>
      </c>
      <c r="K2156" s="263" t="s">
        <v>13699</v>
      </c>
      <c r="L2156" s="263" t="s">
        <v>7028</v>
      </c>
      <c r="M2156" s="263" t="s">
        <v>2184</v>
      </c>
      <c r="N2156" s="263" t="s">
        <v>2184</v>
      </c>
      <c r="O2156" s="263" t="s">
        <v>13700</v>
      </c>
      <c r="P2156" s="263" t="s">
        <v>13701</v>
      </c>
      <c r="Q2156" s="268"/>
      <c r="R2156" s="1168">
        <v>45111.0</v>
      </c>
      <c r="S2156" s="647">
        <f t="shared" si="171"/>
        <v>27</v>
      </c>
      <c r="T2156" s="268"/>
      <c r="U2156" s="268"/>
      <c r="V2156" s="268"/>
      <c r="W2156" s="263" t="s">
        <v>1661</v>
      </c>
      <c r="X2156" s="263" t="s">
        <v>13702</v>
      </c>
      <c r="Y2156" s="990"/>
      <c r="AA2156" s="987"/>
      <c r="AB2156" s="992"/>
      <c r="AC2156" s="993"/>
      <c r="AD2156" s="994"/>
      <c r="AE2156" s="994"/>
      <c r="AF2156" s="995"/>
      <c r="AG2156" s="996"/>
      <c r="AH2156" s="997"/>
      <c r="AI2156" s="998"/>
      <c r="AJ2156" s="312"/>
      <c r="AK2156" s="312"/>
      <c r="AL2156" s="999"/>
      <c r="AM2156" s="312"/>
      <c r="AN2156" s="312"/>
      <c r="AO2156" s="1000"/>
      <c r="AP2156" s="666"/>
      <c r="AQ2156" s="1001"/>
      <c r="AR2156" s="1001"/>
      <c r="AS2156" s="1001"/>
      <c r="AT2156" s="748"/>
    </row>
    <row r="2157">
      <c r="A2157" s="2"/>
      <c r="B2157" s="263">
        <v>4.6501632E7</v>
      </c>
      <c r="C2157" s="264">
        <v>45069.88980122685</v>
      </c>
      <c r="D2157" s="263" t="s">
        <v>13703</v>
      </c>
      <c r="E2157" s="263" t="s">
        <v>13704</v>
      </c>
      <c r="F2157" s="265">
        <v>38428.0</v>
      </c>
      <c r="G2157" s="263" t="s">
        <v>13705</v>
      </c>
      <c r="H2157" s="263" t="s">
        <v>1678</v>
      </c>
      <c r="I2157" s="263" t="s">
        <v>13706</v>
      </c>
      <c r="K2157" s="263" t="s">
        <v>13707</v>
      </c>
      <c r="L2157" s="263" t="s">
        <v>7038</v>
      </c>
      <c r="M2157" s="263" t="s">
        <v>2184</v>
      </c>
      <c r="N2157" s="263" t="s">
        <v>1661</v>
      </c>
      <c r="O2157" s="263" t="s">
        <v>13708</v>
      </c>
      <c r="P2157" s="263" t="s">
        <v>13709</v>
      </c>
      <c r="Q2157" s="263" t="s">
        <v>13710</v>
      </c>
      <c r="R2157" s="1168">
        <v>45111.0</v>
      </c>
      <c r="S2157" s="647">
        <f t="shared" si="171"/>
        <v>18</v>
      </c>
      <c r="T2157" s="268"/>
      <c r="U2157" s="268"/>
      <c r="V2157" s="268"/>
      <c r="W2157" s="263" t="s">
        <v>1651</v>
      </c>
      <c r="X2157" s="263" t="s">
        <v>13711</v>
      </c>
      <c r="Y2157" s="990"/>
      <c r="AA2157" s="987"/>
      <c r="AB2157" s="992"/>
      <c r="AC2157" s="993"/>
      <c r="AD2157" s="994"/>
      <c r="AE2157" s="994"/>
      <c r="AF2157" s="995"/>
      <c r="AG2157" s="996"/>
      <c r="AH2157" s="997"/>
      <c r="AI2157" s="998"/>
      <c r="AJ2157" s="312"/>
      <c r="AK2157" s="312"/>
      <c r="AL2157" s="999"/>
      <c r="AM2157" s="312"/>
      <c r="AN2157" s="312"/>
      <c r="AO2157" s="1000"/>
      <c r="AP2157" s="666"/>
      <c r="AQ2157" s="1001"/>
      <c r="AR2157" s="1001"/>
      <c r="AS2157" s="1001"/>
      <c r="AT2157" s="748"/>
    </row>
    <row r="2158">
      <c r="A2158" s="2"/>
      <c r="B2158" s="263">
        <v>3.4932235E7</v>
      </c>
      <c r="C2158" s="264">
        <v>45071.52006026621</v>
      </c>
      <c r="D2158" s="263" t="s">
        <v>13712</v>
      </c>
      <c r="E2158" s="263" t="s">
        <v>13713</v>
      </c>
      <c r="F2158" s="265">
        <v>32897.0</v>
      </c>
      <c r="G2158" s="263" t="s">
        <v>2021</v>
      </c>
      <c r="H2158" s="263" t="s">
        <v>10223</v>
      </c>
      <c r="I2158" s="263">
        <v>1.169995592E9</v>
      </c>
      <c r="K2158" s="263" t="s">
        <v>13714</v>
      </c>
      <c r="L2158" s="263" t="s">
        <v>7020</v>
      </c>
      <c r="M2158" s="263" t="s">
        <v>1661</v>
      </c>
      <c r="N2158" s="263" t="s">
        <v>2184</v>
      </c>
      <c r="O2158" s="263" t="s">
        <v>13715</v>
      </c>
      <c r="P2158" s="263" t="s">
        <v>8575</v>
      </c>
      <c r="Q2158" s="268"/>
      <c r="R2158" s="1168">
        <v>45111.0</v>
      </c>
      <c r="S2158" s="647">
        <f t="shared" si="171"/>
        <v>33</v>
      </c>
      <c r="T2158" s="268"/>
      <c r="U2158" s="268"/>
      <c r="V2158" s="268"/>
      <c r="W2158" s="263" t="s">
        <v>1651</v>
      </c>
      <c r="X2158" s="263" t="s">
        <v>13716</v>
      </c>
      <c r="Y2158" s="990"/>
      <c r="AA2158" s="987"/>
      <c r="AB2158" s="992"/>
      <c r="AC2158" s="993"/>
      <c r="AD2158" s="994"/>
      <c r="AE2158" s="994"/>
      <c r="AF2158" s="995"/>
      <c r="AG2158" s="996"/>
      <c r="AH2158" s="997"/>
      <c r="AI2158" s="998"/>
      <c r="AJ2158" s="312"/>
      <c r="AK2158" s="312"/>
      <c r="AL2158" s="999"/>
      <c r="AM2158" s="312"/>
      <c r="AN2158" s="312"/>
      <c r="AO2158" s="1000"/>
      <c r="AP2158" s="666"/>
      <c r="AQ2158" s="1001"/>
      <c r="AR2158" s="1001"/>
      <c r="AS2158" s="1001"/>
      <c r="AT2158" s="748"/>
    </row>
    <row r="2159">
      <c r="A2159" s="2"/>
      <c r="B2159" s="263">
        <v>7070967.0</v>
      </c>
      <c r="C2159" s="264">
        <v>45071.80137247685</v>
      </c>
      <c r="D2159" s="263" t="s">
        <v>13717</v>
      </c>
      <c r="E2159" s="263" t="s">
        <v>13718</v>
      </c>
      <c r="F2159" s="265">
        <v>37531.0</v>
      </c>
      <c r="G2159" s="263" t="s">
        <v>13719</v>
      </c>
      <c r="H2159" s="263" t="s">
        <v>1822</v>
      </c>
      <c r="I2159" s="263">
        <v>1.121617983E9</v>
      </c>
      <c r="K2159" s="263" t="s">
        <v>6175</v>
      </c>
      <c r="L2159" s="263" t="s">
        <v>13720</v>
      </c>
      <c r="M2159" s="263" t="s">
        <v>2184</v>
      </c>
      <c r="N2159" s="263" t="s">
        <v>2184</v>
      </c>
      <c r="O2159" s="263" t="s">
        <v>13721</v>
      </c>
      <c r="P2159" s="263" t="s">
        <v>13722</v>
      </c>
      <c r="Q2159" s="263" t="s">
        <v>13723</v>
      </c>
      <c r="R2159" s="263" t="s">
        <v>12301</v>
      </c>
      <c r="S2159" s="647">
        <f t="shared" si="171"/>
        <v>21</v>
      </c>
      <c r="T2159" s="268"/>
      <c r="U2159" s="268"/>
      <c r="V2159" s="268"/>
      <c r="W2159" s="263" t="s">
        <v>1637</v>
      </c>
      <c r="X2159" s="263" t="s">
        <v>13724</v>
      </c>
      <c r="Y2159" s="990"/>
      <c r="AA2159" s="987"/>
      <c r="AB2159" s="992"/>
      <c r="AC2159" s="993"/>
      <c r="AD2159" s="994"/>
      <c r="AE2159" s="994"/>
      <c r="AF2159" s="995"/>
      <c r="AG2159" s="996"/>
      <c r="AH2159" s="997"/>
      <c r="AI2159" s="998"/>
      <c r="AJ2159" s="312"/>
      <c r="AK2159" s="312"/>
      <c r="AL2159" s="999"/>
      <c r="AM2159" s="312"/>
      <c r="AN2159" s="312"/>
      <c r="AO2159" s="1000"/>
      <c r="AP2159" s="666"/>
      <c r="AQ2159" s="1001"/>
      <c r="AR2159" s="1001"/>
      <c r="AS2159" s="1001"/>
      <c r="AT2159" s="748"/>
    </row>
    <row r="2160">
      <c r="A2160" s="2"/>
      <c r="B2160" s="263">
        <v>3.9959007E7</v>
      </c>
      <c r="C2160" s="264">
        <v>45072.89129678241</v>
      </c>
      <c r="D2160" s="263" t="s">
        <v>13725</v>
      </c>
      <c r="E2160" s="263" t="s">
        <v>13726</v>
      </c>
      <c r="F2160" s="265">
        <v>35345.0</v>
      </c>
      <c r="G2160" s="263" t="s">
        <v>391</v>
      </c>
      <c r="H2160" s="263" t="s">
        <v>9006</v>
      </c>
      <c r="I2160" s="263">
        <v>5.491165285118E12</v>
      </c>
      <c r="K2160" s="263" t="s">
        <v>5757</v>
      </c>
      <c r="L2160" s="263" t="s">
        <v>13727</v>
      </c>
      <c r="M2160" s="263" t="s">
        <v>2184</v>
      </c>
      <c r="N2160" s="263" t="s">
        <v>2184</v>
      </c>
      <c r="O2160" s="263" t="s">
        <v>13728</v>
      </c>
      <c r="P2160" s="263" t="s">
        <v>13729</v>
      </c>
      <c r="Q2160" s="263" t="s">
        <v>13730</v>
      </c>
      <c r="R2160" s="1168">
        <v>45111.0</v>
      </c>
      <c r="S2160" s="647">
        <f t="shared" si="171"/>
        <v>27</v>
      </c>
      <c r="T2160" s="268"/>
      <c r="U2160" s="268"/>
      <c r="V2160" s="268"/>
      <c r="W2160" s="263" t="s">
        <v>1637</v>
      </c>
      <c r="X2160" s="263" t="s">
        <v>1637</v>
      </c>
      <c r="Y2160" s="990"/>
      <c r="AA2160" s="987"/>
      <c r="AB2160" s="992"/>
      <c r="AC2160" s="993"/>
      <c r="AD2160" s="994"/>
      <c r="AE2160" s="994"/>
      <c r="AF2160" s="995"/>
      <c r="AG2160" s="996"/>
      <c r="AH2160" s="997"/>
      <c r="AI2160" s="998"/>
      <c r="AJ2160" s="312"/>
      <c r="AK2160" s="312"/>
      <c r="AL2160" s="999"/>
      <c r="AM2160" s="312"/>
      <c r="AN2160" s="312"/>
      <c r="AO2160" s="1000"/>
      <c r="AP2160" s="666"/>
      <c r="AQ2160" s="1001"/>
      <c r="AR2160" s="1001"/>
      <c r="AS2160" s="1001"/>
      <c r="AT2160" s="748"/>
    </row>
    <row r="2161">
      <c r="A2161" s="2"/>
      <c r="B2161" s="263">
        <v>4.2212647E7</v>
      </c>
      <c r="C2161" s="264">
        <v>45083.496328587964</v>
      </c>
      <c r="D2161" s="263" t="s">
        <v>13731</v>
      </c>
      <c r="E2161" s="263" t="s">
        <v>13732</v>
      </c>
      <c r="F2161" s="265">
        <v>36455.0</v>
      </c>
      <c r="G2161" s="263" t="s">
        <v>2021</v>
      </c>
      <c r="H2161" s="263" t="s">
        <v>1618</v>
      </c>
      <c r="I2161" s="263" t="s">
        <v>2064</v>
      </c>
      <c r="K2161" s="263" t="s">
        <v>8297</v>
      </c>
      <c r="L2161" s="263" t="s">
        <v>7038</v>
      </c>
      <c r="M2161" s="263" t="s">
        <v>2184</v>
      </c>
      <c r="N2161" s="263" t="s">
        <v>2184</v>
      </c>
      <c r="O2161" s="263" t="s">
        <v>13733</v>
      </c>
      <c r="P2161" s="263" t="s">
        <v>13734</v>
      </c>
      <c r="Q2161" s="268"/>
      <c r="R2161" s="263" t="s">
        <v>12301</v>
      </c>
      <c r="S2161" s="647">
        <f t="shared" si="171"/>
        <v>23</v>
      </c>
      <c r="T2161" s="268"/>
      <c r="U2161" s="268"/>
      <c r="V2161" s="268"/>
      <c r="W2161" s="263" t="s">
        <v>1651</v>
      </c>
      <c r="X2161" s="263" t="s">
        <v>13735</v>
      </c>
      <c r="Y2161" s="990"/>
      <c r="AA2161" s="987"/>
      <c r="AB2161" s="992"/>
      <c r="AC2161" s="993"/>
      <c r="AD2161" s="994"/>
      <c r="AE2161" s="994"/>
      <c r="AF2161" s="995"/>
      <c r="AG2161" s="996"/>
      <c r="AH2161" s="997"/>
      <c r="AI2161" s="998"/>
      <c r="AJ2161" s="312"/>
      <c r="AK2161" s="312"/>
      <c r="AL2161" s="999"/>
      <c r="AM2161" s="312"/>
      <c r="AN2161" s="312"/>
      <c r="AO2161" s="1000"/>
      <c r="AP2161" s="666"/>
      <c r="AQ2161" s="1001"/>
      <c r="AR2161" s="1001"/>
      <c r="AS2161" s="1001"/>
      <c r="AT2161" s="748"/>
    </row>
    <row r="2162">
      <c r="A2162" s="2"/>
      <c r="B2162" s="263">
        <v>4.5480817E7</v>
      </c>
      <c r="C2162" s="264">
        <v>45083.55591943287</v>
      </c>
      <c r="D2162" s="263" t="s">
        <v>13736</v>
      </c>
      <c r="E2162" s="263" t="s">
        <v>13737</v>
      </c>
      <c r="F2162" s="265">
        <v>37962.0</v>
      </c>
      <c r="G2162" s="263" t="s">
        <v>2021</v>
      </c>
      <c r="H2162" s="263" t="s">
        <v>1678</v>
      </c>
      <c r="I2162" s="263">
        <v>5.49115526021E12</v>
      </c>
      <c r="K2162" s="263" t="s">
        <v>13738</v>
      </c>
      <c r="L2162" s="263" t="s">
        <v>7028</v>
      </c>
      <c r="M2162" s="263" t="s">
        <v>1661</v>
      </c>
      <c r="N2162" s="263" t="s">
        <v>2184</v>
      </c>
      <c r="O2162" s="263" t="s">
        <v>13739</v>
      </c>
      <c r="P2162" s="263" t="s">
        <v>13740</v>
      </c>
      <c r="Q2162" s="268"/>
      <c r="R2162" s="1168">
        <v>45111.0</v>
      </c>
      <c r="S2162" s="647">
        <f t="shared" si="171"/>
        <v>19</v>
      </c>
      <c r="T2162" s="268"/>
      <c r="U2162" s="268"/>
      <c r="V2162" s="268"/>
      <c r="W2162" s="263" t="s">
        <v>1651</v>
      </c>
      <c r="X2162" s="263" t="s">
        <v>13741</v>
      </c>
      <c r="Y2162" s="990"/>
      <c r="AA2162" s="987"/>
      <c r="AB2162" s="992"/>
      <c r="AC2162" s="993"/>
      <c r="AD2162" s="994"/>
      <c r="AE2162" s="994"/>
      <c r="AF2162" s="995"/>
      <c r="AG2162" s="996"/>
      <c r="AH2162" s="997"/>
      <c r="AI2162" s="998"/>
      <c r="AJ2162" s="312"/>
      <c r="AK2162" s="312"/>
      <c r="AL2162" s="999"/>
      <c r="AM2162" s="312"/>
      <c r="AN2162" s="312"/>
      <c r="AO2162" s="1000"/>
      <c r="AP2162" s="666"/>
      <c r="AQ2162" s="1001"/>
      <c r="AR2162" s="1001"/>
      <c r="AS2162" s="1001"/>
      <c r="AT2162" s="748"/>
    </row>
    <row r="2163">
      <c r="A2163" s="2"/>
      <c r="B2163" s="263">
        <v>4.5628918E7</v>
      </c>
      <c r="C2163" s="264">
        <v>45084.59570150463</v>
      </c>
      <c r="D2163" s="263" t="s">
        <v>13742</v>
      </c>
      <c r="E2163" s="263" t="s">
        <v>13743</v>
      </c>
      <c r="F2163" s="265">
        <v>38114.0</v>
      </c>
      <c r="G2163" s="263" t="s">
        <v>391</v>
      </c>
      <c r="H2163" s="263" t="s">
        <v>2691</v>
      </c>
      <c r="I2163" s="263">
        <v>2.39254887E9</v>
      </c>
      <c r="K2163" s="263" t="s">
        <v>13744</v>
      </c>
      <c r="L2163" s="263" t="s">
        <v>7038</v>
      </c>
      <c r="M2163" s="263" t="s">
        <v>2184</v>
      </c>
      <c r="N2163" s="263" t="s">
        <v>2184</v>
      </c>
      <c r="O2163" s="263" t="s">
        <v>13745</v>
      </c>
      <c r="P2163" s="263" t="s">
        <v>13746</v>
      </c>
      <c r="Q2163" s="263" t="s">
        <v>13747</v>
      </c>
      <c r="R2163" s="1168">
        <v>45111.0</v>
      </c>
      <c r="S2163" s="647">
        <f t="shared" si="171"/>
        <v>19</v>
      </c>
      <c r="T2163" s="268"/>
      <c r="U2163" s="268"/>
      <c r="V2163" s="268"/>
      <c r="W2163" s="263" t="s">
        <v>1637</v>
      </c>
      <c r="X2163" s="263" t="s">
        <v>13748</v>
      </c>
      <c r="Y2163" s="990"/>
      <c r="AA2163" s="987"/>
      <c r="AB2163" s="992"/>
      <c r="AC2163" s="993"/>
      <c r="AD2163" s="994"/>
      <c r="AE2163" s="994"/>
      <c r="AF2163" s="995"/>
      <c r="AG2163" s="996"/>
      <c r="AH2163" s="997"/>
      <c r="AI2163" s="998"/>
      <c r="AJ2163" s="312"/>
      <c r="AK2163" s="312"/>
      <c r="AL2163" s="999"/>
      <c r="AM2163" s="312"/>
      <c r="AN2163" s="312"/>
      <c r="AO2163" s="1000"/>
      <c r="AP2163" s="666"/>
      <c r="AQ2163" s="1001"/>
      <c r="AR2163" s="1001"/>
      <c r="AS2163" s="1001"/>
      <c r="AT2163" s="748"/>
    </row>
    <row r="2164">
      <c r="A2164" s="2"/>
      <c r="B2164" s="263">
        <v>4.1150815E7</v>
      </c>
      <c r="C2164" s="264">
        <v>45101.63132804398</v>
      </c>
      <c r="D2164" s="263" t="s">
        <v>13749</v>
      </c>
      <c r="E2164" s="263" t="s">
        <v>13750</v>
      </c>
      <c r="F2164" s="265">
        <v>35890.0</v>
      </c>
      <c r="G2164" s="263" t="s">
        <v>1755</v>
      </c>
      <c r="H2164" s="263" t="s">
        <v>10396</v>
      </c>
      <c r="I2164" s="263">
        <v>5.491131242872E12</v>
      </c>
      <c r="K2164" s="263" t="s">
        <v>13751</v>
      </c>
      <c r="L2164" s="263" t="s">
        <v>13752</v>
      </c>
      <c r="M2164" s="263" t="s">
        <v>2184</v>
      </c>
      <c r="N2164" s="263" t="s">
        <v>1661</v>
      </c>
      <c r="O2164" s="263" t="s">
        <v>13753</v>
      </c>
      <c r="P2164" s="263" t="s">
        <v>13754</v>
      </c>
      <c r="Q2164" s="268"/>
      <c r="R2164" s="1168">
        <v>45111.0</v>
      </c>
      <c r="S2164" s="647">
        <f t="shared" si="171"/>
        <v>25</v>
      </c>
      <c r="T2164" s="268"/>
      <c r="U2164" s="268"/>
      <c r="V2164" s="268"/>
      <c r="W2164" s="263" t="s">
        <v>1651</v>
      </c>
      <c r="X2164" s="263" t="s">
        <v>13755</v>
      </c>
      <c r="Y2164" s="990"/>
      <c r="AA2164" s="987"/>
      <c r="AB2164" s="992"/>
      <c r="AC2164" s="993"/>
      <c r="AD2164" s="994"/>
      <c r="AE2164" s="994"/>
      <c r="AF2164" s="995"/>
      <c r="AG2164" s="996"/>
      <c r="AH2164" s="997"/>
      <c r="AI2164" s="998"/>
      <c r="AJ2164" s="312"/>
      <c r="AK2164" s="312"/>
      <c r="AL2164" s="999"/>
      <c r="AM2164" s="312"/>
      <c r="AN2164" s="312"/>
      <c r="AO2164" s="1000"/>
      <c r="AP2164" s="666"/>
      <c r="AQ2164" s="1001"/>
      <c r="AR2164" s="1001"/>
      <c r="AS2164" s="1001"/>
      <c r="AT2164" s="748"/>
    </row>
    <row r="2165">
      <c r="A2165" s="2"/>
      <c r="B2165" s="263"/>
      <c r="C2165" s="249" t="s">
        <v>13549</v>
      </c>
      <c r="D2165" s="249" t="s">
        <v>4688</v>
      </c>
      <c r="E2165" s="263" t="s">
        <v>4689</v>
      </c>
      <c r="F2165" s="251">
        <v>35877.0</v>
      </c>
      <c r="G2165" s="263"/>
      <c r="H2165" s="263"/>
      <c r="I2165" s="249" t="s">
        <v>4691</v>
      </c>
      <c r="K2165" s="263"/>
      <c r="L2165" s="263"/>
      <c r="M2165" s="263"/>
      <c r="N2165" s="263"/>
      <c r="O2165" s="263"/>
      <c r="P2165" s="263"/>
      <c r="Q2165" s="268"/>
      <c r="R2165" s="1168">
        <v>45106.0</v>
      </c>
      <c r="S2165" s="647">
        <f t="shared" si="171"/>
        <v>25</v>
      </c>
      <c r="T2165" s="268"/>
      <c r="U2165" s="268"/>
      <c r="V2165" s="263" t="s">
        <v>13653</v>
      </c>
      <c r="W2165" s="263"/>
      <c r="X2165" s="263"/>
      <c r="Y2165" s="990"/>
      <c r="AA2165" s="987"/>
      <c r="AB2165" s="992"/>
      <c r="AC2165" s="993"/>
      <c r="AD2165" s="994"/>
      <c r="AE2165" s="994"/>
      <c r="AF2165" s="995"/>
      <c r="AG2165" s="996"/>
      <c r="AH2165" s="997"/>
      <c r="AI2165" s="998"/>
      <c r="AJ2165" s="312"/>
      <c r="AK2165" s="312"/>
      <c r="AL2165" s="999"/>
      <c r="AM2165" s="312"/>
      <c r="AN2165" s="312"/>
      <c r="AO2165" s="1000"/>
      <c r="AP2165" s="666"/>
      <c r="AQ2165" s="1001"/>
      <c r="AR2165" s="1001"/>
      <c r="AS2165" s="1001"/>
      <c r="AT2165" s="748"/>
    </row>
    <row r="2166">
      <c r="A2166" s="2"/>
      <c r="B2166" s="263"/>
      <c r="C2166" s="249" t="s">
        <v>13549</v>
      </c>
      <c r="D2166" s="239" t="s">
        <v>4709</v>
      </c>
      <c r="E2166" s="263" t="s">
        <v>4710</v>
      </c>
      <c r="F2166" s="241">
        <v>36727.0</v>
      </c>
      <c r="G2166" s="263"/>
      <c r="H2166" s="263"/>
      <c r="I2166" s="239" t="s">
        <v>4712</v>
      </c>
      <c r="K2166" s="263"/>
      <c r="L2166" s="263"/>
      <c r="M2166" s="263"/>
      <c r="N2166" s="263"/>
      <c r="O2166" s="263"/>
      <c r="P2166" s="263"/>
      <c r="Q2166" s="268"/>
      <c r="R2166" s="1168">
        <v>45106.0</v>
      </c>
      <c r="S2166" s="647">
        <f t="shared" si="171"/>
        <v>23</v>
      </c>
      <c r="T2166" s="268"/>
      <c r="U2166" s="268"/>
      <c r="V2166" s="263" t="s">
        <v>13653</v>
      </c>
      <c r="W2166" s="263"/>
      <c r="X2166" s="263"/>
      <c r="Y2166" s="990"/>
      <c r="AA2166" s="987"/>
      <c r="AB2166" s="992"/>
      <c r="AC2166" s="993"/>
      <c r="AD2166" s="994"/>
      <c r="AE2166" s="994"/>
      <c r="AF2166" s="995"/>
      <c r="AG2166" s="996"/>
      <c r="AH2166" s="997"/>
      <c r="AI2166" s="998"/>
      <c r="AJ2166" s="312"/>
      <c r="AK2166" s="312"/>
      <c r="AL2166" s="999"/>
      <c r="AM2166" s="312"/>
      <c r="AN2166" s="312"/>
      <c r="AO2166" s="1000"/>
      <c r="AP2166" s="666"/>
      <c r="AQ2166" s="1001"/>
      <c r="AR2166" s="1001"/>
      <c r="AS2166" s="1001"/>
      <c r="AT2166" s="748"/>
    </row>
    <row r="2167">
      <c r="A2167" s="2"/>
      <c r="B2167" s="2">
        <v>4.3916211E7</v>
      </c>
      <c r="C2167" s="269">
        <v>45105.459580243056</v>
      </c>
      <c r="D2167" s="2" t="s">
        <v>13756</v>
      </c>
      <c r="E2167" s="2" t="s">
        <v>13757</v>
      </c>
      <c r="F2167" s="270">
        <v>37356.0</v>
      </c>
      <c r="G2167" s="2" t="s">
        <v>2021</v>
      </c>
      <c r="H2167" s="2" t="s">
        <v>5413</v>
      </c>
      <c r="I2167" s="2">
        <v>1.123025978E9</v>
      </c>
      <c r="K2167" s="2" t="s">
        <v>11154</v>
      </c>
      <c r="L2167" s="2" t="s">
        <v>13758</v>
      </c>
      <c r="M2167" s="2" t="s">
        <v>2184</v>
      </c>
      <c r="N2167" s="2" t="s">
        <v>1661</v>
      </c>
      <c r="O2167" s="2" t="s">
        <v>13759</v>
      </c>
      <c r="P2167" s="2" t="s">
        <v>13760</v>
      </c>
      <c r="S2167" s="1169">
        <f t="shared" si="171"/>
        <v>21</v>
      </c>
      <c r="W2167" s="2" t="s">
        <v>1866</v>
      </c>
      <c r="X2167" s="2" t="s">
        <v>13761</v>
      </c>
      <c r="Y2167" s="990"/>
      <c r="AA2167" s="987"/>
      <c r="AB2167" s="992"/>
      <c r="AC2167" s="993"/>
      <c r="AD2167" s="994"/>
      <c r="AE2167" s="994"/>
      <c r="AF2167" s="995"/>
      <c r="AG2167" s="996"/>
      <c r="AH2167" s="997"/>
      <c r="AI2167" s="998"/>
      <c r="AJ2167" s="312"/>
      <c r="AK2167" s="312"/>
      <c r="AL2167" s="999"/>
      <c r="AM2167" s="312"/>
      <c r="AN2167" s="312"/>
      <c r="AO2167" s="1000"/>
      <c r="AP2167" s="666"/>
      <c r="AQ2167" s="1001"/>
      <c r="AR2167" s="1001"/>
      <c r="AS2167" s="1001"/>
      <c r="AT2167" s="748"/>
    </row>
    <row r="2168">
      <c r="A2168" s="2"/>
      <c r="B2168" s="2">
        <v>4.3629521E7</v>
      </c>
      <c r="C2168" s="269">
        <v>45105.58652488426</v>
      </c>
      <c r="D2168" s="2" t="s">
        <v>13762</v>
      </c>
      <c r="E2168" s="2" t="s">
        <v>13763</v>
      </c>
      <c r="F2168" s="270">
        <v>37202.0</v>
      </c>
      <c r="G2168" s="2" t="s">
        <v>391</v>
      </c>
      <c r="H2168" s="2" t="s">
        <v>1678</v>
      </c>
      <c r="I2168" s="2" t="s">
        <v>13764</v>
      </c>
      <c r="K2168" s="2" t="s">
        <v>13765</v>
      </c>
      <c r="L2168" s="2" t="s">
        <v>13766</v>
      </c>
      <c r="M2168" s="2" t="s">
        <v>2184</v>
      </c>
      <c r="N2168" s="2" t="s">
        <v>2184</v>
      </c>
      <c r="O2168" s="2" t="s">
        <v>7477</v>
      </c>
      <c r="P2168" s="2" t="s">
        <v>10418</v>
      </c>
      <c r="R2168" s="2" t="s">
        <v>13767</v>
      </c>
      <c r="S2168" s="1170">
        <f t="shared" si="171"/>
        <v>21</v>
      </c>
      <c r="W2168" s="2" t="s">
        <v>1651</v>
      </c>
      <c r="X2168" s="2" t="s">
        <v>13768</v>
      </c>
      <c r="Y2168" s="990"/>
      <c r="AA2168" s="987"/>
      <c r="AB2168" s="992"/>
      <c r="AC2168" s="993"/>
      <c r="AD2168" s="994"/>
      <c r="AE2168" s="994"/>
      <c r="AF2168" s="995"/>
      <c r="AG2168" s="996"/>
      <c r="AH2168" s="997"/>
      <c r="AI2168" s="998"/>
      <c r="AJ2168" s="312"/>
      <c r="AK2168" s="312"/>
      <c r="AL2168" s="999"/>
      <c r="AM2168" s="312"/>
      <c r="AN2168" s="312"/>
      <c r="AO2168" s="1000"/>
      <c r="AP2168" s="666"/>
      <c r="AQ2168" s="1001"/>
      <c r="AR2168" s="1001"/>
      <c r="AS2168" s="1001"/>
      <c r="AT2168" s="748"/>
    </row>
    <row r="2169">
      <c r="A2169" s="2"/>
      <c r="B2169" s="2">
        <v>4.295114E7</v>
      </c>
      <c r="C2169" s="269">
        <v>45109.56779475695</v>
      </c>
      <c r="D2169" s="2" t="s">
        <v>13769</v>
      </c>
      <c r="E2169" s="2" t="s">
        <v>13770</v>
      </c>
      <c r="F2169" s="270">
        <v>36802.0</v>
      </c>
      <c r="G2169" s="2" t="s">
        <v>391</v>
      </c>
      <c r="H2169" s="2" t="s">
        <v>1822</v>
      </c>
      <c r="I2169" s="2" t="s">
        <v>13771</v>
      </c>
      <c r="K2169" s="2" t="s">
        <v>13772</v>
      </c>
      <c r="L2169" s="2" t="s">
        <v>7038</v>
      </c>
      <c r="M2169" s="2" t="s">
        <v>2184</v>
      </c>
      <c r="N2169" s="2" t="s">
        <v>2184</v>
      </c>
      <c r="O2169" s="2" t="s">
        <v>13773</v>
      </c>
      <c r="P2169" s="2" t="s">
        <v>13774</v>
      </c>
      <c r="Q2169" s="2" t="s">
        <v>13775</v>
      </c>
      <c r="W2169" s="2" t="s">
        <v>1637</v>
      </c>
      <c r="X2169" s="2" t="s">
        <v>13776</v>
      </c>
      <c r="Y2169" s="990"/>
      <c r="AA2169" s="987"/>
      <c r="AB2169" s="992"/>
      <c r="AC2169" s="993"/>
      <c r="AD2169" s="994"/>
      <c r="AE2169" s="994"/>
      <c r="AF2169" s="995"/>
      <c r="AG2169" s="996"/>
      <c r="AH2169" s="997"/>
      <c r="AI2169" s="998"/>
      <c r="AJ2169" s="312"/>
      <c r="AK2169" s="312"/>
      <c r="AL2169" s="999"/>
      <c r="AM2169" s="312"/>
      <c r="AN2169" s="312"/>
      <c r="AO2169" s="1000"/>
      <c r="AP2169" s="666"/>
      <c r="AQ2169" s="1001"/>
      <c r="AR2169" s="1001"/>
      <c r="AS2169" s="1001"/>
      <c r="AT2169" s="748"/>
    </row>
    <row r="2170">
      <c r="A2170" s="2"/>
      <c r="B2170" s="2">
        <v>4.0675149E7</v>
      </c>
      <c r="C2170" s="269">
        <v>45110.51012195602</v>
      </c>
      <c r="D2170" s="2" t="s">
        <v>13777</v>
      </c>
      <c r="E2170" s="2" t="s">
        <v>13778</v>
      </c>
      <c r="F2170" s="270">
        <v>35676.0</v>
      </c>
      <c r="G2170" s="2" t="s">
        <v>391</v>
      </c>
      <c r="H2170" s="2" t="s">
        <v>1678</v>
      </c>
      <c r="I2170" s="2" t="s">
        <v>13779</v>
      </c>
      <c r="K2170" s="2" t="s">
        <v>13780</v>
      </c>
      <c r="L2170" s="2" t="s">
        <v>7020</v>
      </c>
      <c r="M2170" s="2" t="s">
        <v>2184</v>
      </c>
      <c r="N2170" s="2" t="s">
        <v>1661</v>
      </c>
      <c r="O2170" s="2" t="s">
        <v>7446</v>
      </c>
      <c r="P2170" s="2" t="s">
        <v>8757</v>
      </c>
      <c r="Q2170" s="2" t="s">
        <v>13781</v>
      </c>
      <c r="W2170" s="2" t="s">
        <v>1651</v>
      </c>
      <c r="X2170" s="2" t="s">
        <v>13782</v>
      </c>
      <c r="Y2170" s="990"/>
      <c r="AA2170" s="987"/>
      <c r="AB2170" s="992"/>
      <c r="AC2170" s="993"/>
      <c r="AD2170" s="994"/>
      <c r="AE2170" s="994"/>
      <c r="AF2170" s="995"/>
      <c r="AG2170" s="996"/>
      <c r="AH2170" s="997"/>
      <c r="AI2170" s="998"/>
      <c r="AJ2170" s="312"/>
      <c r="AK2170" s="312"/>
      <c r="AL2170" s="999"/>
      <c r="AM2170" s="312"/>
      <c r="AN2170" s="312"/>
      <c r="AO2170" s="1000"/>
      <c r="AP2170" s="666"/>
      <c r="AQ2170" s="1001"/>
      <c r="AR2170" s="1001"/>
      <c r="AS2170" s="1001"/>
      <c r="AT2170" s="748"/>
    </row>
    <row r="2171">
      <c r="A2171" s="2"/>
      <c r="B2171" s="263">
        <v>9.4246989E7</v>
      </c>
      <c r="C2171" s="264">
        <v>45111.731182881944</v>
      </c>
      <c r="D2171" s="263" t="s">
        <v>13783</v>
      </c>
      <c r="E2171" s="263" t="s">
        <v>13784</v>
      </c>
      <c r="F2171" s="265">
        <v>31924.0</v>
      </c>
      <c r="G2171" s="263" t="s">
        <v>13785</v>
      </c>
      <c r="H2171" s="263" t="s">
        <v>13786</v>
      </c>
      <c r="I2171" s="263">
        <v>5.491168540501E12</v>
      </c>
      <c r="K2171" s="263" t="s">
        <v>13787</v>
      </c>
      <c r="L2171" s="263" t="s">
        <v>7020</v>
      </c>
      <c r="M2171" s="263" t="s">
        <v>2184</v>
      </c>
      <c r="N2171" s="263" t="s">
        <v>2184</v>
      </c>
      <c r="O2171" s="263" t="s">
        <v>13788</v>
      </c>
      <c r="P2171" s="263" t="s">
        <v>3371</v>
      </c>
      <c r="Q2171" s="268"/>
      <c r="R2171" s="1168">
        <v>45163.0</v>
      </c>
      <c r="S2171" s="268"/>
      <c r="T2171" s="268"/>
      <c r="U2171" s="268"/>
      <c r="V2171" s="268"/>
      <c r="W2171" s="263" t="s">
        <v>1866</v>
      </c>
      <c r="X2171" s="263" t="s">
        <v>13789</v>
      </c>
      <c r="Y2171" s="990"/>
      <c r="AA2171" s="987"/>
      <c r="AB2171" s="992"/>
      <c r="AC2171" s="993"/>
      <c r="AD2171" s="994"/>
      <c r="AE2171" s="994"/>
      <c r="AF2171" s="995"/>
      <c r="AG2171" s="996"/>
      <c r="AH2171" s="997"/>
      <c r="AI2171" s="998"/>
      <c r="AJ2171" s="312"/>
      <c r="AK2171" s="312"/>
      <c r="AL2171" s="999"/>
      <c r="AM2171" s="312"/>
      <c r="AN2171" s="312"/>
      <c r="AO2171" s="1000"/>
      <c r="AP2171" s="666"/>
      <c r="AQ2171" s="1001"/>
      <c r="AR2171" s="1001"/>
      <c r="AS2171" s="1001"/>
      <c r="AT2171" s="748"/>
    </row>
    <row r="2172">
      <c r="A2172" s="2"/>
      <c r="B2172" s="2">
        <v>9.4948557E7</v>
      </c>
      <c r="C2172" s="269">
        <v>45121.7514784838</v>
      </c>
      <c r="D2172" s="2" t="s">
        <v>13790</v>
      </c>
      <c r="E2172" s="2" t="s">
        <v>13791</v>
      </c>
      <c r="F2172" s="270">
        <v>34269.0</v>
      </c>
      <c r="G2172" s="2" t="s">
        <v>391</v>
      </c>
      <c r="H2172" s="2" t="s">
        <v>13792</v>
      </c>
      <c r="I2172" s="2" t="s">
        <v>13793</v>
      </c>
      <c r="K2172" s="2" t="s">
        <v>13794</v>
      </c>
      <c r="L2172" s="2" t="s">
        <v>13795</v>
      </c>
      <c r="M2172" s="2" t="s">
        <v>2184</v>
      </c>
      <c r="N2172" s="2" t="s">
        <v>1661</v>
      </c>
      <c r="O2172" s="2" t="s">
        <v>13796</v>
      </c>
      <c r="P2172" s="2" t="s">
        <v>13797</v>
      </c>
      <c r="W2172" s="2" t="s">
        <v>1651</v>
      </c>
      <c r="X2172" s="2" t="s">
        <v>1651</v>
      </c>
      <c r="Y2172" s="990"/>
      <c r="AA2172" s="987"/>
      <c r="AB2172" s="992"/>
      <c r="AC2172" s="993"/>
      <c r="AD2172" s="994"/>
      <c r="AE2172" s="994"/>
      <c r="AF2172" s="995"/>
      <c r="AG2172" s="996"/>
      <c r="AH2172" s="997"/>
      <c r="AI2172" s="998"/>
      <c r="AJ2172" s="312"/>
      <c r="AK2172" s="312"/>
      <c r="AL2172" s="999"/>
      <c r="AM2172" s="312"/>
      <c r="AN2172" s="312"/>
      <c r="AO2172" s="1000"/>
      <c r="AP2172" s="666"/>
      <c r="AQ2172" s="1001"/>
      <c r="AR2172" s="1001"/>
      <c r="AS2172" s="1001"/>
      <c r="AT2172" s="748"/>
    </row>
    <row r="2173">
      <c r="A2173" s="2"/>
      <c r="B2173" s="2">
        <v>4.263591E7</v>
      </c>
      <c r="C2173" s="269">
        <v>45137.863150000005</v>
      </c>
      <c r="D2173" s="2" t="s">
        <v>13798</v>
      </c>
      <c r="E2173" s="2" t="s">
        <v>13799</v>
      </c>
      <c r="F2173" s="270">
        <v>36621.0</v>
      </c>
      <c r="G2173" s="2" t="s">
        <v>391</v>
      </c>
      <c r="H2173" s="2" t="s">
        <v>2728</v>
      </c>
      <c r="I2173" s="2" t="s">
        <v>13800</v>
      </c>
      <c r="K2173" s="2" t="s">
        <v>13801</v>
      </c>
      <c r="L2173" s="2" t="s">
        <v>13802</v>
      </c>
      <c r="M2173" s="2" t="s">
        <v>2184</v>
      </c>
      <c r="N2173" s="2" t="s">
        <v>2184</v>
      </c>
      <c r="O2173" s="2" t="s">
        <v>13803</v>
      </c>
      <c r="P2173" s="2" t="s">
        <v>13804</v>
      </c>
      <c r="Q2173" s="2" t="s">
        <v>13805</v>
      </c>
      <c r="W2173" s="2" t="s">
        <v>1637</v>
      </c>
      <c r="X2173" s="2" t="s">
        <v>13806</v>
      </c>
      <c r="Y2173" s="990"/>
      <c r="AA2173" s="987"/>
      <c r="AB2173" s="992"/>
      <c r="AC2173" s="993"/>
      <c r="AD2173" s="994"/>
      <c r="AE2173" s="994"/>
      <c r="AF2173" s="995"/>
      <c r="AG2173" s="996"/>
      <c r="AH2173" s="997"/>
      <c r="AI2173" s="998"/>
      <c r="AJ2173" s="312"/>
      <c r="AK2173" s="312"/>
      <c r="AL2173" s="999"/>
      <c r="AM2173" s="312"/>
      <c r="AN2173" s="312"/>
      <c r="AO2173" s="1000"/>
      <c r="AP2173" s="666"/>
      <c r="AQ2173" s="1001"/>
      <c r="AR2173" s="1001"/>
      <c r="AS2173" s="1001"/>
      <c r="AT2173" s="748"/>
    </row>
    <row r="2174">
      <c r="A2174" s="2"/>
      <c r="B2174" s="2">
        <v>4.6567436E7</v>
      </c>
      <c r="C2174" s="269">
        <v>45138.59642457176</v>
      </c>
      <c r="D2174" s="2" t="s">
        <v>5341</v>
      </c>
      <c r="E2174" s="2" t="s">
        <v>5342</v>
      </c>
      <c r="F2174" s="270">
        <v>38467.0</v>
      </c>
      <c r="G2174" s="2" t="s">
        <v>391</v>
      </c>
      <c r="H2174" s="2" t="s">
        <v>1822</v>
      </c>
      <c r="I2174" s="2">
        <v>5.49338867183E12</v>
      </c>
      <c r="K2174" s="2" t="s">
        <v>13807</v>
      </c>
      <c r="L2174" s="2" t="s">
        <v>7028</v>
      </c>
      <c r="M2174" s="2" t="s">
        <v>2184</v>
      </c>
      <c r="N2174" s="2" t="s">
        <v>1661</v>
      </c>
      <c r="O2174" s="2" t="s">
        <v>13808</v>
      </c>
      <c r="P2174" s="2" t="s">
        <v>13809</v>
      </c>
      <c r="W2174" s="2" t="s">
        <v>1637</v>
      </c>
      <c r="X2174" s="2" t="s">
        <v>1637</v>
      </c>
      <c r="Y2174" s="990"/>
      <c r="AA2174" s="987"/>
      <c r="AB2174" s="992"/>
      <c r="AC2174" s="993"/>
      <c r="AD2174" s="994"/>
      <c r="AE2174" s="994"/>
      <c r="AF2174" s="995"/>
      <c r="AG2174" s="996"/>
      <c r="AH2174" s="997"/>
      <c r="AI2174" s="998"/>
      <c r="AJ2174" s="312"/>
      <c r="AK2174" s="312"/>
      <c r="AL2174" s="999"/>
      <c r="AM2174" s="312"/>
      <c r="AN2174" s="312"/>
      <c r="AO2174" s="1000"/>
      <c r="AP2174" s="666"/>
      <c r="AQ2174" s="1001"/>
      <c r="AR2174" s="1001"/>
      <c r="AS2174" s="1001"/>
      <c r="AT2174" s="748"/>
    </row>
    <row r="2175">
      <c r="A2175" s="2"/>
      <c r="B2175" s="2">
        <v>4.2440352E7</v>
      </c>
      <c r="C2175" s="269">
        <v>45144.998695601855</v>
      </c>
      <c r="D2175" s="2" t="s">
        <v>13810</v>
      </c>
      <c r="E2175" s="2" t="s">
        <v>13811</v>
      </c>
      <c r="F2175" s="270">
        <v>36599.0</v>
      </c>
      <c r="G2175" s="2" t="s">
        <v>391</v>
      </c>
      <c r="H2175" s="2" t="s">
        <v>11942</v>
      </c>
      <c r="I2175" s="2">
        <v>3.512584954E9</v>
      </c>
      <c r="K2175" s="2" t="s">
        <v>13812</v>
      </c>
      <c r="L2175" s="2" t="s">
        <v>7020</v>
      </c>
      <c r="M2175" s="2" t="s">
        <v>2184</v>
      </c>
      <c r="N2175" s="2" t="s">
        <v>1661</v>
      </c>
      <c r="O2175" s="2" t="s">
        <v>13813</v>
      </c>
      <c r="P2175" s="2" t="s">
        <v>13814</v>
      </c>
      <c r="Q2175" s="2" t="s">
        <v>13815</v>
      </c>
      <c r="W2175" s="2" t="s">
        <v>1651</v>
      </c>
      <c r="X2175" s="2" t="s">
        <v>13816</v>
      </c>
      <c r="Y2175" s="990"/>
      <c r="AA2175" s="987"/>
      <c r="AB2175" s="992"/>
      <c r="AC2175" s="993"/>
      <c r="AD2175" s="994"/>
      <c r="AE2175" s="994"/>
      <c r="AF2175" s="995"/>
      <c r="AG2175" s="996"/>
      <c r="AH2175" s="997"/>
      <c r="AI2175" s="998"/>
      <c r="AJ2175" s="312"/>
      <c r="AK2175" s="312"/>
      <c r="AL2175" s="999"/>
      <c r="AM2175" s="312"/>
      <c r="AN2175" s="312"/>
      <c r="AO2175" s="1000"/>
      <c r="AP2175" s="666"/>
      <c r="AQ2175" s="1001"/>
      <c r="AR2175" s="1001"/>
      <c r="AS2175" s="1001"/>
      <c r="AT2175" s="748"/>
    </row>
    <row r="2176">
      <c r="A2176" s="2"/>
      <c r="B2176" s="2">
        <v>4.3784493E7</v>
      </c>
      <c r="C2176" s="269">
        <v>45147.047859722225</v>
      </c>
      <c r="D2176" s="2" t="s">
        <v>13817</v>
      </c>
      <c r="E2176" s="2" t="s">
        <v>13818</v>
      </c>
      <c r="F2176" s="270">
        <v>37232.0</v>
      </c>
      <c r="G2176" s="2" t="s">
        <v>2021</v>
      </c>
      <c r="H2176" s="2" t="s">
        <v>1971</v>
      </c>
      <c r="I2176" s="2" t="s">
        <v>13819</v>
      </c>
      <c r="K2176" s="2" t="s">
        <v>13820</v>
      </c>
      <c r="L2176" s="2" t="s">
        <v>13821</v>
      </c>
      <c r="M2176" s="2" t="s">
        <v>2184</v>
      </c>
      <c r="N2176" s="2" t="s">
        <v>2184</v>
      </c>
      <c r="O2176" s="2" t="s">
        <v>13822</v>
      </c>
      <c r="P2176" s="2" t="s">
        <v>13823</v>
      </c>
      <c r="Q2176" s="2" t="s">
        <v>13824</v>
      </c>
      <c r="W2176" s="2" t="s">
        <v>13825</v>
      </c>
      <c r="X2176" s="2" t="s">
        <v>13826</v>
      </c>
      <c r="Y2176" s="990"/>
      <c r="AA2176" s="987"/>
      <c r="AB2176" s="992"/>
      <c r="AC2176" s="993"/>
      <c r="AD2176" s="994"/>
      <c r="AE2176" s="994"/>
      <c r="AF2176" s="995"/>
      <c r="AG2176" s="996"/>
      <c r="AH2176" s="997"/>
      <c r="AI2176" s="998"/>
      <c r="AJ2176" s="312"/>
      <c r="AK2176" s="312"/>
      <c r="AL2176" s="999"/>
      <c r="AM2176" s="312"/>
      <c r="AN2176" s="312"/>
      <c r="AO2176" s="1000"/>
      <c r="AP2176" s="666"/>
      <c r="AQ2176" s="1001"/>
      <c r="AR2176" s="1001"/>
      <c r="AS2176" s="1001"/>
      <c r="AT2176" s="748"/>
    </row>
    <row r="2177">
      <c r="A2177" s="2"/>
      <c r="B2177" s="263">
        <v>4.6286449E7</v>
      </c>
      <c r="C2177" s="264">
        <v>45151.853100416665</v>
      </c>
      <c r="D2177" s="263" t="s">
        <v>13827</v>
      </c>
      <c r="E2177" s="263" t="s">
        <v>13828</v>
      </c>
      <c r="F2177" s="265">
        <v>38500.0</v>
      </c>
      <c r="G2177" s="263" t="s">
        <v>391</v>
      </c>
      <c r="H2177" s="263" t="s">
        <v>13829</v>
      </c>
      <c r="I2177" s="263">
        <v>1.130708499E9</v>
      </c>
      <c r="K2177" s="263" t="s">
        <v>13830</v>
      </c>
      <c r="L2177" s="263" t="s">
        <v>13831</v>
      </c>
      <c r="M2177" s="263" t="s">
        <v>2184</v>
      </c>
      <c r="N2177" s="263" t="s">
        <v>1661</v>
      </c>
      <c r="O2177" s="263" t="s">
        <v>13832</v>
      </c>
      <c r="P2177" s="263" t="s">
        <v>13833</v>
      </c>
      <c r="Q2177" s="263" t="s">
        <v>13834</v>
      </c>
      <c r="R2177" s="1168">
        <v>45163.0</v>
      </c>
      <c r="S2177" s="647">
        <f>INT(YEARFRAC(F2177,TODAY()))</f>
        <v>18</v>
      </c>
      <c r="T2177" s="268"/>
      <c r="U2177" s="268"/>
      <c r="V2177" s="268"/>
      <c r="W2177" s="263" t="s">
        <v>1745</v>
      </c>
      <c r="X2177" s="263" t="s">
        <v>13835</v>
      </c>
      <c r="Y2177" s="990"/>
      <c r="AA2177" s="987"/>
      <c r="AB2177" s="992"/>
      <c r="AC2177" s="993"/>
      <c r="AD2177" s="994"/>
      <c r="AE2177" s="994"/>
      <c r="AF2177" s="995"/>
      <c r="AG2177" s="996"/>
      <c r="AH2177" s="997"/>
      <c r="AI2177" s="998"/>
      <c r="AJ2177" s="312"/>
      <c r="AK2177" s="312"/>
      <c r="AL2177" s="999"/>
      <c r="AM2177" s="312"/>
      <c r="AN2177" s="312"/>
      <c r="AO2177" s="1000"/>
      <c r="AP2177" s="666"/>
      <c r="AQ2177" s="1001"/>
      <c r="AR2177" s="1001"/>
      <c r="AS2177" s="1001"/>
      <c r="AT2177" s="748"/>
    </row>
    <row r="2178">
      <c r="A2178" s="2"/>
      <c r="B2178" s="2">
        <v>3.2917166E7</v>
      </c>
      <c r="C2178" s="269">
        <v>45152.865449606485</v>
      </c>
      <c r="D2178" s="2" t="s">
        <v>13836</v>
      </c>
      <c r="E2178" s="2" t="s">
        <v>13837</v>
      </c>
      <c r="F2178" s="270">
        <v>31776.0</v>
      </c>
      <c r="G2178" s="2" t="s">
        <v>1808</v>
      </c>
      <c r="H2178" s="2" t="s">
        <v>13838</v>
      </c>
      <c r="I2178" s="2">
        <v>1.565957409E9</v>
      </c>
      <c r="K2178" s="2" t="s">
        <v>13839</v>
      </c>
      <c r="L2178" s="2" t="s">
        <v>13840</v>
      </c>
      <c r="M2178" s="2" t="s">
        <v>2184</v>
      </c>
      <c r="N2178" s="2" t="s">
        <v>1661</v>
      </c>
      <c r="O2178" s="2" t="s">
        <v>13841</v>
      </c>
      <c r="P2178" s="2" t="s">
        <v>13842</v>
      </c>
      <c r="W2178" s="2" t="s">
        <v>3496</v>
      </c>
      <c r="X2178" s="2" t="s">
        <v>13843</v>
      </c>
      <c r="Y2178" s="990"/>
      <c r="AA2178" s="987"/>
      <c r="AB2178" s="992"/>
      <c r="AC2178" s="993"/>
      <c r="AD2178" s="994"/>
      <c r="AE2178" s="994"/>
      <c r="AF2178" s="995"/>
      <c r="AG2178" s="996"/>
      <c r="AH2178" s="997"/>
      <c r="AI2178" s="998"/>
      <c r="AJ2178" s="312"/>
      <c r="AK2178" s="312"/>
      <c r="AL2178" s="999"/>
      <c r="AM2178" s="312"/>
      <c r="AN2178" s="312"/>
      <c r="AO2178" s="1000"/>
      <c r="AP2178" s="666"/>
      <c r="AQ2178" s="1001"/>
      <c r="AR2178" s="1001"/>
      <c r="AS2178" s="1001"/>
      <c r="AT2178" s="748"/>
    </row>
    <row r="2179">
      <c r="A2179" s="2"/>
      <c r="B2179" s="2">
        <v>4.165408E7</v>
      </c>
      <c r="C2179" s="269">
        <v>45154.59055493056</v>
      </c>
      <c r="D2179" s="2" t="s">
        <v>13844</v>
      </c>
      <c r="E2179" s="2" t="s">
        <v>13845</v>
      </c>
      <c r="F2179" s="270">
        <v>35836.0</v>
      </c>
      <c r="G2179" s="2" t="s">
        <v>1677</v>
      </c>
      <c r="H2179" s="2" t="s">
        <v>13846</v>
      </c>
      <c r="I2179" s="2">
        <v>1.121723357E9</v>
      </c>
      <c r="K2179" s="2" t="s">
        <v>13847</v>
      </c>
      <c r="L2179" s="2" t="s">
        <v>7020</v>
      </c>
      <c r="M2179" s="2" t="s">
        <v>2184</v>
      </c>
      <c r="N2179" s="2" t="s">
        <v>2184</v>
      </c>
      <c r="O2179" s="2" t="s">
        <v>13848</v>
      </c>
      <c r="P2179" s="2" t="s">
        <v>13849</v>
      </c>
      <c r="Q2179" s="2" t="s">
        <v>13850</v>
      </c>
      <c r="W2179" s="2" t="s">
        <v>1745</v>
      </c>
      <c r="X2179" s="2" t="s">
        <v>13851</v>
      </c>
      <c r="Y2179" s="990"/>
      <c r="AA2179" s="987"/>
      <c r="AB2179" s="992"/>
      <c r="AC2179" s="993"/>
      <c r="AD2179" s="994"/>
      <c r="AE2179" s="994"/>
      <c r="AF2179" s="995"/>
      <c r="AG2179" s="996"/>
      <c r="AH2179" s="997"/>
      <c r="AI2179" s="998"/>
      <c r="AJ2179" s="312"/>
      <c r="AK2179" s="312"/>
      <c r="AL2179" s="999"/>
      <c r="AM2179" s="312"/>
      <c r="AN2179" s="312"/>
      <c r="AO2179" s="1000"/>
      <c r="AP2179" s="666"/>
      <c r="AQ2179" s="1001"/>
      <c r="AR2179" s="1001"/>
      <c r="AS2179" s="1001"/>
      <c r="AT2179" s="748"/>
    </row>
    <row r="2180">
      <c r="A2180" s="2"/>
      <c r="B2180" s="2">
        <v>1.20941E7</v>
      </c>
      <c r="C2180" s="269">
        <v>45159.7312508912</v>
      </c>
      <c r="D2180" s="2" t="s">
        <v>13852</v>
      </c>
      <c r="E2180" s="2" t="s">
        <v>13853</v>
      </c>
      <c r="F2180" s="270">
        <v>20612.0</v>
      </c>
      <c r="G2180" s="2" t="s">
        <v>1755</v>
      </c>
      <c r="H2180" s="2" t="s">
        <v>1678</v>
      </c>
      <c r="I2180" s="2" t="s">
        <v>13854</v>
      </c>
      <c r="K2180" s="2" t="s">
        <v>13855</v>
      </c>
      <c r="L2180" s="2" t="s">
        <v>7028</v>
      </c>
      <c r="M2180" s="2" t="s">
        <v>2184</v>
      </c>
      <c r="N2180" s="2" t="s">
        <v>2184</v>
      </c>
      <c r="O2180" s="2" t="s">
        <v>13856</v>
      </c>
      <c r="P2180" s="2" t="s">
        <v>8717</v>
      </c>
      <c r="Q2180" s="2" t="s">
        <v>13857</v>
      </c>
      <c r="W2180" s="2" t="s">
        <v>13858</v>
      </c>
      <c r="X2180" s="2" t="s">
        <v>13859</v>
      </c>
      <c r="Y2180" s="990"/>
      <c r="AA2180" s="987"/>
      <c r="AB2180" s="992"/>
      <c r="AC2180" s="993"/>
      <c r="AD2180" s="994"/>
      <c r="AE2180" s="994"/>
      <c r="AF2180" s="995"/>
      <c r="AG2180" s="996"/>
      <c r="AH2180" s="997"/>
      <c r="AI2180" s="998"/>
      <c r="AJ2180" s="312"/>
      <c r="AK2180" s="312"/>
      <c r="AL2180" s="999"/>
      <c r="AM2180" s="312"/>
      <c r="AN2180" s="312"/>
      <c r="AO2180" s="1000"/>
      <c r="AP2180" s="666"/>
      <c r="AQ2180" s="1001"/>
      <c r="AR2180" s="1001"/>
      <c r="AS2180" s="1001"/>
      <c r="AT2180" s="748"/>
    </row>
    <row r="2181">
      <c r="A2181" s="2"/>
      <c r="B2181" s="2">
        <v>4.6213445E7</v>
      </c>
      <c r="C2181" s="269">
        <v>45159.88607572917</v>
      </c>
      <c r="D2181" s="2" t="s">
        <v>13860</v>
      </c>
      <c r="E2181" s="2" t="s">
        <v>13861</v>
      </c>
      <c r="F2181" s="270">
        <v>38253.0</v>
      </c>
      <c r="G2181" s="2" t="s">
        <v>391</v>
      </c>
      <c r="H2181" s="2" t="s">
        <v>13862</v>
      </c>
      <c r="I2181" s="2" t="s">
        <v>13863</v>
      </c>
      <c r="K2181" s="2" t="s">
        <v>13864</v>
      </c>
      <c r="L2181" s="2" t="s">
        <v>7038</v>
      </c>
      <c r="M2181" s="2" t="s">
        <v>2184</v>
      </c>
      <c r="N2181" s="2" t="s">
        <v>2184</v>
      </c>
      <c r="O2181" s="2" t="s">
        <v>13865</v>
      </c>
      <c r="P2181" s="2" t="s">
        <v>13866</v>
      </c>
      <c r="Q2181" s="2" t="s">
        <v>13867</v>
      </c>
      <c r="W2181" s="2" t="s">
        <v>1637</v>
      </c>
      <c r="X2181" s="2" t="s">
        <v>13868</v>
      </c>
      <c r="Y2181" s="990"/>
      <c r="AA2181" s="987"/>
      <c r="AB2181" s="992"/>
      <c r="AC2181" s="993"/>
      <c r="AD2181" s="994"/>
      <c r="AE2181" s="994"/>
      <c r="AF2181" s="995"/>
      <c r="AG2181" s="996"/>
      <c r="AH2181" s="997"/>
      <c r="AI2181" s="998"/>
      <c r="AJ2181" s="312"/>
      <c r="AK2181" s="312"/>
      <c r="AL2181" s="999"/>
      <c r="AM2181" s="312"/>
      <c r="AN2181" s="312"/>
      <c r="AO2181" s="1000"/>
      <c r="AP2181" s="666"/>
      <c r="AQ2181" s="1001"/>
      <c r="AR2181" s="1001"/>
      <c r="AS2181" s="1001"/>
      <c r="AT2181" s="748"/>
    </row>
    <row r="2182">
      <c r="A2182" s="2"/>
      <c r="B2182" s="2">
        <v>3.4071168E7</v>
      </c>
      <c r="C2182" s="269">
        <v>45160.88582060185</v>
      </c>
      <c r="D2182" s="2" t="s">
        <v>13869</v>
      </c>
      <c r="E2182" s="2" t="s">
        <v>13870</v>
      </c>
      <c r="F2182" s="270">
        <v>32667.0</v>
      </c>
      <c r="G2182" s="2" t="s">
        <v>391</v>
      </c>
      <c r="H2182" s="2" t="s">
        <v>13871</v>
      </c>
      <c r="I2182" s="2" t="s">
        <v>13872</v>
      </c>
      <c r="K2182" s="2" t="s">
        <v>5842</v>
      </c>
      <c r="L2182" s="2" t="s">
        <v>7038</v>
      </c>
      <c r="M2182" s="2" t="s">
        <v>2184</v>
      </c>
      <c r="N2182" s="2" t="s">
        <v>2184</v>
      </c>
      <c r="O2182" s="2" t="s">
        <v>13873</v>
      </c>
      <c r="P2182" s="2" t="s">
        <v>13874</v>
      </c>
      <c r="Q2182" s="2" t="s">
        <v>13875</v>
      </c>
      <c r="W2182" s="2" t="s">
        <v>1651</v>
      </c>
      <c r="X2182" s="2" t="s">
        <v>13876</v>
      </c>
      <c r="Y2182" s="990"/>
      <c r="AA2182" s="987"/>
      <c r="AB2182" s="992"/>
      <c r="AC2182" s="993"/>
      <c r="AD2182" s="994"/>
      <c r="AE2182" s="994"/>
      <c r="AF2182" s="995"/>
      <c r="AG2182" s="996"/>
      <c r="AH2182" s="997"/>
      <c r="AI2182" s="998"/>
      <c r="AJ2182" s="312"/>
      <c r="AK2182" s="312"/>
      <c r="AL2182" s="999"/>
      <c r="AM2182" s="312"/>
      <c r="AN2182" s="312"/>
      <c r="AO2182" s="1000"/>
      <c r="AP2182" s="666"/>
      <c r="AQ2182" s="1001"/>
      <c r="AR2182" s="1001"/>
      <c r="AS2182" s="1001"/>
      <c r="AT2182" s="748"/>
    </row>
    <row r="2183">
      <c r="A2183" s="2"/>
      <c r="B2183" s="2">
        <v>4.4278415E7</v>
      </c>
      <c r="C2183" s="269">
        <v>45160.94980112268</v>
      </c>
      <c r="D2183" s="2" t="s">
        <v>13877</v>
      </c>
      <c r="E2183" s="2" t="s">
        <v>13878</v>
      </c>
      <c r="F2183" s="270">
        <v>37438.0</v>
      </c>
      <c r="G2183" s="2" t="s">
        <v>2021</v>
      </c>
      <c r="H2183" s="2" t="s">
        <v>1822</v>
      </c>
      <c r="I2183" s="2">
        <v>3.7642243E9</v>
      </c>
      <c r="K2183" s="2" t="s">
        <v>13879</v>
      </c>
      <c r="L2183" s="2" t="s">
        <v>7028</v>
      </c>
      <c r="M2183" s="2" t="s">
        <v>2184</v>
      </c>
      <c r="N2183" s="2" t="s">
        <v>2184</v>
      </c>
      <c r="O2183" s="2" t="s">
        <v>13880</v>
      </c>
      <c r="P2183" s="2" t="s">
        <v>13881</v>
      </c>
      <c r="W2183" s="2" t="s">
        <v>13882</v>
      </c>
      <c r="X2183" s="2" t="s">
        <v>13882</v>
      </c>
      <c r="Y2183" s="990"/>
      <c r="AA2183" s="987"/>
      <c r="AB2183" s="992"/>
      <c r="AC2183" s="993"/>
      <c r="AD2183" s="994"/>
      <c r="AE2183" s="994"/>
      <c r="AF2183" s="995"/>
      <c r="AG2183" s="996"/>
      <c r="AH2183" s="997"/>
      <c r="AI2183" s="998"/>
      <c r="AJ2183" s="312"/>
      <c r="AK2183" s="312"/>
      <c r="AL2183" s="999"/>
      <c r="AM2183" s="312"/>
      <c r="AN2183" s="312"/>
      <c r="AO2183" s="1000"/>
      <c r="AP2183" s="666"/>
      <c r="AQ2183" s="1001"/>
      <c r="AR2183" s="1001"/>
      <c r="AS2183" s="1001"/>
      <c r="AT2183" s="748"/>
    </row>
    <row r="2184">
      <c r="A2184" s="2"/>
      <c r="B2184" s="2">
        <v>9.6169179E7</v>
      </c>
      <c r="C2184" s="269">
        <v>45164.887174375</v>
      </c>
      <c r="D2184" s="2" t="s">
        <v>13883</v>
      </c>
      <c r="E2184" s="2" t="s">
        <v>13884</v>
      </c>
      <c r="F2184" s="270">
        <v>32547.0</v>
      </c>
      <c r="G2184" s="2" t="s">
        <v>3791</v>
      </c>
      <c r="H2184" s="2" t="s">
        <v>13885</v>
      </c>
      <c r="I2184" s="2">
        <v>1.17139063E9</v>
      </c>
      <c r="K2184" s="2" t="s">
        <v>13886</v>
      </c>
      <c r="L2184" s="2" t="s">
        <v>7028</v>
      </c>
      <c r="M2184" s="2" t="s">
        <v>2184</v>
      </c>
      <c r="N2184" s="2" t="s">
        <v>2184</v>
      </c>
      <c r="O2184" s="2" t="s">
        <v>13887</v>
      </c>
      <c r="P2184" s="2" t="s">
        <v>13888</v>
      </c>
      <c r="Q2184" s="2" t="s">
        <v>13889</v>
      </c>
      <c r="W2184" s="2" t="s">
        <v>1866</v>
      </c>
      <c r="X2184" s="2" t="s">
        <v>13890</v>
      </c>
      <c r="Y2184" s="990"/>
      <c r="AA2184" s="987"/>
      <c r="AB2184" s="992"/>
      <c r="AC2184" s="993"/>
      <c r="AD2184" s="994"/>
      <c r="AE2184" s="994"/>
      <c r="AF2184" s="995"/>
      <c r="AG2184" s="996"/>
      <c r="AH2184" s="997"/>
      <c r="AI2184" s="998"/>
      <c r="AJ2184" s="312"/>
      <c r="AK2184" s="312"/>
      <c r="AL2184" s="999"/>
      <c r="AM2184" s="312"/>
      <c r="AN2184" s="312"/>
      <c r="AO2184" s="1000"/>
      <c r="AP2184" s="666"/>
      <c r="AQ2184" s="1001"/>
      <c r="AR2184" s="1001"/>
      <c r="AS2184" s="1001"/>
      <c r="AT2184" s="748"/>
    </row>
    <row r="2185">
      <c r="A2185" s="2"/>
      <c r="B2185" s="2">
        <v>5.30725032E8</v>
      </c>
      <c r="C2185" s="269">
        <v>45176.64482440973</v>
      </c>
      <c r="D2185" s="2" t="s">
        <v>13891</v>
      </c>
      <c r="E2185" s="2" t="s">
        <v>13892</v>
      </c>
      <c r="F2185" s="270">
        <v>36196.0</v>
      </c>
      <c r="G2185" s="2" t="s">
        <v>13893</v>
      </c>
      <c r="H2185" s="2" t="s">
        <v>5413</v>
      </c>
      <c r="I2185" s="2" t="s">
        <v>13894</v>
      </c>
      <c r="K2185" s="2" t="s">
        <v>13895</v>
      </c>
      <c r="L2185" s="2" t="s">
        <v>13896</v>
      </c>
      <c r="M2185" s="2" t="s">
        <v>2184</v>
      </c>
      <c r="N2185" s="2" t="s">
        <v>1661</v>
      </c>
      <c r="O2185" s="2" t="s">
        <v>13897</v>
      </c>
      <c r="P2185" s="2" t="s">
        <v>13898</v>
      </c>
      <c r="Q2185" s="2" t="s">
        <v>13899</v>
      </c>
      <c r="W2185" s="2" t="s">
        <v>1745</v>
      </c>
      <c r="X2185" s="2" t="s">
        <v>13900</v>
      </c>
      <c r="Y2185" s="990"/>
      <c r="AA2185" s="987"/>
      <c r="AB2185" s="992"/>
      <c r="AC2185" s="993"/>
      <c r="AD2185" s="994"/>
      <c r="AE2185" s="994"/>
      <c r="AF2185" s="995"/>
      <c r="AG2185" s="996"/>
      <c r="AH2185" s="997"/>
      <c r="AI2185" s="998"/>
      <c r="AJ2185" s="312"/>
      <c r="AK2185" s="312"/>
      <c r="AL2185" s="999"/>
      <c r="AM2185" s="312"/>
      <c r="AN2185" s="312"/>
      <c r="AO2185" s="1000"/>
      <c r="AP2185" s="666"/>
      <c r="AQ2185" s="1001"/>
      <c r="AR2185" s="1001"/>
      <c r="AS2185" s="1001"/>
      <c r="AT2185" s="748"/>
    </row>
    <row r="2186">
      <c r="A2186" s="313"/>
      <c r="B2186" s="313"/>
      <c r="C2186" s="986"/>
      <c r="D2186" s="987"/>
      <c r="E2186" s="988"/>
      <c r="F2186" s="989"/>
      <c r="G2186" s="297"/>
      <c r="H2186" s="987"/>
      <c r="I2186" s="987"/>
      <c r="J2186" s="987"/>
      <c r="K2186" s="987"/>
      <c r="L2186" s="987"/>
      <c r="M2186" s="990"/>
      <c r="N2186" s="987"/>
      <c r="O2186" s="987"/>
      <c r="P2186" s="987"/>
      <c r="Q2186" s="987"/>
      <c r="R2186" s="987"/>
      <c r="S2186" s="987"/>
      <c r="T2186" s="991"/>
      <c r="U2186" s="987"/>
      <c r="V2186" s="987"/>
      <c r="W2186" s="987"/>
      <c r="X2186" s="987"/>
      <c r="Y2186" s="990"/>
      <c r="Z2186" s="987"/>
      <c r="AA2186" s="987"/>
      <c r="AB2186" s="992"/>
      <c r="AC2186" s="993"/>
      <c r="AD2186" s="994"/>
      <c r="AE2186" s="994"/>
      <c r="AF2186" s="995"/>
      <c r="AG2186" s="996"/>
      <c r="AH2186" s="997"/>
      <c r="AI2186" s="998"/>
      <c r="AJ2186" s="312"/>
      <c r="AK2186" s="312"/>
      <c r="AL2186" s="999"/>
      <c r="AM2186" s="312"/>
      <c r="AN2186" s="312"/>
      <c r="AO2186" s="1000"/>
      <c r="AP2186" s="666"/>
      <c r="AQ2186" s="1001"/>
      <c r="AR2186" s="1001"/>
      <c r="AS2186" s="1001"/>
      <c r="AT2186" s="748"/>
    </row>
    <row r="2187">
      <c r="A2187" s="313"/>
      <c r="B2187" s="313"/>
      <c r="C2187" s="986"/>
      <c r="D2187" s="987"/>
      <c r="E2187" s="988"/>
      <c r="F2187" s="989"/>
      <c r="G2187" s="297"/>
      <c r="H2187" s="987"/>
      <c r="I2187" s="987"/>
      <c r="J2187" s="987"/>
      <c r="K2187" s="987"/>
      <c r="L2187" s="987"/>
      <c r="M2187" s="990"/>
      <c r="N2187" s="987"/>
      <c r="O2187" s="987"/>
      <c r="P2187" s="987"/>
      <c r="Q2187" s="987"/>
      <c r="R2187" s="987"/>
      <c r="S2187" s="987"/>
      <c r="T2187" s="991"/>
      <c r="U2187" s="987"/>
      <c r="V2187" s="987"/>
      <c r="W2187" s="987"/>
      <c r="X2187" s="987"/>
      <c r="Y2187" s="990"/>
      <c r="Z2187" s="987"/>
      <c r="AA2187" s="987"/>
      <c r="AB2187" s="992"/>
      <c r="AC2187" s="993"/>
      <c r="AD2187" s="994"/>
      <c r="AE2187" s="994"/>
      <c r="AF2187" s="995"/>
      <c r="AG2187" s="996"/>
      <c r="AH2187" s="997"/>
      <c r="AI2187" s="998"/>
      <c r="AJ2187" s="312"/>
      <c r="AK2187" s="312"/>
      <c r="AL2187" s="999"/>
      <c r="AM2187" s="312"/>
      <c r="AN2187" s="312"/>
      <c r="AO2187" s="1000"/>
      <c r="AP2187" s="666"/>
      <c r="AQ2187" s="1001"/>
      <c r="AR2187" s="1001"/>
      <c r="AS2187" s="1001"/>
      <c r="AT2187" s="748"/>
    </row>
    <row r="2188">
      <c r="A2188" s="313"/>
      <c r="B2188" s="313"/>
      <c r="C2188" s="986"/>
      <c r="D2188" s="987"/>
      <c r="E2188" s="988"/>
      <c r="F2188" s="989"/>
      <c r="G2188" s="297"/>
      <c r="H2188" s="987"/>
      <c r="I2188" s="987"/>
      <c r="J2188" s="987"/>
      <c r="K2188" s="987"/>
      <c r="L2188" s="987"/>
      <c r="M2188" s="990"/>
      <c r="N2188" s="987"/>
      <c r="O2188" s="987"/>
      <c r="P2188" s="987"/>
      <c r="Q2188" s="987"/>
      <c r="R2188" s="987"/>
      <c r="S2188" s="987"/>
      <c r="T2188" s="991"/>
      <c r="U2188" s="987"/>
      <c r="V2188" s="987"/>
      <c r="W2188" s="987"/>
      <c r="X2188" s="987"/>
      <c r="Y2188" s="990"/>
      <c r="Z2188" s="987"/>
      <c r="AA2188" s="987"/>
      <c r="AB2188" s="992"/>
      <c r="AC2188" s="993"/>
      <c r="AD2188" s="994"/>
      <c r="AE2188" s="994"/>
      <c r="AF2188" s="995"/>
      <c r="AG2188" s="996"/>
      <c r="AH2188" s="997"/>
      <c r="AI2188" s="998"/>
      <c r="AJ2188" s="312"/>
      <c r="AK2188" s="312"/>
      <c r="AL2188" s="999"/>
      <c r="AM2188" s="312"/>
      <c r="AN2188" s="312"/>
      <c r="AO2188" s="1000"/>
      <c r="AP2188" s="666"/>
      <c r="AQ2188" s="1001"/>
      <c r="AR2188" s="1001"/>
      <c r="AS2188" s="1001"/>
      <c r="AT2188" s="748"/>
    </row>
    <row r="2189">
      <c r="A2189" s="313"/>
      <c r="B2189" s="313"/>
      <c r="C2189" s="986"/>
      <c r="D2189" s="987"/>
      <c r="E2189" s="988"/>
      <c r="F2189" s="989"/>
      <c r="G2189" s="297"/>
      <c r="H2189" s="987"/>
      <c r="I2189" s="987"/>
      <c r="J2189" s="987"/>
      <c r="K2189" s="987"/>
      <c r="L2189" s="987"/>
      <c r="M2189" s="990"/>
      <c r="N2189" s="987"/>
      <c r="O2189" s="987"/>
      <c r="P2189" s="987"/>
      <c r="Q2189" s="987"/>
      <c r="R2189" s="987"/>
      <c r="S2189" s="987"/>
      <c r="T2189" s="991"/>
      <c r="U2189" s="987"/>
      <c r="V2189" s="987"/>
      <c r="W2189" s="987"/>
      <c r="X2189" s="987"/>
      <c r="Y2189" s="990"/>
      <c r="Z2189" s="987"/>
      <c r="AA2189" s="987"/>
      <c r="AB2189" s="992"/>
      <c r="AC2189" s="993"/>
      <c r="AD2189" s="994"/>
      <c r="AE2189" s="994"/>
      <c r="AF2189" s="995"/>
      <c r="AG2189" s="996"/>
      <c r="AH2189" s="997"/>
      <c r="AI2189" s="998"/>
      <c r="AJ2189" s="312"/>
      <c r="AK2189" s="312"/>
      <c r="AL2189" s="999"/>
      <c r="AM2189" s="312"/>
      <c r="AN2189" s="312"/>
      <c r="AO2189" s="1000"/>
      <c r="AP2189" s="666"/>
      <c r="AQ2189" s="1001"/>
      <c r="AR2189" s="1001"/>
      <c r="AS2189" s="1001"/>
      <c r="AT2189" s="748"/>
    </row>
    <row r="2190">
      <c r="A2190" s="313"/>
      <c r="B2190" s="313"/>
      <c r="C2190" s="986"/>
      <c r="D2190" s="987"/>
      <c r="E2190" s="988"/>
      <c r="F2190" s="989"/>
      <c r="G2190" s="297"/>
      <c r="H2190" s="987"/>
      <c r="I2190" s="987"/>
      <c r="J2190" s="987"/>
      <c r="K2190" s="987"/>
      <c r="L2190" s="987"/>
      <c r="M2190" s="990"/>
      <c r="N2190" s="987"/>
      <c r="O2190" s="987"/>
      <c r="P2190" s="987"/>
      <c r="Q2190" s="987"/>
      <c r="R2190" s="987"/>
      <c r="S2190" s="987"/>
      <c r="T2190" s="991"/>
      <c r="U2190" s="987"/>
      <c r="V2190" s="987"/>
      <c r="W2190" s="987"/>
      <c r="X2190" s="987"/>
      <c r="Y2190" s="990"/>
      <c r="Z2190" s="987"/>
      <c r="AA2190" s="987"/>
      <c r="AB2190" s="992"/>
      <c r="AC2190" s="993"/>
      <c r="AD2190" s="994"/>
      <c r="AE2190" s="994"/>
      <c r="AF2190" s="995"/>
      <c r="AG2190" s="996"/>
      <c r="AH2190" s="997"/>
      <c r="AI2190" s="998"/>
      <c r="AJ2190" s="312"/>
      <c r="AK2190" s="312"/>
      <c r="AL2190" s="999"/>
      <c r="AM2190" s="312"/>
      <c r="AN2190" s="312"/>
      <c r="AO2190" s="1000"/>
      <c r="AP2190" s="666"/>
      <c r="AQ2190" s="1001"/>
      <c r="AR2190" s="1001"/>
      <c r="AS2190" s="1001"/>
      <c r="AT2190" s="748"/>
    </row>
    <row r="2191">
      <c r="A2191" s="313"/>
      <c r="B2191" s="313"/>
      <c r="C2191" s="986"/>
      <c r="D2191" s="987"/>
      <c r="E2191" s="988"/>
      <c r="F2191" s="989"/>
      <c r="G2191" s="297"/>
      <c r="H2191" s="987"/>
      <c r="I2191" s="987"/>
      <c r="J2191" s="987"/>
      <c r="K2191" s="987"/>
      <c r="L2191" s="987"/>
      <c r="M2191" s="990"/>
      <c r="N2191" s="987"/>
      <c r="O2191" s="987"/>
      <c r="P2191" s="987"/>
      <c r="Q2191" s="987"/>
      <c r="R2191" s="987"/>
      <c r="S2191" s="987"/>
      <c r="T2191" s="991"/>
      <c r="U2191" s="987"/>
      <c r="V2191" s="987"/>
      <c r="W2191" s="987"/>
      <c r="X2191" s="987"/>
      <c r="Y2191" s="990"/>
      <c r="Z2191" s="987"/>
      <c r="AA2191" s="987"/>
      <c r="AB2191" s="992"/>
      <c r="AC2191" s="993"/>
      <c r="AD2191" s="994"/>
      <c r="AE2191" s="994"/>
      <c r="AF2191" s="995"/>
      <c r="AG2191" s="996"/>
      <c r="AH2191" s="997"/>
      <c r="AI2191" s="998"/>
      <c r="AJ2191" s="312"/>
      <c r="AK2191" s="312"/>
      <c r="AL2191" s="999"/>
      <c r="AM2191" s="312"/>
      <c r="AN2191" s="312"/>
      <c r="AO2191" s="1000"/>
      <c r="AP2191" s="666"/>
      <c r="AQ2191" s="1001"/>
      <c r="AR2191" s="1001"/>
      <c r="AS2191" s="1001"/>
      <c r="AT2191" s="748"/>
    </row>
    <row r="2192">
      <c r="A2192" s="313"/>
      <c r="B2192" s="313"/>
      <c r="C2192" s="986"/>
      <c r="D2192" s="987"/>
      <c r="E2192" s="988"/>
      <c r="F2192" s="989"/>
      <c r="G2192" s="297"/>
      <c r="H2192" s="987"/>
      <c r="I2192" s="987"/>
      <c r="J2192" s="987"/>
      <c r="K2192" s="987"/>
      <c r="L2192" s="987"/>
      <c r="M2192" s="990"/>
      <c r="N2192" s="987"/>
      <c r="O2192" s="987"/>
      <c r="P2192" s="987"/>
      <c r="Q2192" s="987"/>
      <c r="R2192" s="987"/>
      <c r="S2192" s="987"/>
      <c r="T2192" s="991"/>
      <c r="U2192" s="987"/>
      <c r="V2192" s="987"/>
      <c r="W2192" s="987"/>
      <c r="X2192" s="987"/>
      <c r="Y2192" s="990"/>
      <c r="Z2192" s="987"/>
      <c r="AA2192" s="987"/>
      <c r="AB2192" s="992"/>
      <c r="AC2192" s="993"/>
      <c r="AD2192" s="994"/>
      <c r="AE2192" s="994"/>
      <c r="AF2192" s="995"/>
      <c r="AG2192" s="996"/>
      <c r="AH2192" s="997"/>
      <c r="AI2192" s="998"/>
      <c r="AJ2192" s="312"/>
      <c r="AK2192" s="312"/>
      <c r="AL2192" s="999"/>
      <c r="AM2192" s="312"/>
      <c r="AN2192" s="312"/>
      <c r="AO2192" s="1000"/>
      <c r="AP2192" s="666"/>
      <c r="AQ2192" s="1001"/>
      <c r="AR2192" s="1001"/>
      <c r="AS2192" s="1001"/>
      <c r="AT2192" s="748"/>
    </row>
    <row r="2193">
      <c r="A2193" s="313"/>
      <c r="B2193" s="313"/>
      <c r="C2193" s="986"/>
      <c r="D2193" s="987"/>
      <c r="E2193" s="988"/>
      <c r="F2193" s="989"/>
      <c r="G2193" s="297"/>
      <c r="H2193" s="987"/>
      <c r="I2193" s="987"/>
      <c r="J2193" s="987"/>
      <c r="K2193" s="987"/>
      <c r="L2193" s="987"/>
      <c r="M2193" s="990"/>
      <c r="N2193" s="987"/>
      <c r="O2193" s="987"/>
      <c r="P2193" s="987"/>
      <c r="Q2193" s="987"/>
      <c r="R2193" s="987"/>
      <c r="S2193" s="987"/>
      <c r="T2193" s="991"/>
      <c r="U2193" s="987"/>
      <c r="V2193" s="987"/>
      <c r="W2193" s="987"/>
      <c r="X2193" s="987"/>
      <c r="Y2193" s="990"/>
      <c r="Z2193" s="987"/>
      <c r="AA2193" s="987"/>
      <c r="AB2193" s="992"/>
      <c r="AC2193" s="993"/>
      <c r="AD2193" s="994"/>
      <c r="AE2193" s="994"/>
      <c r="AF2193" s="995"/>
      <c r="AG2193" s="996"/>
      <c r="AH2193" s="997"/>
      <c r="AI2193" s="998"/>
      <c r="AJ2193" s="312"/>
      <c r="AK2193" s="312"/>
      <c r="AL2193" s="999"/>
      <c r="AM2193" s="312"/>
      <c r="AN2193" s="312"/>
      <c r="AO2193" s="1000"/>
      <c r="AP2193" s="666"/>
      <c r="AQ2193" s="1001"/>
      <c r="AR2193" s="1001"/>
      <c r="AS2193" s="1001"/>
      <c r="AT2193" s="748"/>
    </row>
    <row r="2194">
      <c r="A2194" s="313"/>
      <c r="B2194" s="313"/>
      <c r="C2194" s="986"/>
      <c r="D2194" s="987"/>
      <c r="E2194" s="988"/>
      <c r="F2194" s="989"/>
      <c r="G2194" s="297"/>
      <c r="H2194" s="987"/>
      <c r="I2194" s="987"/>
      <c r="J2194" s="987"/>
      <c r="K2194" s="987"/>
      <c r="L2194" s="987"/>
      <c r="M2194" s="990"/>
      <c r="N2194" s="987"/>
      <c r="O2194" s="987"/>
      <c r="P2194" s="987"/>
      <c r="Q2194" s="987"/>
      <c r="R2194" s="987"/>
      <c r="S2194" s="987"/>
      <c r="T2194" s="991"/>
      <c r="U2194" s="987"/>
      <c r="V2194" s="987"/>
      <c r="W2194" s="987"/>
      <c r="X2194" s="987"/>
      <c r="Y2194" s="990"/>
      <c r="Z2194" s="987"/>
      <c r="AA2194" s="987"/>
      <c r="AB2194" s="992"/>
      <c r="AC2194" s="993"/>
      <c r="AD2194" s="994"/>
      <c r="AE2194" s="994"/>
      <c r="AF2194" s="995"/>
      <c r="AG2194" s="996"/>
      <c r="AH2194" s="997"/>
      <c r="AI2194" s="998"/>
      <c r="AJ2194" s="312"/>
      <c r="AK2194" s="312"/>
      <c r="AL2194" s="999"/>
      <c r="AM2194" s="312"/>
      <c r="AN2194" s="312"/>
      <c r="AO2194" s="1000"/>
      <c r="AP2194" s="666"/>
      <c r="AQ2194" s="1001"/>
      <c r="AR2194" s="1001"/>
      <c r="AS2194" s="1001"/>
      <c r="AT2194" s="748"/>
    </row>
    <row r="2195">
      <c r="A2195" s="313"/>
      <c r="B2195" s="313"/>
      <c r="C2195" s="986"/>
      <c r="D2195" s="987"/>
      <c r="E2195" s="988"/>
      <c r="F2195" s="989"/>
      <c r="G2195" s="297"/>
      <c r="H2195" s="987"/>
      <c r="I2195" s="987"/>
      <c r="J2195" s="987"/>
      <c r="K2195" s="987"/>
      <c r="L2195" s="987"/>
      <c r="M2195" s="990"/>
      <c r="N2195" s="987"/>
      <c r="O2195" s="987"/>
      <c r="P2195" s="987"/>
      <c r="Q2195" s="987"/>
      <c r="R2195" s="987"/>
      <c r="S2195" s="987"/>
      <c r="T2195" s="991"/>
      <c r="U2195" s="987"/>
      <c r="V2195" s="987"/>
      <c r="W2195" s="987"/>
      <c r="X2195" s="987"/>
      <c r="Y2195" s="990"/>
      <c r="Z2195" s="987"/>
      <c r="AA2195" s="987"/>
      <c r="AB2195" s="992"/>
      <c r="AC2195" s="993"/>
      <c r="AD2195" s="994"/>
      <c r="AE2195" s="994"/>
      <c r="AF2195" s="995"/>
      <c r="AG2195" s="996"/>
      <c r="AH2195" s="997"/>
      <c r="AI2195" s="998"/>
      <c r="AJ2195" s="312"/>
      <c r="AK2195" s="312"/>
      <c r="AL2195" s="999"/>
      <c r="AM2195" s="312"/>
      <c r="AN2195" s="312"/>
      <c r="AO2195" s="1000"/>
      <c r="AP2195" s="666"/>
      <c r="AQ2195" s="1001"/>
      <c r="AR2195" s="1001"/>
      <c r="AS2195" s="1001"/>
      <c r="AT2195" s="748"/>
    </row>
    <row r="2196">
      <c r="A2196" s="313"/>
      <c r="B2196" s="313"/>
      <c r="C2196" s="986"/>
      <c r="D2196" s="987"/>
      <c r="E2196" s="988"/>
      <c r="F2196" s="989"/>
      <c r="G2196" s="297"/>
      <c r="H2196" s="987"/>
      <c r="I2196" s="987"/>
      <c r="J2196" s="987"/>
      <c r="K2196" s="987"/>
      <c r="L2196" s="987"/>
      <c r="M2196" s="990"/>
      <c r="N2196" s="987"/>
      <c r="O2196" s="987"/>
      <c r="P2196" s="987"/>
      <c r="Q2196" s="987"/>
      <c r="R2196" s="987"/>
      <c r="S2196" s="987"/>
      <c r="T2196" s="991"/>
      <c r="U2196" s="987"/>
      <c r="V2196" s="987"/>
      <c r="W2196" s="987"/>
      <c r="X2196" s="987"/>
      <c r="Y2196" s="990"/>
      <c r="Z2196" s="987"/>
      <c r="AA2196" s="987"/>
      <c r="AB2196" s="992"/>
      <c r="AC2196" s="993"/>
      <c r="AD2196" s="994"/>
      <c r="AE2196" s="994"/>
      <c r="AF2196" s="995"/>
      <c r="AG2196" s="996"/>
      <c r="AH2196" s="997"/>
      <c r="AI2196" s="998"/>
      <c r="AJ2196" s="312"/>
      <c r="AK2196" s="312"/>
      <c r="AL2196" s="999"/>
      <c r="AM2196" s="312"/>
      <c r="AN2196" s="312"/>
      <c r="AO2196" s="1000"/>
      <c r="AP2196" s="666"/>
      <c r="AQ2196" s="1001"/>
      <c r="AR2196" s="1001"/>
      <c r="AS2196" s="1001"/>
      <c r="AT2196" s="748"/>
    </row>
    <row r="2197">
      <c r="A2197" s="313"/>
      <c r="B2197" s="313"/>
      <c r="C2197" s="986"/>
      <c r="D2197" s="987"/>
      <c r="E2197" s="988"/>
      <c r="F2197" s="989"/>
      <c r="G2197" s="297"/>
      <c r="H2197" s="987"/>
      <c r="I2197" s="987"/>
      <c r="J2197" s="987"/>
      <c r="K2197" s="987"/>
      <c r="L2197" s="987"/>
      <c r="M2197" s="990"/>
      <c r="N2197" s="987"/>
      <c r="O2197" s="987"/>
      <c r="P2197" s="987"/>
      <c r="Q2197" s="987"/>
      <c r="R2197" s="987"/>
      <c r="S2197" s="987"/>
      <c r="T2197" s="991"/>
      <c r="U2197" s="987"/>
      <c r="V2197" s="987"/>
      <c r="W2197" s="987"/>
      <c r="X2197" s="987"/>
      <c r="Y2197" s="990"/>
      <c r="Z2197" s="987"/>
      <c r="AA2197" s="987"/>
      <c r="AB2197" s="992"/>
      <c r="AC2197" s="993"/>
      <c r="AD2197" s="994"/>
      <c r="AE2197" s="994"/>
      <c r="AF2197" s="995"/>
      <c r="AG2197" s="996"/>
      <c r="AH2197" s="997"/>
      <c r="AI2197" s="998"/>
      <c r="AJ2197" s="312"/>
      <c r="AK2197" s="312"/>
      <c r="AL2197" s="999"/>
      <c r="AM2197" s="312"/>
      <c r="AN2197" s="312"/>
      <c r="AO2197" s="1000"/>
      <c r="AP2197" s="666"/>
      <c r="AQ2197" s="1001"/>
      <c r="AR2197" s="1001"/>
      <c r="AS2197" s="1001"/>
      <c r="AT2197" s="748"/>
    </row>
    <row r="2198">
      <c r="A2198" s="313"/>
      <c r="B2198" s="313"/>
      <c r="C2198" s="986"/>
      <c r="D2198" s="987"/>
      <c r="E2198" s="988"/>
      <c r="F2198" s="989"/>
      <c r="G2198" s="297"/>
      <c r="H2198" s="987"/>
      <c r="I2198" s="987"/>
      <c r="J2198" s="987"/>
      <c r="K2198" s="987"/>
      <c r="L2198" s="987"/>
      <c r="M2198" s="990"/>
      <c r="N2198" s="987"/>
      <c r="O2198" s="987"/>
      <c r="P2198" s="987"/>
      <c r="Q2198" s="987"/>
      <c r="R2198" s="987"/>
      <c r="S2198" s="987"/>
      <c r="T2198" s="991"/>
      <c r="U2198" s="987"/>
      <c r="V2198" s="987"/>
      <c r="W2198" s="987"/>
      <c r="X2198" s="987"/>
      <c r="Y2198" s="990"/>
      <c r="Z2198" s="987"/>
      <c r="AA2198" s="987"/>
      <c r="AB2198" s="992"/>
      <c r="AC2198" s="993"/>
      <c r="AD2198" s="994"/>
      <c r="AE2198" s="994"/>
      <c r="AF2198" s="995"/>
      <c r="AG2198" s="996"/>
      <c r="AH2198" s="997"/>
      <c r="AI2198" s="998"/>
      <c r="AJ2198" s="312"/>
      <c r="AK2198" s="312"/>
      <c r="AL2198" s="999"/>
      <c r="AM2198" s="312"/>
      <c r="AN2198" s="312"/>
      <c r="AO2198" s="1000"/>
      <c r="AP2198" s="666"/>
      <c r="AQ2198" s="1001"/>
      <c r="AR2198" s="1001"/>
      <c r="AS2198" s="1001"/>
      <c r="AT2198" s="748"/>
    </row>
    <row r="2199">
      <c r="A2199" s="313"/>
      <c r="B2199" s="313"/>
      <c r="C2199" s="986"/>
      <c r="D2199" s="987"/>
      <c r="E2199" s="988"/>
      <c r="F2199" s="989"/>
      <c r="G2199" s="297"/>
      <c r="H2199" s="987"/>
      <c r="I2199" s="987"/>
      <c r="J2199" s="987"/>
      <c r="K2199" s="987"/>
      <c r="L2199" s="987"/>
      <c r="M2199" s="990"/>
      <c r="N2199" s="987"/>
      <c r="O2199" s="987"/>
      <c r="P2199" s="987"/>
      <c r="Q2199" s="987"/>
      <c r="R2199" s="987"/>
      <c r="S2199" s="987"/>
      <c r="T2199" s="991"/>
      <c r="U2199" s="987"/>
      <c r="V2199" s="987"/>
      <c r="W2199" s="987"/>
      <c r="X2199" s="987"/>
      <c r="Y2199" s="990"/>
      <c r="Z2199" s="987"/>
      <c r="AA2199" s="987"/>
      <c r="AB2199" s="992"/>
      <c r="AC2199" s="993"/>
      <c r="AD2199" s="994"/>
      <c r="AE2199" s="994"/>
      <c r="AF2199" s="995"/>
      <c r="AG2199" s="996"/>
      <c r="AH2199" s="997"/>
      <c r="AI2199" s="998"/>
      <c r="AJ2199" s="312"/>
      <c r="AK2199" s="312"/>
      <c r="AL2199" s="999"/>
      <c r="AM2199" s="312"/>
      <c r="AN2199" s="312"/>
      <c r="AO2199" s="1000"/>
      <c r="AP2199" s="666"/>
      <c r="AQ2199" s="1001"/>
      <c r="AR2199" s="1001"/>
      <c r="AS2199" s="1001"/>
      <c r="AT2199" s="748"/>
    </row>
    <row r="2200">
      <c r="A2200" s="313"/>
      <c r="B2200" s="313"/>
      <c r="C2200" s="986"/>
      <c r="D2200" s="987"/>
      <c r="E2200" s="988"/>
      <c r="F2200" s="989"/>
      <c r="G2200" s="297"/>
      <c r="H2200" s="987"/>
      <c r="I2200" s="987"/>
      <c r="J2200" s="987"/>
      <c r="K2200" s="987"/>
      <c r="L2200" s="987"/>
      <c r="M2200" s="990"/>
      <c r="N2200" s="987"/>
      <c r="O2200" s="987"/>
      <c r="P2200" s="987"/>
      <c r="Q2200" s="987"/>
      <c r="R2200" s="987"/>
      <c r="S2200" s="987"/>
      <c r="T2200" s="991"/>
      <c r="U2200" s="987"/>
      <c r="V2200" s="987"/>
      <c r="W2200" s="987"/>
      <c r="X2200" s="987"/>
      <c r="Y2200" s="990"/>
      <c r="Z2200" s="987"/>
      <c r="AA2200" s="987"/>
      <c r="AB2200" s="992"/>
      <c r="AC2200" s="993"/>
      <c r="AD2200" s="994"/>
      <c r="AE2200" s="994"/>
      <c r="AF2200" s="995"/>
      <c r="AG2200" s="996"/>
      <c r="AH2200" s="997"/>
      <c r="AI2200" s="998"/>
      <c r="AJ2200" s="312"/>
      <c r="AK2200" s="312"/>
      <c r="AL2200" s="999"/>
      <c r="AM2200" s="312"/>
      <c r="AN2200" s="312"/>
      <c r="AO2200" s="1000"/>
      <c r="AP2200" s="666"/>
      <c r="AQ2200" s="1001"/>
      <c r="AR2200" s="1001"/>
      <c r="AS2200" s="1001"/>
      <c r="AT2200" s="748"/>
    </row>
    <row r="2201">
      <c r="A2201" s="313"/>
      <c r="B2201" s="313"/>
      <c r="C2201" s="986"/>
      <c r="D2201" s="987"/>
      <c r="E2201" s="988"/>
      <c r="F2201" s="989"/>
      <c r="G2201" s="297"/>
      <c r="H2201" s="987"/>
      <c r="I2201" s="987"/>
      <c r="J2201" s="987"/>
      <c r="K2201" s="987"/>
      <c r="L2201" s="987"/>
      <c r="M2201" s="990"/>
      <c r="N2201" s="987"/>
      <c r="O2201" s="987"/>
      <c r="P2201" s="987"/>
      <c r="Q2201" s="987"/>
      <c r="R2201" s="987"/>
      <c r="S2201" s="987"/>
      <c r="T2201" s="991"/>
      <c r="U2201" s="987"/>
      <c r="V2201" s="987"/>
      <c r="W2201" s="987"/>
      <c r="X2201" s="987"/>
      <c r="Y2201" s="990"/>
      <c r="Z2201" s="987"/>
      <c r="AA2201" s="987"/>
      <c r="AB2201" s="992"/>
      <c r="AC2201" s="993"/>
      <c r="AD2201" s="994"/>
      <c r="AE2201" s="994"/>
      <c r="AF2201" s="995"/>
      <c r="AG2201" s="996"/>
      <c r="AH2201" s="997"/>
      <c r="AI2201" s="998"/>
      <c r="AJ2201" s="312"/>
      <c r="AK2201" s="312"/>
      <c r="AL2201" s="999"/>
      <c r="AM2201" s="312"/>
      <c r="AN2201" s="312"/>
      <c r="AO2201" s="1000"/>
      <c r="AP2201" s="666"/>
      <c r="AQ2201" s="1001"/>
      <c r="AR2201" s="1001"/>
      <c r="AS2201" s="1001"/>
      <c r="AT2201" s="748"/>
    </row>
    <row r="2202">
      <c r="A2202" s="313"/>
      <c r="B2202" s="313"/>
      <c r="C2202" s="986"/>
      <c r="D2202" s="987"/>
      <c r="E2202" s="988"/>
      <c r="F2202" s="989"/>
      <c r="G2202" s="297"/>
      <c r="H2202" s="987"/>
      <c r="I2202" s="987"/>
      <c r="J2202" s="987"/>
      <c r="K2202" s="987"/>
      <c r="L2202" s="987"/>
      <c r="M2202" s="990"/>
      <c r="N2202" s="987"/>
      <c r="O2202" s="987"/>
      <c r="P2202" s="987"/>
      <c r="Q2202" s="987"/>
      <c r="R2202" s="987"/>
      <c r="S2202" s="987"/>
      <c r="T2202" s="991"/>
      <c r="U2202" s="987"/>
      <c r="V2202" s="987"/>
      <c r="W2202" s="987"/>
      <c r="X2202" s="987"/>
      <c r="Y2202" s="990"/>
      <c r="Z2202" s="987"/>
      <c r="AA2202" s="987"/>
      <c r="AB2202" s="992"/>
      <c r="AC2202" s="993"/>
      <c r="AD2202" s="994"/>
      <c r="AE2202" s="994"/>
      <c r="AF2202" s="995"/>
      <c r="AG2202" s="996"/>
      <c r="AH2202" s="997"/>
      <c r="AI2202" s="998"/>
      <c r="AJ2202" s="312"/>
      <c r="AK2202" s="312"/>
      <c r="AL2202" s="999"/>
      <c r="AM2202" s="312"/>
      <c r="AN2202" s="312"/>
      <c r="AO2202" s="1000"/>
      <c r="AP2202" s="666"/>
      <c r="AQ2202" s="1001"/>
      <c r="AR2202" s="1001"/>
      <c r="AS2202" s="1001"/>
      <c r="AT2202" s="748"/>
    </row>
    <row r="2203">
      <c r="A2203" s="313"/>
      <c r="B2203" s="313"/>
      <c r="C2203" s="986"/>
      <c r="D2203" s="987"/>
      <c r="E2203" s="988"/>
      <c r="F2203" s="989"/>
      <c r="G2203" s="297"/>
      <c r="H2203" s="987"/>
      <c r="I2203" s="987"/>
      <c r="J2203" s="987"/>
      <c r="K2203" s="987"/>
      <c r="L2203" s="987"/>
      <c r="M2203" s="990"/>
      <c r="N2203" s="987"/>
      <c r="O2203" s="987"/>
      <c r="P2203" s="987"/>
      <c r="Q2203" s="987"/>
      <c r="R2203" s="987"/>
      <c r="S2203" s="987"/>
      <c r="T2203" s="991"/>
      <c r="U2203" s="987"/>
      <c r="V2203" s="987"/>
      <c r="W2203" s="987"/>
      <c r="X2203" s="987"/>
      <c r="Y2203" s="990"/>
      <c r="Z2203" s="987"/>
      <c r="AA2203" s="987"/>
      <c r="AB2203" s="992"/>
      <c r="AC2203" s="993"/>
      <c r="AD2203" s="994"/>
      <c r="AE2203" s="994"/>
      <c r="AF2203" s="995"/>
      <c r="AG2203" s="996"/>
      <c r="AH2203" s="997"/>
      <c r="AI2203" s="998"/>
      <c r="AJ2203" s="312"/>
      <c r="AK2203" s="312"/>
      <c r="AL2203" s="999"/>
      <c r="AM2203" s="312"/>
      <c r="AN2203" s="312"/>
      <c r="AO2203" s="1000"/>
      <c r="AP2203" s="666"/>
      <c r="AQ2203" s="1001"/>
      <c r="AR2203" s="1001"/>
      <c r="AS2203" s="1001"/>
      <c r="AT2203" s="748"/>
    </row>
    <row r="2204">
      <c r="A2204" s="313"/>
      <c r="B2204" s="313"/>
      <c r="C2204" s="986"/>
      <c r="D2204" s="987"/>
      <c r="E2204" s="988"/>
      <c r="F2204" s="989"/>
      <c r="G2204" s="297"/>
      <c r="H2204" s="987"/>
      <c r="I2204" s="987"/>
      <c r="J2204" s="987"/>
      <c r="K2204" s="987"/>
      <c r="L2204" s="987"/>
      <c r="M2204" s="990"/>
      <c r="N2204" s="987"/>
      <c r="O2204" s="987"/>
      <c r="P2204" s="987"/>
      <c r="Q2204" s="987"/>
      <c r="R2204" s="987"/>
      <c r="S2204" s="987"/>
      <c r="T2204" s="991"/>
      <c r="U2204" s="987"/>
      <c r="V2204" s="987"/>
      <c r="W2204" s="987"/>
      <c r="X2204" s="987"/>
      <c r="Y2204" s="990"/>
      <c r="Z2204" s="987"/>
      <c r="AA2204" s="987"/>
      <c r="AB2204" s="992"/>
      <c r="AC2204" s="993"/>
      <c r="AD2204" s="994"/>
      <c r="AE2204" s="994"/>
      <c r="AF2204" s="995"/>
      <c r="AG2204" s="996"/>
      <c r="AH2204" s="997"/>
      <c r="AI2204" s="998"/>
      <c r="AJ2204" s="312"/>
      <c r="AK2204" s="312"/>
      <c r="AL2204" s="999"/>
      <c r="AM2204" s="312"/>
      <c r="AN2204" s="312"/>
      <c r="AO2204" s="1000"/>
      <c r="AP2204" s="666"/>
      <c r="AQ2204" s="1001"/>
      <c r="AR2204" s="1001"/>
      <c r="AS2204" s="1001"/>
      <c r="AT2204" s="748"/>
    </row>
    <row r="2205">
      <c r="A2205" s="313"/>
      <c r="B2205" s="313"/>
      <c r="C2205" s="986"/>
      <c r="D2205" s="987"/>
      <c r="E2205" s="988"/>
      <c r="F2205" s="989"/>
      <c r="G2205" s="297"/>
      <c r="H2205" s="987"/>
      <c r="I2205" s="987"/>
      <c r="J2205" s="987"/>
      <c r="K2205" s="987"/>
      <c r="L2205" s="987"/>
      <c r="M2205" s="990"/>
      <c r="N2205" s="987"/>
      <c r="O2205" s="987"/>
      <c r="P2205" s="987"/>
      <c r="Q2205" s="987"/>
      <c r="R2205" s="987"/>
      <c r="S2205" s="987"/>
      <c r="T2205" s="991"/>
      <c r="U2205" s="987"/>
      <c r="V2205" s="987"/>
      <c r="W2205" s="987"/>
      <c r="X2205" s="987"/>
      <c r="Y2205" s="990"/>
      <c r="Z2205" s="987"/>
      <c r="AA2205" s="987"/>
      <c r="AB2205" s="992"/>
      <c r="AC2205" s="993"/>
      <c r="AD2205" s="994"/>
      <c r="AE2205" s="994"/>
      <c r="AF2205" s="995"/>
      <c r="AG2205" s="996"/>
      <c r="AH2205" s="997"/>
      <c r="AI2205" s="998"/>
      <c r="AJ2205" s="312"/>
      <c r="AK2205" s="312"/>
      <c r="AL2205" s="999"/>
      <c r="AM2205" s="312"/>
      <c r="AN2205" s="312"/>
      <c r="AO2205" s="1000"/>
      <c r="AP2205" s="666"/>
      <c r="AQ2205" s="1001"/>
      <c r="AR2205" s="1001"/>
      <c r="AS2205" s="1001"/>
      <c r="AT2205" s="748"/>
    </row>
    <row r="2206">
      <c r="A2206" s="313"/>
      <c r="B2206" s="313"/>
      <c r="C2206" s="986"/>
      <c r="D2206" s="987"/>
      <c r="E2206" s="988"/>
      <c r="F2206" s="989"/>
      <c r="G2206" s="297"/>
      <c r="H2206" s="987"/>
      <c r="I2206" s="987"/>
      <c r="J2206" s="987"/>
      <c r="K2206" s="987"/>
      <c r="L2206" s="987"/>
      <c r="M2206" s="990"/>
      <c r="N2206" s="987"/>
      <c r="O2206" s="987"/>
      <c r="P2206" s="987"/>
      <c r="Q2206" s="987"/>
      <c r="R2206" s="987"/>
      <c r="S2206" s="987"/>
      <c r="T2206" s="991"/>
      <c r="U2206" s="987"/>
      <c r="V2206" s="987"/>
      <c r="W2206" s="987"/>
      <c r="X2206" s="987"/>
      <c r="Y2206" s="990"/>
      <c r="Z2206" s="987"/>
      <c r="AA2206" s="987"/>
      <c r="AB2206" s="992"/>
      <c r="AC2206" s="993"/>
      <c r="AD2206" s="994"/>
      <c r="AE2206" s="994"/>
      <c r="AF2206" s="995"/>
      <c r="AG2206" s="996"/>
      <c r="AH2206" s="997"/>
      <c r="AI2206" s="998"/>
      <c r="AJ2206" s="312"/>
      <c r="AK2206" s="312"/>
      <c r="AL2206" s="999"/>
      <c r="AM2206" s="312"/>
      <c r="AN2206" s="312"/>
      <c r="AO2206" s="1000"/>
      <c r="AP2206" s="666"/>
      <c r="AQ2206" s="1001"/>
      <c r="AR2206" s="1001"/>
      <c r="AS2206" s="1001"/>
      <c r="AT2206" s="748"/>
    </row>
    <row r="2207">
      <c r="A2207" s="313"/>
      <c r="B2207" s="313"/>
      <c r="C2207" s="986"/>
      <c r="D2207" s="987"/>
      <c r="E2207" s="988"/>
      <c r="F2207" s="989"/>
      <c r="G2207" s="297"/>
      <c r="H2207" s="987"/>
      <c r="I2207" s="987"/>
      <c r="J2207" s="987"/>
      <c r="K2207" s="987"/>
      <c r="L2207" s="987"/>
      <c r="M2207" s="990"/>
      <c r="N2207" s="987"/>
      <c r="O2207" s="987"/>
      <c r="P2207" s="987"/>
      <c r="Q2207" s="987"/>
      <c r="R2207" s="987"/>
      <c r="S2207" s="987"/>
      <c r="T2207" s="991"/>
      <c r="U2207" s="987"/>
      <c r="V2207" s="987"/>
      <c r="W2207" s="987"/>
      <c r="X2207" s="987"/>
      <c r="Y2207" s="990"/>
      <c r="Z2207" s="987"/>
      <c r="AA2207" s="987"/>
      <c r="AB2207" s="992"/>
      <c r="AC2207" s="993"/>
      <c r="AD2207" s="994"/>
      <c r="AE2207" s="994"/>
      <c r="AF2207" s="995"/>
      <c r="AG2207" s="996"/>
      <c r="AH2207" s="997"/>
      <c r="AI2207" s="998"/>
      <c r="AJ2207" s="312"/>
      <c r="AK2207" s="312"/>
      <c r="AL2207" s="999"/>
      <c r="AM2207" s="312"/>
      <c r="AN2207" s="312"/>
      <c r="AO2207" s="1000"/>
      <c r="AP2207" s="666"/>
      <c r="AQ2207" s="1001"/>
      <c r="AR2207" s="1001"/>
      <c r="AS2207" s="1001"/>
      <c r="AT2207" s="748"/>
    </row>
    <row r="2208">
      <c r="A2208" s="313"/>
      <c r="B2208" s="313"/>
      <c r="C2208" s="986"/>
      <c r="D2208" s="987"/>
      <c r="E2208" s="988"/>
      <c r="F2208" s="989"/>
      <c r="G2208" s="297"/>
      <c r="H2208" s="987"/>
      <c r="I2208" s="987"/>
      <c r="J2208" s="987"/>
      <c r="K2208" s="987"/>
      <c r="L2208" s="987"/>
      <c r="M2208" s="990"/>
      <c r="N2208" s="987"/>
      <c r="O2208" s="987"/>
      <c r="P2208" s="987"/>
      <c r="Q2208" s="987"/>
      <c r="R2208" s="987"/>
      <c r="S2208" s="987"/>
      <c r="T2208" s="991"/>
      <c r="U2208" s="987"/>
      <c r="V2208" s="987"/>
      <c r="W2208" s="987"/>
      <c r="X2208" s="987"/>
      <c r="Y2208" s="990"/>
      <c r="Z2208" s="987"/>
      <c r="AA2208" s="987"/>
      <c r="AB2208" s="992"/>
      <c r="AC2208" s="993"/>
      <c r="AD2208" s="994"/>
      <c r="AE2208" s="994"/>
      <c r="AF2208" s="995"/>
      <c r="AG2208" s="996"/>
      <c r="AH2208" s="997"/>
      <c r="AI2208" s="998"/>
      <c r="AJ2208" s="312"/>
      <c r="AK2208" s="312"/>
      <c r="AL2208" s="999"/>
      <c r="AM2208" s="312"/>
      <c r="AN2208" s="312"/>
      <c r="AO2208" s="1000"/>
      <c r="AP2208" s="666"/>
      <c r="AQ2208" s="1001"/>
      <c r="AR2208" s="1001"/>
      <c r="AS2208" s="1001"/>
      <c r="AT2208" s="748"/>
    </row>
  </sheetData>
  <mergeCells count="2">
    <mergeCell ref="AC2:AM2"/>
    <mergeCell ref="AC329:AM329"/>
  </mergeCells>
  <conditionalFormatting sqref="AK331 AK342:AK344 AL345:AL349 AJ350:AJ800 AL786:AL792 AL797:AL799 AL801:AL808 AK809:AK2208 AO1193">
    <cfRule type="cellIs" dxfId="1" priority="1" operator="equal">
      <formula>"VENCIDO!"</formula>
    </cfRule>
  </conditionalFormatting>
  <conditionalFormatting sqref="AK339:AK341">
    <cfRule type="cellIs" dxfId="1" priority="2" operator="equal">
      <formula>"VENCIDO!"</formula>
    </cfRule>
  </conditionalFormatting>
  <conditionalFormatting sqref="AK337:AK338">
    <cfRule type="cellIs" dxfId="1" priority="3" operator="equal">
      <formula>"VENCIDO!"</formula>
    </cfRule>
  </conditionalFormatting>
  <conditionalFormatting sqref="AK336">
    <cfRule type="cellIs" dxfId="1" priority="4" operator="equal">
      <formula>"VENCIDO!"</formula>
    </cfRule>
  </conditionalFormatting>
  <conditionalFormatting sqref="AK335">
    <cfRule type="cellIs" dxfId="1" priority="5" operator="equal">
      <formula>"VENCIDO!"</formula>
    </cfRule>
  </conditionalFormatting>
  <conditionalFormatting sqref="AK332:AK334">
    <cfRule type="cellIs" dxfId="1" priority="6" operator="equal">
      <formula>"VENCIDO!"</formula>
    </cfRule>
  </conditionalFormatting>
  <dataValidations>
    <dataValidation type="list" allowBlank="1" sqref="L409 M440:M442 AD1115 L1124:L1126 M1448 M1493">
      <formula1>"Mery,Mechi,Pao,Rosario,Caro,Alex"</formula1>
    </dataValidation>
  </dataValidations>
  <hyperlinks>
    <hyperlink r:id="rId1" ref="S10"/>
    <hyperlink r:id="rId2" ref="S11"/>
    <hyperlink r:id="rId3" ref="S12"/>
    <hyperlink r:id="rId4" ref="S13"/>
    <hyperlink r:id="rId5" ref="S14"/>
    <hyperlink r:id="rId6" ref="S15"/>
    <hyperlink r:id="rId7" ref="S16"/>
    <hyperlink r:id="rId8" ref="S17"/>
    <hyperlink r:id="rId9" ref="S18"/>
    <hyperlink r:id="rId10" ref="S19"/>
    <hyperlink r:id="rId11" ref="S20"/>
    <hyperlink r:id="rId12" ref="S21"/>
    <hyperlink r:id="rId13" ref="S22"/>
    <hyperlink r:id="rId14" ref="S23"/>
    <hyperlink r:id="rId15" ref="S24"/>
    <hyperlink r:id="rId16" ref="S25"/>
    <hyperlink r:id="rId17" ref="S26"/>
    <hyperlink r:id="rId18" ref="S27"/>
    <hyperlink r:id="rId19" ref="S28"/>
    <hyperlink r:id="rId20" ref="S29"/>
    <hyperlink r:id="rId21" ref="S30"/>
    <hyperlink r:id="rId22" ref="S31"/>
    <hyperlink r:id="rId23" ref="S32"/>
    <hyperlink r:id="rId24" ref="S33"/>
    <hyperlink r:id="rId25" ref="S34"/>
    <hyperlink r:id="rId26" ref="S35"/>
    <hyperlink r:id="rId27" ref="S36"/>
    <hyperlink r:id="rId28" ref="S37"/>
    <hyperlink r:id="rId29" ref="S38"/>
    <hyperlink r:id="rId30" ref="S39"/>
    <hyperlink r:id="rId31" ref="S40"/>
    <hyperlink r:id="rId32" ref="S41"/>
    <hyperlink r:id="rId33" ref="S42"/>
    <hyperlink r:id="rId34" ref="S43"/>
    <hyperlink r:id="rId35" ref="S44"/>
    <hyperlink r:id="rId36" ref="S45"/>
    <hyperlink r:id="rId37" ref="S46"/>
    <hyperlink r:id="rId38" ref="S47"/>
    <hyperlink r:id="rId39" ref="S48"/>
    <hyperlink r:id="rId40" ref="S49"/>
    <hyperlink r:id="rId41" ref="S50"/>
    <hyperlink r:id="rId42" ref="S51"/>
    <hyperlink r:id="rId43" ref="S52"/>
    <hyperlink r:id="rId44" ref="S53"/>
    <hyperlink r:id="rId45" ref="S54"/>
    <hyperlink r:id="rId46" ref="S55"/>
    <hyperlink r:id="rId47" ref="S56"/>
    <hyperlink r:id="rId48" ref="S57"/>
    <hyperlink r:id="rId49" ref="S58"/>
    <hyperlink r:id="rId50" ref="S59"/>
    <hyperlink r:id="rId51" ref="S60"/>
    <hyperlink r:id="rId52" ref="S61"/>
    <hyperlink r:id="rId53" ref="S62"/>
    <hyperlink r:id="rId54" ref="S63"/>
    <hyperlink r:id="rId55" ref="S64"/>
    <hyperlink r:id="rId56" ref="S65"/>
    <hyperlink r:id="rId57" ref="S66"/>
    <hyperlink r:id="rId58" ref="S67"/>
    <hyperlink r:id="rId59" ref="S68"/>
    <hyperlink r:id="rId60" ref="S69"/>
    <hyperlink r:id="rId61" ref="S70"/>
    <hyperlink r:id="rId62" ref="S71"/>
    <hyperlink r:id="rId63" ref="S72"/>
    <hyperlink r:id="rId64" ref="S73"/>
    <hyperlink r:id="rId65" ref="S74"/>
    <hyperlink r:id="rId66" ref="S75"/>
    <hyperlink r:id="rId67" ref="S76"/>
    <hyperlink r:id="rId68" ref="S77"/>
    <hyperlink r:id="rId69" ref="S78"/>
    <hyperlink r:id="rId70" ref="S79"/>
    <hyperlink r:id="rId71" ref="S80"/>
    <hyperlink r:id="rId72" ref="S81"/>
    <hyperlink r:id="rId73" ref="S82"/>
    <hyperlink r:id="rId74" ref="S83"/>
    <hyperlink r:id="rId75" ref="S84"/>
    <hyperlink r:id="rId76" ref="S85"/>
    <hyperlink r:id="rId77" ref="S86"/>
    <hyperlink r:id="rId78" ref="S87"/>
    <hyperlink r:id="rId79" ref="S88"/>
    <hyperlink r:id="rId80" ref="S89"/>
    <hyperlink r:id="rId81" ref="S90"/>
    <hyperlink r:id="rId82" ref="S91"/>
    <hyperlink r:id="rId83" ref="S92"/>
    <hyperlink r:id="rId84" ref="S93"/>
    <hyperlink r:id="rId85" ref="S94"/>
    <hyperlink r:id="rId86" ref="S95"/>
    <hyperlink r:id="rId87" ref="S96"/>
    <hyperlink r:id="rId88" ref="S97"/>
    <hyperlink r:id="rId89" ref="S98"/>
    <hyperlink r:id="rId90" ref="S99"/>
    <hyperlink r:id="rId91" ref="S100"/>
    <hyperlink r:id="rId92" ref="S101"/>
    <hyperlink r:id="rId93" ref="S102"/>
    <hyperlink r:id="rId94" ref="S103"/>
    <hyperlink r:id="rId95" ref="S104"/>
    <hyperlink r:id="rId96" ref="S105"/>
    <hyperlink r:id="rId97" ref="S106"/>
    <hyperlink r:id="rId98" ref="S107"/>
    <hyperlink r:id="rId99" ref="S108"/>
    <hyperlink r:id="rId100" ref="S109"/>
    <hyperlink r:id="rId101" ref="S110"/>
    <hyperlink r:id="rId102" ref="S111"/>
    <hyperlink r:id="rId103" ref="S112"/>
    <hyperlink r:id="rId104" ref="S113"/>
    <hyperlink r:id="rId105" ref="S114"/>
    <hyperlink r:id="rId106" ref="S115"/>
    <hyperlink r:id="rId107" ref="S116"/>
    <hyperlink r:id="rId108" ref="S117"/>
    <hyperlink r:id="rId109" ref="S118"/>
    <hyperlink r:id="rId110" ref="S119"/>
    <hyperlink r:id="rId111" ref="S120"/>
    <hyperlink r:id="rId112" ref="S121"/>
    <hyperlink r:id="rId113" ref="S122"/>
    <hyperlink r:id="rId114" ref="S123"/>
    <hyperlink r:id="rId115" ref="S124"/>
    <hyperlink r:id="rId116" ref="S125"/>
    <hyperlink r:id="rId117" ref="S126"/>
    <hyperlink r:id="rId118" ref="S127"/>
    <hyperlink r:id="rId119" ref="S128"/>
    <hyperlink r:id="rId120" ref="S129"/>
    <hyperlink r:id="rId121" ref="S130"/>
    <hyperlink r:id="rId122" ref="S131"/>
    <hyperlink r:id="rId123" ref="S132"/>
    <hyperlink r:id="rId124" ref="S133"/>
    <hyperlink r:id="rId125" ref="S134"/>
    <hyperlink r:id="rId126" ref="S135"/>
    <hyperlink r:id="rId127" ref="S136"/>
    <hyperlink r:id="rId128" ref="S137"/>
    <hyperlink r:id="rId129" ref="S138"/>
    <hyperlink r:id="rId130" ref="S139"/>
    <hyperlink r:id="rId131" ref="S140"/>
    <hyperlink r:id="rId132" ref="S141"/>
    <hyperlink r:id="rId133" ref="S142"/>
    <hyperlink r:id="rId134" ref="S143"/>
    <hyperlink r:id="rId135" ref="S144"/>
    <hyperlink r:id="rId136" ref="S145"/>
    <hyperlink r:id="rId137" ref="S146"/>
    <hyperlink r:id="rId138" ref="S147"/>
    <hyperlink r:id="rId139" ref="S148"/>
    <hyperlink r:id="rId140" ref="S149"/>
    <hyperlink r:id="rId141" ref="S150"/>
    <hyperlink r:id="rId142" ref="S151"/>
    <hyperlink r:id="rId143" ref="S152"/>
    <hyperlink r:id="rId144" ref="S153"/>
    <hyperlink r:id="rId145" ref="S154"/>
    <hyperlink r:id="rId146" ref="S155"/>
    <hyperlink r:id="rId147" ref="S156"/>
    <hyperlink r:id="rId148" ref="S157"/>
    <hyperlink r:id="rId149" ref="S158"/>
    <hyperlink r:id="rId150" ref="S159"/>
    <hyperlink r:id="rId151" ref="S160"/>
    <hyperlink r:id="rId152" ref="S161"/>
    <hyperlink r:id="rId153" ref="S162"/>
    <hyperlink r:id="rId154" ref="S163"/>
    <hyperlink r:id="rId155" ref="S164"/>
    <hyperlink r:id="rId156" ref="S165"/>
    <hyperlink r:id="rId157" ref="S166"/>
    <hyperlink r:id="rId158" ref="S167"/>
    <hyperlink r:id="rId159" ref="S168"/>
    <hyperlink r:id="rId160" ref="S169"/>
    <hyperlink r:id="rId161" ref="S170"/>
    <hyperlink r:id="rId162" ref="S171"/>
    <hyperlink r:id="rId163" ref="S172"/>
    <hyperlink r:id="rId164" ref="S173"/>
    <hyperlink r:id="rId165" ref="S174"/>
    <hyperlink r:id="rId166" ref="S175"/>
    <hyperlink r:id="rId167" ref="S176"/>
    <hyperlink r:id="rId168" ref="S177"/>
    <hyperlink r:id="rId169" ref="S178"/>
    <hyperlink r:id="rId170" ref="S179"/>
    <hyperlink r:id="rId171" ref="S180"/>
    <hyperlink r:id="rId172" ref="S181"/>
    <hyperlink r:id="rId173" ref="S182"/>
    <hyperlink r:id="rId174" ref="S183"/>
    <hyperlink r:id="rId175" ref="S184"/>
    <hyperlink r:id="rId176" ref="S185"/>
    <hyperlink r:id="rId177" ref="S186"/>
    <hyperlink r:id="rId178" ref="S187"/>
    <hyperlink r:id="rId179" ref="S188"/>
    <hyperlink r:id="rId180" ref="S189"/>
    <hyperlink r:id="rId181" ref="S190"/>
    <hyperlink r:id="rId182" ref="S191"/>
    <hyperlink r:id="rId183" ref="S192"/>
    <hyperlink r:id="rId184" ref="S193"/>
    <hyperlink r:id="rId185" ref="S194"/>
    <hyperlink r:id="rId186" ref="S195"/>
    <hyperlink r:id="rId187" ref="S196"/>
    <hyperlink r:id="rId188" ref="S197"/>
    <hyperlink r:id="rId189" ref="S198"/>
    <hyperlink r:id="rId190" ref="S199"/>
    <hyperlink r:id="rId191" ref="S200"/>
    <hyperlink r:id="rId192" ref="S201"/>
    <hyperlink r:id="rId193" ref="S202"/>
    <hyperlink r:id="rId194" ref="S203"/>
    <hyperlink r:id="rId195" ref="S204"/>
    <hyperlink r:id="rId196" ref="S205"/>
    <hyperlink r:id="rId197" ref="S206"/>
    <hyperlink r:id="rId198" ref="S207"/>
    <hyperlink r:id="rId199" ref="S208"/>
    <hyperlink r:id="rId200" ref="S209"/>
    <hyperlink r:id="rId201" ref="S210"/>
    <hyperlink r:id="rId202" ref="S211"/>
    <hyperlink r:id="rId203" ref="S212"/>
    <hyperlink r:id="rId204" ref="S213"/>
    <hyperlink r:id="rId205" ref="S214"/>
    <hyperlink r:id="rId206" ref="S215"/>
    <hyperlink r:id="rId207" ref="S216"/>
    <hyperlink r:id="rId208" ref="S217"/>
    <hyperlink r:id="rId209" ref="S218"/>
    <hyperlink r:id="rId210" ref="S219"/>
    <hyperlink r:id="rId211" ref="S220"/>
    <hyperlink r:id="rId212" ref="S221"/>
    <hyperlink r:id="rId213" ref="S222"/>
    <hyperlink r:id="rId214" ref="S223"/>
    <hyperlink r:id="rId215" ref="S224"/>
    <hyperlink r:id="rId216" ref="S225"/>
    <hyperlink r:id="rId217" ref="P226"/>
    <hyperlink r:id="rId218" ref="S226"/>
    <hyperlink r:id="rId219" ref="S227"/>
    <hyperlink r:id="rId220" ref="S228"/>
    <hyperlink r:id="rId221" ref="S229"/>
    <hyperlink r:id="rId222" ref="S230"/>
    <hyperlink r:id="rId223" ref="S231"/>
    <hyperlink r:id="rId224" ref="S232"/>
    <hyperlink r:id="rId225" ref="S233"/>
    <hyperlink r:id="rId226" ref="S234"/>
    <hyperlink r:id="rId227" ref="S235"/>
    <hyperlink r:id="rId228" ref="S236"/>
    <hyperlink r:id="rId229" ref="S237"/>
    <hyperlink r:id="rId230" ref="S238"/>
    <hyperlink r:id="rId231" ref="S239"/>
    <hyperlink r:id="rId232" ref="S240"/>
    <hyperlink r:id="rId233" ref="S241"/>
    <hyperlink r:id="rId234" ref="S242"/>
    <hyperlink r:id="rId235" ref="S243"/>
    <hyperlink r:id="rId236" ref="S244"/>
    <hyperlink r:id="rId237" ref="S245"/>
    <hyperlink r:id="rId238" ref="S246"/>
    <hyperlink r:id="rId239" ref="S247"/>
    <hyperlink r:id="rId240" ref="S248"/>
    <hyperlink r:id="rId241" ref="S249"/>
    <hyperlink r:id="rId242" ref="S250"/>
    <hyperlink r:id="rId243" ref="S251"/>
    <hyperlink r:id="rId244" ref="S252"/>
    <hyperlink r:id="rId245" ref="S253"/>
    <hyperlink r:id="rId246" ref="S254"/>
    <hyperlink r:id="rId247" ref="S255"/>
    <hyperlink r:id="rId248" ref="S256"/>
    <hyperlink r:id="rId249" ref="S257"/>
    <hyperlink r:id="rId250" ref="S258"/>
    <hyperlink r:id="rId251" ref="S259"/>
    <hyperlink r:id="rId252" ref="S260"/>
    <hyperlink r:id="rId253" ref="S261"/>
    <hyperlink r:id="rId254" ref="S262"/>
    <hyperlink r:id="rId255" ref="S263"/>
    <hyperlink r:id="rId256" ref="S264"/>
    <hyperlink r:id="rId257" ref="S265"/>
    <hyperlink r:id="rId258" ref="S266"/>
    <hyperlink r:id="rId259" ref="S267"/>
    <hyperlink r:id="rId260" ref="S268"/>
    <hyperlink r:id="rId261" ref="S269"/>
    <hyperlink r:id="rId262" ref="S270"/>
    <hyperlink r:id="rId263" ref="S271"/>
    <hyperlink r:id="rId264" ref="S272"/>
    <hyperlink r:id="rId265" ref="S273"/>
    <hyperlink r:id="rId266" ref="S274"/>
    <hyperlink r:id="rId267" ref="S275"/>
    <hyperlink r:id="rId268" ref="S276"/>
    <hyperlink r:id="rId269" ref="S277"/>
    <hyperlink r:id="rId270" ref="S278"/>
    <hyperlink r:id="rId271" ref="S279"/>
    <hyperlink r:id="rId272" ref="S280"/>
    <hyperlink r:id="rId273" ref="S281"/>
    <hyperlink r:id="rId274" ref="S282"/>
    <hyperlink r:id="rId275" ref="S283"/>
    <hyperlink r:id="rId276" ref="S284"/>
    <hyperlink r:id="rId277" ref="S285"/>
    <hyperlink r:id="rId278" ref="S286"/>
    <hyperlink r:id="rId279" ref="S287"/>
    <hyperlink r:id="rId280" ref="S288"/>
    <hyperlink r:id="rId281" ref="S289"/>
    <hyperlink r:id="rId282" ref="S290"/>
    <hyperlink r:id="rId283" ref="S291"/>
    <hyperlink r:id="rId284" ref="S292"/>
    <hyperlink r:id="rId285" ref="S293"/>
    <hyperlink r:id="rId286" ref="S294"/>
    <hyperlink r:id="rId287" ref="S295"/>
    <hyperlink r:id="rId288" ref="S296"/>
    <hyperlink r:id="rId289" ref="S297"/>
    <hyperlink r:id="rId290" ref="S298"/>
    <hyperlink r:id="rId291" ref="S299"/>
    <hyperlink r:id="rId292" ref="S300"/>
    <hyperlink r:id="rId293" ref="S301"/>
    <hyperlink r:id="rId294" ref="S302"/>
    <hyperlink r:id="rId295" ref="S303"/>
    <hyperlink r:id="rId296" ref="S304"/>
    <hyperlink r:id="rId297" ref="S305"/>
    <hyperlink r:id="rId298" ref="S306"/>
    <hyperlink r:id="rId299" ref="S307"/>
    <hyperlink r:id="rId300" ref="S308"/>
    <hyperlink r:id="rId301" ref="S309"/>
    <hyperlink r:id="rId302" ref="S310"/>
    <hyperlink r:id="rId303" ref="S311"/>
    <hyperlink r:id="rId304" ref="S312"/>
    <hyperlink r:id="rId305" ref="S313"/>
    <hyperlink r:id="rId306" ref="S314"/>
    <hyperlink r:id="rId307" ref="S315"/>
    <hyperlink r:id="rId308" ref="S316"/>
    <hyperlink r:id="rId309" ref="S317"/>
    <hyperlink r:id="rId310" ref="P318"/>
    <hyperlink r:id="rId311" ref="Q318"/>
    <hyperlink r:id="rId312" ref="S318"/>
    <hyperlink r:id="rId313" ref="S319"/>
    <hyperlink r:id="rId314" ref="S320"/>
    <hyperlink r:id="rId315" ref="S321"/>
    <hyperlink r:id="rId316" ref="S322"/>
    <hyperlink r:id="rId317" ref="S323"/>
    <hyperlink r:id="rId318" ref="S324"/>
    <hyperlink r:id="rId319" ref="S325"/>
    <hyperlink r:id="rId320" ref="S335"/>
    <hyperlink r:id="rId321" ref="S336"/>
    <hyperlink r:id="rId322" ref="S337"/>
    <hyperlink r:id="rId323" ref="S338"/>
    <hyperlink r:id="rId324" ref="S339"/>
    <hyperlink r:id="rId325" ref="S340"/>
    <hyperlink r:id="rId326" ref="S341"/>
    <hyperlink r:id="rId327" ref="S342"/>
    <hyperlink r:id="rId328" ref="S343"/>
    <hyperlink r:id="rId329" ref="S344"/>
    <hyperlink r:id="rId330" ref="T351"/>
    <hyperlink r:id="rId331" ref="T352"/>
    <hyperlink r:id="rId332" ref="T353"/>
    <hyperlink r:id="rId333" ref="T354"/>
    <hyperlink r:id="rId334" ref="T355"/>
    <hyperlink r:id="rId335" ref="T356"/>
    <hyperlink r:id="rId336" ref="T357"/>
    <hyperlink r:id="rId337" ref="T358"/>
    <hyperlink r:id="rId338" ref="T359"/>
    <hyperlink r:id="rId339" ref="T360"/>
    <hyperlink r:id="rId340" ref="T361"/>
    <hyperlink r:id="rId341" ref="T362"/>
    <hyperlink r:id="rId342" ref="T363"/>
    <hyperlink r:id="rId343" ref="T364"/>
    <hyperlink r:id="rId344" ref="T365"/>
    <hyperlink r:id="rId345" ref="T366"/>
    <hyperlink r:id="rId346" ref="T367"/>
    <hyperlink r:id="rId347" ref="T368"/>
    <hyperlink r:id="rId348" ref="T369"/>
    <hyperlink r:id="rId349" ref="T370"/>
    <hyperlink r:id="rId350" ref="T371"/>
    <hyperlink r:id="rId351" ref="T372"/>
    <hyperlink r:id="rId352" ref="T373"/>
    <hyperlink r:id="rId353" ref="T374"/>
    <hyperlink r:id="rId354" ref="T375"/>
    <hyperlink r:id="rId355" ref="T376"/>
    <hyperlink r:id="rId356" ref="T377"/>
    <hyperlink r:id="rId357" ref="T378"/>
    <hyperlink r:id="rId358" ref="T379"/>
    <hyperlink r:id="rId359" ref="T380"/>
    <hyperlink r:id="rId360" ref="T381"/>
    <hyperlink r:id="rId361" ref="T382"/>
    <hyperlink r:id="rId362" ref="T383"/>
    <hyperlink r:id="rId363" ref="T384"/>
    <hyperlink r:id="rId364" ref="T385"/>
    <hyperlink r:id="rId365" ref="T386"/>
    <hyperlink r:id="rId366" ref="T387"/>
    <hyperlink r:id="rId367" ref="T388"/>
    <hyperlink r:id="rId368" ref="T389"/>
    <hyperlink r:id="rId369" ref="T390"/>
    <hyperlink r:id="rId370" ref="T391"/>
    <hyperlink r:id="rId371" ref="T392"/>
    <hyperlink r:id="rId372" ref="T393"/>
    <hyperlink r:id="rId373" ref="T394"/>
    <hyperlink r:id="rId374" ref="T395"/>
    <hyperlink r:id="rId375" ref="T396"/>
    <hyperlink r:id="rId376" ref="T397"/>
    <hyperlink r:id="rId377" ref="T398"/>
    <hyperlink r:id="rId378" ref="T399"/>
    <hyperlink r:id="rId379" ref="T400"/>
    <hyperlink r:id="rId380" ref="T401"/>
    <hyperlink r:id="rId381" ref="T402"/>
    <hyperlink r:id="rId382" ref="T403"/>
    <hyperlink r:id="rId383" ref="T404"/>
    <hyperlink r:id="rId384" ref="T405"/>
    <hyperlink r:id="rId385" ref="T406"/>
    <hyperlink r:id="rId386" ref="T407"/>
    <hyperlink r:id="rId387" ref="T408"/>
    <hyperlink r:id="rId388" ref="T409"/>
    <hyperlink r:id="rId389" ref="T410"/>
    <hyperlink r:id="rId390" ref="T411"/>
    <hyperlink r:id="rId391" ref="T412"/>
    <hyperlink r:id="rId392" ref="T413"/>
    <hyperlink r:id="rId393" ref="T414"/>
    <hyperlink r:id="rId394" ref="T415"/>
    <hyperlink r:id="rId395" ref="T416"/>
    <hyperlink r:id="rId396" ref="T417"/>
    <hyperlink r:id="rId397" ref="T418"/>
    <hyperlink r:id="rId398" ref="T419"/>
    <hyperlink r:id="rId399" ref="T420"/>
    <hyperlink r:id="rId400" ref="T421"/>
    <hyperlink r:id="rId401" ref="T422"/>
    <hyperlink r:id="rId402" ref="T423"/>
    <hyperlink r:id="rId403" ref="T424"/>
    <hyperlink r:id="rId404" ref="T425"/>
    <hyperlink r:id="rId405" ref="T426"/>
    <hyperlink r:id="rId406" ref="T427"/>
    <hyperlink r:id="rId407" ref="T428"/>
    <hyperlink r:id="rId408" ref="T429"/>
    <hyperlink r:id="rId409" ref="T430"/>
    <hyperlink r:id="rId410" ref="T431"/>
    <hyperlink r:id="rId411" ref="T432"/>
    <hyperlink r:id="rId412" ref="T433"/>
    <hyperlink r:id="rId413" ref="T434"/>
    <hyperlink r:id="rId414" ref="T435"/>
    <hyperlink r:id="rId415" ref="T436"/>
    <hyperlink r:id="rId416" ref="S438"/>
    <hyperlink r:id="rId417" ref="V439"/>
    <hyperlink r:id="rId418" ref="W439"/>
    <hyperlink r:id="rId419" ref="X439"/>
    <hyperlink r:id="rId420" ref="V440"/>
    <hyperlink r:id="rId421" ref="W440"/>
    <hyperlink r:id="rId422" ref="V441"/>
    <hyperlink r:id="rId423" ref="W441"/>
    <hyperlink r:id="rId424" ref="X441"/>
    <hyperlink r:id="rId425" ref="T442"/>
    <hyperlink r:id="rId426" ref="T741"/>
    <hyperlink r:id="rId427" ref="T742"/>
    <hyperlink r:id="rId428" ref="T743"/>
    <hyperlink r:id="rId429" ref="T744"/>
    <hyperlink r:id="rId430" ref="T745"/>
    <hyperlink r:id="rId431" ref="T746"/>
    <hyperlink r:id="rId432" ref="T747"/>
    <hyperlink r:id="rId433" ref="T748"/>
    <hyperlink r:id="rId434" ref="T749"/>
    <hyperlink r:id="rId435" ref="T750"/>
    <hyperlink r:id="rId436" ref="T751"/>
    <hyperlink r:id="rId437" ref="T752"/>
    <hyperlink r:id="rId438" ref="T753"/>
    <hyperlink r:id="rId439" ref="T754"/>
    <hyperlink r:id="rId440" ref="T755"/>
    <hyperlink r:id="rId441" ref="T756"/>
    <hyperlink r:id="rId442" ref="T758"/>
    <hyperlink r:id="rId443" ref="T761"/>
    <hyperlink r:id="rId444" ref="T762"/>
    <hyperlink r:id="rId445" ref="T764"/>
    <hyperlink r:id="rId446" ref="T765"/>
    <hyperlink r:id="rId447" ref="T766"/>
    <hyperlink r:id="rId448" ref="T767"/>
    <hyperlink r:id="rId449" ref="T768"/>
    <hyperlink r:id="rId450" ref="T771"/>
    <hyperlink r:id="rId451" ref="T773"/>
    <hyperlink r:id="rId452" ref="T774"/>
    <hyperlink r:id="rId453" ref="T775"/>
    <hyperlink r:id="rId454" ref="T776"/>
    <hyperlink r:id="rId455" ref="T777"/>
    <hyperlink r:id="rId456" ref="T778"/>
    <hyperlink r:id="rId457" ref="T779"/>
    <hyperlink r:id="rId458" ref="T780"/>
    <hyperlink r:id="rId459" ref="S781"/>
    <hyperlink r:id="rId460" ref="T782"/>
    <hyperlink r:id="rId461" ref="S784"/>
    <hyperlink r:id="rId462" ref="T785"/>
    <hyperlink r:id="rId463" ref="T786"/>
    <hyperlink r:id="rId464" ref="T787"/>
    <hyperlink r:id="rId465" ref="T788"/>
    <hyperlink r:id="rId466" ref="T789"/>
    <hyperlink r:id="rId467" ref="T790"/>
    <hyperlink r:id="rId468" ref="T791"/>
    <hyperlink r:id="rId469" ref="T792"/>
    <hyperlink r:id="rId470" ref="T793"/>
    <hyperlink r:id="rId471" ref="T794"/>
    <hyperlink r:id="rId472" ref="T795"/>
    <hyperlink r:id="rId473" ref="T796"/>
    <hyperlink r:id="rId474" ref="T797"/>
    <hyperlink r:id="rId475" ref="T798"/>
    <hyperlink r:id="rId476" ref="T799"/>
    <hyperlink r:id="rId477" ref="T1114"/>
    <hyperlink r:id="rId478" ref="T1115"/>
    <hyperlink r:id="rId479" ref="T1117"/>
    <hyperlink r:id="rId480" ref="T1118"/>
    <hyperlink r:id="rId481" ref="S1119"/>
    <hyperlink r:id="rId482" ref="T1119"/>
    <hyperlink r:id="rId483" ref="U1119"/>
    <hyperlink r:id="rId484" ref="T1120"/>
    <hyperlink r:id="rId485" ref="U1120"/>
    <hyperlink r:id="rId486" ref="T1121"/>
    <hyperlink r:id="rId487" ref="T1122"/>
    <hyperlink r:id="rId488" ref="T1123"/>
    <hyperlink r:id="rId489" ref="T1124"/>
    <hyperlink r:id="rId490" ref="T1125"/>
    <hyperlink r:id="rId491" ref="T1126"/>
    <hyperlink r:id="rId492" ref="T1127"/>
    <hyperlink r:id="rId493" ref="T1130"/>
    <hyperlink r:id="rId494" ref="T1131"/>
    <hyperlink r:id="rId495" ref="T1132"/>
    <hyperlink r:id="rId496" ref="T1133"/>
    <hyperlink r:id="rId497" ref="T1134"/>
    <hyperlink r:id="rId498" ref="T1135"/>
    <hyperlink r:id="rId499" ref="T1136"/>
    <hyperlink r:id="rId500" ref="T1137"/>
    <hyperlink r:id="rId501" ref="T1138"/>
    <hyperlink r:id="rId502" ref="T1139"/>
    <hyperlink r:id="rId503" ref="T1140"/>
    <hyperlink r:id="rId504" ref="T1141"/>
    <hyperlink r:id="rId505" ref="T1142"/>
    <hyperlink r:id="rId506" ref="T1143"/>
    <hyperlink r:id="rId507" ref="T1144"/>
    <hyperlink r:id="rId508" ref="T1145"/>
    <hyperlink r:id="rId509" ref="T1146"/>
    <hyperlink r:id="rId510" ref="T1147"/>
    <hyperlink r:id="rId511" ref="T1148"/>
    <hyperlink r:id="rId512" ref="T1149"/>
    <hyperlink r:id="rId513" ref="T1150"/>
    <hyperlink r:id="rId514" ref="T1151"/>
    <hyperlink r:id="rId515" ref="T1152"/>
    <hyperlink r:id="rId516" ref="T1153"/>
    <hyperlink r:id="rId517" ref="T1154"/>
    <hyperlink r:id="rId518" ref="T1155"/>
    <hyperlink r:id="rId519" ref="T1156"/>
    <hyperlink r:id="rId520" ref="T1157"/>
    <hyperlink r:id="rId521" ref="T1158"/>
    <hyperlink r:id="rId522" ref="T1159"/>
    <hyperlink r:id="rId523" ref="T1160"/>
    <hyperlink r:id="rId524" ref="T1161"/>
    <hyperlink r:id="rId525" ref="T1162"/>
    <hyperlink r:id="rId526" ref="T1163"/>
    <hyperlink r:id="rId527" ref="T1164"/>
    <hyperlink r:id="rId528" ref="T1165"/>
    <hyperlink r:id="rId529" ref="T1166"/>
    <hyperlink r:id="rId530" ref="T1167"/>
    <hyperlink r:id="rId531" ref="T1168"/>
    <hyperlink r:id="rId532" ref="T1169"/>
    <hyperlink r:id="rId533" ref="T1170"/>
    <hyperlink r:id="rId534" ref="T1171"/>
    <hyperlink r:id="rId535" ref="T1172"/>
    <hyperlink r:id="rId536" ref="T1173"/>
    <hyperlink r:id="rId537" ref="T1174"/>
    <hyperlink r:id="rId538" ref="T1175"/>
    <hyperlink r:id="rId539" ref="T1176"/>
    <hyperlink r:id="rId540" ref="T1177"/>
    <hyperlink r:id="rId541" ref="T1178"/>
    <hyperlink r:id="rId542" ref="T1179"/>
    <hyperlink r:id="rId543" ref="T1180"/>
    <hyperlink r:id="rId544" ref="T1181"/>
    <hyperlink r:id="rId545" ref="T1182"/>
    <hyperlink r:id="rId546" ref="T1183"/>
    <hyperlink r:id="rId547" ref="T1184"/>
    <hyperlink r:id="rId548" ref="T1185"/>
    <hyperlink r:id="rId549" ref="T1186"/>
    <hyperlink r:id="rId550" ref="T1187"/>
    <hyperlink r:id="rId551" ref="T1188"/>
    <hyperlink r:id="rId552" ref="T1189"/>
    <hyperlink r:id="rId553" ref="T1190"/>
    <hyperlink r:id="rId554" ref="T1191"/>
    <hyperlink r:id="rId555" ref="T1192"/>
    <hyperlink r:id="rId556" ref="T1193"/>
    <hyperlink r:id="rId557" ref="T1194"/>
    <hyperlink r:id="rId558" ref="T1196"/>
    <hyperlink r:id="rId559" ref="T1197"/>
    <hyperlink r:id="rId560" ref="T1198"/>
    <hyperlink r:id="rId561" ref="T1199"/>
    <hyperlink r:id="rId562" ref="T1200"/>
    <hyperlink r:id="rId563" ref="T1201"/>
    <hyperlink r:id="rId564" ref="T1202"/>
    <hyperlink r:id="rId565" ref="T1203"/>
    <hyperlink r:id="rId566" ref="T1204"/>
    <hyperlink r:id="rId567" ref="T1205"/>
    <hyperlink r:id="rId568" ref="T1207"/>
    <hyperlink r:id="rId569" ref="T1208"/>
    <hyperlink r:id="rId570" ref="T1209"/>
    <hyperlink r:id="rId571" ref="W1246"/>
    <hyperlink r:id="rId572" ref="X1246"/>
    <hyperlink r:id="rId573" ref="W1268"/>
    <hyperlink r:id="rId574" ref="X1268"/>
    <hyperlink r:id="rId575" ref="X1282"/>
    <hyperlink r:id="rId576" ref="W1375"/>
    <hyperlink r:id="rId577" ref="X1421"/>
    <hyperlink r:id="rId578" ref="X1698"/>
    <hyperlink r:id="rId579" ref="X1794"/>
    <hyperlink r:id="rId580" ref="X2004"/>
  </hyperlinks>
  <drawing r:id="rId58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5"/>
    <col customWidth="1" min="3" max="3" width="26.38"/>
    <col customWidth="1" min="4" max="4" width="23.25"/>
    <col customWidth="1" min="5" max="5" width="13.5"/>
    <col customWidth="1" min="6" max="6" width="11.88"/>
    <col customWidth="1" min="7" max="7" width="11.5"/>
    <col customWidth="1" min="9" max="9" width="27.63"/>
    <col customWidth="1" min="10" max="10" width="34.13"/>
    <col customWidth="1" min="11" max="11" width="21.38"/>
    <col customWidth="1" min="12" max="12" width="35.75"/>
    <col customWidth="1" min="13" max="13" width="17.13"/>
    <col customWidth="1" min="14" max="14" width="43.13"/>
    <col customWidth="1" min="15" max="15" width="34.75"/>
    <col customWidth="1" min="16" max="16" width="34.38"/>
    <col customWidth="1" min="17" max="17" width="15.63"/>
    <col customWidth="1" min="19" max="21" width="14.63"/>
    <col customWidth="1" min="23" max="23" width="20.5"/>
    <col customWidth="1" min="25" max="25" width="41.5"/>
    <col customWidth="1" min="26" max="26" width="10.5"/>
    <col customWidth="1" min="28" max="28" width="16.13"/>
    <col customWidth="1" min="29" max="29" width="26.38"/>
    <col customWidth="1" min="31" max="31" width="16.25"/>
    <col customWidth="1" min="32" max="32" width="18.5"/>
    <col customWidth="1" min="33" max="33" width="18.38"/>
    <col customWidth="1" min="34" max="34" width="20.5"/>
    <col customWidth="1" min="35" max="35" width="19.75"/>
    <col customWidth="1" min="36" max="36" width="18.75"/>
    <col customWidth="1" min="37" max="37" width="16.5"/>
    <col customWidth="1" min="38" max="38" width="18.13"/>
    <col customWidth="1" min="40" max="47" width="35.38"/>
  </cols>
  <sheetData>
    <row r="1">
      <c r="A1" s="1171" t="s">
        <v>6</v>
      </c>
      <c r="B1" s="140" t="s">
        <v>1544</v>
      </c>
      <c r="C1" s="141" t="s">
        <v>1545</v>
      </c>
      <c r="D1" s="140" t="s">
        <v>1546</v>
      </c>
      <c r="E1" s="140" t="s">
        <v>1547</v>
      </c>
      <c r="F1" s="140" t="s">
        <v>1548</v>
      </c>
      <c r="G1" s="140" t="s">
        <v>22</v>
      </c>
      <c r="H1" s="140" t="s">
        <v>1549</v>
      </c>
      <c r="I1" s="140" t="s">
        <v>1550</v>
      </c>
      <c r="J1" s="140" t="s">
        <v>1551</v>
      </c>
      <c r="K1" s="140" t="s">
        <v>1552</v>
      </c>
      <c r="L1" s="1172" t="s">
        <v>1570</v>
      </c>
      <c r="M1" s="1173"/>
      <c r="N1" s="1173"/>
      <c r="O1" s="1173"/>
      <c r="P1" s="1173"/>
      <c r="Q1" s="1173"/>
      <c r="R1" s="1173"/>
      <c r="S1" s="1173"/>
      <c r="T1" s="1173"/>
      <c r="U1" s="1173"/>
      <c r="V1" s="1173"/>
      <c r="W1" s="1173"/>
      <c r="X1" s="1173"/>
      <c r="Y1" s="1173"/>
      <c r="Z1" s="1173"/>
      <c r="AA1" s="1174"/>
      <c r="AB1" s="1173"/>
      <c r="AC1" s="1173"/>
      <c r="AD1" s="1173"/>
      <c r="AE1" s="1173"/>
      <c r="AF1" s="1173"/>
      <c r="AG1" s="1175"/>
      <c r="AH1" s="1176"/>
      <c r="AI1" s="1176"/>
      <c r="AJ1" s="1176"/>
      <c r="AK1" s="1176"/>
      <c r="AL1" s="1176"/>
      <c r="AM1" s="1176"/>
      <c r="AN1" s="1176"/>
      <c r="AO1" s="1176"/>
      <c r="AP1" s="1176"/>
      <c r="AQ1" s="1176"/>
      <c r="AR1" s="1176"/>
      <c r="AS1" s="1176"/>
      <c r="AT1" s="1176"/>
      <c r="AU1" s="1176"/>
    </row>
    <row r="2">
      <c r="A2" s="176" t="s">
        <v>55</v>
      </c>
      <c r="B2" s="150"/>
      <c r="C2" s="151" t="s">
        <v>1585</v>
      </c>
      <c r="D2" s="152" t="s">
        <v>1586</v>
      </c>
      <c r="E2" s="153" t="s">
        <v>1587</v>
      </c>
      <c r="F2" s="150"/>
      <c r="G2" s="153"/>
      <c r="H2" s="150"/>
      <c r="I2" s="153" t="s">
        <v>1588</v>
      </c>
      <c r="J2" s="150"/>
      <c r="K2" s="153" t="s">
        <v>1589</v>
      </c>
      <c r="L2" s="1177"/>
      <c r="M2" s="149"/>
      <c r="N2" s="149"/>
      <c r="O2" s="1178"/>
      <c r="P2" s="149"/>
      <c r="Q2" s="149"/>
      <c r="R2" s="149"/>
      <c r="S2" s="149"/>
      <c r="T2" s="149"/>
      <c r="U2" s="149"/>
      <c r="V2" s="149"/>
      <c r="W2" s="149"/>
      <c r="X2" s="149"/>
      <c r="Y2" s="149"/>
      <c r="Z2" s="149"/>
      <c r="AA2" s="176"/>
      <c r="AB2" s="149"/>
      <c r="AC2" s="149"/>
      <c r="AD2" s="149"/>
      <c r="AE2" s="149"/>
      <c r="AF2" s="149"/>
      <c r="AG2" s="1179"/>
      <c r="AH2" s="437"/>
      <c r="AI2" s="1180"/>
      <c r="AJ2" s="160"/>
      <c r="AK2" s="160"/>
      <c r="AL2" s="160"/>
      <c r="AM2" s="160"/>
      <c r="AN2" s="160"/>
      <c r="AO2" s="160"/>
      <c r="AP2" s="160"/>
      <c r="AQ2" s="160"/>
      <c r="AR2" s="160"/>
      <c r="AS2" s="160"/>
      <c r="AT2" s="160"/>
      <c r="AU2" s="160"/>
    </row>
    <row r="3">
      <c r="A3" s="176" t="s">
        <v>55</v>
      </c>
      <c r="B3" s="161"/>
      <c r="C3" s="162" t="s">
        <v>1585</v>
      </c>
      <c r="D3" s="163" t="s">
        <v>1592</v>
      </c>
      <c r="E3" s="164" t="s">
        <v>1593</v>
      </c>
      <c r="F3" s="161"/>
      <c r="G3" s="164"/>
      <c r="H3" s="161"/>
      <c r="I3" s="164" t="s">
        <v>1594</v>
      </c>
      <c r="J3" s="161"/>
      <c r="K3" s="164" t="s">
        <v>1595</v>
      </c>
      <c r="L3" s="1181"/>
      <c r="M3" s="149"/>
      <c r="N3" s="149"/>
      <c r="O3" s="1178"/>
      <c r="P3" s="149"/>
      <c r="Q3" s="149"/>
      <c r="R3" s="149"/>
      <c r="S3" s="149"/>
      <c r="T3" s="149"/>
      <c r="U3" s="149"/>
      <c r="V3" s="149"/>
      <c r="W3" s="149"/>
      <c r="X3" s="149"/>
      <c r="Y3" s="149"/>
      <c r="Z3" s="149"/>
      <c r="AA3" s="176"/>
      <c r="AB3" s="149"/>
      <c r="AC3" s="149"/>
      <c r="AD3" s="149"/>
      <c r="AE3" s="149"/>
      <c r="AF3" s="149"/>
      <c r="AG3" s="1179"/>
      <c r="AH3" s="437"/>
      <c r="AI3" s="1180"/>
      <c r="AJ3" s="160"/>
      <c r="AK3" s="160"/>
      <c r="AL3" s="160"/>
      <c r="AM3" s="160"/>
      <c r="AN3" s="160"/>
      <c r="AO3" s="160"/>
      <c r="AP3" s="160"/>
      <c r="AQ3" s="160"/>
      <c r="AR3" s="160"/>
      <c r="AS3" s="160"/>
      <c r="AT3" s="160"/>
      <c r="AU3" s="160"/>
    </row>
    <row r="4">
      <c r="A4" s="176" t="s">
        <v>55</v>
      </c>
      <c r="B4" s="161"/>
      <c r="C4" s="162" t="s">
        <v>1585</v>
      </c>
      <c r="D4" s="164" t="s">
        <v>1596</v>
      </c>
      <c r="E4" s="164" t="s">
        <v>1597</v>
      </c>
      <c r="F4" s="161"/>
      <c r="G4" s="164"/>
      <c r="H4" s="161"/>
      <c r="I4" s="164" t="s">
        <v>1598</v>
      </c>
      <c r="J4" s="161"/>
      <c r="K4" s="164" t="s">
        <v>1599</v>
      </c>
      <c r="L4" s="1181"/>
      <c r="M4" s="149"/>
      <c r="N4" s="149"/>
      <c r="O4" s="1178"/>
      <c r="P4" s="149"/>
      <c r="Q4" s="149"/>
      <c r="R4" s="149"/>
      <c r="S4" s="149"/>
      <c r="T4" s="149"/>
      <c r="U4" s="149"/>
      <c r="V4" s="149"/>
      <c r="W4" s="149"/>
      <c r="X4" s="149"/>
      <c r="Y4" s="149"/>
      <c r="Z4" s="149"/>
      <c r="AA4" s="176"/>
      <c r="AB4" s="149"/>
      <c r="AC4" s="149"/>
      <c r="AD4" s="149"/>
      <c r="AE4" s="149"/>
      <c r="AF4" s="149"/>
      <c r="AG4" s="1179"/>
      <c r="AH4" s="437"/>
      <c r="AI4" s="1180"/>
      <c r="AJ4" s="160"/>
      <c r="AK4" s="160"/>
      <c r="AL4" s="160"/>
      <c r="AM4" s="160"/>
      <c r="AN4" s="160"/>
      <c r="AO4" s="160"/>
      <c r="AP4" s="160"/>
      <c r="AQ4" s="160"/>
      <c r="AR4" s="160"/>
      <c r="AS4" s="160"/>
      <c r="AT4" s="160"/>
      <c r="AU4" s="160"/>
    </row>
    <row r="5">
      <c r="A5" s="176" t="s">
        <v>55</v>
      </c>
      <c r="B5" s="161"/>
      <c r="C5" s="162" t="s">
        <v>1585</v>
      </c>
      <c r="D5" s="164" t="s">
        <v>1600</v>
      </c>
      <c r="E5" s="170" t="s">
        <v>1601</v>
      </c>
      <c r="F5" s="161"/>
      <c r="G5" s="164"/>
      <c r="H5" s="161"/>
      <c r="I5" s="164" t="s">
        <v>1602</v>
      </c>
      <c r="J5" s="161"/>
      <c r="K5" s="164" t="s">
        <v>1603</v>
      </c>
      <c r="L5" s="1181"/>
      <c r="M5" s="149"/>
      <c r="N5" s="149"/>
      <c r="O5" s="1178"/>
      <c r="P5" s="149"/>
      <c r="Q5" s="149"/>
      <c r="R5" s="149"/>
      <c r="S5" s="149"/>
      <c r="T5" s="149"/>
      <c r="U5" s="149"/>
      <c r="V5" s="149"/>
      <c r="W5" s="149"/>
      <c r="X5" s="149"/>
      <c r="Y5" s="149"/>
      <c r="Z5" s="149"/>
      <c r="AA5" s="176"/>
      <c r="AB5" s="149"/>
      <c r="AC5" s="149"/>
      <c r="AD5" s="149"/>
      <c r="AE5" s="149"/>
      <c r="AF5" s="149"/>
      <c r="AG5" s="1179"/>
      <c r="AH5" s="437"/>
      <c r="AI5" s="1180"/>
      <c r="AJ5" s="160"/>
      <c r="AK5" s="160"/>
      <c r="AL5" s="160"/>
      <c r="AM5" s="160"/>
      <c r="AN5" s="160"/>
      <c r="AO5" s="160"/>
      <c r="AP5" s="160"/>
      <c r="AQ5" s="160"/>
      <c r="AR5" s="160"/>
      <c r="AS5" s="160"/>
      <c r="AT5" s="160"/>
      <c r="AU5" s="160"/>
    </row>
    <row r="6">
      <c r="A6" s="176" t="s">
        <v>55</v>
      </c>
      <c r="B6" s="161"/>
      <c r="C6" s="161"/>
      <c r="D6" s="171" t="s">
        <v>1604</v>
      </c>
      <c r="E6" s="170" t="s">
        <v>1605</v>
      </c>
      <c r="F6" s="161"/>
      <c r="G6" s="164"/>
      <c r="H6" s="161"/>
      <c r="I6" s="172" t="s">
        <v>1606</v>
      </c>
      <c r="J6" s="161"/>
      <c r="K6" s="164" t="s">
        <v>1607</v>
      </c>
      <c r="L6" s="1181"/>
      <c r="M6" s="149"/>
      <c r="N6" s="149"/>
      <c r="O6" s="1178"/>
      <c r="P6" s="149"/>
      <c r="Q6" s="149"/>
      <c r="R6" s="149"/>
      <c r="S6" s="149"/>
      <c r="T6" s="149"/>
      <c r="U6" s="149"/>
      <c r="V6" s="149"/>
      <c r="W6" s="149"/>
      <c r="X6" s="149"/>
      <c r="Y6" s="149"/>
      <c r="Z6" s="149"/>
      <c r="AA6" s="176"/>
      <c r="AB6" s="149"/>
      <c r="AC6" s="149"/>
      <c r="AD6" s="149"/>
      <c r="AE6" s="149"/>
      <c r="AF6" s="149"/>
      <c r="AG6" s="1179"/>
      <c r="AH6" s="437"/>
      <c r="AI6" s="1180"/>
      <c r="AJ6" s="160"/>
      <c r="AK6" s="160"/>
      <c r="AL6" s="160"/>
      <c r="AM6" s="160"/>
      <c r="AN6" s="160"/>
      <c r="AO6" s="160"/>
      <c r="AP6" s="160"/>
      <c r="AQ6" s="160"/>
      <c r="AR6" s="160"/>
      <c r="AS6" s="160"/>
      <c r="AT6" s="160"/>
      <c r="AU6" s="160"/>
    </row>
    <row r="7">
      <c r="A7" s="176" t="s">
        <v>55</v>
      </c>
      <c r="B7" s="164" t="s">
        <v>1609</v>
      </c>
      <c r="C7" s="161"/>
      <c r="D7" s="161"/>
      <c r="E7" s="164" t="s">
        <v>1610</v>
      </c>
      <c r="F7" s="164" t="s">
        <v>1611</v>
      </c>
      <c r="G7" s="164" t="s">
        <v>1612</v>
      </c>
      <c r="H7" s="163" t="s">
        <v>1613</v>
      </c>
      <c r="I7" s="161"/>
      <c r="J7" s="161"/>
      <c r="K7" s="161"/>
      <c r="L7" s="1181"/>
      <c r="M7" s="149"/>
      <c r="N7" s="149"/>
      <c r="O7" s="149"/>
      <c r="P7" s="149"/>
      <c r="Q7" s="149"/>
      <c r="R7" s="149"/>
      <c r="S7" s="149"/>
      <c r="T7" s="149"/>
      <c r="U7" s="149"/>
      <c r="V7" s="149"/>
      <c r="W7" s="149"/>
      <c r="X7" s="149"/>
      <c r="Y7" s="149"/>
      <c r="Z7" s="174"/>
      <c r="AA7" s="176"/>
      <c r="AB7" s="149"/>
      <c r="AC7" s="149"/>
      <c r="AD7" s="149"/>
      <c r="AE7" s="149"/>
      <c r="AF7" s="149"/>
      <c r="AG7" s="1179"/>
      <c r="AH7" s="437"/>
      <c r="AI7" s="1180"/>
      <c r="AJ7" s="160"/>
      <c r="AK7" s="160"/>
      <c r="AL7" s="160"/>
      <c r="AM7" s="160"/>
      <c r="AN7" s="160"/>
      <c r="AO7" s="160"/>
      <c r="AP7" s="160"/>
      <c r="AQ7" s="160"/>
      <c r="AR7" s="160"/>
      <c r="AS7" s="160"/>
      <c r="AT7" s="160"/>
      <c r="AU7" s="160"/>
    </row>
    <row r="8">
      <c r="A8" s="176" t="s">
        <v>55</v>
      </c>
      <c r="B8" s="162">
        <v>4.3094417E7</v>
      </c>
      <c r="C8" s="177">
        <v>44244.09057396991</v>
      </c>
      <c r="D8" s="162" t="s">
        <v>1616</v>
      </c>
      <c r="E8" s="162" t="s">
        <v>1617</v>
      </c>
      <c r="F8" s="178">
        <v>36855.0</v>
      </c>
      <c r="G8" s="162" t="s">
        <v>391</v>
      </c>
      <c r="H8" s="162" t="s">
        <v>1618</v>
      </c>
      <c r="I8" s="162" t="s">
        <v>1619</v>
      </c>
      <c r="J8" s="162" t="s">
        <v>1620</v>
      </c>
      <c r="K8" s="162" t="s">
        <v>1621</v>
      </c>
      <c r="L8" s="952" t="s">
        <v>1622</v>
      </c>
      <c r="M8" s="176"/>
      <c r="N8" s="176"/>
      <c r="O8" s="176"/>
      <c r="P8" s="176"/>
      <c r="Q8" s="176"/>
      <c r="R8" s="149"/>
      <c r="S8" s="176"/>
      <c r="T8" s="1182"/>
      <c r="U8" s="1182"/>
      <c r="V8" s="1182"/>
      <c r="W8" s="1182"/>
      <c r="X8" s="1182"/>
      <c r="Y8" s="1182"/>
      <c r="Z8" s="176"/>
      <c r="AA8" s="176"/>
      <c r="AB8" s="176"/>
      <c r="AC8" s="149"/>
      <c r="AD8" s="1183"/>
      <c r="AE8" s="149"/>
      <c r="AF8" s="1184"/>
      <c r="AG8" s="1185"/>
      <c r="AH8" s="1180"/>
      <c r="AI8" s="1180"/>
      <c r="AJ8" s="160"/>
      <c r="AK8" s="160"/>
      <c r="AL8" s="160"/>
      <c r="AM8" s="160"/>
      <c r="AN8" s="160"/>
      <c r="AO8" s="160"/>
      <c r="AP8" s="160"/>
      <c r="AQ8" s="160"/>
      <c r="AR8" s="160"/>
      <c r="AS8" s="160"/>
      <c r="AT8" s="160"/>
      <c r="AU8" s="160"/>
    </row>
    <row r="9">
      <c r="A9" s="176" t="s">
        <v>55</v>
      </c>
      <c r="B9" s="162">
        <v>3.4553602E7</v>
      </c>
      <c r="C9" s="177">
        <v>44245.687562175925</v>
      </c>
      <c r="D9" s="162" t="s">
        <v>1629</v>
      </c>
      <c r="E9" s="162" t="s">
        <v>1630</v>
      </c>
      <c r="F9" s="178">
        <v>32660.0</v>
      </c>
      <c r="G9" s="162" t="s">
        <v>391</v>
      </c>
      <c r="H9" s="162" t="s">
        <v>1631</v>
      </c>
      <c r="I9" s="162" t="s">
        <v>1632</v>
      </c>
      <c r="J9" s="162" t="s">
        <v>1620</v>
      </c>
      <c r="K9" s="162" t="s">
        <v>1633</v>
      </c>
      <c r="L9" s="952" t="s">
        <v>1634</v>
      </c>
      <c r="M9" s="176"/>
      <c r="N9" s="176"/>
      <c r="O9" s="176"/>
      <c r="P9" s="176"/>
      <c r="Q9" s="176"/>
      <c r="R9" s="176"/>
      <c r="S9" s="176"/>
      <c r="T9" s="1182"/>
      <c r="U9" s="1182"/>
      <c r="V9" s="1182"/>
      <c r="W9" s="1182"/>
      <c r="X9" s="1182"/>
      <c r="Y9" s="1182"/>
      <c r="Z9" s="176"/>
      <c r="AA9" s="176"/>
      <c r="AB9" s="176"/>
      <c r="AC9" s="149"/>
      <c r="AD9" s="1183"/>
      <c r="AE9" s="149"/>
      <c r="AF9" s="1184"/>
      <c r="AG9" s="1185"/>
      <c r="AH9" s="1180"/>
      <c r="AI9" s="1180"/>
      <c r="AJ9" s="160"/>
      <c r="AK9" s="160"/>
      <c r="AL9" s="160"/>
      <c r="AM9" s="160"/>
      <c r="AN9" s="160"/>
      <c r="AO9" s="160"/>
      <c r="AP9" s="160"/>
      <c r="AQ9" s="160"/>
      <c r="AR9" s="160"/>
      <c r="AS9" s="160"/>
      <c r="AT9" s="160"/>
      <c r="AU9" s="160"/>
    </row>
    <row r="10">
      <c r="A10" s="176" t="s">
        <v>55</v>
      </c>
      <c r="B10" s="162">
        <v>9.4525894E7</v>
      </c>
      <c r="C10" s="177">
        <v>44245.90694185185</v>
      </c>
      <c r="D10" s="162" t="s">
        <v>1641</v>
      </c>
      <c r="E10" s="162" t="s">
        <v>1642</v>
      </c>
      <c r="F10" s="178">
        <v>32459.0</v>
      </c>
      <c r="G10" s="162" t="s">
        <v>1643</v>
      </c>
      <c r="H10" s="162" t="s">
        <v>1644</v>
      </c>
      <c r="I10" s="162" t="s">
        <v>1645</v>
      </c>
      <c r="J10" s="162" t="s">
        <v>1646</v>
      </c>
      <c r="K10" s="162" t="s">
        <v>1647</v>
      </c>
      <c r="L10" s="952" t="s">
        <v>1622</v>
      </c>
      <c r="M10" s="176"/>
      <c r="N10" s="176"/>
      <c r="O10" s="176"/>
      <c r="P10" s="176"/>
      <c r="Q10" s="176"/>
      <c r="R10" s="149"/>
      <c r="S10" s="176"/>
      <c r="T10" s="1182"/>
      <c r="U10" s="1182"/>
      <c r="V10" s="1182"/>
      <c r="W10" s="1182"/>
      <c r="X10" s="1182"/>
      <c r="Y10" s="1182"/>
      <c r="Z10" s="176"/>
      <c r="AA10" s="176"/>
      <c r="AB10" s="176"/>
      <c r="AC10" s="176"/>
      <c r="AD10" s="1183"/>
      <c r="AE10" s="149"/>
      <c r="AF10" s="1184"/>
      <c r="AG10" s="1185"/>
      <c r="AH10" s="1180"/>
      <c r="AI10" s="1180"/>
      <c r="AJ10" s="160"/>
      <c r="AK10" s="160"/>
      <c r="AL10" s="160"/>
      <c r="AM10" s="160"/>
      <c r="AN10" s="160"/>
      <c r="AO10" s="160"/>
      <c r="AP10" s="160"/>
      <c r="AQ10" s="160"/>
      <c r="AR10" s="160"/>
      <c r="AS10" s="160"/>
      <c r="AT10" s="160"/>
      <c r="AU10" s="160"/>
    </row>
    <row r="11">
      <c r="A11" s="176" t="s">
        <v>55</v>
      </c>
      <c r="B11" s="162">
        <v>3.9130153E7</v>
      </c>
      <c r="C11" s="177">
        <v>44247.638900289356</v>
      </c>
      <c r="D11" s="162" t="s">
        <v>1653</v>
      </c>
      <c r="E11" s="162" t="s">
        <v>1654</v>
      </c>
      <c r="F11" s="178">
        <v>35001.0</v>
      </c>
      <c r="G11" s="162" t="s">
        <v>391</v>
      </c>
      <c r="H11" s="162" t="s">
        <v>1618</v>
      </c>
      <c r="I11" s="162" t="s">
        <v>1655</v>
      </c>
      <c r="J11" s="162" t="s">
        <v>1620</v>
      </c>
      <c r="K11" s="162" t="s">
        <v>1656</v>
      </c>
      <c r="L11" s="952" t="s">
        <v>1634</v>
      </c>
      <c r="M11" s="176"/>
      <c r="N11" s="176"/>
      <c r="O11" s="176"/>
      <c r="P11" s="176"/>
      <c r="Q11" s="176"/>
      <c r="R11" s="176"/>
      <c r="S11" s="176"/>
      <c r="T11" s="176"/>
      <c r="U11" s="176"/>
      <c r="V11" s="1182"/>
      <c r="W11" s="1182"/>
      <c r="X11" s="1182"/>
      <c r="Y11" s="1182"/>
      <c r="Z11" s="176"/>
      <c r="AA11" s="176"/>
      <c r="AB11" s="176"/>
      <c r="AC11" s="149"/>
      <c r="AD11" s="1183"/>
      <c r="AE11" s="149"/>
      <c r="AF11" s="1184"/>
      <c r="AG11" s="1185"/>
      <c r="AH11" s="1180"/>
      <c r="AI11" s="1180"/>
      <c r="AJ11" s="160"/>
      <c r="AK11" s="160"/>
      <c r="AL11" s="160"/>
      <c r="AM11" s="160"/>
      <c r="AN11" s="160"/>
      <c r="AO11" s="160"/>
      <c r="AP11" s="160"/>
      <c r="AQ11" s="160"/>
      <c r="AR11" s="160"/>
      <c r="AS11" s="160"/>
      <c r="AT11" s="160"/>
      <c r="AU11" s="160"/>
    </row>
    <row r="12">
      <c r="A12" s="176" t="s">
        <v>55</v>
      </c>
      <c r="B12" s="162">
        <v>3.4870468E7</v>
      </c>
      <c r="C12" s="177">
        <v>44249.48386331019</v>
      </c>
      <c r="D12" s="162" t="s">
        <v>1663</v>
      </c>
      <c r="E12" s="162" t="s">
        <v>1664</v>
      </c>
      <c r="F12" s="178">
        <v>32793.0</v>
      </c>
      <c r="G12" s="162" t="s">
        <v>391</v>
      </c>
      <c r="H12" s="162" t="s">
        <v>1665</v>
      </c>
      <c r="I12" s="162" t="s">
        <v>1666</v>
      </c>
      <c r="J12" s="162" t="s">
        <v>1620</v>
      </c>
      <c r="K12" s="162" t="s">
        <v>1667</v>
      </c>
      <c r="L12" s="952" t="s">
        <v>1668</v>
      </c>
      <c r="M12" s="176"/>
      <c r="N12" s="176"/>
      <c r="O12" s="176"/>
      <c r="P12" s="176"/>
      <c r="Q12" s="176"/>
      <c r="R12" s="176"/>
      <c r="S12" s="176"/>
      <c r="T12" s="176"/>
      <c r="U12" s="176"/>
      <c r="V12" s="1182"/>
      <c r="W12" s="1182"/>
      <c r="X12" s="1182"/>
      <c r="Y12" s="1182"/>
      <c r="Z12" s="176"/>
      <c r="AA12" s="176"/>
      <c r="AB12" s="176"/>
      <c r="AC12" s="176"/>
      <c r="AD12" s="1183"/>
      <c r="AE12" s="149"/>
      <c r="AF12" s="1184"/>
      <c r="AG12" s="1185"/>
      <c r="AH12" s="1180"/>
      <c r="AI12" s="1180"/>
      <c r="AJ12" s="160"/>
      <c r="AK12" s="160"/>
      <c r="AL12" s="160"/>
      <c r="AM12" s="160"/>
      <c r="AN12" s="160"/>
      <c r="AO12" s="160"/>
      <c r="AP12" s="160"/>
      <c r="AQ12" s="160"/>
      <c r="AR12" s="160"/>
      <c r="AS12" s="160"/>
      <c r="AT12" s="160"/>
      <c r="AU12" s="160"/>
    </row>
    <row r="13">
      <c r="A13" s="176" t="s">
        <v>55</v>
      </c>
      <c r="B13" s="162">
        <v>4.2224903E7</v>
      </c>
      <c r="C13" s="177">
        <v>44252.54506392361</v>
      </c>
      <c r="D13" s="162" t="s">
        <v>1675</v>
      </c>
      <c r="E13" s="162" t="s">
        <v>1676</v>
      </c>
      <c r="F13" s="178">
        <v>36477.0</v>
      </c>
      <c r="G13" s="162" t="s">
        <v>1677</v>
      </c>
      <c r="H13" s="162" t="s">
        <v>1678</v>
      </c>
      <c r="I13" s="162" t="s">
        <v>391</v>
      </c>
      <c r="J13" s="162" t="s">
        <v>1620</v>
      </c>
      <c r="K13" s="162" t="s">
        <v>1679</v>
      </c>
      <c r="L13" s="952" t="s">
        <v>1680</v>
      </c>
      <c r="M13" s="176"/>
      <c r="N13" s="176"/>
      <c r="O13" s="176"/>
      <c r="P13" s="176"/>
      <c r="Q13" s="176"/>
      <c r="R13" s="149"/>
      <c r="S13" s="176"/>
      <c r="T13" s="176"/>
      <c r="U13" s="176"/>
      <c r="V13" s="1182"/>
      <c r="W13" s="1182"/>
      <c r="X13" s="1182"/>
      <c r="Y13" s="1182"/>
      <c r="Z13" s="176"/>
      <c r="AA13" s="176"/>
      <c r="AB13" s="176"/>
      <c r="AC13" s="149"/>
      <c r="AD13" s="149"/>
      <c r="AE13" s="149"/>
      <c r="AF13" s="149"/>
      <c r="AG13" s="1179"/>
      <c r="AH13" s="437"/>
      <c r="AI13" s="149"/>
      <c r="AJ13" s="149"/>
      <c r="AK13" s="149"/>
      <c r="AL13" s="149"/>
      <c r="AM13" s="149"/>
      <c r="AN13" s="149"/>
      <c r="AO13" s="149"/>
      <c r="AP13" s="149"/>
      <c r="AQ13" s="149"/>
      <c r="AR13" s="149"/>
      <c r="AS13" s="149"/>
      <c r="AT13" s="149"/>
      <c r="AU13" s="149"/>
    </row>
    <row r="14">
      <c r="A14" s="176" t="s">
        <v>55</v>
      </c>
      <c r="B14" s="188">
        <v>4.0014382E7</v>
      </c>
      <c r="C14" s="189">
        <v>44252.84184659722</v>
      </c>
      <c r="D14" s="188" t="s">
        <v>1688</v>
      </c>
      <c r="E14" s="188" t="s">
        <v>1689</v>
      </c>
      <c r="F14" s="190">
        <v>35408.0</v>
      </c>
      <c r="G14" s="188" t="s">
        <v>391</v>
      </c>
      <c r="H14" s="188" t="s">
        <v>1690</v>
      </c>
      <c r="I14" s="191" t="s">
        <v>1691</v>
      </c>
      <c r="J14" s="191" t="s">
        <v>1646</v>
      </c>
      <c r="K14" s="191" t="s">
        <v>1692</v>
      </c>
      <c r="L14" s="1186" t="s">
        <v>1668</v>
      </c>
      <c r="M14" s="1187"/>
      <c r="N14" s="1187"/>
      <c r="O14" s="1187"/>
      <c r="P14" s="1187"/>
      <c r="Q14" s="1187"/>
      <c r="R14" s="199"/>
      <c r="S14" s="1187"/>
      <c r="T14" s="1187"/>
      <c r="U14" s="1187"/>
      <c r="V14" s="1188"/>
      <c r="W14" s="1188"/>
      <c r="X14" s="1188"/>
      <c r="Y14" s="1188"/>
      <c r="Z14" s="1187"/>
      <c r="AA14" s="1187"/>
      <c r="AB14" s="1187"/>
      <c r="AC14" s="1187"/>
      <c r="AD14" s="199"/>
      <c r="AE14" s="199"/>
      <c r="AF14" s="199"/>
      <c r="AG14" s="1189"/>
      <c r="AH14" s="1190"/>
      <c r="AI14" s="199"/>
      <c r="AJ14" s="199"/>
      <c r="AK14" s="199"/>
      <c r="AL14" s="199"/>
      <c r="AM14" s="199"/>
      <c r="AN14" s="199"/>
      <c r="AO14" s="199"/>
      <c r="AP14" s="199"/>
      <c r="AQ14" s="199"/>
      <c r="AR14" s="199"/>
      <c r="AS14" s="199"/>
      <c r="AT14" s="199"/>
      <c r="AU14" s="199"/>
    </row>
    <row r="15">
      <c r="A15" s="176" t="s">
        <v>55</v>
      </c>
      <c r="B15" s="162">
        <v>4.4161598E7</v>
      </c>
      <c r="C15" s="177">
        <v>44252.94685978009</v>
      </c>
      <c r="D15" s="162" t="s">
        <v>1698</v>
      </c>
      <c r="E15" s="162" t="s">
        <v>1699</v>
      </c>
      <c r="F15" s="178">
        <v>37432.0</v>
      </c>
      <c r="G15" s="162" t="s">
        <v>1700</v>
      </c>
      <c r="H15" s="162" t="s">
        <v>1618</v>
      </c>
      <c r="I15" s="162" t="s">
        <v>1701</v>
      </c>
      <c r="J15" s="162" t="s">
        <v>1620</v>
      </c>
      <c r="K15" s="162" t="s">
        <v>1702</v>
      </c>
      <c r="L15" s="952" t="s">
        <v>1634</v>
      </c>
      <c r="M15" s="176"/>
      <c r="N15" s="176"/>
      <c r="O15" s="176"/>
      <c r="P15" s="176"/>
      <c r="Q15" s="176"/>
      <c r="R15" s="149"/>
      <c r="S15" s="176"/>
      <c r="T15" s="176"/>
      <c r="U15" s="176"/>
      <c r="V15" s="176"/>
      <c r="W15" s="176"/>
      <c r="X15" s="176"/>
      <c r="Y15" s="176"/>
      <c r="Z15" s="176"/>
      <c r="AA15" s="176"/>
      <c r="AB15" s="176"/>
      <c r="AC15" s="149"/>
      <c r="AD15" s="176"/>
      <c r="AE15" s="149"/>
      <c r="AF15" s="1184"/>
      <c r="AG15" s="1185"/>
      <c r="AH15" s="1180"/>
      <c r="AI15" s="176"/>
      <c r="AJ15" s="149"/>
      <c r="AK15" s="149"/>
      <c r="AL15" s="149"/>
      <c r="AM15" s="149"/>
      <c r="AN15" s="149"/>
      <c r="AO15" s="149"/>
      <c r="AP15" s="149"/>
      <c r="AQ15" s="149"/>
      <c r="AR15" s="149"/>
      <c r="AS15" s="149"/>
      <c r="AT15" s="149"/>
      <c r="AU15" s="149"/>
    </row>
    <row r="16">
      <c r="A16" s="176" t="s">
        <v>55</v>
      </c>
      <c r="B16" s="162">
        <v>4.147178E7</v>
      </c>
      <c r="C16" s="177">
        <v>44257.57292315972</v>
      </c>
      <c r="D16" s="162" t="s">
        <v>1713</v>
      </c>
      <c r="E16" s="162" t="s">
        <v>1714</v>
      </c>
      <c r="F16" s="178">
        <v>36003.0</v>
      </c>
      <c r="G16" s="162" t="s">
        <v>391</v>
      </c>
      <c r="H16" s="162" t="s">
        <v>1678</v>
      </c>
      <c r="I16" s="162" t="s">
        <v>1715</v>
      </c>
      <c r="J16" s="162" t="s">
        <v>1620</v>
      </c>
      <c r="K16" s="162" t="s">
        <v>1716</v>
      </c>
      <c r="L16" s="952" t="s">
        <v>1680</v>
      </c>
      <c r="M16" s="176"/>
      <c r="N16" s="176"/>
      <c r="O16" s="176"/>
      <c r="P16" s="176"/>
      <c r="Q16" s="176"/>
      <c r="R16" s="149"/>
      <c r="S16" s="176"/>
      <c r="T16" s="176"/>
      <c r="U16" s="176"/>
      <c r="V16" s="176"/>
      <c r="W16" s="176"/>
      <c r="X16" s="176"/>
      <c r="Y16" s="176"/>
      <c r="Z16" s="176"/>
      <c r="AA16" s="176"/>
      <c r="AB16" s="176"/>
      <c r="AC16" s="149"/>
      <c r="AD16" s="176"/>
      <c r="AE16" s="149"/>
      <c r="AF16" s="1184"/>
      <c r="AG16" s="1185"/>
      <c r="AH16" s="1180"/>
      <c r="AI16" s="176"/>
      <c r="AJ16" s="149"/>
      <c r="AK16" s="149"/>
      <c r="AL16" s="149"/>
      <c r="AM16" s="149"/>
      <c r="AN16" s="149"/>
      <c r="AO16" s="149"/>
      <c r="AP16" s="149"/>
      <c r="AQ16" s="149"/>
      <c r="AR16" s="149"/>
      <c r="AS16" s="149"/>
      <c r="AT16" s="149"/>
      <c r="AU16" s="149"/>
    </row>
    <row r="17">
      <c r="A17" s="176" t="s">
        <v>55</v>
      </c>
      <c r="B17" s="162">
        <v>3.5972544E7</v>
      </c>
      <c r="C17" s="177">
        <v>44258.94379331019</v>
      </c>
      <c r="D17" s="162" t="s">
        <v>1726</v>
      </c>
      <c r="E17" s="162" t="s">
        <v>1727</v>
      </c>
      <c r="F17" s="178">
        <v>33370.0</v>
      </c>
      <c r="G17" s="162" t="s">
        <v>391</v>
      </c>
      <c r="H17" s="162" t="s">
        <v>1678</v>
      </c>
      <c r="I17" s="162" t="s">
        <v>1728</v>
      </c>
      <c r="J17" s="162" t="s">
        <v>1620</v>
      </c>
      <c r="K17" s="162" t="s">
        <v>1729</v>
      </c>
      <c r="L17" s="952" t="s">
        <v>1668</v>
      </c>
      <c r="M17" s="176"/>
      <c r="N17" s="176"/>
      <c r="O17" s="176"/>
      <c r="P17" s="176"/>
      <c r="Q17" s="176"/>
      <c r="R17" s="149"/>
      <c r="S17" s="176"/>
      <c r="T17" s="176"/>
      <c r="U17" s="176"/>
      <c r="V17" s="176"/>
      <c r="W17" s="176"/>
      <c r="X17" s="176"/>
      <c r="Y17" s="176"/>
      <c r="Z17" s="176"/>
      <c r="AA17" s="176"/>
      <c r="AB17" s="149"/>
      <c r="AC17" s="149"/>
      <c r="AD17" s="176"/>
      <c r="AE17" s="149"/>
      <c r="AF17" s="1184"/>
      <c r="AG17" s="1185"/>
      <c r="AH17" s="1180"/>
      <c r="AI17" s="176"/>
      <c r="AJ17" s="149"/>
      <c r="AK17" s="149"/>
      <c r="AL17" s="149"/>
      <c r="AM17" s="149"/>
      <c r="AN17" s="149"/>
      <c r="AO17" s="149"/>
      <c r="AP17" s="149"/>
      <c r="AQ17" s="149"/>
      <c r="AR17" s="149"/>
      <c r="AS17" s="149"/>
      <c r="AT17" s="149"/>
      <c r="AU17" s="149"/>
    </row>
    <row r="18">
      <c r="A18" s="176" t="s">
        <v>55</v>
      </c>
      <c r="B18" s="162">
        <v>3.9287357E7</v>
      </c>
      <c r="C18" s="177">
        <v>44259.60480729167</v>
      </c>
      <c r="D18" s="162" t="s">
        <v>1738</v>
      </c>
      <c r="E18" s="179" t="s">
        <v>1739</v>
      </c>
      <c r="F18" s="178">
        <v>35003.0</v>
      </c>
      <c r="G18" s="162" t="s">
        <v>1740</v>
      </c>
      <c r="H18" s="162" t="s">
        <v>1741</v>
      </c>
      <c r="I18" s="162">
        <v>1.130232765E9</v>
      </c>
      <c r="J18" s="162" t="s">
        <v>1646</v>
      </c>
      <c r="K18" s="162" t="s">
        <v>1742</v>
      </c>
      <c r="L18" s="952" t="s">
        <v>1680</v>
      </c>
      <c r="M18" s="176"/>
      <c r="N18" s="176"/>
      <c r="O18" s="176"/>
      <c r="P18" s="176"/>
      <c r="Q18" s="176"/>
      <c r="R18" s="149"/>
      <c r="S18" s="176"/>
      <c r="T18" s="176"/>
      <c r="U18" s="176"/>
      <c r="V18" s="176"/>
      <c r="W18" s="176"/>
      <c r="X18" s="176"/>
      <c r="Y18" s="176"/>
      <c r="Z18" s="176"/>
      <c r="AA18" s="176"/>
      <c r="AB18" s="176"/>
      <c r="AC18" s="149"/>
      <c r="AD18" s="1183"/>
      <c r="AE18" s="149"/>
      <c r="AF18" s="1184"/>
      <c r="AG18" s="1185"/>
      <c r="AH18" s="1180"/>
      <c r="AI18" s="149"/>
      <c r="AJ18" s="149"/>
      <c r="AK18" s="149"/>
      <c r="AL18" s="149"/>
      <c r="AM18" s="149"/>
      <c r="AN18" s="149"/>
      <c r="AO18" s="149"/>
      <c r="AP18" s="149"/>
      <c r="AQ18" s="149"/>
      <c r="AR18" s="149"/>
      <c r="AS18" s="149"/>
      <c r="AT18" s="149"/>
      <c r="AU18" s="149"/>
    </row>
    <row r="19">
      <c r="A19" s="176" t="s">
        <v>55</v>
      </c>
      <c r="B19" s="162">
        <v>4.1130549E7</v>
      </c>
      <c r="C19" s="177">
        <v>44259.62810930556</v>
      </c>
      <c r="D19" s="162" t="s">
        <v>1753</v>
      </c>
      <c r="E19" s="162" t="s">
        <v>1754</v>
      </c>
      <c r="F19" s="178">
        <v>36304.0</v>
      </c>
      <c r="G19" s="162" t="s">
        <v>1755</v>
      </c>
      <c r="H19" s="162" t="s">
        <v>1756</v>
      </c>
      <c r="I19" s="162">
        <v>1.155014672E9</v>
      </c>
      <c r="J19" s="162" t="s">
        <v>1646</v>
      </c>
      <c r="K19" s="162" t="s">
        <v>1757</v>
      </c>
      <c r="L19" s="952" t="s">
        <v>1668</v>
      </c>
      <c r="M19" s="176"/>
      <c r="N19" s="176"/>
      <c r="O19" s="176"/>
      <c r="P19" s="176"/>
      <c r="Q19" s="176"/>
      <c r="R19" s="149"/>
      <c r="S19" s="176"/>
      <c r="T19" s="176"/>
      <c r="U19" s="176"/>
      <c r="V19" s="176"/>
      <c r="W19" s="176"/>
      <c r="X19" s="176"/>
      <c r="Y19" s="176"/>
      <c r="Z19" s="176"/>
      <c r="AA19" s="176"/>
      <c r="AB19" s="176"/>
      <c r="AC19" s="149"/>
      <c r="AD19" s="1183"/>
      <c r="AE19" s="149"/>
      <c r="AF19" s="1184"/>
      <c r="AG19" s="1185"/>
      <c r="AH19" s="1180"/>
      <c r="AI19" s="176"/>
      <c r="AJ19" s="176"/>
      <c r="AK19" s="176"/>
      <c r="AL19" s="176"/>
      <c r="AM19" s="149"/>
      <c r="AN19" s="149"/>
      <c r="AO19" s="149"/>
      <c r="AP19" s="149"/>
      <c r="AQ19" s="149"/>
      <c r="AR19" s="149"/>
      <c r="AS19" s="149"/>
      <c r="AT19" s="149"/>
      <c r="AU19" s="149"/>
    </row>
    <row r="20">
      <c r="A20" s="176" t="s">
        <v>55</v>
      </c>
      <c r="B20" s="162">
        <v>3.851712E7</v>
      </c>
      <c r="C20" s="201">
        <v>44259.62906399305</v>
      </c>
      <c r="D20" s="179" t="s">
        <v>1766</v>
      </c>
      <c r="E20" s="162" t="s">
        <v>1767</v>
      </c>
      <c r="F20" s="178">
        <v>35015.0</v>
      </c>
      <c r="G20" s="162" t="s">
        <v>391</v>
      </c>
      <c r="H20" s="162" t="s">
        <v>1618</v>
      </c>
      <c r="I20" s="162" t="s">
        <v>1768</v>
      </c>
      <c r="J20" s="162" t="s">
        <v>1620</v>
      </c>
      <c r="K20" s="162" t="s">
        <v>1769</v>
      </c>
      <c r="L20" s="952" t="s">
        <v>1668</v>
      </c>
      <c r="M20" s="176"/>
      <c r="N20" s="176"/>
      <c r="O20" s="176"/>
      <c r="P20" s="176"/>
      <c r="Q20" s="176"/>
      <c r="R20" s="149"/>
      <c r="S20" s="176"/>
      <c r="T20" s="176"/>
      <c r="U20" s="176"/>
      <c r="V20" s="176"/>
      <c r="W20" s="176"/>
      <c r="X20" s="176"/>
      <c r="Y20" s="176"/>
      <c r="Z20" s="176"/>
      <c r="AA20" s="176"/>
      <c r="AB20" s="149"/>
      <c r="AC20" s="149"/>
      <c r="AD20" s="176"/>
      <c r="AE20" s="149"/>
      <c r="AF20" s="1191"/>
      <c r="AG20" s="1185"/>
      <c r="AH20" s="1180"/>
      <c r="AI20" s="149"/>
      <c r="AJ20" s="149"/>
      <c r="AK20" s="149"/>
      <c r="AL20" s="149"/>
      <c r="AM20" s="149"/>
      <c r="AN20" s="149"/>
      <c r="AO20" s="149"/>
      <c r="AP20" s="149"/>
      <c r="AQ20" s="149"/>
      <c r="AR20" s="149"/>
      <c r="AS20" s="149"/>
      <c r="AT20" s="149"/>
      <c r="AU20" s="149"/>
    </row>
    <row r="21">
      <c r="A21" s="176" t="s">
        <v>55</v>
      </c>
      <c r="B21" s="204">
        <v>4.3918583E7</v>
      </c>
      <c r="C21" s="201">
        <v>44259.66651368055</v>
      </c>
      <c r="D21" s="179" t="s">
        <v>1779</v>
      </c>
      <c r="E21" s="162" t="s">
        <v>1780</v>
      </c>
      <c r="F21" s="178">
        <v>37427.0</v>
      </c>
      <c r="G21" s="162" t="s">
        <v>391</v>
      </c>
      <c r="H21" s="162" t="s">
        <v>1781</v>
      </c>
      <c r="I21" s="162" t="s">
        <v>1782</v>
      </c>
      <c r="J21" s="162" t="s">
        <v>1620</v>
      </c>
      <c r="K21" s="162" t="s">
        <v>1783</v>
      </c>
      <c r="L21" s="952" t="s">
        <v>1634</v>
      </c>
      <c r="M21" s="176"/>
      <c r="N21" s="176"/>
      <c r="O21" s="176"/>
      <c r="P21" s="176"/>
      <c r="Q21" s="176"/>
      <c r="R21" s="149"/>
      <c r="S21" s="176"/>
      <c r="T21" s="176"/>
      <c r="U21" s="176"/>
      <c r="V21" s="176"/>
      <c r="W21" s="176"/>
      <c r="X21" s="176"/>
      <c r="Y21" s="176"/>
      <c r="Z21" s="176"/>
      <c r="AA21" s="176"/>
      <c r="AB21" s="149"/>
      <c r="AC21" s="149"/>
      <c r="AD21" s="176"/>
      <c r="AE21" s="149"/>
      <c r="AF21" s="1191"/>
      <c r="AG21" s="1185"/>
      <c r="AH21" s="1180"/>
      <c r="AI21" s="149"/>
      <c r="AJ21" s="149"/>
      <c r="AK21" s="149"/>
      <c r="AL21" s="149"/>
      <c r="AM21" s="149"/>
      <c r="AN21" s="149"/>
      <c r="AO21" s="149"/>
      <c r="AP21" s="149"/>
      <c r="AQ21" s="149"/>
      <c r="AR21" s="149"/>
      <c r="AS21" s="149"/>
      <c r="AT21" s="149"/>
      <c r="AU21" s="149"/>
    </row>
    <row r="22">
      <c r="A22" s="176" t="s">
        <v>55</v>
      </c>
      <c r="B22" s="162">
        <v>3.8483368E7</v>
      </c>
      <c r="C22" s="177">
        <v>44259.852550474534</v>
      </c>
      <c r="D22" s="162" t="s">
        <v>1793</v>
      </c>
      <c r="E22" s="162" t="s">
        <v>1794</v>
      </c>
      <c r="F22" s="178">
        <v>34687.0</v>
      </c>
      <c r="G22" s="162" t="s">
        <v>674</v>
      </c>
      <c r="H22" s="162" t="s">
        <v>1795</v>
      </c>
      <c r="I22" s="162" t="s">
        <v>1796</v>
      </c>
      <c r="J22" s="162" t="s">
        <v>1620</v>
      </c>
      <c r="K22" s="162" t="s">
        <v>1797</v>
      </c>
      <c r="L22" s="952" t="s">
        <v>1622</v>
      </c>
      <c r="M22" s="176"/>
      <c r="N22" s="176"/>
      <c r="O22" s="176"/>
      <c r="P22" s="176"/>
      <c r="Q22" s="176"/>
      <c r="R22" s="149"/>
      <c r="S22" s="176"/>
      <c r="T22" s="176"/>
      <c r="U22" s="176"/>
      <c r="V22" s="176"/>
      <c r="W22" s="176"/>
      <c r="X22" s="176"/>
      <c r="Y22" s="176"/>
      <c r="Z22" s="176"/>
      <c r="AA22" s="176"/>
      <c r="AB22" s="176"/>
      <c r="AC22" s="149"/>
      <c r="AD22" s="1183"/>
      <c r="AE22" s="149"/>
      <c r="AF22" s="1184"/>
      <c r="AG22" s="1185"/>
      <c r="AH22" s="1180"/>
      <c r="AI22" s="149"/>
      <c r="AJ22" s="149"/>
      <c r="AK22" s="149"/>
      <c r="AL22" s="149"/>
      <c r="AM22" s="149"/>
      <c r="AN22" s="149"/>
      <c r="AO22" s="149"/>
      <c r="AP22" s="149"/>
      <c r="AQ22" s="149"/>
      <c r="AR22" s="149"/>
      <c r="AS22" s="149"/>
      <c r="AT22" s="149"/>
      <c r="AU22" s="149"/>
    </row>
    <row r="23">
      <c r="A23" s="176" t="s">
        <v>55</v>
      </c>
      <c r="B23" s="204">
        <v>3.46741E7</v>
      </c>
      <c r="C23" s="177">
        <v>44259.858755486115</v>
      </c>
      <c r="D23" s="162" t="s">
        <v>1806</v>
      </c>
      <c r="E23" s="162" t="s">
        <v>1807</v>
      </c>
      <c r="F23" s="178">
        <v>32819.0</v>
      </c>
      <c r="G23" s="162" t="s">
        <v>1808</v>
      </c>
      <c r="H23" s="162" t="s">
        <v>1809</v>
      </c>
      <c r="I23" s="162" t="s">
        <v>1810</v>
      </c>
      <c r="J23" s="162" t="s">
        <v>1620</v>
      </c>
      <c r="K23" s="162" t="s">
        <v>1811</v>
      </c>
      <c r="L23" s="952" t="s">
        <v>1622</v>
      </c>
      <c r="M23" s="176"/>
      <c r="N23" s="176"/>
      <c r="O23" s="176"/>
      <c r="P23" s="176"/>
      <c r="Q23" s="176"/>
      <c r="R23" s="149"/>
      <c r="S23" s="176"/>
      <c r="T23" s="176"/>
      <c r="U23" s="176"/>
      <c r="V23" s="176"/>
      <c r="W23" s="176"/>
      <c r="X23" s="176"/>
      <c r="Y23" s="176"/>
      <c r="Z23" s="176"/>
      <c r="AA23" s="176"/>
      <c r="AB23" s="176"/>
      <c r="AC23" s="149"/>
      <c r="AD23" s="1183"/>
      <c r="AE23" s="149"/>
      <c r="AF23" s="1184"/>
      <c r="AG23" s="1185"/>
      <c r="AH23" s="1180"/>
      <c r="AI23" s="149"/>
      <c r="AJ23" s="176"/>
      <c r="AK23" s="149"/>
      <c r="AL23" s="149"/>
      <c r="AM23" s="149"/>
      <c r="AN23" s="149"/>
      <c r="AO23" s="149"/>
      <c r="AP23" s="149"/>
      <c r="AQ23" s="149"/>
      <c r="AR23" s="149"/>
      <c r="AS23" s="149"/>
      <c r="AT23" s="149"/>
      <c r="AU23" s="149"/>
    </row>
    <row r="24">
      <c r="A24" s="176" t="s">
        <v>55</v>
      </c>
      <c r="B24" s="162">
        <v>4.1824768E7</v>
      </c>
      <c r="C24" s="177">
        <v>44260.52026884259</v>
      </c>
      <c r="D24" s="162" t="s">
        <v>1820</v>
      </c>
      <c r="E24" s="162" t="s">
        <v>1821</v>
      </c>
      <c r="F24" s="178">
        <v>36256.0</v>
      </c>
      <c r="G24" s="162" t="s">
        <v>391</v>
      </c>
      <c r="H24" s="162" t="s">
        <v>1822</v>
      </c>
      <c r="I24" s="162" t="s">
        <v>1823</v>
      </c>
      <c r="J24" s="162" t="s">
        <v>1646</v>
      </c>
      <c r="K24" s="162" t="s">
        <v>1824</v>
      </c>
      <c r="L24" s="952" t="s">
        <v>1680</v>
      </c>
      <c r="M24" s="176"/>
      <c r="N24" s="176"/>
      <c r="O24" s="176"/>
      <c r="P24" s="176"/>
      <c r="Q24" s="176"/>
      <c r="R24" s="149"/>
      <c r="S24" s="176"/>
      <c r="T24" s="176"/>
      <c r="U24" s="176"/>
      <c r="V24" s="176"/>
      <c r="W24" s="176"/>
      <c r="X24" s="176"/>
      <c r="Y24" s="176"/>
      <c r="Z24" s="176"/>
      <c r="AA24" s="176"/>
      <c r="AB24" s="176"/>
      <c r="AC24" s="149"/>
      <c r="AD24" s="149"/>
      <c r="AE24" s="149"/>
      <c r="AF24" s="149"/>
      <c r="AG24" s="149"/>
      <c r="AH24" s="149"/>
      <c r="AI24" s="149"/>
      <c r="AJ24" s="149"/>
      <c r="AK24" s="149"/>
      <c r="AL24" s="149"/>
      <c r="AM24" s="149"/>
      <c r="AN24" s="149"/>
      <c r="AO24" s="149"/>
      <c r="AP24" s="149"/>
      <c r="AQ24" s="149"/>
      <c r="AR24" s="149"/>
      <c r="AS24" s="149"/>
      <c r="AT24" s="149"/>
      <c r="AU24" s="149"/>
    </row>
    <row r="25">
      <c r="A25" s="176" t="s">
        <v>55</v>
      </c>
      <c r="B25" s="162">
        <v>4.4237395E7</v>
      </c>
      <c r="C25" s="177">
        <v>44260.88104057871</v>
      </c>
      <c r="D25" s="162" t="s">
        <v>1835</v>
      </c>
      <c r="E25" s="162" t="s">
        <v>1836</v>
      </c>
      <c r="F25" s="178">
        <v>37707.0</v>
      </c>
      <c r="G25" s="162" t="s">
        <v>391</v>
      </c>
      <c r="H25" s="162" t="s">
        <v>1837</v>
      </c>
      <c r="I25" s="162" t="s">
        <v>1838</v>
      </c>
      <c r="J25" s="162" t="s">
        <v>1620</v>
      </c>
      <c r="K25" s="162" t="s">
        <v>1839</v>
      </c>
      <c r="L25" s="952" t="s">
        <v>1622</v>
      </c>
      <c r="M25" s="176"/>
      <c r="N25" s="176"/>
      <c r="O25" s="176"/>
      <c r="P25" s="176"/>
      <c r="Q25" s="176"/>
      <c r="R25" s="149"/>
      <c r="S25" s="176"/>
      <c r="T25" s="176"/>
      <c r="U25" s="176"/>
      <c r="V25" s="176"/>
      <c r="W25" s="176"/>
      <c r="X25" s="176"/>
      <c r="Y25" s="176"/>
      <c r="Z25" s="176"/>
      <c r="AA25" s="176"/>
      <c r="AB25" s="149"/>
      <c r="AC25" s="149"/>
      <c r="AD25" s="1183"/>
      <c r="AE25" s="149"/>
      <c r="AF25" s="1184"/>
      <c r="AG25" s="1185"/>
      <c r="AH25" s="1180"/>
      <c r="AI25" s="176"/>
      <c r="AJ25" s="176"/>
      <c r="AK25" s="149"/>
      <c r="AL25" s="149"/>
      <c r="AM25" s="149"/>
      <c r="AN25" s="149"/>
      <c r="AO25" s="149"/>
      <c r="AP25" s="149"/>
      <c r="AQ25" s="149"/>
      <c r="AR25" s="149"/>
      <c r="AS25" s="149"/>
      <c r="AT25" s="149"/>
      <c r="AU25" s="149"/>
    </row>
    <row r="26">
      <c r="A26" s="176" t="s">
        <v>55</v>
      </c>
      <c r="B26" s="162">
        <v>3.9352861E7</v>
      </c>
      <c r="C26" s="177">
        <v>44262.8846940625</v>
      </c>
      <c r="D26" s="162" t="s">
        <v>1846</v>
      </c>
      <c r="E26" s="162" t="s">
        <v>1847</v>
      </c>
      <c r="F26" s="178">
        <v>35005.0</v>
      </c>
      <c r="G26" s="162" t="s">
        <v>391</v>
      </c>
      <c r="H26" s="162" t="s">
        <v>1848</v>
      </c>
      <c r="I26" s="162" t="s">
        <v>1849</v>
      </c>
      <c r="J26" s="162" t="s">
        <v>1620</v>
      </c>
      <c r="K26" s="162" t="s">
        <v>1850</v>
      </c>
      <c r="L26" s="952" t="s">
        <v>1668</v>
      </c>
      <c r="M26" s="176"/>
      <c r="N26" s="176"/>
      <c r="O26" s="176"/>
      <c r="P26" s="176"/>
      <c r="Q26" s="176"/>
      <c r="R26" s="149"/>
      <c r="S26" s="176"/>
      <c r="T26" s="176"/>
      <c r="U26" s="176"/>
      <c r="V26" s="176"/>
      <c r="W26" s="176"/>
      <c r="X26" s="176"/>
      <c r="Y26" s="176"/>
      <c r="Z26" s="176"/>
      <c r="AA26" s="176"/>
      <c r="AB26" s="149"/>
      <c r="AC26" s="149"/>
      <c r="AD26" s="1183"/>
      <c r="AE26" s="149"/>
      <c r="AF26" s="1184"/>
      <c r="AG26" s="1185"/>
      <c r="AH26" s="1180"/>
      <c r="AI26" s="176"/>
      <c r="AJ26" s="176"/>
      <c r="AK26" s="149"/>
      <c r="AL26" s="149"/>
      <c r="AM26" s="149"/>
      <c r="AN26" s="149"/>
      <c r="AO26" s="149"/>
      <c r="AP26" s="149"/>
      <c r="AQ26" s="149"/>
      <c r="AR26" s="149"/>
      <c r="AS26" s="149"/>
      <c r="AT26" s="149"/>
      <c r="AU26" s="149"/>
    </row>
    <row r="27">
      <c r="A27" s="176" t="s">
        <v>55</v>
      </c>
      <c r="B27" s="162">
        <v>4.1003013E7</v>
      </c>
      <c r="C27" s="177">
        <v>44263.32354565972</v>
      </c>
      <c r="D27" s="162" t="s">
        <v>1858</v>
      </c>
      <c r="E27" s="162" t="s">
        <v>1859</v>
      </c>
      <c r="F27" s="178">
        <v>35856.0</v>
      </c>
      <c r="G27" s="162" t="s">
        <v>391</v>
      </c>
      <c r="H27" s="162" t="s">
        <v>1860</v>
      </c>
      <c r="I27" s="162" t="s">
        <v>1861</v>
      </c>
      <c r="J27" s="162" t="s">
        <v>1620</v>
      </c>
      <c r="K27" s="162" t="s">
        <v>1862</v>
      </c>
      <c r="L27" s="952" t="s">
        <v>1680</v>
      </c>
      <c r="M27" s="176"/>
      <c r="N27" s="176"/>
      <c r="O27" s="176"/>
      <c r="P27" s="176"/>
      <c r="Q27" s="176"/>
      <c r="R27" s="149"/>
      <c r="S27" s="176"/>
      <c r="T27" s="176"/>
      <c r="U27" s="176"/>
      <c r="V27" s="176"/>
      <c r="W27" s="176"/>
      <c r="X27" s="176"/>
      <c r="Y27" s="176"/>
      <c r="Z27" s="176"/>
      <c r="AA27" s="176"/>
      <c r="AB27" s="149"/>
      <c r="AC27" s="149"/>
      <c r="AD27" s="1183"/>
      <c r="AE27" s="149"/>
      <c r="AF27" s="1184"/>
      <c r="AG27" s="1185"/>
      <c r="AH27" s="1180"/>
      <c r="AI27" s="149"/>
      <c r="AJ27" s="176"/>
      <c r="AK27" s="149"/>
      <c r="AL27" s="149"/>
      <c r="AM27" s="149"/>
      <c r="AN27" s="149"/>
      <c r="AO27" s="149"/>
      <c r="AP27" s="149"/>
      <c r="AQ27" s="149"/>
      <c r="AR27" s="149"/>
      <c r="AS27" s="149"/>
      <c r="AT27" s="149"/>
      <c r="AU27" s="149"/>
    </row>
    <row r="28">
      <c r="A28" s="176" t="s">
        <v>55</v>
      </c>
      <c r="B28" s="162">
        <v>3.2236447E7</v>
      </c>
      <c r="C28" s="201">
        <v>44263.62995210648</v>
      </c>
      <c r="D28" s="179" t="s">
        <v>1873</v>
      </c>
      <c r="E28" s="162" t="s">
        <v>1874</v>
      </c>
      <c r="F28" s="178">
        <v>31476.0</v>
      </c>
      <c r="G28" s="162" t="s">
        <v>391</v>
      </c>
      <c r="H28" s="162" t="s">
        <v>1875</v>
      </c>
      <c r="I28" s="162" t="s">
        <v>1876</v>
      </c>
      <c r="J28" s="162" t="s">
        <v>1620</v>
      </c>
      <c r="K28" s="162" t="s">
        <v>1877</v>
      </c>
      <c r="L28" s="952" t="s">
        <v>1668</v>
      </c>
      <c r="M28" s="176"/>
      <c r="N28" s="176"/>
      <c r="O28" s="176"/>
      <c r="P28" s="176"/>
      <c r="Q28" s="176"/>
      <c r="R28" s="176"/>
      <c r="S28" s="176"/>
      <c r="T28" s="176"/>
      <c r="U28" s="176"/>
      <c r="V28" s="176"/>
      <c r="W28" s="176"/>
      <c r="X28" s="176"/>
      <c r="Y28" s="176"/>
      <c r="Z28" s="176"/>
      <c r="AA28" s="176"/>
      <c r="AB28" s="149"/>
      <c r="AC28" s="149"/>
      <c r="AD28" s="176"/>
      <c r="AE28" s="149"/>
      <c r="AF28" s="1184"/>
      <c r="AG28" s="1185"/>
      <c r="AH28" s="1180"/>
      <c r="AI28" s="176"/>
      <c r="AJ28" s="149"/>
      <c r="AK28" s="149"/>
      <c r="AL28" s="149"/>
      <c r="AM28" s="149"/>
      <c r="AN28" s="149"/>
      <c r="AO28" s="149"/>
      <c r="AP28" s="149"/>
      <c r="AQ28" s="149"/>
      <c r="AR28" s="149"/>
      <c r="AS28" s="149"/>
      <c r="AT28" s="149"/>
      <c r="AU28" s="149"/>
    </row>
    <row r="29">
      <c r="A29" s="176" t="s">
        <v>55</v>
      </c>
      <c r="B29" s="162">
        <v>3.9339472E7</v>
      </c>
      <c r="C29" s="201">
        <v>44263.76439561343</v>
      </c>
      <c r="D29" s="179" t="s">
        <v>1885</v>
      </c>
      <c r="E29" s="162" t="s">
        <v>1886</v>
      </c>
      <c r="F29" s="178">
        <v>35040.0</v>
      </c>
      <c r="G29" s="162" t="s">
        <v>1740</v>
      </c>
      <c r="H29" s="162" t="s">
        <v>1887</v>
      </c>
      <c r="I29" s="162" t="s">
        <v>1888</v>
      </c>
      <c r="J29" s="162" t="s">
        <v>1646</v>
      </c>
      <c r="K29" s="162" t="s">
        <v>1889</v>
      </c>
      <c r="L29" s="952" t="s">
        <v>1668</v>
      </c>
      <c r="M29" s="176"/>
      <c r="N29" s="176"/>
      <c r="O29" s="176"/>
      <c r="P29" s="176"/>
      <c r="Q29" s="176"/>
      <c r="R29" s="149"/>
      <c r="S29" s="176"/>
      <c r="T29" s="176"/>
      <c r="U29" s="176"/>
      <c r="V29" s="176"/>
      <c r="W29" s="176"/>
      <c r="X29" s="176"/>
      <c r="Y29" s="176"/>
      <c r="Z29" s="176"/>
      <c r="AA29" s="176"/>
      <c r="AB29" s="149"/>
      <c r="AC29" s="149"/>
      <c r="AD29" s="176"/>
      <c r="AE29" s="149"/>
      <c r="AF29" s="1184"/>
      <c r="AG29" s="1185"/>
      <c r="AH29" s="1180"/>
      <c r="AI29" s="149"/>
      <c r="AJ29" s="149"/>
      <c r="AK29" s="149"/>
      <c r="AL29" s="149"/>
      <c r="AM29" s="149"/>
      <c r="AN29" s="149"/>
      <c r="AO29" s="149"/>
      <c r="AP29" s="149"/>
      <c r="AQ29" s="149"/>
      <c r="AR29" s="149"/>
      <c r="AS29" s="149"/>
      <c r="AT29" s="149"/>
      <c r="AU29" s="149"/>
    </row>
    <row r="30">
      <c r="A30" s="176" t="s">
        <v>55</v>
      </c>
      <c r="B30" s="204">
        <v>3.6123398E7</v>
      </c>
      <c r="C30" s="201">
        <v>44266.71163644676</v>
      </c>
      <c r="D30" s="179" t="s">
        <v>1899</v>
      </c>
      <c r="E30" s="162" t="s">
        <v>1900</v>
      </c>
      <c r="F30" s="178">
        <v>33495.0</v>
      </c>
      <c r="G30" s="162" t="s">
        <v>391</v>
      </c>
      <c r="H30" s="162" t="s">
        <v>1618</v>
      </c>
      <c r="I30" s="162" t="s">
        <v>1901</v>
      </c>
      <c r="J30" s="162" t="s">
        <v>1620</v>
      </c>
      <c r="K30" s="162" t="s">
        <v>1877</v>
      </c>
      <c r="L30" s="952" t="s">
        <v>1622</v>
      </c>
      <c r="M30" s="176"/>
      <c r="N30" s="176"/>
      <c r="O30" s="176"/>
      <c r="P30" s="176"/>
      <c r="Q30" s="176"/>
      <c r="R30" s="149"/>
      <c r="S30" s="176"/>
      <c r="T30" s="176"/>
      <c r="U30" s="176"/>
      <c r="V30" s="176"/>
      <c r="W30" s="176"/>
      <c r="X30" s="176"/>
      <c r="Y30" s="176"/>
      <c r="Z30" s="176"/>
      <c r="AA30" s="176"/>
      <c r="AB30" s="149"/>
      <c r="AC30" s="149"/>
      <c r="AD30" s="176"/>
      <c r="AE30" s="149"/>
      <c r="AF30" s="1191"/>
      <c r="AG30" s="1185"/>
      <c r="AH30" s="1180"/>
      <c r="AI30" s="149"/>
      <c r="AJ30" s="149"/>
      <c r="AK30" s="149"/>
      <c r="AL30" s="149"/>
      <c r="AM30" s="149"/>
      <c r="AN30" s="149"/>
      <c r="AO30" s="149"/>
      <c r="AP30" s="149"/>
      <c r="AQ30" s="149"/>
      <c r="AR30" s="149"/>
      <c r="AS30" s="149"/>
      <c r="AT30" s="149"/>
      <c r="AU30" s="149"/>
    </row>
    <row r="31">
      <c r="A31" s="176" t="s">
        <v>55</v>
      </c>
      <c r="B31" s="162">
        <v>3.5267218E7</v>
      </c>
      <c r="C31" s="177">
        <v>44266.71539994213</v>
      </c>
      <c r="D31" s="162" t="s">
        <v>1909</v>
      </c>
      <c r="E31" s="162" t="s">
        <v>1906</v>
      </c>
      <c r="F31" s="178">
        <v>33017.0</v>
      </c>
      <c r="G31" s="162" t="s">
        <v>391</v>
      </c>
      <c r="H31" s="162" t="s">
        <v>1618</v>
      </c>
      <c r="I31" s="162" t="s">
        <v>1907</v>
      </c>
      <c r="J31" s="162" t="s">
        <v>1646</v>
      </c>
      <c r="K31" s="162" t="s">
        <v>1910</v>
      </c>
      <c r="L31" s="952" t="s">
        <v>1622</v>
      </c>
      <c r="M31" s="176"/>
      <c r="N31" s="176"/>
      <c r="O31" s="176"/>
      <c r="P31" s="176"/>
      <c r="Q31" s="176"/>
      <c r="R31" s="149"/>
      <c r="S31" s="176"/>
      <c r="T31" s="176"/>
      <c r="U31" s="176"/>
      <c r="V31" s="176"/>
      <c r="W31" s="176"/>
      <c r="X31" s="176"/>
      <c r="Y31" s="176"/>
      <c r="Z31" s="176"/>
      <c r="AA31" s="176"/>
      <c r="AB31" s="176"/>
      <c r="AC31" s="149"/>
      <c r="AD31" s="149"/>
      <c r="AE31" s="149"/>
      <c r="AF31" s="149"/>
      <c r="AG31" s="149"/>
      <c r="AH31" s="149"/>
      <c r="AI31" s="149"/>
      <c r="AJ31" s="149"/>
      <c r="AK31" s="149"/>
      <c r="AL31" s="149"/>
      <c r="AM31" s="149"/>
      <c r="AN31" s="149"/>
      <c r="AO31" s="149"/>
      <c r="AP31" s="149"/>
      <c r="AQ31" s="149"/>
      <c r="AR31" s="149"/>
      <c r="AS31" s="149"/>
      <c r="AT31" s="149"/>
      <c r="AU31" s="149"/>
    </row>
    <row r="32">
      <c r="A32" s="176" t="s">
        <v>55</v>
      </c>
      <c r="B32" s="162">
        <v>4.3339089E7</v>
      </c>
      <c r="C32" s="177">
        <v>44266.88556190972</v>
      </c>
      <c r="D32" s="162" t="s">
        <v>1919</v>
      </c>
      <c r="E32" s="162" t="s">
        <v>1920</v>
      </c>
      <c r="F32" s="178">
        <v>37019.0</v>
      </c>
      <c r="G32" s="162" t="s">
        <v>391</v>
      </c>
      <c r="H32" s="162" t="s">
        <v>1921</v>
      </c>
      <c r="I32" s="162" t="s">
        <v>1922</v>
      </c>
      <c r="J32" s="162" t="s">
        <v>1646</v>
      </c>
      <c r="K32" s="162" t="s">
        <v>1923</v>
      </c>
      <c r="L32" s="952" t="s">
        <v>1680</v>
      </c>
      <c r="M32" s="176"/>
      <c r="N32" s="176"/>
      <c r="O32" s="176"/>
      <c r="P32" s="176"/>
      <c r="Q32" s="176"/>
      <c r="R32" s="149"/>
      <c r="S32" s="176"/>
      <c r="T32" s="176"/>
      <c r="U32" s="176"/>
      <c r="V32" s="176"/>
      <c r="W32" s="176"/>
      <c r="X32" s="176"/>
      <c r="Y32" s="176"/>
      <c r="Z32" s="176"/>
      <c r="AA32" s="176"/>
      <c r="AB32" s="149"/>
      <c r="AC32" s="149"/>
      <c r="AD32" s="149"/>
      <c r="AE32" s="149"/>
      <c r="AF32" s="149"/>
      <c r="AG32" s="149"/>
      <c r="AH32" s="149"/>
      <c r="AI32" s="149"/>
      <c r="AJ32" s="149"/>
      <c r="AK32" s="149"/>
      <c r="AL32" s="149"/>
      <c r="AM32" s="149"/>
      <c r="AN32" s="149"/>
      <c r="AO32" s="149"/>
      <c r="AP32" s="149"/>
      <c r="AQ32" s="149"/>
      <c r="AR32" s="149"/>
      <c r="AS32" s="149"/>
      <c r="AT32" s="149"/>
      <c r="AU32" s="149"/>
    </row>
    <row r="33">
      <c r="A33" s="176" t="s">
        <v>55</v>
      </c>
      <c r="B33" s="162">
        <v>4.3253076E7</v>
      </c>
      <c r="C33" s="177">
        <v>44269.60954427083</v>
      </c>
      <c r="D33" s="162" t="s">
        <v>1931</v>
      </c>
      <c r="E33" s="162" t="s">
        <v>1932</v>
      </c>
      <c r="F33" s="178">
        <v>36933.0</v>
      </c>
      <c r="G33" s="162" t="s">
        <v>1808</v>
      </c>
      <c r="H33" s="162" t="s">
        <v>1933</v>
      </c>
      <c r="I33" s="162" t="s">
        <v>1934</v>
      </c>
      <c r="J33" s="162" t="s">
        <v>1620</v>
      </c>
      <c r="K33" s="162" t="s">
        <v>1935</v>
      </c>
      <c r="L33" s="952" t="s">
        <v>1680</v>
      </c>
      <c r="M33" s="176"/>
      <c r="N33" s="176"/>
      <c r="O33" s="176"/>
      <c r="P33" s="176"/>
      <c r="Q33" s="176"/>
      <c r="R33" s="149"/>
      <c r="S33" s="176"/>
      <c r="T33" s="176"/>
      <c r="U33" s="176"/>
      <c r="V33" s="176"/>
      <c r="W33" s="176"/>
      <c r="X33" s="176"/>
      <c r="Y33" s="176"/>
      <c r="Z33" s="176"/>
      <c r="AA33" s="176"/>
      <c r="AB33" s="176"/>
      <c r="AC33" s="149"/>
      <c r="AD33" s="149"/>
      <c r="AE33" s="149"/>
      <c r="AF33" s="149"/>
      <c r="AG33" s="149"/>
      <c r="AH33" s="149"/>
      <c r="AI33" s="149"/>
      <c r="AJ33" s="149"/>
      <c r="AK33" s="149"/>
      <c r="AL33" s="149"/>
      <c r="AM33" s="149"/>
      <c r="AN33" s="149"/>
      <c r="AO33" s="149"/>
      <c r="AP33" s="149"/>
      <c r="AQ33" s="149"/>
      <c r="AR33" s="149"/>
      <c r="AS33" s="149"/>
      <c r="AT33" s="149"/>
      <c r="AU33" s="149"/>
    </row>
    <row r="34">
      <c r="A34" s="176" t="s">
        <v>55</v>
      </c>
      <c r="B34" s="205" t="s">
        <v>85</v>
      </c>
      <c r="C34" s="177">
        <v>44271.57836211806</v>
      </c>
      <c r="D34" s="162" t="s">
        <v>1946</v>
      </c>
      <c r="E34" s="162" t="s">
        <v>1947</v>
      </c>
      <c r="F34" s="178">
        <v>28355.0</v>
      </c>
      <c r="G34" s="162" t="s">
        <v>1948</v>
      </c>
      <c r="H34" s="162" t="s">
        <v>1949</v>
      </c>
      <c r="I34" s="162">
        <v>1.8293207559E10</v>
      </c>
      <c r="J34" s="162" t="s">
        <v>1646</v>
      </c>
      <c r="K34" s="162" t="s">
        <v>1950</v>
      </c>
      <c r="L34" s="952" t="s">
        <v>1668</v>
      </c>
      <c r="M34" s="176"/>
      <c r="N34" s="176"/>
      <c r="O34" s="176"/>
      <c r="P34" s="176"/>
      <c r="Q34" s="176"/>
      <c r="R34" s="149"/>
      <c r="S34" s="176"/>
      <c r="T34" s="176"/>
      <c r="U34" s="176"/>
      <c r="V34" s="176"/>
      <c r="W34" s="176"/>
      <c r="X34" s="176"/>
      <c r="Y34" s="176"/>
      <c r="Z34" s="176"/>
      <c r="AA34" s="176"/>
      <c r="AB34" s="149"/>
      <c r="AC34" s="149"/>
      <c r="AD34" s="1183"/>
      <c r="AE34" s="149"/>
      <c r="AF34" s="1184"/>
      <c r="AG34" s="1185"/>
      <c r="AH34" s="1180"/>
      <c r="AI34" s="149"/>
      <c r="AJ34" s="149"/>
      <c r="AK34" s="149"/>
      <c r="AL34" s="149"/>
      <c r="AM34" s="149"/>
      <c r="AN34" s="149"/>
      <c r="AO34" s="149"/>
      <c r="AP34" s="149"/>
      <c r="AQ34" s="149"/>
      <c r="AR34" s="149"/>
      <c r="AS34" s="149"/>
      <c r="AT34" s="149"/>
      <c r="AU34" s="149"/>
    </row>
    <row r="35">
      <c r="A35" s="176" t="s">
        <v>55</v>
      </c>
      <c r="B35" s="162">
        <v>4.0244938E7</v>
      </c>
      <c r="C35" s="177">
        <v>44272.55071502315</v>
      </c>
      <c r="D35" s="162" t="s">
        <v>1957</v>
      </c>
      <c r="E35" s="162" t="s">
        <v>1958</v>
      </c>
      <c r="F35" s="178">
        <v>35527.0</v>
      </c>
      <c r="G35" s="162" t="s">
        <v>391</v>
      </c>
      <c r="H35" s="162" t="s">
        <v>1618</v>
      </c>
      <c r="I35" s="162" t="s">
        <v>1959</v>
      </c>
      <c r="J35" s="162" t="s">
        <v>1620</v>
      </c>
      <c r="K35" s="162" t="s">
        <v>1960</v>
      </c>
      <c r="L35" s="952" t="s">
        <v>1634</v>
      </c>
      <c r="M35" s="176"/>
      <c r="N35" s="176"/>
      <c r="O35" s="176"/>
      <c r="P35" s="176"/>
      <c r="Q35" s="176"/>
      <c r="R35" s="149"/>
      <c r="S35" s="176"/>
      <c r="T35" s="176"/>
      <c r="U35" s="176"/>
      <c r="V35" s="176"/>
      <c r="W35" s="176"/>
      <c r="X35" s="176"/>
      <c r="Y35" s="176"/>
      <c r="Z35" s="176"/>
      <c r="AA35" s="176"/>
      <c r="AB35" s="149"/>
      <c r="AC35" s="149"/>
      <c r="AD35" s="149"/>
      <c r="AE35" s="149"/>
      <c r="AF35" s="149"/>
      <c r="AG35" s="149"/>
      <c r="AH35" s="149"/>
      <c r="AI35" s="149"/>
      <c r="AJ35" s="149"/>
      <c r="AK35" s="149"/>
      <c r="AL35" s="149"/>
      <c r="AM35" s="149"/>
      <c r="AN35" s="149"/>
      <c r="AO35" s="149"/>
      <c r="AP35" s="149"/>
      <c r="AQ35" s="149"/>
      <c r="AR35" s="149"/>
      <c r="AS35" s="149"/>
      <c r="AT35" s="149"/>
      <c r="AU35" s="149"/>
    </row>
    <row r="36">
      <c r="A36" s="176" t="s">
        <v>55</v>
      </c>
      <c r="B36" s="162">
        <v>4.2157657E7</v>
      </c>
      <c r="C36" s="177">
        <v>44272.76355466435</v>
      </c>
      <c r="D36" s="162" t="s">
        <v>1969</v>
      </c>
      <c r="E36" s="162" t="s">
        <v>1970</v>
      </c>
      <c r="F36" s="178">
        <v>36452.0</v>
      </c>
      <c r="G36" s="162" t="s">
        <v>391</v>
      </c>
      <c r="H36" s="162" t="s">
        <v>1971</v>
      </c>
      <c r="I36" s="162" t="s">
        <v>1972</v>
      </c>
      <c r="J36" s="162" t="s">
        <v>1620</v>
      </c>
      <c r="K36" s="162" t="s">
        <v>1973</v>
      </c>
      <c r="L36" s="952" t="s">
        <v>1668</v>
      </c>
      <c r="M36" s="176"/>
      <c r="N36" s="176"/>
      <c r="O36" s="176"/>
      <c r="P36" s="176"/>
      <c r="Q36" s="176"/>
      <c r="R36" s="149"/>
      <c r="S36" s="176"/>
      <c r="T36" s="176"/>
      <c r="U36" s="176"/>
      <c r="V36" s="176"/>
      <c r="W36" s="176"/>
      <c r="X36" s="176"/>
      <c r="Y36" s="176"/>
      <c r="Z36" s="176"/>
      <c r="AA36" s="176"/>
      <c r="AB36" s="149"/>
      <c r="AC36" s="149"/>
      <c r="AD36" s="1183"/>
      <c r="AE36" s="149"/>
      <c r="AF36" s="1184"/>
      <c r="AG36" s="1185"/>
      <c r="AH36" s="1180"/>
      <c r="AI36" s="149"/>
      <c r="AJ36" s="149"/>
      <c r="AK36" s="149"/>
      <c r="AL36" s="149"/>
      <c r="AM36" s="149"/>
      <c r="AN36" s="149"/>
      <c r="AO36" s="149"/>
      <c r="AP36" s="149"/>
      <c r="AQ36" s="149"/>
      <c r="AR36" s="149"/>
      <c r="AS36" s="149"/>
      <c r="AT36" s="149"/>
      <c r="AU36" s="149"/>
    </row>
    <row r="37">
      <c r="A37" s="176" t="s">
        <v>55</v>
      </c>
      <c r="B37" s="207">
        <v>4.2850399E7</v>
      </c>
      <c r="C37" s="208">
        <v>44273.03249136574</v>
      </c>
      <c r="D37" s="207" t="s">
        <v>1980</v>
      </c>
      <c r="E37" s="207" t="s">
        <v>1981</v>
      </c>
      <c r="F37" s="209">
        <v>36923.0</v>
      </c>
      <c r="G37" s="207" t="s">
        <v>391</v>
      </c>
      <c r="H37" s="207" t="s">
        <v>1982</v>
      </c>
      <c r="I37" s="162" t="s">
        <v>1983</v>
      </c>
      <c r="J37" s="162" t="s">
        <v>1620</v>
      </c>
      <c r="K37" s="162" t="s">
        <v>1984</v>
      </c>
      <c r="L37" s="952" t="s">
        <v>1680</v>
      </c>
      <c r="M37" s="176"/>
      <c r="N37" s="176"/>
      <c r="O37" s="176"/>
      <c r="P37" s="176"/>
      <c r="Q37" s="176"/>
      <c r="R37" s="149"/>
      <c r="S37" s="176"/>
      <c r="T37" s="176"/>
      <c r="U37" s="176"/>
      <c r="V37" s="176"/>
      <c r="W37" s="176"/>
      <c r="X37" s="176"/>
      <c r="Y37" s="176"/>
      <c r="Z37" s="176"/>
      <c r="AA37" s="176"/>
      <c r="AB37" s="176"/>
      <c r="AC37" s="149"/>
      <c r="AD37" s="149"/>
      <c r="AE37" s="149"/>
      <c r="AF37" s="149"/>
      <c r="AG37" s="149"/>
      <c r="AH37" s="149"/>
      <c r="AI37" s="149"/>
      <c r="AJ37" s="149"/>
      <c r="AK37" s="149"/>
      <c r="AL37" s="149"/>
      <c r="AM37" s="149"/>
      <c r="AN37" s="149"/>
      <c r="AO37" s="149"/>
      <c r="AP37" s="149"/>
      <c r="AQ37" s="149"/>
      <c r="AR37" s="149"/>
      <c r="AS37" s="149"/>
      <c r="AT37" s="149"/>
      <c r="AU37" s="149"/>
    </row>
    <row r="38">
      <c r="A38" s="176" t="s">
        <v>55</v>
      </c>
      <c r="B38" s="162">
        <v>4.1561571E7</v>
      </c>
      <c r="C38" s="177">
        <v>44274.50049590278</v>
      </c>
      <c r="D38" s="162" t="s">
        <v>1996</v>
      </c>
      <c r="E38" s="162" t="s">
        <v>1997</v>
      </c>
      <c r="F38" s="178">
        <v>36104.0</v>
      </c>
      <c r="G38" s="162" t="s">
        <v>391</v>
      </c>
      <c r="H38" s="162" t="s">
        <v>1678</v>
      </c>
      <c r="I38" s="205" t="s">
        <v>1998</v>
      </c>
      <c r="J38" s="162" t="s">
        <v>1620</v>
      </c>
      <c r="K38" s="162" t="s">
        <v>1999</v>
      </c>
      <c r="L38" s="952" t="s">
        <v>1622</v>
      </c>
      <c r="M38" s="176"/>
      <c r="N38" s="176"/>
      <c r="O38" s="176"/>
      <c r="P38" s="176"/>
      <c r="Q38" s="176"/>
      <c r="R38" s="149"/>
      <c r="S38" s="176"/>
      <c r="T38" s="176"/>
      <c r="U38" s="176"/>
      <c r="V38" s="176"/>
      <c r="W38" s="176"/>
      <c r="X38" s="176"/>
      <c r="Y38" s="176"/>
      <c r="Z38" s="176"/>
      <c r="AA38" s="176"/>
      <c r="AB38" s="149"/>
      <c r="AC38" s="149"/>
      <c r="AD38" s="149"/>
      <c r="AE38" s="149"/>
      <c r="AF38" s="149"/>
      <c r="AG38" s="149"/>
      <c r="AH38" s="149"/>
      <c r="AI38" s="149"/>
      <c r="AJ38" s="149"/>
      <c r="AK38" s="149"/>
      <c r="AL38" s="149"/>
      <c r="AM38" s="149"/>
      <c r="AN38" s="149"/>
      <c r="AO38" s="149"/>
      <c r="AP38" s="149"/>
      <c r="AQ38" s="149"/>
      <c r="AR38" s="149"/>
      <c r="AS38" s="149"/>
      <c r="AT38" s="149"/>
      <c r="AU38" s="149"/>
    </row>
    <row r="39">
      <c r="A39" s="176" t="s">
        <v>55</v>
      </c>
      <c r="B39" s="162">
        <v>3.6018418E7</v>
      </c>
      <c r="C39" s="177">
        <v>44274.96465229167</v>
      </c>
      <c r="D39" s="162" t="s">
        <v>2008</v>
      </c>
      <c r="E39" s="162" t="s">
        <v>2009</v>
      </c>
      <c r="F39" s="178">
        <v>34045.0</v>
      </c>
      <c r="G39" s="162" t="s">
        <v>674</v>
      </c>
      <c r="H39" s="162" t="s">
        <v>1822</v>
      </c>
      <c r="I39" s="162" t="s">
        <v>2010</v>
      </c>
      <c r="J39" s="162" t="s">
        <v>1620</v>
      </c>
      <c r="K39" s="162" t="s">
        <v>2011</v>
      </c>
      <c r="L39" s="952" t="s">
        <v>1680</v>
      </c>
      <c r="M39" s="176"/>
      <c r="N39" s="176"/>
      <c r="O39" s="176"/>
      <c r="P39" s="176"/>
      <c r="Q39" s="176"/>
      <c r="R39" s="176"/>
      <c r="S39" s="176"/>
      <c r="T39" s="176"/>
      <c r="U39" s="176"/>
      <c r="V39" s="176"/>
      <c r="W39" s="176"/>
      <c r="X39" s="176"/>
      <c r="Y39" s="176"/>
      <c r="Z39" s="176"/>
      <c r="AA39" s="176"/>
      <c r="AB39" s="149"/>
      <c r="AC39" s="149"/>
      <c r="AD39" s="1183"/>
      <c r="AE39" s="149"/>
      <c r="AF39" s="1184"/>
      <c r="AG39" s="1185"/>
      <c r="AH39" s="1180"/>
      <c r="AI39" s="149"/>
      <c r="AJ39" s="149"/>
      <c r="AK39" s="149"/>
      <c r="AL39" s="149"/>
      <c r="AM39" s="149"/>
      <c r="AN39" s="149"/>
      <c r="AO39" s="149"/>
      <c r="AP39" s="149"/>
      <c r="AQ39" s="149"/>
      <c r="AR39" s="149"/>
      <c r="AS39" s="149"/>
      <c r="AT39" s="149"/>
      <c r="AU39" s="149"/>
    </row>
    <row r="40">
      <c r="A40" s="176" t="s">
        <v>55</v>
      </c>
      <c r="B40" s="207">
        <v>3.2034966E7</v>
      </c>
      <c r="C40" s="208">
        <v>44276.676318136575</v>
      </c>
      <c r="D40" s="207" t="s">
        <v>2019</v>
      </c>
      <c r="E40" s="207" t="s">
        <v>2020</v>
      </c>
      <c r="F40" s="209">
        <v>31415.0</v>
      </c>
      <c r="G40" s="207" t="s">
        <v>2021</v>
      </c>
      <c r="H40" s="207" t="s">
        <v>2022</v>
      </c>
      <c r="I40" s="162" t="s">
        <v>2023</v>
      </c>
      <c r="J40" s="162" t="s">
        <v>1620</v>
      </c>
      <c r="K40" s="162" t="s">
        <v>2024</v>
      </c>
      <c r="L40" s="952" t="s">
        <v>1634</v>
      </c>
      <c r="M40" s="176"/>
      <c r="N40" s="176"/>
      <c r="O40" s="176"/>
      <c r="P40" s="176"/>
      <c r="Q40" s="176"/>
      <c r="R40" s="149"/>
      <c r="S40" s="176"/>
      <c r="T40" s="176"/>
      <c r="U40" s="176"/>
      <c r="V40" s="176"/>
      <c r="W40" s="176"/>
      <c r="X40" s="176"/>
      <c r="Y40" s="176"/>
      <c r="Z40" s="176"/>
      <c r="AA40" s="176"/>
      <c r="AB40" s="149"/>
      <c r="AC40" s="149"/>
      <c r="AD40" s="1183"/>
      <c r="AE40" s="149"/>
      <c r="AF40" s="1184"/>
      <c r="AG40" s="1185"/>
      <c r="AH40" s="1180"/>
      <c r="AI40" s="149"/>
      <c r="AJ40" s="149"/>
      <c r="AK40" s="149"/>
      <c r="AL40" s="149"/>
      <c r="AM40" s="149"/>
      <c r="AN40" s="149"/>
      <c r="AO40" s="149"/>
      <c r="AP40" s="149"/>
      <c r="AQ40" s="149"/>
      <c r="AR40" s="149"/>
      <c r="AS40" s="149"/>
      <c r="AT40" s="149"/>
      <c r="AU40" s="149"/>
    </row>
    <row r="41">
      <c r="A41" s="176" t="s">
        <v>55</v>
      </c>
      <c r="B41" s="162">
        <v>3.5156234E7</v>
      </c>
      <c r="C41" s="177">
        <v>44277.50348053241</v>
      </c>
      <c r="D41" s="162" t="s">
        <v>2036</v>
      </c>
      <c r="E41" s="162" t="s">
        <v>2037</v>
      </c>
      <c r="F41" s="178">
        <v>32946.0</v>
      </c>
      <c r="G41" s="162" t="s">
        <v>391</v>
      </c>
      <c r="H41" s="162" t="s">
        <v>2038</v>
      </c>
      <c r="I41" s="162" t="s">
        <v>2039</v>
      </c>
      <c r="J41" s="162" t="s">
        <v>1620</v>
      </c>
      <c r="K41" s="162" t="s">
        <v>2040</v>
      </c>
      <c r="L41" s="952" t="s">
        <v>1668</v>
      </c>
      <c r="M41" s="176"/>
      <c r="N41" s="176"/>
      <c r="O41" s="176"/>
      <c r="P41" s="176"/>
      <c r="Q41" s="176"/>
      <c r="R41" s="176"/>
      <c r="S41" s="176"/>
      <c r="T41" s="176"/>
      <c r="U41" s="176"/>
      <c r="V41" s="176"/>
      <c r="W41" s="176"/>
      <c r="X41" s="176"/>
      <c r="Y41" s="176"/>
      <c r="Z41" s="176"/>
      <c r="AA41" s="176"/>
      <c r="AB41" s="149"/>
      <c r="AC41" s="149"/>
      <c r="AD41" s="149"/>
      <c r="AE41" s="149"/>
      <c r="AF41" s="149"/>
      <c r="AG41" s="149"/>
      <c r="AH41" s="149"/>
      <c r="AI41" s="149"/>
      <c r="AJ41" s="149"/>
      <c r="AK41" s="149"/>
      <c r="AL41" s="149"/>
      <c r="AM41" s="149"/>
      <c r="AN41" s="149"/>
      <c r="AO41" s="149"/>
      <c r="AP41" s="149"/>
      <c r="AQ41" s="149"/>
      <c r="AR41" s="149"/>
      <c r="AS41" s="149"/>
      <c r="AT41" s="149"/>
      <c r="AU41" s="149"/>
    </row>
    <row r="42">
      <c r="A42" s="176" t="s">
        <v>55</v>
      </c>
      <c r="B42" s="162">
        <v>4.2662663E7</v>
      </c>
      <c r="C42" s="177">
        <v>44279.81272059028</v>
      </c>
      <c r="D42" s="162" t="s">
        <v>2050</v>
      </c>
      <c r="E42" s="162" t="s">
        <v>2051</v>
      </c>
      <c r="F42" s="178">
        <v>36712.0</v>
      </c>
      <c r="G42" s="162" t="s">
        <v>1755</v>
      </c>
      <c r="H42" s="162" t="s">
        <v>1822</v>
      </c>
      <c r="I42" s="162" t="s">
        <v>2052</v>
      </c>
      <c r="J42" s="162" t="s">
        <v>1646</v>
      </c>
      <c r="K42" s="162" t="s">
        <v>2053</v>
      </c>
      <c r="L42" s="952" t="s">
        <v>1622</v>
      </c>
      <c r="M42" s="176"/>
      <c r="N42" s="176"/>
      <c r="O42" s="176"/>
      <c r="P42" s="176"/>
      <c r="Q42" s="176"/>
      <c r="R42" s="149"/>
      <c r="S42" s="176"/>
      <c r="T42" s="176"/>
      <c r="U42" s="176"/>
      <c r="V42" s="176"/>
      <c r="W42" s="176"/>
      <c r="X42" s="176"/>
      <c r="Y42" s="176"/>
      <c r="Z42" s="176"/>
      <c r="AA42" s="176"/>
      <c r="AB42" s="149"/>
      <c r="AC42" s="149"/>
      <c r="AD42" s="176"/>
      <c r="AE42" s="149"/>
      <c r="AF42" s="1192"/>
      <c r="AG42" s="1185"/>
      <c r="AH42" s="1180"/>
      <c r="AI42" s="149"/>
      <c r="AJ42" s="149"/>
      <c r="AK42" s="149"/>
      <c r="AL42" s="149"/>
      <c r="AM42" s="149"/>
      <c r="AN42" s="149"/>
      <c r="AO42" s="149"/>
      <c r="AP42" s="149"/>
      <c r="AQ42" s="149"/>
      <c r="AR42" s="149"/>
      <c r="AS42" s="149"/>
      <c r="AT42" s="149"/>
      <c r="AU42" s="149"/>
    </row>
    <row r="43">
      <c r="A43" s="176" t="s">
        <v>55</v>
      </c>
      <c r="B43" s="162">
        <v>3.6171988E7</v>
      </c>
      <c r="C43" s="177">
        <v>44280.789490509254</v>
      </c>
      <c r="D43" s="162" t="s">
        <v>2061</v>
      </c>
      <c r="E43" s="162" t="s">
        <v>2062</v>
      </c>
      <c r="F43" s="178">
        <v>33437.0</v>
      </c>
      <c r="G43" s="162" t="s">
        <v>391</v>
      </c>
      <c r="H43" s="162" t="s">
        <v>2063</v>
      </c>
      <c r="I43" s="162" t="s">
        <v>2064</v>
      </c>
      <c r="J43" s="162" t="s">
        <v>1620</v>
      </c>
      <c r="K43" s="162" t="s">
        <v>2065</v>
      </c>
      <c r="L43" s="952" t="s">
        <v>1634</v>
      </c>
      <c r="M43" s="176"/>
      <c r="N43" s="176"/>
      <c r="O43" s="176"/>
      <c r="P43" s="176"/>
      <c r="Q43" s="176"/>
      <c r="R43" s="149"/>
      <c r="S43" s="176"/>
      <c r="T43" s="176"/>
      <c r="U43" s="176"/>
      <c r="V43" s="176"/>
      <c r="W43" s="176"/>
      <c r="X43" s="176"/>
      <c r="Y43" s="176"/>
      <c r="Z43" s="176"/>
      <c r="AA43" s="176"/>
      <c r="AB43" s="176"/>
      <c r="AC43" s="149"/>
      <c r="AD43" s="149"/>
      <c r="AE43" s="149"/>
      <c r="AF43" s="149"/>
      <c r="AG43" s="149"/>
      <c r="AH43" s="149"/>
      <c r="AI43" s="149"/>
      <c r="AJ43" s="149"/>
      <c r="AK43" s="149"/>
      <c r="AL43" s="149"/>
      <c r="AM43" s="149"/>
      <c r="AN43" s="149"/>
      <c r="AO43" s="149"/>
      <c r="AP43" s="149"/>
      <c r="AQ43" s="149"/>
      <c r="AR43" s="149"/>
      <c r="AS43" s="149"/>
      <c r="AT43" s="149"/>
      <c r="AU43" s="149"/>
    </row>
    <row r="44">
      <c r="A44" s="176" t="s">
        <v>55</v>
      </c>
      <c r="B44" s="162">
        <v>4.0141518E7</v>
      </c>
      <c r="C44" s="177">
        <v>44280.833443888885</v>
      </c>
      <c r="D44" s="162" t="s">
        <v>2076</v>
      </c>
      <c r="E44" s="162" t="s">
        <v>2077</v>
      </c>
      <c r="F44" s="178">
        <v>35473.0</v>
      </c>
      <c r="G44" s="162" t="s">
        <v>391</v>
      </c>
      <c r="H44" s="162" t="s">
        <v>2078</v>
      </c>
      <c r="I44" s="162" t="s">
        <v>2079</v>
      </c>
      <c r="J44" s="162" t="s">
        <v>2080</v>
      </c>
      <c r="K44" s="162" t="s">
        <v>2081</v>
      </c>
      <c r="L44" s="952" t="s">
        <v>1680</v>
      </c>
      <c r="M44" s="176"/>
      <c r="N44" s="176"/>
      <c r="O44" s="176"/>
      <c r="P44" s="176"/>
      <c r="Q44" s="176"/>
      <c r="R44" s="176"/>
      <c r="S44" s="176"/>
      <c r="T44" s="176"/>
      <c r="U44" s="176"/>
      <c r="V44" s="176"/>
      <c r="W44" s="176"/>
      <c r="X44" s="176"/>
      <c r="Y44" s="176"/>
      <c r="Z44" s="176"/>
      <c r="AA44" s="176"/>
      <c r="AB44" s="149"/>
      <c r="AC44" s="149"/>
      <c r="AD44" s="1183"/>
      <c r="AE44" s="149"/>
      <c r="AF44" s="1184"/>
      <c r="AG44" s="1185"/>
      <c r="AH44" s="1180"/>
      <c r="AI44" s="149"/>
      <c r="AJ44" s="149"/>
      <c r="AK44" s="149"/>
      <c r="AL44" s="149"/>
      <c r="AM44" s="149"/>
      <c r="AN44" s="149"/>
      <c r="AO44" s="149"/>
      <c r="AP44" s="149"/>
      <c r="AQ44" s="149"/>
      <c r="AR44" s="149"/>
      <c r="AS44" s="149"/>
      <c r="AT44" s="149"/>
      <c r="AU44" s="149"/>
    </row>
    <row r="45">
      <c r="A45" s="176" t="s">
        <v>55</v>
      </c>
      <c r="B45" s="162">
        <v>3.3780111E7</v>
      </c>
      <c r="C45" s="177">
        <v>44282.427103333335</v>
      </c>
      <c r="D45" s="162" t="s">
        <v>2088</v>
      </c>
      <c r="E45" s="162" t="s">
        <v>2089</v>
      </c>
      <c r="F45" s="178">
        <v>32258.0</v>
      </c>
      <c r="G45" s="162" t="s">
        <v>391</v>
      </c>
      <c r="H45" s="162" t="s">
        <v>2090</v>
      </c>
      <c r="I45" s="162" t="s">
        <v>2091</v>
      </c>
      <c r="J45" s="162" t="s">
        <v>1646</v>
      </c>
      <c r="K45" s="162" t="s">
        <v>2092</v>
      </c>
      <c r="L45" s="952" t="s">
        <v>1634</v>
      </c>
      <c r="M45" s="176"/>
      <c r="N45" s="176"/>
      <c r="O45" s="176"/>
      <c r="P45" s="176"/>
      <c r="Q45" s="176"/>
      <c r="R45" s="149"/>
      <c r="S45" s="176"/>
      <c r="T45" s="176"/>
      <c r="U45" s="176"/>
      <c r="V45" s="176"/>
      <c r="W45" s="176"/>
      <c r="X45" s="176"/>
      <c r="Y45" s="176"/>
      <c r="Z45" s="176"/>
      <c r="AA45" s="176"/>
      <c r="AB45" s="149"/>
      <c r="AC45" s="149"/>
      <c r="AD45" s="1183"/>
      <c r="AE45" s="149"/>
      <c r="AF45" s="1191"/>
      <c r="AG45" s="1185"/>
      <c r="AH45" s="1180"/>
      <c r="AI45" s="149"/>
      <c r="AJ45" s="149"/>
      <c r="AK45" s="149"/>
      <c r="AL45" s="149"/>
      <c r="AM45" s="149"/>
      <c r="AN45" s="149"/>
      <c r="AO45" s="149"/>
      <c r="AP45" s="149"/>
      <c r="AQ45" s="149"/>
      <c r="AR45" s="149"/>
      <c r="AS45" s="149"/>
      <c r="AT45" s="149"/>
      <c r="AU45" s="149"/>
    </row>
    <row r="46">
      <c r="A46" s="176" t="s">
        <v>55</v>
      </c>
      <c r="B46" s="162">
        <v>3.9912739E7</v>
      </c>
      <c r="C46" s="177">
        <v>44284.611100891205</v>
      </c>
      <c r="D46" s="162" t="s">
        <v>2100</v>
      </c>
      <c r="E46" s="162" t="s">
        <v>2101</v>
      </c>
      <c r="F46" s="178">
        <v>35383.0</v>
      </c>
      <c r="G46" s="162" t="s">
        <v>2021</v>
      </c>
      <c r="H46" s="162" t="s">
        <v>2102</v>
      </c>
      <c r="I46" s="162" t="s">
        <v>2103</v>
      </c>
      <c r="J46" s="162" t="s">
        <v>1620</v>
      </c>
      <c r="K46" s="162" t="s">
        <v>2104</v>
      </c>
      <c r="L46" s="952" t="s">
        <v>1668</v>
      </c>
      <c r="M46" s="176"/>
      <c r="N46" s="176"/>
      <c r="O46" s="176"/>
      <c r="P46" s="176"/>
      <c r="Q46" s="176"/>
      <c r="R46" s="149"/>
      <c r="S46" s="176"/>
      <c r="T46" s="176"/>
      <c r="U46" s="176"/>
      <c r="V46" s="176"/>
      <c r="W46" s="176"/>
      <c r="X46" s="176"/>
      <c r="Y46" s="176"/>
      <c r="Z46" s="176"/>
      <c r="AA46" s="176"/>
      <c r="AB46" s="149"/>
      <c r="AC46" s="149"/>
      <c r="AD46" s="176"/>
      <c r="AE46" s="149"/>
      <c r="AF46" s="1184"/>
      <c r="AG46" s="1185"/>
      <c r="AH46" s="1180"/>
      <c r="AI46" s="149"/>
      <c r="AJ46" s="149"/>
      <c r="AK46" s="149"/>
      <c r="AL46" s="149"/>
      <c r="AM46" s="149"/>
      <c r="AN46" s="149"/>
      <c r="AO46" s="149"/>
      <c r="AP46" s="149"/>
      <c r="AQ46" s="149"/>
      <c r="AR46" s="149"/>
      <c r="AS46" s="149"/>
      <c r="AT46" s="149"/>
      <c r="AU46" s="149"/>
    </row>
    <row r="47">
      <c r="A47" s="176" t="s">
        <v>55</v>
      </c>
      <c r="B47" s="162">
        <v>4.1585386E7</v>
      </c>
      <c r="C47" s="177">
        <v>44284.61632559028</v>
      </c>
      <c r="D47" s="162" t="s">
        <v>2115</v>
      </c>
      <c r="E47" s="162" t="s">
        <v>2116</v>
      </c>
      <c r="F47" s="178">
        <v>36103.0</v>
      </c>
      <c r="G47" s="162" t="s">
        <v>391</v>
      </c>
      <c r="H47" s="162" t="s">
        <v>2117</v>
      </c>
      <c r="I47" s="162" t="s">
        <v>2118</v>
      </c>
      <c r="J47" s="162" t="s">
        <v>1620</v>
      </c>
      <c r="K47" s="162" t="s">
        <v>2119</v>
      </c>
      <c r="L47" s="952" t="s">
        <v>1634</v>
      </c>
      <c r="M47" s="176"/>
      <c r="N47" s="176"/>
      <c r="O47" s="176"/>
      <c r="P47" s="176"/>
      <c r="Q47" s="176"/>
      <c r="R47" s="176"/>
      <c r="S47" s="176"/>
      <c r="T47" s="176"/>
      <c r="U47" s="176"/>
      <c r="V47" s="176"/>
      <c r="W47" s="176"/>
      <c r="X47" s="176"/>
      <c r="Y47" s="176"/>
      <c r="Z47" s="176"/>
      <c r="AA47" s="176"/>
      <c r="AB47" s="149"/>
      <c r="AC47" s="149"/>
      <c r="AD47" s="176"/>
      <c r="AE47" s="149"/>
      <c r="AF47" s="1184"/>
      <c r="AG47" s="1185"/>
      <c r="AH47" s="1180"/>
      <c r="AI47" s="149"/>
      <c r="AJ47" s="149"/>
      <c r="AK47" s="149"/>
      <c r="AL47" s="149"/>
      <c r="AM47" s="149"/>
      <c r="AN47" s="149"/>
      <c r="AO47" s="149"/>
      <c r="AP47" s="149"/>
      <c r="AQ47" s="149"/>
      <c r="AR47" s="149"/>
      <c r="AS47" s="149"/>
      <c r="AT47" s="149"/>
      <c r="AU47" s="149"/>
    </row>
    <row r="48">
      <c r="A48" s="176" t="s">
        <v>55</v>
      </c>
      <c r="B48" s="162">
        <v>4.3876118E7</v>
      </c>
      <c r="C48" s="177">
        <v>44284.71099425926</v>
      </c>
      <c r="D48" s="162" t="s">
        <v>2127</v>
      </c>
      <c r="E48" s="162" t="s">
        <v>2128</v>
      </c>
      <c r="F48" s="178">
        <v>37293.0</v>
      </c>
      <c r="G48" s="162" t="s">
        <v>391</v>
      </c>
      <c r="H48" s="162" t="s">
        <v>1678</v>
      </c>
      <c r="I48" s="162" t="s">
        <v>2129</v>
      </c>
      <c r="J48" s="162" t="s">
        <v>1620</v>
      </c>
      <c r="K48" s="162" t="s">
        <v>2130</v>
      </c>
      <c r="L48" s="952" t="s">
        <v>1668</v>
      </c>
      <c r="M48" s="176"/>
      <c r="N48" s="176"/>
      <c r="O48" s="176"/>
      <c r="P48" s="176"/>
      <c r="Q48" s="176"/>
      <c r="R48" s="149"/>
      <c r="S48" s="176"/>
      <c r="T48" s="176"/>
      <c r="U48" s="176"/>
      <c r="V48" s="176"/>
      <c r="W48" s="176"/>
      <c r="X48" s="176"/>
      <c r="Y48" s="176"/>
      <c r="Z48" s="176"/>
      <c r="AA48" s="176"/>
      <c r="AB48" s="149"/>
      <c r="AC48" s="149"/>
      <c r="AD48" s="1183"/>
      <c r="AE48" s="149"/>
      <c r="AF48" s="1184"/>
      <c r="AG48" s="1185"/>
      <c r="AH48" s="1180"/>
      <c r="AI48" s="149"/>
      <c r="AJ48" s="149"/>
      <c r="AK48" s="149"/>
      <c r="AL48" s="149"/>
      <c r="AM48" s="149"/>
      <c r="AN48" s="149"/>
      <c r="AO48" s="149"/>
      <c r="AP48" s="149"/>
      <c r="AQ48" s="149"/>
      <c r="AR48" s="149"/>
      <c r="AS48" s="149"/>
      <c r="AT48" s="149"/>
      <c r="AU48" s="149"/>
    </row>
    <row r="49">
      <c r="A49" s="176" t="s">
        <v>55</v>
      </c>
      <c r="B49" s="162">
        <v>3.1861022E7</v>
      </c>
      <c r="C49" s="177">
        <v>44285.72360907408</v>
      </c>
      <c r="D49" s="162" t="s">
        <v>2139</v>
      </c>
      <c r="E49" s="162" t="s">
        <v>2140</v>
      </c>
      <c r="F49" s="178">
        <v>31316.0</v>
      </c>
      <c r="G49" s="162" t="s">
        <v>391</v>
      </c>
      <c r="H49" s="162" t="s">
        <v>2141</v>
      </c>
      <c r="I49" s="162" t="s">
        <v>2142</v>
      </c>
      <c r="J49" s="162" t="s">
        <v>1620</v>
      </c>
      <c r="K49" s="162" t="s">
        <v>2143</v>
      </c>
      <c r="L49" s="952" t="s">
        <v>1680</v>
      </c>
      <c r="M49" s="176"/>
      <c r="N49" s="176"/>
      <c r="O49" s="176"/>
      <c r="P49" s="176"/>
      <c r="Q49" s="176"/>
      <c r="R49" s="149"/>
      <c r="S49" s="176"/>
      <c r="T49" s="176"/>
      <c r="U49" s="176"/>
      <c r="V49" s="176"/>
      <c r="W49" s="176"/>
      <c r="X49" s="176"/>
      <c r="Y49" s="176"/>
      <c r="Z49" s="176"/>
      <c r="AA49" s="176"/>
      <c r="AB49" s="149"/>
      <c r="AC49" s="149"/>
      <c r="AD49" s="1183"/>
      <c r="AE49" s="149"/>
      <c r="AF49" s="1184"/>
      <c r="AG49" s="1185"/>
      <c r="AH49" s="1180"/>
      <c r="AI49" s="149"/>
      <c r="AJ49" s="149"/>
      <c r="AK49" s="149"/>
      <c r="AL49" s="149"/>
      <c r="AM49" s="149"/>
      <c r="AN49" s="149"/>
      <c r="AO49" s="149"/>
      <c r="AP49" s="149"/>
      <c r="AQ49" s="149"/>
      <c r="AR49" s="149"/>
      <c r="AS49" s="149"/>
      <c r="AT49" s="149"/>
      <c r="AU49" s="149"/>
    </row>
    <row r="50">
      <c r="A50" s="176" t="s">
        <v>55</v>
      </c>
      <c r="B50" s="162">
        <v>3.9492244E7</v>
      </c>
      <c r="C50" s="177">
        <v>44289.7961725</v>
      </c>
      <c r="D50" s="162" t="s">
        <v>2148</v>
      </c>
      <c r="E50" s="162" t="s">
        <v>2149</v>
      </c>
      <c r="F50" s="178">
        <v>35277.0</v>
      </c>
      <c r="G50" s="162" t="s">
        <v>391</v>
      </c>
      <c r="H50" s="162" t="s">
        <v>2150</v>
      </c>
      <c r="I50" s="162" t="s">
        <v>2151</v>
      </c>
      <c r="J50" s="162" t="s">
        <v>1620</v>
      </c>
      <c r="K50" s="162" t="s">
        <v>2152</v>
      </c>
      <c r="L50" s="952" t="s">
        <v>1634</v>
      </c>
      <c r="M50" s="176"/>
      <c r="N50" s="176"/>
      <c r="O50" s="176"/>
      <c r="P50" s="176"/>
      <c r="Q50" s="176"/>
      <c r="R50" s="149"/>
      <c r="S50" s="176"/>
      <c r="T50" s="176"/>
      <c r="U50" s="176"/>
      <c r="V50" s="176"/>
      <c r="W50" s="176"/>
      <c r="X50" s="176"/>
      <c r="Y50" s="176"/>
      <c r="Z50" s="176"/>
      <c r="AA50" s="176"/>
      <c r="AB50" s="149"/>
      <c r="AC50" s="149"/>
      <c r="AD50" s="176"/>
      <c r="AE50" s="149"/>
      <c r="AF50" s="1193"/>
      <c r="AG50" s="1185"/>
      <c r="AH50" s="1180"/>
      <c r="AI50" s="149"/>
      <c r="AJ50" s="149"/>
      <c r="AK50" s="149"/>
      <c r="AL50" s="149"/>
      <c r="AM50" s="149"/>
      <c r="AN50" s="149"/>
      <c r="AO50" s="149"/>
      <c r="AP50" s="149"/>
      <c r="AQ50" s="149"/>
      <c r="AR50" s="149"/>
      <c r="AS50" s="149"/>
      <c r="AT50" s="149"/>
      <c r="AU50" s="149"/>
    </row>
    <row r="51">
      <c r="A51" s="176" t="s">
        <v>55</v>
      </c>
      <c r="B51" s="162">
        <v>3.9123625E7</v>
      </c>
      <c r="C51" s="177">
        <v>44291.507306168976</v>
      </c>
      <c r="D51" s="162" t="s">
        <v>2160</v>
      </c>
      <c r="E51" s="162" t="s">
        <v>2161</v>
      </c>
      <c r="F51" s="178">
        <v>34888.0</v>
      </c>
      <c r="G51" s="162" t="s">
        <v>391</v>
      </c>
      <c r="H51" s="162" t="s">
        <v>2162</v>
      </c>
      <c r="I51" s="162" t="s">
        <v>2163</v>
      </c>
      <c r="J51" s="162" t="s">
        <v>1620</v>
      </c>
      <c r="K51" s="162" t="s">
        <v>2164</v>
      </c>
      <c r="L51" s="952" t="s">
        <v>1634</v>
      </c>
      <c r="M51" s="176"/>
      <c r="N51" s="176"/>
      <c r="O51" s="176"/>
      <c r="P51" s="176"/>
      <c r="Q51" s="176"/>
      <c r="R51" s="176"/>
      <c r="S51" s="176"/>
      <c r="T51" s="176"/>
      <c r="U51" s="176"/>
      <c r="V51" s="176"/>
      <c r="W51" s="176"/>
      <c r="X51" s="176"/>
      <c r="Y51" s="176"/>
      <c r="Z51" s="176"/>
      <c r="AA51" s="176"/>
      <c r="AB51" s="149"/>
      <c r="AC51" s="149"/>
      <c r="AD51" s="176"/>
      <c r="AE51" s="149"/>
      <c r="AF51" s="1184"/>
      <c r="AG51" s="1185"/>
      <c r="AH51" s="1180"/>
      <c r="AI51" s="176"/>
      <c r="AJ51" s="149"/>
      <c r="AK51" s="149"/>
      <c r="AL51" s="149"/>
      <c r="AM51" s="149"/>
      <c r="AN51" s="149"/>
      <c r="AO51" s="149"/>
      <c r="AP51" s="149"/>
      <c r="AQ51" s="149"/>
      <c r="AR51" s="149"/>
      <c r="AS51" s="149"/>
      <c r="AT51" s="149"/>
      <c r="AU51" s="149"/>
    </row>
    <row r="52">
      <c r="A52" s="176" t="s">
        <v>55</v>
      </c>
      <c r="B52" s="162">
        <v>3.9804279E7</v>
      </c>
      <c r="C52" s="177">
        <v>44292.75827431713</v>
      </c>
      <c r="D52" s="162" t="s">
        <v>2172</v>
      </c>
      <c r="E52" s="179" t="s">
        <v>2173</v>
      </c>
      <c r="F52" s="178">
        <v>35099.0</v>
      </c>
      <c r="G52" s="162" t="s">
        <v>391</v>
      </c>
      <c r="H52" s="162" t="s">
        <v>2174</v>
      </c>
      <c r="I52" s="162" t="s">
        <v>2175</v>
      </c>
      <c r="J52" s="162" t="s">
        <v>1620</v>
      </c>
      <c r="K52" s="162" t="s">
        <v>2176</v>
      </c>
      <c r="L52" s="952" t="s">
        <v>1622</v>
      </c>
      <c r="M52" s="176"/>
      <c r="N52" s="176"/>
      <c r="O52" s="176"/>
      <c r="P52" s="176"/>
      <c r="Q52" s="176"/>
      <c r="R52" s="149"/>
      <c r="S52" s="176"/>
      <c r="T52" s="176"/>
      <c r="U52" s="176"/>
      <c r="V52" s="176"/>
      <c r="W52" s="176"/>
      <c r="X52" s="176"/>
      <c r="Y52" s="176"/>
      <c r="Z52" s="176"/>
      <c r="AA52" s="176"/>
      <c r="AB52" s="176"/>
      <c r="AC52" s="149"/>
      <c r="AD52" s="149"/>
      <c r="AE52" s="149"/>
      <c r="AF52" s="149"/>
      <c r="AG52" s="149"/>
      <c r="AH52" s="149"/>
      <c r="AI52" s="149"/>
      <c r="AJ52" s="149"/>
      <c r="AK52" s="149"/>
      <c r="AL52" s="149"/>
      <c r="AM52" s="176"/>
      <c r="AN52" s="176"/>
      <c r="AO52" s="176"/>
      <c r="AP52" s="176"/>
      <c r="AQ52" s="176"/>
      <c r="AR52" s="176"/>
      <c r="AS52" s="176"/>
      <c r="AT52" s="176"/>
      <c r="AU52" s="176"/>
    </row>
    <row r="53">
      <c r="A53" s="176" t="s">
        <v>55</v>
      </c>
      <c r="B53" s="162">
        <v>3.7936581E7</v>
      </c>
      <c r="C53" s="177">
        <v>44294.09424457176</v>
      </c>
      <c r="D53" s="162" t="s">
        <v>2187</v>
      </c>
      <c r="E53" s="162" t="s">
        <v>2188</v>
      </c>
      <c r="F53" s="178">
        <v>34271.0</v>
      </c>
      <c r="G53" s="162" t="s">
        <v>674</v>
      </c>
      <c r="H53" s="162" t="s">
        <v>2189</v>
      </c>
      <c r="I53" s="162" t="s">
        <v>2190</v>
      </c>
      <c r="J53" s="162" t="s">
        <v>1620</v>
      </c>
      <c r="K53" s="162" t="s">
        <v>2191</v>
      </c>
      <c r="L53" s="952" t="s">
        <v>1668</v>
      </c>
      <c r="M53" s="176"/>
      <c r="N53" s="176"/>
      <c r="O53" s="176"/>
      <c r="P53" s="176"/>
      <c r="Q53" s="176"/>
      <c r="R53" s="149"/>
      <c r="S53" s="176"/>
      <c r="T53" s="176"/>
      <c r="U53" s="176"/>
      <c r="V53" s="176"/>
      <c r="W53" s="176"/>
      <c r="X53" s="176"/>
      <c r="Y53" s="176"/>
      <c r="Z53" s="176"/>
      <c r="AA53" s="176"/>
      <c r="AB53" s="149"/>
      <c r="AC53" s="149"/>
      <c r="AD53" s="149"/>
      <c r="AE53" s="149"/>
      <c r="AF53" s="149"/>
      <c r="AG53" s="149"/>
      <c r="AH53" s="149"/>
      <c r="AI53" s="149"/>
      <c r="AJ53" s="149"/>
      <c r="AK53" s="149"/>
      <c r="AL53" s="149"/>
      <c r="AM53" s="149"/>
      <c r="AN53" s="149"/>
      <c r="AO53" s="149"/>
      <c r="AP53" s="149"/>
      <c r="AQ53" s="149"/>
      <c r="AR53" s="149"/>
      <c r="AS53" s="149"/>
      <c r="AT53" s="149"/>
      <c r="AU53" s="149"/>
    </row>
    <row r="54">
      <c r="A54" s="176" t="s">
        <v>55</v>
      </c>
      <c r="B54" s="162" t="s">
        <v>105</v>
      </c>
      <c r="C54" s="177">
        <v>44294.76504453704</v>
      </c>
      <c r="D54" s="162" t="s">
        <v>2200</v>
      </c>
      <c r="E54" s="162" t="s">
        <v>2201</v>
      </c>
      <c r="F54" s="178">
        <v>34555.0</v>
      </c>
      <c r="G54" s="162" t="s">
        <v>2202</v>
      </c>
      <c r="H54" s="162" t="s">
        <v>2203</v>
      </c>
      <c r="I54" s="162" t="s">
        <v>2204</v>
      </c>
      <c r="J54" s="162" t="s">
        <v>1646</v>
      </c>
      <c r="K54" s="162" t="s">
        <v>2205</v>
      </c>
      <c r="L54" s="952" t="s">
        <v>1634</v>
      </c>
      <c r="M54" s="176"/>
      <c r="N54" s="176"/>
      <c r="O54" s="176"/>
      <c r="P54" s="176"/>
      <c r="Q54" s="176"/>
      <c r="R54" s="176"/>
      <c r="S54" s="176"/>
      <c r="T54" s="176"/>
      <c r="U54" s="176"/>
      <c r="V54" s="176"/>
      <c r="W54" s="176"/>
      <c r="X54" s="176"/>
      <c r="Y54" s="176"/>
      <c r="Z54" s="176"/>
      <c r="AA54" s="176"/>
      <c r="AB54" s="176"/>
      <c r="AC54" s="149"/>
      <c r="AD54" s="149"/>
      <c r="AE54" s="149"/>
      <c r="AF54" s="149"/>
      <c r="AG54" s="149"/>
      <c r="AH54" s="149"/>
      <c r="AI54" s="149"/>
      <c r="AJ54" s="149"/>
      <c r="AK54" s="149"/>
      <c r="AL54" s="149"/>
      <c r="AM54" s="149"/>
      <c r="AN54" s="149"/>
      <c r="AO54" s="149"/>
      <c r="AP54" s="149"/>
      <c r="AQ54" s="149"/>
      <c r="AR54" s="149"/>
      <c r="AS54" s="149"/>
      <c r="AT54" s="149"/>
      <c r="AU54" s="149"/>
    </row>
    <row r="55">
      <c r="A55" s="176" t="s">
        <v>55</v>
      </c>
      <c r="B55" s="162">
        <v>3.8029031E7</v>
      </c>
      <c r="C55" s="177">
        <v>44301.656175324075</v>
      </c>
      <c r="D55" s="162" t="s">
        <v>2216</v>
      </c>
      <c r="E55" s="162" t="s">
        <v>2217</v>
      </c>
      <c r="F55" s="178">
        <v>34315.0</v>
      </c>
      <c r="G55" s="162" t="s">
        <v>1755</v>
      </c>
      <c r="H55" s="162" t="s">
        <v>1678</v>
      </c>
      <c r="I55" s="162">
        <v>5.491141950826E12</v>
      </c>
      <c r="J55" s="162" t="s">
        <v>1646</v>
      </c>
      <c r="K55" s="162" t="s">
        <v>2218</v>
      </c>
      <c r="L55" s="952" t="s">
        <v>1668</v>
      </c>
      <c r="M55" s="176"/>
      <c r="N55" s="176"/>
      <c r="O55" s="176"/>
      <c r="P55" s="176"/>
      <c r="Q55" s="176"/>
      <c r="R55" s="149"/>
      <c r="S55" s="176"/>
      <c r="T55" s="176"/>
      <c r="U55" s="176"/>
      <c r="V55" s="176"/>
      <c r="W55" s="176"/>
      <c r="X55" s="176"/>
      <c r="Y55" s="176"/>
      <c r="Z55" s="176"/>
      <c r="AA55" s="176"/>
      <c r="AB55" s="176"/>
      <c r="AC55" s="149"/>
      <c r="AD55" s="149"/>
      <c r="AE55" s="149"/>
      <c r="AF55" s="149"/>
      <c r="AG55" s="149"/>
      <c r="AH55" s="149"/>
      <c r="AI55" s="149"/>
      <c r="AJ55" s="149"/>
      <c r="AK55" s="149"/>
      <c r="AL55" s="149"/>
      <c r="AM55" s="149"/>
      <c r="AN55" s="149"/>
      <c r="AO55" s="149"/>
      <c r="AP55" s="149"/>
      <c r="AQ55" s="149"/>
      <c r="AR55" s="149"/>
      <c r="AS55" s="149"/>
      <c r="AT55" s="149"/>
      <c r="AU55" s="149"/>
    </row>
    <row r="56">
      <c r="A56" s="176" t="s">
        <v>55</v>
      </c>
      <c r="B56" s="162">
        <v>4.175765E7</v>
      </c>
      <c r="C56" s="177">
        <v>44301.80123092592</v>
      </c>
      <c r="D56" s="162" t="s">
        <v>2227</v>
      </c>
      <c r="E56" s="162" t="s">
        <v>2228</v>
      </c>
      <c r="F56" s="178">
        <v>36208.0</v>
      </c>
      <c r="G56" s="162" t="s">
        <v>674</v>
      </c>
      <c r="H56" s="162" t="s">
        <v>1795</v>
      </c>
      <c r="I56" s="162" t="s">
        <v>2229</v>
      </c>
      <c r="J56" s="162" t="s">
        <v>1620</v>
      </c>
      <c r="K56" s="162" t="s">
        <v>2230</v>
      </c>
      <c r="L56" s="952" t="s">
        <v>1622</v>
      </c>
      <c r="M56" s="176"/>
      <c r="N56" s="176"/>
      <c r="O56" s="176"/>
      <c r="P56" s="176"/>
      <c r="Q56" s="176"/>
      <c r="R56" s="149"/>
      <c r="S56" s="176"/>
      <c r="T56" s="176"/>
      <c r="U56" s="176"/>
      <c r="V56" s="176"/>
      <c r="W56" s="176"/>
      <c r="X56" s="176"/>
      <c r="Y56" s="176"/>
      <c r="Z56" s="176"/>
      <c r="AA56" s="176"/>
      <c r="AB56" s="149"/>
      <c r="AC56" s="149"/>
      <c r="AD56" s="149"/>
      <c r="AE56" s="149"/>
      <c r="AF56" s="149"/>
      <c r="AG56" s="149"/>
      <c r="AH56" s="149"/>
      <c r="AI56" s="149"/>
      <c r="AJ56" s="149"/>
      <c r="AK56" s="149"/>
      <c r="AL56" s="149"/>
      <c r="AM56" s="149"/>
      <c r="AN56" s="149"/>
      <c r="AO56" s="149"/>
      <c r="AP56" s="149"/>
      <c r="AQ56" s="149"/>
      <c r="AR56" s="149"/>
      <c r="AS56" s="149"/>
      <c r="AT56" s="149"/>
      <c r="AU56" s="149"/>
    </row>
    <row r="57">
      <c r="A57" s="176" t="s">
        <v>55</v>
      </c>
      <c r="B57" s="207">
        <v>3.9937694E7</v>
      </c>
      <c r="C57" s="208">
        <v>44301.80375655093</v>
      </c>
      <c r="D57" s="207" t="s">
        <v>2240</v>
      </c>
      <c r="E57" s="207" t="s">
        <v>2241</v>
      </c>
      <c r="F57" s="209">
        <v>35398.0</v>
      </c>
      <c r="G57" s="207" t="s">
        <v>391</v>
      </c>
      <c r="H57" s="207" t="s">
        <v>2242</v>
      </c>
      <c r="I57" s="162" t="s">
        <v>2243</v>
      </c>
      <c r="J57" s="162" t="s">
        <v>1646</v>
      </c>
      <c r="K57" s="162" t="s">
        <v>2244</v>
      </c>
      <c r="L57" s="952" t="s">
        <v>1622</v>
      </c>
      <c r="M57" s="176"/>
      <c r="N57" s="176"/>
      <c r="O57" s="176"/>
      <c r="P57" s="176"/>
      <c r="Q57" s="176"/>
      <c r="R57" s="149"/>
      <c r="S57" s="176"/>
      <c r="T57" s="176"/>
      <c r="U57" s="176"/>
      <c r="V57" s="176"/>
      <c r="W57" s="176"/>
      <c r="X57" s="176"/>
      <c r="Y57" s="176"/>
      <c r="Z57" s="176"/>
      <c r="AA57" s="176"/>
      <c r="AB57" s="176"/>
      <c r="AC57" s="149"/>
      <c r="AD57" s="149"/>
      <c r="AE57" s="149"/>
      <c r="AF57" s="149"/>
      <c r="AG57" s="149"/>
      <c r="AH57" s="149"/>
      <c r="AI57" s="149"/>
      <c r="AJ57" s="149"/>
      <c r="AK57" s="149"/>
      <c r="AL57" s="149"/>
      <c r="AM57" s="149"/>
      <c r="AN57" s="149"/>
      <c r="AO57" s="149"/>
      <c r="AP57" s="149"/>
      <c r="AQ57" s="149"/>
      <c r="AR57" s="149"/>
      <c r="AS57" s="149"/>
      <c r="AT57" s="149"/>
      <c r="AU57" s="149"/>
    </row>
    <row r="58">
      <c r="A58" s="176" t="s">
        <v>55</v>
      </c>
      <c r="B58" s="162">
        <v>3.7204244E7</v>
      </c>
      <c r="C58" s="177">
        <v>44303.04641258102</v>
      </c>
      <c r="D58" s="162" t="s">
        <v>2255</v>
      </c>
      <c r="E58" s="162" t="s">
        <v>2256</v>
      </c>
      <c r="F58" s="178">
        <v>33978.0</v>
      </c>
      <c r="G58" s="162" t="s">
        <v>391</v>
      </c>
      <c r="H58" s="162" t="s">
        <v>1822</v>
      </c>
      <c r="I58" s="162" t="s">
        <v>2257</v>
      </c>
      <c r="J58" s="162" t="s">
        <v>1620</v>
      </c>
      <c r="K58" s="162" t="s">
        <v>2258</v>
      </c>
      <c r="L58" s="952" t="s">
        <v>1668</v>
      </c>
      <c r="M58" s="176"/>
      <c r="N58" s="176"/>
      <c r="O58" s="176"/>
      <c r="P58" s="176"/>
      <c r="Q58" s="176"/>
      <c r="R58" s="149"/>
      <c r="S58" s="176"/>
      <c r="T58" s="176"/>
      <c r="U58" s="176"/>
      <c r="V58" s="176"/>
      <c r="W58" s="176"/>
      <c r="X58" s="176"/>
      <c r="Y58" s="176"/>
      <c r="Z58" s="176"/>
      <c r="AA58" s="176"/>
      <c r="AB58" s="149"/>
      <c r="AC58" s="149"/>
      <c r="AD58" s="176"/>
      <c r="AE58" s="149"/>
      <c r="AF58" s="1184"/>
      <c r="AG58" s="1185"/>
      <c r="AH58" s="1180"/>
      <c r="AI58" s="149"/>
      <c r="AJ58" s="149"/>
      <c r="AK58" s="149"/>
      <c r="AL58" s="149"/>
      <c r="AM58" s="149"/>
      <c r="AN58" s="149"/>
      <c r="AO58" s="149"/>
      <c r="AP58" s="149"/>
      <c r="AQ58" s="149"/>
      <c r="AR58" s="149"/>
      <c r="AS58" s="149"/>
      <c r="AT58" s="149"/>
      <c r="AU58" s="149"/>
    </row>
    <row r="59">
      <c r="A59" s="176" t="s">
        <v>55</v>
      </c>
      <c r="B59" s="162">
        <v>3.9909479E7</v>
      </c>
      <c r="C59" s="177">
        <v>44306.48978704862</v>
      </c>
      <c r="D59" s="162" t="s">
        <v>2268</v>
      </c>
      <c r="E59" s="162" t="s">
        <v>2269</v>
      </c>
      <c r="F59" s="178">
        <v>35354.0</v>
      </c>
      <c r="G59" s="162" t="s">
        <v>391</v>
      </c>
      <c r="H59" s="162" t="s">
        <v>2270</v>
      </c>
      <c r="I59" s="162" t="s">
        <v>2271</v>
      </c>
      <c r="J59" s="162" t="s">
        <v>1620</v>
      </c>
      <c r="K59" s="162" t="s">
        <v>2272</v>
      </c>
      <c r="L59" s="952" t="s">
        <v>1680</v>
      </c>
      <c r="M59" s="176"/>
      <c r="N59" s="176"/>
      <c r="O59" s="176"/>
      <c r="P59" s="176"/>
      <c r="Q59" s="176"/>
      <c r="R59" s="149"/>
      <c r="S59" s="176"/>
      <c r="T59" s="176"/>
      <c r="U59" s="176"/>
      <c r="V59" s="176"/>
      <c r="W59" s="176"/>
      <c r="X59" s="176"/>
      <c r="Y59" s="176"/>
      <c r="Z59" s="176"/>
      <c r="AA59" s="176"/>
      <c r="AB59" s="149"/>
      <c r="AC59" s="149"/>
      <c r="AD59" s="176"/>
      <c r="AE59" s="149"/>
      <c r="AF59" s="1184"/>
      <c r="AG59" s="1185"/>
      <c r="AH59" s="1180"/>
      <c r="AI59" s="176"/>
      <c r="AJ59" s="149"/>
      <c r="AK59" s="149"/>
      <c r="AL59" s="149"/>
      <c r="AM59" s="149"/>
      <c r="AN59" s="149"/>
      <c r="AO59" s="149"/>
      <c r="AP59" s="149"/>
      <c r="AQ59" s="149"/>
      <c r="AR59" s="149"/>
      <c r="AS59" s="149"/>
      <c r="AT59" s="149"/>
      <c r="AU59" s="149"/>
    </row>
    <row r="60">
      <c r="A60" s="176" t="s">
        <v>55</v>
      </c>
      <c r="B60" s="162">
        <v>3.8707894E7</v>
      </c>
      <c r="C60" s="177">
        <v>44306.496817708336</v>
      </c>
      <c r="D60" s="162" t="s">
        <v>2280</v>
      </c>
      <c r="E60" s="162" t="s">
        <v>2281</v>
      </c>
      <c r="F60" s="178">
        <v>34740.0</v>
      </c>
      <c r="G60" s="162" t="s">
        <v>391</v>
      </c>
      <c r="H60" s="162" t="s">
        <v>2282</v>
      </c>
      <c r="I60" s="162" t="s">
        <v>2283</v>
      </c>
      <c r="J60" s="162" t="s">
        <v>1620</v>
      </c>
      <c r="K60" s="162" t="s">
        <v>2284</v>
      </c>
      <c r="L60" s="952" t="s">
        <v>1634</v>
      </c>
      <c r="M60" s="176"/>
      <c r="N60" s="176"/>
      <c r="O60" s="176"/>
      <c r="P60" s="176"/>
      <c r="Q60" s="176"/>
      <c r="R60" s="149"/>
      <c r="S60" s="176"/>
      <c r="T60" s="176"/>
      <c r="U60" s="176"/>
      <c r="V60" s="176"/>
      <c r="W60" s="176"/>
      <c r="X60" s="176"/>
      <c r="Y60" s="176"/>
      <c r="Z60" s="176"/>
      <c r="AA60" s="176"/>
      <c r="AB60" s="149"/>
      <c r="AC60" s="149"/>
      <c r="AD60" s="1183"/>
      <c r="AE60" s="149"/>
      <c r="AF60" s="1184"/>
      <c r="AG60" s="1185"/>
      <c r="AH60" s="1180"/>
      <c r="AI60" s="149"/>
      <c r="AJ60" s="149"/>
      <c r="AK60" s="149"/>
      <c r="AL60" s="149"/>
      <c r="AM60" s="149"/>
      <c r="AN60" s="149"/>
      <c r="AO60" s="149"/>
      <c r="AP60" s="149"/>
      <c r="AQ60" s="149"/>
      <c r="AR60" s="149"/>
      <c r="AS60" s="149"/>
      <c r="AT60" s="149"/>
      <c r="AU60" s="149"/>
    </row>
    <row r="61">
      <c r="A61" s="176" t="s">
        <v>55</v>
      </c>
      <c r="B61" s="162">
        <v>3.659373E7</v>
      </c>
      <c r="C61" s="177">
        <v>44306.72206827546</v>
      </c>
      <c r="D61" s="162" t="s">
        <v>2293</v>
      </c>
      <c r="E61" s="162" t="s">
        <v>2294</v>
      </c>
      <c r="F61" s="178">
        <v>33541.0</v>
      </c>
      <c r="G61" s="162" t="s">
        <v>391</v>
      </c>
      <c r="H61" s="162" t="s">
        <v>2295</v>
      </c>
      <c r="I61" s="162">
        <v>5.491165483809E12</v>
      </c>
      <c r="J61" s="162" t="s">
        <v>1646</v>
      </c>
      <c r="K61" s="162" t="s">
        <v>2296</v>
      </c>
      <c r="L61" s="952" t="s">
        <v>1668</v>
      </c>
      <c r="M61" s="176"/>
      <c r="N61" s="176"/>
      <c r="O61" s="176"/>
      <c r="P61" s="176"/>
      <c r="Q61" s="176"/>
      <c r="R61" s="149"/>
      <c r="S61" s="176"/>
      <c r="T61" s="176"/>
      <c r="U61" s="176"/>
      <c r="V61" s="176"/>
      <c r="W61" s="176"/>
      <c r="X61" s="176"/>
      <c r="Y61" s="176"/>
      <c r="Z61" s="176"/>
      <c r="AA61" s="176"/>
      <c r="AB61" s="149"/>
      <c r="AC61" s="149"/>
      <c r="AD61" s="1194"/>
      <c r="AE61" s="149"/>
      <c r="AF61" s="1184"/>
      <c r="AG61" s="1185"/>
      <c r="AH61" s="1180"/>
      <c r="AI61" s="176"/>
      <c r="AJ61" s="149"/>
      <c r="AK61" s="149"/>
      <c r="AL61" s="149"/>
      <c r="AM61" s="149"/>
      <c r="AN61" s="149"/>
      <c r="AO61" s="149"/>
      <c r="AP61" s="149"/>
      <c r="AQ61" s="149"/>
      <c r="AR61" s="149"/>
      <c r="AS61" s="149"/>
      <c r="AT61" s="149"/>
      <c r="AU61" s="149"/>
    </row>
    <row r="62">
      <c r="A62" s="176" t="s">
        <v>55</v>
      </c>
      <c r="B62" s="162">
        <v>3.7377948E7</v>
      </c>
      <c r="C62" s="177">
        <v>44307.636409259256</v>
      </c>
      <c r="D62" s="162" t="s">
        <v>2302</v>
      </c>
      <c r="E62" s="162" t="s">
        <v>2303</v>
      </c>
      <c r="F62" s="178">
        <v>34259.0</v>
      </c>
      <c r="G62" s="162" t="s">
        <v>1740</v>
      </c>
      <c r="H62" s="162" t="s">
        <v>2304</v>
      </c>
      <c r="I62" s="162" t="s">
        <v>2305</v>
      </c>
      <c r="J62" s="162" t="s">
        <v>1646</v>
      </c>
      <c r="K62" s="162" t="s">
        <v>2306</v>
      </c>
      <c r="L62" s="952" t="s">
        <v>1680</v>
      </c>
      <c r="M62" s="176"/>
      <c r="N62" s="176"/>
      <c r="O62" s="176"/>
      <c r="P62" s="176"/>
      <c r="Q62" s="176"/>
      <c r="R62" s="149"/>
      <c r="S62" s="176"/>
      <c r="T62" s="176"/>
      <c r="U62" s="176"/>
      <c r="V62" s="176"/>
      <c r="W62" s="176"/>
      <c r="X62" s="176"/>
      <c r="Y62" s="176"/>
      <c r="Z62" s="176"/>
      <c r="AA62" s="176"/>
      <c r="AB62" s="149"/>
      <c r="AC62" s="149"/>
      <c r="AD62" s="1183"/>
      <c r="AE62" s="149"/>
      <c r="AF62" s="1184"/>
      <c r="AG62" s="1185"/>
      <c r="AH62" s="1180"/>
      <c r="AI62" s="149"/>
      <c r="AJ62" s="149"/>
      <c r="AK62" s="149"/>
      <c r="AL62" s="149"/>
      <c r="AM62" s="149"/>
      <c r="AN62" s="149"/>
      <c r="AO62" s="149"/>
      <c r="AP62" s="149"/>
      <c r="AQ62" s="149"/>
      <c r="AR62" s="149"/>
      <c r="AS62" s="149"/>
      <c r="AT62" s="149"/>
      <c r="AU62" s="149"/>
    </row>
    <row r="63">
      <c r="A63" s="176" t="s">
        <v>55</v>
      </c>
      <c r="B63" s="162">
        <v>2.5951854E7</v>
      </c>
      <c r="C63" s="177">
        <v>44307.63834633102</v>
      </c>
      <c r="D63" s="162" t="s">
        <v>2313</v>
      </c>
      <c r="E63" s="162" t="s">
        <v>2314</v>
      </c>
      <c r="F63" s="178">
        <v>28308.0</v>
      </c>
      <c r="G63" s="162" t="s">
        <v>674</v>
      </c>
      <c r="H63" s="162" t="s">
        <v>2315</v>
      </c>
      <c r="I63" s="162">
        <v>1.163510966E9</v>
      </c>
      <c r="J63" s="162" t="s">
        <v>1620</v>
      </c>
      <c r="K63" s="162" t="s">
        <v>2316</v>
      </c>
      <c r="L63" s="952" t="s">
        <v>1680</v>
      </c>
      <c r="M63" s="176"/>
      <c r="N63" s="176"/>
      <c r="O63" s="176"/>
      <c r="P63" s="176"/>
      <c r="Q63" s="176"/>
      <c r="R63" s="149"/>
      <c r="S63" s="176"/>
      <c r="T63" s="176"/>
      <c r="U63" s="176"/>
      <c r="V63" s="176"/>
      <c r="W63" s="176"/>
      <c r="X63" s="176"/>
      <c r="Y63" s="176"/>
      <c r="Z63" s="176"/>
      <c r="AA63" s="176"/>
      <c r="AB63" s="149"/>
      <c r="AC63" s="149"/>
      <c r="AD63" s="149"/>
      <c r="AE63" s="149"/>
      <c r="AF63" s="149"/>
      <c r="AG63" s="1185"/>
      <c r="AH63" s="1180"/>
      <c r="AI63" s="149"/>
      <c r="AJ63" s="149"/>
      <c r="AK63" s="149"/>
      <c r="AL63" s="149"/>
      <c r="AM63" s="149"/>
      <c r="AN63" s="149"/>
      <c r="AO63" s="149"/>
      <c r="AP63" s="149"/>
      <c r="AQ63" s="149"/>
      <c r="AR63" s="149"/>
      <c r="AS63" s="149"/>
      <c r="AT63" s="149"/>
      <c r="AU63" s="149"/>
    </row>
    <row r="64">
      <c r="A64" s="176" t="s">
        <v>55</v>
      </c>
      <c r="B64" s="162">
        <v>4.459898E7</v>
      </c>
      <c r="C64" s="177">
        <v>44309.4528658912</v>
      </c>
      <c r="D64" s="162" t="s">
        <v>2324</v>
      </c>
      <c r="E64" s="162" t="s">
        <v>2325</v>
      </c>
      <c r="F64" s="178">
        <v>37599.0</v>
      </c>
      <c r="G64" s="162" t="s">
        <v>391</v>
      </c>
      <c r="H64" s="162" t="s">
        <v>2326</v>
      </c>
      <c r="I64" s="162" t="s">
        <v>2327</v>
      </c>
      <c r="J64" s="162" t="s">
        <v>1620</v>
      </c>
      <c r="K64" s="162" t="s">
        <v>2328</v>
      </c>
      <c r="L64" s="952" t="s">
        <v>1622</v>
      </c>
      <c r="M64" s="176"/>
      <c r="N64" s="176"/>
      <c r="O64" s="176"/>
      <c r="P64" s="176"/>
      <c r="Q64" s="176"/>
      <c r="R64" s="149"/>
      <c r="S64" s="176"/>
      <c r="T64" s="176"/>
      <c r="U64" s="176"/>
      <c r="V64" s="176"/>
      <c r="W64" s="176"/>
      <c r="X64" s="176"/>
      <c r="Y64" s="176"/>
      <c r="Z64" s="176"/>
      <c r="AA64" s="176"/>
      <c r="AB64" s="176"/>
      <c r="AC64" s="149"/>
      <c r="AD64" s="149"/>
      <c r="AE64" s="149"/>
      <c r="AF64" s="149"/>
      <c r="AG64" s="1185"/>
      <c r="AH64" s="1180"/>
      <c r="AI64" s="149"/>
      <c r="AJ64" s="149"/>
      <c r="AK64" s="149"/>
      <c r="AL64" s="149"/>
      <c r="AM64" s="149"/>
      <c r="AN64" s="149"/>
      <c r="AO64" s="149"/>
      <c r="AP64" s="149"/>
      <c r="AQ64" s="149"/>
      <c r="AR64" s="149"/>
      <c r="AS64" s="149"/>
      <c r="AT64" s="149"/>
      <c r="AU64" s="149"/>
    </row>
    <row r="65">
      <c r="A65" s="176" t="s">
        <v>55</v>
      </c>
      <c r="B65" s="162">
        <v>3.3267318E7</v>
      </c>
      <c r="C65" s="177">
        <v>44315.864556712964</v>
      </c>
      <c r="D65" s="162" t="s">
        <v>2337</v>
      </c>
      <c r="E65" s="162" t="s">
        <v>2338</v>
      </c>
      <c r="F65" s="178">
        <v>32043.0</v>
      </c>
      <c r="G65" s="162" t="s">
        <v>391</v>
      </c>
      <c r="H65" s="162" t="s">
        <v>2339</v>
      </c>
      <c r="I65" s="162" t="s">
        <v>2340</v>
      </c>
      <c r="J65" s="162" t="s">
        <v>1620</v>
      </c>
      <c r="K65" s="162" t="s">
        <v>2341</v>
      </c>
      <c r="L65" s="952" t="s">
        <v>1668</v>
      </c>
      <c r="M65" s="176"/>
      <c r="N65" s="176"/>
      <c r="O65" s="176"/>
      <c r="P65" s="176"/>
      <c r="Q65" s="176"/>
      <c r="R65" s="149"/>
      <c r="S65" s="176"/>
      <c r="T65" s="176"/>
      <c r="U65" s="176"/>
      <c r="V65" s="176"/>
      <c r="W65" s="176"/>
      <c r="X65" s="176"/>
      <c r="Y65" s="176"/>
      <c r="Z65" s="176"/>
      <c r="AA65" s="176"/>
      <c r="AB65" s="149"/>
      <c r="AC65" s="149"/>
      <c r="AD65" s="149"/>
      <c r="AE65" s="149"/>
      <c r="AF65" s="149"/>
      <c r="AG65" s="1185"/>
      <c r="AH65" s="1180"/>
      <c r="AI65" s="149"/>
      <c r="AJ65" s="149"/>
      <c r="AK65" s="149"/>
      <c r="AL65" s="149"/>
      <c r="AM65" s="149"/>
      <c r="AN65" s="149"/>
      <c r="AO65" s="149"/>
      <c r="AP65" s="149"/>
      <c r="AQ65" s="149"/>
      <c r="AR65" s="149"/>
      <c r="AS65" s="149"/>
      <c r="AT65" s="149"/>
      <c r="AU65" s="149"/>
    </row>
    <row r="66">
      <c r="A66" s="176" t="s">
        <v>55</v>
      </c>
      <c r="B66" s="162">
        <v>3.934252E7</v>
      </c>
      <c r="C66" s="177">
        <v>44315.86980354167</v>
      </c>
      <c r="D66" s="162" t="s">
        <v>2349</v>
      </c>
      <c r="E66" s="162" t="s">
        <v>2350</v>
      </c>
      <c r="F66" s="178">
        <v>35258.0</v>
      </c>
      <c r="G66" s="162" t="s">
        <v>391</v>
      </c>
      <c r="H66" s="162" t="s">
        <v>2351</v>
      </c>
      <c r="I66" s="162" t="s">
        <v>2352</v>
      </c>
      <c r="J66" s="162" t="s">
        <v>1646</v>
      </c>
      <c r="K66" s="162" t="s">
        <v>2353</v>
      </c>
      <c r="L66" s="952" t="s">
        <v>1622</v>
      </c>
      <c r="M66" s="176"/>
      <c r="N66" s="176"/>
      <c r="O66" s="176"/>
      <c r="P66" s="176"/>
      <c r="Q66" s="176"/>
      <c r="R66" s="149"/>
      <c r="S66" s="176"/>
      <c r="T66" s="176"/>
      <c r="U66" s="176"/>
      <c r="V66" s="176"/>
      <c r="W66" s="176"/>
      <c r="X66" s="176"/>
      <c r="Y66" s="176"/>
      <c r="Z66" s="176"/>
      <c r="AA66" s="176"/>
      <c r="AB66" s="149"/>
      <c r="AC66" s="149"/>
      <c r="AD66" s="149"/>
      <c r="AE66" s="149"/>
      <c r="AF66" s="149"/>
      <c r="AG66" s="1185"/>
      <c r="AH66" s="1180"/>
      <c r="AI66" s="149"/>
      <c r="AJ66" s="149"/>
      <c r="AK66" s="149"/>
      <c r="AL66" s="149"/>
      <c r="AM66" s="149"/>
      <c r="AN66" s="149"/>
      <c r="AO66" s="149"/>
      <c r="AP66" s="149"/>
      <c r="AQ66" s="149"/>
      <c r="AR66" s="149"/>
      <c r="AS66" s="149"/>
      <c r="AT66" s="149"/>
      <c r="AU66" s="149"/>
    </row>
    <row r="67">
      <c r="A67" s="176" t="s">
        <v>55</v>
      </c>
      <c r="B67" s="162">
        <v>4.3518336E7</v>
      </c>
      <c r="C67" s="177">
        <v>44322.79023462963</v>
      </c>
      <c r="D67" s="162" t="s">
        <v>2363</v>
      </c>
      <c r="E67" s="162" t="s">
        <v>2364</v>
      </c>
      <c r="F67" s="178">
        <v>37012.0</v>
      </c>
      <c r="G67" s="162" t="s">
        <v>391</v>
      </c>
      <c r="H67" s="162" t="s">
        <v>1887</v>
      </c>
      <c r="I67" s="162" t="s">
        <v>2365</v>
      </c>
      <c r="J67" s="162" t="s">
        <v>1620</v>
      </c>
      <c r="K67" s="162" t="s">
        <v>2366</v>
      </c>
      <c r="L67" s="952" t="s">
        <v>1668</v>
      </c>
      <c r="M67" s="176"/>
      <c r="N67" s="176"/>
      <c r="O67" s="176"/>
      <c r="P67" s="176"/>
      <c r="Q67" s="176"/>
      <c r="R67" s="149"/>
      <c r="S67" s="176"/>
      <c r="T67" s="176"/>
      <c r="U67" s="176"/>
      <c r="V67" s="176"/>
      <c r="W67" s="176"/>
      <c r="X67" s="176"/>
      <c r="Y67" s="176"/>
      <c r="Z67" s="176"/>
      <c r="AA67" s="176"/>
      <c r="AB67" s="149"/>
      <c r="AC67" s="149"/>
      <c r="AD67" s="149"/>
      <c r="AE67" s="149"/>
      <c r="AF67" s="149"/>
      <c r="AG67" s="1185"/>
      <c r="AH67" s="1180"/>
      <c r="AI67" s="149"/>
      <c r="AJ67" s="149"/>
      <c r="AK67" s="149"/>
      <c r="AL67" s="149"/>
      <c r="AM67" s="149"/>
      <c r="AN67" s="149"/>
      <c r="AO67" s="149"/>
      <c r="AP67" s="149"/>
      <c r="AQ67" s="149"/>
      <c r="AR67" s="149"/>
      <c r="AS67" s="149"/>
      <c r="AT67" s="149"/>
      <c r="AU67" s="149"/>
    </row>
    <row r="68">
      <c r="A68" s="176" t="s">
        <v>55</v>
      </c>
      <c r="B68" s="162">
        <v>4.1452146E7</v>
      </c>
      <c r="C68" s="177">
        <v>44323.496586747686</v>
      </c>
      <c r="D68" s="162" t="s">
        <v>2375</v>
      </c>
      <c r="E68" s="162" t="s">
        <v>2376</v>
      </c>
      <c r="F68" s="178">
        <v>36049.0</v>
      </c>
      <c r="G68" s="162" t="s">
        <v>391</v>
      </c>
      <c r="H68" s="162" t="s">
        <v>2377</v>
      </c>
      <c r="I68" s="162" t="s">
        <v>2378</v>
      </c>
      <c r="J68" s="162" t="s">
        <v>1620</v>
      </c>
      <c r="K68" s="162" t="s">
        <v>2379</v>
      </c>
      <c r="L68" s="952" t="s">
        <v>1668</v>
      </c>
      <c r="M68" s="176"/>
      <c r="N68" s="176"/>
      <c r="O68" s="176"/>
      <c r="P68" s="176"/>
      <c r="Q68" s="176"/>
      <c r="R68" s="176"/>
      <c r="S68" s="176"/>
      <c r="T68" s="176"/>
      <c r="U68" s="176"/>
      <c r="V68" s="176"/>
      <c r="W68" s="176"/>
      <c r="X68" s="176"/>
      <c r="Y68" s="176"/>
      <c r="Z68" s="176"/>
      <c r="AA68" s="176"/>
      <c r="AB68" s="176"/>
      <c r="AC68" s="149"/>
      <c r="AD68" s="149"/>
      <c r="AE68" s="149"/>
      <c r="AF68" s="149"/>
      <c r="AG68" s="1185"/>
      <c r="AH68" s="1180"/>
      <c r="AI68" s="149"/>
      <c r="AJ68" s="149"/>
      <c r="AK68" s="149"/>
      <c r="AL68" s="149"/>
      <c r="AM68" s="149"/>
      <c r="AN68" s="149"/>
      <c r="AO68" s="149"/>
      <c r="AP68" s="149"/>
      <c r="AQ68" s="149"/>
      <c r="AR68" s="149"/>
      <c r="AS68" s="149"/>
      <c r="AT68" s="149"/>
      <c r="AU68" s="149"/>
    </row>
    <row r="69">
      <c r="A69" s="176" t="s">
        <v>55</v>
      </c>
      <c r="B69" s="162">
        <v>4.3994925E7</v>
      </c>
      <c r="C69" s="177">
        <v>44330.592840972226</v>
      </c>
      <c r="D69" s="162" t="s">
        <v>2388</v>
      </c>
      <c r="E69" s="162" t="s">
        <v>2389</v>
      </c>
      <c r="F69" s="178">
        <v>37395.0</v>
      </c>
      <c r="G69" s="162" t="s">
        <v>391</v>
      </c>
      <c r="H69" s="162" t="s">
        <v>2390</v>
      </c>
      <c r="I69" s="162" t="s">
        <v>2391</v>
      </c>
      <c r="J69" s="162" t="s">
        <v>1620</v>
      </c>
      <c r="K69" s="162" t="s">
        <v>2392</v>
      </c>
      <c r="L69" s="952" t="s">
        <v>1634</v>
      </c>
      <c r="M69" s="176"/>
      <c r="N69" s="176"/>
      <c r="O69" s="176"/>
      <c r="P69" s="176"/>
      <c r="Q69" s="176"/>
      <c r="R69" s="176"/>
      <c r="S69" s="176"/>
      <c r="T69" s="176"/>
      <c r="U69" s="176"/>
      <c r="V69" s="176"/>
      <c r="W69" s="176"/>
      <c r="X69" s="176"/>
      <c r="Y69" s="176"/>
      <c r="Z69" s="176"/>
      <c r="AA69" s="176"/>
      <c r="AB69" s="1195"/>
      <c r="AC69" s="149"/>
      <c r="AD69" s="149"/>
      <c r="AE69" s="149"/>
      <c r="AF69" s="149"/>
      <c r="AG69" s="1185"/>
      <c r="AH69" s="1180"/>
      <c r="AI69" s="149"/>
      <c r="AJ69" s="149"/>
      <c r="AK69" s="149"/>
      <c r="AL69" s="149"/>
      <c r="AM69" s="149"/>
      <c r="AN69" s="149"/>
      <c r="AO69" s="149"/>
      <c r="AP69" s="149"/>
      <c r="AQ69" s="149"/>
      <c r="AR69" s="149"/>
      <c r="AS69" s="149"/>
      <c r="AT69" s="149"/>
      <c r="AU69" s="149"/>
    </row>
    <row r="70">
      <c r="A70" s="176" t="s">
        <v>55</v>
      </c>
      <c r="B70" s="162">
        <v>4.3968202E7</v>
      </c>
      <c r="C70" s="177">
        <v>44330.77534800926</v>
      </c>
      <c r="D70" s="162" t="s">
        <v>2402</v>
      </c>
      <c r="E70" s="162" t="s">
        <v>2403</v>
      </c>
      <c r="F70" s="178">
        <v>37274.0</v>
      </c>
      <c r="G70" s="162" t="s">
        <v>391</v>
      </c>
      <c r="H70" s="162" t="s">
        <v>2404</v>
      </c>
      <c r="I70" s="162" t="s">
        <v>2405</v>
      </c>
      <c r="J70" s="162" t="s">
        <v>1646</v>
      </c>
      <c r="K70" s="162" t="s">
        <v>2406</v>
      </c>
      <c r="L70" s="952" t="s">
        <v>1668</v>
      </c>
      <c r="M70" s="176"/>
      <c r="N70" s="176"/>
      <c r="O70" s="176"/>
      <c r="P70" s="176"/>
      <c r="Q70" s="176"/>
      <c r="R70" s="149"/>
      <c r="S70" s="176"/>
      <c r="T70" s="176"/>
      <c r="U70" s="176"/>
      <c r="V70" s="176"/>
      <c r="W70" s="176"/>
      <c r="X70" s="176"/>
      <c r="Y70" s="176"/>
      <c r="Z70" s="176"/>
      <c r="AA70" s="176"/>
      <c r="AB70" s="149"/>
      <c r="AC70" s="149"/>
      <c r="AD70" s="149"/>
      <c r="AE70" s="149"/>
      <c r="AF70" s="149"/>
      <c r="AG70" s="1185"/>
      <c r="AH70" s="1180"/>
      <c r="AI70" s="149"/>
      <c r="AJ70" s="149"/>
      <c r="AK70" s="149"/>
      <c r="AL70" s="149"/>
      <c r="AM70" s="149"/>
      <c r="AN70" s="149"/>
      <c r="AO70" s="149"/>
      <c r="AP70" s="149"/>
      <c r="AQ70" s="149"/>
      <c r="AR70" s="149"/>
      <c r="AS70" s="149"/>
      <c r="AT70" s="149"/>
      <c r="AU70" s="149"/>
    </row>
    <row r="71">
      <c r="A71" s="176" t="s">
        <v>55</v>
      </c>
      <c r="B71" s="162">
        <v>3.9558828E7</v>
      </c>
      <c r="C71" s="177">
        <v>44333.95993084491</v>
      </c>
      <c r="D71" s="162" t="s">
        <v>2413</v>
      </c>
      <c r="E71" s="162" t="s">
        <v>2414</v>
      </c>
      <c r="F71" s="178">
        <v>35171.0</v>
      </c>
      <c r="G71" s="162" t="s">
        <v>391</v>
      </c>
      <c r="H71" s="162" t="s">
        <v>1822</v>
      </c>
      <c r="I71" s="162" t="s">
        <v>2415</v>
      </c>
      <c r="J71" s="162" t="s">
        <v>1620</v>
      </c>
      <c r="K71" s="162" t="s">
        <v>2416</v>
      </c>
      <c r="L71" s="952" t="s">
        <v>1668</v>
      </c>
      <c r="M71" s="176"/>
      <c r="N71" s="176"/>
      <c r="O71" s="176"/>
      <c r="P71" s="176"/>
      <c r="Q71" s="176"/>
      <c r="R71" s="149"/>
      <c r="S71" s="176"/>
      <c r="T71" s="176"/>
      <c r="U71" s="176"/>
      <c r="V71" s="176"/>
      <c r="W71" s="176"/>
      <c r="X71" s="176"/>
      <c r="Y71" s="176"/>
      <c r="Z71" s="176"/>
      <c r="AA71" s="176"/>
      <c r="AB71" s="149"/>
      <c r="AC71" s="149"/>
      <c r="AD71" s="176"/>
      <c r="AE71" s="149"/>
      <c r="AF71" s="1192"/>
      <c r="AG71" s="1185"/>
      <c r="AH71" s="1180"/>
      <c r="AI71" s="149"/>
      <c r="AJ71" s="149"/>
      <c r="AK71" s="149"/>
      <c r="AL71" s="149"/>
      <c r="AM71" s="149"/>
      <c r="AN71" s="149"/>
      <c r="AO71" s="149"/>
      <c r="AP71" s="149"/>
      <c r="AQ71" s="149"/>
      <c r="AR71" s="149"/>
      <c r="AS71" s="149"/>
      <c r="AT71" s="149"/>
      <c r="AU71" s="149"/>
    </row>
    <row r="72">
      <c r="A72" s="176" t="s">
        <v>55</v>
      </c>
      <c r="B72" s="162">
        <v>4.0851005E7</v>
      </c>
      <c r="C72" s="177">
        <v>44335.75989452546</v>
      </c>
      <c r="D72" s="162" t="s">
        <v>2423</v>
      </c>
      <c r="E72" s="162" t="s">
        <v>2424</v>
      </c>
      <c r="F72" s="178">
        <v>35757.0</v>
      </c>
      <c r="G72" s="162" t="s">
        <v>391</v>
      </c>
      <c r="H72" s="162" t="s">
        <v>2425</v>
      </c>
      <c r="I72" s="162" t="s">
        <v>2426</v>
      </c>
      <c r="J72" s="162" t="s">
        <v>1646</v>
      </c>
      <c r="K72" s="162" t="s">
        <v>2092</v>
      </c>
      <c r="L72" s="952" t="s">
        <v>1680</v>
      </c>
      <c r="M72" s="176"/>
      <c r="N72" s="176"/>
      <c r="O72" s="176"/>
      <c r="P72" s="176"/>
      <c r="Q72" s="176"/>
      <c r="R72" s="149"/>
      <c r="S72" s="176"/>
      <c r="T72" s="176"/>
      <c r="U72" s="176"/>
      <c r="V72" s="176"/>
      <c r="W72" s="176"/>
      <c r="X72" s="176"/>
      <c r="Y72" s="176"/>
      <c r="Z72" s="176"/>
      <c r="AA72" s="176"/>
      <c r="AB72" s="176"/>
      <c r="AC72" s="149"/>
      <c r="AD72" s="149"/>
      <c r="AE72" s="149"/>
      <c r="AF72" s="149"/>
      <c r="AG72" s="1185"/>
      <c r="AH72" s="1180"/>
      <c r="AI72" s="149"/>
      <c r="AJ72" s="149"/>
      <c r="AK72" s="149"/>
      <c r="AL72" s="149"/>
      <c r="AM72" s="149"/>
      <c r="AN72" s="149"/>
      <c r="AO72" s="149"/>
      <c r="AP72" s="149"/>
      <c r="AQ72" s="149"/>
      <c r="AR72" s="149"/>
      <c r="AS72" s="149"/>
      <c r="AT72" s="149"/>
      <c r="AU72" s="149"/>
    </row>
    <row r="73">
      <c r="A73" s="176" t="s">
        <v>55</v>
      </c>
      <c r="B73" s="162">
        <v>4.1560847E7</v>
      </c>
      <c r="C73" s="177">
        <v>44338.91859826389</v>
      </c>
      <c r="D73" s="162" t="s">
        <v>2434</v>
      </c>
      <c r="E73" s="162" t="s">
        <v>2435</v>
      </c>
      <c r="F73" s="178">
        <v>36060.0</v>
      </c>
      <c r="G73" s="162" t="s">
        <v>1755</v>
      </c>
      <c r="H73" s="162" t="s">
        <v>1822</v>
      </c>
      <c r="I73" s="162" t="s">
        <v>2436</v>
      </c>
      <c r="J73" s="162" t="s">
        <v>1646</v>
      </c>
      <c r="K73" s="162" t="s">
        <v>2437</v>
      </c>
      <c r="L73" s="952" t="s">
        <v>1668</v>
      </c>
      <c r="M73" s="176"/>
      <c r="N73" s="176"/>
      <c r="O73" s="176"/>
      <c r="P73" s="176"/>
      <c r="Q73" s="176"/>
      <c r="R73" s="149"/>
      <c r="S73" s="176"/>
      <c r="T73" s="176"/>
      <c r="U73" s="176"/>
      <c r="V73" s="176"/>
      <c r="W73" s="176"/>
      <c r="X73" s="176"/>
      <c r="Y73" s="176"/>
      <c r="Z73" s="176"/>
      <c r="AA73" s="176"/>
      <c r="AB73" s="176"/>
      <c r="AC73" s="149"/>
      <c r="AD73" s="149"/>
      <c r="AE73" s="149"/>
      <c r="AF73" s="149"/>
      <c r="AG73" s="1185"/>
      <c r="AH73" s="1180"/>
      <c r="AI73" s="149"/>
      <c r="AJ73" s="149"/>
      <c r="AK73" s="149"/>
      <c r="AL73" s="149"/>
      <c r="AM73" s="149"/>
      <c r="AN73" s="149"/>
      <c r="AO73" s="149"/>
      <c r="AP73" s="149"/>
      <c r="AQ73" s="149"/>
      <c r="AR73" s="149"/>
      <c r="AS73" s="149"/>
      <c r="AT73" s="149"/>
      <c r="AU73" s="149"/>
    </row>
    <row r="74">
      <c r="A74" s="176" t="s">
        <v>55</v>
      </c>
      <c r="B74" s="207">
        <v>3.7424191E7</v>
      </c>
      <c r="C74" s="208">
        <v>44339.45587789352</v>
      </c>
      <c r="D74" s="207" t="s">
        <v>2443</v>
      </c>
      <c r="E74" s="207" t="s">
        <v>2444</v>
      </c>
      <c r="F74" s="209">
        <v>34042.0</v>
      </c>
      <c r="G74" s="207" t="s">
        <v>391</v>
      </c>
      <c r="H74" s="207" t="s">
        <v>2445</v>
      </c>
      <c r="I74" s="162" t="s">
        <v>2446</v>
      </c>
      <c r="J74" s="162" t="s">
        <v>1620</v>
      </c>
      <c r="K74" s="162" t="s">
        <v>2447</v>
      </c>
      <c r="L74" s="952" t="s">
        <v>1668</v>
      </c>
      <c r="M74" s="176"/>
      <c r="N74" s="176"/>
      <c r="O74" s="176"/>
      <c r="P74" s="176"/>
      <c r="Q74" s="176"/>
      <c r="R74" s="176"/>
      <c r="S74" s="176"/>
      <c r="T74" s="176"/>
      <c r="U74" s="176"/>
      <c r="V74" s="176"/>
      <c r="W74" s="176"/>
      <c r="X74" s="176"/>
      <c r="Y74" s="176"/>
      <c r="Z74" s="176"/>
      <c r="AA74" s="176"/>
      <c r="AB74" s="149"/>
      <c r="AC74" s="149"/>
      <c r="AD74" s="149"/>
      <c r="AE74" s="149"/>
      <c r="AF74" s="149"/>
      <c r="AG74" s="1185"/>
      <c r="AH74" s="1180"/>
      <c r="AI74" s="149"/>
      <c r="AJ74" s="149"/>
      <c r="AK74" s="149"/>
      <c r="AL74" s="149"/>
      <c r="AM74" s="149"/>
      <c r="AN74" s="149"/>
      <c r="AO74" s="149"/>
      <c r="AP74" s="149"/>
      <c r="AQ74" s="149"/>
      <c r="AR74" s="149"/>
      <c r="AS74" s="149"/>
      <c r="AT74" s="149"/>
      <c r="AU74" s="149"/>
    </row>
    <row r="75">
      <c r="A75" s="176" t="s">
        <v>55</v>
      </c>
      <c r="B75" s="162">
        <v>3.536397E7</v>
      </c>
      <c r="C75" s="177">
        <v>44341.264372731486</v>
      </c>
      <c r="D75" s="162" t="s">
        <v>2457</v>
      </c>
      <c r="E75" s="162" t="s">
        <v>2458</v>
      </c>
      <c r="F75" s="178">
        <v>33171.0</v>
      </c>
      <c r="G75" s="162" t="s">
        <v>391</v>
      </c>
      <c r="H75" s="162" t="s">
        <v>1678</v>
      </c>
      <c r="I75" s="162" t="s">
        <v>2459</v>
      </c>
      <c r="J75" s="162" t="s">
        <v>1620</v>
      </c>
      <c r="K75" s="162" t="s">
        <v>2460</v>
      </c>
      <c r="L75" s="952" t="s">
        <v>1634</v>
      </c>
      <c r="M75" s="176"/>
      <c r="N75" s="176"/>
      <c r="O75" s="176"/>
      <c r="P75" s="176"/>
      <c r="Q75" s="176"/>
      <c r="R75" s="149"/>
      <c r="S75" s="176"/>
      <c r="T75" s="176"/>
      <c r="U75" s="176"/>
      <c r="V75" s="176"/>
      <c r="W75" s="176"/>
      <c r="X75" s="176"/>
      <c r="Y75" s="176"/>
      <c r="Z75" s="176"/>
      <c r="AA75" s="176"/>
      <c r="AB75" s="176"/>
      <c r="AC75" s="149"/>
      <c r="AD75" s="149"/>
      <c r="AE75" s="149"/>
      <c r="AF75" s="149"/>
      <c r="AG75" s="1185"/>
      <c r="AH75" s="1180"/>
      <c r="AI75" s="149"/>
      <c r="AJ75" s="149"/>
      <c r="AK75" s="149"/>
      <c r="AL75" s="149"/>
      <c r="AM75" s="149"/>
      <c r="AN75" s="149"/>
      <c r="AO75" s="149"/>
      <c r="AP75" s="149"/>
      <c r="AQ75" s="149"/>
      <c r="AR75" s="149"/>
      <c r="AS75" s="149"/>
      <c r="AT75" s="149"/>
      <c r="AU75" s="149"/>
    </row>
    <row r="76">
      <c r="A76" s="176" t="s">
        <v>55</v>
      </c>
      <c r="B76" s="162">
        <v>4.0370155E7</v>
      </c>
      <c r="C76" s="177">
        <v>44342.5016841551</v>
      </c>
      <c r="D76" s="162" t="s">
        <v>2470</v>
      </c>
      <c r="E76" s="215" t="s">
        <v>2471</v>
      </c>
      <c r="F76" s="178">
        <v>35552.0</v>
      </c>
      <c r="G76" s="162" t="s">
        <v>391</v>
      </c>
      <c r="H76" s="162" t="s">
        <v>1822</v>
      </c>
      <c r="I76" s="162" t="s">
        <v>2472</v>
      </c>
      <c r="J76" s="162" t="s">
        <v>1620</v>
      </c>
      <c r="K76" s="162" t="s">
        <v>2473</v>
      </c>
      <c r="L76" s="952" t="s">
        <v>1622</v>
      </c>
      <c r="M76" s="176"/>
      <c r="N76" s="176"/>
      <c r="O76" s="176"/>
      <c r="P76" s="176"/>
      <c r="Q76" s="176"/>
      <c r="R76" s="149"/>
      <c r="S76" s="176"/>
      <c r="T76" s="176"/>
      <c r="U76" s="176"/>
      <c r="V76" s="176"/>
      <c r="W76" s="176"/>
      <c r="X76" s="176"/>
      <c r="Y76" s="176"/>
      <c r="Z76" s="176"/>
      <c r="AA76" s="149"/>
      <c r="AB76" s="149"/>
      <c r="AC76" s="149"/>
      <c r="AD76" s="149"/>
      <c r="AE76" s="149"/>
      <c r="AF76" s="149"/>
      <c r="AG76" s="1185"/>
      <c r="AH76" s="1180"/>
      <c r="AI76" s="149"/>
      <c r="AJ76" s="149"/>
      <c r="AK76" s="149"/>
      <c r="AL76" s="149"/>
      <c r="AM76" s="149"/>
      <c r="AN76" s="149"/>
      <c r="AO76" s="149"/>
      <c r="AP76" s="149"/>
      <c r="AQ76" s="149"/>
      <c r="AR76" s="149"/>
      <c r="AS76" s="149"/>
      <c r="AT76" s="149"/>
      <c r="AU76" s="149"/>
    </row>
    <row r="77">
      <c r="A77" s="176" t="s">
        <v>55</v>
      </c>
      <c r="B77" s="162">
        <v>3.5728074E7</v>
      </c>
      <c r="C77" s="177">
        <v>44342.567044571755</v>
      </c>
      <c r="D77" s="162" t="s">
        <v>2481</v>
      </c>
      <c r="E77" s="162" t="s">
        <v>2482</v>
      </c>
      <c r="F77" s="178">
        <v>33263.0</v>
      </c>
      <c r="G77" s="162" t="s">
        <v>391</v>
      </c>
      <c r="H77" s="162" t="s">
        <v>2483</v>
      </c>
      <c r="I77" s="162" t="s">
        <v>2484</v>
      </c>
      <c r="J77" s="162" t="s">
        <v>1620</v>
      </c>
      <c r="K77" s="162" t="s">
        <v>2485</v>
      </c>
      <c r="L77" s="952" t="s">
        <v>1634</v>
      </c>
      <c r="M77" s="176"/>
      <c r="N77" s="176"/>
      <c r="O77" s="176"/>
      <c r="P77" s="176"/>
      <c r="Q77" s="176"/>
      <c r="R77" s="176"/>
      <c r="S77" s="176"/>
      <c r="T77" s="176"/>
      <c r="U77" s="176"/>
      <c r="V77" s="176"/>
      <c r="W77" s="176"/>
      <c r="X77" s="176"/>
      <c r="Y77" s="176"/>
      <c r="Z77" s="176"/>
      <c r="AA77" s="176"/>
      <c r="AB77" s="176"/>
      <c r="AC77" s="149"/>
      <c r="AD77" s="149"/>
      <c r="AE77" s="149"/>
      <c r="AF77" s="149"/>
      <c r="AG77" s="1185"/>
      <c r="AH77" s="1180"/>
      <c r="AI77" s="149"/>
      <c r="AJ77" s="149"/>
      <c r="AK77" s="149"/>
      <c r="AL77" s="149"/>
      <c r="AM77" s="149"/>
      <c r="AN77" s="149"/>
      <c r="AO77" s="149"/>
      <c r="AP77" s="149"/>
      <c r="AQ77" s="149"/>
      <c r="AR77" s="149"/>
      <c r="AS77" s="149"/>
      <c r="AT77" s="149"/>
      <c r="AU77" s="149"/>
    </row>
    <row r="78">
      <c r="A78" s="176" t="s">
        <v>55</v>
      </c>
      <c r="B78" s="162">
        <v>4.1834575E7</v>
      </c>
      <c r="C78" s="177">
        <v>44342.60128873843</v>
      </c>
      <c r="D78" s="162" t="s">
        <v>2494</v>
      </c>
      <c r="E78" s="162" t="s">
        <v>2495</v>
      </c>
      <c r="F78" s="178">
        <v>36263.0</v>
      </c>
      <c r="G78" s="162" t="s">
        <v>2496</v>
      </c>
      <c r="H78" s="162" t="s">
        <v>1822</v>
      </c>
      <c r="I78" s="162" t="s">
        <v>2497</v>
      </c>
      <c r="J78" s="162" t="s">
        <v>1646</v>
      </c>
      <c r="K78" s="162" t="s">
        <v>2498</v>
      </c>
      <c r="L78" s="952" t="s">
        <v>1622</v>
      </c>
      <c r="M78" s="176"/>
      <c r="N78" s="176"/>
      <c r="O78" s="176"/>
      <c r="P78" s="176"/>
      <c r="Q78" s="176"/>
      <c r="R78" s="149"/>
      <c r="S78" s="176"/>
      <c r="T78" s="176"/>
      <c r="U78" s="176"/>
      <c r="V78" s="176"/>
      <c r="W78" s="176"/>
      <c r="X78" s="176"/>
      <c r="Y78" s="176"/>
      <c r="Z78" s="176"/>
      <c r="AA78" s="176"/>
      <c r="AB78" s="1195"/>
      <c r="AC78" s="149"/>
      <c r="AD78" s="176"/>
      <c r="AE78" s="149"/>
      <c r="AF78" s="1191"/>
      <c r="AG78" s="1185"/>
      <c r="AH78" s="1180"/>
      <c r="AI78" s="149"/>
      <c r="AJ78" s="149"/>
      <c r="AK78" s="149"/>
      <c r="AL78" s="149"/>
      <c r="AM78" s="149"/>
      <c r="AN78" s="149"/>
      <c r="AO78" s="149"/>
      <c r="AP78" s="149"/>
      <c r="AQ78" s="149"/>
      <c r="AR78" s="149"/>
      <c r="AS78" s="149"/>
      <c r="AT78" s="149"/>
      <c r="AU78" s="149"/>
    </row>
    <row r="79">
      <c r="A79" s="176" t="s">
        <v>55</v>
      </c>
      <c r="B79" s="162">
        <v>3.6595307E7</v>
      </c>
      <c r="C79" s="177">
        <v>44344.52992</v>
      </c>
      <c r="D79" s="162" t="s">
        <v>2507</v>
      </c>
      <c r="E79" s="162" t="s">
        <v>2508</v>
      </c>
      <c r="F79" s="178">
        <v>33553.0</v>
      </c>
      <c r="G79" s="162" t="s">
        <v>1755</v>
      </c>
      <c r="H79" s="162" t="s">
        <v>1756</v>
      </c>
      <c r="I79" s="162" t="s">
        <v>391</v>
      </c>
      <c r="J79" s="162" t="s">
        <v>1646</v>
      </c>
      <c r="K79" s="162" t="s">
        <v>2509</v>
      </c>
      <c r="L79" s="952" t="s">
        <v>1622</v>
      </c>
      <c r="M79" s="176"/>
      <c r="N79" s="176"/>
      <c r="O79" s="176"/>
      <c r="P79" s="176"/>
      <c r="Q79" s="176"/>
      <c r="R79" s="176"/>
      <c r="S79" s="176"/>
      <c r="T79" s="176"/>
      <c r="U79" s="176"/>
      <c r="V79" s="176"/>
      <c r="W79" s="176"/>
      <c r="X79" s="176"/>
      <c r="Y79" s="176"/>
      <c r="Z79" s="176"/>
      <c r="AA79" s="176"/>
      <c r="AB79" s="149"/>
      <c r="AC79" s="149"/>
      <c r="AD79" s="149"/>
      <c r="AE79" s="149"/>
      <c r="AF79" s="149"/>
      <c r="AG79" s="1185"/>
      <c r="AH79" s="1180"/>
      <c r="AI79" s="149"/>
      <c r="AJ79" s="149"/>
      <c r="AK79" s="149"/>
      <c r="AL79" s="149"/>
      <c r="AM79" s="149"/>
      <c r="AN79" s="149"/>
      <c r="AO79" s="149"/>
      <c r="AP79" s="149"/>
      <c r="AQ79" s="149"/>
      <c r="AR79" s="149"/>
      <c r="AS79" s="149"/>
      <c r="AT79" s="149"/>
      <c r="AU79" s="149"/>
    </row>
    <row r="80">
      <c r="A80" s="176" t="s">
        <v>55</v>
      </c>
      <c r="B80" s="162">
        <v>4.1646263E7</v>
      </c>
      <c r="C80" s="177">
        <v>44347.84843619213</v>
      </c>
      <c r="D80" s="162" t="s">
        <v>2518</v>
      </c>
      <c r="E80" s="162" t="s">
        <v>2519</v>
      </c>
      <c r="F80" s="178">
        <v>36124.0</v>
      </c>
      <c r="G80" s="162" t="s">
        <v>391</v>
      </c>
      <c r="H80" s="162" t="s">
        <v>1795</v>
      </c>
      <c r="I80" s="162" t="s">
        <v>2520</v>
      </c>
      <c r="J80" s="162" t="s">
        <v>1620</v>
      </c>
      <c r="K80" s="162" t="s">
        <v>2521</v>
      </c>
      <c r="L80" s="952" t="s">
        <v>1622</v>
      </c>
      <c r="M80" s="176"/>
      <c r="N80" s="176"/>
      <c r="O80" s="176"/>
      <c r="P80" s="176"/>
      <c r="Q80" s="176"/>
      <c r="R80" s="176"/>
      <c r="S80" s="176"/>
      <c r="T80" s="176"/>
      <c r="U80" s="176"/>
      <c r="V80" s="176"/>
      <c r="W80" s="176"/>
      <c r="X80" s="176"/>
      <c r="Y80" s="176"/>
      <c r="Z80" s="176"/>
      <c r="AA80" s="176"/>
      <c r="AB80" s="149"/>
      <c r="AC80" s="149"/>
      <c r="AD80" s="176"/>
      <c r="AE80" s="149"/>
      <c r="AF80" s="1191"/>
      <c r="AG80" s="1185"/>
      <c r="AH80" s="1180"/>
      <c r="AI80" s="149"/>
      <c r="AJ80" s="149"/>
      <c r="AK80" s="176"/>
      <c r="AL80" s="176"/>
      <c r="AM80" s="149"/>
      <c r="AN80" s="149"/>
      <c r="AO80" s="149"/>
      <c r="AP80" s="149"/>
      <c r="AQ80" s="149"/>
      <c r="AR80" s="149"/>
      <c r="AS80" s="149"/>
      <c r="AT80" s="149"/>
      <c r="AU80" s="149"/>
    </row>
    <row r="81">
      <c r="A81" s="176" t="s">
        <v>55</v>
      </c>
      <c r="B81" s="162">
        <v>3.8615955E7</v>
      </c>
      <c r="C81" s="177">
        <v>44347.90294836806</v>
      </c>
      <c r="D81" s="162" t="s">
        <v>2531</v>
      </c>
      <c r="E81" s="162" t="s">
        <v>2532</v>
      </c>
      <c r="F81" s="178">
        <v>34803.0</v>
      </c>
      <c r="G81" s="162" t="s">
        <v>674</v>
      </c>
      <c r="H81" s="162" t="s">
        <v>2533</v>
      </c>
      <c r="I81" s="162">
        <v>1.136552387E9</v>
      </c>
      <c r="J81" s="162" t="s">
        <v>1620</v>
      </c>
      <c r="K81" s="162" t="s">
        <v>2534</v>
      </c>
      <c r="L81" s="952" t="s">
        <v>1622</v>
      </c>
      <c r="M81" s="176"/>
      <c r="N81" s="176"/>
      <c r="O81" s="176"/>
      <c r="P81" s="176"/>
      <c r="Q81" s="176"/>
      <c r="R81" s="176"/>
      <c r="S81" s="176"/>
      <c r="T81" s="176"/>
      <c r="U81" s="176"/>
      <c r="V81" s="176"/>
      <c r="W81" s="176"/>
      <c r="X81" s="176"/>
      <c r="Y81" s="176"/>
      <c r="Z81" s="176"/>
      <c r="AA81" s="176"/>
      <c r="AB81" s="149"/>
      <c r="AC81" s="149"/>
      <c r="AD81" s="176"/>
      <c r="AE81" s="149"/>
      <c r="AF81" s="1192"/>
      <c r="AG81" s="1185"/>
      <c r="AH81" s="1180"/>
      <c r="AI81" s="149"/>
      <c r="AJ81" s="149"/>
      <c r="AK81" s="176"/>
      <c r="AL81" s="176"/>
      <c r="AM81" s="149"/>
      <c r="AN81" s="149"/>
      <c r="AO81" s="149"/>
      <c r="AP81" s="149"/>
      <c r="AQ81" s="149"/>
      <c r="AR81" s="149"/>
      <c r="AS81" s="149"/>
      <c r="AT81" s="149"/>
      <c r="AU81" s="149"/>
    </row>
    <row r="82">
      <c r="A82" s="176" t="s">
        <v>55</v>
      </c>
      <c r="B82" s="162">
        <v>2.6588286E7</v>
      </c>
      <c r="C82" s="177">
        <v>44348.42060006944</v>
      </c>
      <c r="D82" s="162" t="s">
        <v>2545</v>
      </c>
      <c r="E82" s="162" t="s">
        <v>2546</v>
      </c>
      <c r="F82" s="178">
        <v>28615.0</v>
      </c>
      <c r="G82" s="162" t="s">
        <v>2021</v>
      </c>
      <c r="H82" s="162" t="s">
        <v>2547</v>
      </c>
      <c r="I82" s="162">
        <v>1.154596623E9</v>
      </c>
      <c r="J82" s="162" t="s">
        <v>1620</v>
      </c>
      <c r="K82" s="162" t="s">
        <v>1877</v>
      </c>
      <c r="L82" s="952" t="s">
        <v>1622</v>
      </c>
      <c r="M82" s="176"/>
      <c r="N82" s="176"/>
      <c r="O82" s="176"/>
      <c r="P82" s="176"/>
      <c r="Q82" s="176"/>
      <c r="R82" s="176"/>
      <c r="S82" s="176"/>
      <c r="T82" s="176"/>
      <c r="U82" s="176"/>
      <c r="V82" s="176"/>
      <c r="W82" s="176"/>
      <c r="X82" s="176"/>
      <c r="Y82" s="176"/>
      <c r="Z82" s="176"/>
      <c r="AA82" s="176"/>
      <c r="AB82" s="149"/>
      <c r="AC82" s="149"/>
      <c r="AD82" s="176"/>
      <c r="AE82" s="149"/>
      <c r="AF82" s="1191"/>
      <c r="AG82" s="1185"/>
      <c r="AH82" s="1180"/>
      <c r="AI82" s="149"/>
      <c r="AJ82" s="149"/>
      <c r="AK82" s="176"/>
      <c r="AL82" s="176"/>
      <c r="AM82" s="149"/>
      <c r="AN82" s="149"/>
      <c r="AO82" s="149"/>
      <c r="AP82" s="149"/>
      <c r="AQ82" s="149"/>
      <c r="AR82" s="149"/>
      <c r="AS82" s="149"/>
      <c r="AT82" s="149"/>
      <c r="AU82" s="149"/>
    </row>
    <row r="83">
      <c r="A83" s="176" t="s">
        <v>55</v>
      </c>
      <c r="B83" s="162">
        <v>4.2312513E7</v>
      </c>
      <c r="C83" s="177">
        <v>44348.468171851855</v>
      </c>
      <c r="D83" s="162" t="s">
        <v>2553</v>
      </c>
      <c r="E83" s="162" t="s">
        <v>2554</v>
      </c>
      <c r="F83" s="178">
        <v>36438.0</v>
      </c>
      <c r="G83" s="162" t="s">
        <v>391</v>
      </c>
      <c r="H83" s="162" t="s">
        <v>2555</v>
      </c>
      <c r="I83" s="162" t="s">
        <v>2556</v>
      </c>
      <c r="J83" s="162" t="s">
        <v>1620</v>
      </c>
      <c r="K83" s="162" t="s">
        <v>2557</v>
      </c>
      <c r="L83" s="952" t="s">
        <v>1622</v>
      </c>
      <c r="M83" s="176"/>
      <c r="N83" s="176"/>
      <c r="O83" s="176"/>
      <c r="P83" s="176"/>
      <c r="Q83" s="176"/>
      <c r="R83" s="149"/>
      <c r="S83" s="176"/>
      <c r="T83" s="176"/>
      <c r="U83" s="176"/>
      <c r="V83" s="176"/>
      <c r="W83" s="176"/>
      <c r="X83" s="176"/>
      <c r="Y83" s="176"/>
      <c r="Z83" s="176"/>
      <c r="AA83" s="176"/>
      <c r="AB83" s="149"/>
      <c r="AC83" s="149"/>
      <c r="AD83" s="176"/>
      <c r="AE83" s="149"/>
      <c r="AF83" s="1191"/>
      <c r="AG83" s="1185"/>
      <c r="AH83" s="1180"/>
      <c r="AI83" s="176"/>
      <c r="AJ83" s="149"/>
      <c r="AK83" s="176"/>
      <c r="AL83" s="176"/>
      <c r="AM83" s="149"/>
      <c r="AN83" s="149"/>
      <c r="AO83" s="149"/>
      <c r="AP83" s="149"/>
      <c r="AQ83" s="149"/>
      <c r="AR83" s="149"/>
      <c r="AS83" s="149"/>
      <c r="AT83" s="149"/>
      <c r="AU83" s="149"/>
    </row>
    <row r="84">
      <c r="A84" s="176" t="s">
        <v>55</v>
      </c>
      <c r="B84" s="204">
        <v>4.2689528E7</v>
      </c>
      <c r="C84" s="177">
        <v>44348.526083495366</v>
      </c>
      <c r="D84" s="162" t="s">
        <v>2563</v>
      </c>
      <c r="E84" s="162" t="s">
        <v>2564</v>
      </c>
      <c r="F84" s="178">
        <v>36671.0</v>
      </c>
      <c r="G84" s="162" t="s">
        <v>674</v>
      </c>
      <c r="H84" s="162" t="s">
        <v>2565</v>
      </c>
      <c r="I84" s="162" t="s">
        <v>2566</v>
      </c>
      <c r="J84" s="162" t="s">
        <v>1620</v>
      </c>
      <c r="K84" s="162" t="s">
        <v>2567</v>
      </c>
      <c r="L84" s="952" t="s">
        <v>1680</v>
      </c>
      <c r="M84" s="176"/>
      <c r="N84" s="176"/>
      <c r="O84" s="176"/>
      <c r="P84" s="176"/>
      <c r="Q84" s="176"/>
      <c r="R84" s="176"/>
      <c r="S84" s="176"/>
      <c r="T84" s="176"/>
      <c r="U84" s="176"/>
      <c r="V84" s="176"/>
      <c r="W84" s="176"/>
      <c r="X84" s="176"/>
      <c r="Y84" s="176"/>
      <c r="Z84" s="176"/>
      <c r="AA84" s="176"/>
      <c r="AB84" s="149"/>
      <c r="AC84" s="149"/>
      <c r="AD84" s="176"/>
      <c r="AE84" s="149"/>
      <c r="AF84" s="176"/>
      <c r="AG84" s="149"/>
      <c r="AH84" s="149"/>
      <c r="AI84" s="149"/>
      <c r="AJ84" s="149"/>
      <c r="AK84" s="149"/>
      <c r="AL84" s="149"/>
      <c r="AM84" s="149"/>
      <c r="AN84" s="149"/>
      <c r="AO84" s="149"/>
      <c r="AP84" s="149"/>
      <c r="AQ84" s="149"/>
      <c r="AR84" s="149"/>
      <c r="AS84" s="149"/>
      <c r="AT84" s="149"/>
      <c r="AU84" s="149"/>
    </row>
    <row r="85">
      <c r="A85" s="176" t="s">
        <v>55</v>
      </c>
      <c r="B85" s="162">
        <v>4.1780188E7</v>
      </c>
      <c r="C85" s="177">
        <v>44348.631540856484</v>
      </c>
      <c r="D85" s="162" t="s">
        <v>2577</v>
      </c>
      <c r="E85" s="162" t="s">
        <v>2578</v>
      </c>
      <c r="F85" s="178">
        <v>36316.0</v>
      </c>
      <c r="G85" s="162" t="s">
        <v>391</v>
      </c>
      <c r="H85" s="162" t="s">
        <v>2579</v>
      </c>
      <c r="I85" s="162" t="s">
        <v>2580</v>
      </c>
      <c r="J85" s="162" t="s">
        <v>1620</v>
      </c>
      <c r="K85" s="162" t="s">
        <v>2581</v>
      </c>
      <c r="L85" s="952" t="s">
        <v>1622</v>
      </c>
      <c r="M85" s="176"/>
      <c r="N85" s="176"/>
      <c r="O85" s="176"/>
      <c r="P85" s="176"/>
      <c r="Q85" s="176"/>
      <c r="R85" s="176"/>
      <c r="S85" s="176"/>
      <c r="T85" s="176"/>
      <c r="U85" s="176"/>
      <c r="V85" s="176"/>
      <c r="W85" s="176"/>
      <c r="X85" s="176"/>
      <c r="Y85" s="176"/>
      <c r="Z85" s="176"/>
      <c r="AA85" s="176"/>
      <c r="AB85" s="149"/>
      <c r="AC85" s="149"/>
      <c r="AD85" s="176"/>
      <c r="AE85" s="149"/>
      <c r="AF85" s="149"/>
      <c r="AG85" s="149"/>
      <c r="AH85" s="149"/>
      <c r="AI85" s="149"/>
      <c r="AJ85" s="149"/>
      <c r="AK85" s="149"/>
      <c r="AL85" s="149"/>
      <c r="AM85" s="149"/>
      <c r="AN85" s="149"/>
      <c r="AO85" s="149"/>
      <c r="AP85" s="149"/>
      <c r="AQ85" s="149"/>
      <c r="AR85" s="149"/>
      <c r="AS85" s="149"/>
      <c r="AT85" s="149"/>
      <c r="AU85" s="149"/>
    </row>
    <row r="86">
      <c r="A86" s="176" t="s">
        <v>55</v>
      </c>
      <c r="B86" s="162">
        <v>3.7475363E7</v>
      </c>
      <c r="C86" s="177">
        <v>44348.77463701389</v>
      </c>
      <c r="D86" s="162" t="s">
        <v>2591</v>
      </c>
      <c r="E86" s="162" t="s">
        <v>2592</v>
      </c>
      <c r="F86" s="178">
        <v>34094.0</v>
      </c>
      <c r="G86" s="162" t="s">
        <v>391</v>
      </c>
      <c r="H86" s="162" t="s">
        <v>2593</v>
      </c>
      <c r="I86" s="162" t="s">
        <v>2594</v>
      </c>
      <c r="J86" s="162" t="s">
        <v>1620</v>
      </c>
      <c r="K86" s="162" t="s">
        <v>2595</v>
      </c>
      <c r="L86" s="952" t="s">
        <v>1634</v>
      </c>
      <c r="M86" s="176"/>
      <c r="N86" s="176"/>
      <c r="O86" s="176"/>
      <c r="P86" s="176"/>
      <c r="Q86" s="176"/>
      <c r="R86" s="176"/>
      <c r="S86" s="176"/>
      <c r="T86" s="176"/>
      <c r="U86" s="176"/>
      <c r="V86" s="176"/>
      <c r="W86" s="176"/>
      <c r="X86" s="176"/>
      <c r="Y86" s="176"/>
      <c r="Z86" s="176"/>
      <c r="AA86" s="176"/>
      <c r="AB86" s="149"/>
      <c r="AC86" s="149"/>
      <c r="AD86" s="176"/>
      <c r="AE86" s="149"/>
      <c r="AF86" s="1191"/>
      <c r="AG86" s="1185"/>
      <c r="AH86" s="1180"/>
      <c r="AI86" s="149"/>
      <c r="AJ86" s="149"/>
      <c r="AK86" s="176"/>
      <c r="AL86" s="176"/>
      <c r="AM86" s="149"/>
      <c r="AN86" s="149"/>
      <c r="AO86" s="149"/>
      <c r="AP86" s="149"/>
      <c r="AQ86" s="149"/>
      <c r="AR86" s="149"/>
      <c r="AS86" s="149"/>
      <c r="AT86" s="149"/>
      <c r="AU86" s="149"/>
    </row>
    <row r="87">
      <c r="A87" s="176" t="s">
        <v>55</v>
      </c>
      <c r="B87" s="162">
        <v>3.8795232E7</v>
      </c>
      <c r="C87" s="177">
        <v>44348.78933175926</v>
      </c>
      <c r="D87" s="162" t="s">
        <v>2603</v>
      </c>
      <c r="E87" s="162" t="s">
        <v>2604</v>
      </c>
      <c r="F87" s="178">
        <v>34727.0</v>
      </c>
      <c r="G87" s="162" t="s">
        <v>1755</v>
      </c>
      <c r="H87" s="162" t="s">
        <v>1822</v>
      </c>
      <c r="I87" s="162" t="s">
        <v>2605</v>
      </c>
      <c r="J87" s="162" t="s">
        <v>1646</v>
      </c>
      <c r="K87" s="162" t="s">
        <v>2606</v>
      </c>
      <c r="L87" s="952" t="s">
        <v>1668</v>
      </c>
      <c r="M87" s="176"/>
      <c r="N87" s="176"/>
      <c r="O87" s="176"/>
      <c r="P87" s="176"/>
      <c r="Q87" s="176"/>
      <c r="R87" s="176"/>
      <c r="S87" s="176"/>
      <c r="T87" s="176"/>
      <c r="U87" s="176"/>
      <c r="V87" s="176"/>
      <c r="W87" s="176"/>
      <c r="X87" s="176"/>
      <c r="Y87" s="176"/>
      <c r="Z87" s="176"/>
      <c r="AA87" s="1195"/>
      <c r="AB87" s="176"/>
      <c r="AC87" s="149"/>
      <c r="AD87" s="149"/>
      <c r="AE87" s="149"/>
      <c r="AF87" s="149"/>
      <c r="AG87" s="149"/>
      <c r="AH87" s="149"/>
      <c r="AI87" s="149"/>
      <c r="AJ87" s="149"/>
      <c r="AK87" s="149"/>
      <c r="AL87" s="149"/>
      <c r="AM87" s="149"/>
      <c r="AN87" s="149"/>
      <c r="AO87" s="149"/>
      <c r="AP87" s="149"/>
      <c r="AQ87" s="149"/>
      <c r="AR87" s="149"/>
      <c r="AS87" s="149"/>
      <c r="AT87" s="149"/>
      <c r="AU87" s="149"/>
    </row>
    <row r="88">
      <c r="A88" s="176" t="s">
        <v>55</v>
      </c>
      <c r="B88" s="162">
        <v>4.2100321E7</v>
      </c>
      <c r="C88" s="177">
        <v>44349.56902894676</v>
      </c>
      <c r="D88" s="162" t="s">
        <v>2615</v>
      </c>
      <c r="E88" s="162" t="s">
        <v>2616</v>
      </c>
      <c r="F88" s="178">
        <v>36404.0</v>
      </c>
      <c r="G88" s="162" t="s">
        <v>674</v>
      </c>
      <c r="H88" s="162" t="s">
        <v>1678</v>
      </c>
      <c r="I88" s="162">
        <v>1.1693265E9</v>
      </c>
      <c r="J88" s="162" t="s">
        <v>1620</v>
      </c>
      <c r="K88" s="162" t="s">
        <v>2617</v>
      </c>
      <c r="L88" s="952" t="s">
        <v>1622</v>
      </c>
      <c r="M88" s="176"/>
      <c r="N88" s="176"/>
      <c r="O88" s="176"/>
      <c r="P88" s="176"/>
      <c r="Q88" s="176"/>
      <c r="R88" s="176"/>
      <c r="S88" s="176"/>
      <c r="T88" s="176"/>
      <c r="U88" s="176"/>
      <c r="V88" s="176"/>
      <c r="W88" s="176"/>
      <c r="X88" s="176"/>
      <c r="Y88" s="176"/>
      <c r="Z88" s="176"/>
      <c r="AA88" s="176"/>
      <c r="AB88" s="149"/>
      <c r="AC88" s="149"/>
      <c r="AD88" s="176"/>
      <c r="AE88" s="149"/>
      <c r="AF88" s="1191"/>
      <c r="AG88" s="1185"/>
      <c r="AH88" s="1180"/>
      <c r="AI88" s="149"/>
      <c r="AJ88" s="149"/>
      <c r="AK88" s="176"/>
      <c r="AL88" s="176"/>
      <c r="AM88" s="149"/>
      <c r="AN88" s="149"/>
      <c r="AO88" s="149"/>
      <c r="AP88" s="149"/>
      <c r="AQ88" s="149"/>
      <c r="AR88" s="149"/>
      <c r="AS88" s="149"/>
      <c r="AT88" s="149"/>
      <c r="AU88" s="149"/>
    </row>
    <row r="89">
      <c r="A89" s="176" t="s">
        <v>55</v>
      </c>
      <c r="B89" s="162">
        <v>4.2565668E7</v>
      </c>
      <c r="C89" s="177">
        <v>44349.70431378472</v>
      </c>
      <c r="D89" s="162" t="s">
        <v>2625</v>
      </c>
      <c r="E89" s="162" t="s">
        <v>1617</v>
      </c>
      <c r="F89" s="178">
        <v>36654.0</v>
      </c>
      <c r="G89" s="162" t="s">
        <v>391</v>
      </c>
      <c r="H89" s="162" t="s">
        <v>2626</v>
      </c>
      <c r="I89" s="162" t="s">
        <v>2627</v>
      </c>
      <c r="J89" s="162" t="s">
        <v>1620</v>
      </c>
      <c r="K89" s="162" t="s">
        <v>2628</v>
      </c>
      <c r="L89" s="952" t="s">
        <v>1634</v>
      </c>
      <c r="M89" s="176"/>
      <c r="N89" s="176"/>
      <c r="O89" s="176"/>
      <c r="P89" s="176"/>
      <c r="Q89" s="176"/>
      <c r="R89" s="176"/>
      <c r="S89" s="176"/>
      <c r="T89" s="176"/>
      <c r="U89" s="176"/>
      <c r="V89" s="176"/>
      <c r="W89" s="176"/>
      <c r="X89" s="176"/>
      <c r="Y89" s="176"/>
      <c r="Z89" s="176"/>
      <c r="AA89" s="176"/>
      <c r="AB89" s="149"/>
      <c r="AC89" s="149"/>
      <c r="AD89" s="149"/>
      <c r="AE89" s="149"/>
      <c r="AF89" s="149"/>
      <c r="AG89" s="1185"/>
      <c r="AH89" s="1180"/>
      <c r="AI89" s="149"/>
      <c r="AJ89" s="149"/>
      <c r="AK89" s="149"/>
      <c r="AL89" s="149"/>
      <c r="AM89" s="149"/>
      <c r="AN89" s="149"/>
      <c r="AO89" s="149"/>
      <c r="AP89" s="149"/>
      <c r="AQ89" s="149"/>
      <c r="AR89" s="149"/>
      <c r="AS89" s="149"/>
      <c r="AT89" s="149"/>
      <c r="AU89" s="149"/>
    </row>
    <row r="90">
      <c r="A90" s="176" t="s">
        <v>55</v>
      </c>
      <c r="B90" s="162">
        <v>3.378237E7</v>
      </c>
      <c r="C90" s="177">
        <v>44349.90772192129</v>
      </c>
      <c r="D90" s="162" t="s">
        <v>2638</v>
      </c>
      <c r="E90" s="162" t="s">
        <v>2639</v>
      </c>
      <c r="F90" s="178">
        <v>32300.0</v>
      </c>
      <c r="G90" s="162" t="s">
        <v>1755</v>
      </c>
      <c r="H90" s="162" t="s">
        <v>1618</v>
      </c>
      <c r="I90" s="162" t="s">
        <v>2640</v>
      </c>
      <c r="J90" s="162" t="s">
        <v>1646</v>
      </c>
      <c r="K90" s="162" t="s">
        <v>2641</v>
      </c>
      <c r="L90" s="952" t="s">
        <v>1668</v>
      </c>
      <c r="M90" s="176"/>
      <c r="N90" s="176"/>
      <c r="O90" s="176"/>
      <c r="P90" s="176"/>
      <c r="Q90" s="176"/>
      <c r="R90" s="176"/>
      <c r="S90" s="176"/>
      <c r="T90" s="176"/>
      <c r="U90" s="176"/>
      <c r="V90" s="176"/>
      <c r="W90" s="176"/>
      <c r="X90" s="176"/>
      <c r="Y90" s="176"/>
      <c r="Z90" s="176"/>
      <c r="AA90" s="1195"/>
      <c r="AB90" s="149"/>
      <c r="AC90" s="149"/>
      <c r="AD90" s="176"/>
      <c r="AE90" s="149"/>
      <c r="AF90" s="1192"/>
      <c r="AG90" s="1185"/>
      <c r="AH90" s="1180"/>
      <c r="AI90" s="149"/>
      <c r="AJ90" s="149"/>
      <c r="AK90" s="149"/>
      <c r="AL90" s="149"/>
      <c r="AM90" s="149"/>
      <c r="AN90" s="149"/>
      <c r="AO90" s="149"/>
      <c r="AP90" s="149"/>
      <c r="AQ90" s="149"/>
      <c r="AR90" s="149"/>
      <c r="AS90" s="149"/>
      <c r="AT90" s="149"/>
      <c r="AU90" s="149"/>
    </row>
    <row r="91">
      <c r="A91" s="176" t="s">
        <v>55</v>
      </c>
      <c r="B91" s="162">
        <v>3.33367962E8</v>
      </c>
      <c r="C91" s="177">
        <v>44350.388374120375</v>
      </c>
      <c r="D91" s="162" t="s">
        <v>2650</v>
      </c>
      <c r="E91" s="218" t="s">
        <v>2651</v>
      </c>
      <c r="F91" s="178">
        <v>32160.0</v>
      </c>
      <c r="G91" s="162" t="s">
        <v>2021</v>
      </c>
      <c r="H91" s="162" t="s">
        <v>2652</v>
      </c>
      <c r="I91" s="205" t="s">
        <v>2653</v>
      </c>
      <c r="J91" s="162" t="s">
        <v>1620</v>
      </c>
      <c r="K91" s="162" t="s">
        <v>2654</v>
      </c>
      <c r="L91" s="952" t="s">
        <v>1634</v>
      </c>
      <c r="M91" s="176"/>
      <c r="N91" s="176"/>
      <c r="O91" s="176"/>
      <c r="P91" s="176"/>
      <c r="Q91" s="176"/>
      <c r="R91" s="176"/>
      <c r="S91" s="176"/>
      <c r="T91" s="176"/>
      <c r="U91" s="176"/>
      <c r="V91" s="176"/>
      <c r="W91" s="176"/>
      <c r="X91" s="176"/>
      <c r="Y91" s="176"/>
      <c r="Z91" s="176"/>
      <c r="AA91" s="1195"/>
      <c r="AB91" s="149"/>
      <c r="AC91" s="149"/>
      <c r="AD91" s="176"/>
      <c r="AE91" s="149"/>
      <c r="AF91" s="1191"/>
      <c r="AG91" s="1185"/>
      <c r="AH91" s="1180"/>
      <c r="AI91" s="149"/>
      <c r="AJ91" s="149"/>
      <c r="AK91" s="149"/>
      <c r="AL91" s="149"/>
      <c r="AM91" s="149"/>
      <c r="AN91" s="149"/>
      <c r="AO91" s="149"/>
      <c r="AP91" s="149"/>
      <c r="AQ91" s="149"/>
      <c r="AR91" s="149"/>
      <c r="AS91" s="149"/>
      <c r="AT91" s="149"/>
      <c r="AU91" s="149"/>
    </row>
    <row r="92">
      <c r="A92" s="176" t="s">
        <v>55</v>
      </c>
      <c r="B92" s="207">
        <v>4.6272448E7</v>
      </c>
      <c r="C92" s="208">
        <v>44350.907777939814</v>
      </c>
      <c r="D92" s="207" t="s">
        <v>2664</v>
      </c>
      <c r="E92" s="207" t="s">
        <v>2665</v>
      </c>
      <c r="F92" s="209">
        <v>38448.0</v>
      </c>
      <c r="G92" s="207" t="s">
        <v>391</v>
      </c>
      <c r="H92" s="207" t="s">
        <v>2666</v>
      </c>
      <c r="I92" s="162" t="s">
        <v>2667</v>
      </c>
      <c r="J92" s="162" t="s">
        <v>1620</v>
      </c>
      <c r="K92" s="162" t="s">
        <v>2092</v>
      </c>
      <c r="L92" s="952" t="s">
        <v>1622</v>
      </c>
      <c r="M92" s="176"/>
      <c r="N92" s="176"/>
      <c r="O92" s="176"/>
      <c r="P92" s="176"/>
      <c r="Q92" s="176"/>
      <c r="R92" s="149"/>
      <c r="S92" s="176"/>
      <c r="T92" s="176"/>
      <c r="U92" s="176"/>
      <c r="V92" s="176"/>
      <c r="W92" s="176"/>
      <c r="X92" s="176"/>
      <c r="Y92" s="176"/>
      <c r="Z92" s="176"/>
      <c r="AA92" s="1195"/>
      <c r="AB92" s="176"/>
      <c r="AC92" s="149"/>
      <c r="AD92" s="149"/>
      <c r="AE92" s="149"/>
      <c r="AF92" s="149"/>
      <c r="AG92" s="1185"/>
      <c r="AH92" s="1180"/>
      <c r="AI92" s="149"/>
      <c r="AJ92" s="149"/>
      <c r="AK92" s="149"/>
      <c r="AL92" s="149"/>
      <c r="AM92" s="149"/>
      <c r="AN92" s="149"/>
      <c r="AO92" s="149"/>
      <c r="AP92" s="149"/>
      <c r="AQ92" s="149"/>
      <c r="AR92" s="149"/>
      <c r="AS92" s="149"/>
      <c r="AT92" s="149"/>
      <c r="AU92" s="149"/>
    </row>
    <row r="93">
      <c r="A93" s="176" t="s">
        <v>55</v>
      </c>
      <c r="B93" s="162">
        <v>4.1987964E7</v>
      </c>
      <c r="C93" s="177">
        <v>44351.53402457176</v>
      </c>
      <c r="D93" s="162" t="s">
        <v>2676</v>
      </c>
      <c r="E93" s="162" t="s">
        <v>2677</v>
      </c>
      <c r="F93" s="178">
        <v>36535.0</v>
      </c>
      <c r="G93" s="162" t="s">
        <v>391</v>
      </c>
      <c r="H93" s="162" t="s">
        <v>2678</v>
      </c>
      <c r="I93" s="162">
        <v>1.134918538E9</v>
      </c>
      <c r="J93" s="162" t="s">
        <v>1620</v>
      </c>
      <c r="K93" s="162" t="s">
        <v>2679</v>
      </c>
      <c r="L93" s="952" t="s">
        <v>1622</v>
      </c>
      <c r="M93" s="176"/>
      <c r="N93" s="176"/>
      <c r="O93" s="176"/>
      <c r="P93" s="176"/>
      <c r="Q93" s="176"/>
      <c r="R93" s="176"/>
      <c r="S93" s="176"/>
      <c r="T93" s="176"/>
      <c r="U93" s="176"/>
      <c r="V93" s="176"/>
      <c r="W93" s="176"/>
      <c r="X93" s="176"/>
      <c r="Y93" s="176"/>
      <c r="Z93" s="176"/>
      <c r="AA93" s="176"/>
      <c r="AB93" s="149"/>
      <c r="AC93" s="149"/>
      <c r="AD93" s="176"/>
      <c r="AE93" s="149"/>
      <c r="AF93" s="1191"/>
      <c r="AG93" s="1185"/>
      <c r="AH93" s="1180"/>
      <c r="AI93" s="149"/>
      <c r="AJ93" s="149"/>
      <c r="AK93" s="176"/>
      <c r="AL93" s="176"/>
      <c r="AM93" s="149"/>
      <c r="AN93" s="149"/>
      <c r="AO93" s="149"/>
      <c r="AP93" s="149"/>
      <c r="AQ93" s="149"/>
      <c r="AR93" s="149"/>
      <c r="AS93" s="149"/>
      <c r="AT93" s="149"/>
      <c r="AU93" s="149"/>
    </row>
    <row r="94">
      <c r="A94" s="176" t="s">
        <v>55</v>
      </c>
      <c r="B94" s="162">
        <v>4.2497511E7</v>
      </c>
      <c r="C94" s="177">
        <v>44351.740785092596</v>
      </c>
      <c r="D94" s="162" t="s">
        <v>2689</v>
      </c>
      <c r="E94" s="162" t="s">
        <v>2690</v>
      </c>
      <c r="F94" s="178">
        <v>36596.0</v>
      </c>
      <c r="G94" s="162" t="s">
        <v>391</v>
      </c>
      <c r="H94" s="162" t="s">
        <v>2691</v>
      </c>
      <c r="I94" s="162" t="s">
        <v>2692</v>
      </c>
      <c r="J94" s="162" t="s">
        <v>1646</v>
      </c>
      <c r="K94" s="162" t="s">
        <v>2693</v>
      </c>
      <c r="L94" s="952" t="s">
        <v>1622</v>
      </c>
      <c r="M94" s="176"/>
      <c r="N94" s="176"/>
      <c r="O94" s="176"/>
      <c r="P94" s="176"/>
      <c r="Q94" s="176"/>
      <c r="R94" s="176"/>
      <c r="S94" s="176"/>
      <c r="T94" s="176"/>
      <c r="U94" s="176"/>
      <c r="V94" s="176"/>
      <c r="W94" s="176"/>
      <c r="X94" s="176"/>
      <c r="Y94" s="176"/>
      <c r="Z94" s="176"/>
      <c r="AA94" s="149"/>
      <c r="AB94" s="149"/>
      <c r="AC94" s="149"/>
      <c r="AD94" s="149"/>
      <c r="AE94" s="149"/>
      <c r="AF94" s="149"/>
      <c r="AG94" s="1185"/>
      <c r="AH94" s="1180"/>
      <c r="AI94" s="149"/>
      <c r="AJ94" s="149"/>
      <c r="AK94" s="149"/>
      <c r="AL94" s="149"/>
      <c r="AM94" s="149"/>
      <c r="AN94" s="149"/>
      <c r="AO94" s="149"/>
      <c r="AP94" s="149"/>
      <c r="AQ94" s="149"/>
      <c r="AR94" s="149"/>
      <c r="AS94" s="149"/>
      <c r="AT94" s="149"/>
      <c r="AU94" s="149"/>
    </row>
    <row r="95">
      <c r="A95" s="176" t="s">
        <v>55</v>
      </c>
      <c r="B95" s="162">
        <v>4.2103092E7</v>
      </c>
      <c r="C95" s="177">
        <v>44351.78309946759</v>
      </c>
      <c r="D95" s="162" t="s">
        <v>2701</v>
      </c>
      <c r="E95" s="162" t="s">
        <v>2702</v>
      </c>
      <c r="F95" s="178">
        <v>36390.0</v>
      </c>
      <c r="G95" s="162" t="s">
        <v>391</v>
      </c>
      <c r="H95" s="162" t="s">
        <v>1678</v>
      </c>
      <c r="I95" s="162" t="s">
        <v>2703</v>
      </c>
      <c r="J95" s="162" t="s">
        <v>1620</v>
      </c>
      <c r="K95" s="162" t="s">
        <v>2704</v>
      </c>
      <c r="L95" s="952" t="s">
        <v>1622</v>
      </c>
      <c r="M95" s="176"/>
      <c r="N95" s="176"/>
      <c r="O95" s="176"/>
      <c r="P95" s="176"/>
      <c r="Q95" s="176"/>
      <c r="R95" s="149"/>
      <c r="S95" s="176"/>
      <c r="T95" s="176"/>
      <c r="U95" s="176"/>
      <c r="V95" s="176"/>
      <c r="W95" s="176"/>
      <c r="X95" s="176"/>
      <c r="Y95" s="176"/>
      <c r="Z95" s="176"/>
      <c r="AA95" s="176"/>
      <c r="AB95" s="149"/>
      <c r="AC95" s="149"/>
      <c r="AD95" s="176"/>
      <c r="AE95" s="149"/>
      <c r="AF95" s="1191"/>
      <c r="AG95" s="1185"/>
      <c r="AH95" s="1180"/>
      <c r="AI95" s="149"/>
      <c r="AJ95" s="149"/>
      <c r="AK95" s="176"/>
      <c r="AL95" s="176"/>
      <c r="AM95" s="149"/>
      <c r="AN95" s="149"/>
      <c r="AO95" s="149"/>
      <c r="AP95" s="149"/>
      <c r="AQ95" s="149"/>
      <c r="AR95" s="149"/>
      <c r="AS95" s="149"/>
      <c r="AT95" s="149"/>
      <c r="AU95" s="149"/>
    </row>
    <row r="96">
      <c r="A96" s="176" t="s">
        <v>55</v>
      </c>
      <c r="B96" s="162">
        <v>5.3913034E7</v>
      </c>
      <c r="C96" s="177">
        <v>44353.47707201389</v>
      </c>
      <c r="D96" s="162" t="s">
        <v>2712</v>
      </c>
      <c r="E96" s="162" t="s">
        <v>2713</v>
      </c>
      <c r="F96" s="178">
        <v>37994.0</v>
      </c>
      <c r="G96" s="162" t="s">
        <v>2714</v>
      </c>
      <c r="H96" s="162" t="s">
        <v>2715</v>
      </c>
      <c r="I96" s="162" t="s">
        <v>2716</v>
      </c>
      <c r="J96" s="162" t="s">
        <v>1620</v>
      </c>
      <c r="K96" s="162" t="s">
        <v>2717</v>
      </c>
      <c r="L96" s="952" t="s">
        <v>1622</v>
      </c>
      <c r="M96" s="176"/>
      <c r="N96" s="176"/>
      <c r="O96" s="176"/>
      <c r="P96" s="176"/>
      <c r="Q96" s="176"/>
      <c r="R96" s="149"/>
      <c r="S96" s="176"/>
      <c r="T96" s="176"/>
      <c r="U96" s="176"/>
      <c r="V96" s="176"/>
      <c r="W96" s="176"/>
      <c r="X96" s="176"/>
      <c r="Y96" s="176"/>
      <c r="Z96" s="176"/>
      <c r="AA96" s="149"/>
      <c r="AB96" s="1195"/>
      <c r="AC96" s="149"/>
      <c r="AD96" s="149"/>
      <c r="AE96" s="149"/>
      <c r="AF96" s="149"/>
      <c r="AG96" s="149"/>
      <c r="AH96" s="149"/>
      <c r="AI96" s="149"/>
      <c r="AJ96" s="149"/>
      <c r="AK96" s="149"/>
      <c r="AL96" s="149"/>
      <c r="AM96" s="149"/>
      <c r="AN96" s="149"/>
      <c r="AO96" s="149"/>
      <c r="AP96" s="149"/>
      <c r="AQ96" s="149"/>
      <c r="AR96" s="149"/>
      <c r="AS96" s="149"/>
      <c r="AT96" s="149"/>
      <c r="AU96" s="149"/>
    </row>
    <row r="97">
      <c r="A97" s="176" t="s">
        <v>55</v>
      </c>
      <c r="B97" s="162">
        <v>3.4833427E7</v>
      </c>
      <c r="C97" s="177">
        <v>44353.81026445601</v>
      </c>
      <c r="D97" s="162" t="s">
        <v>2726</v>
      </c>
      <c r="E97" s="162" t="s">
        <v>2727</v>
      </c>
      <c r="F97" s="178">
        <v>32804.0</v>
      </c>
      <c r="G97" s="162" t="s">
        <v>674</v>
      </c>
      <c r="H97" s="162" t="s">
        <v>2728</v>
      </c>
      <c r="I97" s="162" t="s">
        <v>2729</v>
      </c>
      <c r="J97" s="162" t="s">
        <v>1620</v>
      </c>
      <c r="K97" s="162" t="s">
        <v>2730</v>
      </c>
      <c r="L97" s="952" t="s">
        <v>1622</v>
      </c>
      <c r="M97" s="176"/>
      <c r="N97" s="176"/>
      <c r="O97" s="176"/>
      <c r="P97" s="176"/>
      <c r="Q97" s="176"/>
      <c r="R97" s="176"/>
      <c r="S97" s="176"/>
      <c r="T97" s="176"/>
      <c r="U97" s="176"/>
      <c r="V97" s="176"/>
      <c r="W97" s="176"/>
      <c r="X97" s="176"/>
      <c r="Y97" s="176"/>
      <c r="Z97" s="176"/>
      <c r="AA97" s="149"/>
      <c r="AB97" s="149"/>
      <c r="AC97" s="149"/>
      <c r="AD97" s="149"/>
      <c r="AE97" s="149"/>
      <c r="AF97" s="1191"/>
      <c r="AG97" s="1185"/>
      <c r="AH97" s="1180"/>
      <c r="AI97" s="149"/>
      <c r="AJ97" s="149"/>
      <c r="AK97" s="176"/>
      <c r="AL97" s="176"/>
      <c r="AM97" s="149"/>
      <c r="AN97" s="149"/>
      <c r="AO97" s="149"/>
      <c r="AP97" s="149"/>
      <c r="AQ97" s="149"/>
      <c r="AR97" s="149"/>
      <c r="AS97" s="149"/>
      <c r="AT97" s="149"/>
      <c r="AU97" s="149"/>
    </row>
    <row r="98">
      <c r="A98" s="176" t="s">
        <v>55</v>
      </c>
      <c r="B98" s="162">
        <v>3.8658181E7</v>
      </c>
      <c r="C98" s="177">
        <v>44355.780551874996</v>
      </c>
      <c r="D98" s="162" t="s">
        <v>2737</v>
      </c>
      <c r="E98" s="162" t="s">
        <v>2738</v>
      </c>
      <c r="F98" s="178">
        <v>34727.0</v>
      </c>
      <c r="G98" s="162" t="s">
        <v>391</v>
      </c>
      <c r="H98" s="162" t="s">
        <v>2270</v>
      </c>
      <c r="I98" s="162" t="s">
        <v>2739</v>
      </c>
      <c r="J98" s="162" t="s">
        <v>1620</v>
      </c>
      <c r="K98" s="162" t="s">
        <v>2740</v>
      </c>
      <c r="L98" s="952" t="s">
        <v>1634</v>
      </c>
      <c r="M98" s="176"/>
      <c r="N98" s="176"/>
      <c r="O98" s="176"/>
      <c r="P98" s="176"/>
      <c r="Q98" s="176"/>
      <c r="R98" s="176"/>
      <c r="S98" s="176"/>
      <c r="T98" s="176"/>
      <c r="U98" s="176"/>
      <c r="V98" s="176"/>
      <c r="W98" s="176"/>
      <c r="X98" s="176"/>
      <c r="Y98" s="176"/>
      <c r="Z98" s="176"/>
      <c r="AA98" s="176"/>
      <c r="AB98" s="149"/>
      <c r="AC98" s="149"/>
      <c r="AD98" s="176"/>
      <c r="AE98" s="149"/>
      <c r="AF98" s="1191"/>
      <c r="AG98" s="1185"/>
      <c r="AH98" s="1180"/>
      <c r="AI98" s="149"/>
      <c r="AJ98" s="149"/>
      <c r="AK98" s="176"/>
      <c r="AL98" s="149"/>
      <c r="AM98" s="149"/>
      <c r="AN98" s="149"/>
      <c r="AO98" s="149"/>
      <c r="AP98" s="149"/>
      <c r="AQ98" s="149"/>
      <c r="AR98" s="149"/>
      <c r="AS98" s="149"/>
      <c r="AT98" s="149"/>
      <c r="AU98" s="149"/>
    </row>
    <row r="99">
      <c r="A99" s="176" t="s">
        <v>55</v>
      </c>
      <c r="B99" s="162">
        <v>4.4729997E7</v>
      </c>
      <c r="C99" s="177">
        <v>44355.78191193287</v>
      </c>
      <c r="D99" s="162" t="s">
        <v>2749</v>
      </c>
      <c r="E99" s="162" t="s">
        <v>2750</v>
      </c>
      <c r="F99" s="178">
        <v>37726.0</v>
      </c>
      <c r="G99" s="162" t="s">
        <v>391</v>
      </c>
      <c r="H99" s="162" t="s">
        <v>2751</v>
      </c>
      <c r="I99" s="162" t="s">
        <v>2752</v>
      </c>
      <c r="J99" s="162" t="s">
        <v>1620</v>
      </c>
      <c r="K99" s="162" t="s">
        <v>2753</v>
      </c>
      <c r="L99" s="952" t="s">
        <v>1622</v>
      </c>
      <c r="M99" s="176"/>
      <c r="N99" s="176"/>
      <c r="O99" s="176"/>
      <c r="P99" s="176"/>
      <c r="Q99" s="176"/>
      <c r="R99" s="176"/>
      <c r="S99" s="176"/>
      <c r="T99" s="176"/>
      <c r="U99" s="176"/>
      <c r="V99" s="176"/>
      <c r="W99" s="176"/>
      <c r="X99" s="176"/>
      <c r="Y99" s="176"/>
      <c r="Z99" s="176"/>
      <c r="AA99" s="149"/>
      <c r="AB99" s="149"/>
      <c r="AC99" s="149"/>
      <c r="AD99" s="176"/>
      <c r="AE99" s="149"/>
      <c r="AF99" s="1191"/>
      <c r="AG99" s="1185"/>
      <c r="AH99" s="1180"/>
      <c r="AI99" s="149"/>
      <c r="AJ99" s="149"/>
      <c r="AK99" s="176"/>
      <c r="AL99" s="176"/>
      <c r="AM99" s="149"/>
      <c r="AN99" s="149"/>
      <c r="AO99" s="149"/>
      <c r="AP99" s="149"/>
      <c r="AQ99" s="149"/>
      <c r="AR99" s="149"/>
      <c r="AS99" s="149"/>
      <c r="AT99" s="149"/>
      <c r="AU99" s="149"/>
    </row>
    <row r="100">
      <c r="A100" s="176" t="s">
        <v>55</v>
      </c>
      <c r="B100" s="162">
        <v>4.2392678E7</v>
      </c>
      <c r="C100" s="177">
        <v>44357.76293950231</v>
      </c>
      <c r="D100" s="162" t="s">
        <v>2762</v>
      </c>
      <c r="E100" s="162" t="s">
        <v>2763</v>
      </c>
      <c r="F100" s="178">
        <v>36617.0</v>
      </c>
      <c r="G100" s="162" t="s">
        <v>391</v>
      </c>
      <c r="H100" s="162" t="s">
        <v>2764</v>
      </c>
      <c r="I100" s="162" t="s">
        <v>2765</v>
      </c>
      <c r="J100" s="162" t="s">
        <v>1620</v>
      </c>
      <c r="K100" s="162" t="s">
        <v>2766</v>
      </c>
      <c r="L100" s="952" t="s">
        <v>1634</v>
      </c>
      <c r="M100" s="176"/>
      <c r="N100" s="176"/>
      <c r="O100" s="176"/>
      <c r="P100" s="176"/>
      <c r="Q100" s="176"/>
      <c r="R100" s="176"/>
      <c r="S100" s="176"/>
      <c r="T100" s="176"/>
      <c r="U100" s="176"/>
      <c r="V100" s="176"/>
      <c r="W100" s="176"/>
      <c r="X100" s="176"/>
      <c r="Y100" s="176"/>
      <c r="Z100" s="176"/>
      <c r="AA100" s="176"/>
      <c r="AB100" s="149"/>
      <c r="AC100" s="149"/>
      <c r="AD100" s="176"/>
      <c r="AE100" s="149"/>
      <c r="AF100" s="1191"/>
      <c r="AG100" s="1185"/>
      <c r="AH100" s="1180"/>
      <c r="AI100" s="149"/>
      <c r="AJ100" s="149"/>
      <c r="AK100" s="176"/>
      <c r="AL100" s="176"/>
      <c r="AM100" s="149"/>
      <c r="AN100" s="149"/>
      <c r="AO100" s="149"/>
      <c r="AP100" s="149"/>
      <c r="AQ100" s="149"/>
      <c r="AR100" s="149"/>
      <c r="AS100" s="149"/>
      <c r="AT100" s="149"/>
      <c r="AU100" s="149"/>
    </row>
    <row r="101">
      <c r="A101" s="176" t="s">
        <v>55</v>
      </c>
      <c r="B101" s="162">
        <v>2.5350301E7</v>
      </c>
      <c r="C101" s="177">
        <v>44357.81238670139</v>
      </c>
      <c r="D101" s="162" t="s">
        <v>2774</v>
      </c>
      <c r="E101" s="162" t="s">
        <v>2775</v>
      </c>
      <c r="F101" s="178">
        <v>27887.0</v>
      </c>
      <c r="G101" s="162" t="s">
        <v>391</v>
      </c>
      <c r="H101" s="162" t="s">
        <v>2776</v>
      </c>
      <c r="I101" s="162" t="s">
        <v>2777</v>
      </c>
      <c r="J101" s="162" t="s">
        <v>1620</v>
      </c>
      <c r="K101" s="162" t="s">
        <v>2778</v>
      </c>
      <c r="L101" s="952" t="s">
        <v>1634</v>
      </c>
      <c r="M101" s="176"/>
      <c r="N101" s="176"/>
      <c r="O101" s="176"/>
      <c r="P101" s="176"/>
      <c r="Q101" s="176"/>
      <c r="R101" s="176"/>
      <c r="S101" s="176"/>
      <c r="T101" s="176"/>
      <c r="U101" s="176"/>
      <c r="V101" s="176"/>
      <c r="W101" s="176"/>
      <c r="X101" s="176"/>
      <c r="Y101" s="176"/>
      <c r="Z101" s="176"/>
      <c r="AA101" s="149"/>
      <c r="AB101" s="176"/>
      <c r="AC101" s="149"/>
      <c r="AD101" s="149"/>
      <c r="AE101" s="149"/>
      <c r="AF101" s="149"/>
      <c r="AG101" s="1185"/>
      <c r="AH101" s="1180"/>
      <c r="AI101" s="149"/>
      <c r="AJ101" s="149"/>
      <c r="AK101" s="149"/>
      <c r="AL101" s="149"/>
      <c r="AM101" s="149"/>
      <c r="AN101" s="149"/>
      <c r="AO101" s="149"/>
      <c r="AP101" s="149"/>
      <c r="AQ101" s="149"/>
      <c r="AR101" s="149"/>
      <c r="AS101" s="149"/>
      <c r="AT101" s="149"/>
      <c r="AU101" s="149"/>
    </row>
    <row r="102">
      <c r="A102" s="176" t="s">
        <v>55</v>
      </c>
      <c r="B102" s="204">
        <v>3.8457296E7</v>
      </c>
      <c r="C102" s="177">
        <v>44357.86090329861</v>
      </c>
      <c r="D102" s="162" t="s">
        <v>2788</v>
      </c>
      <c r="E102" s="162" t="s">
        <v>2789</v>
      </c>
      <c r="F102" s="178">
        <v>34629.0</v>
      </c>
      <c r="G102" s="162" t="s">
        <v>1755</v>
      </c>
      <c r="H102" s="162" t="s">
        <v>1678</v>
      </c>
      <c r="I102" s="162" t="s">
        <v>2790</v>
      </c>
      <c r="J102" s="162" t="s">
        <v>1646</v>
      </c>
      <c r="K102" s="162" t="s">
        <v>2791</v>
      </c>
      <c r="L102" s="952" t="s">
        <v>1634</v>
      </c>
      <c r="M102" s="176"/>
      <c r="N102" s="176"/>
      <c r="O102" s="176"/>
      <c r="P102" s="176"/>
      <c r="Q102" s="176"/>
      <c r="R102" s="176"/>
      <c r="S102" s="176"/>
      <c r="T102" s="176"/>
      <c r="U102" s="176"/>
      <c r="V102" s="176"/>
      <c r="W102" s="176"/>
      <c r="X102" s="176"/>
      <c r="Y102" s="176"/>
      <c r="Z102" s="176"/>
      <c r="AA102" s="149"/>
      <c r="AB102" s="149"/>
      <c r="AC102" s="149"/>
      <c r="AD102" s="149"/>
      <c r="AE102" s="149"/>
      <c r="AF102" s="149"/>
      <c r="AG102" s="1185"/>
      <c r="AH102" s="1180"/>
      <c r="AI102" s="149"/>
      <c r="AJ102" s="149"/>
      <c r="AK102" s="149"/>
      <c r="AL102" s="149"/>
      <c r="AM102" s="149"/>
      <c r="AN102" s="149"/>
      <c r="AO102" s="149"/>
      <c r="AP102" s="149"/>
      <c r="AQ102" s="149"/>
      <c r="AR102" s="149"/>
      <c r="AS102" s="149"/>
      <c r="AT102" s="149"/>
      <c r="AU102" s="149"/>
    </row>
    <row r="103">
      <c r="A103" s="176" t="s">
        <v>55</v>
      </c>
      <c r="B103" s="162">
        <v>4.0985774E7</v>
      </c>
      <c r="C103" s="177">
        <v>44363.693833576384</v>
      </c>
      <c r="D103" s="162" t="s">
        <v>2800</v>
      </c>
      <c r="E103" s="162" t="s">
        <v>2801</v>
      </c>
      <c r="F103" s="178">
        <v>35992.0</v>
      </c>
      <c r="G103" s="162" t="s">
        <v>1755</v>
      </c>
      <c r="H103" s="162" t="s">
        <v>2802</v>
      </c>
      <c r="I103" s="162" t="s">
        <v>2803</v>
      </c>
      <c r="J103" s="162" t="s">
        <v>1646</v>
      </c>
      <c r="K103" s="162" t="s">
        <v>2804</v>
      </c>
      <c r="L103" s="952" t="s">
        <v>1634</v>
      </c>
      <c r="M103" s="176"/>
      <c r="N103" s="176"/>
      <c r="O103" s="176"/>
      <c r="P103" s="176"/>
      <c r="Q103" s="176"/>
      <c r="R103" s="149"/>
      <c r="S103" s="176"/>
      <c r="T103" s="176"/>
      <c r="U103" s="176"/>
      <c r="V103" s="176"/>
      <c r="W103" s="176"/>
      <c r="X103" s="176"/>
      <c r="Y103" s="176"/>
      <c r="Z103" s="176"/>
      <c r="AA103" s="149"/>
      <c r="AB103" s="176"/>
      <c r="AC103" s="149"/>
      <c r="AD103" s="149"/>
      <c r="AE103" s="149"/>
      <c r="AF103" s="149"/>
      <c r="AG103" s="1185"/>
      <c r="AH103" s="1180"/>
      <c r="AI103" s="149"/>
      <c r="AJ103" s="149"/>
      <c r="AK103" s="149"/>
      <c r="AL103" s="149"/>
      <c r="AM103" s="149"/>
      <c r="AN103" s="149"/>
      <c r="AO103" s="149"/>
      <c r="AP103" s="149"/>
      <c r="AQ103" s="149"/>
      <c r="AR103" s="149"/>
      <c r="AS103" s="149"/>
      <c r="AT103" s="149"/>
      <c r="AU103" s="149"/>
    </row>
    <row r="104">
      <c r="A104" s="176" t="s">
        <v>55</v>
      </c>
      <c r="B104" s="162">
        <v>4.4416916E7</v>
      </c>
      <c r="C104" s="177">
        <v>44366.4683263426</v>
      </c>
      <c r="D104" s="162" t="s">
        <v>2813</v>
      </c>
      <c r="E104" s="162" t="s">
        <v>2814</v>
      </c>
      <c r="F104" s="178">
        <v>37563.0</v>
      </c>
      <c r="G104" s="162" t="s">
        <v>391</v>
      </c>
      <c r="H104" s="162" t="s">
        <v>2815</v>
      </c>
      <c r="I104" s="162" t="s">
        <v>2816</v>
      </c>
      <c r="J104" s="162" t="s">
        <v>1620</v>
      </c>
      <c r="K104" s="162" t="s">
        <v>2817</v>
      </c>
      <c r="L104" s="952" t="s">
        <v>1680</v>
      </c>
      <c r="M104" s="176"/>
      <c r="N104" s="176"/>
      <c r="O104" s="176"/>
      <c r="P104" s="176"/>
      <c r="Q104" s="176"/>
      <c r="R104" s="176"/>
      <c r="S104" s="176"/>
      <c r="T104" s="176"/>
      <c r="U104" s="176"/>
      <c r="V104" s="176"/>
      <c r="W104" s="176"/>
      <c r="X104" s="176"/>
      <c r="Y104" s="176"/>
      <c r="Z104" s="176"/>
      <c r="AA104" s="149"/>
      <c r="AB104" s="149"/>
      <c r="AC104" s="149"/>
      <c r="AD104" s="149"/>
      <c r="AE104" s="149"/>
      <c r="AF104" s="149"/>
      <c r="AG104" s="1185"/>
      <c r="AH104" s="1180"/>
      <c r="AI104" s="149"/>
      <c r="AJ104" s="149"/>
      <c r="AK104" s="149"/>
      <c r="AL104" s="149"/>
      <c r="AM104" s="149"/>
      <c r="AN104" s="149"/>
      <c r="AO104" s="149"/>
      <c r="AP104" s="149"/>
      <c r="AQ104" s="149"/>
      <c r="AR104" s="149"/>
      <c r="AS104" s="149"/>
      <c r="AT104" s="149"/>
      <c r="AU104" s="149"/>
    </row>
    <row r="105">
      <c r="A105" s="176" t="s">
        <v>55</v>
      </c>
      <c r="B105" s="162">
        <v>4.1559906E7</v>
      </c>
      <c r="C105" s="177">
        <v>44369.037293587964</v>
      </c>
      <c r="D105" s="162" t="s">
        <v>2827</v>
      </c>
      <c r="E105" s="162" t="s">
        <v>2828</v>
      </c>
      <c r="F105" s="178">
        <v>36053.0</v>
      </c>
      <c r="G105" s="162" t="s">
        <v>391</v>
      </c>
      <c r="H105" s="162" t="s">
        <v>1618</v>
      </c>
      <c r="I105" s="162" t="s">
        <v>2829</v>
      </c>
      <c r="J105" s="162" t="s">
        <v>1620</v>
      </c>
      <c r="K105" s="162" t="s">
        <v>2830</v>
      </c>
      <c r="L105" s="952" t="s">
        <v>1680</v>
      </c>
      <c r="M105" s="176"/>
      <c r="N105" s="176"/>
      <c r="O105" s="176"/>
      <c r="P105" s="176"/>
      <c r="Q105" s="176"/>
      <c r="R105" s="149"/>
      <c r="S105" s="176"/>
      <c r="T105" s="176"/>
      <c r="U105" s="176"/>
      <c r="V105" s="176"/>
      <c r="W105" s="176"/>
      <c r="X105" s="176"/>
      <c r="Y105" s="176"/>
      <c r="Z105" s="176"/>
      <c r="AA105" s="149"/>
      <c r="AB105" s="176"/>
      <c r="AC105" s="149"/>
      <c r="AD105" s="149"/>
      <c r="AE105" s="149"/>
      <c r="AF105" s="149"/>
      <c r="AG105" s="1185"/>
      <c r="AH105" s="1180"/>
      <c r="AI105" s="149"/>
      <c r="AJ105" s="149"/>
      <c r="AK105" s="149"/>
      <c r="AL105" s="149"/>
      <c r="AM105" s="149"/>
      <c r="AN105" s="149"/>
      <c r="AO105" s="149"/>
      <c r="AP105" s="149"/>
      <c r="AQ105" s="149"/>
      <c r="AR105" s="149"/>
      <c r="AS105" s="149"/>
      <c r="AT105" s="149"/>
      <c r="AU105" s="149"/>
    </row>
    <row r="106">
      <c r="A106" s="176" t="s">
        <v>55</v>
      </c>
      <c r="B106" s="162">
        <v>2.5623958E7</v>
      </c>
      <c r="C106" s="177">
        <v>44369.863410543985</v>
      </c>
      <c r="D106" s="162" t="s">
        <v>2837</v>
      </c>
      <c r="E106" s="162" t="s">
        <v>2838</v>
      </c>
      <c r="F106" s="178">
        <v>28081.0</v>
      </c>
      <c r="G106" s="162" t="s">
        <v>391</v>
      </c>
      <c r="H106" s="162" t="s">
        <v>2839</v>
      </c>
      <c r="I106" s="162" t="s">
        <v>2840</v>
      </c>
      <c r="J106" s="162" t="s">
        <v>1620</v>
      </c>
      <c r="K106" s="162" t="s">
        <v>2841</v>
      </c>
      <c r="L106" s="952" t="s">
        <v>1668</v>
      </c>
      <c r="M106" s="176"/>
      <c r="N106" s="176"/>
      <c r="O106" s="176"/>
      <c r="P106" s="176"/>
      <c r="Q106" s="176"/>
      <c r="R106" s="176"/>
      <c r="S106" s="176"/>
      <c r="T106" s="176"/>
      <c r="U106" s="176"/>
      <c r="V106" s="176"/>
      <c r="W106" s="176"/>
      <c r="X106" s="176"/>
      <c r="Y106" s="176"/>
      <c r="Z106" s="176"/>
      <c r="AA106" s="149"/>
      <c r="AB106" s="149"/>
      <c r="AC106" s="149"/>
      <c r="AD106" s="149"/>
      <c r="AE106" s="149"/>
      <c r="AF106" s="149"/>
      <c r="AG106" s="1185"/>
      <c r="AH106" s="1180"/>
      <c r="AI106" s="149"/>
      <c r="AJ106" s="149"/>
      <c r="AK106" s="149"/>
      <c r="AL106" s="149"/>
      <c r="AM106" s="149"/>
      <c r="AN106" s="149"/>
      <c r="AO106" s="149"/>
      <c r="AP106" s="149"/>
      <c r="AQ106" s="149"/>
      <c r="AR106" s="149"/>
      <c r="AS106" s="149"/>
      <c r="AT106" s="149"/>
      <c r="AU106" s="149"/>
    </row>
    <row r="107">
      <c r="A107" s="176" t="s">
        <v>55</v>
      </c>
      <c r="B107" s="162">
        <v>3.1659757E7</v>
      </c>
      <c r="C107" s="177">
        <v>44370.679610011575</v>
      </c>
      <c r="D107" s="162" t="s">
        <v>2850</v>
      </c>
      <c r="E107" s="162" t="s">
        <v>2851</v>
      </c>
      <c r="F107" s="178">
        <v>31197.0</v>
      </c>
      <c r="G107" s="162" t="s">
        <v>391</v>
      </c>
      <c r="H107" s="162" t="s">
        <v>1678</v>
      </c>
      <c r="I107" s="162" t="s">
        <v>2852</v>
      </c>
      <c r="J107" s="162" t="s">
        <v>1646</v>
      </c>
      <c r="K107" s="162" t="s">
        <v>2853</v>
      </c>
      <c r="L107" s="952" t="s">
        <v>1668</v>
      </c>
      <c r="M107" s="176"/>
      <c r="N107" s="176"/>
      <c r="O107" s="176"/>
      <c r="P107" s="176"/>
      <c r="Q107" s="176"/>
      <c r="R107" s="176"/>
      <c r="S107" s="176"/>
      <c r="T107" s="176"/>
      <c r="U107" s="176"/>
      <c r="V107" s="176"/>
      <c r="W107" s="176"/>
      <c r="X107" s="176"/>
      <c r="Y107" s="176"/>
      <c r="Z107" s="176"/>
      <c r="AA107" s="176"/>
      <c r="AB107" s="176"/>
      <c r="AC107" s="149"/>
      <c r="AD107" s="149"/>
      <c r="AE107" s="149"/>
      <c r="AF107" s="149"/>
      <c r="AG107" s="1185"/>
      <c r="AH107" s="1180"/>
      <c r="AI107" s="149"/>
      <c r="AJ107" s="149"/>
      <c r="AK107" s="149"/>
      <c r="AL107" s="149"/>
      <c r="AM107" s="149"/>
      <c r="AN107" s="149"/>
      <c r="AO107" s="149"/>
      <c r="AP107" s="149"/>
      <c r="AQ107" s="149"/>
      <c r="AR107" s="149"/>
      <c r="AS107" s="149"/>
      <c r="AT107" s="149"/>
      <c r="AU107" s="149"/>
    </row>
    <row r="108">
      <c r="A108" s="176" t="s">
        <v>55</v>
      </c>
      <c r="B108" s="162">
        <v>9.5330082E7</v>
      </c>
      <c r="C108" s="177">
        <v>44370.80011652778</v>
      </c>
      <c r="D108" s="162" t="s">
        <v>2862</v>
      </c>
      <c r="E108" s="162" t="s">
        <v>2863</v>
      </c>
      <c r="F108" s="178">
        <v>32072.0</v>
      </c>
      <c r="G108" s="162" t="s">
        <v>2864</v>
      </c>
      <c r="H108" s="162" t="s">
        <v>1665</v>
      </c>
      <c r="I108" s="162" t="s">
        <v>2865</v>
      </c>
      <c r="J108" s="162" t="s">
        <v>1620</v>
      </c>
      <c r="K108" s="162" t="s">
        <v>2866</v>
      </c>
      <c r="L108" s="952" t="s">
        <v>1668</v>
      </c>
      <c r="M108" s="176"/>
      <c r="N108" s="176"/>
      <c r="O108" s="176"/>
      <c r="P108" s="176"/>
      <c r="Q108" s="176"/>
      <c r="R108" s="176"/>
      <c r="S108" s="176"/>
      <c r="T108" s="176"/>
      <c r="U108" s="176"/>
      <c r="V108" s="176"/>
      <c r="W108" s="176"/>
      <c r="X108" s="176"/>
      <c r="Y108" s="176"/>
      <c r="Z108" s="176"/>
      <c r="AA108" s="149"/>
      <c r="AB108" s="176"/>
      <c r="AC108" s="149"/>
      <c r="AD108" s="149"/>
      <c r="AE108" s="149"/>
      <c r="AF108" s="149"/>
      <c r="AG108" s="1185"/>
      <c r="AH108" s="1180"/>
      <c r="AI108" s="149"/>
      <c r="AJ108" s="149"/>
      <c r="AK108" s="149"/>
      <c r="AL108" s="149"/>
      <c r="AM108" s="149"/>
      <c r="AN108" s="149"/>
      <c r="AO108" s="149"/>
      <c r="AP108" s="149"/>
      <c r="AQ108" s="149"/>
      <c r="AR108" s="149"/>
      <c r="AS108" s="149"/>
      <c r="AT108" s="149"/>
      <c r="AU108" s="149"/>
    </row>
    <row r="109">
      <c r="A109" s="176" t="s">
        <v>55</v>
      </c>
      <c r="B109" s="162">
        <v>3.8673054E7</v>
      </c>
      <c r="C109" s="177">
        <v>44373.75588326389</v>
      </c>
      <c r="D109" s="162" t="s">
        <v>2875</v>
      </c>
      <c r="E109" s="218" t="s">
        <v>2876</v>
      </c>
      <c r="F109" s="178">
        <v>34814.0</v>
      </c>
      <c r="G109" s="162" t="s">
        <v>391</v>
      </c>
      <c r="H109" s="162" t="s">
        <v>2295</v>
      </c>
      <c r="I109" s="162" t="s">
        <v>2877</v>
      </c>
      <c r="J109" s="162" t="s">
        <v>1620</v>
      </c>
      <c r="K109" s="162" t="s">
        <v>2878</v>
      </c>
      <c r="L109" s="952" t="s">
        <v>1680</v>
      </c>
      <c r="M109" s="176"/>
      <c r="N109" s="176"/>
      <c r="O109" s="176"/>
      <c r="P109" s="176"/>
      <c r="Q109" s="176"/>
      <c r="R109" s="176"/>
      <c r="S109" s="176"/>
      <c r="T109" s="176"/>
      <c r="U109" s="176"/>
      <c r="V109" s="176"/>
      <c r="W109" s="176"/>
      <c r="X109" s="176"/>
      <c r="Y109" s="176"/>
      <c r="Z109" s="176"/>
      <c r="AA109" s="149"/>
      <c r="AB109" s="176"/>
      <c r="AC109" s="149"/>
      <c r="AD109" s="149"/>
      <c r="AE109" s="149"/>
      <c r="AF109" s="149"/>
      <c r="AG109" s="1185"/>
      <c r="AH109" s="1180"/>
      <c r="AI109" s="149"/>
      <c r="AJ109" s="149"/>
      <c r="AK109" s="149"/>
      <c r="AL109" s="149"/>
      <c r="AM109" s="149"/>
      <c r="AN109" s="149"/>
      <c r="AO109" s="149"/>
      <c r="AP109" s="149"/>
      <c r="AQ109" s="149"/>
      <c r="AR109" s="149"/>
      <c r="AS109" s="149"/>
      <c r="AT109" s="149"/>
      <c r="AU109" s="149"/>
    </row>
    <row r="110">
      <c r="A110" s="176" t="s">
        <v>55</v>
      </c>
      <c r="B110" s="162">
        <v>2.999758E7</v>
      </c>
      <c r="C110" s="177">
        <v>44374.60356105324</v>
      </c>
      <c r="D110" s="162" t="s">
        <v>2886</v>
      </c>
      <c r="E110" s="162" t="s">
        <v>2887</v>
      </c>
      <c r="F110" s="178">
        <v>30329.0</v>
      </c>
      <c r="G110" s="162" t="s">
        <v>1755</v>
      </c>
      <c r="H110" s="162" t="s">
        <v>2888</v>
      </c>
      <c r="I110" s="162">
        <v>3.816179275E9</v>
      </c>
      <c r="J110" s="162" t="s">
        <v>1646</v>
      </c>
      <c r="K110" s="162" t="s">
        <v>2889</v>
      </c>
      <c r="L110" s="952" t="s">
        <v>1668</v>
      </c>
      <c r="M110" s="176"/>
      <c r="N110" s="176"/>
      <c r="O110" s="176"/>
      <c r="P110" s="176"/>
      <c r="Q110" s="176"/>
      <c r="R110" s="176"/>
      <c r="S110" s="176"/>
      <c r="T110" s="176"/>
      <c r="U110" s="176"/>
      <c r="V110" s="176"/>
      <c r="W110" s="176"/>
      <c r="X110" s="176"/>
      <c r="Y110" s="176"/>
      <c r="Z110" s="176"/>
      <c r="AA110" s="149"/>
      <c r="AB110" s="176"/>
      <c r="AC110" s="149"/>
      <c r="AD110" s="149"/>
      <c r="AE110" s="149"/>
      <c r="AF110" s="149"/>
      <c r="AG110" s="1185"/>
      <c r="AH110" s="1180"/>
      <c r="AI110" s="149"/>
      <c r="AJ110" s="149"/>
      <c r="AK110" s="149"/>
      <c r="AL110" s="149"/>
      <c r="AM110" s="149"/>
      <c r="AN110" s="149"/>
      <c r="AO110" s="149"/>
      <c r="AP110" s="149"/>
      <c r="AQ110" s="149"/>
      <c r="AR110" s="149"/>
      <c r="AS110" s="149"/>
      <c r="AT110" s="149"/>
      <c r="AU110" s="149"/>
    </row>
    <row r="111">
      <c r="A111" s="176" t="s">
        <v>55</v>
      </c>
      <c r="B111" s="220">
        <v>4.2979993E7</v>
      </c>
      <c r="C111" s="177">
        <v>44376.81212831019</v>
      </c>
      <c r="D111" s="162" t="s">
        <v>2898</v>
      </c>
      <c r="E111" s="220" t="s">
        <v>2899</v>
      </c>
      <c r="F111" s="221">
        <v>36850.0</v>
      </c>
      <c r="G111" s="220" t="s">
        <v>391</v>
      </c>
      <c r="H111" s="220" t="s">
        <v>2900</v>
      </c>
      <c r="I111" s="162" t="s">
        <v>2901</v>
      </c>
      <c r="J111" s="162" t="s">
        <v>1620</v>
      </c>
      <c r="K111" s="162" t="s">
        <v>2902</v>
      </c>
      <c r="L111" s="952" t="s">
        <v>1668</v>
      </c>
      <c r="M111" s="176"/>
      <c r="N111" s="176"/>
      <c r="O111" s="176"/>
      <c r="P111" s="176"/>
      <c r="Q111" s="176"/>
      <c r="R111" s="149"/>
      <c r="S111" s="176"/>
      <c r="T111" s="176"/>
      <c r="U111" s="176"/>
      <c r="V111" s="176"/>
      <c r="W111" s="176"/>
      <c r="X111" s="176"/>
      <c r="Y111" s="176"/>
      <c r="Z111" s="176"/>
      <c r="AA111" s="149"/>
      <c r="AB111" s="176"/>
      <c r="AC111" s="149"/>
      <c r="AD111" s="176"/>
      <c r="AE111" s="149"/>
      <c r="AF111" s="1191"/>
      <c r="AG111" s="1185"/>
      <c r="AH111" s="1180"/>
      <c r="AI111" s="149"/>
      <c r="AJ111" s="149"/>
      <c r="AK111" s="149"/>
      <c r="AL111" s="149"/>
      <c r="AM111" s="149"/>
      <c r="AN111" s="149"/>
      <c r="AO111" s="149"/>
      <c r="AP111" s="149"/>
      <c r="AQ111" s="149"/>
      <c r="AR111" s="149"/>
      <c r="AS111" s="149"/>
      <c r="AT111" s="149"/>
      <c r="AU111" s="149"/>
    </row>
    <row r="112">
      <c r="A112" s="176" t="s">
        <v>55</v>
      </c>
      <c r="B112" s="162">
        <v>9.5979433E7</v>
      </c>
      <c r="C112" s="177">
        <v>44379.53183630787</v>
      </c>
      <c r="D112" s="162" t="s">
        <v>2909</v>
      </c>
      <c r="E112" s="162" t="s">
        <v>2910</v>
      </c>
      <c r="F112" s="178">
        <v>33616.0</v>
      </c>
      <c r="G112" s="162" t="s">
        <v>2911</v>
      </c>
      <c r="H112" s="162" t="s">
        <v>1822</v>
      </c>
      <c r="I112" s="162" t="s">
        <v>2912</v>
      </c>
      <c r="J112" s="162" t="s">
        <v>1620</v>
      </c>
      <c r="K112" s="162" t="s">
        <v>2913</v>
      </c>
      <c r="L112" s="952" t="s">
        <v>1680</v>
      </c>
      <c r="M112" s="176"/>
      <c r="N112" s="176"/>
      <c r="O112" s="176"/>
      <c r="P112" s="176"/>
      <c r="Q112" s="176"/>
      <c r="R112" s="149"/>
      <c r="S112" s="176"/>
      <c r="T112" s="176"/>
      <c r="U112" s="176"/>
      <c r="V112" s="176"/>
      <c r="W112" s="176"/>
      <c r="X112" s="176"/>
      <c r="Y112" s="176"/>
      <c r="Z112" s="176"/>
      <c r="AA112" s="176"/>
      <c r="AB112" s="176"/>
      <c r="AC112" s="149"/>
      <c r="AD112" s="149"/>
      <c r="AE112" s="149"/>
      <c r="AF112" s="149"/>
      <c r="AG112" s="1185"/>
      <c r="AH112" s="1180"/>
      <c r="AI112" s="149"/>
      <c r="AJ112" s="149"/>
      <c r="AK112" s="149"/>
      <c r="AL112" s="149"/>
      <c r="AM112" s="149"/>
      <c r="AN112" s="149"/>
      <c r="AO112" s="149"/>
      <c r="AP112" s="149"/>
      <c r="AQ112" s="149"/>
      <c r="AR112" s="149"/>
      <c r="AS112" s="149"/>
      <c r="AT112" s="149"/>
      <c r="AU112" s="149"/>
    </row>
    <row r="113">
      <c r="A113" s="176" t="s">
        <v>55</v>
      </c>
      <c r="B113" s="162">
        <v>4.3463055E7</v>
      </c>
      <c r="C113" s="177">
        <v>44379.77303790509</v>
      </c>
      <c r="D113" s="162" t="s">
        <v>2922</v>
      </c>
      <c r="E113" s="162" t="s">
        <v>2923</v>
      </c>
      <c r="F113" s="178">
        <v>37088.0</v>
      </c>
      <c r="G113" s="162" t="s">
        <v>391</v>
      </c>
      <c r="H113" s="162" t="s">
        <v>2924</v>
      </c>
      <c r="I113" s="162" t="s">
        <v>2925</v>
      </c>
      <c r="J113" s="162" t="s">
        <v>1620</v>
      </c>
      <c r="K113" s="162" t="s">
        <v>2926</v>
      </c>
      <c r="L113" s="952" t="s">
        <v>1680</v>
      </c>
      <c r="M113" s="176"/>
      <c r="N113" s="176"/>
      <c r="O113" s="176"/>
      <c r="P113" s="176"/>
      <c r="Q113" s="176"/>
      <c r="R113" s="149"/>
      <c r="S113" s="176"/>
      <c r="T113" s="176"/>
      <c r="U113" s="176"/>
      <c r="V113" s="176"/>
      <c r="W113" s="176"/>
      <c r="X113" s="176"/>
      <c r="Y113" s="176"/>
      <c r="Z113" s="176"/>
      <c r="AA113" s="149"/>
      <c r="AB113" s="176"/>
      <c r="AC113" s="149"/>
      <c r="AD113" s="149"/>
      <c r="AE113" s="149"/>
      <c r="AF113" s="149"/>
      <c r="AG113" s="1185"/>
      <c r="AH113" s="1180"/>
      <c r="AI113" s="149"/>
      <c r="AJ113" s="149"/>
      <c r="AK113" s="149"/>
      <c r="AL113" s="149"/>
      <c r="AM113" s="149"/>
      <c r="AN113" s="149"/>
      <c r="AO113" s="149"/>
      <c r="AP113" s="149"/>
      <c r="AQ113" s="149"/>
      <c r="AR113" s="149"/>
      <c r="AS113" s="149"/>
      <c r="AT113" s="149"/>
      <c r="AU113" s="149"/>
    </row>
    <row r="114">
      <c r="A114" s="176" t="s">
        <v>55</v>
      </c>
      <c r="B114" s="162">
        <v>4.220179E7</v>
      </c>
      <c r="C114" s="177">
        <v>44381.92455181713</v>
      </c>
      <c r="D114" s="162" t="s">
        <v>2934</v>
      </c>
      <c r="E114" s="162" t="s">
        <v>2935</v>
      </c>
      <c r="F114" s="178">
        <v>36456.0</v>
      </c>
      <c r="G114" s="162" t="s">
        <v>391</v>
      </c>
      <c r="H114" s="162" t="s">
        <v>2691</v>
      </c>
      <c r="I114" s="162" t="s">
        <v>2936</v>
      </c>
      <c r="J114" s="162" t="s">
        <v>1620</v>
      </c>
      <c r="K114" s="162" t="s">
        <v>2937</v>
      </c>
      <c r="L114" s="952" t="s">
        <v>1622</v>
      </c>
      <c r="M114" s="176"/>
      <c r="N114" s="176"/>
      <c r="O114" s="176"/>
      <c r="P114" s="176"/>
      <c r="Q114" s="176"/>
      <c r="R114" s="149"/>
      <c r="S114" s="176"/>
      <c r="T114" s="176"/>
      <c r="U114" s="176"/>
      <c r="V114" s="176"/>
      <c r="W114" s="176"/>
      <c r="X114" s="176"/>
      <c r="Y114" s="176"/>
      <c r="Z114" s="176"/>
      <c r="AA114" s="149"/>
      <c r="AB114" s="176"/>
      <c r="AC114" s="149"/>
      <c r="AD114" s="176"/>
      <c r="AE114" s="149"/>
      <c r="AF114" s="1191"/>
      <c r="AG114" s="1185"/>
      <c r="AH114" s="1180"/>
      <c r="AI114" s="149"/>
      <c r="AJ114" s="149"/>
      <c r="AK114" s="149"/>
      <c r="AL114" s="149"/>
      <c r="AM114" s="149"/>
      <c r="AN114" s="149"/>
      <c r="AO114" s="149"/>
      <c r="AP114" s="149"/>
      <c r="AQ114" s="149"/>
      <c r="AR114" s="149"/>
      <c r="AS114" s="149"/>
      <c r="AT114" s="149"/>
      <c r="AU114" s="149"/>
    </row>
    <row r="115">
      <c r="A115" s="176" t="s">
        <v>55</v>
      </c>
      <c r="B115" s="162">
        <v>4.1316798E7</v>
      </c>
      <c r="C115" s="177">
        <v>44382.44574947917</v>
      </c>
      <c r="D115" s="162" t="s">
        <v>2946</v>
      </c>
      <c r="E115" s="162" t="s">
        <v>2947</v>
      </c>
      <c r="F115" s="178">
        <v>35942.0</v>
      </c>
      <c r="G115" s="162" t="s">
        <v>391</v>
      </c>
      <c r="H115" s="162" t="s">
        <v>2815</v>
      </c>
      <c r="I115" s="162" t="s">
        <v>2948</v>
      </c>
      <c r="J115" s="162" t="s">
        <v>1620</v>
      </c>
      <c r="K115" s="162" t="s">
        <v>2949</v>
      </c>
      <c r="L115" s="952" t="s">
        <v>1668</v>
      </c>
      <c r="M115" s="176"/>
      <c r="N115" s="176"/>
      <c r="O115" s="176"/>
      <c r="P115" s="176"/>
      <c r="Q115" s="176"/>
      <c r="R115" s="149"/>
      <c r="S115" s="176"/>
      <c r="T115" s="176"/>
      <c r="U115" s="176"/>
      <c r="V115" s="176"/>
      <c r="W115" s="176"/>
      <c r="X115" s="176"/>
      <c r="Y115" s="176"/>
      <c r="Z115" s="176"/>
      <c r="AA115" s="149"/>
      <c r="AB115" s="176"/>
      <c r="AC115" s="149"/>
      <c r="AD115" s="149"/>
      <c r="AE115" s="149"/>
      <c r="AF115" s="149"/>
      <c r="AG115" s="1185"/>
      <c r="AH115" s="1180"/>
      <c r="AI115" s="149"/>
      <c r="AJ115" s="149"/>
      <c r="AK115" s="149"/>
      <c r="AL115" s="149"/>
      <c r="AM115" s="149"/>
      <c r="AN115" s="149"/>
      <c r="AO115" s="149"/>
      <c r="AP115" s="149"/>
      <c r="AQ115" s="149"/>
      <c r="AR115" s="149"/>
      <c r="AS115" s="149"/>
      <c r="AT115" s="149"/>
      <c r="AU115" s="149"/>
    </row>
    <row r="116">
      <c r="A116" s="176" t="s">
        <v>55</v>
      </c>
      <c r="B116" s="162">
        <v>3.4834778E7</v>
      </c>
      <c r="C116" s="177">
        <v>44385.64631053241</v>
      </c>
      <c r="D116" s="162" t="s">
        <v>2957</v>
      </c>
      <c r="E116" s="162" t="s">
        <v>2958</v>
      </c>
      <c r="F116" s="178">
        <v>32891.0</v>
      </c>
      <c r="G116" s="162" t="s">
        <v>1755</v>
      </c>
      <c r="H116" s="162" t="s">
        <v>2203</v>
      </c>
      <c r="I116" s="162" t="s">
        <v>2959</v>
      </c>
      <c r="J116" s="162" t="s">
        <v>1646</v>
      </c>
      <c r="K116" s="162" t="s">
        <v>2960</v>
      </c>
      <c r="L116" s="952" t="s">
        <v>1622</v>
      </c>
      <c r="M116" s="176"/>
      <c r="N116" s="176"/>
      <c r="O116" s="176"/>
      <c r="P116" s="176"/>
      <c r="Q116" s="176"/>
      <c r="R116" s="149"/>
      <c r="S116" s="176"/>
      <c r="T116" s="176"/>
      <c r="U116" s="176"/>
      <c r="V116" s="176"/>
      <c r="W116" s="176"/>
      <c r="X116" s="176"/>
      <c r="Y116" s="176"/>
      <c r="Z116" s="176"/>
      <c r="AA116" s="149"/>
      <c r="AB116" s="149"/>
      <c r="AC116" s="149"/>
      <c r="AD116" s="149"/>
      <c r="AE116" s="149"/>
      <c r="AF116" s="149"/>
      <c r="AG116" s="1185"/>
      <c r="AH116" s="1180"/>
      <c r="AI116" s="149"/>
      <c r="AJ116" s="149"/>
      <c r="AK116" s="149"/>
      <c r="AL116" s="149"/>
      <c r="AM116" s="149"/>
      <c r="AN116" s="149"/>
      <c r="AO116" s="149"/>
      <c r="AP116" s="149"/>
      <c r="AQ116" s="149"/>
      <c r="AR116" s="149"/>
      <c r="AS116" s="149"/>
      <c r="AT116" s="149"/>
      <c r="AU116" s="149"/>
    </row>
    <row r="117">
      <c r="A117" s="176" t="s">
        <v>55</v>
      </c>
      <c r="B117" s="162">
        <v>3.3248553E7</v>
      </c>
      <c r="C117" s="177">
        <v>44389.82156023148</v>
      </c>
      <c r="D117" s="162" t="s">
        <v>2967</v>
      </c>
      <c r="E117" s="218" t="s">
        <v>2968</v>
      </c>
      <c r="F117" s="178">
        <v>31864.0</v>
      </c>
      <c r="G117" s="162" t="s">
        <v>391</v>
      </c>
      <c r="H117" s="162" t="s">
        <v>1678</v>
      </c>
      <c r="I117" s="162" t="s">
        <v>2969</v>
      </c>
      <c r="J117" s="162" t="s">
        <v>1620</v>
      </c>
      <c r="K117" s="162" t="s">
        <v>2970</v>
      </c>
      <c r="L117" s="952" t="s">
        <v>1622</v>
      </c>
      <c r="M117" s="176"/>
      <c r="N117" s="176"/>
      <c r="O117" s="176"/>
      <c r="P117" s="176"/>
      <c r="Q117" s="176"/>
      <c r="R117" s="149"/>
      <c r="S117" s="176"/>
      <c r="T117" s="176"/>
      <c r="U117" s="176"/>
      <c r="V117" s="176"/>
      <c r="W117" s="176"/>
      <c r="X117" s="176"/>
      <c r="Y117" s="176"/>
      <c r="Z117" s="176"/>
      <c r="AA117" s="176"/>
      <c r="AB117" s="176"/>
      <c r="AC117" s="149"/>
      <c r="AD117" s="176"/>
      <c r="AE117" s="149"/>
      <c r="AF117" s="1193"/>
      <c r="AG117" s="1185"/>
      <c r="AH117" s="1180"/>
      <c r="AI117" s="149"/>
      <c r="AJ117" s="149"/>
      <c r="AK117" s="149"/>
      <c r="AL117" s="149"/>
      <c r="AM117" s="149"/>
      <c r="AN117" s="149"/>
      <c r="AO117" s="149"/>
      <c r="AP117" s="149"/>
      <c r="AQ117" s="149"/>
      <c r="AR117" s="149"/>
      <c r="AS117" s="149"/>
      <c r="AT117" s="149"/>
      <c r="AU117" s="149"/>
    </row>
    <row r="118">
      <c r="A118" s="176" t="s">
        <v>55</v>
      </c>
      <c r="B118" s="162">
        <v>3.9134446E7</v>
      </c>
      <c r="C118" s="177">
        <v>44389.88114538194</v>
      </c>
      <c r="D118" s="162" t="s">
        <v>2980</v>
      </c>
      <c r="E118" s="179" t="s">
        <v>2981</v>
      </c>
      <c r="F118" s="178">
        <v>34975.0</v>
      </c>
      <c r="G118" s="162" t="s">
        <v>391</v>
      </c>
      <c r="H118" s="162" t="s">
        <v>2982</v>
      </c>
      <c r="I118" s="162">
        <v>1.161880013E9</v>
      </c>
      <c r="J118" s="162" t="s">
        <v>1620</v>
      </c>
      <c r="K118" s="162" t="s">
        <v>2983</v>
      </c>
      <c r="L118" s="952" t="s">
        <v>1622</v>
      </c>
      <c r="M118" s="176"/>
      <c r="N118" s="176"/>
      <c r="O118" s="176"/>
      <c r="P118" s="176"/>
      <c r="Q118" s="176"/>
      <c r="R118" s="149"/>
      <c r="S118" s="176"/>
      <c r="T118" s="176"/>
      <c r="U118" s="176"/>
      <c r="V118" s="176"/>
      <c r="W118" s="176"/>
      <c r="X118" s="176"/>
      <c r="Y118" s="176"/>
      <c r="Z118" s="176"/>
      <c r="AA118" s="149"/>
      <c r="AB118" s="176"/>
      <c r="AC118" s="149"/>
      <c r="AD118" s="149"/>
      <c r="AE118" s="149"/>
      <c r="AF118" s="149"/>
      <c r="AG118" s="1185"/>
      <c r="AH118" s="1180"/>
      <c r="AI118" s="149"/>
      <c r="AJ118" s="149"/>
      <c r="AK118" s="149"/>
      <c r="AL118" s="149"/>
      <c r="AM118" s="149"/>
      <c r="AN118" s="149"/>
      <c r="AO118" s="149"/>
      <c r="AP118" s="149"/>
      <c r="AQ118" s="149"/>
      <c r="AR118" s="149"/>
      <c r="AS118" s="149"/>
      <c r="AT118" s="149"/>
      <c r="AU118" s="149"/>
    </row>
    <row r="119">
      <c r="A119" s="176" t="s">
        <v>55</v>
      </c>
      <c r="B119" s="162">
        <v>3.9769322E7</v>
      </c>
      <c r="C119" s="177">
        <v>44391.7019625463</v>
      </c>
      <c r="D119" s="162" t="s">
        <v>2991</v>
      </c>
      <c r="E119" s="218" t="s">
        <v>2992</v>
      </c>
      <c r="F119" s="178">
        <v>35257.0</v>
      </c>
      <c r="G119" s="162" t="s">
        <v>391</v>
      </c>
      <c r="H119" s="162" t="s">
        <v>1795</v>
      </c>
      <c r="I119" s="162" t="s">
        <v>2993</v>
      </c>
      <c r="J119" s="162" t="s">
        <v>1620</v>
      </c>
      <c r="K119" s="162" t="s">
        <v>2994</v>
      </c>
      <c r="L119" s="952" t="s">
        <v>1622</v>
      </c>
      <c r="M119" s="176"/>
      <c r="N119" s="176"/>
      <c r="O119" s="176"/>
      <c r="P119" s="176"/>
      <c r="Q119" s="176"/>
      <c r="R119" s="176"/>
      <c r="S119" s="176"/>
      <c r="T119" s="176"/>
      <c r="U119" s="176"/>
      <c r="V119" s="176"/>
      <c r="W119" s="176"/>
      <c r="X119" s="176"/>
      <c r="Y119" s="176"/>
      <c r="Z119" s="176"/>
      <c r="AA119" s="176"/>
      <c r="AB119" s="176"/>
      <c r="AC119" s="149"/>
      <c r="AD119" s="149"/>
      <c r="AE119" s="149"/>
      <c r="AF119" s="149"/>
      <c r="AG119" s="1185"/>
      <c r="AH119" s="1180"/>
      <c r="AI119" s="149"/>
      <c r="AJ119" s="149"/>
      <c r="AK119" s="149"/>
      <c r="AL119" s="149"/>
      <c r="AM119" s="149"/>
      <c r="AN119" s="149"/>
      <c r="AO119" s="149"/>
      <c r="AP119" s="149"/>
      <c r="AQ119" s="149"/>
      <c r="AR119" s="149"/>
      <c r="AS119" s="149"/>
      <c r="AT119" s="149"/>
      <c r="AU119" s="149"/>
    </row>
    <row r="120">
      <c r="A120" s="176" t="s">
        <v>55</v>
      </c>
      <c r="B120" s="162">
        <v>3.9342851E7</v>
      </c>
      <c r="C120" s="177">
        <v>44392.67984626157</v>
      </c>
      <c r="D120" s="162" t="s">
        <v>3001</v>
      </c>
      <c r="E120" s="162" t="s">
        <v>3002</v>
      </c>
      <c r="F120" s="178">
        <v>35157.0</v>
      </c>
      <c r="G120" s="162" t="s">
        <v>391</v>
      </c>
      <c r="H120" s="162" t="s">
        <v>3003</v>
      </c>
      <c r="I120" s="162" t="s">
        <v>3004</v>
      </c>
      <c r="J120" s="162" t="s">
        <v>1620</v>
      </c>
      <c r="K120" s="162" t="s">
        <v>3005</v>
      </c>
      <c r="L120" s="952" t="s">
        <v>1622</v>
      </c>
      <c r="M120" s="176"/>
      <c r="N120" s="176"/>
      <c r="O120" s="176"/>
      <c r="P120" s="176"/>
      <c r="Q120" s="176"/>
      <c r="R120" s="176"/>
      <c r="S120" s="176"/>
      <c r="T120" s="176"/>
      <c r="U120" s="176"/>
      <c r="V120" s="176"/>
      <c r="W120" s="176"/>
      <c r="X120" s="176"/>
      <c r="Y120" s="176"/>
      <c r="Z120" s="176"/>
      <c r="AA120" s="149"/>
      <c r="AB120" s="149"/>
      <c r="AC120" s="149"/>
      <c r="AD120" s="176"/>
      <c r="AE120" s="149"/>
      <c r="AF120" s="1196"/>
      <c r="AG120" s="1185"/>
      <c r="AH120" s="1180"/>
      <c r="AI120" s="149"/>
      <c r="AJ120" s="149"/>
      <c r="AK120" s="176"/>
      <c r="AL120" s="176"/>
      <c r="AM120" s="149"/>
      <c r="AN120" s="149"/>
      <c r="AO120" s="149"/>
      <c r="AP120" s="149"/>
      <c r="AQ120" s="149"/>
      <c r="AR120" s="149"/>
      <c r="AS120" s="149"/>
      <c r="AT120" s="149"/>
      <c r="AU120" s="149"/>
    </row>
    <row r="121">
      <c r="A121" s="176" t="s">
        <v>55</v>
      </c>
      <c r="B121" s="162">
        <v>3312706.0</v>
      </c>
      <c r="C121" s="177">
        <v>44393.70243388889</v>
      </c>
      <c r="D121" s="162" t="s">
        <v>3013</v>
      </c>
      <c r="E121" s="218" t="s">
        <v>3014</v>
      </c>
      <c r="F121" s="178">
        <v>35082.0</v>
      </c>
      <c r="G121" s="162" t="s">
        <v>2021</v>
      </c>
      <c r="H121" s="162" t="s">
        <v>1678</v>
      </c>
      <c r="I121" s="162" t="s">
        <v>3015</v>
      </c>
      <c r="J121" s="162" t="s">
        <v>3016</v>
      </c>
      <c r="K121" s="162" t="s">
        <v>3017</v>
      </c>
      <c r="L121" s="952" t="s">
        <v>1634</v>
      </c>
      <c r="M121" s="176"/>
      <c r="N121" s="176"/>
      <c r="O121" s="176"/>
      <c r="P121" s="176"/>
      <c r="Q121" s="176"/>
      <c r="R121" s="149"/>
      <c r="S121" s="176"/>
      <c r="T121" s="176"/>
      <c r="U121" s="176"/>
      <c r="V121" s="176"/>
      <c r="W121" s="176"/>
      <c r="X121" s="176"/>
      <c r="Y121" s="176"/>
      <c r="Z121" s="176"/>
      <c r="AA121" s="149"/>
      <c r="AB121" s="176"/>
      <c r="AC121" s="149"/>
      <c r="AD121" s="149"/>
      <c r="AE121" s="149"/>
      <c r="AF121" s="149"/>
      <c r="AG121" s="1185"/>
      <c r="AH121" s="1180"/>
      <c r="AI121" s="149"/>
      <c r="AJ121" s="149"/>
      <c r="AK121" s="149"/>
      <c r="AL121" s="149"/>
      <c r="AM121" s="149"/>
      <c r="AN121" s="149"/>
      <c r="AO121" s="149"/>
      <c r="AP121" s="149"/>
      <c r="AQ121" s="149"/>
      <c r="AR121" s="149"/>
      <c r="AS121" s="149"/>
      <c r="AT121" s="149"/>
      <c r="AU121" s="149"/>
    </row>
    <row r="122">
      <c r="A122" s="176" t="s">
        <v>55</v>
      </c>
      <c r="B122" s="162">
        <v>4.0009368E7</v>
      </c>
      <c r="C122" s="177">
        <v>44396.21223806713</v>
      </c>
      <c r="D122" s="162" t="s">
        <v>3027</v>
      </c>
      <c r="E122" s="218" t="s">
        <v>3028</v>
      </c>
      <c r="F122" s="178">
        <v>35436.0</v>
      </c>
      <c r="G122" s="162" t="s">
        <v>391</v>
      </c>
      <c r="H122" s="162" t="s">
        <v>1822</v>
      </c>
      <c r="I122" s="162" t="s">
        <v>3029</v>
      </c>
      <c r="J122" s="162" t="s">
        <v>1620</v>
      </c>
      <c r="K122" s="162" t="s">
        <v>3030</v>
      </c>
      <c r="L122" s="952" t="s">
        <v>1622</v>
      </c>
      <c r="M122" s="176"/>
      <c r="N122" s="176"/>
      <c r="O122" s="176"/>
      <c r="P122" s="176"/>
      <c r="Q122" s="176"/>
      <c r="R122" s="149"/>
      <c r="S122" s="176"/>
      <c r="T122" s="176"/>
      <c r="U122" s="176"/>
      <c r="V122" s="176"/>
      <c r="W122" s="176"/>
      <c r="X122" s="176"/>
      <c r="Y122" s="176"/>
      <c r="Z122" s="176"/>
      <c r="AA122" s="176"/>
      <c r="AB122" s="176"/>
      <c r="AC122" s="149"/>
      <c r="AD122" s="149"/>
      <c r="AE122" s="149"/>
      <c r="AF122" s="149"/>
      <c r="AG122" s="1185"/>
      <c r="AH122" s="1180"/>
      <c r="AI122" s="149"/>
      <c r="AJ122" s="149"/>
      <c r="AK122" s="149"/>
      <c r="AL122" s="149"/>
      <c r="AM122" s="149"/>
      <c r="AN122" s="149"/>
      <c r="AO122" s="149"/>
      <c r="AP122" s="149"/>
      <c r="AQ122" s="149"/>
      <c r="AR122" s="149"/>
      <c r="AS122" s="149"/>
      <c r="AT122" s="149"/>
      <c r="AU122" s="149"/>
    </row>
    <row r="123">
      <c r="A123" s="176" t="s">
        <v>55</v>
      </c>
      <c r="B123" s="162">
        <v>3.9625511E7</v>
      </c>
      <c r="C123" s="177">
        <v>44396.5136125</v>
      </c>
      <c r="D123" s="162" t="s">
        <v>3041</v>
      </c>
      <c r="E123" s="218" t="s">
        <v>3042</v>
      </c>
      <c r="F123" s="178">
        <v>35206.0</v>
      </c>
      <c r="G123" s="162" t="s">
        <v>674</v>
      </c>
      <c r="H123" s="162" t="s">
        <v>3043</v>
      </c>
      <c r="I123" s="162">
        <v>1.131783753E9</v>
      </c>
      <c r="J123" s="162" t="s">
        <v>1620</v>
      </c>
      <c r="K123" s="162" t="s">
        <v>3044</v>
      </c>
      <c r="L123" s="952" t="s">
        <v>1622</v>
      </c>
      <c r="M123" s="176"/>
      <c r="N123" s="176"/>
      <c r="O123" s="176"/>
      <c r="P123" s="176"/>
      <c r="Q123" s="176"/>
      <c r="R123" s="149"/>
      <c r="S123" s="176"/>
      <c r="T123" s="176"/>
      <c r="U123" s="176"/>
      <c r="V123" s="176"/>
      <c r="W123" s="176"/>
      <c r="X123" s="176"/>
      <c r="Y123" s="176"/>
      <c r="Z123" s="176"/>
      <c r="AA123" s="176"/>
      <c r="AB123" s="176"/>
      <c r="AC123" s="149"/>
      <c r="AD123" s="149"/>
      <c r="AE123" s="149"/>
      <c r="AF123" s="149"/>
      <c r="AG123" s="1185"/>
      <c r="AH123" s="1180"/>
      <c r="AI123" s="149"/>
      <c r="AJ123" s="149"/>
      <c r="AK123" s="149"/>
      <c r="AL123" s="149"/>
      <c r="AM123" s="149"/>
      <c r="AN123" s="149"/>
      <c r="AO123" s="149"/>
      <c r="AP123" s="149"/>
      <c r="AQ123" s="149"/>
      <c r="AR123" s="149"/>
      <c r="AS123" s="149"/>
      <c r="AT123" s="149"/>
      <c r="AU123" s="149"/>
    </row>
    <row r="124">
      <c r="A124" s="176" t="s">
        <v>55</v>
      </c>
      <c r="B124" s="162">
        <v>4.1702696E7</v>
      </c>
      <c r="C124" s="177">
        <v>44397.412847858795</v>
      </c>
      <c r="D124" s="162" t="s">
        <v>3051</v>
      </c>
      <c r="E124" s="162" t="s">
        <v>3052</v>
      </c>
      <c r="F124" s="178">
        <v>36173.0</v>
      </c>
      <c r="G124" s="162" t="s">
        <v>391</v>
      </c>
      <c r="H124" s="162" t="s">
        <v>1678</v>
      </c>
      <c r="I124" s="162" t="s">
        <v>3053</v>
      </c>
      <c r="J124" s="162" t="s">
        <v>1620</v>
      </c>
      <c r="K124" s="162" t="s">
        <v>3054</v>
      </c>
      <c r="L124" s="952" t="s">
        <v>1622</v>
      </c>
      <c r="M124" s="176"/>
      <c r="N124" s="176"/>
      <c r="O124" s="176"/>
      <c r="P124" s="176"/>
      <c r="Q124" s="176"/>
      <c r="R124" s="176"/>
      <c r="S124" s="176"/>
      <c r="T124" s="176"/>
      <c r="U124" s="176"/>
      <c r="V124" s="176"/>
      <c r="W124" s="176"/>
      <c r="X124" s="176"/>
      <c r="Y124" s="176"/>
      <c r="Z124" s="176"/>
      <c r="AA124" s="149"/>
      <c r="AB124" s="149"/>
      <c r="AC124" s="149"/>
      <c r="AD124" s="176"/>
      <c r="AE124" s="149"/>
      <c r="AF124" s="1192"/>
      <c r="AG124" s="1185"/>
      <c r="AH124" s="1180"/>
      <c r="AI124" s="149"/>
      <c r="AJ124" s="149"/>
      <c r="AK124" s="176"/>
      <c r="AL124" s="176"/>
      <c r="AM124" s="149"/>
      <c r="AN124" s="149"/>
      <c r="AO124" s="149"/>
      <c r="AP124" s="149"/>
      <c r="AQ124" s="149"/>
      <c r="AR124" s="149"/>
      <c r="AS124" s="149"/>
      <c r="AT124" s="149"/>
      <c r="AU124" s="149"/>
    </row>
    <row r="125">
      <c r="A125" s="176" t="s">
        <v>55</v>
      </c>
      <c r="B125" s="162">
        <v>3.844014E7</v>
      </c>
      <c r="C125" s="177">
        <v>44398.61628954861</v>
      </c>
      <c r="D125" s="162" t="s">
        <v>3063</v>
      </c>
      <c r="E125" s="162" t="s">
        <v>3064</v>
      </c>
      <c r="F125" s="178">
        <v>34551.0</v>
      </c>
      <c r="G125" s="162" t="s">
        <v>391</v>
      </c>
      <c r="H125" s="162" t="s">
        <v>1887</v>
      </c>
      <c r="I125" s="162" t="s">
        <v>3065</v>
      </c>
      <c r="J125" s="162" t="s">
        <v>1620</v>
      </c>
      <c r="K125" s="162" t="s">
        <v>3066</v>
      </c>
      <c r="L125" s="952" t="s">
        <v>1634</v>
      </c>
      <c r="M125" s="176"/>
      <c r="N125" s="176"/>
      <c r="O125" s="176"/>
      <c r="P125" s="176"/>
      <c r="Q125" s="176"/>
      <c r="R125" s="176"/>
      <c r="S125" s="176"/>
      <c r="T125" s="176"/>
      <c r="U125" s="176"/>
      <c r="V125" s="176"/>
      <c r="W125" s="176"/>
      <c r="X125" s="176"/>
      <c r="Y125" s="176"/>
      <c r="Z125" s="176"/>
      <c r="AA125" s="149"/>
      <c r="AB125" s="149"/>
      <c r="AC125" s="149"/>
      <c r="AD125" s="149"/>
      <c r="AE125" s="149"/>
      <c r="AF125" s="149"/>
      <c r="AG125" s="1185"/>
      <c r="AH125" s="1180"/>
      <c r="AI125" s="149"/>
      <c r="AJ125" s="149"/>
      <c r="AK125" s="149"/>
      <c r="AL125" s="149"/>
      <c r="AM125" s="149"/>
      <c r="AN125" s="149"/>
      <c r="AO125" s="149"/>
      <c r="AP125" s="149"/>
      <c r="AQ125" s="149"/>
      <c r="AR125" s="149"/>
      <c r="AS125" s="149"/>
      <c r="AT125" s="149"/>
      <c r="AU125" s="149"/>
    </row>
    <row r="126">
      <c r="A126" s="176" t="s">
        <v>55</v>
      </c>
      <c r="B126" s="162">
        <v>4.0042945E7</v>
      </c>
      <c r="C126" s="177">
        <v>44400.81259824074</v>
      </c>
      <c r="D126" s="162" t="s">
        <v>3076</v>
      </c>
      <c r="E126" s="218" t="s">
        <v>3077</v>
      </c>
      <c r="F126" s="178">
        <v>35496.0</v>
      </c>
      <c r="G126" s="162" t="s">
        <v>1755</v>
      </c>
      <c r="H126" s="162" t="s">
        <v>1822</v>
      </c>
      <c r="I126" s="162">
        <v>1.136129791E9</v>
      </c>
      <c r="J126" s="162" t="s">
        <v>1646</v>
      </c>
      <c r="K126" s="162" t="s">
        <v>3078</v>
      </c>
      <c r="L126" s="952" t="s">
        <v>1634</v>
      </c>
      <c r="M126" s="176"/>
      <c r="N126" s="176"/>
      <c r="O126" s="176"/>
      <c r="P126" s="176"/>
      <c r="Q126" s="176"/>
      <c r="R126" s="149"/>
      <c r="S126" s="176"/>
      <c r="T126" s="176"/>
      <c r="U126" s="176"/>
      <c r="V126" s="176"/>
      <c r="W126" s="176"/>
      <c r="X126" s="176"/>
      <c r="Y126" s="176"/>
      <c r="Z126" s="176"/>
      <c r="AA126" s="149"/>
      <c r="AB126" s="176"/>
      <c r="AC126" s="149"/>
      <c r="AD126" s="149"/>
      <c r="AE126" s="149"/>
      <c r="AF126" s="149"/>
      <c r="AG126" s="1185"/>
      <c r="AH126" s="1180"/>
      <c r="AI126" s="149"/>
      <c r="AJ126" s="149"/>
      <c r="AK126" s="149"/>
      <c r="AL126" s="149"/>
      <c r="AM126" s="149"/>
      <c r="AN126" s="149"/>
      <c r="AO126" s="149"/>
      <c r="AP126" s="149"/>
      <c r="AQ126" s="149"/>
      <c r="AR126" s="149"/>
      <c r="AS126" s="149"/>
      <c r="AT126" s="149"/>
      <c r="AU126" s="149"/>
    </row>
    <row r="127">
      <c r="A127" s="176" t="s">
        <v>55</v>
      </c>
      <c r="B127" s="162">
        <v>3.2592512E7</v>
      </c>
      <c r="C127" s="223">
        <v>44407.24179905093</v>
      </c>
      <c r="D127" s="162" t="s">
        <v>3087</v>
      </c>
      <c r="E127" s="162" t="s">
        <v>3088</v>
      </c>
      <c r="F127" s="178">
        <v>31668.0</v>
      </c>
      <c r="G127" s="162" t="s">
        <v>1740</v>
      </c>
      <c r="H127" s="162" t="s">
        <v>1678</v>
      </c>
      <c r="I127" s="162">
        <v>1.168168057E9</v>
      </c>
      <c r="J127" s="162" t="s">
        <v>1646</v>
      </c>
      <c r="K127" s="162" t="s">
        <v>3089</v>
      </c>
      <c r="L127" s="952" t="s">
        <v>1680</v>
      </c>
      <c r="M127" s="176"/>
      <c r="N127" s="176"/>
      <c r="O127" s="176"/>
      <c r="P127" s="176"/>
      <c r="Q127" s="176"/>
      <c r="R127" s="149"/>
      <c r="S127" s="176"/>
      <c r="T127" s="176"/>
      <c r="U127" s="176"/>
      <c r="V127" s="176"/>
      <c r="W127" s="176"/>
      <c r="X127" s="176"/>
      <c r="Y127" s="176"/>
      <c r="Z127" s="176"/>
      <c r="AA127" s="149"/>
      <c r="AB127" s="176"/>
      <c r="AC127" s="149"/>
      <c r="AD127" s="176"/>
      <c r="AE127" s="149"/>
      <c r="AF127" s="1192"/>
      <c r="AG127" s="1185"/>
      <c r="AH127" s="1180"/>
      <c r="AI127" s="149"/>
      <c r="AJ127" s="149"/>
      <c r="AK127" s="149"/>
      <c r="AL127" s="149"/>
      <c r="AM127" s="149"/>
      <c r="AN127" s="149"/>
      <c r="AO127" s="149"/>
      <c r="AP127" s="149"/>
      <c r="AQ127" s="149"/>
      <c r="AR127" s="149"/>
      <c r="AS127" s="149"/>
      <c r="AT127" s="149"/>
      <c r="AU127" s="149"/>
    </row>
    <row r="128">
      <c r="A128" s="176" t="s">
        <v>55</v>
      </c>
      <c r="B128" s="162">
        <v>3.4664239E7</v>
      </c>
      <c r="C128" s="223">
        <v>44407.42532837963</v>
      </c>
      <c r="D128" s="162" t="s">
        <v>3098</v>
      </c>
      <c r="E128" s="162" t="s">
        <v>3099</v>
      </c>
      <c r="F128" s="178">
        <v>32760.0</v>
      </c>
      <c r="G128" s="162" t="s">
        <v>391</v>
      </c>
      <c r="H128" s="162" t="s">
        <v>3100</v>
      </c>
      <c r="I128" s="162">
        <v>2.804881912E9</v>
      </c>
      <c r="J128" s="162" t="s">
        <v>1620</v>
      </c>
      <c r="K128" s="162" t="s">
        <v>3101</v>
      </c>
      <c r="L128" s="952" t="s">
        <v>1622</v>
      </c>
      <c r="M128" s="176"/>
      <c r="N128" s="176"/>
      <c r="O128" s="176"/>
      <c r="P128" s="176"/>
      <c r="Q128" s="176"/>
      <c r="R128" s="149"/>
      <c r="S128" s="176"/>
      <c r="T128" s="176"/>
      <c r="U128" s="176"/>
      <c r="V128" s="176"/>
      <c r="W128" s="176"/>
      <c r="X128" s="176"/>
      <c r="Y128" s="176"/>
      <c r="Z128" s="176"/>
      <c r="AA128" s="149"/>
      <c r="AB128" s="149"/>
      <c r="AC128" s="149"/>
      <c r="AD128" s="149"/>
      <c r="AE128" s="149"/>
      <c r="AF128" s="149"/>
      <c r="AG128" s="1185"/>
      <c r="AH128" s="1180"/>
      <c r="AI128" s="149"/>
      <c r="AJ128" s="149"/>
      <c r="AK128" s="149"/>
      <c r="AL128" s="149"/>
      <c r="AM128" s="149"/>
      <c r="AN128" s="149"/>
      <c r="AO128" s="149"/>
      <c r="AP128" s="149"/>
      <c r="AQ128" s="149"/>
      <c r="AR128" s="149"/>
      <c r="AS128" s="149"/>
      <c r="AT128" s="149"/>
      <c r="AU128" s="149"/>
    </row>
    <row r="129">
      <c r="A129" s="176" t="s">
        <v>55</v>
      </c>
      <c r="B129" s="162">
        <v>3.9389078E7</v>
      </c>
      <c r="C129" s="223">
        <v>44407.68276459491</v>
      </c>
      <c r="D129" s="162" t="s">
        <v>3109</v>
      </c>
      <c r="E129" s="162" t="s">
        <v>3110</v>
      </c>
      <c r="F129" s="178">
        <v>35256.0</v>
      </c>
      <c r="G129" s="162" t="s">
        <v>391</v>
      </c>
      <c r="H129" s="162" t="s">
        <v>3111</v>
      </c>
      <c r="I129" s="162" t="s">
        <v>3112</v>
      </c>
      <c r="J129" s="162" t="s">
        <v>1646</v>
      </c>
      <c r="K129" s="162" t="s">
        <v>3113</v>
      </c>
      <c r="L129" s="952" t="s">
        <v>1622</v>
      </c>
      <c r="M129" s="176"/>
      <c r="N129" s="176"/>
      <c r="O129" s="176"/>
      <c r="P129" s="176"/>
      <c r="Q129" s="176"/>
      <c r="R129" s="149"/>
      <c r="S129" s="176"/>
      <c r="T129" s="176"/>
      <c r="U129" s="176"/>
      <c r="V129" s="176"/>
      <c r="W129" s="176"/>
      <c r="X129" s="176"/>
      <c r="Y129" s="176"/>
      <c r="Z129" s="176"/>
      <c r="AA129" s="149"/>
      <c r="AB129" s="176"/>
      <c r="AC129" s="149"/>
      <c r="AD129" s="149"/>
      <c r="AE129" s="149"/>
      <c r="AF129" s="149"/>
      <c r="AG129" s="1185"/>
      <c r="AH129" s="1180"/>
      <c r="AI129" s="149"/>
      <c r="AJ129" s="149"/>
      <c r="AK129" s="149"/>
      <c r="AL129" s="149"/>
      <c r="AM129" s="149"/>
      <c r="AN129" s="149"/>
      <c r="AO129" s="149"/>
      <c r="AP129" s="149"/>
      <c r="AQ129" s="149"/>
      <c r="AR129" s="149"/>
      <c r="AS129" s="149"/>
      <c r="AT129" s="149"/>
      <c r="AU129" s="149"/>
    </row>
    <row r="130">
      <c r="A130" s="176" t="s">
        <v>55</v>
      </c>
      <c r="B130" s="162">
        <v>3.3679194E7</v>
      </c>
      <c r="C130" s="177">
        <v>44409.471882592596</v>
      </c>
      <c r="D130" s="162" t="s">
        <v>3122</v>
      </c>
      <c r="E130" s="162" t="s">
        <v>3123</v>
      </c>
      <c r="F130" s="178">
        <v>32275.0</v>
      </c>
      <c r="G130" s="162" t="s">
        <v>391</v>
      </c>
      <c r="H130" s="162" t="s">
        <v>3124</v>
      </c>
      <c r="I130" s="162">
        <v>1.166571639E9</v>
      </c>
      <c r="J130" s="162" t="s">
        <v>1620</v>
      </c>
      <c r="K130" s="162" t="s">
        <v>3125</v>
      </c>
      <c r="L130" s="952" t="s">
        <v>1622</v>
      </c>
      <c r="M130" s="176"/>
      <c r="N130" s="176"/>
      <c r="O130" s="176"/>
      <c r="P130" s="176"/>
      <c r="Q130" s="176"/>
      <c r="R130" s="176"/>
      <c r="S130" s="176"/>
      <c r="T130" s="176"/>
      <c r="U130" s="176"/>
      <c r="V130" s="176"/>
      <c r="W130" s="176"/>
      <c r="X130" s="176"/>
      <c r="Y130" s="176"/>
      <c r="Z130" s="176"/>
      <c r="AA130" s="149"/>
      <c r="AB130" s="149"/>
      <c r="AC130" s="149"/>
      <c r="AD130" s="149"/>
      <c r="AE130" s="149"/>
      <c r="AF130" s="1193"/>
      <c r="AG130" s="1185"/>
      <c r="AH130" s="1180"/>
      <c r="AI130" s="149"/>
      <c r="AJ130" s="149"/>
      <c r="AK130" s="176"/>
      <c r="AL130" s="176"/>
      <c r="AM130" s="149"/>
      <c r="AN130" s="149"/>
      <c r="AO130" s="149"/>
      <c r="AP130" s="149"/>
      <c r="AQ130" s="149"/>
      <c r="AR130" s="149"/>
      <c r="AS130" s="149"/>
      <c r="AT130" s="149"/>
      <c r="AU130" s="149"/>
    </row>
    <row r="131">
      <c r="A131" s="176" t="s">
        <v>55</v>
      </c>
      <c r="B131" s="162">
        <v>4.1638826E7</v>
      </c>
      <c r="C131" s="177">
        <v>44410.467214317134</v>
      </c>
      <c r="D131" s="162" t="s">
        <v>3133</v>
      </c>
      <c r="E131" s="162" t="s">
        <v>3134</v>
      </c>
      <c r="F131" s="178">
        <v>36097.0</v>
      </c>
      <c r="G131" s="162" t="s">
        <v>391</v>
      </c>
      <c r="H131" s="162" t="s">
        <v>1822</v>
      </c>
      <c r="I131" s="162" t="s">
        <v>3135</v>
      </c>
      <c r="J131" s="162" t="s">
        <v>1620</v>
      </c>
      <c r="K131" s="162" t="s">
        <v>3136</v>
      </c>
      <c r="L131" s="952" t="s">
        <v>1622</v>
      </c>
      <c r="M131" s="176"/>
      <c r="N131" s="176"/>
      <c r="O131" s="176"/>
      <c r="P131" s="176"/>
      <c r="Q131" s="176"/>
      <c r="R131" s="176"/>
      <c r="S131" s="176"/>
      <c r="T131" s="176"/>
      <c r="U131" s="176"/>
      <c r="V131" s="176"/>
      <c r="W131" s="176"/>
      <c r="X131" s="176"/>
      <c r="Y131" s="176"/>
      <c r="Z131" s="176"/>
      <c r="AA131" s="149"/>
      <c r="AB131" s="176"/>
      <c r="AC131" s="149"/>
      <c r="AD131" s="149"/>
      <c r="AE131" s="149"/>
      <c r="AF131" s="149"/>
      <c r="AG131" s="149"/>
      <c r="AH131" s="149"/>
      <c r="AI131" s="149"/>
      <c r="AJ131" s="149"/>
      <c r="AK131" s="149"/>
      <c r="AL131" s="149"/>
      <c r="AM131" s="149"/>
      <c r="AN131" s="149"/>
      <c r="AO131" s="149"/>
      <c r="AP131" s="149"/>
      <c r="AQ131" s="149"/>
      <c r="AR131" s="149"/>
      <c r="AS131" s="149"/>
      <c r="AT131" s="149"/>
      <c r="AU131" s="149"/>
    </row>
    <row r="132">
      <c r="A132" s="176" t="s">
        <v>55</v>
      </c>
      <c r="B132" s="162">
        <v>4.1673277E7</v>
      </c>
      <c r="C132" s="223">
        <v>44410.52434175926</v>
      </c>
      <c r="D132" s="162" t="s">
        <v>3145</v>
      </c>
      <c r="E132" s="162" t="s">
        <v>3146</v>
      </c>
      <c r="F132" s="178">
        <v>36189.0</v>
      </c>
      <c r="G132" s="162" t="s">
        <v>391</v>
      </c>
      <c r="H132" s="162" t="s">
        <v>3147</v>
      </c>
      <c r="I132" s="162" t="s">
        <v>3148</v>
      </c>
      <c r="J132" s="162" t="s">
        <v>1620</v>
      </c>
      <c r="K132" s="162" t="s">
        <v>3149</v>
      </c>
      <c r="L132" s="952" t="s">
        <v>1668</v>
      </c>
      <c r="M132" s="176"/>
      <c r="N132" s="176"/>
      <c r="O132" s="176"/>
      <c r="P132" s="176"/>
      <c r="Q132" s="176"/>
      <c r="R132" s="149"/>
      <c r="S132" s="176"/>
      <c r="T132" s="176"/>
      <c r="U132" s="176"/>
      <c r="V132" s="176"/>
      <c r="W132" s="176"/>
      <c r="X132" s="176"/>
      <c r="Y132" s="176"/>
      <c r="Z132" s="176"/>
      <c r="AA132" s="149"/>
      <c r="AB132" s="176"/>
      <c r="AC132" s="149"/>
      <c r="AD132" s="176"/>
      <c r="AE132" s="149"/>
      <c r="AF132" s="1192"/>
      <c r="AG132" s="1185"/>
      <c r="AH132" s="1180"/>
      <c r="AI132" s="149"/>
      <c r="AJ132" s="149"/>
      <c r="AK132" s="149"/>
      <c r="AL132" s="149"/>
      <c r="AM132" s="149"/>
      <c r="AN132" s="149"/>
      <c r="AO132" s="149"/>
      <c r="AP132" s="149"/>
      <c r="AQ132" s="149"/>
      <c r="AR132" s="149"/>
      <c r="AS132" s="149"/>
      <c r="AT132" s="149"/>
      <c r="AU132" s="149"/>
    </row>
    <row r="133">
      <c r="A133" s="176" t="s">
        <v>55</v>
      </c>
      <c r="B133" s="162">
        <v>4.4796282E7</v>
      </c>
      <c r="C133" s="177">
        <v>44410.536069699076</v>
      </c>
      <c r="D133" s="162" t="s">
        <v>3157</v>
      </c>
      <c r="E133" s="162" t="s">
        <v>3158</v>
      </c>
      <c r="F133" s="178">
        <v>37683.0</v>
      </c>
      <c r="G133" s="162" t="s">
        <v>391</v>
      </c>
      <c r="H133" s="162" t="s">
        <v>3159</v>
      </c>
      <c r="I133" s="162" t="s">
        <v>3160</v>
      </c>
      <c r="J133" s="162" t="s">
        <v>1620</v>
      </c>
      <c r="K133" s="162" t="s">
        <v>3161</v>
      </c>
      <c r="L133" s="952" t="s">
        <v>1668</v>
      </c>
      <c r="M133" s="176"/>
      <c r="N133" s="176"/>
      <c r="O133" s="176"/>
      <c r="P133" s="176"/>
      <c r="Q133" s="176"/>
      <c r="R133" s="149"/>
      <c r="S133" s="176"/>
      <c r="T133" s="176"/>
      <c r="U133" s="176"/>
      <c r="V133" s="176"/>
      <c r="W133" s="176"/>
      <c r="X133" s="176"/>
      <c r="Y133" s="176"/>
      <c r="Z133" s="176"/>
      <c r="AA133" s="149"/>
      <c r="AB133" s="149"/>
      <c r="AC133" s="149"/>
      <c r="AD133" s="176"/>
      <c r="AE133" s="149"/>
      <c r="AF133" s="1193"/>
      <c r="AG133" s="1185"/>
      <c r="AH133" s="1180"/>
      <c r="AI133" s="149"/>
      <c r="AJ133" s="149"/>
      <c r="AK133" s="149"/>
      <c r="AL133" s="149"/>
      <c r="AM133" s="149"/>
      <c r="AN133" s="149"/>
      <c r="AO133" s="149"/>
      <c r="AP133" s="149"/>
      <c r="AQ133" s="149"/>
      <c r="AR133" s="149"/>
      <c r="AS133" s="149"/>
      <c r="AT133" s="149"/>
      <c r="AU133" s="149"/>
    </row>
    <row r="134">
      <c r="A134" s="176" t="s">
        <v>55</v>
      </c>
      <c r="B134" s="162">
        <v>4.0228672E7</v>
      </c>
      <c r="C134" s="201">
        <v>44410.678020231484</v>
      </c>
      <c r="D134" s="162" t="s">
        <v>3169</v>
      </c>
      <c r="E134" s="162" t="s">
        <v>3170</v>
      </c>
      <c r="F134" s="178">
        <v>35541.0</v>
      </c>
      <c r="G134" s="162" t="s">
        <v>391</v>
      </c>
      <c r="H134" s="162" t="s">
        <v>3171</v>
      </c>
      <c r="I134" s="162">
        <v>1.130181841E9</v>
      </c>
      <c r="J134" s="162" t="s">
        <v>1620</v>
      </c>
      <c r="K134" s="162" t="s">
        <v>2092</v>
      </c>
      <c r="L134" s="952" t="s">
        <v>1680</v>
      </c>
      <c r="M134" s="176"/>
      <c r="N134" s="176"/>
      <c r="O134" s="176"/>
      <c r="P134" s="176"/>
      <c r="Q134" s="176"/>
      <c r="R134" s="149"/>
      <c r="S134" s="176"/>
      <c r="T134" s="176"/>
      <c r="U134" s="176"/>
      <c r="V134" s="176"/>
      <c r="W134" s="176"/>
      <c r="X134" s="176"/>
      <c r="Y134" s="176"/>
      <c r="Z134" s="176"/>
      <c r="AA134" s="149"/>
      <c r="AB134" s="176"/>
      <c r="AC134" s="149"/>
      <c r="AD134" s="176"/>
      <c r="AE134" s="149"/>
      <c r="AF134" s="1192"/>
      <c r="AG134" s="1185"/>
      <c r="AH134" s="1180"/>
      <c r="AI134" s="149"/>
      <c r="AJ134" s="149"/>
      <c r="AK134" s="149"/>
      <c r="AL134" s="149"/>
      <c r="AM134" s="149"/>
      <c r="AN134" s="149"/>
      <c r="AO134" s="149"/>
      <c r="AP134" s="149"/>
      <c r="AQ134" s="149"/>
      <c r="AR134" s="149"/>
      <c r="AS134" s="149"/>
      <c r="AT134" s="149"/>
      <c r="AU134" s="149"/>
    </row>
    <row r="135">
      <c r="A135" s="176" t="s">
        <v>55</v>
      </c>
      <c r="B135" s="162">
        <v>4.4728975E7</v>
      </c>
      <c r="C135" s="201">
        <v>44411.53720888888</v>
      </c>
      <c r="D135" s="162" t="s">
        <v>3180</v>
      </c>
      <c r="E135" s="162" t="s">
        <v>3181</v>
      </c>
      <c r="F135" s="178">
        <v>37706.0</v>
      </c>
      <c r="G135" s="162" t="s">
        <v>391</v>
      </c>
      <c r="H135" s="162" t="s">
        <v>1795</v>
      </c>
      <c r="I135" s="162" t="s">
        <v>3182</v>
      </c>
      <c r="J135" s="162" t="s">
        <v>1620</v>
      </c>
      <c r="K135" s="162" t="s">
        <v>3183</v>
      </c>
      <c r="L135" s="952" t="s">
        <v>1622</v>
      </c>
      <c r="M135" s="176"/>
      <c r="N135" s="176"/>
      <c r="O135" s="176"/>
      <c r="P135" s="176"/>
      <c r="Q135" s="176"/>
      <c r="R135" s="149"/>
      <c r="S135" s="176"/>
      <c r="T135" s="176"/>
      <c r="U135" s="176"/>
      <c r="V135" s="176"/>
      <c r="W135" s="176"/>
      <c r="X135" s="176"/>
      <c r="Y135" s="176"/>
      <c r="Z135" s="176"/>
      <c r="AA135" s="149"/>
      <c r="AB135" s="176"/>
      <c r="AC135" s="149"/>
      <c r="AD135" s="149"/>
      <c r="AE135" s="149"/>
      <c r="AF135" s="149"/>
      <c r="AG135" s="149"/>
      <c r="AH135" s="149"/>
      <c r="AI135" s="149"/>
      <c r="AJ135" s="149"/>
      <c r="AK135" s="149"/>
      <c r="AL135" s="149"/>
      <c r="AM135" s="149"/>
      <c r="AN135" s="149"/>
      <c r="AO135" s="149"/>
      <c r="AP135" s="149"/>
      <c r="AQ135" s="149"/>
      <c r="AR135" s="149"/>
      <c r="AS135" s="149"/>
      <c r="AT135" s="149"/>
      <c r="AU135" s="149"/>
    </row>
    <row r="136">
      <c r="A136" s="176" t="s">
        <v>55</v>
      </c>
      <c r="B136" s="162">
        <v>4.3195629E7</v>
      </c>
      <c r="C136" s="201">
        <v>44412.433680648144</v>
      </c>
      <c r="D136" s="162" t="s">
        <v>3193</v>
      </c>
      <c r="E136" s="162" t="s">
        <v>3194</v>
      </c>
      <c r="F136" s="178">
        <v>36928.0</v>
      </c>
      <c r="G136" s="162" t="s">
        <v>391</v>
      </c>
      <c r="H136" s="207" t="s">
        <v>3195</v>
      </c>
      <c r="I136" s="162" t="s">
        <v>3196</v>
      </c>
      <c r="J136" s="162" t="s">
        <v>1620</v>
      </c>
      <c r="K136" s="162" t="s">
        <v>3197</v>
      </c>
      <c r="L136" s="952" t="s">
        <v>1680</v>
      </c>
      <c r="M136" s="176"/>
      <c r="N136" s="176"/>
      <c r="O136" s="176"/>
      <c r="P136" s="176"/>
      <c r="Q136" s="176"/>
      <c r="R136" s="176"/>
      <c r="S136" s="176"/>
      <c r="T136" s="176"/>
      <c r="U136" s="176"/>
      <c r="V136" s="176"/>
      <c r="W136" s="176"/>
      <c r="X136" s="176"/>
      <c r="Y136" s="176"/>
      <c r="Z136" s="176"/>
      <c r="AA136" s="149"/>
      <c r="AB136" s="176"/>
      <c r="AC136" s="149"/>
      <c r="AD136" s="149"/>
      <c r="AE136" s="149"/>
      <c r="AF136" s="149"/>
      <c r="AG136" s="149"/>
      <c r="AH136" s="149"/>
      <c r="AI136" s="149"/>
      <c r="AJ136" s="149"/>
      <c r="AK136" s="149"/>
      <c r="AL136" s="149"/>
      <c r="AM136" s="149"/>
      <c r="AN136" s="149"/>
      <c r="AO136" s="149"/>
      <c r="AP136" s="149"/>
      <c r="AQ136" s="149"/>
      <c r="AR136" s="149"/>
      <c r="AS136" s="149"/>
      <c r="AT136" s="149"/>
      <c r="AU136" s="149"/>
    </row>
    <row r="137">
      <c r="A137" s="176" t="s">
        <v>55</v>
      </c>
      <c r="B137" s="162">
        <v>4.1589644E7</v>
      </c>
      <c r="C137" s="201">
        <v>44412.60057488426</v>
      </c>
      <c r="D137" s="162" t="s">
        <v>3206</v>
      </c>
      <c r="E137" s="162" t="s">
        <v>3207</v>
      </c>
      <c r="F137" s="178">
        <v>36068.0</v>
      </c>
      <c r="G137" s="162" t="s">
        <v>391</v>
      </c>
      <c r="H137" s="162" t="s">
        <v>1678</v>
      </c>
      <c r="I137" s="162" t="s">
        <v>3208</v>
      </c>
      <c r="J137" s="162" t="s">
        <v>1620</v>
      </c>
      <c r="K137" s="162" t="s">
        <v>3209</v>
      </c>
      <c r="L137" s="952" t="s">
        <v>1622</v>
      </c>
      <c r="M137" s="176"/>
      <c r="N137" s="176"/>
      <c r="O137" s="176"/>
      <c r="P137" s="176"/>
      <c r="Q137" s="176"/>
      <c r="R137" s="149"/>
      <c r="S137" s="176"/>
      <c r="T137" s="176"/>
      <c r="U137" s="176"/>
      <c r="V137" s="176"/>
      <c r="W137" s="176"/>
      <c r="X137" s="176"/>
      <c r="Y137" s="176"/>
      <c r="Z137" s="176"/>
      <c r="AA137" s="149"/>
      <c r="AB137" s="176"/>
      <c r="AC137" s="149"/>
      <c r="AD137" s="149"/>
      <c r="AE137" s="149"/>
      <c r="AF137" s="149"/>
      <c r="AG137" s="149"/>
      <c r="AH137" s="149"/>
      <c r="AI137" s="149"/>
      <c r="AJ137" s="149"/>
      <c r="AK137" s="149"/>
      <c r="AL137" s="149"/>
      <c r="AM137" s="149"/>
      <c r="AN137" s="149"/>
      <c r="AO137" s="149"/>
      <c r="AP137" s="149"/>
      <c r="AQ137" s="149"/>
      <c r="AR137" s="149"/>
      <c r="AS137" s="149"/>
      <c r="AT137" s="149"/>
      <c r="AU137" s="149"/>
    </row>
    <row r="138">
      <c r="A138" s="176" t="s">
        <v>55</v>
      </c>
      <c r="B138" s="162">
        <v>4.3989116E7</v>
      </c>
      <c r="C138" s="201">
        <v>44412.96757258102</v>
      </c>
      <c r="D138" s="162" t="s">
        <v>3217</v>
      </c>
      <c r="E138" s="162" t="s">
        <v>3218</v>
      </c>
      <c r="F138" s="178">
        <v>37353.0</v>
      </c>
      <c r="G138" s="162" t="s">
        <v>391</v>
      </c>
      <c r="H138" s="162" t="s">
        <v>1795</v>
      </c>
      <c r="I138" s="162" t="s">
        <v>3219</v>
      </c>
      <c r="J138" s="162" t="s">
        <v>1620</v>
      </c>
      <c r="K138" s="162" t="s">
        <v>3220</v>
      </c>
      <c r="L138" s="952" t="s">
        <v>1668</v>
      </c>
      <c r="M138" s="176"/>
      <c r="N138" s="176"/>
      <c r="O138" s="176"/>
      <c r="P138" s="176"/>
      <c r="Q138" s="176"/>
      <c r="R138" s="149"/>
      <c r="S138" s="176"/>
      <c r="T138" s="176"/>
      <c r="U138" s="176"/>
      <c r="V138" s="176"/>
      <c r="W138" s="176"/>
      <c r="X138" s="176"/>
      <c r="Y138" s="176"/>
      <c r="Z138" s="176"/>
      <c r="AA138" s="149"/>
      <c r="AB138" s="149"/>
      <c r="AC138" s="149"/>
      <c r="AD138" s="176"/>
      <c r="AE138" s="149"/>
      <c r="AF138" s="1192"/>
      <c r="AG138" s="1185"/>
      <c r="AH138" s="1180"/>
      <c r="AI138" s="149"/>
      <c r="AJ138" s="149"/>
      <c r="AK138" s="149"/>
      <c r="AL138" s="149"/>
      <c r="AM138" s="149"/>
      <c r="AN138" s="149"/>
      <c r="AO138" s="149"/>
      <c r="AP138" s="149"/>
      <c r="AQ138" s="149"/>
      <c r="AR138" s="149"/>
      <c r="AS138" s="149"/>
      <c r="AT138" s="149"/>
      <c r="AU138" s="149"/>
    </row>
    <row r="139">
      <c r="A139" s="176" t="s">
        <v>55</v>
      </c>
      <c r="B139" s="162">
        <v>4.1557015E7</v>
      </c>
      <c r="C139" s="201">
        <v>44415.44338607639</v>
      </c>
      <c r="D139" s="162" t="s">
        <v>3227</v>
      </c>
      <c r="E139" s="162" t="s">
        <v>3228</v>
      </c>
      <c r="F139" s="178">
        <v>36021.0</v>
      </c>
      <c r="G139" s="162" t="s">
        <v>391</v>
      </c>
      <c r="H139" s="162" t="s">
        <v>1822</v>
      </c>
      <c r="I139" s="162" t="s">
        <v>3229</v>
      </c>
      <c r="J139" s="162" t="s">
        <v>1620</v>
      </c>
      <c r="K139" s="162" t="s">
        <v>3230</v>
      </c>
      <c r="L139" s="952" t="s">
        <v>1668</v>
      </c>
      <c r="M139" s="176"/>
      <c r="N139" s="176"/>
      <c r="O139" s="176"/>
      <c r="P139" s="176"/>
      <c r="Q139" s="176"/>
      <c r="R139" s="149"/>
      <c r="S139" s="176"/>
      <c r="T139" s="176"/>
      <c r="U139" s="176"/>
      <c r="V139" s="176"/>
      <c r="W139" s="176"/>
      <c r="X139" s="176"/>
      <c r="Y139" s="176"/>
      <c r="Z139" s="176"/>
      <c r="AA139" s="149"/>
      <c r="AB139" s="176"/>
      <c r="AC139" s="149"/>
      <c r="AD139" s="176"/>
      <c r="AE139" s="149"/>
      <c r="AF139" s="1193"/>
      <c r="AG139" s="1185"/>
      <c r="AH139" s="1180"/>
      <c r="AI139" s="149"/>
      <c r="AJ139" s="149"/>
      <c r="AK139" s="149"/>
      <c r="AL139" s="149"/>
      <c r="AM139" s="149"/>
      <c r="AN139" s="149"/>
      <c r="AO139" s="149"/>
      <c r="AP139" s="149"/>
      <c r="AQ139" s="149"/>
      <c r="AR139" s="149"/>
      <c r="AS139" s="149"/>
      <c r="AT139" s="149"/>
      <c r="AU139" s="149"/>
    </row>
    <row r="140">
      <c r="A140" s="176" t="s">
        <v>55</v>
      </c>
      <c r="B140" s="162">
        <v>3.3418981E7</v>
      </c>
      <c r="C140" s="177">
        <v>44416.61856145834</v>
      </c>
      <c r="D140" s="162" t="s">
        <v>3239</v>
      </c>
      <c r="E140" s="162" t="s">
        <v>3240</v>
      </c>
      <c r="F140" s="178">
        <v>32023.0</v>
      </c>
      <c r="G140" s="162" t="s">
        <v>391</v>
      </c>
      <c r="H140" s="162" t="s">
        <v>3241</v>
      </c>
      <c r="I140" s="162">
        <v>5.491137962941E12</v>
      </c>
      <c r="J140" s="162" t="s">
        <v>1620</v>
      </c>
      <c r="K140" s="162" t="s">
        <v>3242</v>
      </c>
      <c r="L140" s="952" t="s">
        <v>1634</v>
      </c>
      <c r="M140" s="176"/>
      <c r="N140" s="176"/>
      <c r="O140" s="176"/>
      <c r="P140" s="176"/>
      <c r="Q140" s="176"/>
      <c r="R140" s="149"/>
      <c r="S140" s="176"/>
      <c r="T140" s="176"/>
      <c r="U140" s="176"/>
      <c r="V140" s="176"/>
      <c r="W140" s="176"/>
      <c r="X140" s="176"/>
      <c r="Y140" s="176"/>
      <c r="Z140" s="176"/>
      <c r="AA140" s="149"/>
      <c r="AB140" s="149"/>
      <c r="AC140" s="149"/>
      <c r="AD140" s="176"/>
      <c r="AE140" s="149"/>
      <c r="AF140" s="1192"/>
      <c r="AG140" s="1185"/>
      <c r="AH140" s="1180"/>
      <c r="AI140" s="149"/>
      <c r="AJ140" s="149"/>
      <c r="AK140" s="149"/>
      <c r="AL140" s="149"/>
      <c r="AM140" s="149"/>
      <c r="AN140" s="149"/>
      <c r="AO140" s="149"/>
      <c r="AP140" s="149"/>
      <c r="AQ140" s="149"/>
      <c r="AR140" s="149"/>
      <c r="AS140" s="149"/>
      <c r="AT140" s="149"/>
      <c r="AU140" s="149"/>
    </row>
    <row r="141">
      <c r="A141" s="176" t="s">
        <v>55</v>
      </c>
      <c r="B141" s="162">
        <v>4.3914999E7</v>
      </c>
      <c r="C141" s="177">
        <v>44417.01357483796</v>
      </c>
      <c r="D141" s="162" t="s">
        <v>3250</v>
      </c>
      <c r="E141" s="162" t="s">
        <v>3251</v>
      </c>
      <c r="F141" s="178">
        <v>37266.0</v>
      </c>
      <c r="G141" s="162" t="s">
        <v>391</v>
      </c>
      <c r="H141" s="162" t="s">
        <v>1887</v>
      </c>
      <c r="I141" s="162" t="s">
        <v>3252</v>
      </c>
      <c r="J141" s="162" t="s">
        <v>1620</v>
      </c>
      <c r="K141" s="162" t="s">
        <v>3253</v>
      </c>
      <c r="L141" s="952" t="s">
        <v>1668</v>
      </c>
      <c r="M141" s="176"/>
      <c r="N141" s="176"/>
      <c r="O141" s="176"/>
      <c r="P141" s="176"/>
      <c r="Q141" s="176"/>
      <c r="R141" s="149"/>
      <c r="S141" s="176"/>
      <c r="T141" s="176"/>
      <c r="U141" s="176"/>
      <c r="V141" s="176"/>
      <c r="W141" s="176"/>
      <c r="X141" s="176"/>
      <c r="Y141" s="176"/>
      <c r="Z141" s="176"/>
      <c r="AA141" s="149"/>
      <c r="AB141" s="176"/>
      <c r="AC141" s="149"/>
      <c r="AD141" s="149"/>
      <c r="AE141" s="149"/>
      <c r="AF141" s="149"/>
      <c r="AG141" s="149"/>
      <c r="AH141" s="149"/>
      <c r="AI141" s="149"/>
      <c r="AJ141" s="149"/>
      <c r="AK141" s="149"/>
      <c r="AL141" s="149"/>
      <c r="AM141" s="149"/>
      <c r="AN141" s="149"/>
      <c r="AO141" s="149"/>
      <c r="AP141" s="149"/>
      <c r="AQ141" s="149"/>
      <c r="AR141" s="149"/>
      <c r="AS141" s="149"/>
      <c r="AT141" s="149"/>
      <c r="AU141" s="149"/>
    </row>
    <row r="142">
      <c r="A142" s="176" t="s">
        <v>55</v>
      </c>
      <c r="B142" s="162">
        <v>3.6949187E7</v>
      </c>
      <c r="C142" s="177">
        <v>44420.123576655096</v>
      </c>
      <c r="D142" s="162" t="s">
        <v>3261</v>
      </c>
      <c r="E142" s="162" t="s">
        <v>3262</v>
      </c>
      <c r="F142" s="178">
        <v>33880.0</v>
      </c>
      <c r="G142" s="162" t="s">
        <v>391</v>
      </c>
      <c r="H142" s="162" t="s">
        <v>1822</v>
      </c>
      <c r="I142" s="162" t="s">
        <v>3263</v>
      </c>
      <c r="J142" s="162" t="s">
        <v>1620</v>
      </c>
      <c r="K142" s="162" t="s">
        <v>3264</v>
      </c>
      <c r="L142" s="952" t="s">
        <v>1680</v>
      </c>
      <c r="M142" s="176"/>
      <c r="N142" s="176"/>
      <c r="O142" s="176"/>
      <c r="P142" s="176"/>
      <c r="Q142" s="176"/>
      <c r="R142" s="149"/>
      <c r="S142" s="176"/>
      <c r="T142" s="176"/>
      <c r="U142" s="176"/>
      <c r="V142" s="176"/>
      <c r="W142" s="176"/>
      <c r="X142" s="176"/>
      <c r="Y142" s="176"/>
      <c r="Z142" s="176"/>
      <c r="AA142" s="149"/>
      <c r="AB142" s="149"/>
      <c r="AC142" s="149"/>
      <c r="AD142" s="149"/>
      <c r="AE142" s="149"/>
      <c r="AF142" s="149"/>
      <c r="AG142" s="149"/>
      <c r="AH142" s="149"/>
      <c r="AI142" s="149"/>
      <c r="AJ142" s="149"/>
      <c r="AK142" s="149"/>
      <c r="AL142" s="149"/>
      <c r="AM142" s="149"/>
      <c r="AN142" s="149"/>
      <c r="AO142" s="149"/>
      <c r="AP142" s="149"/>
      <c r="AQ142" s="149"/>
      <c r="AR142" s="149"/>
      <c r="AS142" s="149"/>
      <c r="AT142" s="149"/>
      <c r="AU142" s="149"/>
    </row>
    <row r="143">
      <c r="A143" s="176" t="s">
        <v>55</v>
      </c>
      <c r="B143" s="162">
        <v>4.131072E7</v>
      </c>
      <c r="C143" s="177">
        <v>44425.48251585648</v>
      </c>
      <c r="D143" s="162" t="s">
        <v>3270</v>
      </c>
      <c r="E143" s="162" t="s">
        <v>3271</v>
      </c>
      <c r="F143" s="178">
        <v>36015.0</v>
      </c>
      <c r="G143" s="162" t="s">
        <v>391</v>
      </c>
      <c r="H143" s="162" t="s">
        <v>3272</v>
      </c>
      <c r="I143" s="162" t="s">
        <v>3273</v>
      </c>
      <c r="J143" s="162" t="s">
        <v>1620</v>
      </c>
      <c r="K143" s="162" t="s">
        <v>3274</v>
      </c>
      <c r="L143" s="952" t="s">
        <v>1668</v>
      </c>
      <c r="M143" s="176"/>
      <c r="N143" s="176"/>
      <c r="O143" s="176"/>
      <c r="P143" s="176"/>
      <c r="Q143" s="176"/>
      <c r="R143" s="149"/>
      <c r="S143" s="176"/>
      <c r="T143" s="176"/>
      <c r="U143" s="176"/>
      <c r="V143" s="176"/>
      <c r="W143" s="176"/>
      <c r="X143" s="176"/>
      <c r="Y143" s="176"/>
      <c r="Z143" s="176"/>
      <c r="AA143" s="149"/>
      <c r="AB143" s="149"/>
      <c r="AC143" s="149"/>
      <c r="AD143" s="176"/>
      <c r="AE143" s="149"/>
      <c r="AF143" s="1192"/>
      <c r="AG143" s="1185"/>
      <c r="AH143" s="1180"/>
      <c r="AI143" s="149"/>
      <c r="AJ143" s="149"/>
      <c r="AK143" s="149"/>
      <c r="AL143" s="149"/>
      <c r="AM143" s="149"/>
      <c r="AN143" s="149"/>
      <c r="AO143" s="149"/>
      <c r="AP143" s="149"/>
      <c r="AQ143" s="149"/>
      <c r="AR143" s="149"/>
      <c r="AS143" s="149"/>
      <c r="AT143" s="149"/>
      <c r="AU143" s="149"/>
    </row>
    <row r="144">
      <c r="A144" s="176" t="s">
        <v>55</v>
      </c>
      <c r="B144" s="162">
        <v>4.4209681E7</v>
      </c>
      <c r="C144" s="177">
        <v>44426.518596458336</v>
      </c>
      <c r="D144" s="162" t="s">
        <v>3281</v>
      </c>
      <c r="E144" s="162" t="s">
        <v>3282</v>
      </c>
      <c r="F144" s="178">
        <v>37400.0</v>
      </c>
      <c r="G144" s="162" t="s">
        <v>391</v>
      </c>
      <c r="H144" s="162" t="s">
        <v>3283</v>
      </c>
      <c r="I144" s="162" t="s">
        <v>3284</v>
      </c>
      <c r="J144" s="162" t="s">
        <v>1620</v>
      </c>
      <c r="K144" s="162" t="s">
        <v>3285</v>
      </c>
      <c r="L144" s="952" t="s">
        <v>1622</v>
      </c>
      <c r="M144" s="176"/>
      <c r="N144" s="176"/>
      <c r="O144" s="176"/>
      <c r="P144" s="176"/>
      <c r="Q144" s="176"/>
      <c r="R144" s="149"/>
      <c r="S144" s="176"/>
      <c r="T144" s="176"/>
      <c r="U144" s="176"/>
      <c r="V144" s="176"/>
      <c r="W144" s="176"/>
      <c r="X144" s="176"/>
      <c r="Y144" s="176"/>
      <c r="Z144" s="176"/>
      <c r="AA144" s="149"/>
      <c r="AB144" s="149"/>
      <c r="AC144" s="149"/>
      <c r="AD144" s="149"/>
      <c r="AE144" s="149"/>
      <c r="AF144" s="149"/>
      <c r="AG144" s="149"/>
      <c r="AH144" s="149"/>
      <c r="AI144" s="149"/>
      <c r="AJ144" s="149"/>
      <c r="AK144" s="149"/>
      <c r="AL144" s="149"/>
      <c r="AM144" s="149"/>
      <c r="AN144" s="149"/>
      <c r="AO144" s="149"/>
      <c r="AP144" s="149"/>
      <c r="AQ144" s="149"/>
      <c r="AR144" s="149"/>
      <c r="AS144" s="149"/>
      <c r="AT144" s="149"/>
      <c r="AU144" s="149"/>
    </row>
    <row r="145">
      <c r="A145" s="176" t="s">
        <v>55</v>
      </c>
      <c r="B145" s="162">
        <v>3.9769397E7</v>
      </c>
      <c r="C145" s="177">
        <v>44431.847242222226</v>
      </c>
      <c r="D145" s="162" t="s">
        <v>3292</v>
      </c>
      <c r="E145" s="162" t="s">
        <v>3293</v>
      </c>
      <c r="F145" s="178">
        <v>35265.0</v>
      </c>
      <c r="G145" s="162" t="s">
        <v>391</v>
      </c>
      <c r="H145" s="162" t="s">
        <v>3294</v>
      </c>
      <c r="I145" s="162" t="s">
        <v>3295</v>
      </c>
      <c r="J145" s="162" t="s">
        <v>1620</v>
      </c>
      <c r="K145" s="162" t="s">
        <v>3296</v>
      </c>
      <c r="L145" s="952" t="s">
        <v>1668</v>
      </c>
      <c r="M145" s="176"/>
      <c r="N145" s="176"/>
      <c r="O145" s="176"/>
      <c r="P145" s="176"/>
      <c r="Q145" s="176"/>
      <c r="R145" s="149"/>
      <c r="S145" s="176"/>
      <c r="T145" s="176"/>
      <c r="U145" s="176"/>
      <c r="V145" s="176"/>
      <c r="W145" s="176"/>
      <c r="X145" s="176"/>
      <c r="Y145" s="176"/>
      <c r="Z145" s="176"/>
      <c r="AA145" s="149"/>
      <c r="AB145" s="176"/>
      <c r="AC145" s="149"/>
      <c r="AD145" s="149"/>
      <c r="AE145" s="149"/>
      <c r="AF145" s="1192"/>
      <c r="AG145" s="1185"/>
      <c r="AH145" s="1180"/>
      <c r="AI145" s="149"/>
      <c r="AJ145" s="149"/>
      <c r="AK145" s="149"/>
      <c r="AL145" s="149"/>
      <c r="AM145" s="149"/>
      <c r="AN145" s="149"/>
      <c r="AO145" s="149"/>
      <c r="AP145" s="149"/>
      <c r="AQ145" s="149"/>
      <c r="AR145" s="149"/>
      <c r="AS145" s="149"/>
      <c r="AT145" s="149"/>
      <c r="AU145" s="149"/>
    </row>
    <row r="146">
      <c r="A146" s="176" t="s">
        <v>55</v>
      </c>
      <c r="B146" s="162">
        <v>4.1308792E7</v>
      </c>
      <c r="C146" s="177">
        <v>44433.46830782408</v>
      </c>
      <c r="D146" s="162" t="s">
        <v>3302</v>
      </c>
      <c r="E146" s="179" t="s">
        <v>3303</v>
      </c>
      <c r="F146" s="178">
        <v>35979.0</v>
      </c>
      <c r="G146" s="162" t="s">
        <v>391</v>
      </c>
      <c r="H146" s="162" t="s">
        <v>3304</v>
      </c>
      <c r="I146" s="162">
        <v>5.491150421656E12</v>
      </c>
      <c r="J146" s="162" t="s">
        <v>1620</v>
      </c>
      <c r="K146" s="162" t="s">
        <v>3305</v>
      </c>
      <c r="L146" s="952" t="s">
        <v>1622</v>
      </c>
      <c r="M146" s="176"/>
      <c r="N146" s="176"/>
      <c r="O146" s="176"/>
      <c r="P146" s="176"/>
      <c r="Q146" s="176"/>
      <c r="R146" s="149"/>
      <c r="S146" s="176"/>
      <c r="T146" s="176"/>
      <c r="U146" s="176"/>
      <c r="V146" s="176"/>
      <c r="W146" s="176"/>
      <c r="X146" s="176"/>
      <c r="Y146" s="176"/>
      <c r="Z146" s="176"/>
      <c r="AA146" s="149"/>
      <c r="AB146" s="149"/>
      <c r="AC146" s="149"/>
      <c r="AD146" s="149"/>
      <c r="AE146" s="149"/>
      <c r="AF146" s="149"/>
      <c r="AG146" s="149"/>
      <c r="AH146" s="149"/>
      <c r="AI146" s="149"/>
      <c r="AJ146" s="149"/>
      <c r="AK146" s="149"/>
      <c r="AL146" s="149"/>
      <c r="AM146" s="149"/>
      <c r="AN146" s="149"/>
      <c r="AO146" s="149"/>
      <c r="AP146" s="149"/>
      <c r="AQ146" s="149"/>
      <c r="AR146" s="149"/>
      <c r="AS146" s="149"/>
      <c r="AT146" s="149"/>
      <c r="AU146" s="149"/>
    </row>
    <row r="147">
      <c r="A147" s="176" t="s">
        <v>55</v>
      </c>
      <c r="B147" s="162">
        <v>9.5748726E7</v>
      </c>
      <c r="C147" s="177">
        <v>44433.487999317134</v>
      </c>
      <c r="D147" s="162" t="s">
        <v>3312</v>
      </c>
      <c r="E147" s="162" t="s">
        <v>3313</v>
      </c>
      <c r="F147" s="178">
        <v>37320.0</v>
      </c>
      <c r="G147" s="162" t="s">
        <v>3314</v>
      </c>
      <c r="H147" s="162" t="s">
        <v>3315</v>
      </c>
      <c r="I147" s="162" t="s">
        <v>3316</v>
      </c>
      <c r="J147" s="162" t="s">
        <v>1620</v>
      </c>
      <c r="K147" s="162" t="s">
        <v>3317</v>
      </c>
      <c r="L147" s="952" t="s">
        <v>1680</v>
      </c>
      <c r="M147" s="176"/>
      <c r="N147" s="176"/>
      <c r="O147" s="176"/>
      <c r="P147" s="176"/>
      <c r="Q147" s="176"/>
      <c r="R147" s="149"/>
      <c r="S147" s="176"/>
      <c r="T147" s="176"/>
      <c r="U147" s="176"/>
      <c r="V147" s="176"/>
      <c r="W147" s="176"/>
      <c r="X147" s="176"/>
      <c r="Y147" s="176"/>
      <c r="Z147" s="176"/>
      <c r="AA147" s="149"/>
      <c r="AB147" s="149"/>
      <c r="AC147" s="149"/>
      <c r="AD147" s="176"/>
      <c r="AE147" s="149"/>
      <c r="AF147" s="1191"/>
      <c r="AG147" s="1185"/>
      <c r="AH147" s="1180"/>
      <c r="AI147" s="149"/>
      <c r="AJ147" s="149"/>
      <c r="AK147" s="149"/>
      <c r="AL147" s="149"/>
      <c r="AM147" s="149"/>
      <c r="AN147" s="149"/>
      <c r="AO147" s="149"/>
      <c r="AP147" s="149"/>
      <c r="AQ147" s="149"/>
      <c r="AR147" s="149"/>
      <c r="AS147" s="149"/>
      <c r="AT147" s="149"/>
      <c r="AU147" s="149"/>
    </row>
    <row r="148">
      <c r="A148" s="176" t="s">
        <v>55</v>
      </c>
      <c r="B148" s="162">
        <v>4.0829853E7</v>
      </c>
      <c r="C148" s="177">
        <v>44434.655493530096</v>
      </c>
      <c r="D148" s="162" t="s">
        <v>3323</v>
      </c>
      <c r="E148" s="162" t="s">
        <v>3324</v>
      </c>
      <c r="F148" s="178">
        <v>35778.0</v>
      </c>
      <c r="G148" s="162" t="s">
        <v>391</v>
      </c>
      <c r="H148" s="162" t="s">
        <v>1678</v>
      </c>
      <c r="I148" s="162" t="s">
        <v>3325</v>
      </c>
      <c r="J148" s="162" t="s">
        <v>1646</v>
      </c>
      <c r="K148" s="162" t="s">
        <v>3326</v>
      </c>
      <c r="L148" s="952" t="s">
        <v>1634</v>
      </c>
      <c r="M148" s="176"/>
      <c r="N148" s="176"/>
      <c r="O148" s="176"/>
      <c r="P148" s="176"/>
      <c r="Q148" s="176"/>
      <c r="R148" s="176"/>
      <c r="S148" s="176"/>
      <c r="T148" s="176"/>
      <c r="U148" s="176"/>
      <c r="V148" s="176"/>
      <c r="W148" s="176"/>
      <c r="X148" s="176"/>
      <c r="Y148" s="176"/>
      <c r="Z148" s="176"/>
      <c r="AA148" s="149"/>
      <c r="AB148" s="176"/>
      <c r="AC148" s="149"/>
      <c r="AD148" s="149"/>
      <c r="AE148" s="149"/>
      <c r="AF148" s="149"/>
      <c r="AG148" s="149"/>
      <c r="AH148" s="149"/>
      <c r="AI148" s="149"/>
      <c r="AJ148" s="149"/>
      <c r="AK148" s="149"/>
      <c r="AL148" s="149"/>
      <c r="AM148" s="149"/>
      <c r="AN148" s="149"/>
      <c r="AO148" s="149"/>
      <c r="AP148" s="149"/>
      <c r="AQ148" s="149"/>
      <c r="AR148" s="149"/>
      <c r="AS148" s="149"/>
      <c r="AT148" s="149"/>
      <c r="AU148" s="149"/>
    </row>
    <row r="149">
      <c r="A149" s="176" t="s">
        <v>55</v>
      </c>
      <c r="B149" s="162">
        <v>4.4568209E7</v>
      </c>
      <c r="C149" s="177">
        <v>44438.90879914352</v>
      </c>
      <c r="D149" s="162" t="s">
        <v>3335</v>
      </c>
      <c r="E149" s="225" t="s">
        <v>3336</v>
      </c>
      <c r="F149" s="178">
        <v>37608.0</v>
      </c>
      <c r="G149" s="162" t="s">
        <v>2021</v>
      </c>
      <c r="H149" s="162" t="s">
        <v>3337</v>
      </c>
      <c r="I149" s="162" t="s">
        <v>3338</v>
      </c>
      <c r="J149" s="162" t="s">
        <v>1620</v>
      </c>
      <c r="K149" s="162" t="s">
        <v>3339</v>
      </c>
      <c r="L149" s="952" t="s">
        <v>1622</v>
      </c>
      <c r="M149" s="176"/>
      <c r="N149" s="176"/>
      <c r="O149" s="176"/>
      <c r="P149" s="176"/>
      <c r="Q149" s="176"/>
      <c r="R149" s="149"/>
      <c r="S149" s="176"/>
      <c r="T149" s="176"/>
      <c r="U149" s="176"/>
      <c r="V149" s="176"/>
      <c r="W149" s="176"/>
      <c r="X149" s="176"/>
      <c r="Y149" s="176"/>
      <c r="Z149" s="176"/>
      <c r="AA149" s="149"/>
      <c r="AB149" s="149"/>
      <c r="AC149" s="149"/>
      <c r="AD149" s="176"/>
      <c r="AE149" s="149"/>
      <c r="AF149" s="1192"/>
      <c r="AG149" s="1185"/>
      <c r="AH149" s="1180"/>
      <c r="AI149" s="149"/>
      <c r="AJ149" s="149"/>
      <c r="AK149" s="149"/>
      <c r="AL149" s="149"/>
      <c r="AM149" s="149"/>
      <c r="AN149" s="149"/>
      <c r="AO149" s="149"/>
      <c r="AP149" s="149"/>
      <c r="AQ149" s="149"/>
      <c r="AR149" s="149"/>
      <c r="AS149" s="149"/>
      <c r="AT149" s="149"/>
      <c r="AU149" s="149"/>
    </row>
    <row r="150">
      <c r="A150" s="176" t="s">
        <v>55</v>
      </c>
      <c r="B150" s="162">
        <v>3.809718E7</v>
      </c>
      <c r="C150" s="177">
        <v>44441.844740127315</v>
      </c>
      <c r="D150" s="162" t="s">
        <v>3349</v>
      </c>
      <c r="E150" s="162" t="s">
        <v>3350</v>
      </c>
      <c r="F150" s="178">
        <v>36382.0</v>
      </c>
      <c r="G150" s="162" t="s">
        <v>391</v>
      </c>
      <c r="H150" s="162" t="s">
        <v>1678</v>
      </c>
      <c r="I150" s="162" t="s">
        <v>3351</v>
      </c>
      <c r="J150" s="162" t="s">
        <v>1620</v>
      </c>
      <c r="K150" s="162" t="s">
        <v>3352</v>
      </c>
      <c r="L150" s="952" t="s">
        <v>1668</v>
      </c>
      <c r="M150" s="176"/>
      <c r="N150" s="176"/>
      <c r="O150" s="176"/>
      <c r="P150" s="176"/>
      <c r="Q150" s="176"/>
      <c r="R150" s="149"/>
      <c r="S150" s="176"/>
      <c r="T150" s="176"/>
      <c r="U150" s="176"/>
      <c r="V150" s="176"/>
      <c r="W150" s="176"/>
      <c r="X150" s="176"/>
      <c r="Y150" s="176"/>
      <c r="Z150" s="176"/>
      <c r="AA150" s="149"/>
      <c r="AB150" s="149"/>
      <c r="AC150" s="149"/>
      <c r="AD150" s="176"/>
      <c r="AE150" s="149"/>
      <c r="AF150" s="1192"/>
      <c r="AG150" s="1185"/>
      <c r="AH150" s="1180"/>
      <c r="AI150" s="149"/>
      <c r="AJ150" s="149"/>
      <c r="AK150" s="149"/>
      <c r="AL150" s="149"/>
      <c r="AM150" s="149"/>
      <c r="AN150" s="149"/>
      <c r="AO150" s="149"/>
      <c r="AP150" s="149"/>
      <c r="AQ150" s="149"/>
      <c r="AR150" s="149"/>
      <c r="AS150" s="149"/>
      <c r="AT150" s="149"/>
      <c r="AU150" s="149"/>
    </row>
    <row r="151">
      <c r="A151" s="176" t="s">
        <v>55</v>
      </c>
      <c r="B151" s="162">
        <v>4.0009784E7</v>
      </c>
      <c r="C151" s="177">
        <v>44443.52717965278</v>
      </c>
      <c r="D151" s="162" t="s">
        <v>3362</v>
      </c>
      <c r="E151" s="162" t="s">
        <v>3363</v>
      </c>
      <c r="F151" s="178" t="s">
        <v>3364</v>
      </c>
      <c r="G151" s="162" t="s">
        <v>2021</v>
      </c>
      <c r="H151" s="162" t="s">
        <v>3365</v>
      </c>
      <c r="I151" s="162" t="s">
        <v>3366</v>
      </c>
      <c r="J151" s="162" t="s">
        <v>1620</v>
      </c>
      <c r="K151" s="162" t="s">
        <v>3367</v>
      </c>
      <c r="L151" s="952" t="s">
        <v>1680</v>
      </c>
      <c r="M151" s="176"/>
      <c r="N151" s="176"/>
      <c r="O151" s="176"/>
      <c r="P151" s="176"/>
      <c r="Q151" s="176"/>
      <c r="R151" s="149"/>
      <c r="S151" s="176"/>
      <c r="T151" s="176"/>
      <c r="U151" s="176"/>
      <c r="V151" s="176"/>
      <c r="W151" s="176"/>
      <c r="X151" s="176"/>
      <c r="Y151" s="176"/>
      <c r="Z151" s="176"/>
      <c r="AA151" s="149"/>
      <c r="AB151" s="176"/>
      <c r="AC151" s="149"/>
      <c r="AD151" s="149"/>
      <c r="AE151" s="149"/>
      <c r="AF151" s="149"/>
      <c r="AG151" s="149"/>
      <c r="AH151" s="149"/>
      <c r="AI151" s="149"/>
      <c r="AJ151" s="149"/>
      <c r="AK151" s="149"/>
      <c r="AL151" s="149"/>
      <c r="AM151" s="149"/>
      <c r="AN151" s="149"/>
      <c r="AO151" s="149"/>
      <c r="AP151" s="149"/>
      <c r="AQ151" s="149"/>
      <c r="AR151" s="149"/>
      <c r="AS151" s="149"/>
      <c r="AT151" s="149"/>
      <c r="AU151" s="149"/>
    </row>
    <row r="152">
      <c r="A152" s="176" t="s">
        <v>55</v>
      </c>
      <c r="B152" s="162">
        <v>3.8528111E7</v>
      </c>
      <c r="C152" s="177">
        <v>44443.9436703588</v>
      </c>
      <c r="D152" s="162" t="s">
        <v>3375</v>
      </c>
      <c r="E152" s="162" t="s">
        <v>3376</v>
      </c>
      <c r="F152" s="178">
        <v>34568.0</v>
      </c>
      <c r="G152" s="162" t="s">
        <v>391</v>
      </c>
      <c r="H152" s="162" t="s">
        <v>3377</v>
      </c>
      <c r="I152" s="162" t="s">
        <v>3378</v>
      </c>
      <c r="J152" s="162" t="s">
        <v>1620</v>
      </c>
      <c r="K152" s="162" t="s">
        <v>3379</v>
      </c>
      <c r="L152" s="952" t="s">
        <v>1668</v>
      </c>
      <c r="M152" s="176"/>
      <c r="N152" s="176"/>
      <c r="O152" s="176"/>
      <c r="P152" s="176"/>
      <c r="Q152" s="176"/>
      <c r="R152" s="176"/>
      <c r="S152" s="176"/>
      <c r="T152" s="176"/>
      <c r="U152" s="176"/>
      <c r="V152" s="176"/>
      <c r="W152" s="176"/>
      <c r="X152" s="176"/>
      <c r="Y152" s="176"/>
      <c r="Z152" s="176"/>
      <c r="AA152" s="149"/>
      <c r="AB152" s="176"/>
      <c r="AC152" s="149"/>
      <c r="AD152" s="176"/>
      <c r="AE152" s="149"/>
      <c r="AF152" s="1192"/>
      <c r="AG152" s="1185"/>
      <c r="AH152" s="1180"/>
      <c r="AI152" s="149"/>
      <c r="AJ152" s="149"/>
      <c r="AK152" s="149"/>
      <c r="AL152" s="149"/>
      <c r="AM152" s="149"/>
      <c r="AN152" s="149"/>
      <c r="AO152" s="149"/>
      <c r="AP152" s="149"/>
      <c r="AQ152" s="149"/>
      <c r="AR152" s="149"/>
      <c r="AS152" s="149"/>
      <c r="AT152" s="149"/>
      <c r="AU152" s="149"/>
    </row>
    <row r="153">
      <c r="A153" s="176" t="s">
        <v>55</v>
      </c>
      <c r="B153" s="162">
        <v>3.9625511E7</v>
      </c>
      <c r="C153" s="177">
        <v>44447.73638275463</v>
      </c>
      <c r="D153" s="162" t="s">
        <v>3041</v>
      </c>
      <c r="E153" s="218" t="s">
        <v>3388</v>
      </c>
      <c r="F153" s="178">
        <v>35206.0</v>
      </c>
      <c r="G153" s="162" t="s">
        <v>391</v>
      </c>
      <c r="H153" s="162" t="s">
        <v>1678</v>
      </c>
      <c r="I153" s="162" t="s">
        <v>391</v>
      </c>
      <c r="J153" s="162" t="s">
        <v>1620</v>
      </c>
      <c r="K153" s="162" t="s">
        <v>3389</v>
      </c>
      <c r="L153" s="952" t="s">
        <v>1634</v>
      </c>
      <c r="M153" s="176"/>
      <c r="N153" s="176"/>
      <c r="O153" s="176"/>
      <c r="P153" s="176"/>
      <c r="Q153" s="176"/>
      <c r="R153" s="149"/>
      <c r="S153" s="176"/>
      <c r="T153" s="176"/>
      <c r="U153" s="176"/>
      <c r="V153" s="176"/>
      <c r="W153" s="176"/>
      <c r="X153" s="176"/>
      <c r="Y153" s="176"/>
      <c r="Z153" s="176"/>
      <c r="AA153" s="149"/>
      <c r="AB153" s="176"/>
      <c r="AC153" s="149"/>
      <c r="AD153" s="149"/>
      <c r="AE153" s="149"/>
      <c r="AF153" s="149"/>
      <c r="AG153" s="149"/>
      <c r="AH153" s="149"/>
      <c r="AI153" s="149"/>
      <c r="AJ153" s="149"/>
      <c r="AK153" s="149"/>
      <c r="AL153" s="149"/>
      <c r="AM153" s="149"/>
      <c r="AN153" s="149"/>
      <c r="AO153" s="149"/>
      <c r="AP153" s="149"/>
      <c r="AQ153" s="149"/>
      <c r="AR153" s="149"/>
      <c r="AS153" s="149"/>
      <c r="AT153" s="149"/>
      <c r="AU153" s="149"/>
    </row>
    <row r="154">
      <c r="A154" s="176" t="s">
        <v>55</v>
      </c>
      <c r="B154" s="162">
        <v>4.0242338E7</v>
      </c>
      <c r="C154" s="223">
        <v>44447.95011149306</v>
      </c>
      <c r="D154" s="162" t="s">
        <v>3395</v>
      </c>
      <c r="E154" s="218" t="s">
        <v>3396</v>
      </c>
      <c r="F154" s="178">
        <v>35539.0</v>
      </c>
      <c r="G154" s="162" t="s">
        <v>1740</v>
      </c>
      <c r="H154" s="162" t="s">
        <v>3397</v>
      </c>
      <c r="I154" s="162" t="s">
        <v>3398</v>
      </c>
      <c r="J154" s="162" t="s">
        <v>1646</v>
      </c>
      <c r="K154" s="162" t="s">
        <v>3399</v>
      </c>
      <c r="L154" s="952" t="s">
        <v>1668</v>
      </c>
      <c r="M154" s="176"/>
      <c r="N154" s="176"/>
      <c r="O154" s="176"/>
      <c r="P154" s="176"/>
      <c r="Q154" s="176"/>
      <c r="R154" s="149"/>
      <c r="S154" s="176"/>
      <c r="T154" s="176"/>
      <c r="U154" s="176"/>
      <c r="V154" s="176"/>
      <c r="W154" s="176"/>
      <c r="X154" s="176"/>
      <c r="Y154" s="176"/>
      <c r="Z154" s="176"/>
      <c r="AA154" s="149"/>
      <c r="AB154" s="149"/>
      <c r="AC154" s="149"/>
      <c r="AD154" s="149"/>
      <c r="AE154" s="149"/>
      <c r="AF154" s="149"/>
      <c r="AG154" s="149"/>
      <c r="AH154" s="149"/>
      <c r="AI154" s="149"/>
      <c r="AJ154" s="149"/>
      <c r="AK154" s="149"/>
      <c r="AL154" s="149"/>
      <c r="AM154" s="149"/>
      <c r="AN154" s="149"/>
      <c r="AO154" s="149"/>
      <c r="AP154" s="149"/>
      <c r="AQ154" s="149"/>
      <c r="AR154" s="149"/>
      <c r="AS154" s="149"/>
      <c r="AT154" s="149"/>
      <c r="AU154" s="149"/>
    </row>
    <row r="155">
      <c r="A155" s="176" t="s">
        <v>55</v>
      </c>
      <c r="B155" s="162">
        <v>3.691493E7</v>
      </c>
      <c r="C155" s="223">
        <v>44448.190624016206</v>
      </c>
      <c r="D155" s="162" t="s">
        <v>3407</v>
      </c>
      <c r="E155" s="162" t="s">
        <v>3408</v>
      </c>
      <c r="F155" s="178">
        <v>33938.0</v>
      </c>
      <c r="G155" s="162" t="s">
        <v>1755</v>
      </c>
      <c r="H155" s="162" t="s">
        <v>3409</v>
      </c>
      <c r="I155" s="205" t="s">
        <v>3410</v>
      </c>
      <c r="J155" s="162" t="s">
        <v>1646</v>
      </c>
      <c r="K155" s="162" t="s">
        <v>3411</v>
      </c>
      <c r="L155" s="952" t="s">
        <v>1668</v>
      </c>
      <c r="M155" s="176"/>
      <c r="N155" s="176"/>
      <c r="O155" s="176"/>
      <c r="P155" s="176"/>
      <c r="Q155" s="176"/>
      <c r="R155" s="149"/>
      <c r="S155" s="176"/>
      <c r="T155" s="176"/>
      <c r="U155" s="176"/>
      <c r="V155" s="176"/>
      <c r="W155" s="176"/>
      <c r="X155" s="176"/>
      <c r="Y155" s="176"/>
      <c r="Z155" s="176"/>
      <c r="AA155" s="149"/>
      <c r="AB155" s="176"/>
      <c r="AC155" s="149"/>
      <c r="AD155" s="149"/>
      <c r="AE155" s="149"/>
      <c r="AF155" s="149"/>
      <c r="AG155" s="149"/>
      <c r="AH155" s="149"/>
      <c r="AI155" s="149"/>
      <c r="AJ155" s="149"/>
      <c r="AK155" s="149"/>
      <c r="AL155" s="149"/>
      <c r="AM155" s="149"/>
      <c r="AN155" s="149"/>
      <c r="AO155" s="149"/>
      <c r="AP155" s="149"/>
      <c r="AQ155" s="149"/>
      <c r="AR155" s="149"/>
      <c r="AS155" s="149"/>
      <c r="AT155" s="149"/>
      <c r="AU155" s="149"/>
    </row>
    <row r="156">
      <c r="A156" s="176" t="s">
        <v>55</v>
      </c>
      <c r="B156" s="162">
        <v>4.4783557E7</v>
      </c>
      <c r="C156" s="223">
        <v>44453.05327778935</v>
      </c>
      <c r="D156" s="162" t="s">
        <v>3419</v>
      </c>
      <c r="E156" s="162" t="s">
        <v>3420</v>
      </c>
      <c r="F156" s="178">
        <v>37665.0</v>
      </c>
      <c r="G156" s="162" t="s">
        <v>391</v>
      </c>
      <c r="H156" s="162" t="s">
        <v>1822</v>
      </c>
      <c r="I156" s="162" t="s">
        <v>3421</v>
      </c>
      <c r="J156" s="162" t="s">
        <v>1620</v>
      </c>
      <c r="K156" s="162" t="s">
        <v>3422</v>
      </c>
      <c r="L156" s="952" t="s">
        <v>1668</v>
      </c>
      <c r="M156" s="176"/>
      <c r="N156" s="176"/>
      <c r="O156" s="176"/>
      <c r="P156" s="176"/>
      <c r="Q156" s="176"/>
      <c r="R156" s="149"/>
      <c r="S156" s="176"/>
      <c r="T156" s="176"/>
      <c r="U156" s="176"/>
      <c r="V156" s="176"/>
      <c r="W156" s="176"/>
      <c r="X156" s="176"/>
      <c r="Y156" s="176"/>
      <c r="Z156" s="176"/>
      <c r="AA156" s="149"/>
      <c r="AB156" s="176"/>
      <c r="AC156" s="149"/>
      <c r="AD156" s="149"/>
      <c r="AE156" s="149"/>
      <c r="AF156" s="149"/>
      <c r="AG156" s="149"/>
      <c r="AH156" s="149"/>
      <c r="AI156" s="149"/>
      <c r="AJ156" s="149"/>
      <c r="AK156" s="149"/>
      <c r="AL156" s="149"/>
      <c r="AM156" s="149"/>
      <c r="AN156" s="149"/>
      <c r="AO156" s="149"/>
      <c r="AP156" s="149"/>
      <c r="AQ156" s="149"/>
      <c r="AR156" s="149"/>
      <c r="AS156" s="149"/>
      <c r="AT156" s="149"/>
      <c r="AU156" s="149"/>
    </row>
    <row r="157">
      <c r="A157" s="176" t="s">
        <v>55</v>
      </c>
      <c r="B157" s="162" t="s">
        <v>213</v>
      </c>
      <c r="C157" s="223">
        <v>44455.94995861111</v>
      </c>
      <c r="D157" s="162" t="s">
        <v>3432</v>
      </c>
      <c r="E157" s="218" t="s">
        <v>3433</v>
      </c>
      <c r="F157" s="178">
        <v>37485.0</v>
      </c>
      <c r="G157" s="162" t="s">
        <v>1755</v>
      </c>
      <c r="H157" s="162" t="s">
        <v>1822</v>
      </c>
      <c r="I157" s="162" t="s">
        <v>3434</v>
      </c>
      <c r="J157" s="162" t="s">
        <v>1646</v>
      </c>
      <c r="K157" s="162" t="s">
        <v>3435</v>
      </c>
      <c r="L157" s="952" t="s">
        <v>1634</v>
      </c>
      <c r="M157" s="176"/>
      <c r="N157" s="176"/>
      <c r="O157" s="176"/>
      <c r="P157" s="176"/>
      <c r="Q157" s="176"/>
      <c r="R157" s="149"/>
      <c r="S157" s="176"/>
      <c r="T157" s="176"/>
      <c r="U157" s="176"/>
      <c r="V157" s="176"/>
      <c r="W157" s="176"/>
      <c r="X157" s="176"/>
      <c r="Y157" s="176"/>
      <c r="Z157" s="176"/>
      <c r="AA157" s="149"/>
      <c r="AB157" s="176"/>
      <c r="AC157" s="149"/>
      <c r="AD157" s="149"/>
      <c r="AE157" s="149"/>
      <c r="AF157" s="149"/>
      <c r="AG157" s="149"/>
      <c r="AH157" s="149"/>
      <c r="AI157" s="149"/>
      <c r="AJ157" s="149"/>
      <c r="AK157" s="149"/>
      <c r="AL157" s="149"/>
      <c r="AM157" s="149"/>
      <c r="AN157" s="149"/>
      <c r="AO157" s="149"/>
      <c r="AP157" s="149"/>
      <c r="AQ157" s="149"/>
      <c r="AR157" s="149"/>
      <c r="AS157" s="149"/>
      <c r="AT157" s="149"/>
      <c r="AU157" s="149"/>
    </row>
    <row r="158">
      <c r="A158" s="176" t="s">
        <v>55</v>
      </c>
      <c r="B158" s="162">
        <v>4.0298043E7</v>
      </c>
      <c r="C158" s="223">
        <v>44456.73769289352</v>
      </c>
      <c r="D158" s="162" t="s">
        <v>3443</v>
      </c>
      <c r="E158" s="162" t="s">
        <v>3444</v>
      </c>
      <c r="F158" s="178">
        <v>35544.0</v>
      </c>
      <c r="G158" s="162" t="s">
        <v>391</v>
      </c>
      <c r="H158" s="162" t="s">
        <v>1822</v>
      </c>
      <c r="I158" s="162" t="s">
        <v>3445</v>
      </c>
      <c r="J158" s="162" t="s">
        <v>3016</v>
      </c>
      <c r="K158" s="162" t="s">
        <v>3446</v>
      </c>
      <c r="L158" s="952" t="s">
        <v>1634</v>
      </c>
      <c r="M158" s="176"/>
      <c r="N158" s="176"/>
      <c r="O158" s="176"/>
      <c r="P158" s="176"/>
      <c r="Q158" s="176"/>
      <c r="R158" s="149"/>
      <c r="S158" s="176"/>
      <c r="T158" s="176"/>
      <c r="U158" s="176"/>
      <c r="V158" s="176"/>
      <c r="W158" s="176"/>
      <c r="X158" s="176"/>
      <c r="Y158" s="176"/>
      <c r="Z158" s="176"/>
      <c r="AA158" s="149"/>
      <c r="AB158" s="176"/>
      <c r="AC158" s="149"/>
      <c r="AD158" s="149"/>
      <c r="AE158" s="149"/>
      <c r="AF158" s="149"/>
      <c r="AG158" s="149"/>
      <c r="AH158" s="149"/>
      <c r="AI158" s="149"/>
      <c r="AJ158" s="149"/>
      <c r="AK158" s="149"/>
      <c r="AL158" s="149"/>
      <c r="AM158" s="149"/>
      <c r="AN158" s="149"/>
      <c r="AO158" s="149"/>
      <c r="AP158" s="149"/>
      <c r="AQ158" s="149"/>
      <c r="AR158" s="149"/>
      <c r="AS158" s="149"/>
      <c r="AT158" s="149"/>
      <c r="AU158" s="149"/>
    </row>
    <row r="159">
      <c r="A159" s="176" t="s">
        <v>55</v>
      </c>
      <c r="B159" s="162">
        <v>4.1321003E7</v>
      </c>
      <c r="C159" s="223">
        <v>44456.775983009255</v>
      </c>
      <c r="D159" s="162" t="s">
        <v>3454</v>
      </c>
      <c r="E159" s="162" t="s">
        <v>3455</v>
      </c>
      <c r="F159" s="178">
        <v>36171.0</v>
      </c>
      <c r="G159" s="162" t="s">
        <v>391</v>
      </c>
      <c r="H159" s="162" t="s">
        <v>3456</v>
      </c>
      <c r="I159" s="162" t="s">
        <v>3457</v>
      </c>
      <c r="J159" s="162" t="s">
        <v>1646</v>
      </c>
      <c r="K159" s="162" t="s">
        <v>3458</v>
      </c>
      <c r="L159" s="952" t="s">
        <v>1668</v>
      </c>
      <c r="M159" s="176"/>
      <c r="N159" s="176"/>
      <c r="O159" s="176"/>
      <c r="P159" s="176"/>
      <c r="Q159" s="176"/>
      <c r="R159" s="149"/>
      <c r="S159" s="176"/>
      <c r="T159" s="176"/>
      <c r="U159" s="176"/>
      <c r="V159" s="176"/>
      <c r="W159" s="176"/>
      <c r="X159" s="176"/>
      <c r="Y159" s="176"/>
      <c r="Z159" s="176"/>
      <c r="AA159" s="149"/>
      <c r="AB159" s="176"/>
      <c r="AC159" s="149"/>
      <c r="AD159" s="149"/>
      <c r="AE159" s="149"/>
      <c r="AF159" s="149"/>
      <c r="AG159" s="149"/>
      <c r="AH159" s="149"/>
      <c r="AI159" s="149"/>
      <c r="AJ159" s="149"/>
      <c r="AK159" s="149"/>
      <c r="AL159" s="149"/>
      <c r="AM159" s="149"/>
      <c r="AN159" s="149"/>
      <c r="AO159" s="149"/>
      <c r="AP159" s="149"/>
      <c r="AQ159" s="149"/>
      <c r="AR159" s="149"/>
      <c r="AS159" s="149"/>
      <c r="AT159" s="149"/>
      <c r="AU159" s="149"/>
    </row>
    <row r="160">
      <c r="A160" s="176" t="s">
        <v>55</v>
      </c>
      <c r="B160" s="162">
        <v>3.7610833E7</v>
      </c>
      <c r="C160" s="223">
        <v>44457.96944869213</v>
      </c>
      <c r="D160" s="162" t="s">
        <v>3466</v>
      </c>
      <c r="E160" s="162" t="s">
        <v>3467</v>
      </c>
      <c r="F160" s="178">
        <v>34214.0</v>
      </c>
      <c r="G160" s="162" t="s">
        <v>391</v>
      </c>
      <c r="H160" s="162" t="s">
        <v>3468</v>
      </c>
      <c r="I160" s="162" t="s">
        <v>3469</v>
      </c>
      <c r="J160" s="162" t="s">
        <v>1646</v>
      </c>
      <c r="K160" s="162" t="s">
        <v>3470</v>
      </c>
      <c r="L160" s="952" t="s">
        <v>1634</v>
      </c>
      <c r="M160" s="176"/>
      <c r="N160" s="176"/>
      <c r="O160" s="176"/>
      <c r="P160" s="176"/>
      <c r="Q160" s="176"/>
      <c r="R160" s="149"/>
      <c r="S160" s="176"/>
      <c r="T160" s="176"/>
      <c r="U160" s="176"/>
      <c r="V160" s="176"/>
      <c r="W160" s="176"/>
      <c r="X160" s="176"/>
      <c r="Y160" s="176"/>
      <c r="Z160" s="176"/>
      <c r="AA160" s="149"/>
      <c r="AB160" s="176"/>
      <c r="AC160" s="149"/>
      <c r="AD160" s="149"/>
      <c r="AE160" s="149"/>
      <c r="AF160" s="149"/>
      <c r="AG160" s="149"/>
      <c r="AH160" s="149"/>
      <c r="AI160" s="149"/>
      <c r="AJ160" s="149"/>
      <c r="AK160" s="149"/>
      <c r="AL160" s="149"/>
      <c r="AM160" s="149"/>
      <c r="AN160" s="149"/>
      <c r="AO160" s="149"/>
      <c r="AP160" s="149"/>
      <c r="AQ160" s="149"/>
      <c r="AR160" s="149"/>
      <c r="AS160" s="149"/>
      <c r="AT160" s="149"/>
      <c r="AU160" s="149"/>
    </row>
    <row r="161">
      <c r="A161" s="176" t="s">
        <v>55</v>
      </c>
      <c r="B161" s="162">
        <v>3.9464728E7</v>
      </c>
      <c r="C161" s="223">
        <v>44460.65051384259</v>
      </c>
      <c r="D161" s="162" t="s">
        <v>3477</v>
      </c>
      <c r="E161" s="179" t="s">
        <v>3478</v>
      </c>
      <c r="F161" s="178">
        <v>35181.0</v>
      </c>
      <c r="G161" s="162" t="s">
        <v>391</v>
      </c>
      <c r="H161" s="162" t="s">
        <v>3479</v>
      </c>
      <c r="I161" s="162" t="s">
        <v>3480</v>
      </c>
      <c r="J161" s="162" t="s">
        <v>1646</v>
      </c>
      <c r="K161" s="162" t="s">
        <v>3481</v>
      </c>
      <c r="L161" s="952" t="s">
        <v>1622</v>
      </c>
      <c r="M161" s="176"/>
      <c r="N161" s="176"/>
      <c r="O161" s="176"/>
      <c r="P161" s="176"/>
      <c r="Q161" s="176"/>
      <c r="R161" s="149"/>
      <c r="S161" s="176"/>
      <c r="T161" s="176"/>
      <c r="U161" s="176"/>
      <c r="V161" s="176"/>
      <c r="W161" s="176"/>
      <c r="X161" s="176"/>
      <c r="Y161" s="176"/>
      <c r="Z161" s="176"/>
      <c r="AA161" s="149"/>
      <c r="AB161" s="149"/>
      <c r="AC161" s="149"/>
      <c r="AD161" s="149"/>
      <c r="AE161" s="149"/>
      <c r="AF161" s="149"/>
      <c r="AG161" s="149"/>
      <c r="AH161" s="149"/>
      <c r="AI161" s="149"/>
      <c r="AJ161" s="149"/>
      <c r="AK161" s="149"/>
      <c r="AL161" s="149"/>
      <c r="AM161" s="149"/>
      <c r="AN161" s="149"/>
      <c r="AO161" s="149"/>
      <c r="AP161" s="149"/>
      <c r="AQ161" s="149"/>
      <c r="AR161" s="149"/>
      <c r="AS161" s="149"/>
      <c r="AT161" s="149"/>
      <c r="AU161" s="149"/>
    </row>
    <row r="162">
      <c r="A162" s="176" t="s">
        <v>55</v>
      </c>
      <c r="B162" s="162">
        <v>3.3601492E7</v>
      </c>
      <c r="C162" s="223">
        <v>44461.05118729167</v>
      </c>
      <c r="D162" s="162" t="s">
        <v>3489</v>
      </c>
      <c r="E162" s="162" t="s">
        <v>3490</v>
      </c>
      <c r="F162" s="178">
        <v>32244.0</v>
      </c>
      <c r="G162" s="162" t="s">
        <v>3491</v>
      </c>
      <c r="H162" s="162" t="s">
        <v>1678</v>
      </c>
      <c r="I162" s="162" t="s">
        <v>3492</v>
      </c>
      <c r="J162" s="162" t="s">
        <v>1646</v>
      </c>
      <c r="K162" s="162" t="s">
        <v>3493</v>
      </c>
      <c r="L162" s="952" t="s">
        <v>1668</v>
      </c>
      <c r="M162" s="176"/>
      <c r="N162" s="176"/>
      <c r="O162" s="176"/>
      <c r="P162" s="176"/>
      <c r="Q162" s="176"/>
      <c r="R162" s="176"/>
      <c r="S162" s="176"/>
      <c r="T162" s="176"/>
      <c r="U162" s="176"/>
      <c r="V162" s="176"/>
      <c r="W162" s="176"/>
      <c r="X162" s="176"/>
      <c r="Y162" s="176"/>
      <c r="Z162" s="176"/>
      <c r="AA162" s="149"/>
      <c r="AB162" s="149"/>
      <c r="AC162" s="149"/>
      <c r="AD162" s="176"/>
      <c r="AE162" s="149"/>
      <c r="AF162" s="1192"/>
      <c r="AG162" s="1185"/>
      <c r="AH162" s="1180"/>
      <c r="AI162" s="149"/>
      <c r="AJ162" s="149"/>
      <c r="AK162" s="149"/>
      <c r="AL162" s="149"/>
      <c r="AM162" s="149"/>
      <c r="AN162" s="149"/>
      <c r="AO162" s="149"/>
      <c r="AP162" s="149"/>
      <c r="AQ162" s="149"/>
      <c r="AR162" s="149"/>
      <c r="AS162" s="149"/>
      <c r="AT162" s="149"/>
      <c r="AU162" s="149"/>
    </row>
    <row r="163">
      <c r="A163" s="176" t="s">
        <v>55</v>
      </c>
      <c r="B163" s="162">
        <v>3.8409496E7</v>
      </c>
      <c r="C163" s="223">
        <v>44461.334029108795</v>
      </c>
      <c r="D163" s="162" t="s">
        <v>3504</v>
      </c>
      <c r="E163" s="162" t="s">
        <v>3505</v>
      </c>
      <c r="F163" s="178">
        <v>34276.0</v>
      </c>
      <c r="G163" s="162" t="s">
        <v>391</v>
      </c>
      <c r="H163" s="162" t="s">
        <v>3506</v>
      </c>
      <c r="I163" s="205" t="s">
        <v>3507</v>
      </c>
      <c r="J163" s="162" t="s">
        <v>1620</v>
      </c>
      <c r="K163" s="162" t="s">
        <v>3508</v>
      </c>
      <c r="L163" s="952" t="s">
        <v>1634</v>
      </c>
      <c r="M163" s="176"/>
      <c r="N163" s="176"/>
      <c r="O163" s="176"/>
      <c r="P163" s="176"/>
      <c r="Q163" s="176"/>
      <c r="R163" s="149"/>
      <c r="S163" s="176"/>
      <c r="T163" s="176"/>
      <c r="U163" s="176"/>
      <c r="V163" s="176"/>
      <c r="W163" s="176"/>
      <c r="X163" s="176"/>
      <c r="Y163" s="176"/>
      <c r="Z163" s="176"/>
      <c r="AA163" s="149"/>
      <c r="AB163" s="176"/>
      <c r="AC163" s="149"/>
      <c r="AD163" s="149"/>
      <c r="AE163" s="149"/>
      <c r="AF163" s="149"/>
      <c r="AG163" s="149"/>
      <c r="AH163" s="149"/>
      <c r="AI163" s="149"/>
      <c r="AJ163" s="149"/>
      <c r="AK163" s="149"/>
      <c r="AL163" s="149"/>
      <c r="AM163" s="149"/>
      <c r="AN163" s="149"/>
      <c r="AO163" s="149"/>
      <c r="AP163" s="149"/>
      <c r="AQ163" s="149"/>
      <c r="AR163" s="149"/>
      <c r="AS163" s="149"/>
      <c r="AT163" s="149"/>
      <c r="AU163" s="149"/>
    </row>
    <row r="164">
      <c r="A164" s="176" t="s">
        <v>55</v>
      </c>
      <c r="B164" s="162">
        <v>3.6727605E7</v>
      </c>
      <c r="C164" s="201">
        <v>44462.550483252315</v>
      </c>
      <c r="D164" s="162" t="s">
        <v>3516</v>
      </c>
      <c r="E164" s="162" t="s">
        <v>3517</v>
      </c>
      <c r="F164" s="178">
        <v>33631.0</v>
      </c>
      <c r="G164" s="162" t="s">
        <v>391</v>
      </c>
      <c r="H164" s="162" t="s">
        <v>3518</v>
      </c>
      <c r="I164" s="162" t="s">
        <v>3519</v>
      </c>
      <c r="J164" s="162" t="s">
        <v>1620</v>
      </c>
      <c r="K164" s="162" t="s">
        <v>3520</v>
      </c>
      <c r="L164" s="952" t="s">
        <v>1668</v>
      </c>
      <c r="M164" s="176"/>
      <c r="N164" s="176"/>
      <c r="O164" s="176"/>
      <c r="P164" s="176"/>
      <c r="Q164" s="176"/>
      <c r="R164" s="149"/>
      <c r="S164" s="176"/>
      <c r="T164" s="176"/>
      <c r="U164" s="176"/>
      <c r="V164" s="176"/>
      <c r="W164" s="176"/>
      <c r="X164" s="176"/>
      <c r="Y164" s="176"/>
      <c r="Z164" s="176"/>
      <c r="AA164" s="149"/>
      <c r="AB164" s="176"/>
      <c r="AC164" s="149"/>
      <c r="AD164" s="149"/>
      <c r="AE164" s="149"/>
      <c r="AF164" s="149"/>
      <c r="AG164" s="149"/>
      <c r="AH164" s="149"/>
      <c r="AI164" s="149"/>
      <c r="AJ164" s="149"/>
      <c r="AK164" s="149"/>
      <c r="AL164" s="149"/>
      <c r="AM164" s="149"/>
      <c r="AN164" s="149"/>
      <c r="AO164" s="149"/>
      <c r="AP164" s="149"/>
      <c r="AQ164" s="149"/>
      <c r="AR164" s="149"/>
      <c r="AS164" s="149"/>
      <c r="AT164" s="149"/>
      <c r="AU164" s="149"/>
    </row>
    <row r="165">
      <c r="A165" s="176" t="s">
        <v>55</v>
      </c>
      <c r="B165" s="162">
        <v>3.0892863E7</v>
      </c>
      <c r="C165" s="201">
        <v>44463.91193269676</v>
      </c>
      <c r="D165" s="162" t="s">
        <v>3527</v>
      </c>
      <c r="E165" s="162" t="s">
        <v>3528</v>
      </c>
      <c r="F165" s="178">
        <v>30821.0</v>
      </c>
      <c r="G165" s="162" t="s">
        <v>391</v>
      </c>
      <c r="H165" s="162" t="s">
        <v>3529</v>
      </c>
      <c r="I165" s="162" t="s">
        <v>3530</v>
      </c>
      <c r="J165" s="162" t="s">
        <v>1646</v>
      </c>
      <c r="K165" s="162" t="s">
        <v>3531</v>
      </c>
      <c r="L165" s="952" t="s">
        <v>1634</v>
      </c>
      <c r="M165" s="176"/>
      <c r="N165" s="176"/>
      <c r="O165" s="176"/>
      <c r="P165" s="176"/>
      <c r="Q165" s="176"/>
      <c r="R165" s="149"/>
      <c r="S165" s="176"/>
      <c r="T165" s="176"/>
      <c r="U165" s="176"/>
      <c r="V165" s="176"/>
      <c r="W165" s="176"/>
      <c r="X165" s="176"/>
      <c r="Y165" s="176"/>
      <c r="Z165" s="176"/>
      <c r="AA165" s="149"/>
      <c r="AB165" s="176"/>
      <c r="AC165" s="149"/>
      <c r="AD165" s="149"/>
      <c r="AE165" s="149"/>
      <c r="AF165" s="149"/>
      <c r="AG165" s="149"/>
      <c r="AH165" s="149"/>
      <c r="AI165" s="149"/>
      <c r="AJ165" s="149"/>
      <c r="AK165" s="149"/>
      <c r="AL165" s="149"/>
      <c r="AM165" s="149"/>
      <c r="AN165" s="149"/>
      <c r="AO165" s="149"/>
      <c r="AP165" s="149"/>
      <c r="AQ165" s="149"/>
      <c r="AR165" s="149"/>
      <c r="AS165" s="149"/>
      <c r="AT165" s="149"/>
      <c r="AU165" s="149"/>
    </row>
    <row r="166">
      <c r="A166" s="176" t="s">
        <v>55</v>
      </c>
      <c r="B166" s="162">
        <v>4.2850667E7</v>
      </c>
      <c r="C166" s="177">
        <v>44470.46375013889</v>
      </c>
      <c r="D166" s="162" t="s">
        <v>3539</v>
      </c>
      <c r="E166" s="162" t="s">
        <v>3540</v>
      </c>
      <c r="F166" s="178">
        <v>36833.0</v>
      </c>
      <c r="G166" s="162" t="s">
        <v>391</v>
      </c>
      <c r="H166" s="162" t="s">
        <v>2691</v>
      </c>
      <c r="I166" s="162" t="s">
        <v>3541</v>
      </c>
      <c r="J166" s="162" t="s">
        <v>1646</v>
      </c>
      <c r="K166" s="162" t="s">
        <v>3542</v>
      </c>
      <c r="L166" s="952" t="s">
        <v>1634</v>
      </c>
      <c r="M166" s="176"/>
      <c r="N166" s="176"/>
      <c r="O166" s="176"/>
      <c r="P166" s="176"/>
      <c r="Q166" s="176"/>
      <c r="R166" s="149"/>
      <c r="S166" s="176"/>
      <c r="T166" s="176"/>
      <c r="U166" s="176"/>
      <c r="V166" s="176"/>
      <c r="W166" s="176"/>
      <c r="X166" s="176"/>
      <c r="Y166" s="176"/>
      <c r="Z166" s="176"/>
      <c r="AA166" s="149"/>
      <c r="AB166" s="149"/>
      <c r="AC166" s="149"/>
      <c r="AD166" s="176"/>
      <c r="AE166" s="149"/>
      <c r="AF166" s="1192"/>
      <c r="AG166" s="1185"/>
      <c r="AH166" s="1180"/>
      <c r="AI166" s="149"/>
      <c r="AJ166" s="149"/>
      <c r="AK166" s="149"/>
      <c r="AL166" s="149"/>
      <c r="AM166" s="149"/>
      <c r="AN166" s="149"/>
      <c r="AO166" s="149"/>
      <c r="AP166" s="149"/>
      <c r="AQ166" s="149"/>
      <c r="AR166" s="149"/>
      <c r="AS166" s="149"/>
      <c r="AT166" s="149"/>
      <c r="AU166" s="149"/>
    </row>
    <row r="167">
      <c r="A167" s="176" t="s">
        <v>55</v>
      </c>
      <c r="B167" s="162">
        <v>3.955558E7</v>
      </c>
      <c r="C167" s="177">
        <v>44473.66591993056</v>
      </c>
      <c r="D167" s="162" t="s">
        <v>3549</v>
      </c>
      <c r="E167" s="162" t="s">
        <v>3550</v>
      </c>
      <c r="F167" s="178">
        <v>34955.0</v>
      </c>
      <c r="G167" s="162" t="s">
        <v>2021</v>
      </c>
      <c r="H167" s="162" t="s">
        <v>3551</v>
      </c>
      <c r="I167" s="162" t="s">
        <v>3552</v>
      </c>
      <c r="J167" s="162" t="s">
        <v>1620</v>
      </c>
      <c r="K167" s="162" t="s">
        <v>3553</v>
      </c>
      <c r="L167" s="952" t="s">
        <v>1634</v>
      </c>
      <c r="M167" s="176"/>
      <c r="N167" s="176"/>
      <c r="O167" s="176"/>
      <c r="P167" s="176"/>
      <c r="Q167" s="176"/>
      <c r="R167" s="176"/>
      <c r="S167" s="176"/>
      <c r="T167" s="176"/>
      <c r="U167" s="176"/>
      <c r="V167" s="176"/>
      <c r="W167" s="176"/>
      <c r="X167" s="176"/>
      <c r="Y167" s="176"/>
      <c r="Z167" s="176"/>
      <c r="AA167" s="149"/>
      <c r="AB167" s="149"/>
      <c r="AC167" s="149"/>
      <c r="AD167" s="149"/>
      <c r="AE167" s="149"/>
      <c r="AF167" s="1192"/>
      <c r="AG167" s="1192"/>
      <c r="AH167" s="1197"/>
      <c r="AI167" s="149"/>
      <c r="AJ167" s="149"/>
      <c r="AK167" s="149"/>
      <c r="AL167" s="149"/>
      <c r="AM167" s="149"/>
      <c r="AN167" s="149"/>
      <c r="AO167" s="149"/>
      <c r="AP167" s="149"/>
      <c r="AQ167" s="149"/>
      <c r="AR167" s="149"/>
      <c r="AS167" s="149"/>
      <c r="AT167" s="149"/>
      <c r="AU167" s="149"/>
    </row>
    <row r="168">
      <c r="A168" s="176" t="s">
        <v>55</v>
      </c>
      <c r="B168" s="162">
        <v>4.0011345E7</v>
      </c>
      <c r="C168" s="177">
        <v>44476.647133645834</v>
      </c>
      <c r="D168" s="162" t="s">
        <v>3562</v>
      </c>
      <c r="E168" s="162" t="s">
        <v>3563</v>
      </c>
      <c r="F168" s="178">
        <v>35369.0</v>
      </c>
      <c r="G168" s="162" t="s">
        <v>1677</v>
      </c>
      <c r="H168" s="162" t="s">
        <v>1795</v>
      </c>
      <c r="I168" s="162" t="s">
        <v>3564</v>
      </c>
      <c r="J168" s="162" t="s">
        <v>1620</v>
      </c>
      <c r="K168" s="162" t="s">
        <v>3565</v>
      </c>
      <c r="L168" s="952" t="s">
        <v>1622</v>
      </c>
      <c r="M168" s="176"/>
      <c r="N168" s="176"/>
      <c r="O168" s="176"/>
      <c r="P168" s="176"/>
      <c r="Q168" s="176"/>
      <c r="R168" s="149"/>
      <c r="S168" s="176"/>
      <c r="T168" s="176"/>
      <c r="U168" s="176"/>
      <c r="V168" s="176"/>
      <c r="W168" s="176"/>
      <c r="X168" s="176"/>
      <c r="Y168" s="176"/>
      <c r="Z168" s="176"/>
      <c r="AA168" s="149"/>
      <c r="AB168" s="176"/>
      <c r="AC168" s="149"/>
      <c r="AD168" s="176"/>
      <c r="AE168" s="149"/>
      <c r="AF168" s="1192"/>
      <c r="AG168" s="1185"/>
      <c r="AH168" s="1180"/>
      <c r="AI168" s="149"/>
      <c r="AJ168" s="149"/>
      <c r="AK168" s="149"/>
      <c r="AL168" s="149"/>
      <c r="AM168" s="149"/>
      <c r="AN168" s="149"/>
      <c r="AO168" s="149"/>
      <c r="AP168" s="149"/>
      <c r="AQ168" s="149"/>
      <c r="AR168" s="149"/>
      <c r="AS168" s="149"/>
      <c r="AT168" s="149"/>
      <c r="AU168" s="149"/>
    </row>
    <row r="169">
      <c r="A169" s="176" t="s">
        <v>55</v>
      </c>
      <c r="B169" s="162" t="s">
        <v>226</v>
      </c>
      <c r="C169" s="177">
        <v>44479.576253506944</v>
      </c>
      <c r="D169" s="162" t="s">
        <v>3578</v>
      </c>
      <c r="E169" s="162" t="s">
        <v>3579</v>
      </c>
      <c r="F169" s="178">
        <v>36863.0</v>
      </c>
      <c r="G169" s="162" t="s">
        <v>3580</v>
      </c>
      <c r="H169" s="162" t="s">
        <v>3581</v>
      </c>
      <c r="I169" s="162" t="s">
        <v>3582</v>
      </c>
      <c r="J169" s="162" t="s">
        <v>1620</v>
      </c>
      <c r="K169" s="162" t="s">
        <v>3583</v>
      </c>
      <c r="L169" s="952" t="s">
        <v>1668</v>
      </c>
      <c r="M169" s="176"/>
      <c r="N169" s="176"/>
      <c r="O169" s="176"/>
      <c r="P169" s="176"/>
      <c r="Q169" s="176"/>
      <c r="R169" s="176"/>
      <c r="S169" s="176"/>
      <c r="T169" s="176"/>
      <c r="U169" s="176"/>
      <c r="V169" s="176"/>
      <c r="W169" s="176"/>
      <c r="X169" s="176"/>
      <c r="Y169" s="176"/>
      <c r="Z169" s="176"/>
      <c r="AA169" s="149"/>
      <c r="AB169" s="149"/>
      <c r="AC169" s="149"/>
      <c r="AD169" s="149"/>
      <c r="AE169" s="149"/>
      <c r="AF169" s="149"/>
      <c r="AG169" s="149"/>
      <c r="AH169" s="149"/>
      <c r="AI169" s="149"/>
      <c r="AJ169" s="149"/>
      <c r="AK169" s="149"/>
      <c r="AL169" s="149"/>
      <c r="AM169" s="149"/>
      <c r="AN169" s="149"/>
      <c r="AO169" s="149"/>
      <c r="AP169" s="149"/>
      <c r="AQ169" s="149"/>
      <c r="AR169" s="149"/>
      <c r="AS169" s="149"/>
      <c r="AT169" s="149"/>
      <c r="AU169" s="149"/>
    </row>
    <row r="170">
      <c r="A170" s="176" t="s">
        <v>55</v>
      </c>
      <c r="B170" s="162">
        <v>4.2998321E7</v>
      </c>
      <c r="C170" s="177">
        <v>44479.68708184028</v>
      </c>
      <c r="D170" s="162" t="s">
        <v>3591</v>
      </c>
      <c r="E170" s="218" t="s">
        <v>3592</v>
      </c>
      <c r="F170" s="178">
        <v>36957.0</v>
      </c>
      <c r="G170" s="162" t="s">
        <v>391</v>
      </c>
      <c r="H170" s="162" t="s">
        <v>3593</v>
      </c>
      <c r="I170" s="162">
        <v>1.124616523E9</v>
      </c>
      <c r="J170" s="162" t="s">
        <v>1620</v>
      </c>
      <c r="K170" s="162" t="s">
        <v>3594</v>
      </c>
      <c r="L170" s="952" t="s">
        <v>1668</v>
      </c>
      <c r="M170" s="176"/>
      <c r="N170" s="176"/>
      <c r="O170" s="176"/>
      <c r="P170" s="176"/>
      <c r="Q170" s="176"/>
      <c r="R170" s="149"/>
      <c r="S170" s="176"/>
      <c r="T170" s="176"/>
      <c r="U170" s="176"/>
      <c r="V170" s="176"/>
      <c r="W170" s="176"/>
      <c r="X170" s="176"/>
      <c r="Y170" s="176"/>
      <c r="Z170" s="176"/>
      <c r="AA170" s="149"/>
      <c r="AB170" s="149"/>
      <c r="AC170" s="149"/>
      <c r="AD170" s="149"/>
      <c r="AE170" s="149"/>
      <c r="AF170" s="149"/>
      <c r="AG170" s="149"/>
      <c r="AH170" s="149"/>
      <c r="AI170" s="149"/>
      <c r="AJ170" s="149"/>
      <c r="AK170" s="149"/>
      <c r="AL170" s="149"/>
      <c r="AM170" s="149"/>
      <c r="AN170" s="149"/>
      <c r="AO170" s="149"/>
      <c r="AP170" s="149"/>
      <c r="AQ170" s="149"/>
      <c r="AR170" s="149"/>
      <c r="AS170" s="149"/>
      <c r="AT170" s="149"/>
      <c r="AU170" s="149"/>
    </row>
    <row r="171">
      <c r="A171" s="176" t="s">
        <v>55</v>
      </c>
      <c r="B171" s="162">
        <v>3.6806115E7</v>
      </c>
      <c r="C171" s="177">
        <v>44481.61167146991</v>
      </c>
      <c r="D171" s="162" t="s">
        <v>3599</v>
      </c>
      <c r="E171" s="162" t="s">
        <v>3600</v>
      </c>
      <c r="F171" s="178">
        <v>33699.0</v>
      </c>
      <c r="G171" s="162" t="s">
        <v>391</v>
      </c>
      <c r="H171" s="162" t="s">
        <v>1795</v>
      </c>
      <c r="I171" s="162" t="s">
        <v>3601</v>
      </c>
      <c r="J171" s="162" t="s">
        <v>1620</v>
      </c>
      <c r="K171" s="162" t="s">
        <v>2473</v>
      </c>
      <c r="L171" s="952" t="s">
        <v>1634</v>
      </c>
      <c r="M171" s="176"/>
      <c r="N171" s="176"/>
      <c r="O171" s="176"/>
      <c r="P171" s="176"/>
      <c r="Q171" s="176"/>
      <c r="R171" s="149"/>
      <c r="S171" s="176"/>
      <c r="T171" s="176"/>
      <c r="U171" s="176"/>
      <c r="V171" s="176"/>
      <c r="W171" s="176"/>
      <c r="X171" s="176"/>
      <c r="Y171" s="176"/>
      <c r="Z171" s="176"/>
      <c r="AA171" s="149"/>
      <c r="AB171" s="176"/>
      <c r="AC171" s="149"/>
      <c r="AD171" s="149"/>
      <c r="AE171" s="149"/>
      <c r="AF171" s="149"/>
      <c r="AG171" s="149"/>
      <c r="AH171" s="149"/>
      <c r="AI171" s="149"/>
      <c r="AJ171" s="149"/>
      <c r="AK171" s="149"/>
      <c r="AL171" s="149"/>
      <c r="AM171" s="149"/>
      <c r="AN171" s="149"/>
      <c r="AO171" s="149"/>
      <c r="AP171" s="149"/>
      <c r="AQ171" s="149"/>
      <c r="AR171" s="149"/>
      <c r="AS171" s="149"/>
      <c r="AT171" s="149"/>
      <c r="AU171" s="149"/>
    </row>
    <row r="172">
      <c r="A172" s="176" t="s">
        <v>55</v>
      </c>
      <c r="B172" s="162">
        <v>3.1538235E7</v>
      </c>
      <c r="C172" s="177">
        <v>44482.408182314815</v>
      </c>
      <c r="D172" s="162" t="s">
        <v>3609</v>
      </c>
      <c r="E172" s="162" t="s">
        <v>3610</v>
      </c>
      <c r="F172" s="178">
        <v>31015.0</v>
      </c>
      <c r="G172" s="162" t="s">
        <v>391</v>
      </c>
      <c r="H172" s="162" t="s">
        <v>3611</v>
      </c>
      <c r="I172" s="162" t="s">
        <v>3612</v>
      </c>
      <c r="J172" s="162" t="s">
        <v>1620</v>
      </c>
      <c r="K172" s="162" t="s">
        <v>1877</v>
      </c>
      <c r="L172" s="952" t="s">
        <v>1622</v>
      </c>
      <c r="M172" s="176"/>
      <c r="N172" s="176"/>
      <c r="O172" s="176"/>
      <c r="P172" s="176"/>
      <c r="Q172" s="176"/>
      <c r="R172" s="176"/>
      <c r="S172" s="176"/>
      <c r="T172" s="176"/>
      <c r="U172" s="176"/>
      <c r="V172" s="176"/>
      <c r="W172" s="176"/>
      <c r="X172" s="176"/>
      <c r="Y172" s="176"/>
      <c r="Z172" s="176"/>
      <c r="AA172" s="149"/>
      <c r="AB172" s="149"/>
      <c r="AC172" s="149"/>
      <c r="AD172" s="149"/>
      <c r="AE172" s="149"/>
      <c r="AF172" s="149"/>
      <c r="AG172" s="149"/>
      <c r="AH172" s="149"/>
      <c r="AI172" s="149"/>
      <c r="AJ172" s="149"/>
      <c r="AK172" s="149"/>
      <c r="AL172" s="149"/>
      <c r="AM172" s="149"/>
      <c r="AN172" s="149"/>
      <c r="AO172" s="149"/>
      <c r="AP172" s="149"/>
      <c r="AQ172" s="149"/>
      <c r="AR172" s="149"/>
      <c r="AS172" s="149"/>
      <c r="AT172" s="149"/>
      <c r="AU172" s="149"/>
    </row>
    <row r="173">
      <c r="A173" s="176" t="s">
        <v>55</v>
      </c>
      <c r="B173" s="162">
        <v>9.4438E7</v>
      </c>
      <c r="C173" s="177">
        <v>44483.1078330787</v>
      </c>
      <c r="D173" s="162" t="s">
        <v>3622</v>
      </c>
      <c r="E173" s="162" t="s">
        <v>3623</v>
      </c>
      <c r="F173" s="178">
        <v>32413.0</v>
      </c>
      <c r="G173" s="162" t="s">
        <v>2864</v>
      </c>
      <c r="H173" s="162" t="s">
        <v>2691</v>
      </c>
      <c r="I173" s="162" t="s">
        <v>3624</v>
      </c>
      <c r="J173" s="162" t="s">
        <v>1620</v>
      </c>
      <c r="K173" s="162" t="s">
        <v>3625</v>
      </c>
      <c r="L173" s="952" t="s">
        <v>1622</v>
      </c>
      <c r="M173" s="176"/>
      <c r="N173" s="176"/>
      <c r="O173" s="176"/>
      <c r="P173" s="176"/>
      <c r="Q173" s="176"/>
      <c r="R173" s="149"/>
      <c r="S173" s="176"/>
      <c r="T173" s="176"/>
      <c r="U173" s="176"/>
      <c r="V173" s="176"/>
      <c r="W173" s="176"/>
      <c r="X173" s="176"/>
      <c r="Y173" s="176"/>
      <c r="Z173" s="176"/>
      <c r="AA173" s="149"/>
      <c r="AB173" s="176"/>
      <c r="AC173" s="149"/>
      <c r="AD173" s="149"/>
      <c r="AE173" s="149"/>
      <c r="AF173" s="149"/>
      <c r="AG173" s="149"/>
      <c r="AH173" s="149"/>
      <c r="AI173" s="149"/>
      <c r="AJ173" s="149"/>
      <c r="AK173" s="149"/>
      <c r="AL173" s="149"/>
      <c r="AM173" s="149"/>
      <c r="AN173" s="149"/>
      <c r="AO173" s="149"/>
      <c r="AP173" s="149"/>
      <c r="AQ173" s="149"/>
      <c r="AR173" s="149"/>
      <c r="AS173" s="149"/>
      <c r="AT173" s="149"/>
      <c r="AU173" s="149"/>
    </row>
    <row r="174">
      <c r="A174" s="176" t="s">
        <v>55</v>
      </c>
      <c r="B174" s="162">
        <v>3.0281398E7</v>
      </c>
      <c r="C174" s="177">
        <v>44483.48002829861</v>
      </c>
      <c r="D174" s="162" t="s">
        <v>3634</v>
      </c>
      <c r="E174" s="162" t="s">
        <v>3635</v>
      </c>
      <c r="F174" s="178" t="s">
        <v>3636</v>
      </c>
      <c r="G174" s="162" t="s">
        <v>1755</v>
      </c>
      <c r="H174" s="220" t="s">
        <v>3195</v>
      </c>
      <c r="I174" s="162" t="s">
        <v>3637</v>
      </c>
      <c r="J174" s="162" t="s">
        <v>1646</v>
      </c>
      <c r="K174" s="162" t="s">
        <v>3638</v>
      </c>
      <c r="L174" s="952" t="s">
        <v>1680</v>
      </c>
      <c r="M174" s="176"/>
      <c r="N174" s="176"/>
      <c r="O174" s="176"/>
      <c r="P174" s="176"/>
      <c r="Q174" s="176"/>
      <c r="R174" s="149"/>
      <c r="S174" s="176"/>
      <c r="T174" s="176"/>
      <c r="U174" s="176"/>
      <c r="V174" s="176"/>
      <c r="W174" s="176"/>
      <c r="X174" s="176"/>
      <c r="Y174" s="176"/>
      <c r="Z174" s="176"/>
      <c r="AA174" s="149"/>
      <c r="AB174" s="149"/>
      <c r="AC174" s="149"/>
      <c r="AD174" s="149"/>
      <c r="AE174" s="149"/>
      <c r="AF174" s="149"/>
      <c r="AG174" s="149"/>
      <c r="AH174" s="149"/>
      <c r="AI174" s="149"/>
      <c r="AJ174" s="149"/>
      <c r="AK174" s="149"/>
      <c r="AL174" s="149"/>
      <c r="AM174" s="149"/>
      <c r="AN174" s="149"/>
      <c r="AO174" s="149"/>
      <c r="AP174" s="149"/>
      <c r="AQ174" s="149"/>
      <c r="AR174" s="149"/>
      <c r="AS174" s="149"/>
      <c r="AT174" s="149"/>
      <c r="AU174" s="149"/>
    </row>
    <row r="175">
      <c r="A175" s="176" t="s">
        <v>55</v>
      </c>
      <c r="B175" s="162">
        <v>2.2344613E7</v>
      </c>
      <c r="C175" s="177">
        <v>44483.89884879629</v>
      </c>
      <c r="D175" s="162" t="s">
        <v>3644</v>
      </c>
      <c r="E175" s="162" t="s">
        <v>3645</v>
      </c>
      <c r="F175" s="178">
        <v>26325.0</v>
      </c>
      <c r="G175" s="162" t="s">
        <v>674</v>
      </c>
      <c r="H175" s="162" t="s">
        <v>3479</v>
      </c>
      <c r="I175" s="162" t="s">
        <v>3646</v>
      </c>
      <c r="J175" s="162" t="s">
        <v>1620</v>
      </c>
      <c r="K175" s="162" t="s">
        <v>3647</v>
      </c>
      <c r="L175" s="952" t="s">
        <v>1668</v>
      </c>
      <c r="M175" s="176"/>
      <c r="N175" s="176"/>
      <c r="O175" s="176"/>
      <c r="P175" s="176"/>
      <c r="Q175" s="176"/>
      <c r="R175" s="149"/>
      <c r="S175" s="176"/>
      <c r="T175" s="176"/>
      <c r="U175" s="176"/>
      <c r="V175" s="176"/>
      <c r="W175" s="176"/>
      <c r="X175" s="176"/>
      <c r="Y175" s="176"/>
      <c r="Z175" s="176"/>
      <c r="AA175" s="149"/>
      <c r="AB175" s="149"/>
      <c r="AC175" s="149"/>
      <c r="AD175" s="149"/>
      <c r="AE175" s="149"/>
      <c r="AF175" s="149"/>
      <c r="AG175" s="149"/>
      <c r="AH175" s="149"/>
      <c r="AI175" s="149"/>
      <c r="AJ175" s="149"/>
      <c r="AK175" s="149"/>
      <c r="AL175" s="149"/>
      <c r="AM175" s="149"/>
      <c r="AN175" s="149"/>
      <c r="AO175" s="149"/>
      <c r="AP175" s="149"/>
      <c r="AQ175" s="149"/>
      <c r="AR175" s="149"/>
      <c r="AS175" s="149"/>
      <c r="AT175" s="149"/>
      <c r="AU175" s="149"/>
    </row>
    <row r="176">
      <c r="A176" s="176" t="s">
        <v>55</v>
      </c>
      <c r="B176" s="162">
        <v>4.4833846E7</v>
      </c>
      <c r="C176" s="177">
        <v>44487.83649236111</v>
      </c>
      <c r="D176" s="162" t="s">
        <v>3654</v>
      </c>
      <c r="E176" s="162" t="s">
        <v>3655</v>
      </c>
      <c r="F176" s="178">
        <v>37784.0</v>
      </c>
      <c r="G176" s="162" t="s">
        <v>674</v>
      </c>
      <c r="H176" s="162" t="s">
        <v>3294</v>
      </c>
      <c r="I176" s="162" t="s">
        <v>3656</v>
      </c>
      <c r="J176" s="162" t="s">
        <v>1620</v>
      </c>
      <c r="K176" s="162" t="s">
        <v>3657</v>
      </c>
      <c r="L176" s="952" t="s">
        <v>1668</v>
      </c>
      <c r="M176" s="176"/>
      <c r="N176" s="176"/>
      <c r="O176" s="176"/>
      <c r="P176" s="176"/>
      <c r="Q176" s="176"/>
      <c r="R176" s="176"/>
      <c r="S176" s="176"/>
      <c r="T176" s="176"/>
      <c r="U176" s="176"/>
      <c r="V176" s="176"/>
      <c r="W176" s="176"/>
      <c r="X176" s="176"/>
      <c r="Y176" s="176"/>
      <c r="Z176" s="176"/>
      <c r="AA176" s="149"/>
      <c r="AB176" s="176"/>
      <c r="AC176" s="149"/>
      <c r="AD176" s="176"/>
      <c r="AE176" s="149"/>
      <c r="AF176" s="1191"/>
      <c r="AG176" s="149"/>
      <c r="AH176" s="149"/>
      <c r="AI176" s="149"/>
      <c r="AJ176" s="149"/>
      <c r="AK176" s="149"/>
      <c r="AL176" s="149"/>
      <c r="AM176" s="149"/>
      <c r="AN176" s="149"/>
      <c r="AO176" s="149"/>
      <c r="AP176" s="149"/>
      <c r="AQ176" s="149"/>
      <c r="AR176" s="149"/>
      <c r="AS176" s="149"/>
      <c r="AT176" s="149"/>
      <c r="AU176" s="149"/>
    </row>
    <row r="177">
      <c r="A177" s="176" t="s">
        <v>55</v>
      </c>
      <c r="B177" s="162">
        <v>4.2575737E7</v>
      </c>
      <c r="C177" s="177">
        <v>44489.68237913195</v>
      </c>
      <c r="D177" s="162" t="s">
        <v>3669</v>
      </c>
      <c r="E177" s="162" t="s">
        <v>3670</v>
      </c>
      <c r="F177" s="178">
        <v>36617.0</v>
      </c>
      <c r="G177" s="162" t="s">
        <v>391</v>
      </c>
      <c r="H177" s="162" t="s">
        <v>1887</v>
      </c>
      <c r="I177" s="162" t="s">
        <v>3671</v>
      </c>
      <c r="J177" s="162" t="s">
        <v>1620</v>
      </c>
      <c r="K177" s="162" t="s">
        <v>3672</v>
      </c>
      <c r="L177" s="952" t="s">
        <v>1680</v>
      </c>
      <c r="M177" s="176"/>
      <c r="N177" s="176"/>
      <c r="O177" s="176"/>
      <c r="P177" s="176"/>
      <c r="Q177" s="176"/>
      <c r="R177" s="149"/>
      <c r="S177" s="176"/>
      <c r="T177" s="176"/>
      <c r="U177" s="176"/>
      <c r="V177" s="176"/>
      <c r="W177" s="176"/>
      <c r="X177" s="176"/>
      <c r="Y177" s="176"/>
      <c r="Z177" s="176"/>
      <c r="AA177" s="149"/>
      <c r="AB177" s="176"/>
      <c r="AC177" s="149"/>
      <c r="AD177" s="149"/>
      <c r="AE177" s="149"/>
      <c r="AF177" s="149"/>
      <c r="AG177" s="149"/>
      <c r="AH177" s="149"/>
      <c r="AI177" s="149"/>
      <c r="AJ177" s="149"/>
      <c r="AK177" s="149"/>
      <c r="AL177" s="149"/>
      <c r="AM177" s="149"/>
      <c r="AN177" s="149"/>
      <c r="AO177" s="149"/>
      <c r="AP177" s="149"/>
      <c r="AQ177" s="149"/>
      <c r="AR177" s="149"/>
      <c r="AS177" s="149"/>
      <c r="AT177" s="149"/>
      <c r="AU177" s="149"/>
    </row>
    <row r="178">
      <c r="A178" s="176" t="s">
        <v>55</v>
      </c>
      <c r="B178" s="162">
        <v>4.1662982E7</v>
      </c>
      <c r="C178" s="177">
        <v>44493.43890850694</v>
      </c>
      <c r="D178" s="162" t="s">
        <v>3679</v>
      </c>
      <c r="E178" s="162" t="s">
        <v>3680</v>
      </c>
      <c r="F178" s="178">
        <v>31065.0</v>
      </c>
      <c r="G178" s="162" t="s">
        <v>2714</v>
      </c>
      <c r="H178" s="162" t="s">
        <v>3681</v>
      </c>
      <c r="I178" s="162" t="s">
        <v>3682</v>
      </c>
      <c r="J178" s="162" t="s">
        <v>1620</v>
      </c>
      <c r="K178" s="162" t="s">
        <v>3683</v>
      </c>
      <c r="L178" s="952" t="s">
        <v>1622</v>
      </c>
      <c r="M178" s="176"/>
      <c r="N178" s="176"/>
      <c r="O178" s="176"/>
      <c r="P178" s="176"/>
      <c r="Q178" s="176"/>
      <c r="R178" s="176"/>
      <c r="S178" s="176"/>
      <c r="T178" s="176"/>
      <c r="U178" s="176"/>
      <c r="V178" s="176"/>
      <c r="W178" s="176"/>
      <c r="X178" s="176"/>
      <c r="Y178" s="176"/>
      <c r="Z178" s="176"/>
      <c r="AA178" s="149"/>
      <c r="AB178" s="149"/>
      <c r="AC178" s="149"/>
      <c r="AD178" s="149"/>
      <c r="AE178" s="149"/>
      <c r="AF178" s="149"/>
      <c r="AG178" s="149"/>
      <c r="AH178" s="149"/>
      <c r="AI178" s="149"/>
      <c r="AJ178" s="149"/>
      <c r="AK178" s="149"/>
      <c r="AL178" s="149"/>
      <c r="AM178" s="149"/>
      <c r="AN178" s="149"/>
      <c r="AO178" s="149"/>
      <c r="AP178" s="149"/>
      <c r="AQ178" s="149"/>
      <c r="AR178" s="149"/>
      <c r="AS178" s="149"/>
      <c r="AT178" s="149"/>
      <c r="AU178" s="149"/>
    </row>
    <row r="179">
      <c r="A179" s="176" t="s">
        <v>55</v>
      </c>
      <c r="B179" s="179">
        <v>3.7767046E7</v>
      </c>
      <c r="C179" s="177">
        <v>44494.793415520835</v>
      </c>
      <c r="D179" s="162" t="s">
        <v>3693</v>
      </c>
      <c r="E179" s="179" t="s">
        <v>3694</v>
      </c>
      <c r="F179" s="228">
        <v>34260.0</v>
      </c>
      <c r="G179" s="179" t="s">
        <v>391</v>
      </c>
      <c r="H179" s="220" t="s">
        <v>2022</v>
      </c>
      <c r="I179" s="162" t="s">
        <v>3695</v>
      </c>
      <c r="J179" s="162" t="s">
        <v>1620</v>
      </c>
      <c r="K179" s="162" t="s">
        <v>3696</v>
      </c>
      <c r="L179" s="952" t="s">
        <v>1622</v>
      </c>
      <c r="M179" s="176"/>
      <c r="N179" s="176"/>
      <c r="O179" s="176"/>
      <c r="P179" s="176"/>
      <c r="Q179" s="176"/>
      <c r="R179" s="149"/>
      <c r="S179" s="176"/>
      <c r="T179" s="176"/>
      <c r="U179" s="176"/>
      <c r="V179" s="176"/>
      <c r="W179" s="176"/>
      <c r="X179" s="176"/>
      <c r="Y179" s="176"/>
      <c r="Z179" s="176"/>
      <c r="AA179" s="149"/>
      <c r="AB179" s="176"/>
      <c r="AC179" s="149"/>
      <c r="AD179" s="149"/>
      <c r="AE179" s="149"/>
      <c r="AF179" s="149"/>
      <c r="AG179" s="149"/>
      <c r="AH179" s="149"/>
      <c r="AI179" s="149"/>
      <c r="AJ179" s="149"/>
      <c r="AK179" s="149"/>
      <c r="AL179" s="149"/>
      <c r="AM179" s="149"/>
      <c r="AN179" s="149"/>
      <c r="AO179" s="149"/>
      <c r="AP179" s="149"/>
      <c r="AQ179" s="149"/>
      <c r="AR179" s="149"/>
      <c r="AS179" s="149"/>
      <c r="AT179" s="149"/>
      <c r="AU179" s="149"/>
    </row>
    <row r="180">
      <c r="A180" s="176" t="s">
        <v>55</v>
      </c>
      <c r="B180" s="162">
        <v>4.0009293E7</v>
      </c>
      <c r="C180" s="177">
        <v>44496.80198655093</v>
      </c>
      <c r="D180" s="162" t="s">
        <v>3703</v>
      </c>
      <c r="E180" s="218" t="s">
        <v>3704</v>
      </c>
      <c r="F180" s="178">
        <v>35426.0</v>
      </c>
      <c r="G180" s="162" t="s">
        <v>391</v>
      </c>
      <c r="H180" s="162" t="s">
        <v>1756</v>
      </c>
      <c r="I180" s="162" t="s">
        <v>3705</v>
      </c>
      <c r="J180" s="162" t="s">
        <v>1620</v>
      </c>
      <c r="K180" s="162" t="s">
        <v>3706</v>
      </c>
      <c r="L180" s="952" t="s">
        <v>1634</v>
      </c>
      <c r="M180" s="176"/>
      <c r="N180" s="176"/>
      <c r="O180" s="176"/>
      <c r="P180" s="176"/>
      <c r="Q180" s="176"/>
      <c r="R180" s="149"/>
      <c r="S180" s="176"/>
      <c r="T180" s="176"/>
      <c r="U180" s="176"/>
      <c r="V180" s="176"/>
      <c r="W180" s="176"/>
      <c r="X180" s="176"/>
      <c r="Y180" s="176"/>
      <c r="Z180" s="176"/>
      <c r="AA180" s="149"/>
      <c r="AB180" s="176"/>
      <c r="AC180" s="149"/>
      <c r="AD180" s="176"/>
      <c r="AE180" s="149"/>
      <c r="AF180" s="1192"/>
      <c r="AG180" s="1185"/>
      <c r="AH180" s="1180"/>
      <c r="AI180" s="149"/>
      <c r="AJ180" s="149"/>
      <c r="AK180" s="149"/>
      <c r="AL180" s="149"/>
      <c r="AM180" s="149"/>
      <c r="AN180" s="149"/>
      <c r="AO180" s="149"/>
      <c r="AP180" s="149"/>
      <c r="AQ180" s="149"/>
      <c r="AR180" s="149"/>
      <c r="AS180" s="149"/>
      <c r="AT180" s="149"/>
      <c r="AU180" s="149"/>
    </row>
    <row r="181">
      <c r="A181" s="176" t="s">
        <v>55</v>
      </c>
      <c r="B181" s="162">
        <v>4.4829542E7</v>
      </c>
      <c r="C181" s="177">
        <v>44496.84096958333</v>
      </c>
      <c r="D181" s="162" t="s">
        <v>3713</v>
      </c>
      <c r="E181" s="162" t="s">
        <v>3714</v>
      </c>
      <c r="F181" s="178">
        <v>37779.0</v>
      </c>
      <c r="G181" s="162" t="s">
        <v>2021</v>
      </c>
      <c r="H181" s="162" t="s">
        <v>1678</v>
      </c>
      <c r="I181" s="162" t="s">
        <v>3715</v>
      </c>
      <c r="J181" s="162" t="s">
        <v>1620</v>
      </c>
      <c r="K181" s="162" t="s">
        <v>3716</v>
      </c>
      <c r="L181" s="952" t="s">
        <v>1634</v>
      </c>
      <c r="M181" s="176"/>
      <c r="N181" s="176"/>
      <c r="O181" s="176"/>
      <c r="P181" s="176"/>
      <c r="Q181" s="176"/>
      <c r="R181" s="176"/>
      <c r="S181" s="176"/>
      <c r="T181" s="176"/>
      <c r="U181" s="176"/>
      <c r="V181" s="176"/>
      <c r="W181" s="176"/>
      <c r="X181" s="176"/>
      <c r="Y181" s="176"/>
      <c r="Z181" s="176"/>
      <c r="AA181" s="149"/>
      <c r="AB181" s="176"/>
      <c r="AC181" s="149"/>
      <c r="AD181" s="149"/>
      <c r="AE181" s="149"/>
      <c r="AF181" s="149"/>
      <c r="AG181" s="1185"/>
      <c r="AH181" s="1180"/>
      <c r="AI181" s="149"/>
      <c r="AJ181" s="149"/>
      <c r="AK181" s="149"/>
      <c r="AL181" s="149"/>
      <c r="AM181" s="149"/>
      <c r="AN181" s="149"/>
      <c r="AO181" s="149"/>
      <c r="AP181" s="149"/>
      <c r="AQ181" s="149"/>
      <c r="AR181" s="149"/>
      <c r="AS181" s="149"/>
      <c r="AT181" s="149"/>
      <c r="AU181" s="149"/>
    </row>
    <row r="182">
      <c r="A182" s="176" t="s">
        <v>55</v>
      </c>
      <c r="B182" s="162">
        <v>3.4893148E7</v>
      </c>
      <c r="C182" s="177">
        <v>44497.89046481482</v>
      </c>
      <c r="D182" s="162" t="s">
        <v>3725</v>
      </c>
      <c r="E182" s="162" t="s">
        <v>3726</v>
      </c>
      <c r="F182" s="178">
        <v>33339.0</v>
      </c>
      <c r="G182" s="162" t="s">
        <v>1755</v>
      </c>
      <c r="H182" s="162" t="s">
        <v>3727</v>
      </c>
      <c r="I182" s="162">
        <v>1.159023866E9</v>
      </c>
      <c r="J182" s="162" t="s">
        <v>1646</v>
      </c>
      <c r="K182" s="162" t="s">
        <v>2092</v>
      </c>
      <c r="L182" s="952" t="s">
        <v>1622</v>
      </c>
      <c r="M182" s="176"/>
      <c r="N182" s="176"/>
      <c r="O182" s="176"/>
      <c r="P182" s="176"/>
      <c r="Q182" s="176"/>
      <c r="R182" s="176"/>
      <c r="S182" s="176"/>
      <c r="T182" s="176"/>
      <c r="U182" s="176"/>
      <c r="V182" s="176"/>
      <c r="W182" s="176"/>
      <c r="X182" s="176"/>
      <c r="Y182" s="176"/>
      <c r="Z182" s="176"/>
      <c r="AA182" s="149"/>
      <c r="AB182" s="149"/>
      <c r="AC182" s="149"/>
      <c r="AD182" s="176"/>
      <c r="AE182" s="149"/>
      <c r="AF182" s="1191"/>
      <c r="AG182" s="1185"/>
      <c r="AH182" s="1180"/>
      <c r="AI182" s="149"/>
      <c r="AJ182" s="149"/>
      <c r="AK182" s="149"/>
      <c r="AL182" s="149"/>
      <c r="AM182" s="149"/>
      <c r="AN182" s="149"/>
      <c r="AO182" s="149"/>
      <c r="AP182" s="149"/>
      <c r="AQ182" s="149"/>
      <c r="AR182" s="149"/>
      <c r="AS182" s="149"/>
      <c r="AT182" s="149"/>
      <c r="AU182" s="149"/>
    </row>
    <row r="183">
      <c r="A183" s="176" t="s">
        <v>55</v>
      </c>
      <c r="B183" s="162">
        <v>3.8846656E7</v>
      </c>
      <c r="C183" s="177">
        <v>44497.963253842594</v>
      </c>
      <c r="D183" s="162" t="s">
        <v>3735</v>
      </c>
      <c r="E183" s="162" t="s">
        <v>3736</v>
      </c>
      <c r="F183" s="178">
        <v>34837.0</v>
      </c>
      <c r="G183" s="162" t="s">
        <v>2021</v>
      </c>
      <c r="H183" s="162" t="s">
        <v>1887</v>
      </c>
      <c r="I183" s="162" t="s">
        <v>3737</v>
      </c>
      <c r="J183" s="162" t="s">
        <v>1620</v>
      </c>
      <c r="K183" s="162" t="s">
        <v>3738</v>
      </c>
      <c r="L183" s="952" t="s">
        <v>1634</v>
      </c>
      <c r="M183" s="176"/>
      <c r="N183" s="176"/>
      <c r="O183" s="176"/>
      <c r="P183" s="176"/>
      <c r="Q183" s="176"/>
      <c r="R183" s="149"/>
      <c r="S183" s="176"/>
      <c r="T183" s="176"/>
      <c r="U183" s="176"/>
      <c r="V183" s="176"/>
      <c r="W183" s="176"/>
      <c r="X183" s="176"/>
      <c r="Y183" s="176"/>
      <c r="Z183" s="176"/>
      <c r="AA183" s="149"/>
      <c r="AB183" s="176"/>
      <c r="AC183" s="149"/>
      <c r="AD183" s="149"/>
      <c r="AE183" s="149"/>
      <c r="AF183" s="149"/>
      <c r="AG183" s="1185"/>
      <c r="AH183" s="1180"/>
      <c r="AI183" s="149"/>
      <c r="AJ183" s="149"/>
      <c r="AK183" s="149"/>
      <c r="AL183" s="149"/>
      <c r="AM183" s="149"/>
      <c r="AN183" s="149"/>
      <c r="AO183" s="149"/>
      <c r="AP183" s="149"/>
      <c r="AQ183" s="149"/>
      <c r="AR183" s="149"/>
      <c r="AS183" s="149"/>
      <c r="AT183" s="149"/>
      <c r="AU183" s="149"/>
    </row>
    <row r="184">
      <c r="A184" s="176" t="s">
        <v>55</v>
      </c>
      <c r="B184" s="162">
        <v>4.2149619E7</v>
      </c>
      <c r="C184" s="177">
        <v>44502.48294726852</v>
      </c>
      <c r="D184" s="162" t="s">
        <v>3748</v>
      </c>
      <c r="E184" s="162" t="s">
        <v>3749</v>
      </c>
      <c r="F184" s="178">
        <v>36406.0</v>
      </c>
      <c r="G184" s="162" t="s">
        <v>391</v>
      </c>
      <c r="H184" s="162" t="s">
        <v>1678</v>
      </c>
      <c r="I184" s="162">
        <v>1.167687602E9</v>
      </c>
      <c r="J184" s="162" t="s">
        <v>1620</v>
      </c>
      <c r="K184" s="162" t="s">
        <v>3750</v>
      </c>
      <c r="L184" s="952" t="s">
        <v>1622</v>
      </c>
      <c r="M184" s="176"/>
      <c r="N184" s="176"/>
      <c r="O184" s="176"/>
      <c r="P184" s="176"/>
      <c r="Q184" s="176"/>
      <c r="R184" s="176"/>
      <c r="S184" s="176"/>
      <c r="T184" s="176"/>
      <c r="U184" s="176"/>
      <c r="V184" s="176"/>
      <c r="W184" s="176"/>
      <c r="X184" s="176"/>
      <c r="Y184" s="176"/>
      <c r="Z184" s="176"/>
      <c r="AA184" s="149"/>
      <c r="AB184" s="149"/>
      <c r="AC184" s="149"/>
      <c r="AD184" s="176"/>
      <c r="AE184" s="149"/>
      <c r="AF184" s="1191"/>
      <c r="AG184" s="1185"/>
      <c r="AH184" s="1180"/>
      <c r="AI184" s="149"/>
      <c r="AJ184" s="149"/>
      <c r="AK184" s="149"/>
      <c r="AL184" s="149"/>
      <c r="AM184" s="149"/>
      <c r="AN184" s="149"/>
      <c r="AO184" s="149"/>
      <c r="AP184" s="149"/>
      <c r="AQ184" s="149"/>
      <c r="AR184" s="149"/>
      <c r="AS184" s="149"/>
      <c r="AT184" s="149"/>
      <c r="AU184" s="149"/>
    </row>
    <row r="185">
      <c r="A185" s="176" t="s">
        <v>55</v>
      </c>
      <c r="B185" s="162">
        <v>3.43553695E8</v>
      </c>
      <c r="C185" s="177">
        <v>44503.601947557865</v>
      </c>
      <c r="D185" s="162" t="s">
        <v>3756</v>
      </c>
      <c r="E185" s="162" t="s">
        <v>3757</v>
      </c>
      <c r="F185" s="178">
        <v>33158.0</v>
      </c>
      <c r="G185" s="162" t="s">
        <v>391</v>
      </c>
      <c r="H185" s="162" t="s">
        <v>1822</v>
      </c>
      <c r="I185" s="162" t="s">
        <v>3758</v>
      </c>
      <c r="J185" s="162" t="s">
        <v>3016</v>
      </c>
      <c r="K185" s="162" t="s">
        <v>3759</v>
      </c>
      <c r="L185" s="952" t="s">
        <v>1668</v>
      </c>
      <c r="M185" s="176"/>
      <c r="N185" s="176"/>
      <c r="O185" s="176"/>
      <c r="P185" s="176"/>
      <c r="Q185" s="176"/>
      <c r="R185" s="149"/>
      <c r="S185" s="176"/>
      <c r="T185" s="176"/>
      <c r="U185" s="176"/>
      <c r="V185" s="176"/>
      <c r="W185" s="176"/>
      <c r="X185" s="176"/>
      <c r="Y185" s="176"/>
      <c r="Z185" s="176"/>
      <c r="AA185" s="149"/>
      <c r="AB185" s="176"/>
      <c r="AC185" s="149"/>
      <c r="AD185" s="149"/>
      <c r="AE185" s="149"/>
      <c r="AF185" s="149"/>
      <c r="AG185" s="1185"/>
      <c r="AH185" s="1180"/>
      <c r="AI185" s="149"/>
      <c r="AJ185" s="149"/>
      <c r="AK185" s="149"/>
      <c r="AL185" s="149"/>
      <c r="AM185" s="149"/>
      <c r="AN185" s="149"/>
      <c r="AO185" s="149"/>
      <c r="AP185" s="149"/>
      <c r="AQ185" s="149"/>
      <c r="AR185" s="149"/>
      <c r="AS185" s="149"/>
      <c r="AT185" s="149"/>
      <c r="AU185" s="149"/>
    </row>
    <row r="186">
      <c r="A186" s="176" t="s">
        <v>55</v>
      </c>
      <c r="B186" s="162">
        <v>3.916394E7</v>
      </c>
      <c r="C186" s="177">
        <v>44505.50564912037</v>
      </c>
      <c r="D186" s="162" t="s">
        <v>3766</v>
      </c>
      <c r="E186" s="162" t="s">
        <v>3767</v>
      </c>
      <c r="F186" s="178">
        <v>34950.0</v>
      </c>
      <c r="G186" s="162" t="s">
        <v>2021</v>
      </c>
      <c r="H186" s="162" t="s">
        <v>3124</v>
      </c>
      <c r="I186" s="162">
        <v>1.167870539E9</v>
      </c>
      <c r="J186" s="162" t="s">
        <v>1620</v>
      </c>
      <c r="K186" s="162" t="s">
        <v>3768</v>
      </c>
      <c r="L186" s="952" t="s">
        <v>1668</v>
      </c>
      <c r="M186" s="176"/>
      <c r="N186" s="176"/>
      <c r="O186" s="176"/>
      <c r="P186" s="176"/>
      <c r="Q186" s="176"/>
      <c r="R186" s="149"/>
      <c r="S186" s="176"/>
      <c r="T186" s="176"/>
      <c r="U186" s="176"/>
      <c r="V186" s="176"/>
      <c r="W186" s="176"/>
      <c r="X186" s="176"/>
      <c r="Y186" s="176"/>
      <c r="Z186" s="176"/>
      <c r="AA186" s="149"/>
      <c r="AB186" s="149"/>
      <c r="AC186" s="149"/>
      <c r="AD186" s="176"/>
      <c r="AE186" s="149"/>
      <c r="AF186" s="1191"/>
      <c r="AG186" s="1185"/>
      <c r="AH186" s="1180"/>
      <c r="AI186" s="149"/>
      <c r="AJ186" s="149"/>
      <c r="AK186" s="149"/>
      <c r="AL186" s="149"/>
      <c r="AM186" s="149"/>
      <c r="AN186" s="149"/>
      <c r="AO186" s="149"/>
      <c r="AP186" s="149"/>
      <c r="AQ186" s="149"/>
      <c r="AR186" s="149"/>
      <c r="AS186" s="149"/>
      <c r="AT186" s="149"/>
      <c r="AU186" s="149"/>
    </row>
    <row r="187">
      <c r="A187" s="176" t="s">
        <v>55</v>
      </c>
      <c r="B187" s="162">
        <v>4.3442961E7</v>
      </c>
      <c r="C187" s="177">
        <v>44509.972714918986</v>
      </c>
      <c r="D187" s="162" t="s">
        <v>3775</v>
      </c>
      <c r="E187" s="162" t="s">
        <v>3776</v>
      </c>
      <c r="F187" s="178">
        <v>37127.0</v>
      </c>
      <c r="G187" s="162" t="s">
        <v>2021</v>
      </c>
      <c r="H187" s="162" t="s">
        <v>3777</v>
      </c>
      <c r="I187" s="162" t="s">
        <v>3778</v>
      </c>
      <c r="J187" s="162" t="s">
        <v>1620</v>
      </c>
      <c r="K187" s="162" t="s">
        <v>3779</v>
      </c>
      <c r="L187" s="952" t="s">
        <v>1634</v>
      </c>
      <c r="M187" s="176"/>
      <c r="N187" s="176"/>
      <c r="O187" s="176"/>
      <c r="P187" s="176"/>
      <c r="Q187" s="176"/>
      <c r="R187" s="176"/>
      <c r="S187" s="176"/>
      <c r="T187" s="176"/>
      <c r="U187" s="176"/>
      <c r="V187" s="176"/>
      <c r="W187" s="176"/>
      <c r="X187" s="176"/>
      <c r="Y187" s="176"/>
      <c r="Z187" s="176"/>
      <c r="AA187" s="149"/>
      <c r="AB187" s="176"/>
      <c r="AC187" s="149"/>
      <c r="AD187" s="149"/>
      <c r="AE187" s="149"/>
      <c r="AF187" s="149"/>
      <c r="AG187" s="149"/>
      <c r="AH187" s="149"/>
      <c r="AI187" s="149"/>
      <c r="AJ187" s="149"/>
      <c r="AK187" s="149"/>
      <c r="AL187" s="149"/>
      <c r="AM187" s="149"/>
      <c r="AN187" s="149"/>
      <c r="AO187" s="149"/>
      <c r="AP187" s="149"/>
      <c r="AQ187" s="149"/>
      <c r="AR187" s="149"/>
      <c r="AS187" s="149"/>
      <c r="AT187" s="149"/>
      <c r="AU187" s="149"/>
    </row>
    <row r="188">
      <c r="A188" s="176" t="s">
        <v>55</v>
      </c>
      <c r="B188" s="162">
        <v>9.5803306E7</v>
      </c>
      <c r="C188" s="177">
        <v>44510.283775324075</v>
      </c>
      <c r="D188" s="162" t="s">
        <v>3789</v>
      </c>
      <c r="E188" s="162" t="s">
        <v>3790</v>
      </c>
      <c r="F188" s="178">
        <v>36041.0</v>
      </c>
      <c r="G188" s="162" t="s">
        <v>3791</v>
      </c>
      <c r="H188" s="162" t="s">
        <v>1618</v>
      </c>
      <c r="I188" s="162" t="s">
        <v>3792</v>
      </c>
      <c r="J188" s="162" t="s">
        <v>1646</v>
      </c>
      <c r="K188" s="162" t="s">
        <v>3793</v>
      </c>
      <c r="L188" s="952" t="s">
        <v>1668</v>
      </c>
      <c r="M188" s="176"/>
      <c r="N188" s="176"/>
      <c r="O188" s="176"/>
      <c r="P188" s="176"/>
      <c r="Q188" s="176"/>
      <c r="R188" s="176"/>
      <c r="S188" s="176"/>
      <c r="T188" s="176"/>
      <c r="U188" s="176"/>
      <c r="V188" s="176"/>
      <c r="W188" s="176"/>
      <c r="X188" s="176"/>
      <c r="Y188" s="176"/>
      <c r="Z188" s="176"/>
      <c r="AA188" s="149"/>
      <c r="AB188" s="176"/>
      <c r="AC188" s="149"/>
      <c r="AD188" s="149"/>
      <c r="AE188" s="149"/>
      <c r="AF188" s="149"/>
      <c r="AG188" s="149"/>
      <c r="AH188" s="149"/>
      <c r="AI188" s="149"/>
      <c r="AJ188" s="149"/>
      <c r="AK188" s="149"/>
      <c r="AL188" s="149"/>
      <c r="AM188" s="149"/>
      <c r="AN188" s="149"/>
      <c r="AO188" s="149"/>
      <c r="AP188" s="149"/>
      <c r="AQ188" s="149"/>
      <c r="AR188" s="149"/>
      <c r="AS188" s="149"/>
      <c r="AT188" s="149"/>
      <c r="AU188" s="149"/>
    </row>
    <row r="189">
      <c r="A189" s="176" t="s">
        <v>55</v>
      </c>
      <c r="B189" s="162">
        <v>4.3162289E7</v>
      </c>
      <c r="C189" s="177">
        <v>44512.68154827546</v>
      </c>
      <c r="D189" s="162" t="s">
        <v>3803</v>
      </c>
      <c r="E189" s="162" t="s">
        <v>3804</v>
      </c>
      <c r="F189" s="178">
        <v>36872.0</v>
      </c>
      <c r="G189" s="162" t="s">
        <v>391</v>
      </c>
      <c r="H189" s="162" t="s">
        <v>3805</v>
      </c>
      <c r="I189" s="162" t="s">
        <v>3806</v>
      </c>
      <c r="J189" s="162" t="s">
        <v>1620</v>
      </c>
      <c r="K189" s="162" t="s">
        <v>3807</v>
      </c>
      <c r="L189" s="952" t="s">
        <v>1634</v>
      </c>
      <c r="M189" s="176"/>
      <c r="N189" s="176"/>
      <c r="O189" s="176"/>
      <c r="P189" s="176"/>
      <c r="Q189" s="176"/>
      <c r="R189" s="176"/>
      <c r="S189" s="176"/>
      <c r="T189" s="176"/>
      <c r="U189" s="176"/>
      <c r="V189" s="176"/>
      <c r="W189" s="176"/>
      <c r="X189" s="176"/>
      <c r="Y189" s="176"/>
      <c r="Z189" s="176"/>
      <c r="AA189" s="149"/>
      <c r="AB189" s="176"/>
      <c r="AC189" s="149"/>
      <c r="AD189" s="149"/>
      <c r="AE189" s="149"/>
      <c r="AF189" s="149"/>
      <c r="AG189" s="149"/>
      <c r="AH189" s="149"/>
      <c r="AI189" s="149"/>
      <c r="AJ189" s="149"/>
      <c r="AK189" s="149"/>
      <c r="AL189" s="149"/>
      <c r="AM189" s="149"/>
      <c r="AN189" s="149"/>
      <c r="AO189" s="149"/>
      <c r="AP189" s="149"/>
      <c r="AQ189" s="149"/>
      <c r="AR189" s="149"/>
      <c r="AS189" s="149"/>
      <c r="AT189" s="149"/>
      <c r="AU189" s="149"/>
    </row>
    <row r="190">
      <c r="A190" s="176" t="s">
        <v>55</v>
      </c>
      <c r="B190" s="162">
        <v>3.9068456E7</v>
      </c>
      <c r="C190" s="177">
        <v>44512.803620879626</v>
      </c>
      <c r="D190" s="162" t="s">
        <v>3815</v>
      </c>
      <c r="E190" s="162" t="s">
        <v>3816</v>
      </c>
      <c r="F190" s="178">
        <v>34844.0</v>
      </c>
      <c r="G190" s="162" t="s">
        <v>391</v>
      </c>
      <c r="H190" s="162" t="s">
        <v>1822</v>
      </c>
      <c r="I190" s="162" t="s">
        <v>3817</v>
      </c>
      <c r="J190" s="162" t="s">
        <v>1620</v>
      </c>
      <c r="K190" s="162" t="s">
        <v>3818</v>
      </c>
      <c r="L190" s="952" t="s">
        <v>1668</v>
      </c>
      <c r="M190" s="176"/>
      <c r="N190" s="176"/>
      <c r="O190" s="176"/>
      <c r="P190" s="176"/>
      <c r="Q190" s="176"/>
      <c r="R190" s="149"/>
      <c r="S190" s="176"/>
      <c r="T190" s="176"/>
      <c r="U190" s="176"/>
      <c r="V190" s="176"/>
      <c r="W190" s="176"/>
      <c r="X190" s="176"/>
      <c r="Y190" s="176"/>
      <c r="Z190" s="176"/>
      <c r="AA190" s="149"/>
      <c r="AB190" s="176"/>
      <c r="AC190" s="149"/>
      <c r="AD190" s="149"/>
      <c r="AE190" s="149"/>
      <c r="AF190" s="149"/>
      <c r="AG190" s="149"/>
      <c r="AH190" s="149"/>
      <c r="AI190" s="149"/>
      <c r="AJ190" s="149"/>
      <c r="AK190" s="149"/>
      <c r="AL190" s="149"/>
      <c r="AM190" s="149"/>
      <c r="AN190" s="149"/>
      <c r="AO190" s="149"/>
      <c r="AP190" s="149"/>
      <c r="AQ190" s="149"/>
      <c r="AR190" s="149"/>
      <c r="AS190" s="149"/>
      <c r="AT190" s="149"/>
      <c r="AU190" s="149"/>
    </row>
    <row r="191">
      <c r="A191" s="176" t="s">
        <v>55</v>
      </c>
      <c r="B191" s="162">
        <v>3.9430795E7</v>
      </c>
      <c r="C191" s="177">
        <v>44520.60664167824</v>
      </c>
      <c r="D191" s="162" t="s">
        <v>3827</v>
      </c>
      <c r="E191" s="162" t="s">
        <v>3828</v>
      </c>
      <c r="F191" s="178">
        <v>35101.0</v>
      </c>
      <c r="G191" s="162" t="s">
        <v>391</v>
      </c>
      <c r="H191" s="162" t="s">
        <v>3829</v>
      </c>
      <c r="I191" s="205" t="s">
        <v>3830</v>
      </c>
      <c r="J191" s="162" t="s">
        <v>1646</v>
      </c>
      <c r="K191" s="162" t="s">
        <v>3831</v>
      </c>
      <c r="L191" s="952" t="s">
        <v>1668</v>
      </c>
      <c r="M191" s="176"/>
      <c r="N191" s="176"/>
      <c r="O191" s="176"/>
      <c r="P191" s="176"/>
      <c r="Q191" s="176"/>
      <c r="R191" s="149"/>
      <c r="S191" s="176"/>
      <c r="T191" s="176"/>
      <c r="U191" s="176"/>
      <c r="V191" s="176"/>
      <c r="W191" s="176"/>
      <c r="X191" s="176"/>
      <c r="Y191" s="176"/>
      <c r="Z191" s="176"/>
      <c r="AA191" s="149"/>
      <c r="AB191" s="149"/>
      <c r="AC191" s="149"/>
      <c r="AD191" s="149"/>
      <c r="AE191" s="149"/>
      <c r="AF191" s="149"/>
      <c r="AG191" s="149"/>
      <c r="AH191" s="149"/>
      <c r="AI191" s="149"/>
      <c r="AJ191" s="149"/>
      <c r="AK191" s="149"/>
      <c r="AL191" s="149"/>
      <c r="AM191" s="149"/>
      <c r="AN191" s="149"/>
      <c r="AO191" s="149"/>
      <c r="AP191" s="149"/>
      <c r="AQ191" s="149"/>
      <c r="AR191" s="149"/>
      <c r="AS191" s="149"/>
      <c r="AT191" s="149"/>
      <c r="AU191" s="149"/>
    </row>
    <row r="192">
      <c r="A192" s="176" t="s">
        <v>55</v>
      </c>
      <c r="B192" s="162">
        <v>4.1561593E7</v>
      </c>
      <c r="C192" s="177">
        <v>44525.70102777777</v>
      </c>
      <c r="D192" s="162" t="s">
        <v>3840</v>
      </c>
      <c r="E192" s="162" t="s">
        <v>3841</v>
      </c>
      <c r="F192" s="178">
        <v>36130.0</v>
      </c>
      <c r="G192" s="162" t="s">
        <v>391</v>
      </c>
      <c r="H192" s="162" t="s">
        <v>1678</v>
      </c>
      <c r="I192" s="162" t="s">
        <v>3842</v>
      </c>
      <c r="J192" s="162" t="s">
        <v>1620</v>
      </c>
      <c r="K192" s="162" t="s">
        <v>3843</v>
      </c>
      <c r="L192" s="952" t="s">
        <v>1668</v>
      </c>
      <c r="M192" s="176"/>
      <c r="N192" s="176"/>
      <c r="O192" s="176"/>
      <c r="P192" s="176"/>
      <c r="Q192" s="176"/>
      <c r="R192" s="149"/>
      <c r="S192" s="176"/>
      <c r="T192" s="176"/>
      <c r="U192" s="176"/>
      <c r="V192" s="176"/>
      <c r="W192" s="176"/>
      <c r="X192" s="176"/>
      <c r="Y192" s="176"/>
      <c r="Z192" s="176"/>
      <c r="AA192" s="149"/>
      <c r="AB192" s="176"/>
      <c r="AC192" s="149"/>
      <c r="AD192" s="149"/>
      <c r="AE192" s="149"/>
      <c r="AF192" s="149"/>
      <c r="AG192" s="149"/>
      <c r="AH192" s="149"/>
      <c r="AI192" s="149"/>
      <c r="AJ192" s="149"/>
      <c r="AK192" s="149"/>
      <c r="AL192" s="149"/>
      <c r="AM192" s="149"/>
      <c r="AN192" s="149"/>
      <c r="AO192" s="149"/>
      <c r="AP192" s="149"/>
      <c r="AQ192" s="149"/>
      <c r="AR192" s="149"/>
      <c r="AS192" s="149"/>
      <c r="AT192" s="149"/>
      <c r="AU192" s="149"/>
    </row>
    <row r="193">
      <c r="A193" s="176" t="s">
        <v>55</v>
      </c>
      <c r="B193" s="162">
        <v>9.5665936E7</v>
      </c>
      <c r="C193" s="177">
        <v>44526.589820127316</v>
      </c>
      <c r="D193" s="162" t="s">
        <v>3849</v>
      </c>
      <c r="E193" s="162" t="s">
        <v>3850</v>
      </c>
      <c r="F193" s="178">
        <v>32960.0</v>
      </c>
      <c r="G193" s="162" t="s">
        <v>3851</v>
      </c>
      <c r="H193" s="162" t="s">
        <v>3852</v>
      </c>
      <c r="I193" s="162">
        <v>1.123940603E9</v>
      </c>
      <c r="J193" s="162" t="s">
        <v>1646</v>
      </c>
      <c r="K193" s="162" t="s">
        <v>3853</v>
      </c>
      <c r="L193" s="952" t="s">
        <v>1622</v>
      </c>
      <c r="M193" s="176"/>
      <c r="N193" s="176"/>
      <c r="O193" s="176"/>
      <c r="P193" s="176"/>
      <c r="Q193" s="176"/>
      <c r="R193" s="149"/>
      <c r="S193" s="176"/>
      <c r="T193" s="176"/>
      <c r="U193" s="176"/>
      <c r="V193" s="176"/>
      <c r="W193" s="176"/>
      <c r="X193" s="176"/>
      <c r="Y193" s="176"/>
      <c r="Z193" s="176"/>
      <c r="AA193" s="149"/>
      <c r="AB193" s="149"/>
      <c r="AC193" s="149"/>
      <c r="AD193" s="149"/>
      <c r="AE193" s="149"/>
      <c r="AF193" s="149"/>
      <c r="AG193" s="149"/>
      <c r="AH193" s="149"/>
      <c r="AI193" s="149"/>
      <c r="AJ193" s="149"/>
      <c r="AK193" s="149"/>
      <c r="AL193" s="149"/>
      <c r="AM193" s="149"/>
      <c r="AN193" s="149"/>
      <c r="AO193" s="149"/>
      <c r="AP193" s="149"/>
      <c r="AQ193" s="149"/>
      <c r="AR193" s="149"/>
      <c r="AS193" s="149"/>
      <c r="AT193" s="149"/>
      <c r="AU193" s="149"/>
    </row>
    <row r="194">
      <c r="A194" s="176" t="s">
        <v>55</v>
      </c>
      <c r="B194" s="162" t="s">
        <v>251</v>
      </c>
      <c r="C194" s="177">
        <v>44529.63982516204</v>
      </c>
      <c r="D194" s="162" t="s">
        <v>3862</v>
      </c>
      <c r="E194" s="162" t="s">
        <v>3863</v>
      </c>
      <c r="F194" s="178">
        <v>35629.0</v>
      </c>
      <c r="G194" s="162" t="s">
        <v>3864</v>
      </c>
      <c r="H194" s="162" t="s">
        <v>1822</v>
      </c>
      <c r="I194" s="162" t="s">
        <v>3865</v>
      </c>
      <c r="J194" s="162" t="s">
        <v>1620</v>
      </c>
      <c r="K194" s="162" t="s">
        <v>3866</v>
      </c>
      <c r="L194" s="952" t="s">
        <v>1634</v>
      </c>
      <c r="M194" s="176"/>
      <c r="N194" s="176"/>
      <c r="O194" s="176"/>
      <c r="P194" s="176"/>
      <c r="Q194" s="176"/>
      <c r="R194" s="176"/>
      <c r="S194" s="176"/>
      <c r="T194" s="176"/>
      <c r="U194" s="176"/>
      <c r="V194" s="176"/>
      <c r="W194" s="176"/>
      <c r="X194" s="176"/>
      <c r="Y194" s="176"/>
      <c r="Z194" s="176"/>
      <c r="AA194" s="176"/>
      <c r="AB194" s="1198"/>
      <c r="AC194" s="149"/>
      <c r="AD194" s="149"/>
      <c r="AE194" s="149"/>
      <c r="AF194" s="149"/>
      <c r="AG194" s="149"/>
      <c r="AH194" s="149"/>
      <c r="AI194" s="149"/>
      <c r="AJ194" s="149"/>
      <c r="AK194" s="149"/>
      <c r="AL194" s="149"/>
      <c r="AM194" s="149"/>
      <c r="AN194" s="149"/>
      <c r="AO194" s="149"/>
      <c r="AP194" s="149"/>
      <c r="AQ194" s="149"/>
      <c r="AR194" s="149"/>
      <c r="AS194" s="149"/>
      <c r="AT194" s="149"/>
      <c r="AU194" s="149"/>
    </row>
    <row r="195">
      <c r="A195" s="176" t="s">
        <v>55</v>
      </c>
      <c r="B195" s="162">
        <v>4.4929777E7</v>
      </c>
      <c r="C195" s="177">
        <v>44529.85056180556</v>
      </c>
      <c r="D195" s="162" t="s">
        <v>3877</v>
      </c>
      <c r="E195" s="162" t="s">
        <v>3878</v>
      </c>
      <c r="F195" s="178">
        <v>37761.0</v>
      </c>
      <c r="G195" s="162" t="s">
        <v>391</v>
      </c>
      <c r="H195" s="162" t="s">
        <v>3879</v>
      </c>
      <c r="I195" s="162" t="s">
        <v>3880</v>
      </c>
      <c r="J195" s="162" t="s">
        <v>1620</v>
      </c>
      <c r="K195" s="162" t="s">
        <v>3881</v>
      </c>
      <c r="L195" s="952" t="s">
        <v>1622</v>
      </c>
      <c r="M195" s="176"/>
      <c r="N195" s="176"/>
      <c r="O195" s="176"/>
      <c r="P195" s="176"/>
      <c r="Q195" s="176"/>
      <c r="R195" s="149"/>
      <c r="S195" s="176"/>
      <c r="T195" s="176"/>
      <c r="U195" s="176"/>
      <c r="V195" s="176"/>
      <c r="W195" s="176"/>
      <c r="X195" s="176"/>
      <c r="Y195" s="176"/>
      <c r="Z195" s="176"/>
      <c r="AA195" s="149"/>
      <c r="AB195" s="149"/>
      <c r="AC195" s="149"/>
      <c r="AD195" s="149"/>
      <c r="AE195" s="149"/>
      <c r="AF195" s="149"/>
      <c r="AG195" s="149"/>
      <c r="AH195" s="149"/>
      <c r="AI195" s="149"/>
      <c r="AJ195" s="149"/>
      <c r="AK195" s="149"/>
      <c r="AL195" s="149"/>
      <c r="AM195" s="149"/>
      <c r="AN195" s="149"/>
      <c r="AO195" s="149"/>
      <c r="AP195" s="149"/>
      <c r="AQ195" s="149"/>
      <c r="AR195" s="149"/>
      <c r="AS195" s="149"/>
      <c r="AT195" s="149"/>
      <c r="AU195" s="149"/>
    </row>
    <row r="196">
      <c r="A196" s="176" t="s">
        <v>55</v>
      </c>
      <c r="B196" s="162">
        <v>3.7374669E7</v>
      </c>
      <c r="C196" s="177">
        <v>44530.89167642361</v>
      </c>
      <c r="D196" s="162" t="s">
        <v>3888</v>
      </c>
      <c r="E196" s="162" t="s">
        <v>3889</v>
      </c>
      <c r="F196" s="178">
        <v>34051.0</v>
      </c>
      <c r="G196" s="162" t="s">
        <v>391</v>
      </c>
      <c r="H196" s="162" t="s">
        <v>3890</v>
      </c>
      <c r="I196" s="162">
        <v>1.144012084E9</v>
      </c>
      <c r="J196" s="162" t="s">
        <v>1620</v>
      </c>
      <c r="K196" s="162" t="s">
        <v>3891</v>
      </c>
      <c r="L196" s="952" t="s">
        <v>1634</v>
      </c>
      <c r="M196" s="176"/>
      <c r="N196" s="176"/>
      <c r="O196" s="176"/>
      <c r="P196" s="176"/>
      <c r="Q196" s="176"/>
      <c r="R196" s="176"/>
      <c r="S196" s="176"/>
      <c r="T196" s="176"/>
      <c r="U196" s="176"/>
      <c r="V196" s="176"/>
      <c r="W196" s="176"/>
      <c r="X196" s="176"/>
      <c r="Y196" s="176"/>
      <c r="Z196" s="176"/>
      <c r="AA196" s="149"/>
      <c r="AB196" s="176"/>
      <c r="AC196" s="149"/>
      <c r="AD196" s="176"/>
      <c r="AE196" s="149"/>
      <c r="AF196" s="149"/>
      <c r="AG196" s="149"/>
      <c r="AH196" s="149"/>
      <c r="AI196" s="149"/>
      <c r="AJ196" s="149"/>
      <c r="AK196" s="149"/>
      <c r="AL196" s="149"/>
      <c r="AM196" s="149"/>
      <c r="AN196" s="149"/>
      <c r="AO196" s="149"/>
      <c r="AP196" s="149"/>
      <c r="AQ196" s="149"/>
      <c r="AR196" s="149"/>
      <c r="AS196" s="149"/>
      <c r="AT196" s="149"/>
      <c r="AU196" s="149"/>
    </row>
    <row r="197">
      <c r="A197" s="176" t="s">
        <v>55</v>
      </c>
      <c r="B197" s="162">
        <v>3.8321486E7</v>
      </c>
      <c r="C197" s="177">
        <v>44532.41722537037</v>
      </c>
      <c r="D197" s="162" t="s">
        <v>3900</v>
      </c>
      <c r="E197" s="162" t="s">
        <v>3901</v>
      </c>
      <c r="F197" s="178">
        <v>34477.0</v>
      </c>
      <c r="G197" s="162" t="s">
        <v>674</v>
      </c>
      <c r="H197" s="162" t="s">
        <v>1822</v>
      </c>
      <c r="I197" s="162">
        <v>1.130230989E9</v>
      </c>
      <c r="J197" s="162" t="s">
        <v>1646</v>
      </c>
      <c r="K197" s="162" t="s">
        <v>3902</v>
      </c>
      <c r="L197" s="952" t="s">
        <v>1634</v>
      </c>
      <c r="M197" s="176"/>
      <c r="N197" s="176"/>
      <c r="O197" s="176"/>
      <c r="P197" s="176"/>
      <c r="Q197" s="176"/>
      <c r="R197" s="149"/>
      <c r="S197" s="176"/>
      <c r="T197" s="176"/>
      <c r="U197" s="176"/>
      <c r="V197" s="176"/>
      <c r="W197" s="176"/>
      <c r="X197" s="176"/>
      <c r="Y197" s="176"/>
      <c r="Z197" s="176"/>
      <c r="AA197" s="149"/>
      <c r="AB197" s="176"/>
      <c r="AC197" s="149"/>
      <c r="AD197" s="149"/>
      <c r="AE197" s="149"/>
      <c r="AF197" s="149"/>
      <c r="AG197" s="149"/>
      <c r="AH197" s="149"/>
      <c r="AI197" s="149"/>
      <c r="AJ197" s="149"/>
      <c r="AK197" s="149"/>
      <c r="AL197" s="149"/>
      <c r="AM197" s="149"/>
      <c r="AN197" s="149"/>
      <c r="AO197" s="149"/>
      <c r="AP197" s="149"/>
      <c r="AQ197" s="149"/>
      <c r="AR197" s="149"/>
      <c r="AS197" s="149"/>
      <c r="AT197" s="149"/>
      <c r="AU197" s="149"/>
    </row>
    <row r="198">
      <c r="A198" s="176" t="s">
        <v>55</v>
      </c>
      <c r="B198" s="162">
        <v>4.3571901E7</v>
      </c>
      <c r="C198" s="177">
        <v>44533.21908259259</v>
      </c>
      <c r="D198" s="162" t="s">
        <v>3910</v>
      </c>
      <c r="E198" s="162" t="s">
        <v>3911</v>
      </c>
      <c r="F198" s="178">
        <v>37166.0</v>
      </c>
      <c r="G198" s="162" t="s">
        <v>391</v>
      </c>
      <c r="H198" s="162" t="s">
        <v>3912</v>
      </c>
      <c r="I198" s="162" t="s">
        <v>3913</v>
      </c>
      <c r="J198" s="162" t="s">
        <v>1620</v>
      </c>
      <c r="K198" s="162" t="s">
        <v>3914</v>
      </c>
      <c r="L198" s="952" t="s">
        <v>1634</v>
      </c>
      <c r="M198" s="176"/>
      <c r="N198" s="176"/>
      <c r="O198" s="176"/>
      <c r="P198" s="176"/>
      <c r="Q198" s="176"/>
      <c r="R198" s="149"/>
      <c r="S198" s="176"/>
      <c r="T198" s="176"/>
      <c r="U198" s="176"/>
      <c r="V198" s="176"/>
      <c r="W198" s="176"/>
      <c r="X198" s="176"/>
      <c r="Y198" s="176"/>
      <c r="Z198" s="176"/>
      <c r="AA198" s="149"/>
      <c r="AB198" s="149"/>
      <c r="AC198" s="149"/>
      <c r="AD198" s="149"/>
      <c r="AE198" s="149"/>
      <c r="AF198" s="149"/>
      <c r="AG198" s="149"/>
      <c r="AH198" s="149"/>
      <c r="AI198" s="149"/>
      <c r="AJ198" s="149"/>
      <c r="AK198" s="149"/>
      <c r="AL198" s="149"/>
      <c r="AM198" s="149"/>
      <c r="AN198" s="149"/>
      <c r="AO198" s="149"/>
      <c r="AP198" s="149"/>
      <c r="AQ198" s="149"/>
      <c r="AR198" s="149"/>
      <c r="AS198" s="149"/>
      <c r="AT198" s="149"/>
      <c r="AU198" s="149"/>
    </row>
    <row r="199">
      <c r="A199" s="176" t="s">
        <v>55</v>
      </c>
      <c r="B199" s="162" t="s">
        <v>257</v>
      </c>
      <c r="C199" s="177">
        <v>44533.47542623842</v>
      </c>
      <c r="D199" s="162" t="s">
        <v>3921</v>
      </c>
      <c r="E199" s="162" t="s">
        <v>3922</v>
      </c>
      <c r="F199" s="178">
        <v>31466.0</v>
      </c>
      <c r="G199" s="162" t="s">
        <v>1755</v>
      </c>
      <c r="H199" s="162" t="s">
        <v>3923</v>
      </c>
      <c r="I199" s="162" t="s">
        <v>3924</v>
      </c>
      <c r="J199" s="162" t="s">
        <v>1646</v>
      </c>
      <c r="K199" s="162" t="s">
        <v>3925</v>
      </c>
      <c r="L199" s="952" t="s">
        <v>1622</v>
      </c>
      <c r="M199" s="176"/>
      <c r="N199" s="176"/>
      <c r="O199" s="176"/>
      <c r="P199" s="176"/>
      <c r="Q199" s="176"/>
      <c r="R199" s="149"/>
      <c r="S199" s="176"/>
      <c r="T199" s="176"/>
      <c r="U199" s="176"/>
      <c r="V199" s="176"/>
      <c r="W199" s="176"/>
      <c r="X199" s="176"/>
      <c r="Y199" s="176"/>
      <c r="Z199" s="176"/>
      <c r="AA199" s="149"/>
      <c r="AB199" s="149"/>
      <c r="AC199" s="149"/>
      <c r="AD199" s="176"/>
      <c r="AE199" s="149"/>
      <c r="AF199" s="1191"/>
      <c r="AG199" s="1185"/>
      <c r="AH199" s="1180"/>
      <c r="AI199" s="149"/>
      <c r="AJ199" s="149"/>
      <c r="AK199" s="149"/>
      <c r="AL199" s="149"/>
      <c r="AM199" s="149"/>
      <c r="AN199" s="149"/>
      <c r="AO199" s="149"/>
      <c r="AP199" s="149"/>
      <c r="AQ199" s="149"/>
      <c r="AR199" s="149"/>
      <c r="AS199" s="149"/>
      <c r="AT199" s="149"/>
      <c r="AU199" s="149"/>
    </row>
    <row r="200">
      <c r="A200" s="176" t="s">
        <v>55</v>
      </c>
      <c r="B200" s="162">
        <v>4.0699042E7</v>
      </c>
      <c r="C200" s="177">
        <v>44535.56224855324</v>
      </c>
      <c r="D200" s="162" t="s">
        <v>3931</v>
      </c>
      <c r="E200" s="162" t="s">
        <v>3932</v>
      </c>
      <c r="F200" s="178">
        <v>35647.0</v>
      </c>
      <c r="G200" s="162" t="s">
        <v>1808</v>
      </c>
      <c r="H200" s="162" t="s">
        <v>1822</v>
      </c>
      <c r="I200" s="162" t="s">
        <v>3933</v>
      </c>
      <c r="J200" s="162" t="s">
        <v>1620</v>
      </c>
      <c r="K200" s="162" t="s">
        <v>3934</v>
      </c>
      <c r="L200" s="952" t="s">
        <v>1668</v>
      </c>
      <c r="M200" s="176"/>
      <c r="N200" s="176"/>
      <c r="O200" s="176"/>
      <c r="P200" s="176"/>
      <c r="Q200" s="176"/>
      <c r="R200" s="149"/>
      <c r="S200" s="176"/>
      <c r="T200" s="176"/>
      <c r="U200" s="176"/>
      <c r="V200" s="176"/>
      <c r="W200" s="176"/>
      <c r="X200" s="176"/>
      <c r="Y200" s="176"/>
      <c r="Z200" s="176"/>
      <c r="AA200" s="149"/>
      <c r="AB200" s="176"/>
      <c r="AC200" s="149"/>
      <c r="AD200" s="149"/>
      <c r="AE200" s="149"/>
      <c r="AF200" s="149"/>
      <c r="AG200" s="149"/>
      <c r="AH200" s="149"/>
      <c r="AI200" s="149"/>
      <c r="AJ200" s="149"/>
      <c r="AK200" s="149"/>
      <c r="AL200" s="149"/>
      <c r="AM200" s="149"/>
      <c r="AN200" s="149"/>
      <c r="AO200" s="149"/>
      <c r="AP200" s="149"/>
      <c r="AQ200" s="149"/>
      <c r="AR200" s="149"/>
      <c r="AS200" s="149"/>
      <c r="AT200" s="149"/>
      <c r="AU200" s="149"/>
    </row>
    <row r="201">
      <c r="A201" s="176" t="s">
        <v>55</v>
      </c>
      <c r="B201" s="162">
        <v>4.3630993E7</v>
      </c>
      <c r="C201" s="177">
        <v>44536.56872177083</v>
      </c>
      <c r="D201" s="162" t="s">
        <v>3943</v>
      </c>
      <c r="E201" s="162" t="s">
        <v>3944</v>
      </c>
      <c r="F201" s="178">
        <v>37276.0</v>
      </c>
      <c r="G201" s="162" t="s">
        <v>2021</v>
      </c>
      <c r="H201" s="162" t="s">
        <v>3945</v>
      </c>
      <c r="I201" s="162" t="s">
        <v>3946</v>
      </c>
      <c r="J201" s="162" t="s">
        <v>1620</v>
      </c>
      <c r="K201" s="162" t="s">
        <v>3947</v>
      </c>
      <c r="L201" s="952" t="s">
        <v>1668</v>
      </c>
      <c r="M201" s="176"/>
      <c r="N201" s="176"/>
      <c r="O201" s="176"/>
      <c r="P201" s="176"/>
      <c r="Q201" s="176"/>
      <c r="R201" s="176"/>
      <c r="S201" s="176"/>
      <c r="T201" s="176"/>
      <c r="U201" s="176"/>
      <c r="V201" s="176"/>
      <c r="W201" s="176"/>
      <c r="X201" s="176"/>
      <c r="Y201" s="176"/>
      <c r="Z201" s="176"/>
      <c r="AA201" s="149"/>
      <c r="AB201" s="149"/>
      <c r="AC201" s="149"/>
      <c r="AD201" s="149"/>
      <c r="AE201" s="149"/>
      <c r="AF201" s="149"/>
      <c r="AG201" s="149"/>
      <c r="AH201" s="149"/>
      <c r="AI201" s="149"/>
      <c r="AJ201" s="149"/>
      <c r="AK201" s="149"/>
      <c r="AL201" s="149"/>
      <c r="AM201" s="149"/>
      <c r="AN201" s="149"/>
      <c r="AO201" s="149"/>
      <c r="AP201" s="149"/>
      <c r="AQ201" s="149"/>
      <c r="AR201" s="149"/>
      <c r="AS201" s="149"/>
      <c r="AT201" s="149"/>
      <c r="AU201" s="149"/>
    </row>
    <row r="202">
      <c r="A202" s="176" t="s">
        <v>55</v>
      </c>
      <c r="B202" s="162">
        <v>4.225484E7</v>
      </c>
      <c r="C202" s="177">
        <v>44537.97259269676</v>
      </c>
      <c r="D202" s="162" t="s">
        <v>3956</v>
      </c>
      <c r="E202" s="162" t="s">
        <v>3957</v>
      </c>
      <c r="F202" s="178">
        <v>36527.0</v>
      </c>
      <c r="G202" s="162" t="s">
        <v>391</v>
      </c>
      <c r="H202" s="162" t="s">
        <v>3958</v>
      </c>
      <c r="I202" s="162" t="s">
        <v>3959</v>
      </c>
      <c r="J202" s="162" t="s">
        <v>1620</v>
      </c>
      <c r="K202" s="162" t="s">
        <v>3960</v>
      </c>
      <c r="L202" s="952" t="s">
        <v>1634</v>
      </c>
      <c r="M202" s="176"/>
      <c r="N202" s="176"/>
      <c r="O202" s="176"/>
      <c r="P202" s="176"/>
      <c r="Q202" s="176"/>
      <c r="R202" s="149"/>
      <c r="S202" s="176"/>
      <c r="T202" s="176"/>
      <c r="U202" s="176"/>
      <c r="V202" s="176"/>
      <c r="W202" s="176"/>
      <c r="X202" s="176"/>
      <c r="Y202" s="176"/>
      <c r="Z202" s="176"/>
      <c r="AA202" s="176"/>
      <c r="AB202" s="176"/>
      <c r="AC202" s="149"/>
      <c r="AD202" s="149"/>
      <c r="AE202" s="149"/>
      <c r="AF202" s="149"/>
      <c r="AG202" s="149"/>
      <c r="AH202" s="149"/>
      <c r="AI202" s="149"/>
      <c r="AJ202" s="149"/>
      <c r="AK202" s="149"/>
      <c r="AL202" s="149"/>
      <c r="AM202" s="149"/>
      <c r="AN202" s="149"/>
      <c r="AO202" s="149"/>
      <c r="AP202" s="149"/>
      <c r="AQ202" s="149"/>
      <c r="AR202" s="149"/>
      <c r="AS202" s="149"/>
      <c r="AT202" s="149"/>
      <c r="AU202" s="149"/>
    </row>
    <row r="203">
      <c r="A203" s="176" t="s">
        <v>55</v>
      </c>
      <c r="B203" s="162" t="s">
        <v>262</v>
      </c>
      <c r="C203" s="177">
        <v>44549.6233125</v>
      </c>
      <c r="D203" s="162" t="s">
        <v>3966</v>
      </c>
      <c r="E203" s="162" t="s">
        <v>3967</v>
      </c>
      <c r="F203" s="178">
        <v>36880.0</v>
      </c>
      <c r="G203" s="162" t="s">
        <v>391</v>
      </c>
      <c r="H203" s="162" t="s">
        <v>3968</v>
      </c>
      <c r="I203" s="162" t="s">
        <v>3969</v>
      </c>
      <c r="J203" s="162" t="s">
        <v>1620</v>
      </c>
      <c r="K203" s="162" t="s">
        <v>3970</v>
      </c>
      <c r="L203" s="952" t="s">
        <v>1668</v>
      </c>
      <c r="M203" s="176"/>
      <c r="N203" s="176"/>
      <c r="O203" s="176"/>
      <c r="P203" s="176"/>
      <c r="Q203" s="176"/>
      <c r="R203" s="149"/>
      <c r="S203" s="176"/>
      <c r="T203" s="176"/>
      <c r="U203" s="176"/>
      <c r="V203" s="176"/>
      <c r="W203" s="176"/>
      <c r="X203" s="176"/>
      <c r="Y203" s="176"/>
      <c r="Z203" s="176"/>
      <c r="AA203" s="149"/>
      <c r="AB203" s="176"/>
      <c r="AC203" s="149"/>
      <c r="AD203" s="149"/>
      <c r="AE203" s="149"/>
      <c r="AF203" s="149"/>
      <c r="AG203" s="149"/>
      <c r="AH203" s="149"/>
      <c r="AI203" s="149"/>
      <c r="AJ203" s="149"/>
      <c r="AK203" s="149"/>
      <c r="AL203" s="149"/>
      <c r="AM203" s="149"/>
      <c r="AN203" s="149"/>
      <c r="AO203" s="149"/>
      <c r="AP203" s="149"/>
      <c r="AQ203" s="149"/>
      <c r="AR203" s="149"/>
      <c r="AS203" s="149"/>
      <c r="AT203" s="149"/>
      <c r="AU203" s="149"/>
    </row>
    <row r="204">
      <c r="A204" s="176" t="s">
        <v>55</v>
      </c>
      <c r="B204" s="162">
        <v>4.2025814E7</v>
      </c>
      <c r="C204" s="177">
        <v>44551.757520659725</v>
      </c>
      <c r="D204" s="162" t="s">
        <v>3980</v>
      </c>
      <c r="E204" s="162" t="s">
        <v>3981</v>
      </c>
      <c r="F204" s="178">
        <v>36348.0</v>
      </c>
      <c r="G204" s="162" t="s">
        <v>391</v>
      </c>
      <c r="H204" s="162" t="s">
        <v>3982</v>
      </c>
      <c r="I204" s="162" t="s">
        <v>3983</v>
      </c>
      <c r="J204" s="162" t="s">
        <v>1620</v>
      </c>
      <c r="K204" s="162" t="s">
        <v>3984</v>
      </c>
      <c r="L204" s="952" t="s">
        <v>1622</v>
      </c>
      <c r="M204" s="176"/>
      <c r="N204" s="176"/>
      <c r="O204" s="176"/>
      <c r="P204" s="176"/>
      <c r="Q204" s="176"/>
      <c r="R204" s="149"/>
      <c r="S204" s="176"/>
      <c r="T204" s="176"/>
      <c r="U204" s="176"/>
      <c r="V204" s="176"/>
      <c r="W204" s="176"/>
      <c r="X204" s="176"/>
      <c r="Y204" s="176"/>
      <c r="Z204" s="176"/>
      <c r="AA204" s="149"/>
      <c r="AB204" s="176"/>
      <c r="AC204" s="149"/>
      <c r="AD204" s="149"/>
      <c r="AE204" s="149"/>
      <c r="AF204" s="149"/>
      <c r="AG204" s="149"/>
      <c r="AH204" s="149"/>
      <c r="AI204" s="149"/>
      <c r="AJ204" s="149"/>
      <c r="AK204" s="149"/>
      <c r="AL204" s="149"/>
      <c r="AM204" s="149"/>
      <c r="AN204" s="149"/>
      <c r="AO204" s="149"/>
      <c r="AP204" s="149"/>
      <c r="AQ204" s="149"/>
      <c r="AR204" s="149"/>
      <c r="AS204" s="149"/>
      <c r="AT204" s="149"/>
      <c r="AU204" s="149"/>
    </row>
    <row r="205">
      <c r="A205" s="176" t="s">
        <v>55</v>
      </c>
      <c r="B205" s="162">
        <v>3.610587E7</v>
      </c>
      <c r="C205" s="177">
        <v>44561.486750428245</v>
      </c>
      <c r="D205" s="162" t="s">
        <v>3993</v>
      </c>
      <c r="E205" s="162" t="s">
        <v>3994</v>
      </c>
      <c r="F205" s="178">
        <v>33589.0</v>
      </c>
      <c r="G205" s="162" t="s">
        <v>2021</v>
      </c>
      <c r="H205" s="162" t="s">
        <v>3995</v>
      </c>
      <c r="I205" s="162" t="s">
        <v>3996</v>
      </c>
      <c r="J205" s="162" t="s">
        <v>1620</v>
      </c>
      <c r="K205" s="162" t="s">
        <v>3997</v>
      </c>
      <c r="L205" s="952" t="s">
        <v>1668</v>
      </c>
      <c r="M205" s="176"/>
      <c r="N205" s="176"/>
      <c r="O205" s="176"/>
      <c r="P205" s="176"/>
      <c r="Q205" s="176"/>
      <c r="R205" s="176"/>
      <c r="S205" s="176"/>
      <c r="T205" s="176"/>
      <c r="U205" s="176"/>
      <c r="V205" s="176"/>
      <c r="W205" s="176"/>
      <c r="X205" s="176"/>
      <c r="Y205" s="176"/>
      <c r="Z205" s="176"/>
      <c r="AA205" s="149"/>
      <c r="AB205" s="176"/>
      <c r="AC205" s="149"/>
      <c r="AD205" s="149"/>
      <c r="AE205" s="149"/>
      <c r="AF205" s="149"/>
      <c r="AG205" s="149"/>
      <c r="AH205" s="149"/>
      <c r="AI205" s="149"/>
      <c r="AJ205" s="149"/>
      <c r="AK205" s="149"/>
      <c r="AL205" s="149"/>
      <c r="AM205" s="149"/>
      <c r="AN205" s="149"/>
      <c r="AO205" s="149"/>
      <c r="AP205" s="149"/>
      <c r="AQ205" s="149"/>
      <c r="AR205" s="149"/>
      <c r="AS205" s="149"/>
      <c r="AT205" s="149"/>
      <c r="AU205" s="149"/>
    </row>
    <row r="206">
      <c r="A206" s="176" t="s">
        <v>55</v>
      </c>
      <c r="B206" s="162">
        <v>3.4027546E7</v>
      </c>
      <c r="C206" s="177">
        <v>44566.36575355324</v>
      </c>
      <c r="D206" s="162" t="s">
        <v>4004</v>
      </c>
      <c r="E206" s="162" t="s">
        <v>4005</v>
      </c>
      <c r="F206" s="178">
        <v>32342.0</v>
      </c>
      <c r="G206" s="162" t="s">
        <v>391</v>
      </c>
      <c r="H206" s="162" t="s">
        <v>4006</v>
      </c>
      <c r="I206" s="162" t="s">
        <v>4007</v>
      </c>
      <c r="J206" s="162" t="s">
        <v>1620</v>
      </c>
      <c r="K206" s="162" t="s">
        <v>4008</v>
      </c>
      <c r="L206" s="952" t="s">
        <v>1622</v>
      </c>
      <c r="M206" s="176"/>
      <c r="N206" s="176"/>
      <c r="O206" s="176"/>
      <c r="P206" s="176"/>
      <c r="Q206" s="176"/>
      <c r="R206" s="149"/>
      <c r="S206" s="176"/>
      <c r="T206" s="176"/>
      <c r="U206" s="176"/>
      <c r="V206" s="176"/>
      <c r="W206" s="176"/>
      <c r="X206" s="176"/>
      <c r="Y206" s="176"/>
      <c r="Z206" s="176"/>
      <c r="AA206" s="149"/>
      <c r="AB206" s="149"/>
      <c r="AC206" s="149"/>
      <c r="AD206" s="149"/>
      <c r="AE206" s="149"/>
      <c r="AF206" s="149"/>
      <c r="AG206" s="149"/>
      <c r="AH206" s="149"/>
      <c r="AI206" s="176"/>
      <c r="AJ206" s="176"/>
      <c r="AK206" s="149"/>
      <c r="AL206" s="149"/>
      <c r="AM206" s="149"/>
      <c r="AN206" s="149"/>
      <c r="AO206" s="149"/>
      <c r="AP206" s="149"/>
      <c r="AQ206" s="149"/>
      <c r="AR206" s="149"/>
      <c r="AS206" s="149"/>
      <c r="AT206" s="149"/>
      <c r="AU206" s="149"/>
    </row>
    <row r="207">
      <c r="A207" s="176" t="s">
        <v>55</v>
      </c>
      <c r="B207" s="162">
        <v>2.9543705E7</v>
      </c>
      <c r="C207" s="177">
        <v>44567.457359548614</v>
      </c>
      <c r="D207" s="162" t="s">
        <v>4018</v>
      </c>
      <c r="E207" s="162" t="s">
        <v>4019</v>
      </c>
      <c r="F207" s="178">
        <v>30094.0</v>
      </c>
      <c r="G207" s="162" t="s">
        <v>391</v>
      </c>
      <c r="H207" s="162" t="s">
        <v>2270</v>
      </c>
      <c r="I207" s="162" t="s">
        <v>4020</v>
      </c>
      <c r="J207" s="162" t="s">
        <v>1620</v>
      </c>
      <c r="K207" s="162" t="s">
        <v>4021</v>
      </c>
      <c r="L207" s="952" t="s">
        <v>1622</v>
      </c>
      <c r="M207" s="176"/>
      <c r="N207" s="176"/>
      <c r="O207" s="176"/>
      <c r="P207" s="176"/>
      <c r="Q207" s="176"/>
      <c r="R207" s="176"/>
      <c r="S207" s="176"/>
      <c r="T207" s="176"/>
      <c r="U207" s="176"/>
      <c r="V207" s="176"/>
      <c r="W207" s="176"/>
      <c r="X207" s="176"/>
      <c r="Y207" s="176"/>
      <c r="Z207" s="176"/>
      <c r="AA207" s="176"/>
      <c r="AB207" s="1198"/>
      <c r="AC207" s="149"/>
      <c r="AD207" s="149"/>
      <c r="AE207" s="149"/>
      <c r="AF207" s="149"/>
      <c r="AG207" s="149"/>
      <c r="AH207" s="149"/>
      <c r="AI207" s="149"/>
      <c r="AJ207" s="149"/>
      <c r="AK207" s="149"/>
      <c r="AL207" s="149"/>
      <c r="AM207" s="149"/>
      <c r="AN207" s="149"/>
      <c r="AO207" s="149"/>
      <c r="AP207" s="149"/>
      <c r="AQ207" s="149"/>
      <c r="AR207" s="149"/>
      <c r="AS207" s="149"/>
      <c r="AT207" s="149"/>
      <c r="AU207" s="149"/>
    </row>
    <row r="208">
      <c r="A208" s="176" t="s">
        <v>55</v>
      </c>
      <c r="B208" s="162" t="s">
        <v>267</v>
      </c>
      <c r="C208" s="177">
        <v>44567.664183368055</v>
      </c>
      <c r="D208" s="179" t="s">
        <v>4030</v>
      </c>
      <c r="E208" s="179" t="s">
        <v>4031</v>
      </c>
      <c r="F208" s="178">
        <v>30952.0</v>
      </c>
      <c r="G208" s="162" t="s">
        <v>4032</v>
      </c>
      <c r="H208" s="162" t="s">
        <v>4033</v>
      </c>
      <c r="I208" s="162" t="s">
        <v>4034</v>
      </c>
      <c r="J208" s="162" t="s">
        <v>1646</v>
      </c>
      <c r="K208" s="162" t="s">
        <v>4035</v>
      </c>
      <c r="L208" s="952" t="s">
        <v>1668</v>
      </c>
      <c r="M208" s="176"/>
      <c r="N208" s="176"/>
      <c r="O208" s="176"/>
      <c r="P208" s="176"/>
      <c r="Q208" s="176"/>
      <c r="R208" s="176"/>
      <c r="S208" s="176"/>
      <c r="T208" s="176"/>
      <c r="U208" s="176"/>
      <c r="V208" s="176"/>
      <c r="W208" s="176"/>
      <c r="X208" s="176"/>
      <c r="Y208" s="176"/>
      <c r="Z208" s="176"/>
      <c r="AA208" s="149"/>
      <c r="AB208" s="176"/>
      <c r="AC208" s="149"/>
      <c r="AD208" s="149"/>
      <c r="AE208" s="149"/>
      <c r="AF208" s="149"/>
      <c r="AG208" s="149"/>
      <c r="AH208" s="149"/>
      <c r="AI208" s="149"/>
      <c r="AJ208" s="149"/>
      <c r="AK208" s="149"/>
      <c r="AL208" s="149"/>
      <c r="AM208" s="149"/>
      <c r="AN208" s="149"/>
      <c r="AO208" s="149"/>
      <c r="AP208" s="149"/>
      <c r="AQ208" s="149"/>
      <c r="AR208" s="149"/>
      <c r="AS208" s="149"/>
      <c r="AT208" s="149"/>
      <c r="AU208" s="149"/>
    </row>
    <row r="209">
      <c r="A209" s="176" t="s">
        <v>55</v>
      </c>
      <c r="B209" s="162">
        <v>4.082932E7</v>
      </c>
      <c r="C209" s="177">
        <v>44572.39593586806</v>
      </c>
      <c r="D209" s="162" t="s">
        <v>4043</v>
      </c>
      <c r="E209" s="162" t="s">
        <v>4044</v>
      </c>
      <c r="F209" s="178">
        <v>35783.0</v>
      </c>
      <c r="G209" s="162" t="s">
        <v>391</v>
      </c>
      <c r="H209" s="162" t="s">
        <v>1618</v>
      </c>
      <c r="I209" s="162" t="s">
        <v>4045</v>
      </c>
      <c r="J209" s="162" t="s">
        <v>1620</v>
      </c>
      <c r="K209" s="162" t="s">
        <v>4046</v>
      </c>
      <c r="L209" s="952" t="s">
        <v>1668</v>
      </c>
      <c r="M209" s="176"/>
      <c r="N209" s="176"/>
      <c r="O209" s="176"/>
      <c r="P209" s="176"/>
      <c r="Q209" s="176"/>
      <c r="R209" s="149"/>
      <c r="S209" s="176"/>
      <c r="T209" s="176"/>
      <c r="U209" s="176"/>
      <c r="V209" s="176"/>
      <c r="W209" s="176"/>
      <c r="X209" s="176"/>
      <c r="Y209" s="176"/>
      <c r="Z209" s="176"/>
      <c r="AA209" s="176"/>
      <c r="AB209" s="176"/>
      <c r="AC209" s="149"/>
      <c r="AD209" s="149"/>
      <c r="AE209" s="149"/>
      <c r="AF209" s="149"/>
      <c r="AG209" s="149"/>
      <c r="AH209" s="149"/>
      <c r="AI209" s="149"/>
      <c r="AJ209" s="149"/>
      <c r="AK209" s="149"/>
      <c r="AL209" s="149"/>
      <c r="AM209" s="149"/>
      <c r="AN209" s="149"/>
      <c r="AO209" s="149"/>
      <c r="AP209" s="149"/>
      <c r="AQ209" s="149"/>
      <c r="AR209" s="149"/>
      <c r="AS209" s="149"/>
      <c r="AT209" s="149"/>
      <c r="AU209" s="149"/>
    </row>
    <row r="210">
      <c r="A210" s="176" t="s">
        <v>55</v>
      </c>
      <c r="B210" s="162">
        <v>4.3053693E7</v>
      </c>
      <c r="C210" s="177">
        <v>44575.32441119213</v>
      </c>
      <c r="D210" s="162" t="s">
        <v>4058</v>
      </c>
      <c r="E210" s="162" t="s">
        <v>4059</v>
      </c>
      <c r="F210" s="178">
        <v>36858.0</v>
      </c>
      <c r="G210" s="162" t="s">
        <v>391</v>
      </c>
      <c r="H210" s="162" t="s">
        <v>1756</v>
      </c>
      <c r="I210" s="162" t="s">
        <v>4060</v>
      </c>
      <c r="J210" s="162" t="s">
        <v>1620</v>
      </c>
      <c r="K210" s="162" t="s">
        <v>4061</v>
      </c>
      <c r="L210" s="952" t="s">
        <v>1668</v>
      </c>
      <c r="M210" s="176"/>
      <c r="N210" s="176"/>
      <c r="O210" s="176"/>
      <c r="P210" s="176"/>
      <c r="Q210" s="176"/>
      <c r="R210" s="149"/>
      <c r="S210" s="176"/>
      <c r="T210" s="176"/>
      <c r="U210" s="176"/>
      <c r="V210" s="176"/>
      <c r="W210" s="176"/>
      <c r="X210" s="176"/>
      <c r="Y210" s="176"/>
      <c r="Z210" s="176"/>
      <c r="AA210" s="149"/>
      <c r="AB210" s="149"/>
      <c r="AC210" s="149"/>
      <c r="AD210" s="149"/>
      <c r="AE210" s="149"/>
      <c r="AF210" s="149"/>
      <c r="AG210" s="149"/>
      <c r="AH210" s="149"/>
      <c r="AI210" s="149"/>
      <c r="AJ210" s="149"/>
      <c r="AK210" s="149"/>
      <c r="AL210" s="149"/>
      <c r="AM210" s="149"/>
      <c r="AN210" s="149"/>
      <c r="AO210" s="149"/>
      <c r="AP210" s="149"/>
      <c r="AQ210" s="149"/>
      <c r="AR210" s="149"/>
      <c r="AS210" s="149"/>
      <c r="AT210" s="149"/>
      <c r="AU210" s="149"/>
    </row>
    <row r="211">
      <c r="A211" s="176" t="s">
        <v>55</v>
      </c>
      <c r="B211" s="162">
        <v>2.5895336E7</v>
      </c>
      <c r="C211" s="177">
        <v>44579.44298129629</v>
      </c>
      <c r="D211" s="162" t="s">
        <v>4069</v>
      </c>
      <c r="E211" s="162" t="s">
        <v>4070</v>
      </c>
      <c r="F211" s="178">
        <v>28214.0</v>
      </c>
      <c r="G211" s="162" t="s">
        <v>2021</v>
      </c>
      <c r="H211" s="162" t="s">
        <v>4071</v>
      </c>
      <c r="I211" s="162">
        <v>1.16400208E9</v>
      </c>
      <c r="J211" s="162" t="s">
        <v>1620</v>
      </c>
      <c r="K211" s="162" t="s">
        <v>4072</v>
      </c>
      <c r="L211" s="952" t="s">
        <v>1668</v>
      </c>
      <c r="M211" s="176"/>
      <c r="N211" s="176"/>
      <c r="O211" s="176"/>
      <c r="P211" s="176"/>
      <c r="Q211" s="176"/>
      <c r="R211" s="149"/>
      <c r="S211" s="176"/>
      <c r="T211" s="176"/>
      <c r="U211" s="176"/>
      <c r="V211" s="176"/>
      <c r="W211" s="176"/>
      <c r="X211" s="176"/>
      <c r="Y211" s="176"/>
      <c r="Z211" s="176"/>
      <c r="AA211" s="176"/>
      <c r="AB211" s="1198"/>
      <c r="AC211" s="149"/>
      <c r="AD211" s="149"/>
      <c r="AE211" s="149"/>
      <c r="AF211" s="149"/>
      <c r="AG211" s="149"/>
      <c r="AH211" s="149"/>
      <c r="AI211" s="149"/>
      <c r="AJ211" s="149"/>
      <c r="AK211" s="149"/>
      <c r="AL211" s="149"/>
      <c r="AM211" s="149"/>
      <c r="AN211" s="149"/>
      <c r="AO211" s="149"/>
      <c r="AP211" s="149"/>
      <c r="AQ211" s="149"/>
      <c r="AR211" s="149"/>
      <c r="AS211" s="149"/>
      <c r="AT211" s="149"/>
      <c r="AU211" s="149"/>
    </row>
    <row r="212">
      <c r="A212" s="176" t="s">
        <v>55</v>
      </c>
      <c r="B212" s="162">
        <v>4.0808383E7</v>
      </c>
      <c r="C212" s="177">
        <v>44580.46814949074</v>
      </c>
      <c r="D212" s="179" t="s">
        <v>4081</v>
      </c>
      <c r="E212" s="179" t="s">
        <v>4082</v>
      </c>
      <c r="F212" s="178">
        <v>35777.0</v>
      </c>
      <c r="G212" s="162" t="s">
        <v>391</v>
      </c>
      <c r="H212" s="162" t="s">
        <v>4083</v>
      </c>
      <c r="I212" s="162" t="s">
        <v>391</v>
      </c>
      <c r="J212" s="162" t="s">
        <v>1620</v>
      </c>
      <c r="K212" s="162" t="s">
        <v>4084</v>
      </c>
      <c r="L212" s="952" t="s">
        <v>1634</v>
      </c>
      <c r="M212" s="176"/>
      <c r="N212" s="176"/>
      <c r="O212" s="176"/>
      <c r="P212" s="176"/>
      <c r="Q212" s="176"/>
      <c r="R212" s="149"/>
      <c r="S212" s="176"/>
      <c r="T212" s="176"/>
      <c r="U212" s="176"/>
      <c r="V212" s="176"/>
      <c r="W212" s="176"/>
      <c r="X212" s="176"/>
      <c r="Y212" s="176"/>
      <c r="Z212" s="176"/>
      <c r="AA212" s="176"/>
      <c r="AB212" s="176"/>
      <c r="AC212" s="149"/>
      <c r="AD212" s="149"/>
      <c r="AE212" s="149"/>
      <c r="AF212" s="149"/>
      <c r="AG212" s="149"/>
      <c r="AH212" s="149"/>
      <c r="AI212" s="149"/>
      <c r="AJ212" s="149"/>
      <c r="AK212" s="149"/>
      <c r="AL212" s="149"/>
      <c r="AM212" s="149"/>
      <c r="AN212" s="149"/>
      <c r="AO212" s="149"/>
      <c r="AP212" s="149"/>
      <c r="AQ212" s="149"/>
      <c r="AR212" s="149"/>
      <c r="AS212" s="149"/>
      <c r="AT212" s="149"/>
      <c r="AU212" s="149"/>
    </row>
    <row r="213">
      <c r="A213" s="176" t="s">
        <v>55</v>
      </c>
      <c r="B213" s="162">
        <v>3.935324E7</v>
      </c>
      <c r="C213" s="177">
        <v>44581.55641225695</v>
      </c>
      <c r="D213" s="162" t="s">
        <v>4091</v>
      </c>
      <c r="E213" s="162" t="s">
        <v>4092</v>
      </c>
      <c r="F213" s="178">
        <v>34994.0</v>
      </c>
      <c r="G213" s="162" t="s">
        <v>391</v>
      </c>
      <c r="H213" s="162" t="s">
        <v>4093</v>
      </c>
      <c r="I213" s="162" t="s">
        <v>4094</v>
      </c>
      <c r="J213" s="162" t="s">
        <v>1620</v>
      </c>
      <c r="K213" s="162" t="s">
        <v>4095</v>
      </c>
      <c r="L213" s="952" t="s">
        <v>1668</v>
      </c>
      <c r="M213" s="176"/>
      <c r="N213" s="176"/>
      <c r="O213" s="176"/>
      <c r="P213" s="176"/>
      <c r="Q213" s="176"/>
      <c r="R213" s="149"/>
      <c r="S213" s="176"/>
      <c r="T213" s="176"/>
      <c r="U213" s="176"/>
      <c r="V213" s="176"/>
      <c r="W213" s="176"/>
      <c r="X213" s="176"/>
      <c r="Y213" s="176"/>
      <c r="Z213" s="176"/>
      <c r="AA213" s="149"/>
      <c r="AB213" s="149"/>
      <c r="AC213" s="149"/>
      <c r="AD213" s="149"/>
      <c r="AE213" s="149"/>
      <c r="AF213" s="149"/>
      <c r="AG213" s="149"/>
      <c r="AH213" s="149"/>
      <c r="AI213" s="149"/>
      <c r="AJ213" s="149"/>
      <c r="AK213" s="149"/>
      <c r="AL213" s="149"/>
      <c r="AM213" s="149"/>
      <c r="AN213" s="149"/>
      <c r="AO213" s="149"/>
      <c r="AP213" s="149"/>
      <c r="AQ213" s="149"/>
      <c r="AR213" s="149"/>
      <c r="AS213" s="149"/>
      <c r="AT213" s="149"/>
      <c r="AU213" s="149"/>
    </row>
    <row r="214">
      <c r="A214" s="176" t="s">
        <v>55</v>
      </c>
      <c r="B214" s="162">
        <v>3.6745759E7</v>
      </c>
      <c r="C214" s="177">
        <v>44581.675346261574</v>
      </c>
      <c r="D214" s="162" t="s">
        <v>4103</v>
      </c>
      <c r="E214" s="162" t="s">
        <v>4104</v>
      </c>
      <c r="F214" s="178">
        <v>34228.0</v>
      </c>
      <c r="G214" s="162" t="s">
        <v>391</v>
      </c>
      <c r="H214" s="162" t="s">
        <v>1678</v>
      </c>
      <c r="I214" s="162" t="s">
        <v>4105</v>
      </c>
      <c r="J214" s="162" t="s">
        <v>1620</v>
      </c>
      <c r="K214" s="162" t="s">
        <v>4106</v>
      </c>
      <c r="L214" s="952" t="s">
        <v>1668</v>
      </c>
      <c r="M214" s="176"/>
      <c r="N214" s="176"/>
      <c r="O214" s="176"/>
      <c r="P214" s="176"/>
      <c r="Q214" s="176"/>
      <c r="R214" s="176"/>
      <c r="S214" s="176"/>
      <c r="T214" s="176"/>
      <c r="U214" s="176"/>
      <c r="V214" s="176"/>
      <c r="W214" s="176"/>
      <c r="X214" s="176"/>
      <c r="Y214" s="176"/>
      <c r="Z214" s="176"/>
      <c r="AA214" s="149"/>
      <c r="AB214" s="149"/>
      <c r="AC214" s="149"/>
      <c r="AD214" s="149"/>
      <c r="AE214" s="149"/>
      <c r="AF214" s="149"/>
      <c r="AG214" s="149"/>
      <c r="AH214" s="149"/>
      <c r="AI214" s="149"/>
      <c r="AJ214" s="149"/>
      <c r="AK214" s="149"/>
      <c r="AL214" s="149"/>
      <c r="AM214" s="149"/>
      <c r="AN214" s="149"/>
      <c r="AO214" s="149"/>
      <c r="AP214" s="149"/>
      <c r="AQ214" s="149"/>
      <c r="AR214" s="149"/>
      <c r="AS214" s="149"/>
      <c r="AT214" s="149"/>
      <c r="AU214" s="149"/>
    </row>
    <row r="215">
      <c r="A215" s="176" t="s">
        <v>55</v>
      </c>
      <c r="B215" s="162">
        <v>3.6202279E7</v>
      </c>
      <c r="C215" s="177">
        <v>44587.606619976854</v>
      </c>
      <c r="D215" s="162" t="s">
        <v>4113</v>
      </c>
      <c r="E215" s="162" t="s">
        <v>4114</v>
      </c>
      <c r="F215" s="178">
        <v>33536.0</v>
      </c>
      <c r="G215" s="162" t="s">
        <v>391</v>
      </c>
      <c r="H215" s="162" t="s">
        <v>4115</v>
      </c>
      <c r="I215" s="162" t="s">
        <v>4116</v>
      </c>
      <c r="J215" s="162" t="s">
        <v>1620</v>
      </c>
      <c r="K215" s="162" t="s">
        <v>4117</v>
      </c>
      <c r="L215" s="952" t="s">
        <v>1622</v>
      </c>
      <c r="M215" s="176"/>
      <c r="N215" s="176"/>
      <c r="O215" s="176"/>
      <c r="P215" s="176"/>
      <c r="Q215" s="176"/>
      <c r="R215" s="149"/>
      <c r="S215" s="176"/>
      <c r="T215" s="176"/>
      <c r="U215" s="176"/>
      <c r="V215" s="176"/>
      <c r="W215" s="176"/>
      <c r="X215" s="176"/>
      <c r="Y215" s="176"/>
      <c r="Z215" s="176"/>
      <c r="AA215" s="176"/>
      <c r="AB215" s="149"/>
      <c r="AC215" s="149"/>
      <c r="AD215" s="149"/>
      <c r="AE215" s="149"/>
      <c r="AF215" s="149"/>
      <c r="AG215" s="149"/>
      <c r="AH215" s="149"/>
      <c r="AI215" s="149"/>
      <c r="AJ215" s="149"/>
      <c r="AK215" s="149"/>
      <c r="AL215" s="149"/>
      <c r="AM215" s="149"/>
      <c r="AN215" s="149"/>
      <c r="AO215" s="149"/>
      <c r="AP215" s="149"/>
      <c r="AQ215" s="149"/>
      <c r="AR215" s="149"/>
      <c r="AS215" s="149"/>
      <c r="AT215" s="149"/>
      <c r="AU215" s="149"/>
    </row>
    <row r="216">
      <c r="A216" s="176" t="s">
        <v>55</v>
      </c>
      <c r="B216" s="162">
        <v>4.5137776E7</v>
      </c>
      <c r="C216" s="177">
        <v>44591.005026099534</v>
      </c>
      <c r="D216" s="162" t="s">
        <v>4124</v>
      </c>
      <c r="E216" s="162" t="s">
        <v>4125</v>
      </c>
      <c r="F216" s="178">
        <v>37840.0</v>
      </c>
      <c r="G216" s="162" t="s">
        <v>391</v>
      </c>
      <c r="H216" s="162" t="s">
        <v>1678</v>
      </c>
      <c r="I216" s="162">
        <v>5.491164164579E12</v>
      </c>
      <c r="J216" s="162" t="s">
        <v>1620</v>
      </c>
      <c r="K216" s="162" t="s">
        <v>4126</v>
      </c>
      <c r="L216" s="952" t="s">
        <v>1668</v>
      </c>
      <c r="M216" s="176"/>
      <c r="N216" s="176"/>
      <c r="O216" s="176"/>
      <c r="P216" s="176"/>
      <c r="Q216" s="176"/>
      <c r="R216" s="176"/>
      <c r="S216" s="176"/>
      <c r="T216" s="176"/>
      <c r="U216" s="176"/>
      <c r="V216" s="176"/>
      <c r="W216" s="176"/>
      <c r="X216" s="176"/>
      <c r="Y216" s="176"/>
      <c r="Z216" s="176"/>
      <c r="AA216" s="149"/>
      <c r="AB216" s="176"/>
      <c r="AC216" s="149"/>
      <c r="AD216" s="149"/>
      <c r="AE216" s="149"/>
      <c r="AF216" s="149"/>
      <c r="AG216" s="149"/>
      <c r="AH216" s="149"/>
      <c r="AI216" s="149"/>
      <c r="AJ216" s="149"/>
      <c r="AK216" s="149"/>
      <c r="AL216" s="149"/>
      <c r="AM216" s="149"/>
      <c r="AN216" s="149"/>
      <c r="AO216" s="149"/>
      <c r="AP216" s="149"/>
      <c r="AQ216" s="149"/>
      <c r="AR216" s="149"/>
      <c r="AS216" s="149"/>
      <c r="AT216" s="149"/>
      <c r="AU216" s="149"/>
    </row>
    <row r="217">
      <c r="A217" s="176" t="s">
        <v>55</v>
      </c>
      <c r="B217" s="162">
        <v>9.572987E7</v>
      </c>
      <c r="C217" s="177">
        <v>44594.85512748842</v>
      </c>
      <c r="D217" s="162" t="s">
        <v>4134</v>
      </c>
      <c r="E217" s="227" t="s">
        <v>4135</v>
      </c>
      <c r="F217" s="178">
        <v>33417.0</v>
      </c>
      <c r="G217" s="162" t="s">
        <v>4136</v>
      </c>
      <c r="H217" s="233" t="s">
        <v>4137</v>
      </c>
      <c r="I217" s="162" t="s">
        <v>4138</v>
      </c>
      <c r="J217" s="162" t="s">
        <v>1620</v>
      </c>
      <c r="K217" s="162" t="s">
        <v>4139</v>
      </c>
      <c r="L217" s="952" t="s">
        <v>1622</v>
      </c>
      <c r="M217" s="176"/>
      <c r="N217" s="176"/>
      <c r="O217" s="176"/>
      <c r="P217" s="176"/>
      <c r="Q217" s="176"/>
      <c r="R217" s="176"/>
      <c r="S217" s="176"/>
      <c r="T217" s="176"/>
      <c r="U217" s="176"/>
      <c r="V217" s="176"/>
      <c r="W217" s="176"/>
      <c r="X217" s="176"/>
      <c r="Y217" s="176"/>
      <c r="Z217" s="176"/>
      <c r="AA217" s="149"/>
      <c r="AB217" s="149"/>
      <c r="AC217" s="149"/>
      <c r="AD217" s="149"/>
      <c r="AE217" s="149"/>
      <c r="AF217" s="149"/>
      <c r="AG217" s="149"/>
      <c r="AH217" s="149"/>
      <c r="AI217" s="149"/>
      <c r="AJ217" s="149"/>
      <c r="AK217" s="149"/>
      <c r="AL217" s="149"/>
      <c r="AM217" s="149"/>
      <c r="AN217" s="149"/>
      <c r="AO217" s="149"/>
      <c r="AP217" s="149"/>
      <c r="AQ217" s="149"/>
      <c r="AR217" s="149"/>
      <c r="AS217" s="149"/>
      <c r="AT217" s="149"/>
      <c r="AU217" s="149"/>
    </row>
    <row r="218">
      <c r="A218" s="176" t="s">
        <v>55</v>
      </c>
      <c r="B218" s="162">
        <v>3.8409496E7</v>
      </c>
      <c r="C218" s="177">
        <v>44600.599498020834</v>
      </c>
      <c r="D218" s="162" t="s">
        <v>3504</v>
      </c>
      <c r="E218" s="162" t="s">
        <v>4148</v>
      </c>
      <c r="F218" s="178">
        <v>34276.0</v>
      </c>
      <c r="G218" s="162" t="s">
        <v>391</v>
      </c>
      <c r="H218" s="162" t="s">
        <v>1678</v>
      </c>
      <c r="I218" s="162">
        <v>1.168664315E9</v>
      </c>
      <c r="J218" s="162" t="s">
        <v>1620</v>
      </c>
      <c r="K218" s="162" t="s">
        <v>4149</v>
      </c>
      <c r="L218" s="952" t="s">
        <v>1680</v>
      </c>
      <c r="M218" s="176"/>
      <c r="N218" s="176"/>
      <c r="O218" s="176"/>
      <c r="P218" s="176"/>
      <c r="Q218" s="176"/>
      <c r="R218" s="149"/>
      <c r="S218" s="176"/>
      <c r="T218" s="176"/>
      <c r="U218" s="176"/>
      <c r="V218" s="176"/>
      <c r="W218" s="176"/>
      <c r="X218" s="176"/>
      <c r="Y218" s="176"/>
      <c r="Z218" s="176"/>
      <c r="AA218" s="149"/>
      <c r="AB218" s="176"/>
      <c r="AC218" s="149"/>
      <c r="AD218" s="149"/>
      <c r="AE218" s="149"/>
      <c r="AF218" s="149"/>
      <c r="AG218" s="149"/>
      <c r="AH218" s="149"/>
      <c r="AI218" s="149"/>
      <c r="AJ218" s="149"/>
      <c r="AK218" s="149"/>
      <c r="AL218" s="149"/>
      <c r="AM218" s="149"/>
      <c r="AN218" s="149"/>
      <c r="AO218" s="149"/>
      <c r="AP218" s="149"/>
      <c r="AQ218" s="149"/>
      <c r="AR218" s="149"/>
      <c r="AS218" s="149"/>
      <c r="AT218" s="149"/>
      <c r="AU218" s="149"/>
    </row>
    <row r="219">
      <c r="A219" s="176" t="s">
        <v>55</v>
      </c>
      <c r="B219" s="162">
        <v>3.0514272E7</v>
      </c>
      <c r="C219" s="177">
        <v>44601.40650945602</v>
      </c>
      <c r="D219" s="162" t="s">
        <v>4158</v>
      </c>
      <c r="E219" s="162" t="s">
        <v>4159</v>
      </c>
      <c r="F219" s="178">
        <v>30580.0</v>
      </c>
      <c r="G219" s="162" t="s">
        <v>674</v>
      </c>
      <c r="H219" s="179" t="s">
        <v>4160</v>
      </c>
      <c r="I219" s="162">
        <v>5.491141575511E12</v>
      </c>
      <c r="J219" s="162" t="s">
        <v>1620</v>
      </c>
      <c r="K219" s="162" t="s">
        <v>4161</v>
      </c>
      <c r="L219" s="952" t="s">
        <v>1634</v>
      </c>
      <c r="M219" s="176"/>
      <c r="N219" s="176"/>
      <c r="O219" s="176"/>
      <c r="P219" s="176"/>
      <c r="Q219" s="176"/>
      <c r="R219" s="176"/>
      <c r="S219" s="176"/>
      <c r="T219" s="176"/>
      <c r="U219" s="176"/>
      <c r="V219" s="176"/>
      <c r="W219" s="176"/>
      <c r="X219" s="176"/>
      <c r="Y219" s="176"/>
      <c r="Z219" s="176"/>
      <c r="AA219" s="149"/>
      <c r="AB219" s="176"/>
      <c r="AC219" s="149"/>
      <c r="AD219" s="149"/>
      <c r="AE219" s="149"/>
      <c r="AF219" s="149"/>
      <c r="AG219" s="149"/>
      <c r="AH219" s="149"/>
      <c r="AI219" s="149"/>
      <c r="AJ219" s="149"/>
      <c r="AK219" s="149"/>
      <c r="AL219" s="149"/>
      <c r="AM219" s="149"/>
      <c r="AN219" s="149"/>
      <c r="AO219" s="149"/>
      <c r="AP219" s="149"/>
      <c r="AQ219" s="149"/>
      <c r="AR219" s="149"/>
      <c r="AS219" s="149"/>
      <c r="AT219" s="149"/>
      <c r="AU219" s="149"/>
    </row>
    <row r="220">
      <c r="A220" s="176" t="s">
        <v>55</v>
      </c>
      <c r="B220" s="162">
        <v>9.5849092E7</v>
      </c>
      <c r="C220" s="177">
        <v>44602.9006519213</v>
      </c>
      <c r="D220" s="162" t="s">
        <v>4168</v>
      </c>
      <c r="E220" s="162" t="s">
        <v>4169</v>
      </c>
      <c r="F220" s="178">
        <v>35549.0</v>
      </c>
      <c r="G220" s="162" t="s">
        <v>4170</v>
      </c>
      <c r="H220" s="162" t="s">
        <v>4171</v>
      </c>
      <c r="I220" s="162" t="s">
        <v>4172</v>
      </c>
      <c r="J220" s="162" t="s">
        <v>1620</v>
      </c>
      <c r="K220" s="162" t="s">
        <v>4173</v>
      </c>
      <c r="L220" s="952" t="s">
        <v>1634</v>
      </c>
      <c r="M220" s="176"/>
      <c r="N220" s="176"/>
      <c r="O220" s="176"/>
      <c r="P220" s="176"/>
      <c r="Q220" s="176"/>
      <c r="R220" s="149"/>
      <c r="S220" s="176"/>
      <c r="T220" s="176"/>
      <c r="U220" s="176"/>
      <c r="V220" s="176"/>
      <c r="W220" s="176"/>
      <c r="X220" s="176"/>
      <c r="Y220" s="176"/>
      <c r="Z220" s="176"/>
      <c r="AA220" s="149"/>
      <c r="AB220" s="176"/>
      <c r="AC220" s="149"/>
      <c r="AD220" s="149"/>
      <c r="AE220" s="149"/>
      <c r="AF220" s="149"/>
      <c r="AG220" s="149"/>
      <c r="AH220" s="149"/>
      <c r="AI220" s="149"/>
      <c r="AJ220" s="149"/>
      <c r="AK220" s="149"/>
      <c r="AL220" s="149"/>
      <c r="AM220" s="149"/>
      <c r="AN220" s="149"/>
      <c r="AO220" s="149"/>
      <c r="AP220" s="149"/>
      <c r="AQ220" s="149"/>
      <c r="AR220" s="149"/>
      <c r="AS220" s="149"/>
      <c r="AT220" s="149"/>
      <c r="AU220" s="149"/>
    </row>
    <row r="221">
      <c r="A221" s="176" t="s">
        <v>55</v>
      </c>
      <c r="B221" s="162">
        <v>2.8169008E7</v>
      </c>
      <c r="C221" s="177">
        <v>44603.69935206018</v>
      </c>
      <c r="D221" s="162" t="s">
        <v>4181</v>
      </c>
      <c r="E221" s="162" t="s">
        <v>4182</v>
      </c>
      <c r="F221" s="178">
        <v>29336.0</v>
      </c>
      <c r="G221" s="162" t="s">
        <v>4183</v>
      </c>
      <c r="H221" s="162" t="s">
        <v>2141</v>
      </c>
      <c r="I221" s="162" t="s">
        <v>4184</v>
      </c>
      <c r="J221" s="162" t="s">
        <v>1620</v>
      </c>
      <c r="K221" s="162" t="s">
        <v>4185</v>
      </c>
      <c r="L221" s="952" t="s">
        <v>1668</v>
      </c>
      <c r="M221" s="176"/>
      <c r="N221" s="176"/>
      <c r="O221" s="176"/>
      <c r="P221" s="176"/>
      <c r="Q221" s="176"/>
      <c r="R221" s="149"/>
      <c r="S221" s="176"/>
      <c r="T221" s="176"/>
      <c r="U221" s="176"/>
      <c r="V221" s="176"/>
      <c r="W221" s="176"/>
      <c r="X221" s="176"/>
      <c r="Y221" s="176"/>
      <c r="Z221" s="176"/>
      <c r="AA221" s="149"/>
      <c r="AB221" s="176"/>
      <c r="AC221" s="149"/>
      <c r="AD221" s="176"/>
      <c r="AE221" s="149"/>
      <c r="AF221" s="1191"/>
      <c r="AG221" s="1185"/>
      <c r="AH221" s="1180"/>
      <c r="AI221" s="149"/>
      <c r="AJ221" s="149"/>
      <c r="AK221" s="149"/>
      <c r="AL221" s="149"/>
      <c r="AM221" s="149"/>
      <c r="AN221" s="149"/>
      <c r="AO221" s="149"/>
      <c r="AP221" s="149"/>
      <c r="AQ221" s="149"/>
      <c r="AR221" s="149"/>
      <c r="AS221" s="149"/>
      <c r="AT221" s="149"/>
      <c r="AU221" s="149"/>
    </row>
    <row r="222">
      <c r="A222" s="176" t="s">
        <v>55</v>
      </c>
      <c r="B222" s="162">
        <v>2.8418358E7</v>
      </c>
      <c r="C222" s="177">
        <v>44606.6264506713</v>
      </c>
      <c r="D222" s="162" t="s">
        <v>4193</v>
      </c>
      <c r="E222" s="162" t="s">
        <v>4194</v>
      </c>
      <c r="F222" s="178">
        <v>29539.0</v>
      </c>
      <c r="G222" s="162" t="s">
        <v>391</v>
      </c>
      <c r="H222" s="162" t="s">
        <v>1822</v>
      </c>
      <c r="I222" s="162" t="s">
        <v>4195</v>
      </c>
      <c r="J222" s="162" t="s">
        <v>1620</v>
      </c>
      <c r="K222" s="162" t="s">
        <v>4196</v>
      </c>
      <c r="L222" s="952" t="s">
        <v>1634</v>
      </c>
      <c r="M222" s="176"/>
      <c r="N222" s="176"/>
      <c r="O222" s="176"/>
      <c r="P222" s="176"/>
      <c r="Q222" s="176"/>
      <c r="R222" s="176"/>
      <c r="S222" s="176"/>
      <c r="T222" s="176"/>
      <c r="U222" s="176"/>
      <c r="V222" s="176"/>
      <c r="W222" s="176"/>
      <c r="X222" s="176"/>
      <c r="Y222" s="176"/>
      <c r="Z222" s="176"/>
      <c r="AA222" s="149"/>
      <c r="AB222" s="176"/>
      <c r="AC222" s="149"/>
      <c r="AD222" s="149"/>
      <c r="AE222" s="149"/>
      <c r="AF222" s="149"/>
      <c r="AG222" s="1185"/>
      <c r="AH222" s="1180"/>
      <c r="AI222" s="149"/>
      <c r="AJ222" s="149"/>
      <c r="AK222" s="149"/>
      <c r="AL222" s="149"/>
      <c r="AM222" s="149"/>
      <c r="AN222" s="149"/>
      <c r="AO222" s="149"/>
      <c r="AP222" s="149"/>
      <c r="AQ222" s="149"/>
      <c r="AR222" s="149"/>
      <c r="AS222" s="149"/>
      <c r="AT222" s="149"/>
      <c r="AU222" s="149"/>
    </row>
    <row r="223">
      <c r="A223" s="176" t="s">
        <v>55</v>
      </c>
      <c r="B223" s="162">
        <v>4.4261905E7</v>
      </c>
      <c r="C223" s="177">
        <v>44607.59096339121</v>
      </c>
      <c r="D223" s="162" t="s">
        <v>4207</v>
      </c>
      <c r="E223" s="162" t="s">
        <v>4208</v>
      </c>
      <c r="F223" s="178">
        <v>37463.0</v>
      </c>
      <c r="G223" s="162" t="s">
        <v>391</v>
      </c>
      <c r="H223" s="234" t="s">
        <v>4209</v>
      </c>
      <c r="I223" s="162" t="s">
        <v>4210</v>
      </c>
      <c r="J223" s="162" t="s">
        <v>1620</v>
      </c>
      <c r="K223" s="162" t="s">
        <v>4211</v>
      </c>
      <c r="L223" s="952" t="s">
        <v>1634</v>
      </c>
      <c r="M223" s="176"/>
      <c r="N223" s="176"/>
      <c r="O223" s="176"/>
      <c r="P223" s="176"/>
      <c r="Q223" s="176"/>
      <c r="R223" s="149"/>
      <c r="S223" s="176"/>
      <c r="T223" s="176"/>
      <c r="U223" s="176"/>
      <c r="V223" s="176"/>
      <c r="W223" s="176"/>
      <c r="X223" s="176"/>
      <c r="Y223" s="176"/>
      <c r="Z223" s="176"/>
      <c r="AA223" s="149"/>
      <c r="AB223" s="176"/>
      <c r="AC223" s="149"/>
      <c r="AD223" s="149"/>
      <c r="AE223" s="149"/>
      <c r="AF223" s="149"/>
      <c r="AG223" s="1185"/>
      <c r="AH223" s="1180"/>
      <c r="AI223" s="149"/>
      <c r="AJ223" s="149"/>
      <c r="AK223" s="149"/>
      <c r="AL223" s="149"/>
      <c r="AM223" s="149"/>
      <c r="AN223" s="149"/>
      <c r="AO223" s="149"/>
      <c r="AP223" s="149"/>
      <c r="AQ223" s="149"/>
      <c r="AR223" s="149"/>
      <c r="AS223" s="149"/>
      <c r="AT223" s="149"/>
      <c r="AU223" s="149"/>
    </row>
    <row r="224">
      <c r="A224" s="176" t="s">
        <v>55</v>
      </c>
      <c r="B224" s="162">
        <v>4.0729286E7</v>
      </c>
      <c r="C224" s="177">
        <v>44608.78367855324</v>
      </c>
      <c r="D224" s="162" t="s">
        <v>4220</v>
      </c>
      <c r="E224" s="162" t="s">
        <v>4221</v>
      </c>
      <c r="F224" s="178">
        <v>35802.0</v>
      </c>
      <c r="G224" s="162" t="s">
        <v>674</v>
      </c>
      <c r="H224" s="162" t="s">
        <v>1678</v>
      </c>
      <c r="I224" s="235">
        <v>1.159091197E9</v>
      </c>
      <c r="J224" s="162" t="s">
        <v>1620</v>
      </c>
      <c r="K224" s="162" t="s">
        <v>4222</v>
      </c>
      <c r="L224" s="952" t="s">
        <v>1668</v>
      </c>
      <c r="M224" s="176"/>
      <c r="N224" s="176"/>
      <c r="O224" s="176"/>
      <c r="P224" s="176"/>
      <c r="Q224" s="176"/>
      <c r="R224" s="149"/>
      <c r="S224" s="176"/>
      <c r="T224" s="176"/>
      <c r="U224" s="176"/>
      <c r="V224" s="176"/>
      <c r="W224" s="176"/>
      <c r="X224" s="176"/>
      <c r="Y224" s="176"/>
      <c r="Z224" s="176"/>
      <c r="AA224" s="149"/>
      <c r="AB224" s="149"/>
      <c r="AC224" s="149"/>
      <c r="AD224" s="149"/>
      <c r="AE224" s="149"/>
      <c r="AF224" s="149"/>
      <c r="AG224" s="1185"/>
      <c r="AH224" s="1180"/>
      <c r="AI224" s="149"/>
      <c r="AJ224" s="149"/>
      <c r="AK224" s="149"/>
      <c r="AL224" s="149"/>
      <c r="AM224" s="149"/>
      <c r="AN224" s="149"/>
      <c r="AO224" s="149"/>
      <c r="AP224" s="149"/>
      <c r="AQ224" s="149"/>
      <c r="AR224" s="149"/>
      <c r="AS224" s="149"/>
      <c r="AT224" s="149"/>
      <c r="AU224" s="149"/>
    </row>
    <row r="225">
      <c r="A225" s="176" t="s">
        <v>55</v>
      </c>
      <c r="B225" s="162">
        <v>3.2849209E7</v>
      </c>
      <c r="C225" s="177">
        <v>44609.47915601852</v>
      </c>
      <c r="D225" s="162" t="s">
        <v>4231</v>
      </c>
      <c r="E225" s="162" t="s">
        <v>4232</v>
      </c>
      <c r="F225" s="178">
        <v>31811.0</v>
      </c>
      <c r="G225" s="162" t="s">
        <v>391</v>
      </c>
      <c r="H225" s="162" t="s">
        <v>3945</v>
      </c>
      <c r="I225" s="162" t="s">
        <v>4233</v>
      </c>
      <c r="J225" s="162" t="s">
        <v>1620</v>
      </c>
      <c r="K225" s="162" t="s">
        <v>4234</v>
      </c>
      <c r="L225" s="952" t="s">
        <v>1668</v>
      </c>
      <c r="M225" s="176"/>
      <c r="N225" s="176"/>
      <c r="O225" s="176"/>
      <c r="P225" s="176"/>
      <c r="Q225" s="176"/>
      <c r="R225" s="149"/>
      <c r="S225" s="176"/>
      <c r="T225" s="176"/>
      <c r="U225" s="176"/>
      <c r="V225" s="176"/>
      <c r="W225" s="176"/>
      <c r="X225" s="176"/>
      <c r="Y225" s="176"/>
      <c r="Z225" s="176"/>
      <c r="AA225" s="149"/>
      <c r="AB225" s="149"/>
      <c r="AC225" s="149"/>
      <c r="AD225" s="176"/>
      <c r="AE225" s="149"/>
      <c r="AF225" s="1191"/>
      <c r="AG225" s="1185"/>
      <c r="AH225" s="1180"/>
      <c r="AI225" s="149"/>
      <c r="AJ225" s="149"/>
      <c r="AK225" s="149"/>
      <c r="AL225" s="149"/>
      <c r="AM225" s="149"/>
      <c r="AN225" s="149"/>
      <c r="AO225" s="149"/>
      <c r="AP225" s="149"/>
      <c r="AQ225" s="149"/>
      <c r="AR225" s="149"/>
      <c r="AS225" s="149"/>
      <c r="AT225" s="149"/>
      <c r="AU225" s="149"/>
    </row>
    <row r="226">
      <c r="A226" s="176" t="s">
        <v>55</v>
      </c>
      <c r="B226" s="162">
        <v>3.3741744E7</v>
      </c>
      <c r="C226" s="177">
        <v>44610.72915997685</v>
      </c>
      <c r="D226" s="162" t="s">
        <v>4240</v>
      </c>
      <c r="E226" s="162" t="s">
        <v>4241</v>
      </c>
      <c r="F226" s="178">
        <v>32394.0</v>
      </c>
      <c r="G226" s="162" t="s">
        <v>2496</v>
      </c>
      <c r="H226" s="162" t="s">
        <v>4242</v>
      </c>
      <c r="I226" s="162" t="s">
        <v>4243</v>
      </c>
      <c r="J226" s="162" t="s">
        <v>1646</v>
      </c>
      <c r="K226" s="162" t="s">
        <v>4244</v>
      </c>
      <c r="L226" s="952" t="s">
        <v>1668</v>
      </c>
      <c r="M226" s="176"/>
      <c r="N226" s="176"/>
      <c r="O226" s="176"/>
      <c r="P226" s="176"/>
      <c r="Q226" s="176"/>
      <c r="R226" s="149"/>
      <c r="S226" s="176"/>
      <c r="T226" s="176"/>
      <c r="U226" s="176"/>
      <c r="V226" s="176"/>
      <c r="W226" s="176"/>
      <c r="X226" s="176"/>
      <c r="Y226" s="176"/>
      <c r="Z226" s="176"/>
      <c r="AA226" s="149"/>
      <c r="AB226" s="149"/>
      <c r="AC226" s="149"/>
      <c r="AD226" s="149"/>
      <c r="AE226" s="149"/>
      <c r="AF226" s="149"/>
      <c r="AG226" s="1185"/>
      <c r="AH226" s="1180"/>
      <c r="AI226" s="149"/>
      <c r="AJ226" s="149"/>
      <c r="AK226" s="149"/>
      <c r="AL226" s="149"/>
      <c r="AM226" s="149"/>
      <c r="AN226" s="149"/>
      <c r="AO226" s="149"/>
      <c r="AP226" s="149"/>
      <c r="AQ226" s="149"/>
      <c r="AR226" s="149"/>
      <c r="AS226" s="149"/>
      <c r="AT226" s="149"/>
      <c r="AU226" s="149"/>
    </row>
    <row r="227">
      <c r="A227" s="176" t="s">
        <v>55</v>
      </c>
      <c r="B227" s="162">
        <v>4.2648352E7</v>
      </c>
      <c r="C227" s="177">
        <v>44612.662348136575</v>
      </c>
      <c r="D227" s="162" t="s">
        <v>4251</v>
      </c>
      <c r="E227" s="162" t="s">
        <v>4252</v>
      </c>
      <c r="F227" s="178">
        <v>44577.0</v>
      </c>
      <c r="G227" s="162" t="s">
        <v>391</v>
      </c>
      <c r="H227" s="162" t="s">
        <v>1678</v>
      </c>
      <c r="I227" s="162" t="s">
        <v>4253</v>
      </c>
      <c r="J227" s="162" t="s">
        <v>1620</v>
      </c>
      <c r="K227" s="162" t="s">
        <v>4254</v>
      </c>
      <c r="L227" s="952" t="s">
        <v>1668</v>
      </c>
      <c r="M227" s="176"/>
      <c r="N227" s="176"/>
      <c r="O227" s="176"/>
      <c r="P227" s="176"/>
      <c r="Q227" s="176"/>
      <c r="R227" s="149"/>
      <c r="S227" s="176"/>
      <c r="T227" s="176"/>
      <c r="U227" s="176"/>
      <c r="V227" s="176"/>
      <c r="W227" s="176"/>
      <c r="X227" s="176"/>
      <c r="Y227" s="176"/>
      <c r="Z227" s="176"/>
      <c r="AA227" s="149"/>
      <c r="AB227" s="149"/>
      <c r="AC227" s="149"/>
      <c r="AD227" s="149"/>
      <c r="AE227" s="149"/>
      <c r="AF227" s="149"/>
      <c r="AG227" s="1185"/>
      <c r="AH227" s="1180"/>
      <c r="AI227" s="149"/>
      <c r="AJ227" s="149"/>
      <c r="AK227" s="149"/>
      <c r="AL227" s="149"/>
      <c r="AM227" s="149"/>
      <c r="AN227" s="149"/>
      <c r="AO227" s="149"/>
      <c r="AP227" s="149"/>
      <c r="AQ227" s="149"/>
      <c r="AR227" s="149"/>
      <c r="AS227" s="149"/>
      <c r="AT227" s="149"/>
      <c r="AU227" s="149"/>
    </row>
    <row r="228">
      <c r="A228" s="176" t="s">
        <v>55</v>
      </c>
      <c r="B228" s="162">
        <v>3.6916859E7</v>
      </c>
      <c r="C228" s="177">
        <v>44615.47298464121</v>
      </c>
      <c r="D228" s="162" t="s">
        <v>4261</v>
      </c>
      <c r="E228" s="162" t="s">
        <v>4262</v>
      </c>
      <c r="F228" s="178">
        <v>33894.0</v>
      </c>
      <c r="G228" s="162" t="s">
        <v>391</v>
      </c>
      <c r="H228" s="162" t="s">
        <v>4263</v>
      </c>
      <c r="I228" s="162" t="s">
        <v>4264</v>
      </c>
      <c r="J228" s="162" t="s">
        <v>1646</v>
      </c>
      <c r="K228" s="162" t="s">
        <v>4265</v>
      </c>
      <c r="L228" s="952" t="s">
        <v>1680</v>
      </c>
      <c r="M228" s="176"/>
      <c r="N228" s="176"/>
      <c r="O228" s="176"/>
      <c r="P228" s="176"/>
      <c r="Q228" s="176"/>
      <c r="R228" s="149"/>
      <c r="S228" s="176"/>
      <c r="T228" s="176"/>
      <c r="U228" s="176"/>
      <c r="V228" s="176"/>
      <c r="W228" s="176"/>
      <c r="X228" s="176"/>
      <c r="Y228" s="176"/>
      <c r="Z228" s="176"/>
      <c r="AA228" s="149"/>
      <c r="AB228" s="176"/>
      <c r="AC228" s="149"/>
      <c r="AD228" s="149"/>
      <c r="AE228" s="149"/>
      <c r="AF228" s="149"/>
      <c r="AG228" s="1185"/>
      <c r="AH228" s="1180"/>
      <c r="AI228" s="149"/>
      <c r="AJ228" s="149"/>
      <c r="AK228" s="149"/>
      <c r="AL228" s="149"/>
      <c r="AM228" s="149"/>
      <c r="AN228" s="149"/>
      <c r="AO228" s="149"/>
      <c r="AP228" s="149"/>
      <c r="AQ228" s="149"/>
      <c r="AR228" s="149"/>
      <c r="AS228" s="149"/>
      <c r="AT228" s="149"/>
      <c r="AU228" s="149"/>
    </row>
    <row r="229">
      <c r="A229" s="176" t="s">
        <v>55</v>
      </c>
      <c r="B229" s="162">
        <v>9.3780952E7</v>
      </c>
      <c r="C229" s="177">
        <v>44615.52912010417</v>
      </c>
      <c r="D229" s="162" t="s">
        <v>4275</v>
      </c>
      <c r="E229" s="162" t="s">
        <v>4276</v>
      </c>
      <c r="F229" s="178">
        <v>34886.0</v>
      </c>
      <c r="G229" s="162" t="s">
        <v>4277</v>
      </c>
      <c r="H229" s="162" t="s">
        <v>1678</v>
      </c>
      <c r="I229" s="162" t="s">
        <v>4278</v>
      </c>
      <c r="J229" s="162" t="s">
        <v>1620</v>
      </c>
      <c r="K229" s="162" t="s">
        <v>4279</v>
      </c>
      <c r="L229" s="952" t="s">
        <v>1668</v>
      </c>
      <c r="M229" s="176"/>
      <c r="N229" s="176"/>
      <c r="O229" s="176"/>
      <c r="P229" s="176"/>
      <c r="Q229" s="176"/>
      <c r="R229" s="176"/>
      <c r="S229" s="176"/>
      <c r="T229" s="176"/>
      <c r="U229" s="176"/>
      <c r="V229" s="176"/>
      <c r="W229" s="176"/>
      <c r="X229" s="176"/>
      <c r="Y229" s="176"/>
      <c r="Z229" s="176"/>
      <c r="AA229" s="149"/>
      <c r="AB229" s="149"/>
      <c r="AC229" s="149"/>
      <c r="AD229" s="176"/>
      <c r="AE229" s="149"/>
      <c r="AF229" s="1191"/>
      <c r="AG229" s="1185"/>
      <c r="AH229" s="1180"/>
      <c r="AI229" s="149"/>
      <c r="AJ229" s="149"/>
      <c r="AK229" s="149"/>
      <c r="AL229" s="149"/>
      <c r="AM229" s="149"/>
      <c r="AN229" s="149"/>
      <c r="AO229" s="149"/>
      <c r="AP229" s="149"/>
      <c r="AQ229" s="149"/>
      <c r="AR229" s="149"/>
      <c r="AS229" s="149"/>
      <c r="AT229" s="149"/>
      <c r="AU229" s="149"/>
    </row>
    <row r="230">
      <c r="A230" s="176" t="s">
        <v>55</v>
      </c>
      <c r="B230" s="162">
        <v>1.7708427E7</v>
      </c>
      <c r="C230" s="177">
        <v>44617.757483946756</v>
      </c>
      <c r="D230" s="162" t="s">
        <v>4287</v>
      </c>
      <c r="E230" s="162" t="s">
        <v>4288</v>
      </c>
      <c r="F230" s="178">
        <v>24113.0</v>
      </c>
      <c r="G230" s="162" t="s">
        <v>1755</v>
      </c>
      <c r="H230" s="162" t="s">
        <v>3124</v>
      </c>
      <c r="I230" s="162">
        <v>1.125448921E9</v>
      </c>
      <c r="J230" s="162" t="s">
        <v>1646</v>
      </c>
      <c r="K230" s="162" t="s">
        <v>4289</v>
      </c>
      <c r="L230" s="952" t="s">
        <v>1680</v>
      </c>
      <c r="M230" s="176"/>
      <c r="N230" s="176"/>
      <c r="O230" s="176"/>
      <c r="P230" s="176"/>
      <c r="Q230" s="176"/>
      <c r="R230" s="176"/>
      <c r="S230" s="176"/>
      <c r="T230" s="176"/>
      <c r="U230" s="176"/>
      <c r="V230" s="176"/>
      <c r="W230" s="176"/>
      <c r="X230" s="176"/>
      <c r="Y230" s="176"/>
      <c r="Z230" s="176"/>
      <c r="AA230" s="149"/>
      <c r="AB230" s="176"/>
      <c r="AC230" s="149"/>
      <c r="AD230" s="149"/>
      <c r="AE230" s="149"/>
      <c r="AF230" s="149"/>
      <c r="AG230" s="149"/>
      <c r="AH230" s="149"/>
      <c r="AI230" s="149"/>
      <c r="AJ230" s="149"/>
      <c r="AK230" s="149"/>
      <c r="AL230" s="149"/>
      <c r="AM230" s="149"/>
      <c r="AN230" s="149"/>
      <c r="AO230" s="149"/>
      <c r="AP230" s="149"/>
      <c r="AQ230" s="149"/>
      <c r="AR230" s="149"/>
      <c r="AS230" s="149"/>
      <c r="AT230" s="149"/>
      <c r="AU230" s="149"/>
    </row>
    <row r="231">
      <c r="A231" s="176" t="s">
        <v>55</v>
      </c>
      <c r="B231" s="162">
        <v>4.222697E7</v>
      </c>
      <c r="C231" s="177">
        <v>44620.751506875</v>
      </c>
      <c r="D231" s="162" t="s">
        <v>4297</v>
      </c>
      <c r="E231" s="162" t="s">
        <v>4298</v>
      </c>
      <c r="F231" s="178">
        <v>36483.0</v>
      </c>
      <c r="G231" s="162" t="s">
        <v>391</v>
      </c>
      <c r="H231" s="162" t="s">
        <v>4299</v>
      </c>
      <c r="I231" s="162" t="s">
        <v>4300</v>
      </c>
      <c r="J231" s="162" t="s">
        <v>1620</v>
      </c>
      <c r="K231" s="162" t="s">
        <v>4301</v>
      </c>
      <c r="L231" s="952" t="s">
        <v>1634</v>
      </c>
      <c r="M231" s="176"/>
      <c r="N231" s="176"/>
      <c r="O231" s="176"/>
      <c r="P231" s="176"/>
      <c r="Q231" s="176"/>
      <c r="R231" s="176"/>
      <c r="S231" s="176"/>
      <c r="T231" s="176"/>
      <c r="U231" s="176"/>
      <c r="V231" s="176"/>
      <c r="W231" s="176"/>
      <c r="X231" s="176"/>
      <c r="Y231" s="176"/>
      <c r="Z231" s="176"/>
      <c r="AA231" s="149"/>
      <c r="AB231" s="176"/>
      <c r="AC231" s="149"/>
      <c r="AD231" s="149"/>
      <c r="AE231" s="149"/>
      <c r="AF231" s="149"/>
      <c r="AG231" s="149"/>
      <c r="AH231" s="149"/>
      <c r="AI231" s="149"/>
      <c r="AJ231" s="149"/>
      <c r="AK231" s="149"/>
      <c r="AL231" s="149"/>
      <c r="AM231" s="149"/>
      <c r="AN231" s="149"/>
      <c r="AO231" s="149"/>
      <c r="AP231" s="149"/>
      <c r="AQ231" s="149"/>
      <c r="AR231" s="149"/>
      <c r="AS231" s="149"/>
      <c r="AT231" s="149"/>
      <c r="AU231" s="149"/>
    </row>
    <row r="232">
      <c r="A232" s="176" t="s">
        <v>55</v>
      </c>
      <c r="B232" s="162">
        <v>3.6806115E7</v>
      </c>
      <c r="C232" s="177">
        <v>44623.79085164352</v>
      </c>
      <c r="D232" s="162" t="s">
        <v>3599</v>
      </c>
      <c r="E232" s="162" t="s">
        <v>4309</v>
      </c>
      <c r="F232" s="178">
        <v>33699.0</v>
      </c>
      <c r="G232" s="162" t="s">
        <v>2021</v>
      </c>
      <c r="H232" s="162" t="s">
        <v>1678</v>
      </c>
      <c r="I232" s="162" t="s">
        <v>4310</v>
      </c>
      <c r="J232" s="162" t="s">
        <v>1620</v>
      </c>
      <c r="K232" s="162" t="s">
        <v>4311</v>
      </c>
      <c r="L232" s="952" t="s">
        <v>1634</v>
      </c>
      <c r="M232" s="176"/>
      <c r="N232" s="176"/>
      <c r="O232" s="176"/>
      <c r="P232" s="176"/>
      <c r="Q232" s="176"/>
      <c r="R232" s="149"/>
      <c r="S232" s="176"/>
      <c r="T232" s="176"/>
      <c r="U232" s="176"/>
      <c r="V232" s="176"/>
      <c r="W232" s="176"/>
      <c r="X232" s="176"/>
      <c r="Y232" s="176"/>
      <c r="Z232" s="176"/>
      <c r="AA232" s="149"/>
      <c r="AB232" s="149"/>
      <c r="AC232" s="149"/>
      <c r="AD232" s="149"/>
      <c r="AE232" s="149"/>
      <c r="AF232" s="149"/>
      <c r="AG232" s="149"/>
      <c r="AH232" s="149"/>
      <c r="AI232" s="149"/>
      <c r="AJ232" s="149"/>
      <c r="AK232" s="149"/>
      <c r="AL232" s="149"/>
      <c r="AM232" s="149"/>
      <c r="AN232" s="149"/>
      <c r="AO232" s="149"/>
      <c r="AP232" s="149"/>
      <c r="AQ232" s="149"/>
      <c r="AR232" s="149"/>
      <c r="AS232" s="149"/>
      <c r="AT232" s="149"/>
      <c r="AU232" s="149"/>
    </row>
    <row r="233">
      <c r="A233" s="176" t="s">
        <v>55</v>
      </c>
      <c r="B233" s="162">
        <v>3.9657032E7</v>
      </c>
      <c r="C233" s="177">
        <v>44631.043015567135</v>
      </c>
      <c r="D233" s="162" t="s">
        <v>4317</v>
      </c>
      <c r="E233" s="162" t="s">
        <v>4318</v>
      </c>
      <c r="F233" s="178">
        <v>35192.0</v>
      </c>
      <c r="G233" s="162" t="s">
        <v>391</v>
      </c>
      <c r="H233" s="162" t="s">
        <v>2691</v>
      </c>
      <c r="I233" s="162" t="s">
        <v>4319</v>
      </c>
      <c r="J233" s="162" t="s">
        <v>1620</v>
      </c>
      <c r="K233" s="162" t="s">
        <v>4320</v>
      </c>
      <c r="L233" s="952" t="s">
        <v>1668</v>
      </c>
      <c r="M233" s="176"/>
      <c r="N233" s="176"/>
      <c r="O233" s="176"/>
      <c r="P233" s="176"/>
      <c r="Q233" s="176"/>
      <c r="R233" s="176"/>
      <c r="S233" s="176"/>
      <c r="T233" s="176"/>
      <c r="U233" s="176"/>
      <c r="V233" s="176"/>
      <c r="W233" s="176"/>
      <c r="X233" s="176"/>
      <c r="Y233" s="176"/>
      <c r="Z233" s="176"/>
      <c r="AA233" s="149"/>
      <c r="AB233" s="149"/>
      <c r="AC233" s="149"/>
      <c r="AD233" s="149"/>
      <c r="AE233" s="149"/>
      <c r="AF233" s="149"/>
      <c r="AG233" s="149"/>
      <c r="AH233" s="149"/>
      <c r="AI233" s="149"/>
      <c r="AJ233" s="149"/>
      <c r="AK233" s="149"/>
      <c r="AL233" s="149"/>
      <c r="AM233" s="149"/>
      <c r="AN233" s="149"/>
      <c r="AO233" s="149"/>
      <c r="AP233" s="149"/>
      <c r="AQ233" s="149"/>
      <c r="AR233" s="149"/>
      <c r="AS233" s="149"/>
      <c r="AT233" s="149"/>
      <c r="AU233" s="149"/>
    </row>
    <row r="234">
      <c r="A234" s="176" t="s">
        <v>55</v>
      </c>
      <c r="B234" s="162">
        <v>3.8891459E7</v>
      </c>
      <c r="C234" s="177">
        <v>44634.87411689815</v>
      </c>
      <c r="D234" s="162" t="s">
        <v>4330</v>
      </c>
      <c r="E234" s="162" t="s">
        <v>4331</v>
      </c>
      <c r="F234" s="178">
        <v>34814.0</v>
      </c>
      <c r="G234" s="162" t="s">
        <v>1808</v>
      </c>
      <c r="H234" s="162" t="s">
        <v>4332</v>
      </c>
      <c r="I234" s="162">
        <v>2.323336813E9</v>
      </c>
      <c r="J234" s="162" t="s">
        <v>1620</v>
      </c>
      <c r="K234" s="162" t="s">
        <v>4333</v>
      </c>
      <c r="L234" s="952" t="s">
        <v>1622</v>
      </c>
      <c r="M234" s="176"/>
      <c r="N234" s="176"/>
      <c r="O234" s="176"/>
      <c r="P234" s="176"/>
      <c r="Q234" s="176"/>
      <c r="R234" s="176"/>
      <c r="S234" s="1199"/>
      <c r="T234" s="176"/>
      <c r="U234" s="176"/>
      <c r="V234" s="176"/>
      <c r="W234" s="176"/>
      <c r="X234" s="176"/>
      <c r="Y234" s="176"/>
      <c r="Z234" s="176"/>
      <c r="AA234" s="149"/>
      <c r="AB234" s="149"/>
      <c r="AC234" s="149"/>
      <c r="AD234" s="149"/>
      <c r="AE234" s="149"/>
      <c r="AF234" s="149"/>
      <c r="AG234" s="149"/>
      <c r="AH234" s="149"/>
      <c r="AI234" s="149"/>
      <c r="AJ234" s="149"/>
      <c r="AK234" s="149"/>
      <c r="AL234" s="149"/>
      <c r="AM234" s="149"/>
      <c r="AN234" s="149"/>
      <c r="AO234" s="149"/>
      <c r="AP234" s="149"/>
      <c r="AQ234" s="149"/>
      <c r="AR234" s="149"/>
      <c r="AS234" s="149"/>
      <c r="AT234" s="149"/>
      <c r="AU234" s="149"/>
    </row>
    <row r="235">
      <c r="A235" s="176" t="s">
        <v>55</v>
      </c>
      <c r="B235" s="162">
        <v>3.6688276E7</v>
      </c>
      <c r="C235" s="177">
        <v>44638.5611350463</v>
      </c>
      <c r="D235" s="162" t="s">
        <v>4339</v>
      </c>
      <c r="E235" s="162" t="s">
        <v>4340</v>
      </c>
      <c r="F235" s="178">
        <v>33614.0</v>
      </c>
      <c r="G235" s="162" t="s">
        <v>391</v>
      </c>
      <c r="H235" s="162" t="s">
        <v>1618</v>
      </c>
      <c r="I235" s="162" t="s">
        <v>4341</v>
      </c>
      <c r="J235" s="162" t="s">
        <v>1620</v>
      </c>
      <c r="K235" s="162" t="s">
        <v>1729</v>
      </c>
      <c r="L235" s="952" t="s">
        <v>1634</v>
      </c>
      <c r="M235" s="176"/>
      <c r="N235" s="176"/>
      <c r="O235" s="176"/>
      <c r="P235" s="176"/>
      <c r="Q235" s="176"/>
      <c r="R235" s="176"/>
      <c r="S235" s="176"/>
      <c r="T235" s="176"/>
      <c r="U235" s="176"/>
      <c r="V235" s="176"/>
      <c r="W235" s="176"/>
      <c r="X235" s="176"/>
      <c r="Y235" s="176"/>
      <c r="Z235" s="176"/>
      <c r="AA235" s="149"/>
      <c r="AB235" s="149"/>
      <c r="AC235" s="149"/>
      <c r="AD235" s="149"/>
      <c r="AE235" s="149"/>
      <c r="AF235" s="149"/>
      <c r="AG235" s="149"/>
      <c r="AH235" s="149"/>
      <c r="AI235" s="149"/>
      <c r="AJ235" s="149"/>
      <c r="AK235" s="149"/>
      <c r="AL235" s="149"/>
      <c r="AM235" s="149"/>
      <c r="AN235" s="149"/>
      <c r="AO235" s="149"/>
      <c r="AP235" s="149"/>
      <c r="AQ235" s="149"/>
      <c r="AR235" s="149"/>
      <c r="AS235" s="149"/>
      <c r="AT235" s="149"/>
      <c r="AU235" s="149"/>
    </row>
    <row r="236">
      <c r="A236" s="176" t="s">
        <v>55</v>
      </c>
      <c r="B236" s="162">
        <v>3.8422375E7</v>
      </c>
      <c r="C236" s="177">
        <v>44640.81742791667</v>
      </c>
      <c r="D236" s="162" t="s">
        <v>4352</v>
      </c>
      <c r="E236" s="162" t="s">
        <v>4353</v>
      </c>
      <c r="F236" s="178">
        <v>34705.0</v>
      </c>
      <c r="G236" s="162" t="s">
        <v>391</v>
      </c>
      <c r="H236" s="162" t="s">
        <v>2189</v>
      </c>
      <c r="I236" s="162" t="s">
        <v>4354</v>
      </c>
      <c r="J236" s="162" t="s">
        <v>1620</v>
      </c>
      <c r="K236" s="162" t="s">
        <v>4355</v>
      </c>
      <c r="L236" s="952" t="s">
        <v>1668</v>
      </c>
      <c r="M236" s="176"/>
      <c r="N236" s="176"/>
      <c r="O236" s="176"/>
      <c r="P236" s="176"/>
      <c r="Q236" s="176"/>
      <c r="R236" s="176"/>
      <c r="S236" s="176"/>
      <c r="T236" s="176"/>
      <c r="U236" s="176"/>
      <c r="V236" s="176"/>
      <c r="W236" s="176"/>
      <c r="X236" s="176"/>
      <c r="Y236" s="176"/>
      <c r="Z236" s="176"/>
      <c r="AA236" s="149"/>
      <c r="AB236" s="176"/>
      <c r="AC236" s="149"/>
      <c r="AD236" s="149"/>
      <c r="AE236" s="149"/>
      <c r="AF236" s="149"/>
      <c r="AG236" s="149"/>
      <c r="AH236" s="149"/>
      <c r="AI236" s="149"/>
      <c r="AJ236" s="149"/>
      <c r="AK236" s="149"/>
      <c r="AL236" s="149"/>
      <c r="AM236" s="149"/>
      <c r="AN236" s="149"/>
      <c r="AO236" s="149"/>
      <c r="AP236" s="149"/>
      <c r="AQ236" s="149"/>
      <c r="AR236" s="149"/>
      <c r="AS236" s="149"/>
      <c r="AT236" s="149"/>
      <c r="AU236" s="149"/>
    </row>
    <row r="237">
      <c r="A237" s="176" t="s">
        <v>55</v>
      </c>
      <c r="B237" s="162">
        <v>3.4230767E7</v>
      </c>
      <c r="C237" s="177">
        <v>44642.672578541664</v>
      </c>
      <c r="D237" s="162" t="s">
        <v>4363</v>
      </c>
      <c r="E237" s="162" t="s">
        <v>4364</v>
      </c>
      <c r="F237" s="178">
        <v>32503.0</v>
      </c>
      <c r="G237" s="162" t="s">
        <v>2021</v>
      </c>
      <c r="H237" s="162" t="s">
        <v>3529</v>
      </c>
      <c r="I237" s="162" t="s">
        <v>4365</v>
      </c>
      <c r="J237" s="162" t="s">
        <v>1620</v>
      </c>
      <c r="K237" s="162" t="s">
        <v>4366</v>
      </c>
      <c r="L237" s="952" t="s">
        <v>1634</v>
      </c>
      <c r="M237" s="176"/>
      <c r="N237" s="176"/>
      <c r="O237" s="176"/>
      <c r="P237" s="176"/>
      <c r="Q237" s="176"/>
      <c r="R237" s="149"/>
      <c r="S237" s="176"/>
      <c r="T237" s="176"/>
      <c r="U237" s="176"/>
      <c r="V237" s="176"/>
      <c r="W237" s="176"/>
      <c r="X237" s="176"/>
      <c r="Y237" s="176"/>
      <c r="Z237" s="176"/>
      <c r="AA237" s="149"/>
      <c r="AB237" s="149"/>
      <c r="AC237" s="149"/>
      <c r="AD237" s="149"/>
      <c r="AE237" s="149"/>
      <c r="AF237" s="149"/>
      <c r="AG237" s="149"/>
      <c r="AH237" s="149"/>
      <c r="AI237" s="149"/>
      <c r="AJ237" s="149"/>
      <c r="AK237" s="149"/>
      <c r="AL237" s="149"/>
      <c r="AM237" s="149"/>
      <c r="AN237" s="149"/>
      <c r="AO237" s="149"/>
      <c r="AP237" s="149"/>
      <c r="AQ237" s="149"/>
      <c r="AR237" s="149"/>
      <c r="AS237" s="149"/>
      <c r="AT237" s="149"/>
      <c r="AU237" s="149"/>
    </row>
    <row r="238">
      <c r="A238" s="176" t="s">
        <v>55</v>
      </c>
      <c r="B238" s="162">
        <v>2.7497806E7</v>
      </c>
      <c r="C238" s="177">
        <v>44643.568979930555</v>
      </c>
      <c r="D238" s="162" t="s">
        <v>4376</v>
      </c>
      <c r="E238" s="162" t="s">
        <v>4377</v>
      </c>
      <c r="F238" s="178">
        <v>29063.0</v>
      </c>
      <c r="G238" s="162" t="s">
        <v>2021</v>
      </c>
      <c r="H238" s="162" t="s">
        <v>3529</v>
      </c>
      <c r="I238" s="162" t="s">
        <v>4378</v>
      </c>
      <c r="J238" s="162" t="s">
        <v>1620</v>
      </c>
      <c r="K238" s="162" t="s">
        <v>4379</v>
      </c>
      <c r="L238" s="952" t="s">
        <v>1622</v>
      </c>
      <c r="M238" s="176"/>
      <c r="N238" s="176"/>
      <c r="O238" s="176"/>
      <c r="P238" s="176"/>
      <c r="Q238" s="176"/>
      <c r="R238" s="176"/>
      <c r="S238" s="176"/>
      <c r="T238" s="176"/>
      <c r="U238" s="176"/>
      <c r="V238" s="176"/>
      <c r="W238" s="176"/>
      <c r="X238" s="176"/>
      <c r="Y238" s="176"/>
      <c r="Z238" s="176"/>
      <c r="AA238" s="149"/>
      <c r="AB238" s="149"/>
      <c r="AC238" s="149"/>
      <c r="AD238" s="176"/>
      <c r="AE238" s="149"/>
      <c r="AF238" s="1192"/>
      <c r="AG238" s="1185"/>
      <c r="AH238" s="1180"/>
      <c r="AI238" s="149"/>
      <c r="AJ238" s="149"/>
      <c r="AK238" s="149"/>
      <c r="AL238" s="149"/>
      <c r="AM238" s="149"/>
      <c r="AN238" s="149"/>
      <c r="AO238" s="149"/>
      <c r="AP238" s="149"/>
      <c r="AQ238" s="149"/>
      <c r="AR238" s="149"/>
      <c r="AS238" s="149"/>
      <c r="AT238" s="149"/>
      <c r="AU238" s="149"/>
    </row>
    <row r="239">
      <c r="A239" s="176" t="s">
        <v>55</v>
      </c>
      <c r="B239" s="162">
        <v>4.504705E7</v>
      </c>
      <c r="C239" s="177">
        <v>44645.76366700231</v>
      </c>
      <c r="D239" s="162" t="s">
        <v>4389</v>
      </c>
      <c r="E239" s="162" t="s">
        <v>4390</v>
      </c>
      <c r="F239" s="178">
        <v>37948.0</v>
      </c>
      <c r="G239" s="162" t="s">
        <v>391</v>
      </c>
      <c r="H239" s="237" t="s">
        <v>3195</v>
      </c>
      <c r="I239" s="162" t="s">
        <v>4391</v>
      </c>
      <c r="J239" s="162" t="s">
        <v>1620</v>
      </c>
      <c r="K239" s="162" t="s">
        <v>4392</v>
      </c>
      <c r="L239" s="952" t="s">
        <v>1634</v>
      </c>
      <c r="M239" s="176"/>
      <c r="N239" s="176"/>
      <c r="O239" s="176"/>
      <c r="P239" s="176"/>
      <c r="Q239" s="176"/>
      <c r="R239" s="149"/>
      <c r="S239" s="176"/>
      <c r="T239" s="176"/>
      <c r="U239" s="176"/>
      <c r="V239" s="176"/>
      <c r="W239" s="176"/>
      <c r="X239" s="176"/>
      <c r="Y239" s="176"/>
      <c r="Z239" s="176"/>
      <c r="AA239" s="149"/>
      <c r="AB239" s="149"/>
      <c r="AC239" s="149"/>
      <c r="AD239" s="149"/>
      <c r="AE239" s="149"/>
      <c r="AF239" s="149"/>
      <c r="AG239" s="149"/>
      <c r="AH239" s="149"/>
      <c r="AI239" s="149"/>
      <c r="AJ239" s="149"/>
      <c r="AK239" s="149"/>
      <c r="AL239" s="149"/>
      <c r="AM239" s="149"/>
      <c r="AN239" s="149"/>
      <c r="AO239" s="149"/>
      <c r="AP239" s="149"/>
      <c r="AQ239" s="149"/>
      <c r="AR239" s="149"/>
      <c r="AS239" s="149"/>
      <c r="AT239" s="149"/>
      <c r="AU239" s="149"/>
    </row>
    <row r="240">
      <c r="A240" s="176" t="s">
        <v>55</v>
      </c>
      <c r="B240" s="162">
        <v>3.8390079E7</v>
      </c>
      <c r="C240" s="177">
        <v>44645.79176599537</v>
      </c>
      <c r="D240" s="162" t="s">
        <v>4401</v>
      </c>
      <c r="E240" s="162" t="s">
        <v>4402</v>
      </c>
      <c r="F240" s="178">
        <v>34489.0</v>
      </c>
      <c r="G240" s="162" t="s">
        <v>391</v>
      </c>
      <c r="H240" s="162" t="s">
        <v>1795</v>
      </c>
      <c r="I240" s="162" t="s">
        <v>4403</v>
      </c>
      <c r="J240" s="162" t="s">
        <v>1646</v>
      </c>
      <c r="K240" s="162" t="s">
        <v>4404</v>
      </c>
      <c r="L240" s="952" t="s">
        <v>1634</v>
      </c>
      <c r="M240" s="176"/>
      <c r="N240" s="176"/>
      <c r="O240" s="176"/>
      <c r="P240" s="176"/>
      <c r="Q240" s="176"/>
      <c r="R240" s="149"/>
      <c r="S240" s="176"/>
      <c r="T240" s="176"/>
      <c r="U240" s="176"/>
      <c r="V240" s="176"/>
      <c r="W240" s="176"/>
      <c r="X240" s="176"/>
      <c r="Y240" s="176"/>
      <c r="Z240" s="176"/>
      <c r="AA240" s="149"/>
      <c r="AB240" s="176"/>
      <c r="AC240" s="149"/>
      <c r="AD240" s="149"/>
      <c r="AE240" s="149"/>
      <c r="AF240" s="149"/>
      <c r="AG240" s="149"/>
      <c r="AH240" s="149"/>
      <c r="AI240" s="149"/>
      <c r="AJ240" s="149"/>
      <c r="AK240" s="149"/>
      <c r="AL240" s="149"/>
      <c r="AM240" s="149"/>
      <c r="AN240" s="149"/>
      <c r="AO240" s="149"/>
      <c r="AP240" s="149"/>
      <c r="AQ240" s="149"/>
      <c r="AR240" s="149"/>
      <c r="AS240" s="149"/>
      <c r="AT240" s="149"/>
      <c r="AU240" s="149"/>
    </row>
    <row r="241">
      <c r="A241" s="176" t="s">
        <v>55</v>
      </c>
      <c r="B241" s="162">
        <v>4.4102929E7</v>
      </c>
      <c r="C241" s="177">
        <v>44650.540389490736</v>
      </c>
      <c r="D241" s="162" t="s">
        <v>4411</v>
      </c>
      <c r="E241" s="162" t="s">
        <v>4412</v>
      </c>
      <c r="F241" s="178" t="s">
        <v>4413</v>
      </c>
      <c r="G241" s="162" t="s">
        <v>391</v>
      </c>
      <c r="H241" s="162" t="s">
        <v>2691</v>
      </c>
      <c r="I241" s="162" t="s">
        <v>4414</v>
      </c>
      <c r="J241" s="162" t="s">
        <v>1620</v>
      </c>
      <c r="K241" s="162" t="s">
        <v>4415</v>
      </c>
      <c r="L241" s="952" t="s">
        <v>1634</v>
      </c>
      <c r="M241" s="176"/>
      <c r="N241" s="176"/>
      <c r="O241" s="176"/>
      <c r="P241" s="176"/>
      <c r="Q241" s="176"/>
      <c r="R241" s="149"/>
      <c r="S241" s="176"/>
      <c r="T241" s="176"/>
      <c r="U241" s="176"/>
      <c r="V241" s="176"/>
      <c r="W241" s="176"/>
      <c r="X241" s="176"/>
      <c r="Y241" s="176"/>
      <c r="Z241" s="176"/>
      <c r="AA241" s="149"/>
      <c r="AB241" s="149"/>
      <c r="AC241" s="149"/>
      <c r="AD241" s="149"/>
      <c r="AE241" s="149"/>
      <c r="AF241" s="149"/>
      <c r="AG241" s="149"/>
      <c r="AH241" s="149"/>
      <c r="AI241" s="149"/>
      <c r="AJ241" s="149"/>
      <c r="AK241" s="149"/>
      <c r="AL241" s="149"/>
      <c r="AM241" s="149"/>
      <c r="AN241" s="149"/>
      <c r="AO241" s="149"/>
      <c r="AP241" s="149"/>
      <c r="AQ241" s="149"/>
      <c r="AR241" s="149"/>
      <c r="AS241" s="149"/>
      <c r="AT241" s="149"/>
      <c r="AU241" s="149"/>
    </row>
    <row r="242">
      <c r="A242" s="176" t="s">
        <v>55</v>
      </c>
      <c r="B242" s="162">
        <v>3.7441375E7</v>
      </c>
      <c r="C242" s="177">
        <v>44650.88216357639</v>
      </c>
      <c r="D242" s="162" t="s">
        <v>4424</v>
      </c>
      <c r="E242" s="162" t="s">
        <v>4425</v>
      </c>
      <c r="F242" s="178">
        <v>34001.0</v>
      </c>
      <c r="G242" s="162" t="s">
        <v>391</v>
      </c>
      <c r="H242" s="162" t="s">
        <v>4426</v>
      </c>
      <c r="I242" s="162" t="s">
        <v>4427</v>
      </c>
      <c r="J242" s="162" t="s">
        <v>1620</v>
      </c>
      <c r="K242" s="162" t="s">
        <v>4428</v>
      </c>
      <c r="L242" s="952" t="s">
        <v>1622</v>
      </c>
      <c r="M242" s="176"/>
      <c r="N242" s="176"/>
      <c r="O242" s="176"/>
      <c r="P242" s="176"/>
      <c r="Q242" s="176"/>
      <c r="R242" s="176"/>
      <c r="S242" s="176"/>
      <c r="T242" s="176"/>
      <c r="U242" s="176"/>
      <c r="V242" s="176"/>
      <c r="W242" s="176"/>
      <c r="X242" s="176"/>
      <c r="Y242" s="176"/>
      <c r="Z242" s="176"/>
      <c r="AA242" s="149"/>
      <c r="AB242" s="149"/>
      <c r="AC242" s="149"/>
      <c r="AD242" s="149"/>
      <c r="AE242" s="149"/>
      <c r="AF242" s="149"/>
      <c r="AG242" s="149"/>
      <c r="AH242" s="149"/>
      <c r="AI242" s="149"/>
      <c r="AJ242" s="149"/>
      <c r="AK242" s="149"/>
      <c r="AL242" s="149"/>
      <c r="AM242" s="149"/>
      <c r="AN242" s="149"/>
      <c r="AO242" s="149"/>
      <c r="AP242" s="149"/>
      <c r="AQ242" s="149"/>
      <c r="AR242" s="149"/>
      <c r="AS242" s="149"/>
      <c r="AT242" s="149"/>
      <c r="AU242" s="149"/>
    </row>
    <row r="243">
      <c r="A243" s="176" t="s">
        <v>55</v>
      </c>
      <c r="B243" s="162">
        <v>4.01743793E8</v>
      </c>
      <c r="C243" s="177">
        <v>44655.021558356486</v>
      </c>
      <c r="D243" s="162" t="s">
        <v>4438</v>
      </c>
      <c r="E243" s="162" t="s">
        <v>4439</v>
      </c>
      <c r="F243" s="178">
        <v>35716.0</v>
      </c>
      <c r="G243" s="162" t="s">
        <v>391</v>
      </c>
      <c r="H243" s="162" t="s">
        <v>4440</v>
      </c>
      <c r="I243" s="162" t="s">
        <v>4441</v>
      </c>
      <c r="J243" s="162" t="s">
        <v>1620</v>
      </c>
      <c r="K243" s="162" t="s">
        <v>4442</v>
      </c>
      <c r="L243" s="952" t="s">
        <v>1668</v>
      </c>
      <c r="M243" s="176"/>
      <c r="N243" s="176"/>
      <c r="O243" s="176"/>
      <c r="P243" s="176"/>
      <c r="Q243" s="176"/>
      <c r="R243" s="149"/>
      <c r="S243" s="176"/>
      <c r="T243" s="176"/>
      <c r="U243" s="176"/>
      <c r="V243" s="176"/>
      <c r="W243" s="176"/>
      <c r="X243" s="176"/>
      <c r="Y243" s="176"/>
      <c r="Z243" s="176"/>
      <c r="AA243" s="149"/>
      <c r="AB243" s="149"/>
      <c r="AC243" s="149"/>
      <c r="AD243" s="149"/>
      <c r="AE243" s="149"/>
      <c r="AF243" s="149"/>
      <c r="AG243" s="149"/>
      <c r="AH243" s="149"/>
      <c r="AI243" s="149"/>
      <c r="AJ243" s="149"/>
      <c r="AK243" s="149"/>
      <c r="AL243" s="149"/>
      <c r="AM243" s="149"/>
      <c r="AN243" s="149"/>
      <c r="AO243" s="149"/>
      <c r="AP243" s="149"/>
      <c r="AQ243" s="149"/>
      <c r="AR243" s="149"/>
      <c r="AS243" s="149"/>
      <c r="AT243" s="149"/>
      <c r="AU243" s="149"/>
    </row>
    <row r="244">
      <c r="A244" s="176" t="s">
        <v>55</v>
      </c>
      <c r="B244" s="162" t="s">
        <v>303</v>
      </c>
      <c r="C244" s="177">
        <v>44655.53438612269</v>
      </c>
      <c r="D244" s="162" t="s">
        <v>4448</v>
      </c>
      <c r="E244" s="162" t="s">
        <v>4449</v>
      </c>
      <c r="F244" s="178">
        <v>34533.0</v>
      </c>
      <c r="G244" s="162" t="s">
        <v>3580</v>
      </c>
      <c r="H244" s="162" t="s">
        <v>4450</v>
      </c>
      <c r="I244" s="162" t="s">
        <v>4451</v>
      </c>
      <c r="J244" s="162" t="s">
        <v>1646</v>
      </c>
      <c r="K244" s="162" t="s">
        <v>4452</v>
      </c>
      <c r="L244" s="952" t="s">
        <v>1680</v>
      </c>
      <c r="M244" s="176"/>
      <c r="N244" s="176"/>
      <c r="O244" s="176"/>
      <c r="P244" s="176"/>
      <c r="Q244" s="176"/>
      <c r="R244" s="149"/>
      <c r="S244" s="176"/>
      <c r="T244" s="176"/>
      <c r="U244" s="176"/>
      <c r="V244" s="176"/>
      <c r="W244" s="176"/>
      <c r="X244" s="176"/>
      <c r="Y244" s="176"/>
      <c r="Z244" s="176"/>
      <c r="AA244" s="149"/>
      <c r="AB244" s="149"/>
      <c r="AC244" s="149"/>
      <c r="AD244" s="149"/>
      <c r="AE244" s="149"/>
      <c r="AF244" s="149"/>
      <c r="AG244" s="149"/>
      <c r="AH244" s="149"/>
      <c r="AI244" s="149"/>
      <c r="AJ244" s="149"/>
      <c r="AK244" s="149"/>
      <c r="AL244" s="149"/>
      <c r="AM244" s="149"/>
      <c r="AN244" s="149"/>
      <c r="AO244" s="149"/>
      <c r="AP244" s="149"/>
      <c r="AQ244" s="149"/>
      <c r="AR244" s="149"/>
      <c r="AS244" s="149"/>
      <c r="AT244" s="149"/>
      <c r="AU244" s="149"/>
    </row>
    <row r="245">
      <c r="A245" s="176" t="s">
        <v>55</v>
      </c>
      <c r="B245" s="162" t="s">
        <v>304</v>
      </c>
      <c r="C245" s="177">
        <v>44657.44940094907</v>
      </c>
      <c r="D245" s="162" t="s">
        <v>4459</v>
      </c>
      <c r="E245" s="162" t="s">
        <v>4460</v>
      </c>
      <c r="F245" s="178">
        <v>36328.0</v>
      </c>
      <c r="G245" s="162" t="s">
        <v>4461</v>
      </c>
      <c r="H245" s="162" t="s">
        <v>4462</v>
      </c>
      <c r="I245" s="162" t="s">
        <v>4463</v>
      </c>
      <c r="J245" s="162" t="s">
        <v>1646</v>
      </c>
      <c r="K245" s="162" t="s">
        <v>4464</v>
      </c>
      <c r="L245" s="952" t="s">
        <v>1668</v>
      </c>
      <c r="M245" s="176"/>
      <c r="N245" s="176"/>
      <c r="O245" s="176"/>
      <c r="P245" s="176"/>
      <c r="Q245" s="176"/>
      <c r="R245" s="176"/>
      <c r="S245" s="176"/>
      <c r="T245" s="176"/>
      <c r="U245" s="176"/>
      <c r="V245" s="176"/>
      <c r="W245" s="176"/>
      <c r="X245" s="176"/>
      <c r="Y245" s="176"/>
      <c r="Z245" s="176"/>
      <c r="AA245" s="149"/>
      <c r="AB245" s="149"/>
      <c r="AC245" s="149"/>
      <c r="AD245" s="149"/>
      <c r="AE245" s="149"/>
      <c r="AF245" s="149"/>
      <c r="AG245" s="149"/>
      <c r="AH245" s="149"/>
      <c r="AI245" s="149"/>
      <c r="AJ245" s="149"/>
      <c r="AK245" s="149"/>
      <c r="AL245" s="149"/>
      <c r="AM245" s="149"/>
      <c r="AN245" s="149"/>
      <c r="AO245" s="149"/>
      <c r="AP245" s="149"/>
      <c r="AQ245" s="149"/>
      <c r="AR245" s="149"/>
      <c r="AS245" s="149"/>
      <c r="AT245" s="149"/>
      <c r="AU245" s="149"/>
    </row>
    <row r="246">
      <c r="A246" s="176" t="s">
        <v>55</v>
      </c>
      <c r="B246" s="162" t="s">
        <v>305</v>
      </c>
      <c r="C246" s="177">
        <v>44659.383493506946</v>
      </c>
      <c r="D246" s="162" t="s">
        <v>4474</v>
      </c>
      <c r="E246" s="162" t="s">
        <v>4475</v>
      </c>
      <c r="F246" s="178">
        <v>35598.0</v>
      </c>
      <c r="G246" s="162" t="s">
        <v>4476</v>
      </c>
      <c r="H246" s="162" t="s">
        <v>1756</v>
      </c>
      <c r="I246" s="162" t="s">
        <v>4477</v>
      </c>
      <c r="J246" s="162" t="s">
        <v>1620</v>
      </c>
      <c r="K246" s="162" t="s">
        <v>4478</v>
      </c>
      <c r="L246" s="952" t="s">
        <v>1680</v>
      </c>
      <c r="M246" s="176"/>
      <c r="N246" s="176"/>
      <c r="O246" s="176"/>
      <c r="P246" s="176"/>
      <c r="Q246" s="176"/>
      <c r="R246" s="149"/>
      <c r="S246" s="176"/>
      <c r="T246" s="176"/>
      <c r="U246" s="176"/>
      <c r="V246" s="176"/>
      <c r="W246" s="176"/>
      <c r="X246" s="176"/>
      <c r="Y246" s="176"/>
      <c r="Z246" s="176"/>
      <c r="AA246" s="149"/>
      <c r="AB246" s="149"/>
      <c r="AC246" s="149"/>
      <c r="AD246" s="149"/>
      <c r="AE246" s="149"/>
      <c r="AF246" s="149"/>
      <c r="AG246" s="149"/>
      <c r="AH246" s="149"/>
      <c r="AI246" s="149"/>
      <c r="AJ246" s="149"/>
      <c r="AK246" s="149"/>
      <c r="AL246" s="149"/>
      <c r="AM246" s="149"/>
      <c r="AN246" s="149"/>
      <c r="AO246" s="149"/>
      <c r="AP246" s="149"/>
      <c r="AQ246" s="149"/>
      <c r="AR246" s="149"/>
      <c r="AS246" s="149"/>
      <c r="AT246" s="149"/>
      <c r="AU246" s="149"/>
    </row>
    <row r="247">
      <c r="A247" s="176" t="s">
        <v>55</v>
      </c>
      <c r="B247" s="162">
        <v>5646776.0</v>
      </c>
      <c r="C247" s="177">
        <v>44663.599226516206</v>
      </c>
      <c r="D247" s="162" t="s">
        <v>4485</v>
      </c>
      <c r="E247" s="162" t="s">
        <v>4486</v>
      </c>
      <c r="F247" s="178">
        <v>16915.0</v>
      </c>
      <c r="G247" s="162" t="s">
        <v>2021</v>
      </c>
      <c r="H247" s="162" t="s">
        <v>1756</v>
      </c>
      <c r="I247" s="162" t="s">
        <v>4487</v>
      </c>
      <c r="J247" s="162" t="s">
        <v>1620</v>
      </c>
      <c r="K247" s="162" t="s">
        <v>4488</v>
      </c>
      <c r="L247" s="952" t="s">
        <v>1634</v>
      </c>
      <c r="M247" s="176"/>
      <c r="N247" s="176"/>
      <c r="O247" s="176"/>
      <c r="P247" s="176"/>
      <c r="Q247" s="176"/>
      <c r="R247" s="176"/>
      <c r="S247" s="176"/>
      <c r="T247" s="176"/>
      <c r="U247" s="176"/>
      <c r="V247" s="176"/>
      <c r="W247" s="176"/>
      <c r="X247" s="176"/>
      <c r="Y247" s="176"/>
      <c r="Z247" s="176"/>
      <c r="AA247" s="149"/>
      <c r="AB247" s="149"/>
      <c r="AC247" s="149"/>
      <c r="AD247" s="149"/>
      <c r="AE247" s="149"/>
      <c r="AF247" s="149"/>
      <c r="AG247" s="149"/>
      <c r="AH247" s="149"/>
      <c r="AI247" s="149"/>
      <c r="AJ247" s="149"/>
      <c r="AK247" s="149"/>
      <c r="AL247" s="149"/>
      <c r="AM247" s="149"/>
      <c r="AN247" s="149"/>
      <c r="AO247" s="149"/>
      <c r="AP247" s="149"/>
      <c r="AQ247" s="149"/>
      <c r="AR247" s="149"/>
      <c r="AS247" s="149"/>
      <c r="AT247" s="149"/>
      <c r="AU247" s="149"/>
    </row>
    <row r="248">
      <c r="A248" s="176" t="s">
        <v>55</v>
      </c>
      <c r="B248" s="239">
        <v>3.5051704E7</v>
      </c>
      <c r="C248" s="240">
        <v>44684.488549953705</v>
      </c>
      <c r="D248" s="239" t="s">
        <v>4499</v>
      </c>
      <c r="E248" s="239" t="s">
        <v>4500</v>
      </c>
      <c r="F248" s="241">
        <v>33061.0</v>
      </c>
      <c r="G248" s="239" t="s">
        <v>391</v>
      </c>
      <c r="H248" s="239" t="s">
        <v>4501</v>
      </c>
      <c r="I248" s="239">
        <v>2.346515516E9</v>
      </c>
      <c r="J248" s="239" t="s">
        <v>1620</v>
      </c>
      <c r="K248" s="239" t="s">
        <v>2092</v>
      </c>
      <c r="L248" s="1200" t="s">
        <v>1680</v>
      </c>
      <c r="M248" s="238"/>
      <c r="N248" s="238"/>
      <c r="O248" s="238"/>
      <c r="P248" s="238"/>
      <c r="Q248" s="238"/>
      <c r="R248" s="246"/>
      <c r="S248" s="238"/>
      <c r="T248" s="238"/>
      <c r="U248" s="238"/>
      <c r="V248" s="238"/>
      <c r="W248" s="238"/>
      <c r="X248" s="238"/>
      <c r="Y248" s="238"/>
      <c r="Z248" s="238"/>
      <c r="AA248" s="1201"/>
      <c r="AB248" s="246"/>
      <c r="AC248" s="246"/>
      <c r="AD248" s="246"/>
      <c r="AE248" s="246"/>
      <c r="AF248" s="246"/>
      <c r="AG248" s="246"/>
      <c r="AH248" s="246"/>
      <c r="AI248" s="246"/>
      <c r="AJ248" s="246"/>
      <c r="AK248" s="246"/>
      <c r="AL248" s="246"/>
      <c r="AM248" s="246"/>
      <c r="AN248" s="246"/>
      <c r="AO248" s="246"/>
      <c r="AP248" s="246"/>
      <c r="AQ248" s="246"/>
      <c r="AR248" s="246"/>
      <c r="AS248" s="246"/>
      <c r="AT248" s="246"/>
      <c r="AU248" s="246"/>
    </row>
    <row r="249">
      <c r="A249" s="176" t="s">
        <v>55</v>
      </c>
      <c r="B249" s="239">
        <v>3.5051704E7</v>
      </c>
      <c r="C249" s="240">
        <v>44684.49059221065</v>
      </c>
      <c r="D249" s="239" t="s">
        <v>4499</v>
      </c>
      <c r="E249" s="239" t="s">
        <v>4506</v>
      </c>
      <c r="F249" s="241">
        <v>33061.0</v>
      </c>
      <c r="G249" s="239" t="s">
        <v>391</v>
      </c>
      <c r="H249" s="239" t="s">
        <v>4501</v>
      </c>
      <c r="I249" s="239">
        <v>2.346515516E9</v>
      </c>
      <c r="J249" s="239" t="s">
        <v>1620</v>
      </c>
      <c r="K249" s="239" t="s">
        <v>4507</v>
      </c>
      <c r="L249" s="1200" t="s">
        <v>1680</v>
      </c>
      <c r="M249" s="238"/>
      <c r="N249" s="238"/>
      <c r="O249" s="238"/>
      <c r="P249" s="238"/>
      <c r="Q249" s="238"/>
      <c r="R249" s="246"/>
      <c r="S249" s="238"/>
      <c r="T249" s="238"/>
      <c r="U249" s="238"/>
      <c r="V249" s="238"/>
      <c r="W249" s="238"/>
      <c r="X249" s="238"/>
      <c r="Y249" s="238"/>
      <c r="Z249" s="238"/>
      <c r="AA249" s="1201"/>
      <c r="AB249" s="246"/>
      <c r="AC249" s="246"/>
      <c r="AD249" s="246"/>
      <c r="AE249" s="246"/>
      <c r="AF249" s="246"/>
      <c r="AG249" s="246"/>
      <c r="AH249" s="246"/>
      <c r="AI249" s="246"/>
      <c r="AJ249" s="246"/>
      <c r="AK249" s="246"/>
      <c r="AL249" s="246"/>
      <c r="AM249" s="246"/>
      <c r="AN249" s="246"/>
      <c r="AO249" s="246"/>
      <c r="AP249" s="246"/>
      <c r="AQ249" s="246"/>
      <c r="AR249" s="246"/>
      <c r="AS249" s="246"/>
      <c r="AT249" s="246"/>
      <c r="AU249" s="246"/>
    </row>
    <row r="250">
      <c r="A250" s="176" t="s">
        <v>55</v>
      </c>
      <c r="B250" s="239">
        <v>3.8947281E7</v>
      </c>
      <c r="C250" s="240">
        <v>44689.90410357639</v>
      </c>
      <c r="D250" s="239" t="s">
        <v>4513</v>
      </c>
      <c r="E250" s="239" t="s">
        <v>4514</v>
      </c>
      <c r="F250" s="241">
        <v>35172.0</v>
      </c>
      <c r="G250" s="239" t="s">
        <v>391</v>
      </c>
      <c r="H250" s="239" t="s">
        <v>4515</v>
      </c>
      <c r="I250" s="239">
        <v>5.491130651927E12</v>
      </c>
      <c r="J250" s="239" t="s">
        <v>1620</v>
      </c>
      <c r="K250" s="239" t="s">
        <v>4516</v>
      </c>
      <c r="L250" s="1200" t="s">
        <v>1668</v>
      </c>
      <c r="M250" s="238"/>
      <c r="N250" s="238"/>
      <c r="O250" s="238"/>
      <c r="P250" s="238"/>
      <c r="Q250" s="238"/>
      <c r="R250" s="246"/>
      <c r="S250" s="1202"/>
      <c r="T250" s="238"/>
      <c r="U250" s="238"/>
      <c r="V250" s="238"/>
      <c r="W250" s="238"/>
      <c r="X250" s="238"/>
      <c r="Y250" s="238"/>
      <c r="Z250" s="238"/>
      <c r="AA250" s="1201"/>
      <c r="AB250" s="246"/>
      <c r="AC250" s="246"/>
      <c r="AD250" s="246"/>
      <c r="AE250" s="246"/>
      <c r="AF250" s="246"/>
      <c r="AG250" s="246"/>
      <c r="AH250" s="246"/>
      <c r="AI250" s="246"/>
      <c r="AJ250" s="246"/>
      <c r="AK250" s="246"/>
      <c r="AL250" s="246"/>
      <c r="AM250" s="246"/>
      <c r="AN250" s="246"/>
      <c r="AO250" s="246"/>
      <c r="AP250" s="246"/>
      <c r="AQ250" s="246"/>
      <c r="AR250" s="246"/>
      <c r="AS250" s="246"/>
      <c r="AT250" s="246"/>
      <c r="AU250" s="246"/>
    </row>
    <row r="251">
      <c r="A251" s="176" t="s">
        <v>55</v>
      </c>
      <c r="B251" s="239">
        <v>3.8947281E7</v>
      </c>
      <c r="C251" s="240">
        <v>44689.91749974537</v>
      </c>
      <c r="D251" s="239" t="s">
        <v>4517</v>
      </c>
      <c r="E251" s="239" t="s">
        <v>4514</v>
      </c>
      <c r="F251" s="241">
        <v>35172.0</v>
      </c>
      <c r="G251" s="239" t="s">
        <v>391</v>
      </c>
      <c r="H251" s="239" t="s">
        <v>4515</v>
      </c>
      <c r="I251" s="239" t="s">
        <v>4525</v>
      </c>
      <c r="J251" s="239" t="s">
        <v>1620</v>
      </c>
      <c r="K251" s="239" t="s">
        <v>4526</v>
      </c>
      <c r="L251" s="1200" t="s">
        <v>1668</v>
      </c>
      <c r="M251" s="238"/>
      <c r="N251" s="238"/>
      <c r="O251" s="238"/>
      <c r="P251" s="238"/>
      <c r="Q251" s="238"/>
      <c r="R251" s="246"/>
      <c r="S251" s="238"/>
      <c r="T251" s="238"/>
      <c r="U251" s="238"/>
      <c r="V251" s="238"/>
      <c r="W251" s="238"/>
      <c r="X251" s="238"/>
      <c r="Y251" s="238"/>
      <c r="Z251" s="238"/>
      <c r="AA251" s="1201"/>
      <c r="AB251" s="246"/>
      <c r="AC251" s="246"/>
      <c r="AD251" s="246"/>
      <c r="AE251" s="246"/>
      <c r="AF251" s="246"/>
      <c r="AG251" s="246"/>
      <c r="AH251" s="246"/>
      <c r="AI251" s="246"/>
      <c r="AJ251" s="246"/>
      <c r="AK251" s="246"/>
      <c r="AL251" s="246"/>
      <c r="AM251" s="246"/>
      <c r="AN251" s="246"/>
      <c r="AO251" s="246"/>
      <c r="AP251" s="246"/>
      <c r="AQ251" s="246"/>
      <c r="AR251" s="246"/>
      <c r="AS251" s="246"/>
      <c r="AT251" s="246"/>
      <c r="AU251" s="246"/>
    </row>
    <row r="252">
      <c r="A252" s="176" t="s">
        <v>55</v>
      </c>
      <c r="B252" s="239">
        <v>3.6944583E7</v>
      </c>
      <c r="C252" s="240">
        <v>44691.483048553244</v>
      </c>
      <c r="D252" s="239" t="s">
        <v>4532</v>
      </c>
      <c r="E252" s="239" t="s">
        <v>4533</v>
      </c>
      <c r="F252" s="241">
        <v>44845.0</v>
      </c>
      <c r="G252" s="239" t="s">
        <v>674</v>
      </c>
      <c r="H252" s="239" t="s">
        <v>3890</v>
      </c>
      <c r="I252" s="239">
        <v>2.945414773E9</v>
      </c>
      <c r="J252" s="239" t="s">
        <v>1620</v>
      </c>
      <c r="K252" s="239" t="s">
        <v>4534</v>
      </c>
      <c r="L252" s="1200" t="s">
        <v>1634</v>
      </c>
      <c r="M252" s="238"/>
      <c r="N252" s="238"/>
      <c r="O252" s="238"/>
      <c r="P252" s="238"/>
      <c r="Q252" s="238"/>
      <c r="R252" s="246"/>
      <c r="S252" s="238"/>
      <c r="T252" s="238"/>
      <c r="U252" s="238"/>
      <c r="V252" s="238"/>
      <c r="W252" s="238"/>
      <c r="X252" s="238"/>
      <c r="Y252" s="238"/>
      <c r="Z252" s="238"/>
      <c r="AA252" s="1201"/>
      <c r="AB252" s="238"/>
      <c r="AC252" s="246"/>
      <c r="AD252" s="246"/>
      <c r="AE252" s="246"/>
      <c r="AF252" s="246"/>
      <c r="AG252" s="246"/>
      <c r="AH252" s="246"/>
      <c r="AI252" s="246"/>
      <c r="AJ252" s="246"/>
      <c r="AK252" s="246"/>
      <c r="AL252" s="246"/>
      <c r="AM252" s="246"/>
      <c r="AN252" s="246"/>
      <c r="AO252" s="246"/>
      <c r="AP252" s="246"/>
      <c r="AQ252" s="246"/>
      <c r="AR252" s="246"/>
      <c r="AS252" s="246"/>
      <c r="AT252" s="246"/>
      <c r="AU252" s="246"/>
    </row>
    <row r="253">
      <c r="A253" s="176" t="s">
        <v>55</v>
      </c>
      <c r="B253" s="239">
        <v>2.2626392E7</v>
      </c>
      <c r="C253" s="240">
        <v>44692.66891962963</v>
      </c>
      <c r="D253" s="239" t="s">
        <v>4542</v>
      </c>
      <c r="E253" s="239" t="s">
        <v>4543</v>
      </c>
      <c r="F253" s="241">
        <v>26577.0</v>
      </c>
      <c r="G253" s="239" t="s">
        <v>4544</v>
      </c>
      <c r="H253" s="239" t="s">
        <v>4545</v>
      </c>
      <c r="I253" s="239">
        <v>1.166487875E9</v>
      </c>
      <c r="J253" s="239" t="s">
        <v>1620</v>
      </c>
      <c r="K253" s="239" t="s">
        <v>4546</v>
      </c>
      <c r="L253" s="1200" t="s">
        <v>1634</v>
      </c>
      <c r="M253" s="238"/>
      <c r="N253" s="238"/>
      <c r="O253" s="238"/>
      <c r="P253" s="238"/>
      <c r="Q253" s="238"/>
      <c r="R253" s="238"/>
      <c r="S253" s="238"/>
      <c r="T253" s="238"/>
      <c r="U253" s="238"/>
      <c r="V253" s="238"/>
      <c r="W253" s="238"/>
      <c r="X253" s="238"/>
      <c r="Y253" s="238"/>
      <c r="Z253" s="238"/>
      <c r="AA253" s="1201"/>
      <c r="AB253" s="246"/>
      <c r="AC253" s="246"/>
      <c r="AD253" s="246"/>
      <c r="AE253" s="246"/>
      <c r="AF253" s="246"/>
      <c r="AG253" s="246"/>
      <c r="AH253" s="246"/>
      <c r="AI253" s="246"/>
      <c r="AJ253" s="246"/>
      <c r="AK253" s="246"/>
      <c r="AL253" s="246"/>
      <c r="AM253" s="246"/>
      <c r="AN253" s="246"/>
      <c r="AO253" s="246"/>
      <c r="AP253" s="246"/>
      <c r="AQ253" s="246"/>
      <c r="AR253" s="246"/>
      <c r="AS253" s="246"/>
      <c r="AT253" s="246"/>
      <c r="AU253" s="246"/>
    </row>
    <row r="254">
      <c r="A254" s="176" t="s">
        <v>55</v>
      </c>
      <c r="B254" s="239" t="s">
        <v>311</v>
      </c>
      <c r="C254" s="240">
        <v>44697.96889387732</v>
      </c>
      <c r="D254" s="239" t="s">
        <v>4552</v>
      </c>
      <c r="E254" s="239" t="s">
        <v>4553</v>
      </c>
      <c r="F254" s="241">
        <v>36192.0</v>
      </c>
      <c r="G254" s="239" t="s">
        <v>3580</v>
      </c>
      <c r="H254" s="239" t="s">
        <v>4554</v>
      </c>
      <c r="I254" s="239" t="s">
        <v>4555</v>
      </c>
      <c r="J254" s="239" t="s">
        <v>1646</v>
      </c>
      <c r="K254" s="239" t="s">
        <v>4556</v>
      </c>
      <c r="L254" s="1200" t="s">
        <v>1668</v>
      </c>
      <c r="M254" s="238"/>
      <c r="N254" s="238"/>
      <c r="O254" s="238"/>
      <c r="P254" s="238"/>
      <c r="Q254" s="238"/>
      <c r="R254" s="238"/>
      <c r="S254" s="238"/>
      <c r="T254" s="238"/>
      <c r="U254" s="238"/>
      <c r="V254" s="238"/>
      <c r="W254" s="238"/>
      <c r="X254" s="238"/>
      <c r="Y254" s="238"/>
      <c r="Z254" s="238"/>
      <c r="AA254" s="1201"/>
      <c r="AB254" s="246"/>
      <c r="AC254" s="246"/>
      <c r="AD254" s="246"/>
      <c r="AE254" s="246"/>
      <c r="AF254" s="246"/>
      <c r="AG254" s="246"/>
      <c r="AH254" s="246"/>
      <c r="AI254" s="246"/>
      <c r="AJ254" s="246"/>
      <c r="AK254" s="246"/>
      <c r="AL254" s="246"/>
      <c r="AM254" s="246"/>
      <c r="AN254" s="246"/>
      <c r="AO254" s="246"/>
      <c r="AP254" s="246"/>
      <c r="AQ254" s="246"/>
      <c r="AR254" s="246"/>
      <c r="AS254" s="246"/>
      <c r="AT254" s="246"/>
      <c r="AU254" s="246"/>
    </row>
    <row r="255">
      <c r="A255" s="176" t="s">
        <v>55</v>
      </c>
      <c r="B255" s="249">
        <v>3.6527512E7</v>
      </c>
      <c r="C255" s="250">
        <v>44705.42160321759</v>
      </c>
      <c r="D255" s="249" t="s">
        <v>4563</v>
      </c>
      <c r="E255" s="249" t="s">
        <v>4564</v>
      </c>
      <c r="F255" s="251">
        <v>33483.0</v>
      </c>
      <c r="G255" s="249" t="s">
        <v>2021</v>
      </c>
      <c r="H255" s="249" t="s">
        <v>1678</v>
      </c>
      <c r="I255" s="249" t="s">
        <v>4565</v>
      </c>
      <c r="J255" s="249" t="s">
        <v>1620</v>
      </c>
      <c r="K255" s="249" t="s">
        <v>4566</v>
      </c>
      <c r="L255" s="953" t="s">
        <v>1634</v>
      </c>
      <c r="M255" s="248"/>
      <c r="N255" s="248"/>
      <c r="O255" s="248"/>
      <c r="P255" s="248"/>
      <c r="Q255" s="248"/>
      <c r="R255" s="248"/>
      <c r="S255" s="248"/>
      <c r="T255" s="248"/>
      <c r="U255" s="248"/>
      <c r="V255" s="248"/>
      <c r="W255" s="248"/>
      <c r="X255" s="248"/>
      <c r="Y255" s="248"/>
      <c r="Z255" s="248"/>
      <c r="AA255" s="1201"/>
      <c r="AB255" s="255"/>
      <c r="AC255" s="255"/>
      <c r="AD255" s="255"/>
      <c r="AE255" s="255"/>
      <c r="AF255" s="255"/>
      <c r="AG255" s="255"/>
      <c r="AH255" s="255"/>
      <c r="AI255" s="255"/>
      <c r="AJ255" s="255"/>
      <c r="AK255" s="255"/>
      <c r="AL255" s="255"/>
      <c r="AM255" s="255"/>
      <c r="AN255" s="255"/>
      <c r="AO255" s="255"/>
      <c r="AP255" s="255"/>
      <c r="AQ255" s="255"/>
      <c r="AR255" s="255"/>
      <c r="AS255" s="255"/>
      <c r="AT255" s="255"/>
      <c r="AU255" s="255"/>
    </row>
    <row r="256">
      <c r="A256" s="176" t="s">
        <v>55</v>
      </c>
      <c r="B256" s="239" t="s">
        <v>313</v>
      </c>
      <c r="C256" s="240">
        <v>44711.63274515046</v>
      </c>
      <c r="D256" s="239" t="s">
        <v>4578</v>
      </c>
      <c r="E256" s="239" t="s">
        <v>4579</v>
      </c>
      <c r="F256" s="241">
        <v>36960.0</v>
      </c>
      <c r="G256" s="239" t="s">
        <v>4580</v>
      </c>
      <c r="H256" s="239" t="s">
        <v>1822</v>
      </c>
      <c r="I256" s="239" t="s">
        <v>4581</v>
      </c>
      <c r="J256" s="239" t="s">
        <v>1646</v>
      </c>
      <c r="K256" s="239" t="s">
        <v>4582</v>
      </c>
      <c r="L256" s="1200" t="s">
        <v>1668</v>
      </c>
      <c r="M256" s="238"/>
      <c r="N256" s="238"/>
      <c r="O256" s="238"/>
      <c r="P256" s="238"/>
      <c r="Q256" s="238"/>
      <c r="R256" s="238"/>
      <c r="S256" s="238"/>
      <c r="T256" s="238"/>
      <c r="U256" s="238"/>
      <c r="V256" s="238"/>
      <c r="W256" s="238"/>
      <c r="X256" s="238"/>
      <c r="Y256" s="238"/>
      <c r="Z256" s="238"/>
      <c r="AA256" s="1201"/>
      <c r="AB256" s="246"/>
      <c r="AC256" s="246"/>
      <c r="AD256" s="246"/>
      <c r="AE256" s="246"/>
      <c r="AF256" s="246"/>
      <c r="AG256" s="246"/>
      <c r="AH256" s="246"/>
      <c r="AI256" s="246"/>
      <c r="AJ256" s="246"/>
      <c r="AK256" s="246"/>
      <c r="AL256" s="246"/>
      <c r="AM256" s="246"/>
      <c r="AN256" s="246"/>
      <c r="AO256" s="246"/>
      <c r="AP256" s="246"/>
      <c r="AQ256" s="246"/>
      <c r="AR256" s="246"/>
      <c r="AS256" s="246"/>
      <c r="AT256" s="246"/>
      <c r="AU256" s="246"/>
    </row>
    <row r="257">
      <c r="A257" s="176" t="s">
        <v>55</v>
      </c>
      <c r="B257" s="239">
        <v>4.1758829E7</v>
      </c>
      <c r="C257" s="240">
        <v>44719.0560841088</v>
      </c>
      <c r="D257" s="239" t="s">
        <v>4591</v>
      </c>
      <c r="E257" s="239" t="s">
        <v>4592</v>
      </c>
      <c r="F257" s="241">
        <v>36231.0</v>
      </c>
      <c r="G257" s="239" t="s">
        <v>391</v>
      </c>
      <c r="H257" s="239" t="s">
        <v>4515</v>
      </c>
      <c r="I257" s="239" t="s">
        <v>4593</v>
      </c>
      <c r="J257" s="239" t="s">
        <v>1620</v>
      </c>
      <c r="K257" s="239" t="s">
        <v>4594</v>
      </c>
      <c r="L257" s="1200" t="s">
        <v>1634</v>
      </c>
      <c r="M257" s="238"/>
      <c r="N257" s="238"/>
      <c r="O257" s="238"/>
      <c r="P257" s="238"/>
      <c r="Q257" s="238"/>
      <c r="R257" s="238"/>
      <c r="S257" s="238"/>
      <c r="T257" s="238"/>
      <c r="U257" s="238"/>
      <c r="V257" s="238"/>
      <c r="W257" s="238"/>
      <c r="X257" s="238"/>
      <c r="Y257" s="238"/>
      <c r="Z257" s="238"/>
      <c r="AA257" s="1201"/>
      <c r="AB257" s="246"/>
      <c r="AC257" s="246"/>
      <c r="AD257" s="246"/>
      <c r="AE257" s="246"/>
      <c r="AF257" s="246"/>
      <c r="AG257" s="246"/>
      <c r="AH257" s="246"/>
      <c r="AI257" s="246"/>
      <c r="AJ257" s="246"/>
      <c r="AK257" s="246"/>
      <c r="AL257" s="246"/>
      <c r="AM257" s="246"/>
      <c r="AN257" s="246"/>
      <c r="AO257" s="246"/>
      <c r="AP257" s="246"/>
      <c r="AQ257" s="246"/>
      <c r="AR257" s="246"/>
      <c r="AS257" s="246"/>
      <c r="AT257" s="246"/>
      <c r="AU257" s="246"/>
    </row>
    <row r="258">
      <c r="A258" s="176" t="s">
        <v>55</v>
      </c>
      <c r="B258" s="239">
        <v>4.426194E7</v>
      </c>
      <c r="C258" s="240">
        <v>44745.947825428244</v>
      </c>
      <c r="D258" s="239" t="s">
        <v>4603</v>
      </c>
      <c r="E258" s="239" t="s">
        <v>4604</v>
      </c>
      <c r="F258" s="241">
        <v>37264.0</v>
      </c>
      <c r="G258" s="239" t="s">
        <v>2021</v>
      </c>
      <c r="H258" s="239" t="s">
        <v>1678</v>
      </c>
      <c r="I258" s="239" t="s">
        <v>4605</v>
      </c>
      <c r="J258" s="239" t="s">
        <v>1620</v>
      </c>
      <c r="K258" s="239" t="s">
        <v>4606</v>
      </c>
      <c r="L258" s="1200" t="s">
        <v>1634</v>
      </c>
      <c r="M258" s="238"/>
      <c r="N258" s="238"/>
      <c r="O258" s="238"/>
      <c r="P258" s="238"/>
      <c r="Q258" s="238"/>
      <c r="R258" s="238"/>
      <c r="S258" s="238"/>
      <c r="T258" s="238"/>
      <c r="U258" s="238"/>
      <c r="V258" s="238"/>
      <c r="W258" s="238"/>
      <c r="X258" s="238"/>
      <c r="Y258" s="238"/>
      <c r="Z258" s="238"/>
      <c r="AA258" s="1201"/>
      <c r="AB258" s="246"/>
      <c r="AC258" s="246"/>
      <c r="AD258" s="246"/>
      <c r="AE258" s="246"/>
      <c r="AF258" s="246"/>
      <c r="AG258" s="246"/>
      <c r="AH258" s="246"/>
      <c r="AI258" s="246"/>
      <c r="AJ258" s="246"/>
      <c r="AK258" s="246"/>
      <c r="AL258" s="246"/>
      <c r="AM258" s="246"/>
      <c r="AN258" s="246"/>
      <c r="AO258" s="246"/>
      <c r="AP258" s="246"/>
      <c r="AQ258" s="246"/>
      <c r="AR258" s="246"/>
      <c r="AS258" s="246"/>
      <c r="AT258" s="246"/>
      <c r="AU258" s="246"/>
    </row>
    <row r="259">
      <c r="A259" s="176" t="s">
        <v>55</v>
      </c>
      <c r="B259" s="239">
        <v>4.2587605E7</v>
      </c>
      <c r="C259" s="240">
        <v>44754.65742195601</v>
      </c>
      <c r="D259" s="239" t="s">
        <v>4616</v>
      </c>
      <c r="E259" s="239" t="s">
        <v>4617</v>
      </c>
      <c r="F259" s="241">
        <v>36662.0</v>
      </c>
      <c r="G259" s="239" t="s">
        <v>391</v>
      </c>
      <c r="H259" s="239" t="s">
        <v>4618</v>
      </c>
      <c r="I259" s="239" t="s">
        <v>4619</v>
      </c>
      <c r="J259" s="239" t="s">
        <v>1620</v>
      </c>
      <c r="K259" s="239" t="s">
        <v>4620</v>
      </c>
      <c r="L259" s="1200" t="s">
        <v>1622</v>
      </c>
      <c r="M259" s="238"/>
      <c r="N259" s="238"/>
      <c r="O259" s="238"/>
      <c r="P259" s="238"/>
      <c r="Q259" s="238"/>
      <c r="R259" s="246"/>
      <c r="S259" s="238"/>
      <c r="T259" s="238"/>
      <c r="U259" s="238"/>
      <c r="V259" s="238"/>
      <c r="W259" s="238"/>
      <c r="X259" s="238"/>
      <c r="Y259" s="238"/>
      <c r="Z259" s="238"/>
      <c r="AA259" s="1201"/>
      <c r="AB259" s="246"/>
      <c r="AC259" s="246"/>
      <c r="AD259" s="246"/>
      <c r="AE259" s="246"/>
      <c r="AF259" s="246"/>
      <c r="AG259" s="246"/>
      <c r="AH259" s="246"/>
      <c r="AI259" s="246"/>
      <c r="AJ259" s="246"/>
      <c r="AK259" s="246"/>
      <c r="AL259" s="246"/>
      <c r="AM259" s="246"/>
      <c r="AN259" s="246"/>
      <c r="AO259" s="246"/>
      <c r="AP259" s="246"/>
      <c r="AQ259" s="246"/>
      <c r="AR259" s="246"/>
      <c r="AS259" s="246"/>
      <c r="AT259" s="246"/>
      <c r="AU259" s="246"/>
    </row>
    <row r="260">
      <c r="A260" s="176" t="s">
        <v>55</v>
      </c>
      <c r="B260" s="239">
        <v>9.5040733E7</v>
      </c>
      <c r="C260" s="240">
        <v>44768.55428703704</v>
      </c>
      <c r="D260" s="239" t="s">
        <v>4629</v>
      </c>
      <c r="E260" s="239" t="s">
        <v>4630</v>
      </c>
      <c r="F260" s="241">
        <v>33502.0</v>
      </c>
      <c r="G260" s="239" t="s">
        <v>1643</v>
      </c>
      <c r="H260" s="239" t="s">
        <v>2691</v>
      </c>
      <c r="I260" s="239" t="s">
        <v>391</v>
      </c>
      <c r="J260" s="239" t="s">
        <v>1646</v>
      </c>
      <c r="K260" s="239" t="s">
        <v>4631</v>
      </c>
      <c r="L260" s="1200" t="s">
        <v>1680</v>
      </c>
      <c r="M260" s="238"/>
      <c r="N260" s="238"/>
      <c r="O260" s="238"/>
      <c r="P260" s="238"/>
      <c r="Q260" s="238"/>
      <c r="R260" s="246"/>
      <c r="S260" s="238"/>
      <c r="T260" s="238"/>
      <c r="U260" s="238"/>
      <c r="V260" s="238"/>
      <c r="W260" s="238"/>
      <c r="X260" s="238"/>
      <c r="Y260" s="238"/>
      <c r="Z260" s="238"/>
      <c r="AA260" s="1201"/>
      <c r="AB260" s="246"/>
      <c r="AC260" s="246"/>
      <c r="AD260" s="246"/>
      <c r="AE260" s="246"/>
      <c r="AF260" s="246"/>
      <c r="AG260" s="246"/>
      <c r="AH260" s="246"/>
      <c r="AI260" s="246"/>
      <c r="AJ260" s="246"/>
      <c r="AK260" s="246"/>
      <c r="AL260" s="246"/>
      <c r="AM260" s="246"/>
      <c r="AN260" s="246"/>
      <c r="AO260" s="246"/>
      <c r="AP260" s="246"/>
      <c r="AQ260" s="246"/>
      <c r="AR260" s="246"/>
      <c r="AS260" s="246"/>
      <c r="AT260" s="246"/>
      <c r="AU260" s="246"/>
    </row>
    <row r="261">
      <c r="A261" s="176" t="s">
        <v>55</v>
      </c>
      <c r="B261" s="239">
        <v>4.3427705E7</v>
      </c>
      <c r="C261" s="240">
        <v>44780.63719721065</v>
      </c>
      <c r="D261" s="239" t="s">
        <v>4639</v>
      </c>
      <c r="E261" s="239" t="s">
        <v>4640</v>
      </c>
      <c r="F261" s="241">
        <v>37082.0</v>
      </c>
      <c r="G261" s="239" t="s">
        <v>391</v>
      </c>
      <c r="H261" s="239" t="s">
        <v>1822</v>
      </c>
      <c r="I261" s="239" t="s">
        <v>4641</v>
      </c>
      <c r="J261" s="239" t="s">
        <v>1620</v>
      </c>
      <c r="K261" s="239" t="s">
        <v>4642</v>
      </c>
      <c r="L261" s="1200" t="s">
        <v>1634</v>
      </c>
      <c r="M261" s="238"/>
      <c r="N261" s="238"/>
      <c r="O261" s="238"/>
      <c r="P261" s="238"/>
      <c r="Q261" s="238"/>
      <c r="R261" s="238"/>
      <c r="S261" s="238"/>
      <c r="T261" s="238"/>
      <c r="U261" s="238"/>
      <c r="V261" s="238"/>
      <c r="W261" s="238"/>
      <c r="X261" s="238"/>
      <c r="Y261" s="238"/>
      <c r="Z261" s="238"/>
      <c r="AA261" s="1201"/>
      <c r="AB261" s="238"/>
      <c r="AC261" s="246"/>
      <c r="AD261" s="246"/>
      <c r="AE261" s="246"/>
      <c r="AF261" s="246"/>
      <c r="AG261" s="246"/>
      <c r="AH261" s="246"/>
      <c r="AI261" s="246"/>
      <c r="AJ261" s="246"/>
      <c r="AK261" s="246"/>
      <c r="AL261" s="246"/>
      <c r="AM261" s="246"/>
      <c r="AN261" s="246"/>
      <c r="AO261" s="246"/>
      <c r="AP261" s="246"/>
      <c r="AQ261" s="246"/>
      <c r="AR261" s="246"/>
      <c r="AS261" s="246"/>
      <c r="AT261" s="246"/>
      <c r="AU261" s="246"/>
    </row>
    <row r="262">
      <c r="A262" s="176" t="s">
        <v>55</v>
      </c>
      <c r="B262" s="239">
        <v>9.2880042E7</v>
      </c>
      <c r="C262" s="240">
        <v>44789.505217962964</v>
      </c>
      <c r="D262" s="239" t="s">
        <v>4652</v>
      </c>
      <c r="E262" s="239" t="s">
        <v>4653</v>
      </c>
      <c r="F262" s="241">
        <v>28988.0</v>
      </c>
      <c r="G262" s="239" t="s">
        <v>4654</v>
      </c>
      <c r="H262" s="239" t="s">
        <v>4655</v>
      </c>
      <c r="I262" s="239" t="s">
        <v>4656</v>
      </c>
      <c r="J262" s="239" t="s">
        <v>1620</v>
      </c>
      <c r="K262" s="239" t="s">
        <v>2092</v>
      </c>
      <c r="L262" s="1200" t="s">
        <v>1668</v>
      </c>
      <c r="M262" s="238"/>
      <c r="N262" s="238"/>
      <c r="O262" s="238"/>
      <c r="P262" s="238"/>
      <c r="Q262" s="238"/>
      <c r="R262" s="246"/>
      <c r="S262" s="238"/>
      <c r="T262" s="238"/>
      <c r="U262" s="238"/>
      <c r="V262" s="238"/>
      <c r="W262" s="238"/>
      <c r="X262" s="238"/>
      <c r="Y262" s="238"/>
      <c r="Z262" s="238"/>
      <c r="AA262" s="1201"/>
      <c r="AB262" s="246"/>
      <c r="AC262" s="246"/>
      <c r="AD262" s="246"/>
      <c r="AE262" s="246"/>
      <c r="AF262" s="246"/>
      <c r="AG262" s="246"/>
      <c r="AH262" s="246"/>
      <c r="AI262" s="246"/>
      <c r="AJ262" s="246"/>
      <c r="AK262" s="246"/>
      <c r="AL262" s="246"/>
      <c r="AM262" s="246"/>
      <c r="AN262" s="246"/>
      <c r="AO262" s="246"/>
      <c r="AP262" s="246"/>
      <c r="AQ262" s="246"/>
      <c r="AR262" s="246"/>
      <c r="AS262" s="246"/>
      <c r="AT262" s="246"/>
      <c r="AU262" s="246"/>
    </row>
    <row r="263">
      <c r="A263" s="176" t="s">
        <v>55</v>
      </c>
      <c r="B263" s="239">
        <v>4.4997599E7</v>
      </c>
      <c r="C263" s="240">
        <v>44789.65765015046</v>
      </c>
      <c r="D263" s="239" t="s">
        <v>4665</v>
      </c>
      <c r="E263" s="239" t="s">
        <v>4666</v>
      </c>
      <c r="F263" s="241">
        <v>37116.0</v>
      </c>
      <c r="G263" s="239" t="s">
        <v>2021</v>
      </c>
      <c r="H263" s="239" t="s">
        <v>4667</v>
      </c>
      <c r="I263" s="239" t="s">
        <v>4668</v>
      </c>
      <c r="J263" s="239" t="s">
        <v>1620</v>
      </c>
      <c r="K263" s="239" t="s">
        <v>4669</v>
      </c>
      <c r="L263" s="1200" t="s">
        <v>1680</v>
      </c>
      <c r="M263" s="238"/>
      <c r="N263" s="238"/>
      <c r="O263" s="238"/>
      <c r="P263" s="238"/>
      <c r="Q263" s="238"/>
      <c r="R263" s="246"/>
      <c r="S263" s="238"/>
      <c r="T263" s="238"/>
      <c r="U263" s="238"/>
      <c r="V263" s="238"/>
      <c r="W263" s="238"/>
      <c r="X263" s="238"/>
      <c r="Y263" s="238"/>
      <c r="Z263" s="238"/>
      <c r="AA263" s="1201"/>
      <c r="AB263" s="238"/>
      <c r="AC263" s="246"/>
      <c r="AD263" s="246"/>
      <c r="AE263" s="246"/>
      <c r="AF263" s="246"/>
      <c r="AG263" s="246"/>
      <c r="AH263" s="246"/>
      <c r="AI263" s="246"/>
      <c r="AJ263" s="246"/>
      <c r="AK263" s="246"/>
      <c r="AL263" s="246"/>
      <c r="AM263" s="246"/>
      <c r="AN263" s="246"/>
      <c r="AO263" s="246"/>
      <c r="AP263" s="246"/>
      <c r="AQ263" s="246"/>
      <c r="AR263" s="246"/>
      <c r="AS263" s="246"/>
      <c r="AT263" s="246"/>
      <c r="AU263" s="246"/>
    </row>
    <row r="264">
      <c r="A264" s="176" t="s">
        <v>55</v>
      </c>
      <c r="B264" s="239">
        <v>4.4690355E7</v>
      </c>
      <c r="C264" s="240">
        <v>44796.74842106481</v>
      </c>
      <c r="D264" s="239" t="s">
        <v>4677</v>
      </c>
      <c r="E264" s="239" t="s">
        <v>4678</v>
      </c>
      <c r="F264" s="241">
        <v>37612.0</v>
      </c>
      <c r="G264" s="239" t="s">
        <v>391</v>
      </c>
      <c r="H264" s="239" t="s">
        <v>1756</v>
      </c>
      <c r="I264" s="239" t="s">
        <v>4679</v>
      </c>
      <c r="J264" s="239" t="s">
        <v>1620</v>
      </c>
      <c r="K264" s="239" t="s">
        <v>4680</v>
      </c>
      <c r="L264" s="1200" t="s">
        <v>1668</v>
      </c>
      <c r="M264" s="238"/>
      <c r="N264" s="238"/>
      <c r="O264" s="238"/>
      <c r="P264" s="238"/>
      <c r="Q264" s="238"/>
      <c r="R264" s="246"/>
      <c r="S264" s="238"/>
      <c r="T264" s="238"/>
      <c r="U264" s="238"/>
      <c r="V264" s="238"/>
      <c r="W264" s="238"/>
      <c r="X264" s="238"/>
      <c r="Y264" s="238"/>
      <c r="Z264" s="238"/>
      <c r="AA264" s="1201"/>
      <c r="AB264" s="246"/>
      <c r="AC264" s="246"/>
      <c r="AD264" s="246"/>
      <c r="AE264" s="246"/>
      <c r="AF264" s="246"/>
      <c r="AG264" s="246"/>
      <c r="AH264" s="246"/>
      <c r="AI264" s="246"/>
      <c r="AJ264" s="246"/>
      <c r="AK264" s="246"/>
      <c r="AL264" s="246"/>
      <c r="AM264" s="246"/>
      <c r="AN264" s="246"/>
      <c r="AO264" s="246"/>
      <c r="AP264" s="246"/>
      <c r="AQ264" s="246"/>
      <c r="AR264" s="246"/>
      <c r="AS264" s="246"/>
      <c r="AT264" s="246"/>
      <c r="AU264" s="246"/>
    </row>
    <row r="265">
      <c r="A265" s="176" t="s">
        <v>55</v>
      </c>
      <c r="B265" s="249">
        <v>4.038764E7</v>
      </c>
      <c r="C265" s="250">
        <v>44797.409805324074</v>
      </c>
      <c r="D265" s="249" t="s">
        <v>4688</v>
      </c>
      <c r="E265" s="249" t="s">
        <v>4689</v>
      </c>
      <c r="F265" s="251">
        <v>35877.0</v>
      </c>
      <c r="G265" s="249" t="s">
        <v>391</v>
      </c>
      <c r="H265" s="249" t="s">
        <v>4690</v>
      </c>
      <c r="I265" s="249" t="s">
        <v>4691</v>
      </c>
      <c r="J265" s="249" t="s">
        <v>1620</v>
      </c>
      <c r="K265" s="249" t="s">
        <v>4692</v>
      </c>
      <c r="L265" s="953" t="s">
        <v>1668</v>
      </c>
      <c r="M265" s="248"/>
      <c r="N265" s="248"/>
      <c r="O265" s="248"/>
      <c r="P265" s="248"/>
      <c r="Q265" s="248"/>
      <c r="R265" s="255"/>
      <c r="S265" s="248"/>
      <c r="T265" s="248"/>
      <c r="U265" s="248"/>
      <c r="V265" s="248"/>
      <c r="W265" s="248"/>
      <c r="X265" s="248"/>
      <c r="Y265" s="248"/>
      <c r="Z265" s="248"/>
      <c r="AA265" s="1201"/>
      <c r="AB265" s="255"/>
      <c r="AC265" s="255"/>
      <c r="AD265" s="255"/>
      <c r="AE265" s="255"/>
      <c r="AF265" s="255"/>
      <c r="AG265" s="255"/>
      <c r="AH265" s="255"/>
      <c r="AI265" s="255"/>
      <c r="AJ265" s="255"/>
      <c r="AK265" s="255"/>
      <c r="AL265" s="255"/>
      <c r="AM265" s="255"/>
      <c r="AN265" s="255"/>
      <c r="AO265" s="255"/>
      <c r="AP265" s="255"/>
      <c r="AQ265" s="255"/>
      <c r="AR265" s="255"/>
      <c r="AS265" s="255"/>
      <c r="AT265" s="255"/>
      <c r="AU265" s="255"/>
    </row>
    <row r="266">
      <c r="A266" s="176" t="s">
        <v>55</v>
      </c>
      <c r="B266" s="239">
        <v>4.0020073E7</v>
      </c>
      <c r="C266" s="240">
        <v>44798.610297175925</v>
      </c>
      <c r="D266" s="239" t="s">
        <v>4698</v>
      </c>
      <c r="E266" s="239" t="s">
        <v>4699</v>
      </c>
      <c r="F266" s="241">
        <v>35506.0</v>
      </c>
      <c r="G266" s="239" t="s">
        <v>2021</v>
      </c>
      <c r="H266" s="239" t="s">
        <v>1781</v>
      </c>
      <c r="I266" s="239" t="s">
        <v>4700</v>
      </c>
      <c r="J266" s="239" t="s">
        <v>1620</v>
      </c>
      <c r="K266" s="239" t="s">
        <v>4701</v>
      </c>
      <c r="L266" s="1200" t="s">
        <v>1680</v>
      </c>
      <c r="M266" s="238"/>
      <c r="N266" s="238"/>
      <c r="O266" s="238"/>
      <c r="P266" s="238"/>
      <c r="Q266" s="238"/>
      <c r="R266" s="238"/>
      <c r="S266" s="238"/>
      <c r="T266" s="238"/>
      <c r="U266" s="238"/>
      <c r="V266" s="238"/>
      <c r="W266" s="238"/>
      <c r="X266" s="238"/>
      <c r="Y266" s="238"/>
      <c r="Z266" s="238"/>
      <c r="AA266" s="1201"/>
      <c r="AB266" s="246"/>
      <c r="AC266" s="246"/>
      <c r="AD266" s="246"/>
      <c r="AE266" s="246"/>
      <c r="AF266" s="246"/>
      <c r="AG266" s="246"/>
      <c r="AH266" s="246"/>
      <c r="AI266" s="246"/>
      <c r="AJ266" s="246"/>
      <c r="AK266" s="246"/>
      <c r="AL266" s="246"/>
      <c r="AM266" s="246"/>
      <c r="AN266" s="246"/>
      <c r="AO266" s="246"/>
      <c r="AP266" s="246"/>
      <c r="AQ266" s="246"/>
      <c r="AR266" s="246"/>
      <c r="AS266" s="246"/>
      <c r="AT266" s="246"/>
      <c r="AU266" s="246"/>
    </row>
    <row r="267">
      <c r="A267" s="176" t="s">
        <v>55</v>
      </c>
      <c r="B267" s="239">
        <v>4.253653E7</v>
      </c>
      <c r="C267" s="240">
        <v>44803.79565862269</v>
      </c>
      <c r="D267" s="239" t="s">
        <v>4709</v>
      </c>
      <c r="E267" s="239" t="s">
        <v>4710</v>
      </c>
      <c r="F267" s="241">
        <v>36727.0</v>
      </c>
      <c r="G267" s="239" t="s">
        <v>391</v>
      </c>
      <c r="H267" s="239" t="s">
        <v>4711</v>
      </c>
      <c r="I267" s="239" t="s">
        <v>4712</v>
      </c>
      <c r="J267" s="239" t="s">
        <v>1620</v>
      </c>
      <c r="K267" s="239" t="s">
        <v>4713</v>
      </c>
      <c r="L267" s="1200" t="s">
        <v>1668</v>
      </c>
      <c r="M267" s="238"/>
      <c r="N267" s="238"/>
      <c r="O267" s="238"/>
      <c r="P267" s="238"/>
      <c r="Q267" s="238"/>
      <c r="R267" s="238"/>
      <c r="S267" s="1202"/>
      <c r="T267" s="238"/>
      <c r="U267" s="238"/>
      <c r="V267" s="238"/>
      <c r="W267" s="238"/>
      <c r="X267" s="238"/>
      <c r="Y267" s="238"/>
      <c r="Z267" s="238"/>
      <c r="AA267" s="1201"/>
      <c r="AB267" s="238"/>
      <c r="AC267" s="246"/>
      <c r="AD267" s="246"/>
      <c r="AE267" s="246"/>
      <c r="AF267" s="246"/>
      <c r="AG267" s="246"/>
      <c r="AH267" s="246"/>
      <c r="AI267" s="246"/>
      <c r="AJ267" s="246"/>
      <c r="AK267" s="246"/>
      <c r="AL267" s="246"/>
      <c r="AM267" s="246"/>
      <c r="AN267" s="246"/>
      <c r="AO267" s="246"/>
      <c r="AP267" s="246"/>
      <c r="AQ267" s="246"/>
      <c r="AR267" s="246"/>
      <c r="AS267" s="246"/>
      <c r="AT267" s="246"/>
      <c r="AU267" s="246"/>
    </row>
    <row r="268">
      <c r="A268" s="176" t="s">
        <v>55</v>
      </c>
      <c r="B268" s="239">
        <v>3.9416682E7</v>
      </c>
      <c r="C268" s="240">
        <v>44811.611949328704</v>
      </c>
      <c r="D268" s="239" t="s">
        <v>4724</v>
      </c>
      <c r="E268" s="239" t="s">
        <v>4725</v>
      </c>
      <c r="F268" s="241">
        <v>35046.0</v>
      </c>
      <c r="G268" s="239" t="s">
        <v>674</v>
      </c>
      <c r="H268" s="239" t="s">
        <v>1678</v>
      </c>
      <c r="I268" s="239" t="s">
        <v>4726</v>
      </c>
      <c r="J268" s="239" t="s">
        <v>1646</v>
      </c>
      <c r="K268" s="239" t="s">
        <v>4727</v>
      </c>
      <c r="L268" s="1200" t="s">
        <v>1668</v>
      </c>
      <c r="M268" s="238"/>
      <c r="N268" s="238"/>
      <c r="O268" s="238"/>
      <c r="P268" s="238"/>
      <c r="Q268" s="238"/>
      <c r="R268" s="246"/>
      <c r="S268" s="1202"/>
      <c r="T268" s="238"/>
      <c r="U268" s="238"/>
      <c r="V268" s="238"/>
      <c r="W268" s="238"/>
      <c r="X268" s="238"/>
      <c r="Y268" s="238"/>
      <c r="Z268" s="238"/>
      <c r="AA268" s="1201"/>
      <c r="AB268" s="246"/>
      <c r="AC268" s="246"/>
      <c r="AD268" s="246"/>
      <c r="AE268" s="246"/>
      <c r="AF268" s="246"/>
      <c r="AG268" s="246"/>
      <c r="AH268" s="246"/>
      <c r="AI268" s="246"/>
      <c r="AJ268" s="246"/>
      <c r="AK268" s="246"/>
      <c r="AL268" s="246"/>
      <c r="AM268" s="246"/>
      <c r="AN268" s="246"/>
      <c r="AO268" s="246"/>
      <c r="AP268" s="246"/>
      <c r="AQ268" s="246"/>
      <c r="AR268" s="246"/>
      <c r="AS268" s="246"/>
      <c r="AT268" s="246"/>
      <c r="AU268" s="246"/>
    </row>
    <row r="269">
      <c r="A269" s="176" t="s">
        <v>55</v>
      </c>
      <c r="B269" s="239">
        <v>3.8888241E7</v>
      </c>
      <c r="C269" s="240">
        <v>44827.791024363425</v>
      </c>
      <c r="D269" s="239" t="s">
        <v>4733</v>
      </c>
      <c r="E269" s="239" t="s">
        <v>4734</v>
      </c>
      <c r="F269" s="241">
        <v>34736.0</v>
      </c>
      <c r="G269" s="239" t="s">
        <v>1740</v>
      </c>
      <c r="H269" s="239" t="s">
        <v>4735</v>
      </c>
      <c r="I269" s="239">
        <v>1.568056137E9</v>
      </c>
      <c r="J269" s="239" t="s">
        <v>1646</v>
      </c>
      <c r="K269" s="239" t="s">
        <v>4736</v>
      </c>
      <c r="L269" s="1200" t="s">
        <v>1668</v>
      </c>
      <c r="M269" s="238"/>
      <c r="N269" s="238"/>
      <c r="O269" s="238"/>
      <c r="P269" s="238"/>
      <c r="Q269" s="238"/>
      <c r="R269" s="246"/>
      <c r="S269" s="1202"/>
      <c r="T269" s="238"/>
      <c r="U269" s="238"/>
      <c r="V269" s="238"/>
      <c r="W269" s="238"/>
      <c r="X269" s="238"/>
      <c r="Y269" s="238"/>
      <c r="Z269" s="238"/>
      <c r="AA269" s="1201"/>
      <c r="AB269" s="246"/>
      <c r="AC269" s="246"/>
      <c r="AD269" s="246"/>
      <c r="AE269" s="246"/>
      <c r="AF269" s="246"/>
      <c r="AG269" s="246"/>
      <c r="AH269" s="246"/>
      <c r="AI269" s="246"/>
      <c r="AJ269" s="246"/>
      <c r="AK269" s="246"/>
      <c r="AL269" s="246"/>
      <c r="AM269" s="246"/>
      <c r="AN269" s="246"/>
      <c r="AO269" s="246"/>
      <c r="AP269" s="246"/>
      <c r="AQ269" s="246"/>
      <c r="AR269" s="246"/>
      <c r="AS269" s="246"/>
      <c r="AT269" s="246"/>
      <c r="AU269" s="246"/>
    </row>
    <row r="270">
      <c r="A270" s="176" t="s">
        <v>55</v>
      </c>
      <c r="B270" s="239" t="s">
        <v>328</v>
      </c>
      <c r="C270" s="240">
        <v>44834.4523697338</v>
      </c>
      <c r="D270" s="239" t="s">
        <v>4743</v>
      </c>
      <c r="E270" s="239" t="s">
        <v>4744</v>
      </c>
      <c r="F270" s="241">
        <v>35829.0</v>
      </c>
      <c r="G270" s="239" t="s">
        <v>4745</v>
      </c>
      <c r="H270" s="239" t="s">
        <v>1781</v>
      </c>
      <c r="I270" s="239" t="s">
        <v>4746</v>
      </c>
      <c r="J270" s="239" t="s">
        <v>1620</v>
      </c>
      <c r="K270" s="239" t="s">
        <v>4747</v>
      </c>
      <c r="L270" s="1200" t="s">
        <v>1622</v>
      </c>
      <c r="M270" s="238"/>
      <c r="N270" s="238"/>
      <c r="O270" s="238"/>
      <c r="P270" s="238"/>
      <c r="Q270" s="238"/>
      <c r="R270" s="238"/>
      <c r="S270" s="238"/>
      <c r="T270" s="238"/>
      <c r="U270" s="238"/>
      <c r="V270" s="238"/>
      <c r="W270" s="238"/>
      <c r="X270" s="238"/>
      <c r="Y270" s="238"/>
      <c r="Z270" s="238"/>
      <c r="AA270" s="1201"/>
      <c r="AB270" s="238"/>
      <c r="AC270" s="246"/>
      <c r="AD270" s="246"/>
      <c r="AE270" s="246"/>
      <c r="AF270" s="246"/>
      <c r="AG270" s="246"/>
      <c r="AH270" s="246"/>
      <c r="AI270" s="246"/>
      <c r="AJ270" s="246"/>
      <c r="AK270" s="246"/>
      <c r="AL270" s="246"/>
      <c r="AM270" s="246"/>
      <c r="AN270" s="246"/>
      <c r="AO270" s="246"/>
      <c r="AP270" s="246"/>
      <c r="AQ270" s="246"/>
      <c r="AR270" s="246"/>
      <c r="AS270" s="246"/>
      <c r="AT270" s="246"/>
      <c r="AU270" s="246"/>
    </row>
    <row r="271">
      <c r="A271" s="176" t="s">
        <v>55</v>
      </c>
      <c r="B271" s="249">
        <v>4.2964867E7</v>
      </c>
      <c r="C271" s="250">
        <v>44840.80296015047</v>
      </c>
      <c r="D271" s="249" t="s">
        <v>4758</v>
      </c>
      <c r="E271" s="249" t="s">
        <v>4759</v>
      </c>
      <c r="F271" s="251">
        <v>36729.0</v>
      </c>
      <c r="G271" s="249" t="s">
        <v>391</v>
      </c>
      <c r="H271" s="249" t="s">
        <v>4760</v>
      </c>
      <c r="I271" s="249">
        <v>5.41168636295E11</v>
      </c>
      <c r="J271" s="249" t="s">
        <v>1620</v>
      </c>
      <c r="K271" s="249" t="s">
        <v>4761</v>
      </c>
      <c r="L271" s="953" t="s">
        <v>1634</v>
      </c>
      <c r="M271" s="248"/>
      <c r="N271" s="248"/>
      <c r="O271" s="248"/>
      <c r="P271" s="248"/>
      <c r="Q271" s="248"/>
      <c r="R271" s="255"/>
      <c r="S271" s="1203"/>
      <c r="T271" s="248"/>
      <c r="U271" s="248"/>
      <c r="V271" s="248"/>
      <c r="W271" s="248"/>
      <c r="X271" s="248"/>
      <c r="Y271" s="248"/>
      <c r="Z271" s="248"/>
      <c r="AA271" s="1201"/>
      <c r="AB271" s="248"/>
      <c r="AC271" s="255"/>
      <c r="AD271" s="255"/>
      <c r="AE271" s="255"/>
      <c r="AF271" s="255"/>
      <c r="AG271" s="255"/>
      <c r="AH271" s="255"/>
      <c r="AI271" s="255"/>
      <c r="AJ271" s="255"/>
      <c r="AK271" s="255"/>
      <c r="AL271" s="255"/>
      <c r="AM271" s="255"/>
      <c r="AN271" s="255"/>
      <c r="AO271" s="255"/>
      <c r="AP271" s="255"/>
      <c r="AQ271" s="255"/>
      <c r="AR271" s="255"/>
      <c r="AS271" s="255"/>
      <c r="AT271" s="255"/>
      <c r="AU271" s="255"/>
    </row>
    <row r="272">
      <c r="A272" s="176" t="s">
        <v>55</v>
      </c>
      <c r="B272" s="239">
        <v>3.3737978E7</v>
      </c>
      <c r="C272" s="240">
        <v>44860.75713456019</v>
      </c>
      <c r="D272" s="239" t="s">
        <v>4769</v>
      </c>
      <c r="E272" s="239" t="s">
        <v>4770</v>
      </c>
      <c r="F272" s="241">
        <v>32259.0</v>
      </c>
      <c r="G272" s="239" t="s">
        <v>391</v>
      </c>
      <c r="H272" s="239" t="s">
        <v>1822</v>
      </c>
      <c r="I272" s="239">
        <v>1.16185836E9</v>
      </c>
      <c r="J272" s="239" t="s">
        <v>1620</v>
      </c>
      <c r="K272" s="239" t="s">
        <v>4771</v>
      </c>
      <c r="L272" s="1200" t="s">
        <v>1634</v>
      </c>
      <c r="M272" s="238"/>
      <c r="N272" s="238"/>
      <c r="O272" s="238"/>
      <c r="P272" s="238"/>
      <c r="Q272" s="238"/>
      <c r="R272" s="246"/>
      <c r="S272" s="238"/>
      <c r="T272" s="238"/>
      <c r="U272" s="238"/>
      <c r="V272" s="238"/>
      <c r="W272" s="238"/>
      <c r="X272" s="238"/>
      <c r="Y272" s="238"/>
      <c r="Z272" s="238"/>
      <c r="AA272" s="1201"/>
      <c r="AB272" s="238"/>
      <c r="AC272" s="246"/>
      <c r="AD272" s="246"/>
      <c r="AE272" s="246"/>
      <c r="AF272" s="246"/>
      <c r="AG272" s="246"/>
      <c r="AH272" s="246"/>
      <c r="AI272" s="246"/>
      <c r="AJ272" s="246"/>
      <c r="AK272" s="246"/>
      <c r="AL272" s="246"/>
      <c r="AM272" s="246"/>
      <c r="AN272" s="246"/>
      <c r="AO272" s="246"/>
      <c r="AP272" s="246"/>
      <c r="AQ272" s="246"/>
      <c r="AR272" s="246"/>
      <c r="AS272" s="246"/>
      <c r="AT272" s="246"/>
      <c r="AU272" s="246"/>
    </row>
    <row r="273">
      <c r="A273" s="176" t="s">
        <v>55</v>
      </c>
      <c r="B273" s="239">
        <v>3.1504206E7</v>
      </c>
      <c r="C273" s="240">
        <v>44880.44371391204</v>
      </c>
      <c r="D273" s="239" t="s">
        <v>4778</v>
      </c>
      <c r="E273" s="239" t="s">
        <v>4779</v>
      </c>
      <c r="F273" s="241">
        <v>30931.0</v>
      </c>
      <c r="G273" s="239" t="s">
        <v>1755</v>
      </c>
      <c r="H273" s="239" t="s">
        <v>4780</v>
      </c>
      <c r="I273" s="239" t="s">
        <v>4781</v>
      </c>
      <c r="J273" s="239" t="s">
        <v>1646</v>
      </c>
      <c r="K273" s="239" t="s">
        <v>4782</v>
      </c>
      <c r="L273" s="1200" t="s">
        <v>1668</v>
      </c>
      <c r="M273" s="238"/>
      <c r="N273" s="238"/>
      <c r="O273" s="238"/>
      <c r="P273" s="238"/>
      <c r="Q273" s="238"/>
      <c r="R273" s="238"/>
      <c r="S273" s="238"/>
      <c r="T273" s="238"/>
      <c r="U273" s="238"/>
      <c r="V273" s="238"/>
      <c r="W273" s="238"/>
      <c r="X273" s="238"/>
      <c r="Y273" s="238"/>
      <c r="Z273" s="238"/>
      <c r="AA273" s="1201"/>
      <c r="AB273" s="238"/>
      <c r="AC273" s="246"/>
      <c r="AD273" s="246"/>
      <c r="AE273" s="246"/>
      <c r="AF273" s="246"/>
      <c r="AG273" s="246"/>
      <c r="AH273" s="246"/>
      <c r="AI273" s="246"/>
      <c r="AJ273" s="246"/>
      <c r="AK273" s="246"/>
      <c r="AL273" s="246"/>
      <c r="AM273" s="246"/>
      <c r="AN273" s="246"/>
      <c r="AO273" s="246"/>
      <c r="AP273" s="246"/>
      <c r="AQ273" s="246"/>
      <c r="AR273" s="246"/>
      <c r="AS273" s="246"/>
      <c r="AT273" s="246"/>
      <c r="AU273" s="246"/>
    </row>
    <row r="274">
      <c r="A274" s="176" t="s">
        <v>55</v>
      </c>
      <c r="B274" s="162">
        <v>2.71384E7</v>
      </c>
      <c r="C274" s="177">
        <v>44887.49242368055</v>
      </c>
      <c r="D274" s="162" t="s">
        <v>4791</v>
      </c>
      <c r="E274" s="162" t="s">
        <v>4792</v>
      </c>
      <c r="F274" s="178">
        <v>28931.0</v>
      </c>
      <c r="G274" s="162" t="s">
        <v>391</v>
      </c>
      <c r="H274" s="162" t="s">
        <v>4793</v>
      </c>
      <c r="I274" s="162" t="s">
        <v>4794</v>
      </c>
      <c r="J274" s="162" t="s">
        <v>1620</v>
      </c>
      <c r="K274" s="162" t="s">
        <v>4795</v>
      </c>
      <c r="L274" s="952" t="s">
        <v>1668</v>
      </c>
      <c r="M274" s="176"/>
      <c r="N274" s="176"/>
      <c r="O274" s="176"/>
      <c r="P274" s="176"/>
      <c r="Q274" s="176"/>
      <c r="R274" s="176"/>
      <c r="S274" s="176"/>
      <c r="T274" s="176"/>
      <c r="U274" s="176"/>
      <c r="V274" s="176"/>
      <c r="W274" s="176"/>
      <c r="X274" s="176"/>
      <c r="Y274" s="176"/>
      <c r="Z274" s="176"/>
      <c r="AA274" s="1190"/>
      <c r="AB274" s="176"/>
      <c r="AC274" s="149"/>
      <c r="AD274" s="149"/>
      <c r="AE274" s="149"/>
      <c r="AF274" s="149"/>
      <c r="AG274" s="149"/>
      <c r="AH274" s="149"/>
      <c r="AI274" s="149"/>
      <c r="AJ274" s="149"/>
      <c r="AK274" s="149"/>
      <c r="AL274" s="149"/>
      <c r="AM274" s="149"/>
      <c r="AN274" s="149"/>
      <c r="AO274" s="149"/>
      <c r="AP274" s="149"/>
      <c r="AQ274" s="149"/>
      <c r="AR274" s="149"/>
      <c r="AS274" s="149"/>
      <c r="AT274" s="149"/>
      <c r="AU274" s="149"/>
    </row>
    <row r="275">
      <c r="A275" s="176" t="s">
        <v>55</v>
      </c>
      <c r="B275" s="239">
        <v>2.2344792E7</v>
      </c>
      <c r="C275" s="240">
        <v>44900.468858645836</v>
      </c>
      <c r="D275" s="239" t="s">
        <v>4804</v>
      </c>
      <c r="E275" s="239" t="s">
        <v>4805</v>
      </c>
      <c r="F275" s="241">
        <v>26440.0</v>
      </c>
      <c r="G275" s="239" t="s">
        <v>674</v>
      </c>
      <c r="H275" s="239" t="s">
        <v>3890</v>
      </c>
      <c r="I275" s="239">
        <v>5.41164683619E11</v>
      </c>
      <c r="J275" s="239" t="s">
        <v>1620</v>
      </c>
      <c r="K275" s="239" t="s">
        <v>4806</v>
      </c>
      <c r="L275" s="1200" t="s">
        <v>1680</v>
      </c>
      <c r="M275" s="238"/>
      <c r="N275" s="238"/>
      <c r="O275" s="238"/>
      <c r="P275" s="238"/>
      <c r="Q275" s="238"/>
      <c r="R275" s="246"/>
      <c r="S275" s="238"/>
      <c r="T275" s="238"/>
      <c r="U275" s="238"/>
      <c r="V275" s="238"/>
      <c r="W275" s="238"/>
      <c r="X275" s="238"/>
      <c r="Y275" s="238"/>
      <c r="Z275" s="238"/>
      <c r="AA275" s="1190"/>
      <c r="AB275" s="246"/>
      <c r="AC275" s="246"/>
      <c r="AD275" s="246"/>
      <c r="AE275" s="246"/>
      <c r="AF275" s="246"/>
      <c r="AG275" s="246"/>
      <c r="AH275" s="246"/>
      <c r="AI275" s="246"/>
      <c r="AJ275" s="246"/>
      <c r="AK275" s="246"/>
      <c r="AL275" s="246"/>
      <c r="AM275" s="246"/>
      <c r="AN275" s="246"/>
      <c r="AO275" s="246"/>
      <c r="AP275" s="246"/>
      <c r="AQ275" s="246"/>
      <c r="AR275" s="246"/>
      <c r="AS275" s="246"/>
      <c r="AT275" s="246"/>
      <c r="AU275" s="246"/>
    </row>
    <row r="276">
      <c r="A276" s="176" t="s">
        <v>55</v>
      </c>
      <c r="B276" s="239">
        <v>3.9624807E7</v>
      </c>
      <c r="C276" s="240">
        <v>44924.57686008102</v>
      </c>
      <c r="D276" s="239" t="s">
        <v>4813</v>
      </c>
      <c r="E276" s="239" t="s">
        <v>4814</v>
      </c>
      <c r="F276" s="241">
        <v>35150.0</v>
      </c>
      <c r="G276" s="239" t="s">
        <v>2021</v>
      </c>
      <c r="H276" s="239" t="s">
        <v>3479</v>
      </c>
      <c r="I276" s="239" t="s">
        <v>4815</v>
      </c>
      <c r="J276" s="239" t="s">
        <v>1620</v>
      </c>
      <c r="K276" s="239" t="s">
        <v>4816</v>
      </c>
      <c r="L276" s="1200" t="s">
        <v>1634</v>
      </c>
      <c r="M276" s="238"/>
      <c r="N276" s="238"/>
      <c r="O276" s="238"/>
      <c r="P276" s="238"/>
      <c r="Q276" s="238"/>
      <c r="R276" s="246"/>
      <c r="S276" s="238"/>
      <c r="T276" s="238"/>
      <c r="U276" s="238"/>
      <c r="V276" s="238"/>
      <c r="W276" s="238"/>
      <c r="X276" s="238"/>
      <c r="Y276" s="238"/>
      <c r="Z276" s="238"/>
      <c r="AA276" s="1190"/>
      <c r="AB276" s="246"/>
      <c r="AC276" s="246"/>
      <c r="AD276" s="246"/>
      <c r="AE276" s="246"/>
      <c r="AF276" s="246"/>
      <c r="AG276" s="246"/>
      <c r="AH276" s="246"/>
      <c r="AI276" s="246"/>
      <c r="AJ276" s="246"/>
      <c r="AK276" s="246"/>
      <c r="AL276" s="246"/>
      <c r="AM276" s="246"/>
      <c r="AN276" s="246"/>
      <c r="AO276" s="246"/>
      <c r="AP276" s="246"/>
      <c r="AQ276" s="246"/>
      <c r="AR276" s="246"/>
      <c r="AS276" s="246"/>
      <c r="AT276" s="246"/>
      <c r="AU276" s="246"/>
    </row>
    <row r="277">
      <c r="A277" s="176" t="s">
        <v>55</v>
      </c>
      <c r="B277" s="239">
        <v>3.1827977E7</v>
      </c>
      <c r="C277" s="240">
        <v>44938.935198935185</v>
      </c>
      <c r="D277" s="239" t="s">
        <v>4824</v>
      </c>
      <c r="E277" s="239" t="s">
        <v>4825</v>
      </c>
      <c r="F277" s="241">
        <v>31015.0</v>
      </c>
      <c r="G277" s="239" t="s">
        <v>391</v>
      </c>
      <c r="H277" s="239" t="s">
        <v>1848</v>
      </c>
      <c r="I277" s="239" t="s">
        <v>391</v>
      </c>
      <c r="J277" s="239" t="s">
        <v>1620</v>
      </c>
      <c r="K277" s="239" t="s">
        <v>4826</v>
      </c>
      <c r="L277" s="1200" t="s">
        <v>1668</v>
      </c>
      <c r="M277" s="238"/>
      <c r="N277" s="238"/>
      <c r="O277" s="238"/>
      <c r="P277" s="238"/>
      <c r="Q277" s="238"/>
      <c r="R277" s="246"/>
      <c r="S277" s="1202"/>
      <c r="T277" s="238"/>
      <c r="U277" s="238"/>
      <c r="V277" s="238"/>
      <c r="W277" s="238"/>
      <c r="X277" s="238"/>
      <c r="Y277" s="238"/>
      <c r="Z277" s="238"/>
      <c r="AA277" s="1190"/>
      <c r="AB277" s="238"/>
      <c r="AC277" s="246"/>
      <c r="AD277" s="246"/>
      <c r="AE277" s="246"/>
      <c r="AF277" s="246"/>
      <c r="AG277" s="246"/>
      <c r="AH277" s="246"/>
      <c r="AI277" s="246"/>
      <c r="AJ277" s="246"/>
      <c r="AK277" s="246"/>
      <c r="AL277" s="246"/>
      <c r="AM277" s="246"/>
      <c r="AN277" s="246"/>
      <c r="AO277" s="246"/>
      <c r="AP277" s="246"/>
      <c r="AQ277" s="246"/>
      <c r="AR277" s="246"/>
      <c r="AS277" s="246"/>
      <c r="AT277" s="246"/>
      <c r="AU277" s="246"/>
    </row>
    <row r="278">
      <c r="A278" s="176" t="s">
        <v>55</v>
      </c>
      <c r="B278" s="239">
        <v>4.0747272E7</v>
      </c>
      <c r="C278" s="240">
        <v>44953.73254207176</v>
      </c>
      <c r="D278" s="239" t="s">
        <v>4835</v>
      </c>
      <c r="E278" s="239" t="s">
        <v>4836</v>
      </c>
      <c r="F278" s="241">
        <v>35746.0</v>
      </c>
      <c r="G278" s="239" t="s">
        <v>391</v>
      </c>
      <c r="H278" s="239" t="s">
        <v>4837</v>
      </c>
      <c r="I278" s="239" t="s">
        <v>4838</v>
      </c>
      <c r="J278" s="239" t="s">
        <v>1620</v>
      </c>
      <c r="K278" s="239" t="s">
        <v>3470</v>
      </c>
      <c r="L278" s="1200" t="s">
        <v>1634</v>
      </c>
      <c r="M278" s="238"/>
      <c r="N278" s="238"/>
      <c r="O278" s="238"/>
      <c r="P278" s="238"/>
      <c r="Q278" s="238"/>
      <c r="R278" s="246"/>
      <c r="S278" s="238"/>
      <c r="T278" s="238"/>
      <c r="U278" s="238"/>
      <c r="V278" s="238"/>
      <c r="W278" s="238"/>
      <c r="X278" s="238"/>
      <c r="Y278" s="238"/>
      <c r="Z278" s="238"/>
      <c r="AA278" s="1190"/>
      <c r="AB278" s="238"/>
      <c r="AC278" s="246"/>
      <c r="AD278" s="246"/>
      <c r="AE278" s="246"/>
      <c r="AF278" s="246"/>
      <c r="AG278" s="246"/>
      <c r="AH278" s="246"/>
      <c r="AI278" s="246"/>
      <c r="AJ278" s="246"/>
      <c r="AK278" s="246"/>
      <c r="AL278" s="246"/>
      <c r="AM278" s="246"/>
      <c r="AN278" s="246"/>
      <c r="AO278" s="246"/>
      <c r="AP278" s="246"/>
      <c r="AQ278" s="246"/>
      <c r="AR278" s="246"/>
      <c r="AS278" s="246"/>
      <c r="AT278" s="246"/>
      <c r="AU278" s="246"/>
    </row>
    <row r="279">
      <c r="A279" s="176" t="s">
        <v>55</v>
      </c>
      <c r="B279" s="249">
        <v>4.6754374E7</v>
      </c>
      <c r="C279" s="250">
        <v>44956.93639826389</v>
      </c>
      <c r="D279" s="249" t="s">
        <v>4846</v>
      </c>
      <c r="E279" s="249" t="s">
        <v>4847</v>
      </c>
      <c r="F279" s="251">
        <v>38495.0</v>
      </c>
      <c r="G279" s="249" t="s">
        <v>391</v>
      </c>
      <c r="H279" s="249" t="s">
        <v>1678</v>
      </c>
      <c r="I279" s="249" t="s">
        <v>4848</v>
      </c>
      <c r="J279" s="249" t="s">
        <v>1620</v>
      </c>
      <c r="K279" s="249" t="s">
        <v>4849</v>
      </c>
      <c r="L279" s="953" t="s">
        <v>1622</v>
      </c>
      <c r="M279" s="248"/>
      <c r="N279" s="248"/>
      <c r="O279" s="248"/>
      <c r="P279" s="248"/>
      <c r="Q279" s="248"/>
      <c r="R279" s="255"/>
      <c r="S279" s="248"/>
      <c r="T279" s="248"/>
      <c r="U279" s="248"/>
      <c r="V279" s="248"/>
      <c r="W279" s="248"/>
      <c r="X279" s="248"/>
      <c r="Y279" s="248"/>
      <c r="Z279" s="248"/>
      <c r="AA279" s="1190"/>
      <c r="AB279" s="248"/>
      <c r="AC279" s="255"/>
      <c r="AD279" s="255"/>
      <c r="AE279" s="255"/>
      <c r="AF279" s="255"/>
      <c r="AG279" s="255"/>
      <c r="AH279" s="255"/>
      <c r="AI279" s="255"/>
      <c r="AJ279" s="255"/>
      <c r="AK279" s="255"/>
      <c r="AL279" s="255"/>
      <c r="AM279" s="255"/>
      <c r="AN279" s="255"/>
      <c r="AO279" s="255"/>
      <c r="AP279" s="255"/>
      <c r="AQ279" s="255"/>
      <c r="AR279" s="255"/>
      <c r="AS279" s="255"/>
      <c r="AT279" s="255"/>
      <c r="AU279" s="255"/>
    </row>
    <row r="280">
      <c r="A280" s="176" t="s">
        <v>55</v>
      </c>
      <c r="B280" s="249">
        <v>4.2375381E7</v>
      </c>
      <c r="C280" s="250">
        <v>44957.66727740741</v>
      </c>
      <c r="D280" s="249" t="s">
        <v>4857</v>
      </c>
      <c r="E280" s="249" t="s">
        <v>4858</v>
      </c>
      <c r="F280" s="251">
        <v>36573.0</v>
      </c>
      <c r="G280" s="249" t="s">
        <v>2021</v>
      </c>
      <c r="H280" s="249" t="s">
        <v>4171</v>
      </c>
      <c r="I280" s="249">
        <v>1.136017277E9</v>
      </c>
      <c r="J280" s="249" t="s">
        <v>1620</v>
      </c>
      <c r="K280" s="249" t="s">
        <v>4859</v>
      </c>
      <c r="L280" s="953" t="s">
        <v>1668</v>
      </c>
      <c r="M280" s="248"/>
      <c r="N280" s="248"/>
      <c r="O280" s="248"/>
      <c r="P280" s="248"/>
      <c r="Q280" s="248"/>
      <c r="R280" s="255"/>
      <c r="S280" s="248"/>
      <c r="T280" s="248"/>
      <c r="U280" s="248"/>
      <c r="V280" s="248"/>
      <c r="W280" s="248"/>
      <c r="X280" s="248"/>
      <c r="Y280" s="248"/>
      <c r="Z280" s="248"/>
      <c r="AA280" s="1190"/>
      <c r="AB280" s="248"/>
      <c r="AC280" s="255"/>
      <c r="AD280" s="255"/>
      <c r="AE280" s="255"/>
      <c r="AF280" s="255"/>
      <c r="AG280" s="255"/>
      <c r="AH280" s="255"/>
      <c r="AI280" s="255"/>
      <c r="AJ280" s="255"/>
      <c r="AK280" s="255"/>
      <c r="AL280" s="255"/>
      <c r="AM280" s="255"/>
      <c r="AN280" s="255"/>
      <c r="AO280" s="255"/>
      <c r="AP280" s="255"/>
      <c r="AQ280" s="255"/>
      <c r="AR280" s="255"/>
      <c r="AS280" s="255"/>
      <c r="AT280" s="255"/>
      <c r="AU280" s="255"/>
    </row>
    <row r="281">
      <c r="A281" s="176" t="s">
        <v>55</v>
      </c>
      <c r="B281" s="259">
        <v>4.0422413E7</v>
      </c>
      <c r="C281" s="250">
        <v>44958.77678219907</v>
      </c>
      <c r="D281" s="249" t="s">
        <v>4867</v>
      </c>
      <c r="E281" s="249" t="s">
        <v>4868</v>
      </c>
      <c r="F281" s="251">
        <v>35531.0</v>
      </c>
      <c r="G281" s="249" t="s">
        <v>2021</v>
      </c>
      <c r="H281" s="249" t="s">
        <v>2326</v>
      </c>
      <c r="I281" s="249" t="s">
        <v>4869</v>
      </c>
      <c r="J281" s="249" t="s">
        <v>1620</v>
      </c>
      <c r="K281" s="249" t="s">
        <v>4870</v>
      </c>
      <c r="L281" s="953" t="s">
        <v>1668</v>
      </c>
      <c r="M281" s="248"/>
      <c r="N281" s="248"/>
      <c r="O281" s="248"/>
      <c r="P281" s="248"/>
      <c r="Q281" s="248"/>
      <c r="R281" s="255"/>
      <c r="S281" s="248"/>
      <c r="T281" s="248"/>
      <c r="U281" s="248"/>
      <c r="V281" s="248"/>
      <c r="W281" s="248"/>
      <c r="X281" s="248"/>
      <c r="Y281" s="248"/>
      <c r="Z281" s="248"/>
      <c r="AA281" s="1190"/>
      <c r="AB281" s="238"/>
      <c r="AC281" s="255"/>
      <c r="AD281" s="255"/>
      <c r="AE281" s="255"/>
      <c r="AF281" s="255"/>
      <c r="AG281" s="255"/>
      <c r="AH281" s="255"/>
      <c r="AI281" s="255"/>
      <c r="AJ281" s="255"/>
      <c r="AK281" s="255"/>
      <c r="AL281" s="255"/>
      <c r="AM281" s="255"/>
      <c r="AN281" s="255"/>
      <c r="AO281" s="255"/>
      <c r="AP281" s="255"/>
      <c r="AQ281" s="255"/>
      <c r="AR281" s="255"/>
      <c r="AS281" s="255"/>
      <c r="AT281" s="255"/>
      <c r="AU281" s="255"/>
    </row>
    <row r="282">
      <c r="A282" s="176" t="s">
        <v>55</v>
      </c>
      <c r="B282" s="239">
        <v>4.0130257E7</v>
      </c>
      <c r="C282" s="240">
        <v>44959.55151210648</v>
      </c>
      <c r="D282" s="239" t="s">
        <v>4879</v>
      </c>
      <c r="E282" s="239" t="s">
        <v>4880</v>
      </c>
      <c r="F282" s="241">
        <v>35466.0</v>
      </c>
      <c r="G282" s="239" t="s">
        <v>391</v>
      </c>
      <c r="H282" s="239" t="s">
        <v>4881</v>
      </c>
      <c r="I282" s="239" t="s">
        <v>4882</v>
      </c>
      <c r="J282" s="239" t="s">
        <v>1620</v>
      </c>
      <c r="K282" s="239" t="s">
        <v>4883</v>
      </c>
      <c r="L282" s="1200" t="s">
        <v>1634</v>
      </c>
      <c r="M282" s="238"/>
      <c r="N282" s="238"/>
      <c r="O282" s="238"/>
      <c r="P282" s="238"/>
      <c r="Q282" s="238"/>
      <c r="R282" s="246"/>
      <c r="S282" s="238"/>
      <c r="T282" s="238"/>
      <c r="U282" s="238"/>
      <c r="V282" s="238"/>
      <c r="W282" s="238"/>
      <c r="X282" s="238"/>
      <c r="Y282" s="238"/>
      <c r="Z282" s="238"/>
      <c r="AA282" s="1190"/>
      <c r="AB282" s="238"/>
      <c r="AC282" s="246"/>
      <c r="AD282" s="246"/>
      <c r="AE282" s="246"/>
      <c r="AF282" s="246"/>
      <c r="AG282" s="246"/>
      <c r="AH282" s="246"/>
      <c r="AI282" s="246"/>
      <c r="AJ282" s="246"/>
      <c r="AK282" s="246"/>
      <c r="AL282" s="246"/>
      <c r="AM282" s="246"/>
      <c r="AN282" s="246"/>
      <c r="AO282" s="246"/>
      <c r="AP282" s="246"/>
      <c r="AQ282" s="246"/>
      <c r="AR282" s="246"/>
      <c r="AS282" s="246"/>
      <c r="AT282" s="246"/>
      <c r="AU282" s="246"/>
    </row>
    <row r="283">
      <c r="A283" s="176" t="s">
        <v>55</v>
      </c>
      <c r="B283" s="239">
        <v>4.2218595E7</v>
      </c>
      <c r="C283" s="240">
        <v>44961.70249157408</v>
      </c>
      <c r="D283" s="239" t="s">
        <v>4891</v>
      </c>
      <c r="E283" s="239" t="s">
        <v>4892</v>
      </c>
      <c r="F283" s="241">
        <v>36000.0</v>
      </c>
      <c r="G283" s="239" t="s">
        <v>391</v>
      </c>
      <c r="H283" s="239" t="s">
        <v>1781</v>
      </c>
      <c r="I283" s="239" t="s">
        <v>4893</v>
      </c>
      <c r="J283" s="239" t="s">
        <v>1620</v>
      </c>
      <c r="K283" s="239" t="s">
        <v>4894</v>
      </c>
      <c r="L283" s="1200" t="s">
        <v>1622</v>
      </c>
      <c r="M283" s="238"/>
      <c r="N283" s="238"/>
      <c r="O283" s="238"/>
      <c r="P283" s="238"/>
      <c r="Q283" s="238"/>
      <c r="R283" s="238"/>
      <c r="S283" s="238"/>
      <c r="T283" s="238"/>
      <c r="U283" s="238"/>
      <c r="V283" s="238"/>
      <c r="W283" s="238"/>
      <c r="X283" s="238"/>
      <c r="Y283" s="238"/>
      <c r="Z283" s="238"/>
      <c r="AA283" s="1190"/>
      <c r="AB283" s="238"/>
      <c r="AC283" s="246"/>
      <c r="AD283" s="246"/>
      <c r="AE283" s="246"/>
      <c r="AF283" s="246"/>
      <c r="AG283" s="246"/>
      <c r="AH283" s="246"/>
      <c r="AI283" s="246"/>
      <c r="AJ283" s="246"/>
      <c r="AK283" s="246"/>
      <c r="AL283" s="246"/>
      <c r="AM283" s="246"/>
      <c r="AN283" s="246"/>
      <c r="AO283" s="246"/>
      <c r="AP283" s="246"/>
      <c r="AQ283" s="246"/>
      <c r="AR283" s="246"/>
      <c r="AS283" s="246"/>
      <c r="AT283" s="246"/>
      <c r="AU283" s="246"/>
    </row>
    <row r="284">
      <c r="A284" s="176" t="s">
        <v>55</v>
      </c>
      <c r="B284" s="239">
        <v>4.4727433E7</v>
      </c>
      <c r="C284" s="240">
        <v>44966.74022101852</v>
      </c>
      <c r="D284" s="239" t="s">
        <v>4904</v>
      </c>
      <c r="E284" s="239" t="s">
        <v>4905</v>
      </c>
      <c r="F284" s="241">
        <v>37712.0</v>
      </c>
      <c r="G284" s="239" t="s">
        <v>2021</v>
      </c>
      <c r="H284" s="239" t="s">
        <v>3124</v>
      </c>
      <c r="I284" s="239" t="s">
        <v>4906</v>
      </c>
      <c r="J284" s="239" t="s">
        <v>1620</v>
      </c>
      <c r="K284" s="239" t="s">
        <v>4907</v>
      </c>
      <c r="L284" s="1200" t="s">
        <v>1634</v>
      </c>
      <c r="M284" s="238"/>
      <c r="N284" s="238"/>
      <c r="O284" s="238"/>
      <c r="P284" s="238"/>
      <c r="Q284" s="238"/>
      <c r="R284" s="246"/>
      <c r="S284" s="238"/>
      <c r="T284" s="238"/>
      <c r="U284" s="238"/>
      <c r="V284" s="238"/>
      <c r="W284" s="238"/>
      <c r="X284" s="238"/>
      <c r="Y284" s="238"/>
      <c r="Z284" s="238"/>
      <c r="AA284" s="1190"/>
      <c r="AB284" s="238"/>
      <c r="AC284" s="246"/>
      <c r="AD284" s="246"/>
      <c r="AE284" s="246"/>
      <c r="AF284" s="246"/>
      <c r="AG284" s="246"/>
      <c r="AH284" s="246"/>
      <c r="AI284" s="246"/>
      <c r="AJ284" s="246"/>
      <c r="AK284" s="246"/>
      <c r="AL284" s="246"/>
      <c r="AM284" s="246"/>
      <c r="AN284" s="246"/>
      <c r="AO284" s="246"/>
      <c r="AP284" s="246"/>
      <c r="AQ284" s="246"/>
      <c r="AR284" s="246"/>
      <c r="AS284" s="246"/>
      <c r="AT284" s="246"/>
      <c r="AU284" s="246"/>
    </row>
    <row r="285">
      <c r="A285" s="176" t="s">
        <v>55</v>
      </c>
      <c r="B285" s="239">
        <v>4.2878722E7</v>
      </c>
      <c r="C285" s="240">
        <v>44966.7805612963</v>
      </c>
      <c r="D285" s="239" t="s">
        <v>4916</v>
      </c>
      <c r="E285" s="239" t="s">
        <v>4917</v>
      </c>
      <c r="F285" s="241">
        <v>36797.0</v>
      </c>
      <c r="G285" s="239" t="s">
        <v>391</v>
      </c>
      <c r="H285" s="239" t="s">
        <v>1795</v>
      </c>
      <c r="I285" s="239" t="s">
        <v>4918</v>
      </c>
      <c r="J285" s="239" t="s">
        <v>1620</v>
      </c>
      <c r="K285" s="239" t="s">
        <v>4919</v>
      </c>
      <c r="L285" s="1200" t="s">
        <v>1668</v>
      </c>
      <c r="M285" s="238"/>
      <c r="N285" s="238"/>
      <c r="O285" s="238"/>
      <c r="P285" s="238"/>
      <c r="Q285" s="238"/>
      <c r="R285" s="246"/>
      <c r="S285" s="238"/>
      <c r="T285" s="238"/>
      <c r="U285" s="238"/>
      <c r="V285" s="238"/>
      <c r="W285" s="238"/>
      <c r="X285" s="238"/>
      <c r="Y285" s="238"/>
      <c r="Z285" s="238"/>
      <c r="AA285" s="1190"/>
      <c r="AB285" s="246"/>
      <c r="AC285" s="246"/>
      <c r="AD285" s="246"/>
      <c r="AE285" s="246"/>
      <c r="AF285" s="246"/>
      <c r="AG285" s="246"/>
      <c r="AH285" s="246"/>
      <c r="AI285" s="246"/>
      <c r="AJ285" s="246"/>
      <c r="AK285" s="246"/>
      <c r="AL285" s="246"/>
      <c r="AM285" s="246"/>
      <c r="AN285" s="246"/>
      <c r="AO285" s="246"/>
      <c r="AP285" s="246"/>
      <c r="AQ285" s="246"/>
      <c r="AR285" s="246"/>
      <c r="AS285" s="246"/>
      <c r="AT285" s="246"/>
      <c r="AU285" s="246"/>
    </row>
    <row r="286">
      <c r="A286" s="176" t="s">
        <v>55</v>
      </c>
      <c r="B286" s="239">
        <v>3.8714309E7</v>
      </c>
      <c r="C286" s="240">
        <v>44966.79649359954</v>
      </c>
      <c r="D286" s="239" t="s">
        <v>4927</v>
      </c>
      <c r="E286" s="239" t="s">
        <v>4928</v>
      </c>
      <c r="F286" s="241">
        <v>34664.0</v>
      </c>
      <c r="G286" s="239" t="s">
        <v>2021</v>
      </c>
      <c r="H286" s="239" t="s">
        <v>1822</v>
      </c>
      <c r="I286" s="239">
        <v>1.131287837E9</v>
      </c>
      <c r="J286" s="239" t="s">
        <v>1620</v>
      </c>
      <c r="K286" s="239" t="s">
        <v>4929</v>
      </c>
      <c r="L286" s="1200" t="s">
        <v>1622</v>
      </c>
      <c r="M286" s="238"/>
      <c r="N286" s="238"/>
      <c r="O286" s="238"/>
      <c r="P286" s="238"/>
      <c r="Q286" s="238"/>
      <c r="R286" s="238"/>
      <c r="S286" s="238"/>
      <c r="T286" s="238"/>
      <c r="U286" s="238"/>
      <c r="V286" s="238"/>
      <c r="W286" s="238"/>
      <c r="X286" s="238"/>
      <c r="Y286" s="238"/>
      <c r="Z286" s="238"/>
      <c r="AA286" s="1190"/>
      <c r="AB286" s="238"/>
      <c r="AC286" s="246"/>
      <c r="AD286" s="246"/>
      <c r="AE286" s="246"/>
      <c r="AF286" s="246"/>
      <c r="AG286" s="246"/>
      <c r="AH286" s="246"/>
      <c r="AI286" s="246"/>
      <c r="AJ286" s="246"/>
      <c r="AK286" s="246"/>
      <c r="AL286" s="246"/>
      <c r="AM286" s="246"/>
      <c r="AN286" s="246"/>
      <c r="AO286" s="246"/>
      <c r="AP286" s="246"/>
      <c r="AQ286" s="246"/>
      <c r="AR286" s="246"/>
      <c r="AS286" s="246"/>
      <c r="AT286" s="246"/>
      <c r="AU286" s="246"/>
    </row>
    <row r="287">
      <c r="A287" s="176" t="s">
        <v>55</v>
      </c>
      <c r="B287" s="239">
        <v>3.9211973E7</v>
      </c>
      <c r="C287" s="240">
        <v>44966.846667129634</v>
      </c>
      <c r="D287" s="239" t="s">
        <v>4936</v>
      </c>
      <c r="E287" s="239" t="s">
        <v>4937</v>
      </c>
      <c r="F287" s="241">
        <v>35035.0</v>
      </c>
      <c r="G287" s="239" t="s">
        <v>2021</v>
      </c>
      <c r="H287" s="239" t="s">
        <v>4938</v>
      </c>
      <c r="I287" s="239" t="s">
        <v>4939</v>
      </c>
      <c r="J287" s="239" t="s">
        <v>1620</v>
      </c>
      <c r="K287" s="239" t="s">
        <v>4940</v>
      </c>
      <c r="L287" s="1200" t="s">
        <v>1622</v>
      </c>
      <c r="M287" s="238"/>
      <c r="N287" s="238"/>
      <c r="O287" s="238"/>
      <c r="P287" s="238"/>
      <c r="Q287" s="238"/>
      <c r="R287" s="246"/>
      <c r="S287" s="238"/>
      <c r="T287" s="238"/>
      <c r="U287" s="238"/>
      <c r="V287" s="238"/>
      <c r="W287" s="238"/>
      <c r="X287" s="238"/>
      <c r="Y287" s="238"/>
      <c r="Z287" s="238"/>
      <c r="AA287" s="1190"/>
      <c r="AB287" s="246"/>
      <c r="AC287" s="246"/>
      <c r="AD287" s="246"/>
      <c r="AE287" s="246"/>
      <c r="AF287" s="246"/>
      <c r="AG287" s="246"/>
      <c r="AH287" s="246"/>
      <c r="AI287" s="246"/>
      <c r="AJ287" s="246"/>
      <c r="AK287" s="246"/>
      <c r="AL287" s="246"/>
      <c r="AM287" s="246"/>
      <c r="AN287" s="246"/>
      <c r="AO287" s="246"/>
      <c r="AP287" s="246"/>
      <c r="AQ287" s="246"/>
      <c r="AR287" s="246"/>
      <c r="AS287" s="246"/>
      <c r="AT287" s="246"/>
      <c r="AU287" s="246"/>
    </row>
    <row r="288">
      <c r="A288" s="176" t="s">
        <v>55</v>
      </c>
      <c r="B288" s="239">
        <v>3.6723358E7</v>
      </c>
      <c r="C288" s="240">
        <v>44967.63215826389</v>
      </c>
      <c r="D288" s="239" t="s">
        <v>4946</v>
      </c>
      <c r="E288" s="239" t="s">
        <v>4947</v>
      </c>
      <c r="F288" s="241">
        <v>33613.0</v>
      </c>
      <c r="G288" s="239" t="s">
        <v>2021</v>
      </c>
      <c r="H288" s="239" t="s">
        <v>1678</v>
      </c>
      <c r="I288" s="239" t="s">
        <v>4948</v>
      </c>
      <c r="J288" s="239" t="s">
        <v>1646</v>
      </c>
      <c r="K288" s="239" t="s">
        <v>4949</v>
      </c>
      <c r="L288" s="1200" t="s">
        <v>1668</v>
      </c>
      <c r="M288" s="238"/>
      <c r="N288" s="238"/>
      <c r="O288" s="238"/>
      <c r="P288" s="238"/>
      <c r="Q288" s="238"/>
      <c r="R288" s="246"/>
      <c r="S288" s="238"/>
      <c r="T288" s="238"/>
      <c r="U288" s="238"/>
      <c r="V288" s="238"/>
      <c r="W288" s="238"/>
      <c r="X288" s="238"/>
      <c r="Y288" s="238"/>
      <c r="Z288" s="238"/>
      <c r="AA288" s="1190"/>
      <c r="AB288" s="246"/>
      <c r="AC288" s="246"/>
      <c r="AD288" s="246"/>
      <c r="AE288" s="246"/>
      <c r="AF288" s="246"/>
      <c r="AG288" s="246"/>
      <c r="AH288" s="246"/>
      <c r="AI288" s="246"/>
      <c r="AJ288" s="246"/>
      <c r="AK288" s="246"/>
      <c r="AL288" s="246"/>
      <c r="AM288" s="246"/>
      <c r="AN288" s="246"/>
      <c r="AO288" s="246"/>
      <c r="AP288" s="246"/>
      <c r="AQ288" s="246"/>
      <c r="AR288" s="246"/>
      <c r="AS288" s="246"/>
      <c r="AT288" s="246"/>
      <c r="AU288" s="246"/>
    </row>
    <row r="289">
      <c r="A289" s="176" t="s">
        <v>55</v>
      </c>
      <c r="B289" s="239">
        <v>4.4174292E7</v>
      </c>
      <c r="C289" s="240">
        <v>44968.46132869213</v>
      </c>
      <c r="D289" s="239" t="s">
        <v>4956</v>
      </c>
      <c r="E289" s="239" t="s">
        <v>4957</v>
      </c>
      <c r="F289" s="241">
        <v>37316.0</v>
      </c>
      <c r="G289" s="239" t="s">
        <v>391</v>
      </c>
      <c r="H289" s="239" t="s">
        <v>4171</v>
      </c>
      <c r="I289" s="239" t="s">
        <v>4958</v>
      </c>
      <c r="J289" s="239" t="s">
        <v>1620</v>
      </c>
      <c r="K289" s="239" t="s">
        <v>4959</v>
      </c>
      <c r="L289" s="1200" t="s">
        <v>1634</v>
      </c>
      <c r="M289" s="238"/>
      <c r="N289" s="238"/>
      <c r="O289" s="238"/>
      <c r="P289" s="238"/>
      <c r="Q289" s="238"/>
      <c r="R289" s="238"/>
      <c r="S289" s="238"/>
      <c r="T289" s="238"/>
      <c r="U289" s="238"/>
      <c r="V289" s="238"/>
      <c r="W289" s="238"/>
      <c r="X289" s="238"/>
      <c r="Y289" s="238"/>
      <c r="Z289" s="238"/>
      <c r="AA289" s="1190"/>
      <c r="AB289" s="238"/>
      <c r="AC289" s="246"/>
      <c r="AD289" s="246"/>
      <c r="AE289" s="246"/>
      <c r="AF289" s="246"/>
      <c r="AG289" s="246"/>
      <c r="AH289" s="246"/>
      <c r="AI289" s="246"/>
      <c r="AJ289" s="246"/>
      <c r="AK289" s="246"/>
      <c r="AL289" s="246"/>
      <c r="AM289" s="246"/>
      <c r="AN289" s="246"/>
      <c r="AO289" s="246"/>
      <c r="AP289" s="246"/>
      <c r="AQ289" s="246"/>
      <c r="AR289" s="246"/>
      <c r="AS289" s="246"/>
      <c r="AT289" s="246"/>
      <c r="AU289" s="246"/>
    </row>
    <row r="290">
      <c r="A290" s="176" t="s">
        <v>55</v>
      </c>
      <c r="B290" s="239">
        <v>3.4374945E7</v>
      </c>
      <c r="C290" s="240">
        <v>44972.482566770836</v>
      </c>
      <c r="D290" s="239" t="s">
        <v>4966</v>
      </c>
      <c r="E290" s="239" t="s">
        <v>4967</v>
      </c>
      <c r="F290" s="241">
        <v>32535.0</v>
      </c>
      <c r="G290" s="239" t="s">
        <v>391</v>
      </c>
      <c r="H290" s="239" t="s">
        <v>4968</v>
      </c>
      <c r="I290" s="239" t="s">
        <v>4969</v>
      </c>
      <c r="J290" s="239" t="s">
        <v>1620</v>
      </c>
      <c r="K290" s="239" t="s">
        <v>4970</v>
      </c>
      <c r="L290" s="1200" t="s">
        <v>1634</v>
      </c>
      <c r="M290" s="238"/>
      <c r="N290" s="238"/>
      <c r="O290" s="238"/>
      <c r="P290" s="238"/>
      <c r="Q290" s="238"/>
      <c r="R290" s="246"/>
      <c r="S290" s="1202"/>
      <c r="T290" s="238"/>
      <c r="U290" s="238"/>
      <c r="V290" s="238"/>
      <c r="W290" s="238"/>
      <c r="X290" s="238"/>
      <c r="Y290" s="238"/>
      <c r="Z290" s="238"/>
      <c r="AA290" s="1190"/>
      <c r="AB290" s="238"/>
      <c r="AC290" s="246"/>
      <c r="AD290" s="246"/>
      <c r="AE290" s="246"/>
      <c r="AF290" s="246"/>
      <c r="AG290" s="246"/>
      <c r="AH290" s="246"/>
      <c r="AI290" s="246"/>
      <c r="AJ290" s="246"/>
      <c r="AK290" s="246"/>
      <c r="AL290" s="246"/>
      <c r="AM290" s="246"/>
      <c r="AN290" s="246"/>
      <c r="AO290" s="246"/>
      <c r="AP290" s="246"/>
      <c r="AQ290" s="246"/>
      <c r="AR290" s="246"/>
      <c r="AS290" s="246"/>
      <c r="AT290" s="246"/>
      <c r="AU290" s="246"/>
    </row>
    <row r="291">
      <c r="A291" s="176" t="s">
        <v>55</v>
      </c>
      <c r="B291" s="239">
        <v>3.8893338E7</v>
      </c>
      <c r="C291" s="240">
        <v>44972.71513444444</v>
      </c>
      <c r="D291" s="239" t="s">
        <v>4979</v>
      </c>
      <c r="E291" s="239" t="s">
        <v>4980</v>
      </c>
      <c r="F291" s="241">
        <v>34807.0</v>
      </c>
      <c r="G291" s="239" t="s">
        <v>674</v>
      </c>
      <c r="H291" s="239" t="s">
        <v>1618</v>
      </c>
      <c r="I291" s="239" t="s">
        <v>4981</v>
      </c>
      <c r="J291" s="239" t="s">
        <v>1620</v>
      </c>
      <c r="K291" s="239" t="s">
        <v>1877</v>
      </c>
      <c r="L291" s="1200" t="s">
        <v>1634</v>
      </c>
      <c r="M291" s="238"/>
      <c r="N291" s="238"/>
      <c r="O291" s="238"/>
      <c r="P291" s="238"/>
      <c r="Q291" s="238"/>
      <c r="R291" s="246"/>
      <c r="S291" s="238"/>
      <c r="T291" s="238"/>
      <c r="U291" s="238"/>
      <c r="V291" s="238"/>
      <c r="W291" s="238"/>
      <c r="X291" s="238"/>
      <c r="Y291" s="238"/>
      <c r="Z291" s="238"/>
      <c r="AA291" s="1190"/>
      <c r="AB291" s="246"/>
      <c r="AC291" s="246"/>
      <c r="AD291" s="246"/>
      <c r="AE291" s="246"/>
      <c r="AF291" s="246"/>
      <c r="AG291" s="246"/>
      <c r="AH291" s="246"/>
      <c r="AI291" s="246"/>
      <c r="AJ291" s="246"/>
      <c r="AK291" s="246"/>
      <c r="AL291" s="246"/>
      <c r="AM291" s="246"/>
      <c r="AN291" s="246"/>
      <c r="AO291" s="246"/>
      <c r="AP291" s="246"/>
      <c r="AQ291" s="246"/>
      <c r="AR291" s="246"/>
      <c r="AS291" s="246"/>
      <c r="AT291" s="246"/>
      <c r="AU291" s="246"/>
    </row>
    <row r="292">
      <c r="A292" s="176" t="s">
        <v>55</v>
      </c>
      <c r="B292" s="239" t="s">
        <v>353</v>
      </c>
      <c r="C292" s="240">
        <v>44978.47924672454</v>
      </c>
      <c r="D292" s="239" t="s">
        <v>4989</v>
      </c>
      <c r="E292" s="239" t="s">
        <v>4990</v>
      </c>
      <c r="F292" s="241">
        <v>38729.0</v>
      </c>
      <c r="G292" s="239" t="s">
        <v>391</v>
      </c>
      <c r="H292" s="239" t="s">
        <v>4991</v>
      </c>
      <c r="I292" s="239" t="s">
        <v>4992</v>
      </c>
      <c r="J292" s="239" t="s">
        <v>1646</v>
      </c>
      <c r="K292" s="239" t="s">
        <v>4993</v>
      </c>
      <c r="L292" s="1200" t="s">
        <v>1680</v>
      </c>
      <c r="M292" s="238"/>
      <c r="N292" s="238"/>
      <c r="O292" s="238"/>
      <c r="P292" s="238"/>
      <c r="Q292" s="238"/>
      <c r="R292" s="246"/>
      <c r="S292" s="238"/>
      <c r="T292" s="238"/>
      <c r="U292" s="238"/>
      <c r="V292" s="238"/>
      <c r="W292" s="238"/>
      <c r="X292" s="238"/>
      <c r="Y292" s="238"/>
      <c r="Z292" s="238"/>
      <c r="AA292" s="1190"/>
      <c r="AB292" s="246"/>
      <c r="AC292" s="246"/>
      <c r="AD292" s="246"/>
      <c r="AE292" s="246"/>
      <c r="AF292" s="246"/>
      <c r="AG292" s="246"/>
      <c r="AH292" s="246"/>
      <c r="AI292" s="246"/>
      <c r="AJ292" s="246"/>
      <c r="AK292" s="246"/>
      <c r="AL292" s="246"/>
      <c r="AM292" s="246"/>
      <c r="AN292" s="246"/>
      <c r="AO292" s="246"/>
      <c r="AP292" s="246"/>
      <c r="AQ292" s="246"/>
      <c r="AR292" s="246"/>
      <c r="AS292" s="246"/>
      <c r="AT292" s="246"/>
      <c r="AU292" s="246"/>
    </row>
    <row r="293">
      <c r="A293" s="176" t="s">
        <v>55</v>
      </c>
      <c r="B293" s="239">
        <v>4.262219E7</v>
      </c>
      <c r="C293" s="240">
        <v>44979.00138780093</v>
      </c>
      <c r="D293" s="239" t="s">
        <v>5000</v>
      </c>
      <c r="E293" s="239" t="s">
        <v>5001</v>
      </c>
      <c r="F293" s="241">
        <v>36642.0</v>
      </c>
      <c r="G293" s="239" t="s">
        <v>391</v>
      </c>
      <c r="H293" s="239" t="s">
        <v>5002</v>
      </c>
      <c r="I293" s="239" t="s">
        <v>5003</v>
      </c>
      <c r="J293" s="239" t="s">
        <v>3016</v>
      </c>
      <c r="K293" s="239" t="s">
        <v>5004</v>
      </c>
      <c r="L293" s="1200" t="s">
        <v>1634</v>
      </c>
      <c r="M293" s="238"/>
      <c r="N293" s="238"/>
      <c r="O293" s="238"/>
      <c r="P293" s="238"/>
      <c r="Q293" s="238"/>
      <c r="R293" s="246"/>
      <c r="S293" s="238"/>
      <c r="T293" s="238"/>
      <c r="U293" s="238"/>
      <c r="V293" s="238"/>
      <c r="W293" s="238"/>
      <c r="X293" s="238"/>
      <c r="Y293" s="238"/>
      <c r="Z293" s="238"/>
      <c r="AA293" s="1190"/>
      <c r="AB293" s="238"/>
      <c r="AC293" s="246"/>
      <c r="AD293" s="246"/>
      <c r="AE293" s="246"/>
      <c r="AF293" s="246"/>
      <c r="AG293" s="246"/>
      <c r="AH293" s="246"/>
      <c r="AI293" s="246"/>
      <c r="AJ293" s="246"/>
      <c r="AK293" s="246"/>
      <c r="AL293" s="246"/>
      <c r="AM293" s="246"/>
      <c r="AN293" s="246"/>
      <c r="AO293" s="246"/>
      <c r="AP293" s="246"/>
      <c r="AQ293" s="246"/>
      <c r="AR293" s="246"/>
      <c r="AS293" s="246"/>
      <c r="AT293" s="246"/>
      <c r="AU293" s="246"/>
    </row>
    <row r="294">
      <c r="A294" s="176" t="s">
        <v>55</v>
      </c>
      <c r="B294" s="239">
        <v>4.5253282E7</v>
      </c>
      <c r="C294" s="240">
        <v>44979.60788732639</v>
      </c>
      <c r="D294" s="239" t="s">
        <v>5012</v>
      </c>
      <c r="E294" s="239" t="s">
        <v>5013</v>
      </c>
      <c r="F294" s="241">
        <v>38000.0</v>
      </c>
      <c r="G294" s="239" t="s">
        <v>1677</v>
      </c>
      <c r="H294" s="239" t="s">
        <v>5014</v>
      </c>
      <c r="I294" s="239" t="s">
        <v>5015</v>
      </c>
      <c r="J294" s="239" t="s">
        <v>1620</v>
      </c>
      <c r="K294" s="239" t="s">
        <v>5016</v>
      </c>
      <c r="L294" s="1200" t="s">
        <v>1634</v>
      </c>
      <c r="M294" s="238"/>
      <c r="N294" s="238"/>
      <c r="O294" s="238"/>
      <c r="P294" s="238"/>
      <c r="Q294" s="238"/>
      <c r="R294" s="246"/>
      <c r="S294" s="238"/>
      <c r="T294" s="238"/>
      <c r="U294" s="238"/>
      <c r="V294" s="238"/>
      <c r="W294" s="238"/>
      <c r="X294" s="238"/>
      <c r="Y294" s="238"/>
      <c r="Z294" s="238"/>
      <c r="AA294" s="1190"/>
      <c r="AB294" s="238"/>
      <c r="AC294" s="246"/>
      <c r="AD294" s="246"/>
      <c r="AE294" s="246"/>
      <c r="AF294" s="246"/>
      <c r="AG294" s="246"/>
      <c r="AH294" s="246"/>
      <c r="AI294" s="246"/>
      <c r="AJ294" s="246"/>
      <c r="AK294" s="246"/>
      <c r="AL294" s="246"/>
      <c r="AM294" s="246"/>
      <c r="AN294" s="246"/>
      <c r="AO294" s="246"/>
      <c r="AP294" s="246"/>
      <c r="AQ294" s="246"/>
      <c r="AR294" s="246"/>
      <c r="AS294" s="246"/>
      <c r="AT294" s="246"/>
      <c r="AU294" s="246"/>
    </row>
    <row r="295">
      <c r="A295" s="176" t="s">
        <v>55</v>
      </c>
      <c r="B295" s="239">
        <v>3.7989368E7</v>
      </c>
      <c r="C295" s="240">
        <v>44980.58410046296</v>
      </c>
      <c r="D295" s="239" t="s">
        <v>5024</v>
      </c>
      <c r="E295" s="239" t="s">
        <v>5025</v>
      </c>
      <c r="F295" s="241">
        <v>34342.0</v>
      </c>
      <c r="G295" s="239" t="s">
        <v>1740</v>
      </c>
      <c r="H295" s="239" t="s">
        <v>5026</v>
      </c>
      <c r="I295" s="239">
        <v>1.127653713E9</v>
      </c>
      <c r="J295" s="239" t="s">
        <v>1646</v>
      </c>
      <c r="K295" s="239" t="s">
        <v>5027</v>
      </c>
      <c r="L295" s="1200" t="s">
        <v>1634</v>
      </c>
      <c r="M295" s="238"/>
      <c r="N295" s="238"/>
      <c r="O295" s="238"/>
      <c r="P295" s="238"/>
      <c r="Q295" s="238"/>
      <c r="R295" s="238"/>
      <c r="S295" s="238"/>
      <c r="T295" s="238"/>
      <c r="U295" s="238"/>
      <c r="V295" s="238"/>
      <c r="W295" s="238"/>
      <c r="X295" s="238"/>
      <c r="Y295" s="238"/>
      <c r="Z295" s="238"/>
      <c r="AA295" s="1190"/>
      <c r="AB295" s="238"/>
      <c r="AC295" s="246"/>
      <c r="AD295" s="246"/>
      <c r="AE295" s="246"/>
      <c r="AF295" s="246"/>
      <c r="AG295" s="246"/>
      <c r="AH295" s="246"/>
      <c r="AI295" s="246"/>
      <c r="AJ295" s="246"/>
      <c r="AK295" s="246"/>
      <c r="AL295" s="246"/>
      <c r="AM295" s="246"/>
      <c r="AN295" s="246"/>
      <c r="AO295" s="246"/>
      <c r="AP295" s="246"/>
      <c r="AQ295" s="246"/>
      <c r="AR295" s="246"/>
      <c r="AS295" s="246"/>
      <c r="AT295" s="246"/>
      <c r="AU295" s="246"/>
    </row>
    <row r="296">
      <c r="A296" s="176" t="s">
        <v>55</v>
      </c>
      <c r="B296" s="239">
        <v>4.5421802E7</v>
      </c>
      <c r="C296" s="240">
        <v>44984.79592833333</v>
      </c>
      <c r="D296" s="239" t="s">
        <v>5033</v>
      </c>
      <c r="E296" s="239" t="s">
        <v>5034</v>
      </c>
      <c r="F296" s="241">
        <v>38015.0</v>
      </c>
      <c r="G296" s="239" t="s">
        <v>391</v>
      </c>
      <c r="H296" s="239" t="s">
        <v>5035</v>
      </c>
      <c r="I296" s="239" t="s">
        <v>5036</v>
      </c>
      <c r="J296" s="239" t="s">
        <v>1620</v>
      </c>
      <c r="K296" s="239" t="s">
        <v>5037</v>
      </c>
      <c r="L296" s="1200" t="s">
        <v>1634</v>
      </c>
      <c r="M296" s="238"/>
      <c r="N296" s="238"/>
      <c r="O296" s="238"/>
      <c r="P296" s="238"/>
      <c r="Q296" s="238"/>
      <c r="R296" s="246"/>
      <c r="S296" s="238"/>
      <c r="T296" s="238"/>
      <c r="U296" s="238"/>
      <c r="V296" s="238"/>
      <c r="W296" s="238"/>
      <c r="X296" s="238"/>
      <c r="Y296" s="238"/>
      <c r="Z296" s="238"/>
      <c r="AA296" s="1190"/>
      <c r="AB296" s="246"/>
      <c r="AC296" s="246"/>
      <c r="AD296" s="246"/>
      <c r="AE296" s="246"/>
      <c r="AF296" s="246"/>
      <c r="AG296" s="246"/>
      <c r="AH296" s="246"/>
      <c r="AI296" s="246"/>
      <c r="AJ296" s="246"/>
      <c r="AK296" s="246"/>
      <c r="AL296" s="246"/>
      <c r="AM296" s="246"/>
      <c r="AN296" s="246"/>
      <c r="AO296" s="246"/>
      <c r="AP296" s="246"/>
      <c r="AQ296" s="246"/>
      <c r="AR296" s="246"/>
      <c r="AS296" s="246"/>
      <c r="AT296" s="246"/>
      <c r="AU296" s="246"/>
    </row>
    <row r="297">
      <c r="A297" s="176" t="s">
        <v>55</v>
      </c>
      <c r="B297" s="249">
        <v>2.1439945E7</v>
      </c>
      <c r="C297" s="250">
        <v>44988.46454105324</v>
      </c>
      <c r="D297" s="249" t="s">
        <v>5047</v>
      </c>
      <c r="E297" s="249" t="s">
        <v>5048</v>
      </c>
      <c r="F297" s="251">
        <v>25620.0</v>
      </c>
      <c r="G297" s="249" t="s">
        <v>674</v>
      </c>
      <c r="H297" s="249" t="s">
        <v>1678</v>
      </c>
      <c r="I297" s="260" t="s">
        <v>5049</v>
      </c>
      <c r="J297" s="249" t="s">
        <v>1620</v>
      </c>
      <c r="K297" s="249" t="s">
        <v>5050</v>
      </c>
      <c r="L297" s="953" t="s">
        <v>1634</v>
      </c>
      <c r="M297" s="248"/>
      <c r="N297" s="248"/>
      <c r="O297" s="248"/>
      <c r="P297" s="248"/>
      <c r="Q297" s="248"/>
      <c r="R297" s="248"/>
      <c r="S297" s="248"/>
      <c r="T297" s="248"/>
      <c r="U297" s="248"/>
      <c r="V297" s="248"/>
      <c r="W297" s="248"/>
      <c r="X297" s="248"/>
      <c r="Y297" s="248"/>
      <c r="Z297" s="248"/>
      <c r="AA297" s="1190"/>
      <c r="AB297" s="255"/>
      <c r="AC297" s="255"/>
      <c r="AD297" s="255"/>
      <c r="AE297" s="255"/>
      <c r="AF297" s="255"/>
      <c r="AG297" s="255"/>
      <c r="AH297" s="255"/>
      <c r="AI297" s="255"/>
      <c r="AJ297" s="255"/>
      <c r="AK297" s="255"/>
      <c r="AL297" s="255"/>
      <c r="AM297" s="255"/>
      <c r="AN297" s="255"/>
      <c r="AO297" s="255"/>
      <c r="AP297" s="255"/>
      <c r="AQ297" s="255"/>
      <c r="AR297" s="255"/>
      <c r="AS297" s="255"/>
      <c r="AT297" s="255"/>
      <c r="AU297" s="255"/>
    </row>
    <row r="298">
      <c r="A298" s="176" t="s">
        <v>55</v>
      </c>
      <c r="B298" s="262">
        <v>4.3909192E7</v>
      </c>
      <c r="C298" s="240">
        <v>44990.62102924769</v>
      </c>
      <c r="D298" s="239" t="s">
        <v>5063</v>
      </c>
      <c r="E298" s="239" t="s">
        <v>5064</v>
      </c>
      <c r="F298" s="241">
        <v>37433.0</v>
      </c>
      <c r="G298" s="239" t="s">
        <v>5065</v>
      </c>
      <c r="H298" s="239" t="s">
        <v>5066</v>
      </c>
      <c r="I298" s="239" t="s">
        <v>5067</v>
      </c>
      <c r="J298" s="239" t="s">
        <v>1620</v>
      </c>
      <c r="K298" s="239" t="s">
        <v>5068</v>
      </c>
      <c r="L298" s="1200" t="s">
        <v>1668</v>
      </c>
      <c r="M298" s="238"/>
      <c r="N298" s="238"/>
      <c r="O298" s="238"/>
      <c r="P298" s="238"/>
      <c r="Q298" s="238"/>
      <c r="R298" s="238"/>
      <c r="S298" s="238"/>
      <c r="T298" s="238"/>
      <c r="U298" s="238"/>
      <c r="V298" s="238"/>
      <c r="W298" s="238"/>
      <c r="X298" s="238"/>
      <c r="Y298" s="238"/>
      <c r="Z298" s="238"/>
      <c r="AA298" s="1190"/>
      <c r="AB298" s="238"/>
      <c r="AC298" s="246"/>
      <c r="AD298" s="246"/>
      <c r="AE298" s="246"/>
      <c r="AF298" s="246"/>
      <c r="AG298" s="246"/>
      <c r="AH298" s="246"/>
      <c r="AI298" s="246"/>
      <c r="AJ298" s="246"/>
      <c r="AK298" s="246"/>
      <c r="AL298" s="246"/>
      <c r="AM298" s="246"/>
      <c r="AN298" s="246"/>
      <c r="AO298" s="246"/>
      <c r="AP298" s="246"/>
      <c r="AQ298" s="246"/>
      <c r="AR298" s="246"/>
      <c r="AS298" s="246"/>
      <c r="AT298" s="246"/>
      <c r="AU298" s="246"/>
    </row>
    <row r="299">
      <c r="A299" s="176" t="s">
        <v>55</v>
      </c>
      <c r="B299" s="249">
        <v>4.4110019E7</v>
      </c>
      <c r="C299" s="250">
        <v>44998.95631545139</v>
      </c>
      <c r="D299" s="249" t="s">
        <v>5079</v>
      </c>
      <c r="E299" s="249" t="s">
        <v>5080</v>
      </c>
      <c r="F299" s="251">
        <v>37339.0</v>
      </c>
      <c r="G299" s="249" t="s">
        <v>2021</v>
      </c>
      <c r="H299" s="249" t="s">
        <v>5081</v>
      </c>
      <c r="I299" s="249" t="s">
        <v>5082</v>
      </c>
      <c r="J299" s="249" t="s">
        <v>1620</v>
      </c>
      <c r="K299" s="249" t="s">
        <v>5083</v>
      </c>
      <c r="L299" s="953" t="s">
        <v>5084</v>
      </c>
      <c r="M299" s="248"/>
      <c r="N299" s="248"/>
      <c r="O299" s="248"/>
      <c r="P299" s="248"/>
      <c r="Q299" s="248"/>
      <c r="R299" s="255"/>
      <c r="S299" s="1203"/>
      <c r="T299" s="248"/>
      <c r="U299" s="248"/>
      <c r="V299" s="248"/>
      <c r="W299" s="248"/>
      <c r="X299" s="248"/>
      <c r="Y299" s="248"/>
      <c r="Z299" s="248"/>
      <c r="AA299" s="1190"/>
      <c r="AB299" s="248"/>
      <c r="AC299" s="255"/>
      <c r="AD299" s="255"/>
      <c r="AE299" s="255"/>
      <c r="AF299" s="255"/>
      <c r="AG299" s="255"/>
      <c r="AH299" s="255"/>
      <c r="AI299" s="255"/>
      <c r="AJ299" s="255"/>
      <c r="AK299" s="255"/>
      <c r="AL299" s="255"/>
      <c r="AM299" s="255"/>
      <c r="AN299" s="255"/>
      <c r="AO299" s="255"/>
      <c r="AP299" s="255"/>
      <c r="AQ299" s="255"/>
      <c r="AR299" s="255"/>
      <c r="AS299" s="255"/>
      <c r="AT299" s="255"/>
      <c r="AU299" s="255"/>
    </row>
    <row r="300">
      <c r="A300" s="176" t="s">
        <v>55</v>
      </c>
      <c r="B300" s="249">
        <v>4.5689874E7</v>
      </c>
      <c r="C300" s="250">
        <v>44999.59824010417</v>
      </c>
      <c r="D300" s="249" t="s">
        <v>5092</v>
      </c>
      <c r="E300" s="249" t="s">
        <v>5093</v>
      </c>
      <c r="F300" s="251">
        <v>38092.0</v>
      </c>
      <c r="G300" s="249" t="s">
        <v>2021</v>
      </c>
      <c r="H300" s="249" t="s">
        <v>5094</v>
      </c>
      <c r="I300" s="249" t="s">
        <v>5095</v>
      </c>
      <c r="J300" s="249" t="s">
        <v>3016</v>
      </c>
      <c r="K300" s="249" t="s">
        <v>5096</v>
      </c>
      <c r="L300" s="953" t="s">
        <v>1622</v>
      </c>
      <c r="M300" s="248"/>
      <c r="N300" s="248"/>
      <c r="O300" s="248"/>
      <c r="P300" s="248"/>
      <c r="Q300" s="248"/>
      <c r="R300" s="255"/>
      <c r="S300" s="248"/>
      <c r="T300" s="248"/>
      <c r="U300" s="248"/>
      <c r="V300" s="248"/>
      <c r="W300" s="248"/>
      <c r="X300" s="248"/>
      <c r="Y300" s="248"/>
      <c r="Z300" s="248"/>
      <c r="AA300" s="1190"/>
      <c r="AB300" s="255"/>
      <c r="AC300" s="255"/>
      <c r="AD300" s="255"/>
      <c r="AE300" s="255"/>
      <c r="AF300" s="255"/>
      <c r="AG300" s="255"/>
      <c r="AH300" s="255"/>
      <c r="AI300" s="255"/>
      <c r="AJ300" s="255"/>
      <c r="AK300" s="255"/>
      <c r="AL300" s="255"/>
      <c r="AM300" s="255"/>
      <c r="AN300" s="255"/>
      <c r="AO300" s="255"/>
      <c r="AP300" s="255"/>
      <c r="AQ300" s="255"/>
      <c r="AR300" s="255"/>
      <c r="AS300" s="255"/>
      <c r="AT300" s="255"/>
      <c r="AU300" s="255"/>
    </row>
    <row r="301">
      <c r="A301" s="176" t="s">
        <v>55</v>
      </c>
      <c r="B301" s="249">
        <v>4.2192896E7</v>
      </c>
      <c r="C301" s="250">
        <v>45000.093548854165</v>
      </c>
      <c r="D301" s="249" t="s">
        <v>5104</v>
      </c>
      <c r="E301" s="249" t="s">
        <v>5105</v>
      </c>
      <c r="F301" s="251">
        <v>36449.0</v>
      </c>
      <c r="G301" s="249" t="s">
        <v>2021</v>
      </c>
      <c r="H301" s="249" t="s">
        <v>5106</v>
      </c>
      <c r="I301" s="249" t="s">
        <v>5107</v>
      </c>
      <c r="J301" s="249" t="s">
        <v>1620</v>
      </c>
      <c r="K301" s="249" t="s">
        <v>5108</v>
      </c>
      <c r="L301" s="953" t="s">
        <v>1668</v>
      </c>
      <c r="M301" s="248"/>
      <c r="N301" s="248"/>
      <c r="O301" s="248"/>
      <c r="P301" s="248"/>
      <c r="Q301" s="248"/>
      <c r="R301" s="255"/>
      <c r="S301" s="1203"/>
      <c r="T301" s="248"/>
      <c r="U301" s="248"/>
      <c r="V301" s="248"/>
      <c r="W301" s="248"/>
      <c r="X301" s="248"/>
      <c r="Y301" s="248"/>
      <c r="Z301" s="248"/>
      <c r="AA301" s="1190"/>
      <c r="AB301" s="248"/>
      <c r="AC301" s="255"/>
      <c r="AD301" s="255"/>
      <c r="AE301" s="255"/>
      <c r="AF301" s="255"/>
      <c r="AG301" s="255"/>
      <c r="AH301" s="255"/>
      <c r="AI301" s="255"/>
      <c r="AJ301" s="255"/>
      <c r="AK301" s="255"/>
      <c r="AL301" s="255"/>
      <c r="AM301" s="255"/>
      <c r="AN301" s="255"/>
      <c r="AO301" s="255"/>
      <c r="AP301" s="255"/>
      <c r="AQ301" s="255"/>
      <c r="AR301" s="255"/>
      <c r="AS301" s="255"/>
      <c r="AT301" s="255"/>
      <c r="AU301" s="255"/>
    </row>
    <row r="302">
      <c r="A302" s="176" t="s">
        <v>55</v>
      </c>
      <c r="B302" s="249">
        <v>3.8424403E7</v>
      </c>
      <c r="C302" s="250">
        <v>45001.493600428235</v>
      </c>
      <c r="D302" s="249" t="s">
        <v>5115</v>
      </c>
      <c r="E302" s="249" t="s">
        <v>5116</v>
      </c>
      <c r="F302" s="251">
        <v>34541.0</v>
      </c>
      <c r="G302" s="249" t="s">
        <v>2021</v>
      </c>
      <c r="H302" s="249" t="s">
        <v>5117</v>
      </c>
      <c r="I302" s="249" t="s">
        <v>5118</v>
      </c>
      <c r="J302" s="249" t="s">
        <v>1620</v>
      </c>
      <c r="K302" s="249" t="s">
        <v>5119</v>
      </c>
      <c r="L302" s="953" t="s">
        <v>1680</v>
      </c>
      <c r="M302" s="248"/>
      <c r="N302" s="248"/>
      <c r="O302" s="248"/>
      <c r="P302" s="248"/>
      <c r="Q302" s="248"/>
      <c r="R302" s="255"/>
      <c r="S302" s="248"/>
      <c r="T302" s="248"/>
      <c r="U302" s="248"/>
      <c r="V302" s="248"/>
      <c r="W302" s="248"/>
      <c r="X302" s="248"/>
      <c r="Y302" s="248"/>
      <c r="Z302" s="248"/>
      <c r="AA302" s="1190"/>
      <c r="AB302" s="255"/>
      <c r="AC302" s="255"/>
      <c r="AD302" s="255"/>
      <c r="AE302" s="255"/>
      <c r="AF302" s="255"/>
      <c r="AG302" s="255"/>
      <c r="AH302" s="255"/>
      <c r="AI302" s="255"/>
      <c r="AJ302" s="255"/>
      <c r="AK302" s="255"/>
      <c r="AL302" s="255"/>
      <c r="AM302" s="255"/>
      <c r="AN302" s="255"/>
      <c r="AO302" s="255"/>
      <c r="AP302" s="255"/>
      <c r="AQ302" s="255"/>
      <c r="AR302" s="255"/>
      <c r="AS302" s="255"/>
      <c r="AT302" s="255"/>
      <c r="AU302" s="255"/>
    </row>
    <row r="303">
      <c r="A303" s="176" t="s">
        <v>55</v>
      </c>
      <c r="B303" s="249">
        <v>4.552222E7</v>
      </c>
      <c r="C303" s="250">
        <v>45001.55690101851</v>
      </c>
      <c r="D303" s="249" t="s">
        <v>5127</v>
      </c>
      <c r="E303" s="249" t="s">
        <v>5128</v>
      </c>
      <c r="F303" s="251">
        <v>38172.0</v>
      </c>
      <c r="G303" s="249" t="s">
        <v>391</v>
      </c>
      <c r="H303" s="249" t="s">
        <v>5129</v>
      </c>
      <c r="I303" s="249">
        <v>1.12338684E9</v>
      </c>
      <c r="J303" s="249" t="s">
        <v>1620</v>
      </c>
      <c r="K303" s="249" t="s">
        <v>5130</v>
      </c>
      <c r="L303" s="953" t="s">
        <v>5131</v>
      </c>
      <c r="M303" s="248"/>
      <c r="N303" s="248"/>
      <c r="O303" s="248"/>
      <c r="P303" s="248"/>
      <c r="Q303" s="248"/>
      <c r="R303" s="255"/>
      <c r="S303" s="1203"/>
      <c r="T303" s="248"/>
      <c r="U303" s="248"/>
      <c r="V303" s="248"/>
      <c r="W303" s="248"/>
      <c r="X303" s="248"/>
      <c r="Y303" s="248"/>
      <c r="Z303" s="248"/>
      <c r="AA303" s="1190"/>
      <c r="AB303" s="248"/>
      <c r="AC303" s="255"/>
      <c r="AD303" s="255"/>
      <c r="AE303" s="255"/>
      <c r="AF303" s="255"/>
      <c r="AG303" s="255"/>
      <c r="AH303" s="255"/>
      <c r="AI303" s="255"/>
      <c r="AJ303" s="255"/>
      <c r="AK303" s="255"/>
      <c r="AL303" s="255"/>
      <c r="AM303" s="255"/>
      <c r="AN303" s="255"/>
      <c r="AO303" s="255"/>
      <c r="AP303" s="255"/>
      <c r="AQ303" s="255"/>
      <c r="AR303" s="255"/>
      <c r="AS303" s="255"/>
      <c r="AT303" s="255"/>
      <c r="AU303" s="255"/>
    </row>
    <row r="304">
      <c r="A304" s="176" t="s">
        <v>55</v>
      </c>
      <c r="B304" s="239">
        <v>3.9764479E7</v>
      </c>
      <c r="C304" s="240">
        <v>45001.75162364583</v>
      </c>
      <c r="D304" s="239" t="s">
        <v>5137</v>
      </c>
      <c r="E304" s="239" t="s">
        <v>5138</v>
      </c>
      <c r="F304" s="241">
        <v>35314.0</v>
      </c>
      <c r="G304" s="239" t="s">
        <v>391</v>
      </c>
      <c r="H304" s="239" t="s">
        <v>1678</v>
      </c>
      <c r="I304" s="239" t="s">
        <v>5139</v>
      </c>
      <c r="J304" s="239" t="s">
        <v>1620</v>
      </c>
      <c r="K304" s="239" t="s">
        <v>5140</v>
      </c>
      <c r="L304" s="1200" t="s">
        <v>1680</v>
      </c>
      <c r="M304" s="238"/>
      <c r="N304" s="238"/>
      <c r="O304" s="238"/>
      <c r="P304" s="238"/>
      <c r="Q304" s="238"/>
      <c r="R304" s="246"/>
      <c r="S304" s="238"/>
      <c r="T304" s="238"/>
      <c r="U304" s="238"/>
      <c r="V304" s="238"/>
      <c r="W304" s="238"/>
      <c r="X304" s="238"/>
      <c r="Y304" s="238"/>
      <c r="Z304" s="238"/>
      <c r="AA304" s="1190"/>
      <c r="AB304" s="248"/>
      <c r="AC304" s="246"/>
      <c r="AD304" s="246"/>
      <c r="AE304" s="246"/>
      <c r="AF304" s="246"/>
      <c r="AG304" s="246"/>
      <c r="AH304" s="246"/>
      <c r="AI304" s="246"/>
      <c r="AJ304" s="246"/>
      <c r="AK304" s="246"/>
      <c r="AL304" s="246"/>
      <c r="AM304" s="246"/>
      <c r="AN304" s="246"/>
      <c r="AO304" s="246"/>
      <c r="AP304" s="246"/>
      <c r="AQ304" s="246"/>
      <c r="AR304" s="246"/>
      <c r="AS304" s="246"/>
      <c r="AT304" s="246"/>
      <c r="AU304" s="246"/>
    </row>
    <row r="305">
      <c r="A305" s="176" t="s">
        <v>55</v>
      </c>
      <c r="B305" s="249">
        <v>3.9518461E7</v>
      </c>
      <c r="C305" s="250">
        <v>45002.686358611114</v>
      </c>
      <c r="D305" s="249" t="s">
        <v>5147</v>
      </c>
      <c r="E305" s="249" t="s">
        <v>5148</v>
      </c>
      <c r="F305" s="251">
        <v>35088.0</v>
      </c>
      <c r="G305" s="249" t="s">
        <v>674</v>
      </c>
      <c r="H305" s="249" t="s">
        <v>2141</v>
      </c>
      <c r="I305" s="249">
        <v>1.134873927E9</v>
      </c>
      <c r="J305" s="249" t="s">
        <v>1620</v>
      </c>
      <c r="K305" s="249" t="s">
        <v>5149</v>
      </c>
      <c r="L305" s="953" t="s">
        <v>1634</v>
      </c>
      <c r="M305" s="248"/>
      <c r="N305" s="248"/>
      <c r="O305" s="248"/>
      <c r="P305" s="248"/>
      <c r="Q305" s="248"/>
      <c r="R305" s="255"/>
      <c r="S305" s="248"/>
      <c r="T305" s="248"/>
      <c r="U305" s="248"/>
      <c r="V305" s="248"/>
      <c r="W305" s="248"/>
      <c r="X305" s="248"/>
      <c r="Y305" s="248"/>
      <c r="Z305" s="248"/>
      <c r="AA305" s="1190"/>
      <c r="AB305" s="255"/>
      <c r="AC305" s="255"/>
      <c r="AD305" s="255"/>
      <c r="AE305" s="255"/>
      <c r="AF305" s="255"/>
      <c r="AG305" s="255"/>
      <c r="AH305" s="255"/>
      <c r="AI305" s="255"/>
      <c r="AJ305" s="255"/>
      <c r="AK305" s="255"/>
      <c r="AL305" s="255"/>
      <c r="AM305" s="255"/>
      <c r="AN305" s="255"/>
      <c r="AO305" s="255"/>
      <c r="AP305" s="255"/>
      <c r="AQ305" s="255"/>
      <c r="AR305" s="255"/>
      <c r="AS305" s="255"/>
      <c r="AT305" s="255"/>
      <c r="AU305" s="255"/>
    </row>
    <row r="306">
      <c r="A306" s="176" t="s">
        <v>55</v>
      </c>
      <c r="B306" s="239">
        <v>3.8176054E7</v>
      </c>
      <c r="C306" s="240">
        <v>45006.49832866898</v>
      </c>
      <c r="D306" s="239" t="s">
        <v>5158</v>
      </c>
      <c r="E306" s="239" t="s">
        <v>5159</v>
      </c>
      <c r="F306" s="241">
        <v>34432.0</v>
      </c>
      <c r="G306" s="239" t="s">
        <v>391</v>
      </c>
      <c r="H306" s="239" t="s">
        <v>5160</v>
      </c>
      <c r="I306" s="239" t="s">
        <v>5161</v>
      </c>
      <c r="J306" s="239" t="s">
        <v>1620</v>
      </c>
      <c r="K306" s="239" t="s">
        <v>5162</v>
      </c>
      <c r="L306" s="1200" t="s">
        <v>1680</v>
      </c>
      <c r="M306" s="238"/>
      <c r="N306" s="238"/>
      <c r="O306" s="238"/>
      <c r="P306" s="238"/>
      <c r="Q306" s="238"/>
      <c r="R306" s="238"/>
      <c r="S306" s="238"/>
      <c r="T306" s="238"/>
      <c r="U306" s="238"/>
      <c r="V306" s="238"/>
      <c r="W306" s="238"/>
      <c r="X306" s="238"/>
      <c r="Y306" s="238"/>
      <c r="Z306" s="238"/>
      <c r="AA306" s="1190"/>
      <c r="AB306" s="246"/>
      <c r="AC306" s="246"/>
      <c r="AD306" s="246"/>
      <c r="AE306" s="246"/>
      <c r="AF306" s="246"/>
      <c r="AG306" s="246"/>
      <c r="AH306" s="246"/>
      <c r="AI306" s="246"/>
      <c r="AJ306" s="246"/>
      <c r="AK306" s="246"/>
      <c r="AL306" s="246"/>
      <c r="AM306" s="246"/>
      <c r="AN306" s="246"/>
      <c r="AO306" s="246"/>
      <c r="AP306" s="246"/>
      <c r="AQ306" s="246"/>
      <c r="AR306" s="246"/>
      <c r="AS306" s="246"/>
      <c r="AT306" s="246"/>
      <c r="AU306" s="246"/>
    </row>
    <row r="307">
      <c r="A307" s="176" t="s">
        <v>55</v>
      </c>
      <c r="B307" s="249">
        <v>4.1667699E7</v>
      </c>
      <c r="C307" s="250">
        <v>45026.02126818287</v>
      </c>
      <c r="D307" s="249" t="s">
        <v>5170</v>
      </c>
      <c r="E307" s="249" t="s">
        <v>5171</v>
      </c>
      <c r="F307" s="251">
        <v>36144.0</v>
      </c>
      <c r="G307" s="249" t="s">
        <v>391</v>
      </c>
      <c r="H307" s="249" t="s">
        <v>1618</v>
      </c>
      <c r="I307" s="249" t="s">
        <v>5172</v>
      </c>
      <c r="J307" s="249" t="s">
        <v>1620</v>
      </c>
      <c r="K307" s="249" t="s">
        <v>5173</v>
      </c>
      <c r="L307" s="953" t="s">
        <v>1668</v>
      </c>
      <c r="M307" s="248"/>
      <c r="N307" s="248"/>
      <c r="O307" s="248"/>
      <c r="P307" s="248"/>
      <c r="Q307" s="248"/>
      <c r="R307" s="255"/>
      <c r="S307" s="248"/>
      <c r="T307" s="248"/>
      <c r="U307" s="248"/>
      <c r="V307" s="248"/>
      <c r="W307" s="248"/>
      <c r="X307" s="248"/>
      <c r="Y307" s="248"/>
      <c r="Z307" s="248"/>
      <c r="AA307" s="1190"/>
      <c r="AB307" s="255"/>
      <c r="AC307" s="255"/>
      <c r="AD307" s="255"/>
      <c r="AE307" s="255"/>
      <c r="AF307" s="255"/>
      <c r="AG307" s="255"/>
      <c r="AH307" s="255"/>
      <c r="AI307" s="255"/>
      <c r="AJ307" s="255"/>
      <c r="AK307" s="255"/>
      <c r="AL307" s="255"/>
      <c r="AM307" s="255"/>
      <c r="AN307" s="255"/>
      <c r="AO307" s="255"/>
      <c r="AP307" s="255"/>
      <c r="AQ307" s="255"/>
      <c r="AR307" s="255"/>
      <c r="AS307" s="255"/>
      <c r="AT307" s="255"/>
      <c r="AU307" s="255"/>
    </row>
    <row r="308">
      <c r="A308" s="176" t="s">
        <v>55</v>
      </c>
      <c r="B308" s="249">
        <v>4.4934149E7</v>
      </c>
      <c r="C308" s="250">
        <v>45028.543452199076</v>
      </c>
      <c r="D308" s="249" t="s">
        <v>5181</v>
      </c>
      <c r="E308" s="249" t="s">
        <v>5182</v>
      </c>
      <c r="F308" s="251">
        <v>37711.0</v>
      </c>
      <c r="G308" s="249" t="s">
        <v>391</v>
      </c>
      <c r="H308" s="249" t="s">
        <v>5183</v>
      </c>
      <c r="I308" s="249" t="s">
        <v>5184</v>
      </c>
      <c r="J308" s="249" t="s">
        <v>1620</v>
      </c>
      <c r="K308" s="249" t="s">
        <v>5185</v>
      </c>
      <c r="L308" s="953" t="s">
        <v>1680</v>
      </c>
      <c r="M308" s="248"/>
      <c r="N308" s="248"/>
      <c r="O308" s="248"/>
      <c r="P308" s="248"/>
      <c r="Q308" s="248"/>
      <c r="R308" s="255"/>
      <c r="S308" s="248"/>
      <c r="T308" s="248"/>
      <c r="U308" s="248"/>
      <c r="V308" s="248"/>
      <c r="W308" s="248"/>
      <c r="X308" s="248"/>
      <c r="Y308" s="248"/>
      <c r="Z308" s="248"/>
      <c r="AA308" s="1190"/>
      <c r="AB308" s="255"/>
      <c r="AC308" s="255"/>
      <c r="AD308" s="255"/>
      <c r="AE308" s="255"/>
      <c r="AF308" s="255"/>
      <c r="AG308" s="255"/>
      <c r="AH308" s="255"/>
      <c r="AI308" s="255"/>
      <c r="AJ308" s="255"/>
      <c r="AK308" s="255"/>
      <c r="AL308" s="255"/>
      <c r="AM308" s="255"/>
      <c r="AN308" s="255"/>
      <c r="AO308" s="255"/>
      <c r="AP308" s="255"/>
      <c r="AQ308" s="255"/>
      <c r="AR308" s="255"/>
      <c r="AS308" s="255"/>
      <c r="AT308" s="255"/>
      <c r="AU308" s="255"/>
    </row>
    <row r="309">
      <c r="A309" s="176" t="s">
        <v>55</v>
      </c>
      <c r="B309" s="249" t="s">
        <v>370</v>
      </c>
      <c r="C309" s="250">
        <v>45033.58841363426</v>
      </c>
      <c r="D309" s="249" t="s">
        <v>5192</v>
      </c>
      <c r="E309" s="249" t="s">
        <v>5193</v>
      </c>
      <c r="F309" s="251">
        <v>36799.0</v>
      </c>
      <c r="G309" s="249" t="s">
        <v>2911</v>
      </c>
      <c r="H309" s="249" t="s">
        <v>5194</v>
      </c>
      <c r="I309" s="249" t="s">
        <v>5195</v>
      </c>
      <c r="J309" s="249" t="s">
        <v>1620</v>
      </c>
      <c r="K309" s="249" t="s">
        <v>5196</v>
      </c>
      <c r="L309" s="953" t="s">
        <v>1622</v>
      </c>
      <c r="M309" s="248"/>
      <c r="N309" s="248"/>
      <c r="O309" s="248"/>
      <c r="P309" s="248"/>
      <c r="Q309" s="248"/>
      <c r="R309" s="255"/>
      <c r="S309" s="248"/>
      <c r="T309" s="248"/>
      <c r="U309" s="248"/>
      <c r="V309" s="248"/>
      <c r="W309" s="248"/>
      <c r="X309" s="248"/>
      <c r="Y309" s="248"/>
      <c r="Z309" s="248"/>
      <c r="AA309" s="1190"/>
      <c r="AB309" s="248"/>
      <c r="AC309" s="255"/>
      <c r="AD309" s="255"/>
      <c r="AE309" s="255"/>
      <c r="AF309" s="255"/>
      <c r="AG309" s="255"/>
      <c r="AH309" s="255"/>
      <c r="AI309" s="255"/>
      <c r="AJ309" s="255"/>
      <c r="AK309" s="255"/>
      <c r="AL309" s="255"/>
      <c r="AM309" s="255"/>
      <c r="AN309" s="255"/>
      <c r="AO309" s="255"/>
      <c r="AP309" s="255"/>
      <c r="AQ309" s="255"/>
      <c r="AR309" s="255"/>
      <c r="AS309" s="255"/>
      <c r="AT309" s="255"/>
      <c r="AU309" s="255"/>
    </row>
    <row r="310">
      <c r="A310" s="176" t="s">
        <v>55</v>
      </c>
      <c r="B310" s="263" t="s">
        <v>371</v>
      </c>
      <c r="C310" s="264">
        <v>45039.69295923611</v>
      </c>
      <c r="D310" s="263" t="s">
        <v>5205</v>
      </c>
      <c r="E310" s="263" t="s">
        <v>5206</v>
      </c>
      <c r="F310" s="265">
        <v>36815.0</v>
      </c>
      <c r="G310" s="263" t="s">
        <v>5207</v>
      </c>
      <c r="H310" s="263" t="s">
        <v>1822</v>
      </c>
      <c r="I310" s="263" t="s">
        <v>5208</v>
      </c>
      <c r="J310" s="263" t="s">
        <v>1646</v>
      </c>
      <c r="K310" s="263" t="s">
        <v>5209</v>
      </c>
      <c r="L310" s="1204" t="s">
        <v>1634</v>
      </c>
      <c r="M310" s="2"/>
      <c r="N310" s="2"/>
      <c r="O310" s="2"/>
      <c r="P310" s="2"/>
      <c r="Q310" s="2"/>
      <c r="R310" s="2"/>
      <c r="S310" s="2"/>
      <c r="T310" s="2"/>
      <c r="U310" s="2"/>
      <c r="V310" s="2"/>
      <c r="W310" s="2"/>
      <c r="X310" s="2"/>
      <c r="Y310" s="2"/>
      <c r="Z310" s="2"/>
      <c r="AA310" s="1190"/>
      <c r="AB310" s="2"/>
    </row>
    <row r="311">
      <c r="A311" s="176" t="s">
        <v>55</v>
      </c>
      <c r="B311" s="2">
        <v>4.0459384E7</v>
      </c>
      <c r="C311" s="269">
        <v>45051.378598055555</v>
      </c>
      <c r="D311" s="2" t="s">
        <v>5217</v>
      </c>
      <c r="E311" s="2" t="s">
        <v>5218</v>
      </c>
      <c r="F311" s="270">
        <v>35599.0</v>
      </c>
      <c r="G311" s="2" t="s">
        <v>1755</v>
      </c>
      <c r="H311" s="2" t="s">
        <v>1756</v>
      </c>
      <c r="I311" s="2">
        <v>5.4113388122E11</v>
      </c>
      <c r="J311" s="2" t="s">
        <v>1646</v>
      </c>
      <c r="K311" s="2" t="s">
        <v>1716</v>
      </c>
      <c r="L311" s="2" t="s">
        <v>1668</v>
      </c>
      <c r="Y311" s="2"/>
      <c r="Z311" s="2"/>
      <c r="AB311" s="2"/>
    </row>
    <row r="312">
      <c r="A312" s="176" t="s">
        <v>55</v>
      </c>
      <c r="B312" s="263">
        <v>3.5308698E7</v>
      </c>
      <c r="C312" s="264">
        <v>45082.49082777778</v>
      </c>
      <c r="D312" s="263" t="s">
        <v>5225</v>
      </c>
      <c r="E312" s="263" t="s">
        <v>5226</v>
      </c>
      <c r="F312" s="265">
        <v>33065.0</v>
      </c>
      <c r="G312" s="263" t="s">
        <v>674</v>
      </c>
      <c r="H312" s="263" t="s">
        <v>5227</v>
      </c>
      <c r="I312" s="263" t="s">
        <v>5228</v>
      </c>
      <c r="J312" s="263" t="s">
        <v>1620</v>
      </c>
      <c r="K312" s="263" t="s">
        <v>5229</v>
      </c>
      <c r="L312" s="1204" t="s">
        <v>1622</v>
      </c>
      <c r="M312" s="2"/>
      <c r="N312" s="2"/>
      <c r="O312" s="2"/>
      <c r="P312" s="2"/>
      <c r="Q312" s="2"/>
      <c r="S312" s="2"/>
      <c r="T312" s="2"/>
      <c r="U312" s="2"/>
      <c r="V312" s="2"/>
      <c r="W312" s="2"/>
      <c r="X312" s="2"/>
      <c r="Y312" s="2"/>
      <c r="Z312" s="2"/>
    </row>
    <row r="313">
      <c r="A313" s="176" t="s">
        <v>55</v>
      </c>
      <c r="B313" s="2">
        <v>4.5017016E7</v>
      </c>
      <c r="C313" s="269">
        <v>45084.52766959491</v>
      </c>
      <c r="D313" s="2" t="s">
        <v>5236</v>
      </c>
      <c r="E313" s="2" t="s">
        <v>5237</v>
      </c>
      <c r="F313" s="270">
        <v>37907.0</v>
      </c>
      <c r="G313" s="2" t="s">
        <v>1755</v>
      </c>
      <c r="H313" s="2" t="s">
        <v>1795</v>
      </c>
      <c r="I313" s="2" t="s">
        <v>5238</v>
      </c>
      <c r="J313" s="2" t="s">
        <v>1646</v>
      </c>
      <c r="K313" s="2" t="s">
        <v>5239</v>
      </c>
      <c r="L313" s="2" t="s">
        <v>1668</v>
      </c>
      <c r="Y313" s="2"/>
      <c r="Z313" s="2"/>
    </row>
    <row r="314">
      <c r="A314" s="176" t="s">
        <v>55</v>
      </c>
      <c r="B314" s="2">
        <v>9.5970179E7</v>
      </c>
      <c r="C314" s="269">
        <v>45089.65111061343</v>
      </c>
      <c r="D314" s="2" t="s">
        <v>5247</v>
      </c>
      <c r="E314" s="2" t="s">
        <v>5248</v>
      </c>
      <c r="F314" s="270">
        <v>34050.0</v>
      </c>
      <c r="G314" s="2" t="s">
        <v>3791</v>
      </c>
      <c r="H314" s="2" t="s">
        <v>5249</v>
      </c>
      <c r="I314" s="2">
        <v>1.123876962E9</v>
      </c>
      <c r="J314" s="2" t="s">
        <v>1620</v>
      </c>
      <c r="K314" s="2" t="s">
        <v>5250</v>
      </c>
      <c r="L314" s="2" t="s">
        <v>1622</v>
      </c>
      <c r="Y314" s="2"/>
      <c r="Z314" s="2"/>
    </row>
    <row r="315">
      <c r="A315" s="176" t="s">
        <v>55</v>
      </c>
      <c r="B315" s="2">
        <v>4.6123653E7</v>
      </c>
      <c r="C315" s="269">
        <v>45090.98919944445</v>
      </c>
      <c r="D315" s="2" t="s">
        <v>5259</v>
      </c>
      <c r="E315" s="2" t="s">
        <v>5260</v>
      </c>
      <c r="F315" s="270">
        <v>38268.0</v>
      </c>
      <c r="G315" s="2" t="s">
        <v>674</v>
      </c>
      <c r="H315" s="2" t="s">
        <v>5261</v>
      </c>
      <c r="I315" s="2" t="s">
        <v>5262</v>
      </c>
      <c r="J315" s="2" t="s">
        <v>1620</v>
      </c>
      <c r="K315" s="2" t="s">
        <v>5263</v>
      </c>
      <c r="L315" s="2" t="s">
        <v>1634</v>
      </c>
      <c r="Y315" s="2"/>
      <c r="Z315" s="2"/>
    </row>
    <row r="316">
      <c r="A316" s="176" t="s">
        <v>55</v>
      </c>
      <c r="B316" s="2" t="s">
        <v>377</v>
      </c>
      <c r="C316" s="269">
        <v>45093.96223951389</v>
      </c>
      <c r="D316" s="2" t="s">
        <v>5273</v>
      </c>
      <c r="E316" s="2" t="s">
        <v>5274</v>
      </c>
      <c r="F316" s="270">
        <v>33697.0</v>
      </c>
      <c r="G316" s="2" t="s">
        <v>5275</v>
      </c>
      <c r="H316" s="2" t="s">
        <v>5276</v>
      </c>
      <c r="I316" s="2" t="s">
        <v>5274</v>
      </c>
      <c r="J316" s="2" t="s">
        <v>1646</v>
      </c>
      <c r="K316" s="2" t="s">
        <v>5277</v>
      </c>
      <c r="L316" s="2" t="s">
        <v>1680</v>
      </c>
      <c r="Y316" s="2"/>
      <c r="Z316" s="2"/>
    </row>
    <row r="317">
      <c r="A317" s="176" t="s">
        <v>55</v>
      </c>
      <c r="B317" s="2">
        <v>3.3642004E7</v>
      </c>
      <c r="C317" s="269">
        <v>45131.65010905093</v>
      </c>
      <c r="D317" s="2" t="s">
        <v>5287</v>
      </c>
      <c r="E317" s="2" t="s">
        <v>5288</v>
      </c>
      <c r="F317" s="270">
        <v>32182.0</v>
      </c>
      <c r="G317" s="2" t="s">
        <v>391</v>
      </c>
      <c r="H317" s="2" t="s">
        <v>1822</v>
      </c>
      <c r="I317" s="2" t="s">
        <v>5289</v>
      </c>
      <c r="J317" s="2" t="s">
        <v>1620</v>
      </c>
      <c r="K317" s="2" t="s">
        <v>5290</v>
      </c>
      <c r="L317" s="2" t="s">
        <v>1668</v>
      </c>
    </row>
    <row r="318">
      <c r="A318" s="176" t="s">
        <v>55</v>
      </c>
      <c r="B318" s="2">
        <v>4.2998497E7</v>
      </c>
      <c r="C318" s="269">
        <v>45139.95653350695</v>
      </c>
      <c r="D318" s="2" t="s">
        <v>5298</v>
      </c>
      <c r="E318" s="2" t="s">
        <v>5299</v>
      </c>
      <c r="F318" s="270">
        <v>37004.0</v>
      </c>
      <c r="G318" s="2" t="s">
        <v>391</v>
      </c>
      <c r="H318" s="2" t="s">
        <v>1822</v>
      </c>
      <c r="I318" s="2" t="s">
        <v>5300</v>
      </c>
      <c r="J318" s="2" t="s">
        <v>1620</v>
      </c>
      <c r="K318" s="2" t="s">
        <v>5301</v>
      </c>
      <c r="L318" s="2" t="s">
        <v>1634</v>
      </c>
    </row>
    <row r="319">
      <c r="A319" s="176" t="s">
        <v>55</v>
      </c>
      <c r="B319" s="2">
        <v>4.2855987E7</v>
      </c>
      <c r="C319" s="269">
        <v>45153.7163875463</v>
      </c>
      <c r="D319" s="2" t="s">
        <v>5308</v>
      </c>
      <c r="E319" s="2" t="s">
        <v>5309</v>
      </c>
      <c r="F319" s="270">
        <v>36894.0</v>
      </c>
      <c r="G319" s="2" t="s">
        <v>391</v>
      </c>
      <c r="H319" s="2" t="s">
        <v>5310</v>
      </c>
      <c r="I319" s="2" t="s">
        <v>5311</v>
      </c>
      <c r="J319" s="2" t="s">
        <v>1620</v>
      </c>
      <c r="K319" s="2" t="s">
        <v>5312</v>
      </c>
      <c r="L319" s="2" t="s">
        <v>5313</v>
      </c>
    </row>
    <row r="320">
      <c r="A320" s="176" t="s">
        <v>55</v>
      </c>
      <c r="B320" s="2">
        <v>4.0230564E7</v>
      </c>
      <c r="C320" s="269">
        <v>45161.725526435184</v>
      </c>
      <c r="D320" s="2" t="s">
        <v>5321</v>
      </c>
      <c r="E320" s="2" t="s">
        <v>5322</v>
      </c>
      <c r="F320" s="270">
        <v>35461.0</v>
      </c>
      <c r="G320" s="2" t="s">
        <v>5323</v>
      </c>
      <c r="H320" s="2" t="s">
        <v>3124</v>
      </c>
      <c r="I320" s="2" t="s">
        <v>5324</v>
      </c>
      <c r="J320" s="2" t="s">
        <v>1620</v>
      </c>
      <c r="K320" s="2" t="s">
        <v>5325</v>
      </c>
      <c r="L320" s="2" t="s">
        <v>1634</v>
      </c>
    </row>
    <row r="321">
      <c r="A321" s="176" t="s">
        <v>55</v>
      </c>
      <c r="B321" s="2">
        <v>3.8536334E7</v>
      </c>
      <c r="C321" s="269">
        <v>45167.75640150463</v>
      </c>
      <c r="D321" s="2" t="s">
        <v>5332</v>
      </c>
      <c r="E321" s="2" t="s">
        <v>5333</v>
      </c>
      <c r="F321" s="270">
        <v>34571.0</v>
      </c>
      <c r="G321" s="2" t="s">
        <v>391</v>
      </c>
      <c r="H321" s="2" t="s">
        <v>2282</v>
      </c>
      <c r="I321" s="2" t="s">
        <v>5334</v>
      </c>
      <c r="J321" s="2" t="s">
        <v>1620</v>
      </c>
      <c r="K321" s="2" t="s">
        <v>5335</v>
      </c>
      <c r="L321" s="2" t="s">
        <v>1668</v>
      </c>
    </row>
    <row r="322">
      <c r="A322" s="176" t="s">
        <v>55</v>
      </c>
      <c r="B322" s="2">
        <v>4.6567436E7</v>
      </c>
      <c r="C322" s="269">
        <v>45170.622546493054</v>
      </c>
      <c r="D322" s="2" t="s">
        <v>5341</v>
      </c>
      <c r="E322" s="2" t="s">
        <v>5342</v>
      </c>
      <c r="F322" s="270">
        <v>38467.0</v>
      </c>
      <c r="G322" s="2" t="s">
        <v>391</v>
      </c>
      <c r="H322" s="2" t="s">
        <v>1822</v>
      </c>
      <c r="I322" s="2" t="s">
        <v>5343</v>
      </c>
      <c r="J322" s="2" t="s">
        <v>1620</v>
      </c>
      <c r="K322" s="2" t="s">
        <v>5344</v>
      </c>
      <c r="L322" s="2" t="s">
        <v>1668</v>
      </c>
    </row>
    <row r="323">
      <c r="A323" s="176" t="s">
        <v>55</v>
      </c>
      <c r="B323" s="2" t="s">
        <v>384</v>
      </c>
      <c r="C323" s="269">
        <v>45174.26475125</v>
      </c>
      <c r="D323" s="2" t="s">
        <v>5352</v>
      </c>
      <c r="E323" s="2" t="s">
        <v>5353</v>
      </c>
      <c r="F323" s="270">
        <v>36661.0</v>
      </c>
      <c r="G323" s="2" t="s">
        <v>4580</v>
      </c>
      <c r="H323" s="2" t="s">
        <v>5354</v>
      </c>
      <c r="I323" s="2" t="s">
        <v>5355</v>
      </c>
      <c r="J323" s="2" t="s">
        <v>1646</v>
      </c>
      <c r="K323" s="2" t="s">
        <v>5356</v>
      </c>
      <c r="L323" s="2" t="s">
        <v>5357</v>
      </c>
    </row>
    <row r="324">
      <c r="A324" s="274"/>
      <c r="B324" s="274"/>
      <c r="C324" s="274"/>
      <c r="D324" s="274"/>
      <c r="E324" s="274"/>
      <c r="F324" s="274"/>
      <c r="G324" s="274"/>
      <c r="H324" s="274"/>
      <c r="I324" s="275"/>
      <c r="J324" s="274"/>
      <c r="K324" s="274"/>
      <c r="L324" s="275"/>
      <c r="M324" s="120"/>
      <c r="N324" s="120"/>
      <c r="O324" s="121"/>
      <c r="P324" s="121"/>
      <c r="Q324" s="121"/>
      <c r="R324" s="121"/>
      <c r="S324" s="121"/>
      <c r="T324" s="120"/>
      <c r="U324" s="120"/>
      <c r="V324" s="120"/>
      <c r="W324" s="120"/>
      <c r="X324" s="120"/>
      <c r="Y324" s="120"/>
      <c r="Z324" s="121"/>
      <c r="AA324" s="1205"/>
      <c r="AB324" s="124"/>
      <c r="AC324" s="125"/>
      <c r="AD324" s="125"/>
      <c r="AE324" s="125"/>
      <c r="AF324" s="125"/>
      <c r="AG324" s="125"/>
      <c r="AH324" s="125"/>
      <c r="AI324" s="125"/>
      <c r="AJ324" s="125"/>
      <c r="AK324" s="125"/>
      <c r="AL324" s="125"/>
      <c r="AM324" s="125"/>
      <c r="AN324" s="125"/>
      <c r="AO324" s="125"/>
      <c r="AP324" s="125"/>
      <c r="AQ324" s="125"/>
      <c r="AR324" s="125"/>
      <c r="AS324" s="125"/>
      <c r="AT324" s="125"/>
      <c r="AU324" s="125"/>
    </row>
    <row r="325">
      <c r="A325" s="255"/>
      <c r="B325" s="255"/>
      <c r="C325" s="280"/>
      <c r="D325" s="280"/>
      <c r="E325" s="280"/>
      <c r="F325" s="255"/>
      <c r="G325" s="255"/>
      <c r="I325" s="246"/>
      <c r="J325" s="255"/>
      <c r="X325" s="280"/>
      <c r="Z325" s="255"/>
      <c r="AA325" s="1205"/>
      <c r="AF325" s="246"/>
    </row>
    <row r="326">
      <c r="A326" s="255"/>
      <c r="B326" s="255"/>
      <c r="C326" s="280"/>
      <c r="D326" s="280"/>
      <c r="E326" s="280"/>
      <c r="F326" s="255"/>
      <c r="G326" s="255"/>
      <c r="I326" s="246"/>
      <c r="J326" s="255"/>
      <c r="X326" s="280"/>
      <c r="Z326" s="255"/>
      <c r="AA326" s="1205"/>
      <c r="AF326" s="246"/>
      <c r="AI326" s="246"/>
      <c r="AJ326" s="246"/>
      <c r="AK326" s="246"/>
      <c r="AL326" s="246"/>
    </row>
    <row r="327">
      <c r="A327" s="255"/>
      <c r="B327" s="127" t="s">
        <v>1544</v>
      </c>
      <c r="C327" s="127" t="s">
        <v>1545</v>
      </c>
      <c r="D327" s="127" t="s">
        <v>1546</v>
      </c>
      <c r="E327" s="127" t="s">
        <v>1547</v>
      </c>
      <c r="F327" s="127" t="s">
        <v>1548</v>
      </c>
      <c r="G327" s="128" t="s">
        <v>22</v>
      </c>
      <c r="H327" s="127" t="s">
        <v>1549</v>
      </c>
      <c r="I327" s="129" t="s">
        <v>1550</v>
      </c>
      <c r="J327" s="128" t="s">
        <v>1551</v>
      </c>
      <c r="K327" s="127" t="s">
        <v>1552</v>
      </c>
      <c r="L327" s="1206" t="s">
        <v>1553</v>
      </c>
      <c r="M327" s="120"/>
      <c r="N327" s="120"/>
      <c r="O327" s="123"/>
      <c r="P327" s="121"/>
      <c r="Q327" s="121"/>
      <c r="R327" s="121"/>
      <c r="S327" s="121"/>
      <c r="T327" s="120"/>
      <c r="U327" s="120"/>
      <c r="V327" s="120"/>
      <c r="W327" s="120"/>
      <c r="X327" s="120"/>
      <c r="Y327" s="120"/>
      <c r="Z327" s="121"/>
      <c r="AA327" s="124"/>
      <c r="AB327" s="124"/>
      <c r="AC327" s="125"/>
    </row>
    <row r="328">
      <c r="A328" s="255"/>
      <c r="B328" s="140" t="s">
        <v>1544</v>
      </c>
      <c r="C328" s="141" t="s">
        <v>1545</v>
      </c>
      <c r="D328" s="140" t="s">
        <v>1546</v>
      </c>
      <c r="E328" s="140" t="s">
        <v>1547</v>
      </c>
      <c r="F328" s="140" t="s">
        <v>1548</v>
      </c>
      <c r="G328" s="140" t="s">
        <v>22</v>
      </c>
      <c r="H328" s="140" t="s">
        <v>1549</v>
      </c>
      <c r="I328" s="140" t="s">
        <v>1550</v>
      </c>
      <c r="J328" s="140" t="s">
        <v>1551</v>
      </c>
      <c r="K328" s="140" t="s">
        <v>1552</v>
      </c>
      <c r="L328" s="1172" t="s">
        <v>1570</v>
      </c>
      <c r="M328" s="1173"/>
      <c r="N328" s="1173"/>
      <c r="O328" s="1173"/>
      <c r="P328" s="1173"/>
      <c r="Q328" s="1173"/>
      <c r="R328" s="1173"/>
      <c r="S328" s="1173"/>
      <c r="T328" s="1173"/>
      <c r="U328" s="1173"/>
      <c r="V328" s="1173"/>
      <c r="W328" s="1173"/>
      <c r="X328" s="1173"/>
      <c r="Y328" s="1173"/>
      <c r="Z328" s="1173"/>
      <c r="AA328" s="1174"/>
      <c r="AB328" s="1173"/>
      <c r="AC328" s="1173"/>
      <c r="AD328" s="1173"/>
      <c r="AE328" s="1173"/>
      <c r="AF328" s="1173"/>
      <c r="AG328" s="1175"/>
      <c r="AH328" s="1176"/>
      <c r="AI328" s="1176"/>
      <c r="AJ328" s="1176"/>
      <c r="AK328" s="1176"/>
      <c r="AL328" s="1176"/>
      <c r="AM328" s="1176"/>
    </row>
    <row r="329">
      <c r="A329" s="283"/>
      <c r="B329" s="283" t="s">
        <v>385</v>
      </c>
      <c r="C329" s="284" t="s">
        <v>1545</v>
      </c>
      <c r="D329" s="284" t="s">
        <v>1546</v>
      </c>
      <c r="E329" s="284" t="s">
        <v>1547</v>
      </c>
      <c r="F329" s="285" t="s">
        <v>1548</v>
      </c>
      <c r="G329" s="286" t="s">
        <v>22</v>
      </c>
      <c r="H329" s="286" t="s">
        <v>5366</v>
      </c>
      <c r="I329" s="287" t="s">
        <v>5367</v>
      </c>
      <c r="J329" s="288" t="s">
        <v>1551</v>
      </c>
      <c r="K329" s="288" t="s">
        <v>1552</v>
      </c>
      <c r="L329" s="1207" t="s">
        <v>5368</v>
      </c>
      <c r="M329" s="1208"/>
      <c r="N329" s="1208"/>
      <c r="O329" s="1208"/>
      <c r="P329" s="1208"/>
      <c r="Q329" s="1208"/>
      <c r="R329" s="1208"/>
      <c r="S329" s="1208"/>
      <c r="T329" s="1208"/>
      <c r="U329" s="1208"/>
      <c r="V329" s="1208"/>
      <c r="W329" s="1208"/>
      <c r="X329" s="455"/>
      <c r="Y329" s="1208"/>
      <c r="Z329" s="1209"/>
      <c r="AA329" s="911"/>
      <c r="AB329" s="1210"/>
      <c r="AC329" s="1208"/>
      <c r="AD329" s="1208"/>
      <c r="AE329" s="1208"/>
      <c r="AF329" s="1208"/>
      <c r="AG329" s="1208"/>
      <c r="AH329" s="1208"/>
      <c r="AI329" s="1208"/>
      <c r="AJ329" s="1208"/>
      <c r="AK329" s="1208"/>
      <c r="AL329" s="1211"/>
      <c r="AM329" s="1208"/>
    </row>
    <row r="330">
      <c r="A330" s="1212" t="s">
        <v>385</v>
      </c>
      <c r="B330" s="298">
        <v>3.7204244E7</v>
      </c>
      <c r="C330" s="299"/>
      <c r="D330" s="300" t="s">
        <v>2259</v>
      </c>
      <c r="E330" s="301" t="s">
        <v>2256</v>
      </c>
      <c r="F330" s="302">
        <v>33978.0</v>
      </c>
      <c r="G330" s="300" t="s">
        <v>391</v>
      </c>
      <c r="H330" s="300" t="s">
        <v>2691</v>
      </c>
      <c r="I330" s="303" t="s">
        <v>5385</v>
      </c>
      <c r="J330" s="300" t="s">
        <v>1620</v>
      </c>
      <c r="K330" s="300"/>
      <c r="L330" s="1213"/>
      <c r="M330" s="1214"/>
      <c r="N330" s="1214"/>
      <c r="O330" s="1214"/>
      <c r="P330" s="1214"/>
      <c r="Q330" s="1214"/>
      <c r="R330" s="987"/>
      <c r="S330" s="1214"/>
      <c r="T330" s="1214"/>
      <c r="U330" s="1214"/>
      <c r="V330" s="1214"/>
      <c r="W330" s="1214"/>
      <c r="X330" s="1215"/>
      <c r="Y330" s="1214"/>
      <c r="Z330" s="297"/>
      <c r="AA330" s="1214"/>
      <c r="AB330" s="1216"/>
      <c r="AC330" s="994"/>
      <c r="AD330" s="994"/>
      <c r="AE330" s="1217"/>
      <c r="AF330" s="1217"/>
      <c r="AG330" s="994"/>
      <c r="AH330" s="989"/>
      <c r="AI330" s="1214"/>
      <c r="AJ330" s="1214"/>
      <c r="AK330" s="1214"/>
      <c r="AL330" s="1214"/>
      <c r="AM330" s="312"/>
      <c r="AN330" s="312"/>
      <c r="AO330" s="312"/>
      <c r="AP330" s="312"/>
      <c r="AQ330" s="312"/>
      <c r="AR330" s="312"/>
      <c r="AS330" s="312"/>
      <c r="AT330" s="312"/>
    </row>
    <row r="331">
      <c r="A331" s="1212" t="s">
        <v>385</v>
      </c>
      <c r="B331" s="314" t="s">
        <v>387</v>
      </c>
      <c r="C331" s="299"/>
      <c r="D331" s="300" t="s">
        <v>5389</v>
      </c>
      <c r="E331" s="300" t="s">
        <v>5390</v>
      </c>
      <c r="F331" s="306">
        <v>36019.0</v>
      </c>
      <c r="G331" s="300" t="s">
        <v>391</v>
      </c>
      <c r="H331" s="300" t="s">
        <v>2691</v>
      </c>
      <c r="I331" s="303" t="s">
        <v>5391</v>
      </c>
      <c r="J331" s="300" t="s">
        <v>1620</v>
      </c>
      <c r="K331" s="300"/>
      <c r="L331" s="1213"/>
      <c r="M331" s="1214"/>
      <c r="N331" s="1214"/>
      <c r="O331" s="1214"/>
      <c r="P331" s="1214"/>
      <c r="Q331" s="1214"/>
      <c r="R331" s="987"/>
      <c r="S331" s="1214"/>
      <c r="T331" s="1214"/>
      <c r="U331" s="1214"/>
      <c r="V331" s="1214"/>
      <c r="W331" s="1214"/>
      <c r="X331" s="1215"/>
      <c r="Y331" s="1214"/>
      <c r="Z331" s="297"/>
      <c r="AA331" s="1214"/>
      <c r="AB331" s="1216"/>
      <c r="AC331" s="994"/>
      <c r="AD331" s="994"/>
      <c r="AE331" s="1217"/>
      <c r="AF331" s="1217"/>
      <c r="AG331" s="994"/>
      <c r="AH331" s="989"/>
      <c r="AI331" s="1214"/>
      <c r="AJ331" s="1214"/>
      <c r="AK331" s="1214"/>
      <c r="AL331" s="1214"/>
      <c r="AM331" s="312"/>
      <c r="AN331" s="312"/>
      <c r="AO331" s="312"/>
      <c r="AP331" s="312"/>
      <c r="AQ331" s="312"/>
      <c r="AR331" s="312"/>
      <c r="AS331" s="312"/>
      <c r="AT331" s="312"/>
    </row>
    <row r="332">
      <c r="A332" s="1212" t="s">
        <v>385</v>
      </c>
      <c r="B332" s="314">
        <v>4.2425367E7</v>
      </c>
      <c r="C332" s="299"/>
      <c r="D332" s="315" t="s">
        <v>5394</v>
      </c>
      <c r="E332" s="301" t="s">
        <v>5395</v>
      </c>
      <c r="F332" s="306">
        <v>36577.0</v>
      </c>
      <c r="G332" s="300" t="s">
        <v>2021</v>
      </c>
      <c r="H332" s="300" t="s">
        <v>2691</v>
      </c>
      <c r="I332" s="303" t="s">
        <v>5396</v>
      </c>
      <c r="J332" s="305" t="s">
        <v>1620</v>
      </c>
      <c r="K332" s="300" t="s">
        <v>397</v>
      </c>
      <c r="L332" s="1213"/>
      <c r="M332" s="1218"/>
      <c r="N332" s="1214"/>
      <c r="O332" s="1214"/>
      <c r="P332" s="1214"/>
      <c r="Q332" s="1214"/>
      <c r="R332" s="987"/>
      <c r="S332" s="1214"/>
      <c r="T332" s="1214"/>
      <c r="U332" s="1214"/>
      <c r="V332" s="1214"/>
      <c r="W332" s="1214"/>
      <c r="X332" s="385"/>
      <c r="Y332" s="1214"/>
      <c r="Z332" s="297"/>
      <c r="AA332" s="1214"/>
      <c r="AB332" s="1216"/>
      <c r="AC332" s="1219"/>
      <c r="AD332" s="1219"/>
      <c r="AE332" s="1219"/>
      <c r="AF332" s="1217"/>
      <c r="AG332" s="994"/>
      <c r="AH332" s="989"/>
      <c r="AI332" s="1214"/>
      <c r="AJ332" s="1214"/>
      <c r="AK332" s="1214"/>
      <c r="AL332" s="1214"/>
      <c r="AM332" s="176"/>
      <c r="AN332" s="176"/>
      <c r="AO332" s="176"/>
      <c r="AP332" s="176"/>
      <c r="AQ332" s="176"/>
      <c r="AR332" s="176"/>
      <c r="AS332" s="176"/>
      <c r="AT332" s="176"/>
    </row>
    <row r="333">
      <c r="A333" s="1212" t="s">
        <v>385</v>
      </c>
      <c r="B333" s="323" t="s">
        <v>291</v>
      </c>
      <c r="C333" s="324">
        <v>44631.043015567135</v>
      </c>
      <c r="D333" s="162" t="s">
        <v>4317</v>
      </c>
      <c r="E333" s="301" t="s">
        <v>4318</v>
      </c>
      <c r="F333" s="325">
        <v>35192.0</v>
      </c>
      <c r="G333" s="249" t="s">
        <v>391</v>
      </c>
      <c r="H333" s="162" t="s">
        <v>2691</v>
      </c>
      <c r="I333" s="17" t="s">
        <v>5397</v>
      </c>
      <c r="J333" s="162" t="s">
        <v>1620</v>
      </c>
      <c r="K333" s="162" t="s">
        <v>4320</v>
      </c>
      <c r="L333" s="952" t="s">
        <v>1668</v>
      </c>
      <c r="M333" s="1220"/>
      <c r="N333" s="176"/>
      <c r="O333" s="176"/>
      <c r="P333" s="176"/>
      <c r="Q333" s="176"/>
      <c r="R333" s="176"/>
      <c r="S333" s="176"/>
      <c r="T333" s="176"/>
      <c r="U333" s="176"/>
      <c r="V333" s="176"/>
      <c r="W333" s="176"/>
      <c r="X333" s="437"/>
      <c r="Y333" s="248"/>
      <c r="Z333" s="1221"/>
      <c r="AA333" s="149"/>
      <c r="AB333" s="176"/>
      <c r="AC333" s="1191"/>
      <c r="AD333" s="1191"/>
      <c r="AE333" s="1222"/>
      <c r="AF333" s="1222"/>
      <c r="AG333" s="1223"/>
      <c r="AH333" s="1224"/>
      <c r="AI333" s="176"/>
      <c r="AJ333" s="176"/>
      <c r="AK333" s="1220"/>
      <c r="AL333" s="176"/>
      <c r="AM333" s="176"/>
      <c r="AN333" s="176"/>
      <c r="AO333" s="176"/>
      <c r="AP333" s="176"/>
      <c r="AQ333" s="176"/>
      <c r="AR333" s="176"/>
      <c r="AS333" s="176"/>
      <c r="AT333" s="176"/>
    </row>
    <row r="334">
      <c r="A334" s="1212" t="s">
        <v>385</v>
      </c>
      <c r="B334" s="333" t="s">
        <v>284</v>
      </c>
      <c r="C334" s="334">
        <v>44609.47915601852</v>
      </c>
      <c r="D334" s="335" t="s">
        <v>4231</v>
      </c>
      <c r="E334" s="301" t="s">
        <v>4232</v>
      </c>
      <c r="F334" s="336">
        <v>31811.0</v>
      </c>
      <c r="G334" s="249" t="s">
        <v>391</v>
      </c>
      <c r="H334" s="162" t="s">
        <v>2691</v>
      </c>
      <c r="I334" s="27" t="s">
        <v>5399</v>
      </c>
      <c r="J334" s="335" t="s">
        <v>1620</v>
      </c>
      <c r="K334" s="335" t="s">
        <v>4234</v>
      </c>
      <c r="L334" s="1225" t="s">
        <v>1668</v>
      </c>
      <c r="M334" s="1220"/>
      <c r="N334" s="1220"/>
      <c r="O334" s="1220"/>
      <c r="P334" s="176"/>
      <c r="Q334" s="176"/>
      <c r="R334" s="1194"/>
      <c r="S334" s="1226"/>
      <c r="T334" s="1220"/>
      <c r="U334" s="1220"/>
      <c r="V334" s="1220"/>
      <c r="W334" s="1220"/>
      <c r="X334" s="1227"/>
      <c r="Y334" s="1220"/>
      <c r="Z334" s="1221"/>
      <c r="AA334" s="911"/>
      <c r="AB334" s="1194"/>
      <c r="AC334" s="914"/>
      <c r="AD334" s="1228"/>
      <c r="AE334" s="1222"/>
      <c r="AF334" s="1222"/>
      <c r="AG334" s="1223"/>
      <c r="AH334" s="1224"/>
      <c r="AI334" s="176"/>
      <c r="AJ334" s="176"/>
      <c r="AK334" s="1220"/>
      <c r="AL334" s="176"/>
      <c r="AM334" s="176"/>
      <c r="AN334" s="176"/>
      <c r="AO334" s="176"/>
      <c r="AP334" s="176"/>
      <c r="AQ334" s="176"/>
      <c r="AR334" s="176"/>
      <c r="AS334" s="176"/>
      <c r="AT334" s="176"/>
    </row>
    <row r="335">
      <c r="A335" s="1212" t="s">
        <v>385</v>
      </c>
      <c r="B335" s="239">
        <v>4.2878722E7</v>
      </c>
      <c r="C335" s="240">
        <v>44966.7805612963</v>
      </c>
      <c r="D335" s="239" t="s">
        <v>4916</v>
      </c>
      <c r="E335" s="341" t="s">
        <v>4917</v>
      </c>
      <c r="F335" s="241">
        <v>36797.0</v>
      </c>
      <c r="G335" s="239" t="s">
        <v>391</v>
      </c>
      <c r="H335" s="239" t="s">
        <v>1795</v>
      </c>
      <c r="I335" s="239" t="s">
        <v>4918</v>
      </c>
      <c r="J335" s="239" t="s">
        <v>1620</v>
      </c>
      <c r="K335" s="239" t="s">
        <v>4919</v>
      </c>
      <c r="L335" s="1200" t="s">
        <v>1668</v>
      </c>
      <c r="M335" s="238"/>
      <c r="N335" s="238"/>
      <c r="O335" s="238"/>
      <c r="P335" s="238"/>
      <c r="Q335" s="238"/>
      <c r="R335" s="246"/>
      <c r="S335" s="238"/>
      <c r="T335" s="238"/>
      <c r="U335" s="238"/>
      <c r="V335" s="238"/>
      <c r="W335" s="238"/>
      <c r="X335" s="238"/>
      <c r="Y335" s="238"/>
      <c r="Z335" s="1190"/>
      <c r="AA335" s="1190"/>
      <c r="AB335" s="238"/>
      <c r="AC335" s="1229"/>
      <c r="AD335" s="1229"/>
      <c r="AE335" s="1222"/>
      <c r="AF335" s="1222"/>
      <c r="AG335" s="1223"/>
      <c r="AH335" s="1224"/>
      <c r="AI335" s="176"/>
      <c r="AJ335" s="176"/>
      <c r="AK335" s="1220"/>
      <c r="AL335" s="176"/>
      <c r="AM335" s="176"/>
      <c r="AN335" s="176"/>
      <c r="AO335" s="176"/>
      <c r="AP335" s="176"/>
      <c r="AQ335" s="176"/>
      <c r="AR335" s="176"/>
      <c r="AS335" s="176"/>
      <c r="AT335" s="176"/>
    </row>
    <row r="336">
      <c r="A336" s="1212" t="s">
        <v>385</v>
      </c>
      <c r="B336" s="249">
        <v>2.1439945E7</v>
      </c>
      <c r="C336" s="250">
        <v>44988.46454105324</v>
      </c>
      <c r="D336" s="249" t="s">
        <v>5047</v>
      </c>
      <c r="E336" s="249" t="s">
        <v>5048</v>
      </c>
      <c r="F336" s="251">
        <v>25620.0</v>
      </c>
      <c r="G336" s="249" t="s">
        <v>674</v>
      </c>
      <c r="H336" s="249" t="s">
        <v>1678</v>
      </c>
      <c r="I336" s="260" t="s">
        <v>5049</v>
      </c>
      <c r="J336" s="249" t="s">
        <v>1620</v>
      </c>
      <c r="K336" s="249" t="s">
        <v>5050</v>
      </c>
      <c r="L336" s="953" t="s">
        <v>1634</v>
      </c>
      <c r="M336" s="248"/>
      <c r="N336" s="248"/>
      <c r="O336" s="248"/>
      <c r="P336" s="248"/>
      <c r="Q336" s="248"/>
      <c r="R336" s="248"/>
      <c r="S336" s="248"/>
      <c r="T336" s="248"/>
      <c r="U336" s="248"/>
      <c r="V336" s="248"/>
      <c r="W336" s="248"/>
      <c r="X336" s="248"/>
      <c r="Y336" s="248"/>
      <c r="Z336" s="1190"/>
      <c r="AA336" s="1190"/>
      <c r="AB336" s="238"/>
      <c r="AC336" s="1229"/>
      <c r="AD336" s="1229"/>
      <c r="AE336" s="1222"/>
      <c r="AF336" s="1222"/>
      <c r="AG336" s="1223"/>
      <c r="AH336" s="1224"/>
      <c r="AI336" s="176"/>
      <c r="AJ336" s="176"/>
      <c r="AK336" s="1220"/>
      <c r="AL336" s="176"/>
      <c r="AM336" s="344"/>
      <c r="AN336" s="344"/>
      <c r="AO336" s="344"/>
      <c r="AP336" s="344"/>
      <c r="AQ336" s="344"/>
      <c r="AR336" s="344"/>
      <c r="AS336" s="344"/>
      <c r="AT336" s="344"/>
    </row>
    <row r="337">
      <c r="A337" s="1212" t="s">
        <v>385</v>
      </c>
      <c r="B337" s="249">
        <v>4.4110019E7</v>
      </c>
      <c r="C337" s="250">
        <v>44998.95631545139</v>
      </c>
      <c r="D337" s="249" t="s">
        <v>5079</v>
      </c>
      <c r="E337" s="249" t="s">
        <v>5080</v>
      </c>
      <c r="F337" s="251">
        <v>37339.0</v>
      </c>
      <c r="G337" s="239" t="s">
        <v>391</v>
      </c>
      <c r="H337" s="249" t="s">
        <v>5081</v>
      </c>
      <c r="I337" s="249" t="s">
        <v>5082</v>
      </c>
      <c r="J337" s="239" t="s">
        <v>1620</v>
      </c>
      <c r="K337" s="345" t="s">
        <v>5083</v>
      </c>
      <c r="L337" s="953" t="s">
        <v>5084</v>
      </c>
      <c r="M337" s="1230"/>
      <c r="N337" s="987"/>
      <c r="O337" s="248"/>
      <c r="P337" s="987"/>
      <c r="Q337" s="987"/>
      <c r="R337" s="1231"/>
      <c r="S337" s="1203"/>
      <c r="T337" s="248"/>
      <c r="U337" s="248"/>
      <c r="V337" s="987"/>
      <c r="W337" s="312"/>
      <c r="X337" s="987"/>
      <c r="Y337" s="344"/>
      <c r="Z337" s="1221"/>
      <c r="AA337" s="1232"/>
      <c r="AB337" s="176"/>
      <c r="AC337" s="255"/>
      <c r="AD337" s="255"/>
      <c r="AE337" s="255"/>
      <c r="AF337" s="255"/>
      <c r="AG337" s="1232"/>
      <c r="AH337" s="1232"/>
      <c r="AI337" s="255"/>
      <c r="AJ337" s="255"/>
      <c r="AK337" s="1232"/>
      <c r="AL337" s="255"/>
      <c r="AM337" s="344"/>
      <c r="AN337" s="344"/>
      <c r="AO337" s="344"/>
      <c r="AP337" s="344"/>
      <c r="AQ337" s="344"/>
      <c r="AR337" s="344"/>
      <c r="AS337" s="344"/>
      <c r="AT337" s="344"/>
    </row>
    <row r="338">
      <c r="A338" s="1212" t="s">
        <v>385</v>
      </c>
      <c r="B338" s="354">
        <v>4.2192896E7</v>
      </c>
      <c r="C338" s="355">
        <v>45000.093548854165</v>
      </c>
      <c r="D338" s="347" t="s">
        <v>5104</v>
      </c>
      <c r="E338" s="347" t="s">
        <v>5105</v>
      </c>
      <c r="F338" s="356">
        <v>36449.0</v>
      </c>
      <c r="G338" s="347" t="s">
        <v>2021</v>
      </c>
      <c r="H338" s="347" t="s">
        <v>5106</v>
      </c>
      <c r="I338" s="345" t="s">
        <v>5107</v>
      </c>
      <c r="J338" s="239" t="s">
        <v>1620</v>
      </c>
      <c r="K338" s="345" t="s">
        <v>5108</v>
      </c>
      <c r="L338" s="1233" t="s">
        <v>1668</v>
      </c>
      <c r="M338" s="1230"/>
      <c r="N338" s="987"/>
      <c r="O338" s="987"/>
      <c r="P338" s="987"/>
      <c r="Q338" s="987"/>
      <c r="R338" s="344"/>
      <c r="S338" s="1203"/>
      <c r="T338" s="1214"/>
      <c r="U338" s="248"/>
      <c r="V338" s="987"/>
      <c r="W338" s="987"/>
      <c r="X338" s="987"/>
      <c r="Y338" s="987"/>
      <c r="Z338" s="1221"/>
      <c r="AA338" s="1232"/>
      <c r="AB338" s="176"/>
      <c r="AC338" s="255"/>
      <c r="AD338" s="255"/>
      <c r="AE338" s="255"/>
      <c r="AF338" s="255"/>
      <c r="AG338" s="1232"/>
      <c r="AH338" s="1232"/>
      <c r="AI338" s="255"/>
      <c r="AJ338" s="255"/>
      <c r="AK338" s="1232"/>
      <c r="AL338" s="255"/>
      <c r="AM338" s="344"/>
      <c r="AN338" s="344"/>
      <c r="AO338" s="344"/>
      <c r="AP338" s="344"/>
      <c r="AQ338" s="344"/>
      <c r="AR338" s="344"/>
      <c r="AS338" s="344"/>
      <c r="AT338" s="344"/>
    </row>
    <row r="339">
      <c r="A339" s="1212" t="s">
        <v>385</v>
      </c>
      <c r="B339" s="359">
        <v>3.9764479E7</v>
      </c>
      <c r="C339" s="360">
        <v>45001.75162364583</v>
      </c>
      <c r="D339" s="361" t="s">
        <v>5137</v>
      </c>
      <c r="E339" s="361" t="s">
        <v>5138</v>
      </c>
      <c r="F339" s="362">
        <v>35314.0</v>
      </c>
      <c r="G339" s="361" t="s">
        <v>391</v>
      </c>
      <c r="H339" s="361" t="s">
        <v>1678</v>
      </c>
      <c r="I339" s="363" t="s">
        <v>5139</v>
      </c>
      <c r="J339" s="239" t="s">
        <v>1620</v>
      </c>
      <c r="K339" s="363" t="s">
        <v>5140</v>
      </c>
      <c r="L339" s="1234" t="s">
        <v>1680</v>
      </c>
      <c r="M339" s="1230"/>
      <c r="N339" s="965"/>
      <c r="O339" s="965"/>
      <c r="P339" s="965"/>
      <c r="Q339" s="965"/>
      <c r="R339" s="344"/>
      <c r="S339" s="238"/>
      <c r="T339" s="965"/>
      <c r="U339" s="238"/>
      <c r="V339" s="965"/>
      <c r="W339" s="965"/>
      <c r="X339" s="965"/>
      <c r="Y339" s="965"/>
      <c r="Z339" s="1221"/>
      <c r="AA339" s="1232"/>
      <c r="AB339" s="176"/>
      <c r="AC339" s="255"/>
      <c r="AD339" s="255"/>
      <c r="AE339" s="255"/>
      <c r="AF339" s="255"/>
      <c r="AG339" s="1232"/>
      <c r="AH339" s="1232"/>
      <c r="AI339" s="255"/>
      <c r="AJ339" s="255"/>
      <c r="AK339" s="1232"/>
      <c r="AL339" s="255"/>
      <c r="AM339" s="344"/>
      <c r="AN339" s="344"/>
      <c r="AO339" s="344"/>
      <c r="AP339" s="344"/>
      <c r="AQ339" s="344"/>
      <c r="AR339" s="344"/>
      <c r="AS339" s="344"/>
      <c r="AT339" s="344"/>
    </row>
    <row r="340">
      <c r="A340" s="1212" t="s">
        <v>385</v>
      </c>
      <c r="B340" s="249">
        <v>9.5970179E7</v>
      </c>
      <c r="C340" s="250">
        <v>45089.65111061343</v>
      </c>
      <c r="D340" s="249" t="s">
        <v>5247</v>
      </c>
      <c r="E340" s="244" t="s">
        <v>5248</v>
      </c>
      <c r="F340" s="251">
        <v>34050.0</v>
      </c>
      <c r="G340" s="249" t="s">
        <v>3791</v>
      </c>
      <c r="H340" s="249" t="s">
        <v>5249</v>
      </c>
      <c r="I340" s="249">
        <v>1.123876962E9</v>
      </c>
      <c r="J340" s="249" t="s">
        <v>1620</v>
      </c>
      <c r="K340" s="249" t="s">
        <v>5250</v>
      </c>
      <c r="L340" s="953" t="s">
        <v>1622</v>
      </c>
      <c r="M340" s="238"/>
      <c r="N340" s="248"/>
      <c r="O340" s="248"/>
      <c r="Y340" s="2"/>
      <c r="Z340" s="1221"/>
      <c r="AB340" s="1194"/>
      <c r="AC340" s="246"/>
      <c r="AD340" s="246"/>
      <c r="AE340" s="246"/>
      <c r="AF340" s="255"/>
      <c r="AG340" s="255"/>
      <c r="AI340" s="246"/>
      <c r="AJ340" s="246"/>
      <c r="AL340" s="176"/>
    </row>
    <row r="341">
      <c r="A341" s="1212" t="s">
        <v>385</v>
      </c>
      <c r="B341" s="249">
        <v>4.2855987E7</v>
      </c>
      <c r="C341" s="269">
        <v>45153.7163875463</v>
      </c>
      <c r="D341" s="249" t="s">
        <v>5308</v>
      </c>
      <c r="E341" s="244" t="s">
        <v>5309</v>
      </c>
      <c r="F341" s="251">
        <v>36894.0</v>
      </c>
      <c r="G341" s="249" t="s">
        <v>391</v>
      </c>
      <c r="H341" s="249" t="s">
        <v>5310</v>
      </c>
      <c r="I341" s="2" t="s">
        <v>5311</v>
      </c>
      <c r="J341" s="2" t="s">
        <v>1620</v>
      </c>
      <c r="K341" s="2" t="s">
        <v>5312</v>
      </c>
      <c r="L341" s="2" t="s">
        <v>5313</v>
      </c>
      <c r="Z341" s="1221"/>
      <c r="AB341" s="1194"/>
      <c r="AC341" s="246"/>
      <c r="AD341" s="246"/>
      <c r="AE341" s="246"/>
      <c r="AF341" s="255"/>
      <c r="AG341" s="255"/>
      <c r="AI341" s="246"/>
      <c r="AJ341" s="246"/>
      <c r="AL341" s="176"/>
    </row>
    <row r="342">
      <c r="A342" s="1212" t="s">
        <v>385</v>
      </c>
      <c r="B342" s="249">
        <v>4.2998497E7</v>
      </c>
      <c r="C342" s="250">
        <v>45139.95653350695</v>
      </c>
      <c r="D342" s="249" t="s">
        <v>5298</v>
      </c>
      <c r="E342" s="244" t="s">
        <v>5299</v>
      </c>
      <c r="F342" s="251">
        <v>37004.0</v>
      </c>
      <c r="G342" s="249" t="s">
        <v>391</v>
      </c>
      <c r="H342" s="249" t="s">
        <v>1822</v>
      </c>
      <c r="I342" s="2" t="s">
        <v>5300</v>
      </c>
      <c r="J342" s="2" t="s">
        <v>1620</v>
      </c>
      <c r="K342" s="2" t="s">
        <v>5301</v>
      </c>
      <c r="L342" s="2" t="s">
        <v>1634</v>
      </c>
      <c r="Z342" s="1221"/>
      <c r="AB342" s="1194"/>
      <c r="AC342" s="246"/>
      <c r="AD342" s="246"/>
      <c r="AE342" s="246"/>
      <c r="AF342" s="255"/>
      <c r="AG342" s="255"/>
      <c r="AI342" s="246"/>
      <c r="AJ342" s="246"/>
      <c r="AL342" s="176"/>
    </row>
    <row r="343">
      <c r="A343" s="431" t="s">
        <v>389</v>
      </c>
      <c r="B343" s="43">
        <v>4.3094417E7</v>
      </c>
      <c r="C343" s="386">
        <v>44244.09057396991</v>
      </c>
      <c r="D343" s="387" t="s">
        <v>1616</v>
      </c>
      <c r="E343" s="387" t="s">
        <v>5410</v>
      </c>
      <c r="F343" s="388">
        <v>36855.0</v>
      </c>
      <c r="G343" s="389" t="s">
        <v>2021</v>
      </c>
      <c r="H343" s="387" t="s">
        <v>1618</v>
      </c>
      <c r="I343" s="390" t="s">
        <v>5411</v>
      </c>
      <c r="J343" s="43" t="s">
        <v>1620</v>
      </c>
      <c r="K343" s="391" t="s">
        <v>1621</v>
      </c>
      <c r="L343" s="1235" t="s">
        <v>1622</v>
      </c>
      <c r="M343" s="1236"/>
      <c r="P343" s="1236"/>
      <c r="Q343" s="1236"/>
      <c r="R343" s="1236"/>
      <c r="S343" s="1237"/>
      <c r="T343" s="1238"/>
      <c r="U343" s="1237"/>
      <c r="V343" s="1237"/>
      <c r="W343" s="1237"/>
      <c r="X343" s="431"/>
      <c r="Y343" s="1237"/>
      <c r="Z343" s="385"/>
      <c r="AA343" s="1237"/>
      <c r="AB343" s="1236"/>
      <c r="AC343" s="431"/>
      <c r="AD343" s="431"/>
      <c r="AE343" s="1239"/>
      <c r="AF343" s="431"/>
      <c r="AG343" s="1240"/>
      <c r="AH343" s="1240"/>
      <c r="AI343" s="1241"/>
      <c r="AJ343" s="1242"/>
      <c r="AK343" s="385"/>
      <c r="AL343" s="385"/>
      <c r="AM343" s="385"/>
      <c r="AN343" s="1236"/>
    </row>
    <row r="344">
      <c r="A344" s="431" t="s">
        <v>389</v>
      </c>
      <c r="B344" s="44">
        <v>3.4553602E7</v>
      </c>
      <c r="C344" s="398">
        <v>44245.687562175925</v>
      </c>
      <c r="D344" s="399" t="s">
        <v>1629</v>
      </c>
      <c r="E344" s="399" t="s">
        <v>1630</v>
      </c>
      <c r="F344" s="400">
        <v>32660.0</v>
      </c>
      <c r="G344" s="27" t="s">
        <v>2021</v>
      </c>
      <c r="H344" s="401" t="s">
        <v>5413</v>
      </c>
      <c r="I344" s="402" t="s">
        <v>5414</v>
      </c>
      <c r="J344" s="44" t="s">
        <v>1620</v>
      </c>
      <c r="K344" s="403" t="s">
        <v>1633</v>
      </c>
      <c r="L344" s="1243" t="s">
        <v>1634</v>
      </c>
      <c r="M344" s="1236"/>
      <c r="P344" s="1236"/>
      <c r="Q344" s="1236"/>
      <c r="R344" s="1244"/>
      <c r="S344" s="1245"/>
      <c r="T344" s="1238"/>
      <c r="U344" s="1237"/>
      <c r="V344" s="1237"/>
      <c r="W344" s="1237"/>
      <c r="X344" s="431"/>
      <c r="Y344" s="1237"/>
      <c r="Z344" s="385"/>
      <c r="AA344" s="1237"/>
      <c r="AB344" s="1236"/>
      <c r="AC344" s="431"/>
      <c r="AD344" s="431"/>
      <c r="AE344" s="412"/>
      <c r="AF344" s="431"/>
      <c r="AG344" s="1240"/>
      <c r="AH344" s="1240"/>
      <c r="AI344" s="1241"/>
      <c r="AJ344" s="1242"/>
      <c r="AK344" s="385"/>
      <c r="AL344" s="385"/>
      <c r="AM344" s="385"/>
      <c r="AN344" s="1236"/>
    </row>
    <row r="345">
      <c r="A345" s="431" t="s">
        <v>389</v>
      </c>
      <c r="B345" s="44">
        <v>9.4525894E7</v>
      </c>
      <c r="C345" s="398">
        <v>44245.90694185185</v>
      </c>
      <c r="D345" s="399" t="s">
        <v>1641</v>
      </c>
      <c r="E345" s="399" t="s">
        <v>1642</v>
      </c>
      <c r="F345" s="400">
        <v>32459.0</v>
      </c>
      <c r="G345" s="44" t="s">
        <v>1643</v>
      </c>
      <c r="H345" s="399" t="s">
        <v>1644</v>
      </c>
      <c r="I345" s="402" t="s">
        <v>5415</v>
      </c>
      <c r="J345" s="44" t="s">
        <v>1646</v>
      </c>
      <c r="K345" s="403" t="s">
        <v>1647</v>
      </c>
      <c r="L345" s="1243" t="s">
        <v>1622</v>
      </c>
      <c r="M345" s="1236"/>
      <c r="P345" s="1236"/>
      <c r="Q345" s="1236"/>
      <c r="R345" s="1236"/>
      <c r="S345" s="1237"/>
      <c r="T345" s="1238"/>
      <c r="U345" s="1237"/>
      <c r="V345" s="1237"/>
      <c r="W345" s="1237"/>
      <c r="X345" s="431"/>
      <c r="Y345" s="1237"/>
      <c r="Z345" s="385"/>
      <c r="AA345" s="1237"/>
      <c r="AB345" s="1236"/>
      <c r="AC345" s="431"/>
      <c r="AD345" s="431"/>
      <c r="AE345" s="412"/>
      <c r="AF345" s="431"/>
      <c r="AG345" s="1240"/>
      <c r="AH345" s="1240"/>
      <c r="AI345" s="1241"/>
      <c r="AJ345" s="1242"/>
      <c r="AK345" s="385"/>
      <c r="AL345" s="385"/>
      <c r="AM345" s="385"/>
      <c r="AN345" s="1236"/>
    </row>
    <row r="346">
      <c r="A346" s="431" t="s">
        <v>389</v>
      </c>
      <c r="B346" s="44">
        <v>3.9130153E7</v>
      </c>
      <c r="C346" s="398">
        <v>44247.638900289356</v>
      </c>
      <c r="D346" s="399" t="s">
        <v>1653</v>
      </c>
      <c r="E346" s="399" t="s">
        <v>1654</v>
      </c>
      <c r="F346" s="400">
        <v>35001.0</v>
      </c>
      <c r="G346" s="27" t="s">
        <v>2021</v>
      </c>
      <c r="H346" s="399" t="s">
        <v>1618</v>
      </c>
      <c r="I346" s="402" t="s">
        <v>5416</v>
      </c>
      <c r="J346" s="44" t="s">
        <v>1620</v>
      </c>
      <c r="K346" s="403" t="s">
        <v>1656</v>
      </c>
      <c r="L346" s="1243" t="s">
        <v>1634</v>
      </c>
      <c r="M346" s="1236"/>
      <c r="P346" s="1236"/>
      <c r="Q346" s="1236"/>
      <c r="R346" s="1236"/>
      <c r="S346" s="1236"/>
      <c r="T346" s="1238"/>
      <c r="U346" s="1236"/>
      <c r="V346" s="1236"/>
      <c r="W346" s="1237"/>
      <c r="X346" s="431"/>
      <c r="Y346" s="1237"/>
      <c r="Z346" s="385"/>
      <c r="AA346" s="1237"/>
      <c r="AB346" s="1236"/>
      <c r="AC346" s="431"/>
      <c r="AD346" s="431"/>
      <c r="AE346" s="1239"/>
      <c r="AF346" s="431"/>
      <c r="AG346" s="1240"/>
      <c r="AH346" s="1240"/>
      <c r="AI346" s="1241"/>
      <c r="AJ346" s="1242"/>
      <c r="AK346" s="385"/>
      <c r="AL346" s="385"/>
      <c r="AM346" s="385"/>
      <c r="AN346" s="1236"/>
    </row>
    <row r="347">
      <c r="A347" s="431" t="s">
        <v>389</v>
      </c>
      <c r="B347" s="44">
        <v>3.4870468E7</v>
      </c>
      <c r="C347" s="398">
        <v>44249.48386331019</v>
      </c>
      <c r="D347" s="399" t="s">
        <v>1663</v>
      </c>
      <c r="E347" s="399" t="s">
        <v>1664</v>
      </c>
      <c r="F347" s="400">
        <v>32793.0</v>
      </c>
      <c r="G347" s="27" t="s">
        <v>2021</v>
      </c>
      <c r="H347" s="399" t="s">
        <v>1618</v>
      </c>
      <c r="I347" s="402" t="s">
        <v>5417</v>
      </c>
      <c r="J347" s="44" t="s">
        <v>1620</v>
      </c>
      <c r="K347" s="403" t="s">
        <v>1667</v>
      </c>
      <c r="L347" s="1243" t="s">
        <v>1668</v>
      </c>
      <c r="M347" s="1236"/>
      <c r="P347" s="1236"/>
      <c r="Q347" s="1236"/>
      <c r="R347" s="1236"/>
      <c r="S347" s="1245"/>
      <c r="T347" s="1238"/>
      <c r="U347" s="1236"/>
      <c r="V347" s="1236"/>
      <c r="W347" s="1237"/>
      <c r="X347" s="431"/>
      <c r="Y347" s="1237"/>
      <c r="Z347" s="385"/>
      <c r="AA347" s="1237"/>
      <c r="AB347" s="1236"/>
      <c r="AC347" s="431"/>
      <c r="AD347" s="1240"/>
      <c r="AE347" s="1246"/>
      <c r="AF347" s="431"/>
      <c r="AG347" s="1240"/>
      <c r="AH347" s="1240"/>
      <c r="AI347" s="1241"/>
      <c r="AJ347" s="1242"/>
      <c r="AK347" s="385"/>
      <c r="AL347" s="412"/>
      <c r="AM347" s="412"/>
      <c r="AN347" s="1245"/>
    </row>
    <row r="348">
      <c r="A348" s="431" t="s">
        <v>389</v>
      </c>
      <c r="B348" s="44">
        <v>4.4161598E7</v>
      </c>
      <c r="C348" s="398">
        <v>44252.94685978009</v>
      </c>
      <c r="D348" s="399" t="s">
        <v>1698</v>
      </c>
      <c r="E348" s="399" t="s">
        <v>1699</v>
      </c>
      <c r="F348" s="400">
        <v>37432.0</v>
      </c>
      <c r="G348" s="27" t="s">
        <v>2021</v>
      </c>
      <c r="H348" s="399" t="s">
        <v>1618</v>
      </c>
      <c r="I348" s="402" t="s">
        <v>5418</v>
      </c>
      <c r="J348" s="44" t="s">
        <v>1620</v>
      </c>
      <c r="K348" s="403" t="s">
        <v>1702</v>
      </c>
      <c r="L348" s="1243" t="s">
        <v>1634</v>
      </c>
      <c r="M348" s="1236"/>
      <c r="P348" s="1236"/>
      <c r="Q348" s="1237"/>
      <c r="R348" s="1244"/>
      <c r="S348" s="1237"/>
      <c r="T348" s="1238"/>
      <c r="U348" s="1236"/>
      <c r="V348" s="1236"/>
      <c r="W348" s="1236"/>
      <c r="X348" s="385"/>
      <c r="Y348" s="1237"/>
      <c r="Z348" s="385"/>
      <c r="AA348" s="1236"/>
      <c r="AB348" s="1236"/>
      <c r="AC348" s="431"/>
      <c r="AD348" s="431"/>
      <c r="AE348" s="1246"/>
      <c r="AF348" s="431"/>
      <c r="AG348" s="1240"/>
      <c r="AH348" s="1240"/>
      <c r="AI348" s="1241"/>
      <c r="AJ348" s="1242"/>
      <c r="AK348" s="385"/>
      <c r="AL348" s="385"/>
      <c r="AM348" s="412"/>
      <c r="AN348" s="1245"/>
    </row>
    <row r="349">
      <c r="A349" s="431" t="s">
        <v>389</v>
      </c>
      <c r="B349" s="44">
        <v>4.147178E7</v>
      </c>
      <c r="C349" s="398">
        <v>44257.57292315972</v>
      </c>
      <c r="D349" s="399" t="s">
        <v>1713</v>
      </c>
      <c r="E349" s="399" t="s">
        <v>1714</v>
      </c>
      <c r="F349" s="400">
        <v>36003.0</v>
      </c>
      <c r="G349" s="27" t="s">
        <v>2021</v>
      </c>
      <c r="H349" s="399" t="s">
        <v>1618</v>
      </c>
      <c r="I349" s="402" t="s">
        <v>5422</v>
      </c>
      <c r="J349" s="44" t="s">
        <v>1620</v>
      </c>
      <c r="K349" s="403" t="s">
        <v>1716</v>
      </c>
      <c r="L349" s="1243" t="s">
        <v>1680</v>
      </c>
      <c r="M349" s="1236"/>
      <c r="P349" s="1236"/>
      <c r="Q349" s="1236"/>
      <c r="R349" s="1236"/>
      <c r="S349" s="1237"/>
      <c r="T349" s="1238"/>
      <c r="U349" s="1236"/>
      <c r="V349" s="1236"/>
      <c r="W349" s="1236"/>
      <c r="X349" s="385"/>
      <c r="Y349" s="1237"/>
      <c r="Z349" s="385"/>
      <c r="AA349" s="1236"/>
      <c r="AB349" s="1236"/>
      <c r="AC349" s="431"/>
      <c r="AD349" s="431"/>
      <c r="AE349" s="1246"/>
      <c r="AF349" s="431"/>
      <c r="AG349" s="1240"/>
      <c r="AH349" s="1240"/>
      <c r="AI349" s="1241"/>
      <c r="AJ349" s="1242"/>
      <c r="AK349" s="385"/>
      <c r="AL349" s="385"/>
      <c r="AM349" s="412"/>
      <c r="AN349" s="1245"/>
    </row>
    <row r="350">
      <c r="A350" s="431" t="s">
        <v>389</v>
      </c>
      <c r="B350" s="44">
        <v>3.5972544E7</v>
      </c>
      <c r="C350" s="398">
        <v>44258.94379331019</v>
      </c>
      <c r="D350" s="399" t="s">
        <v>1726</v>
      </c>
      <c r="E350" s="399" t="s">
        <v>1727</v>
      </c>
      <c r="F350" s="400">
        <v>33370.0</v>
      </c>
      <c r="G350" s="27" t="s">
        <v>2021</v>
      </c>
      <c r="H350" s="399" t="s">
        <v>1618</v>
      </c>
      <c r="I350" s="402" t="s">
        <v>5424</v>
      </c>
      <c r="J350" s="44" t="s">
        <v>1620</v>
      </c>
      <c r="K350" s="403" t="s">
        <v>1729</v>
      </c>
      <c r="L350" s="1243" t="s">
        <v>1668</v>
      </c>
      <c r="M350" s="1236"/>
      <c r="P350" s="1236"/>
      <c r="Q350" s="1236"/>
      <c r="R350" s="1244"/>
      <c r="S350" s="1237"/>
      <c r="T350" s="1238"/>
      <c r="U350" s="1236"/>
      <c r="V350" s="1236"/>
      <c r="W350" s="1236"/>
      <c r="X350" s="385"/>
      <c r="Y350" s="1237"/>
      <c r="Z350" s="385"/>
      <c r="AA350" s="1236"/>
      <c r="AB350" s="1236"/>
      <c r="AC350" s="431"/>
      <c r="AD350" s="431"/>
      <c r="AE350" s="1239"/>
      <c r="AF350" s="431"/>
      <c r="AG350" s="1240"/>
      <c r="AH350" s="1240"/>
      <c r="AI350" s="1241"/>
      <c r="AJ350" s="1242"/>
      <c r="AK350" s="385"/>
      <c r="AL350" s="412"/>
      <c r="AM350" s="412"/>
      <c r="AN350" s="1245"/>
    </row>
    <row r="351">
      <c r="A351" s="431" t="s">
        <v>389</v>
      </c>
      <c r="B351" s="44">
        <v>3.9287357E7</v>
      </c>
      <c r="C351" s="398">
        <v>44259.60480729167</v>
      </c>
      <c r="D351" s="399" t="s">
        <v>1738</v>
      </c>
      <c r="E351" s="399" t="s">
        <v>1739</v>
      </c>
      <c r="F351" s="400">
        <v>35003.0</v>
      </c>
      <c r="G351" s="27" t="s">
        <v>2021</v>
      </c>
      <c r="H351" s="401" t="s">
        <v>5426</v>
      </c>
      <c r="I351" s="402" t="s">
        <v>5427</v>
      </c>
      <c r="J351" s="44" t="s">
        <v>1646</v>
      </c>
      <c r="K351" s="403" t="s">
        <v>1742</v>
      </c>
      <c r="L351" s="1243" t="s">
        <v>1680</v>
      </c>
      <c r="M351" s="1236"/>
      <c r="P351" s="1236"/>
      <c r="Q351" s="1244"/>
      <c r="R351" s="1244"/>
      <c r="S351" s="1237"/>
      <c r="T351" s="1238"/>
      <c r="U351" s="1236"/>
      <c r="V351" s="1236"/>
      <c r="W351" s="1236"/>
      <c r="X351" s="385"/>
      <c r="Y351" s="1237"/>
      <c r="Z351" s="385"/>
      <c r="AA351" s="1236"/>
      <c r="AB351" s="1236"/>
      <c r="AC351" s="431"/>
      <c r="AD351" s="431"/>
      <c r="AE351" s="412"/>
      <c r="AF351" s="431"/>
      <c r="AG351" s="1240"/>
      <c r="AH351" s="1240"/>
      <c r="AI351" s="1241"/>
      <c r="AJ351" s="1242"/>
      <c r="AK351" s="385"/>
      <c r="AL351" s="385"/>
      <c r="AM351" s="385"/>
      <c r="AN351" s="1236"/>
    </row>
    <row r="352">
      <c r="A352" s="431" t="s">
        <v>389</v>
      </c>
      <c r="B352" s="44">
        <v>4.1130549E7</v>
      </c>
      <c r="C352" s="398">
        <v>44259.62810930556</v>
      </c>
      <c r="D352" s="399" t="s">
        <v>1753</v>
      </c>
      <c r="E352" s="399" t="s">
        <v>1754</v>
      </c>
      <c r="F352" s="400">
        <v>36304.0</v>
      </c>
      <c r="G352" s="27" t="s">
        <v>2021</v>
      </c>
      <c r="H352" s="401" t="s">
        <v>5429</v>
      </c>
      <c r="I352" s="402" t="s">
        <v>5430</v>
      </c>
      <c r="J352" s="44" t="s">
        <v>1646</v>
      </c>
      <c r="K352" s="403" t="s">
        <v>1757</v>
      </c>
      <c r="L352" s="1243" t="s">
        <v>1668</v>
      </c>
      <c r="M352" s="1236"/>
      <c r="P352" s="1236"/>
      <c r="Q352" s="1237"/>
      <c r="R352" s="1237"/>
      <c r="S352" s="1237"/>
      <c r="T352" s="1238"/>
      <c r="U352" s="1236"/>
      <c r="V352" s="1236"/>
      <c r="W352" s="1236"/>
      <c r="X352" s="385"/>
      <c r="Y352" s="1237"/>
      <c r="Z352" s="385"/>
      <c r="AA352" s="1236"/>
      <c r="AB352" s="1236"/>
      <c r="AC352" s="431"/>
      <c r="AD352" s="431"/>
      <c r="AE352" s="1239"/>
      <c r="AF352" s="431"/>
      <c r="AG352" s="1240"/>
      <c r="AH352" s="1240"/>
      <c r="AI352" s="1241"/>
      <c r="AJ352" s="1242"/>
      <c r="AK352" s="412"/>
      <c r="AL352" s="412"/>
      <c r="AM352" s="412"/>
      <c r="AN352" s="1245"/>
    </row>
    <row r="353">
      <c r="A353" s="431" t="s">
        <v>389</v>
      </c>
      <c r="B353" s="45">
        <v>3.8483368E7</v>
      </c>
      <c r="C353" s="398">
        <v>44259.852550474534</v>
      </c>
      <c r="D353" s="399" t="s">
        <v>1793</v>
      </c>
      <c r="E353" s="401" t="s">
        <v>5433</v>
      </c>
      <c r="F353" s="400">
        <v>34687.0</v>
      </c>
      <c r="G353" s="27" t="s">
        <v>2021</v>
      </c>
      <c r="H353" s="399" t="s">
        <v>1618</v>
      </c>
      <c r="I353" s="402" t="s">
        <v>5434</v>
      </c>
      <c r="J353" s="44" t="s">
        <v>1620</v>
      </c>
      <c r="K353" s="403" t="s">
        <v>1797</v>
      </c>
      <c r="L353" s="1243" t="s">
        <v>1622</v>
      </c>
      <c r="M353" s="1236"/>
      <c r="P353" s="1236"/>
      <c r="Q353" s="1236"/>
      <c r="R353" s="1244"/>
      <c r="S353" s="1237"/>
      <c r="T353" s="1238"/>
      <c r="U353" s="1236"/>
      <c r="V353" s="1236"/>
      <c r="W353" s="1236"/>
      <c r="X353" s="385"/>
      <c r="Y353" s="1237"/>
      <c r="Z353" s="385"/>
      <c r="AA353" s="1236"/>
      <c r="AB353" s="1236"/>
      <c r="AC353" s="431"/>
      <c r="AD353" s="431"/>
      <c r="AE353" s="412"/>
      <c r="AF353" s="431"/>
      <c r="AG353" s="1240"/>
      <c r="AH353" s="1240"/>
      <c r="AI353" s="1241"/>
      <c r="AJ353" s="1242"/>
      <c r="AK353" s="385"/>
      <c r="AL353" s="385"/>
      <c r="AM353" s="412"/>
      <c r="AN353" s="1245"/>
    </row>
    <row r="354">
      <c r="A354" s="431" t="s">
        <v>389</v>
      </c>
      <c r="B354" s="45">
        <v>3.46741E7</v>
      </c>
      <c r="C354" s="398">
        <v>44259.858755486115</v>
      </c>
      <c r="D354" s="399" t="s">
        <v>1806</v>
      </c>
      <c r="E354" s="401" t="s">
        <v>5436</v>
      </c>
      <c r="F354" s="400">
        <v>32819.0</v>
      </c>
      <c r="G354" s="27" t="s">
        <v>2021</v>
      </c>
      <c r="H354" s="401" t="s">
        <v>5437</v>
      </c>
      <c r="I354" s="402" t="s">
        <v>5438</v>
      </c>
      <c r="J354" s="44" t="s">
        <v>1620</v>
      </c>
      <c r="K354" s="403" t="s">
        <v>1811</v>
      </c>
      <c r="L354" s="1243" t="s">
        <v>1622</v>
      </c>
      <c r="M354" s="1236"/>
      <c r="P354" s="1236"/>
      <c r="Q354" s="1236"/>
      <c r="R354" s="1236"/>
      <c r="S354" s="1237"/>
      <c r="T354" s="1238"/>
      <c r="U354" s="1236"/>
      <c r="V354" s="1236"/>
      <c r="W354" s="1236"/>
      <c r="X354" s="385"/>
      <c r="Y354" s="1237"/>
      <c r="Z354" s="385"/>
      <c r="AA354" s="1236"/>
      <c r="AB354" s="1236"/>
      <c r="AC354" s="431"/>
      <c r="AD354" s="431"/>
      <c r="AE354" s="412"/>
      <c r="AF354" s="431"/>
      <c r="AG354" s="1240"/>
      <c r="AH354" s="1240"/>
      <c r="AI354" s="1241"/>
      <c r="AJ354" s="1242"/>
      <c r="AK354" s="385"/>
      <c r="AL354" s="385"/>
      <c r="AM354" s="385"/>
      <c r="AN354" s="1245"/>
    </row>
    <row r="355">
      <c r="A355" s="431" t="s">
        <v>389</v>
      </c>
      <c r="B355" s="44">
        <v>4.4237395E7</v>
      </c>
      <c r="C355" s="398">
        <v>44260.88104057871</v>
      </c>
      <c r="D355" s="399" t="s">
        <v>1835</v>
      </c>
      <c r="E355" s="399" t="s">
        <v>1836</v>
      </c>
      <c r="F355" s="400">
        <v>37707.0</v>
      </c>
      <c r="G355" s="27" t="s">
        <v>2021</v>
      </c>
      <c r="H355" s="401" t="s">
        <v>5440</v>
      </c>
      <c r="I355" s="402" t="s">
        <v>5441</v>
      </c>
      <c r="J355" s="44" t="s">
        <v>1620</v>
      </c>
      <c r="K355" s="403" t="s">
        <v>1839</v>
      </c>
      <c r="L355" s="1243" t="s">
        <v>1622</v>
      </c>
      <c r="M355" s="1236"/>
      <c r="P355" s="1236"/>
      <c r="Q355" s="1236"/>
      <c r="R355" s="1236"/>
      <c r="S355" s="1237"/>
      <c r="T355" s="1238"/>
      <c r="U355" s="1236"/>
      <c r="V355" s="1236"/>
      <c r="W355" s="1236"/>
      <c r="X355" s="385"/>
      <c r="Y355" s="1237"/>
      <c r="Z355" s="385"/>
      <c r="AA355" s="1236"/>
      <c r="AB355" s="1236"/>
      <c r="AC355" s="431"/>
      <c r="AD355" s="431"/>
      <c r="AE355" s="412"/>
      <c r="AF355" s="431"/>
      <c r="AG355" s="1240"/>
      <c r="AH355" s="1240"/>
      <c r="AI355" s="1241"/>
      <c r="AJ355" s="1242"/>
      <c r="AK355" s="385"/>
      <c r="AL355" s="385"/>
      <c r="AM355" s="412"/>
      <c r="AN355" s="1245"/>
    </row>
    <row r="356">
      <c r="A356" s="431" t="s">
        <v>389</v>
      </c>
      <c r="B356" s="44">
        <v>3.9352861E7</v>
      </c>
      <c r="C356" s="398">
        <v>44262.8846940625</v>
      </c>
      <c r="D356" s="399" t="s">
        <v>1846</v>
      </c>
      <c r="E356" s="399" t="s">
        <v>1847</v>
      </c>
      <c r="F356" s="400">
        <v>35005.0</v>
      </c>
      <c r="G356" s="27" t="s">
        <v>2021</v>
      </c>
      <c r="H356" s="399" t="s">
        <v>1618</v>
      </c>
      <c r="I356" s="402" t="s">
        <v>5443</v>
      </c>
      <c r="J356" s="44" t="s">
        <v>1620</v>
      </c>
      <c r="K356" s="403" t="s">
        <v>1850</v>
      </c>
      <c r="L356" s="1243" t="s">
        <v>1668</v>
      </c>
      <c r="M356" s="1236"/>
      <c r="P356" s="1236"/>
      <c r="Q356" s="1237"/>
      <c r="R356" s="1236"/>
      <c r="S356" s="1237"/>
      <c r="T356" s="1238"/>
      <c r="U356" s="1236"/>
      <c r="V356" s="1236"/>
      <c r="W356" s="1236"/>
      <c r="X356" s="385"/>
      <c r="Y356" s="1237"/>
      <c r="Z356" s="385"/>
      <c r="AA356" s="1236"/>
      <c r="AB356" s="1236"/>
      <c r="AC356" s="431"/>
      <c r="AD356" s="431"/>
      <c r="AE356" s="412"/>
      <c r="AF356" s="431"/>
      <c r="AG356" s="1240"/>
      <c r="AH356" s="1240"/>
      <c r="AI356" s="1241"/>
      <c r="AJ356" s="1242"/>
      <c r="AK356" s="385"/>
      <c r="AL356" s="385"/>
      <c r="AM356" s="412"/>
      <c r="AN356" s="1245"/>
    </row>
    <row r="357">
      <c r="A357" s="431" t="s">
        <v>389</v>
      </c>
      <c r="B357" s="44">
        <v>4.1003013E7</v>
      </c>
      <c r="C357" s="398">
        <v>44263.32354565972</v>
      </c>
      <c r="D357" s="399" t="s">
        <v>1858</v>
      </c>
      <c r="E357" s="399" t="s">
        <v>1859</v>
      </c>
      <c r="F357" s="400">
        <v>35856.0</v>
      </c>
      <c r="G357" s="27" t="s">
        <v>2021</v>
      </c>
      <c r="H357" s="401" t="s">
        <v>5446</v>
      </c>
      <c r="I357" s="402" t="s">
        <v>5447</v>
      </c>
      <c r="J357" s="44" t="s">
        <v>1620</v>
      </c>
      <c r="K357" s="403" t="s">
        <v>1862</v>
      </c>
      <c r="L357" s="1243" t="s">
        <v>1680</v>
      </c>
      <c r="M357" s="1236"/>
      <c r="P357" s="1236"/>
      <c r="Q357" s="1236"/>
      <c r="R357" s="1236"/>
      <c r="S357" s="1237"/>
      <c r="T357" s="1238"/>
      <c r="U357" s="1236"/>
      <c r="V357" s="1236"/>
      <c r="W357" s="1236"/>
      <c r="X357" s="385"/>
      <c r="Y357" s="1237"/>
      <c r="Z357" s="385"/>
      <c r="AA357" s="1236"/>
      <c r="AB357" s="1236"/>
      <c r="AC357" s="431"/>
      <c r="AD357" s="431"/>
      <c r="AE357" s="1246"/>
      <c r="AF357" s="431"/>
      <c r="AG357" s="1240"/>
      <c r="AH357" s="1240"/>
      <c r="AI357" s="1241"/>
      <c r="AJ357" s="1242"/>
      <c r="AK357" s="385"/>
      <c r="AL357" s="385"/>
      <c r="AM357" s="412"/>
      <c r="AN357" s="1245"/>
    </row>
    <row r="358">
      <c r="A358" s="431" t="s">
        <v>389</v>
      </c>
      <c r="B358" s="44">
        <v>3.2236447E7</v>
      </c>
      <c r="C358" s="398">
        <v>44263.62995210648</v>
      </c>
      <c r="D358" s="399" t="s">
        <v>1873</v>
      </c>
      <c r="E358" s="399" t="s">
        <v>1874</v>
      </c>
      <c r="F358" s="400">
        <v>31476.0</v>
      </c>
      <c r="G358" s="27" t="s">
        <v>2021</v>
      </c>
      <c r="H358" s="399" t="s">
        <v>1875</v>
      </c>
      <c r="I358" s="402" t="s">
        <v>5449</v>
      </c>
      <c r="J358" s="44" t="s">
        <v>1620</v>
      </c>
      <c r="K358" s="403" t="s">
        <v>1877</v>
      </c>
      <c r="L358" s="1243" t="s">
        <v>1668</v>
      </c>
      <c r="M358" s="1236"/>
      <c r="P358" s="1236"/>
      <c r="Q358" s="1236"/>
      <c r="R358" s="1244"/>
      <c r="S358" s="1245"/>
      <c r="T358" s="1238"/>
      <c r="U358" s="1236"/>
      <c r="V358" s="1236"/>
      <c r="W358" s="1236"/>
      <c r="X358" s="385"/>
      <c r="Y358" s="1237"/>
      <c r="Z358" s="385"/>
      <c r="AA358" s="1236"/>
      <c r="AB358" s="1236"/>
      <c r="AC358" s="431"/>
      <c r="AD358" s="431"/>
      <c r="AE358" s="1246"/>
      <c r="AF358" s="431"/>
      <c r="AG358" s="1240"/>
      <c r="AH358" s="1240"/>
      <c r="AI358" s="1241"/>
      <c r="AJ358" s="1242"/>
      <c r="AK358" s="412"/>
      <c r="AL358" s="385"/>
      <c r="AM358" s="412"/>
      <c r="AN358" s="1245"/>
    </row>
    <row r="359">
      <c r="A359" s="431" t="s">
        <v>389</v>
      </c>
      <c r="B359" s="44">
        <v>3.9339472E7</v>
      </c>
      <c r="C359" s="398">
        <v>44263.76439561343</v>
      </c>
      <c r="D359" s="399" t="s">
        <v>1885</v>
      </c>
      <c r="E359" s="399" t="s">
        <v>1886</v>
      </c>
      <c r="F359" s="400">
        <v>35040.0</v>
      </c>
      <c r="G359" s="27" t="s">
        <v>2021</v>
      </c>
      <c r="H359" s="399" t="s">
        <v>1887</v>
      </c>
      <c r="I359" s="402" t="s">
        <v>5451</v>
      </c>
      <c r="J359" s="44" t="s">
        <v>1646</v>
      </c>
      <c r="K359" s="403" t="s">
        <v>1889</v>
      </c>
      <c r="L359" s="1243" t="s">
        <v>1668</v>
      </c>
      <c r="M359" s="1236"/>
      <c r="P359" s="1236"/>
      <c r="Q359" s="1236"/>
      <c r="R359" s="1236"/>
      <c r="S359" s="1237"/>
      <c r="T359" s="1238"/>
      <c r="U359" s="1236"/>
      <c r="V359" s="1236"/>
      <c r="W359" s="1236"/>
      <c r="X359" s="385"/>
      <c r="Y359" s="1237"/>
      <c r="Z359" s="385"/>
      <c r="AA359" s="1236"/>
      <c r="AB359" s="1236"/>
      <c r="AC359" s="431"/>
      <c r="AD359" s="431"/>
      <c r="AE359" s="1239"/>
      <c r="AF359" s="431"/>
      <c r="AG359" s="1240"/>
      <c r="AH359" s="1240"/>
      <c r="AI359" s="1241"/>
      <c r="AJ359" s="1242"/>
      <c r="AK359" s="412"/>
      <c r="AL359" s="412"/>
      <c r="AM359" s="412"/>
      <c r="AN359" s="1245"/>
    </row>
    <row r="360">
      <c r="A360" s="431" t="s">
        <v>389</v>
      </c>
      <c r="B360" s="44">
        <v>3.9912739E7</v>
      </c>
      <c r="C360" s="398">
        <v>44284.611100891205</v>
      </c>
      <c r="D360" s="399" t="s">
        <v>2100</v>
      </c>
      <c r="E360" s="399" t="s">
        <v>2101</v>
      </c>
      <c r="F360" s="400">
        <v>35383.0</v>
      </c>
      <c r="G360" s="27" t="s">
        <v>2021</v>
      </c>
      <c r="H360" s="399" t="s">
        <v>1618</v>
      </c>
      <c r="I360" s="402" t="s">
        <v>5453</v>
      </c>
      <c r="J360" s="44" t="s">
        <v>1620</v>
      </c>
      <c r="K360" s="403" t="s">
        <v>2104</v>
      </c>
      <c r="L360" s="1243" t="s">
        <v>1668</v>
      </c>
      <c r="M360" s="1236"/>
      <c r="P360" s="1236"/>
      <c r="Q360" s="1236"/>
      <c r="R360" s="1244"/>
      <c r="S360" s="1237"/>
      <c r="T360" s="1238"/>
      <c r="U360" s="1236"/>
      <c r="V360" s="1236"/>
      <c r="W360" s="1236"/>
      <c r="X360" s="385"/>
      <c r="Y360" s="1237"/>
      <c r="Z360" s="385"/>
      <c r="AA360" s="1236"/>
      <c r="AB360" s="1236"/>
      <c r="AC360" s="431"/>
      <c r="AD360" s="431"/>
      <c r="AE360" s="385"/>
      <c r="AF360" s="431"/>
      <c r="AG360" s="1240"/>
      <c r="AH360" s="1240"/>
      <c r="AI360" s="1241"/>
      <c r="AJ360" s="1242"/>
      <c r="AK360" s="385"/>
      <c r="AL360" s="412"/>
      <c r="AM360" s="412"/>
      <c r="AN360" s="1245"/>
    </row>
    <row r="361">
      <c r="A361" s="431" t="s">
        <v>389</v>
      </c>
      <c r="B361" s="44">
        <v>4.1585386E7</v>
      </c>
      <c r="C361" s="398">
        <v>44284.61632559028</v>
      </c>
      <c r="D361" s="399" t="s">
        <v>2115</v>
      </c>
      <c r="E361" s="399" t="s">
        <v>2116</v>
      </c>
      <c r="F361" s="400">
        <v>36103.0</v>
      </c>
      <c r="G361" s="27" t="s">
        <v>2021</v>
      </c>
      <c r="H361" s="399" t="s">
        <v>1618</v>
      </c>
      <c r="I361" s="402" t="s">
        <v>5455</v>
      </c>
      <c r="J361" s="44" t="s">
        <v>1620</v>
      </c>
      <c r="K361" s="403" t="s">
        <v>2119</v>
      </c>
      <c r="L361" s="1243" t="s">
        <v>1634</v>
      </c>
      <c r="M361" s="1236"/>
      <c r="P361" s="1236"/>
      <c r="Q361" s="1244"/>
      <c r="R361" s="1244"/>
      <c r="S361" s="1236"/>
      <c r="T361" s="1238"/>
      <c r="U361" s="1236"/>
      <c r="V361" s="1236"/>
      <c r="W361" s="1236"/>
      <c r="X361" s="385"/>
      <c r="Y361" s="1237"/>
      <c r="Z361" s="385"/>
      <c r="AA361" s="1236"/>
      <c r="AB361" s="1236"/>
      <c r="AC361" s="431"/>
      <c r="AD361" s="431"/>
      <c r="AE361" s="1246"/>
      <c r="AF361" s="431"/>
      <c r="AG361" s="1240"/>
      <c r="AH361" s="1240"/>
      <c r="AI361" s="1241"/>
      <c r="AJ361" s="1242"/>
      <c r="AK361" s="385"/>
      <c r="AL361" s="412"/>
      <c r="AM361" s="412"/>
      <c r="AN361" s="1245"/>
    </row>
    <row r="362">
      <c r="A362" s="431" t="s">
        <v>389</v>
      </c>
      <c r="B362" s="44">
        <v>3.9123625E7</v>
      </c>
      <c r="C362" s="398">
        <v>44291.507306168976</v>
      </c>
      <c r="D362" s="399" t="s">
        <v>2160</v>
      </c>
      <c r="E362" s="399" t="s">
        <v>2161</v>
      </c>
      <c r="F362" s="400">
        <v>34888.0</v>
      </c>
      <c r="G362" s="27" t="s">
        <v>2021</v>
      </c>
      <c r="H362" s="401" t="s">
        <v>5457</v>
      </c>
      <c r="I362" s="402" t="s">
        <v>5458</v>
      </c>
      <c r="J362" s="44" t="s">
        <v>1620</v>
      </c>
      <c r="K362" s="403" t="s">
        <v>2164</v>
      </c>
      <c r="L362" s="1243" t="s">
        <v>1634</v>
      </c>
      <c r="M362" s="1236"/>
      <c r="P362" s="1236"/>
      <c r="Q362" s="1237"/>
      <c r="R362" s="1244"/>
      <c r="S362" s="1245"/>
      <c r="T362" s="1238"/>
      <c r="U362" s="1236"/>
      <c r="V362" s="1236"/>
      <c r="W362" s="1236"/>
      <c r="X362" s="385"/>
      <c r="Y362" s="1237"/>
      <c r="Z362" s="385"/>
      <c r="AA362" s="1236"/>
      <c r="AB362" s="1236"/>
      <c r="AC362" s="431"/>
      <c r="AD362" s="431"/>
      <c r="AE362" s="1246"/>
      <c r="AF362" s="431"/>
      <c r="AG362" s="1240"/>
      <c r="AH362" s="1240"/>
      <c r="AI362" s="1241"/>
      <c r="AJ362" s="1242"/>
      <c r="AK362" s="385"/>
      <c r="AL362" s="412"/>
      <c r="AM362" s="412"/>
      <c r="AN362" s="1245"/>
    </row>
    <row r="363">
      <c r="A363" s="431" t="s">
        <v>389</v>
      </c>
      <c r="B363" s="44">
        <v>3.9909479E7</v>
      </c>
      <c r="C363" s="398">
        <v>44306.48978704862</v>
      </c>
      <c r="D363" s="399" t="s">
        <v>2268</v>
      </c>
      <c r="E363" s="399" t="s">
        <v>2269</v>
      </c>
      <c r="F363" s="400">
        <v>35354.0</v>
      </c>
      <c r="G363" s="27" t="s">
        <v>2021</v>
      </c>
      <c r="H363" s="399" t="s">
        <v>1618</v>
      </c>
      <c r="I363" s="402" t="s">
        <v>5461</v>
      </c>
      <c r="J363" s="44" t="s">
        <v>1620</v>
      </c>
      <c r="K363" s="403" t="s">
        <v>2272</v>
      </c>
      <c r="L363" s="1243" t="s">
        <v>1680</v>
      </c>
      <c r="M363" s="1236"/>
      <c r="P363" s="1236"/>
      <c r="Q363" s="1236"/>
      <c r="R363" s="1244"/>
      <c r="S363" s="1237"/>
      <c r="T363" s="1238"/>
      <c r="U363" s="1236"/>
      <c r="V363" s="1236"/>
      <c r="W363" s="1236"/>
      <c r="X363" s="385"/>
      <c r="Y363" s="1237"/>
      <c r="Z363" s="385"/>
      <c r="AA363" s="1236"/>
      <c r="AB363" s="1236"/>
      <c r="AC363" s="431"/>
      <c r="AD363" s="431"/>
      <c r="AE363" s="385"/>
      <c r="AF363" s="431"/>
      <c r="AG363" s="1240"/>
      <c r="AH363" s="1240"/>
      <c r="AI363" s="1241"/>
      <c r="AJ363" s="1242"/>
      <c r="AK363" s="385"/>
      <c r="AL363" s="412"/>
      <c r="AM363" s="412"/>
      <c r="AN363" s="1245"/>
    </row>
    <row r="364">
      <c r="A364" s="431" t="s">
        <v>389</v>
      </c>
      <c r="B364" s="44">
        <v>3.659373E7</v>
      </c>
      <c r="C364" s="398">
        <v>44306.72206827546</v>
      </c>
      <c r="D364" s="399" t="s">
        <v>2293</v>
      </c>
      <c r="E364" s="399" t="s">
        <v>2294</v>
      </c>
      <c r="F364" s="400">
        <v>33541.0</v>
      </c>
      <c r="G364" s="27" t="s">
        <v>2021</v>
      </c>
      <c r="H364" s="401" t="s">
        <v>5463</v>
      </c>
      <c r="I364" s="402" t="s">
        <v>5464</v>
      </c>
      <c r="J364" s="44" t="s">
        <v>1646</v>
      </c>
      <c r="K364" s="403" t="s">
        <v>2296</v>
      </c>
      <c r="L364" s="1243" t="s">
        <v>1668</v>
      </c>
      <c r="M364" s="1236"/>
      <c r="P364" s="1236"/>
      <c r="Q364" s="1237"/>
      <c r="R364" s="1244"/>
      <c r="S364" s="1237"/>
      <c r="T364" s="1238"/>
      <c r="U364" s="1236"/>
      <c r="V364" s="1236"/>
      <c r="W364" s="1236"/>
      <c r="X364" s="385"/>
      <c r="Y364" s="1237"/>
      <c r="Z364" s="385"/>
      <c r="AA364" s="1236"/>
      <c r="AB364" s="1236"/>
      <c r="AC364" s="431"/>
      <c r="AD364" s="431"/>
      <c r="AE364" s="412"/>
      <c r="AF364" s="431"/>
      <c r="AG364" s="1240"/>
      <c r="AH364" s="1240"/>
      <c r="AI364" s="1241"/>
      <c r="AJ364" s="1242"/>
      <c r="AK364" s="412"/>
      <c r="AL364" s="412"/>
      <c r="AM364" s="412"/>
      <c r="AN364" s="1245"/>
    </row>
    <row r="365">
      <c r="A365" s="431" t="s">
        <v>389</v>
      </c>
      <c r="B365" s="44">
        <v>4.0141518E7</v>
      </c>
      <c r="C365" s="398">
        <v>44280.833443888885</v>
      </c>
      <c r="D365" s="399" t="s">
        <v>2076</v>
      </c>
      <c r="E365" s="399" t="s">
        <v>2077</v>
      </c>
      <c r="F365" s="400">
        <v>35473.0</v>
      </c>
      <c r="G365" s="27" t="s">
        <v>2021</v>
      </c>
      <c r="H365" s="401" t="s">
        <v>5467</v>
      </c>
      <c r="I365" s="402" t="s">
        <v>5468</v>
      </c>
      <c r="J365" s="44" t="s">
        <v>2080</v>
      </c>
      <c r="K365" s="403" t="s">
        <v>2081</v>
      </c>
      <c r="L365" s="1243" t="s">
        <v>1680</v>
      </c>
      <c r="M365" s="1236"/>
      <c r="P365" s="1236"/>
      <c r="Q365" s="1236"/>
      <c r="R365" s="1244"/>
      <c r="S365" s="1245"/>
      <c r="T365" s="1238"/>
      <c r="U365" s="1236"/>
      <c r="V365" s="1236"/>
      <c r="W365" s="1236"/>
      <c r="X365" s="385"/>
      <c r="Y365" s="1237"/>
      <c r="Z365" s="385"/>
      <c r="AA365" s="1236"/>
      <c r="AB365" s="1236"/>
      <c r="AC365" s="431"/>
      <c r="AD365" s="431"/>
      <c r="AE365" s="1239"/>
      <c r="AF365" s="431"/>
      <c r="AG365" s="1240"/>
      <c r="AH365" s="1240"/>
      <c r="AI365" s="1241"/>
      <c r="AJ365" s="1242"/>
      <c r="AK365" s="412"/>
      <c r="AL365" s="412"/>
      <c r="AM365" s="412"/>
      <c r="AN365" s="1245"/>
    </row>
    <row r="366">
      <c r="A366" s="431" t="s">
        <v>389</v>
      </c>
      <c r="B366" s="44">
        <v>3.2034966E7</v>
      </c>
      <c r="C366" s="398">
        <v>44276.676318136575</v>
      </c>
      <c r="D366" s="399" t="s">
        <v>2019</v>
      </c>
      <c r="E366" s="399" t="s">
        <v>2020</v>
      </c>
      <c r="F366" s="400">
        <v>31415.0</v>
      </c>
      <c r="G366" s="27" t="s">
        <v>2021</v>
      </c>
      <c r="H366" s="399" t="s">
        <v>2022</v>
      </c>
      <c r="I366" s="402" t="s">
        <v>5470</v>
      </c>
      <c r="J366" s="44" t="s">
        <v>1620</v>
      </c>
      <c r="K366" s="403" t="s">
        <v>2024</v>
      </c>
      <c r="L366" s="1243" t="s">
        <v>1634</v>
      </c>
      <c r="M366" s="1236"/>
      <c r="P366" s="1236"/>
      <c r="Q366" s="1236"/>
      <c r="R366" s="1244"/>
      <c r="S366" s="1237"/>
      <c r="T366" s="1238"/>
      <c r="U366" s="1236"/>
      <c r="V366" s="1236"/>
      <c r="W366" s="1236"/>
      <c r="X366" s="385"/>
      <c r="Y366" s="1237"/>
      <c r="Z366" s="385"/>
      <c r="AA366" s="1236"/>
      <c r="AB366" s="1236"/>
      <c r="AC366" s="431"/>
      <c r="AD366" s="431"/>
      <c r="AE366" s="1239"/>
      <c r="AF366" s="431"/>
      <c r="AG366" s="1240"/>
      <c r="AH366" s="1240"/>
      <c r="AI366" s="1241"/>
      <c r="AJ366" s="1242"/>
      <c r="AK366" s="385"/>
      <c r="AL366" s="412"/>
      <c r="AM366" s="412"/>
      <c r="AN366" s="1245"/>
    </row>
    <row r="367">
      <c r="A367" s="431" t="s">
        <v>389</v>
      </c>
      <c r="B367" s="44">
        <v>3.6018418E7</v>
      </c>
      <c r="C367" s="398">
        <v>44274.96465229167</v>
      </c>
      <c r="D367" s="399" t="s">
        <v>2008</v>
      </c>
      <c r="E367" s="399" t="s">
        <v>2009</v>
      </c>
      <c r="F367" s="400">
        <v>34045.0</v>
      </c>
      <c r="G367" s="27" t="s">
        <v>2021</v>
      </c>
      <c r="H367" s="399" t="s">
        <v>1618</v>
      </c>
      <c r="I367" s="402" t="s">
        <v>5472</v>
      </c>
      <c r="J367" s="44" t="s">
        <v>1620</v>
      </c>
      <c r="K367" s="403" t="s">
        <v>2011</v>
      </c>
      <c r="L367" s="1243" t="s">
        <v>1680</v>
      </c>
      <c r="M367" s="1236"/>
      <c r="P367" s="1236"/>
      <c r="Q367" s="1244"/>
      <c r="R367" s="1244"/>
      <c r="S367" s="1245"/>
      <c r="T367" s="1238"/>
      <c r="U367" s="1236"/>
      <c r="V367" s="1236"/>
      <c r="W367" s="1236"/>
      <c r="X367" s="385"/>
      <c r="Y367" s="1237"/>
      <c r="Z367" s="385"/>
      <c r="AA367" s="1244"/>
      <c r="AB367" s="1236"/>
      <c r="AC367" s="431"/>
      <c r="AD367" s="431"/>
      <c r="AE367" s="1239"/>
      <c r="AF367" s="431"/>
      <c r="AG367" s="1240"/>
      <c r="AH367" s="1240"/>
      <c r="AI367" s="1241"/>
      <c r="AJ367" s="1242"/>
      <c r="AK367" s="412"/>
      <c r="AL367" s="412"/>
      <c r="AM367" s="412"/>
      <c r="AN367" s="1245"/>
    </row>
    <row r="368">
      <c r="A368" s="431" t="s">
        <v>389</v>
      </c>
      <c r="B368" s="46">
        <v>4.2157657E7</v>
      </c>
      <c r="C368" s="398">
        <v>44272.76355466435</v>
      </c>
      <c r="D368" s="405" t="s">
        <v>1969</v>
      </c>
      <c r="E368" s="405" t="s">
        <v>1970</v>
      </c>
      <c r="F368" s="400">
        <v>36452.0</v>
      </c>
      <c r="G368" s="27" t="s">
        <v>2021</v>
      </c>
      <c r="H368" s="401" t="s">
        <v>5474</v>
      </c>
      <c r="I368" s="402" t="s">
        <v>5475</v>
      </c>
      <c r="J368" s="46" t="s">
        <v>1620</v>
      </c>
      <c r="K368" s="413" t="s">
        <v>1973</v>
      </c>
      <c r="L368" s="1247" t="s">
        <v>1668</v>
      </c>
      <c r="M368" s="1245"/>
      <c r="P368" s="1245"/>
      <c r="Q368" s="1237"/>
      <c r="R368" s="1244"/>
      <c r="S368" s="1237"/>
      <c r="T368" s="1248"/>
      <c r="U368" s="1245"/>
      <c r="V368" s="1245"/>
      <c r="W368" s="1245"/>
      <c r="X368" s="412"/>
      <c r="Y368" s="1237"/>
      <c r="Z368" s="412"/>
      <c r="AA368" s="1245"/>
      <c r="AB368" s="1236"/>
      <c r="AC368" s="431"/>
      <c r="AD368" s="431"/>
      <c r="AE368" s="1239"/>
      <c r="AF368" s="431"/>
      <c r="AG368" s="1240"/>
      <c r="AH368" s="1240"/>
      <c r="AI368" s="1241"/>
      <c r="AJ368" s="1242"/>
      <c r="AK368" s="385"/>
      <c r="AL368" s="412"/>
      <c r="AM368" s="412"/>
      <c r="AN368" s="1245"/>
    </row>
    <row r="369">
      <c r="A369" s="431" t="s">
        <v>389</v>
      </c>
      <c r="B369" s="44">
        <v>4.3876118E7</v>
      </c>
      <c r="C369" s="398">
        <v>44284.71099425926</v>
      </c>
      <c r="D369" s="399" t="s">
        <v>2127</v>
      </c>
      <c r="E369" s="399" t="s">
        <v>2128</v>
      </c>
      <c r="F369" s="400">
        <v>37293.0</v>
      </c>
      <c r="G369" s="27" t="s">
        <v>2021</v>
      </c>
      <c r="H369" s="399" t="s">
        <v>1618</v>
      </c>
      <c r="I369" s="402" t="s">
        <v>5478</v>
      </c>
      <c r="J369" s="44" t="s">
        <v>1620</v>
      </c>
      <c r="K369" s="403" t="s">
        <v>2130</v>
      </c>
      <c r="L369" s="1243" t="s">
        <v>1668</v>
      </c>
      <c r="M369" s="1236"/>
      <c r="P369" s="1236"/>
      <c r="Q369" s="1236"/>
      <c r="R369" s="1244"/>
      <c r="S369" s="1237"/>
      <c r="T369" s="1238"/>
      <c r="U369" s="1236"/>
      <c r="V369" s="1236"/>
      <c r="W369" s="1236"/>
      <c r="X369" s="385"/>
      <c r="Y369" s="1237"/>
      <c r="Z369" s="385"/>
      <c r="AA369" s="1236"/>
      <c r="AB369" s="1236"/>
      <c r="AC369" s="431"/>
      <c r="AD369" s="431"/>
      <c r="AE369" s="1239"/>
      <c r="AF369" s="431"/>
      <c r="AG369" s="1240"/>
      <c r="AH369" s="1240"/>
      <c r="AI369" s="1241"/>
      <c r="AJ369" s="1242"/>
      <c r="AK369" s="385"/>
      <c r="AL369" s="412"/>
      <c r="AM369" s="412"/>
      <c r="AN369" s="1245"/>
    </row>
    <row r="370">
      <c r="A370" s="431" t="s">
        <v>389</v>
      </c>
      <c r="B370" s="44">
        <v>3.1861022E7</v>
      </c>
      <c r="C370" s="398">
        <v>44285.72360907408</v>
      </c>
      <c r="D370" s="399" t="s">
        <v>2139</v>
      </c>
      <c r="E370" s="399" t="s">
        <v>2140</v>
      </c>
      <c r="F370" s="400">
        <v>31316.0</v>
      </c>
      <c r="G370" s="27" t="s">
        <v>2021</v>
      </c>
      <c r="H370" s="399" t="s">
        <v>1618</v>
      </c>
      <c r="I370" s="402" t="s">
        <v>5480</v>
      </c>
      <c r="J370" s="44" t="s">
        <v>1620</v>
      </c>
      <c r="K370" s="403" t="s">
        <v>2143</v>
      </c>
      <c r="L370" s="1243" t="s">
        <v>1680</v>
      </c>
      <c r="M370" s="1236"/>
      <c r="P370" s="1236"/>
      <c r="Q370" s="1244"/>
      <c r="R370" s="1244"/>
      <c r="S370" s="1237"/>
      <c r="T370" s="1238"/>
      <c r="U370" s="1236"/>
      <c r="V370" s="1236"/>
      <c r="W370" s="1236"/>
      <c r="X370" s="385"/>
      <c r="Y370" s="1237"/>
      <c r="Z370" s="385"/>
      <c r="AA370" s="1236"/>
      <c r="AB370" s="1236"/>
      <c r="AC370" s="431"/>
      <c r="AD370" s="431"/>
      <c r="AE370" s="1239"/>
      <c r="AF370" s="431"/>
      <c r="AG370" s="1240"/>
      <c r="AH370" s="1240"/>
      <c r="AI370" s="1241"/>
      <c r="AJ370" s="1242"/>
      <c r="AK370" s="412"/>
      <c r="AL370" s="412"/>
      <c r="AM370" s="412"/>
      <c r="AN370" s="1245"/>
    </row>
    <row r="371">
      <c r="A371" s="431" t="s">
        <v>389</v>
      </c>
      <c r="B371" s="44">
        <v>3.3780111E7</v>
      </c>
      <c r="C371" s="398">
        <v>44282.427103333335</v>
      </c>
      <c r="D371" s="399" t="s">
        <v>2088</v>
      </c>
      <c r="E371" s="399" t="s">
        <v>2089</v>
      </c>
      <c r="F371" s="400">
        <v>32258.0</v>
      </c>
      <c r="G371" s="27" t="s">
        <v>2021</v>
      </c>
      <c r="H371" s="401" t="s">
        <v>5482</v>
      </c>
      <c r="I371" s="402" t="s">
        <v>5483</v>
      </c>
      <c r="J371" s="44" t="s">
        <v>1646</v>
      </c>
      <c r="K371" s="403" t="s">
        <v>2092</v>
      </c>
      <c r="L371" s="1243" t="s">
        <v>1634</v>
      </c>
      <c r="M371" s="1236"/>
      <c r="P371" s="1236"/>
      <c r="Q371" s="1236"/>
      <c r="R371" s="1244"/>
      <c r="S371" s="1237"/>
      <c r="T371" s="1238"/>
      <c r="U371" s="1236"/>
      <c r="V371" s="1236"/>
      <c r="W371" s="1236"/>
      <c r="X371" s="385"/>
      <c r="Y371" s="1237"/>
      <c r="Z371" s="385"/>
      <c r="AA371" s="1236"/>
      <c r="AB371" s="1236"/>
      <c r="AC371" s="431"/>
      <c r="AD371" s="431"/>
      <c r="AE371" s="1246"/>
      <c r="AF371" s="431"/>
      <c r="AG371" s="1240"/>
      <c r="AH371" s="1240"/>
      <c r="AI371" s="1241"/>
      <c r="AJ371" s="1242"/>
      <c r="AK371" s="412"/>
      <c r="AL371" s="412"/>
      <c r="AM371" s="385"/>
      <c r="AN371" s="1236"/>
    </row>
    <row r="372">
      <c r="A372" s="431" t="s">
        <v>389</v>
      </c>
      <c r="B372" s="44">
        <v>3.8658181E7</v>
      </c>
      <c r="C372" s="398">
        <v>44355.780551874996</v>
      </c>
      <c r="D372" s="399" t="s">
        <v>2737</v>
      </c>
      <c r="E372" s="399" t="s">
        <v>2738</v>
      </c>
      <c r="F372" s="400">
        <v>34727.0</v>
      </c>
      <c r="G372" s="27" t="s">
        <v>2021</v>
      </c>
      <c r="H372" s="399" t="s">
        <v>1618</v>
      </c>
      <c r="I372" s="402" t="s">
        <v>5485</v>
      </c>
      <c r="J372" s="44" t="s">
        <v>1620</v>
      </c>
      <c r="K372" s="403" t="s">
        <v>2740</v>
      </c>
      <c r="L372" s="1243" t="s">
        <v>1634</v>
      </c>
      <c r="M372" s="1236"/>
      <c r="P372" s="1236"/>
      <c r="Q372" s="1236"/>
      <c r="R372" s="1236"/>
      <c r="S372" s="1236"/>
      <c r="T372" s="1238"/>
      <c r="U372" s="1236"/>
      <c r="V372" s="1236"/>
      <c r="W372" s="1236"/>
      <c r="X372" s="385"/>
      <c r="Y372" s="1237"/>
      <c r="Z372" s="385"/>
      <c r="AA372" s="1236"/>
      <c r="AB372" s="1236"/>
      <c r="AC372" s="431"/>
      <c r="AD372" s="431"/>
      <c r="AE372" s="385"/>
      <c r="AF372" s="431"/>
      <c r="AG372" s="1240"/>
      <c r="AH372" s="1240"/>
      <c r="AI372" s="1241"/>
      <c r="AJ372" s="1242"/>
      <c r="AK372" s="412"/>
      <c r="AL372" s="412"/>
      <c r="AM372" s="385"/>
      <c r="AN372" s="1236"/>
    </row>
    <row r="373">
      <c r="A373" s="431" t="s">
        <v>389</v>
      </c>
      <c r="B373" s="44">
        <v>4.2392678E7</v>
      </c>
      <c r="C373" s="398">
        <v>44357.76293950231</v>
      </c>
      <c r="D373" s="399" t="s">
        <v>2762</v>
      </c>
      <c r="E373" s="399" t="s">
        <v>2763</v>
      </c>
      <c r="F373" s="400">
        <v>36617.0</v>
      </c>
      <c r="G373" s="27" t="s">
        <v>2021</v>
      </c>
      <c r="H373" s="401" t="s">
        <v>5487</v>
      </c>
      <c r="I373" s="402" t="s">
        <v>5488</v>
      </c>
      <c r="J373" s="44" t="s">
        <v>1620</v>
      </c>
      <c r="K373" s="403" t="s">
        <v>2766</v>
      </c>
      <c r="L373" s="1243" t="s">
        <v>1634</v>
      </c>
      <c r="M373" s="1236"/>
      <c r="P373" s="1236"/>
      <c r="Q373" s="1236"/>
      <c r="R373" s="1244"/>
      <c r="S373" s="1236"/>
      <c r="T373" s="1238"/>
      <c r="U373" s="1236"/>
      <c r="V373" s="1236"/>
      <c r="W373" s="1236"/>
      <c r="X373" s="385"/>
      <c r="Y373" s="1237"/>
      <c r="Z373" s="385"/>
      <c r="AA373" s="1236"/>
      <c r="AB373" s="1236"/>
      <c r="AC373" s="431"/>
      <c r="AD373" s="431"/>
      <c r="AE373" s="385"/>
      <c r="AF373" s="431"/>
      <c r="AG373" s="1240"/>
      <c r="AH373" s="1240"/>
      <c r="AI373" s="1241"/>
      <c r="AJ373" s="1242"/>
      <c r="AK373" s="412"/>
      <c r="AL373" s="412"/>
      <c r="AM373" s="385"/>
      <c r="AN373" s="1236"/>
    </row>
    <row r="374">
      <c r="A374" s="431" t="s">
        <v>389</v>
      </c>
      <c r="B374" s="44">
        <v>4.2100321E7</v>
      </c>
      <c r="C374" s="398">
        <v>44349.56902894676</v>
      </c>
      <c r="D374" s="399" t="s">
        <v>2615</v>
      </c>
      <c r="E374" s="399" t="s">
        <v>2616</v>
      </c>
      <c r="F374" s="400">
        <v>36404.0</v>
      </c>
      <c r="G374" s="27" t="s">
        <v>2021</v>
      </c>
      <c r="H374" s="399" t="s">
        <v>1618</v>
      </c>
      <c r="I374" s="402" t="s">
        <v>5490</v>
      </c>
      <c r="J374" s="44" t="s">
        <v>1620</v>
      </c>
      <c r="K374" s="403" t="s">
        <v>2617</v>
      </c>
      <c r="L374" s="1243" t="s">
        <v>1622</v>
      </c>
      <c r="M374" s="1236"/>
      <c r="P374" s="1236"/>
      <c r="Q374" s="1236"/>
      <c r="R374" s="1244"/>
      <c r="S374" s="1236"/>
      <c r="T374" s="1238"/>
      <c r="U374" s="1236"/>
      <c r="V374" s="1236"/>
      <c r="W374" s="1236"/>
      <c r="X374" s="385"/>
      <c r="Y374" s="1237"/>
      <c r="Z374" s="385"/>
      <c r="AA374" s="1236"/>
      <c r="AB374" s="1236"/>
      <c r="AC374" s="431"/>
      <c r="AD374" s="431"/>
      <c r="AE374" s="385"/>
      <c r="AF374" s="431"/>
      <c r="AG374" s="1240"/>
      <c r="AH374" s="1240"/>
      <c r="AI374" s="1241"/>
      <c r="AJ374" s="1242"/>
      <c r="AK374" s="412"/>
      <c r="AL374" s="412"/>
      <c r="AM374" s="385"/>
      <c r="AN374" s="1236"/>
    </row>
    <row r="375">
      <c r="A375" s="431" t="s">
        <v>389</v>
      </c>
      <c r="B375" s="44">
        <v>3.7475363E7</v>
      </c>
      <c r="C375" s="398">
        <v>44348.77463701389</v>
      </c>
      <c r="D375" s="399" t="s">
        <v>2591</v>
      </c>
      <c r="E375" s="399" t="s">
        <v>2592</v>
      </c>
      <c r="F375" s="400">
        <v>34094.0</v>
      </c>
      <c r="G375" s="27" t="s">
        <v>2021</v>
      </c>
      <c r="H375" s="399" t="s">
        <v>1618</v>
      </c>
      <c r="I375" s="402" t="s">
        <v>5492</v>
      </c>
      <c r="J375" s="44" t="s">
        <v>1620</v>
      </c>
      <c r="K375" s="403" t="s">
        <v>2595</v>
      </c>
      <c r="L375" s="1243" t="s">
        <v>1634</v>
      </c>
      <c r="M375" s="1236"/>
      <c r="P375" s="1236"/>
      <c r="Q375" s="1236"/>
      <c r="R375" s="1244"/>
      <c r="S375" s="1236"/>
      <c r="T375" s="1238"/>
      <c r="U375" s="1236"/>
      <c r="V375" s="1236"/>
      <c r="W375" s="1236"/>
      <c r="X375" s="385"/>
      <c r="Y375" s="1237"/>
      <c r="Z375" s="385"/>
      <c r="AA375" s="1236"/>
      <c r="AB375" s="1236"/>
      <c r="AC375" s="431"/>
      <c r="AD375" s="431"/>
      <c r="AE375" s="385"/>
      <c r="AF375" s="431"/>
      <c r="AG375" s="1240"/>
      <c r="AH375" s="1240"/>
      <c r="AI375" s="1241"/>
      <c r="AJ375" s="1242"/>
      <c r="AK375" s="412"/>
      <c r="AL375" s="412"/>
      <c r="AM375" s="385"/>
      <c r="AN375" s="1236"/>
    </row>
    <row r="376">
      <c r="A376" s="431" t="s">
        <v>389</v>
      </c>
      <c r="B376" s="45">
        <v>3.8615955E7</v>
      </c>
      <c r="C376" s="398">
        <v>44347.90294836806</v>
      </c>
      <c r="D376" s="399" t="s">
        <v>2531</v>
      </c>
      <c r="E376" s="399" t="s">
        <v>2532</v>
      </c>
      <c r="F376" s="400">
        <v>34803.0</v>
      </c>
      <c r="G376" s="27" t="s">
        <v>2021</v>
      </c>
      <c r="H376" s="401" t="s">
        <v>5494</v>
      </c>
      <c r="I376" s="402" t="s">
        <v>5495</v>
      </c>
      <c r="J376" s="44" t="s">
        <v>1620</v>
      </c>
      <c r="K376" s="403" t="s">
        <v>2534</v>
      </c>
      <c r="L376" s="1243" t="s">
        <v>1622</v>
      </c>
      <c r="M376" s="1236"/>
      <c r="P376" s="1236"/>
      <c r="Q376" s="1236"/>
      <c r="R376" s="1236"/>
      <c r="S376" s="1236"/>
      <c r="T376" s="1238"/>
      <c r="U376" s="1236"/>
      <c r="V376" s="1236"/>
      <c r="W376" s="1236"/>
      <c r="X376" s="385"/>
      <c r="Y376" s="1237"/>
      <c r="Z376" s="385"/>
      <c r="AA376" s="1236"/>
      <c r="AB376" s="1236"/>
      <c r="AC376" s="431"/>
      <c r="AD376" s="431"/>
      <c r="AE376" s="385"/>
      <c r="AF376" s="431"/>
      <c r="AG376" s="1240"/>
      <c r="AH376" s="1240"/>
      <c r="AI376" s="1241"/>
      <c r="AJ376" s="1242"/>
      <c r="AK376" s="412"/>
      <c r="AL376" s="412"/>
      <c r="AM376" s="385"/>
      <c r="AN376" s="1236"/>
    </row>
    <row r="377">
      <c r="A377" s="431" t="s">
        <v>389</v>
      </c>
      <c r="B377" s="45">
        <v>4.2689528E7</v>
      </c>
      <c r="C377" s="398">
        <v>44348.526083495366</v>
      </c>
      <c r="D377" s="399" t="s">
        <v>2563</v>
      </c>
      <c r="E377" s="399" t="s">
        <v>2564</v>
      </c>
      <c r="F377" s="400">
        <v>36671.0</v>
      </c>
      <c r="G377" s="27" t="s">
        <v>2021</v>
      </c>
      <c r="H377" s="401" t="s">
        <v>5497</v>
      </c>
      <c r="I377" s="402" t="s">
        <v>5498</v>
      </c>
      <c r="J377" s="44" t="s">
        <v>1620</v>
      </c>
      <c r="K377" s="403" t="s">
        <v>2567</v>
      </c>
      <c r="L377" s="1243" t="s">
        <v>1680</v>
      </c>
      <c r="M377" s="1237"/>
      <c r="P377" s="1236"/>
      <c r="Q377" s="1236"/>
      <c r="R377" s="1236"/>
      <c r="S377" s="1245"/>
      <c r="T377" s="1238"/>
      <c r="U377" s="1236"/>
      <c r="V377" s="1236"/>
      <c r="W377" s="1236"/>
      <c r="X377" s="385"/>
      <c r="Y377" s="1237"/>
      <c r="Z377" s="385"/>
      <c r="AA377" s="1236"/>
      <c r="AB377" s="1236"/>
      <c r="AC377" s="431"/>
      <c r="AD377" s="431"/>
      <c r="AE377" s="385"/>
      <c r="AF377" s="431"/>
      <c r="AG377" s="1240"/>
      <c r="AH377" s="1249"/>
      <c r="AI377" s="1241"/>
      <c r="AJ377" s="385"/>
      <c r="AK377" s="412"/>
      <c r="AL377" s="412"/>
      <c r="AM377" s="385"/>
      <c r="AN377" s="1236"/>
    </row>
    <row r="378">
      <c r="A378" s="431" t="s">
        <v>389</v>
      </c>
      <c r="B378" s="44">
        <v>4.2103092E7</v>
      </c>
      <c r="C378" s="398">
        <v>44351.78309946759</v>
      </c>
      <c r="D378" s="399" t="s">
        <v>2701</v>
      </c>
      <c r="E378" s="399" t="s">
        <v>2702</v>
      </c>
      <c r="F378" s="400">
        <v>36390.0</v>
      </c>
      <c r="G378" s="27" t="s">
        <v>2021</v>
      </c>
      <c r="H378" s="399" t="s">
        <v>1618</v>
      </c>
      <c r="I378" s="402" t="s">
        <v>5501</v>
      </c>
      <c r="J378" s="44" t="s">
        <v>1620</v>
      </c>
      <c r="K378" s="403" t="s">
        <v>2704</v>
      </c>
      <c r="L378" s="1243" t="s">
        <v>1622</v>
      </c>
      <c r="M378" s="1236"/>
      <c r="P378" s="1236"/>
      <c r="Q378" s="1236"/>
      <c r="R378" s="1250"/>
      <c r="S378" s="1237"/>
      <c r="T378" s="1238"/>
      <c r="U378" s="1236"/>
      <c r="V378" s="1236"/>
      <c r="W378" s="1236"/>
      <c r="X378" s="385"/>
      <c r="Y378" s="1237"/>
      <c r="Z378" s="385"/>
      <c r="AA378" s="1236"/>
      <c r="AB378" s="1236"/>
      <c r="AC378" s="431"/>
      <c r="AD378" s="431"/>
      <c r="AE378" s="385"/>
      <c r="AF378" s="431"/>
      <c r="AG378" s="1240"/>
      <c r="AH378" s="1240"/>
      <c r="AI378" s="1241"/>
      <c r="AJ378" s="1242"/>
      <c r="AK378" s="412"/>
      <c r="AL378" s="412"/>
      <c r="AM378" s="385"/>
      <c r="AN378" s="1236"/>
    </row>
    <row r="379">
      <c r="A379" s="431" t="s">
        <v>389</v>
      </c>
      <c r="B379" s="44">
        <v>4.2312513E7</v>
      </c>
      <c r="C379" s="398">
        <v>44348.468171851855</v>
      </c>
      <c r="D379" s="399" t="s">
        <v>2553</v>
      </c>
      <c r="E379" s="399" t="s">
        <v>2554</v>
      </c>
      <c r="F379" s="400">
        <v>36438.0</v>
      </c>
      <c r="G379" s="27" t="s">
        <v>2021</v>
      </c>
      <c r="H379" s="401" t="s">
        <v>5503</v>
      </c>
      <c r="I379" s="402" t="s">
        <v>5504</v>
      </c>
      <c r="J379" s="44" t="s">
        <v>1620</v>
      </c>
      <c r="K379" s="403" t="s">
        <v>2557</v>
      </c>
      <c r="L379" s="1243" t="s">
        <v>1622</v>
      </c>
      <c r="M379" s="1236"/>
      <c r="P379" s="1236"/>
      <c r="Q379" s="1236"/>
      <c r="R379" s="1236"/>
      <c r="S379" s="1237"/>
      <c r="T379" s="1238"/>
      <c r="U379" s="1236"/>
      <c r="V379" s="1236"/>
      <c r="W379" s="1236"/>
      <c r="X379" s="385"/>
      <c r="Y379" s="1237"/>
      <c r="Z379" s="385"/>
      <c r="AA379" s="1236"/>
      <c r="AB379" s="1236"/>
      <c r="AC379" s="431"/>
      <c r="AD379" s="431"/>
      <c r="AE379" s="412"/>
      <c r="AF379" s="431"/>
      <c r="AG379" s="1240"/>
      <c r="AH379" s="1240"/>
      <c r="AI379" s="1241"/>
      <c r="AJ379" s="1242"/>
      <c r="AK379" s="385"/>
      <c r="AL379" s="412"/>
      <c r="AM379" s="385"/>
      <c r="AN379" s="1236"/>
    </row>
    <row r="380">
      <c r="A380" s="431" t="s">
        <v>389</v>
      </c>
      <c r="B380" s="44">
        <v>3.8707894E7</v>
      </c>
      <c r="C380" s="398">
        <v>44306.496817708336</v>
      </c>
      <c r="D380" s="399" t="s">
        <v>2280</v>
      </c>
      <c r="E380" s="399" t="s">
        <v>2281</v>
      </c>
      <c r="F380" s="400">
        <v>34740.0</v>
      </c>
      <c r="G380" s="27" t="s">
        <v>2021</v>
      </c>
      <c r="H380" s="401" t="s">
        <v>5505</v>
      </c>
      <c r="I380" s="402" t="s">
        <v>5506</v>
      </c>
      <c r="J380" s="44" t="s">
        <v>1620</v>
      </c>
      <c r="K380" s="403" t="s">
        <v>2284</v>
      </c>
      <c r="L380" s="1243" t="s">
        <v>1634</v>
      </c>
      <c r="M380" s="1236"/>
      <c r="P380" s="1236"/>
      <c r="Q380" s="1236"/>
      <c r="R380" s="1244"/>
      <c r="S380" s="1237"/>
      <c r="T380" s="1238"/>
      <c r="U380" s="1236"/>
      <c r="V380" s="1236"/>
      <c r="W380" s="1236"/>
      <c r="X380" s="385"/>
      <c r="Y380" s="1237"/>
      <c r="Z380" s="385"/>
      <c r="AA380" s="1236"/>
      <c r="AB380" s="1236"/>
      <c r="AC380" s="431"/>
      <c r="AD380" s="431"/>
      <c r="AE380" s="1239"/>
      <c r="AF380" s="431"/>
      <c r="AG380" s="1240"/>
      <c r="AH380" s="1240"/>
      <c r="AI380" s="1241"/>
      <c r="AJ380" s="1242"/>
      <c r="AK380" s="412"/>
      <c r="AL380" s="412"/>
      <c r="AM380" s="385"/>
      <c r="AN380" s="1236"/>
    </row>
    <row r="381">
      <c r="A381" s="431" t="s">
        <v>389</v>
      </c>
      <c r="B381" s="47" t="s">
        <v>85</v>
      </c>
      <c r="C381" s="398">
        <v>44271.57836211806</v>
      </c>
      <c r="D381" s="399" t="s">
        <v>1946</v>
      </c>
      <c r="E381" s="399" t="s">
        <v>1947</v>
      </c>
      <c r="F381" s="400">
        <v>28355.0</v>
      </c>
      <c r="G381" s="44" t="s">
        <v>1948</v>
      </c>
      <c r="H381" s="401" t="s">
        <v>5508</v>
      </c>
      <c r="I381" s="402" t="s">
        <v>5509</v>
      </c>
      <c r="J381" s="44" t="s">
        <v>1646</v>
      </c>
      <c r="K381" s="403" t="s">
        <v>1950</v>
      </c>
      <c r="L381" s="1243" t="s">
        <v>1668</v>
      </c>
      <c r="M381" s="1236"/>
      <c r="P381" s="1236"/>
      <c r="Q381" s="1236"/>
      <c r="R381" s="1236"/>
      <c r="S381" s="1237"/>
      <c r="T381" s="1238"/>
      <c r="U381" s="1236"/>
      <c r="V381" s="1236"/>
      <c r="W381" s="1236"/>
      <c r="X381" s="385"/>
      <c r="Y381" s="1237"/>
      <c r="Z381" s="385"/>
      <c r="AA381" s="1236"/>
      <c r="AB381" s="1236"/>
      <c r="AC381" s="431"/>
      <c r="AD381" s="431"/>
      <c r="AE381" s="1239"/>
      <c r="AF381" s="431"/>
      <c r="AG381" s="1240"/>
      <c r="AH381" s="1240"/>
      <c r="AI381" s="1241"/>
      <c r="AJ381" s="1242"/>
      <c r="AK381" s="385"/>
      <c r="AL381" s="412"/>
      <c r="AM381" s="385"/>
      <c r="AN381" s="1236"/>
    </row>
    <row r="382">
      <c r="A382" s="431" t="s">
        <v>389</v>
      </c>
      <c r="B382" s="44">
        <v>3.7377948E7</v>
      </c>
      <c r="C382" s="398">
        <v>44307.636409259256</v>
      </c>
      <c r="D382" s="399" t="s">
        <v>2302</v>
      </c>
      <c r="E382" s="399" t="s">
        <v>5511</v>
      </c>
      <c r="F382" s="400">
        <v>34259.0</v>
      </c>
      <c r="G382" s="27" t="s">
        <v>2021</v>
      </c>
      <c r="H382" s="399" t="s">
        <v>1618</v>
      </c>
      <c r="I382" s="402" t="s">
        <v>5512</v>
      </c>
      <c r="J382" s="44" t="s">
        <v>1646</v>
      </c>
      <c r="K382" s="403" t="s">
        <v>2306</v>
      </c>
      <c r="L382" s="1243" t="s">
        <v>1680</v>
      </c>
      <c r="M382" s="1236"/>
      <c r="P382" s="1236"/>
      <c r="Q382" s="1244"/>
      <c r="R382" s="1244"/>
      <c r="S382" s="1237"/>
      <c r="T382" s="1238"/>
      <c r="U382" s="1236"/>
      <c r="V382" s="1236"/>
      <c r="W382" s="1236"/>
      <c r="X382" s="385"/>
      <c r="Y382" s="1237"/>
      <c r="Z382" s="385"/>
      <c r="AA382" s="1236"/>
      <c r="AB382" s="1236"/>
      <c r="AC382" s="431"/>
      <c r="AD382" s="431"/>
      <c r="AE382" s="1246"/>
      <c r="AF382" s="431"/>
      <c r="AG382" s="1240"/>
      <c r="AH382" s="1240"/>
      <c r="AI382" s="1241"/>
      <c r="AJ382" s="1242"/>
      <c r="AK382" s="412"/>
      <c r="AL382" s="412"/>
      <c r="AM382" s="412"/>
      <c r="AN382" s="1245"/>
    </row>
    <row r="383">
      <c r="A383" s="431" t="s">
        <v>389</v>
      </c>
      <c r="B383" s="44">
        <v>4.1646263E7</v>
      </c>
      <c r="C383" s="417">
        <v>44347.8484375</v>
      </c>
      <c r="D383" s="399" t="s">
        <v>2518</v>
      </c>
      <c r="E383" s="399" t="s">
        <v>2519</v>
      </c>
      <c r="F383" s="418">
        <v>36124.0</v>
      </c>
      <c r="G383" s="27" t="s">
        <v>2021</v>
      </c>
      <c r="H383" s="399" t="s">
        <v>1618</v>
      </c>
      <c r="I383" s="402" t="s">
        <v>5514</v>
      </c>
      <c r="J383" s="44" t="s">
        <v>1620</v>
      </c>
      <c r="K383" s="403" t="s">
        <v>2521</v>
      </c>
      <c r="L383" s="1243" t="s">
        <v>1622</v>
      </c>
      <c r="M383" s="1236"/>
      <c r="P383" s="1236"/>
      <c r="Q383" s="1236"/>
      <c r="R383" s="1236"/>
      <c r="S383" s="1245"/>
      <c r="T383" s="1238"/>
      <c r="U383" s="1245"/>
      <c r="V383" s="1245"/>
      <c r="W383" s="1245"/>
      <c r="X383" s="412"/>
      <c r="Y383" s="1237"/>
      <c r="Z383" s="385"/>
      <c r="AA383" s="1245"/>
      <c r="AB383" s="1236"/>
      <c r="AC383" s="431"/>
      <c r="AD383" s="431"/>
      <c r="AE383" s="412"/>
      <c r="AF383" s="431"/>
      <c r="AG383" s="1240"/>
      <c r="AH383" s="1240"/>
      <c r="AI383" s="1240"/>
      <c r="AJ383" s="1240"/>
      <c r="AK383" s="385"/>
      <c r="AL383" s="385"/>
      <c r="AM383" s="385"/>
      <c r="AN383" s="1236"/>
    </row>
    <row r="384">
      <c r="A384" s="431" t="s">
        <v>389</v>
      </c>
      <c r="B384" s="44">
        <v>4.3094417E7</v>
      </c>
      <c r="C384" s="398">
        <v>44244.09057396991</v>
      </c>
      <c r="D384" s="399" t="s">
        <v>1616</v>
      </c>
      <c r="E384" s="399" t="s">
        <v>1617</v>
      </c>
      <c r="F384" s="400">
        <v>36855.0</v>
      </c>
      <c r="G384" s="27" t="s">
        <v>2021</v>
      </c>
      <c r="H384" s="399" t="s">
        <v>1618</v>
      </c>
      <c r="I384" s="402" t="s">
        <v>5411</v>
      </c>
      <c r="J384" s="44" t="s">
        <v>1620</v>
      </c>
      <c r="K384" s="403" t="s">
        <v>1621</v>
      </c>
      <c r="L384" s="1243" t="s">
        <v>1622</v>
      </c>
      <c r="M384" s="1236"/>
      <c r="P384" s="1236"/>
      <c r="Q384" s="1236"/>
      <c r="R384" s="1236"/>
      <c r="S384" s="1237"/>
      <c r="T384" s="1238"/>
      <c r="U384" s="1237"/>
      <c r="V384" s="1237"/>
      <c r="W384" s="1237"/>
      <c r="X384" s="431"/>
      <c r="Y384" s="1237"/>
      <c r="Z384" s="385"/>
      <c r="AA384" s="1237"/>
      <c r="AB384" s="1236"/>
      <c r="AC384" s="431"/>
      <c r="AD384" s="431"/>
      <c r="AE384" s="1246"/>
      <c r="AF384" s="431"/>
      <c r="AG384" s="1240"/>
      <c r="AH384" s="1251"/>
      <c r="AI384" s="1241"/>
      <c r="AJ384" s="1242"/>
      <c r="AK384" s="412"/>
      <c r="AL384" s="412"/>
      <c r="AM384" s="385"/>
      <c r="AN384" s="1236"/>
    </row>
    <row r="385">
      <c r="A385" s="431" t="s">
        <v>389</v>
      </c>
      <c r="B385" s="44">
        <v>4.1987964E7</v>
      </c>
      <c r="C385" s="398">
        <v>44351.53402457176</v>
      </c>
      <c r="D385" s="399" t="s">
        <v>2676</v>
      </c>
      <c r="E385" s="399" t="s">
        <v>2677</v>
      </c>
      <c r="F385" s="400">
        <v>36535.0</v>
      </c>
      <c r="G385" s="27" t="s">
        <v>2021</v>
      </c>
      <c r="H385" s="401" t="s">
        <v>5516</v>
      </c>
      <c r="I385" s="402" t="s">
        <v>5517</v>
      </c>
      <c r="J385" s="44" t="s">
        <v>1620</v>
      </c>
      <c r="K385" s="403" t="s">
        <v>2679</v>
      </c>
      <c r="L385" s="1243" t="s">
        <v>1622</v>
      </c>
      <c r="M385" s="1236"/>
      <c r="P385" s="1236"/>
      <c r="Q385" s="1236"/>
      <c r="R385" s="1236"/>
      <c r="S385" s="1236"/>
      <c r="T385" s="1238"/>
      <c r="U385" s="1236"/>
      <c r="V385" s="1236"/>
      <c r="W385" s="1236"/>
      <c r="X385" s="385"/>
      <c r="Y385" s="1237"/>
      <c r="Z385" s="385"/>
      <c r="AA385" s="1236"/>
      <c r="AB385" s="1245"/>
      <c r="AC385" s="431"/>
      <c r="AD385" s="431"/>
      <c r="AE385" s="412"/>
      <c r="AF385" s="431"/>
      <c r="AG385" s="1240"/>
      <c r="AH385" s="1240"/>
      <c r="AI385" s="1241"/>
      <c r="AJ385" s="1242"/>
      <c r="AK385" s="412"/>
      <c r="AL385" s="412"/>
      <c r="AM385" s="385"/>
      <c r="AN385" s="1236"/>
    </row>
    <row r="386">
      <c r="A386" s="431" t="s">
        <v>389</v>
      </c>
      <c r="B386" s="44">
        <v>3.4833427E7</v>
      </c>
      <c r="C386" s="398">
        <v>44353.81026445601</v>
      </c>
      <c r="D386" s="399" t="s">
        <v>2726</v>
      </c>
      <c r="E386" s="399" t="s">
        <v>2727</v>
      </c>
      <c r="F386" s="400">
        <v>32804.0</v>
      </c>
      <c r="G386" s="27" t="s">
        <v>2021</v>
      </c>
      <c r="H386" s="401" t="s">
        <v>1756</v>
      </c>
      <c r="I386" s="402" t="s">
        <v>5519</v>
      </c>
      <c r="J386" s="44" t="s">
        <v>1620</v>
      </c>
      <c r="K386" s="403" t="s">
        <v>2730</v>
      </c>
      <c r="L386" s="1243" t="s">
        <v>1622</v>
      </c>
      <c r="M386" s="1236"/>
      <c r="P386" s="1236"/>
      <c r="Q386" s="1236"/>
      <c r="R386" s="1244"/>
      <c r="S386" s="1245"/>
      <c r="T386" s="1238"/>
      <c r="U386" s="1236"/>
      <c r="V386" s="1236"/>
      <c r="W386" s="1236"/>
      <c r="X386" s="385"/>
      <c r="Y386" s="1237"/>
      <c r="Z386" s="385"/>
      <c r="AA386" s="1236"/>
      <c r="AB386" s="1237"/>
      <c r="AC386" s="431"/>
      <c r="AD386" s="431"/>
      <c r="AE386" s="412"/>
      <c r="AF386" s="431"/>
      <c r="AG386" s="1240"/>
      <c r="AH386" s="1240"/>
      <c r="AI386" s="1241"/>
      <c r="AJ386" s="1242"/>
      <c r="AK386" s="412"/>
      <c r="AL386" s="385"/>
      <c r="AM386" s="412"/>
      <c r="AN386" s="1236"/>
    </row>
    <row r="387">
      <c r="A387" s="431" t="s">
        <v>389</v>
      </c>
      <c r="B387" s="44">
        <v>3.7936581E7</v>
      </c>
      <c r="C387" s="398">
        <v>44294.09424457176</v>
      </c>
      <c r="D387" s="399" t="s">
        <v>2187</v>
      </c>
      <c r="E387" s="399" t="s">
        <v>2188</v>
      </c>
      <c r="F387" s="400">
        <v>34271.0</v>
      </c>
      <c r="G387" s="27" t="s">
        <v>2021</v>
      </c>
      <c r="H387" s="401" t="s">
        <v>5521</v>
      </c>
      <c r="I387" s="402" t="s">
        <v>5522</v>
      </c>
      <c r="J387" s="44" t="s">
        <v>1620</v>
      </c>
      <c r="K387" s="403" t="s">
        <v>2191</v>
      </c>
      <c r="L387" s="1243" t="s">
        <v>1668</v>
      </c>
      <c r="M387" s="1236"/>
      <c r="P387" s="1236"/>
      <c r="Q387" s="1236"/>
      <c r="R387" s="1244"/>
      <c r="S387" s="1237"/>
      <c r="T387" s="1238"/>
      <c r="U387" s="1236"/>
      <c r="V387" s="1236"/>
      <c r="W387" s="1236"/>
      <c r="X387" s="385"/>
      <c r="Y387" s="1237"/>
      <c r="Z387" s="385"/>
      <c r="AA387" s="1236"/>
      <c r="AB387" s="1236"/>
      <c r="AC387" s="431"/>
      <c r="AD387" s="431"/>
      <c r="AE387" s="1239"/>
      <c r="AF387" s="431"/>
      <c r="AG387" s="1240"/>
      <c r="AH387" s="1240"/>
      <c r="AI387" s="1241"/>
      <c r="AJ387" s="1242"/>
      <c r="AK387" s="412"/>
      <c r="AL387" s="385"/>
      <c r="AM387" s="412"/>
      <c r="AN387" s="1236"/>
    </row>
    <row r="388">
      <c r="A388" s="431" t="s">
        <v>389</v>
      </c>
      <c r="B388" s="44">
        <v>4.0244938E7</v>
      </c>
      <c r="C388" s="398">
        <v>44272.55071502315</v>
      </c>
      <c r="D388" s="399" t="s">
        <v>1957</v>
      </c>
      <c r="E388" s="399" t="s">
        <v>1958</v>
      </c>
      <c r="F388" s="400">
        <v>35527.0</v>
      </c>
      <c r="G388" s="27" t="s">
        <v>2021</v>
      </c>
      <c r="H388" s="399" t="s">
        <v>1618</v>
      </c>
      <c r="I388" s="402" t="s">
        <v>5524</v>
      </c>
      <c r="J388" s="44" t="s">
        <v>1620</v>
      </c>
      <c r="K388" s="403" t="s">
        <v>1960</v>
      </c>
      <c r="L388" s="1243" t="s">
        <v>1634</v>
      </c>
      <c r="M388" s="1236"/>
      <c r="P388" s="1236"/>
      <c r="Q388" s="1237"/>
      <c r="R388" s="1237"/>
      <c r="S388" s="1237"/>
      <c r="T388" s="1238"/>
      <c r="U388" s="1236"/>
      <c r="V388" s="1236"/>
      <c r="W388" s="1236"/>
      <c r="X388" s="385"/>
      <c r="Y388" s="1237"/>
      <c r="Z388" s="385"/>
      <c r="AA388" s="1236"/>
      <c r="AB388" s="1236"/>
      <c r="AC388" s="431"/>
      <c r="AD388" s="431"/>
      <c r="AE388" s="1239"/>
      <c r="AF388" s="431"/>
      <c r="AG388" s="1240"/>
      <c r="AH388" s="1240"/>
      <c r="AI388" s="1241"/>
      <c r="AJ388" s="1242"/>
      <c r="AK388" s="385"/>
      <c r="AL388" s="385"/>
      <c r="AM388" s="385"/>
      <c r="AN388" s="1236"/>
    </row>
    <row r="389">
      <c r="A389" s="431" t="s">
        <v>389</v>
      </c>
      <c r="B389" s="44">
        <v>3.7204244E7</v>
      </c>
      <c r="C389" s="398">
        <v>44303.04641258102</v>
      </c>
      <c r="D389" s="399" t="s">
        <v>2255</v>
      </c>
      <c r="E389" s="399" t="s">
        <v>2256</v>
      </c>
      <c r="F389" s="400">
        <v>33978.0</v>
      </c>
      <c r="G389" s="27" t="s">
        <v>2021</v>
      </c>
      <c r="H389" s="399" t="s">
        <v>1618</v>
      </c>
      <c r="I389" s="402" t="s">
        <v>5527</v>
      </c>
      <c r="J389" s="44" t="s">
        <v>1620</v>
      </c>
      <c r="K389" s="403" t="s">
        <v>2258</v>
      </c>
      <c r="L389" s="1243" t="s">
        <v>1668</v>
      </c>
      <c r="M389" s="1236"/>
      <c r="P389" s="1236"/>
      <c r="Q389" s="1236"/>
      <c r="R389" s="1244"/>
      <c r="S389" s="1237"/>
      <c r="T389" s="1238"/>
      <c r="U389" s="1236"/>
      <c r="V389" s="1236"/>
      <c r="W389" s="1236"/>
      <c r="X389" s="385"/>
      <c r="Y389" s="1237"/>
      <c r="Z389" s="385"/>
      <c r="AA389" s="1236"/>
      <c r="AB389" s="1252"/>
      <c r="AC389" s="431"/>
      <c r="AD389" s="431"/>
      <c r="AE389" s="1246"/>
      <c r="AF389" s="431"/>
      <c r="AG389" s="1240"/>
      <c r="AH389" s="1240"/>
      <c r="AI389" s="1241"/>
      <c r="AJ389" s="1242"/>
      <c r="AK389" s="412"/>
      <c r="AL389" s="385"/>
      <c r="AM389" s="412"/>
      <c r="AN389" s="1245"/>
    </row>
    <row r="390">
      <c r="A390" s="431" t="s">
        <v>389</v>
      </c>
      <c r="B390" s="44">
        <v>3.378237E7</v>
      </c>
      <c r="C390" s="398">
        <v>44349.90772192129</v>
      </c>
      <c r="D390" s="399" t="s">
        <v>2638</v>
      </c>
      <c r="E390" s="399" t="s">
        <v>2639</v>
      </c>
      <c r="F390" s="400">
        <v>32300.0</v>
      </c>
      <c r="G390" s="27" t="s">
        <v>2021</v>
      </c>
      <c r="H390" s="399" t="s">
        <v>1618</v>
      </c>
      <c r="I390" s="402" t="s">
        <v>5528</v>
      </c>
      <c r="J390" s="44" t="s">
        <v>1646</v>
      </c>
      <c r="K390" s="403" t="s">
        <v>2641</v>
      </c>
      <c r="L390" s="1243" t="s">
        <v>1668</v>
      </c>
      <c r="M390" s="1236"/>
      <c r="P390" s="1236"/>
      <c r="Q390" s="1236"/>
      <c r="R390" s="1244"/>
      <c r="S390" s="1237"/>
      <c r="T390" s="1238"/>
      <c r="U390" s="1236"/>
      <c r="V390" s="1236"/>
      <c r="W390" s="1236"/>
      <c r="X390" s="385"/>
      <c r="Y390" s="1237"/>
      <c r="Z390" s="385"/>
      <c r="AA390" s="1236"/>
      <c r="AB390" s="1252"/>
      <c r="AC390" s="431"/>
      <c r="AD390" s="431"/>
      <c r="AE390" s="1253"/>
      <c r="AF390" s="431"/>
      <c r="AG390" s="1251"/>
      <c r="AH390" s="1251"/>
      <c r="AI390" s="1241"/>
      <c r="AJ390" s="1242"/>
      <c r="AK390" s="412"/>
      <c r="AL390" s="412"/>
      <c r="AM390" s="385"/>
      <c r="AN390" s="1236"/>
    </row>
    <row r="391">
      <c r="A391" s="431" t="s">
        <v>389</v>
      </c>
      <c r="B391" s="44">
        <v>3.9342851E7</v>
      </c>
      <c r="C391" s="398">
        <v>44392.67984626157</v>
      </c>
      <c r="D391" s="399" t="s">
        <v>3001</v>
      </c>
      <c r="E391" s="399" t="s">
        <v>3002</v>
      </c>
      <c r="F391" s="400">
        <v>35157.0</v>
      </c>
      <c r="G391" s="27" t="s">
        <v>2021</v>
      </c>
      <c r="H391" s="401" t="s">
        <v>1756</v>
      </c>
      <c r="I391" s="402" t="s">
        <v>5530</v>
      </c>
      <c r="J391" s="44" t="s">
        <v>1620</v>
      </c>
      <c r="K391" s="403" t="s">
        <v>3005</v>
      </c>
      <c r="L391" s="1243" t="s">
        <v>1622</v>
      </c>
      <c r="M391" s="1236"/>
      <c r="P391" s="1236"/>
      <c r="Q391" s="1244"/>
      <c r="R391" s="1244"/>
      <c r="S391" s="1245"/>
      <c r="T391" s="1238"/>
      <c r="U391" s="1236"/>
      <c r="V391" s="1236"/>
      <c r="W391" s="1236"/>
      <c r="X391" s="385"/>
      <c r="Y391" s="1237"/>
      <c r="Z391" s="385"/>
      <c r="AA391" s="1236"/>
      <c r="AB391" s="1237"/>
      <c r="AC391" s="431"/>
      <c r="AD391" s="431"/>
      <c r="AE391" s="385"/>
      <c r="AF391" s="431"/>
      <c r="AG391" s="431"/>
      <c r="AH391" s="1254"/>
      <c r="AI391" s="1241"/>
      <c r="AJ391" s="1242"/>
      <c r="AK391" s="412"/>
      <c r="AL391" s="412"/>
      <c r="AM391" s="385"/>
      <c r="AN391" s="1236"/>
    </row>
    <row r="392">
      <c r="A392" s="431" t="s">
        <v>389</v>
      </c>
      <c r="B392" s="44">
        <v>4.1702696E7</v>
      </c>
      <c r="C392" s="398">
        <v>44397.412847858795</v>
      </c>
      <c r="D392" s="399" t="s">
        <v>3051</v>
      </c>
      <c r="E392" s="399" t="s">
        <v>3052</v>
      </c>
      <c r="F392" s="400">
        <v>36173.0</v>
      </c>
      <c r="G392" s="27" t="s">
        <v>2021</v>
      </c>
      <c r="H392" s="399" t="s">
        <v>1618</v>
      </c>
      <c r="I392" s="402" t="s">
        <v>5532</v>
      </c>
      <c r="J392" s="44" t="s">
        <v>1620</v>
      </c>
      <c r="K392" s="403" t="s">
        <v>3054</v>
      </c>
      <c r="L392" s="1243" t="s">
        <v>1622</v>
      </c>
      <c r="M392" s="1236"/>
      <c r="P392" s="1236"/>
      <c r="Q392" s="1236"/>
      <c r="R392" s="1236"/>
      <c r="S392" s="1237"/>
      <c r="T392" s="1238"/>
      <c r="U392" s="1236"/>
      <c r="V392" s="1236"/>
      <c r="W392" s="1236"/>
      <c r="X392" s="385"/>
      <c r="Y392" s="1237"/>
      <c r="Z392" s="385"/>
      <c r="AA392" s="1236"/>
      <c r="AB392" s="1237"/>
      <c r="AC392" s="431"/>
      <c r="AD392" s="431"/>
      <c r="AE392" s="385"/>
      <c r="AF392" s="431"/>
      <c r="AG392" s="431"/>
      <c r="AH392" s="1251"/>
      <c r="AI392" s="1241"/>
      <c r="AJ392" s="1242"/>
      <c r="AK392" s="412"/>
      <c r="AL392" s="385"/>
      <c r="AM392" s="412"/>
      <c r="AN392" s="1245"/>
    </row>
    <row r="393">
      <c r="A393" s="431" t="s">
        <v>389</v>
      </c>
      <c r="B393" s="45">
        <v>3.851712E7</v>
      </c>
      <c r="C393" s="398">
        <v>44259.62906399305</v>
      </c>
      <c r="D393" s="399" t="s">
        <v>1766</v>
      </c>
      <c r="E393" s="399" t="s">
        <v>1767</v>
      </c>
      <c r="F393" s="400">
        <v>35015.0</v>
      </c>
      <c r="G393" s="27" t="s">
        <v>2021</v>
      </c>
      <c r="H393" s="399" t="s">
        <v>1618</v>
      </c>
      <c r="I393" s="402" t="s">
        <v>5534</v>
      </c>
      <c r="J393" s="44" t="s">
        <v>1620</v>
      </c>
      <c r="K393" s="403" t="s">
        <v>1769</v>
      </c>
      <c r="L393" s="1243" t="s">
        <v>1668</v>
      </c>
      <c r="M393" s="1236"/>
      <c r="P393" s="1236"/>
      <c r="Q393" s="1236"/>
      <c r="R393" s="1250"/>
      <c r="S393" s="1237"/>
      <c r="T393" s="1238"/>
      <c r="U393" s="1236"/>
      <c r="V393" s="1236"/>
      <c r="W393" s="1236"/>
      <c r="X393" s="385"/>
      <c r="Y393" s="1237"/>
      <c r="Z393" s="385"/>
      <c r="AA393" s="1236"/>
      <c r="AB393" s="1236"/>
      <c r="AC393" s="431"/>
      <c r="AD393" s="431"/>
      <c r="AE393" s="385"/>
      <c r="AF393" s="431"/>
      <c r="AG393" s="1240"/>
      <c r="AH393" s="1240"/>
      <c r="AI393" s="1241"/>
      <c r="AJ393" s="1242"/>
      <c r="AK393" s="385"/>
      <c r="AL393" s="385"/>
      <c r="AM393" s="412"/>
      <c r="AN393" s="1245"/>
    </row>
    <row r="394">
      <c r="A394" s="431" t="s">
        <v>389</v>
      </c>
      <c r="B394" s="45">
        <v>4.3918583E7</v>
      </c>
      <c r="C394" s="398">
        <v>44259.66651368055</v>
      </c>
      <c r="D394" s="399" t="s">
        <v>1779</v>
      </c>
      <c r="E394" s="399" t="s">
        <v>1780</v>
      </c>
      <c r="F394" s="400">
        <v>37427.0</v>
      </c>
      <c r="G394" s="27" t="s">
        <v>2021</v>
      </c>
      <c r="H394" s="399" t="s">
        <v>1618</v>
      </c>
      <c r="I394" s="402" t="s">
        <v>5536</v>
      </c>
      <c r="J394" s="44" t="s">
        <v>1620</v>
      </c>
      <c r="K394" s="403" t="s">
        <v>1783</v>
      </c>
      <c r="L394" s="1243" t="s">
        <v>1634</v>
      </c>
      <c r="M394" s="1236"/>
      <c r="P394" s="1236"/>
      <c r="Q394" s="1236"/>
      <c r="R394" s="1244"/>
      <c r="S394" s="1237"/>
      <c r="T394" s="1238"/>
      <c r="U394" s="1236"/>
      <c r="V394" s="1236"/>
      <c r="W394" s="1236"/>
      <c r="X394" s="385"/>
      <c r="Y394" s="1237"/>
      <c r="Z394" s="385"/>
      <c r="AA394" s="1236"/>
      <c r="AB394" s="1236"/>
      <c r="AC394" s="431"/>
      <c r="AD394" s="431"/>
      <c r="AE394" s="385"/>
      <c r="AF394" s="431"/>
      <c r="AG394" s="1240"/>
      <c r="AH394" s="1240"/>
      <c r="AI394" s="1241"/>
      <c r="AJ394" s="1242"/>
      <c r="AK394" s="412"/>
      <c r="AL394" s="385"/>
      <c r="AM394" s="412"/>
      <c r="AN394" s="1245"/>
    </row>
    <row r="395">
      <c r="A395" s="431" t="s">
        <v>389</v>
      </c>
      <c r="B395" s="45">
        <v>3.6123398E7</v>
      </c>
      <c r="C395" s="398">
        <v>44266.71163644676</v>
      </c>
      <c r="D395" s="399" t="s">
        <v>1899</v>
      </c>
      <c r="E395" s="399" t="s">
        <v>1900</v>
      </c>
      <c r="F395" s="400">
        <v>33495.0</v>
      </c>
      <c r="G395" s="27" t="s">
        <v>2021</v>
      </c>
      <c r="H395" s="399" t="s">
        <v>1618</v>
      </c>
      <c r="I395" s="402" t="s">
        <v>5538</v>
      </c>
      <c r="J395" s="44" t="s">
        <v>1620</v>
      </c>
      <c r="K395" s="403" t="s">
        <v>1877</v>
      </c>
      <c r="L395" s="1243" t="s">
        <v>1622</v>
      </c>
      <c r="M395" s="1236"/>
      <c r="P395" s="1236"/>
      <c r="Q395" s="1237"/>
      <c r="R395" s="1244"/>
      <c r="S395" s="1237"/>
      <c r="T395" s="1238"/>
      <c r="U395" s="1236"/>
      <c r="V395" s="1236"/>
      <c r="W395" s="1236"/>
      <c r="X395" s="385"/>
      <c r="Y395" s="1237"/>
      <c r="Z395" s="385"/>
      <c r="AA395" s="1236"/>
      <c r="AB395" s="1236"/>
      <c r="AC395" s="431"/>
      <c r="AD395" s="431"/>
      <c r="AE395" s="385"/>
      <c r="AF395" s="431"/>
      <c r="AG395" s="1240"/>
      <c r="AH395" s="1240"/>
      <c r="AI395" s="1241"/>
      <c r="AJ395" s="1242"/>
      <c r="AK395" s="412"/>
      <c r="AL395" s="385"/>
      <c r="AM395" s="412"/>
      <c r="AN395" s="1245"/>
    </row>
    <row r="396">
      <c r="A396" s="431" t="s">
        <v>389</v>
      </c>
      <c r="B396" s="44">
        <v>4.2662663E7</v>
      </c>
      <c r="C396" s="398">
        <v>44279.81272059028</v>
      </c>
      <c r="D396" s="399" t="s">
        <v>2050</v>
      </c>
      <c r="E396" s="399" t="s">
        <v>2051</v>
      </c>
      <c r="F396" s="400">
        <v>36712.0</v>
      </c>
      <c r="G396" s="27" t="s">
        <v>2021</v>
      </c>
      <c r="H396" s="399" t="s">
        <v>1618</v>
      </c>
      <c r="I396" s="402" t="s">
        <v>5541</v>
      </c>
      <c r="J396" s="44" t="s">
        <v>1646</v>
      </c>
      <c r="K396" s="403" t="s">
        <v>2053</v>
      </c>
      <c r="L396" s="1243" t="s">
        <v>1622</v>
      </c>
      <c r="M396" s="1236"/>
      <c r="P396" s="1236"/>
      <c r="Q396" s="1236"/>
      <c r="R396" s="1250"/>
      <c r="S396" s="1237"/>
      <c r="T396" s="1238"/>
      <c r="U396" s="1236"/>
      <c r="V396" s="1236"/>
      <c r="W396" s="1236"/>
      <c r="X396" s="385"/>
      <c r="Y396" s="1237"/>
      <c r="Z396" s="385"/>
      <c r="AA396" s="1236"/>
      <c r="AB396" s="1236"/>
      <c r="AC396" s="431"/>
      <c r="AD396" s="431"/>
      <c r="AE396" s="385"/>
      <c r="AF396" s="431"/>
      <c r="AG396" s="1251"/>
      <c r="AH396" s="1251"/>
      <c r="AI396" s="1241"/>
      <c r="AJ396" s="1242"/>
      <c r="AK396" s="412"/>
      <c r="AL396" s="385"/>
      <c r="AM396" s="412"/>
      <c r="AN396" s="1245"/>
    </row>
    <row r="397">
      <c r="A397" s="431" t="s">
        <v>389</v>
      </c>
      <c r="B397" s="44">
        <v>3.9558828E7</v>
      </c>
      <c r="C397" s="398">
        <v>44333.95993084491</v>
      </c>
      <c r="D397" s="399" t="s">
        <v>2413</v>
      </c>
      <c r="E397" s="399" t="s">
        <v>2414</v>
      </c>
      <c r="F397" s="400">
        <v>35171.0</v>
      </c>
      <c r="G397" s="27" t="s">
        <v>2021</v>
      </c>
      <c r="H397" s="399" t="s">
        <v>1618</v>
      </c>
      <c r="I397" s="402" t="s">
        <v>5543</v>
      </c>
      <c r="J397" s="44" t="s">
        <v>1620</v>
      </c>
      <c r="K397" s="403" t="s">
        <v>2416</v>
      </c>
      <c r="L397" s="1243" t="s">
        <v>1668</v>
      </c>
      <c r="M397" s="1236"/>
      <c r="P397" s="1236"/>
      <c r="Q397" s="1236"/>
      <c r="R397" s="1244"/>
      <c r="S397" s="1237"/>
      <c r="T397" s="1238"/>
      <c r="U397" s="1236"/>
      <c r="V397" s="1236"/>
      <c r="W397" s="1236"/>
      <c r="X397" s="385"/>
      <c r="Y397" s="1237"/>
      <c r="Z397" s="385"/>
      <c r="AA397" s="1236"/>
      <c r="AB397" s="1245"/>
      <c r="AC397" s="431"/>
      <c r="AD397" s="431"/>
      <c r="AE397" s="385"/>
      <c r="AF397" s="431"/>
      <c r="AG397" s="1251"/>
      <c r="AH397" s="1251"/>
      <c r="AI397" s="1241"/>
      <c r="AJ397" s="1242"/>
      <c r="AK397" s="412"/>
      <c r="AL397" s="412"/>
      <c r="AM397" s="412"/>
      <c r="AN397" s="1245"/>
    </row>
    <row r="398">
      <c r="A398" s="431" t="s">
        <v>389</v>
      </c>
      <c r="B398" s="44">
        <v>3.3679194E7</v>
      </c>
      <c r="C398" s="398">
        <v>44409.471882592596</v>
      </c>
      <c r="D398" s="399" t="s">
        <v>3122</v>
      </c>
      <c r="E398" s="399" t="s">
        <v>3123</v>
      </c>
      <c r="F398" s="400">
        <v>32275.0</v>
      </c>
      <c r="G398" s="27" t="s">
        <v>2021</v>
      </c>
      <c r="H398" s="399" t="s">
        <v>1618</v>
      </c>
      <c r="I398" s="402" t="s">
        <v>5545</v>
      </c>
      <c r="J398" s="44" t="s">
        <v>1620</v>
      </c>
      <c r="K398" s="403" t="s">
        <v>3125</v>
      </c>
      <c r="L398" s="1243" t="s">
        <v>1622</v>
      </c>
      <c r="M398" s="1236"/>
      <c r="P398" s="1236"/>
      <c r="Q398" s="1237"/>
      <c r="R398" s="1244"/>
      <c r="S398" s="1245"/>
      <c r="T398" s="1238"/>
      <c r="U398" s="1236"/>
      <c r="V398" s="1236"/>
      <c r="W398" s="1236"/>
      <c r="X398" s="385"/>
      <c r="Y398" s="1237"/>
      <c r="Z398" s="385"/>
      <c r="AA398" s="1236"/>
      <c r="AB398" s="1237"/>
      <c r="AC398" s="431"/>
      <c r="AD398" s="431"/>
      <c r="AE398" s="385"/>
      <c r="AF398" s="431"/>
      <c r="AG398" s="1255"/>
      <c r="AH398" s="1255"/>
      <c r="AI398" s="1241"/>
      <c r="AJ398" s="1242"/>
      <c r="AK398" s="412"/>
      <c r="AL398" s="412"/>
      <c r="AM398" s="412"/>
      <c r="AN398" s="1245"/>
    </row>
    <row r="399">
      <c r="A399" s="431" t="s">
        <v>389</v>
      </c>
      <c r="B399" s="44">
        <v>3.3248553E7</v>
      </c>
      <c r="C399" s="398">
        <v>44389.82156023148</v>
      </c>
      <c r="D399" s="399" t="s">
        <v>2967</v>
      </c>
      <c r="E399" s="399" t="s">
        <v>2968</v>
      </c>
      <c r="F399" s="400">
        <v>31864.0</v>
      </c>
      <c r="G399" s="27" t="s">
        <v>2021</v>
      </c>
      <c r="H399" s="399" t="s">
        <v>1618</v>
      </c>
      <c r="I399" s="402" t="s">
        <v>5549</v>
      </c>
      <c r="J399" s="44" t="s">
        <v>1620</v>
      </c>
      <c r="K399" s="403" t="s">
        <v>2970</v>
      </c>
      <c r="L399" s="1243" t="s">
        <v>1622</v>
      </c>
      <c r="M399" s="1236"/>
      <c r="P399" s="1236"/>
      <c r="Q399" s="1236"/>
      <c r="R399" s="1244"/>
      <c r="S399" s="1237"/>
      <c r="T399" s="1238"/>
      <c r="U399" s="1236"/>
      <c r="V399" s="1236"/>
      <c r="W399" s="1236"/>
      <c r="X399" s="385"/>
      <c r="Y399" s="1237"/>
      <c r="Z399" s="385"/>
      <c r="AA399" s="1236"/>
      <c r="AB399" s="1237"/>
      <c r="AC399" s="431"/>
      <c r="AD399" s="431"/>
      <c r="AE399" s="385"/>
      <c r="AF399" s="431"/>
      <c r="AG399" s="1255"/>
      <c r="AH399" s="1255"/>
      <c r="AI399" s="1241"/>
      <c r="AJ399" s="1242"/>
      <c r="AK399" s="412"/>
      <c r="AL399" s="385"/>
      <c r="AM399" s="412"/>
      <c r="AN399" s="1245"/>
    </row>
    <row r="400">
      <c r="A400" s="431" t="s">
        <v>389</v>
      </c>
      <c r="B400" s="44">
        <v>3.9492244E7</v>
      </c>
      <c r="C400" s="398">
        <v>44289.7961725</v>
      </c>
      <c r="D400" s="399" t="s">
        <v>2148</v>
      </c>
      <c r="E400" s="399" t="s">
        <v>2149</v>
      </c>
      <c r="F400" s="400">
        <v>35277.0</v>
      </c>
      <c r="G400" s="27" t="s">
        <v>2021</v>
      </c>
      <c r="H400" s="401" t="s">
        <v>5551</v>
      </c>
      <c r="I400" s="402" t="s">
        <v>5552</v>
      </c>
      <c r="J400" s="44" t="s">
        <v>1620</v>
      </c>
      <c r="K400" s="403" t="s">
        <v>2152</v>
      </c>
      <c r="L400" s="1243" t="s">
        <v>1634</v>
      </c>
      <c r="M400" s="1236"/>
      <c r="P400" s="1236"/>
      <c r="Q400" s="1236"/>
      <c r="R400" s="1244"/>
      <c r="S400" s="1237"/>
      <c r="T400" s="1238"/>
      <c r="U400" s="1236"/>
      <c r="V400" s="1236"/>
      <c r="W400" s="1236"/>
      <c r="X400" s="385"/>
      <c r="Y400" s="1237"/>
      <c r="Z400" s="385"/>
      <c r="AA400" s="1236"/>
      <c r="AB400" s="1245"/>
      <c r="AC400" s="431"/>
      <c r="AD400" s="431"/>
      <c r="AE400" s="385"/>
      <c r="AF400" s="431"/>
      <c r="AG400" s="1255"/>
      <c r="AH400" s="1255"/>
      <c r="AI400" s="1241"/>
      <c r="AJ400" s="1242"/>
      <c r="AK400" s="412"/>
      <c r="AL400" s="412"/>
      <c r="AM400" s="385"/>
      <c r="AN400" s="1236"/>
    </row>
    <row r="401">
      <c r="A401" s="431" t="s">
        <v>389</v>
      </c>
      <c r="B401" s="44">
        <v>4.4729997E7</v>
      </c>
      <c r="C401" s="398">
        <v>44355.78191193287</v>
      </c>
      <c r="D401" s="399" t="s">
        <v>2749</v>
      </c>
      <c r="E401" s="399" t="s">
        <v>2750</v>
      </c>
      <c r="F401" s="400">
        <v>37726.0</v>
      </c>
      <c r="G401" s="27" t="s">
        <v>2021</v>
      </c>
      <c r="H401" s="401" t="s">
        <v>5554</v>
      </c>
      <c r="I401" s="402" t="s">
        <v>5555</v>
      </c>
      <c r="J401" s="44" t="s">
        <v>1620</v>
      </c>
      <c r="K401" s="403" t="s">
        <v>2753</v>
      </c>
      <c r="L401" s="1243" t="s">
        <v>1622</v>
      </c>
      <c r="M401" s="1236"/>
      <c r="P401" s="1236"/>
      <c r="Q401" s="1237"/>
      <c r="R401" s="1244"/>
      <c r="S401" s="1245"/>
      <c r="T401" s="1248"/>
      <c r="U401" s="1245"/>
      <c r="V401" s="1236"/>
      <c r="W401" s="1236"/>
      <c r="X401" s="385"/>
      <c r="Y401" s="1237"/>
      <c r="Z401" s="385"/>
      <c r="AA401" s="1236"/>
      <c r="AB401" s="1237"/>
      <c r="AC401" s="431"/>
      <c r="AD401" s="431"/>
      <c r="AE401" s="385"/>
      <c r="AF401" s="431"/>
      <c r="AG401" s="385"/>
      <c r="AH401" s="1240"/>
      <c r="AI401" s="1241"/>
      <c r="AJ401" s="1242"/>
      <c r="AK401" s="385"/>
      <c r="AL401" s="385"/>
      <c r="AM401" s="385"/>
      <c r="AN401" s="1236"/>
    </row>
    <row r="402">
      <c r="A402" s="431" t="s">
        <v>389</v>
      </c>
      <c r="B402" s="44">
        <v>9.4850945E7</v>
      </c>
      <c r="C402" s="398">
        <v>44186.82827081019</v>
      </c>
      <c r="D402" s="401" t="s">
        <v>5558</v>
      </c>
      <c r="E402" s="401" t="s">
        <v>5559</v>
      </c>
      <c r="F402" s="423">
        <v>35466.0</v>
      </c>
      <c r="G402" s="50" t="s">
        <v>5560</v>
      </c>
      <c r="H402" s="399" t="s">
        <v>1618</v>
      </c>
      <c r="I402" s="402" t="s">
        <v>5561</v>
      </c>
      <c r="J402" s="44"/>
      <c r="K402" s="424" t="s">
        <v>5562</v>
      </c>
      <c r="L402" s="1243" t="s">
        <v>5563</v>
      </c>
      <c r="M402" s="1236"/>
      <c r="P402" s="1237"/>
      <c r="Q402" s="1237"/>
      <c r="R402" s="1237"/>
      <c r="S402" s="1237"/>
      <c r="T402" s="1256"/>
      <c r="U402" s="1237"/>
      <c r="V402" s="1237"/>
      <c r="W402" s="1257"/>
      <c r="X402" s="1258"/>
      <c r="Y402" s="1237"/>
      <c r="Z402" s="431"/>
      <c r="AA402" s="1236"/>
      <c r="AB402" s="1237"/>
      <c r="AC402" s="431"/>
      <c r="AD402" s="431"/>
      <c r="AE402" s="385"/>
      <c r="AF402" s="431"/>
      <c r="AG402" s="1251"/>
      <c r="AH402" s="1241"/>
      <c r="AI402" s="1242"/>
      <c r="AJ402" s="1242"/>
      <c r="AK402" s="412"/>
      <c r="AL402" s="412"/>
      <c r="AM402" s="412"/>
      <c r="AN402" s="1237"/>
    </row>
    <row r="403">
      <c r="A403" s="431" t="s">
        <v>389</v>
      </c>
      <c r="B403" s="44">
        <v>3.3601492E7</v>
      </c>
      <c r="C403" s="398">
        <v>44461.05118729167</v>
      </c>
      <c r="D403" s="399" t="s">
        <v>3489</v>
      </c>
      <c r="E403" s="399" t="s">
        <v>3490</v>
      </c>
      <c r="F403" s="400">
        <v>32244.0</v>
      </c>
      <c r="G403" s="27" t="s">
        <v>2021</v>
      </c>
      <c r="H403" s="399" t="s">
        <v>1618</v>
      </c>
      <c r="I403" s="402" t="s">
        <v>5569</v>
      </c>
      <c r="J403" s="44" t="s">
        <v>1646</v>
      </c>
      <c r="K403" s="403" t="s">
        <v>3493</v>
      </c>
      <c r="L403" s="1243" t="s">
        <v>1668</v>
      </c>
      <c r="M403" s="1236"/>
      <c r="P403" s="1236"/>
      <c r="Q403" s="1236"/>
      <c r="R403" s="1244"/>
      <c r="S403" s="1245"/>
      <c r="T403" s="1238"/>
      <c r="U403" s="1236"/>
      <c r="V403" s="1236"/>
      <c r="W403" s="1236"/>
      <c r="X403" s="385"/>
      <c r="Y403" s="1237"/>
      <c r="Z403" s="385"/>
      <c r="AA403" s="1236"/>
      <c r="AB403" s="1237"/>
      <c r="AC403" s="431"/>
      <c r="AD403" s="431"/>
      <c r="AE403" s="1246"/>
      <c r="AF403" s="431"/>
      <c r="AG403" s="1251"/>
      <c r="AH403" s="1251"/>
      <c r="AI403" s="1241"/>
      <c r="AJ403" s="1242"/>
      <c r="AK403" s="412"/>
      <c r="AL403" s="412"/>
      <c r="AM403" s="412"/>
      <c r="AN403" s="1237"/>
    </row>
    <row r="404">
      <c r="A404" s="431" t="s">
        <v>389</v>
      </c>
      <c r="B404" s="44">
        <v>3.9769397E7</v>
      </c>
      <c r="C404" s="398">
        <v>44431.847242222226</v>
      </c>
      <c r="D404" s="399" t="s">
        <v>3292</v>
      </c>
      <c r="E404" s="399" t="s">
        <v>3293</v>
      </c>
      <c r="F404" s="400">
        <v>35265.0</v>
      </c>
      <c r="G404" s="27" t="s">
        <v>2021</v>
      </c>
      <c r="H404" s="401" t="s">
        <v>5571</v>
      </c>
      <c r="I404" s="402" t="s">
        <v>5572</v>
      </c>
      <c r="J404" s="44" t="s">
        <v>1620</v>
      </c>
      <c r="K404" s="403" t="s">
        <v>3296</v>
      </c>
      <c r="L404" s="1243" t="s">
        <v>1668</v>
      </c>
      <c r="M404" s="1236"/>
      <c r="P404" s="1236"/>
      <c r="Q404" s="1237"/>
      <c r="R404" s="1244"/>
      <c r="S404" s="1237"/>
      <c r="T404" s="1238"/>
      <c r="U404" s="1236"/>
      <c r="V404" s="1236"/>
      <c r="W404" s="1236"/>
      <c r="X404" s="385"/>
      <c r="Y404" s="1237"/>
      <c r="Z404" s="385"/>
      <c r="AA404" s="1236"/>
      <c r="AB404" s="1245"/>
      <c r="AC404" s="431"/>
      <c r="AD404" s="431"/>
      <c r="AE404" s="1246"/>
      <c r="AF404" s="431"/>
      <c r="AG404" s="1251"/>
      <c r="AH404" s="1251"/>
      <c r="AI404" s="1241"/>
      <c r="AJ404" s="1242"/>
      <c r="AK404" s="412"/>
      <c r="AL404" s="412"/>
      <c r="AM404" s="412"/>
      <c r="AN404" s="1237"/>
    </row>
    <row r="405">
      <c r="A405" s="431" t="s">
        <v>389</v>
      </c>
      <c r="B405" s="44">
        <v>4.3989116E7</v>
      </c>
      <c r="C405" s="398">
        <v>44412.96757258102</v>
      </c>
      <c r="D405" s="399" t="s">
        <v>3217</v>
      </c>
      <c r="E405" s="399" t="s">
        <v>3218</v>
      </c>
      <c r="F405" s="400">
        <v>37353.0</v>
      </c>
      <c r="G405" s="27" t="s">
        <v>2021</v>
      </c>
      <c r="H405" s="399" t="s">
        <v>1618</v>
      </c>
      <c r="I405" s="402" t="s">
        <v>5575</v>
      </c>
      <c r="J405" s="44" t="s">
        <v>1620</v>
      </c>
      <c r="K405" s="403" t="s">
        <v>3220</v>
      </c>
      <c r="L405" s="1243" t="s">
        <v>1668</v>
      </c>
      <c r="M405" s="1236"/>
      <c r="P405" s="1236"/>
      <c r="Q405" s="1236"/>
      <c r="R405" s="1244"/>
      <c r="S405" s="1237"/>
      <c r="T405" s="1238"/>
      <c r="U405" s="1236"/>
      <c r="V405" s="1236"/>
      <c r="W405" s="1236"/>
      <c r="X405" s="385"/>
      <c r="Y405" s="1237"/>
      <c r="Z405" s="385"/>
      <c r="AA405" s="1236"/>
      <c r="AB405" s="1237"/>
      <c r="AC405" s="431"/>
      <c r="AD405" s="431"/>
      <c r="AE405" s="1246"/>
      <c r="AF405" s="431"/>
      <c r="AG405" s="1251"/>
      <c r="AH405" s="1251"/>
      <c r="AI405" s="1241"/>
      <c r="AJ405" s="1242"/>
      <c r="AK405" s="412"/>
      <c r="AL405" s="412"/>
      <c r="AM405" s="412"/>
      <c r="AN405" s="1237"/>
    </row>
    <row r="406">
      <c r="A406" s="431" t="s">
        <v>389</v>
      </c>
      <c r="B406" s="44">
        <v>4.1673277E7</v>
      </c>
      <c r="C406" s="398">
        <v>44410.52434175926</v>
      </c>
      <c r="D406" s="399" t="s">
        <v>3145</v>
      </c>
      <c r="E406" s="399" t="s">
        <v>3146</v>
      </c>
      <c r="F406" s="400">
        <v>36189.0</v>
      </c>
      <c r="G406" s="27" t="s">
        <v>2021</v>
      </c>
      <c r="H406" s="401" t="s">
        <v>5571</v>
      </c>
      <c r="I406" s="402" t="s">
        <v>5576</v>
      </c>
      <c r="J406" s="44" t="s">
        <v>1620</v>
      </c>
      <c r="K406" s="403" t="s">
        <v>3149</v>
      </c>
      <c r="L406" s="1243" t="s">
        <v>1668</v>
      </c>
      <c r="M406" s="1236"/>
      <c r="P406" s="1236"/>
      <c r="Q406" s="1236"/>
      <c r="R406" s="1236"/>
      <c r="S406" s="1237"/>
      <c r="T406" s="1238"/>
      <c r="U406" s="1236"/>
      <c r="V406" s="1236"/>
      <c r="W406" s="1236"/>
      <c r="X406" s="385"/>
      <c r="Y406" s="1237"/>
      <c r="Z406" s="385"/>
      <c r="AA406" s="1236"/>
      <c r="AB406" s="1250"/>
      <c r="AC406" s="385"/>
      <c r="AD406" s="431"/>
      <c r="AE406" s="1246"/>
      <c r="AF406" s="431"/>
      <c r="AG406" s="1251"/>
      <c r="AH406" s="1251"/>
      <c r="AI406" s="1241"/>
      <c r="AJ406" s="1242"/>
      <c r="AK406" s="412"/>
      <c r="AL406" s="412"/>
      <c r="AM406" s="412"/>
      <c r="AN406" s="1237"/>
    </row>
    <row r="407">
      <c r="A407" s="431" t="s">
        <v>389</v>
      </c>
      <c r="B407" s="44">
        <v>4.0228672E7</v>
      </c>
      <c r="C407" s="398">
        <v>44410.678020231484</v>
      </c>
      <c r="D407" s="399" t="s">
        <v>3169</v>
      </c>
      <c r="E407" s="399" t="s">
        <v>3170</v>
      </c>
      <c r="F407" s="400">
        <v>35541.0</v>
      </c>
      <c r="G407" s="27" t="s">
        <v>2021</v>
      </c>
      <c r="H407" s="399" t="s">
        <v>1618</v>
      </c>
      <c r="I407" s="402" t="s">
        <v>5578</v>
      </c>
      <c r="J407" s="44" t="s">
        <v>1620</v>
      </c>
      <c r="K407" s="403" t="s">
        <v>2092</v>
      </c>
      <c r="L407" s="1243" t="s">
        <v>1680</v>
      </c>
      <c r="M407" s="1236"/>
      <c r="P407" s="1236"/>
      <c r="Q407" s="1237"/>
      <c r="R407" s="1244"/>
      <c r="S407" s="1237"/>
      <c r="T407" s="1238"/>
      <c r="U407" s="1236"/>
      <c r="V407" s="1236"/>
      <c r="W407" s="1236"/>
      <c r="X407" s="385"/>
      <c r="Y407" s="1237"/>
      <c r="Z407" s="385"/>
      <c r="AA407" s="1244"/>
      <c r="AB407" s="1236"/>
      <c r="AC407" s="412"/>
      <c r="AD407" s="431"/>
      <c r="AE407" s="385"/>
      <c r="AF407" s="431"/>
      <c r="AG407" s="1251"/>
      <c r="AH407" s="1251"/>
      <c r="AI407" s="1241"/>
      <c r="AJ407" s="1242"/>
      <c r="AK407" s="412"/>
      <c r="AL407" s="412"/>
      <c r="AM407" s="412"/>
      <c r="AN407" s="1237"/>
    </row>
    <row r="408">
      <c r="A408" s="431" t="s">
        <v>389</v>
      </c>
      <c r="B408" s="44">
        <v>4.1557015E7</v>
      </c>
      <c r="C408" s="398">
        <v>44415.44338607639</v>
      </c>
      <c r="D408" s="399" t="s">
        <v>3227</v>
      </c>
      <c r="E408" s="399" t="s">
        <v>3228</v>
      </c>
      <c r="F408" s="400">
        <v>36021.0</v>
      </c>
      <c r="G408" s="27" t="s">
        <v>2021</v>
      </c>
      <c r="H408" s="399" t="s">
        <v>1618</v>
      </c>
      <c r="I408" s="402" t="s">
        <v>5582</v>
      </c>
      <c r="J408" s="44" t="s">
        <v>1620</v>
      </c>
      <c r="K408" s="403" t="s">
        <v>3230</v>
      </c>
      <c r="L408" s="1243" t="s">
        <v>1668</v>
      </c>
      <c r="M408" s="1236"/>
      <c r="P408" s="1236"/>
      <c r="Q408" s="1236"/>
      <c r="R408" s="1250"/>
      <c r="S408" s="1237"/>
      <c r="T408" s="1238"/>
      <c r="U408" s="1236"/>
      <c r="V408" s="1236"/>
      <c r="W408" s="1236"/>
      <c r="X408" s="385"/>
      <c r="Y408" s="1237"/>
      <c r="Z408" s="385"/>
      <c r="AA408" s="1244"/>
      <c r="AB408" s="1245"/>
      <c r="AC408" s="412"/>
      <c r="AD408" s="431"/>
      <c r="AE408" s="385"/>
      <c r="AF408" s="431"/>
      <c r="AG408" s="1255"/>
      <c r="AH408" s="1255"/>
      <c r="AI408" s="1241"/>
      <c r="AJ408" s="1242"/>
      <c r="AK408" s="412"/>
      <c r="AL408" s="412"/>
      <c r="AM408" s="412"/>
      <c r="AN408" s="1237"/>
    </row>
    <row r="409">
      <c r="A409" s="431" t="s">
        <v>389</v>
      </c>
      <c r="B409" s="44">
        <v>3.3418981E7</v>
      </c>
      <c r="C409" s="398">
        <v>44416.61856145834</v>
      </c>
      <c r="D409" s="399" t="s">
        <v>3239</v>
      </c>
      <c r="E409" s="399" t="s">
        <v>3240</v>
      </c>
      <c r="F409" s="400">
        <v>32023.0</v>
      </c>
      <c r="G409" s="27" t="s">
        <v>2021</v>
      </c>
      <c r="H409" s="401" t="s">
        <v>5584</v>
      </c>
      <c r="I409" s="402" t="s">
        <v>5585</v>
      </c>
      <c r="J409" s="44" t="s">
        <v>1620</v>
      </c>
      <c r="K409" s="403" t="s">
        <v>3242</v>
      </c>
      <c r="L409" s="1243" t="s">
        <v>1634</v>
      </c>
      <c r="M409" s="1236"/>
      <c r="P409" s="1236"/>
      <c r="Q409" s="1236"/>
      <c r="R409" s="1236"/>
      <c r="S409" s="1237"/>
      <c r="T409" s="1238"/>
      <c r="U409" s="1236"/>
      <c r="V409" s="1236"/>
      <c r="W409" s="1236"/>
      <c r="X409" s="385"/>
      <c r="Y409" s="1237"/>
      <c r="Z409" s="385"/>
      <c r="AA409" s="1236"/>
      <c r="AB409" s="1237"/>
      <c r="AC409" s="431"/>
      <c r="AD409" s="431"/>
      <c r="AE409" s="385"/>
      <c r="AF409" s="431"/>
      <c r="AG409" s="1251"/>
      <c r="AH409" s="1251"/>
      <c r="AI409" s="1241"/>
      <c r="AJ409" s="1242"/>
      <c r="AK409" s="385"/>
      <c r="AL409" s="412"/>
      <c r="AM409" s="412"/>
      <c r="AN409" s="1237"/>
    </row>
    <row r="410">
      <c r="A410" s="431" t="s">
        <v>389</v>
      </c>
      <c r="B410" s="44">
        <v>3.8528111E7</v>
      </c>
      <c r="C410" s="398">
        <v>44443.9436703588</v>
      </c>
      <c r="D410" s="399" t="s">
        <v>3375</v>
      </c>
      <c r="E410" s="399" t="s">
        <v>3376</v>
      </c>
      <c r="F410" s="400">
        <v>34568.0</v>
      </c>
      <c r="G410" s="27" t="s">
        <v>2021</v>
      </c>
      <c r="H410" s="399" t="s">
        <v>3377</v>
      </c>
      <c r="I410" s="402" t="s">
        <v>5587</v>
      </c>
      <c r="J410" s="44" t="s">
        <v>1620</v>
      </c>
      <c r="K410" s="403" t="s">
        <v>3379</v>
      </c>
      <c r="L410" s="1243" t="s">
        <v>1668</v>
      </c>
      <c r="M410" s="1236"/>
      <c r="P410" s="1236"/>
      <c r="Q410" s="1236"/>
      <c r="R410" s="1244"/>
      <c r="S410" s="1245"/>
      <c r="T410" s="1238"/>
      <c r="U410" s="1236"/>
      <c r="V410" s="1236"/>
      <c r="W410" s="1236"/>
      <c r="X410" s="385"/>
      <c r="Y410" s="1237"/>
      <c r="Z410" s="385"/>
      <c r="AA410" s="1236"/>
      <c r="AB410" s="1245"/>
      <c r="AC410" s="431"/>
      <c r="AD410" s="431"/>
      <c r="AE410" s="385"/>
      <c r="AF410" s="431"/>
      <c r="AG410" s="1251"/>
      <c r="AH410" s="1251"/>
      <c r="AI410" s="1241"/>
      <c r="AJ410" s="1242"/>
      <c r="AK410" s="385"/>
      <c r="AL410" s="412"/>
      <c r="AM410" s="412"/>
      <c r="AN410" s="1237"/>
    </row>
    <row r="411">
      <c r="A411" s="431" t="s">
        <v>389</v>
      </c>
      <c r="B411" s="44">
        <v>3.809718E7</v>
      </c>
      <c r="C411" s="398">
        <v>44441.844740127315</v>
      </c>
      <c r="D411" s="399" t="s">
        <v>3349</v>
      </c>
      <c r="E411" s="399" t="s">
        <v>3350</v>
      </c>
      <c r="F411" s="400">
        <v>36382.0</v>
      </c>
      <c r="G411" s="27" t="s">
        <v>2021</v>
      </c>
      <c r="H411" s="399" t="s">
        <v>1618</v>
      </c>
      <c r="I411" s="402" t="s">
        <v>5589</v>
      </c>
      <c r="J411" s="44" t="s">
        <v>1620</v>
      </c>
      <c r="K411" s="403" t="s">
        <v>3352</v>
      </c>
      <c r="L411" s="1243" t="s">
        <v>1668</v>
      </c>
      <c r="M411" s="1236"/>
      <c r="P411" s="1236"/>
      <c r="Q411" s="1236"/>
      <c r="R411" s="1236"/>
      <c r="S411" s="1237"/>
      <c r="T411" s="1238"/>
      <c r="U411" s="1236"/>
      <c r="V411" s="1236"/>
      <c r="W411" s="1236"/>
      <c r="X411" s="385"/>
      <c r="Y411" s="1237"/>
      <c r="Z411" s="385"/>
      <c r="AA411" s="1236"/>
      <c r="AB411" s="1237"/>
      <c r="AC411" s="431"/>
      <c r="AD411" s="431"/>
      <c r="AE411" s="385"/>
      <c r="AF411" s="431"/>
      <c r="AG411" s="1251"/>
      <c r="AH411" s="1251"/>
      <c r="AI411" s="1241"/>
      <c r="AJ411" s="1242"/>
      <c r="AK411" s="385"/>
      <c r="AL411" s="412"/>
      <c r="AM411" s="412"/>
      <c r="AN411" s="1237"/>
    </row>
    <row r="412">
      <c r="A412" s="431" t="s">
        <v>389</v>
      </c>
      <c r="B412" s="44">
        <v>4.4568209E7</v>
      </c>
      <c r="C412" s="398">
        <v>44438.90879914352</v>
      </c>
      <c r="D412" s="399" t="s">
        <v>3335</v>
      </c>
      <c r="E412" s="399" t="s">
        <v>3336</v>
      </c>
      <c r="F412" s="400">
        <v>37608.0</v>
      </c>
      <c r="G412" s="27" t="s">
        <v>2021</v>
      </c>
      <c r="H412" s="401" t="s">
        <v>5591</v>
      </c>
      <c r="I412" s="402" t="s">
        <v>5592</v>
      </c>
      <c r="J412" s="44" t="s">
        <v>1620</v>
      </c>
      <c r="K412" s="403" t="s">
        <v>3339</v>
      </c>
      <c r="L412" s="1243" t="s">
        <v>1622</v>
      </c>
      <c r="M412" s="1236"/>
      <c r="P412" s="1236"/>
      <c r="Q412" s="1237"/>
      <c r="R412" s="1244"/>
      <c r="S412" s="1237"/>
      <c r="T412" s="1238"/>
      <c r="U412" s="1236"/>
      <c r="V412" s="1236"/>
      <c r="W412" s="1236"/>
      <c r="X412" s="385"/>
      <c r="Y412" s="1237"/>
      <c r="Z412" s="385"/>
      <c r="AA412" s="1236"/>
      <c r="AB412" s="1237"/>
      <c r="AC412" s="431"/>
      <c r="AD412" s="431"/>
      <c r="AE412" s="385"/>
      <c r="AF412" s="431"/>
      <c r="AG412" s="1251"/>
      <c r="AH412" s="1251"/>
      <c r="AI412" s="1241"/>
      <c r="AJ412" s="1242"/>
      <c r="AK412" s="385"/>
      <c r="AL412" s="412"/>
      <c r="AM412" s="412"/>
      <c r="AN412" s="1237"/>
    </row>
    <row r="413">
      <c r="A413" s="431" t="s">
        <v>389</v>
      </c>
      <c r="B413" s="44">
        <v>4.131072E7</v>
      </c>
      <c r="C413" s="398">
        <v>44425.48251585648</v>
      </c>
      <c r="D413" s="399" t="s">
        <v>3270</v>
      </c>
      <c r="E413" s="399" t="s">
        <v>3271</v>
      </c>
      <c r="F413" s="400">
        <v>36015.0</v>
      </c>
      <c r="G413" s="27" t="s">
        <v>2021</v>
      </c>
      <c r="H413" s="399" t="s">
        <v>1618</v>
      </c>
      <c r="I413" s="402" t="s">
        <v>5595</v>
      </c>
      <c r="J413" s="44" t="s">
        <v>1620</v>
      </c>
      <c r="K413" s="403" t="s">
        <v>3274</v>
      </c>
      <c r="L413" s="1243" t="s">
        <v>1668</v>
      </c>
      <c r="M413" s="1236"/>
      <c r="P413" s="1236"/>
      <c r="Q413" s="1236"/>
      <c r="R413" s="1236"/>
      <c r="S413" s="1237"/>
      <c r="T413" s="1238"/>
      <c r="U413" s="1236"/>
      <c r="V413" s="1236"/>
      <c r="W413" s="1236"/>
      <c r="X413" s="385"/>
      <c r="Y413" s="1237"/>
      <c r="Z413" s="385"/>
      <c r="AA413" s="1236"/>
      <c r="AB413" s="1237"/>
      <c r="AC413" s="431"/>
      <c r="AD413" s="431"/>
      <c r="AE413" s="385"/>
      <c r="AF413" s="431"/>
      <c r="AG413" s="1251"/>
      <c r="AH413" s="1251"/>
      <c r="AI413" s="1241"/>
      <c r="AJ413" s="1242"/>
      <c r="AK413" s="412"/>
      <c r="AL413" s="412"/>
      <c r="AM413" s="412"/>
      <c r="AN413" s="1237"/>
    </row>
    <row r="414">
      <c r="A414" s="431" t="s">
        <v>389</v>
      </c>
      <c r="B414" s="44">
        <v>4.2850667E7</v>
      </c>
      <c r="C414" s="398">
        <v>44470.46375013889</v>
      </c>
      <c r="D414" s="399" t="s">
        <v>3539</v>
      </c>
      <c r="E414" s="399" t="s">
        <v>3540</v>
      </c>
      <c r="F414" s="400">
        <v>36833.0</v>
      </c>
      <c r="G414" s="27" t="s">
        <v>2021</v>
      </c>
      <c r="H414" s="399" t="s">
        <v>2691</v>
      </c>
      <c r="I414" s="402" t="s">
        <v>5597</v>
      </c>
      <c r="J414" s="44" t="s">
        <v>1646</v>
      </c>
      <c r="K414" s="403" t="s">
        <v>3542</v>
      </c>
      <c r="L414" s="1243" t="s">
        <v>1634</v>
      </c>
      <c r="M414" s="1236"/>
      <c r="P414" s="1236"/>
      <c r="Q414" s="1236"/>
      <c r="R414" s="1244"/>
      <c r="S414" s="1237"/>
      <c r="T414" s="1238"/>
      <c r="U414" s="1236"/>
      <c r="V414" s="1236"/>
      <c r="W414" s="1236"/>
      <c r="X414" s="385"/>
      <c r="Y414" s="1237"/>
      <c r="Z414" s="385"/>
      <c r="AA414" s="1236"/>
      <c r="AB414" s="1237"/>
      <c r="AC414" s="431"/>
      <c r="AD414" s="431"/>
      <c r="AE414" s="1246"/>
      <c r="AF414" s="431"/>
      <c r="AG414" s="1251"/>
      <c r="AH414" s="1251"/>
      <c r="AI414" s="1251"/>
      <c r="AJ414" s="1242"/>
      <c r="AK414" s="412"/>
      <c r="AL414" s="412"/>
      <c r="AM414" s="412"/>
      <c r="AN414" s="1237"/>
    </row>
    <row r="415">
      <c r="A415" s="431" t="s">
        <v>389</v>
      </c>
      <c r="B415" s="44">
        <v>3.2592512E7</v>
      </c>
      <c r="C415" s="398">
        <v>44407.24179905093</v>
      </c>
      <c r="D415" s="399" t="s">
        <v>3087</v>
      </c>
      <c r="E415" s="399" t="s">
        <v>3088</v>
      </c>
      <c r="F415" s="400">
        <v>31668.0</v>
      </c>
      <c r="G415" s="27" t="s">
        <v>2021</v>
      </c>
      <c r="H415" s="399" t="s">
        <v>1618</v>
      </c>
      <c r="I415" s="402" t="s">
        <v>5599</v>
      </c>
      <c r="J415" s="44" t="s">
        <v>1646</v>
      </c>
      <c r="K415" s="403" t="s">
        <v>3089</v>
      </c>
      <c r="L415" s="1243" t="s">
        <v>1680</v>
      </c>
      <c r="M415" s="1236"/>
      <c r="P415" s="1236"/>
      <c r="Q415" s="1237"/>
      <c r="R415" s="1244"/>
      <c r="S415" s="1237"/>
      <c r="T415" s="1238"/>
      <c r="U415" s="1236"/>
      <c r="V415" s="1236"/>
      <c r="W415" s="1236"/>
      <c r="X415" s="385"/>
      <c r="Y415" s="1237"/>
      <c r="Z415" s="385"/>
      <c r="AA415" s="1236"/>
      <c r="AB415" s="1250"/>
      <c r="AC415" s="431"/>
      <c r="AD415" s="431"/>
      <c r="AE415" s="1246"/>
      <c r="AF415" s="431"/>
      <c r="AG415" s="1251"/>
      <c r="AH415" s="1251"/>
      <c r="AI415" s="1241"/>
      <c r="AJ415" s="1242"/>
      <c r="AK415" s="412"/>
      <c r="AL415" s="412"/>
      <c r="AM415" s="412"/>
      <c r="AN415" s="1245"/>
    </row>
    <row r="416">
      <c r="A416" s="431" t="s">
        <v>389</v>
      </c>
      <c r="B416" s="44">
        <v>4.1834575E7</v>
      </c>
      <c r="C416" s="398">
        <v>44342.60128873843</v>
      </c>
      <c r="D416" s="399" t="s">
        <v>2494</v>
      </c>
      <c r="E416" s="399" t="s">
        <v>2495</v>
      </c>
      <c r="F416" s="400">
        <v>36263.0</v>
      </c>
      <c r="G416" s="27" t="s">
        <v>2021</v>
      </c>
      <c r="H416" s="399" t="s">
        <v>1618</v>
      </c>
      <c r="I416" s="402" t="s">
        <v>5602</v>
      </c>
      <c r="J416" s="44" t="s">
        <v>1646</v>
      </c>
      <c r="K416" s="403" t="s">
        <v>2498</v>
      </c>
      <c r="L416" s="1243" t="s">
        <v>1622</v>
      </c>
      <c r="M416" s="1236"/>
      <c r="P416" s="1236"/>
      <c r="Q416" s="1236"/>
      <c r="R416" s="1244"/>
      <c r="S416" s="1237"/>
      <c r="T416" s="1238"/>
      <c r="U416" s="1236"/>
      <c r="V416" s="1236"/>
      <c r="W416" s="1236"/>
      <c r="X416" s="385"/>
      <c r="Y416" s="1237"/>
      <c r="Z416" s="385"/>
      <c r="AA416" s="1236"/>
      <c r="AB416" s="1252"/>
      <c r="AC416" s="1259"/>
      <c r="AD416" s="431"/>
      <c r="AE416" s="1246"/>
      <c r="AF416" s="431"/>
      <c r="AG416" s="1240"/>
      <c r="AH416" s="1240"/>
      <c r="AI416" s="1241"/>
      <c r="AJ416" s="1242"/>
      <c r="AK416" s="412"/>
      <c r="AL416" s="385"/>
      <c r="AM416" s="412"/>
      <c r="AN416" s="1245"/>
    </row>
    <row r="417">
      <c r="A417" s="431" t="s">
        <v>389</v>
      </c>
      <c r="B417" s="44">
        <v>3.33367962E8</v>
      </c>
      <c r="C417" s="398">
        <v>44350.388374120375</v>
      </c>
      <c r="D417" s="399" t="s">
        <v>2650</v>
      </c>
      <c r="E417" s="399" t="s">
        <v>2651</v>
      </c>
      <c r="F417" s="400">
        <v>32160.0</v>
      </c>
      <c r="G417" s="27" t="s">
        <v>2021</v>
      </c>
      <c r="H417" s="401" t="s">
        <v>1756</v>
      </c>
      <c r="I417" s="402" t="s">
        <v>5604</v>
      </c>
      <c r="J417" s="44" t="s">
        <v>1620</v>
      </c>
      <c r="K417" s="403" t="s">
        <v>2654</v>
      </c>
      <c r="L417" s="1243" t="s">
        <v>1634</v>
      </c>
      <c r="M417" s="1236"/>
      <c r="P417" s="1236"/>
      <c r="Q417" s="1237"/>
      <c r="R417" s="1237"/>
      <c r="S417" s="1245"/>
      <c r="T417" s="1238"/>
      <c r="U417" s="1236"/>
      <c r="V417" s="1236"/>
      <c r="W417" s="1236"/>
      <c r="X417" s="385"/>
      <c r="Y417" s="1237"/>
      <c r="Z417" s="385"/>
      <c r="AA417" s="1236"/>
      <c r="AB417" s="1252"/>
      <c r="AC417" s="431"/>
      <c r="AD417" s="431"/>
      <c r="AE417" s="1246"/>
      <c r="AF417" s="431"/>
      <c r="AG417" s="1240"/>
      <c r="AH417" s="1240"/>
      <c r="AI417" s="1241"/>
      <c r="AJ417" s="1242"/>
      <c r="AK417" s="412"/>
      <c r="AL417" s="412"/>
      <c r="AM417" s="412"/>
      <c r="AN417" s="1245"/>
    </row>
    <row r="418">
      <c r="A418" s="431" t="s">
        <v>389</v>
      </c>
      <c r="B418" s="44">
        <v>4.220179E7</v>
      </c>
      <c r="C418" s="398">
        <v>44381.92455181713</v>
      </c>
      <c r="D418" s="399" t="s">
        <v>2934</v>
      </c>
      <c r="E418" s="399" t="s">
        <v>2935</v>
      </c>
      <c r="F418" s="400">
        <v>36456.0</v>
      </c>
      <c r="G418" s="27" t="s">
        <v>2021</v>
      </c>
      <c r="H418" s="399" t="s">
        <v>1618</v>
      </c>
      <c r="I418" s="402" t="s">
        <v>5608</v>
      </c>
      <c r="J418" s="44" t="s">
        <v>1620</v>
      </c>
      <c r="K418" s="403" t="s">
        <v>2937</v>
      </c>
      <c r="L418" s="1243" t="s">
        <v>1622</v>
      </c>
      <c r="M418" s="1236"/>
      <c r="P418" s="1236"/>
      <c r="Q418" s="1236"/>
      <c r="R418" s="1244"/>
      <c r="S418" s="1237"/>
      <c r="T418" s="1238"/>
      <c r="U418" s="1236"/>
      <c r="V418" s="1236"/>
      <c r="W418" s="1236"/>
      <c r="X418" s="385"/>
      <c r="Y418" s="1237"/>
      <c r="Z418" s="385"/>
      <c r="AA418" s="1260"/>
      <c r="AB418" s="1245"/>
      <c r="AC418" s="431"/>
      <c r="AD418" s="431"/>
      <c r="AE418" s="385"/>
      <c r="AF418" s="431"/>
      <c r="AG418" s="1240"/>
      <c r="AH418" s="1240"/>
      <c r="AI418" s="1241"/>
      <c r="AJ418" s="1242"/>
      <c r="AK418" s="385"/>
      <c r="AL418" s="385"/>
      <c r="AM418" s="412"/>
      <c r="AN418" s="1245"/>
    </row>
    <row r="419">
      <c r="A419" s="431" t="s">
        <v>389</v>
      </c>
      <c r="B419" s="44">
        <v>9.5748726E7</v>
      </c>
      <c r="C419" s="398">
        <v>44433.487999317134</v>
      </c>
      <c r="D419" s="399" t="s">
        <v>3312</v>
      </c>
      <c r="E419" s="399" t="s">
        <v>3313</v>
      </c>
      <c r="F419" s="400">
        <v>37320.0</v>
      </c>
      <c r="G419" s="44" t="s">
        <v>3314</v>
      </c>
      <c r="H419" s="399" t="s">
        <v>1618</v>
      </c>
      <c r="I419" s="402" t="s">
        <v>5610</v>
      </c>
      <c r="J419" s="44" t="s">
        <v>1620</v>
      </c>
      <c r="K419" s="403" t="s">
        <v>3317</v>
      </c>
      <c r="L419" s="1243" t="s">
        <v>1680</v>
      </c>
      <c r="M419" s="1236"/>
      <c r="P419" s="1236"/>
      <c r="Q419" s="1237"/>
      <c r="R419" s="1244"/>
      <c r="S419" s="1237"/>
      <c r="T419" s="1238"/>
      <c r="U419" s="1236"/>
      <c r="V419" s="1236"/>
      <c r="W419" s="1236"/>
      <c r="X419" s="385"/>
      <c r="Y419" s="1237"/>
      <c r="Z419" s="431"/>
      <c r="AA419" s="1244"/>
      <c r="AB419" s="1236"/>
      <c r="AC419" s="431"/>
      <c r="AD419" s="431"/>
      <c r="AE419" s="385"/>
      <c r="AF419" s="431"/>
      <c r="AG419" s="1240"/>
      <c r="AH419" s="1240"/>
      <c r="AI419" s="1241"/>
      <c r="AJ419" s="1242"/>
      <c r="AK419" s="385"/>
      <c r="AL419" s="412"/>
      <c r="AM419" s="412"/>
      <c r="AN419" s="1245"/>
    </row>
    <row r="420">
      <c r="A420" s="431" t="s">
        <v>389</v>
      </c>
      <c r="B420" s="44">
        <v>4.2979993E7</v>
      </c>
      <c r="C420" s="398">
        <v>44376.81212831019</v>
      </c>
      <c r="D420" s="399" t="s">
        <v>2898</v>
      </c>
      <c r="E420" s="399" t="s">
        <v>2899</v>
      </c>
      <c r="F420" s="400">
        <v>36850.0</v>
      </c>
      <c r="G420" s="27" t="s">
        <v>2021</v>
      </c>
      <c r="H420" s="401" t="s">
        <v>5613</v>
      </c>
      <c r="I420" s="402" t="s">
        <v>5614</v>
      </c>
      <c r="J420" s="44" t="s">
        <v>1620</v>
      </c>
      <c r="K420" s="403" t="s">
        <v>2902</v>
      </c>
      <c r="L420" s="1243" t="s">
        <v>1668</v>
      </c>
      <c r="M420" s="1236"/>
      <c r="P420" s="1236"/>
      <c r="Q420" s="1237"/>
      <c r="R420" s="1237"/>
      <c r="S420" s="1237"/>
      <c r="T420" s="1238"/>
      <c r="U420" s="1236"/>
      <c r="V420" s="1236"/>
      <c r="W420" s="1236"/>
      <c r="X420" s="385"/>
      <c r="Y420" s="1237"/>
      <c r="Z420" s="431"/>
      <c r="AA420" s="1236"/>
      <c r="AB420" s="1245"/>
      <c r="AC420" s="431"/>
      <c r="AD420" s="431"/>
      <c r="AE420" s="385"/>
      <c r="AF420" s="431"/>
      <c r="AG420" s="1240"/>
      <c r="AH420" s="1240"/>
      <c r="AI420" s="1241"/>
      <c r="AJ420" s="1242"/>
      <c r="AK420" s="385"/>
      <c r="AL420" s="412"/>
      <c r="AM420" s="412"/>
      <c r="AN420" s="1245"/>
    </row>
    <row r="421">
      <c r="A421" s="431" t="s">
        <v>389</v>
      </c>
      <c r="B421" s="44">
        <v>4.4796282E7</v>
      </c>
      <c r="C421" s="398">
        <v>44410.536069699076</v>
      </c>
      <c r="D421" s="399" t="s">
        <v>3157</v>
      </c>
      <c r="E421" s="399" t="s">
        <v>3158</v>
      </c>
      <c r="F421" s="400">
        <v>37683.0</v>
      </c>
      <c r="G421" s="27" t="s">
        <v>2021</v>
      </c>
      <c r="H421" s="401" t="s">
        <v>5617</v>
      </c>
      <c r="I421" s="402" t="s">
        <v>5618</v>
      </c>
      <c r="J421" s="44" t="s">
        <v>1620</v>
      </c>
      <c r="K421" s="403" t="s">
        <v>3161</v>
      </c>
      <c r="L421" s="1243" t="s">
        <v>1668</v>
      </c>
      <c r="M421" s="1236"/>
      <c r="P421" s="1236"/>
      <c r="Q421" s="1236"/>
      <c r="R421" s="1237"/>
      <c r="S421" s="1237"/>
      <c r="T421" s="1238"/>
      <c r="U421" s="1236"/>
      <c r="V421" s="1236"/>
      <c r="W421" s="1236"/>
      <c r="X421" s="385"/>
      <c r="Y421" s="1237"/>
      <c r="Z421" s="385"/>
      <c r="AA421" s="1236"/>
      <c r="AB421" s="1236"/>
      <c r="AC421" s="431"/>
      <c r="AD421" s="431"/>
      <c r="AE421" s="385"/>
      <c r="AF421" s="431"/>
      <c r="AG421" s="1255"/>
      <c r="AH421" s="1255"/>
      <c r="AI421" s="1241"/>
      <c r="AJ421" s="1242"/>
      <c r="AK421" s="412"/>
      <c r="AL421" s="412"/>
      <c r="AM421" s="412"/>
      <c r="AN421" s="1237"/>
    </row>
    <row r="422">
      <c r="A422" s="431" t="s">
        <v>389</v>
      </c>
      <c r="B422" s="44">
        <v>4.0011345E7</v>
      </c>
      <c r="C422" s="398">
        <v>44476.647133645834</v>
      </c>
      <c r="D422" s="399" t="s">
        <v>3562</v>
      </c>
      <c r="E422" s="399" t="s">
        <v>3563</v>
      </c>
      <c r="F422" s="400">
        <v>35369.0</v>
      </c>
      <c r="G422" s="27" t="s">
        <v>2021</v>
      </c>
      <c r="H422" s="399" t="s">
        <v>1618</v>
      </c>
      <c r="I422" s="402" t="s">
        <v>5620</v>
      </c>
      <c r="J422" s="44" t="s">
        <v>1620</v>
      </c>
      <c r="K422" s="403" t="s">
        <v>3565</v>
      </c>
      <c r="L422" s="1243" t="s">
        <v>1622</v>
      </c>
      <c r="M422" s="1236"/>
      <c r="P422" s="1236"/>
      <c r="Q422" s="1237"/>
      <c r="R422" s="1237"/>
      <c r="S422" s="1237"/>
      <c r="T422" s="1238"/>
      <c r="U422" s="1236"/>
      <c r="V422" s="1236"/>
      <c r="W422" s="1236"/>
      <c r="X422" s="385"/>
      <c r="Y422" s="1237"/>
      <c r="Z422" s="385"/>
      <c r="AA422" s="1236"/>
      <c r="AB422" s="1236"/>
      <c r="AC422" s="431"/>
      <c r="AD422" s="431"/>
      <c r="AE422" s="385"/>
      <c r="AF422" s="431"/>
      <c r="AG422" s="1251"/>
      <c r="AH422" s="1251"/>
      <c r="AI422" s="1241"/>
      <c r="AJ422" s="1242"/>
      <c r="AK422" s="412"/>
      <c r="AL422" s="412"/>
      <c r="AM422" s="412"/>
      <c r="AN422" s="1237"/>
    </row>
    <row r="423">
      <c r="A423" s="431" t="s">
        <v>389</v>
      </c>
      <c r="B423" s="44">
        <v>4.0009293E7</v>
      </c>
      <c r="C423" s="398">
        <v>44496.80198655093</v>
      </c>
      <c r="D423" s="399" t="s">
        <v>3703</v>
      </c>
      <c r="E423" s="399" t="s">
        <v>3704</v>
      </c>
      <c r="F423" s="400">
        <v>35426.0</v>
      </c>
      <c r="G423" s="27" t="s">
        <v>2021</v>
      </c>
      <c r="H423" s="399" t="s">
        <v>1756</v>
      </c>
      <c r="I423" s="402" t="s">
        <v>5624</v>
      </c>
      <c r="J423" s="44" t="s">
        <v>1620</v>
      </c>
      <c r="K423" s="403" t="s">
        <v>3706</v>
      </c>
      <c r="L423" s="1243" t="s">
        <v>1634</v>
      </c>
      <c r="M423" s="1236"/>
      <c r="P423" s="1236"/>
      <c r="Q423" s="1236"/>
      <c r="R423" s="1244"/>
      <c r="S423" s="1237"/>
      <c r="T423" s="1238"/>
      <c r="U423" s="1236"/>
      <c r="V423" s="1236"/>
      <c r="W423" s="1236"/>
      <c r="X423" s="385"/>
      <c r="Y423" s="1237"/>
      <c r="Z423" s="385"/>
      <c r="AA423" s="1236"/>
      <c r="AB423" s="1245"/>
      <c r="AC423" s="431"/>
      <c r="AD423" s="431"/>
      <c r="AE423" s="412"/>
      <c r="AF423" s="431"/>
      <c r="AG423" s="1251"/>
      <c r="AH423" s="1251"/>
      <c r="AI423" s="1241"/>
      <c r="AJ423" s="1242"/>
      <c r="AK423" s="412"/>
      <c r="AL423" s="412"/>
      <c r="AM423" s="412"/>
      <c r="AN423" s="1237"/>
    </row>
    <row r="424">
      <c r="A424" s="431" t="s">
        <v>389</v>
      </c>
      <c r="B424" s="44">
        <v>2.7497806E7</v>
      </c>
      <c r="C424" s="398">
        <v>44643.568979930555</v>
      </c>
      <c r="D424" s="399" t="s">
        <v>4376</v>
      </c>
      <c r="E424" s="399" t="s">
        <v>4377</v>
      </c>
      <c r="F424" s="400">
        <v>29063.0</v>
      </c>
      <c r="G424" s="27" t="s">
        <v>2021</v>
      </c>
      <c r="H424" s="399" t="s">
        <v>1618</v>
      </c>
      <c r="I424" s="402" t="s">
        <v>5626</v>
      </c>
      <c r="J424" s="44" t="s">
        <v>1620</v>
      </c>
      <c r="K424" s="403" t="s">
        <v>4379</v>
      </c>
      <c r="L424" s="1243" t="s">
        <v>1622</v>
      </c>
      <c r="M424" s="1236"/>
      <c r="P424" s="1236"/>
      <c r="Q424" s="1237"/>
      <c r="R424" s="1244"/>
      <c r="S424" s="1236"/>
      <c r="T424" s="1238"/>
      <c r="U424" s="1236"/>
      <c r="V424" s="1236"/>
      <c r="W424" s="1236"/>
      <c r="X424" s="385"/>
      <c r="Y424" s="1237"/>
      <c r="Z424" s="385"/>
      <c r="AA424" s="1236"/>
      <c r="AB424" s="1237"/>
      <c r="AC424" s="431"/>
      <c r="AD424" s="431"/>
      <c r="AE424" s="431"/>
      <c r="AF424" s="431"/>
      <c r="AG424" s="431"/>
      <c r="AH424" s="431"/>
      <c r="AI424" s="431"/>
      <c r="AJ424" s="412"/>
      <c r="AK424" s="412"/>
      <c r="AL424" s="412"/>
      <c r="AM424" s="412"/>
      <c r="AN424" s="1237"/>
    </row>
    <row r="425">
      <c r="A425" s="431" t="s">
        <v>389</v>
      </c>
      <c r="B425" s="44">
        <v>4.2149619E7</v>
      </c>
      <c r="C425" s="398">
        <v>44502.48294726852</v>
      </c>
      <c r="D425" s="399" t="s">
        <v>3748</v>
      </c>
      <c r="E425" s="399" t="s">
        <v>3749</v>
      </c>
      <c r="F425" s="400">
        <v>36406.0</v>
      </c>
      <c r="G425" s="27" t="s">
        <v>2021</v>
      </c>
      <c r="H425" s="399" t="s">
        <v>1618</v>
      </c>
      <c r="I425" s="402" t="s">
        <v>5629</v>
      </c>
      <c r="J425" s="44" t="s">
        <v>1620</v>
      </c>
      <c r="K425" s="403" t="s">
        <v>3750</v>
      </c>
      <c r="L425" s="1243" t="s">
        <v>1622</v>
      </c>
      <c r="M425" s="1236"/>
      <c r="P425" s="1236"/>
      <c r="Q425" s="1236"/>
      <c r="R425" s="1244"/>
      <c r="S425" s="1236"/>
      <c r="T425" s="1238"/>
      <c r="U425" s="1236"/>
      <c r="V425" s="1236"/>
      <c r="W425" s="1236"/>
      <c r="X425" s="385"/>
      <c r="Y425" s="1237"/>
      <c r="Z425" s="385"/>
      <c r="AA425" s="1236"/>
      <c r="AB425" s="1237"/>
      <c r="AC425" s="431"/>
      <c r="AD425" s="431"/>
      <c r="AE425" s="431"/>
      <c r="AF425" s="431"/>
      <c r="AG425" s="431"/>
      <c r="AH425" s="431"/>
      <c r="AI425" s="431"/>
      <c r="AJ425" s="412"/>
      <c r="AK425" s="412"/>
      <c r="AL425" s="412"/>
      <c r="AM425" s="412"/>
      <c r="AN425" s="1237"/>
    </row>
    <row r="426">
      <c r="A426" s="431" t="s">
        <v>389</v>
      </c>
      <c r="B426" s="44">
        <v>3.4893148E7</v>
      </c>
      <c r="C426" s="398">
        <v>44497.89046481482</v>
      </c>
      <c r="D426" s="399" t="s">
        <v>3725</v>
      </c>
      <c r="E426" s="399" t="s">
        <v>3726</v>
      </c>
      <c r="F426" s="400">
        <v>33339.0</v>
      </c>
      <c r="G426" s="27" t="s">
        <v>2021</v>
      </c>
      <c r="H426" s="399" t="s">
        <v>1618</v>
      </c>
      <c r="I426" s="402" t="s">
        <v>5631</v>
      </c>
      <c r="J426" s="44" t="s">
        <v>1646</v>
      </c>
      <c r="K426" s="403" t="s">
        <v>2092</v>
      </c>
      <c r="L426" s="1243" t="s">
        <v>1622</v>
      </c>
      <c r="M426" s="1236"/>
      <c r="P426" s="1236"/>
      <c r="Q426" s="1236"/>
      <c r="R426" s="1244"/>
      <c r="S426" s="1245"/>
      <c r="T426" s="1238"/>
      <c r="U426" s="1236"/>
      <c r="V426" s="1236"/>
      <c r="W426" s="1236"/>
      <c r="X426" s="385"/>
      <c r="Y426" s="1237"/>
      <c r="Z426" s="385"/>
      <c r="AA426" s="1236"/>
      <c r="AB426" s="1237"/>
      <c r="AC426" s="431"/>
      <c r="AD426" s="431"/>
      <c r="AE426" s="1261"/>
      <c r="AF426" s="431"/>
      <c r="AG426" s="1240"/>
      <c r="AH426" s="1241"/>
      <c r="AI426" s="1242"/>
      <c r="AJ426" s="412"/>
      <c r="AK426" s="412"/>
      <c r="AL426" s="412"/>
      <c r="AM426" s="412"/>
      <c r="AN426" s="1237"/>
    </row>
    <row r="427">
      <c r="A427" s="431" t="s">
        <v>389</v>
      </c>
      <c r="B427" s="50">
        <v>3.2152106E7</v>
      </c>
      <c r="C427" s="398">
        <v>44533.47542623842</v>
      </c>
      <c r="D427" s="399" t="s">
        <v>3921</v>
      </c>
      <c r="E427" s="399" t="s">
        <v>3922</v>
      </c>
      <c r="F427" s="400">
        <v>31466.0</v>
      </c>
      <c r="G427" s="27" t="s">
        <v>2021</v>
      </c>
      <c r="H427" s="401" t="s">
        <v>5633</v>
      </c>
      <c r="I427" s="402" t="s">
        <v>5634</v>
      </c>
      <c r="J427" s="44" t="s">
        <v>1646</v>
      </c>
      <c r="K427" s="403" t="s">
        <v>3925</v>
      </c>
      <c r="L427" s="1243" t="s">
        <v>1622</v>
      </c>
      <c r="M427" s="1236"/>
      <c r="P427" s="1236"/>
      <c r="Q427" s="1244"/>
      <c r="R427" s="1244"/>
      <c r="S427" s="1237"/>
      <c r="T427" s="1238"/>
      <c r="U427" s="1236"/>
      <c r="V427" s="1236"/>
      <c r="W427" s="1236"/>
      <c r="X427" s="385"/>
      <c r="Y427" s="1237"/>
      <c r="Z427" s="385"/>
      <c r="AA427" s="1236"/>
      <c r="AB427" s="1237"/>
      <c r="AC427" s="431"/>
      <c r="AD427" s="431"/>
      <c r="AE427" s="1261"/>
      <c r="AF427" s="431"/>
      <c r="AG427" s="1240"/>
      <c r="AH427" s="1241"/>
      <c r="AI427" s="1242"/>
      <c r="AJ427" s="412"/>
      <c r="AK427" s="412"/>
      <c r="AL427" s="412"/>
      <c r="AM427" s="412"/>
      <c r="AN427" s="1237"/>
    </row>
    <row r="428">
      <c r="A428" s="431" t="s">
        <v>389</v>
      </c>
      <c r="B428" s="44">
        <v>2.8169008E7</v>
      </c>
      <c r="C428" s="398">
        <v>44603.69935206018</v>
      </c>
      <c r="D428" s="399" t="s">
        <v>4181</v>
      </c>
      <c r="E428" s="399" t="s">
        <v>4182</v>
      </c>
      <c r="F428" s="400">
        <v>29336.0</v>
      </c>
      <c r="G428" s="27" t="s">
        <v>2021</v>
      </c>
      <c r="H428" s="399" t="s">
        <v>1618</v>
      </c>
      <c r="I428" s="402" t="s">
        <v>5636</v>
      </c>
      <c r="J428" s="44" t="s">
        <v>1620</v>
      </c>
      <c r="K428" s="403" t="s">
        <v>4185</v>
      </c>
      <c r="L428" s="1243" t="s">
        <v>1668</v>
      </c>
      <c r="M428" s="1236"/>
      <c r="P428" s="1236"/>
      <c r="Q428" s="1236"/>
      <c r="R428" s="1244"/>
      <c r="S428" s="1237"/>
      <c r="T428" s="1238"/>
      <c r="U428" s="1236"/>
      <c r="V428" s="1236"/>
      <c r="W428" s="1236"/>
      <c r="X428" s="385"/>
      <c r="Y428" s="1237"/>
      <c r="Z428" s="385"/>
      <c r="AA428" s="1236"/>
      <c r="AB428" s="1237"/>
      <c r="AC428" s="431"/>
      <c r="AD428" s="431"/>
      <c r="AE428" s="1261"/>
      <c r="AF428" s="431"/>
      <c r="AG428" s="1240"/>
      <c r="AH428" s="1241"/>
      <c r="AI428" s="1242"/>
      <c r="AJ428" s="412"/>
      <c r="AK428" s="412"/>
      <c r="AL428" s="412"/>
      <c r="AM428" s="412"/>
      <c r="AN428" s="1237"/>
    </row>
    <row r="429">
      <c r="A429" s="431" t="s">
        <v>389</v>
      </c>
      <c r="B429" s="52">
        <v>4.2425367E7</v>
      </c>
      <c r="C429" s="432"/>
      <c r="D429" s="433" t="s">
        <v>5394</v>
      </c>
      <c r="E429" s="434" t="s">
        <v>5395</v>
      </c>
      <c r="F429" s="435">
        <v>36577.0</v>
      </c>
      <c r="G429" s="52" t="s">
        <v>2021</v>
      </c>
      <c r="H429" s="399" t="s">
        <v>1618</v>
      </c>
      <c r="I429" s="424" t="s">
        <v>5396</v>
      </c>
      <c r="J429" s="44" t="s">
        <v>1620</v>
      </c>
      <c r="K429" s="413" t="s">
        <v>397</v>
      </c>
      <c r="L429" s="1262"/>
      <c r="M429" s="1263"/>
      <c r="P429" s="1263"/>
      <c r="Q429" s="1263"/>
      <c r="R429" s="1263"/>
      <c r="S429" s="1263"/>
      <c r="T429" s="1263"/>
      <c r="U429" s="1263"/>
      <c r="V429" s="1263"/>
      <c r="W429" s="1263"/>
      <c r="X429" s="88"/>
      <c r="Y429" s="1263"/>
      <c r="Z429" s="88"/>
      <c r="AA429" s="1263"/>
      <c r="AB429" s="1264"/>
      <c r="AC429" s="88"/>
      <c r="AD429" s="88"/>
      <c r="AE429" s="88"/>
      <c r="AF429" s="88"/>
      <c r="AG429" s="88"/>
      <c r="AH429" s="88"/>
      <c r="AI429" s="88"/>
      <c r="AJ429" s="412"/>
      <c r="AK429" s="465"/>
      <c r="AL429" s="465"/>
      <c r="AM429" s="412"/>
      <c r="AN429" s="1237"/>
    </row>
    <row r="430">
      <c r="A430" s="431" t="s">
        <v>389</v>
      </c>
      <c r="B430" s="17" t="s">
        <v>391</v>
      </c>
      <c r="C430" s="438">
        <v>44370.679610011575</v>
      </c>
      <c r="D430" s="17" t="s">
        <v>2850</v>
      </c>
      <c r="E430" s="17" t="s">
        <v>2851</v>
      </c>
      <c r="F430" s="439">
        <v>31197.0</v>
      </c>
      <c r="G430" s="17" t="s">
        <v>1678</v>
      </c>
      <c r="H430" s="399" t="s">
        <v>1618</v>
      </c>
      <c r="I430" s="17" t="s">
        <v>2852</v>
      </c>
      <c r="J430" s="17" t="s">
        <v>2853</v>
      </c>
      <c r="K430" s="404" t="s">
        <v>2854</v>
      </c>
      <c r="L430" s="1265" t="s">
        <v>160</v>
      </c>
      <c r="M430" s="1244"/>
      <c r="P430" s="437"/>
      <c r="Q430" s="437"/>
      <c r="R430" s="437"/>
      <c r="S430" s="437"/>
      <c r="T430" s="437"/>
      <c r="U430" s="437"/>
      <c r="V430" s="437"/>
      <c r="W430" s="437"/>
      <c r="X430" s="437"/>
      <c r="Y430" s="1244"/>
      <c r="Z430" s="437"/>
      <c r="AA430" s="1244"/>
      <c r="AB430" s="1244"/>
      <c r="AC430" s="1266"/>
      <c r="AD430" s="1266"/>
      <c r="AE430" s="1266"/>
      <c r="AF430" s="1266"/>
      <c r="AG430" s="1179"/>
      <c r="AH430" s="437"/>
      <c r="AI430" s="1266"/>
      <c r="AJ430" s="412"/>
      <c r="AK430" s="1266"/>
      <c r="AL430" s="1266"/>
      <c r="AM430" s="412"/>
      <c r="AN430" s="1237"/>
    </row>
    <row r="431">
      <c r="A431" s="431" t="s">
        <v>389</v>
      </c>
      <c r="B431" s="53">
        <v>4.0242256E7</v>
      </c>
      <c r="C431" s="444"/>
      <c r="D431" s="445" t="s">
        <v>5639</v>
      </c>
      <c r="E431" s="446" t="s">
        <v>5640</v>
      </c>
      <c r="F431" s="447">
        <v>35513.0</v>
      </c>
      <c r="G431" s="53" t="s">
        <v>391</v>
      </c>
      <c r="H431" s="448" t="s">
        <v>5641</v>
      </c>
      <c r="I431" s="55">
        <v>1.124577716E9</v>
      </c>
      <c r="J431" s="57" t="s">
        <v>5642</v>
      </c>
      <c r="K431" s="55" t="s">
        <v>393</v>
      </c>
      <c r="L431" s="1267" t="s">
        <v>5643</v>
      </c>
      <c r="M431" s="1268"/>
      <c r="P431" s="1269"/>
      <c r="Q431" s="1269"/>
      <c r="R431" s="1270"/>
      <c r="S431" s="1271"/>
      <c r="T431" s="1263"/>
      <c r="U431" s="1264"/>
      <c r="V431" s="1272"/>
      <c r="W431" s="1272"/>
      <c r="X431" s="1272"/>
      <c r="Y431" s="1268"/>
      <c r="Z431" s="1273"/>
      <c r="AA431" s="1274"/>
      <c r="AB431" s="1263"/>
      <c r="AC431" s="1263"/>
      <c r="AD431" s="1263"/>
      <c r="AE431" s="1263"/>
      <c r="AF431" s="1263"/>
      <c r="AG431" s="1263"/>
      <c r="AH431" s="1263"/>
      <c r="AI431" s="1263"/>
      <c r="AJ431" s="1263"/>
      <c r="AK431" s="1266"/>
      <c r="AL431" s="1266"/>
      <c r="AM431" s="412"/>
      <c r="AN431" s="1263"/>
    </row>
    <row r="432">
      <c r="A432" s="431" t="s">
        <v>389</v>
      </c>
      <c r="B432" s="56">
        <v>4.1472723E7</v>
      </c>
      <c r="C432" s="456"/>
      <c r="D432" s="457" t="s">
        <v>5650</v>
      </c>
      <c r="E432" s="458" t="s">
        <v>5651</v>
      </c>
      <c r="F432" s="459">
        <v>36040.0</v>
      </c>
      <c r="G432" s="52" t="s">
        <v>391</v>
      </c>
      <c r="H432" s="434" t="s">
        <v>5652</v>
      </c>
      <c r="I432" s="57">
        <v>1.137661007E9</v>
      </c>
      <c r="J432" s="55" t="s">
        <v>5653</v>
      </c>
      <c r="K432" s="57" t="s">
        <v>395</v>
      </c>
      <c r="L432" s="1275" t="s">
        <v>5654</v>
      </c>
      <c r="M432" s="1268"/>
      <c r="P432" s="1269"/>
      <c r="Q432" s="1269"/>
      <c r="R432" s="1270"/>
      <c r="S432" s="1271"/>
      <c r="T432" s="1264"/>
      <c r="U432" s="1264"/>
      <c r="V432" s="1272"/>
      <c r="W432" s="1276"/>
      <c r="X432" s="1264"/>
      <c r="Y432" s="1268"/>
      <c r="Z432" s="1277"/>
      <c r="AA432" s="1274"/>
      <c r="AB432" s="1263"/>
      <c r="AC432" s="1263"/>
      <c r="AD432" s="1263"/>
      <c r="AE432" s="1263"/>
      <c r="AF432" s="1263"/>
      <c r="AG432" s="1263"/>
      <c r="AH432" s="1263"/>
      <c r="AI432" s="1263"/>
      <c r="AJ432" s="1263"/>
      <c r="AK432" s="1266"/>
      <c r="AL432" s="1266"/>
      <c r="AM432" s="412"/>
      <c r="AN432" s="1270"/>
    </row>
    <row r="433">
      <c r="A433" s="431" t="s">
        <v>389</v>
      </c>
      <c r="B433" s="56">
        <v>3.862518E7</v>
      </c>
      <c r="C433" s="444">
        <v>44222.45395844907</v>
      </c>
      <c r="D433" s="457" t="s">
        <v>5660</v>
      </c>
      <c r="E433" s="458" t="s">
        <v>5661</v>
      </c>
      <c r="F433" s="459">
        <v>34668.0</v>
      </c>
      <c r="G433" s="52" t="s">
        <v>391</v>
      </c>
      <c r="H433" s="434" t="s">
        <v>5662</v>
      </c>
      <c r="I433" s="57">
        <v>1.169061182E9</v>
      </c>
      <c r="J433" s="55" t="s">
        <v>5663</v>
      </c>
      <c r="K433" s="57" t="s">
        <v>397</v>
      </c>
      <c r="L433" s="1275" t="s">
        <v>5563</v>
      </c>
      <c r="M433" s="1268"/>
      <c r="P433" s="1269"/>
      <c r="Q433" s="1269"/>
      <c r="R433" s="1270"/>
      <c r="S433" s="1271"/>
      <c r="T433" s="1264"/>
      <c r="U433" s="1264"/>
      <c r="V433" s="1272"/>
      <c r="W433" s="1276"/>
      <c r="X433" s="1272"/>
      <c r="Y433" s="1268"/>
      <c r="Z433" s="1277"/>
      <c r="AA433" s="1274"/>
      <c r="AB433" s="1263"/>
      <c r="AC433" s="1263"/>
      <c r="AD433" s="1263"/>
      <c r="AE433" s="1263"/>
      <c r="AF433" s="1263"/>
      <c r="AG433" s="1263"/>
      <c r="AH433" s="1263"/>
      <c r="AI433" s="1263"/>
      <c r="AJ433" s="1263"/>
      <c r="AK433" s="1266"/>
      <c r="AL433" s="1266"/>
      <c r="AM433" s="412"/>
      <c r="AN433" s="1270"/>
    </row>
    <row r="434">
      <c r="A434" s="431" t="s">
        <v>389</v>
      </c>
      <c r="B434" s="58">
        <v>2.6588286E7</v>
      </c>
      <c r="C434" s="444">
        <v>44348.42060006944</v>
      </c>
      <c r="D434" s="403" t="s">
        <v>2545</v>
      </c>
      <c r="E434" s="403" t="s">
        <v>2546</v>
      </c>
      <c r="F434" s="466">
        <v>28615.0</v>
      </c>
      <c r="G434" s="436" t="s">
        <v>391</v>
      </c>
      <c r="H434" s="403" t="s">
        <v>2547</v>
      </c>
      <c r="I434" s="403">
        <v>1.154596623E9</v>
      </c>
      <c r="J434" s="403" t="s">
        <v>1620</v>
      </c>
      <c r="K434" s="403" t="s">
        <v>1877</v>
      </c>
      <c r="L434" s="1278" t="s">
        <v>1622</v>
      </c>
      <c r="M434" s="1264"/>
      <c r="P434" s="1263"/>
      <c r="Q434" s="1263"/>
      <c r="R434" s="1263"/>
      <c r="S434" s="1263"/>
      <c r="T434" s="1279"/>
      <c r="U434" s="1264"/>
      <c r="V434" s="1264"/>
      <c r="W434" s="1264"/>
      <c r="X434" s="1264"/>
      <c r="Y434" s="1264"/>
      <c r="Z434" s="465"/>
      <c r="AA434" s="1264"/>
      <c r="AB434" s="1264"/>
      <c r="AC434" s="1264"/>
      <c r="AD434" s="1264"/>
      <c r="AE434" s="1264"/>
      <c r="AF434" s="1264"/>
      <c r="AG434" s="1280"/>
      <c r="AH434" s="1280"/>
      <c r="AI434" s="1270"/>
      <c r="AJ434" s="1271"/>
      <c r="AK434" s="1266"/>
      <c r="AL434" s="1266"/>
      <c r="AM434" s="412"/>
      <c r="AN434" s="1264"/>
    </row>
    <row r="435">
      <c r="A435" s="431" t="s">
        <v>389</v>
      </c>
      <c r="B435" s="59">
        <v>4.2689528E7</v>
      </c>
      <c r="C435" s="444"/>
      <c r="D435" s="413" t="s">
        <v>2563</v>
      </c>
      <c r="E435" s="472" t="s">
        <v>5669</v>
      </c>
      <c r="F435" s="466">
        <v>36671.0</v>
      </c>
      <c r="G435" s="52" t="s">
        <v>2021</v>
      </c>
      <c r="H435" s="413" t="s">
        <v>5670</v>
      </c>
      <c r="I435" s="413">
        <v>1.125403975E9</v>
      </c>
      <c r="J435" s="413"/>
      <c r="K435" s="413" t="s">
        <v>5671</v>
      </c>
      <c r="L435" s="1262"/>
      <c r="M435" s="1263"/>
      <c r="P435" s="1263"/>
      <c r="Q435" s="1263"/>
      <c r="R435" s="1263"/>
      <c r="S435" s="1263"/>
      <c r="T435" s="1263"/>
      <c r="U435" s="1263"/>
      <c r="V435" s="1263"/>
      <c r="W435" s="1263"/>
      <c r="X435" s="1263"/>
      <c r="Y435" s="1263"/>
      <c r="Z435" s="88"/>
      <c r="AA435" s="1263"/>
      <c r="AB435" s="1263"/>
      <c r="AC435" s="1263"/>
      <c r="AD435" s="1263"/>
      <c r="AE435" s="1263"/>
      <c r="AF435" s="1280"/>
      <c r="AG435" s="1280"/>
      <c r="AH435" s="1280"/>
      <c r="AI435" s="1270"/>
      <c r="AJ435" s="1263"/>
      <c r="AK435" s="1266"/>
      <c r="AL435" s="1266"/>
      <c r="AM435" s="412"/>
      <c r="AN435" s="1270"/>
    </row>
    <row r="436">
      <c r="A436" s="431" t="s">
        <v>389</v>
      </c>
      <c r="B436" s="58">
        <v>4.3385038E7</v>
      </c>
      <c r="C436" s="444"/>
      <c r="D436" s="403" t="s">
        <v>5672</v>
      </c>
      <c r="E436" s="472" t="s">
        <v>5673</v>
      </c>
      <c r="F436" s="466">
        <v>36899.0</v>
      </c>
      <c r="G436" s="436" t="s">
        <v>391</v>
      </c>
      <c r="H436" s="403" t="s">
        <v>5674</v>
      </c>
      <c r="I436" s="403">
        <v>1.168873628E9</v>
      </c>
      <c r="J436" s="403"/>
      <c r="K436" s="403" t="s">
        <v>5675</v>
      </c>
      <c r="L436" s="1278"/>
      <c r="M436" s="1264"/>
      <c r="P436" s="1264"/>
      <c r="Q436" s="1264"/>
      <c r="R436" s="1263"/>
      <c r="S436" s="1264"/>
      <c r="T436" s="1264"/>
      <c r="U436" s="1264"/>
      <c r="V436" s="1264"/>
      <c r="W436" s="1264"/>
      <c r="X436" s="1264"/>
      <c r="Y436" s="1264"/>
      <c r="Z436" s="465"/>
      <c r="AA436" s="1264"/>
      <c r="AB436" s="1263"/>
      <c r="AC436" s="1263"/>
      <c r="AD436" s="1263"/>
      <c r="AE436" s="1263"/>
      <c r="AF436" s="1280"/>
      <c r="AG436" s="1280"/>
      <c r="AH436" s="1280"/>
      <c r="AI436" s="1270"/>
      <c r="AJ436" s="1281"/>
      <c r="AK436" s="1266"/>
      <c r="AL436" s="1266"/>
      <c r="AM436" s="412"/>
      <c r="AN436" s="1264"/>
    </row>
    <row r="437">
      <c r="A437" s="431" t="s">
        <v>389</v>
      </c>
      <c r="B437" s="59">
        <v>4.075975E7</v>
      </c>
      <c r="C437" s="456"/>
      <c r="D437" s="413" t="s">
        <v>5676</v>
      </c>
      <c r="E437" s="464" t="s">
        <v>5677</v>
      </c>
      <c r="F437" s="474">
        <v>35744.0</v>
      </c>
      <c r="G437" s="52" t="s">
        <v>391</v>
      </c>
      <c r="H437" s="413" t="s">
        <v>5678</v>
      </c>
      <c r="I437" s="413">
        <v>5.42234540358E11</v>
      </c>
      <c r="J437" s="413"/>
      <c r="K437" s="413" t="s">
        <v>5679</v>
      </c>
      <c r="L437" s="1262"/>
      <c r="M437" s="1263"/>
      <c r="P437" s="1263"/>
      <c r="Q437" s="1263"/>
      <c r="R437" s="1263"/>
      <c r="S437" s="1263"/>
      <c r="T437" s="1263"/>
      <c r="U437" s="1263"/>
      <c r="V437" s="1263"/>
      <c r="W437" s="1263"/>
      <c r="X437" s="1263"/>
      <c r="Y437" s="1263"/>
      <c r="Z437" s="88"/>
      <c r="AA437" s="1263"/>
      <c r="AB437" s="1263"/>
      <c r="AC437" s="1263"/>
      <c r="AD437" s="1263"/>
      <c r="AE437" s="1263"/>
      <c r="AF437" s="1263"/>
      <c r="AG437" s="1263"/>
      <c r="AH437" s="1263"/>
      <c r="AI437" s="1263"/>
      <c r="AJ437" s="1263"/>
      <c r="AK437" s="1266"/>
      <c r="AL437" s="1266"/>
      <c r="AM437" s="412"/>
      <c r="AN437" s="1270"/>
    </row>
    <row r="438">
      <c r="A438" s="431" t="s">
        <v>389</v>
      </c>
      <c r="B438" s="59">
        <v>3.7246954E7</v>
      </c>
      <c r="C438" s="456"/>
      <c r="D438" s="413" t="s">
        <v>5680</v>
      </c>
      <c r="E438" s="464" t="s">
        <v>5681</v>
      </c>
      <c r="F438" s="474">
        <v>33988.0</v>
      </c>
      <c r="G438" s="52" t="s">
        <v>391</v>
      </c>
      <c r="H438" s="413" t="s">
        <v>5682</v>
      </c>
      <c r="I438" s="413">
        <v>1.530602876E9</v>
      </c>
      <c r="J438" s="413"/>
      <c r="K438" s="413" t="s">
        <v>5683</v>
      </c>
      <c r="L438" s="1262"/>
      <c r="M438" s="1263"/>
      <c r="P438" s="1263"/>
      <c r="Q438" s="1263"/>
      <c r="R438" s="1263"/>
      <c r="S438" s="1263"/>
      <c r="T438" s="1263"/>
      <c r="U438" s="1263"/>
      <c r="V438" s="1263"/>
      <c r="W438" s="1263"/>
      <c r="X438" s="1263"/>
      <c r="Y438" s="1263"/>
      <c r="Z438" s="88"/>
      <c r="AA438" s="1263"/>
      <c r="AB438" s="1263"/>
      <c r="AC438" s="1274"/>
      <c r="AD438" s="1274"/>
      <c r="AE438" s="1263"/>
      <c r="AF438" s="1263"/>
      <c r="AG438" s="1263"/>
      <c r="AH438" s="1263"/>
      <c r="AI438" s="1263"/>
      <c r="AJ438" s="1263"/>
      <c r="AK438" s="1266"/>
      <c r="AL438" s="1266"/>
      <c r="AM438" s="412"/>
      <c r="AN438" s="1270"/>
    </row>
    <row r="439">
      <c r="A439" s="431" t="s">
        <v>389</v>
      </c>
      <c r="B439" s="59">
        <v>2.9341634E7</v>
      </c>
      <c r="C439" s="456"/>
      <c r="D439" s="413" t="s">
        <v>5684</v>
      </c>
      <c r="E439" s="464" t="s">
        <v>5685</v>
      </c>
      <c r="F439" s="474">
        <v>30072.0</v>
      </c>
      <c r="G439" s="52" t="s">
        <v>391</v>
      </c>
      <c r="H439" s="413" t="s">
        <v>5686</v>
      </c>
      <c r="I439" s="475" t="s">
        <v>5687</v>
      </c>
      <c r="J439" s="413"/>
      <c r="K439" s="413" t="s">
        <v>5688</v>
      </c>
      <c r="L439" s="1262"/>
      <c r="M439" s="1263"/>
      <c r="P439" s="1263"/>
      <c r="Q439" s="1263"/>
      <c r="R439" s="1263"/>
      <c r="S439" s="1263"/>
      <c r="T439" s="1263"/>
      <c r="U439" s="1263"/>
      <c r="V439" s="1263"/>
      <c r="W439" s="1263"/>
      <c r="X439" s="1263"/>
      <c r="Y439" s="1263"/>
      <c r="Z439" s="88"/>
      <c r="AA439" s="1263"/>
      <c r="AB439" s="1263"/>
      <c r="AC439" s="1263"/>
      <c r="AD439" s="1263"/>
      <c r="AE439" s="1263"/>
      <c r="AF439" s="1263"/>
      <c r="AG439" s="1263"/>
      <c r="AH439" s="1263"/>
      <c r="AI439" s="1263"/>
      <c r="AJ439" s="1263"/>
      <c r="AK439" s="1266"/>
      <c r="AL439" s="1266"/>
      <c r="AM439" s="412"/>
      <c r="AN439" s="1270"/>
    </row>
    <row r="440">
      <c r="A440" s="431" t="s">
        <v>389</v>
      </c>
      <c r="B440" s="59">
        <v>4.2360969E7</v>
      </c>
      <c r="C440" s="456"/>
      <c r="D440" s="413" t="s">
        <v>5689</v>
      </c>
      <c r="E440" s="464" t="s">
        <v>5690</v>
      </c>
      <c r="F440" s="474">
        <v>36600.0</v>
      </c>
      <c r="G440" s="52" t="s">
        <v>391</v>
      </c>
      <c r="H440" s="413" t="s">
        <v>5691</v>
      </c>
      <c r="I440" s="413">
        <v>1.560556766E9</v>
      </c>
      <c r="J440" s="413"/>
      <c r="K440" s="476" t="s">
        <v>5692</v>
      </c>
      <c r="L440" s="1262"/>
      <c r="M440" s="1263"/>
      <c r="P440" s="1263"/>
      <c r="Q440" s="1263"/>
      <c r="R440" s="1263"/>
      <c r="S440" s="1263"/>
      <c r="T440" s="1263"/>
      <c r="U440" s="1263"/>
      <c r="V440" s="1263"/>
      <c r="W440" s="1263"/>
      <c r="X440" s="1263"/>
      <c r="Y440" s="1263"/>
      <c r="Z440" s="88"/>
      <c r="AA440" s="1263"/>
      <c r="AB440" s="1263"/>
      <c r="AC440" s="1263"/>
      <c r="AD440" s="1263"/>
      <c r="AE440" s="1263"/>
      <c r="AF440" s="1263"/>
      <c r="AG440" s="1263"/>
      <c r="AH440" s="1263"/>
      <c r="AI440" s="1263"/>
      <c r="AJ440" s="1263"/>
      <c r="AK440" s="1266"/>
      <c r="AL440" s="1266"/>
      <c r="AM440" s="412"/>
      <c r="AN440" s="1270"/>
    </row>
    <row r="441">
      <c r="A441" s="431" t="s">
        <v>389</v>
      </c>
      <c r="B441" s="59">
        <v>4.2054255E7</v>
      </c>
      <c r="C441" s="456"/>
      <c r="D441" s="413" t="s">
        <v>5693</v>
      </c>
      <c r="E441" s="464" t="s">
        <v>5694</v>
      </c>
      <c r="F441" s="474">
        <v>36445.0</v>
      </c>
      <c r="G441" s="52" t="s">
        <v>391</v>
      </c>
      <c r="H441" s="413" t="s">
        <v>5695</v>
      </c>
      <c r="I441" s="413">
        <v>1.135948025E9</v>
      </c>
      <c r="J441" s="413"/>
      <c r="K441" s="413" t="s">
        <v>5696</v>
      </c>
      <c r="L441" s="1262"/>
      <c r="M441" s="1263"/>
      <c r="P441" s="1263"/>
      <c r="Q441" s="1263"/>
      <c r="R441" s="1263"/>
      <c r="S441" s="1263"/>
      <c r="T441" s="1263"/>
      <c r="U441" s="1263"/>
      <c r="V441" s="1263"/>
      <c r="W441" s="1263"/>
      <c r="X441" s="1263"/>
      <c r="Y441" s="1263"/>
      <c r="Z441" s="88"/>
      <c r="AA441" s="1263"/>
      <c r="AB441" s="1263"/>
      <c r="AC441" s="1263"/>
      <c r="AD441" s="1263"/>
      <c r="AE441" s="1263"/>
      <c r="AF441" s="1263"/>
      <c r="AG441" s="1263"/>
      <c r="AH441" s="1263"/>
      <c r="AI441" s="1263"/>
      <c r="AJ441" s="1263"/>
      <c r="AK441" s="1266"/>
      <c r="AL441" s="1266"/>
      <c r="AM441" s="412"/>
      <c r="AN441" s="1270"/>
    </row>
    <row r="442">
      <c r="A442" s="431" t="s">
        <v>389</v>
      </c>
      <c r="B442" s="59">
        <v>4.2660827E7</v>
      </c>
      <c r="C442" s="456"/>
      <c r="D442" s="413" t="s">
        <v>5697</v>
      </c>
      <c r="E442" s="464" t="s">
        <v>5698</v>
      </c>
      <c r="F442" s="474">
        <v>36687.0</v>
      </c>
      <c r="G442" s="52" t="s">
        <v>391</v>
      </c>
      <c r="H442" s="413" t="s">
        <v>5699</v>
      </c>
      <c r="I442" s="413">
        <v>1.136349469E9</v>
      </c>
      <c r="J442" s="413"/>
      <c r="K442" s="413" t="s">
        <v>5700</v>
      </c>
      <c r="L442" s="1262"/>
      <c r="M442" s="1263"/>
      <c r="P442" s="1263"/>
      <c r="Q442" s="1263"/>
      <c r="R442" s="1263"/>
      <c r="S442" s="1263"/>
      <c r="T442" s="1263"/>
      <c r="U442" s="1263"/>
      <c r="V442" s="1263"/>
      <c r="W442" s="1263"/>
      <c r="X442" s="1263"/>
      <c r="Y442" s="1263"/>
      <c r="Z442" s="88"/>
      <c r="AA442" s="1263"/>
      <c r="AB442" s="1263"/>
      <c r="AC442" s="1263"/>
      <c r="AD442" s="1263"/>
      <c r="AE442" s="1263"/>
      <c r="AF442" s="1263"/>
      <c r="AG442" s="1263"/>
      <c r="AH442" s="1263"/>
      <c r="AI442" s="1263"/>
      <c r="AJ442" s="1263"/>
      <c r="AK442" s="1266"/>
      <c r="AL442" s="1266"/>
      <c r="AM442" s="412"/>
      <c r="AN442" s="1270"/>
    </row>
    <row r="443">
      <c r="A443" s="431" t="s">
        <v>389</v>
      </c>
      <c r="B443" s="59">
        <v>4.2148689E7</v>
      </c>
      <c r="C443" s="456"/>
      <c r="D443" s="413" t="s">
        <v>5701</v>
      </c>
      <c r="E443" s="464" t="s">
        <v>5702</v>
      </c>
      <c r="F443" s="474">
        <v>36413.0</v>
      </c>
      <c r="G443" s="52" t="s">
        <v>391</v>
      </c>
      <c r="H443" s="413" t="s">
        <v>5703</v>
      </c>
      <c r="I443" s="413">
        <v>1.156942652E9</v>
      </c>
      <c r="J443" s="413"/>
      <c r="K443" s="413" t="s">
        <v>5704</v>
      </c>
      <c r="L443" s="1262"/>
      <c r="M443" s="1263"/>
      <c r="P443" s="1263"/>
      <c r="Q443" s="1263"/>
      <c r="R443" s="1263"/>
      <c r="S443" s="1263"/>
      <c r="T443" s="1263"/>
      <c r="U443" s="1263"/>
      <c r="V443" s="1263"/>
      <c r="W443" s="1263"/>
      <c r="X443" s="1263"/>
      <c r="Y443" s="1263"/>
      <c r="Z443" s="88"/>
      <c r="AA443" s="1263"/>
      <c r="AB443" s="1263"/>
      <c r="AC443" s="1274"/>
      <c r="AD443" s="1274"/>
      <c r="AE443" s="1263"/>
      <c r="AF443" s="1263"/>
      <c r="AG443" s="1263"/>
      <c r="AH443" s="1263"/>
      <c r="AI443" s="1263"/>
      <c r="AJ443" s="1263"/>
      <c r="AK443" s="1266"/>
      <c r="AL443" s="1266"/>
      <c r="AM443" s="412"/>
      <c r="AN443" s="1270"/>
    </row>
    <row r="444">
      <c r="A444" s="431" t="s">
        <v>389</v>
      </c>
      <c r="B444" s="59">
        <v>4.2155094E7</v>
      </c>
      <c r="C444" s="456"/>
      <c r="D444" s="413" t="s">
        <v>5705</v>
      </c>
      <c r="E444" s="464" t="s">
        <v>5706</v>
      </c>
      <c r="F444" s="474">
        <v>36344.0</v>
      </c>
      <c r="G444" s="52" t="s">
        <v>391</v>
      </c>
      <c r="H444" s="413" t="s">
        <v>5707</v>
      </c>
      <c r="I444" s="413">
        <v>2.304347151E9</v>
      </c>
      <c r="J444" s="413"/>
      <c r="K444" s="413" t="s">
        <v>5708</v>
      </c>
      <c r="L444" s="1262"/>
      <c r="M444" s="1263"/>
      <c r="P444" s="1263"/>
      <c r="Q444" s="1263"/>
      <c r="R444" s="1263"/>
      <c r="S444" s="1263"/>
      <c r="T444" s="1263"/>
      <c r="U444" s="1263"/>
      <c r="V444" s="1263"/>
      <c r="W444" s="1263"/>
      <c r="X444" s="1263"/>
      <c r="Y444" s="1263"/>
      <c r="Z444" s="88"/>
      <c r="AA444" s="1263"/>
      <c r="AB444" s="1263"/>
      <c r="AC444" s="1263"/>
      <c r="AD444" s="1263"/>
      <c r="AE444" s="1263"/>
      <c r="AF444" s="1263"/>
      <c r="AG444" s="1263"/>
      <c r="AH444" s="1263"/>
      <c r="AI444" s="1263"/>
      <c r="AJ444" s="1263"/>
      <c r="AK444" s="1266"/>
      <c r="AL444" s="1266"/>
      <c r="AM444" s="412"/>
      <c r="AN444" s="1270"/>
    </row>
    <row r="445">
      <c r="A445" s="431" t="s">
        <v>389</v>
      </c>
      <c r="B445" s="59"/>
      <c r="C445" s="456"/>
      <c r="D445" s="413" t="s">
        <v>5709</v>
      </c>
      <c r="E445" s="464" t="s">
        <v>5710</v>
      </c>
      <c r="F445" s="474">
        <v>37133.0</v>
      </c>
      <c r="G445" s="27" t="s">
        <v>5711</v>
      </c>
      <c r="H445" s="413" t="s">
        <v>5712</v>
      </c>
      <c r="I445" s="413">
        <v>7.605620353E9</v>
      </c>
      <c r="J445" s="413"/>
      <c r="K445" s="476" t="s">
        <v>5713</v>
      </c>
      <c r="L445" s="1262"/>
      <c r="M445" s="1263"/>
      <c r="P445" s="1263"/>
      <c r="Q445" s="1263"/>
      <c r="R445" s="1263"/>
      <c r="S445" s="1263"/>
      <c r="T445" s="1263"/>
      <c r="U445" s="1263"/>
      <c r="V445" s="1263"/>
      <c r="W445" s="1263"/>
      <c r="X445" s="1263"/>
      <c r="Y445" s="1263"/>
      <c r="Z445" s="88"/>
      <c r="AA445" s="1263"/>
      <c r="AB445" s="1263"/>
      <c r="AC445" s="1263"/>
      <c r="AD445" s="1263"/>
      <c r="AE445" s="1263"/>
      <c r="AF445" s="1263"/>
      <c r="AG445" s="1263"/>
      <c r="AH445" s="1263"/>
      <c r="AI445" s="1263"/>
      <c r="AJ445" s="1263"/>
      <c r="AK445" s="1266"/>
      <c r="AL445" s="1266"/>
      <c r="AM445" s="412"/>
      <c r="AN445" s="1270"/>
    </row>
    <row r="446">
      <c r="A446" s="431" t="s">
        <v>389</v>
      </c>
      <c r="B446" s="59">
        <v>3.6691364E7</v>
      </c>
      <c r="C446" s="456"/>
      <c r="D446" s="413" t="s">
        <v>5714</v>
      </c>
      <c r="E446" s="464" t="s">
        <v>5715</v>
      </c>
      <c r="F446" s="474">
        <v>33709.0</v>
      </c>
      <c r="G446" s="52" t="s">
        <v>391</v>
      </c>
      <c r="H446" s="413" t="s">
        <v>5716</v>
      </c>
      <c r="I446" s="413">
        <v>3.416018205E9</v>
      </c>
      <c r="J446" s="413"/>
      <c r="K446" s="413" t="s">
        <v>5717</v>
      </c>
      <c r="L446" s="1262"/>
      <c r="M446" s="1263"/>
      <c r="P446" s="1263"/>
      <c r="Q446" s="1263"/>
      <c r="R446" s="1263"/>
      <c r="S446" s="1263"/>
      <c r="T446" s="1263"/>
      <c r="U446" s="1263"/>
      <c r="V446" s="1263"/>
      <c r="W446" s="1263"/>
      <c r="X446" s="1263"/>
      <c r="Y446" s="1263"/>
      <c r="Z446" s="88"/>
      <c r="AA446" s="1263"/>
      <c r="AB446" s="1263"/>
      <c r="AC446" s="1263"/>
      <c r="AD446" s="1263"/>
      <c r="AE446" s="1263"/>
      <c r="AF446" s="1263"/>
      <c r="AG446" s="1263"/>
      <c r="AH446" s="1263"/>
      <c r="AI446" s="1263"/>
      <c r="AJ446" s="1263"/>
      <c r="AK446" s="1266"/>
      <c r="AL446" s="1266"/>
      <c r="AM446" s="412"/>
      <c r="AN446" s="1270"/>
    </row>
    <row r="447">
      <c r="A447" s="431" t="s">
        <v>389</v>
      </c>
      <c r="B447" s="59">
        <v>3.7805279E7</v>
      </c>
      <c r="C447" s="456"/>
      <c r="D447" s="413" t="s">
        <v>5718</v>
      </c>
      <c r="E447" s="464" t="s">
        <v>5719</v>
      </c>
      <c r="F447" s="474">
        <v>34196.0</v>
      </c>
      <c r="G447" s="52" t="s">
        <v>391</v>
      </c>
      <c r="H447" s="413" t="s">
        <v>5720</v>
      </c>
      <c r="I447" s="413">
        <v>1.11561545988E11</v>
      </c>
      <c r="J447" s="413"/>
      <c r="K447" s="413" t="s">
        <v>5721</v>
      </c>
      <c r="L447" s="1262"/>
      <c r="M447" s="1263"/>
      <c r="P447" s="1263"/>
      <c r="Q447" s="1263"/>
      <c r="R447" s="1263"/>
      <c r="S447" s="1263"/>
      <c r="T447" s="1263"/>
      <c r="U447" s="1263"/>
      <c r="V447" s="1263"/>
      <c r="W447" s="1263"/>
      <c r="X447" s="1263"/>
      <c r="Y447" s="1263"/>
      <c r="Z447" s="88"/>
      <c r="AA447" s="1263"/>
      <c r="AB447" s="1263"/>
      <c r="AC447" s="1274"/>
      <c r="AD447" s="1274"/>
      <c r="AE447" s="1263"/>
      <c r="AF447" s="1263"/>
      <c r="AG447" s="1263"/>
      <c r="AH447" s="1263"/>
      <c r="AI447" s="1263"/>
      <c r="AJ447" s="1263"/>
      <c r="AK447" s="1266"/>
      <c r="AL447" s="1266"/>
      <c r="AM447" s="412"/>
      <c r="AN447" s="1270"/>
    </row>
    <row r="448">
      <c r="A448" s="431" t="s">
        <v>389</v>
      </c>
      <c r="B448" s="61">
        <v>4.0127051E7</v>
      </c>
      <c r="C448" s="477"/>
      <c r="D448" s="403" t="s">
        <v>5722</v>
      </c>
      <c r="E448" s="448" t="s">
        <v>5723</v>
      </c>
      <c r="F448" s="478">
        <v>35397.0</v>
      </c>
      <c r="G448" s="53" t="s">
        <v>391</v>
      </c>
      <c r="H448" s="403" t="s">
        <v>5724</v>
      </c>
      <c r="I448" s="57">
        <v>1.138821719E9</v>
      </c>
      <c r="J448" s="403"/>
      <c r="K448" s="413" t="s">
        <v>5725</v>
      </c>
      <c r="L448" s="1262"/>
      <c r="M448" s="1263"/>
      <c r="P448" s="1264"/>
      <c r="Q448" s="1263"/>
      <c r="R448" s="1263"/>
      <c r="S448" s="1263"/>
      <c r="T448" s="1263"/>
      <c r="U448" s="1263"/>
      <c r="V448" s="1263"/>
      <c r="W448" s="1263"/>
      <c r="X448" s="1263"/>
      <c r="Y448" s="1263"/>
      <c r="Z448" s="443"/>
      <c r="AA448" s="1263"/>
      <c r="AB448" s="1263"/>
      <c r="AC448" s="1263"/>
      <c r="AD448" s="1263"/>
      <c r="AE448" s="1263"/>
      <c r="AF448" s="1263"/>
      <c r="AG448" s="1263"/>
      <c r="AH448" s="1263"/>
      <c r="AI448" s="1263"/>
      <c r="AJ448" s="1263"/>
      <c r="AK448" s="1266"/>
      <c r="AL448" s="1266"/>
      <c r="AM448" s="412"/>
      <c r="AN448" s="1270"/>
    </row>
    <row r="449">
      <c r="A449" s="431" t="s">
        <v>389</v>
      </c>
      <c r="B449" s="61">
        <v>4.3021286E7</v>
      </c>
      <c r="C449" s="477"/>
      <c r="D449" s="403" t="s">
        <v>5726</v>
      </c>
      <c r="E449" s="448" t="s">
        <v>5727</v>
      </c>
      <c r="F449" s="478">
        <v>36811.0</v>
      </c>
      <c r="G449" s="436" t="s">
        <v>391</v>
      </c>
      <c r="H449" s="403" t="s">
        <v>5728</v>
      </c>
      <c r="I449" s="57">
        <v>1.126518354E9</v>
      </c>
      <c r="J449" s="403"/>
      <c r="K449" s="413" t="s">
        <v>5729</v>
      </c>
      <c r="L449" s="1262"/>
      <c r="M449" s="1263"/>
      <c r="P449" s="1264"/>
      <c r="Q449" s="1263"/>
      <c r="R449" s="1263"/>
      <c r="S449" s="1263"/>
      <c r="T449" s="1263"/>
      <c r="U449" s="1263"/>
      <c r="V449" s="1263"/>
      <c r="W449" s="1263"/>
      <c r="X449" s="1263"/>
      <c r="Y449" s="1263"/>
      <c r="Z449" s="443"/>
      <c r="AA449" s="1263"/>
      <c r="AB449" s="1263"/>
      <c r="AC449" s="1263"/>
      <c r="AD449" s="1263"/>
      <c r="AE449" s="1263"/>
      <c r="AF449" s="1263"/>
      <c r="AG449" s="1263"/>
      <c r="AH449" s="1263"/>
      <c r="AI449" s="1263"/>
      <c r="AJ449" s="1263"/>
      <c r="AK449" s="1266"/>
      <c r="AL449" s="1266"/>
      <c r="AM449" s="412"/>
      <c r="AN449" s="1270"/>
    </row>
    <row r="450">
      <c r="A450" s="431" t="s">
        <v>389</v>
      </c>
      <c r="B450" s="61">
        <v>4.3627691E7</v>
      </c>
      <c r="C450" s="477"/>
      <c r="D450" s="403" t="s">
        <v>5730</v>
      </c>
      <c r="E450" s="448" t="s">
        <v>5731</v>
      </c>
      <c r="F450" s="478">
        <v>37232.0</v>
      </c>
      <c r="G450" s="436" t="s">
        <v>391</v>
      </c>
      <c r="H450" s="403" t="s">
        <v>5732</v>
      </c>
      <c r="I450" s="57">
        <v>9.1150603792E10</v>
      </c>
      <c r="J450" s="403"/>
      <c r="K450" s="413" t="s">
        <v>5733</v>
      </c>
      <c r="L450" s="1262"/>
      <c r="M450" s="1263"/>
      <c r="P450" s="1264"/>
      <c r="Q450" s="1263"/>
      <c r="R450" s="1263"/>
      <c r="S450" s="1263"/>
      <c r="T450" s="1263"/>
      <c r="U450" s="1263"/>
      <c r="V450" s="1263"/>
      <c r="W450" s="1263"/>
      <c r="X450" s="1263"/>
      <c r="Y450" s="1263"/>
      <c r="Z450" s="443"/>
      <c r="AA450" s="1263"/>
      <c r="AB450" s="1263"/>
      <c r="AC450" s="1263"/>
      <c r="AD450" s="1263"/>
      <c r="AE450" s="1263"/>
      <c r="AF450" s="1263"/>
      <c r="AG450" s="1263"/>
      <c r="AH450" s="1263"/>
      <c r="AI450" s="1263"/>
      <c r="AJ450" s="1263"/>
      <c r="AK450" s="1266"/>
      <c r="AL450" s="1266"/>
      <c r="AM450" s="412"/>
      <c r="AN450" s="1270"/>
    </row>
    <row r="451">
      <c r="A451" s="431" t="s">
        <v>389</v>
      </c>
      <c r="B451" s="56">
        <v>4.053733E7</v>
      </c>
      <c r="C451" s="456"/>
      <c r="D451" s="413" t="s">
        <v>5734</v>
      </c>
      <c r="E451" s="480" t="s">
        <v>5735</v>
      </c>
      <c r="F451" s="478">
        <v>35633.0</v>
      </c>
      <c r="G451" s="52" t="s">
        <v>391</v>
      </c>
      <c r="H451" s="413" t="s">
        <v>5736</v>
      </c>
      <c r="I451" s="481" t="s">
        <v>5737</v>
      </c>
      <c r="J451" s="413"/>
      <c r="K451" s="413" t="s">
        <v>5738</v>
      </c>
      <c r="L451" s="1262"/>
      <c r="M451" s="1263"/>
      <c r="P451" s="1263"/>
      <c r="Q451" s="1263"/>
      <c r="R451" s="1263"/>
      <c r="S451" s="1263"/>
      <c r="T451" s="1263"/>
      <c r="U451" s="1263"/>
      <c r="V451" s="1263"/>
      <c r="W451" s="1263"/>
      <c r="X451" s="1263"/>
      <c r="Y451" s="1263"/>
      <c r="Z451" s="455"/>
      <c r="AA451" s="1263"/>
      <c r="AB451" s="1263"/>
      <c r="AC451" s="1263"/>
      <c r="AD451" s="1263"/>
      <c r="AE451" s="1263"/>
      <c r="AF451" s="1263"/>
      <c r="AG451" s="1263"/>
      <c r="AH451" s="1263"/>
      <c r="AI451" s="1263"/>
      <c r="AJ451" s="1263"/>
      <c r="AK451" s="1266"/>
      <c r="AL451" s="1266"/>
      <c r="AM451" s="412"/>
      <c r="AN451" s="1270"/>
    </row>
    <row r="452">
      <c r="A452" s="431" t="s">
        <v>389</v>
      </c>
      <c r="B452" s="58">
        <v>3.982852E7</v>
      </c>
      <c r="C452" s="456"/>
      <c r="D452" s="413" t="s">
        <v>5739</v>
      </c>
      <c r="E452" s="464" t="s">
        <v>5740</v>
      </c>
      <c r="F452" s="474">
        <v>35292.0</v>
      </c>
      <c r="G452" s="52" t="s">
        <v>391</v>
      </c>
      <c r="H452" s="413" t="s">
        <v>5741</v>
      </c>
      <c r="I452" s="413">
        <v>1.526563038E9</v>
      </c>
      <c r="J452" s="403"/>
      <c r="K452" s="413" t="s">
        <v>5742</v>
      </c>
      <c r="L452" s="1262"/>
      <c r="M452" s="1263"/>
      <c r="P452" s="1263"/>
      <c r="Q452" s="1263"/>
      <c r="R452" s="1263"/>
      <c r="S452" s="1263"/>
      <c r="T452" s="1263"/>
      <c r="U452" s="1263"/>
      <c r="V452" s="1263"/>
      <c r="W452" s="1263"/>
      <c r="X452" s="1263"/>
      <c r="Y452" s="1263"/>
      <c r="Z452" s="88"/>
      <c r="AA452" s="1263"/>
      <c r="AB452" s="1263"/>
      <c r="AC452" s="1263"/>
      <c r="AD452" s="1263"/>
      <c r="AE452" s="1263"/>
      <c r="AF452" s="1263"/>
      <c r="AG452" s="1263"/>
      <c r="AH452" s="1263"/>
      <c r="AI452" s="1263"/>
      <c r="AJ452" s="1263"/>
      <c r="AK452" s="1266"/>
      <c r="AL452" s="1266"/>
      <c r="AM452" s="412"/>
      <c r="AN452" s="1270"/>
    </row>
    <row r="453">
      <c r="A453" s="431" t="s">
        <v>389</v>
      </c>
      <c r="B453" s="58">
        <v>3.784135E7</v>
      </c>
      <c r="C453" s="477"/>
      <c r="D453" s="403" t="s">
        <v>5743</v>
      </c>
      <c r="E453" s="472" t="s">
        <v>5744</v>
      </c>
      <c r="F453" s="474">
        <v>34241.0</v>
      </c>
      <c r="G453" s="436" t="s">
        <v>391</v>
      </c>
      <c r="H453" s="403" t="s">
        <v>5745</v>
      </c>
      <c r="I453" s="413">
        <v>1.1402665E9</v>
      </c>
      <c r="J453" s="403"/>
      <c r="K453" s="413" t="s">
        <v>4211</v>
      </c>
      <c r="L453" s="1262"/>
      <c r="M453" s="1263"/>
      <c r="P453" s="1263"/>
      <c r="Q453" s="1263"/>
      <c r="R453" s="1263"/>
      <c r="S453" s="1263"/>
      <c r="T453" s="1263"/>
      <c r="U453" s="1263"/>
      <c r="V453" s="1263"/>
      <c r="W453" s="1263"/>
      <c r="X453" s="1263"/>
      <c r="Y453" s="1263"/>
      <c r="Z453" s="465"/>
      <c r="AA453" s="1263"/>
      <c r="AB453" s="1263"/>
      <c r="AC453" s="1263"/>
      <c r="AD453" s="1263"/>
      <c r="AE453" s="1263"/>
      <c r="AF453" s="1263"/>
      <c r="AG453" s="1263"/>
      <c r="AH453" s="1263"/>
      <c r="AI453" s="1263"/>
      <c r="AJ453" s="1263"/>
      <c r="AK453" s="1266"/>
      <c r="AL453" s="1266"/>
      <c r="AM453" s="412"/>
      <c r="AN453" s="1270"/>
    </row>
    <row r="454">
      <c r="A454" s="431" t="s">
        <v>389</v>
      </c>
      <c r="B454" s="59">
        <v>4.215779E7</v>
      </c>
      <c r="C454" s="456"/>
      <c r="D454" s="476" t="s">
        <v>5746</v>
      </c>
      <c r="E454" s="434" t="s">
        <v>5747</v>
      </c>
      <c r="F454" s="466">
        <v>36467.0</v>
      </c>
      <c r="G454" s="52" t="s">
        <v>391</v>
      </c>
      <c r="H454" s="413" t="s">
        <v>5748</v>
      </c>
      <c r="I454" s="413">
        <v>2.236350324E9</v>
      </c>
      <c r="J454" s="413"/>
      <c r="K454" s="476" t="s">
        <v>5749</v>
      </c>
      <c r="L454" s="1262"/>
      <c r="M454" s="1263"/>
      <c r="P454" s="1263"/>
      <c r="Q454" s="1263"/>
      <c r="R454" s="1263"/>
      <c r="S454" s="1263"/>
      <c r="T454" s="1263"/>
      <c r="U454" s="1263"/>
      <c r="V454" s="1263"/>
      <c r="W454" s="1263"/>
      <c r="X454" s="1263"/>
      <c r="Y454" s="1263"/>
      <c r="Z454" s="88"/>
      <c r="AA454" s="1263"/>
      <c r="AB454" s="1263"/>
      <c r="AC454" s="1263"/>
      <c r="AD454" s="1263"/>
      <c r="AE454" s="1263"/>
      <c r="AF454" s="1263"/>
      <c r="AG454" s="1263"/>
      <c r="AH454" s="1263"/>
      <c r="AI454" s="1263"/>
      <c r="AJ454" s="1263"/>
      <c r="AK454" s="1266"/>
      <c r="AL454" s="1266"/>
      <c r="AM454" s="412"/>
      <c r="AN454" s="1270"/>
    </row>
    <row r="455">
      <c r="A455" s="431" t="s">
        <v>389</v>
      </c>
      <c r="B455" s="56">
        <v>4.0829543E7</v>
      </c>
      <c r="C455" s="456"/>
      <c r="D455" s="57" t="s">
        <v>5750</v>
      </c>
      <c r="E455" s="480" t="s">
        <v>5751</v>
      </c>
      <c r="F455" s="483">
        <v>35771.0</v>
      </c>
      <c r="G455" s="52" t="s">
        <v>391</v>
      </c>
      <c r="H455" s="57" t="s">
        <v>5752</v>
      </c>
      <c r="I455" s="57">
        <v>1.127161637E9</v>
      </c>
      <c r="J455" s="413"/>
      <c r="K455" s="57" t="s">
        <v>5753</v>
      </c>
      <c r="L455" s="1262"/>
      <c r="M455" s="1263"/>
      <c r="P455" s="1263"/>
      <c r="Q455" s="1263"/>
      <c r="R455" s="1263"/>
      <c r="S455" s="1263"/>
      <c r="T455" s="1263"/>
      <c r="U455" s="1263"/>
      <c r="V455" s="1263"/>
      <c r="W455" s="1263"/>
      <c r="X455" s="1263"/>
      <c r="Y455" s="1263"/>
      <c r="Z455" s="455"/>
      <c r="AA455" s="1263"/>
      <c r="AB455" s="1263"/>
      <c r="AC455" s="1263"/>
      <c r="AD455" s="1263"/>
      <c r="AE455" s="1263"/>
      <c r="AF455" s="1263"/>
      <c r="AG455" s="1263"/>
      <c r="AH455" s="1263"/>
      <c r="AI455" s="1263"/>
      <c r="AJ455" s="1263"/>
      <c r="AK455" s="1266"/>
      <c r="AL455" s="1266"/>
      <c r="AM455" s="412"/>
      <c r="AN455" s="1270"/>
    </row>
    <row r="456">
      <c r="A456" s="431" t="s">
        <v>389</v>
      </c>
      <c r="B456" s="59">
        <v>3.9292021E7</v>
      </c>
      <c r="C456" s="477"/>
      <c r="D456" s="413" t="s">
        <v>5754</v>
      </c>
      <c r="E456" s="464" t="s">
        <v>5755</v>
      </c>
      <c r="F456" s="474">
        <v>35477.0</v>
      </c>
      <c r="G456" s="52" t="s">
        <v>391</v>
      </c>
      <c r="H456" s="413" t="s">
        <v>5756</v>
      </c>
      <c r="I456" s="413">
        <v>1.166894156E9</v>
      </c>
      <c r="J456" s="413"/>
      <c r="K456" s="413" t="s">
        <v>5757</v>
      </c>
      <c r="L456" s="1262"/>
      <c r="M456" s="1263"/>
      <c r="P456" s="1263"/>
      <c r="Q456" s="1263"/>
      <c r="R456" s="1263"/>
      <c r="S456" s="1263"/>
      <c r="T456" s="1263"/>
      <c r="U456" s="1263"/>
      <c r="V456" s="1263"/>
      <c r="W456" s="1263"/>
      <c r="X456" s="1263"/>
      <c r="Y456" s="1263"/>
      <c r="Z456" s="88"/>
      <c r="AA456" s="1263"/>
      <c r="AB456" s="1263"/>
      <c r="AC456" s="1263"/>
      <c r="AD456" s="1263"/>
      <c r="AE456" s="1263"/>
      <c r="AF456" s="1263"/>
      <c r="AG456" s="1263"/>
      <c r="AH456" s="1263"/>
      <c r="AI456" s="1263"/>
      <c r="AJ456" s="1263"/>
      <c r="AK456" s="1266"/>
      <c r="AL456" s="1266"/>
      <c r="AM456" s="412"/>
      <c r="AN456" s="1270"/>
    </row>
    <row r="457">
      <c r="A457" s="431" t="s">
        <v>389</v>
      </c>
      <c r="B457" s="59">
        <v>4.3262084E7</v>
      </c>
      <c r="C457" s="456"/>
      <c r="D457" s="413" t="s">
        <v>5758</v>
      </c>
      <c r="E457" s="464" t="s">
        <v>5759</v>
      </c>
      <c r="F457" s="474">
        <v>36950.0</v>
      </c>
      <c r="G457" s="52" t="s">
        <v>391</v>
      </c>
      <c r="H457" s="413" t="s">
        <v>5760</v>
      </c>
      <c r="I457" s="413">
        <v>1.165970581E9</v>
      </c>
      <c r="J457" s="413"/>
      <c r="K457" s="413" t="s">
        <v>5761</v>
      </c>
      <c r="L457" s="1262"/>
      <c r="M457" s="1263"/>
      <c r="P457" s="1263"/>
      <c r="Q457" s="1263"/>
      <c r="R457" s="1263"/>
      <c r="S457" s="1263"/>
      <c r="T457" s="1263"/>
      <c r="U457" s="1263"/>
      <c r="V457" s="1263"/>
      <c r="W457" s="1263"/>
      <c r="X457" s="1263"/>
      <c r="Y457" s="1263"/>
      <c r="Z457" s="88"/>
      <c r="AA457" s="1263"/>
      <c r="AB457" s="1263"/>
      <c r="AC457" s="1263"/>
      <c r="AD457" s="1263"/>
      <c r="AE457" s="1263"/>
      <c r="AF457" s="1263"/>
      <c r="AG457" s="1263"/>
      <c r="AH457" s="1263"/>
      <c r="AI457" s="1263"/>
      <c r="AJ457" s="1263"/>
      <c r="AK457" s="1266"/>
      <c r="AL457" s="1266"/>
      <c r="AM457" s="412"/>
      <c r="AN457" s="1270"/>
    </row>
    <row r="458">
      <c r="A458" s="431" t="s">
        <v>389</v>
      </c>
      <c r="B458" s="59">
        <v>3.7608401E7</v>
      </c>
      <c r="C458" s="456"/>
      <c r="D458" s="413" t="s">
        <v>5762</v>
      </c>
      <c r="E458" s="464" t="s">
        <v>5763</v>
      </c>
      <c r="F458" s="474">
        <v>34100.0</v>
      </c>
      <c r="G458" s="52" t="s">
        <v>391</v>
      </c>
      <c r="H458" s="413" t="s">
        <v>5764</v>
      </c>
      <c r="I458" s="413">
        <v>1.161803069E9</v>
      </c>
      <c r="J458" s="413"/>
      <c r="K458" s="413" t="s">
        <v>5765</v>
      </c>
      <c r="L458" s="1262"/>
      <c r="M458" s="1263"/>
      <c r="P458" s="1263"/>
      <c r="Q458" s="1263"/>
      <c r="R458" s="1263"/>
      <c r="S458" s="1263"/>
      <c r="T458" s="1263"/>
      <c r="U458" s="1263"/>
      <c r="V458" s="1263"/>
      <c r="W458" s="1263"/>
      <c r="X458" s="1263"/>
      <c r="Y458" s="1263"/>
      <c r="Z458" s="88"/>
      <c r="AA458" s="1263"/>
      <c r="AB458" s="1263"/>
      <c r="AC458" s="1263"/>
      <c r="AD458" s="1263"/>
      <c r="AE458" s="1263"/>
      <c r="AF458" s="1263"/>
      <c r="AG458" s="1263"/>
      <c r="AH458" s="1263"/>
      <c r="AI458" s="1263"/>
      <c r="AJ458" s="1263"/>
      <c r="AK458" s="1266"/>
      <c r="AL458" s="1266"/>
      <c r="AM458" s="412"/>
      <c r="AN458" s="1270"/>
    </row>
    <row r="459">
      <c r="A459" s="431" t="s">
        <v>389</v>
      </c>
      <c r="B459" s="59">
        <v>3.7035459E7</v>
      </c>
      <c r="C459" s="456"/>
      <c r="D459" s="413" t="s">
        <v>5766</v>
      </c>
      <c r="E459" s="464" t="s">
        <v>5767</v>
      </c>
      <c r="F459" s="474">
        <v>33822.0</v>
      </c>
      <c r="G459" s="52" t="s">
        <v>391</v>
      </c>
      <c r="H459" s="413" t="s">
        <v>5768</v>
      </c>
      <c r="I459" s="413">
        <v>1.5652296E9</v>
      </c>
      <c r="J459" s="413"/>
      <c r="K459" s="476" t="s">
        <v>5769</v>
      </c>
      <c r="L459" s="1262"/>
      <c r="M459" s="1263"/>
      <c r="P459" s="1263"/>
      <c r="Q459" s="1263"/>
      <c r="R459" s="1263"/>
      <c r="S459" s="1263"/>
      <c r="T459" s="1263"/>
      <c r="U459" s="1263"/>
      <c r="V459" s="1263"/>
      <c r="W459" s="1263"/>
      <c r="X459" s="1263"/>
      <c r="Y459" s="1263"/>
      <c r="Z459" s="88"/>
      <c r="AA459" s="1263"/>
      <c r="AB459" s="1263"/>
      <c r="AC459" s="1263"/>
      <c r="AD459" s="1263"/>
      <c r="AE459" s="1263"/>
      <c r="AF459" s="1263"/>
      <c r="AG459" s="1263"/>
      <c r="AH459" s="1263"/>
      <c r="AI459" s="1263"/>
      <c r="AJ459" s="1263"/>
      <c r="AK459" s="1266"/>
      <c r="AL459" s="1266"/>
      <c r="AM459" s="412"/>
      <c r="AN459" s="1270"/>
    </row>
    <row r="460">
      <c r="A460" s="431" t="s">
        <v>389</v>
      </c>
      <c r="B460" s="59">
        <v>4.0990019E7</v>
      </c>
      <c r="C460" s="456"/>
      <c r="D460" s="413" t="s">
        <v>5770</v>
      </c>
      <c r="E460" s="464" t="s">
        <v>5771</v>
      </c>
      <c r="F460" s="474">
        <v>35904.0</v>
      </c>
      <c r="G460" s="52" t="s">
        <v>391</v>
      </c>
      <c r="H460" s="413" t="s">
        <v>5772</v>
      </c>
      <c r="I460" s="413">
        <v>1.126522804E9</v>
      </c>
      <c r="J460" s="413"/>
      <c r="K460" s="413" t="s">
        <v>5773</v>
      </c>
      <c r="L460" s="1262"/>
      <c r="M460" s="1263"/>
      <c r="P460" s="1263"/>
      <c r="Q460" s="1263"/>
      <c r="R460" s="1263"/>
      <c r="S460" s="1263"/>
      <c r="T460" s="1263"/>
      <c r="U460" s="1263"/>
      <c r="V460" s="1263"/>
      <c r="W460" s="1263"/>
      <c r="X460" s="1263"/>
      <c r="Y460" s="1263"/>
      <c r="Z460" s="88"/>
      <c r="AA460" s="1263"/>
      <c r="AB460" s="1263"/>
      <c r="AC460" s="1263"/>
      <c r="AD460" s="1263"/>
      <c r="AE460" s="1263"/>
      <c r="AF460" s="1263"/>
      <c r="AG460" s="1263"/>
      <c r="AH460" s="1263"/>
      <c r="AI460" s="1263"/>
      <c r="AJ460" s="1263"/>
      <c r="AK460" s="1266"/>
      <c r="AL460" s="1266"/>
      <c r="AM460" s="412"/>
      <c r="AN460" s="1270"/>
    </row>
    <row r="461">
      <c r="A461" s="431" t="s">
        <v>389</v>
      </c>
      <c r="B461" s="59">
        <v>4.0598027E7</v>
      </c>
      <c r="C461" s="456"/>
      <c r="D461" s="413" t="s">
        <v>5774</v>
      </c>
      <c r="E461" s="464" t="s">
        <v>5775</v>
      </c>
      <c r="F461" s="474">
        <v>35667.0</v>
      </c>
      <c r="G461" s="52" t="s">
        <v>391</v>
      </c>
      <c r="H461" s="413" t="s">
        <v>5776</v>
      </c>
      <c r="I461" s="413">
        <v>2.613027153E9</v>
      </c>
      <c r="J461" s="413"/>
      <c r="K461" s="413" t="s">
        <v>5777</v>
      </c>
      <c r="L461" s="1262"/>
      <c r="M461" s="1263"/>
      <c r="P461" s="1263"/>
      <c r="Q461" s="1263"/>
      <c r="R461" s="1263"/>
      <c r="S461" s="1263"/>
      <c r="T461" s="1263"/>
      <c r="U461" s="1263"/>
      <c r="V461" s="1263"/>
      <c r="W461" s="1263"/>
      <c r="X461" s="1263"/>
      <c r="Y461" s="1263"/>
      <c r="Z461" s="88"/>
      <c r="AA461" s="1263"/>
      <c r="AB461" s="1263"/>
      <c r="AC461" s="1263"/>
      <c r="AD461" s="1263"/>
      <c r="AE461" s="1263"/>
      <c r="AF461" s="1263"/>
      <c r="AG461" s="1263"/>
      <c r="AH461" s="1263"/>
      <c r="AI461" s="1263"/>
      <c r="AJ461" s="1263"/>
      <c r="AK461" s="1266"/>
      <c r="AL461" s="1266"/>
      <c r="AM461" s="412"/>
      <c r="AN461" s="1270"/>
    </row>
    <row r="462">
      <c r="A462" s="431" t="s">
        <v>389</v>
      </c>
      <c r="B462" s="62" t="s">
        <v>423</v>
      </c>
      <c r="C462" s="432"/>
      <c r="D462" s="432" t="s">
        <v>5778</v>
      </c>
      <c r="E462" s="484" t="s">
        <v>5779</v>
      </c>
      <c r="F462" s="485">
        <v>33798.0</v>
      </c>
      <c r="G462" s="485"/>
      <c r="H462" s="486" t="s">
        <v>5780</v>
      </c>
      <c r="I462" s="486">
        <v>1.128075172E9</v>
      </c>
      <c r="J462" s="486"/>
      <c r="K462" s="486" t="s">
        <v>5781</v>
      </c>
      <c r="L462" s="1282"/>
      <c r="M462" s="1263"/>
      <c r="P462" s="1263"/>
      <c r="Q462" s="1263"/>
      <c r="R462" s="1263"/>
      <c r="S462" s="1263"/>
      <c r="T462" s="1263"/>
      <c r="U462" s="1263"/>
      <c r="V462" s="1263"/>
      <c r="W462" s="1263"/>
      <c r="X462" s="1263"/>
      <c r="Y462" s="1263"/>
      <c r="Z462" s="88"/>
      <c r="AA462" s="1263"/>
      <c r="AB462" s="1264"/>
      <c r="AC462" s="1263"/>
      <c r="AD462" s="1263"/>
      <c r="AE462" s="1263"/>
      <c r="AF462" s="1263"/>
      <c r="AG462" s="1263"/>
      <c r="AH462" s="1263"/>
      <c r="AI462" s="1263"/>
      <c r="AJ462" s="1263"/>
      <c r="AK462" s="1266"/>
      <c r="AL462" s="1266"/>
      <c r="AM462" s="412"/>
      <c r="AN462" s="1270"/>
    </row>
    <row r="463">
      <c r="A463" s="431" t="s">
        <v>389</v>
      </c>
      <c r="B463" s="56">
        <v>4.2101596E7</v>
      </c>
      <c r="C463" s="456"/>
      <c r="D463" s="413" t="s">
        <v>5782</v>
      </c>
      <c r="E463" s="434" t="s">
        <v>5783</v>
      </c>
      <c r="F463" s="435">
        <v>36370.0</v>
      </c>
      <c r="G463" s="491" t="s">
        <v>391</v>
      </c>
      <c r="H463" s="57" t="s">
        <v>5784</v>
      </c>
      <c r="I463" s="57">
        <v>1.159443406E9</v>
      </c>
      <c r="J463" s="413"/>
      <c r="K463" s="57" t="s">
        <v>5785</v>
      </c>
      <c r="L463" s="1262"/>
      <c r="M463" s="1263"/>
      <c r="P463" s="1263"/>
      <c r="Q463" s="1274"/>
      <c r="R463" s="1263"/>
      <c r="S463" s="1264"/>
      <c r="T463" s="1264"/>
      <c r="U463" s="1264"/>
      <c r="V463" s="1264"/>
      <c r="W463" s="1264"/>
      <c r="X463" s="1264"/>
      <c r="Y463" s="1264"/>
      <c r="Z463" s="455"/>
      <c r="AA463" s="1264"/>
      <c r="AB463" s="1264"/>
      <c r="AC463" s="1264"/>
      <c r="AD463" s="1264"/>
      <c r="AE463" s="1264"/>
      <c r="AF463" s="1264"/>
      <c r="AG463" s="1264"/>
      <c r="AH463" s="1264"/>
      <c r="AI463" s="1264"/>
      <c r="AJ463" s="1264"/>
      <c r="AK463" s="1266"/>
      <c r="AL463" s="1266"/>
      <c r="AM463" s="412"/>
      <c r="AN463" s="1270"/>
    </row>
    <row r="464">
      <c r="A464" s="431" t="s">
        <v>389</v>
      </c>
      <c r="B464" s="59">
        <v>4.12537E7</v>
      </c>
      <c r="C464" s="456"/>
      <c r="D464" s="57" t="s">
        <v>5786</v>
      </c>
      <c r="E464" s="434" t="s">
        <v>5787</v>
      </c>
      <c r="F464" s="435">
        <v>36166.0</v>
      </c>
      <c r="G464" s="52"/>
      <c r="H464" s="413"/>
      <c r="I464" s="413">
        <v>2.966407798E9</v>
      </c>
      <c r="J464" s="413"/>
      <c r="K464" s="413" t="s">
        <v>5788</v>
      </c>
      <c r="L464" s="1262"/>
      <c r="M464" s="1263"/>
      <c r="P464" s="1263"/>
      <c r="Q464" s="1263"/>
      <c r="R464" s="1263"/>
      <c r="S464" s="1280"/>
      <c r="T464" s="1270"/>
      <c r="U464" s="1270"/>
      <c r="V464" s="1270"/>
      <c r="W464" s="1270"/>
      <c r="X464" s="1270"/>
      <c r="Y464" s="1270"/>
      <c r="Z464" s="88"/>
      <c r="AA464" s="1270"/>
      <c r="AB464" s="1264"/>
      <c r="AC464" s="1270"/>
      <c r="AD464" s="1270"/>
      <c r="AE464" s="1270"/>
      <c r="AF464" s="1270"/>
      <c r="AG464" s="1270"/>
      <c r="AH464" s="1270"/>
      <c r="AI464" s="1270"/>
      <c r="AJ464" s="1270"/>
      <c r="AK464" s="1266"/>
      <c r="AL464" s="1266"/>
      <c r="AM464" s="412"/>
      <c r="AN464" s="1270"/>
    </row>
    <row r="465">
      <c r="A465" s="431" t="s">
        <v>389</v>
      </c>
      <c r="B465" s="56">
        <v>4.3844114E7</v>
      </c>
      <c r="C465" s="432"/>
      <c r="D465" s="456" t="s">
        <v>5789</v>
      </c>
      <c r="E465" s="434" t="s">
        <v>5790</v>
      </c>
      <c r="F465" s="435">
        <v>37313.0</v>
      </c>
      <c r="G465" s="491" t="s">
        <v>391</v>
      </c>
      <c r="H465" s="57" t="s">
        <v>5791</v>
      </c>
      <c r="I465" s="57">
        <v>1.164213829E9</v>
      </c>
      <c r="J465" s="413"/>
      <c r="K465" s="57" t="s">
        <v>5792</v>
      </c>
      <c r="L465" s="1262"/>
      <c r="M465" s="1263"/>
      <c r="P465" s="1263"/>
      <c r="Q465" s="1263"/>
      <c r="R465" s="1263"/>
      <c r="S465" s="1263"/>
      <c r="T465" s="1280"/>
      <c r="U465" s="1270"/>
      <c r="V465" s="1270"/>
      <c r="W465" s="1270"/>
      <c r="X465" s="1270"/>
      <c r="Y465" s="1270"/>
      <c r="Z465" s="496"/>
      <c r="AA465" s="1270"/>
      <c r="AB465" s="1270"/>
      <c r="AC465" s="1270"/>
      <c r="AD465" s="1270"/>
      <c r="AE465" s="1270"/>
      <c r="AF465" s="1270"/>
      <c r="AG465" s="1270"/>
      <c r="AH465" s="1270"/>
      <c r="AI465" s="1270"/>
      <c r="AJ465" s="1270"/>
      <c r="AK465" s="1266"/>
      <c r="AL465" s="1266"/>
      <c r="AM465" s="412"/>
      <c r="AN465" s="1270"/>
    </row>
    <row r="466">
      <c r="A466" s="431" t="s">
        <v>389</v>
      </c>
      <c r="B466" s="63">
        <v>3.4682792E7</v>
      </c>
      <c r="C466" s="456"/>
      <c r="D466" s="432" t="s">
        <v>5793</v>
      </c>
      <c r="E466" s="434" t="s">
        <v>5794</v>
      </c>
      <c r="F466" s="435">
        <v>32718.0</v>
      </c>
      <c r="G466" s="52" t="s">
        <v>2021</v>
      </c>
      <c r="H466" s="413" t="s">
        <v>5795</v>
      </c>
      <c r="I466" s="413">
        <v>1.564962435E9</v>
      </c>
      <c r="J466" s="413"/>
      <c r="K466" s="413" t="s">
        <v>5796</v>
      </c>
      <c r="L466" s="1262"/>
      <c r="M466" s="1263"/>
      <c r="P466" s="1263"/>
      <c r="Q466" s="1263"/>
      <c r="R466" s="1263"/>
      <c r="S466" s="1263"/>
      <c r="T466" s="1263"/>
      <c r="U466" s="1270"/>
      <c r="V466" s="1270"/>
      <c r="W466" s="1270"/>
      <c r="X466" s="1270"/>
      <c r="Y466" s="1270"/>
      <c r="Z466" s="88"/>
      <c r="AA466" s="1270"/>
      <c r="AB466" s="1270"/>
      <c r="AC466" s="1270"/>
      <c r="AD466" s="1270"/>
      <c r="AE466" s="1270"/>
      <c r="AF466" s="1270"/>
      <c r="AG466" s="1270"/>
      <c r="AH466" s="1270"/>
      <c r="AI466" s="1270"/>
      <c r="AJ466" s="1270"/>
      <c r="AK466" s="1266"/>
      <c r="AL466" s="1266"/>
      <c r="AM466" s="412"/>
      <c r="AN466" s="1270"/>
    </row>
    <row r="467">
      <c r="A467" s="431" t="s">
        <v>389</v>
      </c>
      <c r="B467" s="56">
        <v>4.0730045E7</v>
      </c>
      <c r="C467" s="456"/>
      <c r="D467" s="424" t="s">
        <v>5797</v>
      </c>
      <c r="E467" s="469" t="s">
        <v>5798</v>
      </c>
      <c r="F467" s="435">
        <v>35732.0</v>
      </c>
      <c r="G467" s="491" t="s">
        <v>391</v>
      </c>
      <c r="H467" s="57" t="s">
        <v>5799</v>
      </c>
      <c r="I467" s="57" t="s">
        <v>5800</v>
      </c>
      <c r="J467" s="413"/>
      <c r="K467" s="57" t="s">
        <v>5801</v>
      </c>
      <c r="L467" s="1262"/>
      <c r="M467" s="1263"/>
      <c r="P467" s="1263"/>
      <c r="Q467" s="1274"/>
      <c r="R467" s="1263"/>
      <c r="S467" s="1263"/>
      <c r="T467" s="1263"/>
      <c r="U467" s="1263"/>
      <c r="V467" s="1263"/>
      <c r="W467" s="1263"/>
      <c r="X467" s="1263"/>
      <c r="Y467" s="1263"/>
      <c r="Z467" s="455"/>
      <c r="AA467" s="1263"/>
      <c r="AB467" s="1263"/>
      <c r="AC467" s="1263"/>
      <c r="AD467" s="1263"/>
      <c r="AE467" s="1263"/>
      <c r="AF467" s="1263"/>
      <c r="AG467" s="1263"/>
      <c r="AH467" s="1263"/>
      <c r="AI467" s="1263"/>
      <c r="AJ467" s="1263"/>
      <c r="AK467" s="1266"/>
      <c r="AL467" s="1266"/>
      <c r="AM467" s="412"/>
      <c r="AN467" s="1270"/>
    </row>
    <row r="468">
      <c r="A468" s="431" t="s">
        <v>389</v>
      </c>
      <c r="B468" s="56">
        <v>3.9161874E7</v>
      </c>
      <c r="C468" s="456"/>
      <c r="D468" s="497" t="s">
        <v>5797</v>
      </c>
      <c r="E468" s="469" t="s">
        <v>5803</v>
      </c>
      <c r="F468" s="435">
        <v>35183.0</v>
      </c>
      <c r="G468" s="491" t="s">
        <v>391</v>
      </c>
      <c r="H468" s="498" t="s">
        <v>5804</v>
      </c>
      <c r="I468" s="57">
        <v>1.162351785E9</v>
      </c>
      <c r="J468" s="413"/>
      <c r="K468" s="57" t="s">
        <v>5805</v>
      </c>
      <c r="L468" s="1262"/>
      <c r="M468" s="1263"/>
      <c r="P468" s="1283"/>
      <c r="Q468" s="1274"/>
      <c r="R468" s="1263"/>
      <c r="S468" s="1263"/>
      <c r="T468" s="1263"/>
      <c r="U468" s="1263"/>
      <c r="V468" s="1263"/>
      <c r="W468" s="1263"/>
      <c r="X468" s="1263"/>
      <c r="Y468" s="1263"/>
      <c r="Z468" s="496"/>
      <c r="AA468" s="1263"/>
      <c r="AB468" s="1263"/>
      <c r="AC468" s="1263"/>
      <c r="AD468" s="1263"/>
      <c r="AE468" s="1263"/>
      <c r="AF468" s="1263"/>
      <c r="AG468" s="1263"/>
      <c r="AH468" s="1263"/>
      <c r="AI468" s="1263"/>
      <c r="AJ468" s="1263"/>
      <c r="AK468" s="1266"/>
      <c r="AL468" s="1266"/>
      <c r="AM468" s="412"/>
      <c r="AN468" s="1270"/>
    </row>
    <row r="469">
      <c r="A469" s="431" t="s">
        <v>389</v>
      </c>
      <c r="B469" s="63">
        <v>3.9561562E7</v>
      </c>
      <c r="C469" s="432"/>
      <c r="D469" s="432" t="s">
        <v>5807</v>
      </c>
      <c r="E469" s="434" t="s">
        <v>5808</v>
      </c>
      <c r="F469" s="435">
        <v>35214.0</v>
      </c>
      <c r="G469" s="52" t="s">
        <v>391</v>
      </c>
      <c r="H469" s="413" t="s">
        <v>5809</v>
      </c>
      <c r="I469" s="498">
        <v>1.566539776E9</v>
      </c>
      <c r="J469" s="413"/>
      <c r="K469" s="413" t="s">
        <v>5810</v>
      </c>
      <c r="L469" s="1262"/>
      <c r="M469" s="1263"/>
      <c r="P469" s="1263"/>
      <c r="Q469" s="1284"/>
      <c r="R469" s="1263"/>
      <c r="S469" s="1263"/>
      <c r="T469" s="1263"/>
      <c r="U469" s="1263"/>
      <c r="V469" s="1263"/>
      <c r="W469" s="1263"/>
      <c r="X469" s="1263"/>
      <c r="Y469" s="1263"/>
      <c r="Z469" s="455"/>
      <c r="AA469" s="1263"/>
      <c r="AB469" s="1263"/>
      <c r="AC469" s="1263"/>
      <c r="AD469" s="1263"/>
      <c r="AE469" s="1263"/>
      <c r="AF469" s="1263"/>
      <c r="AG469" s="1263"/>
      <c r="AH469" s="1263"/>
      <c r="AI469" s="1263"/>
      <c r="AJ469" s="1263"/>
      <c r="AK469" s="1266"/>
      <c r="AL469" s="1266"/>
      <c r="AM469" s="412"/>
      <c r="AN469" s="1270"/>
    </row>
    <row r="470">
      <c r="A470" s="431" t="s">
        <v>389</v>
      </c>
      <c r="B470" s="59">
        <v>3.7858198E7</v>
      </c>
      <c r="C470" s="432"/>
      <c r="D470" s="432" t="s">
        <v>5811</v>
      </c>
      <c r="E470" s="434" t="s">
        <v>5812</v>
      </c>
      <c r="F470" s="435">
        <v>34311.0</v>
      </c>
      <c r="G470" s="52"/>
      <c r="H470" s="413"/>
      <c r="I470" s="413">
        <v>1.137754543E9</v>
      </c>
      <c r="J470" s="413"/>
      <c r="K470" s="413" t="s">
        <v>5813</v>
      </c>
      <c r="L470" s="1262"/>
      <c r="M470" s="1263"/>
      <c r="P470" s="1263"/>
      <c r="Q470" s="1263"/>
      <c r="R470" s="1263"/>
      <c r="S470" s="1263"/>
      <c r="T470" s="1263"/>
      <c r="U470" s="1263"/>
      <c r="V470" s="1263"/>
      <c r="W470" s="1263"/>
      <c r="X470" s="1263"/>
      <c r="Y470" s="1263"/>
      <c r="Z470" s="88"/>
      <c r="AA470" s="1263"/>
      <c r="AB470" s="1263"/>
      <c r="AC470" s="1263"/>
      <c r="AD470" s="1263"/>
      <c r="AE470" s="1263"/>
      <c r="AF470" s="1263"/>
      <c r="AG470" s="1263"/>
      <c r="AH470" s="1263"/>
      <c r="AI470" s="1263"/>
      <c r="AJ470" s="1263"/>
      <c r="AK470" s="1266"/>
      <c r="AL470" s="1266"/>
      <c r="AM470" s="412"/>
      <c r="AN470" s="1270"/>
    </row>
    <row r="471">
      <c r="A471" s="431" t="s">
        <v>389</v>
      </c>
      <c r="B471" s="59"/>
      <c r="C471" s="432"/>
      <c r="D471" s="432" t="s">
        <v>5814</v>
      </c>
      <c r="E471" s="434" t="s">
        <v>5815</v>
      </c>
      <c r="F471" s="435"/>
      <c r="G471" s="52"/>
      <c r="H471" s="413"/>
      <c r="I471" s="413">
        <v>1.532578652E9</v>
      </c>
      <c r="J471" s="413"/>
      <c r="K471" s="413" t="s">
        <v>5816</v>
      </c>
      <c r="L471" s="1262"/>
      <c r="M471" s="1263"/>
      <c r="P471" s="1263"/>
      <c r="Q471" s="1263"/>
      <c r="R471" s="1263"/>
      <c r="S471" s="1263"/>
      <c r="T471" s="1263"/>
      <c r="U471" s="1263"/>
      <c r="V471" s="1263"/>
      <c r="W471" s="1263"/>
      <c r="X471" s="1263"/>
      <c r="Y471" s="1263"/>
      <c r="Z471" s="88"/>
      <c r="AA471" s="1263"/>
      <c r="AB471" s="1263"/>
      <c r="AC471" s="1263"/>
      <c r="AD471" s="1263"/>
      <c r="AE471" s="1263"/>
      <c r="AF471" s="1263"/>
      <c r="AG471" s="1263"/>
      <c r="AH471" s="1263"/>
      <c r="AI471" s="1263"/>
      <c r="AJ471" s="1263"/>
      <c r="AK471" s="1266"/>
      <c r="AL471" s="1266"/>
      <c r="AM471" s="412"/>
      <c r="AN471" s="1270"/>
    </row>
    <row r="472">
      <c r="A472" s="431" t="s">
        <v>389</v>
      </c>
      <c r="B472" s="59">
        <v>9.4616763E7</v>
      </c>
      <c r="C472" s="432"/>
      <c r="D472" s="424" t="s">
        <v>5797</v>
      </c>
      <c r="E472" s="434" t="s">
        <v>5817</v>
      </c>
      <c r="F472" s="435">
        <v>36665.0</v>
      </c>
      <c r="G472" s="491" t="s">
        <v>391</v>
      </c>
      <c r="H472" s="413" t="s">
        <v>5818</v>
      </c>
      <c r="I472" s="413">
        <v>1.131152217E9</v>
      </c>
      <c r="J472" s="413"/>
      <c r="K472" s="413" t="s">
        <v>5819</v>
      </c>
      <c r="L472" s="1262"/>
      <c r="M472" s="1263"/>
      <c r="P472" s="1263"/>
      <c r="Q472" s="1263"/>
      <c r="R472" s="1263"/>
      <c r="S472" s="1263"/>
      <c r="T472" s="1263"/>
      <c r="U472" s="1263"/>
      <c r="V472" s="1263"/>
      <c r="W472" s="1263"/>
      <c r="X472" s="1263"/>
      <c r="Y472" s="1263"/>
      <c r="Z472" s="88"/>
      <c r="AA472" s="1263"/>
      <c r="AB472" s="1263"/>
      <c r="AC472" s="1263"/>
      <c r="AD472" s="1263"/>
      <c r="AE472" s="1263"/>
      <c r="AF472" s="1263"/>
      <c r="AG472" s="1263"/>
      <c r="AH472" s="1263"/>
      <c r="AI472" s="1263"/>
      <c r="AJ472" s="1263"/>
      <c r="AK472" s="1266"/>
      <c r="AL472" s="1266"/>
      <c r="AM472" s="412"/>
      <c r="AN472" s="1270"/>
    </row>
    <row r="473">
      <c r="A473" s="431" t="s">
        <v>389</v>
      </c>
      <c r="B473" s="59" t="s">
        <v>433</v>
      </c>
      <c r="C473" s="456"/>
      <c r="D473" s="432" t="s">
        <v>5820</v>
      </c>
      <c r="E473" s="434" t="s">
        <v>5821</v>
      </c>
      <c r="F473" s="435">
        <v>36159.0</v>
      </c>
      <c r="G473" s="52"/>
      <c r="H473" s="413" t="s">
        <v>5822</v>
      </c>
      <c r="I473" s="413">
        <v>3.3777313348E10</v>
      </c>
      <c r="J473" s="413"/>
      <c r="K473" s="413"/>
      <c r="L473" s="1262"/>
      <c r="M473" s="1263"/>
      <c r="P473" s="1263"/>
      <c r="Q473" s="1263"/>
      <c r="R473" s="1263"/>
      <c r="S473" s="1263"/>
      <c r="T473" s="1263"/>
      <c r="U473" s="1263"/>
      <c r="V473" s="1263"/>
      <c r="W473" s="1263"/>
      <c r="X473" s="1263"/>
      <c r="Y473" s="1263"/>
      <c r="Z473" s="88"/>
      <c r="AA473" s="1263"/>
      <c r="AB473" s="1263"/>
      <c r="AC473" s="1263"/>
      <c r="AD473" s="1263"/>
      <c r="AE473" s="1263"/>
      <c r="AF473" s="1263"/>
      <c r="AG473" s="1263"/>
      <c r="AH473" s="1263"/>
      <c r="AI473" s="1263"/>
      <c r="AJ473" s="1263"/>
      <c r="AK473" s="1266"/>
      <c r="AL473" s="1266"/>
      <c r="AM473" s="412"/>
      <c r="AN473" s="1270"/>
    </row>
    <row r="474">
      <c r="A474" s="431" t="s">
        <v>389</v>
      </c>
      <c r="B474" s="59" t="s">
        <v>434</v>
      </c>
      <c r="C474" s="501"/>
      <c r="D474" s="432" t="s">
        <v>5823</v>
      </c>
      <c r="E474" s="434" t="s">
        <v>5824</v>
      </c>
      <c r="F474" s="435"/>
      <c r="G474" s="27" t="s">
        <v>5711</v>
      </c>
      <c r="H474" s="403" t="s">
        <v>5825</v>
      </c>
      <c r="I474" s="413" t="s">
        <v>5826</v>
      </c>
      <c r="J474" s="413"/>
      <c r="K474" s="413" t="s">
        <v>4061</v>
      </c>
      <c r="L474" s="1262"/>
      <c r="M474" s="1263"/>
      <c r="P474" s="1263"/>
      <c r="Q474" s="1263"/>
      <c r="R474" s="1263"/>
      <c r="S474" s="1263"/>
      <c r="T474" s="1263"/>
      <c r="U474" s="1263"/>
      <c r="V474" s="1263"/>
      <c r="W474" s="1263"/>
      <c r="X474" s="1263"/>
      <c r="Y474" s="1263"/>
      <c r="Z474" s="88"/>
      <c r="AA474" s="1263"/>
      <c r="AB474" s="1263"/>
      <c r="AC474" s="1263"/>
      <c r="AD474" s="1263"/>
      <c r="AE474" s="1263"/>
      <c r="AF474" s="1263"/>
      <c r="AG474" s="1263"/>
      <c r="AH474" s="1263"/>
      <c r="AI474" s="1263"/>
      <c r="AJ474" s="1263"/>
      <c r="AK474" s="1266"/>
      <c r="AL474" s="1266"/>
      <c r="AM474" s="412"/>
      <c r="AN474" s="1270"/>
    </row>
    <row r="475">
      <c r="A475" s="431" t="s">
        <v>389</v>
      </c>
      <c r="B475" s="56">
        <v>763476.0</v>
      </c>
      <c r="C475" s="456"/>
      <c r="D475" s="456" t="s">
        <v>5827</v>
      </c>
      <c r="E475" s="502" t="s">
        <v>5828</v>
      </c>
      <c r="F475" s="435">
        <v>35102.0</v>
      </c>
      <c r="G475" s="491" t="s">
        <v>5829</v>
      </c>
      <c r="H475" s="57" t="s">
        <v>5830</v>
      </c>
      <c r="I475" s="57" t="s">
        <v>5831</v>
      </c>
      <c r="J475" s="413"/>
      <c r="K475" s="57" t="s">
        <v>5832</v>
      </c>
      <c r="L475" s="1262"/>
      <c r="M475" s="1263"/>
      <c r="P475" s="1263"/>
      <c r="Q475" s="1274"/>
      <c r="R475" s="1263"/>
      <c r="S475" s="1263"/>
      <c r="T475" s="1263"/>
      <c r="U475" s="1263"/>
      <c r="V475" s="1263"/>
      <c r="W475" s="1263"/>
      <c r="X475" s="1263"/>
      <c r="Y475" s="1263"/>
      <c r="Z475" s="496"/>
      <c r="AA475" s="1263"/>
      <c r="AB475" s="1263"/>
      <c r="AC475" s="1263"/>
      <c r="AD475" s="1263"/>
      <c r="AE475" s="1263"/>
      <c r="AF475" s="1263"/>
      <c r="AG475" s="1263"/>
      <c r="AH475" s="1263"/>
      <c r="AI475" s="1263"/>
      <c r="AJ475" s="1263"/>
      <c r="AK475" s="1266"/>
      <c r="AL475" s="1266"/>
      <c r="AM475" s="412"/>
      <c r="AN475" s="1270"/>
    </row>
    <row r="476">
      <c r="A476" s="431" t="s">
        <v>389</v>
      </c>
      <c r="B476" s="63">
        <v>3.7204518E7</v>
      </c>
      <c r="C476" s="456"/>
      <c r="D476" s="456" t="s">
        <v>5834</v>
      </c>
      <c r="E476" s="469" t="s">
        <v>5835</v>
      </c>
      <c r="F476" s="503">
        <v>33931.0</v>
      </c>
      <c r="G476" s="491" t="s">
        <v>391</v>
      </c>
      <c r="H476" s="57" t="s">
        <v>5836</v>
      </c>
      <c r="I476" s="57">
        <v>1.154840183E9</v>
      </c>
      <c r="J476" s="413"/>
      <c r="K476" s="57" t="s">
        <v>5837</v>
      </c>
      <c r="L476" s="1262"/>
      <c r="M476" s="1263"/>
      <c r="P476" s="1263"/>
      <c r="Q476" s="1274"/>
      <c r="R476" s="1263"/>
      <c r="S476" s="1263"/>
      <c r="T476" s="1263"/>
      <c r="U476" s="1263"/>
      <c r="V476" s="1263"/>
      <c r="W476" s="1263"/>
      <c r="X476" s="1263"/>
      <c r="Y476" s="1263"/>
      <c r="Z476" s="455"/>
      <c r="AA476" s="1263"/>
      <c r="AB476" s="1263"/>
      <c r="AC476" s="1263"/>
      <c r="AD476" s="1263"/>
      <c r="AE476" s="1263"/>
      <c r="AF476" s="1263"/>
      <c r="AG476" s="1263"/>
      <c r="AH476" s="1263"/>
      <c r="AI476" s="1263"/>
      <c r="AJ476" s="1263"/>
      <c r="AK476" s="1266"/>
      <c r="AL476" s="1266"/>
      <c r="AM476" s="412"/>
      <c r="AN476" s="1270"/>
    </row>
    <row r="477">
      <c r="A477" s="431" t="s">
        <v>389</v>
      </c>
      <c r="B477" s="59"/>
      <c r="C477" s="432"/>
      <c r="D477" s="432" t="s">
        <v>5839</v>
      </c>
      <c r="E477" s="434" t="s">
        <v>5840</v>
      </c>
      <c r="F477" s="435"/>
      <c r="G477" s="52"/>
      <c r="H477" s="413"/>
      <c r="I477" s="413" t="s">
        <v>5841</v>
      </c>
      <c r="J477" s="413"/>
      <c r="K477" s="413" t="s">
        <v>5842</v>
      </c>
      <c r="L477" s="1262"/>
      <c r="M477" s="1263"/>
      <c r="P477" s="1263"/>
      <c r="Q477" s="1263"/>
      <c r="R477" s="1263"/>
      <c r="S477" s="1263"/>
      <c r="T477" s="1263"/>
      <c r="U477" s="1263"/>
      <c r="V477" s="1263"/>
      <c r="W477" s="1263"/>
      <c r="X477" s="1263"/>
      <c r="Y477" s="1263"/>
      <c r="Z477" s="88"/>
      <c r="AA477" s="1263"/>
      <c r="AB477" s="1263"/>
      <c r="AC477" s="1263"/>
      <c r="AD477" s="1263"/>
      <c r="AE477" s="1263"/>
      <c r="AF477" s="1263"/>
      <c r="AG477" s="1263"/>
      <c r="AH477" s="1263"/>
      <c r="AI477" s="1263"/>
      <c r="AJ477" s="1263"/>
      <c r="AK477" s="1266"/>
      <c r="AL477" s="1266"/>
      <c r="AM477" s="412"/>
      <c r="AN477" s="1270"/>
    </row>
    <row r="478">
      <c r="A478" s="431" t="s">
        <v>389</v>
      </c>
      <c r="B478" s="59">
        <v>9.4160218E7</v>
      </c>
      <c r="C478" s="456"/>
      <c r="D478" s="432" t="s">
        <v>5843</v>
      </c>
      <c r="E478" s="434" t="s">
        <v>5844</v>
      </c>
      <c r="F478" s="435">
        <v>36827.0</v>
      </c>
      <c r="G478" s="27" t="s">
        <v>3314</v>
      </c>
      <c r="H478" s="413" t="s">
        <v>5845</v>
      </c>
      <c r="I478" s="413">
        <v>1.156334068E9</v>
      </c>
      <c r="J478" s="413"/>
      <c r="K478" s="413" t="s">
        <v>5819</v>
      </c>
      <c r="L478" s="1262"/>
      <c r="M478" s="1263"/>
      <c r="P478" s="1263"/>
      <c r="Q478" s="1263"/>
      <c r="R478" s="1263"/>
      <c r="S478" s="1263"/>
      <c r="T478" s="1263"/>
      <c r="U478" s="1263"/>
      <c r="V478" s="1263"/>
      <c r="W478" s="1263"/>
      <c r="X478" s="1263"/>
      <c r="Y478" s="1263"/>
      <c r="Z478" s="88"/>
      <c r="AA478" s="1263"/>
      <c r="AB478" s="1263"/>
      <c r="AC478" s="1263"/>
      <c r="AD478" s="1263"/>
      <c r="AE478" s="1263"/>
      <c r="AF478" s="1263"/>
      <c r="AG478" s="1263"/>
      <c r="AH478" s="1263"/>
      <c r="AI478" s="1263"/>
      <c r="AJ478" s="1263"/>
      <c r="AK478" s="1266"/>
      <c r="AL478" s="1266"/>
      <c r="AM478" s="412"/>
      <c r="AN478" s="1270"/>
    </row>
    <row r="479">
      <c r="A479" s="431" t="s">
        <v>389</v>
      </c>
      <c r="B479" s="59">
        <v>7.0008839E7</v>
      </c>
      <c r="C479" s="504"/>
      <c r="D479" s="432" t="s">
        <v>5846</v>
      </c>
      <c r="E479" s="434" t="s">
        <v>5847</v>
      </c>
      <c r="F479" s="435">
        <v>34555.0</v>
      </c>
      <c r="G479" s="52" t="s">
        <v>5848</v>
      </c>
      <c r="H479" s="413" t="s">
        <v>5849</v>
      </c>
      <c r="I479" s="413">
        <v>1.124038374E9</v>
      </c>
      <c r="J479" s="413"/>
      <c r="K479" s="413" t="s">
        <v>5850</v>
      </c>
      <c r="L479" s="1262"/>
      <c r="M479" s="1263"/>
      <c r="P479" s="1263"/>
      <c r="Q479" s="1263"/>
      <c r="R479" s="1263"/>
      <c r="S479" s="1263"/>
      <c r="T479" s="1263"/>
      <c r="U479" s="1263"/>
      <c r="V479" s="1263"/>
      <c r="W479" s="1263"/>
      <c r="X479" s="1263"/>
      <c r="Y479" s="1263"/>
      <c r="Z479" s="88"/>
      <c r="AA479" s="1263"/>
      <c r="AB479" s="1263"/>
      <c r="AC479" s="1263"/>
      <c r="AD479" s="1263"/>
      <c r="AE479" s="1263"/>
      <c r="AF479" s="1263"/>
      <c r="AG479" s="1263"/>
      <c r="AH479" s="1263"/>
      <c r="AI479" s="1263"/>
      <c r="AJ479" s="1263"/>
      <c r="AK479" s="1266"/>
      <c r="AL479" s="1266"/>
      <c r="AM479" s="412"/>
      <c r="AN479" s="1270"/>
    </row>
    <row r="480">
      <c r="A480" s="431" t="s">
        <v>389</v>
      </c>
      <c r="B480" s="59" t="s">
        <v>439</v>
      </c>
      <c r="C480" s="504"/>
      <c r="D480" s="432" t="s">
        <v>5851</v>
      </c>
      <c r="E480" s="434" t="s">
        <v>5852</v>
      </c>
      <c r="F480" s="435">
        <v>34708.0</v>
      </c>
      <c r="G480" s="27" t="s">
        <v>5711</v>
      </c>
      <c r="H480" s="413" t="s">
        <v>5853</v>
      </c>
      <c r="I480" s="413">
        <v>5.2443196993E11</v>
      </c>
      <c r="J480" s="413"/>
      <c r="K480" s="413" t="s">
        <v>5854</v>
      </c>
      <c r="L480" s="1262"/>
      <c r="M480" s="1263"/>
      <c r="P480" s="1263"/>
      <c r="Q480" s="1263"/>
      <c r="R480" s="1263"/>
      <c r="S480" s="1263"/>
      <c r="T480" s="1263"/>
      <c r="U480" s="1263"/>
      <c r="V480" s="1263"/>
      <c r="W480" s="1263"/>
      <c r="X480" s="1263"/>
      <c r="Y480" s="1263"/>
      <c r="Z480" s="88"/>
      <c r="AA480" s="1263"/>
      <c r="AB480" s="1263"/>
      <c r="AC480" s="1263"/>
      <c r="AD480" s="1263"/>
      <c r="AE480" s="1263"/>
      <c r="AF480" s="1263"/>
      <c r="AG480" s="1263"/>
      <c r="AH480" s="1263"/>
      <c r="AI480" s="1263"/>
      <c r="AJ480" s="1263"/>
      <c r="AK480" s="1266"/>
      <c r="AL480" s="1266"/>
      <c r="AM480" s="412"/>
      <c r="AN480" s="1270"/>
    </row>
    <row r="481">
      <c r="A481" s="431" t="s">
        <v>389</v>
      </c>
      <c r="B481" s="59">
        <v>1.13360486E8</v>
      </c>
      <c r="C481" s="504"/>
      <c r="D481" s="432" t="s">
        <v>5855</v>
      </c>
      <c r="E481" s="434" t="s">
        <v>5856</v>
      </c>
      <c r="F481" s="435">
        <v>32108.0</v>
      </c>
      <c r="G481" s="52" t="s">
        <v>5857</v>
      </c>
      <c r="H481" s="413" t="s">
        <v>5858</v>
      </c>
      <c r="I481" s="413">
        <v>5.0683458928E10</v>
      </c>
      <c r="J481" s="413"/>
      <c r="K481" s="413" t="s">
        <v>5859</v>
      </c>
      <c r="L481" s="1262"/>
      <c r="M481" s="1263"/>
      <c r="P481" s="1263"/>
      <c r="Q481" s="1263"/>
      <c r="R481" s="1263"/>
      <c r="S481" s="1263"/>
      <c r="T481" s="1263"/>
      <c r="U481" s="1263"/>
      <c r="V481" s="1263"/>
      <c r="W481" s="1263"/>
      <c r="X481" s="1263"/>
      <c r="Y481" s="1263"/>
      <c r="Z481" s="88"/>
      <c r="AA481" s="1263"/>
      <c r="AB481" s="1263"/>
      <c r="AC481" s="1263"/>
      <c r="AD481" s="1263"/>
      <c r="AE481" s="1263"/>
      <c r="AF481" s="1263"/>
      <c r="AG481" s="1263"/>
      <c r="AH481" s="1263"/>
      <c r="AI481" s="1263"/>
      <c r="AJ481" s="1263"/>
      <c r="AK481" s="1266"/>
      <c r="AL481" s="1266"/>
      <c r="AM481" s="412"/>
      <c r="AN481" s="1270"/>
    </row>
    <row r="482">
      <c r="A482" s="431" t="s">
        <v>389</v>
      </c>
      <c r="B482" s="59">
        <v>9.5361975E7</v>
      </c>
      <c r="C482" s="432"/>
      <c r="D482" s="432" t="s">
        <v>5860</v>
      </c>
      <c r="E482" s="434" t="s">
        <v>5861</v>
      </c>
      <c r="F482" s="435">
        <v>34413.0</v>
      </c>
      <c r="G482" s="52" t="s">
        <v>2911</v>
      </c>
      <c r="H482" s="413" t="s">
        <v>5862</v>
      </c>
      <c r="I482" s="413">
        <v>1.156445986E9</v>
      </c>
      <c r="J482" s="413"/>
      <c r="K482" s="413" t="s">
        <v>5863</v>
      </c>
      <c r="L482" s="1262"/>
      <c r="M482" s="1263"/>
      <c r="P482" s="1263"/>
      <c r="Q482" s="1263"/>
      <c r="R482" s="1263"/>
      <c r="S482" s="1263"/>
      <c r="T482" s="1263"/>
      <c r="U482" s="1263"/>
      <c r="V482" s="1263"/>
      <c r="W482" s="1263"/>
      <c r="X482" s="1263"/>
      <c r="Y482" s="1263"/>
      <c r="Z482" s="88"/>
      <c r="AA482" s="1263"/>
      <c r="AB482" s="1263"/>
      <c r="AC482" s="1263"/>
      <c r="AD482" s="1263"/>
      <c r="AE482" s="1263"/>
      <c r="AF482" s="1263"/>
      <c r="AG482" s="1263"/>
      <c r="AH482" s="1263"/>
      <c r="AI482" s="1263"/>
      <c r="AJ482" s="1263"/>
      <c r="AK482" s="1266"/>
      <c r="AL482" s="1266"/>
      <c r="AM482" s="412"/>
      <c r="AN482" s="1270"/>
    </row>
    <row r="483">
      <c r="A483" s="431" t="s">
        <v>389</v>
      </c>
      <c r="B483" s="59"/>
      <c r="C483" s="456"/>
      <c r="D483" s="432" t="s">
        <v>5864</v>
      </c>
      <c r="E483" s="434" t="s">
        <v>5865</v>
      </c>
      <c r="F483" s="435"/>
      <c r="G483" s="52"/>
      <c r="H483" s="413"/>
      <c r="I483" s="413" t="s">
        <v>5866</v>
      </c>
      <c r="J483" s="413"/>
      <c r="K483" s="413" t="s">
        <v>5867</v>
      </c>
      <c r="L483" s="1262"/>
      <c r="M483" s="1263"/>
      <c r="P483" s="1263"/>
      <c r="Q483" s="1263"/>
      <c r="R483" s="1263"/>
      <c r="S483" s="1263"/>
      <c r="T483" s="1263"/>
      <c r="U483" s="1263"/>
      <c r="V483" s="1263"/>
      <c r="W483" s="1263"/>
      <c r="X483" s="1263"/>
      <c r="Y483" s="1263"/>
      <c r="Z483" s="88"/>
      <c r="AA483" s="1263"/>
      <c r="AB483" s="1263"/>
      <c r="AC483" s="1263"/>
      <c r="AD483" s="1263"/>
      <c r="AE483" s="1263"/>
      <c r="AF483" s="1263"/>
      <c r="AG483" s="1263"/>
      <c r="AH483" s="1263"/>
      <c r="AI483" s="1263"/>
      <c r="AJ483" s="1263"/>
      <c r="AK483" s="1266"/>
      <c r="AL483" s="1266"/>
      <c r="AM483" s="412"/>
      <c r="AN483" s="1270"/>
    </row>
    <row r="484">
      <c r="A484" s="431" t="s">
        <v>389</v>
      </c>
      <c r="B484" s="59" t="s">
        <v>442</v>
      </c>
      <c r="C484" s="432"/>
      <c r="D484" s="432" t="s">
        <v>5868</v>
      </c>
      <c r="E484" s="434" t="s">
        <v>5869</v>
      </c>
      <c r="F484" s="435">
        <v>36259.0</v>
      </c>
      <c r="G484" s="52" t="s">
        <v>5870</v>
      </c>
      <c r="H484" s="413" t="s">
        <v>5871</v>
      </c>
      <c r="I484" s="413">
        <v>4.915140089485E12</v>
      </c>
      <c r="J484" s="413"/>
      <c r="K484" s="413" t="s">
        <v>5872</v>
      </c>
      <c r="L484" s="1262"/>
      <c r="M484" s="1263"/>
      <c r="P484" s="1263"/>
      <c r="Q484" s="1263"/>
      <c r="R484" s="1263"/>
      <c r="S484" s="1263"/>
      <c r="T484" s="1263"/>
      <c r="U484" s="1263"/>
      <c r="V484" s="1263"/>
      <c r="W484" s="1263"/>
      <c r="X484" s="1263"/>
      <c r="Y484" s="1263"/>
      <c r="Z484" s="88"/>
      <c r="AA484" s="1263"/>
      <c r="AB484" s="1263"/>
      <c r="AC484" s="1263"/>
      <c r="AD484" s="1263"/>
      <c r="AE484" s="1263"/>
      <c r="AF484" s="1263"/>
      <c r="AG484" s="1263"/>
      <c r="AH484" s="1263"/>
      <c r="AI484" s="1263"/>
      <c r="AJ484" s="1263"/>
      <c r="AK484" s="1266"/>
      <c r="AL484" s="1266"/>
      <c r="AM484" s="412"/>
      <c r="AN484" s="1270"/>
    </row>
    <row r="485">
      <c r="A485" s="431" t="s">
        <v>389</v>
      </c>
      <c r="B485" s="59">
        <v>4.3019849E7</v>
      </c>
      <c r="C485" s="505"/>
      <c r="D485" s="432" t="s">
        <v>5873</v>
      </c>
      <c r="E485" s="434" t="s">
        <v>5874</v>
      </c>
      <c r="F485" s="435">
        <v>36620.0</v>
      </c>
      <c r="G485" s="491" t="s">
        <v>391</v>
      </c>
      <c r="H485" s="413"/>
      <c r="I485" s="413">
        <v>1.168985312E9</v>
      </c>
      <c r="J485" s="413"/>
      <c r="K485" s="413" t="s">
        <v>5819</v>
      </c>
      <c r="L485" s="1262"/>
      <c r="M485" s="1263"/>
      <c r="P485" s="1263"/>
      <c r="Q485" s="1263"/>
      <c r="R485" s="1263"/>
      <c r="S485" s="1263"/>
      <c r="T485" s="1263"/>
      <c r="U485" s="1263"/>
      <c r="V485" s="1263"/>
      <c r="W485" s="1263"/>
      <c r="X485" s="1263"/>
      <c r="Y485" s="1263"/>
      <c r="Z485" s="88"/>
      <c r="AA485" s="1263"/>
      <c r="AB485" s="1263"/>
      <c r="AC485" s="1263"/>
      <c r="AD485" s="1263"/>
      <c r="AE485" s="1263"/>
      <c r="AF485" s="1263"/>
      <c r="AG485" s="1263"/>
      <c r="AH485" s="1263"/>
      <c r="AI485" s="1263"/>
      <c r="AJ485" s="1263"/>
      <c r="AK485" s="1266"/>
      <c r="AL485" s="1266"/>
      <c r="AM485" s="412"/>
      <c r="AN485" s="1270"/>
    </row>
    <row r="486">
      <c r="A486" s="431" t="s">
        <v>389</v>
      </c>
      <c r="B486" s="59"/>
      <c r="C486" s="456"/>
      <c r="D486" s="432" t="s">
        <v>5875</v>
      </c>
      <c r="E486" s="434" t="s">
        <v>5876</v>
      </c>
      <c r="F486" s="435"/>
      <c r="G486" s="52"/>
      <c r="H486" s="413"/>
      <c r="I486" s="413">
        <v>1.138086483E9</v>
      </c>
      <c r="J486" s="413"/>
      <c r="K486" s="413" t="s">
        <v>5877</v>
      </c>
      <c r="L486" s="1262"/>
      <c r="M486" s="1263"/>
      <c r="P486" s="1263"/>
      <c r="Q486" s="1263"/>
      <c r="R486" s="1263"/>
      <c r="S486" s="1263"/>
      <c r="T486" s="1263"/>
      <c r="U486" s="1263"/>
      <c r="V486" s="1263"/>
      <c r="W486" s="1263"/>
      <c r="X486" s="1263"/>
      <c r="Y486" s="1263"/>
      <c r="Z486" s="88"/>
      <c r="AA486" s="1263"/>
      <c r="AB486" s="1263"/>
      <c r="AC486" s="1263"/>
      <c r="AD486" s="1263"/>
      <c r="AE486" s="1263"/>
      <c r="AF486" s="1263"/>
      <c r="AG486" s="1263"/>
      <c r="AH486" s="1263"/>
      <c r="AI486" s="1263"/>
      <c r="AJ486" s="1263"/>
      <c r="AK486" s="1266"/>
      <c r="AL486" s="1266"/>
      <c r="AM486" s="412"/>
      <c r="AN486" s="1270"/>
    </row>
    <row r="487">
      <c r="A487" s="431" t="s">
        <v>389</v>
      </c>
      <c r="B487" s="56">
        <v>4.3403261E7</v>
      </c>
      <c r="C487" s="432"/>
      <c r="D487" s="456" t="s">
        <v>5878</v>
      </c>
      <c r="E487" s="469" t="s">
        <v>5879</v>
      </c>
      <c r="F487" s="435">
        <v>37025.0</v>
      </c>
      <c r="G487" s="491" t="s">
        <v>391</v>
      </c>
      <c r="H487" s="57" t="s">
        <v>5880</v>
      </c>
      <c r="I487" s="57">
        <v>2.995032001E9</v>
      </c>
      <c r="J487" s="413"/>
      <c r="K487" s="57" t="s">
        <v>5881</v>
      </c>
      <c r="L487" s="1262"/>
      <c r="M487" s="1263"/>
      <c r="P487" s="1263"/>
      <c r="Q487" s="1274"/>
      <c r="R487" s="1263"/>
      <c r="S487" s="1263"/>
      <c r="T487" s="1263"/>
      <c r="U487" s="1263"/>
      <c r="V487" s="1263"/>
      <c r="W487" s="1263"/>
      <c r="X487" s="1263"/>
      <c r="Y487" s="1263"/>
      <c r="Z487" s="455"/>
      <c r="AA487" s="1263"/>
      <c r="AB487" s="1263"/>
      <c r="AC487" s="1263"/>
      <c r="AD487" s="1263"/>
      <c r="AE487" s="1263"/>
      <c r="AF487" s="1263"/>
      <c r="AG487" s="1263"/>
      <c r="AH487" s="1263"/>
      <c r="AI487" s="1263"/>
      <c r="AJ487" s="1263"/>
      <c r="AK487" s="1266"/>
      <c r="AL487" s="1266"/>
      <c r="AM487" s="412"/>
      <c r="AN487" s="1270"/>
    </row>
    <row r="488">
      <c r="A488" s="431" t="s">
        <v>389</v>
      </c>
      <c r="B488" s="56">
        <v>3.8066268E7</v>
      </c>
      <c r="C488" s="432"/>
      <c r="D488" s="456" t="s">
        <v>5883</v>
      </c>
      <c r="E488" s="469" t="s">
        <v>5884</v>
      </c>
      <c r="F488" s="435">
        <v>34317.0</v>
      </c>
      <c r="G488" s="491" t="s">
        <v>391</v>
      </c>
      <c r="H488" s="57" t="s">
        <v>5885</v>
      </c>
      <c r="I488" s="57">
        <v>1.165486715E9</v>
      </c>
      <c r="J488" s="413"/>
      <c r="K488" s="57" t="s">
        <v>5886</v>
      </c>
      <c r="L488" s="1262"/>
      <c r="M488" s="1263"/>
      <c r="P488" s="1263"/>
      <c r="Q488" s="1274"/>
      <c r="R488" s="1263"/>
      <c r="S488" s="1263"/>
      <c r="T488" s="1263"/>
      <c r="U488" s="1263"/>
      <c r="V488" s="1263"/>
      <c r="W488" s="1263"/>
      <c r="X488" s="1263"/>
      <c r="Y488" s="1263"/>
      <c r="Z488" s="455"/>
      <c r="AA488" s="1263"/>
      <c r="AB488" s="1263"/>
      <c r="AC488" s="1263"/>
      <c r="AD488" s="1263"/>
      <c r="AE488" s="1263"/>
      <c r="AF488" s="1263"/>
      <c r="AG488" s="1263"/>
      <c r="AH488" s="1263"/>
      <c r="AI488" s="1263"/>
      <c r="AJ488" s="1263"/>
      <c r="AK488" s="1266"/>
      <c r="AL488" s="1266"/>
      <c r="AM488" s="412"/>
      <c r="AN488" s="1270"/>
    </row>
    <row r="489">
      <c r="A489" s="431" t="s">
        <v>389</v>
      </c>
      <c r="B489" s="59">
        <v>4.2425367E7</v>
      </c>
      <c r="C489" s="432"/>
      <c r="D489" s="432" t="s">
        <v>5394</v>
      </c>
      <c r="E489" s="434" t="s">
        <v>5395</v>
      </c>
      <c r="F489" s="435">
        <v>36577.0</v>
      </c>
      <c r="G489" s="52" t="s">
        <v>2021</v>
      </c>
      <c r="H489" s="413" t="s">
        <v>5888</v>
      </c>
      <c r="I489" s="413">
        <v>1.16354475E9</v>
      </c>
      <c r="J489" s="413"/>
      <c r="K489" s="413" t="s">
        <v>397</v>
      </c>
      <c r="L489" s="1262"/>
      <c r="M489" s="1263"/>
      <c r="P489" s="1263"/>
      <c r="Q489" s="1263"/>
      <c r="R489" s="1263"/>
      <c r="S489" s="1263"/>
      <c r="T489" s="1263"/>
      <c r="U489" s="1263"/>
      <c r="V489" s="1263"/>
      <c r="W489" s="1263"/>
      <c r="X489" s="1263"/>
      <c r="Y489" s="1263"/>
      <c r="Z489" s="88"/>
      <c r="AA489" s="1263"/>
      <c r="AB489" s="1264"/>
      <c r="AC489" s="1263"/>
      <c r="AD489" s="1263"/>
      <c r="AE489" s="1263"/>
      <c r="AF489" s="1263"/>
      <c r="AG489" s="1263"/>
      <c r="AH489" s="1263"/>
      <c r="AI489" s="1263"/>
      <c r="AJ489" s="1263"/>
      <c r="AK489" s="1266"/>
      <c r="AL489" s="1266"/>
      <c r="AM489" s="412"/>
      <c r="AN489" s="1270"/>
    </row>
    <row r="490">
      <c r="A490" s="431" t="s">
        <v>389</v>
      </c>
      <c r="B490" s="56">
        <v>4.1702696E7</v>
      </c>
      <c r="C490" s="432"/>
      <c r="D490" s="506" t="s">
        <v>3051</v>
      </c>
      <c r="E490" s="434" t="s">
        <v>5889</v>
      </c>
      <c r="F490" s="435">
        <v>36173.0</v>
      </c>
      <c r="G490" s="491" t="s">
        <v>391</v>
      </c>
      <c r="H490" s="57" t="s">
        <v>5890</v>
      </c>
      <c r="I490" s="57">
        <v>1.156228519E9</v>
      </c>
      <c r="J490" s="413"/>
      <c r="K490" s="57" t="s">
        <v>5891</v>
      </c>
      <c r="L490" s="1262"/>
      <c r="M490" s="1263"/>
      <c r="P490" s="1263"/>
      <c r="Q490" s="1274"/>
      <c r="R490" s="1263"/>
      <c r="S490" s="1263"/>
      <c r="T490" s="1263"/>
      <c r="U490" s="1263"/>
      <c r="V490" s="1263"/>
      <c r="W490" s="1263"/>
      <c r="X490" s="1263"/>
      <c r="Y490" s="1263"/>
      <c r="Z490" s="455"/>
      <c r="AA490" s="1263"/>
      <c r="AB490" s="1263"/>
      <c r="AC490" s="1263"/>
      <c r="AD490" s="1263"/>
      <c r="AE490" s="1263"/>
      <c r="AF490" s="1263"/>
      <c r="AG490" s="1263"/>
      <c r="AH490" s="1263"/>
      <c r="AI490" s="1263"/>
      <c r="AJ490" s="1263"/>
      <c r="AK490" s="1266"/>
      <c r="AL490" s="1266"/>
      <c r="AM490" s="412"/>
      <c r="AN490" s="1270"/>
    </row>
    <row r="491">
      <c r="A491" s="431" t="s">
        <v>389</v>
      </c>
      <c r="B491" s="59">
        <v>4.2659146E7</v>
      </c>
      <c r="C491" s="432"/>
      <c r="D491" s="432" t="s">
        <v>5892</v>
      </c>
      <c r="E491" s="434" t="s">
        <v>5893</v>
      </c>
      <c r="F491" s="435">
        <v>36651.0</v>
      </c>
      <c r="G491" s="52" t="s">
        <v>391</v>
      </c>
      <c r="H491" s="413" t="s">
        <v>5894</v>
      </c>
      <c r="I491" s="413">
        <v>1.536731046E9</v>
      </c>
      <c r="J491" s="413"/>
      <c r="K491" s="413" t="s">
        <v>5895</v>
      </c>
      <c r="L491" s="1262"/>
      <c r="M491" s="1263"/>
      <c r="P491" s="1263"/>
      <c r="Q491" s="1263"/>
      <c r="R491" s="1263"/>
      <c r="S491" s="1263"/>
      <c r="T491" s="1263"/>
      <c r="U491" s="1263"/>
      <c r="V491" s="1263"/>
      <c r="W491" s="1263"/>
      <c r="X491" s="1263"/>
      <c r="Y491" s="1263"/>
      <c r="Z491" s="88"/>
      <c r="AA491" s="1263"/>
      <c r="AB491" s="1263"/>
      <c r="AC491" s="1263"/>
      <c r="AD491" s="1263"/>
      <c r="AE491" s="1263"/>
      <c r="AF491" s="1263"/>
      <c r="AG491" s="1263"/>
      <c r="AH491" s="1263"/>
      <c r="AI491" s="1263"/>
      <c r="AJ491" s="1263"/>
      <c r="AK491" s="1266"/>
      <c r="AL491" s="1266"/>
      <c r="AM491" s="412"/>
      <c r="AN491" s="1270"/>
    </row>
    <row r="492">
      <c r="A492" s="431" t="s">
        <v>389</v>
      </c>
      <c r="B492" s="59" t="s">
        <v>447</v>
      </c>
      <c r="C492" s="432"/>
      <c r="D492" s="432" t="s">
        <v>5896</v>
      </c>
      <c r="E492" s="434" t="s">
        <v>5897</v>
      </c>
      <c r="F492" s="435">
        <v>35435.0</v>
      </c>
      <c r="G492" s="52"/>
      <c r="H492" s="413" t="s">
        <v>5898</v>
      </c>
      <c r="I492" s="413" t="s">
        <v>5899</v>
      </c>
      <c r="J492" s="413"/>
      <c r="K492" s="413" t="s">
        <v>5900</v>
      </c>
      <c r="L492" s="1262"/>
      <c r="M492" s="1263"/>
      <c r="P492" s="1263"/>
      <c r="Q492" s="1263"/>
      <c r="R492" s="1263"/>
      <c r="S492" s="1263"/>
      <c r="T492" s="1263"/>
      <c r="U492" s="1263"/>
      <c r="V492" s="1263"/>
      <c r="W492" s="1263"/>
      <c r="X492" s="1263"/>
      <c r="Y492" s="1263"/>
      <c r="Z492" s="88"/>
      <c r="AA492" s="1263"/>
      <c r="AB492" s="1263"/>
      <c r="AC492" s="1263"/>
      <c r="AD492" s="1263"/>
      <c r="AE492" s="1263"/>
      <c r="AF492" s="1263"/>
      <c r="AG492" s="1263"/>
      <c r="AH492" s="1263"/>
      <c r="AI492" s="1263"/>
      <c r="AJ492" s="1263"/>
      <c r="AK492" s="1266"/>
      <c r="AL492" s="1266"/>
      <c r="AM492" s="412"/>
      <c r="AN492" s="1270"/>
    </row>
    <row r="493">
      <c r="A493" s="431" t="s">
        <v>389</v>
      </c>
      <c r="B493" s="59">
        <v>4.2149162E7</v>
      </c>
      <c r="C493" s="456"/>
      <c r="D493" s="432" t="s">
        <v>5901</v>
      </c>
      <c r="E493" s="434" t="s">
        <v>5902</v>
      </c>
      <c r="F493" s="435">
        <v>36433.0</v>
      </c>
      <c r="G493" s="491" t="s">
        <v>391</v>
      </c>
      <c r="H493" s="413" t="s">
        <v>5903</v>
      </c>
      <c r="I493" s="413">
        <v>1.134190885E9</v>
      </c>
      <c r="J493" s="413"/>
      <c r="K493" s="413" t="s">
        <v>5819</v>
      </c>
      <c r="L493" s="1262"/>
      <c r="M493" s="1263"/>
      <c r="P493" s="1263"/>
      <c r="Q493" s="1263"/>
      <c r="R493" s="1263"/>
      <c r="S493" s="1263"/>
      <c r="T493" s="1263"/>
      <c r="U493" s="1263"/>
      <c r="V493" s="1263"/>
      <c r="W493" s="1263"/>
      <c r="X493" s="1263"/>
      <c r="Y493" s="1263"/>
      <c r="Z493" s="88"/>
      <c r="AA493" s="1263"/>
      <c r="AB493" s="1263"/>
      <c r="AC493" s="1263"/>
      <c r="AD493" s="1263"/>
      <c r="AE493" s="1263"/>
      <c r="AF493" s="1263"/>
      <c r="AG493" s="1263"/>
      <c r="AH493" s="1263"/>
      <c r="AI493" s="1263"/>
      <c r="AJ493" s="1263"/>
      <c r="AK493" s="1266"/>
      <c r="AL493" s="1266"/>
      <c r="AM493" s="412"/>
      <c r="AN493" s="1270"/>
    </row>
    <row r="494">
      <c r="A494" s="431" t="s">
        <v>389</v>
      </c>
      <c r="B494" s="59">
        <v>3.8069286E7</v>
      </c>
      <c r="C494" s="432"/>
      <c r="D494" s="507" t="s">
        <v>5904</v>
      </c>
      <c r="E494" s="434" t="s">
        <v>5905</v>
      </c>
      <c r="F494" s="483">
        <v>34402.0</v>
      </c>
      <c r="G494" s="52" t="s">
        <v>391</v>
      </c>
      <c r="H494" s="413" t="s">
        <v>5906</v>
      </c>
      <c r="I494" s="413" t="s">
        <v>5907</v>
      </c>
      <c r="J494" s="413"/>
      <c r="K494" s="413" t="s">
        <v>5908</v>
      </c>
      <c r="L494" s="1262"/>
      <c r="M494" s="1263"/>
      <c r="P494" s="1263"/>
      <c r="Q494" s="1263"/>
      <c r="R494" s="1263"/>
      <c r="S494" s="1263"/>
      <c r="T494" s="1263"/>
      <c r="U494" s="1263"/>
      <c r="V494" s="1263"/>
      <c r="W494" s="1263"/>
      <c r="X494" s="1263"/>
      <c r="Y494" s="1263"/>
      <c r="Z494" s="88"/>
      <c r="AA494" s="1263"/>
      <c r="AB494" s="1263"/>
      <c r="AC494" s="1263"/>
      <c r="AD494" s="1263"/>
      <c r="AE494" s="1263"/>
      <c r="AF494" s="1263"/>
      <c r="AG494" s="1263"/>
      <c r="AH494" s="1263"/>
      <c r="AI494" s="1263"/>
      <c r="AJ494" s="1263"/>
      <c r="AK494" s="1266"/>
      <c r="AL494" s="1266"/>
      <c r="AM494" s="412"/>
      <c r="AN494" s="1270"/>
    </row>
    <row r="495">
      <c r="A495" s="431" t="s">
        <v>389</v>
      </c>
      <c r="B495" s="59">
        <v>3.959481E7</v>
      </c>
      <c r="C495" s="432"/>
      <c r="D495" s="432" t="s">
        <v>5909</v>
      </c>
      <c r="E495" s="434" t="s">
        <v>5910</v>
      </c>
      <c r="F495" s="435">
        <v>35206.0</v>
      </c>
      <c r="G495" s="52" t="s">
        <v>391</v>
      </c>
      <c r="H495" s="413"/>
      <c r="I495" s="413">
        <v>1.122390486E9</v>
      </c>
      <c r="J495" s="413"/>
      <c r="K495" s="413"/>
      <c r="L495" s="1262"/>
      <c r="M495" s="1263"/>
      <c r="P495" s="1263"/>
      <c r="Q495" s="1263"/>
      <c r="R495" s="1263"/>
      <c r="S495" s="1263"/>
      <c r="T495" s="1263"/>
      <c r="U495" s="1263"/>
      <c r="V495" s="1263"/>
      <c r="W495" s="1263"/>
      <c r="X495" s="1263"/>
      <c r="Y495" s="1263"/>
      <c r="Z495" s="88"/>
      <c r="AA495" s="1263"/>
      <c r="AB495" s="1263"/>
      <c r="AC495" s="1263"/>
      <c r="AD495" s="1263"/>
      <c r="AE495" s="1263"/>
      <c r="AF495" s="1263"/>
      <c r="AG495" s="1263"/>
      <c r="AH495" s="1263"/>
      <c r="AI495" s="1263"/>
      <c r="AJ495" s="1263"/>
      <c r="AK495" s="1266"/>
      <c r="AL495" s="1266"/>
      <c r="AM495" s="412"/>
      <c r="AN495" s="1270"/>
    </row>
    <row r="496">
      <c r="A496" s="431" t="s">
        <v>389</v>
      </c>
      <c r="B496" s="59">
        <v>4.3527702E7</v>
      </c>
      <c r="C496" s="432"/>
      <c r="D496" s="432" t="s">
        <v>5911</v>
      </c>
      <c r="E496" s="434" t="s">
        <v>5912</v>
      </c>
      <c r="F496" s="435">
        <v>37158.0</v>
      </c>
      <c r="G496" s="52" t="s">
        <v>391</v>
      </c>
      <c r="H496" s="413" t="s">
        <v>5913</v>
      </c>
      <c r="I496" s="413">
        <v>1.127263881E9</v>
      </c>
      <c r="J496" s="413"/>
      <c r="K496" s="413" t="s">
        <v>5914</v>
      </c>
      <c r="L496" s="1262"/>
      <c r="M496" s="1263"/>
      <c r="P496" s="1263"/>
      <c r="Q496" s="1263"/>
      <c r="R496" s="1263"/>
      <c r="S496" s="1263"/>
      <c r="T496" s="1263"/>
      <c r="U496" s="1263"/>
      <c r="V496" s="1263"/>
      <c r="W496" s="1263"/>
      <c r="X496" s="1263"/>
      <c r="Y496" s="1263"/>
      <c r="Z496" s="88"/>
      <c r="AA496" s="1263"/>
      <c r="AB496" s="1263"/>
      <c r="AC496" s="1263"/>
      <c r="AD496" s="1263"/>
      <c r="AE496" s="1263"/>
      <c r="AF496" s="1263"/>
      <c r="AG496" s="1263"/>
      <c r="AH496" s="1263"/>
      <c r="AI496" s="1263"/>
      <c r="AJ496" s="1263"/>
      <c r="AK496" s="1266"/>
      <c r="AL496" s="1266"/>
      <c r="AM496" s="412"/>
      <c r="AN496" s="1270"/>
    </row>
    <row r="497">
      <c r="A497" s="431" t="s">
        <v>389</v>
      </c>
      <c r="B497" s="64">
        <v>3.8601649E7</v>
      </c>
      <c r="C497" s="432"/>
      <c r="D497" s="456" t="s">
        <v>5915</v>
      </c>
      <c r="E497" s="469" t="s">
        <v>5916</v>
      </c>
      <c r="F497" s="435">
        <v>34620.0</v>
      </c>
      <c r="G497" s="509" t="s">
        <v>391</v>
      </c>
      <c r="H497" s="510" t="s">
        <v>5917</v>
      </c>
      <c r="I497" s="510">
        <v>1.163031436E9</v>
      </c>
      <c r="J497" s="413"/>
      <c r="K497" s="510" t="s">
        <v>5918</v>
      </c>
      <c r="L497" s="1262"/>
      <c r="M497" s="1263"/>
      <c r="P497" s="1263"/>
      <c r="Q497" s="1274"/>
      <c r="R497" s="1263"/>
      <c r="S497" s="1263"/>
      <c r="T497" s="1263"/>
      <c r="U497" s="1263"/>
      <c r="V497" s="1263"/>
      <c r="W497" s="1263"/>
      <c r="X497" s="1263"/>
      <c r="Y497" s="1263"/>
      <c r="Z497" s="496"/>
      <c r="AA497" s="1263"/>
      <c r="AB497" s="1263"/>
      <c r="AC497" s="1263"/>
      <c r="AD497" s="1263"/>
      <c r="AE497" s="1263"/>
      <c r="AF497" s="1263"/>
      <c r="AG497" s="1263"/>
      <c r="AH497" s="1263"/>
      <c r="AI497" s="1263"/>
      <c r="AJ497" s="1263"/>
      <c r="AK497" s="1266"/>
      <c r="AL497" s="1266"/>
      <c r="AM497" s="412"/>
      <c r="AN497" s="1270"/>
    </row>
    <row r="498">
      <c r="A498" s="431" t="s">
        <v>389</v>
      </c>
      <c r="B498" s="63">
        <v>3.8891349E7</v>
      </c>
      <c r="C498" s="432"/>
      <c r="D498" s="432" t="s">
        <v>5920</v>
      </c>
      <c r="E498" s="434" t="s">
        <v>5921</v>
      </c>
      <c r="F498" s="435">
        <v>34793.0</v>
      </c>
      <c r="G498" s="52" t="s">
        <v>2021</v>
      </c>
      <c r="H498" s="413" t="s">
        <v>5922</v>
      </c>
      <c r="I498" s="413">
        <v>1.553885758E9</v>
      </c>
      <c r="J498" s="413"/>
      <c r="K498" s="413" t="s">
        <v>5923</v>
      </c>
      <c r="L498" s="1262"/>
      <c r="M498" s="1263"/>
      <c r="P498" s="1263"/>
      <c r="Q498" s="1263"/>
      <c r="R498" s="1263"/>
      <c r="S498" s="1263"/>
      <c r="T498" s="1263"/>
      <c r="U498" s="1263"/>
      <c r="V498" s="1263"/>
      <c r="W498" s="1263"/>
      <c r="X498" s="1263"/>
      <c r="Y498" s="1263"/>
      <c r="Z498" s="88"/>
      <c r="AA498" s="1263"/>
      <c r="AB498" s="1263"/>
      <c r="AC498" s="1263"/>
      <c r="AD498" s="1263"/>
      <c r="AE498" s="1263"/>
      <c r="AF498" s="1263"/>
      <c r="AG498" s="1263"/>
      <c r="AH498" s="1263"/>
      <c r="AI498" s="1263"/>
      <c r="AJ498" s="1263"/>
      <c r="AK498" s="1266"/>
      <c r="AL498" s="1266"/>
      <c r="AM498" s="412"/>
      <c r="AN498" s="1270"/>
    </row>
    <row r="499">
      <c r="A499" s="431" t="s">
        <v>389</v>
      </c>
      <c r="B499" s="59">
        <v>3.959481E7</v>
      </c>
      <c r="C499" s="432"/>
      <c r="D499" s="432" t="s">
        <v>5909</v>
      </c>
      <c r="E499" s="434" t="s">
        <v>5924</v>
      </c>
      <c r="F499" s="483">
        <v>35206.0</v>
      </c>
      <c r="G499" s="52" t="s">
        <v>391</v>
      </c>
      <c r="H499" s="413" t="s">
        <v>5925</v>
      </c>
      <c r="I499" s="413" t="s">
        <v>5926</v>
      </c>
      <c r="J499" s="413"/>
      <c r="K499" s="413" t="s">
        <v>5927</v>
      </c>
      <c r="L499" s="1262"/>
      <c r="M499" s="1263"/>
      <c r="P499" s="1263"/>
      <c r="Q499" s="1263"/>
      <c r="R499" s="1263"/>
      <c r="S499" s="1263"/>
      <c r="T499" s="1263"/>
      <c r="U499" s="1263"/>
      <c r="V499" s="1263"/>
      <c r="W499" s="1263"/>
      <c r="X499" s="1263"/>
      <c r="Y499" s="1263"/>
      <c r="Z499" s="88"/>
      <c r="AA499" s="1263"/>
      <c r="AB499" s="1263"/>
      <c r="AC499" s="1263"/>
      <c r="AD499" s="1263"/>
      <c r="AE499" s="1263"/>
      <c r="AF499" s="1263"/>
      <c r="AG499" s="1263"/>
      <c r="AH499" s="1263"/>
      <c r="AI499" s="1263"/>
      <c r="AJ499" s="1263"/>
      <c r="AK499" s="1266"/>
      <c r="AL499" s="1266"/>
      <c r="AM499" s="412"/>
      <c r="AN499" s="1270"/>
    </row>
    <row r="500">
      <c r="A500" s="431" t="s">
        <v>389</v>
      </c>
      <c r="B500" s="56">
        <v>4.2011932E7</v>
      </c>
      <c r="C500" s="432"/>
      <c r="D500" s="456" t="s">
        <v>5928</v>
      </c>
      <c r="E500" s="469" t="s">
        <v>5929</v>
      </c>
      <c r="F500" s="435">
        <v>36333.0</v>
      </c>
      <c r="G500" s="491" t="s">
        <v>391</v>
      </c>
      <c r="H500" s="57" t="s">
        <v>5930</v>
      </c>
      <c r="I500" s="57">
        <v>1.562484004E9</v>
      </c>
      <c r="J500" s="413"/>
      <c r="K500" s="57" t="s">
        <v>5931</v>
      </c>
      <c r="L500" s="1262"/>
      <c r="M500" s="1263"/>
      <c r="P500" s="1263"/>
      <c r="Q500" s="1274"/>
      <c r="R500" s="1263"/>
      <c r="S500" s="1263"/>
      <c r="T500" s="1263"/>
      <c r="U500" s="1263"/>
      <c r="V500" s="1263"/>
      <c r="W500" s="1263"/>
      <c r="X500" s="1263"/>
      <c r="Y500" s="1263"/>
      <c r="Z500" s="455"/>
      <c r="AA500" s="1263"/>
      <c r="AB500" s="1263"/>
      <c r="AC500" s="1263"/>
      <c r="AD500" s="1263"/>
      <c r="AE500" s="1263"/>
      <c r="AF500" s="1263"/>
      <c r="AG500" s="1263"/>
      <c r="AH500" s="1263"/>
      <c r="AI500" s="1263"/>
      <c r="AJ500" s="1263"/>
      <c r="AK500" s="1266"/>
      <c r="AL500" s="1266"/>
      <c r="AM500" s="412"/>
      <c r="AN500" s="1270"/>
    </row>
    <row r="501">
      <c r="A501" s="431" t="s">
        <v>389</v>
      </c>
      <c r="B501" s="56">
        <v>4.1780772E7</v>
      </c>
      <c r="C501" s="432"/>
      <c r="D501" s="432" t="s">
        <v>5932</v>
      </c>
      <c r="E501" s="434" t="s">
        <v>5933</v>
      </c>
      <c r="F501" s="435">
        <v>36196.0</v>
      </c>
      <c r="G501" s="491" t="s">
        <v>391</v>
      </c>
      <c r="H501" s="57" t="s">
        <v>5934</v>
      </c>
      <c r="I501" s="57">
        <v>1.164450961E9</v>
      </c>
      <c r="J501" s="413"/>
      <c r="K501" s="57" t="s">
        <v>5935</v>
      </c>
      <c r="L501" s="1262"/>
      <c r="M501" s="1263"/>
      <c r="P501" s="1263"/>
      <c r="Q501" s="1274"/>
      <c r="R501" s="1263"/>
      <c r="S501" s="1263"/>
      <c r="T501" s="1263"/>
      <c r="U501" s="1263"/>
      <c r="V501" s="1263"/>
      <c r="W501" s="1263"/>
      <c r="X501" s="1263"/>
      <c r="Y501" s="1263"/>
      <c r="Z501" s="455"/>
      <c r="AA501" s="1263"/>
      <c r="AB501" s="1263"/>
      <c r="AC501" s="1263"/>
      <c r="AD501" s="1263"/>
      <c r="AE501" s="1263"/>
      <c r="AF501" s="1263"/>
      <c r="AG501" s="1263"/>
      <c r="AH501" s="1263"/>
      <c r="AI501" s="1263"/>
      <c r="AJ501" s="1263"/>
      <c r="AK501" s="1266"/>
      <c r="AL501" s="1266"/>
      <c r="AM501" s="412"/>
      <c r="AN501" s="1270"/>
    </row>
    <row r="502">
      <c r="A502" s="431" t="s">
        <v>389</v>
      </c>
      <c r="B502" s="59">
        <v>4.1207036E7</v>
      </c>
      <c r="C502" s="432"/>
      <c r="D502" s="432" t="s">
        <v>5936</v>
      </c>
      <c r="E502" s="434" t="s">
        <v>5937</v>
      </c>
      <c r="F502" s="435">
        <v>35937.0</v>
      </c>
      <c r="G502" s="52"/>
      <c r="H502" s="413"/>
      <c r="I502" s="413">
        <v>2.216128988E9</v>
      </c>
      <c r="J502" s="413"/>
      <c r="K502" s="413" t="s">
        <v>2272</v>
      </c>
      <c r="L502" s="1262"/>
      <c r="M502" s="1263"/>
      <c r="P502" s="1263"/>
      <c r="Q502" s="1263"/>
      <c r="R502" s="1263"/>
      <c r="S502" s="1263"/>
      <c r="T502" s="1263"/>
      <c r="U502" s="1263"/>
      <c r="V502" s="1263"/>
      <c r="W502" s="1263"/>
      <c r="X502" s="1263"/>
      <c r="Y502" s="1263"/>
      <c r="Z502" s="88"/>
      <c r="AA502" s="1263"/>
      <c r="AB502" s="1264"/>
      <c r="AC502" s="1263"/>
      <c r="AD502" s="1263"/>
      <c r="AE502" s="1263"/>
      <c r="AF502" s="1263"/>
      <c r="AG502" s="1263"/>
      <c r="AH502" s="1263"/>
      <c r="AI502" s="1263"/>
      <c r="AJ502" s="1263"/>
      <c r="AK502" s="1266"/>
      <c r="AL502" s="1266"/>
      <c r="AM502" s="412"/>
      <c r="AN502" s="1270"/>
    </row>
    <row r="503">
      <c r="A503" s="431" t="s">
        <v>389</v>
      </c>
      <c r="B503" s="56">
        <v>4.2354401E7</v>
      </c>
      <c r="C503" s="432"/>
      <c r="D503" s="456" t="s">
        <v>5938</v>
      </c>
      <c r="E503" s="434" t="s">
        <v>5939</v>
      </c>
      <c r="F503" s="435">
        <v>36513.0</v>
      </c>
      <c r="G503" s="491" t="s">
        <v>391</v>
      </c>
      <c r="H503" s="57" t="s">
        <v>5940</v>
      </c>
      <c r="I503" s="57">
        <v>1.12699189E9</v>
      </c>
      <c r="J503" s="413"/>
      <c r="K503" s="57" t="s">
        <v>5941</v>
      </c>
      <c r="L503" s="1262"/>
      <c r="M503" s="1263"/>
      <c r="P503" s="1263"/>
      <c r="Q503" s="1274"/>
      <c r="R503" s="1263"/>
      <c r="S503" s="1263"/>
      <c r="T503" s="1263"/>
      <c r="U503" s="1263"/>
      <c r="V503" s="1263"/>
      <c r="W503" s="1263"/>
      <c r="X503" s="1263"/>
      <c r="Y503" s="1263"/>
      <c r="Z503" s="455"/>
      <c r="AA503" s="1263"/>
      <c r="AB503" s="1263"/>
      <c r="AC503" s="1263"/>
      <c r="AD503" s="1263"/>
      <c r="AE503" s="1263"/>
      <c r="AF503" s="1263"/>
      <c r="AG503" s="1263"/>
      <c r="AH503" s="1263"/>
      <c r="AI503" s="1263"/>
      <c r="AJ503" s="1263"/>
      <c r="AK503" s="1266"/>
      <c r="AL503" s="1266"/>
      <c r="AM503" s="412"/>
      <c r="AN503" s="1270"/>
    </row>
    <row r="504">
      <c r="A504" s="431" t="s">
        <v>389</v>
      </c>
      <c r="B504" s="56">
        <v>4.2681878E7</v>
      </c>
      <c r="C504" s="456"/>
      <c r="D504" s="456" t="s">
        <v>5942</v>
      </c>
      <c r="E504" s="434" t="s">
        <v>5943</v>
      </c>
      <c r="F504" s="435">
        <v>36640.0</v>
      </c>
      <c r="G504" s="491" t="s">
        <v>391</v>
      </c>
      <c r="H504" s="57" t="s">
        <v>5944</v>
      </c>
      <c r="I504" s="57">
        <v>1.136624914E9</v>
      </c>
      <c r="J504" s="413"/>
      <c r="K504" s="57" t="s">
        <v>5945</v>
      </c>
      <c r="L504" s="1262"/>
      <c r="M504" s="1263"/>
      <c r="P504" s="1263"/>
      <c r="Q504" s="1274"/>
      <c r="R504" s="1263"/>
      <c r="S504" s="1263"/>
      <c r="T504" s="1263"/>
      <c r="U504" s="1263"/>
      <c r="V504" s="1263"/>
      <c r="W504" s="1263"/>
      <c r="X504" s="1263"/>
      <c r="Y504" s="1263"/>
      <c r="Z504" s="455"/>
      <c r="AA504" s="1263"/>
      <c r="AB504" s="1263"/>
      <c r="AC504" s="1263"/>
      <c r="AD504" s="1263"/>
      <c r="AE504" s="1263"/>
      <c r="AF504" s="1263"/>
      <c r="AG504" s="1263"/>
      <c r="AH504" s="1263"/>
      <c r="AI504" s="1263"/>
      <c r="AJ504" s="1263"/>
      <c r="AK504" s="1266"/>
      <c r="AL504" s="1266"/>
      <c r="AM504" s="412"/>
      <c r="AN504" s="1270"/>
    </row>
    <row r="505">
      <c r="A505" s="431" t="s">
        <v>389</v>
      </c>
      <c r="B505" s="59" t="s">
        <v>459</v>
      </c>
      <c r="C505" s="456"/>
      <c r="D505" s="432" t="s">
        <v>5946</v>
      </c>
      <c r="E505" s="434" t="s">
        <v>5947</v>
      </c>
      <c r="F505" s="435">
        <v>34926.0</v>
      </c>
      <c r="G505" s="27" t="s">
        <v>5948</v>
      </c>
      <c r="H505" s="413" t="s">
        <v>5949</v>
      </c>
      <c r="I505" s="413">
        <v>1.13773525799E11</v>
      </c>
      <c r="J505" s="413"/>
      <c r="K505" s="413" t="s">
        <v>5950</v>
      </c>
      <c r="L505" s="1262"/>
      <c r="M505" s="1263"/>
      <c r="P505" s="1263"/>
      <c r="Q505" s="1263"/>
      <c r="R505" s="1263"/>
      <c r="S505" s="1263"/>
      <c r="T505" s="1263"/>
      <c r="U505" s="1263"/>
      <c r="V505" s="1263"/>
      <c r="W505" s="1263"/>
      <c r="X505" s="1263"/>
      <c r="Y505" s="1263"/>
      <c r="Z505" s="455"/>
      <c r="AA505" s="1263"/>
      <c r="AB505" s="1263"/>
      <c r="AC505" s="1263"/>
      <c r="AD505" s="1263"/>
      <c r="AE505" s="1263"/>
      <c r="AF505" s="1263"/>
      <c r="AG505" s="1263"/>
      <c r="AH505" s="1263"/>
      <c r="AI505" s="1263"/>
      <c r="AJ505" s="1263"/>
      <c r="AK505" s="1266"/>
      <c r="AL505" s="1266"/>
      <c r="AM505" s="412"/>
      <c r="AN505" s="1270"/>
    </row>
    <row r="506">
      <c r="A506" s="431" t="s">
        <v>389</v>
      </c>
      <c r="B506" s="59"/>
      <c r="C506" s="432"/>
      <c r="D506" s="432" t="s">
        <v>5951</v>
      </c>
      <c r="E506" s="434" t="s">
        <v>5952</v>
      </c>
      <c r="F506" s="435"/>
      <c r="G506" s="27" t="s">
        <v>5953</v>
      </c>
      <c r="H506" s="413" t="s">
        <v>5954</v>
      </c>
      <c r="I506" s="413" t="s">
        <v>5955</v>
      </c>
      <c r="J506" s="413"/>
      <c r="K506" s="413" t="s">
        <v>5956</v>
      </c>
      <c r="L506" s="1262"/>
      <c r="M506" s="1263"/>
      <c r="P506" s="1263"/>
      <c r="Q506" s="1263"/>
      <c r="R506" s="1263"/>
      <c r="S506" s="1263"/>
      <c r="T506" s="1263"/>
      <c r="U506" s="1263"/>
      <c r="V506" s="1263"/>
      <c r="W506" s="1263"/>
      <c r="X506" s="1263"/>
      <c r="Y506" s="1263"/>
      <c r="Z506" s="88"/>
      <c r="AA506" s="1263"/>
      <c r="AB506" s="1263"/>
      <c r="AC506" s="1263"/>
      <c r="AD506" s="1263"/>
      <c r="AE506" s="1263"/>
      <c r="AF506" s="1263"/>
      <c r="AG506" s="1263"/>
      <c r="AH506" s="1263"/>
      <c r="AI506" s="1263"/>
      <c r="AJ506" s="1263"/>
      <c r="AK506" s="1266"/>
      <c r="AL506" s="1266"/>
      <c r="AM506" s="412"/>
      <c r="AN506" s="1270"/>
    </row>
    <row r="507">
      <c r="A507" s="431" t="s">
        <v>389</v>
      </c>
      <c r="B507" s="59"/>
      <c r="C507" s="432"/>
      <c r="D507" s="432" t="s">
        <v>5957</v>
      </c>
      <c r="E507" s="511" t="s">
        <v>5958</v>
      </c>
      <c r="F507" s="435"/>
      <c r="G507" s="52"/>
      <c r="H507" s="413"/>
      <c r="I507" s="413">
        <v>1.137618958E9</v>
      </c>
      <c r="J507" s="413"/>
      <c r="K507" s="413" t="s">
        <v>5959</v>
      </c>
      <c r="L507" s="1262"/>
      <c r="M507" s="1263"/>
      <c r="P507" s="1263"/>
      <c r="Q507" s="1263"/>
      <c r="R507" s="1263"/>
      <c r="S507" s="1263"/>
      <c r="T507" s="1263"/>
      <c r="U507" s="1263"/>
      <c r="V507" s="1263"/>
      <c r="W507" s="1263"/>
      <c r="X507" s="1263"/>
      <c r="Y507" s="1263"/>
      <c r="Z507" s="88"/>
      <c r="AA507" s="1263"/>
      <c r="AB507" s="1263"/>
      <c r="AC507" s="1263"/>
      <c r="AD507" s="1263"/>
      <c r="AE507" s="1263"/>
      <c r="AF507" s="1263"/>
      <c r="AG507" s="1263"/>
      <c r="AH507" s="1263"/>
      <c r="AI507" s="1263"/>
      <c r="AJ507" s="1263"/>
      <c r="AK507" s="1266"/>
      <c r="AL507" s="1266"/>
      <c r="AM507" s="412"/>
      <c r="AN507" s="1270"/>
    </row>
    <row r="508">
      <c r="A508" s="431" t="s">
        <v>389</v>
      </c>
      <c r="B508" s="56">
        <v>3.8292772E7</v>
      </c>
      <c r="C508" s="432"/>
      <c r="D508" s="432" t="s">
        <v>5960</v>
      </c>
      <c r="E508" s="434" t="s">
        <v>5961</v>
      </c>
      <c r="F508" s="503">
        <v>34694.0</v>
      </c>
      <c r="G508" s="491" t="s">
        <v>391</v>
      </c>
      <c r="H508" s="57" t="s">
        <v>5962</v>
      </c>
      <c r="I508" s="57" t="s">
        <v>5963</v>
      </c>
      <c r="J508" s="413"/>
      <c r="K508" s="57" t="s">
        <v>5964</v>
      </c>
      <c r="L508" s="1262"/>
      <c r="M508" s="1263"/>
      <c r="P508" s="1263"/>
      <c r="Q508" s="1274"/>
      <c r="R508" s="1263"/>
      <c r="S508" s="1263"/>
      <c r="T508" s="1263"/>
      <c r="U508" s="1263"/>
      <c r="V508" s="1263"/>
      <c r="W508" s="1263"/>
      <c r="X508" s="1263"/>
      <c r="Y508" s="1263"/>
      <c r="Z508" s="455"/>
      <c r="AA508" s="1263"/>
      <c r="AB508" s="1263"/>
      <c r="AC508" s="1263"/>
      <c r="AD508" s="1263"/>
      <c r="AE508" s="1263"/>
      <c r="AF508" s="1263"/>
      <c r="AG508" s="1263"/>
      <c r="AH508" s="1263"/>
      <c r="AI508" s="1263"/>
      <c r="AJ508" s="1263"/>
      <c r="AK508" s="1266"/>
      <c r="AL508" s="1266"/>
      <c r="AM508" s="412"/>
      <c r="AN508" s="1270"/>
    </row>
    <row r="509">
      <c r="A509" s="431" t="s">
        <v>389</v>
      </c>
      <c r="B509" s="59">
        <v>5.72350156E8</v>
      </c>
      <c r="C509" s="432"/>
      <c r="D509" s="432" t="s">
        <v>5966</v>
      </c>
      <c r="E509" s="511" t="s">
        <v>5967</v>
      </c>
      <c r="F509" s="435">
        <v>35394.0</v>
      </c>
      <c r="G509" s="52"/>
      <c r="H509" s="413" t="s">
        <v>5968</v>
      </c>
      <c r="I509" s="413">
        <v>8.177158739E9</v>
      </c>
      <c r="J509" s="413"/>
      <c r="K509" s="413" t="s">
        <v>5969</v>
      </c>
      <c r="L509" s="1262"/>
      <c r="M509" s="1263"/>
      <c r="P509" s="1263"/>
      <c r="Q509" s="1263"/>
      <c r="R509" s="1263"/>
      <c r="S509" s="1263"/>
      <c r="T509" s="1263"/>
      <c r="U509" s="1263"/>
      <c r="V509" s="1263"/>
      <c r="W509" s="1263"/>
      <c r="X509" s="1263"/>
      <c r="Y509" s="1263"/>
      <c r="Z509" s="88"/>
      <c r="AA509" s="1263"/>
      <c r="AB509" s="1263"/>
      <c r="AC509" s="1263"/>
      <c r="AD509" s="1263"/>
      <c r="AE509" s="1263"/>
      <c r="AF509" s="1263"/>
      <c r="AG509" s="1263"/>
      <c r="AH509" s="1263"/>
      <c r="AI509" s="1263"/>
      <c r="AJ509" s="1263"/>
      <c r="AK509" s="1266"/>
      <c r="AL509" s="1266"/>
      <c r="AM509" s="412"/>
      <c r="AN509" s="1270"/>
    </row>
    <row r="510">
      <c r="A510" s="431" t="s">
        <v>389</v>
      </c>
      <c r="B510" s="56">
        <v>3.4541253E7</v>
      </c>
      <c r="C510" s="507"/>
      <c r="D510" s="456" t="s">
        <v>5970</v>
      </c>
      <c r="E510" s="469" t="s">
        <v>5971</v>
      </c>
      <c r="F510" s="503">
        <v>32736.0</v>
      </c>
      <c r="G510" s="491" t="s">
        <v>391</v>
      </c>
      <c r="H510" s="57" t="s">
        <v>5972</v>
      </c>
      <c r="I510" s="57">
        <v>1.131954341E9</v>
      </c>
      <c r="J510" s="413"/>
      <c r="K510" s="57" t="s">
        <v>5973</v>
      </c>
      <c r="L510" s="1262"/>
      <c r="M510" s="1263"/>
      <c r="P510" s="1263"/>
      <c r="Q510" s="1274"/>
      <c r="R510" s="1263"/>
      <c r="S510" s="1263"/>
      <c r="T510" s="1263"/>
      <c r="U510" s="1263"/>
      <c r="V510" s="1263"/>
      <c r="W510" s="1263"/>
      <c r="X510" s="1263"/>
      <c r="Y510" s="1263"/>
      <c r="Z510" s="455"/>
      <c r="AA510" s="1263"/>
      <c r="AB510" s="1263"/>
      <c r="AC510" s="1263"/>
      <c r="AD510" s="1263"/>
      <c r="AE510" s="1263"/>
      <c r="AF510" s="1263"/>
      <c r="AG510" s="1263"/>
      <c r="AH510" s="1263"/>
      <c r="AI510" s="1263"/>
      <c r="AJ510" s="1263"/>
      <c r="AK510" s="1266"/>
      <c r="AL510" s="1266"/>
      <c r="AM510" s="412"/>
      <c r="AN510" s="1270"/>
    </row>
    <row r="511">
      <c r="A511" s="431" t="s">
        <v>389</v>
      </c>
      <c r="B511" s="56">
        <v>4.3567549E7</v>
      </c>
      <c r="C511" s="432"/>
      <c r="D511" s="456" t="s">
        <v>5975</v>
      </c>
      <c r="E511" s="469" t="s">
        <v>5976</v>
      </c>
      <c r="F511" s="435">
        <v>35556.0</v>
      </c>
      <c r="G511" s="491" t="s">
        <v>391</v>
      </c>
      <c r="H511" s="57" t="s">
        <v>5977</v>
      </c>
      <c r="I511" s="57">
        <v>1.531150431E9</v>
      </c>
      <c r="J511" s="413"/>
      <c r="K511" s="57" t="s">
        <v>5978</v>
      </c>
      <c r="L511" s="1262"/>
      <c r="M511" s="1263"/>
      <c r="P511" s="1263"/>
      <c r="Q511" s="1274"/>
      <c r="R511" s="1263"/>
      <c r="S511" s="1263"/>
      <c r="T511" s="1263"/>
      <c r="U511" s="1263"/>
      <c r="V511" s="1263"/>
      <c r="W511" s="1263"/>
      <c r="X511" s="1263"/>
      <c r="Y511" s="1263"/>
      <c r="Z511" s="455"/>
      <c r="AA511" s="1263"/>
      <c r="AB511" s="1263"/>
      <c r="AC511" s="1263"/>
      <c r="AD511" s="1263"/>
      <c r="AE511" s="1263"/>
      <c r="AF511" s="1263"/>
      <c r="AG511" s="1263"/>
      <c r="AH511" s="1263"/>
      <c r="AI511" s="1263"/>
      <c r="AJ511" s="1263"/>
      <c r="AK511" s="1266"/>
      <c r="AL511" s="1266"/>
      <c r="AM511" s="412"/>
      <c r="AN511" s="1270"/>
    </row>
    <row r="512">
      <c r="A512" s="431" t="s">
        <v>389</v>
      </c>
      <c r="B512" s="56">
        <v>4.3447958E7</v>
      </c>
      <c r="C512" s="432"/>
      <c r="D512" s="456" t="s">
        <v>5979</v>
      </c>
      <c r="E512" s="469" t="s">
        <v>5980</v>
      </c>
      <c r="F512" s="435">
        <v>36998.0</v>
      </c>
      <c r="G512" s="491" t="s">
        <v>391</v>
      </c>
      <c r="H512" s="57" t="s">
        <v>5981</v>
      </c>
      <c r="I512" s="57">
        <v>1.155840351E9</v>
      </c>
      <c r="J512" s="413"/>
      <c r="K512" s="57" t="s">
        <v>5982</v>
      </c>
      <c r="L512" s="1262"/>
      <c r="M512" s="1263"/>
      <c r="P512" s="1263"/>
      <c r="Q512" s="1274"/>
      <c r="R512" s="1263"/>
      <c r="S512" s="1263"/>
      <c r="T512" s="1263"/>
      <c r="U512" s="1263"/>
      <c r="V512" s="1263"/>
      <c r="W512" s="1263"/>
      <c r="X512" s="1263"/>
      <c r="Y512" s="1263"/>
      <c r="Z512" s="455"/>
      <c r="AA512" s="1263"/>
      <c r="AB512" s="1263"/>
      <c r="AC512" s="1263"/>
      <c r="AD512" s="1263"/>
      <c r="AE512" s="1263"/>
      <c r="AF512" s="1263"/>
      <c r="AG512" s="1263"/>
      <c r="AH512" s="1263"/>
      <c r="AI512" s="1263"/>
      <c r="AJ512" s="1263"/>
      <c r="AK512" s="1266"/>
      <c r="AL512" s="1266"/>
      <c r="AM512" s="412"/>
      <c r="AN512" s="1270"/>
    </row>
    <row r="513">
      <c r="A513" s="431" t="s">
        <v>389</v>
      </c>
      <c r="B513" s="59">
        <v>9.554916E7</v>
      </c>
      <c r="C513" s="432"/>
      <c r="D513" s="432" t="s">
        <v>5984</v>
      </c>
      <c r="E513" s="434" t="s">
        <v>5985</v>
      </c>
      <c r="F513" s="435">
        <v>34984.0</v>
      </c>
      <c r="G513" s="52"/>
      <c r="H513" s="413" t="s">
        <v>5986</v>
      </c>
      <c r="I513" s="413">
        <v>1.164032004E9</v>
      </c>
      <c r="J513" s="413"/>
      <c r="K513" s="413" t="s">
        <v>5987</v>
      </c>
      <c r="L513" s="1262"/>
      <c r="M513" s="1263"/>
      <c r="P513" s="1263"/>
      <c r="Q513" s="1263"/>
      <c r="R513" s="1263"/>
      <c r="S513" s="1263"/>
      <c r="T513" s="1263"/>
      <c r="U513" s="1263"/>
      <c r="V513" s="1263"/>
      <c r="W513" s="1263"/>
      <c r="X513" s="1263"/>
      <c r="Y513" s="1263"/>
      <c r="Z513" s="88"/>
      <c r="AA513" s="1263"/>
      <c r="AB513" s="1263"/>
      <c r="AC513" s="1263"/>
      <c r="AD513" s="1263"/>
      <c r="AE513" s="1263"/>
      <c r="AF513" s="1263"/>
      <c r="AG513" s="1263"/>
      <c r="AH513" s="1263"/>
      <c r="AI513" s="1263"/>
      <c r="AJ513" s="1263"/>
      <c r="AK513" s="1266"/>
      <c r="AL513" s="1266"/>
      <c r="AM513" s="412"/>
      <c r="AN513" s="1270"/>
    </row>
    <row r="514">
      <c r="A514" s="431" t="s">
        <v>389</v>
      </c>
      <c r="B514" s="59">
        <v>4.1127929E7</v>
      </c>
      <c r="C514" s="432"/>
      <c r="D514" s="432" t="s">
        <v>5988</v>
      </c>
      <c r="E514" s="434" t="s">
        <v>5989</v>
      </c>
      <c r="F514" s="435">
        <v>35884.0</v>
      </c>
      <c r="G514" s="52"/>
      <c r="H514" s="413" t="s">
        <v>5990</v>
      </c>
      <c r="I514" s="413">
        <v>1.159978738E9</v>
      </c>
      <c r="J514" s="413"/>
      <c r="K514" s="413" t="s">
        <v>5991</v>
      </c>
      <c r="L514" s="1262"/>
      <c r="M514" s="1263"/>
      <c r="P514" s="1263"/>
      <c r="Q514" s="1263"/>
      <c r="R514" s="1263"/>
      <c r="S514" s="1263"/>
      <c r="T514" s="1263"/>
      <c r="U514" s="1263"/>
      <c r="V514" s="1263"/>
      <c r="W514" s="1263"/>
      <c r="X514" s="1263"/>
      <c r="Y514" s="1263"/>
      <c r="Z514" s="88"/>
      <c r="AA514" s="1263"/>
      <c r="AB514" s="1263"/>
      <c r="AC514" s="1263"/>
      <c r="AD514" s="1263"/>
      <c r="AE514" s="1263"/>
      <c r="AF514" s="1263"/>
      <c r="AG514" s="1263"/>
      <c r="AH514" s="1263"/>
      <c r="AI514" s="1263"/>
      <c r="AJ514" s="1263"/>
      <c r="AK514" s="1266"/>
      <c r="AL514" s="1266"/>
      <c r="AM514" s="412"/>
      <c r="AN514" s="1270"/>
    </row>
    <row r="515">
      <c r="A515" s="431" t="s">
        <v>389</v>
      </c>
      <c r="B515" s="56">
        <v>9.506484E7</v>
      </c>
      <c r="C515" s="456"/>
      <c r="D515" s="456" t="s">
        <v>5992</v>
      </c>
      <c r="E515" s="469" t="s">
        <v>5993</v>
      </c>
      <c r="F515" s="435">
        <v>36753.0</v>
      </c>
      <c r="G515" s="491" t="s">
        <v>3791</v>
      </c>
      <c r="H515" s="57" t="s">
        <v>5994</v>
      </c>
      <c r="I515" s="57" t="s">
        <v>5995</v>
      </c>
      <c r="J515" s="413"/>
      <c r="K515" s="57" t="s">
        <v>5996</v>
      </c>
      <c r="L515" s="1262"/>
      <c r="M515" s="1263"/>
      <c r="P515" s="1263"/>
      <c r="Q515" s="1274"/>
      <c r="R515" s="1263"/>
      <c r="S515" s="1263"/>
      <c r="T515" s="1263"/>
      <c r="U515" s="1263"/>
      <c r="V515" s="1263"/>
      <c r="W515" s="1263"/>
      <c r="X515" s="1263"/>
      <c r="Y515" s="1263"/>
      <c r="Z515" s="455"/>
      <c r="AA515" s="1263"/>
      <c r="AB515" s="1263"/>
      <c r="AC515" s="1263"/>
      <c r="AD515" s="1263"/>
      <c r="AE515" s="1263"/>
      <c r="AF515" s="1263"/>
      <c r="AG515" s="1263"/>
      <c r="AH515" s="1263"/>
      <c r="AI515" s="1263"/>
      <c r="AJ515" s="1263"/>
      <c r="AK515" s="1266"/>
      <c r="AL515" s="1266"/>
      <c r="AM515" s="412"/>
      <c r="AN515" s="1270"/>
    </row>
    <row r="516">
      <c r="A516" s="431" t="s">
        <v>389</v>
      </c>
      <c r="B516" s="59"/>
      <c r="C516" s="432"/>
      <c r="D516" s="432" t="s">
        <v>5998</v>
      </c>
      <c r="E516" s="434" t="s">
        <v>5999</v>
      </c>
      <c r="F516" s="435"/>
      <c r="G516" s="52"/>
      <c r="H516" s="413"/>
      <c r="I516" s="413">
        <v>2.392564472E9</v>
      </c>
      <c r="J516" s="413"/>
      <c r="K516" s="413" t="s">
        <v>5877</v>
      </c>
      <c r="L516" s="1262"/>
      <c r="M516" s="1263"/>
      <c r="P516" s="1263"/>
      <c r="Q516" s="1263"/>
      <c r="R516" s="1263"/>
      <c r="S516" s="1263"/>
      <c r="T516" s="1263"/>
      <c r="U516" s="1263"/>
      <c r="V516" s="1263"/>
      <c r="W516" s="1263"/>
      <c r="X516" s="1263"/>
      <c r="Y516" s="1263"/>
      <c r="Z516" s="88"/>
      <c r="AA516" s="1263"/>
      <c r="AB516" s="1263"/>
      <c r="AC516" s="1263"/>
      <c r="AD516" s="1263"/>
      <c r="AE516" s="1263"/>
      <c r="AF516" s="1263"/>
      <c r="AG516" s="1263"/>
      <c r="AH516" s="1263"/>
      <c r="AI516" s="1263"/>
      <c r="AJ516" s="1263"/>
      <c r="AK516" s="1266"/>
      <c r="AL516" s="1266"/>
      <c r="AM516" s="412"/>
      <c r="AN516" s="1270"/>
    </row>
    <row r="517">
      <c r="A517" s="431" t="s">
        <v>389</v>
      </c>
      <c r="B517" s="56">
        <v>4.1399102E7</v>
      </c>
      <c r="C517" s="432"/>
      <c r="D517" s="432" t="s">
        <v>6000</v>
      </c>
      <c r="E517" s="434" t="s">
        <v>6001</v>
      </c>
      <c r="F517" s="435">
        <v>36004.0</v>
      </c>
      <c r="G517" s="491" t="s">
        <v>391</v>
      </c>
      <c r="H517" s="57" t="s">
        <v>6002</v>
      </c>
      <c r="I517" s="57">
        <v>1.558331148E9</v>
      </c>
      <c r="J517" s="413"/>
      <c r="K517" s="57" t="s">
        <v>6003</v>
      </c>
      <c r="L517" s="1262"/>
      <c r="M517" s="1263"/>
      <c r="P517" s="1263"/>
      <c r="Q517" s="1274"/>
      <c r="R517" s="1263"/>
      <c r="S517" s="1263"/>
      <c r="T517" s="1263"/>
      <c r="U517" s="1263"/>
      <c r="V517" s="1263"/>
      <c r="W517" s="1263"/>
      <c r="X517" s="1263"/>
      <c r="Y517" s="1263"/>
      <c r="Z517" s="455"/>
      <c r="AA517" s="1263"/>
      <c r="AB517" s="1263"/>
      <c r="AC517" s="1263"/>
      <c r="AD517" s="1263"/>
      <c r="AE517" s="1263"/>
      <c r="AF517" s="1263"/>
      <c r="AG517" s="1263"/>
      <c r="AH517" s="1263"/>
      <c r="AI517" s="1263"/>
      <c r="AJ517" s="1263"/>
      <c r="AK517" s="1266"/>
      <c r="AL517" s="1266"/>
      <c r="AM517" s="412"/>
      <c r="AN517" s="1270"/>
    </row>
    <row r="518">
      <c r="A518" s="431" t="s">
        <v>389</v>
      </c>
      <c r="B518" s="59">
        <v>8339741.0</v>
      </c>
      <c r="C518" s="456"/>
      <c r="D518" s="432" t="s">
        <v>6005</v>
      </c>
      <c r="E518" s="434" t="s">
        <v>6006</v>
      </c>
      <c r="F518" s="435">
        <v>36318.0</v>
      </c>
      <c r="G518" s="27" t="s">
        <v>6007</v>
      </c>
      <c r="H518" s="413" t="s">
        <v>6008</v>
      </c>
      <c r="I518" s="413">
        <v>9.115746748E10</v>
      </c>
      <c r="J518" s="413"/>
      <c r="K518" s="413" t="s">
        <v>6009</v>
      </c>
      <c r="L518" s="1262"/>
      <c r="M518" s="1263"/>
      <c r="P518" s="1263"/>
      <c r="Q518" s="1263"/>
      <c r="R518" s="1263"/>
      <c r="S518" s="1263"/>
      <c r="T518" s="1263"/>
      <c r="U518" s="1263"/>
      <c r="V518" s="1263"/>
      <c r="W518" s="1263"/>
      <c r="X518" s="1263"/>
      <c r="Y518" s="1263"/>
      <c r="Z518" s="88"/>
      <c r="AA518" s="1263"/>
      <c r="AB518" s="1263"/>
      <c r="AC518" s="1263"/>
      <c r="AD518" s="1263"/>
      <c r="AE518" s="1263"/>
      <c r="AF518" s="1263"/>
      <c r="AG518" s="1263"/>
      <c r="AH518" s="1263"/>
      <c r="AI518" s="1263"/>
      <c r="AJ518" s="1263"/>
      <c r="AK518" s="1266"/>
      <c r="AL518" s="1266"/>
      <c r="AM518" s="412"/>
      <c r="AN518" s="1270"/>
    </row>
    <row r="519">
      <c r="A519" s="431" t="s">
        <v>389</v>
      </c>
      <c r="B519" s="59">
        <v>4.282306E7</v>
      </c>
      <c r="C519" s="456"/>
      <c r="D519" s="432" t="s">
        <v>6010</v>
      </c>
      <c r="E519" s="434" t="s">
        <v>6011</v>
      </c>
      <c r="F519" s="435">
        <v>36783.0</v>
      </c>
      <c r="G519" s="491" t="s">
        <v>391</v>
      </c>
      <c r="H519" s="413"/>
      <c r="I519" s="413">
        <v>1.534605634E9</v>
      </c>
      <c r="J519" s="413"/>
      <c r="K519" s="413" t="s">
        <v>5819</v>
      </c>
      <c r="L519" s="1262"/>
      <c r="M519" s="1263"/>
      <c r="P519" s="1263"/>
      <c r="Q519" s="1263"/>
      <c r="R519" s="1263"/>
      <c r="S519" s="1263"/>
      <c r="T519" s="1263"/>
      <c r="U519" s="1263"/>
      <c r="V519" s="1263"/>
      <c r="W519" s="1263"/>
      <c r="X519" s="1263"/>
      <c r="Y519" s="1263"/>
      <c r="Z519" s="88"/>
      <c r="AA519" s="1263"/>
      <c r="AB519" s="1263"/>
      <c r="AC519" s="1263"/>
      <c r="AD519" s="1263"/>
      <c r="AE519" s="1263"/>
      <c r="AF519" s="1263"/>
      <c r="AG519" s="1263"/>
      <c r="AH519" s="1263"/>
      <c r="AI519" s="1263"/>
      <c r="AJ519" s="1263"/>
      <c r="AK519" s="1266"/>
      <c r="AL519" s="1266"/>
      <c r="AM519" s="412"/>
      <c r="AN519" s="1270"/>
    </row>
    <row r="520">
      <c r="A520" s="431" t="s">
        <v>389</v>
      </c>
      <c r="B520" s="59">
        <v>1.41189806E8</v>
      </c>
      <c r="C520" s="432"/>
      <c r="D520" s="432" t="s">
        <v>6012</v>
      </c>
      <c r="E520" s="434" t="s">
        <v>6013</v>
      </c>
      <c r="F520" s="483">
        <v>32692.0</v>
      </c>
      <c r="G520" s="52"/>
      <c r="H520" s="413"/>
      <c r="I520" s="413">
        <v>9.1156449846E10</v>
      </c>
      <c r="J520" s="413"/>
      <c r="K520" s="413" t="s">
        <v>6014</v>
      </c>
      <c r="L520" s="1262"/>
      <c r="M520" s="1263"/>
      <c r="P520" s="1263"/>
      <c r="Q520" s="1263"/>
      <c r="R520" s="1263"/>
      <c r="S520" s="1263"/>
      <c r="T520" s="1263"/>
      <c r="U520" s="1263"/>
      <c r="V520" s="1263"/>
      <c r="W520" s="1263"/>
      <c r="X520" s="1263"/>
      <c r="Y520" s="1263"/>
      <c r="Z520" s="88"/>
      <c r="AA520" s="1263"/>
      <c r="AB520" s="1263"/>
      <c r="AC520" s="1263"/>
      <c r="AD520" s="1263"/>
      <c r="AE520" s="1263"/>
      <c r="AF520" s="1263"/>
      <c r="AG520" s="1263"/>
      <c r="AH520" s="1263"/>
      <c r="AI520" s="1263"/>
      <c r="AJ520" s="1263"/>
      <c r="AK520" s="1266"/>
      <c r="AL520" s="1266"/>
      <c r="AM520" s="412"/>
      <c r="AN520" s="1270"/>
    </row>
    <row r="521">
      <c r="A521" s="431" t="s">
        <v>389</v>
      </c>
      <c r="B521" s="59" t="s">
        <v>473</v>
      </c>
      <c r="C521" s="432"/>
      <c r="D521" s="432" t="s">
        <v>6015</v>
      </c>
      <c r="E521" s="434" t="s">
        <v>6016</v>
      </c>
      <c r="F521" s="483">
        <v>35870.0</v>
      </c>
      <c r="G521" s="27" t="s">
        <v>3864</v>
      </c>
      <c r="H521" s="413" t="s">
        <v>6017</v>
      </c>
      <c r="I521" s="413">
        <v>4.915779559685E12</v>
      </c>
      <c r="J521" s="413"/>
      <c r="K521" s="413" t="s">
        <v>6018</v>
      </c>
      <c r="L521" s="1262"/>
      <c r="M521" s="1263"/>
      <c r="P521" s="1263"/>
      <c r="Q521" s="1263"/>
      <c r="R521" s="1263"/>
      <c r="S521" s="1263"/>
      <c r="T521" s="1263"/>
      <c r="U521" s="1263"/>
      <c r="V521" s="1263"/>
      <c r="W521" s="1263"/>
      <c r="X521" s="1263"/>
      <c r="Y521" s="1263"/>
      <c r="Z521" s="88"/>
      <c r="AA521" s="1263"/>
      <c r="AB521" s="1263"/>
      <c r="AC521" s="1263"/>
      <c r="AD521" s="1263"/>
      <c r="AE521" s="1263"/>
      <c r="AF521" s="1263"/>
      <c r="AG521" s="1263"/>
      <c r="AH521" s="1263"/>
      <c r="AI521" s="1263"/>
      <c r="AJ521" s="1263"/>
      <c r="AK521" s="1266"/>
      <c r="AL521" s="1266"/>
      <c r="AM521" s="412"/>
      <c r="AN521" s="1270"/>
    </row>
    <row r="522">
      <c r="A522" s="431" t="s">
        <v>389</v>
      </c>
      <c r="B522" s="59">
        <v>4.4398634E7</v>
      </c>
      <c r="C522" s="432"/>
      <c r="D522" s="432" t="s">
        <v>6019</v>
      </c>
      <c r="E522" s="434" t="s">
        <v>6020</v>
      </c>
      <c r="F522" s="435">
        <v>37166.0</v>
      </c>
      <c r="G522" s="491" t="s">
        <v>391</v>
      </c>
      <c r="H522" s="413" t="s">
        <v>6021</v>
      </c>
      <c r="I522" s="413">
        <v>1.171652421E9</v>
      </c>
      <c r="J522" s="413"/>
      <c r="K522" s="413" t="s">
        <v>5914</v>
      </c>
      <c r="L522" s="1262"/>
      <c r="M522" s="1263"/>
      <c r="P522" s="1263"/>
      <c r="Q522" s="1263"/>
      <c r="R522" s="1263"/>
      <c r="S522" s="1263"/>
      <c r="T522" s="1263"/>
      <c r="U522" s="1263"/>
      <c r="V522" s="1263"/>
      <c r="W522" s="1263"/>
      <c r="X522" s="1263"/>
      <c r="Y522" s="1263"/>
      <c r="Z522" s="88"/>
      <c r="AA522" s="1263"/>
      <c r="AB522" s="1263"/>
      <c r="AC522" s="1263"/>
      <c r="AD522" s="1263"/>
      <c r="AE522" s="1263"/>
      <c r="AF522" s="1263"/>
      <c r="AG522" s="1263"/>
      <c r="AH522" s="1263"/>
      <c r="AI522" s="1263"/>
      <c r="AJ522" s="1263"/>
      <c r="AK522" s="1266"/>
      <c r="AL522" s="1266"/>
      <c r="AM522" s="412"/>
      <c r="AN522" s="1270"/>
    </row>
    <row r="523">
      <c r="A523" s="431" t="s">
        <v>389</v>
      </c>
      <c r="B523" s="59"/>
      <c r="C523" s="432"/>
      <c r="D523" s="497" t="s">
        <v>5797</v>
      </c>
      <c r="E523" s="434" t="s">
        <v>6022</v>
      </c>
      <c r="F523" s="435"/>
      <c r="G523" s="52"/>
      <c r="H523" s="413"/>
      <c r="I523" s="413">
        <v>1.13136112E9</v>
      </c>
      <c r="J523" s="413"/>
      <c r="K523" s="413"/>
      <c r="L523" s="1262"/>
      <c r="M523" s="1263"/>
      <c r="P523" s="1263"/>
      <c r="Q523" s="1263"/>
      <c r="R523" s="1263"/>
      <c r="S523" s="1263"/>
      <c r="T523" s="1263"/>
      <c r="U523" s="1263"/>
      <c r="V523" s="1263"/>
      <c r="W523" s="1263"/>
      <c r="X523" s="1263"/>
      <c r="Y523" s="1263"/>
      <c r="Z523" s="88"/>
      <c r="AA523" s="1263"/>
      <c r="AB523" s="1263"/>
      <c r="AC523" s="1263"/>
      <c r="AD523" s="1263"/>
      <c r="AE523" s="1263"/>
      <c r="AF523" s="1263"/>
      <c r="AG523" s="1263"/>
      <c r="AH523" s="1263"/>
      <c r="AI523" s="1263"/>
      <c r="AJ523" s="1263"/>
      <c r="AK523" s="1266"/>
      <c r="AL523" s="1266"/>
      <c r="AM523" s="412"/>
      <c r="AN523" s="1270"/>
    </row>
    <row r="524">
      <c r="A524" s="431" t="s">
        <v>389</v>
      </c>
      <c r="B524" s="59" t="s">
        <v>475</v>
      </c>
      <c r="C524" s="432"/>
      <c r="D524" s="432" t="s">
        <v>6023</v>
      </c>
      <c r="E524" s="434" t="s">
        <v>6024</v>
      </c>
      <c r="F524" s="435">
        <v>34853.0</v>
      </c>
      <c r="G524" s="27" t="s">
        <v>5711</v>
      </c>
      <c r="H524" s="413"/>
      <c r="I524" s="413">
        <v>1.123454502E9</v>
      </c>
      <c r="J524" s="413"/>
      <c r="K524" s="413" t="s">
        <v>6025</v>
      </c>
      <c r="L524" s="1262"/>
      <c r="M524" s="1263"/>
      <c r="P524" s="1263"/>
      <c r="Q524" s="1263"/>
      <c r="R524" s="1263"/>
      <c r="S524" s="1263"/>
      <c r="T524" s="1263"/>
      <c r="U524" s="1263"/>
      <c r="V524" s="1263"/>
      <c r="W524" s="1263"/>
      <c r="X524" s="1263"/>
      <c r="Y524" s="1263"/>
      <c r="Z524" s="88"/>
      <c r="AA524" s="1263"/>
      <c r="AB524" s="1263"/>
      <c r="AC524" s="1263"/>
      <c r="AD524" s="1263"/>
      <c r="AE524" s="1263"/>
      <c r="AF524" s="1263"/>
      <c r="AG524" s="1263"/>
      <c r="AH524" s="1263"/>
      <c r="AI524" s="1263"/>
      <c r="AJ524" s="1263"/>
      <c r="AK524" s="1266"/>
      <c r="AL524" s="1266"/>
      <c r="AM524" s="412"/>
      <c r="AN524" s="1270"/>
    </row>
    <row r="525">
      <c r="A525" s="431" t="s">
        <v>389</v>
      </c>
      <c r="B525" s="59">
        <v>3.9632187E7</v>
      </c>
      <c r="C525" s="456"/>
      <c r="D525" s="432" t="s">
        <v>6026</v>
      </c>
      <c r="E525" s="434" t="s">
        <v>6027</v>
      </c>
      <c r="F525" s="435">
        <v>35268.0</v>
      </c>
      <c r="G525" s="491" t="s">
        <v>391</v>
      </c>
      <c r="H525" s="413"/>
      <c r="I525" s="413">
        <v>1.132415839E9</v>
      </c>
      <c r="J525" s="413"/>
      <c r="K525" s="413" t="s">
        <v>6028</v>
      </c>
      <c r="L525" s="1262"/>
      <c r="M525" s="1263"/>
      <c r="P525" s="1263"/>
      <c r="Q525" s="1263"/>
      <c r="R525" s="1263"/>
      <c r="S525" s="1263"/>
      <c r="T525" s="1263"/>
      <c r="U525" s="1263"/>
      <c r="V525" s="1263"/>
      <c r="W525" s="1263"/>
      <c r="X525" s="1263"/>
      <c r="Y525" s="1263"/>
      <c r="Z525" s="88"/>
      <c r="AA525" s="1263"/>
      <c r="AB525" s="1263"/>
      <c r="AC525" s="1263"/>
      <c r="AD525" s="1263"/>
      <c r="AE525" s="1263"/>
      <c r="AF525" s="1263"/>
      <c r="AG525" s="1263"/>
      <c r="AH525" s="1263"/>
      <c r="AI525" s="1263"/>
      <c r="AJ525" s="1263"/>
      <c r="AK525" s="1266"/>
      <c r="AL525" s="1266"/>
      <c r="AM525" s="412"/>
      <c r="AN525" s="1270"/>
    </row>
    <row r="526">
      <c r="A526" s="431" t="s">
        <v>389</v>
      </c>
      <c r="B526" s="59">
        <v>4.305795E7</v>
      </c>
      <c r="C526" s="456"/>
      <c r="D526" s="432" t="s">
        <v>6029</v>
      </c>
      <c r="E526" s="512" t="s">
        <v>6030</v>
      </c>
      <c r="F526" s="435">
        <v>36864.0</v>
      </c>
      <c r="G526" s="52" t="s">
        <v>391</v>
      </c>
      <c r="H526" s="413" t="s">
        <v>6031</v>
      </c>
      <c r="I526" s="413">
        <v>1.166148913E9</v>
      </c>
      <c r="J526" s="413"/>
      <c r="K526" s="413" t="s">
        <v>5914</v>
      </c>
      <c r="L526" s="1262"/>
      <c r="M526" s="1263"/>
      <c r="P526" s="1263"/>
      <c r="Q526" s="1263"/>
      <c r="R526" s="1263"/>
      <c r="S526" s="1263"/>
      <c r="T526" s="1263"/>
      <c r="U526" s="1263"/>
      <c r="V526" s="1263"/>
      <c r="W526" s="1263"/>
      <c r="X526" s="1263"/>
      <c r="Y526" s="1263"/>
      <c r="Z526" s="88"/>
      <c r="AA526" s="1263"/>
      <c r="AB526" s="1263"/>
      <c r="AC526" s="1263"/>
      <c r="AD526" s="1263"/>
      <c r="AE526" s="1263"/>
      <c r="AF526" s="1263"/>
      <c r="AG526" s="1263"/>
      <c r="AH526" s="1263"/>
      <c r="AI526" s="1263"/>
      <c r="AJ526" s="1263"/>
      <c r="AK526" s="1266"/>
      <c r="AL526" s="1266"/>
      <c r="AM526" s="412"/>
      <c r="AN526" s="1270"/>
    </row>
    <row r="527">
      <c r="A527" s="431" t="s">
        <v>389</v>
      </c>
      <c r="B527" s="56">
        <v>4.2043342E7</v>
      </c>
      <c r="C527" s="432"/>
      <c r="D527" s="432" t="s">
        <v>6032</v>
      </c>
      <c r="E527" s="434" t="s">
        <v>6033</v>
      </c>
      <c r="F527" s="513">
        <v>36509.0</v>
      </c>
      <c r="G527" s="491" t="s">
        <v>2021</v>
      </c>
      <c r="H527" s="57" t="s">
        <v>6034</v>
      </c>
      <c r="I527" s="57">
        <v>1.539129574E9</v>
      </c>
      <c r="J527" s="413"/>
      <c r="K527" s="57" t="s">
        <v>6035</v>
      </c>
      <c r="L527" s="1262"/>
      <c r="M527" s="1263"/>
      <c r="P527" s="1263"/>
      <c r="Q527" s="1274"/>
      <c r="R527" s="1263"/>
      <c r="S527" s="1263"/>
      <c r="T527" s="1263"/>
      <c r="U527" s="1263"/>
      <c r="V527" s="1263"/>
      <c r="W527" s="1263"/>
      <c r="X527" s="1263"/>
      <c r="Y527" s="1263"/>
      <c r="Z527" s="455"/>
      <c r="AA527" s="1263"/>
      <c r="AB527" s="1263"/>
      <c r="AC527" s="1263"/>
      <c r="AD527" s="1263"/>
      <c r="AE527" s="1263"/>
      <c r="AF527" s="1263"/>
      <c r="AG527" s="1263"/>
      <c r="AH527" s="1263"/>
      <c r="AI527" s="1263"/>
      <c r="AJ527" s="1263"/>
      <c r="AK527" s="1266"/>
      <c r="AL527" s="1266"/>
      <c r="AM527" s="412"/>
      <c r="AN527" s="1270"/>
    </row>
    <row r="528">
      <c r="A528" s="431" t="s">
        <v>389</v>
      </c>
      <c r="B528" s="59"/>
      <c r="C528" s="432"/>
      <c r="D528" s="432" t="s">
        <v>6037</v>
      </c>
      <c r="E528" s="514" t="s">
        <v>6038</v>
      </c>
      <c r="F528" s="435"/>
      <c r="G528" s="52" t="s">
        <v>391</v>
      </c>
      <c r="H528" s="413" t="s">
        <v>6039</v>
      </c>
      <c r="I528" s="413">
        <v>1.134874542E9</v>
      </c>
      <c r="J528" s="413"/>
      <c r="K528" s="413" t="s">
        <v>6040</v>
      </c>
      <c r="L528" s="1262"/>
      <c r="M528" s="1263"/>
      <c r="P528" s="1263"/>
      <c r="Q528" s="1263"/>
      <c r="R528" s="1263"/>
      <c r="S528" s="1263"/>
      <c r="T528" s="1263"/>
      <c r="U528" s="1263"/>
      <c r="V528" s="1263"/>
      <c r="W528" s="1263"/>
      <c r="X528" s="1263"/>
      <c r="Y528" s="1263"/>
      <c r="Z528" s="88"/>
      <c r="AA528" s="1263"/>
      <c r="AB528" s="1263"/>
      <c r="AC528" s="1263"/>
      <c r="AD528" s="1263"/>
      <c r="AE528" s="1263"/>
      <c r="AF528" s="1263"/>
      <c r="AG528" s="1263"/>
      <c r="AH528" s="1263"/>
      <c r="AI528" s="1263"/>
      <c r="AJ528" s="1263"/>
      <c r="AK528" s="1266"/>
      <c r="AL528" s="1266"/>
      <c r="AM528" s="412"/>
      <c r="AN528" s="1270"/>
    </row>
    <row r="529">
      <c r="A529" s="431" t="s">
        <v>389</v>
      </c>
      <c r="B529" s="56">
        <v>4.0612198E7</v>
      </c>
      <c r="C529" s="456"/>
      <c r="D529" s="432" t="s">
        <v>6041</v>
      </c>
      <c r="E529" s="434" t="s">
        <v>6042</v>
      </c>
      <c r="F529" s="515">
        <v>35667.0</v>
      </c>
      <c r="G529" s="491" t="s">
        <v>391</v>
      </c>
      <c r="H529" s="57" t="s">
        <v>6043</v>
      </c>
      <c r="I529" s="57">
        <v>2.994673373E9</v>
      </c>
      <c r="J529" s="413"/>
      <c r="K529" s="57" t="s">
        <v>5941</v>
      </c>
      <c r="L529" s="1262"/>
      <c r="M529" s="1263"/>
      <c r="P529" s="1263"/>
      <c r="Q529" s="1274"/>
      <c r="R529" s="1263"/>
      <c r="S529" s="1263"/>
      <c r="T529" s="1263"/>
      <c r="U529" s="1263"/>
      <c r="V529" s="1263"/>
      <c r="W529" s="1263"/>
      <c r="X529" s="1263"/>
      <c r="Y529" s="1263"/>
      <c r="Z529" s="455"/>
      <c r="AA529" s="1263"/>
      <c r="AB529" s="1263"/>
      <c r="AC529" s="1263"/>
      <c r="AD529" s="1263"/>
      <c r="AE529" s="1263"/>
      <c r="AF529" s="1263"/>
      <c r="AG529" s="1263"/>
      <c r="AH529" s="1263"/>
      <c r="AI529" s="1263"/>
      <c r="AJ529" s="1263"/>
      <c r="AK529" s="1266"/>
      <c r="AL529" s="1266"/>
      <c r="AM529" s="412"/>
      <c r="AN529" s="1270"/>
    </row>
    <row r="530">
      <c r="A530" s="431" t="s">
        <v>389</v>
      </c>
      <c r="B530" s="59">
        <v>4.2934433E7</v>
      </c>
      <c r="C530" s="432"/>
      <c r="D530" s="432" t="s">
        <v>6045</v>
      </c>
      <c r="E530" s="434" t="s">
        <v>6046</v>
      </c>
      <c r="F530" s="435">
        <v>36978.0</v>
      </c>
      <c r="G530" s="52" t="s">
        <v>391</v>
      </c>
      <c r="H530" s="413" t="s">
        <v>6047</v>
      </c>
      <c r="I530" s="413">
        <v>1.135163301E9</v>
      </c>
      <c r="J530" s="413"/>
      <c r="K530" s="413" t="s">
        <v>5819</v>
      </c>
      <c r="L530" s="1262"/>
      <c r="M530" s="1263"/>
      <c r="P530" s="1263"/>
      <c r="Q530" s="1263"/>
      <c r="R530" s="1263"/>
      <c r="S530" s="1263"/>
      <c r="T530" s="1263"/>
      <c r="U530" s="1263"/>
      <c r="V530" s="1263"/>
      <c r="W530" s="1263"/>
      <c r="X530" s="1263"/>
      <c r="Y530" s="1263"/>
      <c r="Z530" s="88"/>
      <c r="AA530" s="1263"/>
      <c r="AB530" s="1263"/>
      <c r="AC530" s="1263"/>
      <c r="AD530" s="1263"/>
      <c r="AE530" s="1263"/>
      <c r="AF530" s="1263"/>
      <c r="AG530" s="1263"/>
      <c r="AH530" s="1263"/>
      <c r="AI530" s="1263"/>
      <c r="AJ530" s="1263"/>
      <c r="AK530" s="1266"/>
      <c r="AL530" s="1266"/>
      <c r="AM530" s="412"/>
      <c r="AN530" s="1270"/>
    </row>
    <row r="531">
      <c r="A531" s="431" t="s">
        <v>389</v>
      </c>
      <c r="B531" s="56">
        <v>4.0735301E7</v>
      </c>
      <c r="C531" s="432"/>
      <c r="D531" s="432" t="s">
        <v>6048</v>
      </c>
      <c r="E531" s="434" t="s">
        <v>6049</v>
      </c>
      <c r="F531" s="435">
        <v>35971.0</v>
      </c>
      <c r="G531" s="491" t="s">
        <v>391</v>
      </c>
      <c r="H531" s="57" t="s">
        <v>6050</v>
      </c>
      <c r="I531" s="57">
        <v>1.15014158E9</v>
      </c>
      <c r="J531" s="413"/>
      <c r="K531" s="57" t="s">
        <v>6051</v>
      </c>
      <c r="L531" s="1262"/>
      <c r="M531" s="1263"/>
      <c r="P531" s="1263"/>
      <c r="Q531" s="1274"/>
      <c r="R531" s="1263"/>
      <c r="S531" s="1263"/>
      <c r="T531" s="1263"/>
      <c r="U531" s="1263"/>
      <c r="V531" s="1263"/>
      <c r="W531" s="1263"/>
      <c r="X531" s="1263"/>
      <c r="Y531" s="1263"/>
      <c r="Z531" s="455"/>
      <c r="AA531" s="1263"/>
      <c r="AB531" s="1263"/>
      <c r="AC531" s="1263"/>
      <c r="AD531" s="1263"/>
      <c r="AE531" s="1263"/>
      <c r="AF531" s="1263"/>
      <c r="AG531" s="1263"/>
      <c r="AH531" s="1263"/>
      <c r="AI531" s="1263"/>
      <c r="AJ531" s="1263"/>
      <c r="AK531" s="1266"/>
      <c r="AL531" s="1266"/>
      <c r="AM531" s="412"/>
      <c r="AN531" s="1270"/>
    </row>
    <row r="532">
      <c r="A532" s="431" t="s">
        <v>389</v>
      </c>
      <c r="B532" s="59">
        <v>3.7886925E7</v>
      </c>
      <c r="C532" s="432"/>
      <c r="D532" s="501" t="s">
        <v>6053</v>
      </c>
      <c r="E532" s="434" t="s">
        <v>6054</v>
      </c>
      <c r="F532" s="483">
        <v>34380.0</v>
      </c>
      <c r="G532" s="52" t="s">
        <v>391</v>
      </c>
      <c r="H532" s="413" t="s">
        <v>6055</v>
      </c>
      <c r="I532" s="413" t="s">
        <v>6056</v>
      </c>
      <c r="J532" s="413"/>
      <c r="K532" s="413" t="s">
        <v>6057</v>
      </c>
      <c r="L532" s="1262"/>
      <c r="M532" s="1263"/>
      <c r="P532" s="1263"/>
      <c r="Q532" s="1263"/>
      <c r="R532" s="1263"/>
      <c r="S532" s="1263"/>
      <c r="T532" s="1263"/>
      <c r="U532" s="1263"/>
      <c r="V532" s="1263"/>
      <c r="W532" s="1263"/>
      <c r="X532" s="1263"/>
      <c r="Y532" s="1263"/>
      <c r="Z532" s="455"/>
      <c r="AA532" s="1263"/>
      <c r="AB532" s="1263"/>
      <c r="AC532" s="1263"/>
      <c r="AD532" s="1263"/>
      <c r="AE532" s="1263"/>
      <c r="AF532" s="1263"/>
      <c r="AG532" s="1263"/>
      <c r="AH532" s="1263"/>
      <c r="AI532" s="1263"/>
      <c r="AJ532" s="1263"/>
      <c r="AK532" s="1266"/>
      <c r="AL532" s="1266"/>
      <c r="AM532" s="412"/>
      <c r="AN532" s="1270"/>
    </row>
    <row r="533">
      <c r="A533" s="431" t="s">
        <v>389</v>
      </c>
      <c r="B533" s="56">
        <v>3.8995209E7</v>
      </c>
      <c r="C533" s="432"/>
      <c r="D533" s="456" t="s">
        <v>6059</v>
      </c>
      <c r="E533" s="434" t="s">
        <v>6060</v>
      </c>
      <c r="F533" s="435">
        <v>34773.0</v>
      </c>
      <c r="G533" s="491" t="s">
        <v>391</v>
      </c>
      <c r="H533" s="57" t="s">
        <v>6061</v>
      </c>
      <c r="I533" s="57">
        <v>1.155886207E9</v>
      </c>
      <c r="J533" s="413"/>
      <c r="K533" s="57" t="s">
        <v>6062</v>
      </c>
      <c r="L533" s="1262"/>
      <c r="M533" s="1263"/>
      <c r="P533" s="1263"/>
      <c r="Q533" s="1274"/>
      <c r="R533" s="1263"/>
      <c r="S533" s="1263"/>
      <c r="T533" s="1263"/>
      <c r="U533" s="1263"/>
      <c r="V533" s="1263"/>
      <c r="W533" s="1263"/>
      <c r="X533" s="1263"/>
      <c r="Y533" s="1263"/>
      <c r="Z533" s="455"/>
      <c r="AA533" s="1263"/>
      <c r="AB533" s="1264"/>
      <c r="AC533" s="1263"/>
      <c r="AD533" s="1263"/>
      <c r="AE533" s="1263"/>
      <c r="AF533" s="1263"/>
      <c r="AG533" s="1263"/>
      <c r="AH533" s="1263"/>
      <c r="AI533" s="1263"/>
      <c r="AJ533" s="1263"/>
      <c r="AK533" s="1266"/>
      <c r="AL533" s="1266"/>
      <c r="AM533" s="412"/>
      <c r="AN533" s="1270"/>
    </row>
    <row r="534">
      <c r="A534" s="431" t="s">
        <v>389</v>
      </c>
      <c r="B534" s="56">
        <v>4.191539E7</v>
      </c>
      <c r="C534" s="432"/>
      <c r="D534" s="456" t="s">
        <v>6063</v>
      </c>
      <c r="E534" s="434" t="s">
        <v>6064</v>
      </c>
      <c r="F534" s="435">
        <v>36292.0</v>
      </c>
      <c r="G534" s="491" t="s">
        <v>391</v>
      </c>
      <c r="H534" s="57" t="s">
        <v>6065</v>
      </c>
      <c r="I534" s="57">
        <v>1.15739515E9</v>
      </c>
      <c r="J534" s="413"/>
      <c r="K534" s="57" t="s">
        <v>6066</v>
      </c>
      <c r="L534" s="1262"/>
      <c r="M534" s="1263"/>
      <c r="P534" s="1263"/>
      <c r="Q534" s="1274"/>
      <c r="R534" s="1263"/>
      <c r="S534" s="1263"/>
      <c r="T534" s="1263"/>
      <c r="U534" s="1263"/>
      <c r="V534" s="1263"/>
      <c r="W534" s="1263"/>
      <c r="X534" s="1263"/>
      <c r="Y534" s="1263"/>
      <c r="Z534" s="496"/>
      <c r="AA534" s="1263"/>
      <c r="AB534" s="1263"/>
      <c r="AC534" s="1263"/>
      <c r="AD534" s="1263"/>
      <c r="AE534" s="1263"/>
      <c r="AF534" s="1263"/>
      <c r="AG534" s="1263"/>
      <c r="AH534" s="1263"/>
      <c r="AI534" s="1263"/>
      <c r="AJ534" s="1263"/>
      <c r="AK534" s="1266"/>
      <c r="AL534" s="1266"/>
      <c r="AM534" s="412"/>
      <c r="AN534" s="1270"/>
    </row>
    <row r="535">
      <c r="A535" s="431" t="s">
        <v>389</v>
      </c>
      <c r="B535" s="63">
        <v>4.03535E7</v>
      </c>
      <c r="C535" s="432"/>
      <c r="D535" s="456" t="s">
        <v>6067</v>
      </c>
      <c r="E535" s="469" t="s">
        <v>6068</v>
      </c>
      <c r="F535" s="435">
        <v>35577.0</v>
      </c>
      <c r="G535" s="491" t="s">
        <v>391</v>
      </c>
      <c r="H535" s="57" t="s">
        <v>6069</v>
      </c>
      <c r="I535" s="57">
        <v>1.568615054E9</v>
      </c>
      <c r="J535" s="413"/>
      <c r="K535" s="57" t="s">
        <v>2272</v>
      </c>
      <c r="L535" s="1262"/>
      <c r="M535" s="1263"/>
      <c r="P535" s="1263"/>
      <c r="Q535" s="1274"/>
      <c r="R535" s="1263"/>
      <c r="S535" s="1263"/>
      <c r="T535" s="1263"/>
      <c r="U535" s="1263"/>
      <c r="V535" s="1263"/>
      <c r="W535" s="1263"/>
      <c r="X535" s="1263"/>
      <c r="Y535" s="1263"/>
      <c r="Z535" s="455"/>
      <c r="AA535" s="1263"/>
      <c r="AB535" s="1263"/>
      <c r="AC535" s="1263"/>
      <c r="AD535" s="1263"/>
      <c r="AE535" s="1263"/>
      <c r="AF535" s="1263"/>
      <c r="AG535" s="1263"/>
      <c r="AH535" s="1263"/>
      <c r="AI535" s="1263"/>
      <c r="AJ535" s="1263"/>
      <c r="AK535" s="1266"/>
      <c r="AL535" s="1266"/>
      <c r="AM535" s="412"/>
      <c r="AN535" s="1270"/>
    </row>
    <row r="536">
      <c r="A536" s="431" t="s">
        <v>389</v>
      </c>
      <c r="B536" s="59">
        <v>4.1451772E7</v>
      </c>
      <c r="C536" s="432"/>
      <c r="D536" s="432" t="s">
        <v>6071</v>
      </c>
      <c r="E536" s="434" t="s">
        <v>6072</v>
      </c>
      <c r="F536" s="435">
        <v>36084.0</v>
      </c>
      <c r="G536" s="52" t="s">
        <v>391</v>
      </c>
      <c r="H536" s="413" t="s">
        <v>6073</v>
      </c>
      <c r="I536" s="413">
        <v>1.159263634E9</v>
      </c>
      <c r="J536" s="413"/>
      <c r="K536" s="413" t="s">
        <v>6074</v>
      </c>
      <c r="L536" s="1262"/>
      <c r="M536" s="1263"/>
      <c r="P536" s="1263"/>
      <c r="Q536" s="1263"/>
      <c r="R536" s="1263"/>
      <c r="S536" s="1263"/>
      <c r="T536" s="1263"/>
      <c r="U536" s="1263"/>
      <c r="V536" s="1263"/>
      <c r="W536" s="1263"/>
      <c r="X536" s="1263"/>
      <c r="Y536" s="1263"/>
      <c r="Z536" s="88"/>
      <c r="AA536" s="1263"/>
      <c r="AB536" s="1263"/>
      <c r="AC536" s="1263"/>
      <c r="AD536" s="1263"/>
      <c r="AE536" s="1263"/>
      <c r="AF536" s="1263"/>
      <c r="AG536" s="1263"/>
      <c r="AH536" s="1263"/>
      <c r="AI536" s="1263"/>
      <c r="AJ536" s="1263"/>
      <c r="AK536" s="1266"/>
      <c r="AL536" s="1266"/>
      <c r="AM536" s="412"/>
      <c r="AN536" s="1270"/>
    </row>
    <row r="537">
      <c r="A537" s="431" t="s">
        <v>389</v>
      </c>
      <c r="B537" s="56" t="s">
        <v>488</v>
      </c>
      <c r="C537" s="432"/>
      <c r="D537" s="432" t="s">
        <v>6075</v>
      </c>
      <c r="E537" s="511" t="s">
        <v>6076</v>
      </c>
      <c r="F537" s="435">
        <v>35451.0</v>
      </c>
      <c r="G537" s="491" t="s">
        <v>4745</v>
      </c>
      <c r="H537" s="57" t="s">
        <v>6077</v>
      </c>
      <c r="I537" s="481" t="s">
        <v>6078</v>
      </c>
      <c r="J537" s="413"/>
      <c r="K537" s="57" t="s">
        <v>6079</v>
      </c>
      <c r="L537" s="1262"/>
      <c r="M537" s="1263"/>
      <c r="P537" s="1263"/>
      <c r="Q537" s="1274"/>
      <c r="R537" s="1263"/>
      <c r="S537" s="1263"/>
      <c r="T537" s="1263"/>
      <c r="U537" s="1263"/>
      <c r="V537" s="1263"/>
      <c r="W537" s="1263"/>
      <c r="X537" s="1263"/>
      <c r="Y537" s="1263"/>
      <c r="Z537" s="455"/>
      <c r="AA537" s="1263"/>
      <c r="AB537" s="1263"/>
      <c r="AC537" s="1263"/>
      <c r="AD537" s="1263"/>
      <c r="AE537" s="1263"/>
      <c r="AF537" s="1263"/>
      <c r="AG537" s="1263"/>
      <c r="AH537" s="1263"/>
      <c r="AI537" s="1263"/>
      <c r="AJ537" s="1263"/>
      <c r="AK537" s="1266"/>
      <c r="AL537" s="1266"/>
      <c r="AM537" s="412"/>
      <c r="AN537" s="1270"/>
    </row>
    <row r="538">
      <c r="A538" s="431" t="s">
        <v>389</v>
      </c>
      <c r="B538" s="56">
        <v>3.6950355E7</v>
      </c>
      <c r="C538" s="432"/>
      <c r="D538" s="456" t="s">
        <v>6081</v>
      </c>
      <c r="E538" s="469" t="s">
        <v>6082</v>
      </c>
      <c r="F538" s="503">
        <v>33926.0</v>
      </c>
      <c r="G538" s="491" t="s">
        <v>391</v>
      </c>
      <c r="H538" s="57" t="s">
        <v>6083</v>
      </c>
      <c r="I538" s="57">
        <v>1.132934969E9</v>
      </c>
      <c r="J538" s="413"/>
      <c r="K538" s="57" t="s">
        <v>6084</v>
      </c>
      <c r="L538" s="1262"/>
      <c r="M538" s="1263"/>
      <c r="P538" s="1263"/>
      <c r="Q538" s="1274"/>
      <c r="R538" s="1263"/>
      <c r="S538" s="1263"/>
      <c r="T538" s="1263"/>
      <c r="U538" s="1263"/>
      <c r="V538" s="1263"/>
      <c r="W538" s="1263"/>
      <c r="X538" s="1263"/>
      <c r="Y538" s="1263"/>
      <c r="Z538" s="455"/>
      <c r="AA538" s="1263"/>
      <c r="AB538" s="1263"/>
      <c r="AC538" s="1263"/>
      <c r="AD538" s="1263"/>
      <c r="AE538" s="1263"/>
      <c r="AF538" s="1263"/>
      <c r="AG538" s="1263"/>
      <c r="AH538" s="1263"/>
      <c r="AI538" s="1263"/>
      <c r="AJ538" s="1263"/>
      <c r="AK538" s="1266"/>
      <c r="AL538" s="1266"/>
      <c r="AM538" s="412"/>
      <c r="AN538" s="1270"/>
    </row>
    <row r="539">
      <c r="A539" s="431" t="s">
        <v>389</v>
      </c>
      <c r="B539" s="59">
        <v>9.281777E7</v>
      </c>
      <c r="C539" s="432"/>
      <c r="D539" s="432" t="s">
        <v>6086</v>
      </c>
      <c r="E539" s="434" t="s">
        <v>6087</v>
      </c>
      <c r="F539" s="435">
        <v>36732.0</v>
      </c>
      <c r="G539" s="491" t="s">
        <v>391</v>
      </c>
      <c r="H539" s="413"/>
      <c r="I539" s="413">
        <v>1.122593109E9</v>
      </c>
      <c r="J539" s="413"/>
      <c r="K539" s="413" t="s">
        <v>5819</v>
      </c>
      <c r="L539" s="1262"/>
      <c r="M539" s="1263"/>
      <c r="P539" s="1263"/>
      <c r="Q539" s="1263"/>
      <c r="R539" s="1263"/>
      <c r="S539" s="1263"/>
      <c r="T539" s="1263"/>
      <c r="U539" s="1263"/>
      <c r="V539" s="1263"/>
      <c r="W539" s="1263"/>
      <c r="X539" s="1263"/>
      <c r="Y539" s="1263"/>
      <c r="Z539" s="88"/>
      <c r="AA539" s="1263"/>
      <c r="AB539" s="1263"/>
      <c r="AC539" s="1263"/>
      <c r="AD539" s="1263"/>
      <c r="AE539" s="1263"/>
      <c r="AF539" s="1263"/>
      <c r="AG539" s="1263"/>
      <c r="AH539" s="1263"/>
      <c r="AI539" s="1263"/>
      <c r="AJ539" s="1263"/>
      <c r="AK539" s="1266"/>
      <c r="AL539" s="1266"/>
      <c r="AM539" s="412"/>
      <c r="AN539" s="1270"/>
    </row>
    <row r="540">
      <c r="A540" s="431" t="s">
        <v>389</v>
      </c>
      <c r="B540" s="59"/>
      <c r="C540" s="432"/>
      <c r="D540" s="432" t="s">
        <v>6088</v>
      </c>
      <c r="E540" s="434" t="s">
        <v>6089</v>
      </c>
      <c r="F540" s="435"/>
      <c r="G540" s="52"/>
      <c r="H540" s="413"/>
      <c r="I540" s="413">
        <v>1.134062182E9</v>
      </c>
      <c r="J540" s="413"/>
      <c r="K540" s="413" t="s">
        <v>5877</v>
      </c>
      <c r="L540" s="1262"/>
      <c r="M540" s="1263"/>
      <c r="P540" s="1263"/>
      <c r="Q540" s="1263"/>
      <c r="R540" s="1263"/>
      <c r="S540" s="1263"/>
      <c r="T540" s="1263"/>
      <c r="U540" s="1263"/>
      <c r="V540" s="1263"/>
      <c r="W540" s="1263"/>
      <c r="X540" s="1263"/>
      <c r="Y540" s="1263"/>
      <c r="Z540" s="88"/>
      <c r="AA540" s="1263"/>
      <c r="AB540" s="1263"/>
      <c r="AC540" s="1263"/>
      <c r="AD540" s="1263"/>
      <c r="AE540" s="1263"/>
      <c r="AF540" s="1263"/>
      <c r="AG540" s="1263"/>
      <c r="AH540" s="1263"/>
      <c r="AI540" s="1263"/>
      <c r="AJ540" s="1263"/>
      <c r="AK540" s="1266"/>
      <c r="AL540" s="1266"/>
      <c r="AM540" s="412"/>
      <c r="AN540" s="1270"/>
    </row>
    <row r="541">
      <c r="A541" s="431" t="s">
        <v>389</v>
      </c>
      <c r="B541" s="59">
        <v>4.220155E7</v>
      </c>
      <c r="C541" s="432"/>
      <c r="D541" s="432" t="s">
        <v>6090</v>
      </c>
      <c r="E541" s="434" t="s">
        <v>6091</v>
      </c>
      <c r="F541" s="435">
        <v>36428.0</v>
      </c>
      <c r="G541" s="491" t="s">
        <v>391</v>
      </c>
      <c r="H541" s="413" t="s">
        <v>6092</v>
      </c>
      <c r="I541" s="413">
        <v>1.156292367E9</v>
      </c>
      <c r="J541" s="413"/>
      <c r="K541" s="413" t="s">
        <v>5819</v>
      </c>
      <c r="L541" s="1262"/>
      <c r="M541" s="1263"/>
      <c r="P541" s="1263"/>
      <c r="Q541" s="1263"/>
      <c r="R541" s="1263"/>
      <c r="S541" s="1263"/>
      <c r="T541" s="1263"/>
      <c r="U541" s="1263"/>
      <c r="V541" s="1263"/>
      <c r="W541" s="1263"/>
      <c r="X541" s="1263"/>
      <c r="Y541" s="1263"/>
      <c r="Z541" s="88"/>
      <c r="AA541" s="1263"/>
      <c r="AB541" s="1263"/>
      <c r="AC541" s="1263"/>
      <c r="AD541" s="1263"/>
      <c r="AE541" s="1263"/>
      <c r="AF541" s="1263"/>
      <c r="AG541" s="1263"/>
      <c r="AH541" s="1263"/>
      <c r="AI541" s="1263"/>
      <c r="AJ541" s="1263"/>
      <c r="AK541" s="1266"/>
      <c r="AL541" s="1266"/>
      <c r="AM541" s="412"/>
      <c r="AN541" s="1270"/>
    </row>
    <row r="542">
      <c r="A542" s="431" t="s">
        <v>389</v>
      </c>
      <c r="B542" s="59"/>
      <c r="C542" s="432"/>
      <c r="D542" s="432" t="s">
        <v>6093</v>
      </c>
      <c r="E542" s="434" t="s">
        <v>6094</v>
      </c>
      <c r="F542" s="435"/>
      <c r="G542" s="27" t="s">
        <v>3791</v>
      </c>
      <c r="H542" s="413" t="s">
        <v>6095</v>
      </c>
      <c r="I542" s="413" t="s">
        <v>6096</v>
      </c>
      <c r="J542" s="413"/>
      <c r="K542" s="413" t="s">
        <v>6097</v>
      </c>
      <c r="L542" s="1262"/>
      <c r="M542" s="1263"/>
      <c r="P542" s="1263"/>
      <c r="Q542" s="1263"/>
      <c r="R542" s="1263"/>
      <c r="S542" s="1263"/>
      <c r="T542" s="1263"/>
      <c r="U542" s="1263"/>
      <c r="V542" s="1263"/>
      <c r="W542" s="1263"/>
      <c r="X542" s="1263"/>
      <c r="Y542" s="1263"/>
      <c r="Z542" s="88"/>
      <c r="AA542" s="1263"/>
      <c r="AB542" s="1263"/>
      <c r="AC542" s="1263"/>
      <c r="AD542" s="1263"/>
      <c r="AE542" s="1263"/>
      <c r="AF542" s="1263"/>
      <c r="AG542" s="1263"/>
      <c r="AH542" s="1263"/>
      <c r="AI542" s="1263"/>
      <c r="AJ542" s="1263"/>
      <c r="AK542" s="1266"/>
      <c r="AL542" s="1266"/>
      <c r="AM542" s="412"/>
      <c r="AN542" s="1270"/>
    </row>
    <row r="543">
      <c r="A543" s="431" t="s">
        <v>389</v>
      </c>
      <c r="B543" s="56">
        <v>3.8395341E7</v>
      </c>
      <c r="C543" s="432"/>
      <c r="D543" s="456" t="s">
        <v>6098</v>
      </c>
      <c r="E543" s="469" t="s">
        <v>6099</v>
      </c>
      <c r="F543" s="435">
        <v>34483.0</v>
      </c>
      <c r="G543" s="491" t="s">
        <v>391</v>
      </c>
      <c r="H543" s="57" t="s">
        <v>6100</v>
      </c>
      <c r="I543" s="57">
        <v>2.236042033E9</v>
      </c>
      <c r="J543" s="413"/>
      <c r="K543" s="57" t="s">
        <v>6101</v>
      </c>
      <c r="L543" s="1262"/>
      <c r="M543" s="1263"/>
      <c r="P543" s="1263"/>
      <c r="Q543" s="1274"/>
      <c r="R543" s="1263"/>
      <c r="S543" s="1263"/>
      <c r="T543" s="1263"/>
      <c r="U543" s="1263"/>
      <c r="V543" s="1263"/>
      <c r="W543" s="1263"/>
      <c r="X543" s="1263"/>
      <c r="Y543" s="1263"/>
      <c r="Z543" s="455"/>
      <c r="AA543" s="1263"/>
      <c r="AB543" s="1263"/>
      <c r="AC543" s="1263"/>
      <c r="AD543" s="1263"/>
      <c r="AE543" s="1263"/>
      <c r="AF543" s="1263"/>
      <c r="AG543" s="1263"/>
      <c r="AH543" s="1263"/>
      <c r="AI543" s="1263"/>
      <c r="AJ543" s="1263"/>
      <c r="AK543" s="1266"/>
      <c r="AL543" s="1266"/>
      <c r="AM543" s="412"/>
      <c r="AN543" s="1270"/>
    </row>
    <row r="544">
      <c r="A544" s="431" t="s">
        <v>389</v>
      </c>
      <c r="B544" s="59"/>
      <c r="C544" s="432"/>
      <c r="D544" s="432" t="s">
        <v>6103</v>
      </c>
      <c r="E544" s="511" t="s">
        <v>6104</v>
      </c>
      <c r="F544" s="435"/>
      <c r="G544" s="52"/>
      <c r="H544" s="413"/>
      <c r="I544" s="413"/>
      <c r="J544" s="413"/>
      <c r="K544" s="413" t="s">
        <v>5877</v>
      </c>
      <c r="L544" s="1262"/>
      <c r="M544" s="1263"/>
      <c r="P544" s="1263"/>
      <c r="Q544" s="1263"/>
      <c r="R544" s="1263"/>
      <c r="S544" s="1263"/>
      <c r="T544" s="1263"/>
      <c r="U544" s="1263"/>
      <c r="V544" s="1263"/>
      <c r="W544" s="1263"/>
      <c r="X544" s="1263"/>
      <c r="Y544" s="1263"/>
      <c r="Z544" s="88"/>
      <c r="AA544" s="1263"/>
      <c r="AB544" s="1263"/>
      <c r="AC544" s="1263"/>
      <c r="AD544" s="1263"/>
      <c r="AE544" s="1263"/>
      <c r="AF544" s="1263"/>
      <c r="AG544" s="1263"/>
      <c r="AH544" s="1263"/>
      <c r="AI544" s="1263"/>
      <c r="AJ544" s="1263"/>
      <c r="AK544" s="1266"/>
      <c r="AL544" s="1266"/>
      <c r="AM544" s="412"/>
      <c r="AN544" s="1270"/>
    </row>
    <row r="545">
      <c r="A545" s="431" t="s">
        <v>389</v>
      </c>
      <c r="B545" s="56">
        <v>2.559819E7</v>
      </c>
      <c r="C545" s="432"/>
      <c r="D545" s="456" t="s">
        <v>6105</v>
      </c>
      <c r="E545" s="469" t="s">
        <v>6106</v>
      </c>
      <c r="F545" s="503">
        <v>28041.0</v>
      </c>
      <c r="G545" s="491" t="s">
        <v>391</v>
      </c>
      <c r="H545" s="57" t="s">
        <v>6107</v>
      </c>
      <c r="I545" s="57">
        <v>1.533389278E9</v>
      </c>
      <c r="J545" s="413"/>
      <c r="K545" s="57" t="s">
        <v>6108</v>
      </c>
      <c r="L545" s="1262"/>
      <c r="M545" s="1263"/>
      <c r="P545" s="1263"/>
      <c r="Q545" s="1274"/>
      <c r="R545" s="1263"/>
      <c r="S545" s="1263"/>
      <c r="T545" s="1263"/>
      <c r="U545" s="1263"/>
      <c r="V545" s="1263"/>
      <c r="W545" s="1263"/>
      <c r="X545" s="1263"/>
      <c r="Y545" s="1263"/>
      <c r="Z545" s="496"/>
      <c r="AA545" s="1263"/>
      <c r="AB545" s="1264"/>
      <c r="AC545" s="1263"/>
      <c r="AD545" s="1263"/>
      <c r="AE545" s="1263"/>
      <c r="AF545" s="1263"/>
      <c r="AG545" s="1263"/>
      <c r="AH545" s="1263"/>
      <c r="AI545" s="1263"/>
      <c r="AJ545" s="1263"/>
      <c r="AK545" s="1266"/>
      <c r="AL545" s="1266"/>
      <c r="AM545" s="412"/>
      <c r="AN545" s="1270"/>
    </row>
    <row r="546">
      <c r="A546" s="431" t="s">
        <v>389</v>
      </c>
      <c r="B546" s="63">
        <v>3.3951045E7</v>
      </c>
      <c r="C546" s="501"/>
      <c r="D546" s="456" t="s">
        <v>6110</v>
      </c>
      <c r="E546" s="434" t="s">
        <v>6111</v>
      </c>
      <c r="F546" s="435">
        <v>32368.0</v>
      </c>
      <c r="G546" s="491" t="s">
        <v>391</v>
      </c>
      <c r="H546" s="57" t="s">
        <v>6112</v>
      </c>
      <c r="I546" s="57">
        <v>1.558367625E9</v>
      </c>
      <c r="J546" s="413"/>
      <c r="K546" s="57" t="s">
        <v>6113</v>
      </c>
      <c r="L546" s="1262"/>
      <c r="M546" s="1263"/>
      <c r="P546" s="1263"/>
      <c r="Q546" s="1274"/>
      <c r="R546" s="1263"/>
      <c r="S546" s="1263"/>
      <c r="T546" s="1263"/>
      <c r="U546" s="1263"/>
      <c r="V546" s="1263"/>
      <c r="W546" s="1263"/>
      <c r="X546" s="1263"/>
      <c r="Y546" s="1263"/>
      <c r="Z546" s="455"/>
      <c r="AA546" s="1263"/>
      <c r="AB546" s="1263"/>
      <c r="AC546" s="1263"/>
      <c r="AD546" s="1263"/>
      <c r="AE546" s="1263"/>
      <c r="AF546" s="1263"/>
      <c r="AG546" s="1263"/>
      <c r="AH546" s="1263"/>
      <c r="AI546" s="1263"/>
      <c r="AJ546" s="1263"/>
      <c r="AK546" s="1266"/>
      <c r="AL546" s="1266"/>
      <c r="AM546" s="412"/>
      <c r="AN546" s="1270"/>
    </row>
    <row r="547">
      <c r="A547" s="431" t="s">
        <v>389</v>
      </c>
      <c r="B547" s="56">
        <v>4.2662638E7</v>
      </c>
      <c r="C547" s="456"/>
      <c r="D547" s="456" t="s">
        <v>6114</v>
      </c>
      <c r="E547" s="469" t="s">
        <v>6115</v>
      </c>
      <c r="F547" s="435">
        <v>36710.0</v>
      </c>
      <c r="G547" s="112" t="s">
        <v>391</v>
      </c>
      <c r="H547" s="57" t="s">
        <v>6116</v>
      </c>
      <c r="I547" s="57" t="s">
        <v>6117</v>
      </c>
      <c r="J547" s="413"/>
      <c r="K547" s="57" t="s">
        <v>6118</v>
      </c>
      <c r="L547" s="1262"/>
      <c r="M547" s="1263"/>
      <c r="P547" s="1263"/>
      <c r="Q547" s="1274"/>
      <c r="R547" s="1263"/>
      <c r="S547" s="1263"/>
      <c r="T547" s="1263"/>
      <c r="U547" s="1263"/>
      <c r="V547" s="1263"/>
      <c r="W547" s="1263"/>
      <c r="X547" s="1263"/>
      <c r="Y547" s="1263"/>
      <c r="Z547" s="455"/>
      <c r="AA547" s="1263"/>
      <c r="AB547" s="1263"/>
      <c r="AC547" s="1263"/>
      <c r="AD547" s="1263"/>
      <c r="AE547" s="1263"/>
      <c r="AF547" s="1263"/>
      <c r="AG547" s="1263"/>
      <c r="AH547" s="1263"/>
      <c r="AI547" s="1263"/>
      <c r="AJ547" s="1263"/>
      <c r="AK547" s="1266"/>
      <c r="AL547" s="1266"/>
      <c r="AM547" s="412"/>
      <c r="AN547" s="1270"/>
    </row>
    <row r="548">
      <c r="A548" s="431" t="s">
        <v>389</v>
      </c>
      <c r="B548" s="56">
        <v>3.9413217E7</v>
      </c>
      <c r="C548" s="432"/>
      <c r="D548" s="456" t="s">
        <v>6120</v>
      </c>
      <c r="E548" s="469" t="s">
        <v>6121</v>
      </c>
      <c r="F548" s="435">
        <v>35087.0</v>
      </c>
      <c r="G548" s="491" t="s">
        <v>391</v>
      </c>
      <c r="H548" s="57" t="s">
        <v>6122</v>
      </c>
      <c r="I548" s="57">
        <v>1.135698537E9</v>
      </c>
      <c r="J548" s="413"/>
      <c r="K548" s="57" t="s">
        <v>6123</v>
      </c>
      <c r="L548" s="1262"/>
      <c r="M548" s="1263"/>
      <c r="P548" s="1263"/>
      <c r="Q548" s="1274"/>
      <c r="R548" s="1263"/>
      <c r="S548" s="1263"/>
      <c r="T548" s="1263"/>
      <c r="U548" s="1263"/>
      <c r="V548" s="1263"/>
      <c r="W548" s="1263"/>
      <c r="X548" s="1263"/>
      <c r="Y548" s="1263"/>
      <c r="Z548" s="455"/>
      <c r="AA548" s="1263"/>
      <c r="AB548" s="1263"/>
      <c r="AC548" s="1263"/>
      <c r="AD548" s="1263"/>
      <c r="AE548" s="1263"/>
      <c r="AF548" s="1263"/>
      <c r="AG548" s="1263"/>
      <c r="AH548" s="1263"/>
      <c r="AI548" s="1263"/>
      <c r="AJ548" s="1263"/>
      <c r="AK548" s="1266"/>
      <c r="AL548" s="1266"/>
      <c r="AM548" s="412"/>
      <c r="AN548" s="1270"/>
    </row>
    <row r="549">
      <c r="A549" s="431" t="s">
        <v>389</v>
      </c>
      <c r="B549" s="56">
        <v>4.1700386E7</v>
      </c>
      <c r="C549" s="432"/>
      <c r="D549" s="456" t="s">
        <v>6125</v>
      </c>
      <c r="E549" s="469" t="s">
        <v>6126</v>
      </c>
      <c r="F549" s="435">
        <v>36185.0</v>
      </c>
      <c r="G549" s="491" t="s">
        <v>391</v>
      </c>
      <c r="H549" s="57" t="s">
        <v>6127</v>
      </c>
      <c r="I549" s="57">
        <v>1.54368378E8</v>
      </c>
      <c r="J549" s="413"/>
      <c r="K549" s="57" t="s">
        <v>6128</v>
      </c>
      <c r="L549" s="1262"/>
      <c r="M549" s="1263"/>
      <c r="P549" s="1263"/>
      <c r="Q549" s="1274"/>
      <c r="R549" s="1263"/>
      <c r="S549" s="1263"/>
      <c r="T549" s="1263"/>
      <c r="U549" s="1263"/>
      <c r="V549" s="1263"/>
      <c r="W549" s="1263"/>
      <c r="X549" s="1263"/>
      <c r="Y549" s="1263"/>
      <c r="Z549" s="455"/>
      <c r="AA549" s="1263"/>
      <c r="AB549" s="1263"/>
      <c r="AC549" s="1263"/>
      <c r="AD549" s="1263"/>
      <c r="AE549" s="1263"/>
      <c r="AF549" s="1263"/>
      <c r="AG549" s="1263"/>
      <c r="AH549" s="1263"/>
      <c r="AI549" s="1263"/>
      <c r="AJ549" s="1263"/>
      <c r="AK549" s="1266"/>
      <c r="AL549" s="1266"/>
      <c r="AM549" s="412"/>
      <c r="AN549" s="1270"/>
    </row>
    <row r="550">
      <c r="A550" s="431" t="s">
        <v>389</v>
      </c>
      <c r="B550" s="59">
        <v>4.3443233E7</v>
      </c>
      <c r="C550" s="456"/>
      <c r="D550" s="432" t="s">
        <v>6130</v>
      </c>
      <c r="E550" s="434" t="s">
        <v>6131</v>
      </c>
      <c r="F550" s="435">
        <v>37069.0</v>
      </c>
      <c r="G550" s="52" t="s">
        <v>391</v>
      </c>
      <c r="H550" s="413" t="s">
        <v>6031</v>
      </c>
      <c r="I550" s="413">
        <v>1.124704169E9</v>
      </c>
      <c r="J550" s="413"/>
      <c r="K550" s="413" t="s">
        <v>5914</v>
      </c>
      <c r="L550" s="1262"/>
      <c r="M550" s="1263"/>
      <c r="P550" s="1263"/>
      <c r="Q550" s="1263"/>
      <c r="R550" s="1263"/>
      <c r="S550" s="1263"/>
      <c r="T550" s="1263"/>
      <c r="U550" s="1263"/>
      <c r="V550" s="1263"/>
      <c r="W550" s="1263"/>
      <c r="X550" s="1263"/>
      <c r="Y550" s="1263"/>
      <c r="Z550" s="88"/>
      <c r="AA550" s="1263"/>
      <c r="AB550" s="1263"/>
      <c r="AC550" s="1263"/>
      <c r="AD550" s="1263"/>
      <c r="AE550" s="1263"/>
      <c r="AF550" s="1263"/>
      <c r="AG550" s="1263"/>
      <c r="AH550" s="1263"/>
      <c r="AI550" s="1263"/>
      <c r="AJ550" s="1263"/>
      <c r="AK550" s="1266"/>
      <c r="AL550" s="1266"/>
      <c r="AM550" s="412"/>
      <c r="AN550" s="1270"/>
    </row>
    <row r="551">
      <c r="A551" s="431" t="s">
        <v>389</v>
      </c>
      <c r="B551" s="59">
        <v>4.3443333E7</v>
      </c>
      <c r="C551" s="432"/>
      <c r="D551" s="432" t="s">
        <v>6130</v>
      </c>
      <c r="E551" s="434" t="s">
        <v>6132</v>
      </c>
      <c r="F551" s="435">
        <v>37069.0</v>
      </c>
      <c r="G551" s="52" t="s">
        <v>391</v>
      </c>
      <c r="H551" s="413" t="s">
        <v>6031</v>
      </c>
      <c r="I551" s="413">
        <v>1.124704169E9</v>
      </c>
      <c r="J551" s="413"/>
      <c r="K551" s="413" t="s">
        <v>5819</v>
      </c>
      <c r="L551" s="1262"/>
      <c r="M551" s="1263"/>
      <c r="P551" s="1263"/>
      <c r="Q551" s="1263"/>
      <c r="R551" s="1263"/>
      <c r="S551" s="1263"/>
      <c r="T551" s="1263"/>
      <c r="U551" s="1263"/>
      <c r="V551" s="1263"/>
      <c r="W551" s="1263"/>
      <c r="X551" s="1263"/>
      <c r="Y551" s="1263"/>
      <c r="Z551" s="88"/>
      <c r="AA551" s="1263"/>
      <c r="AB551" s="1263"/>
      <c r="AC551" s="1263"/>
      <c r="AD551" s="1263"/>
      <c r="AE551" s="1263"/>
      <c r="AF551" s="1263"/>
      <c r="AG551" s="1263"/>
      <c r="AH551" s="1263"/>
      <c r="AI551" s="1263"/>
      <c r="AJ551" s="1263"/>
      <c r="AK551" s="1266"/>
      <c r="AL551" s="1266"/>
      <c r="AM551" s="412"/>
      <c r="AN551" s="1270"/>
    </row>
    <row r="552">
      <c r="A552" s="431" t="s">
        <v>389</v>
      </c>
      <c r="B552" s="59">
        <v>3.4259566E7</v>
      </c>
      <c r="C552" s="432"/>
      <c r="D552" s="432" t="s">
        <v>6133</v>
      </c>
      <c r="E552" s="434" t="s">
        <v>6134</v>
      </c>
      <c r="F552" s="435">
        <v>32561.0</v>
      </c>
      <c r="G552" s="27" t="s">
        <v>391</v>
      </c>
      <c r="H552" s="413" t="s">
        <v>6135</v>
      </c>
      <c r="I552" s="413">
        <v>1.140751128E9</v>
      </c>
      <c r="J552" s="413"/>
      <c r="K552" s="413" t="s">
        <v>6136</v>
      </c>
      <c r="L552" s="1262"/>
      <c r="M552" s="1263"/>
      <c r="P552" s="1263"/>
      <c r="Q552" s="1263"/>
      <c r="R552" s="1263"/>
      <c r="S552" s="1263"/>
      <c r="T552" s="1263"/>
      <c r="U552" s="1263"/>
      <c r="V552" s="1263"/>
      <c r="W552" s="1263"/>
      <c r="X552" s="1263"/>
      <c r="Y552" s="1263"/>
      <c r="Z552" s="88"/>
      <c r="AA552" s="1263"/>
      <c r="AB552" s="1263"/>
      <c r="AC552" s="1263"/>
      <c r="AD552" s="1263"/>
      <c r="AE552" s="1263"/>
      <c r="AF552" s="1263"/>
      <c r="AG552" s="1263"/>
      <c r="AH552" s="1263"/>
      <c r="AI552" s="1263"/>
      <c r="AJ552" s="1263"/>
      <c r="AK552" s="1266"/>
      <c r="AL552" s="1266"/>
      <c r="AM552" s="412"/>
      <c r="AN552" s="1270"/>
    </row>
    <row r="553">
      <c r="A553" s="431" t="s">
        <v>389</v>
      </c>
      <c r="B553" s="59">
        <v>5.61930095E8</v>
      </c>
      <c r="C553" s="432"/>
      <c r="D553" s="432" t="s">
        <v>6137</v>
      </c>
      <c r="E553" s="434" t="s">
        <v>6138</v>
      </c>
      <c r="F553" s="435">
        <v>36340.0</v>
      </c>
      <c r="G553" s="491" t="s">
        <v>6139</v>
      </c>
      <c r="H553" s="413" t="s">
        <v>6140</v>
      </c>
      <c r="I553" s="413">
        <v>1.4076834671E10</v>
      </c>
      <c r="J553" s="413"/>
      <c r="K553" s="413" t="s">
        <v>4061</v>
      </c>
      <c r="L553" s="1262"/>
      <c r="M553" s="1263"/>
      <c r="P553" s="1263"/>
      <c r="Q553" s="1263"/>
      <c r="R553" s="1263"/>
      <c r="S553" s="1263"/>
      <c r="T553" s="1263"/>
      <c r="U553" s="1263"/>
      <c r="V553" s="1263"/>
      <c r="W553" s="1263"/>
      <c r="X553" s="1263"/>
      <c r="Y553" s="1263"/>
      <c r="Z553" s="88"/>
      <c r="AA553" s="1263"/>
      <c r="AB553" s="1263"/>
      <c r="AC553" s="1263"/>
      <c r="AD553" s="1263"/>
      <c r="AE553" s="1263"/>
      <c r="AF553" s="1263"/>
      <c r="AG553" s="1263"/>
      <c r="AH553" s="1263"/>
      <c r="AI553" s="1263"/>
      <c r="AJ553" s="1263"/>
      <c r="AK553" s="1266"/>
      <c r="AL553" s="1266"/>
      <c r="AM553" s="412"/>
      <c r="AN553" s="1270"/>
    </row>
    <row r="554">
      <c r="A554" s="431" t="s">
        <v>389</v>
      </c>
      <c r="B554" s="59">
        <v>4.2252884E7</v>
      </c>
      <c r="C554" s="432"/>
      <c r="D554" s="432" t="s">
        <v>6141</v>
      </c>
      <c r="E554" s="434" t="s">
        <v>6142</v>
      </c>
      <c r="F554" s="435">
        <v>36511.0</v>
      </c>
      <c r="G554" s="491" t="s">
        <v>391</v>
      </c>
      <c r="H554" s="413" t="s">
        <v>6143</v>
      </c>
      <c r="I554" s="413">
        <v>1.132860964E9</v>
      </c>
      <c r="J554" s="413"/>
      <c r="K554" s="413" t="s">
        <v>5819</v>
      </c>
      <c r="L554" s="1262"/>
      <c r="M554" s="1263"/>
      <c r="P554" s="1263"/>
      <c r="Q554" s="1263"/>
      <c r="R554" s="1263"/>
      <c r="S554" s="1263"/>
      <c r="T554" s="1263"/>
      <c r="U554" s="1263"/>
      <c r="V554" s="1263"/>
      <c r="W554" s="1263"/>
      <c r="X554" s="1263"/>
      <c r="Y554" s="1263"/>
      <c r="Z554" s="88"/>
      <c r="AA554" s="1263"/>
      <c r="AB554" s="1263"/>
      <c r="AC554" s="1263"/>
      <c r="AD554" s="1263"/>
      <c r="AE554" s="1263"/>
      <c r="AF554" s="1263"/>
      <c r="AG554" s="1263"/>
      <c r="AH554" s="1263"/>
      <c r="AI554" s="1263"/>
      <c r="AJ554" s="1263"/>
      <c r="AK554" s="1266"/>
      <c r="AL554" s="1266"/>
      <c r="AM554" s="412"/>
      <c r="AN554" s="1270"/>
    </row>
    <row r="555">
      <c r="A555" s="431" t="s">
        <v>389</v>
      </c>
      <c r="B555" s="56">
        <v>3.6595307E7</v>
      </c>
      <c r="C555" s="432"/>
      <c r="D555" s="456" t="s">
        <v>2507</v>
      </c>
      <c r="E555" s="469" t="s">
        <v>6144</v>
      </c>
      <c r="F555" s="435">
        <v>33553.0</v>
      </c>
      <c r="G555" s="491" t="s">
        <v>391</v>
      </c>
      <c r="H555" s="57" t="s">
        <v>6145</v>
      </c>
      <c r="I555" s="57">
        <v>1.127769354E9</v>
      </c>
      <c r="J555" s="413"/>
      <c r="K555" s="57" t="s">
        <v>5757</v>
      </c>
      <c r="L555" s="1262"/>
      <c r="M555" s="1263"/>
      <c r="P555" s="1263"/>
      <c r="Q555" s="1274"/>
      <c r="R555" s="1263"/>
      <c r="S555" s="1263"/>
      <c r="T555" s="1263"/>
      <c r="U555" s="1263"/>
      <c r="V555" s="1263"/>
      <c r="W555" s="1263"/>
      <c r="X555" s="1263"/>
      <c r="Y555" s="1263"/>
      <c r="Z555" s="455"/>
      <c r="AA555" s="1263"/>
      <c r="AB555" s="1263"/>
      <c r="AC555" s="1263"/>
      <c r="AD555" s="1263"/>
      <c r="AE555" s="1263"/>
      <c r="AF555" s="1263"/>
      <c r="AG555" s="1263"/>
      <c r="AH555" s="1263"/>
      <c r="AI555" s="1263"/>
      <c r="AJ555" s="1263"/>
      <c r="AK555" s="1266"/>
      <c r="AL555" s="1266"/>
      <c r="AM555" s="412"/>
      <c r="AN555" s="1270"/>
    </row>
    <row r="556">
      <c r="A556" s="431" t="s">
        <v>389</v>
      </c>
      <c r="B556" s="59"/>
      <c r="C556" s="456"/>
      <c r="D556" s="432" t="s">
        <v>6147</v>
      </c>
      <c r="E556" s="434" t="s">
        <v>6148</v>
      </c>
      <c r="F556" s="435"/>
      <c r="G556" s="52"/>
      <c r="H556" s="413"/>
      <c r="I556" s="413">
        <v>1.167115819E9</v>
      </c>
      <c r="J556" s="413"/>
      <c r="K556" s="413"/>
      <c r="L556" s="1262"/>
      <c r="M556" s="1263"/>
      <c r="P556" s="1263"/>
      <c r="Q556" s="1263"/>
      <c r="R556" s="1263"/>
      <c r="S556" s="1263"/>
      <c r="T556" s="1263"/>
      <c r="U556" s="1263"/>
      <c r="V556" s="1263"/>
      <c r="W556" s="1263"/>
      <c r="X556" s="1263"/>
      <c r="Y556" s="1263"/>
      <c r="Z556" s="88"/>
      <c r="AA556" s="1263"/>
      <c r="AB556" s="1263"/>
      <c r="AC556" s="1263"/>
      <c r="AD556" s="1263"/>
      <c r="AE556" s="1263"/>
      <c r="AF556" s="1263"/>
      <c r="AG556" s="1263"/>
      <c r="AH556" s="1263"/>
      <c r="AI556" s="1263"/>
      <c r="AJ556" s="1263"/>
      <c r="AK556" s="1266"/>
      <c r="AL556" s="1266"/>
      <c r="AM556" s="412"/>
      <c r="AN556" s="1270"/>
    </row>
    <row r="557">
      <c r="A557" s="431" t="s">
        <v>389</v>
      </c>
      <c r="B557" s="59">
        <v>3.6769757E7</v>
      </c>
      <c r="C557" s="456"/>
      <c r="D557" s="432" t="s">
        <v>6149</v>
      </c>
      <c r="E557" s="434" t="s">
        <v>6150</v>
      </c>
      <c r="F557" s="435">
        <v>33756.0</v>
      </c>
      <c r="G557" s="491" t="s">
        <v>391</v>
      </c>
      <c r="H557" s="413" t="s">
        <v>6151</v>
      </c>
      <c r="I557" s="413">
        <v>2.227463299E9</v>
      </c>
      <c r="J557" s="413"/>
      <c r="K557" s="413" t="s">
        <v>6152</v>
      </c>
      <c r="L557" s="1262"/>
      <c r="M557" s="1263"/>
      <c r="P557" s="1263"/>
      <c r="Q557" s="1263"/>
      <c r="R557" s="1263"/>
      <c r="S557" s="1263"/>
      <c r="T557" s="1263"/>
      <c r="U557" s="1263"/>
      <c r="V557" s="1263"/>
      <c r="W557" s="1263"/>
      <c r="X557" s="1263"/>
      <c r="Y557" s="1263"/>
      <c r="Z557" s="88"/>
      <c r="AA557" s="1263"/>
      <c r="AB557" s="1263"/>
      <c r="AC557" s="1263"/>
      <c r="AD557" s="1263"/>
      <c r="AE557" s="1263"/>
      <c r="AF557" s="1263"/>
      <c r="AG557" s="1263"/>
      <c r="AH557" s="1263"/>
      <c r="AI557" s="1263"/>
      <c r="AJ557" s="1263"/>
      <c r="AK557" s="1266"/>
      <c r="AL557" s="1266"/>
      <c r="AM557" s="412"/>
      <c r="AN557" s="1270"/>
    </row>
    <row r="558">
      <c r="A558" s="431" t="s">
        <v>389</v>
      </c>
      <c r="B558" s="56">
        <v>9.5353884E7</v>
      </c>
      <c r="C558" s="456"/>
      <c r="D558" s="456" t="s">
        <v>6153</v>
      </c>
      <c r="E558" s="469" t="s">
        <v>6154</v>
      </c>
      <c r="F558" s="435">
        <v>29723.0</v>
      </c>
      <c r="G558" s="491" t="s">
        <v>6155</v>
      </c>
      <c r="H558" s="57" t="s">
        <v>6156</v>
      </c>
      <c r="I558" s="57">
        <v>1.522534249E9</v>
      </c>
      <c r="J558" s="413"/>
      <c r="K558" s="57" t="s">
        <v>6157</v>
      </c>
      <c r="L558" s="1262"/>
      <c r="M558" s="1263"/>
      <c r="P558" s="1263"/>
      <c r="Q558" s="1274"/>
      <c r="R558" s="1263"/>
      <c r="S558" s="1263"/>
      <c r="T558" s="1263"/>
      <c r="U558" s="1263"/>
      <c r="V558" s="1263"/>
      <c r="W558" s="1263"/>
      <c r="X558" s="1263"/>
      <c r="Y558" s="1263"/>
      <c r="Z558" s="455"/>
      <c r="AA558" s="1263"/>
      <c r="AB558" s="1263"/>
      <c r="AC558" s="1263"/>
      <c r="AD558" s="1263"/>
      <c r="AE558" s="1263"/>
      <c r="AF558" s="1263"/>
      <c r="AG558" s="1263"/>
      <c r="AH558" s="1263"/>
      <c r="AI558" s="1263"/>
      <c r="AJ558" s="1263"/>
      <c r="AK558" s="1266"/>
      <c r="AL558" s="1266"/>
      <c r="AM558" s="412"/>
      <c r="AN558" s="1270"/>
    </row>
    <row r="559">
      <c r="A559" s="431" t="s">
        <v>389</v>
      </c>
      <c r="B559" s="59">
        <v>1.16835279E8</v>
      </c>
      <c r="C559" s="456"/>
      <c r="D559" s="432" t="s">
        <v>6159</v>
      </c>
      <c r="E559" s="434" t="s">
        <v>6160</v>
      </c>
      <c r="F559" s="435">
        <v>34843.0</v>
      </c>
      <c r="G559" s="52"/>
      <c r="H559" s="413" t="s">
        <v>6161</v>
      </c>
      <c r="I559" s="413">
        <v>5.1940877269E10</v>
      </c>
      <c r="J559" s="413"/>
      <c r="K559" s="413" t="s">
        <v>5753</v>
      </c>
      <c r="L559" s="1262"/>
      <c r="M559" s="1263"/>
      <c r="P559" s="1263"/>
      <c r="Q559" s="1263"/>
      <c r="R559" s="1263"/>
      <c r="S559" s="1263"/>
      <c r="T559" s="1263"/>
      <c r="U559" s="1263"/>
      <c r="V559" s="1263"/>
      <c r="W559" s="1263"/>
      <c r="X559" s="1263"/>
      <c r="Y559" s="1263"/>
      <c r="Z559" s="88"/>
      <c r="AA559" s="1263"/>
      <c r="AB559" s="1263"/>
      <c r="AC559" s="1263"/>
      <c r="AD559" s="1263"/>
      <c r="AE559" s="1263"/>
      <c r="AF559" s="1263"/>
      <c r="AG559" s="1263"/>
      <c r="AH559" s="1263"/>
      <c r="AI559" s="1263"/>
      <c r="AJ559" s="1263"/>
      <c r="AK559" s="1266"/>
      <c r="AL559" s="1266"/>
      <c r="AM559" s="412"/>
      <c r="AN559" s="1270"/>
    </row>
    <row r="560">
      <c r="A560" s="431" t="s">
        <v>389</v>
      </c>
      <c r="B560" s="59" t="s">
        <v>506</v>
      </c>
      <c r="C560" s="432"/>
      <c r="D560" s="432" t="s">
        <v>6162</v>
      </c>
      <c r="E560" s="434" t="s">
        <v>6163</v>
      </c>
      <c r="F560" s="435">
        <v>32912.0</v>
      </c>
      <c r="G560" s="52" t="s">
        <v>2911</v>
      </c>
      <c r="H560" s="413" t="s">
        <v>2547</v>
      </c>
      <c r="I560" s="413">
        <v>1.16669611E9</v>
      </c>
      <c r="J560" s="413"/>
      <c r="K560" s="413" t="s">
        <v>6164</v>
      </c>
      <c r="L560" s="1262"/>
      <c r="M560" s="1263"/>
      <c r="P560" s="1263"/>
      <c r="Q560" s="1263"/>
      <c r="R560" s="1263"/>
      <c r="S560" s="1263"/>
      <c r="T560" s="1263"/>
      <c r="U560" s="1263"/>
      <c r="V560" s="1263"/>
      <c r="W560" s="1263"/>
      <c r="X560" s="1263"/>
      <c r="Y560" s="1263"/>
      <c r="Z560" s="455"/>
      <c r="AA560" s="1263"/>
      <c r="AB560" s="1263"/>
      <c r="AC560" s="1263"/>
      <c r="AD560" s="1263"/>
      <c r="AE560" s="1263"/>
      <c r="AF560" s="1263"/>
      <c r="AG560" s="1263"/>
      <c r="AH560" s="1263"/>
      <c r="AI560" s="1263"/>
      <c r="AJ560" s="1263"/>
      <c r="AK560" s="1266"/>
      <c r="AL560" s="1266"/>
      <c r="AM560" s="412"/>
      <c r="AN560" s="1270"/>
    </row>
    <row r="561">
      <c r="A561" s="431" t="s">
        <v>389</v>
      </c>
      <c r="B561" s="59"/>
      <c r="C561" s="432"/>
      <c r="D561" s="432" t="s">
        <v>6165</v>
      </c>
      <c r="E561" s="434" t="s">
        <v>6166</v>
      </c>
      <c r="F561" s="435"/>
      <c r="G561" s="52"/>
      <c r="H561" s="413"/>
      <c r="I561" s="413">
        <v>1.131129223E9</v>
      </c>
      <c r="J561" s="413"/>
      <c r="K561" s="413" t="s">
        <v>6167</v>
      </c>
      <c r="L561" s="1262"/>
      <c r="M561" s="1263"/>
      <c r="P561" s="1263"/>
      <c r="Q561" s="1263"/>
      <c r="R561" s="1263"/>
      <c r="S561" s="1263"/>
      <c r="T561" s="1263"/>
      <c r="U561" s="1263"/>
      <c r="V561" s="1263"/>
      <c r="W561" s="1263"/>
      <c r="X561" s="1263"/>
      <c r="Y561" s="1263"/>
      <c r="Z561" s="88"/>
      <c r="AA561" s="1263"/>
      <c r="AB561" s="1263"/>
      <c r="AC561" s="1263"/>
      <c r="AD561" s="1263"/>
      <c r="AE561" s="1263"/>
      <c r="AF561" s="1263"/>
      <c r="AG561" s="1263"/>
      <c r="AH561" s="1263"/>
      <c r="AI561" s="1263"/>
      <c r="AJ561" s="1263"/>
      <c r="AK561" s="1266"/>
      <c r="AL561" s="1266"/>
      <c r="AM561" s="412"/>
      <c r="AN561" s="1270"/>
    </row>
    <row r="562">
      <c r="A562" s="431" t="s">
        <v>389</v>
      </c>
      <c r="B562" s="56" t="s">
        <v>508</v>
      </c>
      <c r="C562" s="432"/>
      <c r="D562" s="456" t="s">
        <v>6168</v>
      </c>
      <c r="E562" s="469" t="s">
        <v>6169</v>
      </c>
      <c r="F562" s="435">
        <v>35808.0</v>
      </c>
      <c r="G562" s="112" t="s">
        <v>3864</v>
      </c>
      <c r="H562" s="57" t="s">
        <v>6170</v>
      </c>
      <c r="I562" s="57">
        <v>1.160334644E9</v>
      </c>
      <c r="J562" s="413"/>
      <c r="K562" s="57" t="s">
        <v>6171</v>
      </c>
      <c r="L562" s="1262"/>
      <c r="M562" s="1263"/>
      <c r="P562" s="1263"/>
      <c r="Q562" s="1274"/>
      <c r="R562" s="1263"/>
      <c r="S562" s="1263"/>
      <c r="T562" s="1263"/>
      <c r="U562" s="1263"/>
      <c r="V562" s="1263"/>
      <c r="W562" s="1263"/>
      <c r="X562" s="1263"/>
      <c r="Y562" s="1263"/>
      <c r="Z562" s="455"/>
      <c r="AA562" s="1263"/>
      <c r="AB562" s="1263"/>
      <c r="AC562" s="1263"/>
      <c r="AD562" s="1263"/>
      <c r="AE562" s="1263"/>
      <c r="AF562" s="1263"/>
      <c r="AG562" s="1263"/>
      <c r="AH562" s="1263"/>
      <c r="AI562" s="1263"/>
      <c r="AJ562" s="1263"/>
      <c r="AK562" s="1266"/>
      <c r="AL562" s="1266"/>
      <c r="AM562" s="412"/>
      <c r="AN562" s="1270"/>
    </row>
    <row r="563">
      <c r="A563" s="431" t="s">
        <v>389</v>
      </c>
      <c r="B563" s="56">
        <v>4.2076961E7</v>
      </c>
      <c r="C563" s="432"/>
      <c r="D563" s="456" t="s">
        <v>6173</v>
      </c>
      <c r="E563" s="469" t="s">
        <v>6174</v>
      </c>
      <c r="F563" s="435">
        <v>36371.0</v>
      </c>
      <c r="G563" s="491" t="s">
        <v>391</v>
      </c>
      <c r="H563" s="516">
        <v>84406.0</v>
      </c>
      <c r="I563" s="57">
        <v>1.530044636E9</v>
      </c>
      <c r="J563" s="413"/>
      <c r="K563" s="57" t="s">
        <v>6175</v>
      </c>
      <c r="L563" s="1262"/>
      <c r="M563" s="1263"/>
      <c r="P563" s="1263"/>
      <c r="Q563" s="1274"/>
      <c r="R563" s="1263"/>
      <c r="S563" s="1263"/>
      <c r="T563" s="1263"/>
      <c r="U563" s="1263"/>
      <c r="V563" s="1263"/>
      <c r="W563" s="1263"/>
      <c r="X563" s="1263"/>
      <c r="Y563" s="1263"/>
      <c r="Z563" s="455"/>
      <c r="AA563" s="1263"/>
      <c r="AB563" s="1263"/>
      <c r="AC563" s="1263"/>
      <c r="AD563" s="1263"/>
      <c r="AE563" s="1263"/>
      <c r="AF563" s="1263"/>
      <c r="AG563" s="1263"/>
      <c r="AH563" s="1263"/>
      <c r="AI563" s="1263"/>
      <c r="AJ563" s="1263"/>
      <c r="AK563" s="1266"/>
      <c r="AL563" s="1266"/>
      <c r="AM563" s="412"/>
      <c r="AN563" s="1270"/>
    </row>
    <row r="564">
      <c r="A564" s="431" t="s">
        <v>389</v>
      </c>
      <c r="B564" s="59">
        <v>3.5094021E7</v>
      </c>
      <c r="C564" s="432"/>
      <c r="D564" s="432" t="s">
        <v>6177</v>
      </c>
      <c r="E564" s="434" t="s">
        <v>6178</v>
      </c>
      <c r="F564" s="483">
        <v>32887.0</v>
      </c>
      <c r="G564" s="491" t="s">
        <v>391</v>
      </c>
      <c r="H564" s="413" t="s">
        <v>6179</v>
      </c>
      <c r="I564" s="413" t="s">
        <v>6180</v>
      </c>
      <c r="J564" s="413"/>
      <c r="K564" s="413" t="s">
        <v>6181</v>
      </c>
      <c r="L564" s="1262"/>
      <c r="M564" s="1263"/>
      <c r="P564" s="1263"/>
      <c r="Q564" s="1263"/>
      <c r="R564" s="1263"/>
      <c r="S564" s="1263"/>
      <c r="T564" s="1263"/>
      <c r="U564" s="1263"/>
      <c r="V564" s="1263"/>
      <c r="W564" s="1263"/>
      <c r="X564" s="1263"/>
      <c r="Y564" s="1263"/>
      <c r="Z564" s="88"/>
      <c r="AA564" s="1263"/>
      <c r="AB564" s="1263"/>
      <c r="AC564" s="1263"/>
      <c r="AD564" s="1263"/>
      <c r="AE564" s="1263"/>
      <c r="AF564" s="1263"/>
      <c r="AG564" s="1263"/>
      <c r="AH564" s="1263"/>
      <c r="AI564" s="1263"/>
      <c r="AJ564" s="1263"/>
      <c r="AK564" s="1266"/>
      <c r="AL564" s="1266"/>
      <c r="AM564" s="412"/>
      <c r="AN564" s="1270"/>
    </row>
    <row r="565">
      <c r="A565" s="431" t="s">
        <v>389</v>
      </c>
      <c r="B565" s="59">
        <v>4.2356194E7</v>
      </c>
      <c r="C565" s="456"/>
      <c r="D565" s="432" t="s">
        <v>6182</v>
      </c>
      <c r="E565" s="434" t="s">
        <v>6183</v>
      </c>
      <c r="F565" s="435">
        <v>36601.0</v>
      </c>
      <c r="G565" s="491" t="s">
        <v>391</v>
      </c>
      <c r="H565" s="413" t="s">
        <v>6179</v>
      </c>
      <c r="I565" s="413">
        <v>1.141910689E9</v>
      </c>
      <c r="J565" s="413"/>
      <c r="K565" s="413" t="s">
        <v>5819</v>
      </c>
      <c r="L565" s="1262"/>
      <c r="M565" s="1263"/>
      <c r="P565" s="1263"/>
      <c r="Q565" s="1263"/>
      <c r="R565" s="1263"/>
      <c r="S565" s="1263"/>
      <c r="T565" s="1263"/>
      <c r="U565" s="1263"/>
      <c r="V565" s="1263"/>
      <c r="W565" s="1263"/>
      <c r="X565" s="1263"/>
      <c r="Y565" s="1263"/>
      <c r="Z565" s="1285"/>
      <c r="AA565" s="1263"/>
      <c r="AB565" s="1263"/>
      <c r="AC565" s="1263"/>
      <c r="AD565" s="1263"/>
      <c r="AE565" s="1263"/>
      <c r="AF565" s="1263"/>
      <c r="AG565" s="1263"/>
      <c r="AH565" s="1263"/>
      <c r="AI565" s="1263"/>
      <c r="AJ565" s="1263"/>
      <c r="AK565" s="1266"/>
      <c r="AL565" s="1266"/>
      <c r="AM565" s="412"/>
      <c r="AN565" s="1270"/>
    </row>
    <row r="566">
      <c r="A566" s="431" t="s">
        <v>389</v>
      </c>
      <c r="B566" s="63">
        <v>3.9463642E7</v>
      </c>
      <c r="C566" s="432"/>
      <c r="D566" s="456" t="s">
        <v>6184</v>
      </c>
      <c r="E566" s="469" t="s">
        <v>6185</v>
      </c>
      <c r="F566" s="435">
        <v>35314.0</v>
      </c>
      <c r="G566" s="491" t="s">
        <v>391</v>
      </c>
      <c r="H566" s="57" t="s">
        <v>6186</v>
      </c>
      <c r="I566" s="57">
        <v>1.139328432E9</v>
      </c>
      <c r="J566" s="413"/>
      <c r="K566" s="57" t="s">
        <v>6187</v>
      </c>
      <c r="L566" s="1262"/>
      <c r="M566" s="1263"/>
      <c r="P566" s="1263"/>
      <c r="Q566" s="1274"/>
      <c r="R566" s="1263"/>
      <c r="S566" s="1263"/>
      <c r="T566" s="1263"/>
      <c r="U566" s="1263"/>
      <c r="V566" s="1263"/>
      <c r="W566" s="1263"/>
      <c r="X566" s="1263"/>
      <c r="Y566" s="1263"/>
      <c r="Z566" s="455"/>
      <c r="AA566" s="1263"/>
      <c r="AB566" s="1263"/>
      <c r="AC566" s="1263"/>
      <c r="AD566" s="1263"/>
      <c r="AE566" s="1263"/>
      <c r="AF566" s="1263"/>
      <c r="AG566" s="1263"/>
      <c r="AH566" s="1263"/>
      <c r="AI566" s="1263"/>
      <c r="AJ566" s="1263"/>
      <c r="AK566" s="1266"/>
      <c r="AL566" s="1266"/>
      <c r="AM566" s="412"/>
      <c r="AN566" s="1270"/>
    </row>
    <row r="567">
      <c r="A567" s="431" t="s">
        <v>389</v>
      </c>
      <c r="B567" s="59"/>
      <c r="C567" s="432"/>
      <c r="D567" s="432" t="s">
        <v>6189</v>
      </c>
      <c r="E567" s="448" t="s">
        <v>6190</v>
      </c>
      <c r="F567" s="435">
        <v>34604.0</v>
      </c>
      <c r="G567" s="436"/>
      <c r="H567" s="403"/>
      <c r="I567" s="413">
        <v>1.6173650085E10</v>
      </c>
      <c r="J567" s="403"/>
      <c r="K567" s="413" t="s">
        <v>6191</v>
      </c>
      <c r="L567" s="1262"/>
      <c r="M567" s="1263"/>
      <c r="P567" s="1264"/>
      <c r="Q567" s="1263"/>
      <c r="R567" s="1263"/>
      <c r="S567" s="1263"/>
      <c r="T567" s="1280"/>
      <c r="U567" s="1280"/>
      <c r="V567" s="1280"/>
      <c r="W567" s="1280"/>
      <c r="X567" s="1280"/>
      <c r="Y567" s="1280"/>
      <c r="Z567" s="465"/>
      <c r="AA567" s="1280"/>
      <c r="AB567" s="1264"/>
      <c r="AC567" s="1280"/>
      <c r="AD567" s="1280"/>
      <c r="AE567" s="1280"/>
      <c r="AF567" s="1280"/>
      <c r="AG567" s="1280"/>
      <c r="AH567" s="1280"/>
      <c r="AI567" s="1280"/>
      <c r="AJ567" s="1280"/>
      <c r="AK567" s="1266"/>
      <c r="AL567" s="1266"/>
      <c r="AM567" s="412"/>
      <c r="AN567" s="1270"/>
    </row>
    <row r="568">
      <c r="A568" s="431" t="s">
        <v>389</v>
      </c>
      <c r="B568" s="59">
        <v>3.4536929E7</v>
      </c>
      <c r="C568" s="456"/>
      <c r="D568" s="477" t="s">
        <v>6192</v>
      </c>
      <c r="E568" s="434" t="s">
        <v>6193</v>
      </c>
      <c r="F568" s="466">
        <v>32708.0</v>
      </c>
      <c r="G568" s="491" t="s">
        <v>391</v>
      </c>
      <c r="H568" s="413" t="s">
        <v>6194</v>
      </c>
      <c r="I568" s="413">
        <v>2.302507419E9</v>
      </c>
      <c r="J568" s="413"/>
      <c r="K568" s="413" t="s">
        <v>6195</v>
      </c>
      <c r="L568" s="1262"/>
      <c r="M568" s="1263"/>
      <c r="P568" s="1263"/>
      <c r="Q568" s="1263"/>
      <c r="R568" s="1263"/>
      <c r="S568" s="1263"/>
      <c r="T568" s="1263"/>
      <c r="U568" s="1280"/>
      <c r="V568" s="1280"/>
      <c r="W568" s="1280"/>
      <c r="X568" s="1280"/>
      <c r="Y568" s="1280"/>
      <c r="Z568" s="88"/>
      <c r="AA568" s="1280"/>
      <c r="AB568" s="1280"/>
      <c r="AC568" s="1263"/>
      <c r="AD568" s="1263"/>
      <c r="AE568" s="1280"/>
      <c r="AF568" s="1280"/>
      <c r="AG568" s="1280"/>
      <c r="AH568" s="1280"/>
      <c r="AI568" s="1280"/>
      <c r="AJ568" s="1280"/>
      <c r="AK568" s="1266"/>
      <c r="AL568" s="1266"/>
      <c r="AM568" s="412"/>
      <c r="AN568" s="1270"/>
    </row>
    <row r="569">
      <c r="A569" s="431" t="s">
        <v>389</v>
      </c>
      <c r="B569" s="59"/>
      <c r="C569" s="432"/>
      <c r="D569" s="432" t="s">
        <v>6196</v>
      </c>
      <c r="E569" s="434" t="s">
        <v>6197</v>
      </c>
      <c r="F569" s="435"/>
      <c r="G569" s="52"/>
      <c r="H569" s="413"/>
      <c r="I569" s="413">
        <v>1.134408456E9</v>
      </c>
      <c r="J569" s="413"/>
      <c r="K569" s="413" t="s">
        <v>2284</v>
      </c>
      <c r="L569" s="1262"/>
      <c r="M569" s="1263"/>
      <c r="P569" s="1263"/>
      <c r="Q569" s="1263"/>
      <c r="R569" s="1263"/>
      <c r="S569" s="1263"/>
      <c r="T569" s="1263"/>
      <c r="U569" s="1263"/>
      <c r="V569" s="1263"/>
      <c r="W569" s="1263"/>
      <c r="X569" s="1263"/>
      <c r="Y569" s="1263"/>
      <c r="Z569" s="88"/>
      <c r="AA569" s="1263"/>
      <c r="AB569" s="1263"/>
      <c r="AC569" s="1263"/>
      <c r="AD569" s="1263"/>
      <c r="AE569" s="1263"/>
      <c r="AF569" s="1263"/>
      <c r="AG569" s="1263"/>
      <c r="AH569" s="1263"/>
      <c r="AI569" s="1263"/>
      <c r="AJ569" s="1263"/>
      <c r="AK569" s="1266"/>
      <c r="AL569" s="1266"/>
      <c r="AM569" s="412"/>
      <c r="AN569" s="1270"/>
    </row>
    <row r="570">
      <c r="A570" s="431" t="s">
        <v>389</v>
      </c>
      <c r="B570" s="56">
        <v>4.8357822E7</v>
      </c>
      <c r="C570" s="432"/>
      <c r="D570" s="456" t="s">
        <v>6198</v>
      </c>
      <c r="E570" s="469" t="s">
        <v>6199</v>
      </c>
      <c r="F570" s="435">
        <v>36581.0</v>
      </c>
      <c r="G570" s="491" t="s">
        <v>391</v>
      </c>
      <c r="H570" s="57" t="s">
        <v>6200</v>
      </c>
      <c r="I570" s="57" t="s">
        <v>6201</v>
      </c>
      <c r="J570" s="413"/>
      <c r="K570" s="57" t="s">
        <v>6202</v>
      </c>
      <c r="L570" s="1262"/>
      <c r="M570" s="1263"/>
      <c r="P570" s="1263"/>
      <c r="Q570" s="1274"/>
      <c r="R570" s="1263"/>
      <c r="S570" s="1263"/>
      <c r="T570" s="1263"/>
      <c r="U570" s="1263"/>
      <c r="V570" s="1263"/>
      <c r="W570" s="1263"/>
      <c r="X570" s="1263"/>
      <c r="Y570" s="1263"/>
      <c r="Z570" s="455"/>
      <c r="AA570" s="1263"/>
      <c r="AB570" s="1263"/>
      <c r="AC570" s="1263"/>
      <c r="AD570" s="1263"/>
      <c r="AE570" s="1263"/>
      <c r="AF570" s="1263"/>
      <c r="AG570" s="1263"/>
      <c r="AH570" s="1263"/>
      <c r="AI570" s="1263"/>
      <c r="AJ570" s="1263"/>
      <c r="AK570" s="1266"/>
      <c r="AL570" s="1266"/>
      <c r="AM570" s="412"/>
      <c r="AN570" s="1270"/>
    </row>
    <row r="571">
      <c r="A571" s="431" t="s">
        <v>389</v>
      </c>
      <c r="B571" s="59" t="s">
        <v>515</v>
      </c>
      <c r="C571" s="432"/>
      <c r="D571" s="432" t="s">
        <v>6204</v>
      </c>
      <c r="E571" s="434" t="s">
        <v>6205</v>
      </c>
      <c r="F571" s="435">
        <v>34944.0</v>
      </c>
      <c r="G571" s="27" t="s">
        <v>5711</v>
      </c>
      <c r="H571" s="413" t="s">
        <v>6206</v>
      </c>
      <c r="I571" s="413">
        <v>5.534301416E9</v>
      </c>
      <c r="J571" s="413"/>
      <c r="K571" s="413" t="s">
        <v>6207</v>
      </c>
      <c r="L571" s="1262"/>
      <c r="M571" s="1263"/>
      <c r="P571" s="1263"/>
      <c r="Q571" s="1263"/>
      <c r="R571" s="1263"/>
      <c r="S571" s="1263"/>
      <c r="T571" s="1263"/>
      <c r="U571" s="1263"/>
      <c r="V571" s="1263"/>
      <c r="W571" s="1263"/>
      <c r="X571" s="1263"/>
      <c r="Y571" s="1263"/>
      <c r="Z571" s="88"/>
      <c r="AA571" s="1263"/>
      <c r="AB571" s="1263"/>
      <c r="AC571" s="1263"/>
      <c r="AD571" s="1263"/>
      <c r="AE571" s="1263"/>
      <c r="AF571" s="1263"/>
      <c r="AG571" s="1263"/>
      <c r="AH571" s="1263"/>
      <c r="AI571" s="1263"/>
      <c r="AJ571" s="1263"/>
      <c r="AK571" s="1266"/>
      <c r="AL571" s="1266"/>
      <c r="AM571" s="412"/>
      <c r="AN571" s="1270"/>
    </row>
    <row r="572">
      <c r="A572" s="431" t="s">
        <v>389</v>
      </c>
      <c r="B572" s="64">
        <v>9.4151052E7</v>
      </c>
      <c r="C572" s="456"/>
      <c r="D572" s="456" t="s">
        <v>6208</v>
      </c>
      <c r="E572" s="434" t="s">
        <v>6209</v>
      </c>
      <c r="F572" s="435">
        <v>34787.0</v>
      </c>
      <c r="G572" s="102" t="s">
        <v>5848</v>
      </c>
      <c r="H572" s="493" t="s">
        <v>6210</v>
      </c>
      <c r="I572" s="510">
        <v>1.13325413E9</v>
      </c>
      <c r="J572" s="413"/>
      <c r="K572" s="493" t="s">
        <v>6211</v>
      </c>
      <c r="L572" s="1262"/>
      <c r="M572" s="1263"/>
      <c r="P572" s="1263"/>
      <c r="Q572" s="1263"/>
      <c r="R572" s="1263"/>
      <c r="S572" s="1263"/>
      <c r="T572" s="1263"/>
      <c r="U572" s="1263"/>
      <c r="V572" s="1263"/>
      <c r="W572" s="1263"/>
      <c r="X572" s="1263"/>
      <c r="Y572" s="1263"/>
      <c r="Z572" s="455"/>
      <c r="AA572" s="1263"/>
      <c r="AB572" s="1263"/>
      <c r="AC572" s="1263"/>
      <c r="AD572" s="1263"/>
      <c r="AE572" s="1263"/>
      <c r="AF572" s="1263"/>
      <c r="AG572" s="1263"/>
      <c r="AH572" s="1263"/>
      <c r="AI572" s="1263"/>
      <c r="AJ572" s="1263"/>
      <c r="AK572" s="1266"/>
      <c r="AL572" s="1266"/>
      <c r="AM572" s="412"/>
      <c r="AN572" s="1270"/>
    </row>
    <row r="573">
      <c r="A573" s="431" t="s">
        <v>389</v>
      </c>
      <c r="B573" s="58">
        <v>9.5742927E7</v>
      </c>
      <c r="C573" s="456"/>
      <c r="D573" s="432" t="s">
        <v>6212</v>
      </c>
      <c r="E573" s="434" t="s">
        <v>6213</v>
      </c>
      <c r="F573" s="435">
        <v>33461.0</v>
      </c>
      <c r="G573" s="27" t="s">
        <v>6214</v>
      </c>
      <c r="H573" s="413" t="s">
        <v>6215</v>
      </c>
      <c r="I573" s="413">
        <v>1.127511272E9</v>
      </c>
      <c r="J573" s="413"/>
      <c r="K573" s="413" t="s">
        <v>2284</v>
      </c>
      <c r="L573" s="1262"/>
      <c r="M573" s="1263"/>
      <c r="P573" s="1263"/>
      <c r="Q573" s="1263"/>
      <c r="R573" s="1263"/>
      <c r="S573" s="1280"/>
      <c r="T573" s="1263"/>
      <c r="U573" s="1263"/>
      <c r="V573" s="1263"/>
      <c r="W573" s="1263"/>
      <c r="X573" s="1263"/>
      <c r="Y573" s="1263"/>
      <c r="Z573" s="496"/>
      <c r="AA573" s="1263"/>
      <c r="AB573" s="1263"/>
      <c r="AC573" s="1263"/>
      <c r="AD573" s="1263"/>
      <c r="AE573" s="1263"/>
      <c r="AF573" s="1263"/>
      <c r="AG573" s="1263"/>
      <c r="AH573" s="1263"/>
      <c r="AI573" s="1263"/>
      <c r="AJ573" s="1263"/>
      <c r="AK573" s="1266"/>
      <c r="AL573" s="1266"/>
      <c r="AM573" s="412"/>
      <c r="AN573" s="1270"/>
    </row>
    <row r="574">
      <c r="A574" s="431" t="s">
        <v>389</v>
      </c>
      <c r="B574" s="63">
        <v>3.8304074E7</v>
      </c>
      <c r="C574" s="432"/>
      <c r="D574" s="456" t="s">
        <v>6216</v>
      </c>
      <c r="E574" s="469" t="s">
        <v>6217</v>
      </c>
      <c r="F574" s="435">
        <v>34463.0</v>
      </c>
      <c r="G574" s="491" t="s">
        <v>391</v>
      </c>
      <c r="H574" s="57" t="s">
        <v>6218</v>
      </c>
      <c r="I574" s="57">
        <v>1.136642424E9</v>
      </c>
      <c r="J574" s="413"/>
      <c r="K574" s="57" t="s">
        <v>6219</v>
      </c>
      <c r="L574" s="1262"/>
      <c r="M574" s="1263"/>
      <c r="P574" s="1263"/>
      <c r="Q574" s="1274"/>
      <c r="R574" s="1263"/>
      <c r="S574" s="1263"/>
      <c r="T574" s="1269"/>
      <c r="U574" s="1263"/>
      <c r="V574" s="1263"/>
      <c r="W574" s="1263"/>
      <c r="X574" s="1263"/>
      <c r="Y574" s="1263"/>
      <c r="Z574" s="455"/>
      <c r="AA574" s="1263"/>
      <c r="AB574" s="1263"/>
      <c r="AC574" s="1263"/>
      <c r="AD574" s="1263"/>
      <c r="AE574" s="1263"/>
      <c r="AF574" s="1263"/>
      <c r="AG574" s="1263"/>
      <c r="AH574" s="1263"/>
      <c r="AI574" s="1263"/>
      <c r="AJ574" s="1263"/>
      <c r="AK574" s="1266"/>
      <c r="AL574" s="1266"/>
      <c r="AM574" s="412"/>
      <c r="AN574" s="1270"/>
    </row>
    <row r="575">
      <c r="A575" s="431" t="s">
        <v>389</v>
      </c>
      <c r="B575" s="59">
        <v>3.172224E7</v>
      </c>
      <c r="C575" s="432"/>
      <c r="D575" s="432" t="s">
        <v>6221</v>
      </c>
      <c r="E575" s="434" t="s">
        <v>6222</v>
      </c>
      <c r="F575" s="435">
        <v>31247.0</v>
      </c>
      <c r="G575" s="491" t="s">
        <v>391</v>
      </c>
      <c r="H575" s="413" t="s">
        <v>6223</v>
      </c>
      <c r="I575" s="413">
        <v>1.557558166E9</v>
      </c>
      <c r="J575" s="413"/>
      <c r="K575" s="413" t="s">
        <v>5700</v>
      </c>
      <c r="L575" s="1262"/>
      <c r="M575" s="1263"/>
      <c r="P575" s="1263"/>
      <c r="Q575" s="1263"/>
      <c r="R575" s="1263"/>
      <c r="S575" s="1263"/>
      <c r="T575" s="1263"/>
      <c r="U575" s="1263"/>
      <c r="V575" s="1263"/>
      <c r="W575" s="1263"/>
      <c r="X575" s="1263"/>
      <c r="Y575" s="1263"/>
      <c r="Z575" s="1285"/>
      <c r="AA575" s="1263"/>
      <c r="AB575" s="1263"/>
      <c r="AC575" s="1263"/>
      <c r="AD575" s="1263"/>
      <c r="AE575" s="1263"/>
      <c r="AF575" s="1263"/>
      <c r="AG575" s="1263"/>
      <c r="AH575" s="1263"/>
      <c r="AI575" s="1263"/>
      <c r="AJ575" s="1263"/>
      <c r="AK575" s="1266"/>
      <c r="AL575" s="1266"/>
      <c r="AM575" s="412"/>
      <c r="AN575" s="1270"/>
    </row>
    <row r="576">
      <c r="A576" s="431" t="s">
        <v>389</v>
      </c>
      <c r="B576" s="63">
        <v>3.4225057E7</v>
      </c>
      <c r="C576" s="456"/>
      <c r="D576" s="432" t="s">
        <v>6224</v>
      </c>
      <c r="E576" s="434" t="s">
        <v>6225</v>
      </c>
      <c r="F576" s="435">
        <v>32473.0</v>
      </c>
      <c r="G576" s="491" t="s">
        <v>391</v>
      </c>
      <c r="H576" s="413" t="s">
        <v>6226</v>
      </c>
      <c r="I576" s="413">
        <v>1.530072815E9</v>
      </c>
      <c r="J576" s="413"/>
      <c r="K576" s="413" t="s">
        <v>6227</v>
      </c>
      <c r="L576" s="1262"/>
      <c r="M576" s="1263"/>
      <c r="P576" s="1263"/>
      <c r="Q576" s="1263"/>
      <c r="R576" s="1263"/>
      <c r="S576" s="1263"/>
      <c r="T576" s="1263"/>
      <c r="U576" s="1263"/>
      <c r="V576" s="1263"/>
      <c r="W576" s="1263"/>
      <c r="X576" s="1263"/>
      <c r="Y576" s="1263"/>
      <c r="Z576" s="88"/>
      <c r="AA576" s="1263"/>
      <c r="AB576" s="1263"/>
      <c r="AC576" s="1263"/>
      <c r="AD576" s="1263"/>
      <c r="AE576" s="1263"/>
      <c r="AF576" s="1263"/>
      <c r="AG576" s="1263"/>
      <c r="AH576" s="1263"/>
      <c r="AI576" s="1263"/>
      <c r="AJ576" s="1263"/>
      <c r="AK576" s="1266"/>
      <c r="AL576" s="1266"/>
      <c r="AM576" s="412"/>
      <c r="AN576" s="1270"/>
    </row>
    <row r="577">
      <c r="A577" s="431" t="s">
        <v>389</v>
      </c>
      <c r="B577" s="59">
        <v>4.3243719E7</v>
      </c>
      <c r="C577" s="432"/>
      <c r="D577" s="432" t="s">
        <v>6228</v>
      </c>
      <c r="E577" s="512" t="s">
        <v>6229</v>
      </c>
      <c r="F577" s="435">
        <v>36964.0</v>
      </c>
      <c r="G577" s="491" t="s">
        <v>391</v>
      </c>
      <c r="H577" s="413"/>
      <c r="I577" s="413">
        <v>1.167247486E9</v>
      </c>
      <c r="J577" s="413"/>
      <c r="K577" s="413" t="s">
        <v>5819</v>
      </c>
      <c r="L577" s="1262"/>
      <c r="M577" s="1263"/>
      <c r="P577" s="1263"/>
      <c r="Q577" s="1263"/>
      <c r="R577" s="1263"/>
      <c r="S577" s="1264"/>
      <c r="T577" s="1280"/>
      <c r="U577" s="1280"/>
      <c r="V577" s="1280"/>
      <c r="W577" s="1280"/>
      <c r="X577" s="1280"/>
      <c r="Y577" s="1280"/>
      <c r="Z577" s="88"/>
      <c r="AA577" s="1280"/>
      <c r="AB577" s="1264"/>
      <c r="AC577" s="1280"/>
      <c r="AD577" s="1280"/>
      <c r="AE577" s="1280"/>
      <c r="AF577" s="1280"/>
      <c r="AG577" s="1280"/>
      <c r="AH577" s="1280"/>
      <c r="AI577" s="1280"/>
      <c r="AJ577" s="1280"/>
      <c r="AK577" s="1266"/>
      <c r="AL577" s="1266"/>
      <c r="AM577" s="412"/>
      <c r="AN577" s="1270"/>
    </row>
    <row r="578">
      <c r="A578" s="431" t="s">
        <v>389</v>
      </c>
      <c r="B578" s="56">
        <v>3.8708201E7</v>
      </c>
      <c r="C578" s="432"/>
      <c r="D578" s="456" t="s">
        <v>6230</v>
      </c>
      <c r="E578" s="434" t="s">
        <v>6231</v>
      </c>
      <c r="F578" s="513">
        <v>34682.0</v>
      </c>
      <c r="G578" s="491" t="s">
        <v>391</v>
      </c>
      <c r="H578" s="57" t="s">
        <v>6232</v>
      </c>
      <c r="I578" s="57">
        <v>1.569256054E9</v>
      </c>
      <c r="J578" s="413"/>
      <c r="K578" s="57" t="s">
        <v>6233</v>
      </c>
      <c r="L578" s="1262"/>
      <c r="M578" s="1263"/>
      <c r="P578" s="1263"/>
      <c r="Q578" s="1274"/>
      <c r="R578" s="1263"/>
      <c r="S578" s="1263"/>
      <c r="T578" s="1263"/>
      <c r="U578" s="1280"/>
      <c r="V578" s="1280"/>
      <c r="W578" s="1280"/>
      <c r="X578" s="1280"/>
      <c r="Y578" s="1280"/>
      <c r="Z578" s="455"/>
      <c r="AA578" s="1280"/>
      <c r="AB578" s="1280"/>
      <c r="AC578" s="1263"/>
      <c r="AD578" s="1263"/>
      <c r="AE578" s="1280"/>
      <c r="AF578" s="1280"/>
      <c r="AG578" s="1280"/>
      <c r="AH578" s="1280"/>
      <c r="AI578" s="1280"/>
      <c r="AJ578" s="1280"/>
      <c r="AK578" s="1266"/>
      <c r="AL578" s="1266"/>
      <c r="AM578" s="412"/>
      <c r="AN578" s="1270"/>
    </row>
    <row r="579">
      <c r="A579" s="431" t="s">
        <v>389</v>
      </c>
      <c r="B579" s="59">
        <v>4.0010435E7</v>
      </c>
      <c r="C579" s="456"/>
      <c r="D579" s="432" t="s">
        <v>6234</v>
      </c>
      <c r="E579" s="434" t="s">
        <v>6235</v>
      </c>
      <c r="F579" s="435">
        <v>35395.0</v>
      </c>
      <c r="G579" s="491" t="s">
        <v>391</v>
      </c>
      <c r="H579" s="413" t="s">
        <v>6236</v>
      </c>
      <c r="I579" s="413">
        <v>1.1652681E9</v>
      </c>
      <c r="J579" s="413"/>
      <c r="K579" s="413" t="s">
        <v>4442</v>
      </c>
      <c r="L579" s="1262"/>
      <c r="M579" s="1263"/>
      <c r="P579" s="1263"/>
      <c r="Q579" s="1263"/>
      <c r="R579" s="1263"/>
      <c r="S579" s="1263"/>
      <c r="T579" s="1263"/>
      <c r="U579" s="1263"/>
      <c r="V579" s="1263"/>
      <c r="W579" s="1263"/>
      <c r="X579" s="1263"/>
      <c r="Y579" s="1263"/>
      <c r="Z579" s="88"/>
      <c r="AA579" s="1263"/>
      <c r="AB579" s="1263"/>
      <c r="AC579" s="1263"/>
      <c r="AD579" s="1263"/>
      <c r="AE579" s="1263"/>
      <c r="AF579" s="1263"/>
      <c r="AG579" s="1263"/>
      <c r="AH579" s="1263"/>
      <c r="AI579" s="1263"/>
      <c r="AJ579" s="1263"/>
      <c r="AK579" s="1266"/>
      <c r="AL579" s="1266"/>
      <c r="AM579" s="412"/>
      <c r="AN579" s="1270"/>
    </row>
    <row r="580">
      <c r="A580" s="431" t="s">
        <v>389</v>
      </c>
      <c r="B580" s="56">
        <v>3.8611804E7</v>
      </c>
      <c r="C580" s="432"/>
      <c r="D580" s="456" t="s">
        <v>6237</v>
      </c>
      <c r="E580" s="502" t="s">
        <v>6238</v>
      </c>
      <c r="F580" s="435">
        <v>34582.0</v>
      </c>
      <c r="G580" s="491" t="s">
        <v>391</v>
      </c>
      <c r="H580" s="57" t="s">
        <v>6239</v>
      </c>
      <c r="I580" s="57">
        <v>1.101168893057E12</v>
      </c>
      <c r="J580" s="413"/>
      <c r="K580" s="57" t="s">
        <v>6240</v>
      </c>
      <c r="L580" s="1262"/>
      <c r="M580" s="1263"/>
      <c r="P580" s="1263"/>
      <c r="Q580" s="1274"/>
      <c r="R580" s="1263"/>
      <c r="S580" s="1263"/>
      <c r="T580" s="1263"/>
      <c r="U580" s="1263"/>
      <c r="V580" s="1263"/>
      <c r="W580" s="1263"/>
      <c r="X580" s="1263"/>
      <c r="Y580" s="1263"/>
      <c r="Z580" s="455"/>
      <c r="AA580" s="1263"/>
      <c r="AB580" s="1263"/>
      <c r="AC580" s="1263"/>
      <c r="AD580" s="1263"/>
      <c r="AE580" s="1263"/>
      <c r="AF580" s="1263"/>
      <c r="AG580" s="1263"/>
      <c r="AH580" s="1263"/>
      <c r="AI580" s="1263"/>
      <c r="AJ580" s="1263"/>
      <c r="AK580" s="1266"/>
      <c r="AL580" s="1266"/>
      <c r="AM580" s="412"/>
      <c r="AN580" s="1270"/>
    </row>
    <row r="581">
      <c r="A581" s="431" t="s">
        <v>389</v>
      </c>
      <c r="B581" s="56">
        <v>4.0126301E7</v>
      </c>
      <c r="C581" s="456"/>
      <c r="D581" s="456" t="s">
        <v>6242</v>
      </c>
      <c r="E581" s="469" t="s">
        <v>6243</v>
      </c>
      <c r="F581" s="503">
        <v>35421.0</v>
      </c>
      <c r="G581" s="491" t="s">
        <v>391</v>
      </c>
      <c r="H581" s="57" t="s">
        <v>6244</v>
      </c>
      <c r="I581" s="57">
        <v>1.140849964E9</v>
      </c>
      <c r="J581" s="413"/>
      <c r="K581" s="57" t="s">
        <v>5832</v>
      </c>
      <c r="L581" s="1262"/>
      <c r="M581" s="1263"/>
      <c r="P581" s="1263"/>
      <c r="Q581" s="1274"/>
      <c r="R581" s="1263"/>
      <c r="S581" s="1263"/>
      <c r="T581" s="1263"/>
      <c r="U581" s="1263"/>
      <c r="V581" s="1263"/>
      <c r="W581" s="1263"/>
      <c r="X581" s="1263"/>
      <c r="Y581" s="1263"/>
      <c r="Z581" s="455"/>
      <c r="AA581" s="1263"/>
      <c r="AB581" s="1263"/>
      <c r="AC581" s="1263"/>
      <c r="AD581" s="1263"/>
      <c r="AE581" s="1263"/>
      <c r="AF581" s="1263"/>
      <c r="AG581" s="1263"/>
      <c r="AH581" s="1263"/>
      <c r="AI581" s="1263"/>
      <c r="AJ581" s="1263"/>
      <c r="AK581" s="1266"/>
      <c r="AL581" s="1266"/>
      <c r="AM581" s="412"/>
      <c r="AN581" s="1270"/>
    </row>
    <row r="582">
      <c r="A582" s="431" t="s">
        <v>389</v>
      </c>
      <c r="B582" s="56">
        <v>3.9654232E7</v>
      </c>
      <c r="C582" s="432"/>
      <c r="D582" s="456" t="s">
        <v>6246</v>
      </c>
      <c r="E582" s="519" t="s">
        <v>6247</v>
      </c>
      <c r="F582" s="435">
        <v>35191.0</v>
      </c>
      <c r="G582" s="491" t="s">
        <v>391</v>
      </c>
      <c r="H582" s="57" t="s">
        <v>6248</v>
      </c>
      <c r="I582" s="57">
        <v>1.140816542E9</v>
      </c>
      <c r="J582" s="413"/>
      <c r="K582" s="57"/>
      <c r="L582" s="1262"/>
      <c r="M582" s="1263"/>
      <c r="P582" s="1263"/>
      <c r="Q582" s="1274"/>
      <c r="R582" s="1263"/>
      <c r="S582" s="1263"/>
      <c r="T582" s="1263"/>
      <c r="U582" s="1263"/>
      <c r="V582" s="1263"/>
      <c r="W582" s="1263"/>
      <c r="X582" s="1263"/>
      <c r="Y582" s="1263"/>
      <c r="Z582" s="455"/>
      <c r="AA582" s="1263"/>
      <c r="AB582" s="1263"/>
      <c r="AC582" s="1263"/>
      <c r="AD582" s="1263"/>
      <c r="AE582" s="1263"/>
      <c r="AF582" s="1263"/>
      <c r="AG582" s="1263"/>
      <c r="AH582" s="1263"/>
      <c r="AI582" s="1263"/>
      <c r="AJ582" s="1263"/>
      <c r="AK582" s="1266"/>
      <c r="AL582" s="1266"/>
      <c r="AM582" s="412"/>
      <c r="AN582" s="1270"/>
    </row>
    <row r="583">
      <c r="A583" s="431" t="s">
        <v>389</v>
      </c>
      <c r="B583" s="56">
        <v>3.4930422E7</v>
      </c>
      <c r="C583" s="432"/>
      <c r="D583" s="424" t="s">
        <v>5797</v>
      </c>
      <c r="E583" s="502" t="s">
        <v>6250</v>
      </c>
      <c r="F583" s="520">
        <v>32949.0</v>
      </c>
      <c r="G583" s="491" t="s">
        <v>391</v>
      </c>
      <c r="H583" s="57" t="s">
        <v>6251</v>
      </c>
      <c r="I583" s="57">
        <v>1.169497131E9</v>
      </c>
      <c r="J583" s="413"/>
      <c r="K583" s="57" t="s">
        <v>6252</v>
      </c>
      <c r="L583" s="1262"/>
      <c r="M583" s="1263"/>
      <c r="P583" s="1263"/>
      <c r="Q583" s="1274"/>
      <c r="R583" s="1263"/>
      <c r="S583" s="1263"/>
      <c r="T583" s="1263"/>
      <c r="U583" s="1263"/>
      <c r="V583" s="1263"/>
      <c r="W583" s="1263"/>
      <c r="X583" s="1263"/>
      <c r="Y583" s="1263"/>
      <c r="Z583" s="455"/>
      <c r="AA583" s="1263"/>
      <c r="AB583" s="1263"/>
      <c r="AC583" s="1263"/>
      <c r="AD583" s="1263"/>
      <c r="AE583" s="1263"/>
      <c r="AF583" s="1263"/>
      <c r="AG583" s="1263"/>
      <c r="AH583" s="1263"/>
      <c r="AI583" s="1263"/>
      <c r="AJ583" s="1263"/>
      <c r="AK583" s="1266"/>
      <c r="AL583" s="1266"/>
      <c r="AM583" s="412"/>
      <c r="AN583" s="1270"/>
    </row>
    <row r="584">
      <c r="A584" s="431" t="s">
        <v>389</v>
      </c>
      <c r="B584" s="56">
        <v>3.9491294E7</v>
      </c>
      <c r="C584" s="432"/>
      <c r="D584" s="456" t="s">
        <v>6254</v>
      </c>
      <c r="E584" s="469" t="s">
        <v>6255</v>
      </c>
      <c r="F584" s="503">
        <v>35348.0</v>
      </c>
      <c r="G584" s="491" t="s">
        <v>391</v>
      </c>
      <c r="H584" s="57" t="s">
        <v>6256</v>
      </c>
      <c r="I584" s="57">
        <v>2.241585652E9</v>
      </c>
      <c r="J584" s="413"/>
      <c r="K584" s="57" t="s">
        <v>5863</v>
      </c>
      <c r="L584" s="1262"/>
      <c r="M584" s="1263"/>
      <c r="P584" s="1263"/>
      <c r="Q584" s="1274"/>
      <c r="R584" s="1263"/>
      <c r="S584" s="1263"/>
      <c r="T584" s="1263"/>
      <c r="U584" s="1263"/>
      <c r="V584" s="1263"/>
      <c r="W584" s="1263"/>
      <c r="X584" s="1263"/>
      <c r="Y584" s="1263"/>
      <c r="Z584" s="455"/>
      <c r="AA584" s="1263"/>
      <c r="AB584" s="1263"/>
      <c r="AC584" s="1263"/>
      <c r="AD584" s="1263"/>
      <c r="AE584" s="1263"/>
      <c r="AF584" s="1263"/>
      <c r="AG584" s="1263"/>
      <c r="AH584" s="1263"/>
      <c r="AI584" s="1263"/>
      <c r="AJ584" s="1263"/>
      <c r="AK584" s="1266"/>
      <c r="AL584" s="1266"/>
      <c r="AM584" s="412"/>
      <c r="AN584" s="1270"/>
    </row>
    <row r="585">
      <c r="A585" s="431" t="s">
        <v>389</v>
      </c>
      <c r="B585" s="59">
        <v>2.6864606E7</v>
      </c>
      <c r="C585" s="432"/>
      <c r="D585" s="456" t="s">
        <v>6258</v>
      </c>
      <c r="E585" s="469" t="s">
        <v>6259</v>
      </c>
      <c r="F585" s="435">
        <v>28833.0</v>
      </c>
      <c r="G585" s="491" t="s">
        <v>391</v>
      </c>
      <c r="H585" s="413" t="s">
        <v>6260</v>
      </c>
      <c r="I585" s="413">
        <v>1.136256392E9</v>
      </c>
      <c r="J585" s="413"/>
      <c r="K585" s="413" t="s">
        <v>6261</v>
      </c>
      <c r="L585" s="1262"/>
      <c r="M585" s="1263"/>
      <c r="P585" s="1263"/>
      <c r="Q585" s="1263"/>
      <c r="R585" s="1263"/>
      <c r="S585" s="1263"/>
      <c r="T585" s="1263"/>
      <c r="U585" s="1263"/>
      <c r="V585" s="1263"/>
      <c r="W585" s="1263"/>
      <c r="X585" s="1263"/>
      <c r="Y585" s="1263"/>
      <c r="Z585" s="88"/>
      <c r="AA585" s="1263"/>
      <c r="AB585" s="1263"/>
      <c r="AC585" s="1263"/>
      <c r="AD585" s="1263"/>
      <c r="AE585" s="1263"/>
      <c r="AF585" s="1263"/>
      <c r="AG585" s="1263"/>
      <c r="AH585" s="1263"/>
      <c r="AI585" s="1263"/>
      <c r="AJ585" s="1263"/>
      <c r="AK585" s="1266"/>
      <c r="AL585" s="1266"/>
      <c r="AM585" s="412"/>
      <c r="AN585" s="1270"/>
    </row>
    <row r="586">
      <c r="A586" s="431" t="s">
        <v>389</v>
      </c>
      <c r="B586" s="59">
        <v>9.4679227E7</v>
      </c>
      <c r="C586" s="432"/>
      <c r="D586" s="456" t="s">
        <v>6262</v>
      </c>
      <c r="E586" s="469" t="s">
        <v>6263</v>
      </c>
      <c r="F586" s="435">
        <v>37136.0</v>
      </c>
      <c r="G586" s="52" t="s">
        <v>5848</v>
      </c>
      <c r="H586" s="413" t="s">
        <v>6264</v>
      </c>
      <c r="I586" s="413">
        <v>1.568582911E9</v>
      </c>
      <c r="J586" s="413"/>
      <c r="K586" s="413" t="s">
        <v>5914</v>
      </c>
      <c r="L586" s="1262"/>
      <c r="M586" s="1263"/>
      <c r="P586" s="1263"/>
      <c r="Q586" s="1263"/>
      <c r="R586" s="1263"/>
      <c r="S586" s="1263"/>
      <c r="T586" s="1263"/>
      <c r="U586" s="1263"/>
      <c r="V586" s="1263"/>
      <c r="W586" s="1263"/>
      <c r="X586" s="1263"/>
      <c r="Y586" s="1263"/>
      <c r="Z586" s="88"/>
      <c r="AA586" s="1263"/>
      <c r="AB586" s="1263"/>
      <c r="AC586" s="1263"/>
      <c r="AD586" s="1263"/>
      <c r="AE586" s="1263"/>
      <c r="AF586" s="1263"/>
      <c r="AG586" s="1263"/>
      <c r="AH586" s="1263"/>
      <c r="AI586" s="1263"/>
      <c r="AJ586" s="1263"/>
      <c r="AK586" s="1266"/>
      <c r="AL586" s="1266"/>
      <c r="AM586" s="412"/>
      <c r="AN586" s="1270"/>
    </row>
    <row r="587">
      <c r="A587" s="431" t="s">
        <v>389</v>
      </c>
      <c r="B587" s="59">
        <v>3.3023057E7</v>
      </c>
      <c r="C587" s="456"/>
      <c r="D587" s="456" t="s">
        <v>6265</v>
      </c>
      <c r="E587" s="469" t="s">
        <v>6266</v>
      </c>
      <c r="F587" s="435">
        <v>31890.0</v>
      </c>
      <c r="G587" s="491" t="s">
        <v>391</v>
      </c>
      <c r="H587" s="413" t="s">
        <v>6267</v>
      </c>
      <c r="I587" s="413">
        <v>2.966624895E9</v>
      </c>
      <c r="J587" s="413"/>
      <c r="K587" s="413" t="s">
        <v>6268</v>
      </c>
      <c r="L587" s="1262"/>
      <c r="M587" s="1263"/>
      <c r="P587" s="1263"/>
      <c r="Q587" s="1263"/>
      <c r="R587" s="1263"/>
      <c r="S587" s="1263"/>
      <c r="T587" s="1263"/>
      <c r="U587" s="1263"/>
      <c r="V587" s="1263"/>
      <c r="W587" s="1263"/>
      <c r="X587" s="1263"/>
      <c r="Y587" s="1263"/>
      <c r="Z587" s="88"/>
      <c r="AA587" s="1263"/>
      <c r="AB587" s="1263"/>
      <c r="AC587" s="1263"/>
      <c r="AD587" s="1263"/>
      <c r="AE587" s="1263"/>
      <c r="AF587" s="1263"/>
      <c r="AG587" s="1263"/>
      <c r="AH587" s="1263"/>
      <c r="AI587" s="1263"/>
      <c r="AJ587" s="1263"/>
      <c r="AK587" s="1266"/>
      <c r="AL587" s="1266"/>
      <c r="AM587" s="412"/>
      <c r="AN587" s="1270"/>
    </row>
    <row r="588">
      <c r="A588" s="431" t="s">
        <v>389</v>
      </c>
      <c r="B588" s="59">
        <v>4.2302327E7</v>
      </c>
      <c r="C588" s="456"/>
      <c r="D588" s="456" t="s">
        <v>6269</v>
      </c>
      <c r="E588" s="469" t="s">
        <v>6270</v>
      </c>
      <c r="F588" s="435">
        <v>36531.0</v>
      </c>
      <c r="G588" s="491" t="s">
        <v>391</v>
      </c>
      <c r="H588" s="413" t="s">
        <v>6271</v>
      </c>
      <c r="I588" s="413">
        <v>1.524589969E9</v>
      </c>
      <c r="J588" s="413"/>
      <c r="K588" s="413" t="s">
        <v>6272</v>
      </c>
      <c r="L588" s="1262"/>
      <c r="M588" s="1263"/>
      <c r="P588" s="1263"/>
      <c r="Q588" s="1263"/>
      <c r="R588" s="1263"/>
      <c r="S588" s="1263"/>
      <c r="T588" s="1263"/>
      <c r="U588" s="1263"/>
      <c r="V588" s="1263"/>
      <c r="W588" s="1263"/>
      <c r="X588" s="1263"/>
      <c r="Y588" s="1263"/>
      <c r="Z588" s="88"/>
      <c r="AA588" s="1263"/>
      <c r="AB588" s="1263"/>
      <c r="AC588" s="1263"/>
      <c r="AD588" s="1263"/>
      <c r="AE588" s="1263"/>
      <c r="AF588" s="1263"/>
      <c r="AG588" s="1263"/>
      <c r="AH588" s="1263"/>
      <c r="AI588" s="1263"/>
      <c r="AJ588" s="1263"/>
      <c r="AK588" s="1266"/>
      <c r="AL588" s="1266"/>
      <c r="AM588" s="412"/>
      <c r="AN588" s="1270"/>
    </row>
    <row r="589">
      <c r="A589" s="431" t="s">
        <v>389</v>
      </c>
      <c r="B589" s="59">
        <v>9.4485286E7</v>
      </c>
      <c r="C589" s="456"/>
      <c r="D589" s="456" t="s">
        <v>6273</v>
      </c>
      <c r="E589" s="469" t="s">
        <v>6274</v>
      </c>
      <c r="F589" s="435">
        <v>33467.0</v>
      </c>
      <c r="G589" s="27" t="s">
        <v>5829</v>
      </c>
      <c r="H589" s="403" t="s">
        <v>6275</v>
      </c>
      <c r="I589" s="413" t="s">
        <v>6276</v>
      </c>
      <c r="J589" s="413"/>
      <c r="K589" s="413" t="s">
        <v>6277</v>
      </c>
      <c r="L589" s="1262"/>
      <c r="M589" s="1263"/>
      <c r="P589" s="1263"/>
      <c r="Q589" s="1263"/>
      <c r="R589" s="1263"/>
      <c r="S589" s="1263"/>
      <c r="T589" s="1263"/>
      <c r="U589" s="1263"/>
      <c r="V589" s="1263"/>
      <c r="W589" s="1263"/>
      <c r="X589" s="1263"/>
      <c r="Y589" s="1263"/>
      <c r="Z589" s="88"/>
      <c r="AA589" s="1263"/>
      <c r="AB589" s="1263"/>
      <c r="AC589" s="1263"/>
      <c r="AD589" s="1263"/>
      <c r="AE589" s="1263"/>
      <c r="AF589" s="1263"/>
      <c r="AG589" s="1263"/>
      <c r="AH589" s="1263"/>
      <c r="AI589" s="1263"/>
      <c r="AJ589" s="1263"/>
      <c r="AK589" s="1266"/>
      <c r="AL589" s="1266"/>
      <c r="AM589" s="412"/>
      <c r="AN589" s="1270"/>
    </row>
    <row r="590">
      <c r="A590" s="431" t="s">
        <v>389</v>
      </c>
      <c r="B590" s="59" t="s">
        <v>535</v>
      </c>
      <c r="C590" s="456"/>
      <c r="D590" s="456" t="s">
        <v>6278</v>
      </c>
      <c r="E590" s="469" t="s">
        <v>6279</v>
      </c>
      <c r="F590" s="435">
        <v>32648.0</v>
      </c>
      <c r="G590" s="27" t="s">
        <v>6280</v>
      </c>
      <c r="H590" s="413" t="s">
        <v>6281</v>
      </c>
      <c r="I590" s="57" t="s">
        <v>6282</v>
      </c>
      <c r="J590" s="413"/>
      <c r="K590" s="413" t="s">
        <v>6283</v>
      </c>
      <c r="L590" s="1262"/>
      <c r="M590" s="1263"/>
      <c r="P590" s="1263"/>
      <c r="Q590" s="1263"/>
      <c r="R590" s="1263"/>
      <c r="S590" s="1263"/>
      <c r="T590" s="1263"/>
      <c r="U590" s="1263"/>
      <c r="V590" s="1263"/>
      <c r="W590" s="1263"/>
      <c r="X590" s="1263"/>
      <c r="Y590" s="1263"/>
      <c r="Z590" s="88"/>
      <c r="AA590" s="1263"/>
      <c r="AB590" s="1263"/>
      <c r="AC590" s="1263"/>
      <c r="AD590" s="1263"/>
      <c r="AE590" s="1263"/>
      <c r="AF590" s="1263"/>
      <c r="AG590" s="1263"/>
      <c r="AH590" s="1263"/>
      <c r="AI590" s="1263"/>
      <c r="AJ590" s="1263"/>
      <c r="AK590" s="1266"/>
      <c r="AL590" s="1266"/>
      <c r="AM590" s="412"/>
      <c r="AN590" s="1270"/>
    </row>
    <row r="591">
      <c r="A591" s="431" t="s">
        <v>389</v>
      </c>
      <c r="B591" s="59" t="s">
        <v>536</v>
      </c>
      <c r="C591" s="456"/>
      <c r="D591" s="456" t="s">
        <v>6284</v>
      </c>
      <c r="E591" s="469" t="s">
        <v>6285</v>
      </c>
      <c r="F591" s="483">
        <v>34644.0</v>
      </c>
      <c r="G591" s="27" t="s">
        <v>6286</v>
      </c>
      <c r="H591" s="413" t="s">
        <v>6287</v>
      </c>
      <c r="I591" s="413">
        <v>3.93349102808E11</v>
      </c>
      <c r="J591" s="413"/>
      <c r="K591" s="413" t="s">
        <v>6288</v>
      </c>
      <c r="L591" s="1262"/>
      <c r="M591" s="1263"/>
      <c r="P591" s="1263"/>
      <c r="Q591" s="1263"/>
      <c r="R591" s="1263"/>
      <c r="S591" s="1263"/>
      <c r="T591" s="1263"/>
      <c r="U591" s="1263"/>
      <c r="V591" s="1263"/>
      <c r="W591" s="1263"/>
      <c r="X591" s="1263"/>
      <c r="Y591" s="1263"/>
      <c r="Z591" s="88"/>
      <c r="AA591" s="1263"/>
      <c r="AB591" s="1263"/>
      <c r="AC591" s="1263"/>
      <c r="AD591" s="1263"/>
      <c r="AE591" s="1263"/>
      <c r="AF591" s="1263"/>
      <c r="AG591" s="1263"/>
      <c r="AH591" s="1263"/>
      <c r="AI591" s="1263"/>
      <c r="AJ591" s="1263"/>
      <c r="AK591" s="1266"/>
      <c r="AL591" s="1266"/>
      <c r="AM591" s="412"/>
      <c r="AN591" s="1270"/>
    </row>
    <row r="592">
      <c r="A592" s="431" t="s">
        <v>389</v>
      </c>
      <c r="B592" s="59" t="s">
        <v>537</v>
      </c>
      <c r="C592" s="456"/>
      <c r="D592" s="456" t="s">
        <v>6289</v>
      </c>
      <c r="E592" s="521" t="s">
        <v>6290</v>
      </c>
      <c r="F592" s="435">
        <v>35650.0</v>
      </c>
      <c r="G592" s="52"/>
      <c r="H592" s="413" t="s">
        <v>6291</v>
      </c>
      <c r="I592" s="413">
        <v>3.3658012953E10</v>
      </c>
      <c r="J592" s="413"/>
      <c r="K592" s="413" t="s">
        <v>6292</v>
      </c>
      <c r="L592" s="1262"/>
      <c r="M592" s="1263"/>
      <c r="P592" s="1263"/>
      <c r="Q592" s="1263"/>
      <c r="R592" s="1263"/>
      <c r="S592" s="1263"/>
      <c r="T592" s="1263"/>
      <c r="U592" s="1263"/>
      <c r="V592" s="1263"/>
      <c r="W592" s="1263"/>
      <c r="X592" s="1263"/>
      <c r="Y592" s="1263"/>
      <c r="Z592" s="88"/>
      <c r="AA592" s="1263"/>
      <c r="AB592" s="1263"/>
      <c r="AC592" s="1263"/>
      <c r="AD592" s="1263"/>
      <c r="AE592" s="1263"/>
      <c r="AF592" s="1263"/>
      <c r="AG592" s="1263"/>
      <c r="AH592" s="1263"/>
      <c r="AI592" s="1263"/>
      <c r="AJ592" s="1263"/>
      <c r="AK592" s="1266"/>
      <c r="AL592" s="1266"/>
      <c r="AM592" s="412"/>
      <c r="AN592" s="1270"/>
    </row>
    <row r="593">
      <c r="A593" s="431" t="s">
        <v>389</v>
      </c>
      <c r="B593" s="56">
        <v>1.8884908E7</v>
      </c>
      <c r="C593" s="456"/>
      <c r="D593" s="456" t="s">
        <v>6293</v>
      </c>
      <c r="E593" s="469" t="s">
        <v>6294</v>
      </c>
      <c r="F593" s="522">
        <v>33731.0</v>
      </c>
      <c r="G593" s="491" t="s">
        <v>391</v>
      </c>
      <c r="H593" s="57" t="s">
        <v>6295</v>
      </c>
      <c r="I593" s="57">
        <v>1.538184017E9</v>
      </c>
      <c r="J593" s="413"/>
      <c r="K593" s="57" t="s">
        <v>6296</v>
      </c>
      <c r="L593" s="1262"/>
      <c r="M593" s="1263"/>
      <c r="P593" s="1263"/>
      <c r="Q593" s="1274"/>
      <c r="R593" s="1263"/>
      <c r="S593" s="1263"/>
      <c r="T593" s="1263"/>
      <c r="U593" s="1263"/>
      <c r="V593" s="1263"/>
      <c r="W593" s="1263"/>
      <c r="X593" s="1263"/>
      <c r="Y593" s="1263"/>
      <c r="Z593" s="455"/>
      <c r="AA593" s="1263"/>
      <c r="AB593" s="1263"/>
      <c r="AC593" s="1263"/>
      <c r="AD593" s="1263"/>
      <c r="AE593" s="1263"/>
      <c r="AF593" s="1263"/>
      <c r="AG593" s="1263"/>
      <c r="AH593" s="1263"/>
      <c r="AI593" s="1263"/>
      <c r="AJ593" s="1263"/>
      <c r="AK593" s="1266"/>
      <c r="AL593" s="1266"/>
      <c r="AM593" s="412"/>
      <c r="AN593" s="1270"/>
    </row>
    <row r="594">
      <c r="A594" s="431" t="s">
        <v>389</v>
      </c>
      <c r="B594" s="56" t="s">
        <v>539</v>
      </c>
      <c r="C594" s="456"/>
      <c r="D594" s="456" t="s">
        <v>6298</v>
      </c>
      <c r="E594" s="469" t="s">
        <v>6299</v>
      </c>
      <c r="F594" s="435">
        <v>36396.0</v>
      </c>
      <c r="G594" s="112" t="s">
        <v>2911</v>
      </c>
      <c r="H594" s="57" t="s">
        <v>6300</v>
      </c>
      <c r="I594" s="57" t="s">
        <v>6301</v>
      </c>
      <c r="J594" s="413"/>
      <c r="K594" s="57" t="s">
        <v>6302</v>
      </c>
      <c r="L594" s="1262"/>
      <c r="M594" s="1263"/>
      <c r="P594" s="1263"/>
      <c r="Q594" s="1274"/>
      <c r="R594" s="1263"/>
      <c r="S594" s="1263"/>
      <c r="T594" s="1263"/>
      <c r="U594" s="1263"/>
      <c r="V594" s="1263"/>
      <c r="W594" s="1263"/>
      <c r="X594" s="1263"/>
      <c r="Y594" s="1263"/>
      <c r="Z594" s="455"/>
      <c r="AA594" s="1263"/>
      <c r="AB594" s="1263"/>
      <c r="AC594" s="1263"/>
      <c r="AD594" s="1263"/>
      <c r="AE594" s="1263"/>
      <c r="AF594" s="1263"/>
      <c r="AG594" s="1263"/>
      <c r="AH594" s="1263"/>
      <c r="AI594" s="1263"/>
      <c r="AJ594" s="1263"/>
      <c r="AK594" s="1266"/>
      <c r="AL594" s="1266"/>
      <c r="AM594" s="412"/>
      <c r="AN594" s="1270"/>
    </row>
    <row r="595">
      <c r="A595" s="431" t="s">
        <v>389</v>
      </c>
      <c r="B595" s="56">
        <v>9.5996837E7</v>
      </c>
      <c r="C595" s="456"/>
      <c r="D595" s="456" t="s">
        <v>6304</v>
      </c>
      <c r="E595" s="469" t="s">
        <v>6305</v>
      </c>
      <c r="F595" s="435">
        <v>34766.0</v>
      </c>
      <c r="G595" s="491" t="s">
        <v>2911</v>
      </c>
      <c r="H595" s="57" t="s">
        <v>6306</v>
      </c>
      <c r="I595" s="57">
        <v>1.173651359E9</v>
      </c>
      <c r="J595" s="413"/>
      <c r="K595" s="57" t="s">
        <v>6307</v>
      </c>
      <c r="L595" s="1262"/>
      <c r="M595" s="1263"/>
      <c r="P595" s="1263"/>
      <c r="Q595" s="1274"/>
      <c r="R595" s="1263"/>
      <c r="S595" s="1263"/>
      <c r="T595" s="1263"/>
      <c r="U595" s="1263"/>
      <c r="V595" s="1263"/>
      <c r="W595" s="1263"/>
      <c r="X595" s="1263"/>
      <c r="Y595" s="1263"/>
      <c r="Z595" s="455"/>
      <c r="AA595" s="1263"/>
      <c r="AB595" s="1263"/>
      <c r="AC595" s="1263"/>
      <c r="AD595" s="1263"/>
      <c r="AE595" s="1263"/>
      <c r="AF595" s="1263"/>
      <c r="AG595" s="1263"/>
      <c r="AH595" s="1263"/>
      <c r="AI595" s="1263"/>
      <c r="AJ595" s="1263"/>
      <c r="AK595" s="1266"/>
      <c r="AL595" s="1266"/>
      <c r="AM595" s="412"/>
      <c r="AN595" s="1270"/>
    </row>
    <row r="596">
      <c r="A596" s="431" t="s">
        <v>389</v>
      </c>
      <c r="B596" s="59"/>
      <c r="C596" s="456"/>
      <c r="D596" s="432" t="s">
        <v>6309</v>
      </c>
      <c r="E596" s="514" t="s">
        <v>6310</v>
      </c>
      <c r="F596" s="435">
        <v>35052.0</v>
      </c>
      <c r="G596" s="27" t="s">
        <v>3864</v>
      </c>
      <c r="H596" s="413" t="s">
        <v>6311</v>
      </c>
      <c r="I596" s="413">
        <v>1.126360072E9</v>
      </c>
      <c r="J596" s="413"/>
      <c r="K596" s="413" t="s">
        <v>6312</v>
      </c>
      <c r="L596" s="1262"/>
      <c r="M596" s="1263"/>
      <c r="P596" s="1263"/>
      <c r="Q596" s="1274"/>
      <c r="R596" s="1263"/>
      <c r="S596" s="1263"/>
      <c r="T596" s="1263"/>
      <c r="U596" s="1263"/>
      <c r="V596" s="1263"/>
      <c r="W596" s="1263"/>
      <c r="X596" s="1263"/>
      <c r="Y596" s="1263"/>
      <c r="Z596" s="88"/>
      <c r="AA596" s="1263"/>
      <c r="AB596" s="1263"/>
      <c r="AC596" s="1263"/>
      <c r="AD596" s="1263"/>
      <c r="AE596" s="1263"/>
      <c r="AF596" s="1263"/>
      <c r="AG596" s="1263"/>
      <c r="AH596" s="1263"/>
      <c r="AI596" s="1263"/>
      <c r="AJ596" s="1263"/>
      <c r="AK596" s="1266"/>
      <c r="AL596" s="1266"/>
      <c r="AM596" s="412"/>
      <c r="AN596" s="1270"/>
    </row>
    <row r="597">
      <c r="A597" s="431" t="s">
        <v>389</v>
      </c>
      <c r="B597" s="56">
        <v>3.5946148E7</v>
      </c>
      <c r="C597" s="456"/>
      <c r="D597" s="456" t="s">
        <v>6313</v>
      </c>
      <c r="E597" s="469" t="s">
        <v>6314</v>
      </c>
      <c r="F597" s="515">
        <v>33313.0</v>
      </c>
      <c r="G597" s="491" t="s">
        <v>391</v>
      </c>
      <c r="H597" s="57" t="s">
        <v>6315</v>
      </c>
      <c r="I597" s="57">
        <v>1.136326042E9</v>
      </c>
      <c r="J597" s="413"/>
      <c r="K597" s="57" t="s">
        <v>6316</v>
      </c>
      <c r="L597" s="1262"/>
      <c r="M597" s="1263"/>
      <c r="P597" s="1263"/>
      <c r="Q597" s="1274"/>
      <c r="R597" s="1263"/>
      <c r="S597" s="1263"/>
      <c r="T597" s="1263"/>
      <c r="U597" s="1263"/>
      <c r="V597" s="1263"/>
      <c r="W597" s="1263"/>
      <c r="X597" s="1263"/>
      <c r="Y597" s="1263"/>
      <c r="Z597" s="455"/>
      <c r="AA597" s="1263"/>
      <c r="AB597" s="1263"/>
      <c r="AC597" s="1263"/>
      <c r="AD597" s="1263"/>
      <c r="AE597" s="1263"/>
      <c r="AF597" s="1263"/>
      <c r="AG597" s="1263"/>
      <c r="AH597" s="1263"/>
      <c r="AI597" s="1263"/>
      <c r="AJ597" s="1263"/>
      <c r="AK597" s="1266"/>
      <c r="AL597" s="1266"/>
      <c r="AM597" s="412"/>
      <c r="AN597" s="1270"/>
    </row>
    <row r="598">
      <c r="A598" s="431" t="s">
        <v>389</v>
      </c>
      <c r="B598" s="56">
        <v>3.9270208E7</v>
      </c>
      <c r="C598" s="456"/>
      <c r="D598" s="413"/>
      <c r="E598" s="469" t="s">
        <v>6317</v>
      </c>
      <c r="F598" s="435">
        <v>34959.0</v>
      </c>
      <c r="G598" s="491" t="s">
        <v>391</v>
      </c>
      <c r="H598" s="57" t="s">
        <v>6318</v>
      </c>
      <c r="I598" s="57">
        <v>1.534253095E9</v>
      </c>
      <c r="J598" s="413"/>
      <c r="K598" s="57" t="s">
        <v>6319</v>
      </c>
      <c r="L598" s="1262"/>
      <c r="M598" s="1263"/>
      <c r="P598" s="1263"/>
      <c r="Q598" s="1274"/>
      <c r="R598" s="1263"/>
      <c r="S598" s="1263"/>
      <c r="T598" s="1263"/>
      <c r="U598" s="1263"/>
      <c r="V598" s="1263"/>
      <c r="W598" s="1263"/>
      <c r="X598" s="1263"/>
      <c r="Y598" s="1263"/>
      <c r="Z598" s="455"/>
      <c r="AA598" s="1263"/>
      <c r="AB598" s="1263"/>
      <c r="AC598" s="1263"/>
      <c r="AD598" s="1263"/>
      <c r="AE598" s="1263"/>
      <c r="AF598" s="1263"/>
      <c r="AG598" s="1263"/>
      <c r="AH598" s="1263"/>
      <c r="AI598" s="1263"/>
      <c r="AJ598" s="1263"/>
      <c r="AK598" s="1266"/>
      <c r="AL598" s="1266"/>
      <c r="AM598" s="412"/>
      <c r="AN598" s="1270"/>
    </row>
    <row r="599">
      <c r="A599" s="431" t="s">
        <v>389</v>
      </c>
      <c r="B599" s="59">
        <v>3.8522416E7</v>
      </c>
      <c r="C599" s="456"/>
      <c r="D599" s="505" t="s">
        <v>6320</v>
      </c>
      <c r="E599" s="469" t="s">
        <v>6321</v>
      </c>
      <c r="F599" s="483">
        <v>34613.0</v>
      </c>
      <c r="G599" s="491" t="s">
        <v>391</v>
      </c>
      <c r="H599" s="413" t="s">
        <v>6322</v>
      </c>
      <c r="I599" s="413">
        <v>1.165258254E9</v>
      </c>
      <c r="J599" s="413"/>
      <c r="K599" s="413" t="s">
        <v>6323</v>
      </c>
      <c r="L599" s="1262"/>
      <c r="M599" s="1263"/>
      <c r="P599" s="1263"/>
      <c r="Q599" s="1274"/>
      <c r="R599" s="1263"/>
      <c r="S599" s="1263"/>
      <c r="T599" s="1263"/>
      <c r="U599" s="1263"/>
      <c r="V599" s="1263"/>
      <c r="W599" s="1263"/>
      <c r="X599" s="1263"/>
      <c r="Y599" s="1263"/>
      <c r="Z599" s="455"/>
      <c r="AA599" s="1263"/>
      <c r="AB599" s="1263"/>
      <c r="AC599" s="1263"/>
      <c r="AD599" s="1263"/>
      <c r="AE599" s="1263"/>
      <c r="AF599" s="1263"/>
      <c r="AG599" s="1263"/>
      <c r="AH599" s="1263"/>
      <c r="AI599" s="1263"/>
      <c r="AJ599" s="1263"/>
      <c r="AK599" s="1266"/>
      <c r="AL599" s="1266"/>
      <c r="AM599" s="412"/>
      <c r="AN599" s="1270"/>
    </row>
    <row r="600">
      <c r="A600" s="431" t="s">
        <v>389</v>
      </c>
      <c r="B600" s="56">
        <v>3.8506153E7</v>
      </c>
      <c r="C600" s="456"/>
      <c r="D600" s="456" t="s">
        <v>6324</v>
      </c>
      <c r="E600" s="469" t="s">
        <v>6325</v>
      </c>
      <c r="F600" s="435">
        <v>34536.0</v>
      </c>
      <c r="G600" s="491" t="s">
        <v>391</v>
      </c>
      <c r="H600" s="57" t="s">
        <v>6326</v>
      </c>
      <c r="I600" s="57">
        <v>3.875917147E9</v>
      </c>
      <c r="J600" s="413"/>
      <c r="K600" s="57" t="s">
        <v>6327</v>
      </c>
      <c r="L600" s="1262"/>
      <c r="M600" s="1263"/>
      <c r="P600" s="1263"/>
      <c r="Q600" s="1274"/>
      <c r="R600" s="1263"/>
      <c r="S600" s="1263"/>
      <c r="T600" s="1263"/>
      <c r="U600" s="1263"/>
      <c r="V600" s="1263"/>
      <c r="W600" s="1263"/>
      <c r="X600" s="1263"/>
      <c r="Y600" s="1263"/>
      <c r="Z600" s="455"/>
      <c r="AA600" s="1263"/>
      <c r="AB600" s="1263"/>
      <c r="AC600" s="1263"/>
      <c r="AD600" s="1263"/>
      <c r="AE600" s="1263"/>
      <c r="AF600" s="1263"/>
      <c r="AG600" s="1263"/>
      <c r="AH600" s="1263"/>
      <c r="AI600" s="1263"/>
      <c r="AJ600" s="1263"/>
      <c r="AK600" s="1266"/>
      <c r="AL600" s="1266"/>
      <c r="AM600" s="412"/>
      <c r="AN600" s="1270"/>
    </row>
    <row r="601">
      <c r="A601" s="431" t="s">
        <v>389</v>
      </c>
      <c r="B601" s="59">
        <v>3.8993165E7</v>
      </c>
      <c r="C601" s="456"/>
      <c r="D601" s="456" t="s">
        <v>6329</v>
      </c>
      <c r="E601" s="413" t="s">
        <v>6330</v>
      </c>
      <c r="F601" s="435">
        <v>35164.0</v>
      </c>
      <c r="G601" s="52"/>
      <c r="H601" s="413" t="s">
        <v>6331</v>
      </c>
      <c r="I601" s="413">
        <v>1.132650878E9</v>
      </c>
      <c r="J601" s="413"/>
      <c r="K601" s="413" t="s">
        <v>6025</v>
      </c>
      <c r="L601" s="1262"/>
      <c r="M601" s="1263"/>
      <c r="P601" s="1263"/>
      <c r="Q601" s="1263"/>
      <c r="R601" s="1263"/>
      <c r="S601" s="1280"/>
      <c r="T601" s="1280"/>
      <c r="U601" s="1280"/>
      <c r="V601" s="1280"/>
      <c r="W601" s="1280"/>
      <c r="X601" s="1280"/>
      <c r="Y601" s="1280"/>
      <c r="Z601" s="88"/>
      <c r="AA601" s="1280"/>
      <c r="AB601" s="1264"/>
      <c r="AC601" s="1280"/>
      <c r="AD601" s="1280"/>
      <c r="AE601" s="1280"/>
      <c r="AF601" s="1280"/>
      <c r="AG601" s="1280"/>
      <c r="AH601" s="1280"/>
      <c r="AI601" s="1280"/>
      <c r="AJ601" s="1280"/>
      <c r="AK601" s="1266"/>
      <c r="AL601" s="1266"/>
      <c r="AM601" s="412"/>
      <c r="AN601" s="1270"/>
    </row>
    <row r="602">
      <c r="A602" s="431" t="s">
        <v>389</v>
      </c>
      <c r="B602" s="59">
        <v>4.023548E7</v>
      </c>
      <c r="C602" s="456"/>
      <c r="D602" s="456" t="s">
        <v>6332</v>
      </c>
      <c r="E602" s="469" t="s">
        <v>6333</v>
      </c>
      <c r="F602" s="52">
        <v>35495.0</v>
      </c>
      <c r="G602" s="491" t="s">
        <v>391</v>
      </c>
      <c r="H602" s="413" t="s">
        <v>6334</v>
      </c>
      <c r="I602" s="413">
        <v>2.235522522E9</v>
      </c>
      <c r="J602" s="413"/>
      <c r="K602" s="413" t="s">
        <v>6335</v>
      </c>
      <c r="L602" s="1262"/>
      <c r="M602" s="1263"/>
      <c r="P602" s="1263"/>
      <c r="Q602" s="1263"/>
      <c r="R602" s="1263"/>
      <c r="S602" s="1263"/>
      <c r="T602" s="1280"/>
      <c r="U602" s="1280"/>
      <c r="V602" s="1280"/>
      <c r="W602" s="1280"/>
      <c r="X602" s="1280"/>
      <c r="Y602" s="1280"/>
      <c r="Z602" s="88"/>
      <c r="AA602" s="1280"/>
      <c r="AB602" s="1280"/>
      <c r="AC602" s="1263"/>
      <c r="AD602" s="1263"/>
      <c r="AE602" s="1280"/>
      <c r="AF602" s="1280"/>
      <c r="AG602" s="1280"/>
      <c r="AH602" s="1280"/>
      <c r="AI602" s="1280"/>
      <c r="AJ602" s="1280"/>
      <c r="AK602" s="1266"/>
      <c r="AL602" s="1266"/>
      <c r="AM602" s="412"/>
      <c r="AN602" s="1270"/>
    </row>
    <row r="603">
      <c r="A603" s="431" t="s">
        <v>389</v>
      </c>
      <c r="B603" s="56">
        <v>4.1586068E7</v>
      </c>
      <c r="C603" s="432"/>
      <c r="D603" s="456" t="s">
        <v>6336</v>
      </c>
      <c r="E603" s="434" t="s">
        <v>6337</v>
      </c>
      <c r="F603" s="435">
        <v>36062.0</v>
      </c>
      <c r="G603" s="491" t="s">
        <v>391</v>
      </c>
      <c r="H603" s="57" t="s">
        <v>6338</v>
      </c>
      <c r="I603" s="57">
        <v>1.169159069E9</v>
      </c>
      <c r="J603" s="413"/>
      <c r="K603" s="57" t="s">
        <v>6339</v>
      </c>
      <c r="L603" s="1262"/>
      <c r="M603" s="1263"/>
      <c r="P603" s="1263"/>
      <c r="Q603" s="1274"/>
      <c r="R603" s="1263"/>
      <c r="S603" s="1263"/>
      <c r="T603" s="1263"/>
      <c r="U603" s="1263"/>
      <c r="V603" s="1263"/>
      <c r="W603" s="1263"/>
      <c r="X603" s="1263"/>
      <c r="Y603" s="1263"/>
      <c r="Z603" s="455"/>
      <c r="AA603" s="1263"/>
      <c r="AB603" s="1263"/>
      <c r="AC603" s="1263"/>
      <c r="AD603" s="1263"/>
      <c r="AE603" s="1263"/>
      <c r="AF603" s="1263"/>
      <c r="AG603" s="1263"/>
      <c r="AH603" s="1263"/>
      <c r="AI603" s="1263"/>
      <c r="AJ603" s="1263"/>
      <c r="AK603" s="1266"/>
      <c r="AL603" s="1266"/>
      <c r="AM603" s="412"/>
      <c r="AN603" s="1270"/>
    </row>
    <row r="604">
      <c r="A604" s="431" t="s">
        <v>389</v>
      </c>
      <c r="B604" s="56">
        <v>4.080038E7</v>
      </c>
      <c r="C604" s="456"/>
      <c r="D604" s="456" t="s">
        <v>6340</v>
      </c>
      <c r="E604" s="469" t="s">
        <v>6341</v>
      </c>
      <c r="F604" s="435">
        <v>35880.0</v>
      </c>
      <c r="G604" s="491" t="s">
        <v>391</v>
      </c>
      <c r="H604" s="57" t="s">
        <v>6342</v>
      </c>
      <c r="I604" s="510">
        <v>1.144758656E9</v>
      </c>
      <c r="J604" s="413"/>
      <c r="K604" s="57" t="s">
        <v>6343</v>
      </c>
      <c r="L604" s="1262"/>
      <c r="M604" s="1263"/>
      <c r="P604" s="1263"/>
      <c r="Q604" s="1274"/>
      <c r="R604" s="1263"/>
      <c r="S604" s="1263"/>
      <c r="T604" s="1263"/>
      <c r="U604" s="1263"/>
      <c r="V604" s="1263"/>
      <c r="W604" s="1263"/>
      <c r="X604" s="1263"/>
      <c r="Y604" s="1263"/>
      <c r="Z604" s="455"/>
      <c r="AA604" s="1263"/>
      <c r="AB604" s="1263"/>
      <c r="AC604" s="1263"/>
      <c r="AD604" s="1263"/>
      <c r="AE604" s="1263"/>
      <c r="AF604" s="1263"/>
      <c r="AG604" s="1263"/>
      <c r="AH604" s="1263"/>
      <c r="AI604" s="1263"/>
      <c r="AJ604" s="1263"/>
      <c r="AK604" s="1266"/>
      <c r="AL604" s="1266"/>
      <c r="AM604" s="412"/>
      <c r="AN604" s="1270"/>
    </row>
    <row r="605">
      <c r="A605" s="431" t="s">
        <v>389</v>
      </c>
      <c r="B605" s="59"/>
      <c r="C605" s="505"/>
      <c r="D605" s="432" t="s">
        <v>6345</v>
      </c>
      <c r="E605" s="434" t="s">
        <v>6346</v>
      </c>
      <c r="F605" s="435"/>
      <c r="G605" s="52"/>
      <c r="H605" s="413"/>
      <c r="I605" s="413">
        <v>2.920541465E9</v>
      </c>
      <c r="J605" s="413"/>
      <c r="K605" s="413" t="s">
        <v>6347</v>
      </c>
      <c r="L605" s="1262"/>
      <c r="M605" s="1263"/>
      <c r="P605" s="1263"/>
      <c r="Q605" s="1263"/>
      <c r="R605" s="1263"/>
      <c r="S605" s="1263"/>
      <c r="T605" s="1263"/>
      <c r="U605" s="1263"/>
      <c r="V605" s="1263"/>
      <c r="W605" s="1263"/>
      <c r="X605" s="1263"/>
      <c r="Y605" s="1263"/>
      <c r="Z605" s="88"/>
      <c r="AA605" s="1263"/>
      <c r="AB605" s="1263"/>
      <c r="AC605" s="1263"/>
      <c r="AD605" s="1263"/>
      <c r="AE605" s="1263"/>
      <c r="AF605" s="1263"/>
      <c r="AG605" s="1263"/>
      <c r="AH605" s="1263"/>
      <c r="AI605" s="1263"/>
      <c r="AJ605" s="1263"/>
      <c r="AK605" s="1266"/>
      <c r="AL605" s="1266"/>
      <c r="AM605" s="412"/>
      <c r="AN605" s="1270"/>
    </row>
    <row r="606">
      <c r="A606" s="431" t="s">
        <v>389</v>
      </c>
      <c r="B606" s="59"/>
      <c r="C606" s="505"/>
      <c r="D606" s="432" t="s">
        <v>6348</v>
      </c>
      <c r="E606" s="434" t="s">
        <v>6349</v>
      </c>
      <c r="F606" s="523">
        <v>42766.0</v>
      </c>
      <c r="G606" s="491" t="s">
        <v>391</v>
      </c>
      <c r="H606" s="413" t="s">
        <v>2547</v>
      </c>
      <c r="I606" s="413">
        <v>1.162623101E9</v>
      </c>
      <c r="J606" s="413"/>
      <c r="K606" s="413" t="s">
        <v>6040</v>
      </c>
      <c r="L606" s="1262"/>
      <c r="M606" s="1263"/>
      <c r="P606" s="1263"/>
      <c r="Q606" s="1263"/>
      <c r="R606" s="1263"/>
      <c r="S606" s="1263"/>
      <c r="T606" s="1263"/>
      <c r="U606" s="1263"/>
      <c r="V606" s="1263"/>
      <c r="W606" s="1263"/>
      <c r="X606" s="1263"/>
      <c r="Y606" s="1263"/>
      <c r="Z606" s="455"/>
      <c r="AA606" s="1263"/>
      <c r="AB606" s="1263"/>
      <c r="AC606" s="1263"/>
      <c r="AD606" s="1263"/>
      <c r="AE606" s="1263"/>
      <c r="AF606" s="1263"/>
      <c r="AG606" s="1263"/>
      <c r="AH606" s="1263"/>
      <c r="AI606" s="1263"/>
      <c r="AJ606" s="1263"/>
      <c r="AK606" s="1266"/>
      <c r="AL606" s="1266"/>
      <c r="AM606" s="412"/>
      <c r="AN606" s="1270"/>
    </row>
    <row r="607">
      <c r="A607" s="431" t="s">
        <v>389</v>
      </c>
      <c r="B607" s="56">
        <v>3.8157869E7</v>
      </c>
      <c r="C607" s="456"/>
      <c r="D607" s="456" t="s">
        <v>6350</v>
      </c>
      <c r="E607" s="469" t="s">
        <v>6351</v>
      </c>
      <c r="F607" s="435">
        <v>34420.0</v>
      </c>
      <c r="G607" s="491" t="s">
        <v>391</v>
      </c>
      <c r="H607" s="57" t="s">
        <v>6352</v>
      </c>
      <c r="I607" s="57">
        <v>2.964416132E9</v>
      </c>
      <c r="J607" s="413"/>
      <c r="K607" s="57" t="s">
        <v>6353</v>
      </c>
      <c r="L607" s="1262"/>
      <c r="M607" s="1263"/>
      <c r="P607" s="1263"/>
      <c r="Q607" s="1274"/>
      <c r="R607" s="1263"/>
      <c r="S607" s="1263"/>
      <c r="T607" s="1263"/>
      <c r="U607" s="1263"/>
      <c r="V607" s="1263"/>
      <c r="W607" s="1263"/>
      <c r="X607" s="1263"/>
      <c r="Y607" s="1263"/>
      <c r="Z607" s="455"/>
      <c r="AA607" s="1263"/>
      <c r="AB607" s="1263"/>
      <c r="AC607" s="1263"/>
      <c r="AD607" s="1263"/>
      <c r="AE607" s="1263"/>
      <c r="AF607" s="1263"/>
      <c r="AG607" s="1263"/>
      <c r="AH607" s="1263"/>
      <c r="AI607" s="1263"/>
      <c r="AJ607" s="1263"/>
      <c r="AK607" s="1266"/>
      <c r="AL607" s="1266"/>
      <c r="AM607" s="412"/>
      <c r="AN607" s="1270"/>
    </row>
    <row r="608">
      <c r="A608" s="431" t="s">
        <v>389</v>
      </c>
      <c r="B608" s="59">
        <v>3.9321804E7</v>
      </c>
      <c r="C608" s="456"/>
      <c r="D608" s="456" t="s">
        <v>6355</v>
      </c>
      <c r="E608" s="469" t="s">
        <v>6356</v>
      </c>
      <c r="F608" s="435">
        <v>35020.0</v>
      </c>
      <c r="G608" s="52"/>
      <c r="H608" s="413" t="s">
        <v>6357</v>
      </c>
      <c r="I608" s="413">
        <v>1.130770134E9</v>
      </c>
      <c r="J608" s="413"/>
      <c r="K608" s="413" t="s">
        <v>6358</v>
      </c>
      <c r="L608" s="1262"/>
      <c r="M608" s="1263"/>
      <c r="P608" s="1263"/>
      <c r="Q608" s="1263"/>
      <c r="R608" s="1263"/>
      <c r="S608" s="1263"/>
      <c r="T608" s="1263"/>
      <c r="U608" s="1263"/>
      <c r="V608" s="1263"/>
      <c r="W608" s="1263"/>
      <c r="X608" s="1263"/>
      <c r="Y608" s="1263"/>
      <c r="Z608" s="88"/>
      <c r="AA608" s="1263"/>
      <c r="AB608" s="1263"/>
      <c r="AC608" s="1263"/>
      <c r="AD608" s="1263"/>
      <c r="AE608" s="1263"/>
      <c r="AF608" s="1263"/>
      <c r="AG608" s="1263"/>
      <c r="AH608" s="1263"/>
      <c r="AI608" s="1263"/>
      <c r="AJ608" s="1263"/>
      <c r="AK608" s="1266"/>
      <c r="AL608" s="1266"/>
      <c r="AM608" s="412"/>
      <c r="AN608" s="1270"/>
    </row>
    <row r="609">
      <c r="A609" s="431" t="s">
        <v>389</v>
      </c>
      <c r="B609" s="59">
        <v>3.5931845E7</v>
      </c>
      <c r="C609" s="456"/>
      <c r="D609" s="432" t="s">
        <v>6359</v>
      </c>
      <c r="E609" s="434" t="s">
        <v>6360</v>
      </c>
      <c r="F609" s="435"/>
      <c r="G609" s="52"/>
      <c r="H609" s="413"/>
      <c r="I609" s="413">
        <v>1.154768712E9</v>
      </c>
      <c r="J609" s="413"/>
      <c r="K609" s="413" t="s">
        <v>6167</v>
      </c>
      <c r="L609" s="1262"/>
      <c r="M609" s="1263"/>
      <c r="P609" s="1263"/>
      <c r="Q609" s="1263"/>
      <c r="R609" s="1263"/>
      <c r="S609" s="1263"/>
      <c r="T609" s="1263"/>
      <c r="U609" s="1263"/>
      <c r="V609" s="1263"/>
      <c r="W609" s="1263"/>
      <c r="X609" s="1263"/>
      <c r="Y609" s="1263"/>
      <c r="Z609" s="88"/>
      <c r="AA609" s="1263"/>
      <c r="AB609" s="1263"/>
      <c r="AC609" s="1263"/>
      <c r="AD609" s="1263"/>
      <c r="AE609" s="1263"/>
      <c r="AF609" s="1263"/>
      <c r="AG609" s="1263"/>
      <c r="AH609" s="1263"/>
      <c r="AI609" s="1263"/>
      <c r="AJ609" s="1263"/>
      <c r="AK609" s="1266"/>
      <c r="AL609" s="1266"/>
      <c r="AM609" s="412"/>
      <c r="AN609" s="1270"/>
    </row>
    <row r="610">
      <c r="A610" s="431" t="s">
        <v>389</v>
      </c>
      <c r="B610" s="59">
        <v>3.5931845E7</v>
      </c>
      <c r="C610" s="456"/>
      <c r="D610" s="432" t="s">
        <v>6359</v>
      </c>
      <c r="E610" s="434" t="s">
        <v>6361</v>
      </c>
      <c r="F610" s="435">
        <v>33616.0</v>
      </c>
      <c r="G610" s="52" t="s">
        <v>391</v>
      </c>
      <c r="H610" s="413" t="s">
        <v>6362</v>
      </c>
      <c r="I610" s="413">
        <v>1.554768712E9</v>
      </c>
      <c r="J610" s="413"/>
      <c r="K610" s="413" t="s">
        <v>6363</v>
      </c>
      <c r="L610" s="1262"/>
      <c r="M610" s="1263"/>
      <c r="P610" s="1263"/>
      <c r="Q610" s="1263"/>
      <c r="R610" s="1263"/>
      <c r="S610" s="1263"/>
      <c r="T610" s="1263"/>
      <c r="U610" s="1263"/>
      <c r="V610" s="1263"/>
      <c r="W610" s="1263"/>
      <c r="X610" s="1263"/>
      <c r="Y610" s="1263"/>
      <c r="Z610" s="88"/>
      <c r="AA610" s="1263"/>
      <c r="AB610" s="1263"/>
      <c r="AC610" s="1263"/>
      <c r="AD610" s="1263"/>
      <c r="AE610" s="1263"/>
      <c r="AF610" s="1263"/>
      <c r="AG610" s="1263"/>
      <c r="AH610" s="1263"/>
      <c r="AI610" s="1263"/>
      <c r="AJ610" s="1263"/>
      <c r="AK610" s="1266"/>
      <c r="AL610" s="1266"/>
      <c r="AM610" s="412"/>
      <c r="AN610" s="1270"/>
    </row>
    <row r="611">
      <c r="A611" s="431" t="s">
        <v>389</v>
      </c>
      <c r="B611" s="56">
        <v>2.8987361E7</v>
      </c>
      <c r="C611" s="432"/>
      <c r="D611" s="456" t="s">
        <v>6364</v>
      </c>
      <c r="E611" s="469" t="s">
        <v>6365</v>
      </c>
      <c r="F611" s="435">
        <v>29812.0</v>
      </c>
      <c r="G611" s="491" t="s">
        <v>391</v>
      </c>
      <c r="H611" s="57" t="s">
        <v>6366</v>
      </c>
      <c r="I611" s="57">
        <v>1.15992577E9</v>
      </c>
      <c r="J611" s="413"/>
      <c r="K611" s="57" t="s">
        <v>6367</v>
      </c>
      <c r="L611" s="1262"/>
      <c r="M611" s="1263"/>
      <c r="P611" s="1263"/>
      <c r="Q611" s="1274"/>
      <c r="R611" s="1263"/>
      <c r="S611" s="1263"/>
      <c r="T611" s="1263"/>
      <c r="U611" s="1263"/>
      <c r="V611" s="1263"/>
      <c r="W611" s="1263"/>
      <c r="X611" s="1263"/>
      <c r="Y611" s="1263"/>
      <c r="Z611" s="455"/>
      <c r="AA611" s="1263"/>
      <c r="AB611" s="1263"/>
      <c r="AC611" s="1263"/>
      <c r="AD611" s="1263"/>
      <c r="AE611" s="1263"/>
      <c r="AF611" s="1263"/>
      <c r="AG611" s="1263"/>
      <c r="AH611" s="1263"/>
      <c r="AI611" s="1263"/>
      <c r="AJ611" s="1263"/>
      <c r="AK611" s="1266"/>
      <c r="AL611" s="1266"/>
      <c r="AM611" s="412"/>
      <c r="AN611" s="1270"/>
    </row>
    <row r="612">
      <c r="A612" s="431" t="s">
        <v>389</v>
      </c>
      <c r="B612" s="59">
        <v>3.4905732E7</v>
      </c>
      <c r="C612" s="432"/>
      <c r="D612" s="456" t="s">
        <v>6368</v>
      </c>
      <c r="E612" s="413" t="s">
        <v>6369</v>
      </c>
      <c r="F612" s="483">
        <v>32772.0</v>
      </c>
      <c r="G612" s="52"/>
      <c r="H612" s="413" t="s">
        <v>6370</v>
      </c>
      <c r="I612" s="413">
        <v>1.537006979E9</v>
      </c>
      <c r="J612" s="413"/>
      <c r="K612" s="413" t="s">
        <v>6167</v>
      </c>
      <c r="L612" s="1262"/>
      <c r="M612" s="1263"/>
      <c r="P612" s="1263"/>
      <c r="Q612" s="1263"/>
      <c r="R612" s="1263"/>
      <c r="S612" s="1264"/>
      <c r="T612" s="1280"/>
      <c r="U612" s="1280"/>
      <c r="V612" s="1280"/>
      <c r="W612" s="1280"/>
      <c r="X612" s="1280"/>
      <c r="Y612" s="1280"/>
      <c r="Z612" s="455"/>
      <c r="AA612" s="1280"/>
      <c r="AB612" s="1280"/>
      <c r="AC612" s="1280"/>
      <c r="AD612" s="1280"/>
      <c r="AE612" s="1280"/>
      <c r="AF612" s="1280"/>
      <c r="AG612" s="1280"/>
      <c r="AH612" s="1280"/>
      <c r="AI612" s="1280"/>
      <c r="AJ612" s="1280"/>
      <c r="AK612" s="1266"/>
      <c r="AL612" s="1266"/>
      <c r="AM612" s="412"/>
      <c r="AN612" s="1270"/>
    </row>
    <row r="613">
      <c r="A613" s="431" t="s">
        <v>389</v>
      </c>
      <c r="B613" s="56">
        <v>3.4789177E7</v>
      </c>
      <c r="C613" s="456"/>
      <c r="D613" s="403" t="s">
        <v>6371</v>
      </c>
      <c r="E613" s="469" t="s">
        <v>6372</v>
      </c>
      <c r="F613" s="491">
        <v>32830.0</v>
      </c>
      <c r="G613" s="491" t="s">
        <v>391</v>
      </c>
      <c r="H613" s="57" t="s">
        <v>6373</v>
      </c>
      <c r="I613" s="57">
        <v>1.125825074E9</v>
      </c>
      <c r="J613" s="413"/>
      <c r="K613" s="57" t="s">
        <v>6374</v>
      </c>
      <c r="L613" s="1262"/>
      <c r="M613" s="1263"/>
      <c r="P613" s="1263"/>
      <c r="Q613" s="1274"/>
      <c r="R613" s="1263"/>
      <c r="S613" s="1263"/>
      <c r="T613" s="1263"/>
      <c r="U613" s="1280"/>
      <c r="V613" s="1280"/>
      <c r="W613" s="1280"/>
      <c r="X613" s="1280"/>
      <c r="Y613" s="1280"/>
      <c r="Z613" s="455"/>
      <c r="AA613" s="1280"/>
      <c r="AB613" s="1280"/>
      <c r="AC613" s="1280"/>
      <c r="AD613" s="1280"/>
      <c r="AE613" s="1280"/>
      <c r="AF613" s="1280"/>
      <c r="AG613" s="1280"/>
      <c r="AH613" s="1280"/>
      <c r="AI613" s="1280"/>
      <c r="AJ613" s="1280"/>
      <c r="AK613" s="1266"/>
      <c r="AL613" s="1266"/>
      <c r="AM613" s="412"/>
      <c r="AN613" s="1280"/>
    </row>
    <row r="614">
      <c r="A614" s="431" t="s">
        <v>389</v>
      </c>
      <c r="B614" s="59">
        <v>2.5251599E7</v>
      </c>
      <c r="C614" s="456"/>
      <c r="D614" s="456" t="s">
        <v>6376</v>
      </c>
      <c r="E614" s="469" t="s">
        <v>6377</v>
      </c>
      <c r="F614" s="435">
        <v>28037.0</v>
      </c>
      <c r="G614" s="52" t="s">
        <v>391</v>
      </c>
      <c r="H614" s="413" t="s">
        <v>6378</v>
      </c>
      <c r="I614" s="413">
        <v>1.150534128E9</v>
      </c>
      <c r="J614" s="413"/>
      <c r="K614" s="413" t="s">
        <v>6379</v>
      </c>
      <c r="L614" s="1262"/>
      <c r="M614" s="1263"/>
      <c r="P614" s="1263"/>
      <c r="Q614" s="1263"/>
      <c r="R614" s="1263"/>
      <c r="S614" s="1263"/>
      <c r="T614" s="1263"/>
      <c r="U614" s="1263"/>
      <c r="V614" s="1263"/>
      <c r="W614" s="1263"/>
      <c r="X614" s="1263"/>
      <c r="Y614" s="1263"/>
      <c r="Z614" s="455"/>
      <c r="AA614" s="1263"/>
      <c r="AB614" s="1263"/>
      <c r="AC614" s="1263"/>
      <c r="AD614" s="1263"/>
      <c r="AE614" s="1263"/>
      <c r="AF614" s="1263"/>
      <c r="AG614" s="1263"/>
      <c r="AH614" s="1263"/>
      <c r="AI614" s="1263"/>
      <c r="AJ614" s="1263"/>
      <c r="AK614" s="1266"/>
      <c r="AL614" s="1266"/>
      <c r="AM614" s="412"/>
      <c r="AN614" s="1270"/>
    </row>
    <row r="615">
      <c r="A615" s="431" t="s">
        <v>389</v>
      </c>
      <c r="B615" s="56">
        <v>3.1251334E7</v>
      </c>
      <c r="C615" s="432"/>
      <c r="D615" s="456" t="s">
        <v>6380</v>
      </c>
      <c r="E615" s="469" t="s">
        <v>6381</v>
      </c>
      <c r="F615" s="435">
        <v>30958.0</v>
      </c>
      <c r="G615" s="491" t="s">
        <v>391</v>
      </c>
      <c r="H615" s="57" t="s">
        <v>6382</v>
      </c>
      <c r="I615" s="57">
        <v>1.53444031E9</v>
      </c>
      <c r="J615" s="413"/>
      <c r="K615" s="57" t="s">
        <v>6383</v>
      </c>
      <c r="L615" s="1262"/>
      <c r="M615" s="1263"/>
      <c r="P615" s="1263"/>
      <c r="Q615" s="1274"/>
      <c r="R615" s="1263"/>
      <c r="S615" s="1263"/>
      <c r="T615" s="1263"/>
      <c r="U615" s="1263"/>
      <c r="V615" s="1263"/>
      <c r="W615" s="1263"/>
      <c r="X615" s="1263"/>
      <c r="Y615" s="1263"/>
      <c r="Z615" s="455"/>
      <c r="AA615" s="1263"/>
      <c r="AB615" s="1263"/>
      <c r="AC615" s="1263"/>
      <c r="AD615" s="1263"/>
      <c r="AE615" s="1263"/>
      <c r="AF615" s="1263"/>
      <c r="AG615" s="1263"/>
      <c r="AH615" s="1263"/>
      <c r="AI615" s="1263"/>
      <c r="AJ615" s="1263"/>
      <c r="AK615" s="1266"/>
      <c r="AL615" s="1266"/>
      <c r="AM615" s="412"/>
      <c r="AN615" s="1270"/>
    </row>
    <row r="616">
      <c r="A616" s="431" t="s">
        <v>389</v>
      </c>
      <c r="B616" s="56">
        <v>3.9462699E7</v>
      </c>
      <c r="C616" s="432"/>
      <c r="D616" s="456" t="s">
        <v>6385</v>
      </c>
      <c r="E616" s="469" t="s">
        <v>6386</v>
      </c>
      <c r="F616" s="435">
        <v>35296.0</v>
      </c>
      <c r="G616" s="491" t="s">
        <v>391</v>
      </c>
      <c r="H616" s="57" t="s">
        <v>6387</v>
      </c>
      <c r="I616" s="57">
        <v>1.168746941E9</v>
      </c>
      <c r="J616" s="413"/>
      <c r="K616" s="57" t="s">
        <v>6388</v>
      </c>
      <c r="L616" s="1262"/>
      <c r="M616" s="1263"/>
      <c r="P616" s="1263"/>
      <c r="Q616" s="1274"/>
      <c r="R616" s="1263"/>
      <c r="S616" s="1280"/>
      <c r="T616" s="1280"/>
      <c r="U616" s="1280"/>
      <c r="V616" s="1280"/>
      <c r="W616" s="1280"/>
      <c r="X616" s="1280"/>
      <c r="Y616" s="1280"/>
      <c r="Z616" s="455"/>
      <c r="AA616" s="1280"/>
      <c r="AB616" s="1280"/>
      <c r="AC616" s="1280"/>
      <c r="AD616" s="1280"/>
      <c r="AE616" s="1280"/>
      <c r="AF616" s="1280"/>
      <c r="AG616" s="1280"/>
      <c r="AH616" s="1280"/>
      <c r="AI616" s="1280"/>
      <c r="AJ616" s="1280"/>
      <c r="AK616" s="1266"/>
      <c r="AL616" s="1266"/>
      <c r="AM616" s="412"/>
      <c r="AN616" s="1270"/>
    </row>
    <row r="617">
      <c r="A617" s="431" t="s">
        <v>389</v>
      </c>
      <c r="B617" s="64">
        <v>3.6400283E7</v>
      </c>
      <c r="C617" s="456"/>
      <c r="D617" s="456" t="s">
        <v>6389</v>
      </c>
      <c r="E617" s="502" t="s">
        <v>6390</v>
      </c>
      <c r="F617" s="435">
        <v>33455.0</v>
      </c>
      <c r="G617" s="491" t="s">
        <v>391</v>
      </c>
      <c r="H617" s="510" t="s">
        <v>6391</v>
      </c>
      <c r="I617" s="510" t="s">
        <v>6392</v>
      </c>
      <c r="J617" s="413"/>
      <c r="K617" s="510" t="s">
        <v>6393</v>
      </c>
      <c r="L617" s="1262"/>
      <c r="M617" s="1263"/>
      <c r="P617" s="1263"/>
      <c r="Q617" s="1274"/>
      <c r="R617" s="1263"/>
      <c r="S617" s="1263"/>
      <c r="T617" s="1280"/>
      <c r="U617" s="1280"/>
      <c r="V617" s="1280"/>
      <c r="W617" s="1280"/>
      <c r="X617" s="1280"/>
      <c r="Y617" s="1280"/>
      <c r="Z617" s="455"/>
      <c r="AA617" s="1280"/>
      <c r="AB617" s="1280"/>
      <c r="AC617" s="1280"/>
      <c r="AD617" s="1280"/>
      <c r="AE617" s="1280"/>
      <c r="AF617" s="1280"/>
      <c r="AG617" s="1280"/>
      <c r="AH617" s="1280"/>
      <c r="AI617" s="1280"/>
      <c r="AJ617" s="1280"/>
      <c r="AK617" s="1266"/>
      <c r="AL617" s="1266"/>
      <c r="AM617" s="412"/>
      <c r="AN617" s="1280"/>
    </row>
    <row r="618">
      <c r="A618" s="431" t="s">
        <v>389</v>
      </c>
      <c r="B618" s="56">
        <v>3.935328E7</v>
      </c>
      <c r="C618" s="456"/>
      <c r="D618" s="456" t="s">
        <v>6395</v>
      </c>
      <c r="E618" s="469" t="s">
        <v>6396</v>
      </c>
      <c r="F618" s="503">
        <v>34995.0</v>
      </c>
      <c r="G618" s="491" t="s">
        <v>391</v>
      </c>
      <c r="H618" s="57" t="s">
        <v>6397</v>
      </c>
      <c r="I618" s="57">
        <v>2.966472276E9</v>
      </c>
      <c r="J618" s="413"/>
      <c r="K618" s="57" t="s">
        <v>6398</v>
      </c>
      <c r="L618" s="1262"/>
      <c r="M618" s="1263"/>
      <c r="P618" s="1263"/>
      <c r="Q618" s="1274"/>
      <c r="R618" s="1263"/>
      <c r="S618" s="1263"/>
      <c r="T618" s="1263"/>
      <c r="U618" s="1263"/>
      <c r="V618" s="1263"/>
      <c r="W618" s="1263"/>
      <c r="X618" s="1263"/>
      <c r="Y618" s="1263"/>
      <c r="Z618" s="455"/>
      <c r="AA618" s="1263"/>
      <c r="AB618" s="1263"/>
      <c r="AC618" s="1263"/>
      <c r="AD618" s="1263"/>
      <c r="AE618" s="1263"/>
      <c r="AF618" s="1263"/>
      <c r="AG618" s="1263"/>
      <c r="AH618" s="1263"/>
      <c r="AI618" s="1263"/>
      <c r="AJ618" s="1263"/>
      <c r="AK618" s="1266"/>
      <c r="AL618" s="1266"/>
      <c r="AM618" s="412"/>
      <c r="AN618" s="1270"/>
    </row>
    <row r="619">
      <c r="A619" s="431" t="s">
        <v>389</v>
      </c>
      <c r="B619" s="56">
        <v>1.002695896E9</v>
      </c>
      <c r="C619" s="456"/>
      <c r="D619" s="456" t="s">
        <v>6400</v>
      </c>
      <c r="E619" s="469" t="s">
        <v>6401</v>
      </c>
      <c r="F619" s="435">
        <v>34759.0</v>
      </c>
      <c r="G619" s="112" t="s">
        <v>6214</v>
      </c>
      <c r="H619" s="57" t="s">
        <v>6402</v>
      </c>
      <c r="I619" s="57">
        <v>1.123865501E9</v>
      </c>
      <c r="J619" s="413"/>
      <c r="K619" s="57" t="s">
        <v>5781</v>
      </c>
      <c r="L619" s="1262"/>
      <c r="M619" s="1263"/>
      <c r="P619" s="1263"/>
      <c r="Q619" s="1274"/>
      <c r="R619" s="1263"/>
      <c r="S619" s="1263"/>
      <c r="T619" s="1263"/>
      <c r="U619" s="1263"/>
      <c r="V619" s="1263"/>
      <c r="W619" s="1263"/>
      <c r="X619" s="1263"/>
      <c r="Y619" s="1263"/>
      <c r="Z619" s="455"/>
      <c r="AA619" s="1263"/>
      <c r="AB619" s="1263"/>
      <c r="AC619" s="1263"/>
      <c r="AD619" s="1263"/>
      <c r="AE619" s="1263"/>
      <c r="AF619" s="1263"/>
      <c r="AG619" s="1263"/>
      <c r="AH619" s="1263"/>
      <c r="AI619" s="1263"/>
      <c r="AJ619" s="1263"/>
      <c r="AK619" s="1266"/>
      <c r="AL619" s="1266"/>
      <c r="AM619" s="412"/>
      <c r="AN619" s="1270"/>
    </row>
    <row r="620">
      <c r="A620" s="431" t="s">
        <v>389</v>
      </c>
      <c r="B620" s="56">
        <v>4.0904276E7</v>
      </c>
      <c r="C620" s="456"/>
      <c r="D620" s="456" t="s">
        <v>6404</v>
      </c>
      <c r="E620" s="502" t="s">
        <v>6405</v>
      </c>
      <c r="F620" s="435">
        <v>35810.0</v>
      </c>
      <c r="G620" s="491" t="s">
        <v>391</v>
      </c>
      <c r="H620" s="57" t="s">
        <v>6406</v>
      </c>
      <c r="I620" s="57">
        <v>1.549489163E9</v>
      </c>
      <c r="J620" s="413"/>
      <c r="K620" s="57" t="s">
        <v>2092</v>
      </c>
      <c r="L620" s="1262"/>
      <c r="M620" s="1263"/>
      <c r="P620" s="1263"/>
      <c r="Q620" s="1274"/>
      <c r="R620" s="1263"/>
      <c r="S620" s="1263"/>
      <c r="T620" s="1263"/>
      <c r="U620" s="1263"/>
      <c r="V620" s="1263"/>
      <c r="W620" s="1263"/>
      <c r="X620" s="1263"/>
      <c r="Y620" s="1263"/>
      <c r="Z620" s="455"/>
      <c r="AA620" s="1263"/>
      <c r="AB620" s="1263"/>
      <c r="AC620" s="1263"/>
      <c r="AD620" s="1263"/>
      <c r="AE620" s="1263"/>
      <c r="AF620" s="1263"/>
      <c r="AG620" s="1263"/>
      <c r="AH620" s="1263"/>
      <c r="AI620" s="1263"/>
      <c r="AJ620" s="1263"/>
      <c r="AK620" s="1266"/>
      <c r="AL620" s="1266"/>
      <c r="AM620" s="412"/>
      <c r="AN620" s="1270"/>
    </row>
    <row r="621">
      <c r="A621" s="431" t="s">
        <v>389</v>
      </c>
      <c r="B621" s="56">
        <v>3.049291E7</v>
      </c>
      <c r="C621" s="456"/>
      <c r="D621" s="456" t="s">
        <v>6407</v>
      </c>
      <c r="E621" s="424" t="s">
        <v>6408</v>
      </c>
      <c r="F621" s="503">
        <v>30600.0</v>
      </c>
      <c r="G621" s="491" t="s">
        <v>391</v>
      </c>
      <c r="H621" s="57" t="s">
        <v>6409</v>
      </c>
      <c r="I621" s="57">
        <v>1.122404336E9</v>
      </c>
      <c r="J621" s="413"/>
      <c r="K621" s="57" t="s">
        <v>6410</v>
      </c>
      <c r="L621" s="1262"/>
      <c r="M621" s="1263"/>
      <c r="P621" s="1263"/>
      <c r="Q621" s="1274"/>
      <c r="R621" s="1263"/>
      <c r="S621" s="1263"/>
      <c r="T621" s="1263"/>
      <c r="U621" s="1263"/>
      <c r="V621" s="1263"/>
      <c r="W621" s="1263"/>
      <c r="X621" s="1263"/>
      <c r="Y621" s="1263"/>
      <c r="Z621" s="455"/>
      <c r="AA621" s="1263"/>
      <c r="AB621" s="1263"/>
      <c r="AC621" s="1263"/>
      <c r="AD621" s="1263"/>
      <c r="AE621" s="1263"/>
      <c r="AF621" s="1263"/>
      <c r="AG621" s="1263"/>
      <c r="AH621" s="1263"/>
      <c r="AI621" s="1263"/>
      <c r="AJ621" s="1263"/>
      <c r="AK621" s="1266"/>
      <c r="AL621" s="1266"/>
      <c r="AM621" s="412"/>
      <c r="AN621" s="1270"/>
    </row>
    <row r="622">
      <c r="A622" s="431" t="s">
        <v>389</v>
      </c>
      <c r="B622" s="59"/>
      <c r="C622" s="456"/>
      <c r="D622" s="432" t="s">
        <v>6411</v>
      </c>
      <c r="E622" s="434" t="s">
        <v>6412</v>
      </c>
      <c r="F622" s="435"/>
      <c r="G622" s="52"/>
      <c r="H622" s="413"/>
      <c r="I622" s="413">
        <v>1.159228235E9</v>
      </c>
      <c r="J622" s="413"/>
      <c r="K622" s="413"/>
      <c r="L622" s="1262"/>
      <c r="M622" s="1263"/>
      <c r="P622" s="1263"/>
      <c r="Q622" s="1263"/>
      <c r="R622" s="1263"/>
      <c r="S622" s="1263"/>
      <c r="T622" s="1263"/>
      <c r="U622" s="1263"/>
      <c r="V622" s="1263"/>
      <c r="W622" s="1263"/>
      <c r="X622" s="1263"/>
      <c r="Y622" s="1263"/>
      <c r="Z622" s="88"/>
      <c r="AA622" s="1263"/>
      <c r="AB622" s="1263"/>
      <c r="AC622" s="1263"/>
      <c r="AD622" s="1263"/>
      <c r="AE622" s="1263"/>
      <c r="AF622" s="1263"/>
      <c r="AG622" s="1263"/>
      <c r="AH622" s="1263"/>
      <c r="AI622" s="1263"/>
      <c r="AJ622" s="1263"/>
      <c r="AK622" s="1266"/>
      <c r="AL622" s="1266"/>
      <c r="AM622" s="412"/>
      <c r="AN622" s="1270"/>
    </row>
    <row r="623">
      <c r="A623" s="431" t="s">
        <v>389</v>
      </c>
      <c r="B623" s="59">
        <v>3.8357928E7</v>
      </c>
      <c r="C623" s="456"/>
      <c r="D623" s="432" t="s">
        <v>6413</v>
      </c>
      <c r="E623" s="434" t="s">
        <v>6414</v>
      </c>
      <c r="F623" s="435">
        <v>34495.0</v>
      </c>
      <c r="G623" s="52" t="s">
        <v>391</v>
      </c>
      <c r="H623" s="413" t="s">
        <v>6415</v>
      </c>
      <c r="I623" s="413">
        <v>1.13170598E9</v>
      </c>
      <c r="J623" s="413"/>
      <c r="K623" s="413" t="s">
        <v>6416</v>
      </c>
      <c r="L623" s="1262"/>
      <c r="M623" s="1263"/>
      <c r="P623" s="1263"/>
      <c r="Q623" s="1263"/>
      <c r="R623" s="1263"/>
      <c r="S623" s="1263"/>
      <c r="T623" s="1263"/>
      <c r="U623" s="1263"/>
      <c r="V623" s="1263"/>
      <c r="W623" s="1263"/>
      <c r="X623" s="1263"/>
      <c r="Y623" s="1263"/>
      <c r="Z623" s="88"/>
      <c r="AA623" s="1263"/>
      <c r="AB623" s="1263"/>
      <c r="AC623" s="1263"/>
      <c r="AD623" s="1263"/>
      <c r="AE623" s="1263"/>
      <c r="AF623" s="1263"/>
      <c r="AG623" s="1263"/>
      <c r="AH623" s="1263"/>
      <c r="AI623" s="1263"/>
      <c r="AJ623" s="1263"/>
      <c r="AK623" s="1266"/>
      <c r="AL623" s="1266"/>
      <c r="AM623" s="412"/>
      <c r="AN623" s="1270"/>
    </row>
    <row r="624">
      <c r="A624" s="431" t="s">
        <v>389</v>
      </c>
      <c r="B624" s="56">
        <v>4.3385038E7</v>
      </c>
      <c r="C624" s="456"/>
      <c r="D624" s="456" t="s">
        <v>5672</v>
      </c>
      <c r="E624" s="469" t="s">
        <v>5673</v>
      </c>
      <c r="F624" s="435">
        <v>36899.0</v>
      </c>
      <c r="G624" s="52" t="s">
        <v>391</v>
      </c>
      <c r="H624" s="57" t="s">
        <v>5674</v>
      </c>
      <c r="I624" s="57">
        <v>1.168873628E9</v>
      </c>
      <c r="J624" s="413"/>
      <c r="K624" s="57" t="s">
        <v>5675</v>
      </c>
      <c r="L624" s="1262"/>
      <c r="M624" s="1263"/>
      <c r="P624" s="1263"/>
      <c r="Q624" s="1274"/>
      <c r="R624" s="1263"/>
      <c r="S624" s="1263"/>
      <c r="T624" s="1263"/>
      <c r="U624" s="1263"/>
      <c r="V624" s="1263"/>
      <c r="W624" s="1263"/>
      <c r="X624" s="1263"/>
      <c r="Y624" s="1263"/>
      <c r="Z624" s="455"/>
      <c r="AA624" s="1263"/>
      <c r="AB624" s="1263"/>
      <c r="AC624" s="1263"/>
      <c r="AD624" s="1263"/>
      <c r="AE624" s="1263"/>
      <c r="AF624" s="1263"/>
      <c r="AG624" s="1263"/>
      <c r="AH624" s="1263"/>
      <c r="AI624" s="1263"/>
      <c r="AJ624" s="1263"/>
      <c r="AK624" s="1266"/>
      <c r="AL624" s="1266"/>
      <c r="AM624" s="412"/>
      <c r="AN624" s="1270"/>
    </row>
    <row r="625">
      <c r="A625" s="431" t="s">
        <v>389</v>
      </c>
      <c r="B625" s="59">
        <v>4.2659916E7</v>
      </c>
      <c r="C625" s="456"/>
      <c r="D625" s="456" t="s">
        <v>6417</v>
      </c>
      <c r="E625" s="472" t="s">
        <v>6418</v>
      </c>
      <c r="F625" s="435">
        <v>36826.0</v>
      </c>
      <c r="G625" s="52" t="s">
        <v>391</v>
      </c>
      <c r="H625" s="403" t="s">
        <v>6419</v>
      </c>
      <c r="I625" s="413">
        <v>1.169168204E9</v>
      </c>
      <c r="J625" s="403"/>
      <c r="K625" s="413" t="s">
        <v>5819</v>
      </c>
      <c r="L625" s="1262"/>
      <c r="M625" s="1263"/>
      <c r="P625" s="1264"/>
      <c r="Q625" s="1263"/>
      <c r="R625" s="1263"/>
      <c r="S625" s="1263"/>
      <c r="T625" s="1280"/>
      <c r="U625" s="1280"/>
      <c r="V625" s="1280"/>
      <c r="W625" s="1280"/>
      <c r="X625" s="1280"/>
      <c r="Y625" s="1280"/>
      <c r="Z625" s="465"/>
      <c r="AA625" s="1280"/>
      <c r="AB625" s="1264"/>
      <c r="AC625" s="1280"/>
      <c r="AD625" s="1280"/>
      <c r="AE625" s="1280"/>
      <c r="AF625" s="1280"/>
      <c r="AG625" s="1280"/>
      <c r="AH625" s="1280"/>
      <c r="AI625" s="1280"/>
      <c r="AJ625" s="1280"/>
      <c r="AK625" s="1266"/>
      <c r="AL625" s="1266"/>
      <c r="AM625" s="412"/>
      <c r="AN625" s="1270"/>
    </row>
    <row r="626">
      <c r="A626" s="431" t="s">
        <v>389</v>
      </c>
      <c r="B626" s="59">
        <v>4.0127529E7</v>
      </c>
      <c r="C626" s="432"/>
      <c r="D626" s="456" t="s">
        <v>6420</v>
      </c>
      <c r="E626" s="434" t="s">
        <v>6421</v>
      </c>
      <c r="F626" s="466">
        <v>35378.0</v>
      </c>
      <c r="G626" s="52" t="s">
        <v>391</v>
      </c>
      <c r="H626" s="413" t="s">
        <v>6422</v>
      </c>
      <c r="I626" s="413">
        <v>1.569612468E9</v>
      </c>
      <c r="J626" s="413"/>
      <c r="K626" s="413" t="s">
        <v>6423</v>
      </c>
      <c r="L626" s="1262"/>
      <c r="M626" s="1263"/>
      <c r="P626" s="1263"/>
      <c r="Q626" s="1263"/>
      <c r="R626" s="1263"/>
      <c r="S626" s="1263"/>
      <c r="T626" s="1263"/>
      <c r="U626" s="1280"/>
      <c r="V626" s="1280"/>
      <c r="W626" s="1280"/>
      <c r="X626" s="1280"/>
      <c r="Y626" s="1280"/>
      <c r="Z626" s="88"/>
      <c r="AA626" s="1280"/>
      <c r="AB626" s="1280"/>
      <c r="AC626" s="1263"/>
      <c r="AD626" s="1263"/>
      <c r="AE626" s="1280"/>
      <c r="AF626" s="1280"/>
      <c r="AG626" s="1280"/>
      <c r="AH626" s="1280"/>
      <c r="AI626" s="1280"/>
      <c r="AJ626" s="1280"/>
      <c r="AK626" s="1266"/>
      <c r="AL626" s="1266"/>
      <c r="AM626" s="412"/>
      <c r="AN626" s="1270"/>
    </row>
    <row r="627">
      <c r="A627" s="431" t="s">
        <v>389</v>
      </c>
      <c r="B627" s="59">
        <v>4.1466326E7</v>
      </c>
      <c r="C627" s="432"/>
      <c r="D627" s="456" t="s">
        <v>6424</v>
      </c>
      <c r="E627" s="469" t="s">
        <v>6425</v>
      </c>
      <c r="F627" s="435">
        <v>36160.0</v>
      </c>
      <c r="G627" s="52" t="s">
        <v>391</v>
      </c>
      <c r="H627" s="413" t="s">
        <v>6426</v>
      </c>
      <c r="I627" s="413" t="s">
        <v>6427</v>
      </c>
      <c r="J627" s="413"/>
      <c r="K627" s="413" t="s">
        <v>6428</v>
      </c>
      <c r="L627" s="1262"/>
      <c r="M627" s="1263"/>
      <c r="P627" s="1263"/>
      <c r="Q627" s="1263"/>
      <c r="R627" s="1263"/>
      <c r="S627" s="1263"/>
      <c r="T627" s="1263"/>
      <c r="U627" s="1263"/>
      <c r="V627" s="1263"/>
      <c r="W627" s="1263"/>
      <c r="X627" s="1263"/>
      <c r="Y627" s="1263"/>
      <c r="Z627" s="88"/>
      <c r="AA627" s="1263"/>
      <c r="AB627" s="1263"/>
      <c r="AC627" s="1263"/>
      <c r="AD627" s="1263"/>
      <c r="AE627" s="1263"/>
      <c r="AF627" s="1263"/>
      <c r="AG627" s="1263"/>
      <c r="AH627" s="1263"/>
      <c r="AI627" s="1263"/>
      <c r="AJ627" s="1263"/>
      <c r="AK627" s="1266"/>
      <c r="AL627" s="1266"/>
      <c r="AM627" s="412"/>
      <c r="AN627" s="1270"/>
    </row>
    <row r="628">
      <c r="A628" s="431" t="s">
        <v>389</v>
      </c>
      <c r="B628" s="59"/>
      <c r="C628" s="456"/>
      <c r="D628" s="432" t="s">
        <v>6429</v>
      </c>
      <c r="E628" s="434" t="s">
        <v>6430</v>
      </c>
      <c r="F628" s="435"/>
      <c r="G628" s="52"/>
      <c r="H628" s="413"/>
      <c r="I628" s="413" t="s">
        <v>6431</v>
      </c>
      <c r="J628" s="413"/>
      <c r="K628" s="413" t="s">
        <v>6167</v>
      </c>
      <c r="L628" s="1262"/>
      <c r="M628" s="1263"/>
      <c r="P628" s="1263"/>
      <c r="Q628" s="1263"/>
      <c r="R628" s="1263"/>
      <c r="S628" s="1263"/>
      <c r="T628" s="1263"/>
      <c r="U628" s="1263"/>
      <c r="V628" s="1263"/>
      <c r="W628" s="1263"/>
      <c r="X628" s="1263"/>
      <c r="Y628" s="1263"/>
      <c r="Z628" s="88"/>
      <c r="AA628" s="1263"/>
      <c r="AB628" s="1263"/>
      <c r="AC628" s="1263"/>
      <c r="AD628" s="1263"/>
      <c r="AE628" s="1263"/>
      <c r="AF628" s="1263"/>
      <c r="AG628" s="1263"/>
      <c r="AH628" s="1263"/>
      <c r="AI628" s="1263"/>
      <c r="AJ628" s="1263"/>
      <c r="AK628" s="1266"/>
      <c r="AL628" s="1266"/>
      <c r="AM628" s="412"/>
      <c r="AN628" s="1270"/>
    </row>
    <row r="629">
      <c r="A629" s="431" t="s">
        <v>389</v>
      </c>
      <c r="B629" s="59">
        <v>3.8292843E7</v>
      </c>
      <c r="C629" s="456"/>
      <c r="D629" s="432" t="s">
        <v>6432</v>
      </c>
      <c r="E629" s="434" t="s">
        <v>6433</v>
      </c>
      <c r="F629" s="483">
        <v>34464.0</v>
      </c>
      <c r="G629" s="52"/>
      <c r="H629" s="413" t="s">
        <v>6434</v>
      </c>
      <c r="I629" s="413">
        <v>1.531149167E9</v>
      </c>
      <c r="J629" s="413"/>
      <c r="K629" s="413" t="s">
        <v>6167</v>
      </c>
      <c r="L629" s="1262"/>
      <c r="M629" s="1263"/>
      <c r="P629" s="1263"/>
      <c r="Q629" s="1263"/>
      <c r="R629" s="1263"/>
      <c r="S629" s="1263"/>
      <c r="T629" s="1263"/>
      <c r="U629" s="1263"/>
      <c r="V629" s="1263"/>
      <c r="W629" s="1263"/>
      <c r="X629" s="1263"/>
      <c r="Y629" s="1263"/>
      <c r="Z629" s="88"/>
      <c r="AA629" s="1263"/>
      <c r="AB629" s="1263"/>
      <c r="AC629" s="1263"/>
      <c r="AD629" s="1263"/>
      <c r="AE629" s="1263"/>
      <c r="AF629" s="1263"/>
      <c r="AG629" s="1263"/>
      <c r="AH629" s="1263"/>
      <c r="AI629" s="1263"/>
      <c r="AJ629" s="1263"/>
      <c r="AK629" s="1266"/>
      <c r="AL629" s="1266"/>
      <c r="AM629" s="412"/>
      <c r="AN629" s="1270"/>
    </row>
    <row r="630">
      <c r="A630" s="431" t="s">
        <v>389</v>
      </c>
      <c r="B630" s="59">
        <v>4.3872452E7</v>
      </c>
      <c r="C630" s="456"/>
      <c r="D630" s="456" t="s">
        <v>6435</v>
      </c>
      <c r="E630" s="413" t="s">
        <v>6436</v>
      </c>
      <c r="F630" s="435">
        <v>37249.0</v>
      </c>
      <c r="G630" s="52" t="s">
        <v>391</v>
      </c>
      <c r="H630" s="413" t="s">
        <v>6437</v>
      </c>
      <c r="I630" s="413">
        <v>1.133546041E9</v>
      </c>
      <c r="J630" s="413"/>
      <c r="K630" s="413" t="s">
        <v>6438</v>
      </c>
      <c r="L630" s="1262"/>
      <c r="M630" s="1263"/>
      <c r="P630" s="1263"/>
      <c r="Q630" s="1263"/>
      <c r="R630" s="1263"/>
      <c r="S630" s="1263"/>
      <c r="T630" s="1263"/>
      <c r="U630" s="1263"/>
      <c r="V630" s="1263"/>
      <c r="W630" s="1263"/>
      <c r="X630" s="1263"/>
      <c r="Y630" s="1263"/>
      <c r="Z630" s="88"/>
      <c r="AA630" s="1263"/>
      <c r="AB630" s="1263"/>
      <c r="AC630" s="1263"/>
      <c r="AD630" s="1263"/>
      <c r="AE630" s="1263"/>
      <c r="AF630" s="1263"/>
      <c r="AG630" s="1263"/>
      <c r="AH630" s="1263"/>
      <c r="AI630" s="1263"/>
      <c r="AJ630" s="1263"/>
      <c r="AK630" s="1266"/>
      <c r="AL630" s="1266"/>
      <c r="AM630" s="412"/>
      <c r="AN630" s="1270"/>
    </row>
    <row r="631">
      <c r="A631" s="431" t="s">
        <v>389</v>
      </c>
      <c r="B631" s="56" t="s">
        <v>569</v>
      </c>
      <c r="C631" s="432"/>
      <c r="D631" s="456" t="s">
        <v>6439</v>
      </c>
      <c r="E631" s="469" t="s">
        <v>6440</v>
      </c>
      <c r="F631" s="491"/>
      <c r="G631" s="112" t="s">
        <v>3864</v>
      </c>
      <c r="H631" s="57" t="s">
        <v>6441</v>
      </c>
      <c r="I631" s="57" t="s">
        <v>6442</v>
      </c>
      <c r="J631" s="413"/>
      <c r="K631" s="57" t="s">
        <v>6443</v>
      </c>
      <c r="L631" s="1262"/>
      <c r="M631" s="1263"/>
      <c r="P631" s="1263"/>
      <c r="Q631" s="1274"/>
      <c r="R631" s="1263"/>
      <c r="S631" s="1263"/>
      <c r="T631" s="1263"/>
      <c r="U631" s="1263"/>
      <c r="V631" s="1263"/>
      <c r="W631" s="1263"/>
      <c r="X631" s="1263"/>
      <c r="Y631" s="1263"/>
      <c r="Z631" s="455"/>
      <c r="AA631" s="1263"/>
      <c r="AB631" s="1263"/>
      <c r="AC631" s="1263"/>
      <c r="AD631" s="1263"/>
      <c r="AE631" s="1263"/>
      <c r="AF631" s="1263"/>
      <c r="AG631" s="1263"/>
      <c r="AH631" s="1263"/>
      <c r="AI631" s="1263"/>
      <c r="AJ631" s="1263"/>
      <c r="AK631" s="1266"/>
      <c r="AL631" s="1266"/>
      <c r="AM631" s="412"/>
      <c r="AN631" s="1270"/>
    </row>
    <row r="632">
      <c r="A632" s="431" t="s">
        <v>389</v>
      </c>
      <c r="B632" s="56">
        <v>3.6825573E7</v>
      </c>
      <c r="C632" s="432"/>
      <c r="D632" s="456" t="s">
        <v>6444</v>
      </c>
      <c r="E632" s="469" t="s">
        <v>6445</v>
      </c>
      <c r="F632" s="435">
        <v>33682.0</v>
      </c>
      <c r="G632" s="52" t="s">
        <v>391</v>
      </c>
      <c r="H632" s="57" t="s">
        <v>6446</v>
      </c>
      <c r="I632" s="57">
        <v>1.567430121E9</v>
      </c>
      <c r="J632" s="413"/>
      <c r="K632" s="57" t="s">
        <v>6447</v>
      </c>
      <c r="L632" s="1262"/>
      <c r="M632" s="1263"/>
      <c r="P632" s="1263"/>
      <c r="Q632" s="1274"/>
      <c r="R632" s="1263"/>
      <c r="S632" s="1263"/>
      <c r="T632" s="1263"/>
      <c r="U632" s="1263"/>
      <c r="V632" s="1263"/>
      <c r="W632" s="1263"/>
      <c r="X632" s="1263"/>
      <c r="Y632" s="1263"/>
      <c r="Z632" s="455"/>
      <c r="AA632" s="1263"/>
      <c r="AB632" s="1263"/>
      <c r="AC632" s="1263"/>
      <c r="AD632" s="1263"/>
      <c r="AE632" s="1263"/>
      <c r="AF632" s="1263"/>
      <c r="AG632" s="1263"/>
      <c r="AH632" s="1263"/>
      <c r="AI632" s="1263"/>
      <c r="AJ632" s="1263"/>
      <c r="AK632" s="1266"/>
      <c r="AL632" s="1266"/>
      <c r="AM632" s="412"/>
      <c r="AN632" s="1270"/>
    </row>
    <row r="633">
      <c r="A633" s="431" t="s">
        <v>389</v>
      </c>
      <c r="B633" s="59">
        <v>4.182486E7</v>
      </c>
      <c r="C633" s="456"/>
      <c r="D633" s="456" t="s">
        <v>6449</v>
      </c>
      <c r="E633" s="469" t="s">
        <v>6450</v>
      </c>
      <c r="F633" s="435">
        <v>36248.0</v>
      </c>
      <c r="G633" s="52" t="s">
        <v>391</v>
      </c>
      <c r="H633" s="413" t="s">
        <v>6451</v>
      </c>
      <c r="I633" s="413">
        <v>1.5262407E9</v>
      </c>
      <c r="J633" s="413"/>
      <c r="K633" s="413" t="s">
        <v>5819</v>
      </c>
      <c r="L633" s="1262"/>
      <c r="M633" s="1263"/>
      <c r="P633" s="1263"/>
      <c r="Q633" s="1263"/>
      <c r="R633" s="1263"/>
      <c r="S633" s="1263"/>
      <c r="T633" s="1263"/>
      <c r="U633" s="1263"/>
      <c r="V633" s="1263"/>
      <c r="W633" s="1263"/>
      <c r="X633" s="1263"/>
      <c r="Y633" s="1263"/>
      <c r="Z633" s="88"/>
      <c r="AA633" s="1263"/>
      <c r="AB633" s="1263"/>
      <c r="AC633" s="1263"/>
      <c r="AD633" s="1263"/>
      <c r="AE633" s="1263"/>
      <c r="AF633" s="1263"/>
      <c r="AG633" s="1263"/>
      <c r="AH633" s="1263"/>
      <c r="AI633" s="1263"/>
      <c r="AJ633" s="1263"/>
      <c r="AK633" s="1266"/>
      <c r="AL633" s="1266"/>
      <c r="AM633" s="412"/>
      <c r="AN633" s="1270"/>
    </row>
    <row r="634">
      <c r="A634" s="431" t="s">
        <v>389</v>
      </c>
      <c r="B634" s="59">
        <v>4.3534267E7</v>
      </c>
      <c r="C634" s="456"/>
      <c r="D634" s="456" t="s">
        <v>6452</v>
      </c>
      <c r="E634" s="469" t="s">
        <v>6453</v>
      </c>
      <c r="F634" s="435">
        <v>37069.0</v>
      </c>
      <c r="G634" s="52"/>
      <c r="H634" s="413" t="s">
        <v>6454</v>
      </c>
      <c r="I634" s="413">
        <v>1.121615167E9</v>
      </c>
      <c r="J634" s="413"/>
      <c r="K634" s="413" t="s">
        <v>2092</v>
      </c>
      <c r="L634" s="1262"/>
      <c r="M634" s="1263"/>
      <c r="P634" s="1263"/>
      <c r="Q634" s="1263"/>
      <c r="R634" s="1263"/>
      <c r="S634" s="1263"/>
      <c r="T634" s="1263"/>
      <c r="U634" s="1263"/>
      <c r="V634" s="1263"/>
      <c r="W634" s="1263"/>
      <c r="X634" s="1263"/>
      <c r="Y634" s="1263"/>
      <c r="Z634" s="88"/>
      <c r="AA634" s="1263"/>
      <c r="AB634" s="1263"/>
      <c r="AC634" s="1263"/>
      <c r="AD634" s="1263"/>
      <c r="AE634" s="1263"/>
      <c r="AF634" s="1263"/>
      <c r="AG634" s="1263"/>
      <c r="AH634" s="1263"/>
      <c r="AI634" s="1263"/>
      <c r="AJ634" s="1263"/>
      <c r="AK634" s="1266"/>
      <c r="AL634" s="1266"/>
      <c r="AM634" s="412"/>
      <c r="AN634" s="1270"/>
    </row>
    <row r="635">
      <c r="A635" s="431" t="s">
        <v>389</v>
      </c>
      <c r="B635" s="56">
        <v>5.95225338E8</v>
      </c>
      <c r="C635" s="456"/>
      <c r="D635" s="456" t="s">
        <v>6455</v>
      </c>
      <c r="E635" s="524" t="s">
        <v>6456</v>
      </c>
      <c r="F635" s="523">
        <v>36656.0</v>
      </c>
      <c r="G635" s="491" t="s">
        <v>6139</v>
      </c>
      <c r="H635" s="510" t="s">
        <v>6457</v>
      </c>
      <c r="I635" s="57" t="s">
        <v>6458</v>
      </c>
      <c r="J635" s="413"/>
      <c r="K635" s="57" t="s">
        <v>6459</v>
      </c>
      <c r="L635" s="1262"/>
      <c r="M635" s="1263"/>
      <c r="P635" s="1263"/>
      <c r="Q635" s="1274"/>
      <c r="R635" s="1263"/>
      <c r="S635" s="1263"/>
      <c r="T635" s="1263"/>
      <c r="U635" s="1263"/>
      <c r="V635" s="1263"/>
      <c r="W635" s="1263"/>
      <c r="X635" s="1263"/>
      <c r="Y635" s="1263"/>
      <c r="Z635" s="455"/>
      <c r="AA635" s="1263"/>
      <c r="AB635" s="1263"/>
      <c r="AC635" s="1263"/>
      <c r="AD635" s="1263"/>
      <c r="AE635" s="1263"/>
      <c r="AF635" s="1263"/>
      <c r="AG635" s="1263"/>
      <c r="AH635" s="1263"/>
      <c r="AI635" s="1263"/>
      <c r="AJ635" s="1263"/>
      <c r="AK635" s="1266"/>
      <c r="AL635" s="1266"/>
      <c r="AM635" s="412"/>
      <c r="AN635" s="1270"/>
    </row>
    <row r="636">
      <c r="A636" s="431" t="s">
        <v>389</v>
      </c>
      <c r="B636" s="56">
        <v>3.0410422E7</v>
      </c>
      <c r="C636" s="456"/>
      <c r="D636" s="456" t="s">
        <v>6461</v>
      </c>
      <c r="E636" s="469" t="s">
        <v>6462</v>
      </c>
      <c r="F636" s="515">
        <v>30532.0</v>
      </c>
      <c r="G636" s="52" t="s">
        <v>391</v>
      </c>
      <c r="H636" s="57" t="s">
        <v>6463</v>
      </c>
      <c r="I636" s="57">
        <v>1.130680408E9</v>
      </c>
      <c r="J636" s="413"/>
      <c r="K636" s="57" t="s">
        <v>6464</v>
      </c>
      <c r="L636" s="1262"/>
      <c r="M636" s="1263"/>
      <c r="P636" s="1263"/>
      <c r="Q636" s="1274"/>
      <c r="R636" s="1263"/>
      <c r="S636" s="1263"/>
      <c r="T636" s="1263"/>
      <c r="U636" s="1263"/>
      <c r="V636" s="1263"/>
      <c r="W636" s="1263"/>
      <c r="X636" s="1263"/>
      <c r="Y636" s="1263"/>
      <c r="Z636" s="455"/>
      <c r="AA636" s="1263"/>
      <c r="AB636" s="1263"/>
      <c r="AC636" s="1263"/>
      <c r="AD636" s="1263"/>
      <c r="AE636" s="1263"/>
      <c r="AF636" s="1263"/>
      <c r="AG636" s="1263"/>
      <c r="AH636" s="1263"/>
      <c r="AI636" s="1263"/>
      <c r="AJ636" s="1263"/>
      <c r="AK636" s="1266"/>
      <c r="AL636" s="1266"/>
      <c r="AM636" s="412"/>
      <c r="AN636" s="1270"/>
    </row>
    <row r="637">
      <c r="A637" s="431" t="s">
        <v>389</v>
      </c>
      <c r="B637" s="59">
        <v>4.2720425E7</v>
      </c>
      <c r="C637" s="456"/>
      <c r="D637" s="456" t="s">
        <v>6465</v>
      </c>
      <c r="E637" s="469" t="s">
        <v>6466</v>
      </c>
      <c r="F637" s="435">
        <v>36716.0</v>
      </c>
      <c r="G637" s="52"/>
      <c r="H637" s="413" t="s">
        <v>6467</v>
      </c>
      <c r="I637" s="413">
        <v>1.538010016E9</v>
      </c>
      <c r="J637" s="413"/>
      <c r="K637" s="413" t="s">
        <v>2092</v>
      </c>
      <c r="L637" s="1262"/>
      <c r="M637" s="1263"/>
      <c r="P637" s="1263"/>
      <c r="Q637" s="1263"/>
      <c r="R637" s="1263"/>
      <c r="S637" s="1263"/>
      <c r="T637" s="1263"/>
      <c r="U637" s="1263"/>
      <c r="V637" s="1263"/>
      <c r="W637" s="1263"/>
      <c r="X637" s="1263"/>
      <c r="Y637" s="1263"/>
      <c r="Z637" s="88"/>
      <c r="AA637" s="1263"/>
      <c r="AB637" s="1263"/>
      <c r="AC637" s="1263"/>
      <c r="AD637" s="1263"/>
      <c r="AE637" s="1263"/>
      <c r="AF637" s="1263"/>
      <c r="AG637" s="1263"/>
      <c r="AH637" s="1263"/>
      <c r="AI637" s="1263"/>
      <c r="AJ637" s="1263"/>
      <c r="AK637" s="1266"/>
      <c r="AL637" s="1266"/>
      <c r="AM637" s="412"/>
      <c r="AN637" s="1270"/>
    </row>
    <row r="638">
      <c r="A638" s="431" t="s">
        <v>389</v>
      </c>
      <c r="B638" s="59">
        <v>3.2554102E7</v>
      </c>
      <c r="C638" s="456"/>
      <c r="D638" s="456" t="s">
        <v>6468</v>
      </c>
      <c r="E638" s="469" t="s">
        <v>6469</v>
      </c>
      <c r="F638" s="435">
        <v>31638.0</v>
      </c>
      <c r="G638" s="52"/>
      <c r="H638" s="413" t="s">
        <v>6470</v>
      </c>
      <c r="I638" s="413">
        <v>1.161458425E9</v>
      </c>
      <c r="J638" s="413"/>
      <c r="K638" s="413" t="s">
        <v>6471</v>
      </c>
      <c r="L638" s="1262"/>
      <c r="M638" s="1263"/>
      <c r="P638" s="1263"/>
      <c r="Q638" s="1263"/>
      <c r="R638" s="1263"/>
      <c r="S638" s="1263"/>
      <c r="T638" s="1263"/>
      <c r="U638" s="1263"/>
      <c r="V638" s="1263"/>
      <c r="W638" s="1263"/>
      <c r="X638" s="1263"/>
      <c r="Y638" s="1263"/>
      <c r="Z638" s="88"/>
      <c r="AA638" s="1263"/>
      <c r="AB638" s="1263"/>
      <c r="AC638" s="1263"/>
      <c r="AD638" s="1263"/>
      <c r="AE638" s="1263"/>
      <c r="AF638" s="1263"/>
      <c r="AG638" s="1263"/>
      <c r="AH638" s="1263"/>
      <c r="AI638" s="1263"/>
      <c r="AJ638" s="1263"/>
      <c r="AK638" s="1266"/>
      <c r="AL638" s="1266"/>
      <c r="AM638" s="412"/>
      <c r="AN638" s="1270"/>
    </row>
    <row r="639">
      <c r="A639" s="431" t="s">
        <v>389</v>
      </c>
      <c r="B639" s="56">
        <v>9.5472932E7</v>
      </c>
      <c r="C639" s="456"/>
      <c r="D639" s="456" t="s">
        <v>6472</v>
      </c>
      <c r="E639" s="469" t="s">
        <v>6473</v>
      </c>
      <c r="F639" s="435">
        <v>35142.0</v>
      </c>
      <c r="G639" s="491" t="s">
        <v>2911</v>
      </c>
      <c r="H639" s="57" t="s">
        <v>6474</v>
      </c>
      <c r="I639" s="57">
        <v>1.12281644E9</v>
      </c>
      <c r="J639" s="413"/>
      <c r="K639" s="57" t="s">
        <v>6475</v>
      </c>
      <c r="L639" s="1262"/>
      <c r="M639" s="1263"/>
      <c r="P639" s="1263"/>
      <c r="Q639" s="1274"/>
      <c r="R639" s="1263"/>
      <c r="S639" s="1263"/>
      <c r="T639" s="1263"/>
      <c r="U639" s="1263"/>
      <c r="V639" s="1263"/>
      <c r="W639" s="1263"/>
      <c r="X639" s="1263"/>
      <c r="Y639" s="1263"/>
      <c r="Z639" s="455"/>
      <c r="AA639" s="1263"/>
      <c r="AB639" s="1263"/>
      <c r="AC639" s="1263"/>
      <c r="AD639" s="1263"/>
      <c r="AE639" s="1263"/>
      <c r="AF639" s="1263"/>
      <c r="AG639" s="1263"/>
      <c r="AH639" s="1263"/>
      <c r="AI639" s="1263"/>
      <c r="AJ639" s="1263"/>
      <c r="AK639" s="1266"/>
      <c r="AL639" s="1266"/>
      <c r="AM639" s="412"/>
      <c r="AN639" s="1270"/>
    </row>
    <row r="640">
      <c r="A640" s="431" t="s">
        <v>389</v>
      </c>
      <c r="B640" s="56" t="s">
        <v>579</v>
      </c>
      <c r="C640" s="456"/>
      <c r="D640" s="525" t="s">
        <v>6477</v>
      </c>
      <c r="E640" s="511" t="s">
        <v>6478</v>
      </c>
      <c r="F640" s="435">
        <v>36322.0</v>
      </c>
      <c r="G640" s="491" t="s">
        <v>6139</v>
      </c>
      <c r="H640" s="57" t="s">
        <v>6479</v>
      </c>
      <c r="I640" s="57">
        <v>1.136944092E9</v>
      </c>
      <c r="J640" s="413"/>
      <c r="K640" s="57" t="s">
        <v>6480</v>
      </c>
      <c r="L640" s="1262"/>
      <c r="M640" s="1263"/>
      <c r="P640" s="1263"/>
      <c r="Q640" s="1274"/>
      <c r="R640" s="1263"/>
      <c r="S640" s="1280"/>
      <c r="T640" s="1280"/>
      <c r="U640" s="1280"/>
      <c r="V640" s="1280"/>
      <c r="W640" s="1280"/>
      <c r="X640" s="1280"/>
      <c r="Y640" s="1280"/>
      <c r="Z640" s="496"/>
      <c r="AA640" s="1280"/>
      <c r="AB640" s="1280"/>
      <c r="AC640" s="1280"/>
      <c r="AD640" s="1280"/>
      <c r="AE640" s="1280"/>
      <c r="AF640" s="1280"/>
      <c r="AG640" s="1280"/>
      <c r="AH640" s="1280"/>
      <c r="AI640" s="1280"/>
      <c r="AJ640" s="1280"/>
      <c r="AK640" s="1266"/>
      <c r="AL640" s="1266"/>
      <c r="AM640" s="412"/>
      <c r="AN640" s="1270"/>
    </row>
    <row r="641">
      <c r="A641" s="431" t="s">
        <v>389</v>
      </c>
      <c r="B641" s="63">
        <v>3.9920092E7</v>
      </c>
      <c r="C641" s="456"/>
      <c r="D641" s="432" t="s">
        <v>6481</v>
      </c>
      <c r="E641" s="434" t="s">
        <v>6482</v>
      </c>
      <c r="F641" s="483">
        <v>35309.0</v>
      </c>
      <c r="G641" s="52" t="s">
        <v>391</v>
      </c>
      <c r="H641" s="413" t="s">
        <v>6483</v>
      </c>
      <c r="I641" s="413">
        <v>1.534590555E9</v>
      </c>
      <c r="J641" s="413"/>
      <c r="K641" s="413" t="s">
        <v>6484</v>
      </c>
      <c r="L641" s="1262"/>
      <c r="M641" s="1263"/>
      <c r="P641" s="1263"/>
      <c r="Q641" s="1263"/>
      <c r="R641" s="1263"/>
      <c r="S641" s="1263"/>
      <c r="T641" s="1280"/>
      <c r="U641" s="1280"/>
      <c r="V641" s="1280"/>
      <c r="W641" s="1280"/>
      <c r="X641" s="1280"/>
      <c r="Y641" s="1280"/>
      <c r="Z641" s="88"/>
      <c r="AA641" s="1280"/>
      <c r="AB641" s="1280"/>
      <c r="AC641" s="1280"/>
      <c r="AD641" s="1280"/>
      <c r="AE641" s="1280"/>
      <c r="AF641" s="1280"/>
      <c r="AG641" s="1280"/>
      <c r="AH641" s="1280"/>
      <c r="AI641" s="1280"/>
      <c r="AJ641" s="1280"/>
      <c r="AK641" s="1266"/>
      <c r="AL641" s="1266"/>
      <c r="AM641" s="412"/>
      <c r="AN641" s="1280"/>
    </row>
    <row r="642">
      <c r="A642" s="431" t="s">
        <v>389</v>
      </c>
      <c r="B642" s="59">
        <v>3.8028846E7</v>
      </c>
      <c r="C642" s="456"/>
      <c r="D642" s="505" t="s">
        <v>6486</v>
      </c>
      <c r="E642" s="469" t="s">
        <v>6487</v>
      </c>
      <c r="F642" s="483">
        <v>34295.0</v>
      </c>
      <c r="G642" s="491" t="s">
        <v>391</v>
      </c>
      <c r="H642" s="413" t="s">
        <v>6488</v>
      </c>
      <c r="I642" s="413" t="s">
        <v>6489</v>
      </c>
      <c r="J642" s="413"/>
      <c r="K642" s="413" t="s">
        <v>6490</v>
      </c>
      <c r="L642" s="1262"/>
      <c r="M642" s="1263"/>
      <c r="P642" s="1263"/>
      <c r="Q642" s="1274"/>
      <c r="R642" s="1263"/>
      <c r="S642" s="1263"/>
      <c r="T642" s="1263"/>
      <c r="U642" s="1263"/>
      <c r="V642" s="1263"/>
      <c r="W642" s="1263"/>
      <c r="X642" s="1263"/>
      <c r="Y642" s="1263"/>
      <c r="Z642" s="88"/>
      <c r="AA642" s="1263"/>
      <c r="AB642" s="1263"/>
      <c r="AC642" s="1263"/>
      <c r="AD642" s="1263"/>
      <c r="AE642" s="1263"/>
      <c r="AF642" s="1263"/>
      <c r="AG642" s="1263"/>
      <c r="AH642" s="1263"/>
      <c r="AI642" s="1263"/>
      <c r="AJ642" s="1263"/>
      <c r="AK642" s="1266"/>
      <c r="AL642" s="1266"/>
      <c r="AM642" s="412"/>
      <c r="AN642" s="1270"/>
    </row>
    <row r="643">
      <c r="A643" s="431" t="s">
        <v>389</v>
      </c>
      <c r="B643" s="59">
        <v>3.5962254E7</v>
      </c>
      <c r="C643" s="525"/>
      <c r="D643" s="456" t="s">
        <v>6491</v>
      </c>
      <c r="E643" s="469" t="s">
        <v>6492</v>
      </c>
      <c r="F643" s="435">
        <v>33299.0</v>
      </c>
      <c r="G643" s="491" t="s">
        <v>391</v>
      </c>
      <c r="H643" s="413" t="s">
        <v>6493</v>
      </c>
      <c r="I643" s="413">
        <v>1.134328185E9</v>
      </c>
      <c r="J643" s="413"/>
      <c r="K643" s="413" t="s">
        <v>6494</v>
      </c>
      <c r="L643" s="1262"/>
      <c r="M643" s="1263"/>
      <c r="P643" s="1263"/>
      <c r="Q643" s="1263"/>
      <c r="R643" s="1263"/>
      <c r="S643" s="1263"/>
      <c r="T643" s="1263"/>
      <c r="U643" s="1263"/>
      <c r="V643" s="1263"/>
      <c r="W643" s="1263"/>
      <c r="X643" s="1263"/>
      <c r="Y643" s="1263"/>
      <c r="Z643" s="88"/>
      <c r="AA643" s="1263"/>
      <c r="AB643" s="1263"/>
      <c r="AC643" s="1263"/>
      <c r="AD643" s="1263"/>
      <c r="AE643" s="1263"/>
      <c r="AF643" s="1263"/>
      <c r="AG643" s="1263"/>
      <c r="AH643" s="1263"/>
      <c r="AI643" s="1263"/>
      <c r="AJ643" s="1263"/>
      <c r="AK643" s="1266"/>
      <c r="AL643" s="1266"/>
      <c r="AM643" s="412"/>
      <c r="AN643" s="1270"/>
    </row>
    <row r="644">
      <c r="A644" s="431" t="s">
        <v>389</v>
      </c>
      <c r="B644" s="56">
        <v>4.0242305E7</v>
      </c>
      <c r="C644" s="505"/>
      <c r="D644" s="456" t="s">
        <v>6495</v>
      </c>
      <c r="E644" s="469" t="s">
        <v>6496</v>
      </c>
      <c r="F644" s="435">
        <v>35515.0</v>
      </c>
      <c r="G644" s="491" t="s">
        <v>391</v>
      </c>
      <c r="H644" s="57" t="s">
        <v>6497</v>
      </c>
      <c r="I644" s="57">
        <v>1.16218159E9</v>
      </c>
      <c r="J644" s="413"/>
      <c r="K644" s="57" t="s">
        <v>6498</v>
      </c>
      <c r="L644" s="1262"/>
      <c r="M644" s="1263"/>
      <c r="P644" s="1263"/>
      <c r="Q644" s="1274"/>
      <c r="R644" s="1263"/>
      <c r="S644" s="1263"/>
      <c r="T644" s="1263"/>
      <c r="U644" s="1263"/>
      <c r="V644" s="1263"/>
      <c r="W644" s="1263"/>
      <c r="X644" s="1263"/>
      <c r="Y644" s="1263"/>
      <c r="Z644" s="455"/>
      <c r="AA644" s="1263"/>
      <c r="AB644" s="1263"/>
      <c r="AC644" s="1263"/>
      <c r="AD644" s="1263"/>
      <c r="AE644" s="1263"/>
      <c r="AF644" s="1263"/>
      <c r="AG644" s="1263"/>
      <c r="AH644" s="1263"/>
      <c r="AI644" s="1263"/>
      <c r="AJ644" s="1263"/>
      <c r="AK644" s="1266"/>
      <c r="AL644" s="1266"/>
      <c r="AM644" s="412"/>
      <c r="AN644" s="1270"/>
    </row>
    <row r="645">
      <c r="A645" s="431" t="s">
        <v>389</v>
      </c>
      <c r="B645" s="59">
        <v>3.6835512E7</v>
      </c>
      <c r="C645" s="456"/>
      <c r="D645" s="432" t="s">
        <v>6500</v>
      </c>
      <c r="E645" s="434" t="s">
        <v>6501</v>
      </c>
      <c r="F645" s="435">
        <v>33876.0</v>
      </c>
      <c r="G645" s="491" t="s">
        <v>391</v>
      </c>
      <c r="H645" s="413" t="s">
        <v>6502</v>
      </c>
      <c r="I645" s="413">
        <v>1.134211374E9</v>
      </c>
      <c r="J645" s="413"/>
      <c r="K645" s="413" t="s">
        <v>6503</v>
      </c>
      <c r="L645" s="1262"/>
      <c r="M645" s="1263"/>
      <c r="P645" s="1263"/>
      <c r="Q645" s="1263"/>
      <c r="R645" s="1263"/>
      <c r="S645" s="1263"/>
      <c r="T645" s="1263"/>
      <c r="U645" s="1263"/>
      <c r="V645" s="1263"/>
      <c r="W645" s="1263"/>
      <c r="X645" s="1263"/>
      <c r="Y645" s="1263"/>
      <c r="Z645" s="88"/>
      <c r="AA645" s="1263"/>
      <c r="AB645" s="1263"/>
      <c r="AC645" s="1263"/>
      <c r="AD645" s="1263"/>
      <c r="AE645" s="1263"/>
      <c r="AF645" s="1263"/>
      <c r="AG645" s="1263"/>
      <c r="AH645" s="1263"/>
      <c r="AI645" s="1263"/>
      <c r="AJ645" s="1263"/>
      <c r="AK645" s="1266"/>
      <c r="AL645" s="1266"/>
      <c r="AM645" s="412"/>
      <c r="AN645" s="1270"/>
    </row>
    <row r="646">
      <c r="A646" s="431" t="s">
        <v>389</v>
      </c>
      <c r="B646" s="59"/>
      <c r="C646" s="456"/>
      <c r="D646" s="432" t="s">
        <v>6504</v>
      </c>
      <c r="E646" s="434" t="s">
        <v>6505</v>
      </c>
      <c r="F646" s="435"/>
      <c r="G646" s="52"/>
      <c r="H646" s="413"/>
      <c r="I646" s="413">
        <v>9.2364641754E10</v>
      </c>
      <c r="J646" s="413"/>
      <c r="K646" s="413"/>
      <c r="L646" s="1262"/>
      <c r="M646" s="1263"/>
      <c r="P646" s="1263"/>
      <c r="Q646" s="1263"/>
      <c r="R646" s="1263"/>
      <c r="S646" s="1263"/>
      <c r="T646" s="1263"/>
      <c r="U646" s="1263"/>
      <c r="V646" s="1263"/>
      <c r="W646" s="1263"/>
      <c r="X646" s="1263"/>
      <c r="Y646" s="1263"/>
      <c r="Z646" s="88"/>
      <c r="AA646" s="1263"/>
      <c r="AB646" s="1263"/>
      <c r="AC646" s="1263"/>
      <c r="AD646" s="1263"/>
      <c r="AE646" s="1263"/>
      <c r="AF646" s="1263"/>
      <c r="AG646" s="1263"/>
      <c r="AH646" s="1263"/>
      <c r="AI646" s="1263"/>
      <c r="AJ646" s="1263"/>
      <c r="AK646" s="1266"/>
      <c r="AL646" s="1266"/>
      <c r="AM646" s="412"/>
      <c r="AN646" s="1270"/>
    </row>
    <row r="647">
      <c r="A647" s="431" t="s">
        <v>389</v>
      </c>
      <c r="B647" s="64">
        <v>4.2647359E7</v>
      </c>
      <c r="C647" s="432"/>
      <c r="D647" s="456" t="s">
        <v>6506</v>
      </c>
      <c r="E647" s="434" t="s">
        <v>6507</v>
      </c>
      <c r="F647" s="435">
        <v>36668.0</v>
      </c>
      <c r="G647" s="52" t="s">
        <v>391</v>
      </c>
      <c r="H647" s="493" t="s">
        <v>6508</v>
      </c>
      <c r="I647" s="510">
        <v>1.170540022E9</v>
      </c>
      <c r="J647" s="413"/>
      <c r="K647" s="493" t="s">
        <v>6509</v>
      </c>
      <c r="L647" s="1262"/>
      <c r="M647" s="1263"/>
      <c r="P647" s="1263"/>
      <c r="Q647" s="1263"/>
      <c r="R647" s="1263"/>
      <c r="S647" s="1263"/>
      <c r="T647" s="1263"/>
      <c r="U647" s="1263"/>
      <c r="V647" s="1263"/>
      <c r="W647" s="1263"/>
      <c r="X647" s="1263"/>
      <c r="Y647" s="1263"/>
      <c r="Z647" s="455"/>
      <c r="AA647" s="1263"/>
      <c r="AB647" s="1263"/>
      <c r="AC647" s="1263"/>
      <c r="AD647" s="1263"/>
      <c r="AE647" s="1263"/>
      <c r="AF647" s="1263"/>
      <c r="AG647" s="1263"/>
      <c r="AH647" s="1263"/>
      <c r="AI647" s="1263"/>
      <c r="AJ647" s="1263"/>
      <c r="AK647" s="1266"/>
      <c r="AL647" s="1266"/>
      <c r="AM647" s="412"/>
      <c r="AN647" s="1270"/>
    </row>
    <row r="648">
      <c r="A648" s="431" t="s">
        <v>389</v>
      </c>
      <c r="B648" s="59"/>
      <c r="C648" s="432"/>
      <c r="D648" s="432" t="s">
        <v>6510</v>
      </c>
      <c r="E648" s="434" t="s">
        <v>6511</v>
      </c>
      <c r="F648" s="435"/>
      <c r="G648" s="52"/>
      <c r="H648" s="403"/>
      <c r="I648" s="413">
        <v>1.14191584E9</v>
      </c>
      <c r="J648" s="413"/>
      <c r="K648" s="413"/>
      <c r="L648" s="1262"/>
      <c r="M648" s="1263"/>
      <c r="P648" s="1263"/>
      <c r="Q648" s="1263"/>
      <c r="R648" s="1263"/>
      <c r="S648" s="1263"/>
      <c r="T648" s="1263"/>
      <c r="U648" s="1263"/>
      <c r="V648" s="1263"/>
      <c r="W648" s="1263"/>
      <c r="X648" s="1263"/>
      <c r="Y648" s="1263"/>
      <c r="Z648" s="88"/>
      <c r="AA648" s="1263"/>
      <c r="AB648" s="1263"/>
      <c r="AC648" s="1263"/>
      <c r="AD648" s="1263"/>
      <c r="AE648" s="1263"/>
      <c r="AF648" s="1263"/>
      <c r="AG648" s="1263"/>
      <c r="AH648" s="1263"/>
      <c r="AI648" s="1263"/>
      <c r="AJ648" s="1263"/>
      <c r="AK648" s="1266"/>
      <c r="AL648" s="1266"/>
      <c r="AM648" s="412"/>
      <c r="AN648" s="1270"/>
    </row>
    <row r="649">
      <c r="A649" s="431" t="s">
        <v>389</v>
      </c>
      <c r="B649" s="56" t="s">
        <v>586</v>
      </c>
      <c r="C649" s="456"/>
      <c r="D649" s="456" t="s">
        <v>6512</v>
      </c>
      <c r="E649" s="524" t="s">
        <v>6513</v>
      </c>
      <c r="F649" s="435">
        <v>33721.0</v>
      </c>
      <c r="G649" s="112" t="s">
        <v>4745</v>
      </c>
      <c r="H649" s="57" t="s">
        <v>6514</v>
      </c>
      <c r="I649" s="57" t="s">
        <v>6515</v>
      </c>
      <c r="J649" s="413"/>
      <c r="K649" s="57" t="s">
        <v>6516</v>
      </c>
      <c r="L649" s="1262"/>
      <c r="M649" s="1263"/>
      <c r="P649" s="1263"/>
      <c r="Q649" s="1274"/>
      <c r="R649" s="1263"/>
      <c r="S649" s="1263"/>
      <c r="T649" s="1263"/>
      <c r="U649" s="1263"/>
      <c r="V649" s="1263"/>
      <c r="W649" s="1263"/>
      <c r="X649" s="1263"/>
      <c r="Y649" s="1263"/>
      <c r="Z649" s="455"/>
      <c r="AA649" s="1263"/>
      <c r="AB649" s="1263"/>
      <c r="AC649" s="1263"/>
      <c r="AD649" s="1263"/>
      <c r="AE649" s="1263"/>
      <c r="AF649" s="1263"/>
      <c r="AG649" s="1263"/>
      <c r="AH649" s="1263"/>
      <c r="AI649" s="1263"/>
      <c r="AJ649" s="1263"/>
      <c r="AK649" s="1266"/>
      <c r="AL649" s="1266"/>
      <c r="AM649" s="412"/>
      <c r="AN649" s="1270"/>
    </row>
    <row r="650">
      <c r="A650" s="431" t="s">
        <v>389</v>
      </c>
      <c r="B650" s="56">
        <v>5.51780617E8</v>
      </c>
      <c r="C650" s="432"/>
      <c r="D650" s="432" t="s">
        <v>6518</v>
      </c>
      <c r="E650" s="434" t="s">
        <v>6519</v>
      </c>
      <c r="F650" s="515">
        <v>36029.0</v>
      </c>
      <c r="G650" s="112" t="s">
        <v>6520</v>
      </c>
      <c r="H650" s="57" t="s">
        <v>6521</v>
      </c>
      <c r="I650" s="57">
        <v>4.47531524968E11</v>
      </c>
      <c r="J650" s="413"/>
      <c r="K650" s="57" t="s">
        <v>6522</v>
      </c>
      <c r="L650" s="1262"/>
      <c r="M650" s="1263"/>
      <c r="P650" s="1263"/>
      <c r="Q650" s="1274"/>
      <c r="R650" s="1263"/>
      <c r="S650" s="1280"/>
      <c r="T650" s="1280"/>
      <c r="U650" s="1280"/>
      <c r="V650" s="1280"/>
      <c r="W650" s="1280"/>
      <c r="X650" s="1280"/>
      <c r="Y650" s="1280"/>
      <c r="Z650" s="455"/>
      <c r="AA650" s="1280"/>
      <c r="AB650" s="1280"/>
      <c r="AC650" s="1280"/>
      <c r="AD650" s="1280"/>
      <c r="AE650" s="1280"/>
      <c r="AF650" s="1280"/>
      <c r="AG650" s="1280"/>
      <c r="AH650" s="1280"/>
      <c r="AI650" s="1280"/>
      <c r="AJ650" s="1280"/>
      <c r="AK650" s="1266"/>
      <c r="AL650" s="1266"/>
      <c r="AM650" s="412"/>
      <c r="AN650" s="1270"/>
    </row>
    <row r="651">
      <c r="A651" s="431" t="s">
        <v>389</v>
      </c>
      <c r="B651" s="56">
        <v>5.32258936E8</v>
      </c>
      <c r="C651" s="456"/>
      <c r="D651" s="456" t="s">
        <v>6524</v>
      </c>
      <c r="E651" s="469" t="s">
        <v>6525</v>
      </c>
      <c r="F651" s="435">
        <v>36291.0</v>
      </c>
      <c r="G651" s="112" t="s">
        <v>6520</v>
      </c>
      <c r="H651" s="57" t="s">
        <v>6526</v>
      </c>
      <c r="I651" s="57">
        <v>1.138662324E9</v>
      </c>
      <c r="J651" s="413"/>
      <c r="K651" s="57" t="s">
        <v>6527</v>
      </c>
      <c r="L651" s="1262"/>
      <c r="M651" s="1263"/>
      <c r="P651" s="1263"/>
      <c r="Q651" s="1274"/>
      <c r="R651" s="1263"/>
      <c r="S651" s="1263"/>
      <c r="T651" s="1280"/>
      <c r="U651" s="1280"/>
      <c r="V651" s="1280"/>
      <c r="W651" s="1280"/>
      <c r="X651" s="1280"/>
      <c r="Y651" s="1280"/>
      <c r="Z651" s="455"/>
      <c r="AA651" s="1280"/>
      <c r="AB651" s="1280"/>
      <c r="AC651" s="1280"/>
      <c r="AD651" s="1280"/>
      <c r="AE651" s="1280"/>
      <c r="AF651" s="1280"/>
      <c r="AG651" s="1280"/>
      <c r="AH651" s="1280"/>
      <c r="AI651" s="1280"/>
      <c r="AJ651" s="1280"/>
      <c r="AK651" s="1266"/>
      <c r="AL651" s="1266"/>
      <c r="AM651" s="412"/>
      <c r="AN651" s="1280"/>
    </row>
    <row r="652">
      <c r="A652" s="431" t="s">
        <v>389</v>
      </c>
      <c r="B652" s="59">
        <v>4.2832784E7</v>
      </c>
      <c r="C652" s="432"/>
      <c r="D652" s="432" t="s">
        <v>6528</v>
      </c>
      <c r="E652" s="434" t="s">
        <v>6529</v>
      </c>
      <c r="F652" s="435">
        <v>36755.0</v>
      </c>
      <c r="G652" s="52"/>
      <c r="H652" s="413" t="s">
        <v>6530</v>
      </c>
      <c r="I652" s="413">
        <v>1.130668203E9</v>
      </c>
      <c r="J652" s="413"/>
      <c r="K652" s="413" t="s">
        <v>2092</v>
      </c>
      <c r="L652" s="1262"/>
      <c r="M652" s="1263"/>
      <c r="P652" s="1263"/>
      <c r="Q652" s="1263"/>
      <c r="R652" s="1263"/>
      <c r="S652" s="1280"/>
      <c r="T652" s="1280"/>
      <c r="U652" s="1280"/>
      <c r="V652" s="1280"/>
      <c r="W652" s="1280"/>
      <c r="X652" s="1280"/>
      <c r="Y652" s="1280"/>
      <c r="Z652" s="88"/>
      <c r="AA652" s="1280"/>
      <c r="AB652" s="1280"/>
      <c r="AC652" s="1280"/>
      <c r="AD652" s="1280"/>
      <c r="AE652" s="1280"/>
      <c r="AF652" s="1280"/>
      <c r="AG652" s="1280"/>
      <c r="AH652" s="1280"/>
      <c r="AI652" s="1280"/>
      <c r="AJ652" s="1280"/>
      <c r="AK652" s="1266"/>
      <c r="AL652" s="1266"/>
      <c r="AM652" s="412"/>
      <c r="AN652" s="1270"/>
    </row>
    <row r="653">
      <c r="A653" s="431" t="s">
        <v>389</v>
      </c>
      <c r="B653" s="56">
        <v>3.3811502E7</v>
      </c>
      <c r="C653" s="456"/>
      <c r="D653" s="57"/>
      <c r="E653" s="434" t="s">
        <v>6531</v>
      </c>
      <c r="F653" s="435">
        <v>32272.0</v>
      </c>
      <c r="G653" s="52" t="s">
        <v>391</v>
      </c>
      <c r="H653" s="57" t="s">
        <v>6532</v>
      </c>
      <c r="I653" s="57">
        <v>1.55506643E9</v>
      </c>
      <c r="J653" s="413"/>
      <c r="K653" s="57" t="s">
        <v>6533</v>
      </c>
      <c r="L653" s="1262"/>
      <c r="M653" s="1263"/>
      <c r="P653" s="1263"/>
      <c r="Q653" s="1274"/>
      <c r="R653" s="1263"/>
      <c r="S653" s="1263"/>
      <c r="T653" s="1280"/>
      <c r="U653" s="1280"/>
      <c r="V653" s="1280"/>
      <c r="W653" s="1280"/>
      <c r="X653" s="1280"/>
      <c r="Y653" s="1280"/>
      <c r="Z653" s="455"/>
      <c r="AA653" s="1280"/>
      <c r="AB653" s="1280"/>
      <c r="AC653" s="1280"/>
      <c r="AD653" s="1280"/>
      <c r="AE653" s="1280"/>
      <c r="AF653" s="1280"/>
      <c r="AG653" s="1280"/>
      <c r="AH653" s="1280"/>
      <c r="AI653" s="1280"/>
      <c r="AJ653" s="1280"/>
      <c r="AK653" s="1266"/>
      <c r="AL653" s="1266"/>
      <c r="AM653" s="412"/>
      <c r="AN653" s="1280"/>
    </row>
    <row r="654">
      <c r="A654" s="431" t="s">
        <v>389</v>
      </c>
      <c r="B654" s="59"/>
      <c r="C654" s="432"/>
      <c r="D654" s="432" t="s">
        <v>6534</v>
      </c>
      <c r="E654" s="434" t="s">
        <v>6535</v>
      </c>
      <c r="F654" s="435"/>
      <c r="G654" s="52"/>
      <c r="H654" s="413"/>
      <c r="I654" s="413" t="s">
        <v>6536</v>
      </c>
      <c r="J654" s="413"/>
      <c r="K654" s="413" t="s">
        <v>6347</v>
      </c>
      <c r="L654" s="1262"/>
      <c r="M654" s="1263"/>
      <c r="P654" s="1263"/>
      <c r="Q654" s="1263"/>
      <c r="R654" s="1263"/>
      <c r="S654" s="1263"/>
      <c r="T654" s="1263"/>
      <c r="U654" s="1263"/>
      <c r="V654" s="1263"/>
      <c r="W654" s="1263"/>
      <c r="X654" s="1263"/>
      <c r="Y654" s="1263"/>
      <c r="Z654" s="88"/>
      <c r="AA654" s="1263"/>
      <c r="AB654" s="1263"/>
      <c r="AC654" s="1263"/>
      <c r="AD654" s="1263"/>
      <c r="AE654" s="1263"/>
      <c r="AF654" s="1263"/>
      <c r="AG654" s="1263"/>
      <c r="AH654" s="1263"/>
      <c r="AI654" s="1263"/>
      <c r="AJ654" s="1263"/>
      <c r="AK654" s="1266"/>
      <c r="AL654" s="1266"/>
      <c r="AM654" s="412"/>
      <c r="AN654" s="1270"/>
    </row>
    <row r="655">
      <c r="A655" s="431" t="s">
        <v>389</v>
      </c>
      <c r="B655" s="59">
        <v>3.8357937E7</v>
      </c>
      <c r="C655" s="432"/>
      <c r="D655" s="432" t="s">
        <v>6537</v>
      </c>
      <c r="E655" s="434" t="s">
        <v>6538</v>
      </c>
      <c r="F655" s="435">
        <v>34494.0</v>
      </c>
      <c r="G655" s="52" t="s">
        <v>391</v>
      </c>
      <c r="H655" s="413" t="s">
        <v>6539</v>
      </c>
      <c r="I655" s="413">
        <v>1.5604618888E10</v>
      </c>
      <c r="J655" s="413"/>
      <c r="K655" s="413" t="s">
        <v>6540</v>
      </c>
      <c r="L655" s="1262"/>
      <c r="M655" s="1263"/>
      <c r="P655" s="1263"/>
      <c r="Q655" s="1263"/>
      <c r="R655" s="1263"/>
      <c r="S655" s="1263"/>
      <c r="T655" s="1263"/>
      <c r="U655" s="1263"/>
      <c r="V655" s="1263"/>
      <c r="W655" s="1263"/>
      <c r="X655" s="1263"/>
      <c r="Y655" s="1263"/>
      <c r="Z655" s="88"/>
      <c r="AA655" s="1263"/>
      <c r="AB655" s="1263"/>
      <c r="AC655" s="1263"/>
      <c r="AD655" s="1263"/>
      <c r="AE655" s="1263"/>
      <c r="AF655" s="1263"/>
      <c r="AG655" s="1263"/>
      <c r="AH655" s="1263"/>
      <c r="AI655" s="1263"/>
      <c r="AJ655" s="1263"/>
      <c r="AK655" s="1266"/>
      <c r="AL655" s="1266"/>
      <c r="AM655" s="412"/>
      <c r="AN655" s="1270"/>
    </row>
    <row r="656">
      <c r="A656" s="431" t="s">
        <v>389</v>
      </c>
      <c r="B656" s="56">
        <v>4.147255E7</v>
      </c>
      <c r="C656" s="432"/>
      <c r="D656" s="424" t="s">
        <v>6541</v>
      </c>
      <c r="E656" s="469" t="s">
        <v>6542</v>
      </c>
      <c r="F656" s="435">
        <v>36018.0</v>
      </c>
      <c r="G656" s="491" t="s">
        <v>391</v>
      </c>
      <c r="H656" s="57" t="s">
        <v>6543</v>
      </c>
      <c r="I656" s="57">
        <v>1.153258042E9</v>
      </c>
      <c r="J656" s="413"/>
      <c r="K656" s="57" t="s">
        <v>6544</v>
      </c>
      <c r="L656" s="1262"/>
      <c r="M656" s="1263"/>
      <c r="P656" s="1263"/>
      <c r="Q656" s="1274"/>
      <c r="R656" s="1263"/>
      <c r="S656" s="1264"/>
      <c r="T656" s="1280"/>
      <c r="U656" s="1280"/>
      <c r="V656" s="1280"/>
      <c r="W656" s="1280"/>
      <c r="X656" s="1280"/>
      <c r="Y656" s="1280"/>
      <c r="Z656" s="455"/>
      <c r="AA656" s="1280"/>
      <c r="AB656" s="1280"/>
      <c r="AC656" s="1280"/>
      <c r="AD656" s="1280"/>
      <c r="AE656" s="1280"/>
      <c r="AF656" s="1280"/>
      <c r="AG656" s="1280"/>
      <c r="AH656" s="1280"/>
      <c r="AI656" s="1280"/>
      <c r="AJ656" s="1280"/>
      <c r="AK656" s="1266"/>
      <c r="AL656" s="1266"/>
      <c r="AM656" s="412"/>
      <c r="AN656" s="1270"/>
    </row>
    <row r="657">
      <c r="A657" s="431" t="s">
        <v>389</v>
      </c>
      <c r="B657" s="56">
        <v>3.2556438E7</v>
      </c>
      <c r="C657" s="432"/>
      <c r="D657" s="456" t="s">
        <v>6546</v>
      </c>
      <c r="E657" s="502" t="s">
        <v>6547</v>
      </c>
      <c r="F657" s="435">
        <v>31718.0</v>
      </c>
      <c r="G657" s="112" t="s">
        <v>391</v>
      </c>
      <c r="H657" s="57" t="s">
        <v>6548</v>
      </c>
      <c r="I657" s="57">
        <v>1.153152899E9</v>
      </c>
      <c r="J657" s="413"/>
      <c r="K657" s="57" t="s">
        <v>6549</v>
      </c>
      <c r="L657" s="1262"/>
      <c r="M657" s="1263"/>
      <c r="P657" s="1263"/>
      <c r="Q657" s="1274"/>
      <c r="R657" s="1263"/>
      <c r="S657" s="1263"/>
      <c r="T657" s="1274"/>
      <c r="U657" s="1280"/>
      <c r="V657" s="1280"/>
      <c r="W657" s="1280"/>
      <c r="X657" s="1280"/>
      <c r="Y657" s="1280"/>
      <c r="Z657" s="455"/>
      <c r="AA657" s="1280"/>
      <c r="AB657" s="1280"/>
      <c r="AC657" s="1280"/>
      <c r="AD657" s="1280"/>
      <c r="AE657" s="1280"/>
      <c r="AF657" s="1280"/>
      <c r="AG657" s="1280"/>
      <c r="AH657" s="1280"/>
      <c r="AI657" s="1280"/>
      <c r="AJ657" s="1280"/>
      <c r="AK657" s="1266"/>
      <c r="AL657" s="1266"/>
      <c r="AM657" s="412"/>
      <c r="AN657" s="1280"/>
    </row>
    <row r="658">
      <c r="A658" s="431" t="s">
        <v>389</v>
      </c>
      <c r="B658" s="64">
        <v>5.23229455E8</v>
      </c>
      <c r="C658" s="456"/>
      <c r="D658" s="57" t="s">
        <v>6551</v>
      </c>
      <c r="E658" s="469" t="s">
        <v>6552</v>
      </c>
      <c r="F658" s="526">
        <v>36087.0</v>
      </c>
      <c r="G658" s="509" t="s">
        <v>6553</v>
      </c>
      <c r="H658" s="510" t="s">
        <v>6554</v>
      </c>
      <c r="I658" s="510" t="s">
        <v>6555</v>
      </c>
      <c r="J658" s="413"/>
      <c r="K658" s="510" t="s">
        <v>6556</v>
      </c>
      <c r="L658" s="1262"/>
      <c r="M658" s="1263"/>
      <c r="P658" s="1263"/>
      <c r="Q658" s="1274"/>
      <c r="R658" s="1263"/>
      <c r="S658" s="1263"/>
      <c r="T658" s="1263"/>
      <c r="U658" s="1263"/>
      <c r="V658" s="1263"/>
      <c r="W658" s="1263"/>
      <c r="X658" s="1263"/>
      <c r="Y658" s="1263"/>
      <c r="Z658" s="455"/>
      <c r="AA658" s="1263"/>
      <c r="AB658" s="1263"/>
      <c r="AC658" s="1263"/>
      <c r="AD658" s="1263"/>
      <c r="AE658" s="1263"/>
      <c r="AF658" s="1263"/>
      <c r="AG658" s="1263"/>
      <c r="AH658" s="1263"/>
      <c r="AI658" s="1263"/>
      <c r="AJ658" s="1263"/>
      <c r="AK658" s="1266"/>
      <c r="AL658" s="1266"/>
      <c r="AM658" s="412"/>
      <c r="AN658" s="1270"/>
    </row>
    <row r="659">
      <c r="A659" s="431" t="s">
        <v>389</v>
      </c>
      <c r="B659" s="59">
        <v>4.1669774E7</v>
      </c>
      <c r="C659" s="432"/>
      <c r="D659" s="413" t="s">
        <v>6558</v>
      </c>
      <c r="E659" s="434" t="s">
        <v>6559</v>
      </c>
      <c r="F659" s="435">
        <v>36187.0</v>
      </c>
      <c r="G659" s="52" t="s">
        <v>391</v>
      </c>
      <c r="H659" s="413" t="s">
        <v>6560</v>
      </c>
      <c r="I659" s="413">
        <v>1.123972848E9</v>
      </c>
      <c r="J659" s="413"/>
      <c r="K659" s="413" t="s">
        <v>6561</v>
      </c>
      <c r="L659" s="1262"/>
      <c r="M659" s="1263"/>
      <c r="P659" s="1263"/>
      <c r="Q659" s="1263"/>
      <c r="R659" s="1263"/>
      <c r="S659" s="1263"/>
      <c r="T659" s="1263"/>
      <c r="U659" s="1263"/>
      <c r="V659" s="1263"/>
      <c r="W659" s="1263"/>
      <c r="X659" s="1263"/>
      <c r="Y659" s="1263"/>
      <c r="Z659" s="88"/>
      <c r="AA659" s="1263"/>
      <c r="AB659" s="1263"/>
      <c r="AC659" s="1263"/>
      <c r="AD659" s="1263"/>
      <c r="AE659" s="1263"/>
      <c r="AF659" s="1263"/>
      <c r="AG659" s="1263"/>
      <c r="AH659" s="1263"/>
      <c r="AI659" s="1263"/>
      <c r="AJ659" s="1263"/>
      <c r="AK659" s="1266"/>
      <c r="AL659" s="1266"/>
      <c r="AM659" s="412"/>
      <c r="AN659" s="1270"/>
    </row>
    <row r="660">
      <c r="A660" s="431" t="s">
        <v>389</v>
      </c>
      <c r="B660" s="59">
        <v>9.5677297E7</v>
      </c>
      <c r="C660" s="432"/>
      <c r="D660" s="413" t="s">
        <v>6562</v>
      </c>
      <c r="E660" s="434" t="s">
        <v>6563</v>
      </c>
      <c r="F660" s="435">
        <v>36300.0</v>
      </c>
      <c r="G660" s="52" t="s">
        <v>2911</v>
      </c>
      <c r="H660" s="413" t="s">
        <v>6564</v>
      </c>
      <c r="I660" s="413">
        <v>1.139303727E9</v>
      </c>
      <c r="J660" s="413"/>
      <c r="K660" s="413" t="s">
        <v>5819</v>
      </c>
      <c r="L660" s="1262"/>
      <c r="M660" s="1263"/>
      <c r="P660" s="1263"/>
      <c r="Q660" s="1263"/>
      <c r="R660" s="1263"/>
      <c r="S660" s="1263"/>
      <c r="T660" s="1263"/>
      <c r="U660" s="1263"/>
      <c r="V660" s="1263"/>
      <c r="W660" s="1263"/>
      <c r="X660" s="1263"/>
      <c r="Y660" s="1263"/>
      <c r="Z660" s="88"/>
      <c r="AA660" s="1263"/>
      <c r="AB660" s="1263"/>
      <c r="AC660" s="1263"/>
      <c r="AD660" s="1263"/>
      <c r="AE660" s="1263"/>
      <c r="AF660" s="1263"/>
      <c r="AG660" s="1263"/>
      <c r="AH660" s="1263"/>
      <c r="AI660" s="1263"/>
      <c r="AJ660" s="1263"/>
      <c r="AK660" s="1266"/>
      <c r="AL660" s="1266"/>
      <c r="AM660" s="412"/>
      <c r="AN660" s="1270"/>
    </row>
    <row r="661">
      <c r="A661" s="431" t="s">
        <v>389</v>
      </c>
      <c r="B661" s="59">
        <v>9.2403858E7</v>
      </c>
      <c r="C661" s="432"/>
      <c r="D661" s="413" t="s">
        <v>6565</v>
      </c>
      <c r="E661" s="434" t="s">
        <v>6566</v>
      </c>
      <c r="F661" s="435">
        <v>33648.0</v>
      </c>
      <c r="G661" s="27" t="s">
        <v>6567</v>
      </c>
      <c r="H661" s="413" t="s">
        <v>6568</v>
      </c>
      <c r="I661" s="413" t="s">
        <v>6569</v>
      </c>
      <c r="J661" s="413"/>
      <c r="K661" s="413" t="s">
        <v>6570</v>
      </c>
      <c r="L661" s="1262"/>
      <c r="M661" s="1263"/>
      <c r="P661" s="1263"/>
      <c r="Q661" s="1263"/>
      <c r="R661" s="1263"/>
      <c r="S661" s="1263"/>
      <c r="T661" s="1263"/>
      <c r="U661" s="1263"/>
      <c r="V661" s="1263"/>
      <c r="W661" s="1263"/>
      <c r="X661" s="1263"/>
      <c r="Y661" s="1263"/>
      <c r="Z661" s="455"/>
      <c r="AA661" s="1263"/>
      <c r="AB661" s="1263"/>
      <c r="AC661" s="1263"/>
      <c r="AD661" s="1263"/>
      <c r="AE661" s="1263"/>
      <c r="AF661" s="1263"/>
      <c r="AG661" s="1263"/>
      <c r="AH661" s="1263"/>
      <c r="AI661" s="1263"/>
      <c r="AJ661" s="1263"/>
      <c r="AK661" s="1266"/>
      <c r="AL661" s="1266"/>
      <c r="AM661" s="412"/>
      <c r="AN661" s="1270"/>
    </row>
    <row r="662">
      <c r="A662" s="431" t="s">
        <v>389</v>
      </c>
      <c r="B662" s="59"/>
      <c r="C662" s="432"/>
      <c r="D662" s="413" t="s">
        <v>6571</v>
      </c>
      <c r="E662" s="434" t="s">
        <v>6572</v>
      </c>
      <c r="F662" s="483">
        <v>34910.0</v>
      </c>
      <c r="G662" s="27" t="s">
        <v>5953</v>
      </c>
      <c r="H662" s="413" t="s">
        <v>6573</v>
      </c>
      <c r="I662" s="413">
        <v>1.122626237E9</v>
      </c>
      <c r="J662" s="413"/>
      <c r="K662" s="413" t="s">
        <v>6574</v>
      </c>
      <c r="L662" s="1262"/>
      <c r="M662" s="1263"/>
      <c r="P662" s="1263"/>
      <c r="Q662" s="1263"/>
      <c r="R662" s="1263"/>
      <c r="S662" s="1263"/>
      <c r="T662" s="1263"/>
      <c r="U662" s="1263"/>
      <c r="V662" s="1263"/>
      <c r="W662" s="1263"/>
      <c r="X662" s="1263"/>
      <c r="Y662" s="1263"/>
      <c r="Z662" s="455"/>
      <c r="AA662" s="1263"/>
      <c r="AB662" s="1263"/>
      <c r="AC662" s="1263"/>
      <c r="AD662" s="1263"/>
      <c r="AE662" s="1263"/>
      <c r="AF662" s="1263"/>
      <c r="AG662" s="1263"/>
      <c r="AH662" s="1263"/>
      <c r="AI662" s="1263"/>
      <c r="AJ662" s="1263"/>
      <c r="AK662" s="1266"/>
      <c r="AL662" s="1266"/>
      <c r="AM662" s="412"/>
      <c r="AN662" s="1270"/>
    </row>
    <row r="663">
      <c r="A663" s="431" t="s">
        <v>389</v>
      </c>
      <c r="B663" s="59" t="s">
        <v>447</v>
      </c>
      <c r="C663" s="432"/>
      <c r="D663" s="413" t="s">
        <v>6575</v>
      </c>
      <c r="E663" s="434" t="s">
        <v>6576</v>
      </c>
      <c r="F663" s="435">
        <v>35632.0</v>
      </c>
      <c r="G663" s="52"/>
      <c r="H663" s="413" t="s">
        <v>6577</v>
      </c>
      <c r="I663" s="413">
        <v>1.78660232E10</v>
      </c>
      <c r="J663" s="413"/>
      <c r="K663" s="413" t="s">
        <v>6578</v>
      </c>
      <c r="L663" s="1262"/>
      <c r="M663" s="1263"/>
      <c r="P663" s="1263"/>
      <c r="Q663" s="1263"/>
      <c r="R663" s="1263"/>
      <c r="S663" s="1263"/>
      <c r="T663" s="1263"/>
      <c r="U663" s="1263"/>
      <c r="V663" s="1263"/>
      <c r="W663" s="1263"/>
      <c r="X663" s="1263"/>
      <c r="Y663" s="1263"/>
      <c r="Z663" s="88"/>
      <c r="AA663" s="1263"/>
      <c r="AB663" s="1263"/>
      <c r="AC663" s="1263"/>
      <c r="AD663" s="1263"/>
      <c r="AE663" s="1263"/>
      <c r="AF663" s="1263"/>
      <c r="AG663" s="1263"/>
      <c r="AH663" s="1263"/>
      <c r="AI663" s="1263"/>
      <c r="AJ663" s="1263"/>
      <c r="AK663" s="1266"/>
      <c r="AL663" s="1266"/>
      <c r="AM663" s="412"/>
      <c r="AN663" s="1270"/>
    </row>
    <row r="664">
      <c r="A664" s="431" t="s">
        <v>389</v>
      </c>
      <c r="B664" s="59" t="s">
        <v>598</v>
      </c>
      <c r="C664" s="432"/>
      <c r="D664" s="413" t="s">
        <v>6579</v>
      </c>
      <c r="E664" s="434" t="s">
        <v>6580</v>
      </c>
      <c r="F664" s="483">
        <v>34327.0</v>
      </c>
      <c r="G664" s="27" t="s">
        <v>6280</v>
      </c>
      <c r="H664" s="413" t="s">
        <v>6581</v>
      </c>
      <c r="I664" s="413">
        <v>1.122679179E9</v>
      </c>
      <c r="J664" s="413"/>
      <c r="K664" s="413" t="s">
        <v>6582</v>
      </c>
      <c r="L664" s="1262"/>
      <c r="M664" s="1263"/>
      <c r="P664" s="1263"/>
      <c r="Q664" s="1263"/>
      <c r="R664" s="1263"/>
      <c r="S664" s="1263"/>
      <c r="T664" s="1263"/>
      <c r="U664" s="1263"/>
      <c r="V664" s="1263"/>
      <c r="W664" s="1263"/>
      <c r="X664" s="1263"/>
      <c r="Y664" s="1263"/>
      <c r="Z664" s="88"/>
      <c r="AA664" s="1263"/>
      <c r="AB664" s="1263"/>
      <c r="AC664" s="1263"/>
      <c r="AD664" s="1263"/>
      <c r="AE664" s="1263"/>
      <c r="AF664" s="1263"/>
      <c r="AG664" s="1263"/>
      <c r="AH664" s="1263"/>
      <c r="AI664" s="1263"/>
      <c r="AJ664" s="1263"/>
      <c r="AK664" s="1266"/>
      <c r="AL664" s="1266"/>
      <c r="AM664" s="412"/>
      <c r="AN664" s="1270"/>
    </row>
    <row r="665">
      <c r="A665" s="431" t="s">
        <v>389</v>
      </c>
      <c r="B665" s="59">
        <v>4.2645048E7</v>
      </c>
      <c r="C665" s="432"/>
      <c r="D665" s="413" t="s">
        <v>6583</v>
      </c>
      <c r="E665" s="434" t="s">
        <v>6584</v>
      </c>
      <c r="F665" s="435">
        <v>36656.0</v>
      </c>
      <c r="G665" s="527" t="s">
        <v>391</v>
      </c>
      <c r="H665" s="413" t="s">
        <v>6585</v>
      </c>
      <c r="I665" s="413">
        <v>1.540830019E9</v>
      </c>
      <c r="J665" s="413"/>
      <c r="K665" s="413" t="s">
        <v>5819</v>
      </c>
      <c r="L665" s="1262"/>
      <c r="M665" s="1263"/>
      <c r="P665" s="1283"/>
      <c r="Q665" s="1263"/>
      <c r="R665" s="1263"/>
      <c r="S665" s="1263"/>
      <c r="T665" s="1263"/>
      <c r="U665" s="1263"/>
      <c r="V665" s="1263"/>
      <c r="W665" s="1263"/>
      <c r="X665" s="1263"/>
      <c r="Y665" s="1263"/>
      <c r="Z665" s="1285"/>
      <c r="AA665" s="1263"/>
      <c r="AB665" s="1263"/>
      <c r="AC665" s="1263"/>
      <c r="AD665" s="1263"/>
      <c r="AE665" s="1263"/>
      <c r="AF665" s="1263"/>
      <c r="AG665" s="1263"/>
      <c r="AH665" s="1263"/>
      <c r="AI665" s="1263"/>
      <c r="AJ665" s="1263"/>
      <c r="AK665" s="1266"/>
      <c r="AL665" s="1266"/>
      <c r="AM665" s="412"/>
      <c r="AN665" s="1270"/>
    </row>
    <row r="666">
      <c r="A666" s="431" t="s">
        <v>389</v>
      </c>
      <c r="B666" s="63">
        <v>4.258647E7</v>
      </c>
      <c r="C666" s="432"/>
      <c r="D666" s="413" t="s">
        <v>6586</v>
      </c>
      <c r="E666" s="434" t="s">
        <v>6587</v>
      </c>
      <c r="F666" s="435">
        <v>36681.0</v>
      </c>
      <c r="G666" s="52" t="s">
        <v>391</v>
      </c>
      <c r="H666" s="498" t="s">
        <v>6588</v>
      </c>
      <c r="I666" s="413">
        <v>1.161852517E9</v>
      </c>
      <c r="J666" s="413"/>
      <c r="K666" s="413" t="s">
        <v>5819</v>
      </c>
      <c r="L666" s="1262"/>
      <c r="M666" s="1263"/>
      <c r="P666" s="1263"/>
      <c r="Q666" s="1284"/>
      <c r="R666" s="1263"/>
      <c r="S666" s="1263"/>
      <c r="T666" s="1263"/>
      <c r="U666" s="1263"/>
      <c r="V666" s="1263"/>
      <c r="W666" s="1263"/>
      <c r="X666" s="1263"/>
      <c r="Y666" s="1263"/>
      <c r="Z666" s="88"/>
      <c r="AA666" s="1263"/>
      <c r="AB666" s="1263"/>
      <c r="AC666" s="1263"/>
      <c r="AD666" s="1263"/>
      <c r="AE666" s="1263"/>
      <c r="AF666" s="1263"/>
      <c r="AG666" s="1263"/>
      <c r="AH666" s="1263"/>
      <c r="AI666" s="1263"/>
      <c r="AJ666" s="1263"/>
      <c r="AK666" s="1266"/>
      <c r="AL666" s="1266"/>
      <c r="AM666" s="412"/>
      <c r="AN666" s="1270"/>
    </row>
    <row r="667">
      <c r="A667" s="431" t="s">
        <v>389</v>
      </c>
      <c r="B667" s="59" t="s">
        <v>601</v>
      </c>
      <c r="C667" s="432"/>
      <c r="D667" s="413" t="s">
        <v>6589</v>
      </c>
      <c r="E667" s="434" t="s">
        <v>6590</v>
      </c>
      <c r="F667" s="435"/>
      <c r="G667" s="52" t="s">
        <v>391</v>
      </c>
      <c r="H667" s="413"/>
      <c r="I667" s="413">
        <v>1.157516164E9</v>
      </c>
      <c r="J667" s="413"/>
      <c r="K667" s="413" t="s">
        <v>6591</v>
      </c>
      <c r="L667" s="1262"/>
      <c r="M667" s="1263"/>
      <c r="P667" s="1263"/>
      <c r="Q667" s="1263"/>
      <c r="R667" s="1263"/>
      <c r="S667" s="1263"/>
      <c r="T667" s="1263"/>
      <c r="U667" s="1263"/>
      <c r="V667" s="1263"/>
      <c r="W667" s="1263"/>
      <c r="X667" s="1263"/>
      <c r="Y667" s="1263"/>
      <c r="Z667" s="88"/>
      <c r="AA667" s="1263"/>
      <c r="AB667" s="1263"/>
      <c r="AC667" s="1263"/>
      <c r="AD667" s="1263"/>
      <c r="AE667" s="1263"/>
      <c r="AF667" s="1263"/>
      <c r="AG667" s="1263"/>
      <c r="AH667" s="1263"/>
      <c r="AI667" s="1263"/>
      <c r="AJ667" s="1263"/>
      <c r="AK667" s="1266"/>
      <c r="AL667" s="1266"/>
      <c r="AM667" s="412"/>
      <c r="AN667" s="1270"/>
    </row>
    <row r="668">
      <c r="A668" s="431" t="s">
        <v>389</v>
      </c>
      <c r="B668" s="59"/>
      <c r="C668" s="432"/>
      <c r="D668" s="528" t="s">
        <v>6592</v>
      </c>
      <c r="E668" s="434" t="s">
        <v>6593</v>
      </c>
      <c r="F668" s="435"/>
      <c r="G668" s="52" t="s">
        <v>391</v>
      </c>
      <c r="H668" s="413" t="s">
        <v>6594</v>
      </c>
      <c r="I668" s="413">
        <v>1.165474646E9</v>
      </c>
      <c r="J668" s="413"/>
      <c r="K668" s="413" t="s">
        <v>6595</v>
      </c>
      <c r="L668" s="1262"/>
      <c r="M668" s="1263"/>
      <c r="P668" s="1263"/>
      <c r="Q668" s="1274"/>
      <c r="R668" s="1263"/>
      <c r="S668" s="1263"/>
      <c r="T668" s="1263"/>
      <c r="U668" s="1263"/>
      <c r="V668" s="1263"/>
      <c r="W668" s="1263"/>
      <c r="X668" s="1263"/>
      <c r="Y668" s="1263"/>
      <c r="Z668" s="88"/>
      <c r="AA668" s="1263"/>
      <c r="AB668" s="1263"/>
      <c r="AC668" s="1263"/>
      <c r="AD668" s="1263"/>
      <c r="AE668" s="1263"/>
      <c r="AF668" s="1263"/>
      <c r="AG668" s="1263"/>
      <c r="AH668" s="1263"/>
      <c r="AI668" s="1263"/>
      <c r="AJ668" s="1263"/>
      <c r="AK668" s="1266"/>
      <c r="AL668" s="1266"/>
      <c r="AM668" s="412"/>
      <c r="AN668" s="1270"/>
    </row>
    <row r="669">
      <c r="A669" s="431" t="s">
        <v>389</v>
      </c>
      <c r="B669" s="56">
        <v>4.1470754E7</v>
      </c>
      <c r="C669" s="456"/>
      <c r="D669" s="57" t="s">
        <v>6596</v>
      </c>
      <c r="E669" s="469" t="s">
        <v>6597</v>
      </c>
      <c r="F669" s="435">
        <v>36027.0</v>
      </c>
      <c r="G669" s="491" t="s">
        <v>391</v>
      </c>
      <c r="H669" s="57" t="s">
        <v>6598</v>
      </c>
      <c r="I669" s="57">
        <v>1.537805655E9</v>
      </c>
      <c r="J669" s="413"/>
      <c r="K669" s="57" t="s">
        <v>6599</v>
      </c>
      <c r="L669" s="1262"/>
      <c r="M669" s="1263"/>
      <c r="P669" s="1263"/>
      <c r="Q669" s="1274"/>
      <c r="R669" s="1263"/>
      <c r="S669" s="1263"/>
      <c r="T669" s="1263"/>
      <c r="U669" s="1263"/>
      <c r="V669" s="1263"/>
      <c r="W669" s="1263"/>
      <c r="X669" s="1263"/>
      <c r="Y669" s="1263"/>
      <c r="Z669" s="455"/>
      <c r="AA669" s="1263"/>
      <c r="AB669" s="1263"/>
      <c r="AC669" s="1263"/>
      <c r="AD669" s="1263"/>
      <c r="AE669" s="1263"/>
      <c r="AF669" s="1263"/>
      <c r="AG669" s="1263"/>
      <c r="AH669" s="1263"/>
      <c r="AI669" s="1263"/>
      <c r="AJ669" s="1263"/>
      <c r="AK669" s="1266"/>
      <c r="AL669" s="1266"/>
      <c r="AM669" s="412"/>
      <c r="AN669" s="1270"/>
    </row>
    <row r="670">
      <c r="A670" s="431" t="s">
        <v>389</v>
      </c>
      <c r="B670" s="56">
        <v>3.8277356E7</v>
      </c>
      <c r="C670" s="456"/>
      <c r="D670" s="57" t="s">
        <v>6601</v>
      </c>
      <c r="E670" s="469" t="s">
        <v>6602</v>
      </c>
      <c r="F670" s="435">
        <v>34528.0</v>
      </c>
      <c r="G670" s="491" t="s">
        <v>391</v>
      </c>
      <c r="H670" s="57" t="s">
        <v>6603</v>
      </c>
      <c r="I670" s="57" t="s">
        <v>6604</v>
      </c>
      <c r="J670" s="413"/>
      <c r="K670" s="57" t="s">
        <v>4883</v>
      </c>
      <c r="L670" s="1262"/>
      <c r="M670" s="1263"/>
      <c r="P670" s="1263"/>
      <c r="Q670" s="1274"/>
      <c r="R670" s="1263"/>
      <c r="S670" s="1263"/>
      <c r="T670" s="1263"/>
      <c r="U670" s="1263"/>
      <c r="V670" s="1263"/>
      <c r="W670" s="1263"/>
      <c r="X670" s="1263"/>
      <c r="Y670" s="1263"/>
      <c r="Z670" s="496"/>
      <c r="AA670" s="1263"/>
      <c r="AB670" s="1263"/>
      <c r="AC670" s="1263"/>
      <c r="AD670" s="1263"/>
      <c r="AE670" s="1263"/>
      <c r="AF670" s="1263"/>
      <c r="AG670" s="1263"/>
      <c r="AH670" s="1263"/>
      <c r="AI670" s="1263"/>
      <c r="AJ670" s="1263"/>
      <c r="AK670" s="1266"/>
      <c r="AL670" s="1266"/>
      <c r="AM670" s="412"/>
      <c r="AN670" s="1270"/>
    </row>
    <row r="671">
      <c r="A671" s="431" t="s">
        <v>389</v>
      </c>
      <c r="B671" s="63">
        <v>3.8098488E7</v>
      </c>
      <c r="C671" s="456"/>
      <c r="D671" s="57" t="s">
        <v>6606</v>
      </c>
      <c r="E671" s="469" t="s">
        <v>6607</v>
      </c>
      <c r="F671" s="435">
        <v>35172.0</v>
      </c>
      <c r="G671" s="491" t="s">
        <v>391</v>
      </c>
      <c r="H671" s="57" t="s">
        <v>6608</v>
      </c>
      <c r="I671" s="57">
        <v>3.388433899E9</v>
      </c>
      <c r="J671" s="413"/>
      <c r="K671" s="57" t="s">
        <v>6609</v>
      </c>
      <c r="L671" s="1262"/>
      <c r="M671" s="1263"/>
      <c r="P671" s="1263"/>
      <c r="Q671" s="1274"/>
      <c r="R671" s="1263"/>
      <c r="S671" s="1263"/>
      <c r="T671" s="1263"/>
      <c r="U671" s="1263"/>
      <c r="V671" s="1263"/>
      <c r="W671" s="1263"/>
      <c r="X671" s="1263"/>
      <c r="Y671" s="1263"/>
      <c r="Z671" s="455"/>
      <c r="AA671" s="1263"/>
      <c r="AB671" s="1263"/>
      <c r="AC671" s="1263"/>
      <c r="AD671" s="1263"/>
      <c r="AE671" s="1263"/>
      <c r="AF671" s="1263"/>
      <c r="AG671" s="1263"/>
      <c r="AH671" s="1263"/>
      <c r="AI671" s="1263"/>
      <c r="AJ671" s="1263"/>
      <c r="AK671" s="1266"/>
      <c r="AL671" s="1266"/>
      <c r="AM671" s="412"/>
      <c r="AN671" s="1270"/>
    </row>
    <row r="672">
      <c r="A672" s="431" t="s">
        <v>389</v>
      </c>
      <c r="B672" s="59">
        <v>4.2214381E7</v>
      </c>
      <c r="C672" s="456"/>
      <c r="D672" s="413" t="s">
        <v>6611</v>
      </c>
      <c r="E672" s="469" t="s">
        <v>6612</v>
      </c>
      <c r="F672" s="435">
        <v>36413.0</v>
      </c>
      <c r="G672" s="52" t="s">
        <v>391</v>
      </c>
      <c r="H672" s="413" t="s">
        <v>6613</v>
      </c>
      <c r="I672" s="413">
        <v>1.159966079E9</v>
      </c>
      <c r="J672" s="413"/>
      <c r="K672" s="413" t="s">
        <v>5819</v>
      </c>
      <c r="L672" s="1262"/>
      <c r="M672" s="1263"/>
      <c r="P672" s="1263"/>
      <c r="Q672" s="1263"/>
      <c r="R672" s="1263"/>
      <c r="S672" s="1263"/>
      <c r="T672" s="1263"/>
      <c r="U672" s="1263"/>
      <c r="V672" s="1263"/>
      <c r="W672" s="1263"/>
      <c r="X672" s="1263"/>
      <c r="Y672" s="1263"/>
      <c r="Z672" s="88"/>
      <c r="AA672" s="1263"/>
      <c r="AB672" s="1263"/>
      <c r="AC672" s="1263"/>
      <c r="AD672" s="1263"/>
      <c r="AE672" s="1263"/>
      <c r="AF672" s="1263"/>
      <c r="AG672" s="1263"/>
      <c r="AH672" s="1263"/>
      <c r="AI672" s="1263"/>
      <c r="AJ672" s="1263"/>
      <c r="AK672" s="1266"/>
      <c r="AL672" s="1266"/>
      <c r="AM672" s="412"/>
      <c r="AN672" s="1270"/>
    </row>
    <row r="673">
      <c r="A673" s="431" t="s">
        <v>389</v>
      </c>
      <c r="B673" s="59">
        <v>4.1509606E7</v>
      </c>
      <c r="C673" s="456"/>
      <c r="D673" s="413" t="s">
        <v>6614</v>
      </c>
      <c r="E673" s="469" t="s">
        <v>6615</v>
      </c>
      <c r="F673" s="435">
        <v>36163.0</v>
      </c>
      <c r="G673" s="52"/>
      <c r="H673" s="413" t="s">
        <v>6616</v>
      </c>
      <c r="I673" s="413">
        <v>1.539148441E9</v>
      </c>
      <c r="J673" s="413"/>
      <c r="K673" s="413" t="s">
        <v>2092</v>
      </c>
      <c r="L673" s="1262"/>
      <c r="M673" s="1263"/>
      <c r="P673" s="1263"/>
      <c r="Q673" s="1263"/>
      <c r="R673" s="1263"/>
      <c r="S673" s="1263"/>
      <c r="T673" s="1263"/>
      <c r="U673" s="1263"/>
      <c r="V673" s="1263"/>
      <c r="W673" s="1263"/>
      <c r="X673" s="1263"/>
      <c r="Y673" s="1263"/>
      <c r="Z673" s="88"/>
      <c r="AA673" s="1263"/>
      <c r="AB673" s="1263"/>
      <c r="AC673" s="1263"/>
      <c r="AD673" s="1263"/>
      <c r="AE673" s="1263"/>
      <c r="AF673" s="1263"/>
      <c r="AG673" s="1263"/>
      <c r="AH673" s="1263"/>
      <c r="AI673" s="1263"/>
      <c r="AJ673" s="1263"/>
      <c r="AK673" s="1266"/>
      <c r="AL673" s="1266"/>
      <c r="AM673" s="412"/>
      <c r="AN673" s="1270"/>
    </row>
    <row r="674">
      <c r="A674" s="431" t="s">
        <v>389</v>
      </c>
      <c r="B674" s="59">
        <v>3.672065E7</v>
      </c>
      <c r="C674" s="432"/>
      <c r="D674" s="413" t="s">
        <v>6617</v>
      </c>
      <c r="E674" s="434" t="s">
        <v>6618</v>
      </c>
      <c r="F674" s="435">
        <v>33581.0</v>
      </c>
      <c r="G674" s="52" t="s">
        <v>391</v>
      </c>
      <c r="H674" s="413"/>
      <c r="I674" s="413">
        <v>1.160413001E9</v>
      </c>
      <c r="J674" s="413"/>
      <c r="K674" s="413" t="s">
        <v>6025</v>
      </c>
      <c r="L674" s="1262"/>
      <c r="M674" s="1263"/>
      <c r="P674" s="1263"/>
      <c r="Q674" s="1263"/>
      <c r="R674" s="1263"/>
      <c r="S674" s="1263"/>
      <c r="T674" s="1263"/>
      <c r="U674" s="1263"/>
      <c r="V674" s="1263"/>
      <c r="W674" s="1263"/>
      <c r="X674" s="1263"/>
      <c r="Y674" s="1263"/>
      <c r="Z674" s="1285"/>
      <c r="AA674" s="1263"/>
      <c r="AB674" s="1263"/>
      <c r="AC674" s="1263"/>
      <c r="AD674" s="1263"/>
      <c r="AE674" s="1263"/>
      <c r="AF674" s="1263"/>
      <c r="AG674" s="1263"/>
      <c r="AH674" s="1263"/>
      <c r="AI674" s="1263"/>
      <c r="AJ674" s="1263"/>
      <c r="AK674" s="1266"/>
      <c r="AL674" s="1266"/>
      <c r="AM674" s="412"/>
      <c r="AN674" s="1270"/>
    </row>
    <row r="675">
      <c r="A675" s="431" t="s">
        <v>389</v>
      </c>
      <c r="B675" s="63">
        <v>4.0132443E7</v>
      </c>
      <c r="C675" s="456"/>
      <c r="D675" s="413" t="s">
        <v>6619</v>
      </c>
      <c r="E675" s="469" t="s">
        <v>6620</v>
      </c>
      <c r="F675" s="435">
        <v>35462.0</v>
      </c>
      <c r="G675" s="52" t="s">
        <v>391</v>
      </c>
      <c r="H675" s="413" t="s">
        <v>6621</v>
      </c>
      <c r="I675" s="413">
        <v>3.437400634E9</v>
      </c>
      <c r="J675" s="413"/>
      <c r="K675" s="413" t="s">
        <v>6622</v>
      </c>
      <c r="L675" s="1262"/>
      <c r="M675" s="1263"/>
      <c r="P675" s="1263"/>
      <c r="Q675" s="1263"/>
      <c r="R675" s="1263"/>
      <c r="S675" s="1263"/>
      <c r="T675" s="1263"/>
      <c r="U675" s="1263"/>
      <c r="V675" s="1263"/>
      <c r="W675" s="1263"/>
      <c r="X675" s="1263"/>
      <c r="Y675" s="1263"/>
      <c r="Z675" s="88"/>
      <c r="AA675" s="1263"/>
      <c r="AB675" s="1263"/>
      <c r="AC675" s="1263"/>
      <c r="AD675" s="1263"/>
      <c r="AE675" s="1263"/>
      <c r="AF675" s="1263"/>
      <c r="AG675" s="1263"/>
      <c r="AH675" s="1263"/>
      <c r="AI675" s="1263"/>
      <c r="AJ675" s="1263"/>
      <c r="AK675" s="1266"/>
      <c r="AL675" s="1266"/>
      <c r="AM675" s="412"/>
      <c r="AN675" s="1270"/>
    </row>
    <row r="676">
      <c r="A676" s="431" t="s">
        <v>389</v>
      </c>
      <c r="B676" s="64">
        <v>3.4405934E7</v>
      </c>
      <c r="C676" s="432"/>
      <c r="D676" s="57" t="s">
        <v>6623</v>
      </c>
      <c r="E676" s="511" t="s">
        <v>6624</v>
      </c>
      <c r="F676" s="523">
        <v>36157.0</v>
      </c>
      <c r="G676" s="509"/>
      <c r="H676" s="510" t="s">
        <v>6625</v>
      </c>
      <c r="I676" s="510">
        <v>1.568045783E9</v>
      </c>
      <c r="J676" s="413"/>
      <c r="K676" s="510"/>
      <c r="L676" s="1262"/>
      <c r="M676" s="1263"/>
      <c r="P676" s="1263"/>
      <c r="Q676" s="1274"/>
      <c r="R676" s="1263"/>
      <c r="S676" s="1263"/>
      <c r="T676" s="1263"/>
      <c r="U676" s="1263"/>
      <c r="V676" s="1263"/>
      <c r="W676" s="1263"/>
      <c r="X676" s="1263"/>
      <c r="Y676" s="1263"/>
      <c r="Z676" s="88"/>
      <c r="AA676" s="1263"/>
      <c r="AB676" s="1263"/>
      <c r="AC676" s="1263"/>
      <c r="AD676" s="1263"/>
      <c r="AE676" s="1263"/>
      <c r="AF676" s="1263"/>
      <c r="AG676" s="1263"/>
      <c r="AH676" s="1263"/>
      <c r="AI676" s="1263"/>
      <c r="AJ676" s="1263"/>
      <c r="AK676" s="1266"/>
      <c r="AL676" s="1266"/>
      <c r="AM676" s="412"/>
      <c r="AN676" s="1270"/>
    </row>
    <row r="677">
      <c r="A677" s="431" t="s">
        <v>389</v>
      </c>
      <c r="B677" s="56">
        <v>4.1638733E7</v>
      </c>
      <c r="C677" s="456"/>
      <c r="D677" s="57" t="s">
        <v>6626</v>
      </c>
      <c r="E677" s="502" t="s">
        <v>6627</v>
      </c>
      <c r="F677" s="503">
        <v>36124.0</v>
      </c>
      <c r="G677" s="52" t="s">
        <v>391</v>
      </c>
      <c r="H677" s="57" t="s">
        <v>6628</v>
      </c>
      <c r="I677" s="57">
        <v>1.162399247E9</v>
      </c>
      <c r="J677" s="413"/>
      <c r="K677" s="57" t="s">
        <v>6629</v>
      </c>
      <c r="L677" s="1262"/>
      <c r="M677" s="1263"/>
      <c r="P677" s="1263"/>
      <c r="Q677" s="1274"/>
      <c r="R677" s="1263"/>
      <c r="S677" s="1263"/>
      <c r="T677" s="1263"/>
      <c r="U677" s="1263"/>
      <c r="V677" s="1263"/>
      <c r="W677" s="1263"/>
      <c r="X677" s="1263"/>
      <c r="Y677" s="1263"/>
      <c r="Z677" s="455"/>
      <c r="AA677" s="1263"/>
      <c r="AB677" s="1263"/>
      <c r="AC677" s="1263"/>
      <c r="AD677" s="1263"/>
      <c r="AE677" s="1263"/>
      <c r="AF677" s="1263"/>
      <c r="AG677" s="1263"/>
      <c r="AH677" s="1263"/>
      <c r="AI677" s="1263"/>
      <c r="AJ677" s="1263"/>
      <c r="AK677" s="1266"/>
      <c r="AL677" s="1266"/>
      <c r="AM677" s="412"/>
      <c r="AN677" s="1270"/>
    </row>
    <row r="678">
      <c r="A678" s="431" t="s">
        <v>389</v>
      </c>
      <c r="B678" s="56">
        <v>4.0829479E7</v>
      </c>
      <c r="C678" s="456"/>
      <c r="D678" s="57" t="s">
        <v>6630</v>
      </c>
      <c r="E678" s="469" t="s">
        <v>6631</v>
      </c>
      <c r="F678" s="503">
        <v>35791.0</v>
      </c>
      <c r="G678" s="491" t="s">
        <v>391</v>
      </c>
      <c r="H678" s="57" t="s">
        <v>6632</v>
      </c>
      <c r="I678" s="57">
        <v>1.525328871E9</v>
      </c>
      <c r="J678" s="413"/>
      <c r="K678" s="57" t="s">
        <v>6633</v>
      </c>
      <c r="L678" s="1262"/>
      <c r="M678" s="1263"/>
      <c r="P678" s="1263"/>
      <c r="Q678" s="1274"/>
      <c r="R678" s="1263"/>
      <c r="S678" s="1263"/>
      <c r="T678" s="1263"/>
      <c r="U678" s="1263"/>
      <c r="V678" s="1263"/>
      <c r="W678" s="1263"/>
      <c r="X678" s="1263"/>
      <c r="Y678" s="1263"/>
      <c r="Z678" s="455"/>
      <c r="AA678" s="1263"/>
      <c r="AB678" s="1263"/>
      <c r="AC678" s="1263"/>
      <c r="AD678" s="1263"/>
      <c r="AE678" s="1263"/>
      <c r="AF678" s="1263"/>
      <c r="AG678" s="1263"/>
      <c r="AH678" s="1263"/>
      <c r="AI678" s="1263"/>
      <c r="AJ678" s="1263"/>
      <c r="AK678" s="1266"/>
      <c r="AL678" s="1266"/>
      <c r="AM678" s="412"/>
      <c r="AN678" s="1270"/>
    </row>
    <row r="679">
      <c r="A679" s="431" t="s">
        <v>389</v>
      </c>
      <c r="B679" s="59">
        <v>3.861285E7</v>
      </c>
      <c r="C679" s="456"/>
      <c r="D679" s="413" t="s">
        <v>6634</v>
      </c>
      <c r="E679" s="469" t="s">
        <v>6635</v>
      </c>
      <c r="F679" s="435">
        <v>34809.0</v>
      </c>
      <c r="G679" s="52" t="s">
        <v>391</v>
      </c>
      <c r="H679" s="413" t="s">
        <v>6636</v>
      </c>
      <c r="I679" s="413">
        <v>1.157274699E9</v>
      </c>
      <c r="J679" s="413"/>
      <c r="K679" s="413" t="s">
        <v>6637</v>
      </c>
      <c r="L679" s="1262"/>
      <c r="M679" s="1263"/>
      <c r="P679" s="1263"/>
      <c r="Q679" s="1263"/>
      <c r="R679" s="1263"/>
      <c r="S679" s="1263"/>
      <c r="T679" s="1263"/>
      <c r="U679" s="1263"/>
      <c r="V679" s="1263"/>
      <c r="W679" s="1263"/>
      <c r="X679" s="1263"/>
      <c r="Y679" s="1263"/>
      <c r="Z679" s="88"/>
      <c r="AA679" s="1263"/>
      <c r="AB679" s="1263"/>
      <c r="AC679" s="1263"/>
      <c r="AD679" s="1263"/>
      <c r="AE679" s="1263"/>
      <c r="AF679" s="1263"/>
      <c r="AG679" s="1263"/>
      <c r="AH679" s="1263"/>
      <c r="AI679" s="1263"/>
      <c r="AJ679" s="1263"/>
      <c r="AK679" s="1266"/>
      <c r="AL679" s="1266"/>
      <c r="AM679" s="412"/>
      <c r="AN679" s="1270"/>
    </row>
    <row r="680">
      <c r="A680" s="431" t="s">
        <v>389</v>
      </c>
      <c r="B680" s="59">
        <v>4.0159018E7</v>
      </c>
      <c r="C680" s="456"/>
      <c r="D680" s="413" t="s">
        <v>6638</v>
      </c>
      <c r="E680" s="469" t="s">
        <v>6639</v>
      </c>
      <c r="F680" s="435">
        <v>35432.0</v>
      </c>
      <c r="G680" s="52" t="s">
        <v>391</v>
      </c>
      <c r="H680" s="413" t="s">
        <v>6179</v>
      </c>
      <c r="I680" s="413" t="s">
        <v>6640</v>
      </c>
      <c r="J680" s="413"/>
      <c r="K680" s="413"/>
      <c r="L680" s="1262"/>
      <c r="M680" s="1263"/>
      <c r="P680" s="1263"/>
      <c r="Q680" s="1263"/>
      <c r="R680" s="1263"/>
      <c r="S680" s="1263"/>
      <c r="T680" s="1263"/>
      <c r="U680" s="1263"/>
      <c r="V680" s="1263"/>
      <c r="W680" s="1263"/>
      <c r="X680" s="1263"/>
      <c r="Y680" s="1263"/>
      <c r="Z680" s="455"/>
      <c r="AA680" s="1263"/>
      <c r="AB680" s="1263"/>
      <c r="AC680" s="1263"/>
      <c r="AD680" s="1263"/>
      <c r="AE680" s="1263"/>
      <c r="AF680" s="1263"/>
      <c r="AG680" s="1263"/>
      <c r="AH680" s="1263"/>
      <c r="AI680" s="1263"/>
      <c r="AJ680" s="1263"/>
      <c r="AK680" s="1266"/>
      <c r="AL680" s="1266"/>
      <c r="AM680" s="412"/>
      <c r="AN680" s="1270"/>
    </row>
    <row r="681">
      <c r="A681" s="431" t="s">
        <v>389</v>
      </c>
      <c r="B681" s="56">
        <v>4.2646501E7</v>
      </c>
      <c r="C681" s="456"/>
      <c r="D681" s="57" t="s">
        <v>6641</v>
      </c>
      <c r="E681" s="434" t="s">
        <v>6642</v>
      </c>
      <c r="F681" s="435">
        <v>36637.0</v>
      </c>
      <c r="G681" s="529" t="s">
        <v>391</v>
      </c>
      <c r="H681" s="57" t="s">
        <v>6643</v>
      </c>
      <c r="I681" s="57">
        <v>1.131883099E9</v>
      </c>
      <c r="J681" s="413"/>
      <c r="K681" s="57" t="s">
        <v>6644</v>
      </c>
      <c r="L681" s="1262"/>
      <c r="M681" s="1263"/>
      <c r="P681" s="1283"/>
      <c r="Q681" s="1274"/>
      <c r="R681" s="1263"/>
      <c r="S681" s="1263"/>
      <c r="T681" s="1263"/>
      <c r="U681" s="1263"/>
      <c r="V681" s="1263"/>
      <c r="W681" s="1263"/>
      <c r="X681" s="1263"/>
      <c r="Y681" s="1263"/>
      <c r="Z681" s="496"/>
      <c r="AA681" s="1263"/>
      <c r="AB681" s="1263"/>
      <c r="AC681" s="1263"/>
      <c r="AD681" s="1263"/>
      <c r="AE681" s="1263"/>
      <c r="AF681" s="1263"/>
      <c r="AG681" s="1263"/>
      <c r="AH681" s="1263"/>
      <c r="AI681" s="1263"/>
      <c r="AJ681" s="1263"/>
      <c r="AK681" s="1266"/>
      <c r="AL681" s="1266"/>
      <c r="AM681" s="412"/>
      <c r="AN681" s="1270"/>
    </row>
    <row r="682">
      <c r="A682" s="431" t="s">
        <v>389</v>
      </c>
      <c r="B682" s="63">
        <v>9.5728553E7</v>
      </c>
      <c r="C682" s="432"/>
      <c r="D682" s="413" t="s">
        <v>6645</v>
      </c>
      <c r="E682" s="511" t="s">
        <v>6646</v>
      </c>
      <c r="F682" s="435">
        <v>35928.0</v>
      </c>
      <c r="G682" s="27" t="s">
        <v>6214</v>
      </c>
      <c r="H682" s="498" t="s">
        <v>6647</v>
      </c>
      <c r="I682" s="413">
        <v>1.155164757E9</v>
      </c>
      <c r="J682" s="413"/>
      <c r="K682" s="413" t="s">
        <v>6648</v>
      </c>
      <c r="L682" s="1262"/>
      <c r="M682" s="1263"/>
      <c r="P682" s="1263"/>
      <c r="Q682" s="1284"/>
      <c r="R682" s="1263"/>
      <c r="S682" s="1263"/>
      <c r="T682" s="1263"/>
      <c r="U682" s="1263"/>
      <c r="V682" s="1263"/>
      <c r="W682" s="1263"/>
      <c r="X682" s="1263"/>
      <c r="Y682" s="1263"/>
      <c r="Z682" s="88"/>
      <c r="AA682" s="1263"/>
      <c r="AB682" s="1263"/>
      <c r="AC682" s="1263"/>
      <c r="AD682" s="1263"/>
      <c r="AE682" s="1263"/>
      <c r="AF682" s="1263"/>
      <c r="AG682" s="1263"/>
      <c r="AH682" s="1263"/>
      <c r="AI682" s="1263"/>
      <c r="AJ682" s="1263"/>
      <c r="AK682" s="1266"/>
      <c r="AL682" s="1266"/>
      <c r="AM682" s="412"/>
      <c r="AN682" s="1270"/>
    </row>
    <row r="683">
      <c r="A683" s="431" t="s">
        <v>389</v>
      </c>
      <c r="B683" s="56">
        <v>9.5924926E7</v>
      </c>
      <c r="C683" s="456"/>
      <c r="D683" s="57" t="s">
        <v>6649</v>
      </c>
      <c r="E683" s="502" t="s">
        <v>6650</v>
      </c>
      <c r="F683" s="503">
        <v>36511.0</v>
      </c>
      <c r="G683" s="491" t="s">
        <v>3791</v>
      </c>
      <c r="H683" s="57" t="s">
        <v>6651</v>
      </c>
      <c r="I683" s="57" t="s">
        <v>6652</v>
      </c>
      <c r="J683" s="413"/>
      <c r="K683" s="57" t="s">
        <v>2272</v>
      </c>
      <c r="L683" s="1262"/>
      <c r="M683" s="1263"/>
      <c r="P683" s="1263"/>
      <c r="Q683" s="1274"/>
      <c r="R683" s="1263"/>
      <c r="S683" s="1263"/>
      <c r="T683" s="1263"/>
      <c r="U683" s="1263"/>
      <c r="V683" s="1263"/>
      <c r="W683" s="1263"/>
      <c r="X683" s="1263"/>
      <c r="Y683" s="1263"/>
      <c r="Z683" s="455"/>
      <c r="AA683" s="1263"/>
      <c r="AB683" s="1263"/>
      <c r="AC683" s="1263"/>
      <c r="AD683" s="1263"/>
      <c r="AE683" s="1263"/>
      <c r="AF683" s="1263"/>
      <c r="AG683" s="1263"/>
      <c r="AH683" s="1263"/>
      <c r="AI683" s="1263"/>
      <c r="AJ683" s="1263"/>
      <c r="AK683" s="1266"/>
      <c r="AL683" s="1266"/>
      <c r="AM683" s="412"/>
      <c r="AN683" s="1270"/>
    </row>
    <row r="684">
      <c r="A684" s="431" t="s">
        <v>389</v>
      </c>
      <c r="B684" s="56">
        <v>4.1566196E7</v>
      </c>
      <c r="C684" s="432"/>
      <c r="D684" s="57" t="s">
        <v>6653</v>
      </c>
      <c r="E684" s="434" t="s">
        <v>6654</v>
      </c>
      <c r="F684" s="503">
        <v>36155.0</v>
      </c>
      <c r="G684" s="52" t="s">
        <v>391</v>
      </c>
      <c r="H684" s="57" t="s">
        <v>6655</v>
      </c>
      <c r="I684" s="57">
        <v>2.326409985E9</v>
      </c>
      <c r="J684" s="413"/>
      <c r="K684" s="57" t="s">
        <v>2272</v>
      </c>
      <c r="L684" s="1262"/>
      <c r="M684" s="1263"/>
      <c r="P684" s="1263"/>
      <c r="Q684" s="1274"/>
      <c r="R684" s="1263"/>
      <c r="S684" s="1263"/>
      <c r="T684" s="1263"/>
      <c r="U684" s="1263"/>
      <c r="V684" s="1263"/>
      <c r="W684" s="1263"/>
      <c r="X684" s="1263"/>
      <c r="Y684" s="1263"/>
      <c r="Z684" s="455"/>
      <c r="AA684" s="1263"/>
      <c r="AB684" s="1263"/>
      <c r="AC684" s="1263"/>
      <c r="AD684" s="1263"/>
      <c r="AE684" s="1263"/>
      <c r="AF684" s="1263"/>
      <c r="AG684" s="1263"/>
      <c r="AH684" s="1263"/>
      <c r="AI684" s="1263"/>
      <c r="AJ684" s="1263"/>
      <c r="AK684" s="1266"/>
      <c r="AL684" s="1266"/>
      <c r="AM684" s="412"/>
      <c r="AN684" s="1270"/>
    </row>
    <row r="685">
      <c r="A685" s="431" t="s">
        <v>389</v>
      </c>
      <c r="B685" s="59">
        <v>3.9029145E7</v>
      </c>
      <c r="C685" s="432"/>
      <c r="D685" s="413" t="s">
        <v>6657</v>
      </c>
      <c r="E685" s="434" t="s">
        <v>6658</v>
      </c>
      <c r="F685" s="483">
        <v>35116.0</v>
      </c>
      <c r="G685" s="52" t="s">
        <v>391</v>
      </c>
      <c r="H685" s="413" t="s">
        <v>6659</v>
      </c>
      <c r="I685" s="413" t="s">
        <v>6660</v>
      </c>
      <c r="J685" s="413"/>
      <c r="K685" s="413" t="s">
        <v>6661</v>
      </c>
      <c r="L685" s="1262"/>
      <c r="M685" s="1263"/>
      <c r="P685" s="1263"/>
      <c r="Q685" s="1274"/>
      <c r="R685" s="1263"/>
      <c r="S685" s="1280"/>
      <c r="T685" s="1280"/>
      <c r="U685" s="1280"/>
      <c r="V685" s="1280"/>
      <c r="W685" s="1280"/>
      <c r="X685" s="1280"/>
      <c r="Y685" s="1280"/>
      <c r="Z685" s="88"/>
      <c r="AA685" s="1280"/>
      <c r="AB685" s="1280"/>
      <c r="AC685" s="1280"/>
      <c r="AD685" s="1280"/>
      <c r="AE685" s="1280"/>
      <c r="AF685" s="1280"/>
      <c r="AG685" s="1280"/>
      <c r="AH685" s="1280"/>
      <c r="AI685" s="1280"/>
      <c r="AJ685" s="1280"/>
      <c r="AK685" s="1266"/>
      <c r="AL685" s="1266"/>
      <c r="AM685" s="412"/>
      <c r="AN685" s="1270"/>
    </row>
    <row r="686">
      <c r="A686" s="431" t="s">
        <v>389</v>
      </c>
      <c r="B686" s="59" t="s">
        <v>619</v>
      </c>
      <c r="C686" s="432"/>
      <c r="D686" s="413" t="s">
        <v>6662</v>
      </c>
      <c r="E686" s="434" t="s">
        <v>6663</v>
      </c>
      <c r="F686" s="435">
        <v>35791.0</v>
      </c>
      <c r="G686" s="27" t="s">
        <v>6664</v>
      </c>
      <c r="H686" s="413" t="s">
        <v>6665</v>
      </c>
      <c r="I686" s="413">
        <v>3.4646835167E10</v>
      </c>
      <c r="J686" s="413"/>
      <c r="K686" s="413" t="s">
        <v>6666</v>
      </c>
      <c r="L686" s="1262"/>
      <c r="M686" s="1263"/>
      <c r="P686" s="1263"/>
      <c r="Q686" s="1263"/>
      <c r="R686" s="1263"/>
      <c r="S686" s="1280"/>
      <c r="T686" s="1280"/>
      <c r="U686" s="1280"/>
      <c r="V686" s="1280"/>
      <c r="W686" s="1280"/>
      <c r="X686" s="1280"/>
      <c r="Y686" s="1280"/>
      <c r="Z686" s="88"/>
      <c r="AA686" s="1280"/>
      <c r="AB686" s="1280"/>
      <c r="AC686" s="1280"/>
      <c r="AD686" s="1280"/>
      <c r="AE686" s="1280"/>
      <c r="AF686" s="1280"/>
      <c r="AG686" s="1280"/>
      <c r="AH686" s="1280"/>
      <c r="AI686" s="1280"/>
      <c r="AJ686" s="1280"/>
      <c r="AK686" s="1266"/>
      <c r="AL686" s="1266"/>
      <c r="AM686" s="412"/>
      <c r="AN686" s="1280"/>
    </row>
    <row r="687">
      <c r="A687" s="431" t="s">
        <v>389</v>
      </c>
      <c r="B687" s="59">
        <v>4.1308792E7</v>
      </c>
      <c r="C687" s="432"/>
      <c r="D687" s="413" t="s">
        <v>3302</v>
      </c>
      <c r="E687" s="434" t="s">
        <v>6667</v>
      </c>
      <c r="F687" s="483">
        <v>35979.0</v>
      </c>
      <c r="G687" s="52"/>
      <c r="H687" s="413" t="s">
        <v>6668</v>
      </c>
      <c r="I687" s="413">
        <v>1.150421656E9</v>
      </c>
      <c r="J687" s="413"/>
      <c r="K687" s="413" t="s">
        <v>6025</v>
      </c>
      <c r="L687" s="1262"/>
      <c r="M687" s="1263"/>
      <c r="P687" s="1263"/>
      <c r="Q687" s="1263"/>
      <c r="R687" s="1263"/>
      <c r="S687" s="1286"/>
      <c r="T687" s="1280"/>
      <c r="U687" s="1270"/>
      <c r="V687" s="1270"/>
      <c r="W687" s="1270"/>
      <c r="X687" s="1270"/>
      <c r="Y687" s="1270"/>
      <c r="Z687" s="88"/>
      <c r="AA687" s="1270"/>
      <c r="AB687" s="1270"/>
      <c r="AC687" s="1270"/>
      <c r="AD687" s="1270"/>
      <c r="AE687" s="1270"/>
      <c r="AF687" s="1270"/>
      <c r="AG687" s="1270"/>
      <c r="AH687" s="1270"/>
      <c r="AI687" s="1270"/>
      <c r="AJ687" s="1270"/>
      <c r="AK687" s="1266"/>
      <c r="AL687" s="1266"/>
      <c r="AM687" s="412"/>
      <c r="AN687" s="1270"/>
    </row>
    <row r="688">
      <c r="A688" s="431" t="s">
        <v>389</v>
      </c>
      <c r="B688" s="59">
        <v>3.2255954E7</v>
      </c>
      <c r="C688" s="432"/>
      <c r="D688" s="413" t="s">
        <v>6669</v>
      </c>
      <c r="E688" s="434" t="s">
        <v>6670</v>
      </c>
      <c r="F688" s="435">
        <v>31611.0</v>
      </c>
      <c r="G688" s="52" t="s">
        <v>391</v>
      </c>
      <c r="H688" s="413" t="s">
        <v>6671</v>
      </c>
      <c r="I688" s="413">
        <v>1.556220045E9</v>
      </c>
      <c r="J688" s="413"/>
      <c r="K688" s="413" t="s">
        <v>6672</v>
      </c>
      <c r="L688" s="1262"/>
      <c r="M688" s="1263"/>
      <c r="P688" s="1263"/>
      <c r="Q688" s="1263"/>
      <c r="R688" s="1263"/>
      <c r="S688" s="1280"/>
      <c r="T688" s="1286"/>
      <c r="U688" s="1270"/>
      <c r="V688" s="1270"/>
      <c r="W688" s="1270"/>
      <c r="X688" s="1270"/>
      <c r="Y688" s="1270"/>
      <c r="Z688" s="88"/>
      <c r="AA688" s="1270"/>
      <c r="AB688" s="1270"/>
      <c r="AC688" s="1270"/>
      <c r="AD688" s="1270"/>
      <c r="AE688" s="1270"/>
      <c r="AF688" s="1270"/>
      <c r="AG688" s="1270"/>
      <c r="AH688" s="1270"/>
      <c r="AI688" s="1270"/>
      <c r="AJ688" s="1270"/>
      <c r="AK688" s="1266"/>
      <c r="AL688" s="1266"/>
      <c r="AM688" s="412"/>
      <c r="AN688" s="1270"/>
    </row>
    <row r="689">
      <c r="A689" s="431" t="s">
        <v>389</v>
      </c>
      <c r="B689" s="59">
        <v>3.6814901E7</v>
      </c>
      <c r="C689" s="432"/>
      <c r="D689" s="413" t="s">
        <v>6673</v>
      </c>
      <c r="E689" s="434" t="s">
        <v>6674</v>
      </c>
      <c r="F689" s="483">
        <v>33772.0</v>
      </c>
      <c r="G689" s="52"/>
      <c r="H689" s="413" t="s">
        <v>6675</v>
      </c>
      <c r="I689" s="413">
        <v>2.615163739E9</v>
      </c>
      <c r="J689" s="413"/>
      <c r="K689" s="413"/>
      <c r="L689" s="1262"/>
      <c r="M689" s="1263"/>
      <c r="P689" s="1263"/>
      <c r="Q689" s="1263"/>
      <c r="R689" s="1263"/>
      <c r="S689" s="1280"/>
      <c r="T689" s="1280"/>
      <c r="U689" s="1270"/>
      <c r="V689" s="1270"/>
      <c r="W689" s="1270"/>
      <c r="X689" s="1270"/>
      <c r="Y689" s="1270"/>
      <c r="Z689" s="88"/>
      <c r="AA689" s="1270"/>
      <c r="AB689" s="1270"/>
      <c r="AC689" s="1270"/>
      <c r="AD689" s="1270"/>
      <c r="AE689" s="1270"/>
      <c r="AF689" s="1270"/>
      <c r="AG689" s="1270"/>
      <c r="AH689" s="1270"/>
      <c r="AI689" s="1270"/>
      <c r="AJ689" s="1270"/>
      <c r="AK689" s="1266"/>
      <c r="AL689" s="1266"/>
      <c r="AM689" s="412"/>
      <c r="AN689" s="1270"/>
    </row>
    <row r="690">
      <c r="A690" s="431" t="s">
        <v>389</v>
      </c>
      <c r="B690" s="59">
        <v>9.5114193E7</v>
      </c>
      <c r="C690" s="432"/>
      <c r="D690" s="413" t="s">
        <v>6676</v>
      </c>
      <c r="E690" s="434" t="s">
        <v>6677</v>
      </c>
      <c r="F690" s="483">
        <v>32965.0</v>
      </c>
      <c r="G690" s="52"/>
      <c r="H690" s="413" t="s">
        <v>6678</v>
      </c>
      <c r="I690" s="413" t="s">
        <v>6679</v>
      </c>
      <c r="J690" s="413"/>
      <c r="K690" s="413" t="s">
        <v>6680</v>
      </c>
      <c r="L690" s="1262"/>
      <c r="M690" s="1263"/>
      <c r="P690" s="1263"/>
      <c r="Q690" s="1263"/>
      <c r="R690" s="1263"/>
      <c r="S690" s="1280"/>
      <c r="T690" s="1280"/>
      <c r="U690" s="1270"/>
      <c r="V690" s="1270"/>
      <c r="W690" s="1270"/>
      <c r="X690" s="1270"/>
      <c r="Y690" s="1270"/>
      <c r="Z690" s="88"/>
      <c r="AA690" s="1270"/>
      <c r="AB690" s="1270"/>
      <c r="AC690" s="1270"/>
      <c r="AD690" s="1270"/>
      <c r="AE690" s="1270"/>
      <c r="AF690" s="1270"/>
      <c r="AG690" s="1270"/>
      <c r="AH690" s="1270"/>
      <c r="AI690" s="1270"/>
      <c r="AJ690" s="1270"/>
      <c r="AK690" s="1266"/>
      <c r="AL690" s="1266"/>
      <c r="AM690" s="412"/>
      <c r="AN690" s="1270"/>
    </row>
    <row r="691">
      <c r="A691" s="431" t="s">
        <v>389</v>
      </c>
      <c r="B691" s="59">
        <v>9.5151994E7</v>
      </c>
      <c r="C691" s="432"/>
      <c r="D691" s="413" t="s">
        <v>6681</v>
      </c>
      <c r="E691" s="434" t="s">
        <v>6682</v>
      </c>
      <c r="F691" s="435">
        <v>34723.0</v>
      </c>
      <c r="G691" s="52" t="s">
        <v>5848</v>
      </c>
      <c r="H691" s="413" t="s">
        <v>6683</v>
      </c>
      <c r="I691" s="413">
        <v>1.166448179E9</v>
      </c>
      <c r="J691" s="413"/>
      <c r="K691" s="413" t="s">
        <v>6684</v>
      </c>
      <c r="L691" s="1262"/>
      <c r="M691" s="1263"/>
      <c r="P691" s="1263"/>
      <c r="Q691" s="1263"/>
      <c r="R691" s="1263"/>
      <c r="S691" s="1280"/>
      <c r="T691" s="1280"/>
      <c r="U691" s="1270"/>
      <c r="V691" s="1270"/>
      <c r="W691" s="1270"/>
      <c r="X691" s="1270"/>
      <c r="Y691" s="1270"/>
      <c r="Z691" s="88"/>
      <c r="AA691" s="1270"/>
      <c r="AB691" s="1270"/>
      <c r="AC691" s="1270"/>
      <c r="AD691" s="1270"/>
      <c r="AE691" s="1270"/>
      <c r="AF691" s="1270"/>
      <c r="AG691" s="1270"/>
      <c r="AH691" s="1270"/>
      <c r="AI691" s="1270"/>
      <c r="AJ691" s="1270"/>
      <c r="AK691" s="1266"/>
      <c r="AL691" s="1266"/>
      <c r="AM691" s="412"/>
      <c r="AN691" s="1270"/>
    </row>
    <row r="692">
      <c r="A692" s="431" t="s">
        <v>389</v>
      </c>
      <c r="B692" s="59">
        <v>4.221354E7</v>
      </c>
      <c r="C692" s="432"/>
      <c r="D692" s="413" t="s">
        <v>6685</v>
      </c>
      <c r="E692" s="434" t="s">
        <v>6686</v>
      </c>
      <c r="F692" s="435">
        <v>36417.0</v>
      </c>
      <c r="G692" s="52"/>
      <c r="H692" s="413" t="s">
        <v>6687</v>
      </c>
      <c r="I692" s="413">
        <v>1.560197808E9</v>
      </c>
      <c r="J692" s="413"/>
      <c r="K692" s="413" t="s">
        <v>6025</v>
      </c>
      <c r="L692" s="1262"/>
      <c r="M692" s="1263"/>
      <c r="P692" s="1263"/>
      <c r="Q692" s="1263"/>
      <c r="R692" s="1263"/>
      <c r="S692" s="1280"/>
      <c r="T692" s="1280"/>
      <c r="U692" s="1270"/>
      <c r="V692" s="1270"/>
      <c r="W692" s="1270"/>
      <c r="X692" s="1270"/>
      <c r="Y692" s="1270"/>
      <c r="Z692" s="88"/>
      <c r="AA692" s="1270"/>
      <c r="AB692" s="1270"/>
      <c r="AC692" s="1270"/>
      <c r="AD692" s="1270"/>
      <c r="AE692" s="1270"/>
      <c r="AF692" s="1270"/>
      <c r="AG692" s="1270"/>
      <c r="AH692" s="1270"/>
      <c r="AI692" s="1270"/>
      <c r="AJ692" s="1270"/>
      <c r="AK692" s="1266"/>
      <c r="AL692" s="1266"/>
      <c r="AM692" s="412"/>
      <c r="AN692" s="1270"/>
    </row>
    <row r="693">
      <c r="A693" s="431" t="s">
        <v>389</v>
      </c>
      <c r="B693" s="61">
        <v>4.19391151E8</v>
      </c>
      <c r="C693" s="477"/>
      <c r="D693" s="55" t="s">
        <v>6688</v>
      </c>
      <c r="E693" s="448" t="s">
        <v>6689</v>
      </c>
      <c r="F693" s="435">
        <v>35937.0</v>
      </c>
      <c r="G693" s="436" t="s">
        <v>391</v>
      </c>
      <c r="H693" s="55" t="s">
        <v>6690</v>
      </c>
      <c r="I693" s="57">
        <v>1.151052869E9</v>
      </c>
      <c r="J693" s="403"/>
      <c r="K693" s="57" t="s">
        <v>6691</v>
      </c>
      <c r="L693" s="1262"/>
      <c r="M693" s="1263"/>
      <c r="P693" s="1264"/>
      <c r="Q693" s="1274"/>
      <c r="R693" s="1263"/>
      <c r="S693" s="1263"/>
      <c r="T693" s="1280"/>
      <c r="U693" s="1280"/>
      <c r="V693" s="1280"/>
      <c r="W693" s="1280"/>
      <c r="X693" s="1280"/>
      <c r="Y693" s="1280"/>
      <c r="Z693" s="443"/>
      <c r="AA693" s="1280"/>
      <c r="AB693" s="1280"/>
      <c r="AC693" s="1280"/>
      <c r="AD693" s="1280"/>
      <c r="AE693" s="1280"/>
      <c r="AF693" s="1280"/>
      <c r="AG693" s="1280"/>
      <c r="AH693" s="1280"/>
      <c r="AI693" s="1280"/>
      <c r="AJ693" s="1280"/>
      <c r="AK693" s="1266"/>
      <c r="AL693" s="1266"/>
      <c r="AM693" s="412"/>
      <c r="AN693" s="1270"/>
    </row>
    <row r="694">
      <c r="A694" s="431" t="s">
        <v>389</v>
      </c>
      <c r="B694" s="58">
        <v>3.7007601E7</v>
      </c>
      <c r="C694" s="477"/>
      <c r="D694" s="403" t="s">
        <v>6692</v>
      </c>
      <c r="E694" s="448" t="s">
        <v>6693</v>
      </c>
      <c r="F694" s="466">
        <v>33782.0</v>
      </c>
      <c r="G694" s="436" t="s">
        <v>391</v>
      </c>
      <c r="H694" s="403" t="s">
        <v>6694</v>
      </c>
      <c r="I694" s="57">
        <v>1.136682102E9</v>
      </c>
      <c r="J694" s="403"/>
      <c r="K694" s="413" t="s">
        <v>6695</v>
      </c>
      <c r="L694" s="1262"/>
      <c r="M694" s="1263"/>
      <c r="P694" s="1264"/>
      <c r="Q694" s="1263"/>
      <c r="R694" s="1263"/>
      <c r="S694" s="1263"/>
      <c r="T694" s="1280"/>
      <c r="U694" s="1280"/>
      <c r="V694" s="1280"/>
      <c r="W694" s="1280"/>
      <c r="X694" s="1280"/>
      <c r="Y694" s="1280"/>
      <c r="Z694" s="465"/>
      <c r="AA694" s="1280"/>
      <c r="AB694" s="1280"/>
      <c r="AC694" s="1280"/>
      <c r="AD694" s="1280"/>
      <c r="AE694" s="1280"/>
      <c r="AF694" s="1280"/>
      <c r="AG694" s="1280"/>
      <c r="AH694" s="1280"/>
      <c r="AI694" s="1280"/>
      <c r="AJ694" s="1280"/>
      <c r="AK694" s="1266"/>
      <c r="AL694" s="1266"/>
      <c r="AM694" s="412"/>
      <c r="AN694" s="1270"/>
    </row>
    <row r="695">
      <c r="A695" s="431" t="s">
        <v>389</v>
      </c>
      <c r="B695" s="58">
        <v>3.7948548E7</v>
      </c>
      <c r="C695" s="477"/>
      <c r="D695" s="403" t="s">
        <v>6696</v>
      </c>
      <c r="E695" s="448" t="s">
        <v>6697</v>
      </c>
      <c r="F695" s="466">
        <v>34237.0</v>
      </c>
      <c r="G695" s="436" t="s">
        <v>2021</v>
      </c>
      <c r="H695" s="403" t="s">
        <v>6698</v>
      </c>
      <c r="I695" s="413">
        <v>1.156185521E9</v>
      </c>
      <c r="J695" s="403"/>
      <c r="K695" s="413" t="s">
        <v>6699</v>
      </c>
      <c r="L695" s="1262"/>
      <c r="M695" s="1263"/>
      <c r="P695" s="1264"/>
      <c r="Q695" s="1263"/>
      <c r="R695" s="1263"/>
      <c r="S695" s="1263"/>
      <c r="T695" s="1280"/>
      <c r="U695" s="1280"/>
      <c r="V695" s="1280"/>
      <c r="W695" s="1280"/>
      <c r="X695" s="1280"/>
      <c r="Y695" s="1280"/>
      <c r="Z695" s="465"/>
      <c r="AA695" s="1280"/>
      <c r="AB695" s="1280"/>
      <c r="AC695" s="1280"/>
      <c r="AD695" s="1280"/>
      <c r="AE695" s="1280"/>
      <c r="AF695" s="1280"/>
      <c r="AG695" s="1280"/>
      <c r="AH695" s="1280"/>
      <c r="AI695" s="1280"/>
      <c r="AJ695" s="1280"/>
      <c r="AK695" s="1266"/>
      <c r="AL695" s="1266"/>
      <c r="AM695" s="412"/>
      <c r="AN695" s="1270"/>
    </row>
    <row r="696">
      <c r="A696" s="431" t="s">
        <v>389</v>
      </c>
      <c r="B696" s="59">
        <v>4.2862523E7</v>
      </c>
      <c r="C696" s="456"/>
      <c r="D696" s="413" t="s">
        <v>6700</v>
      </c>
      <c r="E696" s="434" t="s">
        <v>6701</v>
      </c>
      <c r="F696" s="466">
        <v>36700.0</v>
      </c>
      <c r="G696" s="52" t="s">
        <v>391</v>
      </c>
      <c r="H696" s="413" t="s">
        <v>6702</v>
      </c>
      <c r="I696" s="413">
        <v>2.612567101E9</v>
      </c>
      <c r="J696" s="413"/>
      <c r="K696" s="413" t="s">
        <v>6703</v>
      </c>
      <c r="L696" s="1262"/>
      <c r="M696" s="1263"/>
      <c r="P696" s="1263"/>
      <c r="Q696" s="1263"/>
      <c r="R696" s="1263"/>
      <c r="S696" s="1270"/>
      <c r="T696" s="1270"/>
      <c r="U696" s="1280"/>
      <c r="V696" s="1280"/>
      <c r="W696" s="1280"/>
      <c r="X696" s="1280"/>
      <c r="Y696" s="1280"/>
      <c r="Z696" s="88"/>
      <c r="AA696" s="1280"/>
      <c r="AB696" s="1280"/>
      <c r="AC696" s="1270"/>
      <c r="AD696" s="1270"/>
      <c r="AE696" s="1280"/>
      <c r="AF696" s="1280"/>
      <c r="AG696" s="1280"/>
      <c r="AH696" s="1280"/>
      <c r="AI696" s="1280"/>
      <c r="AJ696" s="1280"/>
      <c r="AK696" s="1266"/>
      <c r="AL696" s="1266"/>
      <c r="AM696" s="412"/>
      <c r="AN696" s="1270"/>
    </row>
    <row r="697">
      <c r="A697" s="431" t="s">
        <v>389</v>
      </c>
      <c r="B697" s="64">
        <v>3.8226637E7</v>
      </c>
      <c r="C697" s="456"/>
      <c r="D697" s="57" t="s">
        <v>6704</v>
      </c>
      <c r="E697" s="57" t="s">
        <v>6705</v>
      </c>
      <c r="F697" s="435">
        <v>34361.0</v>
      </c>
      <c r="G697" s="509" t="s">
        <v>391</v>
      </c>
      <c r="H697" s="510" t="s">
        <v>6706</v>
      </c>
      <c r="I697" s="510">
        <v>3.85538005E9</v>
      </c>
      <c r="J697" s="413"/>
      <c r="K697" s="510" t="s">
        <v>5850</v>
      </c>
      <c r="L697" s="1262"/>
      <c r="M697" s="1263"/>
      <c r="P697" s="1270"/>
      <c r="Q697" s="1274"/>
      <c r="R697" s="1263"/>
      <c r="S697" s="1263"/>
      <c r="T697" s="1270"/>
      <c r="U697" s="1270"/>
      <c r="V697" s="1270"/>
      <c r="W697" s="1270"/>
      <c r="X697" s="1270"/>
      <c r="Y697" s="1270"/>
      <c r="Z697" s="455"/>
      <c r="AA697" s="1270"/>
      <c r="AB697" s="1270"/>
      <c r="AC697" s="1263"/>
      <c r="AD697" s="1263"/>
      <c r="AE697" s="1270"/>
      <c r="AF697" s="1270"/>
      <c r="AG697" s="1270"/>
      <c r="AH697" s="1270"/>
      <c r="AI697" s="1270"/>
      <c r="AJ697" s="1270"/>
      <c r="AK697" s="1266"/>
      <c r="AL697" s="1266"/>
      <c r="AM697" s="412"/>
      <c r="AN697" s="1270"/>
    </row>
    <row r="698">
      <c r="A698" s="431" t="s">
        <v>389</v>
      </c>
      <c r="B698" s="59">
        <v>3.1804963E7</v>
      </c>
      <c r="C698" s="456"/>
      <c r="D698" s="413" t="s">
        <v>6707</v>
      </c>
      <c r="E698" s="413" t="s">
        <v>6708</v>
      </c>
      <c r="F698" s="52">
        <v>31286.0</v>
      </c>
      <c r="G698" s="52" t="s">
        <v>391</v>
      </c>
      <c r="H698" s="413" t="s">
        <v>6709</v>
      </c>
      <c r="I698" s="413">
        <v>1.159457003E9</v>
      </c>
      <c r="J698" s="413"/>
      <c r="K698" s="413" t="s">
        <v>6710</v>
      </c>
      <c r="L698" s="1262"/>
      <c r="M698" s="1263"/>
      <c r="P698" s="1270"/>
      <c r="Q698" s="1270"/>
      <c r="R698" s="1263"/>
      <c r="S698" s="1263"/>
      <c r="T698" s="1263"/>
      <c r="U698" s="1263"/>
      <c r="V698" s="1263"/>
      <c r="W698" s="1263"/>
      <c r="X698" s="1263"/>
      <c r="Y698" s="1263"/>
      <c r="Z698" s="88"/>
      <c r="AA698" s="1263"/>
      <c r="AB698" s="1263"/>
      <c r="AC698" s="1263"/>
      <c r="AD698" s="1263"/>
      <c r="AE698" s="1263"/>
      <c r="AF698" s="1263"/>
      <c r="AG698" s="1263"/>
      <c r="AH698" s="1263"/>
      <c r="AI698" s="1263"/>
      <c r="AJ698" s="1263"/>
      <c r="AK698" s="1266"/>
      <c r="AL698" s="1266"/>
      <c r="AM698" s="412"/>
      <c r="AN698" s="1270"/>
    </row>
    <row r="699">
      <c r="A699" s="431" t="s">
        <v>389</v>
      </c>
      <c r="B699" s="58">
        <v>3.8992819E7</v>
      </c>
      <c r="C699" s="477"/>
      <c r="D699" s="403" t="s">
        <v>6711</v>
      </c>
      <c r="E699" s="472" t="s">
        <v>6712</v>
      </c>
      <c r="F699" s="436">
        <v>34935.0</v>
      </c>
      <c r="G699" s="436" t="s">
        <v>391</v>
      </c>
      <c r="H699" s="403" t="s">
        <v>6713</v>
      </c>
      <c r="I699" s="413">
        <v>1.538841515E9</v>
      </c>
      <c r="J699" s="403"/>
      <c r="K699" s="413" t="s">
        <v>6714</v>
      </c>
      <c r="L699" s="1262"/>
      <c r="M699" s="1263"/>
      <c r="P699" s="1264"/>
      <c r="Q699" s="1270"/>
      <c r="R699" s="1263"/>
      <c r="S699" s="1264"/>
      <c r="T699" s="1270"/>
      <c r="U699" s="1270"/>
      <c r="V699" s="1270"/>
      <c r="W699" s="1270"/>
      <c r="X699" s="1270"/>
      <c r="Y699" s="1270"/>
      <c r="Z699" s="465"/>
      <c r="AA699" s="1270"/>
      <c r="AB699" s="1263"/>
      <c r="AC699" s="1270"/>
      <c r="AD699" s="1270"/>
      <c r="AE699" s="1270"/>
      <c r="AF699" s="1270"/>
      <c r="AG699" s="1270"/>
      <c r="AH699" s="1270"/>
      <c r="AI699" s="1270"/>
      <c r="AJ699" s="1270"/>
      <c r="AK699" s="1266"/>
      <c r="AL699" s="1266"/>
      <c r="AM699" s="412"/>
      <c r="AN699" s="1270"/>
    </row>
    <row r="700">
      <c r="A700" s="431" t="s">
        <v>389</v>
      </c>
      <c r="B700" s="69">
        <v>2.9682144E7</v>
      </c>
      <c r="C700" s="456"/>
      <c r="D700" s="57" t="s">
        <v>6715</v>
      </c>
      <c r="E700" s="434" t="s">
        <v>6716</v>
      </c>
      <c r="F700" s="466">
        <v>30244.0</v>
      </c>
      <c r="G700" s="533" t="s">
        <v>391</v>
      </c>
      <c r="H700" s="493" t="s">
        <v>6717</v>
      </c>
      <c r="I700" s="510">
        <v>1.135374599E9</v>
      </c>
      <c r="J700" s="413"/>
      <c r="K700" s="510" t="s">
        <v>6718</v>
      </c>
      <c r="L700" s="1262"/>
      <c r="M700" s="1263"/>
      <c r="P700" s="1263"/>
      <c r="Q700" s="1274"/>
      <c r="R700" s="1263"/>
      <c r="S700" s="1280"/>
      <c r="T700" s="1280"/>
      <c r="U700" s="1270"/>
      <c r="V700" s="1270"/>
      <c r="W700" s="1270"/>
      <c r="X700" s="1270"/>
      <c r="Y700" s="1270"/>
      <c r="Z700" s="88"/>
      <c r="AA700" s="1270"/>
      <c r="AB700" s="1270"/>
      <c r="AC700" s="1280"/>
      <c r="AD700" s="1280"/>
      <c r="AE700" s="1270"/>
      <c r="AF700" s="1270"/>
      <c r="AG700" s="1270"/>
      <c r="AH700" s="1270"/>
      <c r="AI700" s="1270"/>
      <c r="AJ700" s="1270"/>
      <c r="AK700" s="1266"/>
      <c r="AL700" s="1266"/>
      <c r="AM700" s="412"/>
      <c r="AN700" s="1270"/>
    </row>
    <row r="701">
      <c r="A701" s="431" t="s">
        <v>389</v>
      </c>
      <c r="B701" s="56">
        <v>3.8787245E7</v>
      </c>
      <c r="C701" s="456"/>
      <c r="D701" s="57" t="s">
        <v>6719</v>
      </c>
      <c r="E701" s="434" t="s">
        <v>6720</v>
      </c>
      <c r="F701" s="435">
        <v>34695.0</v>
      </c>
      <c r="G701" s="491" t="s">
        <v>391</v>
      </c>
      <c r="H701" s="57" t="s">
        <v>6721</v>
      </c>
      <c r="I701" s="57">
        <v>1.123996293E9</v>
      </c>
      <c r="J701" s="413"/>
      <c r="K701" s="57" t="s">
        <v>5757</v>
      </c>
      <c r="L701" s="1262"/>
      <c r="M701" s="1263"/>
      <c r="P701" s="1263"/>
      <c r="Q701" s="1274"/>
      <c r="R701" s="1263"/>
      <c r="S701" s="1286"/>
      <c r="T701" s="1280"/>
      <c r="U701" s="1280"/>
      <c r="V701" s="1280"/>
      <c r="W701" s="1280"/>
      <c r="X701" s="1280"/>
      <c r="Y701" s="1280"/>
      <c r="Z701" s="455"/>
      <c r="AA701" s="1280"/>
      <c r="AB701" s="1280"/>
      <c r="AC701" s="1286"/>
      <c r="AD701" s="1286"/>
      <c r="AE701" s="1280"/>
      <c r="AF701" s="1280"/>
      <c r="AG701" s="1280"/>
      <c r="AH701" s="1280"/>
      <c r="AI701" s="1280"/>
      <c r="AJ701" s="1280"/>
      <c r="AK701" s="1266"/>
      <c r="AL701" s="1266"/>
      <c r="AM701" s="412"/>
      <c r="AN701" s="1270"/>
    </row>
    <row r="702">
      <c r="A702" s="431" t="s">
        <v>389</v>
      </c>
      <c r="B702" s="61">
        <v>3.9243021E7</v>
      </c>
      <c r="C702" s="456"/>
      <c r="D702" s="57" t="s">
        <v>6722</v>
      </c>
      <c r="E702" s="434" t="s">
        <v>6723</v>
      </c>
      <c r="F702" s="435">
        <v>34968.0</v>
      </c>
      <c r="G702" s="491" t="s">
        <v>391</v>
      </c>
      <c r="H702" s="57" t="s">
        <v>6724</v>
      </c>
      <c r="I702" s="57">
        <v>1.150089862E9</v>
      </c>
      <c r="J702" s="413"/>
      <c r="K702" s="57" t="s">
        <v>6725</v>
      </c>
      <c r="L702" s="1262"/>
      <c r="M702" s="1263"/>
      <c r="P702" s="1263"/>
      <c r="Q702" s="1274"/>
      <c r="R702" s="1263"/>
      <c r="S702" s="1280"/>
      <c r="T702" s="1286"/>
      <c r="U702" s="1286"/>
      <c r="V702" s="1286"/>
      <c r="W702" s="1286"/>
      <c r="X702" s="1286"/>
      <c r="Y702" s="1286"/>
      <c r="Z702" s="455"/>
      <c r="AA702" s="1286"/>
      <c r="AB702" s="1286"/>
      <c r="AC702" s="1280"/>
      <c r="AD702" s="1280"/>
      <c r="AE702" s="1286"/>
      <c r="AF702" s="1286"/>
      <c r="AG702" s="1286"/>
      <c r="AH702" s="1286"/>
      <c r="AI702" s="1286"/>
      <c r="AJ702" s="1286"/>
      <c r="AK702" s="1266"/>
      <c r="AL702" s="1266"/>
      <c r="AM702" s="412"/>
      <c r="AN702" s="1270"/>
    </row>
    <row r="703">
      <c r="A703" s="431" t="s">
        <v>389</v>
      </c>
      <c r="B703" s="56">
        <v>3.1235333E7</v>
      </c>
      <c r="C703" s="456"/>
      <c r="D703" s="57" t="s">
        <v>6726</v>
      </c>
      <c r="E703" s="434" t="s">
        <v>6727</v>
      </c>
      <c r="F703" s="435">
        <v>31090.0</v>
      </c>
      <c r="G703" s="491" t="s">
        <v>391</v>
      </c>
      <c r="H703" s="57" t="s">
        <v>6728</v>
      </c>
      <c r="I703" s="57">
        <v>1.153890583E9</v>
      </c>
      <c r="J703" s="413"/>
      <c r="K703" s="57" t="s">
        <v>6729</v>
      </c>
      <c r="L703" s="1262"/>
      <c r="M703" s="1263"/>
      <c r="P703" s="1263"/>
      <c r="Q703" s="1274"/>
      <c r="R703" s="1263"/>
      <c r="S703" s="1264"/>
      <c r="T703" s="1280"/>
      <c r="U703" s="1280"/>
      <c r="V703" s="1280"/>
      <c r="W703" s="1280"/>
      <c r="X703" s="1280"/>
      <c r="Y703" s="1280"/>
      <c r="Z703" s="455"/>
      <c r="AA703" s="1280"/>
      <c r="AB703" s="1280"/>
      <c r="AC703" s="1280"/>
      <c r="AD703" s="1280"/>
      <c r="AE703" s="1280"/>
      <c r="AF703" s="1280"/>
      <c r="AG703" s="1280"/>
      <c r="AH703" s="1280"/>
      <c r="AI703" s="1280"/>
      <c r="AJ703" s="1280"/>
      <c r="AK703" s="1266"/>
      <c r="AL703" s="1266"/>
      <c r="AM703" s="412"/>
      <c r="AN703" s="1270"/>
    </row>
    <row r="704">
      <c r="A704" s="431" t="s">
        <v>389</v>
      </c>
      <c r="B704" s="61">
        <v>4.2636807E7</v>
      </c>
      <c r="C704" s="477"/>
      <c r="D704" s="55" t="s">
        <v>6730</v>
      </c>
      <c r="E704" s="448" t="s">
        <v>6731</v>
      </c>
      <c r="F704" s="435">
        <v>36631.0</v>
      </c>
      <c r="G704" s="53" t="s">
        <v>391</v>
      </c>
      <c r="H704" s="55" t="s">
        <v>6732</v>
      </c>
      <c r="I704" s="57">
        <v>2.94515467712E11</v>
      </c>
      <c r="J704" s="403"/>
      <c r="K704" s="57" t="s">
        <v>6733</v>
      </c>
      <c r="L704" s="1262"/>
      <c r="M704" s="1263"/>
      <c r="P704" s="1264"/>
      <c r="Q704" s="1274"/>
      <c r="R704" s="1263"/>
      <c r="S704" s="1263"/>
      <c r="T704" s="1280"/>
      <c r="U704" s="1280"/>
      <c r="V704" s="1280"/>
      <c r="W704" s="1280"/>
      <c r="X704" s="1280"/>
      <c r="Y704" s="1280"/>
      <c r="Z704" s="443"/>
      <c r="AA704" s="1280"/>
      <c r="AB704" s="1280"/>
      <c r="AC704" s="1280"/>
      <c r="AD704" s="1280"/>
      <c r="AE704" s="1280"/>
      <c r="AF704" s="1280"/>
      <c r="AG704" s="1280"/>
      <c r="AH704" s="1280"/>
      <c r="AI704" s="1280"/>
      <c r="AJ704" s="1280"/>
      <c r="AK704" s="1266"/>
      <c r="AL704" s="1266"/>
      <c r="AM704" s="412"/>
      <c r="AN704" s="1270"/>
    </row>
    <row r="705">
      <c r="A705" s="431" t="s">
        <v>389</v>
      </c>
      <c r="B705" s="59">
        <v>4.1928278E7</v>
      </c>
      <c r="C705" s="456"/>
      <c r="D705" s="413" t="s">
        <v>6734</v>
      </c>
      <c r="E705" s="434" t="s">
        <v>6735</v>
      </c>
      <c r="F705" s="466">
        <v>36368.0</v>
      </c>
      <c r="G705" s="52" t="s">
        <v>391</v>
      </c>
      <c r="H705" s="413" t="s">
        <v>6736</v>
      </c>
      <c r="I705" s="413" t="s">
        <v>6737</v>
      </c>
      <c r="J705" s="413"/>
      <c r="K705" s="476" t="s">
        <v>6738</v>
      </c>
      <c r="L705" s="1262"/>
      <c r="M705" s="1263"/>
      <c r="P705" s="1263"/>
      <c r="Q705" s="1263"/>
      <c r="R705" s="1263"/>
      <c r="S705" s="1264"/>
      <c r="T705" s="1287"/>
      <c r="U705" s="1280"/>
      <c r="V705" s="1280"/>
      <c r="W705" s="1280"/>
      <c r="X705" s="1280"/>
      <c r="Y705" s="1280"/>
      <c r="Z705" s="88"/>
      <c r="AA705" s="1280"/>
      <c r="AB705" s="1280"/>
      <c r="AC705" s="1287"/>
      <c r="AD705" s="1287"/>
      <c r="AE705" s="1280"/>
      <c r="AF705" s="1280"/>
      <c r="AG705" s="1280"/>
      <c r="AH705" s="1280"/>
      <c r="AI705" s="1280"/>
      <c r="AJ705" s="1280"/>
      <c r="AK705" s="1266"/>
      <c r="AL705" s="1266"/>
      <c r="AM705" s="412"/>
      <c r="AN705" s="1270"/>
    </row>
    <row r="706">
      <c r="A706" s="431" t="s">
        <v>389</v>
      </c>
      <c r="B706" s="61">
        <v>4.1342857E7</v>
      </c>
      <c r="C706" s="477"/>
      <c r="D706" s="55" t="s">
        <v>6739</v>
      </c>
      <c r="E706" s="448" t="s">
        <v>6740</v>
      </c>
      <c r="F706" s="435">
        <v>35975.0</v>
      </c>
      <c r="G706" s="53" t="s">
        <v>391</v>
      </c>
      <c r="H706" s="55" t="s">
        <v>6741</v>
      </c>
      <c r="I706" s="57">
        <v>1.173698528E9</v>
      </c>
      <c r="J706" s="403"/>
      <c r="K706" s="57" t="s">
        <v>6025</v>
      </c>
      <c r="L706" s="1262"/>
      <c r="M706" s="1263"/>
      <c r="P706" s="1264"/>
      <c r="Q706" s="1274"/>
      <c r="R706" s="1263"/>
      <c r="S706" s="1280"/>
      <c r="T706" s="1280"/>
      <c r="U706" s="1287"/>
      <c r="V706" s="1287"/>
      <c r="W706" s="1287"/>
      <c r="X706" s="1287"/>
      <c r="Y706" s="1287"/>
      <c r="Z706" s="443"/>
      <c r="AA706" s="1287"/>
      <c r="AB706" s="1287"/>
      <c r="AC706" s="1280"/>
      <c r="AD706" s="1280"/>
      <c r="AE706" s="1287"/>
      <c r="AF706" s="1287"/>
      <c r="AG706" s="1287"/>
      <c r="AH706" s="1287"/>
      <c r="AI706" s="1287"/>
      <c r="AJ706" s="1287"/>
      <c r="AK706" s="1266"/>
      <c r="AL706" s="1266"/>
      <c r="AM706" s="412"/>
      <c r="AN706" s="1270"/>
    </row>
    <row r="707">
      <c r="A707" s="431" t="s">
        <v>389</v>
      </c>
      <c r="B707" s="61">
        <v>1.917846511E10</v>
      </c>
      <c r="C707" s="477"/>
      <c r="D707" s="403" t="s">
        <v>6742</v>
      </c>
      <c r="E707" s="448" t="s">
        <v>6743</v>
      </c>
      <c r="F707" s="478">
        <v>35837.0</v>
      </c>
      <c r="G707" s="491" t="s">
        <v>6139</v>
      </c>
      <c r="H707" s="403" t="s">
        <v>6744</v>
      </c>
      <c r="I707" s="57">
        <v>9.17846511E9</v>
      </c>
      <c r="J707" s="403"/>
      <c r="K707" s="413" t="s">
        <v>6745</v>
      </c>
      <c r="L707" s="1262"/>
      <c r="M707" s="1263"/>
      <c r="P707" s="1264"/>
      <c r="Q707" s="1263"/>
      <c r="R707" s="1263"/>
      <c r="S707" s="1263"/>
      <c r="T707" s="1280"/>
      <c r="U707" s="1280"/>
      <c r="V707" s="1280"/>
      <c r="W707" s="1280"/>
      <c r="X707" s="1280"/>
      <c r="Y707" s="1280"/>
      <c r="Z707" s="443"/>
      <c r="AA707" s="1280"/>
      <c r="AB707" s="1280"/>
      <c r="AC707" s="1280"/>
      <c r="AD707" s="1280"/>
      <c r="AE707" s="1280"/>
      <c r="AF707" s="1280"/>
      <c r="AG707" s="1280"/>
      <c r="AH707" s="1280"/>
      <c r="AI707" s="1280"/>
      <c r="AJ707" s="1280"/>
      <c r="AK707" s="1266"/>
      <c r="AL707" s="1266"/>
      <c r="AM707" s="412"/>
      <c r="AN707" s="1270"/>
    </row>
    <row r="708">
      <c r="A708" s="431" t="s">
        <v>389</v>
      </c>
      <c r="B708" s="58">
        <v>3.4134971E7</v>
      </c>
      <c r="C708" s="477"/>
      <c r="D708" s="403" t="s">
        <v>6746</v>
      </c>
      <c r="E708" s="448" t="s">
        <v>6747</v>
      </c>
      <c r="F708" s="466">
        <v>32300.0</v>
      </c>
      <c r="G708" s="436" t="s">
        <v>391</v>
      </c>
      <c r="H708" s="403" t="s">
        <v>6748</v>
      </c>
      <c r="I708" s="413">
        <v>1.159481767E9</v>
      </c>
      <c r="J708" s="403"/>
      <c r="K708" s="413" t="s">
        <v>6749</v>
      </c>
      <c r="L708" s="1262"/>
      <c r="M708" s="1263"/>
      <c r="P708" s="1264"/>
      <c r="Q708" s="1263"/>
      <c r="R708" s="1263"/>
      <c r="S708" s="1280"/>
      <c r="T708" s="1280"/>
      <c r="U708" s="1280"/>
      <c r="V708" s="1280"/>
      <c r="W708" s="1280"/>
      <c r="X708" s="1280"/>
      <c r="Y708" s="1280"/>
      <c r="Z708" s="465"/>
      <c r="AA708" s="1280"/>
      <c r="AB708" s="1280"/>
      <c r="AC708" s="1280"/>
      <c r="AD708" s="1280"/>
      <c r="AE708" s="1280"/>
      <c r="AF708" s="1280"/>
      <c r="AG708" s="1280"/>
      <c r="AH708" s="1280"/>
      <c r="AI708" s="1280"/>
      <c r="AJ708" s="1280"/>
      <c r="AK708" s="1266"/>
      <c r="AL708" s="1266"/>
      <c r="AM708" s="412"/>
      <c r="AN708" s="1270"/>
    </row>
    <row r="709">
      <c r="A709" s="431" t="s">
        <v>389</v>
      </c>
      <c r="B709" s="59">
        <v>3.946642E7</v>
      </c>
      <c r="C709" s="456"/>
      <c r="D709" s="413" t="s">
        <v>6750</v>
      </c>
      <c r="E709" s="434" t="s">
        <v>6751</v>
      </c>
      <c r="F709" s="466">
        <v>35082.0</v>
      </c>
      <c r="G709" s="491" t="s">
        <v>391</v>
      </c>
      <c r="H709" s="413" t="s">
        <v>6752</v>
      </c>
      <c r="I709" s="57">
        <v>1.168245873E9</v>
      </c>
      <c r="J709" s="413"/>
      <c r="K709" s="413" t="s">
        <v>6753</v>
      </c>
      <c r="L709" s="1262"/>
      <c r="M709" s="1263"/>
      <c r="P709" s="1263"/>
      <c r="Q709" s="1263"/>
      <c r="R709" s="1263"/>
      <c r="S709" s="1264"/>
      <c r="T709" s="1280"/>
      <c r="U709" s="1280"/>
      <c r="V709" s="1280"/>
      <c r="W709" s="1280"/>
      <c r="X709" s="1280"/>
      <c r="Y709" s="1280"/>
      <c r="Z709" s="88"/>
      <c r="AA709" s="1280"/>
      <c r="AB709" s="1280"/>
      <c r="AC709" s="1286"/>
      <c r="AD709" s="1286"/>
      <c r="AE709" s="1280"/>
      <c r="AF709" s="1280"/>
      <c r="AG709" s="1280"/>
      <c r="AH709" s="1280"/>
      <c r="AI709" s="1280"/>
      <c r="AJ709" s="1280"/>
      <c r="AK709" s="1266"/>
      <c r="AL709" s="1266"/>
      <c r="AM709" s="412"/>
      <c r="AN709" s="1270"/>
    </row>
    <row r="710">
      <c r="A710" s="431" t="s">
        <v>389</v>
      </c>
      <c r="B710" s="56">
        <v>4.1132335E7</v>
      </c>
      <c r="C710" s="456"/>
      <c r="D710" s="57" t="s">
        <v>6754</v>
      </c>
      <c r="E710" s="511" t="s">
        <v>6755</v>
      </c>
      <c r="F710" s="435">
        <v>35913.0</v>
      </c>
      <c r="G710" s="112" t="s">
        <v>391</v>
      </c>
      <c r="H710" s="57" t="s">
        <v>6756</v>
      </c>
      <c r="I710" s="57">
        <v>3.484507436E9</v>
      </c>
      <c r="J710" s="413"/>
      <c r="K710" s="57" t="s">
        <v>6757</v>
      </c>
      <c r="L710" s="1262"/>
      <c r="M710" s="1263"/>
      <c r="P710" s="1263"/>
      <c r="Q710" s="1274"/>
      <c r="R710" s="1263"/>
      <c r="S710" s="1280"/>
      <c r="T710" s="1280"/>
      <c r="U710" s="1286"/>
      <c r="V710" s="1286"/>
      <c r="W710" s="1286"/>
      <c r="X710" s="1286"/>
      <c r="Y710" s="1286"/>
      <c r="Z710" s="455"/>
      <c r="AA710" s="1286"/>
      <c r="AB710" s="1286"/>
      <c r="AC710" s="1280"/>
      <c r="AD710" s="1280"/>
      <c r="AE710" s="1286"/>
      <c r="AF710" s="1286"/>
      <c r="AG710" s="1286"/>
      <c r="AH710" s="1286"/>
      <c r="AI710" s="1286"/>
      <c r="AJ710" s="1286"/>
      <c r="AK710" s="1266"/>
      <c r="AL710" s="1266"/>
      <c r="AM710" s="412"/>
      <c r="AN710" s="1270"/>
    </row>
    <row r="711">
      <c r="A711" s="431" t="s">
        <v>389</v>
      </c>
      <c r="B711" s="61">
        <v>4.3022721E7</v>
      </c>
      <c r="C711" s="477"/>
      <c r="D711" s="55" t="s">
        <v>6758</v>
      </c>
      <c r="E711" s="448" t="s">
        <v>6759</v>
      </c>
      <c r="F711" s="503">
        <v>36814.0</v>
      </c>
      <c r="G711" s="436" t="s">
        <v>391</v>
      </c>
      <c r="H711" s="55" t="s">
        <v>6760</v>
      </c>
      <c r="I711" s="57">
        <v>1.12350973E9</v>
      </c>
      <c r="J711" s="403"/>
      <c r="K711" s="57" t="s">
        <v>5290</v>
      </c>
      <c r="L711" s="1262"/>
      <c r="M711" s="1263"/>
      <c r="P711" s="1264"/>
      <c r="Q711" s="1274"/>
      <c r="R711" s="1263"/>
      <c r="S711" s="1280"/>
      <c r="T711" s="1280"/>
      <c r="U711" s="1280"/>
      <c r="V711" s="1280"/>
      <c r="W711" s="1280"/>
      <c r="X711" s="1280"/>
      <c r="Y711" s="1280"/>
      <c r="Z711" s="443"/>
      <c r="AA711" s="1280"/>
      <c r="AB711" s="1280"/>
      <c r="AC711" s="1280"/>
      <c r="AD711" s="1280"/>
      <c r="AE711" s="1280"/>
      <c r="AF711" s="1280"/>
      <c r="AG711" s="1280"/>
      <c r="AH711" s="1280"/>
      <c r="AI711" s="1280"/>
      <c r="AJ711" s="1280"/>
      <c r="AK711" s="1266"/>
      <c r="AL711" s="1266"/>
      <c r="AM711" s="412"/>
      <c r="AN711" s="1270"/>
    </row>
    <row r="712">
      <c r="A712" s="431" t="s">
        <v>389</v>
      </c>
      <c r="B712" s="56">
        <v>4.0126173E7</v>
      </c>
      <c r="C712" s="456"/>
      <c r="D712" s="413" t="s">
        <v>6761</v>
      </c>
      <c r="E712" s="434" t="s">
        <v>6762</v>
      </c>
      <c r="F712" s="478">
        <v>35381.0</v>
      </c>
      <c r="G712" s="52" t="s">
        <v>391</v>
      </c>
      <c r="H712" s="413" t="s">
        <v>6763</v>
      </c>
      <c r="I712" s="57">
        <v>1.151202729E9</v>
      </c>
      <c r="J712" s="413"/>
      <c r="K712" s="413" t="s">
        <v>6764</v>
      </c>
      <c r="L712" s="1262"/>
      <c r="M712" s="1263"/>
      <c r="P712" s="1263"/>
      <c r="Q712" s="1263"/>
      <c r="R712" s="1263"/>
      <c r="S712" s="1264"/>
      <c r="T712" s="1280"/>
      <c r="U712" s="1280"/>
      <c r="V712" s="1280"/>
      <c r="W712" s="1280"/>
      <c r="X712" s="1280"/>
      <c r="Y712" s="1280"/>
      <c r="Z712" s="455"/>
      <c r="AA712" s="1280"/>
      <c r="AB712" s="1280"/>
      <c r="AC712" s="1280"/>
      <c r="AD712" s="1280"/>
      <c r="AE712" s="1280"/>
      <c r="AF712" s="1280"/>
      <c r="AG712" s="1280"/>
      <c r="AH712" s="1280"/>
      <c r="AI712" s="1280"/>
      <c r="AJ712" s="1280"/>
      <c r="AK712" s="1266"/>
      <c r="AL712" s="1266"/>
      <c r="AM712" s="412"/>
      <c r="AN712" s="1270"/>
    </row>
    <row r="713">
      <c r="A713" s="431" t="s">
        <v>389</v>
      </c>
      <c r="B713" s="56">
        <v>4.2586885E7</v>
      </c>
      <c r="C713" s="456"/>
      <c r="D713" s="57" t="s">
        <v>6765</v>
      </c>
      <c r="E713" s="511" t="s">
        <v>6766</v>
      </c>
      <c r="F713" s="435">
        <v>36645.0</v>
      </c>
      <c r="G713" s="52" t="s">
        <v>391</v>
      </c>
      <c r="H713" s="57" t="s">
        <v>6767</v>
      </c>
      <c r="I713" s="57">
        <v>1.155757034E9</v>
      </c>
      <c r="J713" s="413"/>
      <c r="K713" s="57" t="s">
        <v>6768</v>
      </c>
      <c r="L713" s="1262"/>
      <c r="M713" s="1263"/>
      <c r="P713" s="1263"/>
      <c r="Q713" s="1274"/>
      <c r="R713" s="1263"/>
      <c r="S713" s="1280"/>
      <c r="T713" s="1280"/>
      <c r="U713" s="1280"/>
      <c r="V713" s="1280"/>
      <c r="W713" s="1280"/>
      <c r="X713" s="1280"/>
      <c r="Y713" s="1280"/>
      <c r="Z713" s="455"/>
      <c r="AA713" s="1280"/>
      <c r="AB713" s="1280"/>
      <c r="AC713" s="1280"/>
      <c r="AD713" s="1280"/>
      <c r="AE713" s="1280"/>
      <c r="AF713" s="1280"/>
      <c r="AG713" s="1280"/>
      <c r="AH713" s="1280"/>
      <c r="AI713" s="1280"/>
      <c r="AJ713" s="1280"/>
      <c r="AK713" s="1266"/>
      <c r="AL713" s="1266"/>
      <c r="AM713" s="412"/>
      <c r="AN713" s="1270"/>
    </row>
    <row r="714">
      <c r="A714" s="431" t="s">
        <v>389</v>
      </c>
      <c r="B714" s="58">
        <v>3.6529377E7</v>
      </c>
      <c r="C714" s="477"/>
      <c r="D714" s="55" t="s">
        <v>6769</v>
      </c>
      <c r="E714" s="448" t="s">
        <v>6770</v>
      </c>
      <c r="F714" s="503">
        <v>33541.0</v>
      </c>
      <c r="G714" s="436" t="s">
        <v>391</v>
      </c>
      <c r="H714" s="55" t="s">
        <v>6771</v>
      </c>
      <c r="I714" s="57">
        <v>1.531512585E9</v>
      </c>
      <c r="J714" s="403"/>
      <c r="K714" s="57" t="s">
        <v>6772</v>
      </c>
      <c r="L714" s="1262"/>
      <c r="M714" s="1263"/>
      <c r="P714" s="1264"/>
      <c r="Q714" s="1274"/>
      <c r="R714" s="1263"/>
      <c r="S714" s="1287"/>
      <c r="T714" s="1280"/>
      <c r="U714" s="1280"/>
      <c r="V714" s="1280"/>
      <c r="W714" s="1280"/>
      <c r="X714" s="1280"/>
      <c r="Y714" s="1280"/>
      <c r="Z714" s="443"/>
      <c r="AA714" s="1280"/>
      <c r="AB714" s="1280"/>
      <c r="AC714" s="1263"/>
      <c r="AD714" s="1263"/>
      <c r="AE714" s="1280"/>
      <c r="AF714" s="1280"/>
      <c r="AG714" s="1280"/>
      <c r="AH714" s="1280"/>
      <c r="AI714" s="1280"/>
      <c r="AJ714" s="1280"/>
      <c r="AK714" s="1266"/>
      <c r="AL714" s="1266"/>
      <c r="AM714" s="412"/>
      <c r="AN714" s="1264"/>
    </row>
    <row r="715">
      <c r="A715" s="431" t="s">
        <v>389</v>
      </c>
      <c r="B715" s="58">
        <v>3.4103167E7</v>
      </c>
      <c r="C715" s="477"/>
      <c r="D715" s="403" t="s">
        <v>6773</v>
      </c>
      <c r="E715" s="464" t="s">
        <v>6774</v>
      </c>
      <c r="F715" s="466">
        <v>32417.0</v>
      </c>
      <c r="G715" s="436" t="s">
        <v>391</v>
      </c>
      <c r="H715" s="403" t="s">
        <v>6775</v>
      </c>
      <c r="I715" s="413">
        <v>1.557176807E9</v>
      </c>
      <c r="J715" s="403"/>
      <c r="K715" s="413" t="s">
        <v>6776</v>
      </c>
      <c r="L715" s="1262"/>
      <c r="M715" s="1263"/>
      <c r="P715" s="1264"/>
      <c r="Q715" s="1263"/>
      <c r="R715" s="1263"/>
      <c r="S715" s="1263"/>
      <c r="T715" s="1287"/>
      <c r="U715" s="1263"/>
      <c r="V715" s="1263"/>
      <c r="W715" s="1263"/>
      <c r="X715" s="1263"/>
      <c r="Y715" s="1263"/>
      <c r="Z715" s="465"/>
      <c r="AA715" s="1263"/>
      <c r="AB715" s="1263"/>
      <c r="AC715" s="1263"/>
      <c r="AD715" s="1263"/>
      <c r="AE715" s="1263"/>
      <c r="AF715" s="1263"/>
      <c r="AG715" s="1263"/>
      <c r="AH715" s="1263"/>
      <c r="AI715" s="1263"/>
      <c r="AJ715" s="1263"/>
      <c r="AK715" s="1266"/>
      <c r="AL715" s="1266"/>
      <c r="AM715" s="412"/>
      <c r="AN715" s="1270"/>
    </row>
    <row r="716">
      <c r="A716" s="431" t="s">
        <v>389</v>
      </c>
      <c r="B716" s="58">
        <v>4.054351E7</v>
      </c>
      <c r="C716" s="477"/>
      <c r="D716" s="403" t="s">
        <v>6777</v>
      </c>
      <c r="E716" s="464" t="s">
        <v>6778</v>
      </c>
      <c r="F716" s="474">
        <v>35521.0</v>
      </c>
      <c r="G716" s="436" t="s">
        <v>391</v>
      </c>
      <c r="H716" s="403" t="s">
        <v>6779</v>
      </c>
      <c r="I716" s="413">
        <v>1.538454938E9</v>
      </c>
      <c r="J716" s="403"/>
      <c r="K716" s="413" t="s">
        <v>6780</v>
      </c>
      <c r="L716" s="1262"/>
      <c r="M716" s="1263"/>
      <c r="P716" s="1264"/>
      <c r="Q716" s="1263"/>
      <c r="R716" s="1263"/>
      <c r="S716" s="1263"/>
      <c r="T716" s="1263"/>
      <c r="U716" s="1263"/>
      <c r="V716" s="1263"/>
      <c r="W716" s="1263"/>
      <c r="X716" s="1263"/>
      <c r="Y716" s="1263"/>
      <c r="Z716" s="465"/>
      <c r="AA716" s="1263"/>
      <c r="AB716" s="1263"/>
      <c r="AC716" s="1263"/>
      <c r="AD716" s="1263"/>
      <c r="AE716" s="1263"/>
      <c r="AF716" s="1263"/>
      <c r="AG716" s="1263"/>
      <c r="AH716" s="1263"/>
      <c r="AI716" s="1263"/>
      <c r="AJ716" s="1263"/>
      <c r="AK716" s="1266"/>
      <c r="AL716" s="1266"/>
      <c r="AM716" s="412"/>
      <c r="AN716" s="1270"/>
    </row>
    <row r="717">
      <c r="A717" s="431" t="s">
        <v>389</v>
      </c>
      <c r="B717" s="58">
        <v>4.2077034E7</v>
      </c>
      <c r="C717" s="477"/>
      <c r="D717" s="403" t="s">
        <v>6781</v>
      </c>
      <c r="E717" s="464" t="s">
        <v>6782</v>
      </c>
      <c r="F717" s="474">
        <v>36359.0</v>
      </c>
      <c r="G717" s="436" t="s">
        <v>391</v>
      </c>
      <c r="H717" s="403" t="s">
        <v>6783</v>
      </c>
      <c r="I717" s="413">
        <v>1.139355332E9</v>
      </c>
      <c r="J717" s="403"/>
      <c r="K717" s="413" t="s">
        <v>6784</v>
      </c>
      <c r="L717" s="1262"/>
      <c r="M717" s="1263"/>
      <c r="P717" s="1264"/>
      <c r="Q717" s="1263"/>
      <c r="R717" s="1263"/>
      <c r="S717" s="1263"/>
      <c r="T717" s="1263"/>
      <c r="U717" s="1263"/>
      <c r="V717" s="1263"/>
      <c r="W717" s="1263"/>
      <c r="X717" s="1263"/>
      <c r="Y717" s="1263"/>
      <c r="Z717" s="465"/>
      <c r="AA717" s="1263"/>
      <c r="AB717" s="1263"/>
      <c r="AC717" s="1263"/>
      <c r="AD717" s="1263"/>
      <c r="AE717" s="1263"/>
      <c r="AF717" s="1263"/>
      <c r="AG717" s="1263"/>
      <c r="AH717" s="1263"/>
      <c r="AI717" s="1263"/>
      <c r="AJ717" s="1263"/>
      <c r="AK717" s="1266"/>
      <c r="AL717" s="1266"/>
      <c r="AM717" s="412"/>
      <c r="AN717" s="1270"/>
    </row>
    <row r="718">
      <c r="A718" s="431" t="s">
        <v>389</v>
      </c>
      <c r="B718" s="58">
        <v>3.9888583E7</v>
      </c>
      <c r="C718" s="477"/>
      <c r="D718" s="403" t="s">
        <v>6785</v>
      </c>
      <c r="E718" s="464" t="s">
        <v>6786</v>
      </c>
      <c r="F718" s="535">
        <v>35349.0</v>
      </c>
      <c r="G718" s="436" t="s">
        <v>391</v>
      </c>
      <c r="H718" s="403" t="s">
        <v>6787</v>
      </c>
      <c r="I718" s="413">
        <v>5.493875115387E12</v>
      </c>
      <c r="J718" s="403"/>
      <c r="K718" s="413" t="s">
        <v>6788</v>
      </c>
      <c r="L718" s="1262"/>
      <c r="M718" s="1263"/>
      <c r="P718" s="1264"/>
      <c r="Q718" s="1263"/>
      <c r="R718" s="1263"/>
      <c r="S718" s="1263"/>
      <c r="T718" s="1263"/>
      <c r="U718" s="1263"/>
      <c r="V718" s="1263"/>
      <c r="W718" s="1263"/>
      <c r="X718" s="1263"/>
      <c r="Y718" s="1263"/>
      <c r="Z718" s="465"/>
      <c r="AA718" s="1263"/>
      <c r="AB718" s="1263"/>
      <c r="AC718" s="1263"/>
      <c r="AD718" s="1263"/>
      <c r="AE718" s="1263"/>
      <c r="AF718" s="1263"/>
      <c r="AG718" s="1263"/>
      <c r="AH718" s="1263"/>
      <c r="AI718" s="1263"/>
      <c r="AJ718" s="1263"/>
      <c r="AK718" s="1266"/>
      <c r="AL718" s="1266"/>
      <c r="AM718" s="412"/>
      <c r="AN718" s="1270"/>
    </row>
    <row r="719">
      <c r="A719" s="431" t="s">
        <v>389</v>
      </c>
      <c r="B719" s="59">
        <v>4.3404883E7</v>
      </c>
      <c r="C719" s="456"/>
      <c r="D719" s="413" t="s">
        <v>6789</v>
      </c>
      <c r="E719" s="469" t="s">
        <v>6790</v>
      </c>
      <c r="F719" s="474">
        <v>37194.0</v>
      </c>
      <c r="G719" s="52" t="s">
        <v>391</v>
      </c>
      <c r="H719" s="413" t="s">
        <v>6791</v>
      </c>
      <c r="I719" s="413">
        <v>1.123887646E9</v>
      </c>
      <c r="J719" s="413"/>
      <c r="K719" s="413" t="s">
        <v>2092</v>
      </c>
      <c r="L719" s="1262"/>
      <c r="M719" s="1263"/>
      <c r="P719" s="1263"/>
      <c r="Q719" s="1263"/>
      <c r="R719" s="1263"/>
      <c r="S719" s="1280"/>
      <c r="T719" s="1280"/>
      <c r="U719" s="1280"/>
      <c r="V719" s="1280"/>
      <c r="W719" s="1280"/>
      <c r="X719" s="1280"/>
      <c r="Y719" s="1280"/>
      <c r="Z719" s="88"/>
      <c r="AA719" s="1280"/>
      <c r="AB719" s="1263"/>
      <c r="AC719" s="1280"/>
      <c r="AD719" s="1280"/>
      <c r="AE719" s="1280"/>
      <c r="AF719" s="1280"/>
      <c r="AG719" s="1280"/>
      <c r="AH719" s="1280"/>
      <c r="AI719" s="1280"/>
      <c r="AJ719" s="1280"/>
      <c r="AK719" s="1266"/>
      <c r="AL719" s="1266"/>
      <c r="AM719" s="412"/>
      <c r="AN719" s="1270"/>
    </row>
    <row r="720">
      <c r="A720" s="431" t="s">
        <v>389</v>
      </c>
      <c r="B720" s="61">
        <v>3.9523787E7</v>
      </c>
      <c r="C720" s="477"/>
      <c r="D720" s="55" t="s">
        <v>6792</v>
      </c>
      <c r="E720" s="448" t="s">
        <v>6793</v>
      </c>
      <c r="F720" s="435">
        <v>35173.0</v>
      </c>
      <c r="G720" s="436" t="s">
        <v>391</v>
      </c>
      <c r="H720" s="55" t="s">
        <v>6794</v>
      </c>
      <c r="I720" s="57">
        <v>2.994154953E9</v>
      </c>
      <c r="J720" s="403"/>
      <c r="K720" s="57" t="s">
        <v>6795</v>
      </c>
      <c r="L720" s="1262"/>
      <c r="M720" s="1263"/>
      <c r="P720" s="1264"/>
      <c r="Q720" s="1274"/>
      <c r="R720" s="1263"/>
      <c r="S720" s="1263"/>
      <c r="T720" s="1280"/>
      <c r="U720" s="1280"/>
      <c r="V720" s="1280"/>
      <c r="W720" s="1280"/>
      <c r="X720" s="1280"/>
      <c r="Y720" s="1280"/>
      <c r="Z720" s="443"/>
      <c r="AA720" s="1280"/>
      <c r="AB720" s="1280"/>
      <c r="AC720" s="1280"/>
      <c r="AD720" s="1280"/>
      <c r="AE720" s="1280"/>
      <c r="AF720" s="1280"/>
      <c r="AG720" s="1280"/>
      <c r="AH720" s="1280"/>
      <c r="AI720" s="1280"/>
      <c r="AJ720" s="1280"/>
      <c r="AK720" s="1266"/>
      <c r="AL720" s="1266"/>
      <c r="AM720" s="412"/>
      <c r="AN720" s="1270"/>
    </row>
    <row r="721">
      <c r="A721" s="431" t="s">
        <v>389</v>
      </c>
      <c r="B721" s="58">
        <v>3.4270216E7</v>
      </c>
      <c r="C721" s="477"/>
      <c r="D721" s="403" t="s">
        <v>6796</v>
      </c>
      <c r="E721" s="448" t="s">
        <v>6797</v>
      </c>
      <c r="F721" s="466">
        <v>32464.0</v>
      </c>
      <c r="G721" s="436" t="s">
        <v>391</v>
      </c>
      <c r="H721" s="403" t="s">
        <v>6798</v>
      </c>
      <c r="I721" s="413">
        <v>1.163073629E9</v>
      </c>
      <c r="J721" s="403"/>
      <c r="K721" s="413" t="s">
        <v>6799</v>
      </c>
      <c r="L721" s="1262"/>
      <c r="M721" s="1263"/>
      <c r="P721" s="1264"/>
      <c r="Q721" s="1263"/>
      <c r="R721" s="1263"/>
      <c r="S721" s="1263"/>
      <c r="T721" s="1280"/>
      <c r="U721" s="1280"/>
      <c r="V721" s="1280"/>
      <c r="W721" s="1280"/>
      <c r="X721" s="1280"/>
      <c r="Y721" s="1280"/>
      <c r="Z721" s="465"/>
      <c r="AA721" s="1280"/>
      <c r="AB721" s="1280"/>
      <c r="AC721" s="1280"/>
      <c r="AD721" s="1280"/>
      <c r="AE721" s="1280"/>
      <c r="AF721" s="1280"/>
      <c r="AG721" s="1280"/>
      <c r="AH721" s="1280"/>
      <c r="AI721" s="1280"/>
      <c r="AJ721" s="1280"/>
      <c r="AK721" s="1266"/>
      <c r="AL721" s="1266"/>
      <c r="AM721" s="412"/>
      <c r="AN721" s="1270"/>
    </row>
    <row r="722">
      <c r="A722" s="431" t="s">
        <v>389</v>
      </c>
      <c r="B722" s="61">
        <v>3.8888913E7</v>
      </c>
      <c r="C722" s="477"/>
      <c r="D722" s="403" t="s">
        <v>6800</v>
      </c>
      <c r="E722" s="448" t="s">
        <v>6801</v>
      </c>
      <c r="F722" s="478">
        <v>34723.0</v>
      </c>
      <c r="G722" s="53" t="s">
        <v>391</v>
      </c>
      <c r="H722" s="403" t="s">
        <v>6802</v>
      </c>
      <c r="I722" s="57">
        <v>1.167382527E9</v>
      </c>
      <c r="J722" s="403"/>
      <c r="K722" s="413" t="s">
        <v>6609</v>
      </c>
      <c r="L722" s="1262"/>
      <c r="M722" s="1263"/>
      <c r="P722" s="1264"/>
      <c r="Q722" s="1263"/>
      <c r="R722" s="1263"/>
      <c r="S722" s="1263"/>
      <c r="T722" s="1269"/>
      <c r="U722" s="1280"/>
      <c r="V722" s="1280"/>
      <c r="W722" s="1280"/>
      <c r="X722" s="1280"/>
      <c r="Y722" s="1280"/>
      <c r="Z722" s="443"/>
      <c r="AA722" s="1280"/>
      <c r="AB722" s="1280"/>
      <c r="AC722" s="1280"/>
      <c r="AD722" s="1280"/>
      <c r="AE722" s="1280"/>
      <c r="AF722" s="1280"/>
      <c r="AG722" s="1280"/>
      <c r="AH722" s="1280"/>
      <c r="AI722" s="1280"/>
      <c r="AJ722" s="1280"/>
      <c r="AK722" s="1266"/>
      <c r="AL722" s="1266"/>
      <c r="AM722" s="412"/>
      <c r="AN722" s="1270"/>
    </row>
    <row r="723">
      <c r="A723" s="431" t="s">
        <v>389</v>
      </c>
      <c r="B723" s="61">
        <v>3.8124764E7</v>
      </c>
      <c r="C723" s="477"/>
      <c r="D723" s="403" t="s">
        <v>6803</v>
      </c>
      <c r="E723" s="448" t="s">
        <v>6804</v>
      </c>
      <c r="F723" s="478">
        <v>34534.0</v>
      </c>
      <c r="G723" s="436" t="s">
        <v>391</v>
      </c>
      <c r="H723" s="403" t="s">
        <v>6805</v>
      </c>
      <c r="I723" s="57">
        <v>1.141612855E9</v>
      </c>
      <c r="J723" s="403"/>
      <c r="K723" s="413" t="s">
        <v>6806</v>
      </c>
      <c r="L723" s="1262"/>
      <c r="M723" s="1263"/>
      <c r="P723" s="1264"/>
      <c r="Q723" s="1263"/>
      <c r="R723" s="1263"/>
      <c r="S723" s="1264"/>
      <c r="T723" s="1268"/>
      <c r="U723" s="1280"/>
      <c r="V723" s="1280"/>
      <c r="W723" s="1280"/>
      <c r="X723" s="1280"/>
      <c r="Y723" s="1280"/>
      <c r="Z723" s="443"/>
      <c r="AA723" s="1280"/>
      <c r="AB723" s="1280"/>
      <c r="AC723" s="1264"/>
      <c r="AD723" s="1264"/>
      <c r="AE723" s="1280"/>
      <c r="AF723" s="1280"/>
      <c r="AG723" s="1280"/>
      <c r="AH723" s="1280"/>
      <c r="AI723" s="1280"/>
      <c r="AJ723" s="1280"/>
      <c r="AK723" s="1266"/>
      <c r="AL723" s="1266"/>
      <c r="AM723" s="412"/>
      <c r="AN723" s="1270"/>
    </row>
    <row r="724">
      <c r="A724" s="431" t="s">
        <v>389</v>
      </c>
      <c r="B724" s="61">
        <v>3.0708378E7</v>
      </c>
      <c r="C724" s="477"/>
      <c r="D724" s="403" t="s">
        <v>6807</v>
      </c>
      <c r="E724" s="448" t="s">
        <v>6808</v>
      </c>
      <c r="F724" s="478">
        <v>30787.0</v>
      </c>
      <c r="G724" s="53" t="s">
        <v>391</v>
      </c>
      <c r="H724" s="403" t="s">
        <v>6809</v>
      </c>
      <c r="I724" s="57">
        <v>1.158208747E9</v>
      </c>
      <c r="J724" s="403"/>
      <c r="K724" s="413" t="s">
        <v>6810</v>
      </c>
      <c r="L724" s="1262"/>
      <c r="M724" s="1263"/>
      <c r="P724" s="1264"/>
      <c r="Q724" s="1263"/>
      <c r="R724" s="1263"/>
      <c r="S724" s="1270"/>
      <c r="T724" s="1287"/>
      <c r="U724" s="1287"/>
      <c r="V724" s="1287"/>
      <c r="W724" s="1287"/>
      <c r="X724" s="1287"/>
      <c r="Y724" s="1287"/>
      <c r="Z724" s="443"/>
      <c r="AA724" s="1287"/>
      <c r="AB724" s="1263"/>
      <c r="AC724" s="1287"/>
      <c r="AD724" s="1287"/>
      <c r="AE724" s="1287"/>
      <c r="AF724" s="1287"/>
      <c r="AG724" s="1287"/>
      <c r="AH724" s="1287"/>
      <c r="AI724" s="1287"/>
      <c r="AJ724" s="1287"/>
      <c r="AK724" s="1266"/>
      <c r="AL724" s="1266"/>
      <c r="AM724" s="412"/>
      <c r="AN724" s="1270"/>
    </row>
    <row r="725">
      <c r="A725" s="431" t="s">
        <v>389</v>
      </c>
      <c r="B725" s="61">
        <v>3.9644227E7</v>
      </c>
      <c r="C725" s="477"/>
      <c r="D725" s="403" t="s">
        <v>6811</v>
      </c>
      <c r="E725" s="448" t="s">
        <v>6812</v>
      </c>
      <c r="F725" s="478">
        <v>35210.0</v>
      </c>
      <c r="G725" s="53" t="s">
        <v>391</v>
      </c>
      <c r="H725" s="403" t="s">
        <v>6813</v>
      </c>
      <c r="I725" s="57">
        <v>1.5514234E9</v>
      </c>
      <c r="J725" s="403"/>
      <c r="K725" s="413" t="s">
        <v>6814</v>
      </c>
      <c r="L725" s="1262"/>
      <c r="M725" s="1263"/>
      <c r="P725" s="1264"/>
      <c r="Q725" s="1263"/>
      <c r="R725" s="1263"/>
      <c r="S725" s="1263"/>
      <c r="T725" s="1270"/>
      <c r="U725" s="1287"/>
      <c r="V725" s="1287"/>
      <c r="W725" s="1287"/>
      <c r="X725" s="1287"/>
      <c r="Y725" s="1287"/>
      <c r="Z725" s="443"/>
      <c r="AA725" s="1287"/>
      <c r="AB725" s="1287"/>
      <c r="AC725" s="1263"/>
      <c r="AD725" s="1263"/>
      <c r="AE725" s="1287"/>
      <c r="AF725" s="1287"/>
      <c r="AG725" s="1287"/>
      <c r="AH725" s="1287"/>
      <c r="AI725" s="1287"/>
      <c r="AJ725" s="1287"/>
      <c r="AK725" s="1266"/>
      <c r="AL725" s="1266"/>
      <c r="AM725" s="412"/>
      <c r="AN725" s="1270"/>
    </row>
    <row r="726">
      <c r="A726" s="431" t="s">
        <v>389</v>
      </c>
      <c r="B726" s="61">
        <v>4.2119137E7</v>
      </c>
      <c r="C726" s="477"/>
      <c r="D726" s="403" t="s">
        <v>6815</v>
      </c>
      <c r="E726" s="448" t="s">
        <v>6816</v>
      </c>
      <c r="F726" s="478">
        <v>36426.0</v>
      </c>
      <c r="G726" s="53" t="s">
        <v>391</v>
      </c>
      <c r="H726" s="403" t="s">
        <v>6817</v>
      </c>
      <c r="I726" s="57">
        <v>1.132119418E9</v>
      </c>
      <c r="J726" s="403"/>
      <c r="K726" s="413" t="s">
        <v>6818</v>
      </c>
      <c r="L726" s="1262"/>
      <c r="M726" s="1263"/>
      <c r="P726" s="1264"/>
      <c r="Q726" s="1263"/>
      <c r="R726" s="1263"/>
      <c r="S726" s="1263"/>
      <c r="T726" s="1263"/>
      <c r="U726" s="1263"/>
      <c r="V726" s="1263"/>
      <c r="W726" s="1263"/>
      <c r="X726" s="1263"/>
      <c r="Y726" s="1263"/>
      <c r="Z726" s="443"/>
      <c r="AA726" s="1263"/>
      <c r="AB726" s="1263"/>
      <c r="AC726" s="1263"/>
      <c r="AD726" s="1263"/>
      <c r="AE726" s="1263"/>
      <c r="AF726" s="1263"/>
      <c r="AG726" s="1263"/>
      <c r="AH726" s="1263"/>
      <c r="AI726" s="1263"/>
      <c r="AJ726" s="1263"/>
      <c r="AK726" s="1266"/>
      <c r="AL726" s="1266"/>
      <c r="AM726" s="412"/>
      <c r="AN726" s="1270"/>
    </row>
    <row r="727">
      <c r="A727" s="431" t="s">
        <v>389</v>
      </c>
      <c r="B727" s="61">
        <v>4.4093284E7</v>
      </c>
      <c r="C727" s="477"/>
      <c r="D727" s="403" t="s">
        <v>6819</v>
      </c>
      <c r="E727" s="448" t="s">
        <v>6820</v>
      </c>
      <c r="F727" s="478">
        <v>37390.0</v>
      </c>
      <c r="G727" s="53" t="s">
        <v>391</v>
      </c>
      <c r="H727" s="403" t="s">
        <v>6821</v>
      </c>
      <c r="I727" s="57">
        <v>1.154725445E9</v>
      </c>
      <c r="J727" s="403"/>
      <c r="K727" s="413" t="s">
        <v>6822</v>
      </c>
      <c r="L727" s="1262"/>
      <c r="M727" s="1263"/>
      <c r="P727" s="1264"/>
      <c r="Q727" s="1263"/>
      <c r="R727" s="1263"/>
      <c r="S727" s="1263"/>
      <c r="T727" s="1263"/>
      <c r="U727" s="1263"/>
      <c r="V727" s="1263"/>
      <c r="W727" s="1263"/>
      <c r="X727" s="1263"/>
      <c r="Y727" s="1263"/>
      <c r="Z727" s="443"/>
      <c r="AA727" s="1263"/>
      <c r="AB727" s="1263"/>
      <c r="AC727" s="1263"/>
      <c r="AD727" s="1263"/>
      <c r="AE727" s="1263"/>
      <c r="AF727" s="1263"/>
      <c r="AG727" s="1263"/>
      <c r="AH727" s="1263"/>
      <c r="AI727" s="1263"/>
      <c r="AJ727" s="1263"/>
      <c r="AK727" s="1266"/>
      <c r="AL727" s="1266"/>
      <c r="AM727" s="412"/>
      <c r="AN727" s="1270"/>
    </row>
    <row r="728">
      <c r="A728" s="431" t="s">
        <v>389</v>
      </c>
      <c r="B728" s="61">
        <v>4.42057738E8</v>
      </c>
      <c r="C728" s="477"/>
      <c r="D728" s="403" t="s">
        <v>6823</v>
      </c>
      <c r="E728" s="448" t="s">
        <v>6824</v>
      </c>
      <c r="F728" s="478">
        <v>37367.0</v>
      </c>
      <c r="G728" s="436" t="s">
        <v>391</v>
      </c>
      <c r="H728" s="403" t="s">
        <v>6825</v>
      </c>
      <c r="I728" s="57">
        <v>1.121691657E9</v>
      </c>
      <c r="J728" s="403"/>
      <c r="K728" s="413" t="s">
        <v>6826</v>
      </c>
      <c r="L728" s="1262"/>
      <c r="M728" s="1263"/>
      <c r="P728" s="1264"/>
      <c r="Q728" s="1263"/>
      <c r="R728" s="1263"/>
      <c r="S728" s="1263"/>
      <c r="T728" s="1263"/>
      <c r="U728" s="1263"/>
      <c r="V728" s="1263"/>
      <c r="W728" s="1263"/>
      <c r="X728" s="1263"/>
      <c r="Y728" s="1263"/>
      <c r="Z728" s="443"/>
      <c r="AA728" s="1263"/>
      <c r="AB728" s="1263"/>
      <c r="AC728" s="1263"/>
      <c r="AD728" s="1263"/>
      <c r="AE728" s="1263"/>
      <c r="AF728" s="1263"/>
      <c r="AG728" s="1263"/>
      <c r="AH728" s="1263"/>
      <c r="AI728" s="1263"/>
      <c r="AJ728" s="1263"/>
      <c r="AK728" s="1266"/>
      <c r="AL728" s="1266"/>
      <c r="AM728" s="412"/>
      <c r="AN728" s="1270"/>
    </row>
    <row r="729">
      <c r="A729" s="431" t="s">
        <v>389</v>
      </c>
      <c r="B729" s="61">
        <v>4.2099032E7</v>
      </c>
      <c r="C729" s="477"/>
      <c r="D729" s="403" t="s">
        <v>6827</v>
      </c>
      <c r="E729" s="448" t="s">
        <v>6828</v>
      </c>
      <c r="F729" s="478">
        <v>36368.0</v>
      </c>
      <c r="G729" s="53" t="s">
        <v>2021</v>
      </c>
      <c r="H729" s="403" t="s">
        <v>6829</v>
      </c>
      <c r="I729" s="57">
        <v>1.132791936E9</v>
      </c>
      <c r="J729" s="403"/>
      <c r="K729" s="413" t="s">
        <v>6830</v>
      </c>
      <c r="L729" s="1262"/>
      <c r="M729" s="1263"/>
      <c r="P729" s="1264"/>
      <c r="Q729" s="1263"/>
      <c r="R729" s="1263"/>
      <c r="S729" s="1263"/>
      <c r="T729" s="1263"/>
      <c r="U729" s="1263"/>
      <c r="V729" s="1263"/>
      <c r="W729" s="1263"/>
      <c r="X729" s="1263"/>
      <c r="Y729" s="1263"/>
      <c r="Z729" s="443"/>
      <c r="AA729" s="1263"/>
      <c r="AB729" s="1263"/>
      <c r="AC729" s="1263"/>
      <c r="AD729" s="1263"/>
      <c r="AE729" s="1263"/>
      <c r="AF729" s="1263"/>
      <c r="AG729" s="1263"/>
      <c r="AH729" s="1263"/>
      <c r="AI729" s="1263"/>
      <c r="AJ729" s="1263"/>
      <c r="AK729" s="1266"/>
      <c r="AL729" s="1266"/>
      <c r="AM729" s="412"/>
      <c r="AN729" s="1270"/>
    </row>
    <row r="730">
      <c r="A730" s="431" t="s">
        <v>389</v>
      </c>
      <c r="B730" s="61">
        <v>4.2398557E7</v>
      </c>
      <c r="C730" s="477"/>
      <c r="D730" s="403" t="s">
        <v>6831</v>
      </c>
      <c r="E730" s="448" t="s">
        <v>6832</v>
      </c>
      <c r="F730" s="478">
        <v>36596.0</v>
      </c>
      <c r="G730" s="53" t="s">
        <v>391</v>
      </c>
      <c r="H730" s="403" t="s">
        <v>6833</v>
      </c>
      <c r="I730" s="57">
        <v>2.325414458E9</v>
      </c>
      <c r="J730" s="403"/>
      <c r="K730" s="413" t="s">
        <v>6834</v>
      </c>
      <c r="L730" s="1262"/>
      <c r="M730" s="1263"/>
      <c r="P730" s="1264"/>
      <c r="Q730" s="1263"/>
      <c r="R730" s="1263"/>
      <c r="S730" s="1263"/>
      <c r="T730" s="1263"/>
      <c r="U730" s="1263"/>
      <c r="V730" s="1263"/>
      <c r="W730" s="1263"/>
      <c r="X730" s="1263"/>
      <c r="Y730" s="1263"/>
      <c r="Z730" s="443"/>
      <c r="AA730" s="1263"/>
      <c r="AB730" s="1263"/>
      <c r="AC730" s="1263"/>
      <c r="AD730" s="1263"/>
      <c r="AE730" s="1263"/>
      <c r="AF730" s="1263"/>
      <c r="AG730" s="1263"/>
      <c r="AH730" s="1263"/>
      <c r="AI730" s="1263"/>
      <c r="AJ730" s="1263"/>
      <c r="AK730" s="1266"/>
      <c r="AL730" s="1266"/>
      <c r="AM730" s="412"/>
      <c r="AN730" s="1270"/>
    </row>
    <row r="731">
      <c r="A731" s="431" t="s">
        <v>389</v>
      </c>
      <c r="B731" s="61">
        <v>4.1780832E7</v>
      </c>
      <c r="C731" s="477"/>
      <c r="D731" s="403" t="s">
        <v>6835</v>
      </c>
      <c r="E731" s="448" t="s">
        <v>6836</v>
      </c>
      <c r="F731" s="478">
        <v>36206.0</v>
      </c>
      <c r="G731" s="53" t="s">
        <v>391</v>
      </c>
      <c r="H731" s="403" t="s">
        <v>6837</v>
      </c>
      <c r="I731" s="57">
        <v>1.1408533E9</v>
      </c>
      <c r="J731" s="403"/>
      <c r="K731" s="413" t="s">
        <v>6838</v>
      </c>
      <c r="L731" s="1262"/>
      <c r="M731" s="1263"/>
      <c r="P731" s="1264"/>
      <c r="Q731" s="1263"/>
      <c r="R731" s="1263"/>
      <c r="S731" s="1263"/>
      <c r="T731" s="1263"/>
      <c r="U731" s="1263"/>
      <c r="V731" s="1263"/>
      <c r="W731" s="1263"/>
      <c r="X731" s="1263"/>
      <c r="Y731" s="1263"/>
      <c r="Z731" s="443"/>
      <c r="AA731" s="1263"/>
      <c r="AB731" s="1263"/>
      <c r="AC731" s="1263"/>
      <c r="AD731" s="1263"/>
      <c r="AE731" s="1263"/>
      <c r="AF731" s="1263"/>
      <c r="AG731" s="1263"/>
      <c r="AH731" s="1263"/>
      <c r="AI731" s="1263"/>
      <c r="AJ731" s="1263"/>
      <c r="AK731" s="1266"/>
      <c r="AL731" s="1266"/>
      <c r="AM731" s="412"/>
      <c r="AN731" s="1270"/>
    </row>
    <row r="732">
      <c r="A732" s="431" t="s">
        <v>389</v>
      </c>
      <c r="B732" s="70"/>
      <c r="C732" s="536"/>
      <c r="D732" s="70"/>
      <c r="E732" s="537"/>
      <c r="F732" s="538"/>
      <c r="G732" s="70"/>
      <c r="H732" s="539"/>
      <c r="I732" s="70"/>
      <c r="J732" s="70"/>
      <c r="K732" s="537"/>
      <c r="L732" s="1288"/>
      <c r="M732" s="1244"/>
      <c r="P732" s="437"/>
      <c r="Q732" s="437"/>
      <c r="R732" s="437"/>
      <c r="S732" s="437"/>
      <c r="T732" s="437"/>
      <c r="U732" s="437"/>
      <c r="V732" s="437"/>
      <c r="W732" s="437"/>
      <c r="X732" s="437"/>
      <c r="Y732" s="1244"/>
      <c r="Z732" s="437"/>
      <c r="AA732" s="1244"/>
      <c r="AB732" s="1244"/>
      <c r="AC732" s="1266"/>
      <c r="AD732" s="1266"/>
      <c r="AE732" s="1266"/>
      <c r="AF732" s="1266"/>
      <c r="AG732" s="1179"/>
      <c r="AH732" s="437"/>
      <c r="AI732" s="1266"/>
      <c r="AJ732" s="412"/>
      <c r="AK732" s="1266"/>
      <c r="AL732" s="1266"/>
      <c r="AM732" s="412"/>
      <c r="AN732" s="1237"/>
    </row>
    <row r="733">
      <c r="A733" s="431" t="s">
        <v>389</v>
      </c>
      <c r="B733" s="546">
        <v>3.916394E7</v>
      </c>
      <c r="C733" s="547">
        <v>44505.50564912037</v>
      </c>
      <c r="D733" s="548" t="s">
        <v>3766</v>
      </c>
      <c r="E733" s="548" t="s">
        <v>3767</v>
      </c>
      <c r="F733" s="549">
        <v>34950.0</v>
      </c>
      <c r="G733" s="249" t="s">
        <v>2021</v>
      </c>
      <c r="H733" s="548" t="s">
        <v>1618</v>
      </c>
      <c r="I733" s="550" t="s">
        <v>6839</v>
      </c>
      <c r="J733" s="546" t="s">
        <v>1620</v>
      </c>
      <c r="K733" s="551" t="s">
        <v>3768</v>
      </c>
      <c r="L733" s="1289" t="s">
        <v>1668</v>
      </c>
      <c r="M733" s="1290"/>
      <c r="P733" s="1290"/>
      <c r="Q733" s="1290"/>
      <c r="R733" s="1290"/>
      <c r="S733" s="1291"/>
      <c r="T733" s="1292"/>
      <c r="U733" s="1290"/>
      <c r="V733" s="1290"/>
      <c r="W733" s="1290"/>
      <c r="X733" s="545"/>
      <c r="Y733" s="1293"/>
      <c r="Z733" s="545"/>
      <c r="AA733" s="1290"/>
      <c r="AB733" s="1293"/>
      <c r="AC733" s="1294"/>
      <c r="AD733" s="1294"/>
      <c r="AE733" s="1295"/>
      <c r="AF733" s="1294"/>
      <c r="AG733" s="1296"/>
      <c r="AH733" s="1297"/>
      <c r="AI733" s="1298"/>
      <c r="AJ733" s="1294"/>
      <c r="AK733" s="577"/>
      <c r="AL733" s="577"/>
      <c r="AM733" s="577"/>
      <c r="AN733" s="1291"/>
    </row>
    <row r="734">
      <c r="A734" s="431" t="s">
        <v>389</v>
      </c>
      <c r="B734" s="562">
        <v>3.2849209E7</v>
      </c>
      <c r="C734" s="563">
        <v>44609.47915601852</v>
      </c>
      <c r="D734" s="564" t="s">
        <v>4231</v>
      </c>
      <c r="E734" s="564" t="s">
        <v>4232</v>
      </c>
      <c r="F734" s="565">
        <v>31811.0</v>
      </c>
      <c r="G734" s="249" t="s">
        <v>2021</v>
      </c>
      <c r="H734" s="564" t="s">
        <v>1618</v>
      </c>
      <c r="I734" s="566" t="s">
        <v>5399</v>
      </c>
      <c r="J734" s="562" t="s">
        <v>1620</v>
      </c>
      <c r="K734" s="567" t="s">
        <v>4234</v>
      </c>
      <c r="L734" s="1299" t="s">
        <v>1668</v>
      </c>
      <c r="M734" s="1290"/>
      <c r="P734" s="1290"/>
      <c r="Q734" s="619"/>
      <c r="R734" s="619"/>
      <c r="S734" s="1290"/>
      <c r="T734" s="1292"/>
      <c r="U734" s="1290"/>
      <c r="V734" s="1290"/>
      <c r="W734" s="1290"/>
      <c r="X734" s="545"/>
      <c r="Y734" s="1293"/>
      <c r="Z734" s="545"/>
      <c r="AA734" s="1290"/>
      <c r="AB734" s="1293"/>
      <c r="AC734" s="1294"/>
      <c r="AD734" s="1294"/>
      <c r="AE734" s="1295"/>
      <c r="AF734" s="1294"/>
      <c r="AG734" s="1296"/>
      <c r="AH734" s="1297"/>
      <c r="AI734" s="1298"/>
      <c r="AJ734" s="577"/>
      <c r="AK734" s="577"/>
      <c r="AL734" s="577"/>
      <c r="AM734" s="577"/>
      <c r="AN734" s="1291"/>
    </row>
    <row r="735">
      <c r="A735" s="431" t="s">
        <v>389</v>
      </c>
      <c r="B735" s="560">
        <v>9.3780952E7</v>
      </c>
      <c r="C735" s="547">
        <v>44615.52912010417</v>
      </c>
      <c r="D735" s="552" t="s">
        <v>4275</v>
      </c>
      <c r="E735" s="552" t="s">
        <v>4276</v>
      </c>
      <c r="F735" s="549">
        <v>34886.0</v>
      </c>
      <c r="G735" s="560" t="s">
        <v>4277</v>
      </c>
      <c r="H735" s="548" t="s">
        <v>1618</v>
      </c>
      <c r="I735" s="550" t="s">
        <v>6841</v>
      </c>
      <c r="J735" s="560" t="s">
        <v>1620</v>
      </c>
      <c r="K735" s="351" t="s">
        <v>4279</v>
      </c>
      <c r="L735" s="1300" t="s">
        <v>1668</v>
      </c>
      <c r="M735" s="1291"/>
      <c r="P735" s="1291"/>
      <c r="Q735" s="1293"/>
      <c r="R735" s="619"/>
      <c r="S735" s="1291"/>
      <c r="T735" s="1301"/>
      <c r="U735" s="1291"/>
      <c r="V735" s="1291"/>
      <c r="W735" s="1291"/>
      <c r="X735" s="577"/>
      <c r="Y735" s="1293"/>
      <c r="Z735" s="577"/>
      <c r="AA735" s="1291"/>
      <c r="AB735" s="1293"/>
      <c r="AC735" s="1294"/>
      <c r="AD735" s="1294"/>
      <c r="AE735" s="1302"/>
      <c r="AF735" s="1294"/>
      <c r="AG735" s="1296"/>
      <c r="AH735" s="1297"/>
      <c r="AI735" s="1298"/>
      <c r="AJ735" s="1294"/>
      <c r="AK735" s="577"/>
      <c r="AL735" s="577"/>
      <c r="AM735" s="577"/>
      <c r="AN735" s="1291"/>
    </row>
    <row r="736">
      <c r="A736" s="431" t="s">
        <v>389</v>
      </c>
      <c r="B736" s="151">
        <v>4.4833846E7</v>
      </c>
      <c r="C736" s="580">
        <v>44487.83649236111</v>
      </c>
      <c r="D736" s="581" t="s">
        <v>3654</v>
      </c>
      <c r="E736" s="581" t="s">
        <v>3655</v>
      </c>
      <c r="F736" s="582">
        <v>37784.0</v>
      </c>
      <c r="G736" s="249" t="s">
        <v>2021</v>
      </c>
      <c r="H736" s="581" t="s">
        <v>5571</v>
      </c>
      <c r="I736" s="583" t="s">
        <v>6844</v>
      </c>
      <c r="J736" s="151" t="s">
        <v>1620</v>
      </c>
      <c r="K736" s="581" t="s">
        <v>3657</v>
      </c>
      <c r="L736" s="1303" t="s">
        <v>1668</v>
      </c>
      <c r="M736" s="619"/>
      <c r="P736" s="619"/>
      <c r="Q736" s="619"/>
      <c r="R736" s="619"/>
      <c r="S736" s="619"/>
      <c r="T736" s="619"/>
      <c r="U736" s="619"/>
      <c r="V736" s="619"/>
      <c r="W736" s="619"/>
      <c r="X736" s="176"/>
      <c r="Y736" s="619"/>
      <c r="Z736" s="176"/>
      <c r="AA736" s="619"/>
      <c r="AB736" s="619"/>
      <c r="AC736" s="1191"/>
      <c r="AD736" s="1294"/>
      <c r="AE736" s="1294"/>
      <c r="AF736" s="176"/>
      <c r="AG736" s="1294"/>
      <c r="AH736" s="1294"/>
      <c r="AI736" s="1294"/>
      <c r="AJ736" s="1294"/>
      <c r="AK736" s="577"/>
      <c r="AL736" s="577"/>
      <c r="AM736" s="577"/>
      <c r="AN736" s="1304"/>
    </row>
    <row r="737">
      <c r="A737" s="431" t="s">
        <v>389</v>
      </c>
      <c r="B737" s="162">
        <v>4.4102929E7</v>
      </c>
      <c r="C737" s="587">
        <v>44650.540389490736</v>
      </c>
      <c r="D737" s="568" t="s">
        <v>4411</v>
      </c>
      <c r="E737" s="568" t="s">
        <v>4412</v>
      </c>
      <c r="F737" s="178">
        <v>37398.0</v>
      </c>
      <c r="G737" s="249" t="s">
        <v>2021</v>
      </c>
      <c r="H737" s="548" t="s">
        <v>1618</v>
      </c>
      <c r="I737" s="588" t="s">
        <v>6847</v>
      </c>
      <c r="J737" s="162" t="s">
        <v>1620</v>
      </c>
      <c r="K737" s="568" t="s">
        <v>4415</v>
      </c>
      <c r="L737" s="1305" t="s">
        <v>1634</v>
      </c>
      <c r="M737" s="619"/>
      <c r="P737" s="619"/>
      <c r="Q737" s="619"/>
      <c r="R737" s="619"/>
      <c r="S737" s="1304"/>
      <c r="T737" s="619"/>
      <c r="U737" s="619"/>
      <c r="V737" s="619"/>
      <c r="W737" s="619"/>
      <c r="X737" s="176"/>
      <c r="Y737" s="619"/>
      <c r="Z737" s="176"/>
      <c r="AA737" s="619"/>
      <c r="AB737" s="619"/>
      <c r="AC737" s="1191"/>
      <c r="AD737" s="1191"/>
      <c r="AE737" s="1294"/>
      <c r="AF737" s="176"/>
      <c r="AG737" s="1294"/>
      <c r="AH737" s="1294"/>
      <c r="AI737" s="1294"/>
      <c r="AJ737" s="1294"/>
      <c r="AK737" s="577"/>
      <c r="AL737" s="577"/>
      <c r="AM737" s="577"/>
      <c r="AN737" s="1304"/>
    </row>
    <row r="738">
      <c r="A738" s="431" t="s">
        <v>389</v>
      </c>
      <c r="B738" s="162">
        <v>3.7441375E7</v>
      </c>
      <c r="C738" s="587">
        <v>44650.88216357639</v>
      </c>
      <c r="D738" s="568" t="s">
        <v>4424</v>
      </c>
      <c r="E738" s="568" t="s">
        <v>4425</v>
      </c>
      <c r="F738" s="178">
        <v>34001.0</v>
      </c>
      <c r="G738" s="249" t="s">
        <v>2021</v>
      </c>
      <c r="H738" s="548" t="s">
        <v>1618</v>
      </c>
      <c r="I738" s="588" t="s">
        <v>6850</v>
      </c>
      <c r="J738" s="162" t="s">
        <v>1620</v>
      </c>
      <c r="K738" s="568" t="s">
        <v>4428</v>
      </c>
      <c r="L738" s="1305" t="s">
        <v>1622</v>
      </c>
      <c r="M738" s="619"/>
      <c r="P738" s="619"/>
      <c r="Q738" s="619"/>
      <c r="R738" s="619"/>
      <c r="S738" s="619"/>
      <c r="T738" s="619"/>
      <c r="U738" s="619"/>
      <c r="V738" s="619"/>
      <c r="W738" s="619"/>
      <c r="X738" s="176"/>
      <c r="Y738" s="619"/>
      <c r="Z738" s="176"/>
      <c r="AA738" s="619"/>
      <c r="AB738" s="619"/>
      <c r="AC738" s="1191"/>
      <c r="AD738" s="1191"/>
      <c r="AE738" s="1294"/>
      <c r="AF738" s="176"/>
      <c r="AG738" s="1294"/>
      <c r="AH738" s="1294"/>
      <c r="AI738" s="1294"/>
      <c r="AJ738" s="1294"/>
      <c r="AK738" s="577"/>
      <c r="AL738" s="577"/>
      <c r="AM738" s="577"/>
      <c r="AN738" s="1304"/>
    </row>
    <row r="739">
      <c r="A739" s="431" t="s">
        <v>389</v>
      </c>
      <c r="B739" s="162" t="s">
        <v>304</v>
      </c>
      <c r="C739" s="587">
        <v>44657.44940094907</v>
      </c>
      <c r="D739" s="568" t="s">
        <v>4459</v>
      </c>
      <c r="E739" s="568" t="s">
        <v>4460</v>
      </c>
      <c r="F739" s="178">
        <v>36328.0</v>
      </c>
      <c r="G739" s="162" t="s">
        <v>4745</v>
      </c>
      <c r="H739" s="568" t="s">
        <v>2691</v>
      </c>
      <c r="I739" s="588" t="s">
        <v>6852</v>
      </c>
      <c r="J739" s="162" t="s">
        <v>1646</v>
      </c>
      <c r="K739" s="568" t="s">
        <v>4464</v>
      </c>
      <c r="L739" s="1305" t="s">
        <v>1668</v>
      </c>
      <c r="M739" s="619"/>
      <c r="P739" s="619"/>
      <c r="Q739" s="619"/>
      <c r="R739" s="619"/>
      <c r="S739" s="619"/>
      <c r="T739" s="619"/>
      <c r="U739" s="619"/>
      <c r="V739" s="619"/>
      <c r="W739" s="619"/>
      <c r="X739" s="176"/>
      <c r="Y739" s="619"/>
      <c r="Z739" s="176"/>
      <c r="AA739" s="619"/>
      <c r="AB739" s="1293"/>
      <c r="AC739" s="1191"/>
      <c r="AD739" s="1191"/>
      <c r="AE739" s="176"/>
      <c r="AF739" s="176"/>
      <c r="AG739" s="1294"/>
      <c r="AH739" s="1294"/>
      <c r="AI739" s="1294"/>
      <c r="AJ739" s="1294"/>
      <c r="AK739" s="577"/>
      <c r="AL739" s="577"/>
      <c r="AM739" s="577"/>
      <c r="AN739" s="1304"/>
    </row>
    <row r="740">
      <c r="A740" s="431" t="s">
        <v>389</v>
      </c>
      <c r="B740" s="249">
        <v>3.6527512E7</v>
      </c>
      <c r="C740" s="592">
        <v>44705.42160321759</v>
      </c>
      <c r="D740" s="350" t="s">
        <v>4563</v>
      </c>
      <c r="E740" s="350" t="s">
        <v>4564</v>
      </c>
      <c r="F740" s="251">
        <v>33483.0</v>
      </c>
      <c r="G740" s="249" t="s">
        <v>2021</v>
      </c>
      <c r="H740" s="548" t="s">
        <v>1618</v>
      </c>
      <c r="I740" s="593" t="s">
        <v>6855</v>
      </c>
      <c r="J740" s="249" t="s">
        <v>1620</v>
      </c>
      <c r="K740" s="350" t="s">
        <v>4566</v>
      </c>
      <c r="L740" s="1306" t="s">
        <v>1634</v>
      </c>
      <c r="M740" s="344"/>
      <c r="P740" s="344"/>
      <c r="Q740" s="344"/>
      <c r="R740" s="344"/>
      <c r="S740" s="344"/>
      <c r="T740" s="344"/>
      <c r="U740" s="344"/>
      <c r="V740" s="344"/>
      <c r="W740" s="344"/>
      <c r="X740" s="248"/>
      <c r="Y740" s="344"/>
      <c r="Z740" s="248"/>
      <c r="AA740" s="344"/>
      <c r="AB740" s="344"/>
      <c r="AC740" s="1229"/>
      <c r="AD740" s="1294"/>
      <c r="AE740" s="1294"/>
      <c r="AF740" s="248"/>
      <c r="AG740" s="1294"/>
      <c r="AH740" s="1294"/>
      <c r="AI740" s="1294"/>
      <c r="AJ740" s="1294"/>
      <c r="AK740" s="577"/>
      <c r="AL740" s="577"/>
      <c r="AM740" s="577"/>
      <c r="AN740" s="1232"/>
    </row>
    <row r="741">
      <c r="A741" s="431" t="s">
        <v>389</v>
      </c>
      <c r="B741" s="162">
        <v>3.9657032E7</v>
      </c>
      <c r="C741" s="587">
        <v>44631.043015567135</v>
      </c>
      <c r="D741" s="568" t="s">
        <v>4317</v>
      </c>
      <c r="E741" s="568" t="s">
        <v>4318</v>
      </c>
      <c r="F741" s="178">
        <v>35192.0</v>
      </c>
      <c r="G741" s="249" t="s">
        <v>2021</v>
      </c>
      <c r="H741" s="568" t="s">
        <v>2691</v>
      </c>
      <c r="I741" s="588" t="s">
        <v>5397</v>
      </c>
      <c r="J741" s="162" t="s">
        <v>1620</v>
      </c>
      <c r="K741" s="568" t="s">
        <v>4320</v>
      </c>
      <c r="L741" s="1305" t="s">
        <v>1668</v>
      </c>
      <c r="M741" s="619"/>
      <c r="P741" s="619"/>
      <c r="Q741" s="619"/>
      <c r="R741" s="619"/>
      <c r="S741" s="619"/>
      <c r="T741" s="619"/>
      <c r="U741" s="619"/>
      <c r="V741" s="619"/>
      <c r="W741" s="619"/>
      <c r="X741" s="176"/>
      <c r="Y741" s="619"/>
      <c r="Z741" s="176"/>
      <c r="AA741" s="619"/>
      <c r="AB741" s="619"/>
      <c r="AC741" s="1191"/>
      <c r="AD741" s="1294"/>
      <c r="AE741" s="1294"/>
      <c r="AF741" s="1294"/>
      <c r="AG741" s="1294"/>
      <c r="AH741" s="1294"/>
      <c r="AI741" s="1294"/>
      <c r="AJ741" s="1294"/>
      <c r="AK741" s="577"/>
      <c r="AL741" s="577"/>
      <c r="AM741" s="577"/>
      <c r="AN741" s="280"/>
    </row>
    <row r="742">
      <c r="A742" s="431" t="s">
        <v>389</v>
      </c>
      <c r="B742" s="162">
        <v>3.6688276E7</v>
      </c>
      <c r="C742" s="587">
        <v>44638.5611350463</v>
      </c>
      <c r="D742" s="568" t="s">
        <v>4339</v>
      </c>
      <c r="E742" s="568" t="s">
        <v>4340</v>
      </c>
      <c r="F742" s="178">
        <v>33614.0</v>
      </c>
      <c r="G742" s="249" t="s">
        <v>2021</v>
      </c>
      <c r="H742" s="568" t="s">
        <v>1618</v>
      </c>
      <c r="I742" s="588" t="s">
        <v>6857</v>
      </c>
      <c r="J742" s="162" t="s">
        <v>1620</v>
      </c>
      <c r="K742" s="568" t="s">
        <v>1729</v>
      </c>
      <c r="L742" s="1305" t="s">
        <v>1634</v>
      </c>
      <c r="M742" s="619"/>
      <c r="P742" s="619"/>
      <c r="Q742" s="619"/>
      <c r="R742" s="619"/>
      <c r="S742" s="619"/>
      <c r="T742" s="619"/>
      <c r="U742" s="619"/>
      <c r="V742" s="619"/>
      <c r="W742" s="619"/>
      <c r="X742" s="176"/>
      <c r="Y742" s="619"/>
      <c r="Z742" s="176"/>
      <c r="AA742" s="619"/>
      <c r="AB742" s="619"/>
      <c r="AC742" s="1191"/>
      <c r="AD742" s="1294"/>
      <c r="AE742" s="1294"/>
      <c r="AF742" s="1294"/>
      <c r="AG742" s="1294"/>
      <c r="AH742" s="1294"/>
      <c r="AI742" s="1294"/>
      <c r="AJ742" s="1294"/>
      <c r="AK742" s="577"/>
      <c r="AL742" s="577"/>
      <c r="AM742" s="577"/>
      <c r="AN742" s="280"/>
    </row>
    <row r="743">
      <c r="A743" s="431" t="s">
        <v>389</v>
      </c>
      <c r="B743" s="162">
        <v>3.7374669E7</v>
      </c>
      <c r="C743" s="587">
        <v>44530.89167642361</v>
      </c>
      <c r="D743" s="568" t="s">
        <v>3888</v>
      </c>
      <c r="E743" s="568" t="s">
        <v>3889</v>
      </c>
      <c r="F743" s="178">
        <v>34051.0</v>
      </c>
      <c r="G743" s="249" t="s">
        <v>2021</v>
      </c>
      <c r="H743" s="548" t="s">
        <v>1618</v>
      </c>
      <c r="I743" s="588" t="s">
        <v>6859</v>
      </c>
      <c r="J743" s="162" t="s">
        <v>1620</v>
      </c>
      <c r="K743" s="568" t="s">
        <v>3891</v>
      </c>
      <c r="L743" s="1305" t="s">
        <v>1634</v>
      </c>
      <c r="M743" s="619"/>
      <c r="P743" s="619"/>
      <c r="Q743" s="619"/>
      <c r="R743" s="619"/>
      <c r="S743" s="619"/>
      <c r="T743" s="619"/>
      <c r="U743" s="619"/>
      <c r="V743" s="619"/>
      <c r="W743" s="619"/>
      <c r="X743" s="176"/>
      <c r="Y743" s="619"/>
      <c r="Z743" s="176"/>
      <c r="AA743" s="619"/>
      <c r="AB743" s="619"/>
      <c r="AC743" s="1191"/>
      <c r="AD743" s="1294"/>
      <c r="AE743" s="1294"/>
      <c r="AF743" s="1294"/>
      <c r="AG743" s="1294"/>
      <c r="AH743" s="1294"/>
      <c r="AI743" s="1294"/>
      <c r="AJ743" s="1294"/>
      <c r="AK743" s="577"/>
      <c r="AL743" s="577"/>
      <c r="AM743" s="577"/>
      <c r="AN743" s="280"/>
    </row>
    <row r="744">
      <c r="A744" s="431" t="s">
        <v>389</v>
      </c>
      <c r="B744" s="162">
        <v>3.8891459E7</v>
      </c>
      <c r="C744" s="587">
        <v>44634.87411689815</v>
      </c>
      <c r="D744" s="568" t="s">
        <v>4330</v>
      </c>
      <c r="E744" s="568" t="s">
        <v>4331</v>
      </c>
      <c r="F744" s="178">
        <v>34814.0</v>
      </c>
      <c r="G744" s="249" t="s">
        <v>2021</v>
      </c>
      <c r="H744" s="568" t="s">
        <v>6862</v>
      </c>
      <c r="I744" s="588" t="s">
        <v>6863</v>
      </c>
      <c r="J744" s="162" t="s">
        <v>1620</v>
      </c>
      <c r="K744" s="568" t="s">
        <v>4333</v>
      </c>
      <c r="L744" s="1305" t="s">
        <v>1622</v>
      </c>
      <c r="M744" s="619"/>
      <c r="P744" s="619"/>
      <c r="Q744" s="619"/>
      <c r="R744" s="619"/>
      <c r="S744" s="619"/>
      <c r="T744" s="1307"/>
      <c r="U744" s="619"/>
      <c r="V744" s="619"/>
      <c r="W744" s="619"/>
      <c r="X744" s="176"/>
      <c r="Y744" s="619"/>
      <c r="Z744" s="176"/>
      <c r="AA744" s="619"/>
      <c r="AB744" s="1308"/>
      <c r="AC744" s="1191"/>
      <c r="AD744" s="1309"/>
      <c r="AE744" s="1294"/>
      <c r="AF744" s="1294"/>
      <c r="AG744" s="1294"/>
      <c r="AH744" s="1294"/>
      <c r="AI744" s="1294"/>
      <c r="AJ744" s="1294"/>
      <c r="AK744" s="577"/>
      <c r="AL744" s="577"/>
      <c r="AM744" s="1294"/>
      <c r="AN744" s="1304"/>
    </row>
    <row r="745">
      <c r="A745" s="431" t="s">
        <v>389</v>
      </c>
      <c r="B745" s="239">
        <v>3.8947281E7</v>
      </c>
      <c r="C745" s="600">
        <v>44689.91749974537</v>
      </c>
      <c r="D745" s="601" t="s">
        <v>4517</v>
      </c>
      <c r="E745" s="601" t="s">
        <v>4514</v>
      </c>
      <c r="F745" s="241">
        <v>35172.0</v>
      </c>
      <c r="G745" s="249" t="s">
        <v>2021</v>
      </c>
      <c r="H745" s="601" t="s">
        <v>5571</v>
      </c>
      <c r="I745" s="602" t="s">
        <v>6866</v>
      </c>
      <c r="J745" s="239" t="s">
        <v>1620</v>
      </c>
      <c r="K745" s="350" t="s">
        <v>4526</v>
      </c>
      <c r="L745" s="1310" t="s">
        <v>1668</v>
      </c>
      <c r="M745" s="1311"/>
      <c r="P745" s="1311"/>
      <c r="Q745" s="1311"/>
      <c r="R745" s="1311"/>
      <c r="S745" s="280"/>
      <c r="T745" s="1311"/>
      <c r="U745" s="1311"/>
      <c r="V745" s="1311"/>
      <c r="W745" s="1311"/>
      <c r="X745" s="238"/>
      <c r="Y745" s="1311"/>
      <c r="Z745" s="238"/>
      <c r="AA745" s="1311"/>
      <c r="AB745" s="1308"/>
      <c r="AC745" s="1312"/>
      <c r="AD745" s="1309"/>
      <c r="AE745" s="1294"/>
      <c r="AF745" s="1294"/>
      <c r="AG745" s="1294"/>
      <c r="AH745" s="1294"/>
      <c r="AI745" s="1294"/>
      <c r="AJ745" s="1294"/>
      <c r="AK745" s="577"/>
      <c r="AL745" s="577"/>
      <c r="AM745" s="1294"/>
      <c r="AN745" s="280"/>
    </row>
    <row r="746">
      <c r="A746" s="431" t="s">
        <v>389</v>
      </c>
      <c r="B746" s="239">
        <v>4.3427705E7</v>
      </c>
      <c r="C746" s="600">
        <v>44780.63719721065</v>
      </c>
      <c r="D746" s="601" t="s">
        <v>4639</v>
      </c>
      <c r="E746" s="601" t="s">
        <v>4640</v>
      </c>
      <c r="F746" s="241">
        <v>37082.0</v>
      </c>
      <c r="G746" s="249" t="s">
        <v>2021</v>
      </c>
      <c r="H746" s="548" t="s">
        <v>1618</v>
      </c>
      <c r="I746" s="602" t="s">
        <v>6868</v>
      </c>
      <c r="J746" s="239" t="s">
        <v>1620</v>
      </c>
      <c r="K746" s="350" t="s">
        <v>4642</v>
      </c>
      <c r="L746" s="1310" t="s">
        <v>1634</v>
      </c>
      <c r="M746" s="1311"/>
      <c r="P746" s="1311"/>
      <c r="Q746" s="1311"/>
      <c r="R746" s="619"/>
      <c r="S746" s="1311"/>
      <c r="T746" s="1311"/>
      <c r="U746" s="1311"/>
      <c r="V746" s="1311"/>
      <c r="W746" s="1311"/>
      <c r="X746" s="238"/>
      <c r="Y746" s="1311"/>
      <c r="Z746" s="238"/>
      <c r="AA746" s="1311"/>
      <c r="AB746" s="1293"/>
      <c r="AC746" s="1312"/>
      <c r="AD746" s="1309"/>
      <c r="AE746" s="1294"/>
      <c r="AF746" s="1294"/>
      <c r="AG746" s="1294"/>
      <c r="AH746" s="1294"/>
      <c r="AI746" s="1294"/>
      <c r="AJ746" s="1294"/>
      <c r="AK746" s="577"/>
      <c r="AL746" s="577"/>
      <c r="AM746" s="577"/>
      <c r="AN746" s="280"/>
    </row>
    <row r="747">
      <c r="A747" s="431" t="s">
        <v>389</v>
      </c>
      <c r="B747" s="162">
        <v>3.6806115E7</v>
      </c>
      <c r="C747" s="587">
        <v>44623.79085164352</v>
      </c>
      <c r="D747" s="568" t="s">
        <v>3599</v>
      </c>
      <c r="E747" s="606" t="s">
        <v>4309</v>
      </c>
      <c r="F747" s="178">
        <v>33699.0</v>
      </c>
      <c r="G747" s="249" t="s">
        <v>2021</v>
      </c>
      <c r="H747" s="548" t="s">
        <v>1618</v>
      </c>
      <c r="I747" s="588" t="s">
        <v>6870</v>
      </c>
      <c r="J747" s="162" t="s">
        <v>1620</v>
      </c>
      <c r="K747" s="568" t="s">
        <v>4311</v>
      </c>
      <c r="L747" s="1305" t="s">
        <v>1634</v>
      </c>
      <c r="M747" s="619"/>
      <c r="P747" s="619"/>
      <c r="Q747" s="619"/>
      <c r="R747" s="619"/>
      <c r="S747" s="1304"/>
      <c r="T747" s="619"/>
      <c r="U747" s="619"/>
      <c r="V747" s="619"/>
      <c r="W747" s="619"/>
      <c r="X747" s="176"/>
      <c r="Y747" s="619"/>
      <c r="Z747" s="176"/>
      <c r="AA747" s="619"/>
      <c r="AB747" s="1308"/>
      <c r="AC747" s="1191"/>
      <c r="AD747" s="1309"/>
      <c r="AE747" s="1294"/>
      <c r="AF747" s="1294"/>
      <c r="AG747" s="1294"/>
      <c r="AH747" s="1294"/>
      <c r="AI747" s="1294"/>
      <c r="AJ747" s="1294"/>
      <c r="AK747" s="577"/>
      <c r="AL747" s="577"/>
      <c r="AM747" s="577"/>
      <c r="AN747" s="280"/>
    </row>
    <row r="748">
      <c r="A748" s="431" t="s">
        <v>389</v>
      </c>
      <c r="B748" s="249">
        <v>4.038764E7</v>
      </c>
      <c r="C748" s="607">
        <v>44797.409805324074</v>
      </c>
      <c r="D748" s="350" t="s">
        <v>4688</v>
      </c>
      <c r="E748" s="608" t="s">
        <v>4689</v>
      </c>
      <c r="F748" s="251">
        <v>35877.0</v>
      </c>
      <c r="G748" s="249" t="s">
        <v>391</v>
      </c>
      <c r="H748" s="568" t="s">
        <v>2691</v>
      </c>
      <c r="I748" s="350" t="s">
        <v>6873</v>
      </c>
      <c r="J748" s="249" t="s">
        <v>1620</v>
      </c>
      <c r="K748" s="350" t="s">
        <v>4692</v>
      </c>
      <c r="L748" s="1306" t="s">
        <v>1668</v>
      </c>
      <c r="M748" s="344"/>
      <c r="P748" s="248"/>
      <c r="Q748" s="248"/>
      <c r="R748" s="248"/>
      <c r="S748" s="255"/>
      <c r="T748" s="176"/>
      <c r="U748" s="248"/>
      <c r="V748" s="248"/>
      <c r="W748" s="248"/>
      <c r="X748" s="248"/>
      <c r="Y748" s="344"/>
      <c r="Z748" s="248"/>
      <c r="AA748" s="344"/>
      <c r="AB748" s="344"/>
      <c r="AC748" s="1229"/>
      <c r="AD748" s="1229"/>
      <c r="AE748" s="1294"/>
      <c r="AF748" s="248"/>
      <c r="AG748" s="246"/>
      <c r="AH748" s="1294"/>
      <c r="AI748" s="1313"/>
      <c r="AJ748" s="1294"/>
      <c r="AK748" s="577"/>
      <c r="AL748" s="577"/>
      <c r="AM748" s="577"/>
      <c r="AN748" s="1232"/>
    </row>
    <row r="749">
      <c r="A749" s="431" t="s">
        <v>389</v>
      </c>
      <c r="B749" s="56">
        <v>4.0126301E7</v>
      </c>
      <c r="C749" s="611"/>
      <c r="D749" s="424" t="s">
        <v>6242</v>
      </c>
      <c r="E749" s="494" t="s">
        <v>6243</v>
      </c>
      <c r="F749" s="503">
        <v>35421.0</v>
      </c>
      <c r="G749" s="491" t="s">
        <v>391</v>
      </c>
      <c r="H749" s="568" t="s">
        <v>2691</v>
      </c>
      <c r="I749" s="497" t="s">
        <v>6874</v>
      </c>
      <c r="J749" s="249" t="s">
        <v>1620</v>
      </c>
      <c r="K749" s="57" t="s">
        <v>5832</v>
      </c>
      <c r="L749" s="1262"/>
      <c r="M749" s="1263"/>
      <c r="P749" s="1263"/>
      <c r="Q749" s="1274"/>
      <c r="R749" s="1263"/>
      <c r="S749" s="1263"/>
      <c r="T749" s="1263"/>
      <c r="U749" s="1263"/>
      <c r="V749" s="1263"/>
      <c r="W749" s="1263"/>
      <c r="X749" s="88"/>
      <c r="Y749" s="1263"/>
      <c r="Z749" s="455"/>
      <c r="AA749" s="1263"/>
      <c r="AB749" s="1263"/>
      <c r="AC749" s="88"/>
      <c r="AD749" s="88"/>
      <c r="AE749" s="1294"/>
      <c r="AF749" s="88"/>
      <c r="AG749" s="88"/>
      <c r="AH749" s="1294"/>
      <c r="AI749" s="88"/>
      <c r="AJ749" s="1294"/>
      <c r="AK749" s="577"/>
      <c r="AL749" s="577"/>
      <c r="AM749" s="577"/>
      <c r="AN749" s="1232"/>
    </row>
    <row r="750">
      <c r="A750" s="431" t="s">
        <v>389</v>
      </c>
      <c r="B750" s="162">
        <v>2.8418358E7</v>
      </c>
      <c r="C750" s="324">
        <v>44606.6264506713</v>
      </c>
      <c r="D750" s="568" t="s">
        <v>4193</v>
      </c>
      <c r="E750" s="606" t="s">
        <v>4194</v>
      </c>
      <c r="F750" s="178">
        <v>29539.0</v>
      </c>
      <c r="G750" s="162" t="s">
        <v>391</v>
      </c>
      <c r="H750" s="568" t="s">
        <v>2691</v>
      </c>
      <c r="I750" s="568" t="s">
        <v>6875</v>
      </c>
      <c r="J750" s="162" t="s">
        <v>1620</v>
      </c>
      <c r="K750" s="568" t="s">
        <v>4196</v>
      </c>
      <c r="L750" s="1305" t="s">
        <v>1634</v>
      </c>
      <c r="M750" s="619"/>
      <c r="P750" s="176"/>
      <c r="Q750" s="176"/>
      <c r="R750" s="176"/>
      <c r="S750" s="176"/>
      <c r="T750" s="176"/>
      <c r="U750" s="176"/>
      <c r="V750" s="176"/>
      <c r="W750" s="176"/>
      <c r="X750" s="176"/>
      <c r="Y750" s="619"/>
      <c r="Z750" s="176"/>
      <c r="AA750" s="619"/>
      <c r="AB750" s="619"/>
      <c r="AC750" s="1191"/>
      <c r="AD750" s="1191"/>
      <c r="AE750" s="1294"/>
      <c r="AF750" s="88"/>
      <c r="AG750" s="88"/>
      <c r="AH750" s="1294"/>
      <c r="AI750" s="1313"/>
      <c r="AJ750" s="149"/>
      <c r="AK750" s="149"/>
      <c r="AL750" s="149"/>
      <c r="AM750" s="149"/>
      <c r="AN750" s="1232"/>
    </row>
    <row r="751">
      <c r="A751" s="431" t="s">
        <v>389</v>
      </c>
      <c r="B751" s="613" t="s">
        <v>387</v>
      </c>
      <c r="C751" s="614"/>
      <c r="D751" s="350" t="s">
        <v>5389</v>
      </c>
      <c r="E751" s="608" t="s">
        <v>5390</v>
      </c>
      <c r="F751" s="342">
        <v>36019.0</v>
      </c>
      <c r="G751" s="249" t="s">
        <v>391</v>
      </c>
      <c r="H751" s="568" t="s">
        <v>2691</v>
      </c>
      <c r="I751" s="350" t="s">
        <v>5391</v>
      </c>
      <c r="J751" s="249" t="s">
        <v>1620</v>
      </c>
      <c r="K751" s="351"/>
      <c r="L751" s="1314"/>
      <c r="M751" s="1232"/>
      <c r="P751" s="1232"/>
      <c r="Q751" s="1232"/>
      <c r="R751" s="1232"/>
      <c r="S751" s="1232"/>
      <c r="T751" s="1232"/>
      <c r="U751" s="1232"/>
      <c r="V751" s="1232"/>
      <c r="W751" s="1232"/>
      <c r="X751" s="248"/>
      <c r="Y751" s="344"/>
      <c r="Z751" s="248"/>
      <c r="AA751" s="344"/>
      <c r="AB751" s="344"/>
      <c r="AC751" s="1229"/>
      <c r="AD751" s="1229"/>
      <c r="AE751" s="1294"/>
      <c r="AF751" s="88"/>
      <c r="AG751" s="88"/>
      <c r="AH751" s="1294"/>
      <c r="AI751" s="1313"/>
      <c r="AJ751" s="149"/>
      <c r="AK751" s="149"/>
      <c r="AL751" s="149"/>
      <c r="AM751" s="149"/>
      <c r="AN751" s="344"/>
    </row>
    <row r="752">
      <c r="A752" s="431" t="s">
        <v>389</v>
      </c>
      <c r="B752" s="59">
        <v>4.2664323E7</v>
      </c>
      <c r="C752" s="456"/>
      <c r="D752" s="413" t="s">
        <v>6877</v>
      </c>
      <c r="E752" s="470" t="s">
        <v>6878</v>
      </c>
      <c r="F752" s="474">
        <v>36662.0</v>
      </c>
      <c r="G752" s="52" t="s">
        <v>391</v>
      </c>
      <c r="H752" s="568" t="s">
        <v>2691</v>
      </c>
      <c r="I752" s="424" t="s">
        <v>6879</v>
      </c>
      <c r="J752" s="249" t="s">
        <v>1620</v>
      </c>
      <c r="K752" s="351"/>
      <c r="L752" s="1314"/>
      <c r="M752" s="1232"/>
      <c r="P752" s="1232"/>
      <c r="Q752" s="1232"/>
      <c r="R752" s="1232"/>
      <c r="S752" s="1232"/>
      <c r="T752" s="1232"/>
      <c r="U752" s="1232"/>
      <c r="V752" s="1232"/>
      <c r="W752" s="1232"/>
      <c r="X752" s="255"/>
      <c r="Y752" s="1232"/>
      <c r="Z752" s="88"/>
      <c r="AA752" s="1232"/>
      <c r="AB752" s="344"/>
      <c r="AC752" s="255"/>
      <c r="AD752" s="255"/>
      <c r="AE752" s="1294"/>
      <c r="AF752" s="88"/>
      <c r="AG752" s="88"/>
      <c r="AH752" s="1294"/>
      <c r="AI752" s="255"/>
      <c r="AJ752" s="149"/>
      <c r="AK752" s="149"/>
      <c r="AL752" s="149"/>
      <c r="AM752" s="149"/>
      <c r="AN752" s="344"/>
    </row>
    <row r="753">
      <c r="A753" s="431" t="s">
        <v>389</v>
      </c>
      <c r="B753" s="613" t="s">
        <v>320</v>
      </c>
      <c r="C753" s="592">
        <v>44789.505217962964</v>
      </c>
      <c r="D753" s="350" t="s">
        <v>4652</v>
      </c>
      <c r="E753" s="608" t="s">
        <v>4653</v>
      </c>
      <c r="F753" s="615">
        <v>28988.0</v>
      </c>
      <c r="G753" s="249" t="s">
        <v>4654</v>
      </c>
      <c r="H753" s="568" t="s">
        <v>2691</v>
      </c>
      <c r="I753" s="350" t="s">
        <v>6881</v>
      </c>
      <c r="J753" s="249" t="s">
        <v>1620</v>
      </c>
      <c r="K753" s="350" t="s">
        <v>2092</v>
      </c>
      <c r="L753" s="1306" t="s">
        <v>1668</v>
      </c>
      <c r="M753" s="344"/>
      <c r="P753" s="344"/>
      <c r="Q753" s="344"/>
      <c r="R753" s="344"/>
      <c r="S753" s="619"/>
      <c r="T753" s="344"/>
      <c r="U753" s="344"/>
      <c r="V753" s="344"/>
      <c r="W753" s="344"/>
      <c r="X753" s="248"/>
      <c r="Y753" s="344"/>
      <c r="Z753" s="248"/>
      <c r="AA753" s="344"/>
      <c r="AB753" s="619"/>
      <c r="AC753" s="1229"/>
      <c r="AD753" s="1229"/>
      <c r="AE753" s="1294"/>
      <c r="AF753" s="88"/>
      <c r="AG753" s="88"/>
      <c r="AH753" s="1294"/>
      <c r="AI753" s="1313"/>
      <c r="AJ753" s="176"/>
      <c r="AK753" s="149"/>
      <c r="AL753" s="149"/>
      <c r="AM753" s="149"/>
      <c r="AN753" s="619"/>
    </row>
    <row r="754">
      <c r="A754" s="431" t="s">
        <v>389</v>
      </c>
      <c r="B754" s="323" t="s">
        <v>265</v>
      </c>
      <c r="C754" s="587">
        <v>44566.36575355324</v>
      </c>
      <c r="D754" s="568" t="s">
        <v>4004</v>
      </c>
      <c r="E754" s="606" t="s">
        <v>4005</v>
      </c>
      <c r="F754" s="325">
        <v>32342.0</v>
      </c>
      <c r="G754" s="249" t="s">
        <v>391</v>
      </c>
      <c r="H754" s="568" t="s">
        <v>2691</v>
      </c>
      <c r="I754" s="568" t="s">
        <v>6883</v>
      </c>
      <c r="J754" s="162" t="s">
        <v>1620</v>
      </c>
      <c r="K754" s="568" t="s">
        <v>4008</v>
      </c>
      <c r="L754" s="1305" t="s">
        <v>1622</v>
      </c>
      <c r="M754" s="619"/>
      <c r="P754" s="619"/>
      <c r="Q754" s="619"/>
      <c r="R754" s="619"/>
      <c r="S754" s="619"/>
      <c r="T754" s="619"/>
      <c r="U754" s="619"/>
      <c r="V754" s="619"/>
      <c r="W754" s="619"/>
      <c r="X754" s="176"/>
      <c r="Y754" s="619"/>
      <c r="Z754" s="176"/>
      <c r="AA754" s="619"/>
      <c r="AB754" s="619"/>
      <c r="AC754" s="246"/>
      <c r="AD754" s="149"/>
      <c r="AE754" s="1294"/>
      <c r="AF754" s="88"/>
      <c r="AG754" s="88"/>
      <c r="AH754" s="1294"/>
      <c r="AI754" s="1313"/>
      <c r="AJ754" s="149"/>
      <c r="AK754" s="149"/>
      <c r="AL754" s="149"/>
      <c r="AM754" s="176"/>
      <c r="AN754" s="1304"/>
    </row>
    <row r="755">
      <c r="A755" s="431" t="s">
        <v>389</v>
      </c>
      <c r="B755" s="613" t="s">
        <v>665</v>
      </c>
      <c r="C755" s="614"/>
      <c r="D755" s="350" t="s">
        <v>6885</v>
      </c>
      <c r="E755" s="350" t="s">
        <v>6886</v>
      </c>
      <c r="F755" s="342">
        <v>36736.0</v>
      </c>
      <c r="G755" s="249" t="s">
        <v>5829</v>
      </c>
      <c r="H755" s="568" t="s">
        <v>2691</v>
      </c>
      <c r="I755" s="350" t="s">
        <v>6887</v>
      </c>
      <c r="J755" s="249" t="s">
        <v>1620</v>
      </c>
      <c r="K755" s="351"/>
      <c r="L755" s="1314"/>
      <c r="M755" s="1232"/>
      <c r="P755" s="1232"/>
      <c r="Q755" s="1232"/>
      <c r="R755" s="1232"/>
      <c r="S755" s="1232"/>
      <c r="T755" s="1232"/>
      <c r="U755" s="1232"/>
      <c r="V755" s="1232"/>
      <c r="W755" s="1232"/>
      <c r="X755" s="248"/>
      <c r="Y755" s="344"/>
      <c r="Z755" s="248"/>
      <c r="AA755" s="619"/>
      <c r="AB755" s="619"/>
      <c r="AC755" s="1229"/>
      <c r="AD755" s="1229"/>
      <c r="AE755" s="1294"/>
      <c r="AF755" s="88"/>
      <c r="AG755" s="88"/>
      <c r="AH755" s="1294"/>
      <c r="AI755" s="1313"/>
      <c r="AJ755" s="149"/>
      <c r="AK755" s="149"/>
      <c r="AL755" s="149"/>
      <c r="AM755" s="149"/>
      <c r="AN755" s="1232"/>
    </row>
    <row r="756">
      <c r="A756" s="431" t="s">
        <v>389</v>
      </c>
      <c r="B756" s="323" t="s">
        <v>278</v>
      </c>
      <c r="C756" s="587">
        <v>44602.9006519213</v>
      </c>
      <c r="D756" s="568" t="s">
        <v>4168</v>
      </c>
      <c r="E756" s="568" t="s">
        <v>4169</v>
      </c>
      <c r="F756" s="325">
        <v>35549.0</v>
      </c>
      <c r="G756" s="162" t="s">
        <v>5829</v>
      </c>
      <c r="H756" s="568" t="s">
        <v>2691</v>
      </c>
      <c r="I756" s="568" t="s">
        <v>6889</v>
      </c>
      <c r="J756" s="162" t="s">
        <v>1620</v>
      </c>
      <c r="K756" s="568" t="s">
        <v>4173</v>
      </c>
      <c r="L756" s="1305" t="s">
        <v>1634</v>
      </c>
      <c r="M756" s="619"/>
      <c r="P756" s="619"/>
      <c r="Q756" s="619"/>
      <c r="R756" s="619"/>
      <c r="S756" s="619"/>
      <c r="T756" s="619"/>
      <c r="U756" s="619"/>
      <c r="V756" s="619"/>
      <c r="W756" s="619"/>
      <c r="X756" s="176"/>
      <c r="Y756" s="619"/>
      <c r="Z756" s="176"/>
      <c r="AA756" s="619"/>
      <c r="AB756" s="619"/>
      <c r="AC756" s="1191"/>
      <c r="AD756" s="1191"/>
      <c r="AE756" s="1294"/>
      <c r="AF756" s="88"/>
      <c r="AG756" s="88"/>
      <c r="AH756" s="1294"/>
      <c r="AI756" s="1313"/>
      <c r="AJ756" s="149"/>
      <c r="AK756" s="149"/>
      <c r="AL756" s="149"/>
      <c r="AM756" s="149"/>
      <c r="AN756" s="1304"/>
    </row>
    <row r="757">
      <c r="A757" s="431" t="s">
        <v>389</v>
      </c>
      <c r="B757" s="613" t="s">
        <v>322</v>
      </c>
      <c r="C757" s="592">
        <v>44796.74842106481</v>
      </c>
      <c r="D757" s="350" t="s">
        <v>4677</v>
      </c>
      <c r="E757" s="350" t="s">
        <v>4678</v>
      </c>
      <c r="F757" s="615">
        <v>37612.0</v>
      </c>
      <c r="G757" s="249" t="s">
        <v>391</v>
      </c>
      <c r="H757" s="350" t="s">
        <v>1756</v>
      </c>
      <c r="I757" s="350" t="s">
        <v>6891</v>
      </c>
      <c r="J757" s="249" t="s">
        <v>1620</v>
      </c>
      <c r="K757" s="350" t="s">
        <v>4680</v>
      </c>
      <c r="L757" s="1306" t="s">
        <v>1668</v>
      </c>
      <c r="M757" s="344"/>
      <c r="P757" s="344"/>
      <c r="Q757" s="344"/>
      <c r="R757" s="344"/>
      <c r="S757" s="619"/>
      <c r="T757" s="344"/>
      <c r="U757" s="344"/>
      <c r="V757" s="344"/>
      <c r="W757" s="344"/>
      <c r="X757" s="248"/>
      <c r="Y757" s="344"/>
      <c r="Z757" s="248"/>
      <c r="AA757" s="344"/>
      <c r="AB757" s="619"/>
      <c r="AC757" s="1229"/>
      <c r="AD757" s="1229"/>
      <c r="AE757" s="1294"/>
      <c r="AF757" s="88"/>
      <c r="AG757" s="88"/>
      <c r="AH757" s="1294"/>
      <c r="AI757" s="1313"/>
      <c r="AJ757" s="149"/>
      <c r="AK757" s="176"/>
      <c r="AL757" s="149"/>
      <c r="AM757" s="149"/>
      <c r="AN757" s="1232"/>
    </row>
    <row r="758">
      <c r="A758" s="431" t="s">
        <v>389</v>
      </c>
      <c r="B758" s="613" t="s">
        <v>315</v>
      </c>
      <c r="C758" s="592">
        <v>44745.947825428244</v>
      </c>
      <c r="D758" s="350" t="s">
        <v>4603</v>
      </c>
      <c r="E758" s="350" t="s">
        <v>4604</v>
      </c>
      <c r="F758" s="615">
        <v>37264.0</v>
      </c>
      <c r="G758" s="249" t="s">
        <v>391</v>
      </c>
      <c r="H758" s="568" t="s">
        <v>2691</v>
      </c>
      <c r="I758" s="350" t="s">
        <v>6894</v>
      </c>
      <c r="J758" s="249" t="s">
        <v>1620</v>
      </c>
      <c r="K758" s="350" t="s">
        <v>4606</v>
      </c>
      <c r="L758" s="1306" t="s">
        <v>1634</v>
      </c>
      <c r="M758" s="344"/>
      <c r="P758" s="344"/>
      <c r="Q758" s="344"/>
      <c r="R758" s="344"/>
      <c r="S758" s="344"/>
      <c r="T758" s="344"/>
      <c r="U758" s="344"/>
      <c r="V758" s="344"/>
      <c r="W758" s="344"/>
      <c r="X758" s="248"/>
      <c r="Y758" s="344"/>
      <c r="Z758" s="248"/>
      <c r="AA758" s="344"/>
      <c r="AB758" s="619"/>
      <c r="AC758" s="1229"/>
      <c r="AD758" s="255"/>
      <c r="AE758" s="1294"/>
      <c r="AF758" s="88"/>
      <c r="AG758" s="88"/>
      <c r="AH758" s="1294"/>
      <c r="AI758" s="1313"/>
      <c r="AJ758" s="149"/>
      <c r="AK758" s="149"/>
      <c r="AL758" s="149"/>
      <c r="AM758" s="149"/>
      <c r="AN758" s="1232"/>
    </row>
    <row r="759">
      <c r="A759" s="431" t="s">
        <v>389</v>
      </c>
      <c r="B759" s="323" t="s">
        <v>250</v>
      </c>
      <c r="C759" s="587">
        <v>44526.589820127316</v>
      </c>
      <c r="D759" s="568" t="s">
        <v>6897</v>
      </c>
      <c r="E759" s="568" t="s">
        <v>3850</v>
      </c>
      <c r="F759" s="325">
        <v>32960.0</v>
      </c>
      <c r="G759" s="162" t="s">
        <v>3851</v>
      </c>
      <c r="H759" s="568" t="s">
        <v>2691</v>
      </c>
      <c r="I759" s="568" t="s">
        <v>6898</v>
      </c>
      <c r="J759" s="162" t="s">
        <v>1646</v>
      </c>
      <c r="K759" s="568" t="s">
        <v>3853</v>
      </c>
      <c r="L759" s="1305" t="s">
        <v>1622</v>
      </c>
      <c r="M759" s="619"/>
      <c r="P759" s="619"/>
      <c r="Q759" s="619"/>
      <c r="R759" s="619"/>
      <c r="S759" s="619"/>
      <c r="T759" s="619"/>
      <c r="U759" s="619"/>
      <c r="V759" s="619"/>
      <c r="W759" s="619"/>
      <c r="X759" s="176"/>
      <c r="Y759" s="619"/>
      <c r="Z759" s="176"/>
      <c r="AA759" s="619"/>
      <c r="AB759" s="619"/>
      <c r="AC759" s="1229"/>
      <c r="AD759" s="149"/>
      <c r="AE759" s="149"/>
      <c r="AF759" s="88"/>
      <c r="AG759" s="88"/>
      <c r="AH759" s="1294"/>
      <c r="AI759" s="1313"/>
      <c r="AJ759" s="149"/>
      <c r="AK759" s="149"/>
      <c r="AL759" s="149"/>
      <c r="AM759" s="149"/>
      <c r="AN759" s="1304"/>
    </row>
    <row r="760">
      <c r="A760" s="431" t="s">
        <v>389</v>
      </c>
      <c r="B760" s="323" t="s">
        <v>232</v>
      </c>
      <c r="C760" s="587">
        <v>44483.89884879629</v>
      </c>
      <c r="D760" s="568" t="s">
        <v>3644</v>
      </c>
      <c r="E760" s="568" t="s">
        <v>3645</v>
      </c>
      <c r="F760" s="325">
        <v>26325.0</v>
      </c>
      <c r="G760" s="249" t="s">
        <v>391</v>
      </c>
      <c r="H760" s="568" t="s">
        <v>2691</v>
      </c>
      <c r="I760" s="568" t="s">
        <v>6901</v>
      </c>
      <c r="J760" s="162" t="s">
        <v>1620</v>
      </c>
      <c r="K760" s="568" t="s">
        <v>3647</v>
      </c>
      <c r="L760" s="1305" t="s">
        <v>1668</v>
      </c>
      <c r="M760" s="619"/>
      <c r="P760" s="619"/>
      <c r="Q760" s="619"/>
      <c r="R760" s="619"/>
      <c r="S760" s="619"/>
      <c r="T760" s="619"/>
      <c r="U760" s="344"/>
      <c r="V760" s="619"/>
      <c r="W760" s="619"/>
      <c r="X760" s="176"/>
      <c r="Y760" s="619"/>
      <c r="Z760" s="176"/>
      <c r="AA760" s="619"/>
      <c r="AB760" s="619"/>
      <c r="AC760" s="1191"/>
      <c r="AD760" s="1191"/>
      <c r="AE760" s="149"/>
      <c r="AF760" s="88"/>
      <c r="AG760" s="88"/>
      <c r="AH760" s="1294"/>
      <c r="AI760" s="1313"/>
      <c r="AJ760" s="176"/>
      <c r="AK760" s="149"/>
      <c r="AL760" s="149"/>
      <c r="AM760" s="149"/>
      <c r="AN760" s="1304"/>
    </row>
    <row r="761">
      <c r="A761" s="431" t="s">
        <v>389</v>
      </c>
      <c r="B761" s="322" t="s">
        <v>666</v>
      </c>
      <c r="C761" s="617"/>
      <c r="D761" s="568"/>
      <c r="E761" s="568" t="s">
        <v>6904</v>
      </c>
      <c r="F761" s="618">
        <v>36025.0</v>
      </c>
      <c r="G761" s="249" t="s">
        <v>391</v>
      </c>
      <c r="H761" s="568" t="s">
        <v>2691</v>
      </c>
      <c r="I761" s="619" t="s">
        <v>6905</v>
      </c>
      <c r="J761" s="162" t="s">
        <v>1620</v>
      </c>
      <c r="K761" s="568"/>
      <c r="L761" s="1305"/>
      <c r="M761" s="619"/>
      <c r="P761" s="619"/>
      <c r="Q761" s="619"/>
      <c r="R761" s="619"/>
      <c r="S761" s="619"/>
      <c r="T761" s="619"/>
      <c r="U761" s="344"/>
      <c r="V761" s="619"/>
      <c r="W761" s="619"/>
      <c r="X761" s="176"/>
      <c r="Y761" s="619"/>
      <c r="Z761" s="176"/>
      <c r="AA761" s="619"/>
      <c r="AB761" s="619"/>
      <c r="AC761" s="176"/>
      <c r="AD761" s="149"/>
      <c r="AE761" s="149"/>
      <c r="AF761" s="88"/>
      <c r="AG761" s="88"/>
      <c r="AH761" s="1294"/>
      <c r="AI761" s="1313"/>
      <c r="AJ761" s="176"/>
      <c r="AK761" s="149"/>
      <c r="AL761" s="149"/>
      <c r="AM761" s="149"/>
      <c r="AN761" s="1304"/>
    </row>
    <row r="762">
      <c r="A762" s="431" t="s">
        <v>389</v>
      </c>
      <c r="B762" s="613" t="s">
        <v>667</v>
      </c>
      <c r="C762" s="614"/>
      <c r="D762" s="351"/>
      <c r="E762" s="350" t="s">
        <v>6906</v>
      </c>
      <c r="F762" s="342">
        <v>30947.0</v>
      </c>
      <c r="G762" s="249" t="s">
        <v>391</v>
      </c>
      <c r="H762" s="568" t="s">
        <v>2691</v>
      </c>
      <c r="I762" s="350" t="s">
        <v>6907</v>
      </c>
      <c r="J762" s="162" t="s">
        <v>1620</v>
      </c>
      <c r="K762" s="351"/>
      <c r="L762" s="1314"/>
      <c r="M762" s="1232"/>
      <c r="P762" s="1232"/>
      <c r="Q762" s="1232"/>
      <c r="R762" s="1232"/>
      <c r="S762" s="1232"/>
      <c r="T762" s="1232"/>
      <c r="U762" s="1232"/>
      <c r="V762" s="1232"/>
      <c r="W762" s="1232"/>
      <c r="X762" s="255"/>
      <c r="Y762" s="1232"/>
      <c r="Z762" s="248"/>
      <c r="AA762" s="1232"/>
      <c r="AB762" s="176"/>
      <c r="AD762" s="255"/>
      <c r="AE762" s="255"/>
      <c r="AF762" s="255"/>
      <c r="AG762" s="255"/>
      <c r="AH762" s="255"/>
      <c r="AI762" s="255"/>
      <c r="AJ762" s="149"/>
      <c r="AK762" s="149"/>
      <c r="AL762" s="149"/>
      <c r="AM762" s="149"/>
      <c r="AN762" s="1304"/>
    </row>
    <row r="763">
      <c r="A763" s="431" t="s">
        <v>389</v>
      </c>
      <c r="B763" s="239">
        <v>4.2587605E7</v>
      </c>
      <c r="C763" s="621">
        <v>44754.65742195601</v>
      </c>
      <c r="D763" s="601" t="s">
        <v>4616</v>
      </c>
      <c r="E763" s="601" t="s">
        <v>4617</v>
      </c>
      <c r="F763" s="241">
        <v>36662.0</v>
      </c>
      <c r="G763" s="249" t="s">
        <v>391</v>
      </c>
      <c r="H763" s="568" t="s">
        <v>2691</v>
      </c>
      <c r="I763" s="601" t="s">
        <v>6908</v>
      </c>
      <c r="J763" s="162" t="s">
        <v>1620</v>
      </c>
      <c r="K763" s="601" t="s">
        <v>4620</v>
      </c>
      <c r="L763" s="1310" t="s">
        <v>1622</v>
      </c>
      <c r="M763" s="1311"/>
      <c r="P763" s="238"/>
      <c r="Q763" s="238"/>
      <c r="R763" s="238"/>
      <c r="S763" s="246"/>
      <c r="T763" s="1315"/>
      <c r="U763" s="238"/>
      <c r="V763" s="238"/>
      <c r="W763" s="238"/>
      <c r="X763" s="238"/>
      <c r="Y763" s="1311"/>
      <c r="Z763" s="238"/>
      <c r="AA763" s="1311"/>
      <c r="AB763" s="1205"/>
      <c r="AC763" s="246"/>
      <c r="AD763" s="246"/>
      <c r="AE763" s="246"/>
      <c r="AF763" s="246"/>
      <c r="AG763" s="246"/>
      <c r="AH763" s="246"/>
      <c r="AI763" s="246"/>
      <c r="AJ763" s="176"/>
      <c r="AK763" s="176"/>
      <c r="AL763" s="149"/>
      <c r="AM763" s="176"/>
      <c r="AN763" s="1304"/>
    </row>
    <row r="764">
      <c r="A764" s="431" t="s">
        <v>389</v>
      </c>
      <c r="B764" s="625" t="s">
        <v>665</v>
      </c>
      <c r="C764" s="338"/>
      <c r="D764" s="626" t="s">
        <v>6885</v>
      </c>
      <c r="E764" s="626" t="s">
        <v>6886</v>
      </c>
      <c r="F764" s="339">
        <v>36736.0</v>
      </c>
      <c r="G764" s="627" t="s">
        <v>5829</v>
      </c>
      <c r="H764" s="162" t="s">
        <v>2691</v>
      </c>
      <c r="I764" s="27" t="s">
        <v>6887</v>
      </c>
      <c r="J764" s="249" t="s">
        <v>1620</v>
      </c>
      <c r="K764" s="338"/>
      <c r="L764" s="950"/>
      <c r="M764" s="911"/>
      <c r="P764" s="911"/>
      <c r="Q764" s="911"/>
      <c r="R764" s="911"/>
      <c r="S764" s="911"/>
      <c r="T764" s="174"/>
      <c r="U764" s="911"/>
      <c r="V764" s="911"/>
      <c r="W764" s="911"/>
      <c r="X764" s="248"/>
      <c r="Y764" s="1227"/>
      <c r="Z764" s="916"/>
      <c r="AA764" s="176"/>
      <c r="AB764" s="176"/>
      <c r="AC764" s="914"/>
      <c r="AD764" s="1316"/>
      <c r="AE764" s="255"/>
      <c r="AF764" s="255"/>
      <c r="AG764" s="914"/>
      <c r="AH764" s="1222"/>
      <c r="AI764" s="1222"/>
      <c r="AJ764" s="1317"/>
      <c r="AK764" s="176"/>
      <c r="AL764" s="176"/>
      <c r="AM764" s="176"/>
      <c r="AN764" s="255"/>
    </row>
    <row r="765">
      <c r="A765" s="431" t="s">
        <v>389</v>
      </c>
      <c r="B765" s="323" t="s">
        <v>278</v>
      </c>
      <c r="C765" s="177">
        <v>44602.9006519213</v>
      </c>
      <c r="D765" s="568" t="s">
        <v>4168</v>
      </c>
      <c r="E765" s="568" t="s">
        <v>4169</v>
      </c>
      <c r="F765" s="325">
        <v>35549.0</v>
      </c>
      <c r="G765" s="162" t="s">
        <v>5829</v>
      </c>
      <c r="H765" s="162" t="s">
        <v>2691</v>
      </c>
      <c r="I765" s="17" t="s">
        <v>6889</v>
      </c>
      <c r="J765" s="162" t="s">
        <v>1620</v>
      </c>
      <c r="K765" s="162" t="s">
        <v>4173</v>
      </c>
      <c r="L765" s="952" t="s">
        <v>1634</v>
      </c>
      <c r="M765" s="176"/>
      <c r="P765" s="176"/>
      <c r="Q765" s="176"/>
      <c r="R765" s="176"/>
      <c r="S765" s="1194"/>
      <c r="T765" s="176"/>
      <c r="U765" s="176"/>
      <c r="V765" s="176"/>
      <c r="W765" s="176"/>
      <c r="X765" s="176"/>
      <c r="Y765" s="437"/>
      <c r="Z765" s="176"/>
      <c r="AA765" s="176"/>
      <c r="AB765" s="176"/>
      <c r="AC765" s="1191"/>
      <c r="AD765" s="255"/>
      <c r="AE765" s="255"/>
      <c r="AF765" s="255"/>
      <c r="AG765" s="1191"/>
      <c r="AH765" s="1222"/>
      <c r="AI765" s="1222"/>
      <c r="AJ765" s="1223"/>
      <c r="AK765" s="176"/>
      <c r="AL765" s="176"/>
      <c r="AM765" s="176"/>
      <c r="AN765" s="149"/>
    </row>
    <row r="766">
      <c r="A766" s="431" t="s">
        <v>389</v>
      </c>
      <c r="B766" s="249">
        <v>3.9416682E7</v>
      </c>
      <c r="C766" s="250">
        <v>44811.611949328704</v>
      </c>
      <c r="D766" s="350" t="s">
        <v>4724</v>
      </c>
      <c r="E766" s="350" t="s">
        <v>4725</v>
      </c>
      <c r="F766" s="251">
        <v>35046.0</v>
      </c>
      <c r="G766" s="249" t="s">
        <v>674</v>
      </c>
      <c r="H766" s="249" t="s">
        <v>1678</v>
      </c>
      <c r="I766" s="249" t="s">
        <v>4726</v>
      </c>
      <c r="J766" s="249" t="s">
        <v>1646</v>
      </c>
      <c r="K766" s="249" t="s">
        <v>4727</v>
      </c>
      <c r="L766" s="953" t="s">
        <v>1668</v>
      </c>
      <c r="M766" s="248"/>
      <c r="P766" s="248"/>
      <c r="Q766" s="248"/>
      <c r="R766" s="248"/>
      <c r="S766" s="255"/>
      <c r="T766" s="1318"/>
      <c r="U766" s="248"/>
      <c r="V766" s="248"/>
      <c r="W766" s="248"/>
      <c r="X766" s="248"/>
      <c r="Y766" s="248"/>
      <c r="Z766" s="248"/>
      <c r="AA766" s="248"/>
      <c r="AB766" s="176"/>
      <c r="AC766" s="1316"/>
      <c r="AD766" s="255"/>
      <c r="AE766" s="255"/>
      <c r="AF766" s="255"/>
      <c r="AG766" s="1316"/>
      <c r="AH766" s="1316"/>
      <c r="AI766" s="1222"/>
      <c r="AJ766" s="1222"/>
      <c r="AK766" s="176"/>
      <c r="AL766" s="176"/>
      <c r="AM766" s="176"/>
      <c r="AN766" s="255"/>
    </row>
    <row r="767">
      <c r="A767" s="431" t="s">
        <v>389</v>
      </c>
      <c r="B767" s="249">
        <v>3.8888241E7</v>
      </c>
      <c r="C767" s="250">
        <v>44827.791024363425</v>
      </c>
      <c r="D767" s="350" t="s">
        <v>4733</v>
      </c>
      <c r="E767" s="350" t="s">
        <v>4734</v>
      </c>
      <c r="F767" s="251">
        <v>34736.0</v>
      </c>
      <c r="G767" s="249" t="s">
        <v>1740</v>
      </c>
      <c r="H767" s="249" t="s">
        <v>4735</v>
      </c>
      <c r="I767" s="249">
        <v>1.568056137E9</v>
      </c>
      <c r="J767" s="249" t="s">
        <v>1646</v>
      </c>
      <c r="K767" s="249" t="s">
        <v>4736</v>
      </c>
      <c r="L767" s="953" t="s">
        <v>1668</v>
      </c>
      <c r="M767" s="248"/>
      <c r="P767" s="248"/>
      <c r="Q767" s="248"/>
      <c r="R767" s="248"/>
      <c r="S767" s="255"/>
      <c r="T767" s="1318"/>
      <c r="U767" s="248"/>
      <c r="V767" s="248"/>
      <c r="W767" s="248"/>
      <c r="X767" s="248"/>
      <c r="Y767" s="248"/>
      <c r="Z767" s="248"/>
      <c r="AA767" s="248"/>
      <c r="AB767" s="176"/>
      <c r="AC767" s="1316"/>
      <c r="AD767" s="255"/>
      <c r="AE767" s="255"/>
      <c r="AF767" s="255"/>
      <c r="AG767" s="1316"/>
      <c r="AH767" s="1316"/>
      <c r="AI767" s="1222"/>
      <c r="AJ767" s="1222"/>
      <c r="AK767" s="176"/>
      <c r="AL767" s="176"/>
      <c r="AM767" s="176"/>
      <c r="AN767" s="255"/>
    </row>
    <row r="768">
      <c r="A768" s="431" t="s">
        <v>389</v>
      </c>
      <c r="B768" s="249">
        <v>4.2964867E7</v>
      </c>
      <c r="C768" s="250">
        <v>44840.80296015047</v>
      </c>
      <c r="D768" s="350" t="s">
        <v>4758</v>
      </c>
      <c r="E768" s="350" t="s">
        <v>4759</v>
      </c>
      <c r="F768" s="251">
        <v>36729.0</v>
      </c>
      <c r="G768" s="249" t="s">
        <v>391</v>
      </c>
      <c r="H768" s="249" t="s">
        <v>4760</v>
      </c>
      <c r="I768" s="249">
        <v>5.41168636295E11</v>
      </c>
      <c r="J768" s="249" t="s">
        <v>1620</v>
      </c>
      <c r="K768" s="249" t="s">
        <v>4761</v>
      </c>
      <c r="L768" s="953" t="s">
        <v>1634</v>
      </c>
      <c r="M768" s="248"/>
      <c r="P768" s="248"/>
      <c r="Q768" s="248"/>
      <c r="R768" s="248"/>
      <c r="S768" s="255"/>
      <c r="T768" s="248"/>
      <c r="U768" s="248"/>
      <c r="V768" s="248"/>
      <c r="W768" s="248"/>
      <c r="X768" s="248"/>
      <c r="Y768" s="248"/>
      <c r="Z768" s="248"/>
      <c r="AA768" s="248"/>
      <c r="AB768" s="176"/>
      <c r="AC768" s="1316"/>
      <c r="AG768" s="1316"/>
      <c r="AH768" s="1316"/>
      <c r="AI768" s="1222"/>
      <c r="AJ768" s="1222"/>
      <c r="AK768" s="176"/>
      <c r="AL768" s="176"/>
      <c r="AM768" s="1161"/>
      <c r="AN768" s="280"/>
    </row>
    <row r="769">
      <c r="A769" s="431" t="s">
        <v>389</v>
      </c>
      <c r="B769" s="249">
        <v>4.253653E7</v>
      </c>
      <c r="C769" s="250">
        <v>44803.79565862269</v>
      </c>
      <c r="D769" s="350" t="s">
        <v>4709</v>
      </c>
      <c r="E769" s="350" t="s">
        <v>4710</v>
      </c>
      <c r="F769" s="251">
        <v>36727.0</v>
      </c>
      <c r="G769" s="249" t="s">
        <v>391</v>
      </c>
      <c r="H769" s="249" t="s">
        <v>4711</v>
      </c>
      <c r="I769" s="249" t="s">
        <v>4712</v>
      </c>
      <c r="J769" s="249" t="s">
        <v>1620</v>
      </c>
      <c r="K769" s="249" t="s">
        <v>4713</v>
      </c>
      <c r="L769" s="953" t="s">
        <v>1668</v>
      </c>
      <c r="M769" s="248"/>
      <c r="P769" s="248"/>
      <c r="Q769" s="248"/>
      <c r="R769" s="248"/>
      <c r="S769" s="248"/>
      <c r="T769" s="248"/>
      <c r="U769" s="248"/>
      <c r="V769" s="248"/>
      <c r="W769" s="248"/>
      <c r="X769" s="248"/>
      <c r="Y769" s="248"/>
      <c r="Z769" s="248"/>
      <c r="AA769" s="248"/>
      <c r="AB769" s="176"/>
      <c r="AC769" s="176"/>
      <c r="AD769" s="255"/>
      <c r="AE769" s="255"/>
      <c r="AF769" s="255"/>
      <c r="AG769" s="1229"/>
      <c r="AH769" s="1319"/>
      <c r="AI769" s="1222"/>
      <c r="AJ769" s="1222"/>
      <c r="AK769" s="255"/>
      <c r="AL769" s="255"/>
      <c r="AM769" s="255"/>
      <c r="AN769" s="255"/>
    </row>
    <row r="770">
      <c r="A770" s="431" t="s">
        <v>389</v>
      </c>
      <c r="B770" s="249">
        <v>3.9624807E7</v>
      </c>
      <c r="C770" s="240">
        <v>44924.57686008102</v>
      </c>
      <c r="D770" s="350" t="s">
        <v>4813</v>
      </c>
      <c r="E770" s="249" t="s">
        <v>4814</v>
      </c>
      <c r="F770" s="251">
        <v>35150.0</v>
      </c>
      <c r="G770" s="249" t="s">
        <v>2021</v>
      </c>
      <c r="H770" s="249" t="s">
        <v>3479</v>
      </c>
      <c r="I770" s="249" t="s">
        <v>4815</v>
      </c>
      <c r="J770" s="249" t="s">
        <v>1620</v>
      </c>
      <c r="K770" s="249" t="s">
        <v>4816</v>
      </c>
      <c r="L770" s="953" t="s">
        <v>1634</v>
      </c>
      <c r="M770" s="248"/>
      <c r="P770" s="248"/>
      <c r="Q770" s="248"/>
      <c r="R770" s="248"/>
      <c r="S770" s="255"/>
      <c r="T770" s="248"/>
      <c r="U770" s="248"/>
      <c r="V770" s="248"/>
      <c r="W770" s="248"/>
      <c r="X770" s="248"/>
      <c r="Y770" s="248"/>
      <c r="Z770" s="248"/>
      <c r="AA770" s="248"/>
      <c r="AB770" s="176"/>
      <c r="AC770" s="255"/>
      <c r="AD770" s="255"/>
      <c r="AE770" s="255"/>
      <c r="AF770" s="255"/>
      <c r="AG770" s="1229"/>
      <c r="AH770" s="1229"/>
      <c r="AI770" s="1222"/>
      <c r="AJ770" s="1222"/>
      <c r="AK770" s="246"/>
      <c r="AL770" s="246"/>
      <c r="AM770" s="246"/>
      <c r="AN770" s="280"/>
    </row>
    <row r="771">
      <c r="A771" s="431" t="s">
        <v>389</v>
      </c>
      <c r="B771" s="239">
        <v>3.1827977E7</v>
      </c>
      <c r="C771" s="240">
        <v>44938.935198935185</v>
      </c>
      <c r="D771" s="601" t="s">
        <v>4824</v>
      </c>
      <c r="E771" s="239" t="s">
        <v>4825</v>
      </c>
      <c r="F771" s="241">
        <v>31015.0</v>
      </c>
      <c r="G771" s="239" t="s">
        <v>391</v>
      </c>
      <c r="H771" s="239" t="s">
        <v>1848</v>
      </c>
      <c r="I771" s="239" t="s">
        <v>391</v>
      </c>
      <c r="J771" s="239" t="s">
        <v>1620</v>
      </c>
      <c r="K771" s="239" t="s">
        <v>4826</v>
      </c>
      <c r="L771" s="1200" t="s">
        <v>1668</v>
      </c>
      <c r="M771" s="238"/>
      <c r="P771" s="238"/>
      <c r="Q771" s="238"/>
      <c r="R771" s="238"/>
      <c r="S771" s="246"/>
      <c r="T771" s="238"/>
      <c r="U771" s="238"/>
      <c r="V771" s="238"/>
      <c r="W771" s="238"/>
      <c r="X771" s="238"/>
      <c r="Y771" s="280"/>
      <c r="Z771" s="238"/>
      <c r="AA771" s="238"/>
      <c r="AB771" s="176"/>
      <c r="AC771" s="246"/>
      <c r="AD771" s="246"/>
      <c r="AE771" s="246"/>
      <c r="AF771" s="246"/>
      <c r="AG771" s="1312"/>
      <c r="AH771" s="1312"/>
      <c r="AI771" s="1222"/>
      <c r="AJ771" s="1222"/>
      <c r="AK771" s="1317"/>
      <c r="AL771" s="1317"/>
      <c r="AM771" s="176"/>
      <c r="AN771" s="176"/>
    </row>
    <row r="772">
      <c r="A772" s="431" t="s">
        <v>389</v>
      </c>
      <c r="B772" s="634">
        <v>4.0020073E7</v>
      </c>
      <c r="C772" s="334">
        <v>44798.610297175925</v>
      </c>
      <c r="D772" s="635" t="s">
        <v>4698</v>
      </c>
      <c r="E772" s="636" t="s">
        <v>4699</v>
      </c>
      <c r="F772" s="637">
        <v>35506.0</v>
      </c>
      <c r="G772" s="638" t="s">
        <v>2021</v>
      </c>
      <c r="H772" s="636" t="s">
        <v>1781</v>
      </c>
      <c r="I772" s="636" t="s">
        <v>4700</v>
      </c>
      <c r="J772" s="636" t="s">
        <v>1620</v>
      </c>
      <c r="K772" s="639" t="s">
        <v>4701</v>
      </c>
      <c r="L772" s="1320" t="s">
        <v>1680</v>
      </c>
      <c r="M772" s="911"/>
      <c r="P772" s="911"/>
      <c r="Q772" s="911"/>
      <c r="R772" s="911"/>
      <c r="S772" s="911"/>
      <c r="T772" s="1321"/>
      <c r="U772" s="911"/>
      <c r="V772" s="911"/>
      <c r="W772" s="911"/>
      <c r="X772" s="911"/>
      <c r="Y772" s="911"/>
      <c r="Z772" s="1220"/>
      <c r="AA772" s="911"/>
      <c r="AB772" s="916"/>
      <c r="AC772" s="914"/>
      <c r="AD772" s="248"/>
      <c r="AE772" s="911"/>
      <c r="AF772" s="911"/>
      <c r="AG772" s="911"/>
      <c r="AH772" s="911"/>
      <c r="AI772" s="911"/>
      <c r="AJ772" s="255"/>
      <c r="AK772" s="255"/>
      <c r="AL772" s="255"/>
      <c r="AM772" s="255"/>
      <c r="AN772" s="255"/>
    </row>
    <row r="773">
      <c r="A773" s="431" t="s">
        <v>389</v>
      </c>
      <c r="B773" s="239">
        <v>3.8893338E7</v>
      </c>
      <c r="C773" s="240">
        <v>44972.71513444444</v>
      </c>
      <c r="D773" s="601" t="s">
        <v>4979</v>
      </c>
      <c r="E773" s="239" t="s">
        <v>4980</v>
      </c>
      <c r="F773" s="241">
        <v>34807.0</v>
      </c>
      <c r="G773" s="239" t="s">
        <v>674</v>
      </c>
      <c r="H773" s="239" t="s">
        <v>1618</v>
      </c>
      <c r="I773" s="239" t="s">
        <v>4981</v>
      </c>
      <c r="J773" s="239" t="s">
        <v>1877</v>
      </c>
      <c r="K773" s="239" t="s">
        <v>4982</v>
      </c>
      <c r="L773" s="1200" t="s">
        <v>344</v>
      </c>
      <c r="M773" s="238"/>
      <c r="P773" s="238"/>
      <c r="Q773" s="238"/>
      <c r="R773" s="246"/>
      <c r="S773" s="238"/>
      <c r="T773" s="238"/>
      <c r="V773" s="238"/>
      <c r="W773" s="238"/>
      <c r="X773" s="238"/>
      <c r="Y773" s="238"/>
      <c r="Z773" s="238"/>
      <c r="AA773" s="238"/>
      <c r="AB773" s="1322"/>
      <c r="AC773" s="1312"/>
      <c r="AE773" s="246"/>
      <c r="AF773" s="246"/>
      <c r="AG773" s="246"/>
      <c r="AH773" s="246"/>
      <c r="AI773" s="246"/>
      <c r="AJ773" s="246"/>
      <c r="AK773" s="246"/>
      <c r="AL773" s="246"/>
      <c r="AM773" s="246"/>
      <c r="AN773" s="280"/>
    </row>
    <row r="774">
      <c r="A774" s="431" t="s">
        <v>389</v>
      </c>
      <c r="B774" s="239">
        <v>3.8714309E7</v>
      </c>
      <c r="C774" s="240">
        <v>44966.79649359954</v>
      </c>
      <c r="D774" s="601" t="s">
        <v>4927</v>
      </c>
      <c r="E774" s="239" t="s">
        <v>4928</v>
      </c>
      <c r="F774" s="241">
        <v>34664.0</v>
      </c>
      <c r="G774" s="239" t="s">
        <v>2021</v>
      </c>
      <c r="H774" s="239" t="s">
        <v>1822</v>
      </c>
      <c r="I774" s="239">
        <v>1.131287837E9</v>
      </c>
      <c r="J774" s="239" t="s">
        <v>1620</v>
      </c>
      <c r="K774" s="239" t="s">
        <v>4929</v>
      </c>
      <c r="L774" s="1200" t="s">
        <v>1622</v>
      </c>
      <c r="M774" s="238"/>
      <c r="P774" s="238"/>
      <c r="Q774" s="238"/>
      <c r="R774" s="238"/>
      <c r="S774" s="238"/>
      <c r="T774" s="238"/>
      <c r="U774" s="238"/>
      <c r="V774" s="238"/>
      <c r="W774" s="238"/>
      <c r="X774" s="238"/>
      <c r="Y774" s="238"/>
      <c r="Z774" s="238"/>
      <c r="AA774" s="238"/>
      <c r="AB774" s="1322"/>
      <c r="AC774" s="1312"/>
      <c r="AD774" s="1312"/>
      <c r="AE774" s="246"/>
      <c r="AF774" s="246"/>
      <c r="AG774" s="246"/>
      <c r="AH774" s="246"/>
      <c r="AI774" s="246"/>
      <c r="AJ774" s="246"/>
      <c r="AK774" s="246"/>
      <c r="AL774" s="246"/>
      <c r="AM774" s="246"/>
      <c r="AN774" s="280"/>
    </row>
    <row r="775">
      <c r="A775" s="431" t="s">
        <v>389</v>
      </c>
      <c r="B775" s="179">
        <v>2.6222188E7</v>
      </c>
      <c r="C775" s="201">
        <v>44082.924945023144</v>
      </c>
      <c r="D775" s="645" t="s">
        <v>6911</v>
      </c>
      <c r="E775" s="179" t="s">
        <v>6912</v>
      </c>
      <c r="F775" s="228">
        <v>28486.0</v>
      </c>
      <c r="G775" s="179" t="s">
        <v>2496</v>
      </c>
      <c r="H775" s="179" t="s">
        <v>1678</v>
      </c>
      <c r="I775" s="646" t="s">
        <v>6913</v>
      </c>
      <c r="J775" s="179" t="s">
        <v>1661</v>
      </c>
      <c r="K775" s="179" t="s">
        <v>2184</v>
      </c>
      <c r="L775" s="1323" t="s">
        <v>6914</v>
      </c>
      <c r="M775" s="176"/>
      <c r="P775" s="176"/>
      <c r="Q775" s="176"/>
      <c r="R775" s="149"/>
      <c r="S775" s="1324"/>
      <c r="T775" s="149"/>
      <c r="U775" s="149"/>
      <c r="V775" s="149"/>
      <c r="W775" s="255"/>
      <c r="X775" s="88"/>
      <c r="Y775" s="255"/>
      <c r="Z775" s="238"/>
      <c r="AA775" s="255"/>
      <c r="AB775" s="1322"/>
      <c r="AG775" s="255"/>
      <c r="AH775" s="255"/>
      <c r="AI775" s="246"/>
      <c r="AJ775" s="246"/>
      <c r="AK775" s="246"/>
      <c r="AL775" s="246"/>
      <c r="AM775" s="246"/>
      <c r="AN775" s="280"/>
    </row>
    <row r="776">
      <c r="A776" s="431" t="s">
        <v>389</v>
      </c>
      <c r="B776" s="239">
        <v>4.5421802E7</v>
      </c>
      <c r="C776" s="240">
        <v>44984.79592833333</v>
      </c>
      <c r="D776" s="601" t="s">
        <v>5033</v>
      </c>
      <c r="E776" s="239" t="s">
        <v>5034</v>
      </c>
      <c r="F776" s="241">
        <v>38015.0</v>
      </c>
      <c r="G776" s="239" t="s">
        <v>391</v>
      </c>
      <c r="H776" s="239" t="s">
        <v>5035</v>
      </c>
      <c r="I776" s="239" t="s">
        <v>5036</v>
      </c>
      <c r="J776" s="239" t="s">
        <v>5037</v>
      </c>
      <c r="K776" s="239" t="s">
        <v>5039</v>
      </c>
      <c r="L776" s="1200" t="s">
        <v>344</v>
      </c>
      <c r="M776" s="238"/>
      <c r="P776" s="238"/>
      <c r="Q776" s="238"/>
      <c r="R776" s="246"/>
      <c r="S776" s="238"/>
      <c r="T776" s="238"/>
      <c r="U776" s="238"/>
      <c r="W776" s="238"/>
      <c r="X776" s="238"/>
      <c r="Y776" s="238"/>
      <c r="Z776" s="238"/>
      <c r="AA776" s="238"/>
      <c r="AB776" s="1194"/>
      <c r="AC776" s="1229"/>
      <c r="AD776" s="255"/>
      <c r="AE776" s="255"/>
      <c r="AG776" s="246"/>
      <c r="AH776" s="246"/>
      <c r="AI776" s="246"/>
      <c r="AJ776" s="246"/>
      <c r="AK776" s="246"/>
      <c r="AL776" s="246"/>
      <c r="AM776" s="246"/>
      <c r="AN776" s="280"/>
    </row>
    <row r="777">
      <c r="A777" s="431" t="s">
        <v>389</v>
      </c>
      <c r="B777" s="239">
        <v>3.6723358E7</v>
      </c>
      <c r="C777" s="240">
        <v>44967.63215826389</v>
      </c>
      <c r="D777" s="601" t="s">
        <v>4946</v>
      </c>
      <c r="E777" s="239" t="s">
        <v>4947</v>
      </c>
      <c r="F777" s="241">
        <v>33613.0</v>
      </c>
      <c r="G777" s="239" t="s">
        <v>2021</v>
      </c>
      <c r="H777" s="239" t="s">
        <v>1678</v>
      </c>
      <c r="I777" s="239" t="s">
        <v>4948</v>
      </c>
      <c r="J777" s="239" t="s">
        <v>1646</v>
      </c>
      <c r="K777" s="239" t="s">
        <v>4949</v>
      </c>
      <c r="L777" s="1200" t="s">
        <v>1668</v>
      </c>
      <c r="M777" s="238"/>
      <c r="P777" s="238"/>
      <c r="Q777" s="238"/>
      <c r="R777" s="238"/>
      <c r="S777" s="368"/>
      <c r="T777" s="238"/>
      <c r="U777" s="238"/>
      <c r="V777" s="238"/>
      <c r="W777" s="238"/>
      <c r="X777" s="238"/>
      <c r="Y777" s="238"/>
      <c r="Z777" s="238"/>
      <c r="AA777" s="238"/>
      <c r="AB777" s="1194"/>
      <c r="AC777" s="1312"/>
      <c r="AD777" s="246"/>
      <c r="AE777" s="246"/>
      <c r="AG777" s="246"/>
      <c r="AH777" s="246"/>
      <c r="AI777" s="246"/>
      <c r="AJ777" s="246"/>
      <c r="AK777" s="246"/>
      <c r="AL777" s="246"/>
      <c r="AM777" s="246"/>
      <c r="AN777" s="246"/>
    </row>
    <row r="778">
      <c r="A778" s="431" t="s">
        <v>389</v>
      </c>
      <c r="B778" s="239">
        <v>3.9211973E7</v>
      </c>
      <c r="C778" s="240">
        <v>44966.846667129634</v>
      </c>
      <c r="D778" s="601" t="s">
        <v>4936</v>
      </c>
      <c r="E778" s="239" t="s">
        <v>4937</v>
      </c>
      <c r="F778" s="241">
        <v>35035.0</v>
      </c>
      <c r="G778" s="239" t="s">
        <v>2021</v>
      </c>
      <c r="H778" s="239" t="s">
        <v>4938</v>
      </c>
      <c r="I778" s="239" t="s">
        <v>4939</v>
      </c>
      <c r="J778" s="239" t="s">
        <v>1620</v>
      </c>
      <c r="K778" s="239" t="s">
        <v>4940</v>
      </c>
      <c r="L778" s="1200" t="s">
        <v>1622</v>
      </c>
      <c r="M778" s="238"/>
      <c r="P778" s="238"/>
      <c r="Q778" s="238"/>
      <c r="R778" s="238"/>
      <c r="S778" s="368"/>
      <c r="T778" s="238"/>
      <c r="U778" s="238"/>
      <c r="V778" s="238"/>
      <c r="W778" s="238"/>
      <c r="X778" s="238"/>
      <c r="Y778" s="238"/>
      <c r="Z778" s="238"/>
      <c r="AA778" s="238"/>
      <c r="AB778" s="1194"/>
      <c r="AC778" s="1312"/>
      <c r="AD778" s="1229"/>
      <c r="AE778" s="1222"/>
      <c r="AG778" s="1229"/>
      <c r="AH778" s="1229"/>
      <c r="AI778" s="1222"/>
      <c r="AJ778" s="1222"/>
      <c r="AK778" s="176"/>
      <c r="AL778" s="1220"/>
      <c r="AM778" s="176"/>
      <c r="AN778" s="1232"/>
    </row>
    <row r="779">
      <c r="A779" s="431" t="s">
        <v>389</v>
      </c>
      <c r="B779" s="239">
        <v>3.4374945E7</v>
      </c>
      <c r="C779" s="240">
        <v>44972.482566770836</v>
      </c>
      <c r="D779" s="601" t="s">
        <v>4966</v>
      </c>
      <c r="E779" s="239" t="s">
        <v>4967</v>
      </c>
      <c r="F779" s="241">
        <v>32535.0</v>
      </c>
      <c r="G779" s="239" t="s">
        <v>391</v>
      </c>
      <c r="H779" s="239" t="s">
        <v>4968</v>
      </c>
      <c r="I779" s="239" t="s">
        <v>4969</v>
      </c>
      <c r="J779" s="239" t="s">
        <v>1620</v>
      </c>
      <c r="K779" s="239" t="s">
        <v>4970</v>
      </c>
      <c r="L779" s="1200" t="s">
        <v>1634</v>
      </c>
      <c r="M779" s="238"/>
      <c r="P779" s="238"/>
      <c r="Q779" s="238"/>
      <c r="R779" s="238"/>
      <c r="S779" s="368"/>
      <c r="T779" s="1202"/>
      <c r="U779" s="238"/>
      <c r="V779" s="238"/>
      <c r="W779" s="238"/>
      <c r="X779" s="238"/>
      <c r="Y779" s="238"/>
      <c r="Z779" s="238"/>
      <c r="AA779" s="238"/>
      <c r="AB779" s="1315"/>
      <c r="AC779" s="1229"/>
      <c r="AD779" s="1229"/>
      <c r="AE779" s="1222"/>
      <c r="AG779" s="1229"/>
      <c r="AH779" s="1229"/>
      <c r="AI779" s="1222"/>
      <c r="AJ779" s="1222"/>
      <c r="AK779" s="176"/>
      <c r="AL779" s="1220"/>
      <c r="AM779" s="176"/>
      <c r="AN779" s="1232"/>
    </row>
    <row r="780">
      <c r="A780" s="431" t="s">
        <v>389</v>
      </c>
      <c r="B780" s="239">
        <v>4.2878722E7</v>
      </c>
      <c r="C780" s="240">
        <v>44966.7805612963</v>
      </c>
      <c r="D780" s="601" t="s">
        <v>4916</v>
      </c>
      <c r="E780" s="239" t="s">
        <v>4917</v>
      </c>
      <c r="F780" s="241">
        <v>36797.0</v>
      </c>
      <c r="G780" s="239" t="s">
        <v>391</v>
      </c>
      <c r="H780" s="239" t="s">
        <v>1795</v>
      </c>
      <c r="I780" s="239" t="s">
        <v>4918</v>
      </c>
      <c r="J780" s="239" t="s">
        <v>1620</v>
      </c>
      <c r="K780" s="239" t="s">
        <v>4919</v>
      </c>
      <c r="L780" s="1200" t="s">
        <v>1668</v>
      </c>
      <c r="M780" s="238"/>
      <c r="P780" s="238"/>
      <c r="Q780" s="238"/>
      <c r="R780" s="238"/>
      <c r="S780" s="368"/>
      <c r="T780" s="238"/>
      <c r="U780" s="238"/>
      <c r="V780" s="238"/>
      <c r="W780" s="238"/>
      <c r="X780" s="238"/>
      <c r="Y780" s="238"/>
      <c r="Z780" s="238"/>
      <c r="AA780" s="238"/>
      <c r="AB780" s="1315"/>
      <c r="AC780" s="1229"/>
      <c r="AD780" s="1229"/>
      <c r="AE780" s="1222"/>
      <c r="AG780" s="1229"/>
      <c r="AH780" s="1229"/>
      <c r="AI780" s="1222"/>
      <c r="AJ780" s="1222"/>
      <c r="AK780" s="176"/>
      <c r="AL780" s="1220"/>
      <c r="AM780" s="176"/>
      <c r="AN780" s="1232"/>
    </row>
    <row r="781">
      <c r="A781" s="431" t="s">
        <v>389</v>
      </c>
      <c r="B781" s="239">
        <v>3.7989368E7</v>
      </c>
      <c r="C781" s="240">
        <v>44980.58410046296</v>
      </c>
      <c r="D781" s="601" t="s">
        <v>5024</v>
      </c>
      <c r="E781" s="239" t="s">
        <v>5025</v>
      </c>
      <c r="F781" s="241">
        <v>34342.0</v>
      </c>
      <c r="G781" s="239" t="s">
        <v>1740</v>
      </c>
      <c r="H781" s="239" t="s">
        <v>5026</v>
      </c>
      <c r="I781" s="239">
        <v>1.127653713E9</v>
      </c>
      <c r="J781" s="239" t="s">
        <v>1646</v>
      </c>
      <c r="K781" s="239" t="s">
        <v>5027</v>
      </c>
      <c r="L781" s="1200" t="s">
        <v>1634</v>
      </c>
      <c r="M781" s="238"/>
      <c r="P781" s="238"/>
      <c r="Q781" s="238"/>
      <c r="R781" s="238"/>
      <c r="S781" s="1315"/>
      <c r="T781" s="238"/>
      <c r="U781" s="238"/>
      <c r="V781" s="238"/>
      <c r="W781" s="238"/>
      <c r="X781" s="238"/>
      <c r="Y781" s="238"/>
      <c r="Z781" s="238"/>
      <c r="AA781" s="238"/>
      <c r="AB781" s="1315"/>
      <c r="AC781" s="1229"/>
      <c r="AD781" s="1229"/>
      <c r="AE781" s="1222"/>
      <c r="AG781" s="1229"/>
      <c r="AH781" s="1229"/>
      <c r="AI781" s="1222"/>
      <c r="AJ781" s="1222"/>
      <c r="AK781" s="176"/>
      <c r="AL781" s="1220"/>
      <c r="AM781" s="176"/>
      <c r="AN781" s="1232"/>
    </row>
    <row r="782">
      <c r="A782" s="431" t="s">
        <v>389</v>
      </c>
      <c r="B782" s="249">
        <v>2.1439945E7</v>
      </c>
      <c r="C782" s="250">
        <v>44988.46454105324</v>
      </c>
      <c r="D782" s="350" t="s">
        <v>5047</v>
      </c>
      <c r="E782" s="249" t="s">
        <v>5048</v>
      </c>
      <c r="F782" s="251">
        <v>25620.0</v>
      </c>
      <c r="G782" s="249" t="s">
        <v>674</v>
      </c>
      <c r="H782" s="249" t="s">
        <v>1678</v>
      </c>
      <c r="I782" s="260" t="s">
        <v>5049</v>
      </c>
      <c r="J782" s="249" t="s">
        <v>1620</v>
      </c>
      <c r="K782" s="249" t="s">
        <v>5050</v>
      </c>
      <c r="L782" s="953" t="s">
        <v>1634</v>
      </c>
      <c r="M782" s="248"/>
      <c r="P782" s="248"/>
      <c r="Q782" s="248"/>
      <c r="R782" s="248"/>
      <c r="S782" s="176"/>
      <c r="T782" s="248"/>
      <c r="U782" s="248"/>
      <c r="V782" s="248"/>
      <c r="W782" s="248"/>
      <c r="X782" s="248"/>
      <c r="Y782" s="248"/>
      <c r="Z782" s="248"/>
      <c r="AA782" s="248"/>
      <c r="AB782" s="1315"/>
      <c r="AC782" s="1229"/>
      <c r="AD782" s="1229"/>
      <c r="AE782" s="1222"/>
      <c r="AG782" s="1229"/>
      <c r="AH782" s="1229"/>
      <c r="AI782" s="1222"/>
      <c r="AJ782" s="1222"/>
      <c r="AK782" s="176"/>
      <c r="AL782" s="1220"/>
      <c r="AM782" s="176"/>
      <c r="AN782" s="1232"/>
    </row>
    <row r="783">
      <c r="A783" s="431" t="s">
        <v>389</v>
      </c>
      <c r="B783" s="239">
        <v>4.2218595E7</v>
      </c>
      <c r="C783" s="240">
        <v>44961.70249157408</v>
      </c>
      <c r="D783" s="601" t="s">
        <v>4891</v>
      </c>
      <c r="E783" s="239" t="s">
        <v>4892</v>
      </c>
      <c r="F783" s="241">
        <v>36000.0</v>
      </c>
      <c r="G783" s="239" t="s">
        <v>391</v>
      </c>
      <c r="H783" s="239" t="s">
        <v>1781</v>
      </c>
      <c r="I783" s="239" t="s">
        <v>4893</v>
      </c>
      <c r="J783" s="239" t="s">
        <v>1620</v>
      </c>
      <c r="K783" s="239" t="s">
        <v>4894</v>
      </c>
      <c r="L783" s="1200" t="s">
        <v>1622</v>
      </c>
      <c r="M783" s="238"/>
      <c r="P783" s="238"/>
      <c r="Q783" s="238"/>
      <c r="R783" s="238"/>
      <c r="S783" s="1315"/>
      <c r="T783" s="238"/>
      <c r="U783" s="238"/>
      <c r="V783" s="238"/>
      <c r="W783" s="238"/>
      <c r="X783" s="238"/>
      <c r="Y783" s="238"/>
      <c r="Z783" s="238"/>
      <c r="AA783" s="238"/>
      <c r="AB783" s="1315"/>
      <c r="AC783" s="1229"/>
      <c r="AD783" s="1229"/>
      <c r="AE783" s="1222"/>
      <c r="AG783" s="1229"/>
      <c r="AH783" s="1229"/>
      <c r="AI783" s="1222"/>
      <c r="AJ783" s="1222"/>
      <c r="AK783" s="176"/>
      <c r="AL783" s="1220"/>
      <c r="AM783" s="176"/>
      <c r="AN783" s="1232"/>
    </row>
    <row r="784">
      <c r="A784" s="431" t="s">
        <v>389</v>
      </c>
      <c r="B784" s="259">
        <v>4.0422413E7</v>
      </c>
      <c r="C784" s="250">
        <v>44958.77678219907</v>
      </c>
      <c r="D784" s="350" t="s">
        <v>4867</v>
      </c>
      <c r="E784" s="249" t="s">
        <v>4868</v>
      </c>
      <c r="F784" s="251">
        <v>35531.0</v>
      </c>
      <c r="G784" s="249" t="s">
        <v>2021</v>
      </c>
      <c r="H784" s="249" t="s">
        <v>2326</v>
      </c>
      <c r="I784" s="249" t="s">
        <v>4869</v>
      </c>
      <c r="J784" s="249" t="s">
        <v>1620</v>
      </c>
      <c r="K784" s="249" t="s">
        <v>4870</v>
      </c>
      <c r="L784" s="953" t="s">
        <v>1668</v>
      </c>
      <c r="M784" s="248"/>
      <c r="P784" s="248"/>
      <c r="Q784" s="248"/>
      <c r="R784" s="248"/>
      <c r="S784" s="149"/>
      <c r="T784" s="248"/>
      <c r="U784" s="248"/>
      <c r="V784" s="248"/>
      <c r="W784" s="248"/>
      <c r="X784" s="248"/>
      <c r="Y784" s="248"/>
      <c r="Z784" s="248"/>
      <c r="AA784" s="248"/>
      <c r="AB784" s="1315"/>
      <c r="AC784" s="1229"/>
      <c r="AD784" s="1229"/>
      <c r="AE784" s="1222"/>
      <c r="AG784" s="1229"/>
      <c r="AH784" s="1229"/>
      <c r="AI784" s="1222"/>
      <c r="AJ784" s="1222"/>
      <c r="AK784" s="176"/>
      <c r="AL784" s="1220"/>
      <c r="AM784" s="176"/>
      <c r="AN784" s="1232"/>
    </row>
    <row r="785">
      <c r="A785" s="431" t="s">
        <v>389</v>
      </c>
      <c r="B785" s="249">
        <v>4.5689874E7</v>
      </c>
      <c r="C785" s="250">
        <v>44999.59824010417</v>
      </c>
      <c r="D785" s="350" t="s">
        <v>5092</v>
      </c>
      <c r="E785" s="249" t="s">
        <v>5093</v>
      </c>
      <c r="F785" s="251">
        <v>38092.0</v>
      </c>
      <c r="G785" s="249" t="s">
        <v>2021</v>
      </c>
      <c r="H785" s="249" t="s">
        <v>5094</v>
      </c>
      <c r="I785" s="249" t="s">
        <v>5095</v>
      </c>
      <c r="J785" s="249" t="s">
        <v>3016</v>
      </c>
      <c r="K785" s="249" t="s">
        <v>5096</v>
      </c>
      <c r="L785" s="953" t="s">
        <v>1622</v>
      </c>
      <c r="M785" s="248"/>
      <c r="P785" s="248"/>
      <c r="Q785" s="248"/>
      <c r="R785" s="248"/>
      <c r="S785" s="255"/>
      <c r="T785" s="248"/>
      <c r="U785" s="248"/>
      <c r="V785" s="248"/>
      <c r="W785" s="248"/>
      <c r="X785" s="248"/>
      <c r="Y785" s="248"/>
      <c r="Z785" s="248"/>
      <c r="AA785" s="248"/>
      <c r="AB785" s="1194"/>
      <c r="AC785" s="255"/>
      <c r="AD785" s="255"/>
      <c r="AE785" s="255"/>
      <c r="AF785" s="255"/>
      <c r="AG785" s="1229"/>
      <c r="AH785" s="1229"/>
      <c r="AI785" s="1222"/>
      <c r="AJ785" s="1222"/>
      <c r="AK785" s="255"/>
      <c r="AL785" s="255"/>
      <c r="AM785" s="255"/>
      <c r="AN785" s="280"/>
    </row>
    <row r="786">
      <c r="A786" s="431" t="s">
        <v>389</v>
      </c>
      <c r="B786" s="249">
        <v>3.8424403E7</v>
      </c>
      <c r="C786" s="250">
        <v>45001.493600428235</v>
      </c>
      <c r="D786" s="350" t="s">
        <v>5115</v>
      </c>
      <c r="E786" s="249" t="s">
        <v>5116</v>
      </c>
      <c r="F786" s="251">
        <v>34541.0</v>
      </c>
      <c r="G786" s="249" t="s">
        <v>2021</v>
      </c>
      <c r="H786" s="249" t="s">
        <v>5117</v>
      </c>
      <c r="I786" s="249" t="s">
        <v>5118</v>
      </c>
      <c r="J786" s="249" t="s">
        <v>1620</v>
      </c>
      <c r="K786" s="249" t="s">
        <v>5119</v>
      </c>
      <c r="L786" s="953" t="s">
        <v>1680</v>
      </c>
      <c r="M786" s="248"/>
      <c r="P786" s="248"/>
      <c r="Q786" s="248"/>
      <c r="R786" s="248"/>
      <c r="S786" s="255"/>
      <c r="T786" s="248"/>
      <c r="U786" s="248"/>
      <c r="V786" s="248"/>
      <c r="W786" s="248"/>
      <c r="X786" s="248"/>
      <c r="Y786" s="248"/>
      <c r="Z786" s="248"/>
      <c r="AA786" s="248"/>
      <c r="AB786" s="1194"/>
      <c r="AC786" s="255"/>
      <c r="AD786" s="255"/>
      <c r="AE786" s="255"/>
      <c r="AF786" s="255"/>
      <c r="AG786" s="255"/>
      <c r="AH786" s="255"/>
      <c r="AI786" s="1222"/>
      <c r="AJ786" s="1222"/>
      <c r="AK786" s="255"/>
      <c r="AL786" s="255"/>
      <c r="AM786" s="255"/>
      <c r="AN786" s="280"/>
    </row>
    <row r="787">
      <c r="A787" s="431" t="s">
        <v>389</v>
      </c>
      <c r="B787" s="249">
        <v>3.9518461E7</v>
      </c>
      <c r="C787" s="250">
        <v>45002.686358611114</v>
      </c>
      <c r="D787" s="350" t="s">
        <v>5147</v>
      </c>
      <c r="E787" s="249" t="s">
        <v>5148</v>
      </c>
      <c r="F787" s="251">
        <v>35088.0</v>
      </c>
      <c r="G787" s="249" t="s">
        <v>674</v>
      </c>
      <c r="H787" s="249" t="s">
        <v>2141</v>
      </c>
      <c r="I787" s="249">
        <v>1.134873927E9</v>
      </c>
      <c r="J787" s="249" t="s">
        <v>1620</v>
      </c>
      <c r="K787" s="249" t="s">
        <v>5149</v>
      </c>
      <c r="L787" s="953" t="s">
        <v>1634</v>
      </c>
      <c r="M787" s="248"/>
      <c r="P787" s="248"/>
      <c r="Q787" s="248"/>
      <c r="R787" s="248"/>
      <c r="S787" s="255"/>
      <c r="T787" s="248"/>
      <c r="U787" s="248"/>
      <c r="V787" s="248"/>
      <c r="W787" s="248"/>
      <c r="X787" s="248"/>
      <c r="Y787" s="248"/>
      <c r="Z787" s="248"/>
      <c r="AA787" s="248"/>
      <c r="AB787" s="1194"/>
      <c r="AC787" s="255"/>
      <c r="AD787" s="255"/>
      <c r="AE787" s="255"/>
      <c r="AF787" s="255"/>
      <c r="AG787" s="255"/>
      <c r="AH787" s="255"/>
      <c r="AI787" s="1222"/>
      <c r="AJ787" s="1222"/>
      <c r="AK787" s="255"/>
      <c r="AL787" s="255"/>
      <c r="AM787" s="255"/>
      <c r="AN787" s="280"/>
    </row>
    <row r="788">
      <c r="A788" s="431" t="s">
        <v>389</v>
      </c>
      <c r="B788" s="239">
        <v>3.8176054E7</v>
      </c>
      <c r="C788" s="240">
        <v>45006.49832866898</v>
      </c>
      <c r="D788" s="601" t="s">
        <v>5158</v>
      </c>
      <c r="E788" s="239" t="s">
        <v>5159</v>
      </c>
      <c r="F788" s="241">
        <v>34432.0</v>
      </c>
      <c r="G788" s="239" t="s">
        <v>391</v>
      </c>
      <c r="H788" s="239" t="s">
        <v>5160</v>
      </c>
      <c r="I788" s="239" t="s">
        <v>5161</v>
      </c>
      <c r="J788" s="239" t="s">
        <v>1620</v>
      </c>
      <c r="K788" s="239" t="s">
        <v>5162</v>
      </c>
      <c r="L788" s="1200" t="s">
        <v>1680</v>
      </c>
      <c r="M788" s="238"/>
      <c r="P788" s="238"/>
      <c r="Q788" s="238"/>
      <c r="R788" s="238"/>
      <c r="S788" s="238"/>
      <c r="T788" s="238"/>
      <c r="U788" s="238"/>
      <c r="V788" s="238"/>
      <c r="W788" s="238"/>
      <c r="X788" s="238"/>
      <c r="Y788" s="238"/>
      <c r="Z788" s="238"/>
      <c r="AA788" s="238"/>
      <c r="AB788" s="1194"/>
      <c r="AC788" s="246"/>
      <c r="AD788" s="246"/>
      <c r="AE788" s="246"/>
      <c r="AF788" s="246"/>
      <c r="AG788" s="246"/>
      <c r="AH788" s="246"/>
      <c r="AI788" s="1222"/>
      <c r="AJ788" s="1222"/>
      <c r="AK788" s="246"/>
      <c r="AL788" s="246"/>
      <c r="AM788" s="246"/>
      <c r="AN788" s="280"/>
    </row>
    <row r="789">
      <c r="A789" s="431" t="s">
        <v>389</v>
      </c>
      <c r="B789" s="249">
        <v>4.1667699E7</v>
      </c>
      <c r="C789" s="250">
        <v>45026.02126818287</v>
      </c>
      <c r="D789" s="249" t="s">
        <v>5170</v>
      </c>
      <c r="E789" s="249" t="s">
        <v>5171</v>
      </c>
      <c r="F789" s="251">
        <v>36144.0</v>
      </c>
      <c r="G789" s="249" t="s">
        <v>391</v>
      </c>
      <c r="H789" s="249" t="s">
        <v>1618</v>
      </c>
      <c r="I789" s="249" t="s">
        <v>5172</v>
      </c>
      <c r="J789" s="249" t="s">
        <v>1620</v>
      </c>
      <c r="K789" s="249" t="s">
        <v>5173</v>
      </c>
      <c r="L789" s="953" t="s">
        <v>1668</v>
      </c>
      <c r="M789" s="248"/>
      <c r="P789" s="248"/>
      <c r="Q789" s="248"/>
      <c r="R789" s="248"/>
      <c r="S789" s="255"/>
      <c r="T789" s="248"/>
      <c r="U789" s="248"/>
      <c r="V789" s="248"/>
      <c r="W789" s="248"/>
      <c r="X789" s="248"/>
      <c r="Y789" s="248"/>
      <c r="Z789" s="248"/>
      <c r="AA789" s="248"/>
      <c r="AB789" s="1194"/>
      <c r="AC789" s="1194"/>
      <c r="AD789" s="255"/>
      <c r="AE789" s="255"/>
      <c r="AF789" s="255"/>
      <c r="AG789" s="255"/>
      <c r="AH789" s="1232"/>
      <c r="AI789" s="1222"/>
      <c r="AJ789" s="1222"/>
      <c r="AK789" s="176"/>
      <c r="AL789" s="1232"/>
      <c r="AM789" s="255"/>
      <c r="AN789" s="344"/>
    </row>
    <row r="790">
      <c r="A790" s="431" t="s">
        <v>389</v>
      </c>
      <c r="B790" s="249">
        <v>4.4934149E7</v>
      </c>
      <c r="C790" s="250">
        <v>45028.543452199076</v>
      </c>
      <c r="D790" s="249" t="s">
        <v>5181</v>
      </c>
      <c r="E790" s="249" t="s">
        <v>5182</v>
      </c>
      <c r="F790" s="251">
        <v>37711.0</v>
      </c>
      <c r="G790" s="249" t="s">
        <v>391</v>
      </c>
      <c r="H790" s="249" t="s">
        <v>5183</v>
      </c>
      <c r="I790" s="249" t="s">
        <v>5184</v>
      </c>
      <c r="J790" s="249" t="s">
        <v>1620</v>
      </c>
      <c r="K790" s="249" t="s">
        <v>5185</v>
      </c>
      <c r="L790" s="953" t="s">
        <v>1680</v>
      </c>
      <c r="M790" s="248"/>
      <c r="P790" s="248"/>
      <c r="Q790" s="248"/>
      <c r="R790" s="248"/>
      <c r="S790" s="255"/>
      <c r="T790" s="248"/>
      <c r="U790" s="248"/>
      <c r="V790" s="248"/>
      <c r="W790" s="248"/>
      <c r="X790" s="248"/>
      <c r="Y790" s="248"/>
      <c r="Z790" s="248"/>
      <c r="AA790" s="248"/>
      <c r="AB790" s="1194"/>
      <c r="AC790" s="1194"/>
      <c r="AD790" s="255"/>
      <c r="AE790" s="255"/>
      <c r="AF790" s="255"/>
      <c r="AG790" s="255"/>
      <c r="AH790" s="1232"/>
      <c r="AI790" s="1222"/>
      <c r="AJ790" s="1222"/>
      <c r="AK790" s="255"/>
      <c r="AL790" s="1232"/>
      <c r="AM790" s="255"/>
      <c r="AN790" s="344"/>
    </row>
    <row r="791">
      <c r="A791" s="431" t="s">
        <v>389</v>
      </c>
      <c r="B791" s="263" t="s">
        <v>371</v>
      </c>
      <c r="C791" s="264">
        <v>45039.69295923611</v>
      </c>
      <c r="D791" s="263" t="s">
        <v>5205</v>
      </c>
      <c r="E791" s="263" t="s">
        <v>5206</v>
      </c>
      <c r="F791" s="251">
        <v>36815.0</v>
      </c>
      <c r="G791" s="249" t="s">
        <v>5829</v>
      </c>
      <c r="H791" s="263" t="s">
        <v>1822</v>
      </c>
      <c r="I791" s="263" t="s">
        <v>5208</v>
      </c>
      <c r="J791" s="263" t="s">
        <v>1646</v>
      </c>
      <c r="K791" s="263" t="s">
        <v>5209</v>
      </c>
      <c r="L791" s="1204" t="s">
        <v>1634</v>
      </c>
      <c r="M791" s="2"/>
      <c r="P791" s="2"/>
      <c r="Q791" s="2"/>
      <c r="R791" s="2"/>
      <c r="S791" s="2"/>
      <c r="T791" s="2"/>
      <c r="U791" s="2"/>
      <c r="V791" s="2"/>
      <c r="W791" s="2"/>
      <c r="X791" s="2"/>
      <c r="Y791" s="2"/>
      <c r="Z791" s="248"/>
      <c r="AA791" s="2"/>
      <c r="AB791" s="1194"/>
      <c r="AC791" s="1194"/>
      <c r="AD791" s="248"/>
      <c r="AE791" s="248"/>
      <c r="AF791" s="248"/>
      <c r="AG791" s="248"/>
      <c r="AH791" s="344"/>
      <c r="AI791" s="1222"/>
      <c r="AJ791" s="1222"/>
      <c r="AK791" s="255"/>
      <c r="AL791" s="1232"/>
      <c r="AM791" s="255"/>
      <c r="AN791" s="344"/>
    </row>
    <row r="792">
      <c r="A792" s="431" t="s">
        <v>389</v>
      </c>
      <c r="B792" s="613" t="s">
        <v>669</v>
      </c>
      <c r="C792" s="650" t="s">
        <v>2587</v>
      </c>
      <c r="D792" s="249" t="s">
        <v>6919</v>
      </c>
      <c r="E792" s="263" t="s">
        <v>6920</v>
      </c>
      <c r="F792" s="651">
        <v>28057.0</v>
      </c>
      <c r="G792" s="249" t="s">
        <v>391</v>
      </c>
      <c r="H792" s="162" t="s">
        <v>2691</v>
      </c>
      <c r="I792" s="27" t="s">
        <v>6921</v>
      </c>
      <c r="J792" s="249" t="s">
        <v>1620</v>
      </c>
      <c r="K792" s="254"/>
      <c r="L792" s="1325"/>
      <c r="O792" s="255"/>
      <c r="P792" s="255"/>
      <c r="Q792" s="255"/>
      <c r="R792" s="255"/>
      <c r="S792" s="255"/>
      <c r="T792" s="255"/>
      <c r="U792" s="255"/>
      <c r="V792" s="255"/>
      <c r="W792" s="255"/>
      <c r="X792" s="248"/>
      <c r="Y792" s="1227"/>
      <c r="Z792" s="248"/>
      <c r="AA792" s="248"/>
      <c r="AB792" s="255"/>
      <c r="AC792" s="176"/>
      <c r="AD792" s="1229"/>
      <c r="AE792" s="1229"/>
      <c r="AF792" s="1222"/>
      <c r="AG792" s="1222"/>
      <c r="AH792" s="1223"/>
      <c r="AI792" s="1222"/>
      <c r="AJ792" s="1222"/>
      <c r="AK792" s="149"/>
      <c r="AL792" s="1220"/>
      <c r="AM792" s="149"/>
      <c r="AN792" s="312"/>
    </row>
    <row r="793">
      <c r="A793" s="1001" t="s">
        <v>13901</v>
      </c>
      <c r="B793" s="667" t="s">
        <v>423</v>
      </c>
      <c r="C793" s="668"/>
      <c r="D793" s="668" t="s">
        <v>5778</v>
      </c>
      <c r="E793" s="669" t="s">
        <v>5779</v>
      </c>
      <c r="F793" s="670">
        <v>33798.0</v>
      </c>
      <c r="G793" s="670"/>
      <c r="H793" s="671" t="s">
        <v>5780</v>
      </c>
      <c r="I793" s="671">
        <v>1.128075172E9</v>
      </c>
      <c r="J793" s="672"/>
      <c r="K793" s="671" t="s">
        <v>5781</v>
      </c>
      <c r="L793" s="1326"/>
      <c r="N793" s="1327"/>
      <c r="P793" s="1327"/>
      <c r="Q793" s="1327"/>
      <c r="R793" s="1327"/>
      <c r="S793" s="1327"/>
      <c r="T793" s="1327"/>
      <c r="U793" s="1327"/>
      <c r="V793" s="1327"/>
      <c r="W793" s="1327"/>
      <c r="X793" s="666"/>
      <c r="Y793" s="666"/>
      <c r="Z793" s="666"/>
      <c r="AA793" s="1327"/>
      <c r="AB793" s="1328"/>
      <c r="AC793" s="1327"/>
      <c r="AD793" s="1327"/>
      <c r="AE793" s="1329"/>
      <c r="AF793" s="666"/>
      <c r="AG793" s="666"/>
      <c r="AH793" s="666"/>
      <c r="AI793" s="666"/>
      <c r="AJ793" s="666"/>
      <c r="AK793" s="748"/>
      <c r="AL793" s="748"/>
      <c r="AM793" s="1328"/>
      <c r="AN793" s="1330"/>
      <c r="AO793" s="1330"/>
      <c r="AP793" s="748"/>
      <c r="AQ793" s="748"/>
      <c r="AR793" s="748"/>
      <c r="AS793" s="748"/>
      <c r="AT793" s="748"/>
    </row>
    <row r="794">
      <c r="A794" s="1001" t="s">
        <v>13901</v>
      </c>
      <c r="B794" s="684">
        <v>4.2101596E7</v>
      </c>
      <c r="C794" s="685"/>
      <c r="D794" s="686" t="s">
        <v>5782</v>
      </c>
      <c r="E794" s="687" t="s">
        <v>5783</v>
      </c>
      <c r="F794" s="688">
        <v>36370.0</v>
      </c>
      <c r="G794" s="689" t="s">
        <v>391</v>
      </c>
      <c r="H794" s="690" t="s">
        <v>5784</v>
      </c>
      <c r="I794" s="690">
        <v>1.159443406E9</v>
      </c>
      <c r="J794" s="691"/>
      <c r="K794" s="690" t="s">
        <v>5785</v>
      </c>
      <c r="L794" s="1331"/>
      <c r="N794" s="1327"/>
      <c r="P794" s="1327"/>
      <c r="Q794" s="1332"/>
      <c r="R794" s="1327"/>
      <c r="S794" s="1328"/>
      <c r="T794" s="1328"/>
      <c r="U794" s="1328"/>
      <c r="V794" s="1328"/>
      <c r="W794" s="1328"/>
      <c r="X794" s="748"/>
      <c r="Y794" s="748"/>
      <c r="Z794" s="683"/>
      <c r="AA794" s="1328"/>
      <c r="AB794" s="1328"/>
      <c r="AC794" s="1328"/>
      <c r="AD794" s="1328"/>
      <c r="AE794" s="1333"/>
      <c r="AF794" s="748"/>
      <c r="AG794" s="748"/>
      <c r="AH794" s="748"/>
      <c r="AI794" s="748"/>
      <c r="AJ794" s="748"/>
      <c r="AK794" s="748"/>
      <c r="AL794" s="748"/>
      <c r="AM794" s="1328"/>
      <c r="AN794" s="1330"/>
      <c r="AO794" s="1334"/>
      <c r="AP794" s="666"/>
      <c r="AQ794" s="748"/>
      <c r="AR794" s="748"/>
      <c r="AS794" s="748"/>
      <c r="AT794" s="748"/>
    </row>
    <row r="795">
      <c r="A795" s="1001" t="s">
        <v>13901</v>
      </c>
      <c r="B795" s="699">
        <v>4.12537E7</v>
      </c>
      <c r="C795" s="685"/>
      <c r="D795" s="690" t="s">
        <v>5786</v>
      </c>
      <c r="E795" s="687" t="s">
        <v>5787</v>
      </c>
      <c r="F795" s="688">
        <v>36166.0</v>
      </c>
      <c r="G795" s="691"/>
      <c r="H795" s="686"/>
      <c r="I795" s="686">
        <v>2.966407798E9</v>
      </c>
      <c r="J795" s="691"/>
      <c r="K795" s="686" t="s">
        <v>5788</v>
      </c>
      <c r="L795" s="1331"/>
      <c r="N795" s="1327"/>
      <c r="P795" s="1327"/>
      <c r="Q795" s="1327"/>
      <c r="R795" s="1327"/>
      <c r="S795" s="1335"/>
      <c r="T795" s="1330"/>
      <c r="U795" s="1330"/>
      <c r="V795" s="1330"/>
      <c r="W795" s="1330"/>
      <c r="X795" s="1336"/>
      <c r="Y795" s="1336"/>
      <c r="Z795" s="666"/>
      <c r="AA795" s="1330"/>
      <c r="AB795" s="1328"/>
      <c r="AC795" s="1330"/>
      <c r="AD795" s="1330"/>
      <c r="AE795" s="1337"/>
      <c r="AF795" s="1336"/>
      <c r="AG795" s="1336"/>
      <c r="AH795" s="1336"/>
      <c r="AI795" s="1336"/>
      <c r="AJ795" s="1336"/>
      <c r="AK795" s="748"/>
      <c r="AL795" s="748"/>
      <c r="AM795" s="1327"/>
      <c r="AN795" s="1330"/>
      <c r="AO795" s="1330"/>
      <c r="AP795" s="748"/>
      <c r="AQ795" s="748"/>
      <c r="AR795" s="748"/>
      <c r="AS795" s="748"/>
      <c r="AT795" s="748"/>
    </row>
    <row r="796">
      <c r="A796" s="1001" t="s">
        <v>13901</v>
      </c>
      <c r="B796" s="684">
        <v>4.3844114E7</v>
      </c>
      <c r="C796" s="668"/>
      <c r="D796" s="685" t="s">
        <v>5789</v>
      </c>
      <c r="E796" s="687" t="s">
        <v>5790</v>
      </c>
      <c r="F796" s="688">
        <v>37313.0</v>
      </c>
      <c r="G796" s="689" t="s">
        <v>391</v>
      </c>
      <c r="H796" s="690" t="s">
        <v>5791</v>
      </c>
      <c r="I796" s="690">
        <v>1.164213829E9</v>
      </c>
      <c r="J796" s="691"/>
      <c r="K796" s="690" t="s">
        <v>5792</v>
      </c>
      <c r="L796" s="1331"/>
      <c r="N796" s="1327"/>
      <c r="P796" s="1327"/>
      <c r="Q796" s="1327"/>
      <c r="R796" s="1327"/>
      <c r="S796" s="1327"/>
      <c r="T796" s="1335"/>
      <c r="U796" s="1330"/>
      <c r="V796" s="1330"/>
      <c r="W796" s="1330"/>
      <c r="X796" s="1336"/>
      <c r="Y796" s="1336"/>
      <c r="Z796" s="710"/>
      <c r="AA796" s="1330"/>
      <c r="AB796" s="1330"/>
      <c r="AC796" s="1330"/>
      <c r="AD796" s="1330"/>
      <c r="AE796" s="1337"/>
      <c r="AF796" s="1336"/>
      <c r="AG796" s="1336"/>
      <c r="AH796" s="1336"/>
      <c r="AI796" s="1336"/>
      <c r="AJ796" s="1336"/>
      <c r="AK796" s="748"/>
      <c r="AL796" s="748"/>
      <c r="AM796" s="1330"/>
      <c r="AN796" s="1330"/>
      <c r="AO796" s="1330"/>
      <c r="AP796" s="666"/>
      <c r="AQ796" s="748"/>
      <c r="AR796" s="748"/>
      <c r="AS796" s="748"/>
      <c r="AT796" s="748"/>
    </row>
    <row r="797">
      <c r="A797" s="1001" t="s">
        <v>13901</v>
      </c>
      <c r="B797" s="711">
        <v>3.4682792E7</v>
      </c>
      <c r="C797" s="685"/>
      <c r="D797" s="668" t="s">
        <v>5793</v>
      </c>
      <c r="E797" s="687" t="s">
        <v>5794</v>
      </c>
      <c r="F797" s="688">
        <v>32718.0</v>
      </c>
      <c r="G797" s="691" t="s">
        <v>2021</v>
      </c>
      <c r="H797" s="686" t="s">
        <v>5795</v>
      </c>
      <c r="I797" s="686">
        <v>1.564962435E9</v>
      </c>
      <c r="J797" s="691"/>
      <c r="K797" s="686" t="s">
        <v>5796</v>
      </c>
      <c r="L797" s="1331"/>
      <c r="N797" s="1327"/>
      <c r="P797" s="1327"/>
      <c r="Q797" s="1327"/>
      <c r="R797" s="1327"/>
      <c r="S797" s="1327"/>
      <c r="T797" s="1327"/>
      <c r="U797" s="1330"/>
      <c r="V797" s="1330"/>
      <c r="W797" s="1330"/>
      <c r="X797" s="1336"/>
      <c r="Y797" s="1336"/>
      <c r="Z797" s="666"/>
      <c r="AA797" s="1330"/>
      <c r="AB797" s="1330"/>
      <c r="AC797" s="1330"/>
      <c r="AD797" s="1330"/>
      <c r="AE797" s="1337"/>
      <c r="AF797" s="1336"/>
      <c r="AG797" s="1336"/>
      <c r="AH797" s="1336"/>
      <c r="AI797" s="1336"/>
      <c r="AJ797" s="1336"/>
      <c r="AK797" s="748"/>
      <c r="AL797" s="748"/>
      <c r="AM797" s="1330"/>
      <c r="AN797" s="1330"/>
      <c r="AO797" s="1330"/>
      <c r="AP797" s="666"/>
      <c r="AQ797" s="748"/>
      <c r="AR797" s="748"/>
      <c r="AS797" s="748"/>
      <c r="AT797" s="748"/>
    </row>
    <row r="798">
      <c r="A798" s="1001" t="s">
        <v>13901</v>
      </c>
      <c r="B798" s="684">
        <v>4.0730045E7</v>
      </c>
      <c r="C798" s="685"/>
      <c r="D798" s="712" t="s">
        <v>5797</v>
      </c>
      <c r="E798" s="700" t="s">
        <v>5798</v>
      </c>
      <c r="F798" s="688">
        <v>35732.0</v>
      </c>
      <c r="G798" s="689" t="s">
        <v>391</v>
      </c>
      <c r="H798" s="690" t="s">
        <v>5799</v>
      </c>
      <c r="I798" s="690" t="s">
        <v>5800</v>
      </c>
      <c r="J798" s="691"/>
      <c r="K798" s="690" t="s">
        <v>5801</v>
      </c>
      <c r="L798" s="1331"/>
      <c r="N798" s="1327"/>
      <c r="P798" s="1327"/>
      <c r="Q798" s="1332"/>
      <c r="R798" s="1327"/>
      <c r="S798" s="1327"/>
      <c r="T798" s="1327"/>
      <c r="U798" s="1327"/>
      <c r="V798" s="1327"/>
      <c r="W798" s="1327"/>
      <c r="X798" s="666"/>
      <c r="Y798" s="666"/>
      <c r="Z798" s="683"/>
      <c r="AA798" s="1327"/>
      <c r="AB798" s="1327"/>
      <c r="AC798" s="1327"/>
      <c r="AD798" s="1327"/>
      <c r="AE798" s="1329"/>
      <c r="AF798" s="666"/>
      <c r="AG798" s="666"/>
      <c r="AH798" s="666"/>
      <c r="AI798" s="666"/>
      <c r="AJ798" s="666"/>
      <c r="AK798" s="748"/>
      <c r="AL798" s="748"/>
      <c r="AM798" s="1327"/>
      <c r="AN798" s="1330"/>
      <c r="AO798" s="1330"/>
      <c r="AP798" s="666"/>
      <c r="AQ798" s="748"/>
      <c r="AR798" s="748"/>
      <c r="AS798" s="748"/>
      <c r="AT798" s="748"/>
    </row>
    <row r="799">
      <c r="A799" s="1001" t="s">
        <v>13901</v>
      </c>
      <c r="B799" s="684">
        <v>3.9161874E7</v>
      </c>
      <c r="C799" s="685"/>
      <c r="D799" s="714" t="s">
        <v>5797</v>
      </c>
      <c r="E799" s="700" t="s">
        <v>5803</v>
      </c>
      <c r="F799" s="688">
        <v>35183.0</v>
      </c>
      <c r="G799" s="689" t="s">
        <v>391</v>
      </c>
      <c r="H799" s="715" t="s">
        <v>5804</v>
      </c>
      <c r="I799" s="690">
        <v>1.162351785E9</v>
      </c>
      <c r="J799" s="691"/>
      <c r="K799" s="690" t="s">
        <v>5805</v>
      </c>
      <c r="L799" s="1331"/>
      <c r="N799" s="1327"/>
      <c r="P799" s="1338"/>
      <c r="Q799" s="1332"/>
      <c r="R799" s="1327"/>
      <c r="S799" s="1327"/>
      <c r="T799" s="1327"/>
      <c r="U799" s="1327"/>
      <c r="V799" s="1327"/>
      <c r="W799" s="1327"/>
      <c r="X799" s="666"/>
      <c r="Y799" s="666"/>
      <c r="Z799" s="710"/>
      <c r="AA799" s="1327"/>
      <c r="AB799" s="1327"/>
      <c r="AC799" s="1327"/>
      <c r="AD799" s="1327"/>
      <c r="AE799" s="1329"/>
      <c r="AF799" s="666"/>
      <c r="AG799" s="666"/>
      <c r="AH799" s="666"/>
      <c r="AI799" s="666"/>
      <c r="AJ799" s="666"/>
      <c r="AK799" s="748"/>
      <c r="AL799" s="748"/>
      <c r="AM799" s="1327"/>
      <c r="AN799" s="1330"/>
      <c r="AO799" s="1330"/>
      <c r="AP799" s="666"/>
      <c r="AQ799" s="748"/>
      <c r="AR799" s="748"/>
      <c r="AS799" s="748"/>
      <c r="AT799" s="748"/>
    </row>
    <row r="800">
      <c r="A800" s="1001" t="s">
        <v>13901</v>
      </c>
      <c r="B800" s="711">
        <v>3.9561562E7</v>
      </c>
      <c r="C800" s="668"/>
      <c r="D800" s="668" t="s">
        <v>5807</v>
      </c>
      <c r="E800" s="687" t="s">
        <v>5808</v>
      </c>
      <c r="F800" s="688">
        <v>35214.0</v>
      </c>
      <c r="G800" s="691" t="s">
        <v>391</v>
      </c>
      <c r="H800" s="686" t="s">
        <v>5809</v>
      </c>
      <c r="I800" s="715">
        <v>1.566539776E9</v>
      </c>
      <c r="J800" s="691"/>
      <c r="K800" s="686" t="s">
        <v>5810</v>
      </c>
      <c r="L800" s="1331"/>
      <c r="N800" s="1327"/>
      <c r="P800" s="1327"/>
      <c r="Q800" s="1339"/>
      <c r="R800" s="1327"/>
      <c r="S800" s="1327"/>
      <c r="T800" s="1327"/>
      <c r="U800" s="1327"/>
      <c r="V800" s="1327"/>
      <c r="W800" s="1327"/>
      <c r="X800" s="666"/>
      <c r="Y800" s="666"/>
      <c r="Z800" s="683"/>
      <c r="AA800" s="1327"/>
      <c r="AB800" s="1327"/>
      <c r="AC800" s="1327"/>
      <c r="AD800" s="1327"/>
      <c r="AE800" s="1329"/>
      <c r="AF800" s="666"/>
      <c r="AG800" s="666"/>
      <c r="AH800" s="666"/>
      <c r="AI800" s="666"/>
      <c r="AJ800" s="666"/>
      <c r="AK800" s="748"/>
      <c r="AL800" s="748"/>
      <c r="AM800" s="1327"/>
      <c r="AN800" s="1330"/>
      <c r="AO800" s="1330"/>
      <c r="AP800" s="666"/>
      <c r="AQ800" s="748"/>
      <c r="AR800" s="748"/>
      <c r="AS800" s="748"/>
      <c r="AT800" s="748"/>
    </row>
    <row r="801">
      <c r="A801" s="1001" t="s">
        <v>13901</v>
      </c>
      <c r="B801" s="699">
        <v>3.7858198E7</v>
      </c>
      <c r="C801" s="668"/>
      <c r="D801" s="668" t="s">
        <v>5811</v>
      </c>
      <c r="E801" s="687" t="s">
        <v>5812</v>
      </c>
      <c r="F801" s="688">
        <v>34311.0</v>
      </c>
      <c r="G801" s="691"/>
      <c r="H801" s="686"/>
      <c r="I801" s="686">
        <v>1.137754543E9</v>
      </c>
      <c r="J801" s="691"/>
      <c r="K801" s="686" t="s">
        <v>5813</v>
      </c>
      <c r="L801" s="1331"/>
      <c r="N801" s="1327"/>
      <c r="P801" s="1327"/>
      <c r="Q801" s="1327"/>
      <c r="R801" s="1327"/>
      <c r="S801" s="1327"/>
      <c r="T801" s="1327"/>
      <c r="U801" s="1327"/>
      <c r="V801" s="1327"/>
      <c r="W801" s="1327"/>
      <c r="X801" s="666"/>
      <c r="Y801" s="666"/>
      <c r="Z801" s="666"/>
      <c r="AA801" s="1327"/>
      <c r="AB801" s="1327"/>
      <c r="AC801" s="1327"/>
      <c r="AD801" s="1327"/>
      <c r="AE801" s="1329"/>
      <c r="AF801" s="666"/>
      <c r="AG801" s="666"/>
      <c r="AH801" s="666"/>
      <c r="AI801" s="666"/>
      <c r="AJ801" s="666"/>
      <c r="AK801" s="748"/>
      <c r="AL801" s="748"/>
      <c r="AM801" s="1327"/>
      <c r="AN801" s="1330"/>
      <c r="AO801" s="1330"/>
      <c r="AP801" s="666"/>
      <c r="AQ801" s="748"/>
      <c r="AR801" s="748"/>
      <c r="AS801" s="748"/>
      <c r="AT801" s="748"/>
    </row>
    <row r="802">
      <c r="A802" s="1001" t="s">
        <v>13901</v>
      </c>
      <c r="B802" s="699"/>
      <c r="C802" s="668"/>
      <c r="D802" s="668" t="s">
        <v>5814</v>
      </c>
      <c r="E802" s="687" t="s">
        <v>5815</v>
      </c>
      <c r="F802" s="688"/>
      <c r="G802" s="691"/>
      <c r="H802" s="686"/>
      <c r="I802" s="686">
        <v>1.532578652E9</v>
      </c>
      <c r="J802" s="691"/>
      <c r="K802" s="686" t="s">
        <v>5816</v>
      </c>
      <c r="L802" s="1331"/>
      <c r="N802" s="1327"/>
      <c r="P802" s="1327"/>
      <c r="Q802" s="1327"/>
      <c r="R802" s="1327"/>
      <c r="S802" s="1327"/>
      <c r="T802" s="1327"/>
      <c r="U802" s="1327"/>
      <c r="V802" s="1327"/>
      <c r="W802" s="1327"/>
      <c r="X802" s="666"/>
      <c r="Y802" s="666"/>
      <c r="Z802" s="666"/>
      <c r="AA802" s="1327"/>
      <c r="AB802" s="1327"/>
      <c r="AC802" s="1327"/>
      <c r="AD802" s="1327"/>
      <c r="AE802" s="1329"/>
      <c r="AF802" s="666"/>
      <c r="AG802" s="666"/>
      <c r="AH802" s="666"/>
      <c r="AI802" s="666"/>
      <c r="AJ802" s="666"/>
      <c r="AK802" s="748"/>
      <c r="AL802" s="748"/>
      <c r="AM802" s="1327"/>
      <c r="AN802" s="1330"/>
      <c r="AO802" s="1330"/>
      <c r="AP802" s="666"/>
      <c r="AQ802" s="748"/>
      <c r="AR802" s="748"/>
      <c r="AS802" s="748"/>
      <c r="AT802" s="748"/>
    </row>
    <row r="803">
      <c r="A803" s="1001" t="s">
        <v>13901</v>
      </c>
      <c r="B803" s="699">
        <v>9.4616763E7</v>
      </c>
      <c r="C803" s="668"/>
      <c r="D803" s="712" t="s">
        <v>5797</v>
      </c>
      <c r="E803" s="687" t="s">
        <v>5817</v>
      </c>
      <c r="F803" s="688">
        <v>36665.0</v>
      </c>
      <c r="G803" s="689" t="s">
        <v>391</v>
      </c>
      <c r="H803" s="686" t="s">
        <v>5818</v>
      </c>
      <c r="I803" s="686">
        <v>1.131152217E9</v>
      </c>
      <c r="J803" s="691"/>
      <c r="K803" s="686" t="s">
        <v>5819</v>
      </c>
      <c r="L803" s="1331"/>
      <c r="N803" s="1327"/>
      <c r="P803" s="1327"/>
      <c r="Q803" s="1327"/>
      <c r="R803" s="1327"/>
      <c r="S803" s="1327"/>
      <c r="T803" s="1327"/>
      <c r="U803" s="1327"/>
      <c r="V803" s="1327"/>
      <c r="W803" s="1327"/>
      <c r="X803" s="666"/>
      <c r="Y803" s="666"/>
      <c r="Z803" s="666"/>
      <c r="AA803" s="1327"/>
      <c r="AB803" s="1327"/>
      <c r="AC803" s="1327"/>
      <c r="AD803" s="1327"/>
      <c r="AE803" s="1329"/>
      <c r="AF803" s="666"/>
      <c r="AG803" s="666"/>
      <c r="AH803" s="666"/>
      <c r="AI803" s="666"/>
      <c r="AJ803" s="666"/>
      <c r="AK803" s="748"/>
      <c r="AL803" s="748"/>
      <c r="AM803" s="1327"/>
      <c r="AN803" s="1330"/>
      <c r="AO803" s="1330"/>
      <c r="AP803" s="666"/>
      <c r="AQ803" s="748"/>
      <c r="AR803" s="748"/>
      <c r="AS803" s="748"/>
      <c r="AT803" s="748"/>
    </row>
    <row r="804">
      <c r="A804" s="1001" t="s">
        <v>13901</v>
      </c>
      <c r="B804" s="699" t="s">
        <v>433</v>
      </c>
      <c r="C804" s="685"/>
      <c r="D804" s="668" t="s">
        <v>5820</v>
      </c>
      <c r="E804" s="687" t="s">
        <v>5821</v>
      </c>
      <c r="F804" s="688">
        <v>36159.0</v>
      </c>
      <c r="G804" s="691"/>
      <c r="H804" s="686" t="s">
        <v>5822</v>
      </c>
      <c r="I804" s="686">
        <v>3.3777313348E10</v>
      </c>
      <c r="J804" s="691"/>
      <c r="K804" s="686"/>
      <c r="L804" s="1331"/>
      <c r="N804" s="1327"/>
      <c r="P804" s="1327"/>
      <c r="Q804" s="1327"/>
      <c r="R804" s="1327"/>
      <c r="S804" s="1327"/>
      <c r="T804" s="1327"/>
      <c r="U804" s="1327"/>
      <c r="V804" s="1327"/>
      <c r="W804" s="1327"/>
      <c r="X804" s="666"/>
      <c r="Y804" s="666"/>
      <c r="Z804" s="666"/>
      <c r="AA804" s="1327"/>
      <c r="AB804" s="1327"/>
      <c r="AC804" s="1327"/>
      <c r="AD804" s="1327"/>
      <c r="AE804" s="1329"/>
      <c r="AF804" s="666"/>
      <c r="AG804" s="666"/>
      <c r="AH804" s="666"/>
      <c r="AI804" s="666"/>
      <c r="AJ804" s="666"/>
      <c r="AK804" s="748"/>
      <c r="AL804" s="748"/>
      <c r="AM804" s="1327"/>
      <c r="AN804" s="1330"/>
      <c r="AO804" s="1330"/>
      <c r="AP804" s="666"/>
      <c r="AQ804" s="748"/>
      <c r="AR804" s="748"/>
      <c r="AS804" s="748"/>
      <c r="AT804" s="748"/>
    </row>
    <row r="805">
      <c r="A805" s="1001" t="s">
        <v>13901</v>
      </c>
      <c r="B805" s="699" t="s">
        <v>434</v>
      </c>
      <c r="C805" s="718"/>
      <c r="D805" s="668" t="s">
        <v>5823</v>
      </c>
      <c r="E805" s="687" t="s">
        <v>5824</v>
      </c>
      <c r="F805" s="688"/>
      <c r="G805" s="719" t="s">
        <v>5711</v>
      </c>
      <c r="H805" s="692" t="s">
        <v>5825</v>
      </c>
      <c r="I805" s="686" t="s">
        <v>5826</v>
      </c>
      <c r="J805" s="691"/>
      <c r="K805" s="686" t="s">
        <v>4061</v>
      </c>
      <c r="L805" s="1331"/>
      <c r="N805" s="1327"/>
      <c r="P805" s="1327"/>
      <c r="Q805" s="1327"/>
      <c r="R805" s="1327"/>
      <c r="S805" s="1327"/>
      <c r="T805" s="1327"/>
      <c r="U805" s="1327"/>
      <c r="V805" s="1327"/>
      <c r="W805" s="1327"/>
      <c r="X805" s="666"/>
      <c r="Y805" s="666"/>
      <c r="Z805" s="666"/>
      <c r="AA805" s="1327"/>
      <c r="AB805" s="1327"/>
      <c r="AC805" s="1327"/>
      <c r="AD805" s="1327"/>
      <c r="AE805" s="1329"/>
      <c r="AF805" s="666"/>
      <c r="AG805" s="666"/>
      <c r="AH805" s="666"/>
      <c r="AI805" s="666"/>
      <c r="AJ805" s="666"/>
      <c r="AK805" s="748"/>
      <c r="AL805" s="748"/>
      <c r="AM805" s="1327"/>
      <c r="AN805" s="1330"/>
      <c r="AO805" s="1330"/>
      <c r="AP805" s="666"/>
      <c r="AQ805" s="748"/>
      <c r="AR805" s="748"/>
      <c r="AS805" s="748"/>
      <c r="AT805" s="748"/>
    </row>
    <row r="806">
      <c r="A806" s="1001" t="s">
        <v>13901</v>
      </c>
      <c r="B806" s="684">
        <v>763476.0</v>
      </c>
      <c r="C806" s="685"/>
      <c r="D806" s="685" t="s">
        <v>5827</v>
      </c>
      <c r="E806" s="720" t="s">
        <v>5828</v>
      </c>
      <c r="F806" s="688">
        <v>35102.0</v>
      </c>
      <c r="G806" s="689" t="s">
        <v>5829</v>
      </c>
      <c r="H806" s="690" t="s">
        <v>5830</v>
      </c>
      <c r="I806" s="690" t="s">
        <v>5831</v>
      </c>
      <c r="J806" s="691"/>
      <c r="K806" s="690" t="s">
        <v>5832</v>
      </c>
      <c r="L806" s="1331"/>
      <c r="N806" s="1327"/>
      <c r="P806" s="1327"/>
      <c r="Q806" s="1332"/>
      <c r="R806" s="1327"/>
      <c r="S806" s="1327"/>
      <c r="T806" s="1327"/>
      <c r="U806" s="1327"/>
      <c r="V806" s="1327"/>
      <c r="W806" s="1327"/>
      <c r="X806" s="666"/>
      <c r="Y806" s="666"/>
      <c r="Z806" s="710"/>
      <c r="AA806" s="1327"/>
      <c r="AB806" s="1327"/>
      <c r="AC806" s="1327"/>
      <c r="AD806" s="1327"/>
      <c r="AE806" s="1329"/>
      <c r="AF806" s="666"/>
      <c r="AG806" s="666"/>
      <c r="AH806" s="666"/>
      <c r="AI806" s="666"/>
      <c r="AJ806" s="666"/>
      <c r="AK806" s="748"/>
      <c r="AL806" s="748"/>
      <c r="AM806" s="1327"/>
      <c r="AN806" s="1330"/>
      <c r="AO806" s="1330"/>
      <c r="AP806" s="748"/>
      <c r="AQ806" s="748"/>
      <c r="AR806" s="748"/>
      <c r="AS806" s="748"/>
      <c r="AT806" s="748"/>
    </row>
    <row r="807">
      <c r="A807" s="1001" t="s">
        <v>13901</v>
      </c>
      <c r="B807" s="711">
        <v>3.7204518E7</v>
      </c>
      <c r="C807" s="685"/>
      <c r="D807" s="685" t="s">
        <v>5834</v>
      </c>
      <c r="E807" s="700" t="s">
        <v>5835</v>
      </c>
      <c r="F807" s="721">
        <v>33931.0</v>
      </c>
      <c r="G807" s="689" t="s">
        <v>391</v>
      </c>
      <c r="H807" s="690" t="s">
        <v>5836</v>
      </c>
      <c r="I807" s="690">
        <v>1.154840183E9</v>
      </c>
      <c r="J807" s="691"/>
      <c r="K807" s="690" t="s">
        <v>5837</v>
      </c>
      <c r="L807" s="1331"/>
      <c r="N807" s="1327"/>
      <c r="P807" s="1327"/>
      <c r="Q807" s="1332"/>
      <c r="R807" s="1327"/>
      <c r="S807" s="1327"/>
      <c r="T807" s="1327"/>
      <c r="U807" s="1327"/>
      <c r="V807" s="1327"/>
      <c r="W807" s="1327"/>
      <c r="X807" s="666"/>
      <c r="Y807" s="666"/>
      <c r="Z807" s="683"/>
      <c r="AA807" s="1327"/>
      <c r="AB807" s="1327"/>
      <c r="AC807" s="1327"/>
      <c r="AD807" s="1327"/>
      <c r="AE807" s="1329"/>
      <c r="AF807" s="666"/>
      <c r="AG807" s="666"/>
      <c r="AH807" s="666"/>
      <c r="AI807" s="666"/>
      <c r="AJ807" s="666"/>
      <c r="AK807" s="748"/>
      <c r="AL807" s="748"/>
      <c r="AM807" s="1327"/>
      <c r="AN807" s="1330"/>
      <c r="AO807" s="1334"/>
      <c r="AP807" s="666"/>
      <c r="AQ807" s="748"/>
      <c r="AR807" s="748"/>
      <c r="AS807" s="748"/>
      <c r="AT807" s="748"/>
    </row>
    <row r="808">
      <c r="A808" s="1001" t="s">
        <v>13901</v>
      </c>
      <c r="B808" s="699"/>
      <c r="C808" s="668"/>
      <c r="D808" s="668" t="s">
        <v>5839</v>
      </c>
      <c r="E808" s="687" t="s">
        <v>5840</v>
      </c>
      <c r="F808" s="688"/>
      <c r="G808" s="691"/>
      <c r="H808" s="686"/>
      <c r="I808" s="686" t="s">
        <v>5841</v>
      </c>
      <c r="J808" s="691"/>
      <c r="K808" s="686" t="s">
        <v>5842</v>
      </c>
      <c r="L808" s="1331"/>
      <c r="N808" s="1327"/>
      <c r="P808" s="1327"/>
      <c r="Q808" s="1327"/>
      <c r="R808" s="1327"/>
      <c r="S808" s="1327"/>
      <c r="T808" s="1327"/>
      <c r="U808" s="1327"/>
      <c r="V808" s="1327"/>
      <c r="W808" s="1327"/>
      <c r="X808" s="666"/>
      <c r="Y808" s="666"/>
      <c r="Z808" s="666"/>
      <c r="AA808" s="1327"/>
      <c r="AB808" s="1327"/>
      <c r="AC808" s="1327"/>
      <c r="AD808" s="1327"/>
      <c r="AE808" s="1329"/>
      <c r="AF808" s="666"/>
      <c r="AG808" s="666"/>
      <c r="AH808" s="666"/>
      <c r="AI808" s="666"/>
      <c r="AJ808" s="666"/>
      <c r="AK808" s="748"/>
      <c r="AL808" s="748"/>
      <c r="AM808" s="1327"/>
      <c r="AN808" s="1330"/>
      <c r="AO808" s="1330"/>
      <c r="AP808" s="666"/>
      <c r="AQ808" s="748"/>
      <c r="AR808" s="748"/>
      <c r="AS808" s="748"/>
      <c r="AT808" s="748"/>
    </row>
    <row r="809">
      <c r="A809" s="1001" t="s">
        <v>13901</v>
      </c>
      <c r="B809" s="699">
        <v>9.4160218E7</v>
      </c>
      <c r="C809" s="685"/>
      <c r="D809" s="668" t="s">
        <v>5843</v>
      </c>
      <c r="E809" s="687" t="s">
        <v>5844</v>
      </c>
      <c r="F809" s="688">
        <v>36827.0</v>
      </c>
      <c r="G809" s="719" t="s">
        <v>3314</v>
      </c>
      <c r="H809" s="686" t="s">
        <v>5845</v>
      </c>
      <c r="I809" s="686">
        <v>1.156334068E9</v>
      </c>
      <c r="J809" s="691"/>
      <c r="K809" s="686" t="s">
        <v>5819</v>
      </c>
      <c r="L809" s="1331"/>
      <c r="N809" s="1327"/>
      <c r="P809" s="1327"/>
      <c r="Q809" s="1327"/>
      <c r="R809" s="1327"/>
      <c r="S809" s="1327"/>
      <c r="T809" s="1327"/>
      <c r="U809" s="1327"/>
      <c r="V809" s="1327"/>
      <c r="W809" s="1327"/>
      <c r="X809" s="666"/>
      <c r="Y809" s="666"/>
      <c r="Z809" s="666"/>
      <c r="AA809" s="1327"/>
      <c r="AB809" s="1327"/>
      <c r="AC809" s="1327"/>
      <c r="AD809" s="1327"/>
      <c r="AE809" s="1329"/>
      <c r="AF809" s="666"/>
      <c r="AG809" s="666"/>
      <c r="AH809" s="666"/>
      <c r="AI809" s="666"/>
      <c r="AJ809" s="666"/>
      <c r="AK809" s="748"/>
      <c r="AL809" s="748"/>
      <c r="AM809" s="1327"/>
      <c r="AN809" s="1330"/>
      <c r="AO809" s="1330"/>
      <c r="AP809" s="666"/>
      <c r="AQ809" s="748"/>
      <c r="AR809" s="748"/>
      <c r="AS809" s="748"/>
      <c r="AT809" s="748"/>
    </row>
    <row r="810">
      <c r="A810" s="1001" t="s">
        <v>13901</v>
      </c>
      <c r="B810" s="699">
        <v>7.0008839E7</v>
      </c>
      <c r="C810" s="268"/>
      <c r="D810" s="668" t="s">
        <v>5846</v>
      </c>
      <c r="E810" s="687" t="s">
        <v>5847</v>
      </c>
      <c r="F810" s="688">
        <v>34555.0</v>
      </c>
      <c r="G810" s="691" t="s">
        <v>5848</v>
      </c>
      <c r="H810" s="686" t="s">
        <v>5849</v>
      </c>
      <c r="I810" s="686">
        <v>1.124038374E9</v>
      </c>
      <c r="J810" s="691"/>
      <c r="K810" s="686" t="s">
        <v>5850</v>
      </c>
      <c r="L810" s="1331"/>
      <c r="N810" s="1327"/>
      <c r="P810" s="1327"/>
      <c r="Q810" s="1327"/>
      <c r="R810" s="1327"/>
      <c r="S810" s="1327"/>
      <c r="T810" s="1327"/>
      <c r="U810" s="1327"/>
      <c r="V810" s="1327"/>
      <c r="W810" s="1327"/>
      <c r="X810" s="666"/>
      <c r="Y810" s="666"/>
      <c r="Z810" s="666"/>
      <c r="AA810" s="1327"/>
      <c r="AB810" s="1327"/>
      <c r="AC810" s="1327"/>
      <c r="AD810" s="1327"/>
      <c r="AE810" s="1329"/>
      <c r="AF810" s="666"/>
      <c r="AG810" s="666"/>
      <c r="AH810" s="666"/>
      <c r="AI810" s="666"/>
      <c r="AJ810" s="666"/>
      <c r="AK810" s="748"/>
      <c r="AL810" s="748"/>
      <c r="AM810" s="1327"/>
      <c r="AN810" s="1330"/>
      <c r="AO810" s="1330"/>
      <c r="AP810" s="666"/>
      <c r="AQ810" s="748"/>
      <c r="AR810" s="748"/>
      <c r="AS810" s="748"/>
      <c r="AT810" s="748"/>
    </row>
    <row r="811">
      <c r="A811" s="1001" t="s">
        <v>13901</v>
      </c>
      <c r="B811" s="699" t="s">
        <v>439</v>
      </c>
      <c r="C811" s="268"/>
      <c r="D811" s="668" t="s">
        <v>5851</v>
      </c>
      <c r="E811" s="687" t="s">
        <v>5852</v>
      </c>
      <c r="F811" s="688">
        <v>34708.0</v>
      </c>
      <c r="G811" s="719" t="s">
        <v>5711</v>
      </c>
      <c r="H811" s="686" t="s">
        <v>5853</v>
      </c>
      <c r="I811" s="686">
        <v>5.2443196993E11</v>
      </c>
      <c r="J811" s="691"/>
      <c r="K811" s="686" t="s">
        <v>5854</v>
      </c>
      <c r="L811" s="1331"/>
      <c r="N811" s="1327"/>
      <c r="P811" s="1327"/>
      <c r="Q811" s="1327"/>
      <c r="R811" s="1327"/>
      <c r="S811" s="1327"/>
      <c r="T811" s="1327"/>
      <c r="U811" s="1327"/>
      <c r="V811" s="1327"/>
      <c r="W811" s="1327"/>
      <c r="X811" s="666"/>
      <c r="Y811" s="666"/>
      <c r="Z811" s="666"/>
      <c r="AA811" s="1327"/>
      <c r="AB811" s="1327"/>
      <c r="AC811" s="1327"/>
      <c r="AD811" s="1327"/>
      <c r="AE811" s="1329"/>
      <c r="AF811" s="666"/>
      <c r="AG811" s="666"/>
      <c r="AH811" s="666"/>
      <c r="AI811" s="666"/>
      <c r="AJ811" s="666"/>
      <c r="AK811" s="748"/>
      <c r="AL811" s="748"/>
      <c r="AM811" s="1327"/>
      <c r="AN811" s="1330"/>
      <c r="AO811" s="1330"/>
      <c r="AP811" s="666"/>
      <c r="AQ811" s="748"/>
      <c r="AR811" s="748"/>
      <c r="AS811" s="748"/>
      <c r="AT811" s="748"/>
    </row>
    <row r="812">
      <c r="A812" s="1001" t="s">
        <v>13901</v>
      </c>
      <c r="B812" s="699">
        <v>1.13360486E8</v>
      </c>
      <c r="C812" s="268"/>
      <c r="D812" s="668" t="s">
        <v>5855</v>
      </c>
      <c r="E812" s="687" t="s">
        <v>5856</v>
      </c>
      <c r="F812" s="688">
        <v>32108.0</v>
      </c>
      <c r="G812" s="691" t="s">
        <v>5857</v>
      </c>
      <c r="H812" s="686" t="s">
        <v>5858</v>
      </c>
      <c r="I812" s="686">
        <v>5.0683458928E10</v>
      </c>
      <c r="J812" s="691"/>
      <c r="K812" s="686" t="s">
        <v>5859</v>
      </c>
      <c r="L812" s="1331"/>
      <c r="N812" s="1327"/>
      <c r="P812" s="1327"/>
      <c r="Q812" s="1327"/>
      <c r="R812" s="1327"/>
      <c r="S812" s="1327"/>
      <c r="T812" s="1327"/>
      <c r="U812" s="1327"/>
      <c r="V812" s="1327"/>
      <c r="W812" s="1327"/>
      <c r="X812" s="666"/>
      <c r="Y812" s="666"/>
      <c r="Z812" s="666"/>
      <c r="AA812" s="1327"/>
      <c r="AB812" s="1327"/>
      <c r="AC812" s="1327"/>
      <c r="AD812" s="1327"/>
      <c r="AE812" s="1329"/>
      <c r="AF812" s="666"/>
      <c r="AG812" s="666"/>
      <c r="AH812" s="666"/>
      <c r="AI812" s="666"/>
      <c r="AJ812" s="666"/>
      <c r="AK812" s="748"/>
      <c r="AL812" s="748"/>
      <c r="AM812" s="1327"/>
      <c r="AN812" s="1330"/>
      <c r="AO812" s="1330"/>
      <c r="AP812" s="666"/>
      <c r="AQ812" s="748"/>
      <c r="AR812" s="748"/>
      <c r="AS812" s="748"/>
      <c r="AT812" s="748"/>
    </row>
    <row r="813">
      <c r="A813" s="1001" t="s">
        <v>13901</v>
      </c>
      <c r="B813" s="699">
        <v>9.5361975E7</v>
      </c>
      <c r="C813" s="690"/>
      <c r="D813" s="668" t="s">
        <v>5860</v>
      </c>
      <c r="E813" s="687" t="s">
        <v>5861</v>
      </c>
      <c r="F813" s="688">
        <v>34413.0</v>
      </c>
      <c r="G813" s="691" t="s">
        <v>2911</v>
      </c>
      <c r="H813" s="686" t="s">
        <v>5862</v>
      </c>
      <c r="I813" s="686">
        <v>1.156445986E9</v>
      </c>
      <c r="J813" s="691"/>
      <c r="K813" s="686" t="s">
        <v>5863</v>
      </c>
      <c r="L813" s="1331"/>
      <c r="N813" s="1327"/>
      <c r="P813" s="1327"/>
      <c r="Q813" s="1327"/>
      <c r="R813" s="1327"/>
      <c r="S813" s="1327"/>
      <c r="T813" s="1327"/>
      <c r="U813" s="1327"/>
      <c r="V813" s="1327"/>
      <c r="W813" s="1327"/>
      <c r="X813" s="666"/>
      <c r="Y813" s="666"/>
      <c r="Z813" s="666"/>
      <c r="AA813" s="1327"/>
      <c r="AB813" s="1327"/>
      <c r="AC813" s="1327"/>
      <c r="AD813" s="1327"/>
      <c r="AE813" s="1329"/>
      <c r="AF813" s="666"/>
      <c r="AG813" s="666"/>
      <c r="AH813" s="666"/>
      <c r="AI813" s="666"/>
      <c r="AJ813" s="666"/>
      <c r="AK813" s="748"/>
      <c r="AL813" s="748"/>
      <c r="AM813" s="1327"/>
      <c r="AN813" s="1330"/>
      <c r="AO813" s="1330"/>
      <c r="AP813" s="666"/>
      <c r="AQ813" s="748"/>
      <c r="AR813" s="748"/>
      <c r="AS813" s="748"/>
      <c r="AT813" s="748"/>
    </row>
    <row r="814">
      <c r="A814" s="1001" t="s">
        <v>13901</v>
      </c>
      <c r="B814" s="699"/>
      <c r="C814" s="686"/>
      <c r="D814" s="668" t="s">
        <v>5864</v>
      </c>
      <c r="E814" s="687" t="s">
        <v>5865</v>
      </c>
      <c r="F814" s="688"/>
      <c r="G814" s="691"/>
      <c r="H814" s="686"/>
      <c r="I814" s="686" t="s">
        <v>5866</v>
      </c>
      <c r="J814" s="691"/>
      <c r="K814" s="686" t="s">
        <v>5867</v>
      </c>
      <c r="L814" s="1331"/>
      <c r="N814" s="1327"/>
      <c r="P814" s="1327"/>
      <c r="Q814" s="1327"/>
      <c r="R814" s="1327"/>
      <c r="S814" s="1327"/>
      <c r="T814" s="1327"/>
      <c r="U814" s="1327"/>
      <c r="V814" s="1327"/>
      <c r="W814" s="1327"/>
      <c r="X814" s="666"/>
      <c r="Y814" s="666"/>
      <c r="Z814" s="666"/>
      <c r="AA814" s="1327"/>
      <c r="AB814" s="1327"/>
      <c r="AC814" s="1327"/>
      <c r="AD814" s="1327"/>
      <c r="AE814" s="1329"/>
      <c r="AF814" s="666"/>
      <c r="AG814" s="666"/>
      <c r="AH814" s="666"/>
      <c r="AI814" s="666"/>
      <c r="AJ814" s="666"/>
      <c r="AK814" s="748"/>
      <c r="AL814" s="748"/>
      <c r="AM814" s="1327"/>
      <c r="AN814" s="1330"/>
      <c r="AO814" s="1330"/>
      <c r="AP814" s="666"/>
      <c r="AQ814" s="748"/>
      <c r="AR814" s="748"/>
      <c r="AS814" s="748"/>
      <c r="AT814" s="748"/>
    </row>
    <row r="815">
      <c r="A815" s="1001" t="s">
        <v>13901</v>
      </c>
      <c r="B815" s="699" t="s">
        <v>442</v>
      </c>
      <c r="C815" s="690"/>
      <c r="D815" s="668" t="s">
        <v>5868</v>
      </c>
      <c r="E815" s="687" t="s">
        <v>5869</v>
      </c>
      <c r="F815" s="688">
        <v>36259.0</v>
      </c>
      <c r="G815" s="691" t="s">
        <v>5870</v>
      </c>
      <c r="H815" s="686" t="s">
        <v>5871</v>
      </c>
      <c r="I815" s="686">
        <v>4.915140089485E12</v>
      </c>
      <c r="J815" s="691"/>
      <c r="K815" s="686" t="s">
        <v>5872</v>
      </c>
      <c r="L815" s="1331"/>
      <c r="N815" s="1327"/>
      <c r="P815" s="1327"/>
      <c r="Q815" s="1327"/>
      <c r="R815" s="1327"/>
      <c r="S815" s="1327"/>
      <c r="T815" s="1327"/>
      <c r="U815" s="1327"/>
      <c r="V815" s="1327"/>
      <c r="W815" s="1327"/>
      <c r="X815" s="666"/>
      <c r="Y815" s="666"/>
      <c r="Z815" s="666"/>
      <c r="AA815" s="1327"/>
      <c r="AB815" s="1327"/>
      <c r="AC815" s="1327"/>
      <c r="AD815" s="1327"/>
      <c r="AE815" s="1329"/>
      <c r="AF815" s="666"/>
      <c r="AG815" s="666"/>
      <c r="AH815" s="666"/>
      <c r="AI815" s="666"/>
      <c r="AJ815" s="666"/>
      <c r="AK815" s="748"/>
      <c r="AL815" s="748"/>
      <c r="AM815" s="1327"/>
      <c r="AN815" s="1330"/>
      <c r="AO815" s="1330"/>
      <c r="AP815" s="666"/>
      <c r="AQ815" s="748"/>
      <c r="AR815" s="748"/>
      <c r="AS815" s="748"/>
      <c r="AT815" s="748"/>
    </row>
    <row r="816">
      <c r="A816" s="1001" t="s">
        <v>13901</v>
      </c>
      <c r="B816" s="699">
        <v>4.3019849E7</v>
      </c>
      <c r="C816" s="723"/>
      <c r="D816" s="668" t="s">
        <v>5873</v>
      </c>
      <c r="E816" s="687" t="s">
        <v>5874</v>
      </c>
      <c r="F816" s="688">
        <v>36620.0</v>
      </c>
      <c r="G816" s="689" t="s">
        <v>391</v>
      </c>
      <c r="H816" s="686"/>
      <c r="I816" s="686">
        <v>1.168985312E9</v>
      </c>
      <c r="J816" s="691"/>
      <c r="K816" s="686" t="s">
        <v>5819</v>
      </c>
      <c r="L816" s="1331"/>
      <c r="N816" s="1327"/>
      <c r="P816" s="1327"/>
      <c r="Q816" s="1327"/>
      <c r="R816" s="1327"/>
      <c r="S816" s="1327"/>
      <c r="T816" s="1327"/>
      <c r="U816" s="1327"/>
      <c r="V816" s="1327"/>
      <c r="W816" s="1327"/>
      <c r="X816" s="666"/>
      <c r="Y816" s="666"/>
      <c r="Z816" s="666"/>
      <c r="AA816" s="1327"/>
      <c r="AB816" s="1327"/>
      <c r="AC816" s="1327"/>
      <c r="AD816" s="1327"/>
      <c r="AE816" s="1329"/>
      <c r="AF816" s="666"/>
      <c r="AG816" s="666"/>
      <c r="AH816" s="666"/>
      <c r="AI816" s="666"/>
      <c r="AJ816" s="666"/>
      <c r="AK816" s="748"/>
      <c r="AL816" s="748"/>
      <c r="AM816" s="1327"/>
      <c r="AN816" s="1330"/>
      <c r="AO816" s="1330"/>
      <c r="AP816" s="666"/>
      <c r="AQ816" s="748"/>
      <c r="AR816" s="748"/>
      <c r="AS816" s="748"/>
      <c r="AT816" s="748"/>
    </row>
    <row r="817">
      <c r="A817" s="1001" t="s">
        <v>13901</v>
      </c>
      <c r="B817" s="699"/>
      <c r="C817" s="685"/>
      <c r="D817" s="668" t="s">
        <v>5875</v>
      </c>
      <c r="E817" s="687" t="s">
        <v>5876</v>
      </c>
      <c r="F817" s="688"/>
      <c r="G817" s="691"/>
      <c r="H817" s="686"/>
      <c r="I817" s="686">
        <v>1.138086483E9</v>
      </c>
      <c r="J817" s="691"/>
      <c r="K817" s="686" t="s">
        <v>5877</v>
      </c>
      <c r="L817" s="1331"/>
      <c r="N817" s="1327"/>
      <c r="P817" s="1327"/>
      <c r="Q817" s="1327"/>
      <c r="R817" s="1327"/>
      <c r="S817" s="1327"/>
      <c r="T817" s="1327"/>
      <c r="U817" s="1327"/>
      <c r="V817" s="1327"/>
      <c r="W817" s="1327"/>
      <c r="X817" s="666"/>
      <c r="Y817" s="666"/>
      <c r="Z817" s="666"/>
      <c r="AA817" s="1327"/>
      <c r="AB817" s="1327"/>
      <c r="AC817" s="1327"/>
      <c r="AD817" s="1327"/>
      <c r="AE817" s="1329"/>
      <c r="AF817" s="666"/>
      <c r="AG817" s="666"/>
      <c r="AH817" s="666"/>
      <c r="AI817" s="666"/>
      <c r="AJ817" s="666"/>
      <c r="AK817" s="748"/>
      <c r="AL817" s="748"/>
      <c r="AM817" s="1327"/>
      <c r="AN817" s="1330"/>
      <c r="AO817" s="1330"/>
      <c r="AP817" s="666"/>
      <c r="AQ817" s="748"/>
      <c r="AR817" s="748"/>
      <c r="AS817" s="748"/>
      <c r="AT817" s="748"/>
    </row>
    <row r="818">
      <c r="A818" s="1001" t="s">
        <v>13901</v>
      </c>
      <c r="B818" s="684">
        <v>4.3403261E7</v>
      </c>
      <c r="C818" s="668"/>
      <c r="D818" s="685" t="s">
        <v>5878</v>
      </c>
      <c r="E818" s="700" t="s">
        <v>5879</v>
      </c>
      <c r="F818" s="688">
        <v>37025.0</v>
      </c>
      <c r="G818" s="689" t="s">
        <v>391</v>
      </c>
      <c r="H818" s="690" t="s">
        <v>5880</v>
      </c>
      <c r="I818" s="690">
        <v>2.995032001E9</v>
      </c>
      <c r="J818" s="691"/>
      <c r="K818" s="690" t="s">
        <v>5881</v>
      </c>
      <c r="L818" s="1331"/>
      <c r="N818" s="1327"/>
      <c r="P818" s="1327"/>
      <c r="Q818" s="1332"/>
      <c r="R818" s="1327"/>
      <c r="S818" s="1327"/>
      <c r="T818" s="1327"/>
      <c r="U818" s="1327"/>
      <c r="V818" s="1327"/>
      <c r="W818" s="1327"/>
      <c r="X818" s="666"/>
      <c r="Y818" s="666"/>
      <c r="Z818" s="683"/>
      <c r="AA818" s="1327"/>
      <c r="AB818" s="1327"/>
      <c r="AC818" s="1327"/>
      <c r="AD818" s="1327"/>
      <c r="AE818" s="1329"/>
      <c r="AF818" s="666"/>
      <c r="AG818" s="666"/>
      <c r="AH818" s="666"/>
      <c r="AI818" s="666"/>
      <c r="AJ818" s="666"/>
      <c r="AK818" s="748"/>
      <c r="AL818" s="748"/>
      <c r="AM818" s="1327"/>
      <c r="AN818" s="1330"/>
      <c r="AO818" s="1330"/>
      <c r="AP818" s="666"/>
      <c r="AQ818" s="748"/>
      <c r="AR818" s="748"/>
      <c r="AS818" s="748"/>
      <c r="AT818" s="748"/>
    </row>
    <row r="819">
      <c r="A819" s="1001" t="s">
        <v>13901</v>
      </c>
      <c r="B819" s="684">
        <v>3.8066268E7</v>
      </c>
      <c r="C819" s="668"/>
      <c r="D819" s="685" t="s">
        <v>5883</v>
      </c>
      <c r="E819" s="700" t="s">
        <v>5884</v>
      </c>
      <c r="F819" s="688">
        <v>34317.0</v>
      </c>
      <c r="G819" s="689" t="s">
        <v>391</v>
      </c>
      <c r="H819" s="690" t="s">
        <v>5885</v>
      </c>
      <c r="I819" s="690">
        <v>1.165486715E9</v>
      </c>
      <c r="J819" s="691"/>
      <c r="K819" s="690" t="s">
        <v>5886</v>
      </c>
      <c r="L819" s="1331"/>
      <c r="N819" s="1327"/>
      <c r="P819" s="1327"/>
      <c r="Q819" s="1332"/>
      <c r="R819" s="1327"/>
      <c r="S819" s="1327"/>
      <c r="T819" s="1327"/>
      <c r="U819" s="1327"/>
      <c r="V819" s="1327"/>
      <c r="W819" s="1327"/>
      <c r="X819" s="666"/>
      <c r="Y819" s="666"/>
      <c r="Z819" s="683"/>
      <c r="AA819" s="1327"/>
      <c r="AB819" s="1327"/>
      <c r="AC819" s="1327"/>
      <c r="AD819" s="1327"/>
      <c r="AE819" s="1329"/>
      <c r="AF819" s="666"/>
      <c r="AG819" s="666"/>
      <c r="AH819" s="666"/>
      <c r="AI819" s="666"/>
      <c r="AJ819" s="666"/>
      <c r="AK819" s="748"/>
      <c r="AL819" s="748"/>
      <c r="AM819" s="1327"/>
      <c r="AN819" s="1330"/>
      <c r="AO819" s="1334"/>
      <c r="AP819" s="666"/>
      <c r="AQ819" s="748"/>
      <c r="AR819" s="748"/>
      <c r="AS819" s="748"/>
      <c r="AT819" s="748"/>
    </row>
    <row r="820">
      <c r="A820" s="1001" t="s">
        <v>13901</v>
      </c>
      <c r="B820" s="699">
        <v>4.2425367E7</v>
      </c>
      <c r="C820" s="668"/>
      <c r="D820" s="668" t="s">
        <v>5394</v>
      </c>
      <c r="E820" s="687" t="s">
        <v>5395</v>
      </c>
      <c r="F820" s="688">
        <v>36577.0</v>
      </c>
      <c r="G820" s="691" t="s">
        <v>2021</v>
      </c>
      <c r="H820" s="686" t="s">
        <v>5888</v>
      </c>
      <c r="I820" s="686">
        <v>1.16354475E9</v>
      </c>
      <c r="J820" s="691"/>
      <c r="K820" s="686" t="s">
        <v>397</v>
      </c>
      <c r="L820" s="1331"/>
      <c r="N820" s="1327"/>
      <c r="P820" s="1327"/>
      <c r="Q820" s="1327"/>
      <c r="R820" s="1327"/>
      <c r="S820" s="1327"/>
      <c r="T820" s="1327"/>
      <c r="U820" s="1327"/>
      <c r="V820" s="1327"/>
      <c r="W820" s="1327"/>
      <c r="X820" s="666"/>
      <c r="Y820" s="666"/>
      <c r="Z820" s="666"/>
      <c r="AA820" s="1327"/>
      <c r="AB820" s="1328"/>
      <c r="AC820" s="1327"/>
      <c r="AD820" s="1327"/>
      <c r="AE820" s="1329"/>
      <c r="AF820" s="666"/>
      <c r="AG820" s="666"/>
      <c r="AH820" s="666"/>
      <c r="AI820" s="666"/>
      <c r="AJ820" s="666"/>
      <c r="AK820" s="748"/>
      <c r="AL820" s="748"/>
      <c r="AM820" s="1328"/>
      <c r="AN820" s="1330"/>
      <c r="AO820" s="1330"/>
      <c r="AP820" s="748"/>
      <c r="AQ820" s="748"/>
      <c r="AR820" s="748"/>
      <c r="AS820" s="748"/>
      <c r="AT820" s="748"/>
    </row>
    <row r="821">
      <c r="A821" s="1001" t="s">
        <v>13901</v>
      </c>
      <c r="B821" s="684">
        <v>4.1702696E7</v>
      </c>
      <c r="C821" s="668"/>
      <c r="D821" s="724" t="s">
        <v>3051</v>
      </c>
      <c r="E821" s="687" t="s">
        <v>5889</v>
      </c>
      <c r="F821" s="688">
        <v>36173.0</v>
      </c>
      <c r="G821" s="689" t="s">
        <v>391</v>
      </c>
      <c r="H821" s="690" t="s">
        <v>5890</v>
      </c>
      <c r="I821" s="690">
        <v>1.156228519E9</v>
      </c>
      <c r="J821" s="691"/>
      <c r="K821" s="690" t="s">
        <v>5891</v>
      </c>
      <c r="L821" s="1331"/>
      <c r="N821" s="1327"/>
      <c r="P821" s="1327"/>
      <c r="Q821" s="1332"/>
      <c r="R821" s="1327"/>
      <c r="S821" s="1327"/>
      <c r="T821" s="1327"/>
      <c r="U821" s="1327"/>
      <c r="V821" s="1327"/>
      <c r="W821" s="1327"/>
      <c r="X821" s="666"/>
      <c r="Y821" s="666"/>
      <c r="Z821" s="683"/>
      <c r="AA821" s="1327"/>
      <c r="AB821" s="1327"/>
      <c r="AC821" s="1327"/>
      <c r="AD821" s="1327"/>
      <c r="AE821" s="1329"/>
      <c r="AF821" s="666"/>
      <c r="AG821" s="666"/>
      <c r="AH821" s="666"/>
      <c r="AI821" s="666"/>
      <c r="AJ821" s="666"/>
      <c r="AK821" s="748"/>
      <c r="AL821" s="748"/>
      <c r="AM821" s="1327"/>
      <c r="AN821" s="1330"/>
      <c r="AO821" s="1334"/>
      <c r="AP821" s="666"/>
      <c r="AQ821" s="748"/>
      <c r="AR821" s="748"/>
      <c r="AS821" s="748"/>
      <c r="AT821" s="748"/>
    </row>
    <row r="822">
      <c r="A822" s="1001" t="s">
        <v>13901</v>
      </c>
      <c r="B822" s="699">
        <v>4.2659146E7</v>
      </c>
      <c r="C822" s="668"/>
      <c r="D822" s="668" t="s">
        <v>5892</v>
      </c>
      <c r="E822" s="687" t="s">
        <v>5893</v>
      </c>
      <c r="F822" s="688">
        <v>36651.0</v>
      </c>
      <c r="G822" s="691" t="s">
        <v>391</v>
      </c>
      <c r="H822" s="686" t="s">
        <v>5894</v>
      </c>
      <c r="I822" s="686">
        <v>1.536731046E9</v>
      </c>
      <c r="J822" s="691"/>
      <c r="K822" s="686" t="s">
        <v>5895</v>
      </c>
      <c r="L822" s="1331"/>
      <c r="N822" s="1327"/>
      <c r="P822" s="1327"/>
      <c r="Q822" s="1327"/>
      <c r="R822" s="1327"/>
      <c r="S822" s="1327"/>
      <c r="T822" s="1327"/>
      <c r="U822" s="1327"/>
      <c r="V822" s="1327"/>
      <c r="W822" s="1327"/>
      <c r="X822" s="666"/>
      <c r="Y822" s="666"/>
      <c r="Z822" s="666"/>
      <c r="AA822" s="1327"/>
      <c r="AB822" s="1327"/>
      <c r="AC822" s="1327"/>
      <c r="AD822" s="1327"/>
      <c r="AE822" s="1329"/>
      <c r="AF822" s="666"/>
      <c r="AG822" s="666"/>
      <c r="AH822" s="666"/>
      <c r="AI822" s="666"/>
      <c r="AJ822" s="666"/>
      <c r="AK822" s="748"/>
      <c r="AL822" s="748"/>
      <c r="AM822" s="1327"/>
      <c r="AN822" s="1330"/>
      <c r="AO822" s="1330"/>
      <c r="AP822" s="666"/>
      <c r="AQ822" s="748"/>
      <c r="AR822" s="748"/>
      <c r="AS822" s="748"/>
      <c r="AT822" s="748"/>
    </row>
    <row r="823">
      <c r="A823" s="1001" t="s">
        <v>13901</v>
      </c>
      <c r="B823" s="699" t="s">
        <v>447</v>
      </c>
      <c r="C823" s="668"/>
      <c r="D823" s="668" t="s">
        <v>5896</v>
      </c>
      <c r="E823" s="687" t="s">
        <v>5897</v>
      </c>
      <c r="F823" s="688">
        <v>35435.0</v>
      </c>
      <c r="G823" s="691"/>
      <c r="H823" s="686" t="s">
        <v>5898</v>
      </c>
      <c r="I823" s="686" t="s">
        <v>5899</v>
      </c>
      <c r="J823" s="691"/>
      <c r="K823" s="686" t="s">
        <v>5900</v>
      </c>
      <c r="L823" s="1331"/>
      <c r="N823" s="1327"/>
      <c r="P823" s="1327"/>
      <c r="Q823" s="1327"/>
      <c r="R823" s="1327"/>
      <c r="S823" s="1327"/>
      <c r="T823" s="1327"/>
      <c r="U823" s="1327"/>
      <c r="V823" s="1327"/>
      <c r="W823" s="1327"/>
      <c r="X823" s="666"/>
      <c r="Y823" s="666"/>
      <c r="Z823" s="666"/>
      <c r="AA823" s="1327"/>
      <c r="AB823" s="1327"/>
      <c r="AC823" s="1327"/>
      <c r="AD823" s="1327"/>
      <c r="AE823" s="1329"/>
      <c r="AF823" s="666"/>
      <c r="AG823" s="666"/>
      <c r="AH823" s="666"/>
      <c r="AI823" s="666"/>
      <c r="AJ823" s="666"/>
      <c r="AK823" s="748"/>
      <c r="AL823" s="748"/>
      <c r="AM823" s="1327"/>
      <c r="AN823" s="1330"/>
      <c r="AO823" s="1330"/>
      <c r="AP823" s="666"/>
      <c r="AQ823" s="748"/>
      <c r="AR823" s="748"/>
      <c r="AS823" s="748"/>
      <c r="AT823" s="748"/>
    </row>
    <row r="824">
      <c r="A824" s="1001" t="s">
        <v>13901</v>
      </c>
      <c r="B824" s="699">
        <v>4.2149162E7</v>
      </c>
      <c r="C824" s="685"/>
      <c r="D824" s="668" t="s">
        <v>5901</v>
      </c>
      <c r="E824" s="687" t="s">
        <v>5902</v>
      </c>
      <c r="F824" s="688">
        <v>36433.0</v>
      </c>
      <c r="G824" s="689" t="s">
        <v>391</v>
      </c>
      <c r="H824" s="686" t="s">
        <v>5903</v>
      </c>
      <c r="I824" s="686">
        <v>1.134190885E9</v>
      </c>
      <c r="J824" s="691"/>
      <c r="K824" s="686" t="s">
        <v>5819</v>
      </c>
      <c r="L824" s="1331"/>
      <c r="N824" s="1327"/>
      <c r="P824" s="1327"/>
      <c r="Q824" s="1327"/>
      <c r="R824" s="1327"/>
      <c r="S824" s="1327"/>
      <c r="T824" s="1327"/>
      <c r="U824" s="1327"/>
      <c r="V824" s="1327"/>
      <c r="W824" s="1327"/>
      <c r="X824" s="666"/>
      <c r="Y824" s="666"/>
      <c r="Z824" s="666"/>
      <c r="AA824" s="1327"/>
      <c r="AB824" s="1327"/>
      <c r="AC824" s="1327"/>
      <c r="AD824" s="1327"/>
      <c r="AE824" s="1329"/>
      <c r="AF824" s="666"/>
      <c r="AG824" s="666"/>
      <c r="AH824" s="666"/>
      <c r="AI824" s="666"/>
      <c r="AJ824" s="666"/>
      <c r="AK824" s="748"/>
      <c r="AL824" s="748"/>
      <c r="AM824" s="1327"/>
      <c r="AN824" s="1330"/>
      <c r="AO824" s="1330"/>
      <c r="AP824" s="666"/>
      <c r="AQ824" s="748"/>
      <c r="AR824" s="748"/>
      <c r="AS824" s="748"/>
      <c r="AT824" s="748"/>
    </row>
    <row r="825">
      <c r="A825" s="1001" t="s">
        <v>13901</v>
      </c>
      <c r="B825" s="699">
        <v>3.8069286E7</v>
      </c>
      <c r="C825" s="668"/>
      <c r="D825" s="725" t="s">
        <v>5904</v>
      </c>
      <c r="E825" s="687" t="s">
        <v>5905</v>
      </c>
      <c r="F825" s="726">
        <v>34402.0</v>
      </c>
      <c r="G825" s="691" t="s">
        <v>391</v>
      </c>
      <c r="H825" s="686" t="s">
        <v>5906</v>
      </c>
      <c r="I825" s="686" t="s">
        <v>5907</v>
      </c>
      <c r="J825" s="691"/>
      <c r="K825" s="686" t="s">
        <v>5908</v>
      </c>
      <c r="L825" s="1331"/>
      <c r="N825" s="1327"/>
      <c r="P825" s="1327"/>
      <c r="Q825" s="1327"/>
      <c r="R825" s="1327"/>
      <c r="S825" s="1327"/>
      <c r="T825" s="1327"/>
      <c r="U825" s="1327"/>
      <c r="V825" s="1327"/>
      <c r="W825" s="1327"/>
      <c r="X825" s="666"/>
      <c r="Y825" s="666"/>
      <c r="Z825" s="666"/>
      <c r="AA825" s="1327"/>
      <c r="AB825" s="1327"/>
      <c r="AC825" s="1327"/>
      <c r="AD825" s="1327"/>
      <c r="AE825" s="1329"/>
      <c r="AF825" s="666"/>
      <c r="AG825" s="666"/>
      <c r="AH825" s="666"/>
      <c r="AI825" s="666"/>
      <c r="AJ825" s="666"/>
      <c r="AK825" s="748"/>
      <c r="AL825" s="748"/>
      <c r="AM825" s="1327"/>
      <c r="AN825" s="1330"/>
      <c r="AO825" s="1330"/>
      <c r="AP825" s="666"/>
      <c r="AQ825" s="748"/>
      <c r="AR825" s="748"/>
      <c r="AS825" s="748"/>
      <c r="AT825" s="748"/>
    </row>
    <row r="826">
      <c r="A826" s="1001" t="s">
        <v>13901</v>
      </c>
      <c r="B826" s="699">
        <v>3.959481E7</v>
      </c>
      <c r="C826" s="668"/>
      <c r="D826" s="668" t="s">
        <v>5909</v>
      </c>
      <c r="E826" s="687" t="s">
        <v>5910</v>
      </c>
      <c r="F826" s="688">
        <v>35206.0</v>
      </c>
      <c r="G826" s="691" t="s">
        <v>391</v>
      </c>
      <c r="H826" s="686"/>
      <c r="I826" s="686">
        <v>1.122390486E9</v>
      </c>
      <c r="J826" s="691"/>
      <c r="K826" s="686"/>
      <c r="L826" s="1331"/>
      <c r="N826" s="1327"/>
      <c r="P826" s="1327"/>
      <c r="Q826" s="1327"/>
      <c r="R826" s="1327"/>
      <c r="S826" s="1327"/>
      <c r="T826" s="1327"/>
      <c r="U826" s="1327"/>
      <c r="V826" s="1327"/>
      <c r="W826" s="1327"/>
      <c r="X826" s="666"/>
      <c r="Y826" s="666"/>
      <c r="Z826" s="666"/>
      <c r="AA826" s="1327"/>
      <c r="AB826" s="1327"/>
      <c r="AC826" s="1327"/>
      <c r="AD826" s="1327"/>
      <c r="AE826" s="1329"/>
      <c r="AF826" s="666"/>
      <c r="AG826" s="666"/>
      <c r="AH826" s="666"/>
      <c r="AI826" s="666"/>
      <c r="AJ826" s="666"/>
      <c r="AK826" s="748"/>
      <c r="AL826" s="748"/>
      <c r="AM826" s="1327"/>
      <c r="AN826" s="1330"/>
      <c r="AO826" s="1330"/>
      <c r="AP826" s="666"/>
      <c r="AQ826" s="748"/>
      <c r="AR826" s="748"/>
      <c r="AS826" s="748"/>
      <c r="AT826" s="748"/>
    </row>
    <row r="827">
      <c r="A827" s="1001" t="s">
        <v>13901</v>
      </c>
      <c r="B827" s="699">
        <v>4.3527702E7</v>
      </c>
      <c r="C827" s="668"/>
      <c r="D827" s="668" t="s">
        <v>5911</v>
      </c>
      <c r="E827" s="687" t="s">
        <v>5912</v>
      </c>
      <c r="F827" s="688">
        <v>37158.0</v>
      </c>
      <c r="G827" s="691" t="s">
        <v>391</v>
      </c>
      <c r="H827" s="686" t="s">
        <v>5913</v>
      </c>
      <c r="I827" s="686">
        <v>1.127263881E9</v>
      </c>
      <c r="J827" s="691"/>
      <c r="K827" s="686" t="s">
        <v>5914</v>
      </c>
      <c r="L827" s="1331"/>
      <c r="N827" s="1327"/>
      <c r="P827" s="1327"/>
      <c r="Q827" s="1327"/>
      <c r="R827" s="1327"/>
      <c r="S827" s="1327"/>
      <c r="T827" s="1327"/>
      <c r="U827" s="1327"/>
      <c r="V827" s="1327"/>
      <c r="W827" s="1327"/>
      <c r="X827" s="666"/>
      <c r="Y827" s="666"/>
      <c r="Z827" s="666"/>
      <c r="AA827" s="1327"/>
      <c r="AB827" s="1327"/>
      <c r="AC827" s="1327"/>
      <c r="AD827" s="1327"/>
      <c r="AE827" s="1329"/>
      <c r="AF827" s="666"/>
      <c r="AG827" s="666"/>
      <c r="AH827" s="666"/>
      <c r="AI827" s="666"/>
      <c r="AJ827" s="666"/>
      <c r="AK827" s="748"/>
      <c r="AL827" s="748"/>
      <c r="AM827" s="1327"/>
      <c r="AN827" s="1330"/>
      <c r="AO827" s="1330"/>
      <c r="AP827" s="748"/>
      <c r="AQ827" s="748"/>
      <c r="AR827" s="748"/>
      <c r="AS827" s="748"/>
      <c r="AT827" s="748"/>
    </row>
    <row r="828">
      <c r="A828" s="1001" t="s">
        <v>13901</v>
      </c>
      <c r="B828" s="728">
        <v>3.8601649E7</v>
      </c>
      <c r="C828" s="668"/>
      <c r="D828" s="685" t="s">
        <v>5915</v>
      </c>
      <c r="E828" s="700" t="s">
        <v>5916</v>
      </c>
      <c r="F828" s="688">
        <v>34620.0</v>
      </c>
      <c r="G828" s="729" t="s">
        <v>391</v>
      </c>
      <c r="H828" s="730" t="s">
        <v>5917</v>
      </c>
      <c r="I828" s="730">
        <v>1.163031436E9</v>
      </c>
      <c r="J828" s="691"/>
      <c r="K828" s="730" t="s">
        <v>5918</v>
      </c>
      <c r="L828" s="1331"/>
      <c r="N828" s="1327"/>
      <c r="P828" s="1327"/>
      <c r="Q828" s="1332"/>
      <c r="R828" s="1327"/>
      <c r="S828" s="1327"/>
      <c r="T828" s="1327"/>
      <c r="U828" s="1327"/>
      <c r="V828" s="1327"/>
      <c r="W828" s="1327"/>
      <c r="X828" s="666"/>
      <c r="Y828" s="666"/>
      <c r="Z828" s="710"/>
      <c r="AA828" s="1327"/>
      <c r="AB828" s="1327"/>
      <c r="AC828" s="1327"/>
      <c r="AD828" s="1327"/>
      <c r="AE828" s="1329"/>
      <c r="AF828" s="666"/>
      <c r="AG828" s="666"/>
      <c r="AH828" s="666"/>
      <c r="AI828" s="666"/>
      <c r="AJ828" s="666"/>
      <c r="AK828" s="748"/>
      <c r="AL828" s="748"/>
      <c r="AM828" s="1327"/>
      <c r="AN828" s="1330"/>
      <c r="AO828" s="1334"/>
      <c r="AP828" s="666"/>
      <c r="AQ828" s="748"/>
      <c r="AR828" s="748"/>
      <c r="AS828" s="748"/>
      <c r="AT828" s="748"/>
    </row>
    <row r="829">
      <c r="A829" s="1001" t="s">
        <v>13901</v>
      </c>
      <c r="B829" s="711">
        <v>3.8891349E7</v>
      </c>
      <c r="C829" s="668"/>
      <c r="D829" s="668" t="s">
        <v>5920</v>
      </c>
      <c r="E829" s="687" t="s">
        <v>5921</v>
      </c>
      <c r="F829" s="688">
        <v>34793.0</v>
      </c>
      <c r="G829" s="691" t="s">
        <v>2021</v>
      </c>
      <c r="H829" s="686" t="s">
        <v>5922</v>
      </c>
      <c r="I829" s="686">
        <v>1.553885758E9</v>
      </c>
      <c r="J829" s="691"/>
      <c r="K829" s="686" t="s">
        <v>5923</v>
      </c>
      <c r="L829" s="1331"/>
      <c r="N829" s="1327"/>
      <c r="P829" s="1327"/>
      <c r="Q829" s="1327"/>
      <c r="R829" s="1327"/>
      <c r="S829" s="1327"/>
      <c r="T829" s="1327"/>
      <c r="U829" s="1327"/>
      <c r="V829" s="1327"/>
      <c r="W829" s="1327"/>
      <c r="X829" s="666"/>
      <c r="Y829" s="666"/>
      <c r="Z829" s="666"/>
      <c r="AA829" s="1327"/>
      <c r="AB829" s="1327"/>
      <c r="AC829" s="1327"/>
      <c r="AD829" s="1327"/>
      <c r="AE829" s="1329"/>
      <c r="AF829" s="666"/>
      <c r="AG829" s="666"/>
      <c r="AH829" s="666"/>
      <c r="AI829" s="666"/>
      <c r="AJ829" s="666"/>
      <c r="AK829" s="748"/>
      <c r="AL829" s="748"/>
      <c r="AM829" s="1327"/>
      <c r="AN829" s="1330"/>
      <c r="AO829" s="1330"/>
      <c r="AP829" s="666"/>
      <c r="AQ829" s="748"/>
      <c r="AR829" s="748"/>
      <c r="AS829" s="748"/>
      <c r="AT829" s="748"/>
    </row>
    <row r="830">
      <c r="A830" s="1001" t="s">
        <v>13901</v>
      </c>
      <c r="B830" s="699">
        <v>3.959481E7</v>
      </c>
      <c r="C830" s="668"/>
      <c r="D830" s="668" t="s">
        <v>5909</v>
      </c>
      <c r="E830" s="687" t="s">
        <v>5924</v>
      </c>
      <c r="F830" s="726">
        <v>35206.0</v>
      </c>
      <c r="G830" s="691" t="s">
        <v>391</v>
      </c>
      <c r="H830" s="686" t="s">
        <v>5925</v>
      </c>
      <c r="I830" s="686" t="s">
        <v>5926</v>
      </c>
      <c r="J830" s="691"/>
      <c r="K830" s="686" t="s">
        <v>5927</v>
      </c>
      <c r="L830" s="1331"/>
      <c r="N830" s="1327"/>
      <c r="P830" s="1327"/>
      <c r="Q830" s="1327"/>
      <c r="R830" s="1327"/>
      <c r="S830" s="1327"/>
      <c r="T830" s="1327"/>
      <c r="U830" s="1327"/>
      <c r="V830" s="1327"/>
      <c r="W830" s="1327"/>
      <c r="X830" s="666"/>
      <c r="Y830" s="666"/>
      <c r="Z830" s="666"/>
      <c r="AA830" s="1327"/>
      <c r="AB830" s="1327"/>
      <c r="AC830" s="1327"/>
      <c r="AD830" s="1327"/>
      <c r="AE830" s="1329"/>
      <c r="AF830" s="666"/>
      <c r="AG830" s="666"/>
      <c r="AH830" s="666"/>
      <c r="AI830" s="666"/>
      <c r="AJ830" s="666"/>
      <c r="AK830" s="748"/>
      <c r="AL830" s="748"/>
      <c r="AM830" s="1327"/>
      <c r="AN830" s="1330"/>
      <c r="AO830" s="1330"/>
      <c r="AP830" s="666"/>
      <c r="AQ830" s="748"/>
      <c r="AR830" s="748"/>
      <c r="AS830" s="748"/>
      <c r="AT830" s="748"/>
    </row>
    <row r="831">
      <c r="A831" s="1001" t="s">
        <v>13901</v>
      </c>
      <c r="B831" s="684">
        <v>4.2011932E7</v>
      </c>
      <c r="C831" s="668"/>
      <c r="D831" s="685" t="s">
        <v>5928</v>
      </c>
      <c r="E831" s="700" t="s">
        <v>5929</v>
      </c>
      <c r="F831" s="688">
        <v>36333.0</v>
      </c>
      <c r="G831" s="689" t="s">
        <v>391</v>
      </c>
      <c r="H831" s="690" t="s">
        <v>5930</v>
      </c>
      <c r="I831" s="690">
        <v>1.562484004E9</v>
      </c>
      <c r="J831" s="691"/>
      <c r="K831" s="690" t="s">
        <v>5931</v>
      </c>
      <c r="L831" s="1331"/>
      <c r="N831" s="1327"/>
      <c r="P831" s="1327"/>
      <c r="Q831" s="1332"/>
      <c r="R831" s="1327"/>
      <c r="S831" s="1327"/>
      <c r="T831" s="1327"/>
      <c r="U831" s="1327"/>
      <c r="V831" s="1327"/>
      <c r="W831" s="1327"/>
      <c r="X831" s="666"/>
      <c r="Y831" s="666"/>
      <c r="Z831" s="683"/>
      <c r="AA831" s="1327"/>
      <c r="AB831" s="1327"/>
      <c r="AC831" s="1327"/>
      <c r="AD831" s="1327"/>
      <c r="AE831" s="1329"/>
      <c r="AF831" s="666"/>
      <c r="AG831" s="666"/>
      <c r="AH831" s="666"/>
      <c r="AI831" s="666"/>
      <c r="AJ831" s="666"/>
      <c r="AK831" s="748"/>
      <c r="AL831" s="748"/>
      <c r="AM831" s="1327"/>
      <c r="AN831" s="1330"/>
      <c r="AO831" s="1330"/>
      <c r="AP831" s="666"/>
      <c r="AQ831" s="748"/>
      <c r="AR831" s="748"/>
      <c r="AS831" s="748"/>
      <c r="AT831" s="748"/>
    </row>
    <row r="832">
      <c r="A832" s="1001" t="s">
        <v>13901</v>
      </c>
      <c r="B832" s="684">
        <v>4.1780772E7</v>
      </c>
      <c r="C832" s="668"/>
      <c r="D832" s="668" t="s">
        <v>5932</v>
      </c>
      <c r="E832" s="687" t="s">
        <v>5933</v>
      </c>
      <c r="F832" s="688">
        <v>36196.0</v>
      </c>
      <c r="G832" s="689" t="s">
        <v>391</v>
      </c>
      <c r="H832" s="690" t="s">
        <v>5934</v>
      </c>
      <c r="I832" s="690">
        <v>1.164450961E9</v>
      </c>
      <c r="J832" s="691"/>
      <c r="K832" s="690" t="s">
        <v>5935</v>
      </c>
      <c r="L832" s="1331"/>
      <c r="N832" s="1327"/>
      <c r="P832" s="1327"/>
      <c r="Q832" s="1332"/>
      <c r="R832" s="1327"/>
      <c r="S832" s="1327"/>
      <c r="T832" s="1327"/>
      <c r="U832" s="1327"/>
      <c r="V832" s="1327"/>
      <c r="W832" s="1327"/>
      <c r="X832" s="666"/>
      <c r="Y832" s="666"/>
      <c r="Z832" s="683"/>
      <c r="AA832" s="1327"/>
      <c r="AB832" s="1327"/>
      <c r="AC832" s="1327"/>
      <c r="AD832" s="1327"/>
      <c r="AE832" s="1329"/>
      <c r="AF832" s="666"/>
      <c r="AG832" s="666"/>
      <c r="AH832" s="666"/>
      <c r="AI832" s="666"/>
      <c r="AJ832" s="666"/>
      <c r="AK832" s="748"/>
      <c r="AL832" s="748"/>
      <c r="AM832" s="1327"/>
      <c r="AN832" s="1330"/>
      <c r="AO832" s="1330"/>
      <c r="AP832" s="666"/>
      <c r="AQ832" s="748"/>
      <c r="AR832" s="748"/>
      <c r="AS832" s="748"/>
      <c r="AT832" s="748"/>
    </row>
    <row r="833">
      <c r="A833" s="1001" t="s">
        <v>13901</v>
      </c>
      <c r="B833" s="699">
        <v>4.1207036E7</v>
      </c>
      <c r="C833" s="668"/>
      <c r="D833" s="668" t="s">
        <v>5936</v>
      </c>
      <c r="E833" s="687" t="s">
        <v>5937</v>
      </c>
      <c r="F833" s="688">
        <v>35937.0</v>
      </c>
      <c r="G833" s="691"/>
      <c r="H833" s="686"/>
      <c r="I833" s="686">
        <v>2.216128988E9</v>
      </c>
      <c r="J833" s="691"/>
      <c r="K833" s="686" t="s">
        <v>2272</v>
      </c>
      <c r="L833" s="1331"/>
      <c r="N833" s="1327"/>
      <c r="P833" s="1327"/>
      <c r="Q833" s="1327"/>
      <c r="R833" s="1327"/>
      <c r="S833" s="1327"/>
      <c r="T833" s="1327"/>
      <c r="U833" s="1327"/>
      <c r="V833" s="1327"/>
      <c r="W833" s="1327"/>
      <c r="X833" s="666"/>
      <c r="Y833" s="666"/>
      <c r="Z833" s="666"/>
      <c r="AA833" s="1327"/>
      <c r="AB833" s="1328"/>
      <c r="AC833" s="1327"/>
      <c r="AD833" s="1327"/>
      <c r="AE833" s="1329"/>
      <c r="AF833" s="666"/>
      <c r="AG833" s="666"/>
      <c r="AH833" s="666"/>
      <c r="AI833" s="666"/>
      <c r="AJ833" s="666"/>
      <c r="AK833" s="748"/>
      <c r="AL833" s="748"/>
      <c r="AM833" s="1327"/>
      <c r="AN833" s="1330"/>
      <c r="AO833" s="1330"/>
      <c r="AP833" s="748"/>
      <c r="AQ833" s="748"/>
      <c r="AR833" s="748"/>
      <c r="AS833" s="748"/>
      <c r="AT833" s="748"/>
    </row>
    <row r="834">
      <c r="A834" s="1001" t="s">
        <v>13901</v>
      </c>
      <c r="B834" s="684">
        <v>4.2354401E7</v>
      </c>
      <c r="C834" s="668"/>
      <c r="D834" s="685" t="s">
        <v>5938</v>
      </c>
      <c r="E834" s="687" t="s">
        <v>5939</v>
      </c>
      <c r="F834" s="688">
        <v>36513.0</v>
      </c>
      <c r="G834" s="689" t="s">
        <v>391</v>
      </c>
      <c r="H834" s="690" t="s">
        <v>5940</v>
      </c>
      <c r="I834" s="690">
        <v>1.12699189E9</v>
      </c>
      <c r="J834" s="691"/>
      <c r="K834" s="690" t="s">
        <v>5941</v>
      </c>
      <c r="L834" s="1331"/>
      <c r="N834" s="1327"/>
      <c r="P834" s="1327"/>
      <c r="Q834" s="1332"/>
      <c r="R834" s="1327"/>
      <c r="S834" s="1327"/>
      <c r="T834" s="1327"/>
      <c r="U834" s="1327"/>
      <c r="V834" s="1327"/>
      <c r="W834" s="1327"/>
      <c r="X834" s="666"/>
      <c r="Y834" s="666"/>
      <c r="Z834" s="683"/>
      <c r="AA834" s="1327"/>
      <c r="AB834" s="1327"/>
      <c r="AC834" s="1327"/>
      <c r="AD834" s="1327"/>
      <c r="AE834" s="1329"/>
      <c r="AF834" s="666"/>
      <c r="AG834" s="666"/>
      <c r="AH834" s="666"/>
      <c r="AI834" s="666"/>
      <c r="AJ834" s="666"/>
      <c r="AK834" s="748"/>
      <c r="AL834" s="748"/>
      <c r="AM834" s="1328"/>
      <c r="AN834" s="1330"/>
      <c r="AO834" s="1330"/>
      <c r="AP834" s="748"/>
      <c r="AQ834" s="748"/>
      <c r="AR834" s="748"/>
      <c r="AS834" s="748"/>
      <c r="AT834" s="748"/>
    </row>
    <row r="835">
      <c r="A835" s="1001" t="s">
        <v>13901</v>
      </c>
      <c r="B835" s="684">
        <v>4.2681878E7</v>
      </c>
      <c r="C835" s="685"/>
      <c r="D835" s="685" t="s">
        <v>5942</v>
      </c>
      <c r="E835" s="687" t="s">
        <v>5943</v>
      </c>
      <c r="F835" s="688">
        <v>36640.0</v>
      </c>
      <c r="G835" s="689" t="s">
        <v>391</v>
      </c>
      <c r="H835" s="690" t="s">
        <v>5944</v>
      </c>
      <c r="I835" s="690">
        <v>1.136624914E9</v>
      </c>
      <c r="J835" s="691"/>
      <c r="K835" s="690" t="s">
        <v>5945</v>
      </c>
      <c r="L835" s="1331"/>
      <c r="N835" s="1327"/>
      <c r="P835" s="1327"/>
      <c r="Q835" s="1332"/>
      <c r="R835" s="1327"/>
      <c r="S835" s="1327"/>
      <c r="T835" s="1327"/>
      <c r="U835" s="1327"/>
      <c r="V835" s="1327"/>
      <c r="W835" s="1327"/>
      <c r="X835" s="666"/>
      <c r="Y835" s="666"/>
      <c r="Z835" s="683"/>
      <c r="AA835" s="1327"/>
      <c r="AB835" s="1327"/>
      <c r="AC835" s="1327"/>
      <c r="AD835" s="1327"/>
      <c r="AE835" s="1329"/>
      <c r="AF835" s="666"/>
      <c r="AG835" s="666"/>
      <c r="AH835" s="666"/>
      <c r="AI835" s="666"/>
      <c r="AJ835" s="666"/>
      <c r="AK835" s="748"/>
      <c r="AL835" s="748"/>
      <c r="AM835" s="1327"/>
      <c r="AN835" s="1330"/>
      <c r="AO835" s="1330"/>
      <c r="AP835" s="666"/>
      <c r="AQ835" s="748"/>
      <c r="AR835" s="748"/>
      <c r="AS835" s="748"/>
      <c r="AT835" s="748"/>
    </row>
    <row r="836">
      <c r="A836" s="1001" t="s">
        <v>13901</v>
      </c>
      <c r="B836" s="699" t="s">
        <v>459</v>
      </c>
      <c r="C836" s="685"/>
      <c r="D836" s="668" t="s">
        <v>5946</v>
      </c>
      <c r="E836" s="687" t="s">
        <v>5947</v>
      </c>
      <c r="F836" s="688">
        <v>34926.0</v>
      </c>
      <c r="G836" s="719" t="s">
        <v>5948</v>
      </c>
      <c r="H836" s="686" t="s">
        <v>5949</v>
      </c>
      <c r="I836" s="686">
        <v>1.13773525799E11</v>
      </c>
      <c r="J836" s="691"/>
      <c r="K836" s="686" t="s">
        <v>5950</v>
      </c>
      <c r="L836" s="1331"/>
      <c r="N836" s="1327"/>
      <c r="P836" s="1327"/>
      <c r="Q836" s="1327"/>
      <c r="R836" s="1327"/>
      <c r="S836" s="1327"/>
      <c r="T836" s="1327"/>
      <c r="U836" s="1327"/>
      <c r="V836" s="1327"/>
      <c r="W836" s="1327"/>
      <c r="X836" s="666"/>
      <c r="Y836" s="666"/>
      <c r="Z836" s="683"/>
      <c r="AA836" s="1327"/>
      <c r="AB836" s="1327"/>
      <c r="AC836" s="1327"/>
      <c r="AD836" s="1327"/>
      <c r="AE836" s="1329"/>
      <c r="AF836" s="666"/>
      <c r="AG836" s="666"/>
      <c r="AH836" s="666"/>
      <c r="AI836" s="666"/>
      <c r="AJ836" s="666"/>
      <c r="AK836" s="748"/>
      <c r="AL836" s="748"/>
      <c r="AM836" s="1327"/>
      <c r="AN836" s="1330"/>
      <c r="AO836" s="1330"/>
      <c r="AP836" s="666"/>
      <c r="AQ836" s="748"/>
      <c r="AR836" s="748"/>
      <c r="AS836" s="748"/>
      <c r="AT836" s="748"/>
    </row>
    <row r="837">
      <c r="A837" s="1001" t="s">
        <v>13901</v>
      </c>
      <c r="B837" s="699"/>
      <c r="C837" s="668"/>
      <c r="D837" s="668" t="s">
        <v>5951</v>
      </c>
      <c r="E837" s="687" t="s">
        <v>5952</v>
      </c>
      <c r="F837" s="688"/>
      <c r="G837" s="719" t="s">
        <v>5953</v>
      </c>
      <c r="H837" s="686" t="s">
        <v>5954</v>
      </c>
      <c r="I837" s="686" t="s">
        <v>5955</v>
      </c>
      <c r="J837" s="691"/>
      <c r="K837" s="686" t="s">
        <v>5956</v>
      </c>
      <c r="L837" s="1331"/>
      <c r="N837" s="1327"/>
      <c r="P837" s="1327"/>
      <c r="Q837" s="1327"/>
      <c r="R837" s="1327"/>
      <c r="S837" s="1327"/>
      <c r="T837" s="1327"/>
      <c r="U837" s="1327"/>
      <c r="V837" s="1327"/>
      <c r="W837" s="1327"/>
      <c r="X837" s="666"/>
      <c r="Y837" s="666"/>
      <c r="Z837" s="666"/>
      <c r="AA837" s="1327"/>
      <c r="AB837" s="1327"/>
      <c r="AC837" s="1327"/>
      <c r="AD837" s="1327"/>
      <c r="AE837" s="1329"/>
      <c r="AF837" s="666"/>
      <c r="AG837" s="666"/>
      <c r="AH837" s="666"/>
      <c r="AI837" s="666"/>
      <c r="AJ837" s="666"/>
      <c r="AK837" s="748"/>
      <c r="AL837" s="748"/>
      <c r="AM837" s="1327"/>
      <c r="AN837" s="1330"/>
      <c r="AO837" s="1330"/>
      <c r="AP837" s="666"/>
      <c r="AQ837" s="748"/>
      <c r="AR837" s="748"/>
      <c r="AS837" s="748"/>
      <c r="AT837" s="748"/>
    </row>
    <row r="838">
      <c r="A838" s="1001" t="s">
        <v>13901</v>
      </c>
      <c r="B838" s="699"/>
      <c r="C838" s="668"/>
      <c r="D838" s="668" t="s">
        <v>5957</v>
      </c>
      <c r="E838" s="731" t="s">
        <v>5958</v>
      </c>
      <c r="F838" s="688"/>
      <c r="G838" s="691"/>
      <c r="H838" s="686"/>
      <c r="I838" s="686">
        <v>1.137618958E9</v>
      </c>
      <c r="J838" s="691"/>
      <c r="K838" s="686" t="s">
        <v>5959</v>
      </c>
      <c r="L838" s="1331"/>
      <c r="N838" s="1327"/>
      <c r="P838" s="1327"/>
      <c r="Q838" s="1327"/>
      <c r="R838" s="1327"/>
      <c r="S838" s="1327"/>
      <c r="T838" s="1327"/>
      <c r="U838" s="1327"/>
      <c r="V838" s="1327"/>
      <c r="W838" s="1327"/>
      <c r="X838" s="666"/>
      <c r="Y838" s="666"/>
      <c r="Z838" s="666"/>
      <c r="AA838" s="1327"/>
      <c r="AB838" s="1327"/>
      <c r="AC838" s="1327"/>
      <c r="AD838" s="1327"/>
      <c r="AE838" s="1329"/>
      <c r="AF838" s="666"/>
      <c r="AG838" s="666"/>
      <c r="AH838" s="666"/>
      <c r="AI838" s="666"/>
      <c r="AJ838" s="666"/>
      <c r="AK838" s="748"/>
      <c r="AL838" s="748"/>
      <c r="AM838" s="1327"/>
      <c r="AN838" s="1330"/>
      <c r="AO838" s="1330"/>
      <c r="AP838" s="666"/>
      <c r="AQ838" s="748"/>
      <c r="AR838" s="748"/>
      <c r="AS838" s="748"/>
      <c r="AT838" s="748"/>
    </row>
    <row r="839">
      <c r="A839" s="1001" t="s">
        <v>13901</v>
      </c>
      <c r="B839" s="684">
        <v>3.8292772E7</v>
      </c>
      <c r="C839" s="668"/>
      <c r="D839" s="668" t="s">
        <v>5960</v>
      </c>
      <c r="E839" s="687" t="s">
        <v>5961</v>
      </c>
      <c r="F839" s="721">
        <v>34694.0</v>
      </c>
      <c r="G839" s="689" t="s">
        <v>391</v>
      </c>
      <c r="H839" s="690" t="s">
        <v>5962</v>
      </c>
      <c r="I839" s="690" t="s">
        <v>5963</v>
      </c>
      <c r="J839" s="691"/>
      <c r="K839" s="690" t="s">
        <v>5964</v>
      </c>
      <c r="L839" s="1331"/>
      <c r="N839" s="1327"/>
      <c r="P839" s="1327"/>
      <c r="Q839" s="1332"/>
      <c r="R839" s="1327"/>
      <c r="S839" s="1327"/>
      <c r="T839" s="1327"/>
      <c r="U839" s="1327"/>
      <c r="V839" s="1327"/>
      <c r="W839" s="1327"/>
      <c r="X839" s="666"/>
      <c r="Y839" s="666"/>
      <c r="Z839" s="683"/>
      <c r="AA839" s="1327"/>
      <c r="AB839" s="1327"/>
      <c r="AC839" s="1327"/>
      <c r="AD839" s="1327"/>
      <c r="AE839" s="1329"/>
      <c r="AF839" s="666"/>
      <c r="AG839" s="666"/>
      <c r="AH839" s="666"/>
      <c r="AI839" s="666"/>
      <c r="AJ839" s="666"/>
      <c r="AK839" s="748"/>
      <c r="AL839" s="748"/>
      <c r="AM839" s="1327"/>
      <c r="AN839" s="1330"/>
      <c r="AO839" s="1330"/>
      <c r="AP839" s="666"/>
      <c r="AQ839" s="748"/>
      <c r="AR839" s="748"/>
      <c r="AS839" s="748"/>
      <c r="AT839" s="748"/>
    </row>
    <row r="840">
      <c r="A840" s="1001" t="s">
        <v>13901</v>
      </c>
      <c r="B840" s="699">
        <v>5.72350156E8</v>
      </c>
      <c r="C840" s="668"/>
      <c r="D840" s="668" t="s">
        <v>5966</v>
      </c>
      <c r="E840" s="731" t="s">
        <v>5967</v>
      </c>
      <c r="F840" s="688">
        <v>35394.0</v>
      </c>
      <c r="G840" s="691"/>
      <c r="H840" s="686" t="s">
        <v>5968</v>
      </c>
      <c r="I840" s="686">
        <v>8.177158739E9</v>
      </c>
      <c r="J840" s="691"/>
      <c r="K840" s="686" t="s">
        <v>5969</v>
      </c>
      <c r="L840" s="1331"/>
      <c r="N840" s="1327"/>
      <c r="P840" s="1327"/>
      <c r="Q840" s="1327"/>
      <c r="R840" s="1327"/>
      <c r="S840" s="1327"/>
      <c r="T840" s="1327"/>
      <c r="U840" s="1327"/>
      <c r="V840" s="1327"/>
      <c r="W840" s="1327"/>
      <c r="X840" s="666"/>
      <c r="Y840" s="666"/>
      <c r="Z840" s="666"/>
      <c r="AA840" s="1327"/>
      <c r="AB840" s="1327"/>
      <c r="AC840" s="1327"/>
      <c r="AD840" s="1327"/>
      <c r="AE840" s="1329"/>
      <c r="AF840" s="666"/>
      <c r="AG840" s="666"/>
      <c r="AH840" s="666"/>
      <c r="AI840" s="666"/>
      <c r="AJ840" s="666"/>
      <c r="AK840" s="748"/>
      <c r="AL840" s="748"/>
      <c r="AM840" s="1327"/>
      <c r="AN840" s="1330"/>
      <c r="AO840" s="1330"/>
      <c r="AP840" s="748"/>
      <c r="AQ840" s="748"/>
      <c r="AR840" s="748"/>
      <c r="AS840" s="748"/>
      <c r="AT840" s="748"/>
    </row>
    <row r="841">
      <c r="A841" s="1001" t="s">
        <v>13901</v>
      </c>
      <c r="B841" s="684">
        <v>3.4541253E7</v>
      </c>
      <c r="C841" s="725"/>
      <c r="D841" s="685" t="s">
        <v>5970</v>
      </c>
      <c r="E841" s="700" t="s">
        <v>5971</v>
      </c>
      <c r="F841" s="721">
        <v>32736.0</v>
      </c>
      <c r="G841" s="689" t="s">
        <v>391</v>
      </c>
      <c r="H841" s="690" t="s">
        <v>5972</v>
      </c>
      <c r="I841" s="690">
        <v>1.131954341E9</v>
      </c>
      <c r="J841" s="691"/>
      <c r="K841" s="690" t="s">
        <v>5973</v>
      </c>
      <c r="L841" s="1331"/>
      <c r="N841" s="1327"/>
      <c r="P841" s="1327"/>
      <c r="Q841" s="1332"/>
      <c r="R841" s="1327"/>
      <c r="S841" s="1327"/>
      <c r="T841" s="1327"/>
      <c r="U841" s="1327"/>
      <c r="V841" s="1327"/>
      <c r="W841" s="1327"/>
      <c r="X841" s="666"/>
      <c r="Y841" s="666"/>
      <c r="Z841" s="683"/>
      <c r="AA841" s="1327"/>
      <c r="AB841" s="1327"/>
      <c r="AC841" s="1327"/>
      <c r="AD841" s="1327"/>
      <c r="AE841" s="1329"/>
      <c r="AF841" s="666"/>
      <c r="AG841" s="666"/>
      <c r="AH841" s="666"/>
      <c r="AI841" s="666"/>
      <c r="AJ841" s="666"/>
      <c r="AK841" s="748"/>
      <c r="AL841" s="748"/>
      <c r="AM841" s="1327"/>
      <c r="AN841" s="1330"/>
      <c r="AO841" s="1334"/>
      <c r="AP841" s="666"/>
      <c r="AQ841" s="748"/>
      <c r="AR841" s="748"/>
      <c r="AS841" s="748"/>
      <c r="AT841" s="748"/>
    </row>
    <row r="842">
      <c r="A842" s="1001" t="s">
        <v>13901</v>
      </c>
      <c r="B842" s="684">
        <v>4.3567549E7</v>
      </c>
      <c r="C842" s="668"/>
      <c r="D842" s="685" t="s">
        <v>5975</v>
      </c>
      <c r="E842" s="700" t="s">
        <v>5976</v>
      </c>
      <c r="F842" s="688">
        <v>35556.0</v>
      </c>
      <c r="G842" s="689" t="s">
        <v>391</v>
      </c>
      <c r="H842" s="690" t="s">
        <v>5977</v>
      </c>
      <c r="I842" s="690">
        <v>1.531150431E9</v>
      </c>
      <c r="J842" s="691"/>
      <c r="K842" s="690" t="s">
        <v>5978</v>
      </c>
      <c r="L842" s="1331"/>
      <c r="N842" s="1327"/>
      <c r="P842" s="1327"/>
      <c r="Q842" s="1332"/>
      <c r="R842" s="1327"/>
      <c r="S842" s="1327"/>
      <c r="T842" s="1327"/>
      <c r="U842" s="1327"/>
      <c r="V842" s="1327"/>
      <c r="W842" s="1327"/>
      <c r="X842" s="666"/>
      <c r="Y842" s="666"/>
      <c r="Z842" s="683"/>
      <c r="AA842" s="1327"/>
      <c r="AB842" s="1327"/>
      <c r="AC842" s="1327"/>
      <c r="AD842" s="1327"/>
      <c r="AE842" s="1329"/>
      <c r="AF842" s="666"/>
      <c r="AG842" s="666"/>
      <c r="AH842" s="666"/>
      <c r="AI842" s="666"/>
      <c r="AJ842" s="666"/>
      <c r="AK842" s="748"/>
      <c r="AL842" s="748"/>
      <c r="AM842" s="1327"/>
      <c r="AN842" s="1330"/>
      <c r="AO842" s="1330"/>
      <c r="AP842" s="666"/>
      <c r="AQ842" s="748"/>
      <c r="AR842" s="748"/>
      <c r="AS842" s="748"/>
      <c r="AT842" s="748"/>
    </row>
    <row r="843">
      <c r="A843" s="1001" t="s">
        <v>13901</v>
      </c>
      <c r="B843" s="684">
        <v>4.3447958E7</v>
      </c>
      <c r="C843" s="668"/>
      <c r="D843" s="685" t="s">
        <v>5979</v>
      </c>
      <c r="E843" s="700" t="s">
        <v>5980</v>
      </c>
      <c r="F843" s="688">
        <v>36998.0</v>
      </c>
      <c r="G843" s="689" t="s">
        <v>391</v>
      </c>
      <c r="H843" s="690" t="s">
        <v>5981</v>
      </c>
      <c r="I843" s="690">
        <v>1.155840351E9</v>
      </c>
      <c r="J843" s="691"/>
      <c r="K843" s="690" t="s">
        <v>5982</v>
      </c>
      <c r="L843" s="1331"/>
      <c r="N843" s="1327"/>
      <c r="P843" s="1327"/>
      <c r="Q843" s="1332"/>
      <c r="R843" s="1327"/>
      <c r="S843" s="1327"/>
      <c r="T843" s="1327"/>
      <c r="U843" s="1327"/>
      <c r="V843" s="1327"/>
      <c r="W843" s="1327"/>
      <c r="X843" s="666"/>
      <c r="Y843" s="666"/>
      <c r="Z843" s="683"/>
      <c r="AA843" s="1327"/>
      <c r="AB843" s="1327"/>
      <c r="AC843" s="1327"/>
      <c r="AD843" s="1327"/>
      <c r="AE843" s="1329"/>
      <c r="AF843" s="666"/>
      <c r="AG843" s="666"/>
      <c r="AH843" s="666"/>
      <c r="AI843" s="666"/>
      <c r="AJ843" s="666"/>
      <c r="AK843" s="748"/>
      <c r="AL843" s="748"/>
      <c r="AM843" s="1327"/>
      <c r="AN843" s="1330"/>
      <c r="AO843" s="1330"/>
      <c r="AP843" s="666"/>
      <c r="AQ843" s="748"/>
      <c r="AR843" s="748"/>
      <c r="AS843" s="748"/>
      <c r="AT843" s="748"/>
    </row>
    <row r="844">
      <c r="A844" s="1001" t="s">
        <v>13901</v>
      </c>
      <c r="B844" s="699">
        <v>9.554916E7</v>
      </c>
      <c r="C844" s="668"/>
      <c r="D844" s="668" t="s">
        <v>5984</v>
      </c>
      <c r="E844" s="687" t="s">
        <v>5985</v>
      </c>
      <c r="F844" s="688">
        <v>34984.0</v>
      </c>
      <c r="G844" s="691"/>
      <c r="H844" s="686" t="s">
        <v>5986</v>
      </c>
      <c r="I844" s="686">
        <v>1.164032004E9</v>
      </c>
      <c r="J844" s="691"/>
      <c r="K844" s="686" t="s">
        <v>5987</v>
      </c>
      <c r="L844" s="1331"/>
      <c r="N844" s="1327"/>
      <c r="P844" s="1327"/>
      <c r="Q844" s="1327"/>
      <c r="R844" s="1327"/>
      <c r="S844" s="1327"/>
      <c r="T844" s="1327"/>
      <c r="U844" s="1327"/>
      <c r="V844" s="1327"/>
      <c r="W844" s="1327"/>
      <c r="X844" s="666"/>
      <c r="Y844" s="666"/>
      <c r="Z844" s="666"/>
      <c r="AA844" s="1327"/>
      <c r="AB844" s="1327"/>
      <c r="AC844" s="1327"/>
      <c r="AD844" s="1327"/>
      <c r="AE844" s="1329"/>
      <c r="AF844" s="666"/>
      <c r="AG844" s="666"/>
      <c r="AH844" s="666"/>
      <c r="AI844" s="666"/>
      <c r="AJ844" s="666"/>
      <c r="AK844" s="748"/>
      <c r="AL844" s="748"/>
      <c r="AM844" s="1327"/>
      <c r="AN844" s="1330"/>
      <c r="AO844" s="1330"/>
      <c r="AP844" s="666"/>
      <c r="AQ844" s="748"/>
      <c r="AR844" s="748"/>
      <c r="AS844" s="748"/>
      <c r="AT844" s="748"/>
    </row>
    <row r="845">
      <c r="A845" s="1001" t="s">
        <v>13901</v>
      </c>
      <c r="B845" s="699">
        <v>4.1127929E7</v>
      </c>
      <c r="C845" s="668"/>
      <c r="D845" s="668" t="s">
        <v>5988</v>
      </c>
      <c r="E845" s="687" t="s">
        <v>5989</v>
      </c>
      <c r="F845" s="688">
        <v>35884.0</v>
      </c>
      <c r="G845" s="691"/>
      <c r="H845" s="686" t="s">
        <v>5990</v>
      </c>
      <c r="I845" s="686">
        <v>1.159978738E9</v>
      </c>
      <c r="J845" s="691"/>
      <c r="K845" s="686" t="s">
        <v>5991</v>
      </c>
      <c r="L845" s="1331"/>
      <c r="N845" s="1327"/>
      <c r="P845" s="1327"/>
      <c r="Q845" s="1327"/>
      <c r="R845" s="1327"/>
      <c r="S845" s="1327"/>
      <c r="T845" s="1327"/>
      <c r="U845" s="1327"/>
      <c r="V845" s="1327"/>
      <c r="W845" s="1327"/>
      <c r="X845" s="666"/>
      <c r="Y845" s="666"/>
      <c r="Z845" s="666"/>
      <c r="AA845" s="1327"/>
      <c r="AB845" s="1327"/>
      <c r="AC845" s="1327"/>
      <c r="AD845" s="1327"/>
      <c r="AE845" s="1329"/>
      <c r="AF845" s="666"/>
      <c r="AG845" s="666"/>
      <c r="AH845" s="666"/>
      <c r="AI845" s="666"/>
      <c r="AJ845" s="666"/>
      <c r="AK845" s="748"/>
      <c r="AL845" s="748"/>
      <c r="AM845" s="1327"/>
      <c r="AN845" s="1330"/>
      <c r="AO845" s="1330"/>
      <c r="AP845" s="666"/>
      <c r="AQ845" s="748"/>
      <c r="AR845" s="748"/>
      <c r="AS845" s="748"/>
      <c r="AT845" s="748"/>
    </row>
    <row r="846">
      <c r="A846" s="1001" t="s">
        <v>13901</v>
      </c>
      <c r="B846" s="684">
        <v>9.506484E7</v>
      </c>
      <c r="C846" s="685"/>
      <c r="D846" s="685" t="s">
        <v>5992</v>
      </c>
      <c r="E846" s="700" t="s">
        <v>5993</v>
      </c>
      <c r="F846" s="688">
        <v>36753.0</v>
      </c>
      <c r="G846" s="689" t="s">
        <v>3791</v>
      </c>
      <c r="H846" s="690" t="s">
        <v>5994</v>
      </c>
      <c r="I846" s="690" t="s">
        <v>5995</v>
      </c>
      <c r="J846" s="691"/>
      <c r="K846" s="690" t="s">
        <v>5996</v>
      </c>
      <c r="L846" s="1331"/>
      <c r="N846" s="1327"/>
      <c r="P846" s="1327"/>
      <c r="Q846" s="1332"/>
      <c r="R846" s="1327"/>
      <c r="S846" s="1327"/>
      <c r="T846" s="1327"/>
      <c r="U846" s="1327"/>
      <c r="V846" s="1327"/>
      <c r="W846" s="1327"/>
      <c r="X846" s="666"/>
      <c r="Y846" s="666"/>
      <c r="Z846" s="683"/>
      <c r="AA846" s="1327"/>
      <c r="AB846" s="1327"/>
      <c r="AC846" s="1327"/>
      <c r="AD846" s="1327"/>
      <c r="AE846" s="1329"/>
      <c r="AF846" s="666"/>
      <c r="AG846" s="666"/>
      <c r="AH846" s="666"/>
      <c r="AI846" s="666"/>
      <c r="AJ846" s="666"/>
      <c r="AK846" s="748"/>
      <c r="AL846" s="748"/>
      <c r="AM846" s="1327"/>
      <c r="AN846" s="1330"/>
      <c r="AO846" s="1330"/>
      <c r="AP846" s="666"/>
      <c r="AQ846" s="748"/>
      <c r="AR846" s="748"/>
      <c r="AS846" s="748"/>
      <c r="AT846" s="748"/>
    </row>
    <row r="847">
      <c r="A847" s="1001" t="s">
        <v>13901</v>
      </c>
      <c r="B847" s="699"/>
      <c r="C847" s="668"/>
      <c r="D847" s="668" t="s">
        <v>5998</v>
      </c>
      <c r="E847" s="687" t="s">
        <v>5999</v>
      </c>
      <c r="F847" s="688"/>
      <c r="G847" s="691"/>
      <c r="H847" s="686"/>
      <c r="I847" s="686">
        <v>2.392564472E9</v>
      </c>
      <c r="J847" s="691"/>
      <c r="K847" s="686" t="s">
        <v>5877</v>
      </c>
      <c r="L847" s="1331"/>
      <c r="N847" s="1327"/>
      <c r="P847" s="1327"/>
      <c r="Q847" s="1327"/>
      <c r="R847" s="1327"/>
      <c r="S847" s="1327"/>
      <c r="T847" s="1327"/>
      <c r="U847" s="1327"/>
      <c r="V847" s="1327"/>
      <c r="W847" s="1327"/>
      <c r="X847" s="666"/>
      <c r="Y847" s="666"/>
      <c r="Z847" s="666"/>
      <c r="AA847" s="1327"/>
      <c r="AB847" s="1327"/>
      <c r="AC847" s="1327"/>
      <c r="AD847" s="1327"/>
      <c r="AE847" s="1329"/>
      <c r="AF847" s="666"/>
      <c r="AG847" s="666"/>
      <c r="AH847" s="666"/>
      <c r="AI847" s="666"/>
      <c r="AJ847" s="666"/>
      <c r="AK847" s="748"/>
      <c r="AL847" s="748"/>
      <c r="AM847" s="1327"/>
      <c r="AN847" s="1330"/>
      <c r="AO847" s="1330"/>
      <c r="AP847" s="666"/>
      <c r="AQ847" s="748"/>
      <c r="AR847" s="748"/>
      <c r="AS847" s="748"/>
      <c r="AT847" s="748"/>
    </row>
    <row r="848">
      <c r="A848" s="1001" t="s">
        <v>13901</v>
      </c>
      <c r="B848" s="684">
        <v>4.1399102E7</v>
      </c>
      <c r="C848" s="668"/>
      <c r="D848" s="668" t="s">
        <v>6000</v>
      </c>
      <c r="E848" s="687" t="s">
        <v>6001</v>
      </c>
      <c r="F848" s="688">
        <v>36004.0</v>
      </c>
      <c r="G848" s="689" t="s">
        <v>391</v>
      </c>
      <c r="H848" s="690" t="s">
        <v>6002</v>
      </c>
      <c r="I848" s="690">
        <v>1.558331148E9</v>
      </c>
      <c r="J848" s="691"/>
      <c r="K848" s="690" t="s">
        <v>6003</v>
      </c>
      <c r="L848" s="1331"/>
      <c r="N848" s="1327"/>
      <c r="P848" s="1327"/>
      <c r="Q848" s="1332"/>
      <c r="R848" s="1327"/>
      <c r="S848" s="1327"/>
      <c r="T848" s="1327"/>
      <c r="U848" s="1327"/>
      <c r="V848" s="1327"/>
      <c r="W848" s="1327"/>
      <c r="X848" s="666"/>
      <c r="Y848" s="666"/>
      <c r="Z848" s="683"/>
      <c r="AA848" s="1327"/>
      <c r="AB848" s="1327"/>
      <c r="AC848" s="1327"/>
      <c r="AD848" s="1327"/>
      <c r="AE848" s="1329"/>
      <c r="AF848" s="666"/>
      <c r="AG848" s="666"/>
      <c r="AH848" s="666"/>
      <c r="AI848" s="666"/>
      <c r="AJ848" s="666"/>
      <c r="AK848" s="748"/>
      <c r="AL848" s="748"/>
      <c r="AM848" s="1327"/>
      <c r="AN848" s="1330"/>
      <c r="AO848" s="1330"/>
      <c r="AP848" s="666"/>
      <c r="AQ848" s="748"/>
      <c r="AR848" s="748"/>
      <c r="AS848" s="748"/>
      <c r="AT848" s="748"/>
    </row>
    <row r="849">
      <c r="A849" s="1001" t="s">
        <v>13901</v>
      </c>
      <c r="B849" s="699">
        <v>8339741.0</v>
      </c>
      <c r="C849" s="685"/>
      <c r="D849" s="668" t="s">
        <v>6005</v>
      </c>
      <c r="E849" s="687" t="s">
        <v>6006</v>
      </c>
      <c r="F849" s="688">
        <v>36318.0</v>
      </c>
      <c r="G849" s="719" t="s">
        <v>6007</v>
      </c>
      <c r="H849" s="686" t="s">
        <v>6008</v>
      </c>
      <c r="I849" s="686">
        <v>9.115746748E10</v>
      </c>
      <c r="J849" s="691"/>
      <c r="K849" s="686" t="s">
        <v>6009</v>
      </c>
      <c r="L849" s="1331"/>
      <c r="N849" s="1327"/>
      <c r="P849" s="1327"/>
      <c r="Q849" s="1327"/>
      <c r="R849" s="1327"/>
      <c r="S849" s="1327"/>
      <c r="T849" s="1327"/>
      <c r="U849" s="1327"/>
      <c r="V849" s="1327"/>
      <c r="W849" s="1327"/>
      <c r="X849" s="666"/>
      <c r="Y849" s="666"/>
      <c r="Z849" s="666"/>
      <c r="AA849" s="1327"/>
      <c r="AB849" s="1327"/>
      <c r="AC849" s="1327"/>
      <c r="AD849" s="1327"/>
      <c r="AE849" s="1329"/>
      <c r="AF849" s="666"/>
      <c r="AG849" s="666"/>
      <c r="AH849" s="666"/>
      <c r="AI849" s="666"/>
      <c r="AJ849" s="666"/>
      <c r="AK849" s="748"/>
      <c r="AL849" s="748"/>
      <c r="AM849" s="1327"/>
      <c r="AN849" s="1330"/>
      <c r="AO849" s="1330"/>
      <c r="AP849" s="666"/>
      <c r="AQ849" s="748"/>
      <c r="AR849" s="748"/>
      <c r="AS849" s="748"/>
      <c r="AT849" s="748"/>
    </row>
    <row r="850">
      <c r="A850" s="1001" t="s">
        <v>13901</v>
      </c>
      <c r="B850" s="699">
        <v>4.282306E7</v>
      </c>
      <c r="C850" s="685"/>
      <c r="D850" s="668" t="s">
        <v>6010</v>
      </c>
      <c r="E850" s="687" t="s">
        <v>6011</v>
      </c>
      <c r="F850" s="688">
        <v>36783.0</v>
      </c>
      <c r="G850" s="689" t="s">
        <v>391</v>
      </c>
      <c r="H850" s="686"/>
      <c r="I850" s="686">
        <v>1.534605634E9</v>
      </c>
      <c r="J850" s="691"/>
      <c r="K850" s="686" t="s">
        <v>5819</v>
      </c>
      <c r="L850" s="1331"/>
      <c r="N850" s="1327"/>
      <c r="P850" s="1327"/>
      <c r="Q850" s="1327"/>
      <c r="R850" s="1327"/>
      <c r="S850" s="1327"/>
      <c r="T850" s="1327"/>
      <c r="U850" s="1327"/>
      <c r="V850" s="1327"/>
      <c r="W850" s="1327"/>
      <c r="X850" s="666"/>
      <c r="Y850" s="666"/>
      <c r="Z850" s="666"/>
      <c r="AA850" s="1327"/>
      <c r="AB850" s="1327"/>
      <c r="AC850" s="1327"/>
      <c r="AD850" s="1327"/>
      <c r="AE850" s="1329"/>
      <c r="AF850" s="666"/>
      <c r="AG850" s="666"/>
      <c r="AH850" s="666"/>
      <c r="AI850" s="666"/>
      <c r="AJ850" s="666"/>
      <c r="AK850" s="748"/>
      <c r="AL850" s="748"/>
      <c r="AM850" s="1327"/>
      <c r="AN850" s="1330"/>
      <c r="AO850" s="1330"/>
      <c r="AP850" s="666"/>
      <c r="AQ850" s="748"/>
      <c r="AR850" s="748"/>
      <c r="AS850" s="748"/>
      <c r="AT850" s="748"/>
    </row>
    <row r="851">
      <c r="A851" s="1001" t="s">
        <v>13901</v>
      </c>
      <c r="B851" s="699">
        <v>1.41189806E8</v>
      </c>
      <c r="C851" s="668"/>
      <c r="D851" s="668" t="s">
        <v>6012</v>
      </c>
      <c r="E851" s="687" t="s">
        <v>6013</v>
      </c>
      <c r="F851" s="726">
        <v>32692.0</v>
      </c>
      <c r="G851" s="691"/>
      <c r="H851" s="686"/>
      <c r="I851" s="686">
        <v>9.1156449846E10</v>
      </c>
      <c r="J851" s="691"/>
      <c r="K851" s="686" t="s">
        <v>6014</v>
      </c>
      <c r="L851" s="1331"/>
      <c r="N851" s="1327"/>
      <c r="P851" s="1327"/>
      <c r="Q851" s="1327"/>
      <c r="R851" s="1327"/>
      <c r="S851" s="1327"/>
      <c r="T851" s="1327"/>
      <c r="U851" s="1327"/>
      <c r="V851" s="1327"/>
      <c r="W851" s="1327"/>
      <c r="X851" s="666"/>
      <c r="Y851" s="666"/>
      <c r="Z851" s="666"/>
      <c r="AA851" s="1327"/>
      <c r="AB851" s="1327"/>
      <c r="AC851" s="1327"/>
      <c r="AD851" s="1327"/>
      <c r="AE851" s="1329"/>
      <c r="AF851" s="666"/>
      <c r="AG851" s="666"/>
      <c r="AH851" s="666"/>
      <c r="AI851" s="666"/>
      <c r="AJ851" s="666"/>
      <c r="AK851" s="748"/>
      <c r="AL851" s="748"/>
      <c r="AM851" s="1327"/>
      <c r="AN851" s="1330"/>
      <c r="AO851" s="1330"/>
      <c r="AP851" s="666"/>
      <c r="AQ851" s="748"/>
      <c r="AR851" s="748"/>
      <c r="AS851" s="748"/>
      <c r="AT851" s="748"/>
    </row>
    <row r="852">
      <c r="A852" s="1001" t="s">
        <v>13901</v>
      </c>
      <c r="B852" s="699" t="s">
        <v>473</v>
      </c>
      <c r="C852" s="668"/>
      <c r="D852" s="668" t="s">
        <v>6015</v>
      </c>
      <c r="E852" s="687" t="s">
        <v>6016</v>
      </c>
      <c r="F852" s="726">
        <v>35870.0</v>
      </c>
      <c r="G852" s="719" t="s">
        <v>3864</v>
      </c>
      <c r="H852" s="686" t="s">
        <v>6017</v>
      </c>
      <c r="I852" s="686">
        <v>4.915779559685E12</v>
      </c>
      <c r="J852" s="691"/>
      <c r="K852" s="686" t="s">
        <v>6018</v>
      </c>
      <c r="L852" s="1331"/>
      <c r="N852" s="1327"/>
      <c r="P852" s="1327"/>
      <c r="Q852" s="1327"/>
      <c r="R852" s="1327"/>
      <c r="S852" s="1327"/>
      <c r="T852" s="1327"/>
      <c r="U852" s="1327"/>
      <c r="V852" s="1327"/>
      <c r="W852" s="1327"/>
      <c r="X852" s="666"/>
      <c r="Y852" s="666"/>
      <c r="Z852" s="666"/>
      <c r="AA852" s="1327"/>
      <c r="AB852" s="1327"/>
      <c r="AC852" s="1327"/>
      <c r="AD852" s="1327"/>
      <c r="AE852" s="1329"/>
      <c r="AF852" s="666"/>
      <c r="AG852" s="666"/>
      <c r="AH852" s="666"/>
      <c r="AI852" s="666"/>
      <c r="AJ852" s="666"/>
      <c r="AK852" s="748"/>
      <c r="AL852" s="748"/>
      <c r="AM852" s="1327"/>
      <c r="AN852" s="1330"/>
      <c r="AO852" s="1330"/>
      <c r="AP852" s="666"/>
      <c r="AQ852" s="748"/>
      <c r="AR852" s="748"/>
      <c r="AS852" s="748"/>
      <c r="AT852" s="748"/>
    </row>
    <row r="853">
      <c r="A853" s="1001" t="s">
        <v>13901</v>
      </c>
      <c r="B853" s="699">
        <v>4.4398634E7</v>
      </c>
      <c r="C853" s="668"/>
      <c r="D853" s="668" t="s">
        <v>6019</v>
      </c>
      <c r="E853" s="687" t="s">
        <v>6020</v>
      </c>
      <c r="F853" s="688">
        <v>37166.0</v>
      </c>
      <c r="G853" s="689" t="s">
        <v>391</v>
      </c>
      <c r="H853" s="686" t="s">
        <v>6021</v>
      </c>
      <c r="I853" s="686">
        <v>1.171652421E9</v>
      </c>
      <c r="J853" s="691"/>
      <c r="K853" s="686" t="s">
        <v>5914</v>
      </c>
      <c r="L853" s="1331"/>
      <c r="N853" s="1327"/>
      <c r="P853" s="1327"/>
      <c r="Q853" s="1327"/>
      <c r="R853" s="1327"/>
      <c r="S853" s="1327"/>
      <c r="T853" s="1327"/>
      <c r="U853" s="1327"/>
      <c r="V853" s="1327"/>
      <c r="W853" s="1327"/>
      <c r="X853" s="666"/>
      <c r="Y853" s="666"/>
      <c r="Z853" s="666"/>
      <c r="AA853" s="1327"/>
      <c r="AB853" s="1327"/>
      <c r="AC853" s="1327"/>
      <c r="AD853" s="1327"/>
      <c r="AE853" s="1329"/>
      <c r="AF853" s="666"/>
      <c r="AG853" s="666"/>
      <c r="AH853" s="666"/>
      <c r="AI853" s="666"/>
      <c r="AJ853" s="666"/>
      <c r="AK853" s="748"/>
      <c r="AL853" s="748"/>
      <c r="AM853" s="1327"/>
      <c r="AN853" s="1330"/>
      <c r="AO853" s="1330"/>
      <c r="AP853" s="666"/>
      <c r="AQ853" s="748"/>
      <c r="AR853" s="748"/>
      <c r="AS853" s="748"/>
      <c r="AT853" s="748"/>
    </row>
    <row r="854">
      <c r="A854" s="1001" t="s">
        <v>13901</v>
      </c>
      <c r="B854" s="699"/>
      <c r="C854" s="668"/>
      <c r="D854" s="714" t="s">
        <v>5797</v>
      </c>
      <c r="E854" s="687" t="s">
        <v>6022</v>
      </c>
      <c r="F854" s="688"/>
      <c r="G854" s="691"/>
      <c r="H854" s="686"/>
      <c r="I854" s="686">
        <v>1.13136112E9</v>
      </c>
      <c r="J854" s="691"/>
      <c r="K854" s="686"/>
      <c r="L854" s="1331"/>
      <c r="N854" s="1327"/>
      <c r="P854" s="1327"/>
      <c r="Q854" s="1327"/>
      <c r="R854" s="1327"/>
      <c r="S854" s="1327"/>
      <c r="T854" s="1327"/>
      <c r="U854" s="1327"/>
      <c r="V854" s="1327"/>
      <c r="W854" s="1327"/>
      <c r="X854" s="666"/>
      <c r="Y854" s="666"/>
      <c r="Z854" s="666"/>
      <c r="AA854" s="1327"/>
      <c r="AB854" s="1327"/>
      <c r="AC854" s="1327"/>
      <c r="AD854" s="1327"/>
      <c r="AE854" s="1329"/>
      <c r="AF854" s="666"/>
      <c r="AG854" s="666"/>
      <c r="AH854" s="666"/>
      <c r="AI854" s="666"/>
      <c r="AJ854" s="666"/>
      <c r="AK854" s="748"/>
      <c r="AL854" s="748"/>
      <c r="AM854" s="1327"/>
      <c r="AN854" s="1330"/>
      <c r="AO854" s="1330"/>
      <c r="AP854" s="666"/>
      <c r="AQ854" s="748"/>
      <c r="AR854" s="748"/>
      <c r="AS854" s="748"/>
      <c r="AT854" s="748"/>
    </row>
    <row r="855">
      <c r="A855" s="1001" t="s">
        <v>13901</v>
      </c>
      <c r="B855" s="699" t="s">
        <v>475</v>
      </c>
      <c r="C855" s="668"/>
      <c r="D855" s="668" t="s">
        <v>6023</v>
      </c>
      <c r="E855" s="687" t="s">
        <v>6024</v>
      </c>
      <c r="F855" s="688">
        <v>34853.0</v>
      </c>
      <c r="G855" s="719" t="s">
        <v>5711</v>
      </c>
      <c r="H855" s="686"/>
      <c r="I855" s="686">
        <v>1.123454502E9</v>
      </c>
      <c r="J855" s="691"/>
      <c r="K855" s="686" t="s">
        <v>6025</v>
      </c>
      <c r="L855" s="1331"/>
      <c r="N855" s="1327"/>
      <c r="P855" s="1327"/>
      <c r="Q855" s="1327"/>
      <c r="R855" s="1327"/>
      <c r="S855" s="1327"/>
      <c r="T855" s="1327"/>
      <c r="U855" s="1327"/>
      <c r="V855" s="1327"/>
      <c r="W855" s="1327"/>
      <c r="X855" s="666"/>
      <c r="Y855" s="666"/>
      <c r="Z855" s="666"/>
      <c r="AA855" s="1327"/>
      <c r="AB855" s="1327"/>
      <c r="AC855" s="1327"/>
      <c r="AD855" s="1327"/>
      <c r="AE855" s="1329"/>
      <c r="AF855" s="666"/>
      <c r="AG855" s="666"/>
      <c r="AH855" s="666"/>
      <c r="AI855" s="666"/>
      <c r="AJ855" s="666"/>
      <c r="AK855" s="748"/>
      <c r="AL855" s="748"/>
      <c r="AM855" s="1327"/>
      <c r="AN855" s="1330"/>
      <c r="AO855" s="1330"/>
      <c r="AP855" s="666"/>
      <c r="AQ855" s="748"/>
      <c r="AR855" s="748"/>
      <c r="AS855" s="748"/>
      <c r="AT855" s="748"/>
    </row>
    <row r="856">
      <c r="A856" s="1001" t="s">
        <v>13901</v>
      </c>
      <c r="B856" s="699">
        <v>3.9632187E7</v>
      </c>
      <c r="C856" s="685"/>
      <c r="D856" s="668" t="s">
        <v>6026</v>
      </c>
      <c r="E856" s="687" t="s">
        <v>6027</v>
      </c>
      <c r="F856" s="688">
        <v>35268.0</v>
      </c>
      <c r="G856" s="689" t="s">
        <v>391</v>
      </c>
      <c r="H856" s="686"/>
      <c r="I856" s="686">
        <v>1.132415839E9</v>
      </c>
      <c r="J856" s="691"/>
      <c r="K856" s="686" t="s">
        <v>6028</v>
      </c>
      <c r="L856" s="1331"/>
      <c r="N856" s="1327"/>
      <c r="P856" s="1327"/>
      <c r="Q856" s="1327"/>
      <c r="R856" s="1327"/>
      <c r="S856" s="1327"/>
      <c r="T856" s="1327"/>
      <c r="U856" s="1327"/>
      <c r="V856" s="1327"/>
      <c r="W856" s="1327"/>
      <c r="X856" s="666"/>
      <c r="Y856" s="666"/>
      <c r="Z856" s="666"/>
      <c r="AA856" s="1327"/>
      <c r="AB856" s="1327"/>
      <c r="AC856" s="1327"/>
      <c r="AD856" s="1327"/>
      <c r="AE856" s="1329"/>
      <c r="AF856" s="666"/>
      <c r="AG856" s="666"/>
      <c r="AH856" s="666"/>
      <c r="AI856" s="666"/>
      <c r="AJ856" s="666"/>
      <c r="AK856" s="748"/>
      <c r="AL856" s="748"/>
      <c r="AM856" s="1327"/>
      <c r="AN856" s="1330"/>
      <c r="AO856" s="1330"/>
      <c r="AP856" s="666"/>
      <c r="AQ856" s="748"/>
      <c r="AR856" s="748"/>
      <c r="AS856" s="748"/>
      <c r="AT856" s="748"/>
    </row>
    <row r="857">
      <c r="A857" s="1001" t="s">
        <v>13901</v>
      </c>
      <c r="B857" s="699">
        <v>4.305795E7</v>
      </c>
      <c r="C857" s="685"/>
      <c r="D857" s="668" t="s">
        <v>6029</v>
      </c>
      <c r="E857" s="732" t="s">
        <v>6030</v>
      </c>
      <c r="F857" s="688">
        <v>36864.0</v>
      </c>
      <c r="G857" s="691" t="s">
        <v>391</v>
      </c>
      <c r="H857" s="686" t="s">
        <v>6031</v>
      </c>
      <c r="I857" s="686">
        <v>1.166148913E9</v>
      </c>
      <c r="J857" s="691"/>
      <c r="K857" s="686" t="s">
        <v>5914</v>
      </c>
      <c r="L857" s="1331"/>
      <c r="N857" s="1327"/>
      <c r="P857" s="1327"/>
      <c r="Q857" s="1327"/>
      <c r="R857" s="1327"/>
      <c r="S857" s="1327"/>
      <c r="T857" s="1327"/>
      <c r="U857" s="1327"/>
      <c r="V857" s="1327"/>
      <c r="W857" s="1327"/>
      <c r="X857" s="666"/>
      <c r="Y857" s="666"/>
      <c r="Z857" s="666"/>
      <c r="AA857" s="1327"/>
      <c r="AB857" s="1327"/>
      <c r="AC857" s="1327"/>
      <c r="AD857" s="1327"/>
      <c r="AE857" s="1329"/>
      <c r="AF857" s="666"/>
      <c r="AG857" s="666"/>
      <c r="AH857" s="666"/>
      <c r="AI857" s="666"/>
      <c r="AJ857" s="666"/>
      <c r="AK857" s="748"/>
      <c r="AL857" s="748"/>
      <c r="AM857" s="1327"/>
      <c r="AN857" s="1330"/>
      <c r="AO857" s="1330"/>
      <c r="AP857" s="666"/>
      <c r="AQ857" s="748"/>
      <c r="AR857" s="748"/>
      <c r="AS857" s="748"/>
      <c r="AT857" s="748"/>
    </row>
    <row r="858">
      <c r="A858" s="1001" t="s">
        <v>13901</v>
      </c>
      <c r="B858" s="684">
        <v>4.2043342E7</v>
      </c>
      <c r="C858" s="668"/>
      <c r="D858" s="668" t="s">
        <v>6032</v>
      </c>
      <c r="E858" s="687" t="s">
        <v>6033</v>
      </c>
      <c r="F858" s="733">
        <v>36509.0</v>
      </c>
      <c r="G858" s="689" t="s">
        <v>2021</v>
      </c>
      <c r="H858" s="690" t="s">
        <v>6034</v>
      </c>
      <c r="I858" s="690">
        <v>1.539129574E9</v>
      </c>
      <c r="J858" s="691"/>
      <c r="K858" s="690" t="s">
        <v>6035</v>
      </c>
      <c r="L858" s="1331"/>
      <c r="N858" s="1327"/>
      <c r="P858" s="1327"/>
      <c r="Q858" s="1332"/>
      <c r="R858" s="1327"/>
      <c r="S858" s="1327"/>
      <c r="T858" s="1327"/>
      <c r="U858" s="1327"/>
      <c r="V858" s="1327"/>
      <c r="W858" s="1327"/>
      <c r="X858" s="666"/>
      <c r="Y858" s="666"/>
      <c r="Z858" s="683"/>
      <c r="AA858" s="1327"/>
      <c r="AB858" s="1327"/>
      <c r="AC858" s="1327"/>
      <c r="AD858" s="1327"/>
      <c r="AE858" s="1329"/>
      <c r="AF858" s="666"/>
      <c r="AG858" s="666"/>
      <c r="AH858" s="666"/>
      <c r="AI858" s="666"/>
      <c r="AJ858" s="666"/>
      <c r="AK858" s="748"/>
      <c r="AL858" s="748"/>
      <c r="AM858" s="1327"/>
      <c r="AN858" s="1330"/>
      <c r="AO858" s="1330"/>
      <c r="AP858" s="666"/>
      <c r="AQ858" s="748"/>
      <c r="AR858" s="748"/>
      <c r="AS858" s="748"/>
      <c r="AT858" s="748"/>
    </row>
    <row r="859">
      <c r="A859" s="1001" t="s">
        <v>13901</v>
      </c>
      <c r="B859" s="699"/>
      <c r="C859" s="668"/>
      <c r="D859" s="668" t="s">
        <v>6037</v>
      </c>
      <c r="E859" s="734" t="s">
        <v>6038</v>
      </c>
      <c r="F859" s="688"/>
      <c r="G859" s="691" t="s">
        <v>391</v>
      </c>
      <c r="H859" s="686" t="s">
        <v>6039</v>
      </c>
      <c r="I859" s="686">
        <v>1.134874542E9</v>
      </c>
      <c r="J859" s="691"/>
      <c r="K859" s="686" t="s">
        <v>6040</v>
      </c>
      <c r="L859" s="1331"/>
      <c r="N859" s="1327"/>
      <c r="P859" s="1327"/>
      <c r="Q859" s="1327"/>
      <c r="R859" s="1327"/>
      <c r="S859" s="1327"/>
      <c r="T859" s="1327"/>
      <c r="U859" s="1327"/>
      <c r="V859" s="1327"/>
      <c r="W859" s="1327"/>
      <c r="X859" s="666"/>
      <c r="Y859" s="666"/>
      <c r="Z859" s="666"/>
      <c r="AA859" s="1327"/>
      <c r="AB859" s="1327"/>
      <c r="AC859" s="1327"/>
      <c r="AD859" s="1327"/>
      <c r="AE859" s="1329"/>
      <c r="AF859" s="666"/>
      <c r="AG859" s="666"/>
      <c r="AH859" s="666"/>
      <c r="AI859" s="666"/>
      <c r="AJ859" s="666"/>
      <c r="AK859" s="748"/>
      <c r="AL859" s="748"/>
      <c r="AM859" s="1327"/>
      <c r="AN859" s="1330"/>
      <c r="AO859" s="1330"/>
      <c r="AP859" s="666"/>
      <c r="AQ859" s="748"/>
      <c r="AR859" s="748"/>
      <c r="AS859" s="748"/>
      <c r="AT859" s="748"/>
    </row>
    <row r="860">
      <c r="A860" s="1001" t="s">
        <v>13901</v>
      </c>
      <c r="B860" s="684">
        <v>4.0612198E7</v>
      </c>
      <c r="C860" s="685"/>
      <c r="D860" s="668" t="s">
        <v>6041</v>
      </c>
      <c r="E860" s="687" t="s">
        <v>6042</v>
      </c>
      <c r="F860" s="735">
        <v>35667.0</v>
      </c>
      <c r="G860" s="689" t="s">
        <v>391</v>
      </c>
      <c r="H860" s="690" t="s">
        <v>6043</v>
      </c>
      <c r="I860" s="690">
        <v>2.994673373E9</v>
      </c>
      <c r="J860" s="691"/>
      <c r="K860" s="690" t="s">
        <v>5941</v>
      </c>
      <c r="L860" s="1331"/>
      <c r="N860" s="1327"/>
      <c r="P860" s="1327"/>
      <c r="Q860" s="1332"/>
      <c r="R860" s="1327"/>
      <c r="S860" s="1327"/>
      <c r="T860" s="1327"/>
      <c r="U860" s="1327"/>
      <c r="V860" s="1327"/>
      <c r="W860" s="1327"/>
      <c r="X860" s="666"/>
      <c r="Y860" s="666"/>
      <c r="Z860" s="683"/>
      <c r="AA860" s="1327"/>
      <c r="AB860" s="1327"/>
      <c r="AC860" s="1327"/>
      <c r="AD860" s="1327"/>
      <c r="AE860" s="1329"/>
      <c r="AF860" s="666"/>
      <c r="AG860" s="666"/>
      <c r="AH860" s="666"/>
      <c r="AI860" s="666"/>
      <c r="AJ860" s="666"/>
      <c r="AK860" s="748"/>
      <c r="AL860" s="748"/>
      <c r="AM860" s="1327"/>
      <c r="AN860" s="1330"/>
      <c r="AO860" s="1330"/>
      <c r="AP860" s="666"/>
      <c r="AQ860" s="748"/>
      <c r="AR860" s="748"/>
      <c r="AS860" s="748"/>
      <c r="AT860" s="748"/>
    </row>
    <row r="861">
      <c r="A861" s="1001" t="s">
        <v>13901</v>
      </c>
      <c r="B861" s="699">
        <v>4.2934433E7</v>
      </c>
      <c r="C861" s="668"/>
      <c r="D861" s="668" t="s">
        <v>6045</v>
      </c>
      <c r="E861" s="687" t="s">
        <v>6046</v>
      </c>
      <c r="F861" s="688">
        <v>36978.0</v>
      </c>
      <c r="G861" s="691" t="s">
        <v>391</v>
      </c>
      <c r="H861" s="686" t="s">
        <v>6047</v>
      </c>
      <c r="I861" s="686">
        <v>1.135163301E9</v>
      </c>
      <c r="J861" s="691"/>
      <c r="K861" s="686" t="s">
        <v>5819</v>
      </c>
      <c r="L861" s="1331"/>
      <c r="N861" s="1327"/>
      <c r="P861" s="1327"/>
      <c r="Q861" s="1327"/>
      <c r="R861" s="1327"/>
      <c r="S861" s="1327"/>
      <c r="T861" s="1327"/>
      <c r="U861" s="1327"/>
      <c r="V861" s="1327"/>
      <c r="W861" s="1327"/>
      <c r="X861" s="666"/>
      <c r="Y861" s="666"/>
      <c r="Z861" s="666"/>
      <c r="AA861" s="1327"/>
      <c r="AB861" s="1327"/>
      <c r="AC861" s="1327"/>
      <c r="AD861" s="1327"/>
      <c r="AE861" s="1329"/>
      <c r="AF861" s="666"/>
      <c r="AG861" s="666"/>
      <c r="AH861" s="666"/>
      <c r="AI861" s="666"/>
      <c r="AJ861" s="666"/>
      <c r="AK861" s="748"/>
      <c r="AL861" s="748"/>
      <c r="AM861" s="1327"/>
      <c r="AN861" s="1330"/>
      <c r="AO861" s="1330"/>
      <c r="AP861" s="666"/>
      <c r="AQ861" s="748"/>
      <c r="AR861" s="748"/>
      <c r="AS861" s="748"/>
      <c r="AT861" s="748"/>
    </row>
    <row r="862">
      <c r="A862" s="1001" t="s">
        <v>13901</v>
      </c>
      <c r="B862" s="684">
        <v>4.0735301E7</v>
      </c>
      <c r="C862" s="668"/>
      <c r="D862" s="668" t="s">
        <v>6048</v>
      </c>
      <c r="E862" s="687" t="s">
        <v>6049</v>
      </c>
      <c r="F862" s="688">
        <v>35971.0</v>
      </c>
      <c r="G862" s="689" t="s">
        <v>391</v>
      </c>
      <c r="H862" s="690" t="s">
        <v>6050</v>
      </c>
      <c r="I862" s="690">
        <v>1.15014158E9</v>
      </c>
      <c r="J862" s="691"/>
      <c r="K862" s="690" t="s">
        <v>6051</v>
      </c>
      <c r="L862" s="1331"/>
      <c r="N862" s="1327"/>
      <c r="P862" s="1327"/>
      <c r="Q862" s="1332"/>
      <c r="R862" s="1327"/>
      <c r="S862" s="1327"/>
      <c r="T862" s="1327"/>
      <c r="U862" s="1327"/>
      <c r="V862" s="1327"/>
      <c r="W862" s="1327"/>
      <c r="X862" s="666"/>
      <c r="Y862" s="666"/>
      <c r="Z862" s="683"/>
      <c r="AA862" s="1327"/>
      <c r="AB862" s="1327"/>
      <c r="AC862" s="1327"/>
      <c r="AD862" s="1327"/>
      <c r="AE862" s="1329"/>
      <c r="AF862" s="666"/>
      <c r="AG862" s="666"/>
      <c r="AH862" s="666"/>
      <c r="AI862" s="666"/>
      <c r="AJ862" s="666"/>
      <c r="AK862" s="748"/>
      <c r="AL862" s="748"/>
      <c r="AM862" s="1327"/>
      <c r="AN862" s="1330"/>
      <c r="AO862" s="1330"/>
      <c r="AP862" s="666"/>
      <c r="AQ862" s="748"/>
      <c r="AR862" s="748"/>
      <c r="AS862" s="748"/>
      <c r="AT862" s="748"/>
    </row>
    <row r="863">
      <c r="A863" s="1001" t="s">
        <v>13901</v>
      </c>
      <c r="B863" s="699">
        <v>3.7886925E7</v>
      </c>
      <c r="C863" s="668"/>
      <c r="D863" s="718" t="s">
        <v>6053</v>
      </c>
      <c r="E863" s="687" t="s">
        <v>6054</v>
      </c>
      <c r="F863" s="726">
        <v>34380.0</v>
      </c>
      <c r="G863" s="691" t="s">
        <v>391</v>
      </c>
      <c r="H863" s="686" t="s">
        <v>6055</v>
      </c>
      <c r="I863" s="686" t="s">
        <v>6056</v>
      </c>
      <c r="J863" s="691"/>
      <c r="K863" s="686" t="s">
        <v>6057</v>
      </c>
      <c r="L863" s="1331"/>
      <c r="N863" s="1327"/>
      <c r="P863" s="1327"/>
      <c r="Q863" s="1327"/>
      <c r="R863" s="1327"/>
      <c r="S863" s="1327"/>
      <c r="T863" s="1327"/>
      <c r="U863" s="1327"/>
      <c r="V863" s="1327"/>
      <c r="W863" s="1327"/>
      <c r="X863" s="666"/>
      <c r="Y863" s="666"/>
      <c r="Z863" s="683"/>
      <c r="AA863" s="1327"/>
      <c r="AB863" s="1327"/>
      <c r="AC863" s="1327"/>
      <c r="AD863" s="1327"/>
      <c r="AE863" s="1329"/>
      <c r="AF863" s="666"/>
      <c r="AG863" s="666"/>
      <c r="AH863" s="666"/>
      <c r="AI863" s="666"/>
      <c r="AJ863" s="666"/>
      <c r="AK863" s="748"/>
      <c r="AL863" s="748"/>
      <c r="AM863" s="1328"/>
      <c r="AN863" s="1330"/>
      <c r="AO863" s="1330"/>
      <c r="AP863" s="748"/>
      <c r="AQ863" s="748"/>
      <c r="AR863" s="748"/>
      <c r="AS863" s="748"/>
      <c r="AT863" s="748"/>
    </row>
    <row r="864">
      <c r="A864" s="1001" t="s">
        <v>13901</v>
      </c>
      <c r="B864" s="684">
        <v>3.8995209E7</v>
      </c>
      <c r="C864" s="668"/>
      <c r="D864" s="685" t="s">
        <v>6059</v>
      </c>
      <c r="E864" s="687" t="s">
        <v>6060</v>
      </c>
      <c r="F864" s="688">
        <v>34773.0</v>
      </c>
      <c r="G864" s="689" t="s">
        <v>391</v>
      </c>
      <c r="H864" s="690" t="s">
        <v>6061</v>
      </c>
      <c r="I864" s="690">
        <v>1.155886207E9</v>
      </c>
      <c r="J864" s="691"/>
      <c r="K864" s="690" t="s">
        <v>6062</v>
      </c>
      <c r="L864" s="1331"/>
      <c r="N864" s="1327"/>
      <c r="P864" s="1327"/>
      <c r="Q864" s="1332"/>
      <c r="R864" s="1327"/>
      <c r="S864" s="1327"/>
      <c r="T864" s="1327"/>
      <c r="U864" s="1327"/>
      <c r="V864" s="1327"/>
      <c r="W864" s="1327"/>
      <c r="X864" s="666"/>
      <c r="Y864" s="666"/>
      <c r="Z864" s="683"/>
      <c r="AA864" s="1327"/>
      <c r="AB864" s="1328"/>
      <c r="AC864" s="1327"/>
      <c r="AD864" s="1327"/>
      <c r="AE864" s="1329"/>
      <c r="AF864" s="666"/>
      <c r="AG864" s="666"/>
      <c r="AH864" s="666"/>
      <c r="AI864" s="666"/>
      <c r="AJ864" s="666"/>
      <c r="AK864" s="748"/>
      <c r="AL864" s="748"/>
      <c r="AM864" s="1328"/>
      <c r="AN864" s="1330"/>
      <c r="AO864" s="1334"/>
      <c r="AP864" s="748"/>
      <c r="AQ864" s="748"/>
      <c r="AR864" s="748"/>
      <c r="AS864" s="748"/>
      <c r="AT864" s="748"/>
    </row>
    <row r="865">
      <c r="A865" s="1001" t="s">
        <v>13901</v>
      </c>
      <c r="B865" s="684">
        <v>4.191539E7</v>
      </c>
      <c r="C865" s="668"/>
      <c r="D865" s="685" t="s">
        <v>6063</v>
      </c>
      <c r="E865" s="687" t="s">
        <v>6064</v>
      </c>
      <c r="F865" s="688">
        <v>36292.0</v>
      </c>
      <c r="G865" s="689" t="s">
        <v>391</v>
      </c>
      <c r="H865" s="690" t="s">
        <v>6065</v>
      </c>
      <c r="I865" s="690">
        <v>1.15739515E9</v>
      </c>
      <c r="J865" s="691"/>
      <c r="K865" s="690" t="s">
        <v>6066</v>
      </c>
      <c r="L865" s="1331"/>
      <c r="N865" s="1327"/>
      <c r="P865" s="1327"/>
      <c r="Q865" s="1332"/>
      <c r="R865" s="1327"/>
      <c r="S865" s="1327"/>
      <c r="T865" s="1327"/>
      <c r="U865" s="1327"/>
      <c r="V865" s="1327"/>
      <c r="W865" s="1327"/>
      <c r="X865" s="666"/>
      <c r="Y865" s="666"/>
      <c r="Z865" s="710"/>
      <c r="AA865" s="1327"/>
      <c r="AB865" s="1327"/>
      <c r="AC865" s="1327"/>
      <c r="AD865" s="1327"/>
      <c r="AE865" s="1329"/>
      <c r="AF865" s="666"/>
      <c r="AG865" s="666"/>
      <c r="AH865" s="666"/>
      <c r="AI865" s="666"/>
      <c r="AJ865" s="666"/>
      <c r="AK865" s="748"/>
      <c r="AL865" s="748"/>
      <c r="AM865" s="1327"/>
      <c r="AN865" s="1330"/>
      <c r="AO865" s="1334"/>
      <c r="AP865" s="748"/>
      <c r="AQ865" s="748"/>
      <c r="AR865" s="748"/>
      <c r="AS865" s="748"/>
      <c r="AT865" s="748"/>
    </row>
    <row r="866">
      <c r="A866" s="1001" t="s">
        <v>13901</v>
      </c>
      <c r="B866" s="711">
        <v>4.03535E7</v>
      </c>
      <c r="C866" s="668"/>
      <c r="D866" s="685" t="s">
        <v>6067</v>
      </c>
      <c r="E866" s="700" t="s">
        <v>6068</v>
      </c>
      <c r="F866" s="688">
        <v>35577.0</v>
      </c>
      <c r="G866" s="689" t="s">
        <v>391</v>
      </c>
      <c r="H866" s="690" t="s">
        <v>6069</v>
      </c>
      <c r="I866" s="690">
        <v>1.568615054E9</v>
      </c>
      <c r="J866" s="691"/>
      <c r="K866" s="690" t="s">
        <v>2272</v>
      </c>
      <c r="L866" s="1331"/>
      <c r="N866" s="1327"/>
      <c r="P866" s="1327"/>
      <c r="Q866" s="1332"/>
      <c r="R866" s="1327"/>
      <c r="S866" s="1327"/>
      <c r="T866" s="1327"/>
      <c r="U866" s="1327"/>
      <c r="V866" s="1327"/>
      <c r="W866" s="1327"/>
      <c r="X866" s="666"/>
      <c r="Y866" s="666"/>
      <c r="Z866" s="683"/>
      <c r="AA866" s="1327"/>
      <c r="AB866" s="1327"/>
      <c r="AC866" s="1327"/>
      <c r="AD866" s="1327"/>
      <c r="AE866" s="1329"/>
      <c r="AF866" s="666"/>
      <c r="AG866" s="666"/>
      <c r="AH866" s="666"/>
      <c r="AI866" s="666"/>
      <c r="AJ866" s="666"/>
      <c r="AK866" s="748"/>
      <c r="AL866" s="748"/>
      <c r="AM866" s="1327"/>
      <c r="AN866" s="1330"/>
      <c r="AO866" s="1334"/>
      <c r="AP866" s="666"/>
      <c r="AQ866" s="748"/>
      <c r="AR866" s="748"/>
      <c r="AS866" s="748"/>
      <c r="AT866" s="748"/>
    </row>
    <row r="867">
      <c r="A867" s="1001" t="s">
        <v>13901</v>
      </c>
      <c r="B867" s="699">
        <v>4.1451772E7</v>
      </c>
      <c r="C867" s="668"/>
      <c r="D867" s="668" t="s">
        <v>6071</v>
      </c>
      <c r="E867" s="687" t="s">
        <v>6072</v>
      </c>
      <c r="F867" s="688">
        <v>36084.0</v>
      </c>
      <c r="G867" s="691" t="s">
        <v>391</v>
      </c>
      <c r="H867" s="686" t="s">
        <v>6073</v>
      </c>
      <c r="I867" s="686">
        <v>1.159263634E9</v>
      </c>
      <c r="J867" s="691"/>
      <c r="K867" s="686" t="s">
        <v>6074</v>
      </c>
      <c r="L867" s="1331"/>
      <c r="N867" s="1327"/>
      <c r="P867" s="1327"/>
      <c r="Q867" s="1327"/>
      <c r="R867" s="1327"/>
      <c r="S867" s="1327"/>
      <c r="T867" s="1327"/>
      <c r="U867" s="1327"/>
      <c r="V867" s="1327"/>
      <c r="W867" s="1327"/>
      <c r="X867" s="666"/>
      <c r="Y867" s="666"/>
      <c r="Z867" s="666"/>
      <c r="AA867" s="1327"/>
      <c r="AB867" s="1327"/>
      <c r="AC867" s="1327"/>
      <c r="AD867" s="1327"/>
      <c r="AE867" s="1329"/>
      <c r="AF867" s="666"/>
      <c r="AG867" s="666"/>
      <c r="AH867" s="666"/>
      <c r="AI867" s="666"/>
      <c r="AJ867" s="666"/>
      <c r="AK867" s="748"/>
      <c r="AL867" s="748"/>
      <c r="AM867" s="1327"/>
      <c r="AN867" s="1330"/>
      <c r="AO867" s="1330"/>
      <c r="AP867" s="666"/>
      <c r="AQ867" s="748"/>
      <c r="AR867" s="748"/>
      <c r="AS867" s="748"/>
      <c r="AT867" s="748"/>
    </row>
    <row r="868">
      <c r="A868" s="1001" t="s">
        <v>13901</v>
      </c>
      <c r="B868" s="684" t="s">
        <v>488</v>
      </c>
      <c r="C868" s="668"/>
      <c r="D868" s="668" t="s">
        <v>6075</v>
      </c>
      <c r="E868" s="731" t="s">
        <v>6076</v>
      </c>
      <c r="F868" s="688">
        <v>35451.0</v>
      </c>
      <c r="G868" s="689" t="s">
        <v>4745</v>
      </c>
      <c r="H868" s="690" t="s">
        <v>6077</v>
      </c>
      <c r="I868" s="736" t="s">
        <v>6078</v>
      </c>
      <c r="J868" s="691"/>
      <c r="K868" s="690" t="s">
        <v>6079</v>
      </c>
      <c r="L868" s="1331"/>
      <c r="N868" s="1327"/>
      <c r="P868" s="1327"/>
      <c r="Q868" s="1332"/>
      <c r="R868" s="1327"/>
      <c r="S868" s="1327"/>
      <c r="T868" s="1327"/>
      <c r="U868" s="1327"/>
      <c r="V868" s="1327"/>
      <c r="W868" s="1327"/>
      <c r="X868" s="666"/>
      <c r="Y868" s="666"/>
      <c r="Z868" s="683"/>
      <c r="AA868" s="1327"/>
      <c r="AB868" s="1327"/>
      <c r="AC868" s="1327"/>
      <c r="AD868" s="1327"/>
      <c r="AE868" s="1329"/>
      <c r="AF868" s="666"/>
      <c r="AG868" s="666"/>
      <c r="AH868" s="666"/>
      <c r="AI868" s="666"/>
      <c r="AJ868" s="666"/>
      <c r="AK868" s="748"/>
      <c r="AL868" s="748"/>
      <c r="AM868" s="1327"/>
      <c r="AN868" s="1330"/>
      <c r="AO868" s="1330"/>
      <c r="AP868" s="666"/>
      <c r="AQ868" s="748"/>
      <c r="AR868" s="748"/>
      <c r="AS868" s="748"/>
      <c r="AT868" s="748"/>
    </row>
    <row r="869">
      <c r="A869" s="1001" t="s">
        <v>13901</v>
      </c>
      <c r="B869" s="684">
        <v>3.6950355E7</v>
      </c>
      <c r="C869" s="668"/>
      <c r="D869" s="685" t="s">
        <v>6081</v>
      </c>
      <c r="E869" s="700" t="s">
        <v>6082</v>
      </c>
      <c r="F869" s="721">
        <v>33926.0</v>
      </c>
      <c r="G869" s="689" t="s">
        <v>391</v>
      </c>
      <c r="H869" s="690" t="s">
        <v>6083</v>
      </c>
      <c r="I869" s="690">
        <v>1.132934969E9</v>
      </c>
      <c r="J869" s="691"/>
      <c r="K869" s="690" t="s">
        <v>6084</v>
      </c>
      <c r="L869" s="1331"/>
      <c r="N869" s="1327"/>
      <c r="P869" s="1327"/>
      <c r="Q869" s="1332"/>
      <c r="R869" s="1327"/>
      <c r="S869" s="1327"/>
      <c r="T869" s="1327"/>
      <c r="U869" s="1327"/>
      <c r="V869" s="1327"/>
      <c r="W869" s="1327"/>
      <c r="X869" s="666"/>
      <c r="Y869" s="666"/>
      <c r="Z869" s="683"/>
      <c r="AA869" s="1327"/>
      <c r="AB869" s="1327"/>
      <c r="AC869" s="1327"/>
      <c r="AD869" s="1327"/>
      <c r="AE869" s="1329"/>
      <c r="AF869" s="666"/>
      <c r="AG869" s="666"/>
      <c r="AH869" s="666"/>
      <c r="AI869" s="666"/>
      <c r="AJ869" s="666"/>
      <c r="AK869" s="748"/>
      <c r="AL869" s="748"/>
      <c r="AM869" s="1327"/>
      <c r="AN869" s="1330"/>
      <c r="AO869" s="1330"/>
      <c r="AP869" s="666"/>
      <c r="AQ869" s="748"/>
      <c r="AR869" s="748"/>
      <c r="AS869" s="748"/>
      <c r="AT869" s="748"/>
    </row>
    <row r="870">
      <c r="A870" s="1001" t="s">
        <v>13901</v>
      </c>
      <c r="B870" s="699">
        <v>9.281777E7</v>
      </c>
      <c r="C870" s="668"/>
      <c r="D870" s="668" t="s">
        <v>6086</v>
      </c>
      <c r="E870" s="687" t="s">
        <v>6087</v>
      </c>
      <c r="F870" s="688">
        <v>36732.0</v>
      </c>
      <c r="G870" s="689" t="s">
        <v>391</v>
      </c>
      <c r="H870" s="686"/>
      <c r="I870" s="686">
        <v>1.122593109E9</v>
      </c>
      <c r="J870" s="691"/>
      <c r="K870" s="686" t="s">
        <v>5819</v>
      </c>
      <c r="L870" s="1331"/>
      <c r="N870" s="1327"/>
      <c r="P870" s="1327"/>
      <c r="Q870" s="1327"/>
      <c r="R870" s="1327"/>
      <c r="S870" s="1327"/>
      <c r="T870" s="1327"/>
      <c r="U870" s="1327"/>
      <c r="V870" s="1327"/>
      <c r="W870" s="1327"/>
      <c r="X870" s="666"/>
      <c r="Y870" s="666"/>
      <c r="Z870" s="666"/>
      <c r="AA870" s="1327"/>
      <c r="AB870" s="1327"/>
      <c r="AC870" s="1327"/>
      <c r="AD870" s="1327"/>
      <c r="AE870" s="1329"/>
      <c r="AF870" s="666"/>
      <c r="AG870" s="666"/>
      <c r="AH870" s="666"/>
      <c r="AI870" s="666"/>
      <c r="AJ870" s="666"/>
      <c r="AK870" s="748"/>
      <c r="AL870" s="748"/>
      <c r="AM870" s="1327"/>
      <c r="AN870" s="1330"/>
      <c r="AO870" s="1330"/>
      <c r="AP870" s="666"/>
      <c r="AQ870" s="748"/>
      <c r="AR870" s="748"/>
      <c r="AS870" s="748"/>
      <c r="AT870" s="748"/>
    </row>
    <row r="871">
      <c r="A871" s="1001" t="s">
        <v>13901</v>
      </c>
      <c r="B871" s="699"/>
      <c r="C871" s="668"/>
      <c r="D871" s="668" t="s">
        <v>6088</v>
      </c>
      <c r="E871" s="687" t="s">
        <v>6089</v>
      </c>
      <c r="F871" s="688"/>
      <c r="G871" s="691"/>
      <c r="H871" s="686"/>
      <c r="I871" s="686">
        <v>1.134062182E9</v>
      </c>
      <c r="J871" s="691"/>
      <c r="K871" s="686" t="s">
        <v>5877</v>
      </c>
      <c r="L871" s="1331"/>
      <c r="N871" s="1327"/>
      <c r="P871" s="1327"/>
      <c r="Q871" s="1327"/>
      <c r="R871" s="1327"/>
      <c r="S871" s="1327"/>
      <c r="T871" s="1327"/>
      <c r="U871" s="1327"/>
      <c r="V871" s="1327"/>
      <c r="W871" s="1327"/>
      <c r="X871" s="666"/>
      <c r="Y871" s="666"/>
      <c r="Z871" s="666"/>
      <c r="AA871" s="1327"/>
      <c r="AB871" s="1327"/>
      <c r="AC871" s="1327"/>
      <c r="AD871" s="1327"/>
      <c r="AE871" s="1329"/>
      <c r="AF871" s="666"/>
      <c r="AG871" s="666"/>
      <c r="AH871" s="666"/>
      <c r="AI871" s="666"/>
      <c r="AJ871" s="666"/>
      <c r="AK871" s="748"/>
      <c r="AL871" s="748"/>
      <c r="AM871" s="1327"/>
      <c r="AN871" s="1330"/>
      <c r="AO871" s="1330"/>
      <c r="AP871" s="666"/>
      <c r="AQ871" s="748"/>
      <c r="AR871" s="748"/>
      <c r="AS871" s="748"/>
      <c r="AT871" s="748"/>
    </row>
    <row r="872">
      <c r="A872" s="1001" t="s">
        <v>13901</v>
      </c>
      <c r="B872" s="699">
        <v>4.220155E7</v>
      </c>
      <c r="C872" s="668"/>
      <c r="D872" s="668" t="s">
        <v>6090</v>
      </c>
      <c r="E872" s="687" t="s">
        <v>6091</v>
      </c>
      <c r="F872" s="688">
        <v>36428.0</v>
      </c>
      <c r="G872" s="689" t="s">
        <v>391</v>
      </c>
      <c r="H872" s="686" t="s">
        <v>6092</v>
      </c>
      <c r="I872" s="686">
        <v>1.156292367E9</v>
      </c>
      <c r="J872" s="691"/>
      <c r="K872" s="686" t="s">
        <v>5819</v>
      </c>
      <c r="L872" s="1331"/>
      <c r="N872" s="1327"/>
      <c r="P872" s="1327"/>
      <c r="Q872" s="1327"/>
      <c r="R872" s="1327"/>
      <c r="S872" s="1327"/>
      <c r="T872" s="1327"/>
      <c r="U872" s="1327"/>
      <c r="V872" s="1327"/>
      <c r="W872" s="1327"/>
      <c r="X872" s="666"/>
      <c r="Y872" s="666"/>
      <c r="Z872" s="666"/>
      <c r="AA872" s="1327"/>
      <c r="AB872" s="1327"/>
      <c r="AC872" s="1327"/>
      <c r="AD872" s="1327"/>
      <c r="AE872" s="1329"/>
      <c r="AF872" s="666"/>
      <c r="AG872" s="666"/>
      <c r="AH872" s="666"/>
      <c r="AI872" s="666"/>
      <c r="AJ872" s="666"/>
      <c r="AK872" s="748"/>
      <c r="AL872" s="748"/>
      <c r="AM872" s="1327"/>
      <c r="AN872" s="1330"/>
      <c r="AO872" s="1330"/>
      <c r="AP872" s="666"/>
      <c r="AQ872" s="748"/>
      <c r="AR872" s="748"/>
      <c r="AS872" s="748"/>
      <c r="AT872" s="748"/>
    </row>
    <row r="873">
      <c r="A873" s="1001" t="s">
        <v>13901</v>
      </c>
      <c r="B873" s="699"/>
      <c r="C873" s="668"/>
      <c r="D873" s="668" t="s">
        <v>6093</v>
      </c>
      <c r="E873" s="687" t="s">
        <v>6094</v>
      </c>
      <c r="F873" s="688"/>
      <c r="G873" s="719" t="s">
        <v>3791</v>
      </c>
      <c r="H873" s="686" t="s">
        <v>6095</v>
      </c>
      <c r="I873" s="686" t="s">
        <v>6096</v>
      </c>
      <c r="J873" s="691"/>
      <c r="K873" s="686" t="s">
        <v>6097</v>
      </c>
      <c r="L873" s="1331"/>
      <c r="N873" s="1327"/>
      <c r="P873" s="1327"/>
      <c r="Q873" s="1327"/>
      <c r="R873" s="1327"/>
      <c r="S873" s="1327"/>
      <c r="T873" s="1327"/>
      <c r="U873" s="1327"/>
      <c r="V873" s="1327"/>
      <c r="W873" s="1327"/>
      <c r="X873" s="666"/>
      <c r="Y873" s="666"/>
      <c r="Z873" s="666"/>
      <c r="AA873" s="1327"/>
      <c r="AB873" s="1327"/>
      <c r="AC873" s="1327"/>
      <c r="AD873" s="1327"/>
      <c r="AE873" s="1329"/>
      <c r="AF873" s="666"/>
      <c r="AG873" s="666"/>
      <c r="AH873" s="666"/>
      <c r="AI873" s="666"/>
      <c r="AJ873" s="666"/>
      <c r="AK873" s="748"/>
      <c r="AL873" s="748"/>
      <c r="AM873" s="1327"/>
      <c r="AN873" s="1330"/>
      <c r="AO873" s="1330"/>
      <c r="AP873" s="748"/>
      <c r="AQ873" s="748"/>
      <c r="AR873" s="748"/>
      <c r="AS873" s="748"/>
      <c r="AT873" s="748"/>
    </row>
    <row r="874">
      <c r="A874" s="1001" t="s">
        <v>13901</v>
      </c>
      <c r="B874" s="684">
        <v>3.8395341E7</v>
      </c>
      <c r="C874" s="668"/>
      <c r="D874" s="685" t="s">
        <v>6098</v>
      </c>
      <c r="E874" s="700" t="s">
        <v>6099</v>
      </c>
      <c r="F874" s="688">
        <v>34483.0</v>
      </c>
      <c r="G874" s="689" t="s">
        <v>391</v>
      </c>
      <c r="H874" s="690" t="s">
        <v>6100</v>
      </c>
      <c r="I874" s="690">
        <v>2.236042033E9</v>
      </c>
      <c r="J874" s="691"/>
      <c r="K874" s="690" t="s">
        <v>6101</v>
      </c>
      <c r="L874" s="1331"/>
      <c r="N874" s="1327"/>
      <c r="P874" s="1327"/>
      <c r="Q874" s="1332"/>
      <c r="R874" s="1327"/>
      <c r="S874" s="1327"/>
      <c r="T874" s="1327"/>
      <c r="U874" s="1327"/>
      <c r="V874" s="1327"/>
      <c r="W874" s="1327"/>
      <c r="X874" s="666"/>
      <c r="Y874" s="666"/>
      <c r="Z874" s="683"/>
      <c r="AA874" s="1327"/>
      <c r="AB874" s="1327"/>
      <c r="AC874" s="1327"/>
      <c r="AD874" s="1327"/>
      <c r="AE874" s="1329"/>
      <c r="AF874" s="666"/>
      <c r="AG874" s="666"/>
      <c r="AH874" s="666"/>
      <c r="AI874" s="666"/>
      <c r="AJ874" s="666"/>
      <c r="AK874" s="748"/>
      <c r="AL874" s="748"/>
      <c r="AM874" s="1327"/>
      <c r="AN874" s="1330"/>
      <c r="AO874" s="1334"/>
      <c r="AP874" s="666"/>
      <c r="AQ874" s="748"/>
      <c r="AR874" s="748"/>
      <c r="AS874" s="748"/>
      <c r="AT874" s="748"/>
    </row>
    <row r="875">
      <c r="A875" s="1001" t="s">
        <v>13901</v>
      </c>
      <c r="B875" s="699"/>
      <c r="C875" s="668"/>
      <c r="D875" s="668" t="s">
        <v>6103</v>
      </c>
      <c r="E875" s="731" t="s">
        <v>6104</v>
      </c>
      <c r="F875" s="688"/>
      <c r="G875" s="691"/>
      <c r="H875" s="686"/>
      <c r="I875" s="686"/>
      <c r="J875" s="691"/>
      <c r="K875" s="686" t="s">
        <v>5877</v>
      </c>
      <c r="L875" s="1331"/>
      <c r="N875" s="1327"/>
      <c r="P875" s="1327"/>
      <c r="Q875" s="1327"/>
      <c r="R875" s="1327"/>
      <c r="S875" s="1327"/>
      <c r="T875" s="1327"/>
      <c r="U875" s="1327"/>
      <c r="V875" s="1327"/>
      <c r="W875" s="1327"/>
      <c r="X875" s="666"/>
      <c r="Y875" s="666"/>
      <c r="Z875" s="666"/>
      <c r="AA875" s="1327"/>
      <c r="AB875" s="1327"/>
      <c r="AC875" s="1327"/>
      <c r="AD875" s="1327"/>
      <c r="AE875" s="1329"/>
      <c r="AF875" s="666"/>
      <c r="AG875" s="666"/>
      <c r="AH875" s="666"/>
      <c r="AI875" s="666"/>
      <c r="AJ875" s="666"/>
      <c r="AK875" s="748"/>
      <c r="AL875" s="748"/>
      <c r="AM875" s="1327"/>
      <c r="AN875" s="1330"/>
      <c r="AO875" s="1330"/>
      <c r="AP875" s="666"/>
      <c r="AQ875" s="748"/>
      <c r="AR875" s="748"/>
      <c r="AS875" s="748"/>
      <c r="AT875" s="748"/>
    </row>
    <row r="876">
      <c r="A876" s="1001" t="s">
        <v>13901</v>
      </c>
      <c r="B876" s="684">
        <v>2.559819E7</v>
      </c>
      <c r="C876" s="668"/>
      <c r="D876" s="685" t="s">
        <v>6105</v>
      </c>
      <c r="E876" s="700" t="s">
        <v>6106</v>
      </c>
      <c r="F876" s="721">
        <v>28041.0</v>
      </c>
      <c r="G876" s="689" t="s">
        <v>391</v>
      </c>
      <c r="H876" s="690" t="s">
        <v>6107</v>
      </c>
      <c r="I876" s="690">
        <v>1.533389278E9</v>
      </c>
      <c r="J876" s="691"/>
      <c r="K876" s="690" t="s">
        <v>6108</v>
      </c>
      <c r="L876" s="1331"/>
      <c r="N876" s="1327"/>
      <c r="P876" s="1327"/>
      <c r="Q876" s="1332"/>
      <c r="R876" s="1327"/>
      <c r="S876" s="1327"/>
      <c r="T876" s="1327"/>
      <c r="U876" s="1327"/>
      <c r="V876" s="1327"/>
      <c r="W876" s="1327"/>
      <c r="X876" s="666"/>
      <c r="Y876" s="666"/>
      <c r="Z876" s="710"/>
      <c r="AA876" s="1327"/>
      <c r="AB876" s="1328"/>
      <c r="AC876" s="1327"/>
      <c r="AD876" s="1327"/>
      <c r="AE876" s="1329"/>
      <c r="AF876" s="666"/>
      <c r="AG876" s="666"/>
      <c r="AH876" s="666"/>
      <c r="AI876" s="666"/>
      <c r="AJ876" s="666"/>
      <c r="AK876" s="748"/>
      <c r="AL876" s="748"/>
      <c r="AM876" s="1328"/>
      <c r="AN876" s="1330"/>
      <c r="AO876" s="1330"/>
      <c r="AP876" s="748"/>
      <c r="AQ876" s="748"/>
      <c r="AR876" s="748"/>
      <c r="AS876" s="748"/>
      <c r="AT876" s="748"/>
    </row>
    <row r="877">
      <c r="A877" s="1001" t="s">
        <v>13901</v>
      </c>
      <c r="B877" s="711">
        <v>3.3951045E7</v>
      </c>
      <c r="C877" s="718"/>
      <c r="D877" s="685" t="s">
        <v>6110</v>
      </c>
      <c r="E877" s="687" t="s">
        <v>6111</v>
      </c>
      <c r="F877" s="688">
        <v>32368.0</v>
      </c>
      <c r="G877" s="689" t="s">
        <v>391</v>
      </c>
      <c r="H877" s="690" t="s">
        <v>6112</v>
      </c>
      <c r="I877" s="690">
        <v>1.558367625E9</v>
      </c>
      <c r="J877" s="691"/>
      <c r="K877" s="690" t="s">
        <v>6113</v>
      </c>
      <c r="L877" s="1331"/>
      <c r="N877" s="1327"/>
      <c r="P877" s="1327"/>
      <c r="Q877" s="1332"/>
      <c r="R877" s="1327"/>
      <c r="S877" s="1327"/>
      <c r="T877" s="1327"/>
      <c r="U877" s="1327"/>
      <c r="V877" s="1327"/>
      <c r="W877" s="1327"/>
      <c r="X877" s="666"/>
      <c r="Y877" s="666"/>
      <c r="Z877" s="683"/>
      <c r="AA877" s="1327"/>
      <c r="AB877" s="1327"/>
      <c r="AC877" s="1327"/>
      <c r="AD877" s="1327"/>
      <c r="AE877" s="1329"/>
      <c r="AF877" s="666"/>
      <c r="AG877" s="666"/>
      <c r="AH877" s="666"/>
      <c r="AI877" s="666"/>
      <c r="AJ877" s="666"/>
      <c r="AK877" s="748"/>
      <c r="AL877" s="748"/>
      <c r="AM877" s="1327"/>
      <c r="AN877" s="1330"/>
      <c r="AO877" s="1334"/>
      <c r="AP877" s="666"/>
      <c r="AQ877" s="748"/>
      <c r="AR877" s="748"/>
      <c r="AS877" s="748"/>
      <c r="AT877" s="748"/>
    </row>
    <row r="878">
      <c r="A878" s="1001" t="s">
        <v>13901</v>
      </c>
      <c r="B878" s="684">
        <v>4.2662638E7</v>
      </c>
      <c r="C878" s="685"/>
      <c r="D878" s="685" t="s">
        <v>6114</v>
      </c>
      <c r="E878" s="700" t="s">
        <v>6115</v>
      </c>
      <c r="F878" s="688">
        <v>36710.0</v>
      </c>
      <c r="G878" s="737" t="s">
        <v>391</v>
      </c>
      <c r="H878" s="690" t="s">
        <v>6116</v>
      </c>
      <c r="I878" s="690" t="s">
        <v>6117</v>
      </c>
      <c r="J878" s="691"/>
      <c r="K878" s="690" t="s">
        <v>6118</v>
      </c>
      <c r="L878" s="1331"/>
      <c r="N878" s="1327"/>
      <c r="P878" s="1327"/>
      <c r="Q878" s="1332"/>
      <c r="R878" s="1327"/>
      <c r="S878" s="1327"/>
      <c r="T878" s="1327"/>
      <c r="U878" s="1327"/>
      <c r="V878" s="1327"/>
      <c r="W878" s="1327"/>
      <c r="X878" s="666"/>
      <c r="Y878" s="666"/>
      <c r="Z878" s="683"/>
      <c r="AA878" s="1327"/>
      <c r="AB878" s="1327"/>
      <c r="AC878" s="1327"/>
      <c r="AD878" s="1327"/>
      <c r="AE878" s="1329"/>
      <c r="AF878" s="666"/>
      <c r="AG878" s="666"/>
      <c r="AH878" s="666"/>
      <c r="AI878" s="666"/>
      <c r="AJ878" s="666"/>
      <c r="AK878" s="748"/>
      <c r="AL878" s="748"/>
      <c r="AM878" s="1327"/>
      <c r="AN878" s="1330"/>
      <c r="AO878" s="1330"/>
      <c r="AP878" s="666"/>
      <c r="AQ878" s="748"/>
      <c r="AR878" s="748"/>
      <c r="AS878" s="748"/>
      <c r="AT878" s="748"/>
    </row>
    <row r="879">
      <c r="A879" s="1001" t="s">
        <v>13901</v>
      </c>
      <c r="B879" s="684">
        <v>3.9413217E7</v>
      </c>
      <c r="C879" s="668"/>
      <c r="D879" s="685" t="s">
        <v>6120</v>
      </c>
      <c r="E879" s="700" t="s">
        <v>6121</v>
      </c>
      <c r="F879" s="688">
        <v>35087.0</v>
      </c>
      <c r="G879" s="689" t="s">
        <v>391</v>
      </c>
      <c r="H879" s="690" t="s">
        <v>6122</v>
      </c>
      <c r="I879" s="690">
        <v>1.135698537E9</v>
      </c>
      <c r="J879" s="691"/>
      <c r="K879" s="690" t="s">
        <v>6123</v>
      </c>
      <c r="L879" s="1331"/>
      <c r="N879" s="1327"/>
      <c r="P879" s="1327"/>
      <c r="Q879" s="1332"/>
      <c r="R879" s="1327"/>
      <c r="S879" s="1327"/>
      <c r="T879" s="1327"/>
      <c r="U879" s="1327"/>
      <c r="V879" s="1327"/>
      <c r="W879" s="1327"/>
      <c r="X879" s="666"/>
      <c r="Y879" s="666"/>
      <c r="Z879" s="683"/>
      <c r="AA879" s="1327"/>
      <c r="AB879" s="1327"/>
      <c r="AC879" s="1327"/>
      <c r="AD879" s="1327"/>
      <c r="AE879" s="1329"/>
      <c r="AF879" s="666"/>
      <c r="AG879" s="666"/>
      <c r="AH879" s="666"/>
      <c r="AI879" s="666"/>
      <c r="AJ879" s="666"/>
      <c r="AK879" s="748"/>
      <c r="AL879" s="748"/>
      <c r="AM879" s="1327"/>
      <c r="AN879" s="1330"/>
      <c r="AO879" s="1330"/>
      <c r="AP879" s="666"/>
      <c r="AQ879" s="748"/>
      <c r="AR879" s="748"/>
      <c r="AS879" s="748"/>
      <c r="AT879" s="748"/>
    </row>
    <row r="880">
      <c r="A880" s="1001" t="s">
        <v>13901</v>
      </c>
      <c r="B880" s="684">
        <v>4.1700386E7</v>
      </c>
      <c r="C880" s="668"/>
      <c r="D880" s="685" t="s">
        <v>6125</v>
      </c>
      <c r="E880" s="700" t="s">
        <v>6126</v>
      </c>
      <c r="F880" s="688">
        <v>36185.0</v>
      </c>
      <c r="G880" s="689" t="s">
        <v>391</v>
      </c>
      <c r="H880" s="690" t="s">
        <v>6127</v>
      </c>
      <c r="I880" s="690">
        <v>1.54368378E8</v>
      </c>
      <c r="J880" s="691"/>
      <c r="K880" s="690" t="s">
        <v>6128</v>
      </c>
      <c r="L880" s="1331"/>
      <c r="N880" s="1327"/>
      <c r="P880" s="1327"/>
      <c r="Q880" s="1332"/>
      <c r="R880" s="1327"/>
      <c r="S880" s="1327"/>
      <c r="T880" s="1327"/>
      <c r="U880" s="1327"/>
      <c r="V880" s="1327"/>
      <c r="W880" s="1327"/>
      <c r="X880" s="666"/>
      <c r="Y880" s="666"/>
      <c r="Z880" s="683"/>
      <c r="AA880" s="1327"/>
      <c r="AB880" s="1327"/>
      <c r="AC880" s="1327"/>
      <c r="AD880" s="1327"/>
      <c r="AE880" s="1329"/>
      <c r="AF880" s="666"/>
      <c r="AG880" s="666"/>
      <c r="AH880" s="666"/>
      <c r="AI880" s="666"/>
      <c r="AJ880" s="666"/>
      <c r="AK880" s="748"/>
      <c r="AL880" s="748"/>
      <c r="AM880" s="1327"/>
      <c r="AN880" s="1330"/>
      <c r="AO880" s="1330"/>
      <c r="AP880" s="666"/>
      <c r="AQ880" s="748"/>
      <c r="AR880" s="748"/>
      <c r="AS880" s="748"/>
      <c r="AT880" s="748"/>
    </row>
    <row r="881">
      <c r="A881" s="1001" t="s">
        <v>13901</v>
      </c>
      <c r="B881" s="699">
        <v>4.3443233E7</v>
      </c>
      <c r="C881" s="685"/>
      <c r="D881" s="668" t="s">
        <v>6130</v>
      </c>
      <c r="E881" s="687" t="s">
        <v>6131</v>
      </c>
      <c r="F881" s="688">
        <v>37069.0</v>
      </c>
      <c r="G881" s="691" t="s">
        <v>391</v>
      </c>
      <c r="H881" s="686" t="s">
        <v>6031</v>
      </c>
      <c r="I881" s="686">
        <v>1.124704169E9</v>
      </c>
      <c r="J881" s="691"/>
      <c r="K881" s="686" t="s">
        <v>5914</v>
      </c>
      <c r="L881" s="1331"/>
      <c r="N881" s="1327"/>
      <c r="P881" s="1327"/>
      <c r="Q881" s="1327"/>
      <c r="R881" s="1327"/>
      <c r="S881" s="1327"/>
      <c r="T881" s="1327"/>
      <c r="U881" s="1327"/>
      <c r="V881" s="1327"/>
      <c r="W881" s="1327"/>
      <c r="X881" s="666"/>
      <c r="Y881" s="666"/>
      <c r="Z881" s="666"/>
      <c r="AA881" s="1327"/>
      <c r="AB881" s="1327"/>
      <c r="AC881" s="1327"/>
      <c r="AD881" s="1327"/>
      <c r="AE881" s="1329"/>
      <c r="AF881" s="666"/>
      <c r="AG881" s="666"/>
      <c r="AH881" s="666"/>
      <c r="AI881" s="666"/>
      <c r="AJ881" s="666"/>
      <c r="AK881" s="748"/>
      <c r="AL881" s="748"/>
      <c r="AM881" s="1327"/>
      <c r="AN881" s="1330"/>
      <c r="AO881" s="1330"/>
      <c r="AP881" s="666"/>
      <c r="AQ881" s="748"/>
      <c r="AR881" s="748"/>
      <c r="AS881" s="748"/>
      <c r="AT881" s="1001"/>
    </row>
    <row r="882">
      <c r="A882" s="1001" t="s">
        <v>13901</v>
      </c>
      <c r="B882" s="699">
        <v>4.3443333E7</v>
      </c>
      <c r="C882" s="668"/>
      <c r="D882" s="668" t="s">
        <v>6130</v>
      </c>
      <c r="E882" s="687" t="s">
        <v>6132</v>
      </c>
      <c r="F882" s="688">
        <v>37069.0</v>
      </c>
      <c r="G882" s="691" t="s">
        <v>391</v>
      </c>
      <c r="H882" s="686" t="s">
        <v>6031</v>
      </c>
      <c r="I882" s="686">
        <v>1.124704169E9</v>
      </c>
      <c r="J882" s="691"/>
      <c r="K882" s="686" t="s">
        <v>5819</v>
      </c>
      <c r="L882" s="1331"/>
      <c r="N882" s="1327"/>
      <c r="P882" s="1327"/>
      <c r="Q882" s="1327"/>
      <c r="R882" s="1327"/>
      <c r="S882" s="1327"/>
      <c r="T882" s="1327"/>
      <c r="U882" s="1327"/>
      <c r="V882" s="1327"/>
      <c r="W882" s="1327"/>
      <c r="X882" s="666"/>
      <c r="Y882" s="666"/>
      <c r="Z882" s="666"/>
      <c r="AA882" s="1327"/>
      <c r="AB882" s="1327"/>
      <c r="AC882" s="1327"/>
      <c r="AD882" s="1327"/>
      <c r="AE882" s="1329"/>
      <c r="AF882" s="666"/>
      <c r="AG882" s="666"/>
      <c r="AH882" s="666"/>
      <c r="AI882" s="666"/>
      <c r="AJ882" s="666"/>
      <c r="AK882" s="748"/>
      <c r="AL882" s="748"/>
      <c r="AM882" s="1327"/>
      <c r="AN882" s="1330"/>
      <c r="AO882" s="1330"/>
      <c r="AP882" s="666"/>
      <c r="AQ882" s="748"/>
      <c r="AR882" s="748"/>
      <c r="AS882" s="748"/>
      <c r="AT882" s="748"/>
    </row>
    <row r="883">
      <c r="A883" s="1001" t="s">
        <v>13901</v>
      </c>
      <c r="B883" s="699">
        <v>3.4259566E7</v>
      </c>
      <c r="C883" s="668"/>
      <c r="D883" s="668" t="s">
        <v>6133</v>
      </c>
      <c r="E883" s="687" t="s">
        <v>6134</v>
      </c>
      <c r="F883" s="688">
        <v>32561.0</v>
      </c>
      <c r="G883" s="719" t="s">
        <v>391</v>
      </c>
      <c r="H883" s="686" t="s">
        <v>6135</v>
      </c>
      <c r="I883" s="686">
        <v>1.140751128E9</v>
      </c>
      <c r="J883" s="691"/>
      <c r="K883" s="686" t="s">
        <v>6136</v>
      </c>
      <c r="L883" s="1331"/>
      <c r="N883" s="1327"/>
      <c r="P883" s="1327"/>
      <c r="Q883" s="1327"/>
      <c r="R883" s="1327"/>
      <c r="S883" s="1327"/>
      <c r="T883" s="1327"/>
      <c r="U883" s="1327"/>
      <c r="V883" s="1327"/>
      <c r="W883" s="1327"/>
      <c r="X883" s="666"/>
      <c r="Y883" s="666"/>
      <c r="Z883" s="666"/>
      <c r="AA883" s="1327"/>
      <c r="AB883" s="1327"/>
      <c r="AC883" s="1327"/>
      <c r="AD883" s="1327"/>
      <c r="AE883" s="1329"/>
      <c r="AF883" s="666"/>
      <c r="AG883" s="666"/>
      <c r="AH883" s="666"/>
      <c r="AI883" s="666"/>
      <c r="AJ883" s="666"/>
      <c r="AK883" s="748"/>
      <c r="AL883" s="748"/>
      <c r="AM883" s="1327"/>
      <c r="AN883" s="1330"/>
      <c r="AO883" s="1330"/>
      <c r="AP883" s="666"/>
      <c r="AQ883" s="748"/>
      <c r="AR883" s="748"/>
      <c r="AS883" s="748"/>
      <c r="AT883" s="748"/>
    </row>
    <row r="884">
      <c r="A884" s="1001" t="s">
        <v>13901</v>
      </c>
      <c r="B884" s="699">
        <v>5.61930095E8</v>
      </c>
      <c r="C884" s="668"/>
      <c r="D884" s="668" t="s">
        <v>6137</v>
      </c>
      <c r="E884" s="687" t="s">
        <v>6138</v>
      </c>
      <c r="F884" s="688">
        <v>36340.0</v>
      </c>
      <c r="G884" s="689" t="s">
        <v>6139</v>
      </c>
      <c r="H884" s="686" t="s">
        <v>6140</v>
      </c>
      <c r="I884" s="686">
        <v>1.4076834671E10</v>
      </c>
      <c r="J884" s="691"/>
      <c r="K884" s="686" t="s">
        <v>4061</v>
      </c>
      <c r="L884" s="1331"/>
      <c r="N884" s="1327"/>
      <c r="P884" s="1327"/>
      <c r="Q884" s="1327"/>
      <c r="R884" s="1327"/>
      <c r="S884" s="1327"/>
      <c r="T884" s="1327"/>
      <c r="U884" s="1327"/>
      <c r="V884" s="1327"/>
      <c r="W884" s="1327"/>
      <c r="X884" s="666"/>
      <c r="Y884" s="666"/>
      <c r="Z884" s="666"/>
      <c r="AA884" s="1327"/>
      <c r="AB884" s="1327"/>
      <c r="AC884" s="1327"/>
      <c r="AD884" s="1327"/>
      <c r="AE884" s="1329"/>
      <c r="AF884" s="666"/>
      <c r="AG884" s="666"/>
      <c r="AH884" s="666"/>
      <c r="AI884" s="666"/>
      <c r="AJ884" s="666"/>
      <c r="AK884" s="748"/>
      <c r="AL884" s="748"/>
      <c r="AM884" s="1327"/>
      <c r="AN884" s="1330"/>
      <c r="AO884" s="1330"/>
      <c r="AP884" s="666"/>
      <c r="AQ884" s="748"/>
      <c r="AR884" s="748"/>
      <c r="AS884" s="748"/>
      <c r="AT884" s="748"/>
    </row>
    <row r="885">
      <c r="A885" s="1001" t="s">
        <v>13901</v>
      </c>
      <c r="B885" s="699">
        <v>4.2252884E7</v>
      </c>
      <c r="C885" s="668"/>
      <c r="D885" s="668" t="s">
        <v>6141</v>
      </c>
      <c r="E885" s="687" t="s">
        <v>6142</v>
      </c>
      <c r="F885" s="688">
        <v>36511.0</v>
      </c>
      <c r="G885" s="689" t="s">
        <v>391</v>
      </c>
      <c r="H885" s="686" t="s">
        <v>6143</v>
      </c>
      <c r="I885" s="686">
        <v>1.132860964E9</v>
      </c>
      <c r="J885" s="691"/>
      <c r="K885" s="686" t="s">
        <v>5819</v>
      </c>
      <c r="L885" s="1331"/>
      <c r="N885" s="1327"/>
      <c r="P885" s="1327"/>
      <c r="Q885" s="1327"/>
      <c r="R885" s="1327"/>
      <c r="S885" s="1327"/>
      <c r="T885" s="1327"/>
      <c r="U885" s="1327"/>
      <c r="V885" s="1327"/>
      <c r="W885" s="1327"/>
      <c r="X885" s="666"/>
      <c r="Y885" s="666"/>
      <c r="Z885" s="666"/>
      <c r="AA885" s="1327"/>
      <c r="AB885" s="1327"/>
      <c r="AC885" s="1327"/>
      <c r="AD885" s="1327"/>
      <c r="AE885" s="1329"/>
      <c r="AF885" s="666"/>
      <c r="AG885" s="666"/>
      <c r="AH885" s="666"/>
      <c r="AI885" s="666"/>
      <c r="AJ885" s="666"/>
      <c r="AK885" s="748"/>
      <c r="AL885" s="748"/>
      <c r="AM885" s="1327"/>
      <c r="AN885" s="1330"/>
      <c r="AO885" s="1330"/>
      <c r="AP885" s="666"/>
      <c r="AQ885" s="748"/>
      <c r="AR885" s="748"/>
      <c r="AS885" s="748"/>
      <c r="AT885" s="748"/>
    </row>
    <row r="886">
      <c r="A886" s="1001" t="s">
        <v>13901</v>
      </c>
      <c r="B886" s="684">
        <v>3.6595307E7</v>
      </c>
      <c r="C886" s="668"/>
      <c r="D886" s="685" t="s">
        <v>2507</v>
      </c>
      <c r="E886" s="700" t="s">
        <v>6144</v>
      </c>
      <c r="F886" s="688">
        <v>33553.0</v>
      </c>
      <c r="G886" s="689" t="s">
        <v>391</v>
      </c>
      <c r="H886" s="690" t="s">
        <v>6145</v>
      </c>
      <c r="I886" s="690">
        <v>1.127769354E9</v>
      </c>
      <c r="J886" s="691"/>
      <c r="K886" s="690" t="s">
        <v>5757</v>
      </c>
      <c r="L886" s="1331"/>
      <c r="N886" s="1327"/>
      <c r="P886" s="1327"/>
      <c r="Q886" s="1332"/>
      <c r="R886" s="1327"/>
      <c r="S886" s="1327"/>
      <c r="T886" s="1327"/>
      <c r="U886" s="1327"/>
      <c r="V886" s="1327"/>
      <c r="W886" s="1327"/>
      <c r="X886" s="666"/>
      <c r="Y886" s="666"/>
      <c r="Z886" s="683"/>
      <c r="AA886" s="1327"/>
      <c r="AB886" s="1327"/>
      <c r="AC886" s="1327"/>
      <c r="AD886" s="1327"/>
      <c r="AE886" s="1329"/>
      <c r="AF886" s="666"/>
      <c r="AG886" s="666"/>
      <c r="AH886" s="666"/>
      <c r="AI886" s="666"/>
      <c r="AJ886" s="666"/>
      <c r="AK886" s="748"/>
      <c r="AL886" s="748"/>
      <c r="AM886" s="1327"/>
      <c r="AN886" s="1330"/>
      <c r="AO886" s="1330"/>
      <c r="AP886" s="666"/>
      <c r="AQ886" s="748"/>
      <c r="AR886" s="748"/>
      <c r="AS886" s="748"/>
      <c r="AT886" s="748"/>
    </row>
    <row r="887">
      <c r="A887" s="1001" t="s">
        <v>13901</v>
      </c>
      <c r="B887" s="699"/>
      <c r="C887" s="685"/>
      <c r="D887" s="668" t="s">
        <v>6147</v>
      </c>
      <c r="E887" s="687" t="s">
        <v>6148</v>
      </c>
      <c r="F887" s="688"/>
      <c r="G887" s="691"/>
      <c r="H887" s="686"/>
      <c r="I887" s="686">
        <v>1.167115819E9</v>
      </c>
      <c r="J887" s="691"/>
      <c r="K887" s="686"/>
      <c r="L887" s="1331"/>
      <c r="N887" s="1327"/>
      <c r="P887" s="1327"/>
      <c r="Q887" s="1327"/>
      <c r="R887" s="1327"/>
      <c r="S887" s="1327"/>
      <c r="T887" s="1327"/>
      <c r="U887" s="1327"/>
      <c r="V887" s="1327"/>
      <c r="W887" s="1327"/>
      <c r="X887" s="666"/>
      <c r="Y887" s="666"/>
      <c r="Z887" s="666"/>
      <c r="AA887" s="1327"/>
      <c r="AB887" s="1327"/>
      <c r="AC887" s="1327"/>
      <c r="AD887" s="1327"/>
      <c r="AE887" s="1329"/>
      <c r="AF887" s="666"/>
      <c r="AG887" s="666"/>
      <c r="AH887" s="666"/>
      <c r="AI887" s="666"/>
      <c r="AJ887" s="666"/>
      <c r="AK887" s="748"/>
      <c r="AL887" s="748"/>
      <c r="AM887" s="1327"/>
      <c r="AN887" s="1330"/>
      <c r="AO887" s="1330"/>
      <c r="AP887" s="666"/>
      <c r="AQ887" s="748"/>
      <c r="AR887" s="748"/>
      <c r="AS887" s="748"/>
      <c r="AT887" s="748"/>
    </row>
    <row r="888">
      <c r="A888" s="1001" t="s">
        <v>13901</v>
      </c>
      <c r="B888" s="699">
        <v>3.6769757E7</v>
      </c>
      <c r="C888" s="685"/>
      <c r="D888" s="668" t="s">
        <v>6149</v>
      </c>
      <c r="E888" s="687" t="s">
        <v>6150</v>
      </c>
      <c r="F888" s="688">
        <v>33756.0</v>
      </c>
      <c r="G888" s="689" t="s">
        <v>391</v>
      </c>
      <c r="H888" s="686" t="s">
        <v>6151</v>
      </c>
      <c r="I888" s="686">
        <v>2.227463299E9</v>
      </c>
      <c r="J888" s="691"/>
      <c r="K888" s="686" t="s">
        <v>6152</v>
      </c>
      <c r="L888" s="1331"/>
      <c r="N888" s="1327"/>
      <c r="P888" s="1327"/>
      <c r="Q888" s="1327"/>
      <c r="R888" s="1327"/>
      <c r="S888" s="1327"/>
      <c r="T888" s="1327"/>
      <c r="U888" s="1327"/>
      <c r="V888" s="1327"/>
      <c r="W888" s="1327"/>
      <c r="X888" s="666"/>
      <c r="Y888" s="666"/>
      <c r="Z888" s="666"/>
      <c r="AA888" s="1327"/>
      <c r="AB888" s="1327"/>
      <c r="AC888" s="1327"/>
      <c r="AD888" s="1327"/>
      <c r="AE888" s="1329"/>
      <c r="AF888" s="666"/>
      <c r="AG888" s="666"/>
      <c r="AH888" s="666"/>
      <c r="AI888" s="666"/>
      <c r="AJ888" s="666"/>
      <c r="AK888" s="748"/>
      <c r="AL888" s="748"/>
      <c r="AM888" s="1327"/>
      <c r="AN888" s="1330"/>
      <c r="AO888" s="1330"/>
      <c r="AP888" s="666"/>
      <c r="AQ888" s="748"/>
      <c r="AR888" s="748"/>
      <c r="AS888" s="748"/>
      <c r="AT888" s="748"/>
    </row>
    <row r="889">
      <c r="A889" s="1001" t="s">
        <v>13901</v>
      </c>
      <c r="B889" s="684">
        <v>9.5353884E7</v>
      </c>
      <c r="C889" s="685"/>
      <c r="D889" s="685" t="s">
        <v>6153</v>
      </c>
      <c r="E889" s="700" t="s">
        <v>6154</v>
      </c>
      <c r="F889" s="688">
        <v>29723.0</v>
      </c>
      <c r="G889" s="689" t="s">
        <v>6155</v>
      </c>
      <c r="H889" s="690" t="s">
        <v>6156</v>
      </c>
      <c r="I889" s="690">
        <v>1.522534249E9</v>
      </c>
      <c r="J889" s="691"/>
      <c r="K889" s="690" t="s">
        <v>6157</v>
      </c>
      <c r="L889" s="1331"/>
      <c r="N889" s="1327"/>
      <c r="P889" s="1327"/>
      <c r="Q889" s="1332"/>
      <c r="R889" s="1327"/>
      <c r="S889" s="1327"/>
      <c r="T889" s="1327"/>
      <c r="U889" s="1327"/>
      <c r="V889" s="1327"/>
      <c r="W889" s="1327"/>
      <c r="X889" s="666"/>
      <c r="Y889" s="666"/>
      <c r="Z889" s="683"/>
      <c r="AA889" s="1327"/>
      <c r="AB889" s="1327"/>
      <c r="AC889" s="1327"/>
      <c r="AD889" s="1327"/>
      <c r="AE889" s="1329"/>
      <c r="AF889" s="666"/>
      <c r="AG889" s="666"/>
      <c r="AH889" s="666"/>
      <c r="AI889" s="666"/>
      <c r="AJ889" s="666"/>
      <c r="AK889" s="748"/>
      <c r="AL889" s="748"/>
      <c r="AM889" s="1327"/>
      <c r="AN889" s="1330"/>
      <c r="AO889" s="1330"/>
      <c r="AP889" s="666"/>
      <c r="AQ889" s="748"/>
      <c r="AR889" s="748"/>
      <c r="AS889" s="748"/>
      <c r="AT889" s="748"/>
    </row>
    <row r="890">
      <c r="A890" s="1001" t="s">
        <v>13901</v>
      </c>
      <c r="B890" s="699">
        <v>1.16835279E8</v>
      </c>
      <c r="C890" s="685"/>
      <c r="D890" s="668" t="s">
        <v>6159</v>
      </c>
      <c r="E890" s="687" t="s">
        <v>6160</v>
      </c>
      <c r="F890" s="688">
        <v>34843.0</v>
      </c>
      <c r="G890" s="691"/>
      <c r="H890" s="686" t="s">
        <v>6161</v>
      </c>
      <c r="I890" s="686">
        <v>5.1940877269E10</v>
      </c>
      <c r="J890" s="691"/>
      <c r="K890" s="686" t="s">
        <v>5753</v>
      </c>
      <c r="L890" s="1331"/>
      <c r="N890" s="1327"/>
      <c r="P890" s="1327"/>
      <c r="Q890" s="1327"/>
      <c r="R890" s="1327"/>
      <c r="S890" s="1327"/>
      <c r="T890" s="1327"/>
      <c r="U890" s="1327"/>
      <c r="V890" s="1327"/>
      <c r="W890" s="1327"/>
      <c r="X890" s="666"/>
      <c r="Y890" s="666"/>
      <c r="Z890" s="666"/>
      <c r="AA890" s="1327"/>
      <c r="AB890" s="1327"/>
      <c r="AC890" s="1327"/>
      <c r="AD890" s="1327"/>
      <c r="AE890" s="1329"/>
      <c r="AF890" s="666"/>
      <c r="AG890" s="666"/>
      <c r="AH890" s="666"/>
      <c r="AI890" s="666"/>
      <c r="AJ890" s="666"/>
      <c r="AK890" s="748"/>
      <c r="AL890" s="748"/>
      <c r="AM890" s="1327"/>
      <c r="AN890" s="1330"/>
      <c r="AO890" s="1330"/>
      <c r="AP890" s="666"/>
      <c r="AQ890" s="748"/>
      <c r="AR890" s="748"/>
      <c r="AS890" s="748"/>
      <c r="AT890" s="748"/>
    </row>
    <row r="891">
      <c r="A891" s="1001" t="s">
        <v>13901</v>
      </c>
      <c r="B891" s="699" t="s">
        <v>506</v>
      </c>
      <c r="C891" s="668"/>
      <c r="D891" s="668" t="s">
        <v>6162</v>
      </c>
      <c r="E891" s="687" t="s">
        <v>6163</v>
      </c>
      <c r="F891" s="688">
        <v>32912.0</v>
      </c>
      <c r="G891" s="691" t="s">
        <v>2911</v>
      </c>
      <c r="H891" s="686" t="s">
        <v>2547</v>
      </c>
      <c r="I891" s="686">
        <v>1.16669611E9</v>
      </c>
      <c r="J891" s="691"/>
      <c r="K891" s="686" t="s">
        <v>6164</v>
      </c>
      <c r="L891" s="1331"/>
      <c r="N891" s="1327"/>
      <c r="P891" s="1327"/>
      <c r="Q891" s="1327"/>
      <c r="R891" s="1327"/>
      <c r="S891" s="1327"/>
      <c r="T891" s="1327"/>
      <c r="U891" s="1327"/>
      <c r="V891" s="1327"/>
      <c r="W891" s="1327"/>
      <c r="X891" s="666"/>
      <c r="Y891" s="666"/>
      <c r="Z891" s="683"/>
      <c r="AA891" s="1327"/>
      <c r="AB891" s="1327"/>
      <c r="AC891" s="1327"/>
      <c r="AD891" s="1327"/>
      <c r="AE891" s="1329"/>
      <c r="AF891" s="666"/>
      <c r="AG891" s="666"/>
      <c r="AH891" s="666"/>
      <c r="AI891" s="666"/>
      <c r="AJ891" s="666"/>
      <c r="AK891" s="748"/>
      <c r="AL891" s="748"/>
      <c r="AM891" s="1327"/>
      <c r="AN891" s="1330"/>
      <c r="AO891" s="1330"/>
      <c r="AP891" s="666"/>
      <c r="AQ891" s="748"/>
      <c r="AR891" s="748"/>
      <c r="AS891" s="748"/>
      <c r="AT891" s="748"/>
    </row>
    <row r="892">
      <c r="A892" s="1001" t="s">
        <v>13901</v>
      </c>
      <c r="B892" s="699"/>
      <c r="C892" s="668"/>
      <c r="D892" s="668" t="s">
        <v>6165</v>
      </c>
      <c r="E892" s="687" t="s">
        <v>6166</v>
      </c>
      <c r="F892" s="688"/>
      <c r="G892" s="691"/>
      <c r="H892" s="686"/>
      <c r="I892" s="686">
        <v>1.131129223E9</v>
      </c>
      <c r="J892" s="691"/>
      <c r="K892" s="686" t="s">
        <v>6167</v>
      </c>
      <c r="L892" s="1331"/>
      <c r="N892" s="1327"/>
      <c r="P892" s="1327"/>
      <c r="Q892" s="1327"/>
      <c r="R892" s="1327"/>
      <c r="S892" s="1327"/>
      <c r="T892" s="1327"/>
      <c r="U892" s="1327"/>
      <c r="V892" s="1327"/>
      <c r="W892" s="1327"/>
      <c r="X892" s="666"/>
      <c r="Y892" s="666"/>
      <c r="Z892" s="666"/>
      <c r="AA892" s="1327"/>
      <c r="AB892" s="1327"/>
      <c r="AC892" s="1327"/>
      <c r="AD892" s="1327"/>
      <c r="AE892" s="1329"/>
      <c r="AF892" s="666"/>
      <c r="AG892" s="666"/>
      <c r="AH892" s="666"/>
      <c r="AI892" s="666"/>
      <c r="AJ892" s="666"/>
      <c r="AK892" s="748"/>
      <c r="AL892" s="748"/>
      <c r="AM892" s="1327"/>
      <c r="AN892" s="1330"/>
      <c r="AO892" s="1330"/>
      <c r="AP892" s="666"/>
      <c r="AQ892" s="748"/>
      <c r="AR892" s="748"/>
      <c r="AS892" s="748"/>
      <c r="AT892" s="748"/>
    </row>
    <row r="893">
      <c r="A893" s="1001" t="s">
        <v>13901</v>
      </c>
      <c r="B893" s="684" t="s">
        <v>508</v>
      </c>
      <c r="C893" s="668"/>
      <c r="D893" s="685" t="s">
        <v>6168</v>
      </c>
      <c r="E893" s="700" t="s">
        <v>6169</v>
      </c>
      <c r="F893" s="688">
        <v>35808.0</v>
      </c>
      <c r="G893" s="737" t="s">
        <v>3864</v>
      </c>
      <c r="H893" s="690" t="s">
        <v>6170</v>
      </c>
      <c r="I893" s="690">
        <v>1.160334644E9</v>
      </c>
      <c r="J893" s="691"/>
      <c r="K893" s="690" t="s">
        <v>6171</v>
      </c>
      <c r="L893" s="1331"/>
      <c r="N893" s="1327"/>
      <c r="P893" s="1327"/>
      <c r="Q893" s="1332"/>
      <c r="R893" s="1327"/>
      <c r="S893" s="1327"/>
      <c r="T893" s="1327"/>
      <c r="U893" s="1327"/>
      <c r="V893" s="1327"/>
      <c r="W893" s="1327"/>
      <c r="X893" s="666"/>
      <c r="Y893" s="666"/>
      <c r="Z893" s="683"/>
      <c r="AA893" s="1327"/>
      <c r="AB893" s="1327"/>
      <c r="AC893" s="1327"/>
      <c r="AD893" s="1327"/>
      <c r="AE893" s="1329"/>
      <c r="AF893" s="666"/>
      <c r="AG893" s="666"/>
      <c r="AH893" s="666"/>
      <c r="AI893" s="666"/>
      <c r="AJ893" s="666"/>
      <c r="AK893" s="748"/>
      <c r="AL893" s="748"/>
      <c r="AM893" s="1327"/>
      <c r="AN893" s="1330"/>
      <c r="AO893" s="1330"/>
      <c r="AP893" s="666"/>
      <c r="AQ893" s="748"/>
      <c r="AR893" s="748"/>
      <c r="AS893" s="748"/>
      <c r="AT893" s="748"/>
    </row>
    <row r="894">
      <c r="A894" s="1001" t="s">
        <v>13901</v>
      </c>
      <c r="B894" s="684">
        <v>4.2076961E7</v>
      </c>
      <c r="C894" s="668"/>
      <c r="D894" s="685" t="s">
        <v>6173</v>
      </c>
      <c r="E894" s="700" t="s">
        <v>6174</v>
      </c>
      <c r="F894" s="688">
        <v>36371.0</v>
      </c>
      <c r="G894" s="689" t="s">
        <v>391</v>
      </c>
      <c r="H894" s="739">
        <v>84406.0</v>
      </c>
      <c r="I894" s="690">
        <v>1.530044636E9</v>
      </c>
      <c r="J894" s="691"/>
      <c r="K894" s="690" t="s">
        <v>6175</v>
      </c>
      <c r="L894" s="1331"/>
      <c r="N894" s="1327"/>
      <c r="P894" s="1327"/>
      <c r="Q894" s="1332"/>
      <c r="R894" s="1327"/>
      <c r="S894" s="1327"/>
      <c r="T894" s="1327"/>
      <c r="U894" s="1327"/>
      <c r="V894" s="1327"/>
      <c r="W894" s="1327"/>
      <c r="X894" s="666"/>
      <c r="Y894" s="666"/>
      <c r="Z894" s="683"/>
      <c r="AA894" s="1327"/>
      <c r="AB894" s="1327"/>
      <c r="AC894" s="1327"/>
      <c r="AD894" s="1327"/>
      <c r="AE894" s="1329"/>
      <c r="AF894" s="666"/>
      <c r="AG894" s="666"/>
      <c r="AH894" s="666"/>
      <c r="AI894" s="666"/>
      <c r="AJ894" s="666"/>
      <c r="AK894" s="748"/>
      <c r="AL894" s="748"/>
      <c r="AM894" s="1327"/>
      <c r="AN894" s="1330"/>
      <c r="AO894" s="1330"/>
      <c r="AP894" s="666"/>
      <c r="AQ894" s="748"/>
      <c r="AR894" s="748"/>
      <c r="AS894" s="748"/>
      <c r="AT894" s="748"/>
    </row>
    <row r="895">
      <c r="A895" s="1001" t="s">
        <v>13901</v>
      </c>
      <c r="B895" s="699">
        <v>3.5094021E7</v>
      </c>
      <c r="C895" s="668"/>
      <c r="D895" s="668" t="s">
        <v>6177</v>
      </c>
      <c r="E895" s="687" t="s">
        <v>6178</v>
      </c>
      <c r="F895" s="726">
        <v>32887.0</v>
      </c>
      <c r="G895" s="689" t="s">
        <v>391</v>
      </c>
      <c r="H895" s="686" t="s">
        <v>6179</v>
      </c>
      <c r="I895" s="686" t="s">
        <v>6180</v>
      </c>
      <c r="J895" s="691"/>
      <c r="K895" s="686" t="s">
        <v>6181</v>
      </c>
      <c r="L895" s="1331"/>
      <c r="N895" s="1327"/>
      <c r="P895" s="1327"/>
      <c r="Q895" s="1327"/>
      <c r="R895" s="1327"/>
      <c r="S895" s="1327"/>
      <c r="T895" s="1327"/>
      <c r="U895" s="1327"/>
      <c r="V895" s="1327"/>
      <c r="W895" s="1327"/>
      <c r="X895" s="666"/>
      <c r="Y895" s="666"/>
      <c r="Z895" s="666"/>
      <c r="AA895" s="1327"/>
      <c r="AB895" s="1327"/>
      <c r="AC895" s="1327"/>
      <c r="AD895" s="1327"/>
      <c r="AE895" s="1329"/>
      <c r="AF895" s="666"/>
      <c r="AG895" s="666"/>
      <c r="AH895" s="666"/>
      <c r="AI895" s="666"/>
      <c r="AJ895" s="666"/>
      <c r="AK895" s="748"/>
      <c r="AL895" s="748"/>
      <c r="AM895" s="1327"/>
      <c r="AN895" s="1330"/>
      <c r="AO895" s="1330"/>
      <c r="AP895" s="666"/>
      <c r="AQ895" s="748"/>
      <c r="AR895" s="748"/>
      <c r="AS895" s="748"/>
      <c r="AT895" s="748"/>
    </row>
    <row r="896">
      <c r="A896" s="1001" t="s">
        <v>13901</v>
      </c>
      <c r="B896" s="699">
        <v>4.2356194E7</v>
      </c>
      <c r="C896" s="685"/>
      <c r="D896" s="668" t="s">
        <v>6182</v>
      </c>
      <c r="E896" s="687" t="s">
        <v>6183</v>
      </c>
      <c r="F896" s="688">
        <v>36601.0</v>
      </c>
      <c r="G896" s="689" t="s">
        <v>391</v>
      </c>
      <c r="H896" s="686" t="s">
        <v>6179</v>
      </c>
      <c r="I896" s="686">
        <v>1.141910689E9</v>
      </c>
      <c r="J896" s="691"/>
      <c r="K896" s="686" t="s">
        <v>5819</v>
      </c>
      <c r="L896" s="1331"/>
      <c r="N896" s="1327"/>
      <c r="P896" s="1327"/>
      <c r="Q896" s="1327"/>
      <c r="R896" s="1327"/>
      <c r="S896" s="1327"/>
      <c r="T896" s="1327"/>
      <c r="U896" s="1327"/>
      <c r="V896" s="1327"/>
      <c r="W896" s="1327"/>
      <c r="X896" s="666"/>
      <c r="Y896" s="666"/>
      <c r="Z896" s="826"/>
      <c r="AA896" s="1327"/>
      <c r="AB896" s="1327"/>
      <c r="AC896" s="1327"/>
      <c r="AD896" s="1327"/>
      <c r="AE896" s="1329"/>
      <c r="AF896" s="666"/>
      <c r="AG896" s="666"/>
      <c r="AH896" s="666"/>
      <c r="AI896" s="666"/>
      <c r="AJ896" s="666"/>
      <c r="AK896" s="748"/>
      <c r="AL896" s="748"/>
      <c r="AM896" s="1327"/>
      <c r="AN896" s="1330"/>
      <c r="AO896" s="1330"/>
      <c r="AP896" s="666"/>
      <c r="AQ896" s="748"/>
      <c r="AR896" s="748"/>
      <c r="AS896" s="748"/>
      <c r="AT896" s="748"/>
    </row>
    <row r="897">
      <c r="A897" s="1001" t="s">
        <v>13901</v>
      </c>
      <c r="B897" s="711">
        <v>3.9463642E7</v>
      </c>
      <c r="C897" s="668"/>
      <c r="D897" s="685" t="s">
        <v>6184</v>
      </c>
      <c r="E897" s="700" t="s">
        <v>6185</v>
      </c>
      <c r="F897" s="688">
        <v>35314.0</v>
      </c>
      <c r="G897" s="689" t="s">
        <v>391</v>
      </c>
      <c r="H897" s="690" t="s">
        <v>6186</v>
      </c>
      <c r="I897" s="690">
        <v>1.139328432E9</v>
      </c>
      <c r="J897" s="691"/>
      <c r="K897" s="690" t="s">
        <v>6187</v>
      </c>
      <c r="L897" s="1331"/>
      <c r="N897" s="1327"/>
      <c r="P897" s="1327"/>
      <c r="Q897" s="1332"/>
      <c r="R897" s="1327"/>
      <c r="S897" s="1327"/>
      <c r="T897" s="1327"/>
      <c r="U897" s="1327"/>
      <c r="V897" s="1327"/>
      <c r="W897" s="1327"/>
      <c r="X897" s="666"/>
      <c r="Y897" s="666"/>
      <c r="Z897" s="683"/>
      <c r="AA897" s="1327"/>
      <c r="AB897" s="1327"/>
      <c r="AC897" s="1327"/>
      <c r="AD897" s="1327"/>
      <c r="AE897" s="1329"/>
      <c r="AF897" s="666"/>
      <c r="AG897" s="666"/>
      <c r="AH897" s="666"/>
      <c r="AI897" s="666"/>
      <c r="AJ897" s="666"/>
      <c r="AK897" s="748"/>
      <c r="AL897" s="748"/>
      <c r="AM897" s="1327"/>
      <c r="AN897" s="1330"/>
      <c r="AO897" s="1330"/>
      <c r="AP897" s="666"/>
      <c r="AQ897" s="748"/>
      <c r="AR897" s="748"/>
      <c r="AS897" s="748"/>
      <c r="AT897" s="748"/>
    </row>
    <row r="898">
      <c r="A898" s="1001" t="s">
        <v>13901</v>
      </c>
      <c r="B898" s="699"/>
      <c r="C898" s="668"/>
      <c r="D898" s="668" t="s">
        <v>6189</v>
      </c>
      <c r="E898" s="741" t="s">
        <v>6190</v>
      </c>
      <c r="F898" s="688">
        <v>34604.0</v>
      </c>
      <c r="G898" s="693"/>
      <c r="H898" s="692"/>
      <c r="I898" s="686">
        <v>1.6173650085E10</v>
      </c>
      <c r="J898" s="693"/>
      <c r="K898" s="686" t="s">
        <v>6191</v>
      </c>
      <c r="L898" s="1331"/>
      <c r="N898" s="1327"/>
      <c r="P898" s="1328"/>
      <c r="Q898" s="1327"/>
      <c r="R898" s="1327"/>
      <c r="S898" s="1327"/>
      <c r="T898" s="1335"/>
      <c r="U898" s="1335"/>
      <c r="V898" s="1335"/>
      <c r="W898" s="1335"/>
      <c r="X898" s="1340"/>
      <c r="Y898" s="1340"/>
      <c r="Z898" s="748"/>
      <c r="AA898" s="1335"/>
      <c r="AB898" s="1328"/>
      <c r="AC898" s="1335"/>
      <c r="AD898" s="1335"/>
      <c r="AE898" s="1341"/>
      <c r="AF898" s="1340"/>
      <c r="AG898" s="1340"/>
      <c r="AH898" s="1340"/>
      <c r="AI898" s="1340"/>
      <c r="AJ898" s="1340"/>
      <c r="AK898" s="748"/>
      <c r="AL898" s="748"/>
      <c r="AM898" s="1327"/>
      <c r="AN898" s="1330"/>
      <c r="AO898" s="1330"/>
      <c r="AP898" s="748"/>
      <c r="AQ898" s="748"/>
      <c r="AR898" s="748"/>
      <c r="AS898" s="748"/>
      <c r="AT898" s="748"/>
    </row>
    <row r="899">
      <c r="A899" s="1001" t="s">
        <v>13901</v>
      </c>
      <c r="B899" s="699">
        <v>3.4536929E7</v>
      </c>
      <c r="C899" s="685"/>
      <c r="D899" s="745" t="s">
        <v>6192</v>
      </c>
      <c r="E899" s="687" t="s">
        <v>6193</v>
      </c>
      <c r="F899" s="746">
        <v>32708.0</v>
      </c>
      <c r="G899" s="689" t="s">
        <v>391</v>
      </c>
      <c r="H899" s="686" t="s">
        <v>6194</v>
      </c>
      <c r="I899" s="686">
        <v>2.302507419E9</v>
      </c>
      <c r="J899" s="691"/>
      <c r="K899" s="686" t="s">
        <v>6195</v>
      </c>
      <c r="L899" s="1331"/>
      <c r="N899" s="1327"/>
      <c r="P899" s="1327"/>
      <c r="Q899" s="1327"/>
      <c r="R899" s="1327"/>
      <c r="S899" s="1327"/>
      <c r="T899" s="1327"/>
      <c r="U899" s="1335"/>
      <c r="V899" s="1335"/>
      <c r="W899" s="1335"/>
      <c r="X899" s="1340"/>
      <c r="Y899" s="1340"/>
      <c r="Z899" s="666"/>
      <c r="AA899" s="1335"/>
      <c r="AB899" s="1335"/>
      <c r="AC899" s="1327"/>
      <c r="AD899" s="1327"/>
      <c r="AE899" s="1341"/>
      <c r="AF899" s="1340"/>
      <c r="AG899" s="1340"/>
      <c r="AH899" s="1340"/>
      <c r="AI899" s="1340"/>
      <c r="AJ899" s="1340"/>
      <c r="AK899" s="748"/>
      <c r="AL899" s="748"/>
      <c r="AM899" s="1327"/>
      <c r="AN899" s="1330"/>
      <c r="AO899" s="1334"/>
      <c r="AP899" s="683"/>
      <c r="AQ899" s="748"/>
      <c r="AR899" s="748"/>
      <c r="AS899" s="748"/>
      <c r="AT899" s="748"/>
    </row>
    <row r="900">
      <c r="A900" s="1001" t="s">
        <v>13901</v>
      </c>
      <c r="B900" s="699"/>
      <c r="C900" s="668"/>
      <c r="D900" s="668" t="s">
        <v>6196</v>
      </c>
      <c r="E900" s="687" t="s">
        <v>6197</v>
      </c>
      <c r="F900" s="688"/>
      <c r="G900" s="691"/>
      <c r="H900" s="686"/>
      <c r="I900" s="686">
        <v>1.134408456E9</v>
      </c>
      <c r="J900" s="691"/>
      <c r="K900" s="686" t="s">
        <v>2284</v>
      </c>
      <c r="L900" s="1331"/>
      <c r="N900" s="1327"/>
      <c r="P900" s="1327"/>
      <c r="Q900" s="1327"/>
      <c r="R900" s="1327"/>
      <c r="S900" s="1327"/>
      <c r="T900" s="1327"/>
      <c r="U900" s="1327"/>
      <c r="V900" s="1327"/>
      <c r="W900" s="1327"/>
      <c r="X900" s="666"/>
      <c r="Y900" s="666"/>
      <c r="Z900" s="666"/>
      <c r="AA900" s="1327"/>
      <c r="AB900" s="1327"/>
      <c r="AC900" s="1327"/>
      <c r="AD900" s="1327"/>
      <c r="AE900" s="1329"/>
      <c r="AF900" s="666"/>
      <c r="AG900" s="666"/>
      <c r="AH900" s="666"/>
      <c r="AI900" s="666"/>
      <c r="AJ900" s="666"/>
      <c r="AK900" s="748"/>
      <c r="AL900" s="748"/>
      <c r="AM900" s="1327"/>
      <c r="AN900" s="1330"/>
      <c r="AO900" s="1330"/>
      <c r="AP900" s="666"/>
      <c r="AQ900" s="748"/>
      <c r="AR900" s="748"/>
      <c r="AS900" s="748"/>
      <c r="AT900" s="748"/>
    </row>
    <row r="901">
      <c r="A901" s="1001" t="s">
        <v>13901</v>
      </c>
      <c r="B901" s="684">
        <v>4.8357822E7</v>
      </c>
      <c r="C901" s="668"/>
      <c r="D901" s="685" t="s">
        <v>6198</v>
      </c>
      <c r="E901" s="700" t="s">
        <v>6199</v>
      </c>
      <c r="F901" s="688">
        <v>36581.0</v>
      </c>
      <c r="G901" s="689" t="s">
        <v>391</v>
      </c>
      <c r="H901" s="690" t="s">
        <v>6200</v>
      </c>
      <c r="I901" s="690" t="s">
        <v>6201</v>
      </c>
      <c r="J901" s="691"/>
      <c r="K901" s="690" t="s">
        <v>6202</v>
      </c>
      <c r="L901" s="1331"/>
      <c r="N901" s="1327"/>
      <c r="P901" s="1327"/>
      <c r="Q901" s="1332"/>
      <c r="R901" s="1327"/>
      <c r="S901" s="1327"/>
      <c r="T901" s="1327"/>
      <c r="U901" s="1327"/>
      <c r="V901" s="1327"/>
      <c r="W901" s="1327"/>
      <c r="X901" s="666"/>
      <c r="Y901" s="666"/>
      <c r="Z901" s="683"/>
      <c r="AA901" s="1327"/>
      <c r="AB901" s="1327"/>
      <c r="AC901" s="1327"/>
      <c r="AD901" s="1327"/>
      <c r="AE901" s="1329"/>
      <c r="AF901" s="666"/>
      <c r="AG901" s="666"/>
      <c r="AH901" s="666"/>
      <c r="AI901" s="666"/>
      <c r="AJ901" s="666"/>
      <c r="AK901" s="748"/>
      <c r="AL901" s="748"/>
      <c r="AM901" s="1327"/>
      <c r="AN901" s="1330"/>
      <c r="AO901" s="1330"/>
      <c r="AP901" s="666"/>
      <c r="AQ901" s="748"/>
      <c r="AR901" s="748"/>
      <c r="AS901" s="748"/>
      <c r="AT901" s="748"/>
    </row>
    <row r="902">
      <c r="A902" s="1001" t="s">
        <v>13901</v>
      </c>
      <c r="B902" s="699" t="s">
        <v>515</v>
      </c>
      <c r="C902" s="668"/>
      <c r="D902" s="668" t="s">
        <v>6204</v>
      </c>
      <c r="E902" s="687" t="s">
        <v>6205</v>
      </c>
      <c r="F902" s="688">
        <v>34944.0</v>
      </c>
      <c r="G902" s="719" t="s">
        <v>5711</v>
      </c>
      <c r="H902" s="686" t="s">
        <v>6206</v>
      </c>
      <c r="I902" s="686">
        <v>5.534301416E9</v>
      </c>
      <c r="J902" s="691"/>
      <c r="K902" s="686" t="s">
        <v>6207</v>
      </c>
      <c r="L902" s="1331"/>
      <c r="N902" s="1327"/>
      <c r="P902" s="1327"/>
      <c r="Q902" s="1327"/>
      <c r="R902" s="1327"/>
      <c r="S902" s="1327"/>
      <c r="T902" s="1327"/>
      <c r="U902" s="1327"/>
      <c r="V902" s="1327"/>
      <c r="W902" s="1327"/>
      <c r="X902" s="666"/>
      <c r="Y902" s="666"/>
      <c r="Z902" s="666"/>
      <c r="AA902" s="1327"/>
      <c r="AB902" s="1327"/>
      <c r="AC902" s="1327"/>
      <c r="AD902" s="1327"/>
      <c r="AE902" s="1329"/>
      <c r="AF902" s="666"/>
      <c r="AG902" s="666"/>
      <c r="AH902" s="666"/>
      <c r="AI902" s="666"/>
      <c r="AJ902" s="666"/>
      <c r="AK902" s="748"/>
      <c r="AL902" s="748"/>
      <c r="AM902" s="1328"/>
      <c r="AN902" s="1330"/>
      <c r="AO902" s="1330"/>
      <c r="AP902" s="1001"/>
      <c r="AQ902" s="748"/>
      <c r="AR902" s="748"/>
      <c r="AS902" s="748"/>
      <c r="AT902" s="748"/>
    </row>
    <row r="903">
      <c r="A903" s="1001" t="s">
        <v>13901</v>
      </c>
      <c r="B903" s="728">
        <v>9.4151052E7</v>
      </c>
      <c r="C903" s="685"/>
      <c r="D903" s="685" t="s">
        <v>6208</v>
      </c>
      <c r="E903" s="687" t="s">
        <v>6209</v>
      </c>
      <c r="F903" s="688">
        <v>34787.0</v>
      </c>
      <c r="G903" s="747" t="s">
        <v>5848</v>
      </c>
      <c r="H903" s="706" t="s">
        <v>6210</v>
      </c>
      <c r="I903" s="730">
        <v>1.13325413E9</v>
      </c>
      <c r="J903" s="691"/>
      <c r="K903" s="706" t="s">
        <v>6211</v>
      </c>
      <c r="L903" s="1331"/>
      <c r="N903" s="1327"/>
      <c r="P903" s="1327"/>
      <c r="Q903" s="1327"/>
      <c r="R903" s="1327"/>
      <c r="S903" s="1327"/>
      <c r="T903" s="1327"/>
      <c r="U903" s="1327"/>
      <c r="V903" s="1327"/>
      <c r="W903" s="1327"/>
      <c r="X903" s="666"/>
      <c r="Y903" s="666"/>
      <c r="Z903" s="683"/>
      <c r="AA903" s="1327"/>
      <c r="AB903" s="1327"/>
      <c r="AC903" s="1327"/>
      <c r="AD903" s="1327"/>
      <c r="AE903" s="1329"/>
      <c r="AF903" s="666"/>
      <c r="AG903" s="666"/>
      <c r="AH903" s="666"/>
      <c r="AI903" s="666"/>
      <c r="AJ903" s="666"/>
      <c r="AK903" s="748"/>
      <c r="AL903" s="748"/>
      <c r="AM903" s="1327"/>
      <c r="AN903" s="1330"/>
      <c r="AO903" s="1330"/>
      <c r="AP903" s="666"/>
      <c r="AQ903" s="748"/>
      <c r="AR903" s="748"/>
      <c r="AS903" s="748"/>
      <c r="AT903" s="748"/>
    </row>
    <row r="904">
      <c r="A904" s="1001" t="s">
        <v>13901</v>
      </c>
      <c r="B904" s="749">
        <v>9.5742927E7</v>
      </c>
      <c r="C904" s="685"/>
      <c r="D904" s="668" t="s">
        <v>6212</v>
      </c>
      <c r="E904" s="687" t="s">
        <v>6213</v>
      </c>
      <c r="F904" s="688">
        <v>33461.0</v>
      </c>
      <c r="G904" s="719" t="s">
        <v>6214</v>
      </c>
      <c r="H904" s="686" t="s">
        <v>6215</v>
      </c>
      <c r="I904" s="686">
        <v>1.127511272E9</v>
      </c>
      <c r="J904" s="691"/>
      <c r="K904" s="686" t="s">
        <v>2284</v>
      </c>
      <c r="L904" s="1331"/>
      <c r="N904" s="1327"/>
      <c r="P904" s="1327"/>
      <c r="Q904" s="1327"/>
      <c r="R904" s="1327"/>
      <c r="S904" s="1335"/>
      <c r="T904" s="1327"/>
      <c r="U904" s="1327"/>
      <c r="V904" s="1327"/>
      <c r="W904" s="1327"/>
      <c r="X904" s="666"/>
      <c r="Y904" s="666"/>
      <c r="Z904" s="710"/>
      <c r="AA904" s="1327"/>
      <c r="AB904" s="1327"/>
      <c r="AC904" s="1327"/>
      <c r="AD904" s="1327"/>
      <c r="AE904" s="1329"/>
      <c r="AF904" s="666"/>
      <c r="AG904" s="666"/>
      <c r="AH904" s="666"/>
      <c r="AI904" s="666"/>
      <c r="AJ904" s="666"/>
      <c r="AK904" s="748"/>
      <c r="AL904" s="748"/>
      <c r="AM904" s="1327"/>
      <c r="AN904" s="1330"/>
      <c r="AO904" s="1330"/>
      <c r="AP904" s="748"/>
      <c r="AQ904" s="748"/>
      <c r="AR904" s="748"/>
      <c r="AS904" s="748"/>
      <c r="AT904" s="748"/>
    </row>
    <row r="905">
      <c r="A905" s="1001" t="s">
        <v>13901</v>
      </c>
      <c r="B905" s="711">
        <v>3.8304074E7</v>
      </c>
      <c r="C905" s="668"/>
      <c r="D905" s="685" t="s">
        <v>6216</v>
      </c>
      <c r="E905" s="700" t="s">
        <v>6217</v>
      </c>
      <c r="F905" s="688">
        <v>34463.0</v>
      </c>
      <c r="G905" s="689" t="s">
        <v>391</v>
      </c>
      <c r="H905" s="690" t="s">
        <v>6218</v>
      </c>
      <c r="I905" s="690">
        <v>1.136642424E9</v>
      </c>
      <c r="J905" s="691"/>
      <c r="K905" s="690" t="s">
        <v>6219</v>
      </c>
      <c r="L905" s="1331"/>
      <c r="N905" s="1327"/>
      <c r="P905" s="1327"/>
      <c r="Q905" s="1332"/>
      <c r="R905" s="1327"/>
      <c r="S905" s="1327"/>
      <c r="T905" s="1342"/>
      <c r="U905" s="1327"/>
      <c r="V905" s="1327"/>
      <c r="W905" s="1327"/>
      <c r="X905" s="666"/>
      <c r="Y905" s="666"/>
      <c r="Z905" s="683"/>
      <c r="AA905" s="1327"/>
      <c r="AB905" s="1327"/>
      <c r="AC905" s="1327"/>
      <c r="AD905" s="1327"/>
      <c r="AE905" s="1329"/>
      <c r="AF905" s="666"/>
      <c r="AG905" s="666"/>
      <c r="AH905" s="666"/>
      <c r="AI905" s="666"/>
      <c r="AJ905" s="666"/>
      <c r="AK905" s="748"/>
      <c r="AL905" s="748"/>
      <c r="AM905" s="1327"/>
      <c r="AN905" s="1330"/>
      <c r="AO905" s="1334"/>
      <c r="AP905" s="683"/>
      <c r="AQ905" s="748"/>
      <c r="AR905" s="748"/>
      <c r="AS905" s="748"/>
      <c r="AT905" s="748"/>
    </row>
    <row r="906">
      <c r="A906" s="1001" t="s">
        <v>13901</v>
      </c>
      <c r="B906" s="699">
        <v>3.172224E7</v>
      </c>
      <c r="C906" s="668"/>
      <c r="D906" s="668" t="s">
        <v>6221</v>
      </c>
      <c r="E906" s="687" t="s">
        <v>6222</v>
      </c>
      <c r="F906" s="688">
        <v>31247.0</v>
      </c>
      <c r="G906" s="689" t="s">
        <v>391</v>
      </c>
      <c r="H906" s="686" t="s">
        <v>6223</v>
      </c>
      <c r="I906" s="686">
        <v>1.557558166E9</v>
      </c>
      <c r="J906" s="691"/>
      <c r="K906" s="686" t="s">
        <v>5700</v>
      </c>
      <c r="L906" s="1331"/>
      <c r="N906" s="1327"/>
      <c r="P906" s="1327"/>
      <c r="Q906" s="1327"/>
      <c r="R906" s="1327"/>
      <c r="S906" s="1327"/>
      <c r="T906" s="1327"/>
      <c r="U906" s="1327"/>
      <c r="V906" s="1327"/>
      <c r="W906" s="1327"/>
      <c r="X906" s="666"/>
      <c r="Y906" s="666"/>
      <c r="Z906" s="826"/>
      <c r="AA906" s="1327"/>
      <c r="AB906" s="1327"/>
      <c r="AC906" s="1327"/>
      <c r="AD906" s="1327"/>
      <c r="AE906" s="1329"/>
      <c r="AF906" s="666"/>
      <c r="AG906" s="666"/>
      <c r="AH906" s="666"/>
      <c r="AI906" s="666"/>
      <c r="AJ906" s="666"/>
      <c r="AK906" s="748"/>
      <c r="AL906" s="748"/>
      <c r="AM906" s="1327"/>
      <c r="AN906" s="1330"/>
      <c r="AO906" s="1330"/>
      <c r="AP906" s="666"/>
      <c r="AQ906" s="748"/>
      <c r="AR906" s="748"/>
      <c r="AS906" s="748"/>
      <c r="AT906" s="748"/>
    </row>
    <row r="907">
      <c r="A907" s="1001" t="s">
        <v>13901</v>
      </c>
      <c r="B907" s="711">
        <v>3.4225057E7</v>
      </c>
      <c r="C907" s="685"/>
      <c r="D907" s="668" t="s">
        <v>6224</v>
      </c>
      <c r="E907" s="687" t="s">
        <v>6225</v>
      </c>
      <c r="F907" s="688">
        <v>32473.0</v>
      </c>
      <c r="G907" s="689" t="s">
        <v>391</v>
      </c>
      <c r="H907" s="686" t="s">
        <v>6226</v>
      </c>
      <c r="I907" s="686">
        <v>1.530072815E9</v>
      </c>
      <c r="J907" s="691"/>
      <c r="K907" s="686" t="s">
        <v>6227</v>
      </c>
      <c r="L907" s="1331"/>
      <c r="N907" s="1327"/>
      <c r="P907" s="1327"/>
      <c r="Q907" s="1327"/>
      <c r="R907" s="1327"/>
      <c r="S907" s="1327"/>
      <c r="T907" s="1327"/>
      <c r="U907" s="1327"/>
      <c r="V907" s="1327"/>
      <c r="W907" s="1327"/>
      <c r="X907" s="666"/>
      <c r="Y907" s="666"/>
      <c r="Z907" s="666"/>
      <c r="AA907" s="1327"/>
      <c r="AB907" s="1327"/>
      <c r="AC907" s="1327"/>
      <c r="AD907" s="1327"/>
      <c r="AE907" s="1329"/>
      <c r="AF907" s="666"/>
      <c r="AG907" s="666"/>
      <c r="AH907" s="666"/>
      <c r="AI907" s="666"/>
      <c r="AJ907" s="666"/>
      <c r="AK907" s="748"/>
      <c r="AL907" s="748"/>
      <c r="AM907" s="1327"/>
      <c r="AN907" s="1330"/>
      <c r="AO907" s="1330"/>
      <c r="AP907" s="666"/>
      <c r="AQ907" s="748"/>
      <c r="AR907" s="748"/>
      <c r="AS907" s="748"/>
      <c r="AT907" s="748"/>
    </row>
    <row r="908">
      <c r="A908" s="1001" t="s">
        <v>13901</v>
      </c>
      <c r="B908" s="699">
        <v>4.3243719E7</v>
      </c>
      <c r="C908" s="668"/>
      <c r="D908" s="668" t="s">
        <v>6228</v>
      </c>
      <c r="E908" s="732" t="s">
        <v>6229</v>
      </c>
      <c r="F908" s="688">
        <v>36964.0</v>
      </c>
      <c r="G908" s="689" t="s">
        <v>391</v>
      </c>
      <c r="H908" s="686"/>
      <c r="I908" s="686">
        <v>1.167247486E9</v>
      </c>
      <c r="J908" s="691"/>
      <c r="K908" s="686" t="s">
        <v>5819</v>
      </c>
      <c r="L908" s="1331"/>
      <c r="N908" s="1327"/>
      <c r="P908" s="1327"/>
      <c r="Q908" s="1327"/>
      <c r="R908" s="1327"/>
      <c r="S908" s="1328"/>
      <c r="T908" s="1335"/>
      <c r="U908" s="1335"/>
      <c r="V908" s="1335"/>
      <c r="W908" s="1335"/>
      <c r="X908" s="1340"/>
      <c r="Y908" s="1340"/>
      <c r="Z908" s="666"/>
      <c r="AA908" s="1335"/>
      <c r="AB908" s="1328"/>
      <c r="AC908" s="1335"/>
      <c r="AD908" s="1335"/>
      <c r="AE908" s="1341"/>
      <c r="AF908" s="1340"/>
      <c r="AG908" s="1340"/>
      <c r="AH908" s="1340"/>
      <c r="AI908" s="1340"/>
      <c r="AJ908" s="1340"/>
      <c r="AK908" s="748"/>
      <c r="AL908" s="748"/>
      <c r="AM908" s="1328"/>
      <c r="AN908" s="1330"/>
      <c r="AO908" s="1330"/>
      <c r="AP908" s="748"/>
      <c r="AQ908" s="748"/>
      <c r="AR908" s="748"/>
      <c r="AS908" s="748"/>
      <c r="AT908" s="748"/>
    </row>
    <row r="909">
      <c r="A909" s="1001" t="s">
        <v>13901</v>
      </c>
      <c r="B909" s="684">
        <v>3.8708201E7</v>
      </c>
      <c r="C909" s="668"/>
      <c r="D909" s="685" t="s">
        <v>6230</v>
      </c>
      <c r="E909" s="687" t="s">
        <v>6231</v>
      </c>
      <c r="F909" s="733">
        <v>34682.0</v>
      </c>
      <c r="G909" s="689" t="s">
        <v>391</v>
      </c>
      <c r="H909" s="690" t="s">
        <v>6232</v>
      </c>
      <c r="I909" s="690">
        <v>1.569256054E9</v>
      </c>
      <c r="J909" s="691"/>
      <c r="K909" s="690" t="s">
        <v>6233</v>
      </c>
      <c r="L909" s="1331"/>
      <c r="N909" s="1327"/>
      <c r="P909" s="1327"/>
      <c r="Q909" s="1332"/>
      <c r="R909" s="1327"/>
      <c r="S909" s="1327"/>
      <c r="T909" s="1327"/>
      <c r="U909" s="1335"/>
      <c r="V909" s="1335"/>
      <c r="W909" s="1335"/>
      <c r="X909" s="1340"/>
      <c r="Y909" s="1340"/>
      <c r="Z909" s="683"/>
      <c r="AA909" s="1335"/>
      <c r="AB909" s="1335"/>
      <c r="AC909" s="1327"/>
      <c r="AD909" s="1327"/>
      <c r="AE909" s="1341"/>
      <c r="AF909" s="1340"/>
      <c r="AG909" s="1340"/>
      <c r="AH909" s="1340"/>
      <c r="AI909" s="1340"/>
      <c r="AJ909" s="1340"/>
      <c r="AK909" s="748"/>
      <c r="AL909" s="748"/>
      <c r="AM909" s="1327"/>
      <c r="AN909" s="1330"/>
      <c r="AO909" s="1334"/>
      <c r="AP909" s="683"/>
      <c r="AQ909" s="748"/>
      <c r="AR909" s="748"/>
      <c r="AS909" s="748"/>
      <c r="AT909" s="748"/>
    </row>
    <row r="910">
      <c r="A910" s="1001" t="s">
        <v>13901</v>
      </c>
      <c r="B910" s="699">
        <v>4.0010435E7</v>
      </c>
      <c r="C910" s="685"/>
      <c r="D910" s="668" t="s">
        <v>6234</v>
      </c>
      <c r="E910" s="687" t="s">
        <v>6235</v>
      </c>
      <c r="F910" s="688">
        <v>35395.0</v>
      </c>
      <c r="G910" s="689" t="s">
        <v>391</v>
      </c>
      <c r="H910" s="686" t="s">
        <v>6236</v>
      </c>
      <c r="I910" s="686">
        <v>1.1652681E9</v>
      </c>
      <c r="J910" s="691"/>
      <c r="K910" s="686" t="s">
        <v>4442</v>
      </c>
      <c r="L910" s="1331"/>
      <c r="N910" s="1327"/>
      <c r="P910" s="1327"/>
      <c r="Q910" s="1327"/>
      <c r="R910" s="1327"/>
      <c r="S910" s="1327"/>
      <c r="T910" s="1327"/>
      <c r="U910" s="1327"/>
      <c r="V910" s="1327"/>
      <c r="W910" s="1327"/>
      <c r="X910" s="666"/>
      <c r="Y910" s="666"/>
      <c r="Z910" s="666"/>
      <c r="AA910" s="1327"/>
      <c r="AB910" s="1327"/>
      <c r="AC910" s="1327"/>
      <c r="AD910" s="1327"/>
      <c r="AE910" s="1329"/>
      <c r="AF910" s="666"/>
      <c r="AG910" s="666"/>
      <c r="AH910" s="666"/>
      <c r="AI910" s="666"/>
      <c r="AJ910" s="666"/>
      <c r="AK910" s="748"/>
      <c r="AL910" s="748"/>
      <c r="AM910" s="1327"/>
      <c r="AN910" s="1330"/>
      <c r="AO910" s="1330"/>
      <c r="AP910" s="666"/>
      <c r="AQ910" s="748"/>
      <c r="AR910" s="748"/>
      <c r="AS910" s="748"/>
      <c r="AT910" s="748"/>
    </row>
    <row r="911">
      <c r="A911" s="1001" t="s">
        <v>13901</v>
      </c>
      <c r="B911" s="684">
        <v>3.8611804E7</v>
      </c>
      <c r="C911" s="668"/>
      <c r="D911" s="685" t="s">
        <v>6237</v>
      </c>
      <c r="E911" s="720" t="s">
        <v>6238</v>
      </c>
      <c r="F911" s="688">
        <v>34582.0</v>
      </c>
      <c r="G911" s="689" t="s">
        <v>391</v>
      </c>
      <c r="H911" s="690" t="s">
        <v>6239</v>
      </c>
      <c r="I911" s="690">
        <v>1.101168893057E12</v>
      </c>
      <c r="J911" s="691"/>
      <c r="K911" s="690" t="s">
        <v>6240</v>
      </c>
      <c r="L911" s="1331"/>
      <c r="N911" s="1327"/>
      <c r="P911" s="1327"/>
      <c r="Q911" s="1332"/>
      <c r="R911" s="1327"/>
      <c r="S911" s="1327"/>
      <c r="T911" s="1327"/>
      <c r="U911" s="1327"/>
      <c r="V911" s="1327"/>
      <c r="W911" s="1327"/>
      <c r="X911" s="666"/>
      <c r="Y911" s="666"/>
      <c r="Z911" s="683"/>
      <c r="AA911" s="1327"/>
      <c r="AB911" s="1327"/>
      <c r="AC911" s="1327"/>
      <c r="AD911" s="1327"/>
      <c r="AE911" s="1329"/>
      <c r="AF911" s="666"/>
      <c r="AG911" s="666"/>
      <c r="AH911" s="666"/>
      <c r="AI911" s="666"/>
      <c r="AJ911" s="666"/>
      <c r="AK911" s="748"/>
      <c r="AL911" s="748"/>
      <c r="AM911" s="1327"/>
      <c r="AN911" s="1330"/>
      <c r="AO911" s="1330"/>
      <c r="AP911" s="666"/>
      <c r="AQ911" s="748"/>
      <c r="AR911" s="748"/>
      <c r="AS911" s="748"/>
      <c r="AT911" s="748"/>
    </row>
    <row r="912">
      <c r="A912" s="1001" t="s">
        <v>13901</v>
      </c>
      <c r="B912" s="684">
        <v>4.0126301E7</v>
      </c>
      <c r="C912" s="685"/>
      <c r="D912" s="685" t="s">
        <v>6242</v>
      </c>
      <c r="E912" s="700" t="s">
        <v>6243</v>
      </c>
      <c r="F912" s="721">
        <v>35421.0</v>
      </c>
      <c r="G912" s="689" t="s">
        <v>391</v>
      </c>
      <c r="H912" s="690" t="s">
        <v>6244</v>
      </c>
      <c r="I912" s="690">
        <v>1.140849964E9</v>
      </c>
      <c r="J912" s="691"/>
      <c r="K912" s="690" t="s">
        <v>5832</v>
      </c>
      <c r="L912" s="1331"/>
      <c r="N912" s="1327"/>
      <c r="P912" s="1327"/>
      <c r="Q912" s="1332"/>
      <c r="R912" s="1327"/>
      <c r="S912" s="1327"/>
      <c r="T912" s="1327"/>
      <c r="U912" s="1327"/>
      <c r="V912" s="1327"/>
      <c r="W912" s="1327"/>
      <c r="X912" s="666"/>
      <c r="Y912" s="666"/>
      <c r="Z912" s="683"/>
      <c r="AA912" s="1327"/>
      <c r="AB912" s="1327"/>
      <c r="AC912" s="1327"/>
      <c r="AD912" s="1327"/>
      <c r="AE912" s="1329"/>
      <c r="AF912" s="666"/>
      <c r="AG912" s="666"/>
      <c r="AH912" s="666"/>
      <c r="AI912" s="666"/>
      <c r="AJ912" s="666"/>
      <c r="AK912" s="748"/>
      <c r="AL912" s="748"/>
      <c r="AM912" s="1327"/>
      <c r="AN912" s="1330"/>
      <c r="AO912" s="1330"/>
      <c r="AP912" s="666"/>
      <c r="AQ912" s="748"/>
      <c r="AR912" s="748"/>
      <c r="AS912" s="748"/>
      <c r="AT912" s="748"/>
    </row>
    <row r="913">
      <c r="A913" s="1001" t="s">
        <v>13901</v>
      </c>
      <c r="B913" s="684">
        <v>3.9654232E7</v>
      </c>
      <c r="C913" s="668"/>
      <c r="D913" s="685" t="s">
        <v>6246</v>
      </c>
      <c r="E913" s="751" t="s">
        <v>6247</v>
      </c>
      <c r="F913" s="688">
        <v>35191.0</v>
      </c>
      <c r="G913" s="689" t="s">
        <v>391</v>
      </c>
      <c r="H913" s="690" t="s">
        <v>6248</v>
      </c>
      <c r="I913" s="690">
        <v>1.140816542E9</v>
      </c>
      <c r="J913" s="691"/>
      <c r="K913" s="690"/>
      <c r="L913" s="1331"/>
      <c r="N913" s="1327"/>
      <c r="P913" s="1327"/>
      <c r="Q913" s="1332"/>
      <c r="R913" s="1327"/>
      <c r="S913" s="1327"/>
      <c r="T913" s="1327"/>
      <c r="U913" s="1327"/>
      <c r="V913" s="1327"/>
      <c r="W913" s="1327"/>
      <c r="X913" s="666"/>
      <c r="Y913" s="666"/>
      <c r="Z913" s="683"/>
      <c r="AA913" s="1327"/>
      <c r="AB913" s="1327"/>
      <c r="AC913" s="1327"/>
      <c r="AD913" s="1327"/>
      <c r="AE913" s="1329"/>
      <c r="AF913" s="666"/>
      <c r="AG913" s="666"/>
      <c r="AH913" s="666"/>
      <c r="AI913" s="666"/>
      <c r="AJ913" s="666"/>
      <c r="AK913" s="748"/>
      <c r="AL913" s="748"/>
      <c r="AM913" s="1327"/>
      <c r="AN913" s="1330"/>
      <c r="AO913" s="1330"/>
      <c r="AP913" s="666"/>
      <c r="AQ913" s="748"/>
      <c r="AR913" s="748"/>
      <c r="AS913" s="748"/>
      <c r="AT913" s="748"/>
    </row>
    <row r="914">
      <c r="A914" s="1001" t="s">
        <v>13901</v>
      </c>
      <c r="B914" s="684">
        <v>3.4930422E7</v>
      </c>
      <c r="C914" s="668"/>
      <c r="D914" s="712" t="s">
        <v>5797</v>
      </c>
      <c r="E914" s="720" t="s">
        <v>6250</v>
      </c>
      <c r="F914" s="752">
        <v>32949.0</v>
      </c>
      <c r="G914" s="689" t="s">
        <v>391</v>
      </c>
      <c r="H914" s="690" t="s">
        <v>6251</v>
      </c>
      <c r="I914" s="690">
        <v>1.169497131E9</v>
      </c>
      <c r="J914" s="691"/>
      <c r="K914" s="690" t="s">
        <v>6252</v>
      </c>
      <c r="L914" s="1331"/>
      <c r="N914" s="1327"/>
      <c r="P914" s="1327"/>
      <c r="Q914" s="1332"/>
      <c r="R914" s="1327"/>
      <c r="S914" s="1327"/>
      <c r="T914" s="1327"/>
      <c r="U914" s="1327"/>
      <c r="V914" s="1327"/>
      <c r="W914" s="1327"/>
      <c r="X914" s="666"/>
      <c r="Y914" s="666"/>
      <c r="Z914" s="683"/>
      <c r="AA914" s="1327"/>
      <c r="AB914" s="1327"/>
      <c r="AC914" s="1327"/>
      <c r="AD914" s="1327"/>
      <c r="AE914" s="1329"/>
      <c r="AF914" s="666"/>
      <c r="AG914" s="666"/>
      <c r="AH914" s="666"/>
      <c r="AI914" s="666"/>
      <c r="AJ914" s="666"/>
      <c r="AK914" s="748"/>
      <c r="AL914" s="748"/>
      <c r="AM914" s="1327"/>
      <c r="AN914" s="1330"/>
      <c r="AO914" s="1330"/>
      <c r="AP914" s="666"/>
      <c r="AQ914" s="748"/>
      <c r="AR914" s="748"/>
      <c r="AS914" s="748"/>
      <c r="AT914" s="748"/>
    </row>
    <row r="915">
      <c r="A915" s="1001" t="s">
        <v>13901</v>
      </c>
      <c r="B915" s="684">
        <v>3.9491294E7</v>
      </c>
      <c r="C915" s="668"/>
      <c r="D915" s="685" t="s">
        <v>6254</v>
      </c>
      <c r="E915" s="700" t="s">
        <v>6255</v>
      </c>
      <c r="F915" s="721">
        <v>35348.0</v>
      </c>
      <c r="G915" s="689" t="s">
        <v>391</v>
      </c>
      <c r="H915" s="690" t="s">
        <v>6256</v>
      </c>
      <c r="I915" s="690">
        <v>2.241585652E9</v>
      </c>
      <c r="J915" s="691"/>
      <c r="K915" s="690" t="s">
        <v>5863</v>
      </c>
      <c r="L915" s="1331"/>
      <c r="N915" s="1327"/>
      <c r="P915" s="1327"/>
      <c r="Q915" s="1332"/>
      <c r="R915" s="1327"/>
      <c r="S915" s="1327"/>
      <c r="T915" s="1327"/>
      <c r="U915" s="1327"/>
      <c r="V915" s="1327"/>
      <c r="W915" s="1327"/>
      <c r="X915" s="666"/>
      <c r="Y915" s="666"/>
      <c r="Z915" s="683"/>
      <c r="AA915" s="1327"/>
      <c r="AB915" s="1327"/>
      <c r="AC915" s="1327"/>
      <c r="AD915" s="1327"/>
      <c r="AE915" s="1329"/>
      <c r="AF915" s="666"/>
      <c r="AG915" s="666"/>
      <c r="AH915" s="666"/>
      <c r="AI915" s="666"/>
      <c r="AJ915" s="666"/>
      <c r="AK915" s="748"/>
      <c r="AL915" s="748"/>
      <c r="AM915" s="1327"/>
      <c r="AN915" s="1330"/>
      <c r="AO915" s="1330"/>
      <c r="AP915" s="666"/>
      <c r="AQ915" s="748"/>
      <c r="AR915" s="748"/>
      <c r="AS915" s="748"/>
      <c r="AT915" s="748"/>
    </row>
    <row r="916">
      <c r="A916" s="1001" t="s">
        <v>13901</v>
      </c>
      <c r="B916" s="699">
        <v>2.6864606E7</v>
      </c>
      <c r="C916" s="668"/>
      <c r="D916" s="685" t="s">
        <v>6258</v>
      </c>
      <c r="E916" s="700" t="s">
        <v>6259</v>
      </c>
      <c r="F916" s="688">
        <v>28833.0</v>
      </c>
      <c r="G916" s="689" t="s">
        <v>391</v>
      </c>
      <c r="H916" s="686" t="s">
        <v>6260</v>
      </c>
      <c r="I916" s="686">
        <v>1.136256392E9</v>
      </c>
      <c r="J916" s="691"/>
      <c r="K916" s="686" t="s">
        <v>6261</v>
      </c>
      <c r="L916" s="1331"/>
      <c r="N916" s="1327"/>
      <c r="P916" s="1327"/>
      <c r="Q916" s="1327"/>
      <c r="R916" s="1327"/>
      <c r="S916" s="1327"/>
      <c r="T916" s="1327"/>
      <c r="U916" s="1327"/>
      <c r="V916" s="1327"/>
      <c r="W916" s="1327"/>
      <c r="X916" s="666"/>
      <c r="Y916" s="666"/>
      <c r="Z916" s="666"/>
      <c r="AA916" s="1327"/>
      <c r="AB916" s="1327"/>
      <c r="AC916" s="1327"/>
      <c r="AD916" s="1327"/>
      <c r="AE916" s="1329"/>
      <c r="AF916" s="666"/>
      <c r="AG916" s="666"/>
      <c r="AH916" s="666"/>
      <c r="AI916" s="666"/>
      <c r="AJ916" s="666"/>
      <c r="AK916" s="748"/>
      <c r="AL916" s="748"/>
      <c r="AM916" s="1327"/>
      <c r="AN916" s="1330"/>
      <c r="AO916" s="1330"/>
      <c r="AP916" s="666"/>
      <c r="AQ916" s="748"/>
      <c r="AR916" s="748"/>
      <c r="AS916" s="748"/>
      <c r="AT916" s="748"/>
    </row>
    <row r="917">
      <c r="A917" s="1001" t="s">
        <v>13901</v>
      </c>
      <c r="B917" s="699">
        <v>9.4679227E7</v>
      </c>
      <c r="C917" s="668"/>
      <c r="D917" s="685" t="s">
        <v>6262</v>
      </c>
      <c r="E917" s="700" t="s">
        <v>6263</v>
      </c>
      <c r="F917" s="688">
        <v>37136.0</v>
      </c>
      <c r="G917" s="691" t="s">
        <v>5848</v>
      </c>
      <c r="H917" s="686" t="s">
        <v>6264</v>
      </c>
      <c r="I917" s="686">
        <v>1.568582911E9</v>
      </c>
      <c r="J917" s="691"/>
      <c r="K917" s="686" t="s">
        <v>5914</v>
      </c>
      <c r="L917" s="1331"/>
      <c r="N917" s="1327"/>
      <c r="P917" s="1327"/>
      <c r="Q917" s="1327"/>
      <c r="R917" s="1327"/>
      <c r="S917" s="1327"/>
      <c r="T917" s="1327"/>
      <c r="U917" s="1327"/>
      <c r="V917" s="1327"/>
      <c r="W917" s="1327"/>
      <c r="X917" s="666"/>
      <c r="Y917" s="666"/>
      <c r="Z917" s="666"/>
      <c r="AA917" s="1327"/>
      <c r="AB917" s="1327"/>
      <c r="AC917" s="1327"/>
      <c r="AD917" s="1327"/>
      <c r="AE917" s="1329"/>
      <c r="AF917" s="666"/>
      <c r="AG917" s="666"/>
      <c r="AH917" s="666"/>
      <c r="AI917" s="666"/>
      <c r="AJ917" s="666"/>
      <c r="AK917" s="748"/>
      <c r="AL917" s="748"/>
      <c r="AM917" s="1327"/>
      <c r="AN917" s="1330"/>
      <c r="AO917" s="1330"/>
      <c r="AP917" s="666"/>
      <c r="AQ917" s="748"/>
      <c r="AR917" s="748"/>
      <c r="AS917" s="748"/>
      <c r="AT917" s="748"/>
    </row>
    <row r="918">
      <c r="A918" s="1001" t="s">
        <v>13901</v>
      </c>
      <c r="B918" s="699">
        <v>3.3023057E7</v>
      </c>
      <c r="C918" s="685"/>
      <c r="D918" s="685" t="s">
        <v>6265</v>
      </c>
      <c r="E918" s="700" t="s">
        <v>6266</v>
      </c>
      <c r="F918" s="688">
        <v>31890.0</v>
      </c>
      <c r="G918" s="689" t="s">
        <v>391</v>
      </c>
      <c r="H918" s="686" t="s">
        <v>6267</v>
      </c>
      <c r="I918" s="686">
        <v>2.966624895E9</v>
      </c>
      <c r="J918" s="691"/>
      <c r="K918" s="686" t="s">
        <v>6268</v>
      </c>
      <c r="L918" s="1331"/>
      <c r="N918" s="1327"/>
      <c r="P918" s="1327"/>
      <c r="Q918" s="1327"/>
      <c r="R918" s="1327"/>
      <c r="S918" s="1327"/>
      <c r="T918" s="1327"/>
      <c r="U918" s="1327"/>
      <c r="V918" s="1327"/>
      <c r="W918" s="1327"/>
      <c r="X918" s="666"/>
      <c r="Y918" s="666"/>
      <c r="Z918" s="666"/>
      <c r="AA918" s="1327"/>
      <c r="AB918" s="1327"/>
      <c r="AC918" s="1327"/>
      <c r="AD918" s="1327"/>
      <c r="AE918" s="1329"/>
      <c r="AF918" s="666"/>
      <c r="AG918" s="666"/>
      <c r="AH918" s="666"/>
      <c r="AI918" s="666"/>
      <c r="AJ918" s="666"/>
      <c r="AK918" s="748"/>
      <c r="AL918" s="748"/>
      <c r="AM918" s="1327"/>
      <c r="AN918" s="1330"/>
      <c r="AO918" s="1330"/>
      <c r="AP918" s="666"/>
      <c r="AQ918" s="748"/>
      <c r="AR918" s="748"/>
      <c r="AS918" s="748"/>
      <c r="AT918" s="748"/>
    </row>
    <row r="919">
      <c r="A919" s="1001" t="s">
        <v>13901</v>
      </c>
      <c r="B919" s="699">
        <v>4.2302327E7</v>
      </c>
      <c r="C919" s="685"/>
      <c r="D919" s="685" t="s">
        <v>6269</v>
      </c>
      <c r="E919" s="700" t="s">
        <v>6270</v>
      </c>
      <c r="F919" s="688">
        <v>36531.0</v>
      </c>
      <c r="G919" s="689" t="s">
        <v>391</v>
      </c>
      <c r="H919" s="686" t="s">
        <v>6271</v>
      </c>
      <c r="I919" s="686">
        <v>1.524589969E9</v>
      </c>
      <c r="J919" s="691"/>
      <c r="K919" s="686" t="s">
        <v>6272</v>
      </c>
      <c r="L919" s="1331"/>
      <c r="N919" s="1327"/>
      <c r="P919" s="1327"/>
      <c r="Q919" s="1327"/>
      <c r="R919" s="1327"/>
      <c r="S919" s="1327"/>
      <c r="T919" s="1327"/>
      <c r="U919" s="1327"/>
      <c r="V919" s="1327"/>
      <c r="W919" s="1327"/>
      <c r="X919" s="666"/>
      <c r="Y919" s="666"/>
      <c r="Z919" s="666"/>
      <c r="AA919" s="1327"/>
      <c r="AB919" s="1327"/>
      <c r="AC919" s="1327"/>
      <c r="AD919" s="1327"/>
      <c r="AE919" s="1329"/>
      <c r="AF919" s="666"/>
      <c r="AG919" s="666"/>
      <c r="AH919" s="666"/>
      <c r="AI919" s="666"/>
      <c r="AJ919" s="666"/>
      <c r="AK919" s="748"/>
      <c r="AL919" s="748"/>
      <c r="AM919" s="1327"/>
      <c r="AN919" s="1330"/>
      <c r="AO919" s="1330"/>
      <c r="AP919" s="666"/>
      <c r="AQ919" s="748"/>
      <c r="AR919" s="748"/>
      <c r="AS919" s="748"/>
      <c r="AT919" s="748"/>
    </row>
    <row r="920">
      <c r="A920" s="1001" t="s">
        <v>13901</v>
      </c>
      <c r="B920" s="699">
        <v>9.4485286E7</v>
      </c>
      <c r="C920" s="685"/>
      <c r="D920" s="685" t="s">
        <v>6273</v>
      </c>
      <c r="E920" s="700" t="s">
        <v>6274</v>
      </c>
      <c r="F920" s="688">
        <v>33467.0</v>
      </c>
      <c r="G920" s="719" t="s">
        <v>5829</v>
      </c>
      <c r="H920" s="692" t="s">
        <v>6275</v>
      </c>
      <c r="I920" s="686" t="s">
        <v>6276</v>
      </c>
      <c r="J920" s="691"/>
      <c r="K920" s="686" t="s">
        <v>6277</v>
      </c>
      <c r="L920" s="1331"/>
      <c r="N920" s="1327"/>
      <c r="P920" s="1327"/>
      <c r="Q920" s="1327"/>
      <c r="R920" s="1327"/>
      <c r="S920" s="1327"/>
      <c r="T920" s="1327"/>
      <c r="U920" s="1327"/>
      <c r="V920" s="1327"/>
      <c r="W920" s="1327"/>
      <c r="X920" s="666"/>
      <c r="Y920" s="666"/>
      <c r="Z920" s="666"/>
      <c r="AA920" s="1327"/>
      <c r="AB920" s="1327"/>
      <c r="AC920" s="1327"/>
      <c r="AD920" s="1327"/>
      <c r="AE920" s="1329"/>
      <c r="AF920" s="666"/>
      <c r="AG920" s="666"/>
      <c r="AH920" s="666"/>
      <c r="AI920" s="666"/>
      <c r="AJ920" s="666"/>
      <c r="AK920" s="748"/>
      <c r="AL920" s="748"/>
      <c r="AM920" s="1327"/>
      <c r="AN920" s="1330"/>
      <c r="AO920" s="1330"/>
      <c r="AP920" s="666"/>
      <c r="AQ920" s="748"/>
      <c r="AR920" s="748"/>
      <c r="AS920" s="748"/>
      <c r="AT920" s="748"/>
    </row>
    <row r="921">
      <c r="A921" s="1001" t="s">
        <v>13901</v>
      </c>
      <c r="B921" s="699" t="s">
        <v>535</v>
      </c>
      <c r="C921" s="685"/>
      <c r="D921" s="685" t="s">
        <v>6278</v>
      </c>
      <c r="E921" s="700" t="s">
        <v>6279</v>
      </c>
      <c r="F921" s="688">
        <v>32648.0</v>
      </c>
      <c r="G921" s="719" t="s">
        <v>6280</v>
      </c>
      <c r="H921" s="686" t="s">
        <v>6281</v>
      </c>
      <c r="I921" s="690" t="s">
        <v>6282</v>
      </c>
      <c r="J921" s="691"/>
      <c r="K921" s="686" t="s">
        <v>6283</v>
      </c>
      <c r="L921" s="1331"/>
      <c r="N921" s="1327"/>
      <c r="P921" s="1327"/>
      <c r="Q921" s="1327"/>
      <c r="R921" s="1327"/>
      <c r="S921" s="1327"/>
      <c r="T921" s="1327"/>
      <c r="U921" s="1327"/>
      <c r="V921" s="1327"/>
      <c r="W921" s="1327"/>
      <c r="X921" s="666"/>
      <c r="Y921" s="666"/>
      <c r="Z921" s="666"/>
      <c r="AA921" s="1327"/>
      <c r="AB921" s="1327"/>
      <c r="AC921" s="1327"/>
      <c r="AD921" s="1327"/>
      <c r="AE921" s="1329"/>
      <c r="AF921" s="666"/>
      <c r="AG921" s="666"/>
      <c r="AH921" s="666"/>
      <c r="AI921" s="666"/>
      <c r="AJ921" s="666"/>
      <c r="AK921" s="748"/>
      <c r="AL921" s="748"/>
      <c r="AM921" s="1327"/>
      <c r="AN921" s="1330"/>
      <c r="AO921" s="1330"/>
      <c r="AP921" s="666"/>
      <c r="AQ921" s="748"/>
      <c r="AR921" s="748"/>
      <c r="AS921" s="748"/>
      <c r="AT921" s="748"/>
    </row>
    <row r="922">
      <c r="A922" s="1001" t="s">
        <v>13901</v>
      </c>
      <c r="B922" s="699" t="s">
        <v>536</v>
      </c>
      <c r="C922" s="685"/>
      <c r="D922" s="685" t="s">
        <v>6284</v>
      </c>
      <c r="E922" s="700" t="s">
        <v>6285</v>
      </c>
      <c r="F922" s="726">
        <v>34644.0</v>
      </c>
      <c r="G922" s="719" t="s">
        <v>6286</v>
      </c>
      <c r="H922" s="686" t="s">
        <v>6287</v>
      </c>
      <c r="I922" s="686">
        <v>3.93349102808E11</v>
      </c>
      <c r="J922" s="691"/>
      <c r="K922" s="686" t="s">
        <v>6288</v>
      </c>
      <c r="L922" s="1331"/>
      <c r="N922" s="1327"/>
      <c r="P922" s="1327"/>
      <c r="Q922" s="1327"/>
      <c r="R922" s="1327"/>
      <c r="S922" s="1327"/>
      <c r="T922" s="1327"/>
      <c r="U922" s="1327"/>
      <c r="V922" s="1327"/>
      <c r="W922" s="1327"/>
      <c r="X922" s="666"/>
      <c r="Y922" s="666"/>
      <c r="Z922" s="666"/>
      <c r="AA922" s="1327"/>
      <c r="AB922" s="1327"/>
      <c r="AC922" s="1327"/>
      <c r="AD922" s="1327"/>
      <c r="AE922" s="1329"/>
      <c r="AF922" s="666"/>
      <c r="AG922" s="666"/>
      <c r="AH922" s="666"/>
      <c r="AI922" s="666"/>
      <c r="AJ922" s="666"/>
      <c r="AK922" s="748"/>
      <c r="AL922" s="748"/>
      <c r="AM922" s="1327"/>
      <c r="AN922" s="1330"/>
      <c r="AO922" s="1330"/>
      <c r="AP922" s="666"/>
      <c r="AQ922" s="748"/>
      <c r="AR922" s="748"/>
      <c r="AS922" s="748"/>
      <c r="AT922" s="748"/>
    </row>
    <row r="923">
      <c r="A923" s="1001" t="s">
        <v>13901</v>
      </c>
      <c r="B923" s="699" t="s">
        <v>537</v>
      </c>
      <c r="C923" s="685"/>
      <c r="D923" s="685" t="s">
        <v>6289</v>
      </c>
      <c r="E923" s="753" t="s">
        <v>6290</v>
      </c>
      <c r="F923" s="688">
        <v>35650.0</v>
      </c>
      <c r="G923" s="691"/>
      <c r="H923" s="686" t="s">
        <v>6291</v>
      </c>
      <c r="I923" s="686">
        <v>3.3658012953E10</v>
      </c>
      <c r="J923" s="691"/>
      <c r="K923" s="686" t="s">
        <v>6292</v>
      </c>
      <c r="L923" s="1331"/>
      <c r="N923" s="1327"/>
      <c r="P923" s="1327"/>
      <c r="Q923" s="1327"/>
      <c r="R923" s="1327"/>
      <c r="S923" s="1327"/>
      <c r="T923" s="1327"/>
      <c r="U923" s="1327"/>
      <c r="V923" s="1327"/>
      <c r="W923" s="1327"/>
      <c r="X923" s="666"/>
      <c r="Y923" s="666"/>
      <c r="Z923" s="666"/>
      <c r="AA923" s="1327"/>
      <c r="AB923" s="1327"/>
      <c r="AC923" s="1327"/>
      <c r="AD923" s="1327"/>
      <c r="AE923" s="1329"/>
      <c r="AF923" s="666"/>
      <c r="AG923" s="666"/>
      <c r="AH923" s="666"/>
      <c r="AI923" s="666"/>
      <c r="AJ923" s="666"/>
      <c r="AK923" s="748"/>
      <c r="AL923" s="748"/>
      <c r="AM923" s="1327"/>
      <c r="AN923" s="1330"/>
      <c r="AO923" s="1330"/>
      <c r="AP923" s="666"/>
      <c r="AQ923" s="748"/>
      <c r="AR923" s="748"/>
      <c r="AS923" s="748"/>
      <c r="AT923" s="748"/>
    </row>
    <row r="924">
      <c r="A924" s="1001" t="s">
        <v>13901</v>
      </c>
      <c r="B924" s="684">
        <v>1.8884908E7</v>
      </c>
      <c r="C924" s="685"/>
      <c r="D924" s="685" t="s">
        <v>6293</v>
      </c>
      <c r="E924" s="700" t="s">
        <v>6294</v>
      </c>
      <c r="F924" s="754">
        <v>33731.0</v>
      </c>
      <c r="G924" s="689" t="s">
        <v>391</v>
      </c>
      <c r="H924" s="690" t="s">
        <v>6295</v>
      </c>
      <c r="I924" s="690">
        <v>1.538184017E9</v>
      </c>
      <c r="J924" s="691"/>
      <c r="K924" s="690" t="s">
        <v>6296</v>
      </c>
      <c r="L924" s="1331"/>
      <c r="N924" s="1327"/>
      <c r="P924" s="1327"/>
      <c r="Q924" s="1332"/>
      <c r="R924" s="1327"/>
      <c r="S924" s="1327"/>
      <c r="T924" s="1327"/>
      <c r="U924" s="1327"/>
      <c r="V924" s="1327"/>
      <c r="W924" s="1327"/>
      <c r="X924" s="666"/>
      <c r="Y924" s="666"/>
      <c r="Z924" s="683"/>
      <c r="AA924" s="1327"/>
      <c r="AB924" s="1327"/>
      <c r="AC924" s="1327"/>
      <c r="AD924" s="1327"/>
      <c r="AE924" s="1329"/>
      <c r="AF924" s="666"/>
      <c r="AG924" s="666"/>
      <c r="AH924" s="666"/>
      <c r="AI924" s="666"/>
      <c r="AJ924" s="666"/>
      <c r="AK924" s="748"/>
      <c r="AL924" s="748"/>
      <c r="AM924" s="1327"/>
      <c r="AN924" s="1330"/>
      <c r="AO924" s="1330"/>
      <c r="AP924" s="666"/>
      <c r="AQ924" s="748"/>
      <c r="AR924" s="748"/>
      <c r="AS924" s="748"/>
      <c r="AT924" s="748"/>
    </row>
    <row r="925">
      <c r="A925" s="1001" t="s">
        <v>13901</v>
      </c>
      <c r="B925" s="684" t="s">
        <v>539</v>
      </c>
      <c r="C925" s="685"/>
      <c r="D925" s="685" t="s">
        <v>6298</v>
      </c>
      <c r="E925" s="700" t="s">
        <v>6299</v>
      </c>
      <c r="F925" s="688">
        <v>36396.0</v>
      </c>
      <c r="G925" s="737" t="s">
        <v>2911</v>
      </c>
      <c r="H925" s="690" t="s">
        <v>6300</v>
      </c>
      <c r="I925" s="690" t="s">
        <v>6301</v>
      </c>
      <c r="J925" s="691"/>
      <c r="K925" s="690" t="s">
        <v>6302</v>
      </c>
      <c r="L925" s="1331"/>
      <c r="N925" s="1327"/>
      <c r="P925" s="1327"/>
      <c r="Q925" s="1332"/>
      <c r="R925" s="1327"/>
      <c r="S925" s="1327"/>
      <c r="T925" s="1327"/>
      <c r="U925" s="1327"/>
      <c r="V925" s="1327"/>
      <c r="W925" s="1327"/>
      <c r="X925" s="666"/>
      <c r="Y925" s="666"/>
      <c r="Z925" s="683"/>
      <c r="AA925" s="1327"/>
      <c r="AB925" s="1327"/>
      <c r="AC925" s="1327"/>
      <c r="AD925" s="1327"/>
      <c r="AE925" s="1329"/>
      <c r="AF925" s="666"/>
      <c r="AG925" s="666"/>
      <c r="AH925" s="666"/>
      <c r="AI925" s="666"/>
      <c r="AJ925" s="666"/>
      <c r="AK925" s="748"/>
      <c r="AL925" s="748"/>
      <c r="AM925" s="1327"/>
      <c r="AN925" s="1330"/>
      <c r="AO925" s="1330"/>
      <c r="AP925" s="666"/>
      <c r="AQ925" s="748"/>
      <c r="AR925" s="748"/>
      <c r="AS925" s="748"/>
      <c r="AT925" s="748"/>
    </row>
    <row r="926">
      <c r="A926" s="1001" t="s">
        <v>13901</v>
      </c>
      <c r="B926" s="684">
        <v>9.5996837E7</v>
      </c>
      <c r="C926" s="685"/>
      <c r="D926" s="685" t="s">
        <v>6304</v>
      </c>
      <c r="E926" s="700" t="s">
        <v>6305</v>
      </c>
      <c r="F926" s="688">
        <v>34766.0</v>
      </c>
      <c r="G926" s="689" t="s">
        <v>2911</v>
      </c>
      <c r="H926" s="690" t="s">
        <v>6306</v>
      </c>
      <c r="I926" s="690">
        <v>1.173651359E9</v>
      </c>
      <c r="J926" s="691"/>
      <c r="K926" s="690" t="s">
        <v>6307</v>
      </c>
      <c r="L926" s="1331"/>
      <c r="N926" s="1327"/>
      <c r="P926" s="1327"/>
      <c r="Q926" s="1332"/>
      <c r="R926" s="1327"/>
      <c r="S926" s="1327"/>
      <c r="T926" s="1327"/>
      <c r="U926" s="1327"/>
      <c r="V926" s="1327"/>
      <c r="W926" s="1327"/>
      <c r="X926" s="666"/>
      <c r="Y926" s="666"/>
      <c r="Z926" s="683"/>
      <c r="AA926" s="1327"/>
      <c r="AB926" s="1327"/>
      <c r="AC926" s="1327"/>
      <c r="AD926" s="1327"/>
      <c r="AE926" s="1329"/>
      <c r="AF926" s="666"/>
      <c r="AG926" s="666"/>
      <c r="AH926" s="666"/>
      <c r="AI926" s="666"/>
      <c r="AJ926" s="666"/>
      <c r="AK926" s="748"/>
      <c r="AL926" s="748"/>
      <c r="AM926" s="1327"/>
      <c r="AN926" s="1330"/>
      <c r="AO926" s="1330"/>
      <c r="AP926" s="666"/>
      <c r="AQ926" s="748"/>
      <c r="AR926" s="748"/>
      <c r="AS926" s="748"/>
      <c r="AT926" s="748"/>
    </row>
    <row r="927">
      <c r="A927" s="1001" t="s">
        <v>13901</v>
      </c>
      <c r="B927" s="699"/>
      <c r="C927" s="685"/>
      <c r="D927" s="668" t="s">
        <v>6309</v>
      </c>
      <c r="E927" s="734" t="s">
        <v>6310</v>
      </c>
      <c r="F927" s="688">
        <v>35052.0</v>
      </c>
      <c r="G927" s="719" t="s">
        <v>3864</v>
      </c>
      <c r="H927" s="686" t="s">
        <v>6311</v>
      </c>
      <c r="I927" s="686">
        <v>1.126360072E9</v>
      </c>
      <c r="J927" s="691"/>
      <c r="K927" s="686" t="s">
        <v>6312</v>
      </c>
      <c r="L927" s="1331"/>
      <c r="N927" s="1327"/>
      <c r="P927" s="1327"/>
      <c r="Q927" s="1332"/>
      <c r="R927" s="1327"/>
      <c r="S927" s="1327"/>
      <c r="T927" s="1327"/>
      <c r="U927" s="1327"/>
      <c r="V927" s="1327"/>
      <c r="W927" s="1327"/>
      <c r="X927" s="666"/>
      <c r="Y927" s="666"/>
      <c r="Z927" s="666"/>
      <c r="AA927" s="1327"/>
      <c r="AB927" s="1327"/>
      <c r="AC927" s="1327"/>
      <c r="AD927" s="1327"/>
      <c r="AE927" s="1329"/>
      <c r="AF927" s="666"/>
      <c r="AG927" s="666"/>
      <c r="AH927" s="666"/>
      <c r="AI927" s="666"/>
      <c r="AJ927" s="666"/>
      <c r="AK927" s="748"/>
      <c r="AL927" s="748"/>
      <c r="AM927" s="1327"/>
      <c r="AN927" s="1330"/>
      <c r="AO927" s="1330"/>
      <c r="AP927" s="666"/>
      <c r="AQ927" s="748"/>
      <c r="AR927" s="748"/>
      <c r="AS927" s="748"/>
      <c r="AT927" s="748"/>
    </row>
    <row r="928">
      <c r="A928" s="1001" t="s">
        <v>13901</v>
      </c>
      <c r="B928" s="684">
        <v>3.5946148E7</v>
      </c>
      <c r="C928" s="685"/>
      <c r="D928" s="685" t="s">
        <v>6313</v>
      </c>
      <c r="E928" s="700" t="s">
        <v>6314</v>
      </c>
      <c r="F928" s="735">
        <v>33313.0</v>
      </c>
      <c r="G928" s="689" t="s">
        <v>391</v>
      </c>
      <c r="H928" s="690" t="s">
        <v>6315</v>
      </c>
      <c r="I928" s="690">
        <v>1.136326042E9</v>
      </c>
      <c r="J928" s="691"/>
      <c r="K928" s="690" t="s">
        <v>6316</v>
      </c>
      <c r="L928" s="1331"/>
      <c r="N928" s="1327"/>
      <c r="P928" s="1327"/>
      <c r="Q928" s="1332"/>
      <c r="R928" s="1327"/>
      <c r="S928" s="1327"/>
      <c r="T928" s="1327"/>
      <c r="U928" s="1327"/>
      <c r="V928" s="1327"/>
      <c r="W928" s="1327"/>
      <c r="X928" s="666"/>
      <c r="Y928" s="666"/>
      <c r="Z928" s="683"/>
      <c r="AA928" s="1327"/>
      <c r="AB928" s="1327"/>
      <c r="AC928" s="1327"/>
      <c r="AD928" s="1327"/>
      <c r="AE928" s="1329"/>
      <c r="AF928" s="666"/>
      <c r="AG928" s="666"/>
      <c r="AH928" s="666"/>
      <c r="AI928" s="666"/>
      <c r="AJ928" s="666"/>
      <c r="AK928" s="748"/>
      <c r="AL928" s="748"/>
      <c r="AM928" s="1327"/>
      <c r="AN928" s="1330"/>
      <c r="AO928" s="1330"/>
      <c r="AP928" s="666"/>
      <c r="AQ928" s="748"/>
      <c r="AR928" s="748"/>
      <c r="AS928" s="748"/>
      <c r="AT928" s="748"/>
    </row>
    <row r="929">
      <c r="A929" s="1001" t="s">
        <v>13901</v>
      </c>
      <c r="B929" s="684">
        <v>3.9270208E7</v>
      </c>
      <c r="C929" s="685"/>
      <c r="D929" s="686"/>
      <c r="E929" s="700" t="s">
        <v>6317</v>
      </c>
      <c r="F929" s="688">
        <v>34959.0</v>
      </c>
      <c r="G929" s="689" t="s">
        <v>391</v>
      </c>
      <c r="H929" s="690" t="s">
        <v>6318</v>
      </c>
      <c r="I929" s="690">
        <v>1.534253095E9</v>
      </c>
      <c r="J929" s="691"/>
      <c r="K929" s="690" t="s">
        <v>6319</v>
      </c>
      <c r="L929" s="1331"/>
      <c r="N929" s="1327"/>
      <c r="P929" s="1327"/>
      <c r="Q929" s="1332"/>
      <c r="R929" s="1327"/>
      <c r="S929" s="1327"/>
      <c r="T929" s="1327"/>
      <c r="U929" s="1327"/>
      <c r="V929" s="1327"/>
      <c r="W929" s="1327"/>
      <c r="X929" s="666"/>
      <c r="Y929" s="666"/>
      <c r="Z929" s="683"/>
      <c r="AA929" s="1327"/>
      <c r="AB929" s="1327"/>
      <c r="AC929" s="1327"/>
      <c r="AD929" s="1327"/>
      <c r="AE929" s="1329"/>
      <c r="AF929" s="666"/>
      <c r="AG929" s="666"/>
      <c r="AH929" s="666"/>
      <c r="AI929" s="666"/>
      <c r="AJ929" s="666"/>
      <c r="AK929" s="748"/>
      <c r="AL929" s="748"/>
      <c r="AM929" s="1327"/>
      <c r="AN929" s="1330"/>
      <c r="AO929" s="1330"/>
      <c r="AP929" s="666"/>
      <c r="AQ929" s="748"/>
      <c r="AR929" s="748"/>
      <c r="AS929" s="748"/>
      <c r="AT929" s="748"/>
    </row>
    <row r="930">
      <c r="A930" s="1001" t="s">
        <v>13901</v>
      </c>
      <c r="B930" s="699">
        <v>3.8522416E7</v>
      </c>
      <c r="C930" s="685"/>
      <c r="D930" s="723" t="s">
        <v>6320</v>
      </c>
      <c r="E930" s="700" t="s">
        <v>6321</v>
      </c>
      <c r="F930" s="726">
        <v>34613.0</v>
      </c>
      <c r="G930" s="689" t="s">
        <v>391</v>
      </c>
      <c r="H930" s="686" t="s">
        <v>6322</v>
      </c>
      <c r="I930" s="686">
        <v>1.165258254E9</v>
      </c>
      <c r="J930" s="691"/>
      <c r="K930" s="686" t="s">
        <v>6323</v>
      </c>
      <c r="L930" s="1331"/>
      <c r="N930" s="1327"/>
      <c r="P930" s="1327"/>
      <c r="Q930" s="1332"/>
      <c r="R930" s="1327"/>
      <c r="S930" s="1327"/>
      <c r="T930" s="1327"/>
      <c r="U930" s="1327"/>
      <c r="V930" s="1327"/>
      <c r="W930" s="1327"/>
      <c r="X930" s="666"/>
      <c r="Y930" s="666"/>
      <c r="Z930" s="683"/>
      <c r="AA930" s="1327"/>
      <c r="AB930" s="1327"/>
      <c r="AC930" s="1327"/>
      <c r="AD930" s="1327"/>
      <c r="AE930" s="1329"/>
      <c r="AF930" s="666"/>
      <c r="AG930" s="666"/>
      <c r="AH930" s="666"/>
      <c r="AI930" s="666"/>
      <c r="AJ930" s="666"/>
      <c r="AK930" s="748"/>
      <c r="AL930" s="748"/>
      <c r="AM930" s="1327"/>
      <c r="AN930" s="1330"/>
      <c r="AO930" s="1330"/>
      <c r="AP930" s="666"/>
      <c r="AQ930" s="748"/>
      <c r="AR930" s="748"/>
      <c r="AS930" s="748"/>
      <c r="AT930" s="748"/>
    </row>
    <row r="931">
      <c r="A931" s="1001" t="s">
        <v>13901</v>
      </c>
      <c r="B931" s="684">
        <v>3.8506153E7</v>
      </c>
      <c r="C931" s="685"/>
      <c r="D931" s="685" t="s">
        <v>6324</v>
      </c>
      <c r="E931" s="700" t="s">
        <v>6325</v>
      </c>
      <c r="F931" s="688">
        <v>34536.0</v>
      </c>
      <c r="G931" s="689" t="s">
        <v>391</v>
      </c>
      <c r="H931" s="690" t="s">
        <v>6326</v>
      </c>
      <c r="I931" s="690">
        <v>3.875917147E9</v>
      </c>
      <c r="J931" s="691"/>
      <c r="K931" s="690" t="s">
        <v>6327</v>
      </c>
      <c r="L931" s="1331"/>
      <c r="N931" s="1327"/>
      <c r="P931" s="1327"/>
      <c r="Q931" s="1332"/>
      <c r="R931" s="1327"/>
      <c r="S931" s="1327"/>
      <c r="T931" s="1327"/>
      <c r="U931" s="1327"/>
      <c r="V931" s="1327"/>
      <c r="W931" s="1327"/>
      <c r="X931" s="666"/>
      <c r="Y931" s="666"/>
      <c r="Z931" s="683"/>
      <c r="AA931" s="1327"/>
      <c r="AB931" s="1327"/>
      <c r="AC931" s="1327"/>
      <c r="AD931" s="1327"/>
      <c r="AE931" s="1329"/>
      <c r="AF931" s="666"/>
      <c r="AG931" s="666"/>
      <c r="AH931" s="666"/>
      <c r="AI931" s="666"/>
      <c r="AJ931" s="666"/>
      <c r="AK931" s="748"/>
      <c r="AL931" s="748"/>
      <c r="AM931" s="1327"/>
      <c r="AN931" s="1330"/>
      <c r="AO931" s="1330"/>
      <c r="AP931" s="666"/>
      <c r="AQ931" s="748"/>
      <c r="AR931" s="748"/>
      <c r="AS931" s="748"/>
      <c r="AT931" s="748"/>
    </row>
    <row r="932">
      <c r="A932" s="1001" t="s">
        <v>13901</v>
      </c>
      <c r="B932" s="699">
        <v>3.8993165E7</v>
      </c>
      <c r="C932" s="685"/>
      <c r="D932" s="685" t="s">
        <v>6329</v>
      </c>
      <c r="E932" s="686" t="s">
        <v>6330</v>
      </c>
      <c r="F932" s="688">
        <v>35164.0</v>
      </c>
      <c r="G932" s="691"/>
      <c r="H932" s="686" t="s">
        <v>6331</v>
      </c>
      <c r="I932" s="686">
        <v>1.132650878E9</v>
      </c>
      <c r="J932" s="691"/>
      <c r="K932" s="686" t="s">
        <v>6025</v>
      </c>
      <c r="L932" s="1331"/>
      <c r="N932" s="1327"/>
      <c r="P932" s="1327"/>
      <c r="Q932" s="1327"/>
      <c r="R932" s="1327"/>
      <c r="S932" s="1335"/>
      <c r="T932" s="1335"/>
      <c r="U932" s="1335"/>
      <c r="V932" s="1335"/>
      <c r="W932" s="1335"/>
      <c r="X932" s="1340"/>
      <c r="Y932" s="1340"/>
      <c r="Z932" s="666"/>
      <c r="AA932" s="1335"/>
      <c r="AB932" s="1328"/>
      <c r="AC932" s="1335"/>
      <c r="AD932" s="1335"/>
      <c r="AE932" s="1341"/>
      <c r="AF932" s="1340"/>
      <c r="AG932" s="1340"/>
      <c r="AH932" s="1340"/>
      <c r="AI932" s="1340"/>
      <c r="AJ932" s="1340"/>
      <c r="AK932" s="748"/>
      <c r="AL932" s="748"/>
      <c r="AM932" s="1328"/>
      <c r="AN932" s="1330"/>
      <c r="AO932" s="1330"/>
      <c r="AP932" s="748"/>
      <c r="AQ932" s="748"/>
      <c r="AR932" s="748"/>
      <c r="AS932" s="748"/>
      <c r="AT932" s="748"/>
    </row>
    <row r="933">
      <c r="A933" s="1001" t="s">
        <v>13901</v>
      </c>
      <c r="B933" s="699">
        <v>4.023548E7</v>
      </c>
      <c r="C933" s="685"/>
      <c r="D933" s="685" t="s">
        <v>6332</v>
      </c>
      <c r="E933" s="700" t="s">
        <v>6333</v>
      </c>
      <c r="F933" s="691">
        <v>35495.0</v>
      </c>
      <c r="G933" s="689" t="s">
        <v>391</v>
      </c>
      <c r="H933" s="686" t="s">
        <v>6334</v>
      </c>
      <c r="I933" s="686">
        <v>2.235522522E9</v>
      </c>
      <c r="J933" s="691"/>
      <c r="K933" s="686" t="s">
        <v>6335</v>
      </c>
      <c r="L933" s="1331"/>
      <c r="N933" s="1327"/>
      <c r="P933" s="1327"/>
      <c r="Q933" s="1327"/>
      <c r="R933" s="1327"/>
      <c r="S933" s="1327"/>
      <c r="T933" s="1335"/>
      <c r="U933" s="1335"/>
      <c r="V933" s="1335"/>
      <c r="W933" s="1335"/>
      <c r="X933" s="1340"/>
      <c r="Y933" s="1340"/>
      <c r="Z933" s="666"/>
      <c r="AA933" s="1335"/>
      <c r="AB933" s="1335"/>
      <c r="AC933" s="1327"/>
      <c r="AD933" s="1327"/>
      <c r="AE933" s="1341"/>
      <c r="AF933" s="1340"/>
      <c r="AG933" s="1340"/>
      <c r="AH933" s="1340"/>
      <c r="AI933" s="1340"/>
      <c r="AJ933" s="1340"/>
      <c r="AK933" s="748"/>
      <c r="AL933" s="748"/>
      <c r="AM933" s="1328"/>
      <c r="AN933" s="1330"/>
      <c r="AO933" s="1334"/>
      <c r="AP933" s="772"/>
      <c r="AQ933" s="748"/>
      <c r="AR933" s="748"/>
      <c r="AS933" s="748"/>
      <c r="AT933" s="748"/>
    </row>
    <row r="934">
      <c r="A934" s="1001" t="s">
        <v>13901</v>
      </c>
      <c r="B934" s="684">
        <v>4.1586068E7</v>
      </c>
      <c r="C934" s="668"/>
      <c r="D934" s="685" t="s">
        <v>6336</v>
      </c>
      <c r="E934" s="687" t="s">
        <v>6337</v>
      </c>
      <c r="F934" s="688">
        <v>36062.0</v>
      </c>
      <c r="G934" s="689" t="s">
        <v>391</v>
      </c>
      <c r="H934" s="690" t="s">
        <v>6338</v>
      </c>
      <c r="I934" s="690">
        <v>1.169159069E9</v>
      </c>
      <c r="J934" s="691"/>
      <c r="K934" s="690" t="s">
        <v>6339</v>
      </c>
      <c r="L934" s="1331"/>
      <c r="N934" s="1327"/>
      <c r="P934" s="1327"/>
      <c r="Q934" s="1332"/>
      <c r="R934" s="1327"/>
      <c r="S934" s="1327"/>
      <c r="T934" s="1327"/>
      <c r="U934" s="1327"/>
      <c r="V934" s="1327"/>
      <c r="W934" s="1327"/>
      <c r="X934" s="666"/>
      <c r="Y934" s="666"/>
      <c r="Z934" s="683"/>
      <c r="AA934" s="1327"/>
      <c r="AB934" s="1327"/>
      <c r="AC934" s="1327"/>
      <c r="AD934" s="1327"/>
      <c r="AE934" s="1329"/>
      <c r="AF934" s="666"/>
      <c r="AG934" s="666"/>
      <c r="AH934" s="666"/>
      <c r="AI934" s="666"/>
      <c r="AJ934" s="666"/>
      <c r="AK934" s="748"/>
      <c r="AL934" s="748"/>
      <c r="AM934" s="1327"/>
      <c r="AN934" s="1330"/>
      <c r="AO934" s="1330"/>
      <c r="AP934" s="666"/>
      <c r="AQ934" s="748"/>
      <c r="AR934" s="748"/>
      <c r="AS934" s="748"/>
      <c r="AT934" s="748"/>
    </row>
    <row r="935">
      <c r="A935" s="1001" t="s">
        <v>13901</v>
      </c>
      <c r="B935" s="684">
        <v>4.080038E7</v>
      </c>
      <c r="C935" s="685"/>
      <c r="D935" s="685" t="s">
        <v>6340</v>
      </c>
      <c r="E935" s="700" t="s">
        <v>6341</v>
      </c>
      <c r="F935" s="688">
        <v>35880.0</v>
      </c>
      <c r="G935" s="689" t="s">
        <v>391</v>
      </c>
      <c r="H935" s="690" t="s">
        <v>6342</v>
      </c>
      <c r="I935" s="730">
        <v>1.144758656E9</v>
      </c>
      <c r="J935" s="691"/>
      <c r="K935" s="690" t="s">
        <v>6343</v>
      </c>
      <c r="L935" s="1331"/>
      <c r="N935" s="1327"/>
      <c r="P935" s="1327"/>
      <c r="Q935" s="1332"/>
      <c r="R935" s="1327"/>
      <c r="S935" s="1327"/>
      <c r="T935" s="1327"/>
      <c r="U935" s="1327"/>
      <c r="V935" s="1327"/>
      <c r="W935" s="1327"/>
      <c r="X935" s="666"/>
      <c r="Y935" s="666"/>
      <c r="Z935" s="683"/>
      <c r="AA935" s="1327"/>
      <c r="AB935" s="1327"/>
      <c r="AC935" s="1327"/>
      <c r="AD935" s="1327"/>
      <c r="AE935" s="1329"/>
      <c r="AF935" s="666"/>
      <c r="AG935" s="666"/>
      <c r="AH935" s="666"/>
      <c r="AI935" s="666"/>
      <c r="AJ935" s="666"/>
      <c r="AK935" s="748"/>
      <c r="AL935" s="748"/>
      <c r="AM935" s="1327"/>
      <c r="AN935" s="1330"/>
      <c r="AO935" s="1330"/>
      <c r="AP935" s="666"/>
      <c r="AQ935" s="748"/>
      <c r="AR935" s="748"/>
      <c r="AS935" s="748"/>
      <c r="AT935" s="748"/>
    </row>
    <row r="936">
      <c r="A936" s="1001" t="s">
        <v>13901</v>
      </c>
      <c r="B936" s="699"/>
      <c r="C936" s="723"/>
      <c r="D936" s="668" t="s">
        <v>6345</v>
      </c>
      <c r="E936" s="687" t="s">
        <v>6346</v>
      </c>
      <c r="F936" s="688"/>
      <c r="G936" s="691"/>
      <c r="H936" s="686"/>
      <c r="I936" s="686">
        <v>2.920541465E9</v>
      </c>
      <c r="J936" s="691"/>
      <c r="K936" s="686" t="s">
        <v>6347</v>
      </c>
      <c r="L936" s="1331"/>
      <c r="N936" s="1327"/>
      <c r="P936" s="1327"/>
      <c r="Q936" s="1327"/>
      <c r="R936" s="1327"/>
      <c r="S936" s="1327"/>
      <c r="T936" s="1327"/>
      <c r="U936" s="1327"/>
      <c r="V936" s="1327"/>
      <c r="W936" s="1327"/>
      <c r="X936" s="666"/>
      <c r="Y936" s="666"/>
      <c r="Z936" s="666"/>
      <c r="AA936" s="1327"/>
      <c r="AB936" s="1327"/>
      <c r="AC936" s="1327"/>
      <c r="AD936" s="1327"/>
      <c r="AE936" s="1329"/>
      <c r="AF936" s="666"/>
      <c r="AG936" s="666"/>
      <c r="AH936" s="666"/>
      <c r="AI936" s="666"/>
      <c r="AJ936" s="666"/>
      <c r="AK936" s="748"/>
      <c r="AL936" s="748"/>
      <c r="AM936" s="1327"/>
      <c r="AN936" s="1330"/>
      <c r="AO936" s="1330"/>
      <c r="AP936" s="666"/>
      <c r="AQ936" s="748"/>
      <c r="AR936" s="748"/>
      <c r="AS936" s="748"/>
      <c r="AT936" s="748"/>
    </row>
    <row r="937">
      <c r="A937" s="1001" t="s">
        <v>13901</v>
      </c>
      <c r="B937" s="699"/>
      <c r="C937" s="723"/>
      <c r="D937" s="668" t="s">
        <v>6348</v>
      </c>
      <c r="E937" s="687" t="s">
        <v>6349</v>
      </c>
      <c r="F937" s="756">
        <v>42766.0</v>
      </c>
      <c r="G937" s="689" t="s">
        <v>391</v>
      </c>
      <c r="H937" s="686" t="s">
        <v>2547</v>
      </c>
      <c r="I937" s="686">
        <v>1.162623101E9</v>
      </c>
      <c r="J937" s="691"/>
      <c r="K937" s="686" t="s">
        <v>6040</v>
      </c>
      <c r="L937" s="1331"/>
      <c r="N937" s="1327"/>
      <c r="P937" s="1327"/>
      <c r="Q937" s="1327"/>
      <c r="R937" s="1327"/>
      <c r="S937" s="1327"/>
      <c r="T937" s="1327"/>
      <c r="U937" s="1327"/>
      <c r="V937" s="1327"/>
      <c r="W937" s="1327"/>
      <c r="X937" s="666"/>
      <c r="Y937" s="666"/>
      <c r="Z937" s="683"/>
      <c r="AA937" s="1327"/>
      <c r="AB937" s="1327"/>
      <c r="AC937" s="1327"/>
      <c r="AD937" s="1327"/>
      <c r="AE937" s="1329"/>
      <c r="AF937" s="666"/>
      <c r="AG937" s="666"/>
      <c r="AH937" s="666"/>
      <c r="AI937" s="666"/>
      <c r="AJ937" s="666"/>
      <c r="AK937" s="748"/>
      <c r="AL937" s="748"/>
      <c r="AM937" s="1327"/>
      <c r="AN937" s="1330"/>
      <c r="AO937" s="1330"/>
      <c r="AP937" s="666"/>
      <c r="AQ937" s="748"/>
      <c r="AR937" s="748"/>
      <c r="AS937" s="748"/>
      <c r="AT937" s="748"/>
    </row>
    <row r="938">
      <c r="A938" s="1001" t="s">
        <v>13901</v>
      </c>
      <c r="B938" s="684">
        <v>3.8157869E7</v>
      </c>
      <c r="C938" s="685"/>
      <c r="D938" s="685" t="s">
        <v>6350</v>
      </c>
      <c r="E938" s="700" t="s">
        <v>6351</v>
      </c>
      <c r="F938" s="688">
        <v>34420.0</v>
      </c>
      <c r="G938" s="689" t="s">
        <v>391</v>
      </c>
      <c r="H938" s="690" t="s">
        <v>6352</v>
      </c>
      <c r="I938" s="690">
        <v>2.964416132E9</v>
      </c>
      <c r="J938" s="691"/>
      <c r="K938" s="690" t="s">
        <v>6353</v>
      </c>
      <c r="L938" s="1331"/>
      <c r="N938" s="1327"/>
      <c r="P938" s="1327"/>
      <c r="Q938" s="1332"/>
      <c r="R938" s="1327"/>
      <c r="S938" s="1327"/>
      <c r="T938" s="1327"/>
      <c r="U938" s="1327"/>
      <c r="V938" s="1327"/>
      <c r="W938" s="1327"/>
      <c r="X938" s="666"/>
      <c r="Y938" s="666"/>
      <c r="Z938" s="683"/>
      <c r="AA938" s="1327"/>
      <c r="AB938" s="1327"/>
      <c r="AC938" s="1327"/>
      <c r="AD938" s="1327"/>
      <c r="AE938" s="1329"/>
      <c r="AF938" s="666"/>
      <c r="AG938" s="666"/>
      <c r="AH938" s="666"/>
      <c r="AI938" s="666"/>
      <c r="AJ938" s="666"/>
      <c r="AK938" s="748"/>
      <c r="AL938" s="748"/>
      <c r="AM938" s="1327"/>
      <c r="AN938" s="1330"/>
      <c r="AO938" s="1330"/>
      <c r="AP938" s="666"/>
      <c r="AQ938" s="748"/>
      <c r="AR938" s="748"/>
      <c r="AS938" s="748"/>
      <c r="AT938" s="748"/>
    </row>
    <row r="939">
      <c r="A939" s="1001" t="s">
        <v>13901</v>
      </c>
      <c r="B939" s="699">
        <v>3.9321804E7</v>
      </c>
      <c r="C939" s="685"/>
      <c r="D939" s="685" t="s">
        <v>6355</v>
      </c>
      <c r="E939" s="700" t="s">
        <v>6356</v>
      </c>
      <c r="F939" s="688">
        <v>35020.0</v>
      </c>
      <c r="G939" s="691"/>
      <c r="H939" s="686" t="s">
        <v>6357</v>
      </c>
      <c r="I939" s="686">
        <v>1.130770134E9</v>
      </c>
      <c r="J939" s="691"/>
      <c r="K939" s="686" t="s">
        <v>6358</v>
      </c>
      <c r="L939" s="1331"/>
      <c r="N939" s="1327"/>
      <c r="P939" s="1327"/>
      <c r="Q939" s="1327"/>
      <c r="R939" s="1327"/>
      <c r="S939" s="1327"/>
      <c r="T939" s="1327"/>
      <c r="U939" s="1327"/>
      <c r="V939" s="1327"/>
      <c r="W939" s="1327"/>
      <c r="X939" s="666"/>
      <c r="Y939" s="666"/>
      <c r="Z939" s="666"/>
      <c r="AA939" s="1327"/>
      <c r="AB939" s="1327"/>
      <c r="AC939" s="1327"/>
      <c r="AD939" s="1327"/>
      <c r="AE939" s="1329"/>
      <c r="AF939" s="666"/>
      <c r="AG939" s="666"/>
      <c r="AH939" s="666"/>
      <c r="AI939" s="666"/>
      <c r="AJ939" s="666"/>
      <c r="AK939" s="748"/>
      <c r="AL939" s="748"/>
      <c r="AM939" s="1327"/>
      <c r="AN939" s="1330"/>
      <c r="AO939" s="1330"/>
      <c r="AP939" s="666"/>
      <c r="AQ939" s="748"/>
      <c r="AR939" s="748"/>
      <c r="AS939" s="748"/>
      <c r="AT939" s="748"/>
    </row>
    <row r="940">
      <c r="A940" s="1001" t="s">
        <v>13901</v>
      </c>
      <c r="B940" s="699">
        <v>3.5931845E7</v>
      </c>
      <c r="C940" s="685"/>
      <c r="D940" s="668" t="s">
        <v>6359</v>
      </c>
      <c r="E940" s="687" t="s">
        <v>6360</v>
      </c>
      <c r="F940" s="688"/>
      <c r="G940" s="691"/>
      <c r="H940" s="686"/>
      <c r="I940" s="686">
        <v>1.154768712E9</v>
      </c>
      <c r="J940" s="691"/>
      <c r="K940" s="686" t="s">
        <v>6167</v>
      </c>
      <c r="L940" s="1331"/>
      <c r="N940" s="1327"/>
      <c r="P940" s="1327"/>
      <c r="Q940" s="1327"/>
      <c r="R940" s="1327"/>
      <c r="S940" s="1327"/>
      <c r="T940" s="1327"/>
      <c r="U940" s="1327"/>
      <c r="V940" s="1327"/>
      <c r="W940" s="1327"/>
      <c r="X940" s="666"/>
      <c r="Y940" s="666"/>
      <c r="Z940" s="666"/>
      <c r="AA940" s="1327"/>
      <c r="AB940" s="1327"/>
      <c r="AC940" s="1327"/>
      <c r="AD940" s="1327"/>
      <c r="AE940" s="1329"/>
      <c r="AF940" s="666"/>
      <c r="AG940" s="666"/>
      <c r="AH940" s="666"/>
      <c r="AI940" s="666"/>
      <c r="AJ940" s="666"/>
      <c r="AK940" s="748"/>
      <c r="AL940" s="748"/>
      <c r="AM940" s="1327"/>
      <c r="AN940" s="1330"/>
      <c r="AO940" s="1330"/>
      <c r="AP940" s="666"/>
      <c r="AQ940" s="748"/>
      <c r="AR940" s="748"/>
      <c r="AS940" s="748"/>
      <c r="AT940" s="748"/>
    </row>
    <row r="941">
      <c r="A941" s="1001" t="s">
        <v>13901</v>
      </c>
      <c r="B941" s="699">
        <v>3.5931845E7</v>
      </c>
      <c r="C941" s="685"/>
      <c r="D941" s="668" t="s">
        <v>6359</v>
      </c>
      <c r="E941" s="687" t="s">
        <v>6361</v>
      </c>
      <c r="F941" s="688">
        <v>33616.0</v>
      </c>
      <c r="G941" s="691" t="s">
        <v>391</v>
      </c>
      <c r="H941" s="686" t="s">
        <v>6362</v>
      </c>
      <c r="I941" s="686">
        <v>1.554768712E9</v>
      </c>
      <c r="J941" s="691"/>
      <c r="K941" s="686" t="s">
        <v>6363</v>
      </c>
      <c r="L941" s="1331"/>
      <c r="N941" s="1327"/>
      <c r="P941" s="1327"/>
      <c r="Q941" s="1327"/>
      <c r="R941" s="1327"/>
      <c r="S941" s="1327"/>
      <c r="T941" s="1327"/>
      <c r="U941" s="1327"/>
      <c r="V941" s="1327"/>
      <c r="W941" s="1327"/>
      <c r="X941" s="666"/>
      <c r="Y941" s="666"/>
      <c r="Z941" s="666"/>
      <c r="AA941" s="1327"/>
      <c r="AB941" s="1327"/>
      <c r="AC941" s="1327"/>
      <c r="AD941" s="1327"/>
      <c r="AE941" s="1329"/>
      <c r="AF941" s="666"/>
      <c r="AG941" s="666"/>
      <c r="AH941" s="666"/>
      <c r="AI941" s="666"/>
      <c r="AJ941" s="666"/>
      <c r="AK941" s="748"/>
      <c r="AL941" s="748"/>
      <c r="AM941" s="1327"/>
      <c r="AN941" s="1330"/>
      <c r="AO941" s="1330"/>
      <c r="AP941" s="666"/>
      <c r="AQ941" s="748"/>
      <c r="AR941" s="748"/>
      <c r="AS941" s="748"/>
      <c r="AT941" s="748"/>
    </row>
    <row r="942">
      <c r="A942" s="1001" t="s">
        <v>13901</v>
      </c>
      <c r="B942" s="684">
        <v>2.8987361E7</v>
      </c>
      <c r="C942" s="668"/>
      <c r="D942" s="685" t="s">
        <v>6364</v>
      </c>
      <c r="E942" s="700" t="s">
        <v>6365</v>
      </c>
      <c r="F942" s="688">
        <v>29812.0</v>
      </c>
      <c r="G942" s="689" t="s">
        <v>391</v>
      </c>
      <c r="H942" s="690" t="s">
        <v>6366</v>
      </c>
      <c r="I942" s="690">
        <v>1.15992577E9</v>
      </c>
      <c r="J942" s="691"/>
      <c r="K942" s="690" t="s">
        <v>6367</v>
      </c>
      <c r="L942" s="1331"/>
      <c r="N942" s="1327"/>
      <c r="P942" s="1327"/>
      <c r="Q942" s="1332"/>
      <c r="R942" s="1327"/>
      <c r="S942" s="1327"/>
      <c r="T942" s="1327"/>
      <c r="U942" s="1327"/>
      <c r="V942" s="1327"/>
      <c r="W942" s="1327"/>
      <c r="X942" s="666"/>
      <c r="Y942" s="666"/>
      <c r="Z942" s="683"/>
      <c r="AA942" s="1327"/>
      <c r="AB942" s="1327"/>
      <c r="AC942" s="1327"/>
      <c r="AD942" s="1327"/>
      <c r="AE942" s="1329"/>
      <c r="AF942" s="666"/>
      <c r="AG942" s="666"/>
      <c r="AH942" s="666"/>
      <c r="AI942" s="666"/>
      <c r="AJ942" s="666"/>
      <c r="AK942" s="748"/>
      <c r="AL942" s="748"/>
      <c r="AM942" s="1327"/>
      <c r="AN942" s="1330"/>
      <c r="AO942" s="1330"/>
      <c r="AP942" s="666"/>
      <c r="AQ942" s="748"/>
      <c r="AR942" s="748"/>
      <c r="AS942" s="748"/>
      <c r="AT942" s="748"/>
    </row>
    <row r="943">
      <c r="A943" s="1001" t="s">
        <v>13901</v>
      </c>
      <c r="B943" s="699">
        <v>3.4905732E7</v>
      </c>
      <c r="C943" s="668"/>
      <c r="D943" s="685" t="s">
        <v>6368</v>
      </c>
      <c r="E943" s="686" t="s">
        <v>6369</v>
      </c>
      <c r="F943" s="726">
        <v>32772.0</v>
      </c>
      <c r="G943" s="691"/>
      <c r="H943" s="686" t="s">
        <v>6370</v>
      </c>
      <c r="I943" s="686">
        <v>1.537006979E9</v>
      </c>
      <c r="J943" s="691"/>
      <c r="K943" s="686" t="s">
        <v>6167</v>
      </c>
      <c r="L943" s="1331"/>
      <c r="N943" s="1327"/>
      <c r="P943" s="1327"/>
      <c r="Q943" s="1327"/>
      <c r="R943" s="1327"/>
      <c r="S943" s="1328"/>
      <c r="T943" s="1335"/>
      <c r="U943" s="1335"/>
      <c r="V943" s="1335"/>
      <c r="W943" s="1335"/>
      <c r="X943" s="1340"/>
      <c r="Y943" s="1340"/>
      <c r="Z943" s="683"/>
      <c r="AA943" s="1335"/>
      <c r="AB943" s="1335"/>
      <c r="AC943" s="1335"/>
      <c r="AD943" s="1335"/>
      <c r="AE943" s="1341"/>
      <c r="AF943" s="1340"/>
      <c r="AG943" s="1340"/>
      <c r="AH943" s="1340"/>
      <c r="AI943" s="1340"/>
      <c r="AJ943" s="1340"/>
      <c r="AK943" s="748"/>
      <c r="AL943" s="748"/>
      <c r="AM943" s="1335"/>
      <c r="AN943" s="1330"/>
      <c r="AO943" s="1330"/>
      <c r="AP943" s="748"/>
      <c r="AQ943" s="748"/>
      <c r="AR943" s="748"/>
      <c r="AS943" s="748"/>
      <c r="AT943" s="748"/>
    </row>
    <row r="944">
      <c r="A944" s="1001" t="s">
        <v>13901</v>
      </c>
      <c r="B944" s="684">
        <v>3.4789177E7</v>
      </c>
      <c r="C944" s="685"/>
      <c r="D944" s="692" t="s">
        <v>6371</v>
      </c>
      <c r="E944" s="700" t="s">
        <v>6372</v>
      </c>
      <c r="F944" s="689">
        <v>32830.0</v>
      </c>
      <c r="G944" s="689" t="s">
        <v>391</v>
      </c>
      <c r="H944" s="690" t="s">
        <v>6373</v>
      </c>
      <c r="I944" s="690">
        <v>1.125825074E9</v>
      </c>
      <c r="J944" s="691"/>
      <c r="K944" s="690" t="s">
        <v>6374</v>
      </c>
      <c r="L944" s="1331"/>
      <c r="N944" s="1327"/>
      <c r="P944" s="1327"/>
      <c r="Q944" s="1332"/>
      <c r="R944" s="1327"/>
      <c r="S944" s="1327"/>
      <c r="T944" s="1327"/>
      <c r="U944" s="1335"/>
      <c r="V944" s="1335"/>
      <c r="W944" s="1335"/>
      <c r="X944" s="1340"/>
      <c r="Y944" s="1340"/>
      <c r="Z944" s="683"/>
      <c r="AA944" s="1335"/>
      <c r="AB944" s="1335"/>
      <c r="AC944" s="1335"/>
      <c r="AD944" s="1335"/>
      <c r="AE944" s="1341"/>
      <c r="AF944" s="1340"/>
      <c r="AG944" s="1340"/>
      <c r="AH944" s="1340"/>
      <c r="AI944" s="1340"/>
      <c r="AJ944" s="1340"/>
      <c r="AK944" s="748"/>
      <c r="AL944" s="748"/>
      <c r="AM944" s="1335"/>
      <c r="AN944" s="1335"/>
      <c r="AO944" s="1334"/>
      <c r="AP944" s="683"/>
      <c r="AQ944" s="748"/>
      <c r="AR944" s="748"/>
      <c r="AS944" s="748"/>
      <c r="AT944" s="748"/>
    </row>
    <row r="945">
      <c r="A945" s="1001" t="s">
        <v>13901</v>
      </c>
      <c r="B945" s="699">
        <v>2.5251599E7</v>
      </c>
      <c r="C945" s="685"/>
      <c r="D945" s="685" t="s">
        <v>6376</v>
      </c>
      <c r="E945" s="700" t="s">
        <v>6377</v>
      </c>
      <c r="F945" s="688">
        <v>28037.0</v>
      </c>
      <c r="G945" s="691" t="s">
        <v>391</v>
      </c>
      <c r="H945" s="686" t="s">
        <v>6378</v>
      </c>
      <c r="I945" s="686">
        <v>1.150534128E9</v>
      </c>
      <c r="J945" s="691"/>
      <c r="K945" s="686" t="s">
        <v>6379</v>
      </c>
      <c r="L945" s="1331"/>
      <c r="N945" s="1327"/>
      <c r="P945" s="1327"/>
      <c r="Q945" s="1327"/>
      <c r="R945" s="1327"/>
      <c r="S945" s="1327"/>
      <c r="T945" s="1327"/>
      <c r="U945" s="1327"/>
      <c r="V945" s="1327"/>
      <c r="W945" s="1327"/>
      <c r="X945" s="666"/>
      <c r="Y945" s="666"/>
      <c r="Z945" s="683"/>
      <c r="AA945" s="1327"/>
      <c r="AB945" s="1327"/>
      <c r="AC945" s="1327"/>
      <c r="AD945" s="1327"/>
      <c r="AE945" s="1329"/>
      <c r="AF945" s="666"/>
      <c r="AG945" s="666"/>
      <c r="AH945" s="666"/>
      <c r="AI945" s="666"/>
      <c r="AJ945" s="666"/>
      <c r="AK945" s="748"/>
      <c r="AL945" s="748"/>
      <c r="AM945" s="1327"/>
      <c r="AN945" s="1330"/>
      <c r="AO945" s="1330"/>
      <c r="AP945" s="666"/>
      <c r="AQ945" s="748"/>
      <c r="AR945" s="748"/>
      <c r="AS945" s="748"/>
      <c r="AT945" s="748"/>
    </row>
    <row r="946">
      <c r="A946" s="1001" t="s">
        <v>13901</v>
      </c>
      <c r="B946" s="684">
        <v>3.1251334E7</v>
      </c>
      <c r="C946" s="668"/>
      <c r="D946" s="685" t="s">
        <v>6380</v>
      </c>
      <c r="E946" s="700" t="s">
        <v>6381</v>
      </c>
      <c r="F946" s="688">
        <v>30958.0</v>
      </c>
      <c r="G946" s="689" t="s">
        <v>391</v>
      </c>
      <c r="H946" s="690" t="s">
        <v>6382</v>
      </c>
      <c r="I946" s="690">
        <v>1.53444031E9</v>
      </c>
      <c r="J946" s="691"/>
      <c r="K946" s="690" t="s">
        <v>6383</v>
      </c>
      <c r="L946" s="1331"/>
      <c r="N946" s="1327"/>
      <c r="P946" s="1327"/>
      <c r="Q946" s="1332"/>
      <c r="R946" s="1327"/>
      <c r="S946" s="1327"/>
      <c r="T946" s="1327"/>
      <c r="U946" s="1327"/>
      <c r="V946" s="1327"/>
      <c r="W946" s="1327"/>
      <c r="X946" s="666"/>
      <c r="Y946" s="666"/>
      <c r="Z946" s="683"/>
      <c r="AA946" s="1327"/>
      <c r="AB946" s="1327"/>
      <c r="AC946" s="1327"/>
      <c r="AD946" s="1327"/>
      <c r="AE946" s="1329"/>
      <c r="AF946" s="666"/>
      <c r="AG946" s="666"/>
      <c r="AH946" s="666"/>
      <c r="AI946" s="666"/>
      <c r="AJ946" s="666"/>
      <c r="AK946" s="748"/>
      <c r="AL946" s="748"/>
      <c r="AM946" s="1327"/>
      <c r="AN946" s="1330"/>
      <c r="AO946" s="1330"/>
      <c r="AP946" s="666"/>
      <c r="AQ946" s="748"/>
      <c r="AR946" s="748"/>
      <c r="AS946" s="748"/>
      <c r="AT946" s="748"/>
    </row>
    <row r="947">
      <c r="A947" s="1001" t="s">
        <v>13901</v>
      </c>
      <c r="B947" s="684">
        <v>3.9462699E7</v>
      </c>
      <c r="C947" s="668"/>
      <c r="D947" s="685" t="s">
        <v>6385</v>
      </c>
      <c r="E947" s="700" t="s">
        <v>6386</v>
      </c>
      <c r="F947" s="688">
        <v>35296.0</v>
      </c>
      <c r="G947" s="689" t="s">
        <v>391</v>
      </c>
      <c r="H947" s="690" t="s">
        <v>6387</v>
      </c>
      <c r="I947" s="690">
        <v>1.168746941E9</v>
      </c>
      <c r="J947" s="691"/>
      <c r="K947" s="690" t="s">
        <v>6388</v>
      </c>
      <c r="L947" s="1331"/>
      <c r="N947" s="1327"/>
      <c r="P947" s="1327"/>
      <c r="Q947" s="1332"/>
      <c r="R947" s="1327"/>
      <c r="S947" s="1335"/>
      <c r="T947" s="1335"/>
      <c r="U947" s="1335"/>
      <c r="V947" s="1335"/>
      <c r="W947" s="1335"/>
      <c r="X947" s="1340"/>
      <c r="Y947" s="1340"/>
      <c r="Z947" s="683"/>
      <c r="AA947" s="1335"/>
      <c r="AB947" s="1335"/>
      <c r="AC947" s="1335"/>
      <c r="AD947" s="1335"/>
      <c r="AE947" s="1341"/>
      <c r="AF947" s="1340"/>
      <c r="AG947" s="1340"/>
      <c r="AH947" s="1340"/>
      <c r="AI947" s="1340"/>
      <c r="AJ947" s="1340"/>
      <c r="AK947" s="748"/>
      <c r="AL947" s="748"/>
      <c r="AM947" s="1335"/>
      <c r="AN947" s="1330"/>
      <c r="AO947" s="1330"/>
      <c r="AP947" s="748"/>
      <c r="AQ947" s="748"/>
      <c r="AR947" s="748"/>
      <c r="AS947" s="748"/>
      <c r="AT947" s="748"/>
    </row>
    <row r="948">
      <c r="A948" s="1001" t="s">
        <v>13901</v>
      </c>
      <c r="B948" s="728">
        <v>3.6400283E7</v>
      </c>
      <c r="C948" s="685"/>
      <c r="D948" s="685" t="s">
        <v>6389</v>
      </c>
      <c r="E948" s="720" t="s">
        <v>6390</v>
      </c>
      <c r="F948" s="688">
        <v>33455.0</v>
      </c>
      <c r="G948" s="689" t="s">
        <v>391</v>
      </c>
      <c r="H948" s="730" t="s">
        <v>6391</v>
      </c>
      <c r="I948" s="730" t="s">
        <v>6392</v>
      </c>
      <c r="J948" s="691"/>
      <c r="K948" s="730" t="s">
        <v>6393</v>
      </c>
      <c r="L948" s="1331"/>
      <c r="N948" s="1327"/>
      <c r="P948" s="1327"/>
      <c r="Q948" s="1332"/>
      <c r="R948" s="1327"/>
      <c r="S948" s="1327"/>
      <c r="T948" s="1335"/>
      <c r="U948" s="1335"/>
      <c r="V948" s="1335"/>
      <c r="W948" s="1335"/>
      <c r="X948" s="1340"/>
      <c r="Y948" s="1340"/>
      <c r="Z948" s="683"/>
      <c r="AA948" s="1335"/>
      <c r="AB948" s="1335"/>
      <c r="AC948" s="1335"/>
      <c r="AD948" s="1335"/>
      <c r="AE948" s="1341"/>
      <c r="AF948" s="1340"/>
      <c r="AG948" s="1340"/>
      <c r="AH948" s="1340"/>
      <c r="AI948" s="1340"/>
      <c r="AJ948" s="1340"/>
      <c r="AK948" s="748"/>
      <c r="AL948" s="748"/>
      <c r="AM948" s="1335"/>
      <c r="AN948" s="1335"/>
      <c r="AO948" s="1334"/>
      <c r="AP948" s="683"/>
      <c r="AQ948" s="748"/>
      <c r="AR948" s="748"/>
      <c r="AS948" s="748"/>
      <c r="AT948" s="748"/>
    </row>
    <row r="949">
      <c r="A949" s="1001" t="s">
        <v>13901</v>
      </c>
      <c r="B949" s="684">
        <v>3.935328E7</v>
      </c>
      <c r="C949" s="685"/>
      <c r="D949" s="685" t="s">
        <v>6395</v>
      </c>
      <c r="E949" s="700" t="s">
        <v>6396</v>
      </c>
      <c r="F949" s="721">
        <v>34995.0</v>
      </c>
      <c r="G949" s="689" t="s">
        <v>391</v>
      </c>
      <c r="H949" s="690" t="s">
        <v>6397</v>
      </c>
      <c r="I949" s="690">
        <v>2.966472276E9</v>
      </c>
      <c r="J949" s="691"/>
      <c r="K949" s="690" t="s">
        <v>6398</v>
      </c>
      <c r="L949" s="1331"/>
      <c r="N949" s="1327"/>
      <c r="P949" s="1327"/>
      <c r="Q949" s="1332"/>
      <c r="R949" s="1327"/>
      <c r="S949" s="1327"/>
      <c r="T949" s="1327"/>
      <c r="U949" s="1327"/>
      <c r="V949" s="1327"/>
      <c r="W949" s="1327"/>
      <c r="X949" s="666"/>
      <c r="Y949" s="666"/>
      <c r="Z949" s="683"/>
      <c r="AA949" s="1327"/>
      <c r="AB949" s="1327"/>
      <c r="AC949" s="1327"/>
      <c r="AD949" s="1327"/>
      <c r="AE949" s="1329"/>
      <c r="AF949" s="666"/>
      <c r="AG949" s="666"/>
      <c r="AH949" s="666"/>
      <c r="AI949" s="666"/>
      <c r="AJ949" s="666"/>
      <c r="AK949" s="748"/>
      <c r="AL949" s="748"/>
      <c r="AM949" s="1327"/>
      <c r="AN949" s="1330"/>
      <c r="AO949" s="1330"/>
      <c r="AP949" s="666"/>
      <c r="AQ949" s="748"/>
      <c r="AR949" s="748"/>
      <c r="AS949" s="748"/>
      <c r="AT949" s="748"/>
    </row>
    <row r="950">
      <c r="A950" s="1001" t="s">
        <v>13901</v>
      </c>
      <c r="B950" s="684">
        <v>1.002695896E9</v>
      </c>
      <c r="C950" s="685"/>
      <c r="D950" s="685" t="s">
        <v>6400</v>
      </c>
      <c r="E950" s="700" t="s">
        <v>6401</v>
      </c>
      <c r="F950" s="688">
        <v>34759.0</v>
      </c>
      <c r="G950" s="737" t="s">
        <v>6214</v>
      </c>
      <c r="H950" s="690" t="s">
        <v>6402</v>
      </c>
      <c r="I950" s="690">
        <v>1.123865501E9</v>
      </c>
      <c r="J950" s="691"/>
      <c r="K950" s="690" t="s">
        <v>5781</v>
      </c>
      <c r="L950" s="1331"/>
      <c r="N950" s="1327"/>
      <c r="P950" s="1327"/>
      <c r="Q950" s="1332"/>
      <c r="R950" s="1327"/>
      <c r="S950" s="1327"/>
      <c r="T950" s="1327"/>
      <c r="U950" s="1327"/>
      <c r="V950" s="1327"/>
      <c r="W950" s="1327"/>
      <c r="X950" s="666"/>
      <c r="Y950" s="666"/>
      <c r="Z950" s="683"/>
      <c r="AA950" s="1327"/>
      <c r="AB950" s="1327"/>
      <c r="AC950" s="1327"/>
      <c r="AD950" s="1327"/>
      <c r="AE950" s="1329"/>
      <c r="AF950" s="666"/>
      <c r="AG950" s="666"/>
      <c r="AH950" s="666"/>
      <c r="AI950" s="666"/>
      <c r="AJ950" s="666"/>
      <c r="AK950" s="748"/>
      <c r="AL950" s="748"/>
      <c r="AM950" s="1327"/>
      <c r="AN950" s="1330"/>
      <c r="AO950" s="1330"/>
      <c r="AP950" s="666"/>
      <c r="AQ950" s="748"/>
      <c r="AR950" s="748"/>
      <c r="AS950" s="748"/>
      <c r="AT950" s="748"/>
    </row>
    <row r="951">
      <c r="A951" s="1001" t="s">
        <v>13901</v>
      </c>
      <c r="B951" s="684">
        <v>4.0904276E7</v>
      </c>
      <c r="C951" s="685"/>
      <c r="D951" s="685" t="s">
        <v>6404</v>
      </c>
      <c r="E951" s="720" t="s">
        <v>6405</v>
      </c>
      <c r="F951" s="688">
        <v>35810.0</v>
      </c>
      <c r="G951" s="689" t="s">
        <v>391</v>
      </c>
      <c r="H951" s="690" t="s">
        <v>6406</v>
      </c>
      <c r="I951" s="690">
        <v>1.549489163E9</v>
      </c>
      <c r="J951" s="691"/>
      <c r="K951" s="690" t="s">
        <v>2092</v>
      </c>
      <c r="L951" s="1331"/>
      <c r="N951" s="1327"/>
      <c r="P951" s="1327"/>
      <c r="Q951" s="1332"/>
      <c r="R951" s="1327"/>
      <c r="S951" s="1327"/>
      <c r="T951" s="1327"/>
      <c r="U951" s="1327"/>
      <c r="V951" s="1327"/>
      <c r="W951" s="1327"/>
      <c r="X951" s="666"/>
      <c r="Y951" s="666"/>
      <c r="Z951" s="683"/>
      <c r="AA951" s="1327"/>
      <c r="AB951" s="1327"/>
      <c r="AC951" s="1327"/>
      <c r="AD951" s="1327"/>
      <c r="AE951" s="1329"/>
      <c r="AF951" s="666"/>
      <c r="AG951" s="666"/>
      <c r="AH951" s="666"/>
      <c r="AI951" s="666"/>
      <c r="AJ951" s="666"/>
      <c r="AK951" s="748"/>
      <c r="AL951" s="748"/>
      <c r="AM951" s="1327"/>
      <c r="AN951" s="1330"/>
      <c r="AO951" s="1330"/>
      <c r="AP951" s="666"/>
      <c r="AQ951" s="748"/>
      <c r="AR951" s="748"/>
      <c r="AS951" s="748"/>
      <c r="AT951" s="748"/>
    </row>
    <row r="952">
      <c r="A952" s="1001" t="s">
        <v>13901</v>
      </c>
      <c r="B952" s="684">
        <v>3.049291E7</v>
      </c>
      <c r="C952" s="685"/>
      <c r="D952" s="685" t="s">
        <v>6407</v>
      </c>
      <c r="E952" s="712" t="s">
        <v>6408</v>
      </c>
      <c r="F952" s="721">
        <v>30600.0</v>
      </c>
      <c r="G952" s="689" t="s">
        <v>391</v>
      </c>
      <c r="H952" s="690" t="s">
        <v>6409</v>
      </c>
      <c r="I952" s="690">
        <v>1.122404336E9</v>
      </c>
      <c r="J952" s="691"/>
      <c r="K952" s="690" t="s">
        <v>6410</v>
      </c>
      <c r="L952" s="1331"/>
      <c r="N952" s="1327"/>
      <c r="P952" s="1327"/>
      <c r="Q952" s="1332"/>
      <c r="R952" s="1327"/>
      <c r="S952" s="1327"/>
      <c r="T952" s="1327"/>
      <c r="U952" s="1327"/>
      <c r="V952" s="1327"/>
      <c r="W952" s="1327"/>
      <c r="X952" s="666"/>
      <c r="Y952" s="666"/>
      <c r="Z952" s="683"/>
      <c r="AA952" s="1327"/>
      <c r="AB952" s="1327"/>
      <c r="AC952" s="1327"/>
      <c r="AD952" s="1327"/>
      <c r="AE952" s="1329"/>
      <c r="AF952" s="666"/>
      <c r="AG952" s="666"/>
      <c r="AH952" s="666"/>
      <c r="AI952" s="666"/>
      <c r="AJ952" s="666"/>
      <c r="AK952" s="748"/>
      <c r="AL952" s="748"/>
      <c r="AM952" s="1327"/>
      <c r="AN952" s="1330"/>
      <c r="AO952" s="1330"/>
      <c r="AP952" s="666"/>
      <c r="AQ952" s="748"/>
      <c r="AR952" s="748"/>
      <c r="AS952" s="748"/>
      <c r="AT952" s="748"/>
    </row>
    <row r="953">
      <c r="A953" s="1001" t="s">
        <v>13901</v>
      </c>
      <c r="B953" s="699"/>
      <c r="C953" s="685"/>
      <c r="D953" s="668" t="s">
        <v>6411</v>
      </c>
      <c r="E953" s="687" t="s">
        <v>6412</v>
      </c>
      <c r="F953" s="688"/>
      <c r="G953" s="691"/>
      <c r="H953" s="686"/>
      <c r="I953" s="686">
        <v>1.159228235E9</v>
      </c>
      <c r="J953" s="691"/>
      <c r="K953" s="686"/>
      <c r="L953" s="1331"/>
      <c r="N953" s="1327"/>
      <c r="P953" s="1327"/>
      <c r="Q953" s="1327"/>
      <c r="R953" s="1327"/>
      <c r="S953" s="1327"/>
      <c r="T953" s="1327"/>
      <c r="U953" s="1327"/>
      <c r="V953" s="1327"/>
      <c r="W953" s="1327"/>
      <c r="X953" s="666"/>
      <c r="Y953" s="666"/>
      <c r="Z953" s="666"/>
      <c r="AA953" s="1327"/>
      <c r="AB953" s="1327"/>
      <c r="AC953" s="1327"/>
      <c r="AD953" s="1327"/>
      <c r="AE953" s="1329"/>
      <c r="AF953" s="666"/>
      <c r="AG953" s="666"/>
      <c r="AH953" s="666"/>
      <c r="AI953" s="666"/>
      <c r="AJ953" s="666"/>
      <c r="AK953" s="748"/>
      <c r="AL953" s="748"/>
      <c r="AM953" s="1327"/>
      <c r="AN953" s="1330"/>
      <c r="AO953" s="1330"/>
      <c r="AP953" s="666"/>
      <c r="AQ953" s="748"/>
      <c r="AR953" s="748"/>
      <c r="AS953" s="748"/>
      <c r="AT953" s="748"/>
    </row>
    <row r="954">
      <c r="A954" s="1001" t="s">
        <v>13901</v>
      </c>
      <c r="B954" s="699">
        <v>3.8357928E7</v>
      </c>
      <c r="C954" s="685"/>
      <c r="D954" s="668" t="s">
        <v>6413</v>
      </c>
      <c r="E954" s="687" t="s">
        <v>6414</v>
      </c>
      <c r="F954" s="688">
        <v>34495.0</v>
      </c>
      <c r="G954" s="691" t="s">
        <v>391</v>
      </c>
      <c r="H954" s="686" t="s">
        <v>6415</v>
      </c>
      <c r="I954" s="686">
        <v>1.13170598E9</v>
      </c>
      <c r="J954" s="691"/>
      <c r="K954" s="686" t="s">
        <v>6416</v>
      </c>
      <c r="L954" s="1331"/>
      <c r="N954" s="1327"/>
      <c r="P954" s="1327"/>
      <c r="Q954" s="1327"/>
      <c r="R954" s="1327"/>
      <c r="S954" s="1327"/>
      <c r="T954" s="1327"/>
      <c r="U954" s="1327"/>
      <c r="V954" s="1327"/>
      <c r="W954" s="1327"/>
      <c r="X954" s="666"/>
      <c r="Y954" s="666"/>
      <c r="Z954" s="666"/>
      <c r="AA954" s="1327"/>
      <c r="AB954" s="1327"/>
      <c r="AC954" s="1327"/>
      <c r="AD954" s="1327"/>
      <c r="AE954" s="1329"/>
      <c r="AF954" s="666"/>
      <c r="AG954" s="666"/>
      <c r="AH954" s="666"/>
      <c r="AI954" s="666"/>
      <c r="AJ954" s="666"/>
      <c r="AK954" s="748"/>
      <c r="AL954" s="748"/>
      <c r="AM954" s="1327"/>
      <c r="AN954" s="1330"/>
      <c r="AO954" s="1330"/>
      <c r="AP954" s="666"/>
      <c r="AQ954" s="748"/>
      <c r="AR954" s="748"/>
      <c r="AS954" s="748"/>
      <c r="AT954" s="748"/>
    </row>
    <row r="955">
      <c r="A955" s="1001" t="s">
        <v>13901</v>
      </c>
      <c r="B955" s="684">
        <v>4.3385038E7</v>
      </c>
      <c r="C955" s="685"/>
      <c r="D955" s="685" t="s">
        <v>5672</v>
      </c>
      <c r="E955" s="700" t="s">
        <v>5673</v>
      </c>
      <c r="F955" s="688">
        <v>36899.0</v>
      </c>
      <c r="G955" s="691" t="s">
        <v>391</v>
      </c>
      <c r="H955" s="690" t="s">
        <v>5674</v>
      </c>
      <c r="I955" s="690">
        <v>1.168873628E9</v>
      </c>
      <c r="J955" s="691"/>
      <c r="K955" s="690" t="s">
        <v>5675</v>
      </c>
      <c r="L955" s="1331"/>
      <c r="N955" s="1327"/>
      <c r="P955" s="1327"/>
      <c r="Q955" s="1332"/>
      <c r="R955" s="1327"/>
      <c r="S955" s="1327"/>
      <c r="T955" s="1327"/>
      <c r="U955" s="1327"/>
      <c r="V955" s="1327"/>
      <c r="W955" s="1327"/>
      <c r="X955" s="666"/>
      <c r="Y955" s="666"/>
      <c r="Z955" s="683"/>
      <c r="AA955" s="1327"/>
      <c r="AB955" s="1327"/>
      <c r="AC955" s="1327"/>
      <c r="AD955" s="1327"/>
      <c r="AE955" s="1329"/>
      <c r="AF955" s="666"/>
      <c r="AG955" s="666"/>
      <c r="AH955" s="666"/>
      <c r="AI955" s="666"/>
      <c r="AJ955" s="666"/>
      <c r="AK955" s="748"/>
      <c r="AL955" s="748"/>
      <c r="AM955" s="1327"/>
      <c r="AN955" s="1330"/>
      <c r="AO955" s="1330"/>
      <c r="AP955" s="666"/>
      <c r="AQ955" s="748"/>
      <c r="AR955" s="748"/>
      <c r="AS955" s="748"/>
      <c r="AT955" s="748"/>
    </row>
    <row r="956">
      <c r="A956" s="1001" t="s">
        <v>13901</v>
      </c>
      <c r="B956" s="699">
        <v>4.2659916E7</v>
      </c>
      <c r="C956" s="685"/>
      <c r="D956" s="685" t="s">
        <v>6417</v>
      </c>
      <c r="E956" s="757" t="s">
        <v>6418</v>
      </c>
      <c r="F956" s="688">
        <v>36826.0</v>
      </c>
      <c r="G956" s="691" t="s">
        <v>391</v>
      </c>
      <c r="H956" s="692" t="s">
        <v>6419</v>
      </c>
      <c r="I956" s="686">
        <v>1.169168204E9</v>
      </c>
      <c r="J956" s="693"/>
      <c r="K956" s="686" t="s">
        <v>5819</v>
      </c>
      <c r="L956" s="1331"/>
      <c r="N956" s="1327"/>
      <c r="P956" s="1328"/>
      <c r="Q956" s="1327"/>
      <c r="R956" s="1327"/>
      <c r="S956" s="1327"/>
      <c r="T956" s="1335"/>
      <c r="U956" s="1335"/>
      <c r="V956" s="1335"/>
      <c r="W956" s="1335"/>
      <c r="X956" s="1340"/>
      <c r="Y956" s="1340"/>
      <c r="Z956" s="748"/>
      <c r="AA956" s="1335"/>
      <c r="AB956" s="1328"/>
      <c r="AC956" s="1335"/>
      <c r="AD956" s="1335"/>
      <c r="AE956" s="1341"/>
      <c r="AF956" s="1340"/>
      <c r="AG956" s="1340"/>
      <c r="AH956" s="1340"/>
      <c r="AI956" s="1340"/>
      <c r="AJ956" s="1340"/>
      <c r="AK956" s="748"/>
      <c r="AL956" s="748"/>
      <c r="AM956" s="1327"/>
      <c r="AN956" s="1330"/>
      <c r="AO956" s="1330"/>
      <c r="AP956" s="748"/>
      <c r="AQ956" s="748"/>
      <c r="AR956" s="748"/>
      <c r="AS956" s="748"/>
      <c r="AT956" s="748"/>
    </row>
    <row r="957">
      <c r="A957" s="1001" t="s">
        <v>13901</v>
      </c>
      <c r="B957" s="699">
        <v>4.0127529E7</v>
      </c>
      <c r="C957" s="668"/>
      <c r="D957" s="685" t="s">
        <v>6420</v>
      </c>
      <c r="E957" s="687" t="s">
        <v>6421</v>
      </c>
      <c r="F957" s="746">
        <v>35378.0</v>
      </c>
      <c r="G957" s="691" t="s">
        <v>391</v>
      </c>
      <c r="H957" s="686" t="s">
        <v>6422</v>
      </c>
      <c r="I957" s="686">
        <v>1.569612468E9</v>
      </c>
      <c r="J957" s="691"/>
      <c r="K957" s="686" t="s">
        <v>6423</v>
      </c>
      <c r="L957" s="1331"/>
      <c r="N957" s="1327"/>
      <c r="P957" s="1327"/>
      <c r="Q957" s="1327"/>
      <c r="R957" s="1327"/>
      <c r="S957" s="1327"/>
      <c r="T957" s="1327"/>
      <c r="U957" s="1335"/>
      <c r="V957" s="1335"/>
      <c r="W957" s="1335"/>
      <c r="X957" s="1340"/>
      <c r="Y957" s="1340"/>
      <c r="Z957" s="666"/>
      <c r="AA957" s="1335"/>
      <c r="AB957" s="1335"/>
      <c r="AC957" s="1327"/>
      <c r="AD957" s="1327"/>
      <c r="AE957" s="1341"/>
      <c r="AF957" s="1340"/>
      <c r="AG957" s="1340"/>
      <c r="AH957" s="1340"/>
      <c r="AI957" s="1340"/>
      <c r="AJ957" s="1340"/>
      <c r="AK957" s="748"/>
      <c r="AL957" s="748"/>
      <c r="AM957" s="1327"/>
      <c r="AN957" s="1330"/>
      <c r="AO957" s="1334"/>
      <c r="AP957" s="683"/>
      <c r="AQ957" s="748"/>
      <c r="AR957" s="748"/>
      <c r="AS957" s="748"/>
      <c r="AT957" s="748"/>
    </row>
    <row r="958">
      <c r="A958" s="1001" t="s">
        <v>13901</v>
      </c>
      <c r="B958" s="699">
        <v>4.1466326E7</v>
      </c>
      <c r="C958" s="668"/>
      <c r="D958" s="685" t="s">
        <v>6424</v>
      </c>
      <c r="E958" s="700" t="s">
        <v>6425</v>
      </c>
      <c r="F958" s="688">
        <v>36160.0</v>
      </c>
      <c r="G958" s="691" t="s">
        <v>391</v>
      </c>
      <c r="H958" s="686" t="s">
        <v>6426</v>
      </c>
      <c r="I958" s="686" t="s">
        <v>6427</v>
      </c>
      <c r="J958" s="691"/>
      <c r="K958" s="686" t="s">
        <v>6428</v>
      </c>
      <c r="L958" s="1331"/>
      <c r="N958" s="1327"/>
      <c r="P958" s="1327"/>
      <c r="Q958" s="1327"/>
      <c r="R958" s="1327"/>
      <c r="S958" s="1327"/>
      <c r="T958" s="1327"/>
      <c r="U958" s="1327"/>
      <c r="V958" s="1327"/>
      <c r="W958" s="1327"/>
      <c r="X958" s="666"/>
      <c r="Y958" s="666"/>
      <c r="Z958" s="666"/>
      <c r="AA958" s="1327"/>
      <c r="AB958" s="1327"/>
      <c r="AC958" s="1327"/>
      <c r="AD958" s="1327"/>
      <c r="AE958" s="1329"/>
      <c r="AF958" s="666"/>
      <c r="AG958" s="666"/>
      <c r="AH958" s="666"/>
      <c r="AI958" s="666"/>
      <c r="AJ958" s="666"/>
      <c r="AK958" s="748"/>
      <c r="AL958" s="748"/>
      <c r="AM958" s="1327"/>
      <c r="AN958" s="1330"/>
      <c r="AO958" s="1330"/>
      <c r="AP958" s="666"/>
      <c r="AQ958" s="748"/>
      <c r="AR958" s="748"/>
      <c r="AS958" s="748"/>
      <c r="AT958" s="748"/>
    </row>
    <row r="959">
      <c r="A959" s="1001" t="s">
        <v>13901</v>
      </c>
      <c r="B959" s="699"/>
      <c r="C959" s="685"/>
      <c r="D959" s="668" t="s">
        <v>6429</v>
      </c>
      <c r="E959" s="687" t="s">
        <v>6430</v>
      </c>
      <c r="F959" s="688"/>
      <c r="G959" s="691"/>
      <c r="H959" s="686"/>
      <c r="I959" s="686" t="s">
        <v>6431</v>
      </c>
      <c r="J959" s="691"/>
      <c r="K959" s="686" t="s">
        <v>6167</v>
      </c>
      <c r="L959" s="1331"/>
      <c r="N959" s="1327"/>
      <c r="P959" s="1327"/>
      <c r="Q959" s="1327"/>
      <c r="R959" s="1327"/>
      <c r="S959" s="1327"/>
      <c r="T959" s="1327"/>
      <c r="U959" s="1327"/>
      <c r="V959" s="1327"/>
      <c r="W959" s="1327"/>
      <c r="X959" s="666"/>
      <c r="Y959" s="666"/>
      <c r="Z959" s="666"/>
      <c r="AA959" s="1327"/>
      <c r="AB959" s="1327"/>
      <c r="AC959" s="1327"/>
      <c r="AD959" s="1327"/>
      <c r="AE959" s="1329"/>
      <c r="AF959" s="666"/>
      <c r="AG959" s="666"/>
      <c r="AH959" s="666"/>
      <c r="AI959" s="666"/>
      <c r="AJ959" s="666"/>
      <c r="AK959" s="748"/>
      <c r="AL959" s="748"/>
      <c r="AM959" s="1327"/>
      <c r="AN959" s="1330"/>
      <c r="AO959" s="1330"/>
      <c r="AP959" s="666"/>
      <c r="AQ959" s="748"/>
      <c r="AR959" s="748"/>
      <c r="AS959" s="748"/>
      <c r="AT959" s="748"/>
    </row>
    <row r="960">
      <c r="A960" s="1001" t="s">
        <v>13901</v>
      </c>
      <c r="B960" s="699">
        <v>3.8292843E7</v>
      </c>
      <c r="C960" s="685"/>
      <c r="D960" s="668" t="s">
        <v>6432</v>
      </c>
      <c r="E960" s="687" t="s">
        <v>6433</v>
      </c>
      <c r="F960" s="726">
        <v>34464.0</v>
      </c>
      <c r="G960" s="691"/>
      <c r="H960" s="686" t="s">
        <v>6434</v>
      </c>
      <c r="I960" s="686">
        <v>1.531149167E9</v>
      </c>
      <c r="J960" s="691"/>
      <c r="K960" s="686" t="s">
        <v>6167</v>
      </c>
      <c r="L960" s="1331"/>
      <c r="N960" s="1327"/>
      <c r="P960" s="1327"/>
      <c r="Q960" s="1327"/>
      <c r="R960" s="1327"/>
      <c r="S960" s="1327"/>
      <c r="T960" s="1327"/>
      <c r="U960" s="1327"/>
      <c r="V960" s="1327"/>
      <c r="W960" s="1327"/>
      <c r="X960" s="666"/>
      <c r="Y960" s="666"/>
      <c r="Z960" s="666"/>
      <c r="AA960" s="1327"/>
      <c r="AB960" s="1327"/>
      <c r="AC960" s="1327"/>
      <c r="AD960" s="1327"/>
      <c r="AE960" s="1329"/>
      <c r="AF960" s="666"/>
      <c r="AG960" s="666"/>
      <c r="AH960" s="666"/>
      <c r="AI960" s="666"/>
      <c r="AJ960" s="666"/>
      <c r="AK960" s="748"/>
      <c r="AL960" s="748"/>
      <c r="AM960" s="1327"/>
      <c r="AN960" s="1330"/>
      <c r="AO960" s="1330"/>
      <c r="AP960" s="666"/>
      <c r="AQ960" s="748"/>
      <c r="AR960" s="748"/>
      <c r="AS960" s="748"/>
      <c r="AT960" s="748"/>
    </row>
    <row r="961">
      <c r="A961" s="1001" t="s">
        <v>13901</v>
      </c>
      <c r="B961" s="699">
        <v>4.3872452E7</v>
      </c>
      <c r="C961" s="685"/>
      <c r="D961" s="685" t="s">
        <v>6435</v>
      </c>
      <c r="E961" s="686" t="s">
        <v>6436</v>
      </c>
      <c r="F961" s="688">
        <v>37249.0</v>
      </c>
      <c r="G961" s="691" t="s">
        <v>391</v>
      </c>
      <c r="H961" s="686" t="s">
        <v>6437</v>
      </c>
      <c r="I961" s="686">
        <v>1.133546041E9</v>
      </c>
      <c r="J961" s="691"/>
      <c r="K961" s="686" t="s">
        <v>6438</v>
      </c>
      <c r="L961" s="1331"/>
      <c r="N961" s="1327"/>
      <c r="P961" s="1327"/>
      <c r="Q961" s="1327"/>
      <c r="R961" s="1327"/>
      <c r="S961" s="1327"/>
      <c r="T961" s="1327"/>
      <c r="U961" s="1327"/>
      <c r="V961" s="1327"/>
      <c r="W961" s="1327"/>
      <c r="X961" s="666"/>
      <c r="Y961" s="666"/>
      <c r="Z961" s="666"/>
      <c r="AA961" s="1327"/>
      <c r="AB961" s="1327"/>
      <c r="AC961" s="1327"/>
      <c r="AD961" s="1327"/>
      <c r="AE961" s="1329"/>
      <c r="AF961" s="666"/>
      <c r="AG961" s="666"/>
      <c r="AH961" s="666"/>
      <c r="AI961" s="666"/>
      <c r="AJ961" s="666"/>
      <c r="AK961" s="748"/>
      <c r="AL961" s="748"/>
      <c r="AM961" s="1327"/>
      <c r="AN961" s="1330"/>
      <c r="AO961" s="1330"/>
      <c r="AP961" s="666"/>
      <c r="AQ961" s="748"/>
      <c r="AR961" s="748"/>
      <c r="AS961" s="748"/>
      <c r="AT961" s="748"/>
    </row>
    <row r="962">
      <c r="A962" s="1001" t="s">
        <v>13901</v>
      </c>
      <c r="B962" s="684" t="s">
        <v>569</v>
      </c>
      <c r="C962" s="668"/>
      <c r="D962" s="685" t="s">
        <v>6439</v>
      </c>
      <c r="E962" s="700" t="s">
        <v>6440</v>
      </c>
      <c r="F962" s="689"/>
      <c r="G962" s="737" t="s">
        <v>3864</v>
      </c>
      <c r="H962" s="690" t="s">
        <v>6441</v>
      </c>
      <c r="I962" s="690" t="s">
        <v>6442</v>
      </c>
      <c r="J962" s="691"/>
      <c r="K962" s="690" t="s">
        <v>6443</v>
      </c>
      <c r="L962" s="1331"/>
      <c r="N962" s="1327"/>
      <c r="P962" s="1327"/>
      <c r="Q962" s="1332"/>
      <c r="R962" s="1327"/>
      <c r="S962" s="1327"/>
      <c r="T962" s="1327"/>
      <c r="U962" s="1327"/>
      <c r="V962" s="1327"/>
      <c r="W962" s="1327"/>
      <c r="X962" s="666"/>
      <c r="Y962" s="666"/>
      <c r="Z962" s="683"/>
      <c r="AA962" s="1327"/>
      <c r="AB962" s="1327"/>
      <c r="AC962" s="1327"/>
      <c r="AD962" s="1327"/>
      <c r="AE962" s="1329"/>
      <c r="AF962" s="666"/>
      <c r="AG962" s="666"/>
      <c r="AH962" s="666"/>
      <c r="AI962" s="666"/>
      <c r="AJ962" s="666"/>
      <c r="AK962" s="748"/>
      <c r="AL962" s="748"/>
      <c r="AM962" s="1327"/>
      <c r="AN962" s="1330"/>
      <c r="AO962" s="1330"/>
      <c r="AP962" s="666"/>
      <c r="AQ962" s="748"/>
      <c r="AR962" s="748"/>
      <c r="AS962" s="748"/>
      <c r="AT962" s="748"/>
    </row>
    <row r="963">
      <c r="A963" s="1001" t="s">
        <v>13901</v>
      </c>
      <c r="B963" s="684">
        <v>3.6825573E7</v>
      </c>
      <c r="C963" s="668"/>
      <c r="D963" s="685" t="s">
        <v>6444</v>
      </c>
      <c r="E963" s="700" t="s">
        <v>6445</v>
      </c>
      <c r="F963" s="688">
        <v>33682.0</v>
      </c>
      <c r="G963" s="691" t="s">
        <v>391</v>
      </c>
      <c r="H963" s="690" t="s">
        <v>6446</v>
      </c>
      <c r="I963" s="690">
        <v>1.567430121E9</v>
      </c>
      <c r="J963" s="691"/>
      <c r="K963" s="690" t="s">
        <v>6447</v>
      </c>
      <c r="L963" s="1331"/>
      <c r="N963" s="1327"/>
      <c r="P963" s="1327"/>
      <c r="Q963" s="1332"/>
      <c r="R963" s="1327"/>
      <c r="S963" s="1327"/>
      <c r="T963" s="1327"/>
      <c r="U963" s="1327"/>
      <c r="V963" s="1327"/>
      <c r="W963" s="1327"/>
      <c r="X963" s="666"/>
      <c r="Y963" s="666"/>
      <c r="Z963" s="683"/>
      <c r="AA963" s="1327"/>
      <c r="AB963" s="1327"/>
      <c r="AC963" s="1327"/>
      <c r="AD963" s="1327"/>
      <c r="AE963" s="1329"/>
      <c r="AF963" s="666"/>
      <c r="AG963" s="666"/>
      <c r="AH963" s="666"/>
      <c r="AI963" s="666"/>
      <c r="AJ963" s="666"/>
      <c r="AK963" s="748"/>
      <c r="AL963" s="748"/>
      <c r="AM963" s="1327"/>
      <c r="AN963" s="1330"/>
      <c r="AO963" s="1330"/>
      <c r="AP963" s="666"/>
      <c r="AQ963" s="748"/>
      <c r="AR963" s="748"/>
      <c r="AS963" s="748"/>
      <c r="AT963" s="748"/>
    </row>
    <row r="964">
      <c r="A964" s="1001" t="s">
        <v>13901</v>
      </c>
      <c r="B964" s="699">
        <v>4.182486E7</v>
      </c>
      <c r="C964" s="685"/>
      <c r="D964" s="685" t="s">
        <v>6449</v>
      </c>
      <c r="E964" s="700" t="s">
        <v>6450</v>
      </c>
      <c r="F964" s="688">
        <v>36248.0</v>
      </c>
      <c r="G964" s="691" t="s">
        <v>391</v>
      </c>
      <c r="H964" s="686" t="s">
        <v>6451</v>
      </c>
      <c r="I964" s="686">
        <v>1.5262407E9</v>
      </c>
      <c r="J964" s="691"/>
      <c r="K964" s="686" t="s">
        <v>5819</v>
      </c>
      <c r="L964" s="1331"/>
      <c r="N964" s="1327"/>
      <c r="P964" s="1327"/>
      <c r="Q964" s="1327"/>
      <c r="R964" s="1327"/>
      <c r="S964" s="1327"/>
      <c r="T964" s="1327"/>
      <c r="U964" s="1327"/>
      <c r="V964" s="1327"/>
      <c r="W964" s="1327"/>
      <c r="X964" s="666"/>
      <c r="Y964" s="666"/>
      <c r="Z964" s="666"/>
      <c r="AA964" s="1327"/>
      <c r="AB964" s="1327"/>
      <c r="AC964" s="1327"/>
      <c r="AD964" s="1327"/>
      <c r="AE964" s="1329"/>
      <c r="AF964" s="666"/>
      <c r="AG964" s="666"/>
      <c r="AH964" s="666"/>
      <c r="AI964" s="666"/>
      <c r="AJ964" s="666"/>
      <c r="AK964" s="748"/>
      <c r="AL964" s="748"/>
      <c r="AM964" s="1327"/>
      <c r="AN964" s="1330"/>
      <c r="AO964" s="1330"/>
      <c r="AP964" s="666"/>
      <c r="AQ964" s="748"/>
      <c r="AR964" s="748"/>
      <c r="AS964" s="748"/>
      <c r="AT964" s="748"/>
    </row>
    <row r="965">
      <c r="A965" s="1001" t="s">
        <v>13901</v>
      </c>
      <c r="B965" s="699">
        <v>4.3534267E7</v>
      </c>
      <c r="C965" s="685"/>
      <c r="D965" s="685" t="s">
        <v>6452</v>
      </c>
      <c r="E965" s="700" t="s">
        <v>6453</v>
      </c>
      <c r="F965" s="688">
        <v>37069.0</v>
      </c>
      <c r="G965" s="691"/>
      <c r="H965" s="686" t="s">
        <v>6454</v>
      </c>
      <c r="I965" s="686">
        <v>1.121615167E9</v>
      </c>
      <c r="J965" s="691"/>
      <c r="K965" s="686" t="s">
        <v>2092</v>
      </c>
      <c r="L965" s="1331"/>
      <c r="N965" s="1327"/>
      <c r="P965" s="1327"/>
      <c r="Q965" s="1327"/>
      <c r="R965" s="1327"/>
      <c r="S965" s="1327"/>
      <c r="T965" s="1327"/>
      <c r="U965" s="1327"/>
      <c r="V965" s="1327"/>
      <c r="W965" s="1327"/>
      <c r="X965" s="666"/>
      <c r="Y965" s="666"/>
      <c r="Z965" s="666"/>
      <c r="AA965" s="1327"/>
      <c r="AB965" s="1327"/>
      <c r="AC965" s="1327"/>
      <c r="AD965" s="1327"/>
      <c r="AE965" s="1329"/>
      <c r="AF965" s="666"/>
      <c r="AG965" s="666"/>
      <c r="AH965" s="666"/>
      <c r="AI965" s="666"/>
      <c r="AJ965" s="666"/>
      <c r="AK965" s="748"/>
      <c r="AL965" s="748"/>
      <c r="AM965" s="1327"/>
      <c r="AN965" s="1330"/>
      <c r="AO965" s="1330"/>
      <c r="AP965" s="666"/>
      <c r="AQ965" s="748"/>
      <c r="AR965" s="748"/>
      <c r="AS965" s="748"/>
      <c r="AT965" s="748"/>
    </row>
    <row r="966">
      <c r="A966" s="1001" t="s">
        <v>13901</v>
      </c>
      <c r="B966" s="684">
        <v>5.95225338E8</v>
      </c>
      <c r="C966" s="685"/>
      <c r="D966" s="685" t="s">
        <v>6455</v>
      </c>
      <c r="E966" s="758" t="s">
        <v>6456</v>
      </c>
      <c r="F966" s="756">
        <v>36656.0</v>
      </c>
      <c r="G966" s="689" t="s">
        <v>6139</v>
      </c>
      <c r="H966" s="730" t="s">
        <v>6457</v>
      </c>
      <c r="I966" s="690" t="s">
        <v>6458</v>
      </c>
      <c r="J966" s="691"/>
      <c r="K966" s="690" t="s">
        <v>6459</v>
      </c>
      <c r="L966" s="1331"/>
      <c r="N966" s="1327"/>
      <c r="P966" s="1327"/>
      <c r="Q966" s="1332"/>
      <c r="R966" s="1327"/>
      <c r="S966" s="1327"/>
      <c r="T966" s="1327"/>
      <c r="U966" s="1327"/>
      <c r="V966" s="1327"/>
      <c r="W966" s="1327"/>
      <c r="X966" s="666"/>
      <c r="Y966" s="666"/>
      <c r="Z966" s="683"/>
      <c r="AA966" s="1327"/>
      <c r="AB966" s="1327"/>
      <c r="AC966" s="1327"/>
      <c r="AD966" s="1327"/>
      <c r="AE966" s="1329"/>
      <c r="AF966" s="666"/>
      <c r="AG966" s="666"/>
      <c r="AH966" s="666"/>
      <c r="AI966" s="666"/>
      <c r="AJ966" s="666"/>
      <c r="AK966" s="748"/>
      <c r="AL966" s="748"/>
      <c r="AM966" s="1327"/>
      <c r="AN966" s="1330"/>
      <c r="AO966" s="1334"/>
      <c r="AP966" s="666"/>
      <c r="AQ966" s="748"/>
      <c r="AR966" s="748"/>
      <c r="AS966" s="748"/>
      <c r="AT966" s="748"/>
    </row>
    <row r="967">
      <c r="A967" s="1001" t="s">
        <v>13901</v>
      </c>
      <c r="B967" s="684">
        <v>3.0410422E7</v>
      </c>
      <c r="C967" s="685"/>
      <c r="D967" s="685" t="s">
        <v>6461</v>
      </c>
      <c r="E967" s="700" t="s">
        <v>6462</v>
      </c>
      <c r="F967" s="735">
        <v>30532.0</v>
      </c>
      <c r="G967" s="691" t="s">
        <v>391</v>
      </c>
      <c r="H967" s="690" t="s">
        <v>6463</v>
      </c>
      <c r="I967" s="690">
        <v>1.130680408E9</v>
      </c>
      <c r="J967" s="691"/>
      <c r="K967" s="690" t="s">
        <v>6464</v>
      </c>
      <c r="L967" s="1331"/>
      <c r="N967" s="1327"/>
      <c r="P967" s="1327"/>
      <c r="Q967" s="1332"/>
      <c r="R967" s="1327"/>
      <c r="S967" s="1327"/>
      <c r="T967" s="1327"/>
      <c r="U967" s="1327"/>
      <c r="V967" s="1327"/>
      <c r="W967" s="1327"/>
      <c r="X967" s="666"/>
      <c r="Y967" s="666"/>
      <c r="Z967" s="683"/>
      <c r="AA967" s="1327"/>
      <c r="AB967" s="1327"/>
      <c r="AC967" s="1327"/>
      <c r="AD967" s="1327"/>
      <c r="AE967" s="1329"/>
      <c r="AF967" s="666"/>
      <c r="AG967" s="666"/>
      <c r="AH967" s="666"/>
      <c r="AI967" s="666"/>
      <c r="AJ967" s="666"/>
      <c r="AK967" s="748"/>
      <c r="AL967" s="748"/>
      <c r="AM967" s="1327"/>
      <c r="AN967" s="1330"/>
      <c r="AO967" s="1330"/>
      <c r="AP967" s="666"/>
      <c r="AQ967" s="748"/>
      <c r="AR967" s="748"/>
      <c r="AS967" s="748"/>
      <c r="AT967" s="748"/>
    </row>
    <row r="968">
      <c r="A968" s="1001" t="s">
        <v>13901</v>
      </c>
      <c r="B968" s="699">
        <v>4.2720425E7</v>
      </c>
      <c r="C968" s="685"/>
      <c r="D968" s="685" t="s">
        <v>6465</v>
      </c>
      <c r="E968" s="700" t="s">
        <v>6466</v>
      </c>
      <c r="F968" s="688">
        <v>36716.0</v>
      </c>
      <c r="G968" s="691"/>
      <c r="H968" s="686" t="s">
        <v>6467</v>
      </c>
      <c r="I968" s="686">
        <v>1.538010016E9</v>
      </c>
      <c r="J968" s="691"/>
      <c r="K968" s="686" t="s">
        <v>2092</v>
      </c>
      <c r="L968" s="1331"/>
      <c r="N968" s="1327"/>
      <c r="P968" s="1327"/>
      <c r="Q968" s="1327"/>
      <c r="R968" s="1327"/>
      <c r="S968" s="1327"/>
      <c r="T968" s="1327"/>
      <c r="U968" s="1327"/>
      <c r="V968" s="1327"/>
      <c r="W968" s="1327"/>
      <c r="X968" s="666"/>
      <c r="Y968" s="666"/>
      <c r="Z968" s="666"/>
      <c r="AA968" s="1327"/>
      <c r="AB968" s="1327"/>
      <c r="AC968" s="1327"/>
      <c r="AD968" s="1327"/>
      <c r="AE968" s="1329"/>
      <c r="AF968" s="666"/>
      <c r="AG968" s="666"/>
      <c r="AH968" s="666"/>
      <c r="AI968" s="666"/>
      <c r="AJ968" s="666"/>
      <c r="AK968" s="748"/>
      <c r="AL968" s="748"/>
      <c r="AM968" s="1327"/>
      <c r="AN968" s="1330"/>
      <c r="AO968" s="1330"/>
      <c r="AP968" s="666"/>
      <c r="AQ968" s="748"/>
      <c r="AR968" s="748"/>
      <c r="AS968" s="748"/>
      <c r="AT968" s="748"/>
    </row>
    <row r="969">
      <c r="A969" s="1001" t="s">
        <v>13901</v>
      </c>
      <c r="B969" s="699">
        <v>3.2554102E7</v>
      </c>
      <c r="C969" s="685"/>
      <c r="D969" s="685" t="s">
        <v>6468</v>
      </c>
      <c r="E969" s="700" t="s">
        <v>6469</v>
      </c>
      <c r="F969" s="688">
        <v>31638.0</v>
      </c>
      <c r="G969" s="691"/>
      <c r="H969" s="686" t="s">
        <v>6470</v>
      </c>
      <c r="I969" s="686">
        <v>1.161458425E9</v>
      </c>
      <c r="J969" s="691"/>
      <c r="K969" s="686" t="s">
        <v>6471</v>
      </c>
      <c r="L969" s="1331"/>
      <c r="N969" s="1327"/>
      <c r="P969" s="1327"/>
      <c r="Q969" s="1327"/>
      <c r="R969" s="1327"/>
      <c r="S969" s="1327"/>
      <c r="T969" s="1327"/>
      <c r="U969" s="1327"/>
      <c r="V969" s="1327"/>
      <c r="W969" s="1327"/>
      <c r="X969" s="666"/>
      <c r="Y969" s="666"/>
      <c r="Z969" s="666"/>
      <c r="AA969" s="1327"/>
      <c r="AB969" s="1327"/>
      <c r="AC969" s="1327"/>
      <c r="AD969" s="1327"/>
      <c r="AE969" s="1329"/>
      <c r="AF969" s="666"/>
      <c r="AG969" s="666"/>
      <c r="AH969" s="666"/>
      <c r="AI969" s="666"/>
      <c r="AJ969" s="666"/>
      <c r="AK969" s="748"/>
      <c r="AL969" s="748"/>
      <c r="AM969" s="1327"/>
      <c r="AN969" s="1330"/>
      <c r="AO969" s="1330"/>
      <c r="AP969" s="666"/>
      <c r="AQ969" s="748"/>
      <c r="AR969" s="748"/>
      <c r="AS969" s="748"/>
      <c r="AT969" s="748"/>
    </row>
    <row r="970">
      <c r="A970" s="1001" t="s">
        <v>13901</v>
      </c>
      <c r="B970" s="684">
        <v>9.5472932E7</v>
      </c>
      <c r="C970" s="685"/>
      <c r="D970" s="685" t="s">
        <v>6472</v>
      </c>
      <c r="E970" s="700" t="s">
        <v>6473</v>
      </c>
      <c r="F970" s="688">
        <v>35142.0</v>
      </c>
      <c r="G970" s="689" t="s">
        <v>2911</v>
      </c>
      <c r="H970" s="690" t="s">
        <v>6474</v>
      </c>
      <c r="I970" s="690">
        <v>1.12281644E9</v>
      </c>
      <c r="J970" s="691"/>
      <c r="K970" s="690" t="s">
        <v>6475</v>
      </c>
      <c r="L970" s="1331"/>
      <c r="N970" s="1327"/>
      <c r="P970" s="1327"/>
      <c r="Q970" s="1332"/>
      <c r="R970" s="1327"/>
      <c r="S970" s="1327"/>
      <c r="T970" s="1327"/>
      <c r="U970" s="1327"/>
      <c r="V970" s="1327"/>
      <c r="W970" s="1327"/>
      <c r="X970" s="666"/>
      <c r="Y970" s="666"/>
      <c r="Z970" s="683"/>
      <c r="AA970" s="1327"/>
      <c r="AB970" s="1327"/>
      <c r="AC970" s="1327"/>
      <c r="AD970" s="1327"/>
      <c r="AE970" s="1329"/>
      <c r="AF970" s="666"/>
      <c r="AG970" s="666"/>
      <c r="AH970" s="666"/>
      <c r="AI970" s="666"/>
      <c r="AJ970" s="666"/>
      <c r="AK970" s="748"/>
      <c r="AL970" s="748"/>
      <c r="AM970" s="1327"/>
      <c r="AN970" s="1330"/>
      <c r="AO970" s="1330"/>
      <c r="AP970" s="666"/>
      <c r="AQ970" s="748"/>
      <c r="AR970" s="748"/>
      <c r="AS970" s="748"/>
      <c r="AT970" s="748"/>
    </row>
    <row r="971">
      <c r="A971" s="1001" t="s">
        <v>13901</v>
      </c>
      <c r="B971" s="684" t="s">
        <v>579</v>
      </c>
      <c r="C971" s="685"/>
      <c r="D971" s="759" t="s">
        <v>6477</v>
      </c>
      <c r="E971" s="731" t="s">
        <v>6478</v>
      </c>
      <c r="F971" s="688">
        <v>36322.0</v>
      </c>
      <c r="G971" s="689" t="s">
        <v>6139</v>
      </c>
      <c r="H971" s="690" t="s">
        <v>6479</v>
      </c>
      <c r="I971" s="690">
        <v>1.136944092E9</v>
      </c>
      <c r="J971" s="691"/>
      <c r="K971" s="690" t="s">
        <v>6480</v>
      </c>
      <c r="L971" s="1331"/>
      <c r="N971" s="1327"/>
      <c r="P971" s="1327"/>
      <c r="Q971" s="1332"/>
      <c r="R971" s="1327"/>
      <c r="S971" s="1335"/>
      <c r="T971" s="1335"/>
      <c r="U971" s="1335"/>
      <c r="V971" s="1335"/>
      <c r="W971" s="1335"/>
      <c r="X971" s="1340"/>
      <c r="Y971" s="1340"/>
      <c r="Z971" s="710"/>
      <c r="AA971" s="1335"/>
      <c r="AB971" s="1335"/>
      <c r="AC971" s="1335"/>
      <c r="AD971" s="1335"/>
      <c r="AE971" s="1341"/>
      <c r="AF971" s="1340"/>
      <c r="AG971" s="1340"/>
      <c r="AH971" s="1340"/>
      <c r="AI971" s="1340"/>
      <c r="AJ971" s="1340"/>
      <c r="AK971" s="748"/>
      <c r="AL971" s="748"/>
      <c r="AM971" s="1335"/>
      <c r="AN971" s="1330"/>
      <c r="AO971" s="1330"/>
      <c r="AP971" s="748"/>
      <c r="AQ971" s="748"/>
      <c r="AR971" s="748"/>
      <c r="AS971" s="748"/>
      <c r="AT971" s="748"/>
    </row>
    <row r="972">
      <c r="A972" s="1001" t="s">
        <v>13901</v>
      </c>
      <c r="B972" s="711">
        <v>3.9920092E7</v>
      </c>
      <c r="C972" s="685"/>
      <c r="D972" s="668" t="s">
        <v>6481</v>
      </c>
      <c r="E972" s="687" t="s">
        <v>6482</v>
      </c>
      <c r="F972" s="726">
        <v>35309.0</v>
      </c>
      <c r="G972" s="691" t="s">
        <v>391</v>
      </c>
      <c r="H972" s="686" t="s">
        <v>6483</v>
      </c>
      <c r="I972" s="686">
        <v>1.534590555E9</v>
      </c>
      <c r="J972" s="691"/>
      <c r="K972" s="686" t="s">
        <v>6484</v>
      </c>
      <c r="L972" s="1331"/>
      <c r="N972" s="1327"/>
      <c r="P972" s="1327"/>
      <c r="Q972" s="1327"/>
      <c r="R972" s="1327"/>
      <c r="S972" s="1327"/>
      <c r="T972" s="1335"/>
      <c r="U972" s="1335"/>
      <c r="V972" s="1335"/>
      <c r="W972" s="1335"/>
      <c r="X972" s="1340"/>
      <c r="Y972" s="1340"/>
      <c r="Z972" s="666"/>
      <c r="AA972" s="1335"/>
      <c r="AB972" s="1335"/>
      <c r="AC972" s="1335"/>
      <c r="AD972" s="1335"/>
      <c r="AE972" s="1341"/>
      <c r="AF972" s="1340"/>
      <c r="AG972" s="1340"/>
      <c r="AH972" s="1340"/>
      <c r="AI972" s="1340"/>
      <c r="AJ972" s="1340"/>
      <c r="AK972" s="748"/>
      <c r="AL972" s="748"/>
      <c r="AM972" s="1335"/>
      <c r="AN972" s="1335"/>
      <c r="AO972" s="1334"/>
      <c r="AP972" s="683"/>
      <c r="AQ972" s="748"/>
      <c r="AR972" s="748"/>
      <c r="AS972" s="748"/>
      <c r="AT972" s="748"/>
    </row>
    <row r="973">
      <c r="A973" s="1001" t="s">
        <v>13901</v>
      </c>
      <c r="B973" s="699">
        <v>3.8028846E7</v>
      </c>
      <c r="C973" s="685"/>
      <c r="D973" s="723" t="s">
        <v>6486</v>
      </c>
      <c r="E973" s="700" t="s">
        <v>6487</v>
      </c>
      <c r="F973" s="726">
        <v>34295.0</v>
      </c>
      <c r="G973" s="689" t="s">
        <v>391</v>
      </c>
      <c r="H973" s="686" t="s">
        <v>6488</v>
      </c>
      <c r="I973" s="686" t="s">
        <v>6489</v>
      </c>
      <c r="J973" s="691"/>
      <c r="K973" s="686" t="s">
        <v>6490</v>
      </c>
      <c r="L973" s="1331"/>
      <c r="N973" s="1327"/>
      <c r="P973" s="1327"/>
      <c r="Q973" s="1332"/>
      <c r="R973" s="1327"/>
      <c r="S973" s="1327"/>
      <c r="T973" s="1327"/>
      <c r="U973" s="1327"/>
      <c r="V973" s="1327"/>
      <c r="W973" s="1327"/>
      <c r="X973" s="666"/>
      <c r="Y973" s="666"/>
      <c r="Z973" s="666"/>
      <c r="AA973" s="1327"/>
      <c r="AB973" s="1327"/>
      <c r="AC973" s="1327"/>
      <c r="AD973" s="1327"/>
      <c r="AE973" s="1329"/>
      <c r="AF973" s="666"/>
      <c r="AG973" s="666"/>
      <c r="AH973" s="666"/>
      <c r="AI973" s="666"/>
      <c r="AJ973" s="666"/>
      <c r="AK973" s="748"/>
      <c r="AL973" s="748"/>
      <c r="AM973" s="1327"/>
      <c r="AN973" s="1330"/>
      <c r="AO973" s="1330"/>
      <c r="AP973" s="666"/>
      <c r="AQ973" s="748"/>
      <c r="AR973" s="748"/>
      <c r="AS973" s="748"/>
      <c r="AT973" s="748"/>
    </row>
    <row r="974">
      <c r="A974" s="1001" t="s">
        <v>13901</v>
      </c>
      <c r="B974" s="699">
        <v>3.5962254E7</v>
      </c>
      <c r="C974" s="759"/>
      <c r="D974" s="685" t="s">
        <v>6491</v>
      </c>
      <c r="E974" s="700" t="s">
        <v>6492</v>
      </c>
      <c r="F974" s="688">
        <v>33299.0</v>
      </c>
      <c r="G974" s="689" t="s">
        <v>391</v>
      </c>
      <c r="H974" s="686" t="s">
        <v>6493</v>
      </c>
      <c r="I974" s="686">
        <v>1.134328185E9</v>
      </c>
      <c r="J974" s="691"/>
      <c r="K974" s="686" t="s">
        <v>6494</v>
      </c>
      <c r="L974" s="1331"/>
      <c r="N974" s="1327"/>
      <c r="P974" s="1327"/>
      <c r="Q974" s="1327"/>
      <c r="R974" s="1327"/>
      <c r="S974" s="1327"/>
      <c r="T974" s="1327"/>
      <c r="U974" s="1327"/>
      <c r="V974" s="1327"/>
      <c r="W974" s="1327"/>
      <c r="X974" s="666"/>
      <c r="Y974" s="666"/>
      <c r="Z974" s="666"/>
      <c r="AA974" s="1327"/>
      <c r="AB974" s="1327"/>
      <c r="AC974" s="1327"/>
      <c r="AD974" s="1327"/>
      <c r="AE974" s="1329"/>
      <c r="AF974" s="666"/>
      <c r="AG974" s="666"/>
      <c r="AH974" s="666"/>
      <c r="AI974" s="666"/>
      <c r="AJ974" s="666"/>
      <c r="AK974" s="748"/>
      <c r="AL974" s="748"/>
      <c r="AM974" s="1327"/>
      <c r="AN974" s="1330"/>
      <c r="AO974" s="1330"/>
      <c r="AP974" s="666"/>
      <c r="AQ974" s="748"/>
      <c r="AR974" s="748"/>
      <c r="AS974" s="748"/>
      <c r="AT974" s="748"/>
    </row>
    <row r="975">
      <c r="A975" s="1001" t="s">
        <v>13901</v>
      </c>
      <c r="B975" s="684">
        <v>4.0242305E7</v>
      </c>
      <c r="C975" s="723"/>
      <c r="D975" s="685" t="s">
        <v>6495</v>
      </c>
      <c r="E975" s="700" t="s">
        <v>6496</v>
      </c>
      <c r="F975" s="688">
        <v>35515.0</v>
      </c>
      <c r="G975" s="689" t="s">
        <v>391</v>
      </c>
      <c r="H975" s="690" t="s">
        <v>6497</v>
      </c>
      <c r="I975" s="690">
        <v>1.16218159E9</v>
      </c>
      <c r="J975" s="691"/>
      <c r="K975" s="690" t="s">
        <v>6498</v>
      </c>
      <c r="L975" s="1331"/>
      <c r="N975" s="1327"/>
      <c r="P975" s="1327"/>
      <c r="Q975" s="1332"/>
      <c r="R975" s="1327"/>
      <c r="S975" s="1327"/>
      <c r="T975" s="1327"/>
      <c r="U975" s="1327"/>
      <c r="V975" s="1327"/>
      <c r="W975" s="1327"/>
      <c r="X975" s="666"/>
      <c r="Y975" s="666"/>
      <c r="Z975" s="683"/>
      <c r="AA975" s="1327"/>
      <c r="AB975" s="1327"/>
      <c r="AC975" s="1327"/>
      <c r="AD975" s="1327"/>
      <c r="AE975" s="1329"/>
      <c r="AF975" s="666"/>
      <c r="AG975" s="666"/>
      <c r="AH975" s="666"/>
      <c r="AI975" s="666"/>
      <c r="AJ975" s="666"/>
      <c r="AK975" s="748"/>
      <c r="AL975" s="748"/>
      <c r="AM975" s="1327"/>
      <c r="AN975" s="1330"/>
      <c r="AO975" s="1330"/>
      <c r="AP975" s="666"/>
      <c r="AQ975" s="748"/>
      <c r="AR975" s="748"/>
      <c r="AS975" s="748"/>
      <c r="AT975" s="748"/>
    </row>
    <row r="976">
      <c r="A976" s="1001" t="s">
        <v>13901</v>
      </c>
      <c r="B976" s="699">
        <v>3.6835512E7</v>
      </c>
      <c r="C976" s="685"/>
      <c r="D976" s="668" t="s">
        <v>6500</v>
      </c>
      <c r="E976" s="687" t="s">
        <v>6501</v>
      </c>
      <c r="F976" s="688">
        <v>33876.0</v>
      </c>
      <c r="G976" s="689" t="s">
        <v>391</v>
      </c>
      <c r="H976" s="686" t="s">
        <v>6502</v>
      </c>
      <c r="I976" s="686">
        <v>1.134211374E9</v>
      </c>
      <c r="J976" s="691"/>
      <c r="K976" s="686" t="s">
        <v>6503</v>
      </c>
      <c r="L976" s="1331"/>
      <c r="N976" s="1327"/>
      <c r="P976" s="1327"/>
      <c r="Q976" s="1327"/>
      <c r="R976" s="1327"/>
      <c r="S976" s="1327"/>
      <c r="T976" s="1327"/>
      <c r="U976" s="1327"/>
      <c r="V976" s="1327"/>
      <c r="W976" s="1327"/>
      <c r="X976" s="666"/>
      <c r="Y976" s="666"/>
      <c r="Z976" s="666"/>
      <c r="AA976" s="1327"/>
      <c r="AB976" s="1327"/>
      <c r="AC976" s="1327"/>
      <c r="AD976" s="1327"/>
      <c r="AE976" s="1329"/>
      <c r="AF976" s="666"/>
      <c r="AG976" s="666"/>
      <c r="AH976" s="666"/>
      <c r="AI976" s="666"/>
      <c r="AJ976" s="666"/>
      <c r="AK976" s="748"/>
      <c r="AL976" s="748"/>
      <c r="AM976" s="1327"/>
      <c r="AN976" s="1330"/>
      <c r="AO976" s="1330"/>
      <c r="AP976" s="666"/>
      <c r="AQ976" s="748"/>
      <c r="AR976" s="748"/>
      <c r="AS976" s="748"/>
      <c r="AT976" s="748"/>
    </row>
    <row r="977">
      <c r="A977" s="1001" t="s">
        <v>13901</v>
      </c>
      <c r="B977" s="699"/>
      <c r="C977" s="685"/>
      <c r="D977" s="668" t="s">
        <v>6504</v>
      </c>
      <c r="E977" s="687" t="s">
        <v>6505</v>
      </c>
      <c r="F977" s="688"/>
      <c r="G977" s="691"/>
      <c r="H977" s="686"/>
      <c r="I977" s="686">
        <v>9.2364641754E10</v>
      </c>
      <c r="J977" s="691"/>
      <c r="K977" s="686"/>
      <c r="L977" s="1331"/>
      <c r="N977" s="1327"/>
      <c r="P977" s="1327"/>
      <c r="Q977" s="1327"/>
      <c r="R977" s="1327"/>
      <c r="S977" s="1327"/>
      <c r="T977" s="1327"/>
      <c r="U977" s="1327"/>
      <c r="V977" s="1327"/>
      <c r="W977" s="1327"/>
      <c r="X977" s="666"/>
      <c r="Y977" s="666"/>
      <c r="Z977" s="666"/>
      <c r="AA977" s="1327"/>
      <c r="AB977" s="1327"/>
      <c r="AC977" s="1327"/>
      <c r="AD977" s="1327"/>
      <c r="AE977" s="1329"/>
      <c r="AF977" s="666"/>
      <c r="AG977" s="666"/>
      <c r="AH977" s="666"/>
      <c r="AI977" s="666"/>
      <c r="AJ977" s="666"/>
      <c r="AK977" s="748"/>
      <c r="AL977" s="748"/>
      <c r="AM977" s="1328"/>
      <c r="AN977" s="1330"/>
      <c r="AO977" s="1330"/>
      <c r="AP977" s="748"/>
      <c r="AQ977" s="748"/>
      <c r="AR977" s="748"/>
      <c r="AS977" s="748"/>
      <c r="AT977" s="748"/>
    </row>
    <row r="978">
      <c r="A978" s="1001" t="s">
        <v>13901</v>
      </c>
      <c r="B978" s="728">
        <v>4.2647359E7</v>
      </c>
      <c r="C978" s="668"/>
      <c r="D978" s="685" t="s">
        <v>6506</v>
      </c>
      <c r="E978" s="687" t="s">
        <v>6507</v>
      </c>
      <c r="F978" s="688">
        <v>36668.0</v>
      </c>
      <c r="G978" s="691" t="s">
        <v>391</v>
      </c>
      <c r="H978" s="706" t="s">
        <v>6508</v>
      </c>
      <c r="I978" s="730">
        <v>1.170540022E9</v>
      </c>
      <c r="J978" s="691"/>
      <c r="K978" s="706" t="s">
        <v>6509</v>
      </c>
      <c r="L978" s="1331"/>
      <c r="N978" s="1327"/>
      <c r="P978" s="1327"/>
      <c r="Q978" s="1327"/>
      <c r="R978" s="1327"/>
      <c r="S978" s="1327"/>
      <c r="T978" s="1327"/>
      <c r="U978" s="1327"/>
      <c r="V978" s="1327"/>
      <c r="W978" s="1327"/>
      <c r="X978" s="666"/>
      <c r="Y978" s="666"/>
      <c r="Z978" s="683"/>
      <c r="AA978" s="1327"/>
      <c r="AB978" s="1327"/>
      <c r="AC978" s="1327"/>
      <c r="AD978" s="1327"/>
      <c r="AE978" s="1329"/>
      <c r="AF978" s="666"/>
      <c r="AG978" s="666"/>
      <c r="AH978" s="666"/>
      <c r="AI978" s="666"/>
      <c r="AJ978" s="666"/>
      <c r="AK978" s="748"/>
      <c r="AL978" s="748"/>
      <c r="AM978" s="1327"/>
      <c r="AN978" s="1330"/>
      <c r="AO978" s="1330"/>
      <c r="AP978" s="666"/>
      <c r="AQ978" s="748"/>
      <c r="AR978" s="748"/>
      <c r="AS978" s="748"/>
      <c r="AT978" s="748"/>
    </row>
    <row r="979">
      <c r="A979" s="1001" t="s">
        <v>13901</v>
      </c>
      <c r="B979" s="699"/>
      <c r="C979" s="668"/>
      <c r="D979" s="668" t="s">
        <v>6510</v>
      </c>
      <c r="E979" s="687" t="s">
        <v>6511</v>
      </c>
      <c r="F979" s="688"/>
      <c r="G979" s="691"/>
      <c r="H979" s="692"/>
      <c r="I979" s="686">
        <v>1.14191584E9</v>
      </c>
      <c r="J979" s="691"/>
      <c r="K979" s="686"/>
      <c r="L979" s="1331"/>
      <c r="N979" s="1327"/>
      <c r="P979" s="1327"/>
      <c r="Q979" s="1327"/>
      <c r="R979" s="1327"/>
      <c r="S979" s="1327"/>
      <c r="T979" s="1327"/>
      <c r="U979" s="1327"/>
      <c r="V979" s="1327"/>
      <c r="W979" s="1327"/>
      <c r="X979" s="666"/>
      <c r="Y979" s="666"/>
      <c r="Z979" s="666"/>
      <c r="AA979" s="1327"/>
      <c r="AB979" s="1327"/>
      <c r="AC979" s="1327"/>
      <c r="AD979" s="1327"/>
      <c r="AE979" s="1329"/>
      <c r="AF979" s="666"/>
      <c r="AG979" s="666"/>
      <c r="AH979" s="666"/>
      <c r="AI979" s="666"/>
      <c r="AJ979" s="666"/>
      <c r="AK979" s="748"/>
      <c r="AL979" s="748"/>
      <c r="AM979" s="1327"/>
      <c r="AN979" s="1330"/>
      <c r="AO979" s="1330"/>
      <c r="AP979" s="666"/>
      <c r="AQ979" s="748"/>
      <c r="AR979" s="748"/>
      <c r="AS979" s="748"/>
      <c r="AT979" s="748"/>
    </row>
    <row r="980">
      <c r="A980" s="1001" t="s">
        <v>13901</v>
      </c>
      <c r="B980" s="684" t="s">
        <v>586</v>
      </c>
      <c r="C980" s="685"/>
      <c r="D980" s="685" t="s">
        <v>6512</v>
      </c>
      <c r="E980" s="758" t="s">
        <v>6513</v>
      </c>
      <c r="F980" s="688">
        <v>33721.0</v>
      </c>
      <c r="G980" s="737" t="s">
        <v>4745</v>
      </c>
      <c r="H980" s="690" t="s">
        <v>6514</v>
      </c>
      <c r="I980" s="690" t="s">
        <v>6515</v>
      </c>
      <c r="J980" s="691"/>
      <c r="K980" s="690" t="s">
        <v>6516</v>
      </c>
      <c r="L980" s="1331"/>
      <c r="N980" s="1327"/>
      <c r="P980" s="1327"/>
      <c r="Q980" s="1332"/>
      <c r="R980" s="1327"/>
      <c r="S980" s="1327"/>
      <c r="T980" s="1327"/>
      <c r="U980" s="1327"/>
      <c r="V980" s="1327"/>
      <c r="W980" s="1327"/>
      <c r="X980" s="666"/>
      <c r="Y980" s="666"/>
      <c r="Z980" s="683"/>
      <c r="AA980" s="1327"/>
      <c r="AB980" s="1327"/>
      <c r="AC980" s="1327"/>
      <c r="AD980" s="1327"/>
      <c r="AE980" s="1329"/>
      <c r="AF980" s="666"/>
      <c r="AG980" s="666"/>
      <c r="AH980" s="666"/>
      <c r="AI980" s="666"/>
      <c r="AJ980" s="666"/>
      <c r="AK980" s="748"/>
      <c r="AL980" s="748"/>
      <c r="AM980" s="1327"/>
      <c r="AN980" s="1330"/>
      <c r="AO980" s="1330"/>
      <c r="AP980" s="666"/>
      <c r="AQ980" s="748"/>
      <c r="AR980" s="748"/>
      <c r="AS980" s="748"/>
      <c r="AT980" s="748"/>
    </row>
    <row r="981">
      <c r="A981" s="1001" t="s">
        <v>13901</v>
      </c>
      <c r="B981" s="684">
        <v>5.51780617E8</v>
      </c>
      <c r="C981" s="668"/>
      <c r="D981" s="668" t="s">
        <v>6518</v>
      </c>
      <c r="E981" s="687" t="s">
        <v>6519</v>
      </c>
      <c r="F981" s="735">
        <v>36029.0</v>
      </c>
      <c r="G981" s="737" t="s">
        <v>6520</v>
      </c>
      <c r="H981" s="690" t="s">
        <v>6521</v>
      </c>
      <c r="I981" s="690">
        <v>4.47531524968E11</v>
      </c>
      <c r="J981" s="691"/>
      <c r="K981" s="690" t="s">
        <v>6522</v>
      </c>
      <c r="L981" s="1331"/>
      <c r="N981" s="1327"/>
      <c r="P981" s="1327"/>
      <c r="Q981" s="1332"/>
      <c r="R981" s="1327"/>
      <c r="S981" s="1335"/>
      <c r="T981" s="1335"/>
      <c r="U981" s="1335"/>
      <c r="V981" s="1335"/>
      <c r="W981" s="1335"/>
      <c r="X981" s="1340"/>
      <c r="Y981" s="1340"/>
      <c r="Z981" s="683"/>
      <c r="AA981" s="1335"/>
      <c r="AB981" s="1335"/>
      <c r="AC981" s="1335"/>
      <c r="AD981" s="1335"/>
      <c r="AE981" s="1341"/>
      <c r="AF981" s="1340"/>
      <c r="AG981" s="1340"/>
      <c r="AH981" s="1340"/>
      <c r="AI981" s="1340"/>
      <c r="AJ981" s="1340"/>
      <c r="AK981" s="748"/>
      <c r="AL981" s="748"/>
      <c r="AM981" s="1335"/>
      <c r="AN981" s="1330"/>
      <c r="AO981" s="1330"/>
      <c r="AP981" s="1343"/>
      <c r="AQ981" s="748"/>
      <c r="AR981" s="748"/>
      <c r="AS981" s="748"/>
      <c r="AT981" s="748"/>
    </row>
    <row r="982">
      <c r="A982" s="1001" t="s">
        <v>13901</v>
      </c>
      <c r="B982" s="684">
        <v>5.32258936E8</v>
      </c>
      <c r="C982" s="685"/>
      <c r="D982" s="685" t="s">
        <v>6524</v>
      </c>
      <c r="E982" s="700" t="s">
        <v>6525</v>
      </c>
      <c r="F982" s="688">
        <v>36291.0</v>
      </c>
      <c r="G982" s="737" t="s">
        <v>6520</v>
      </c>
      <c r="H982" s="690" t="s">
        <v>6526</v>
      </c>
      <c r="I982" s="690">
        <v>1.138662324E9</v>
      </c>
      <c r="J982" s="691"/>
      <c r="K982" s="690" t="s">
        <v>6527</v>
      </c>
      <c r="L982" s="1331"/>
      <c r="N982" s="1327"/>
      <c r="P982" s="1327"/>
      <c r="Q982" s="1332"/>
      <c r="R982" s="1327"/>
      <c r="S982" s="1327"/>
      <c r="T982" s="1335"/>
      <c r="U982" s="1335"/>
      <c r="V982" s="1335"/>
      <c r="W982" s="1335"/>
      <c r="X982" s="1340"/>
      <c r="Y982" s="1340"/>
      <c r="Z982" s="683"/>
      <c r="AA982" s="1335"/>
      <c r="AB982" s="1335"/>
      <c r="AC982" s="1335"/>
      <c r="AD982" s="1335"/>
      <c r="AE982" s="1341"/>
      <c r="AF982" s="1340"/>
      <c r="AG982" s="1340"/>
      <c r="AH982" s="1340"/>
      <c r="AI982" s="1340"/>
      <c r="AJ982" s="1340"/>
      <c r="AK982" s="748"/>
      <c r="AL982" s="748"/>
      <c r="AM982" s="1335"/>
      <c r="AN982" s="1335"/>
      <c r="AO982" s="1330"/>
      <c r="AP982" s="1340"/>
      <c r="AQ982" s="748"/>
      <c r="AR982" s="748"/>
      <c r="AS982" s="748"/>
      <c r="AT982" s="748"/>
    </row>
    <row r="983">
      <c r="A983" s="1001" t="s">
        <v>13901</v>
      </c>
      <c r="B983" s="699">
        <v>4.2832784E7</v>
      </c>
      <c r="C983" s="668"/>
      <c r="D983" s="668" t="s">
        <v>6528</v>
      </c>
      <c r="E983" s="687" t="s">
        <v>6529</v>
      </c>
      <c r="F983" s="688">
        <v>36755.0</v>
      </c>
      <c r="G983" s="691"/>
      <c r="H983" s="686" t="s">
        <v>6530</v>
      </c>
      <c r="I983" s="686">
        <v>1.130668203E9</v>
      </c>
      <c r="J983" s="691"/>
      <c r="K983" s="686" t="s">
        <v>2092</v>
      </c>
      <c r="L983" s="1331"/>
      <c r="N983" s="1327"/>
      <c r="P983" s="1327"/>
      <c r="Q983" s="1327"/>
      <c r="R983" s="1327"/>
      <c r="S983" s="1335"/>
      <c r="T983" s="1335"/>
      <c r="U983" s="1335"/>
      <c r="V983" s="1335"/>
      <c r="W983" s="1335"/>
      <c r="X983" s="1340"/>
      <c r="Y983" s="1340"/>
      <c r="Z983" s="666"/>
      <c r="AA983" s="1335"/>
      <c r="AB983" s="1335"/>
      <c r="AC983" s="1335"/>
      <c r="AD983" s="1335"/>
      <c r="AE983" s="1341"/>
      <c r="AF983" s="1340"/>
      <c r="AG983" s="1340"/>
      <c r="AH983" s="1340"/>
      <c r="AI983" s="1340"/>
      <c r="AJ983" s="1340"/>
      <c r="AK983" s="748"/>
      <c r="AL983" s="748"/>
      <c r="AM983" s="1335"/>
      <c r="AN983" s="1330"/>
      <c r="AO983" s="1330"/>
      <c r="AP983" s="1336"/>
      <c r="AQ983" s="748"/>
      <c r="AR983" s="748"/>
      <c r="AS983" s="748"/>
      <c r="AT983" s="748"/>
    </row>
    <row r="984">
      <c r="A984" s="1001" t="s">
        <v>13901</v>
      </c>
      <c r="B984" s="684">
        <v>3.3811502E7</v>
      </c>
      <c r="C984" s="685"/>
      <c r="D984" s="690"/>
      <c r="E984" s="687" t="s">
        <v>6531</v>
      </c>
      <c r="F984" s="688">
        <v>32272.0</v>
      </c>
      <c r="G984" s="691" t="s">
        <v>391</v>
      </c>
      <c r="H984" s="690" t="s">
        <v>6532</v>
      </c>
      <c r="I984" s="690">
        <v>1.55506643E9</v>
      </c>
      <c r="J984" s="691"/>
      <c r="K984" s="690" t="s">
        <v>6533</v>
      </c>
      <c r="L984" s="1331"/>
      <c r="N984" s="1327"/>
      <c r="P984" s="1327"/>
      <c r="Q984" s="1332"/>
      <c r="R984" s="1327"/>
      <c r="S984" s="1327"/>
      <c r="T984" s="1335"/>
      <c r="U984" s="1335"/>
      <c r="V984" s="1335"/>
      <c r="W984" s="1335"/>
      <c r="X984" s="1340"/>
      <c r="Y984" s="1340"/>
      <c r="Z984" s="683"/>
      <c r="AA984" s="1335"/>
      <c r="AB984" s="1335"/>
      <c r="AC984" s="1335"/>
      <c r="AD984" s="1335"/>
      <c r="AE984" s="1341"/>
      <c r="AF984" s="1340"/>
      <c r="AG984" s="1340"/>
      <c r="AH984" s="1340"/>
      <c r="AI984" s="1340"/>
      <c r="AJ984" s="1340"/>
      <c r="AK984" s="748"/>
      <c r="AL984" s="748"/>
      <c r="AM984" s="1335"/>
      <c r="AN984" s="1335"/>
      <c r="AO984" s="1330"/>
      <c r="AP984" s="666"/>
      <c r="AQ984" s="748"/>
      <c r="AR984" s="748"/>
      <c r="AS984" s="748"/>
      <c r="AT984" s="748"/>
    </row>
    <row r="985">
      <c r="A985" s="1001" t="s">
        <v>13901</v>
      </c>
      <c r="B985" s="699"/>
      <c r="C985" s="668"/>
      <c r="D985" s="668" t="s">
        <v>6534</v>
      </c>
      <c r="E985" s="687" t="s">
        <v>6535</v>
      </c>
      <c r="F985" s="688"/>
      <c r="G985" s="691"/>
      <c r="H985" s="686"/>
      <c r="I985" s="686" t="s">
        <v>6536</v>
      </c>
      <c r="J985" s="691"/>
      <c r="K985" s="686" t="s">
        <v>6347</v>
      </c>
      <c r="L985" s="1331"/>
      <c r="N985" s="1327"/>
      <c r="P985" s="1327"/>
      <c r="Q985" s="1327"/>
      <c r="R985" s="1327"/>
      <c r="S985" s="1327"/>
      <c r="T985" s="1327"/>
      <c r="U985" s="1327"/>
      <c r="V985" s="1327"/>
      <c r="W985" s="1327"/>
      <c r="X985" s="666"/>
      <c r="Y985" s="666"/>
      <c r="Z985" s="666"/>
      <c r="AA985" s="1327"/>
      <c r="AB985" s="1327"/>
      <c r="AC985" s="1327"/>
      <c r="AD985" s="1327"/>
      <c r="AE985" s="1329"/>
      <c r="AF985" s="666"/>
      <c r="AG985" s="666"/>
      <c r="AH985" s="666"/>
      <c r="AI985" s="666"/>
      <c r="AJ985" s="666"/>
      <c r="AK985" s="748"/>
      <c r="AL985" s="748"/>
      <c r="AM985" s="1327"/>
      <c r="AN985" s="1330"/>
      <c r="AO985" s="1330"/>
      <c r="AP985" s="666"/>
      <c r="AQ985" s="748"/>
      <c r="AR985" s="748"/>
      <c r="AS985" s="748"/>
      <c r="AT985" s="748"/>
    </row>
    <row r="986">
      <c r="A986" s="1001" t="s">
        <v>13901</v>
      </c>
      <c r="B986" s="699">
        <v>3.8357937E7</v>
      </c>
      <c r="C986" s="668"/>
      <c r="D986" s="668" t="s">
        <v>6537</v>
      </c>
      <c r="E986" s="687" t="s">
        <v>6538</v>
      </c>
      <c r="F986" s="688">
        <v>34494.0</v>
      </c>
      <c r="G986" s="691" t="s">
        <v>391</v>
      </c>
      <c r="H986" s="686" t="s">
        <v>6539</v>
      </c>
      <c r="I986" s="686">
        <v>1.5604618888E10</v>
      </c>
      <c r="J986" s="691"/>
      <c r="K986" s="686" t="s">
        <v>6540</v>
      </c>
      <c r="L986" s="1331"/>
      <c r="N986" s="1327"/>
      <c r="P986" s="1327"/>
      <c r="Q986" s="1327"/>
      <c r="R986" s="1327"/>
      <c r="S986" s="1327"/>
      <c r="T986" s="1327"/>
      <c r="U986" s="1327"/>
      <c r="V986" s="1327"/>
      <c r="W986" s="1327"/>
      <c r="X986" s="666"/>
      <c r="Y986" s="666"/>
      <c r="Z986" s="666"/>
      <c r="AA986" s="1327"/>
      <c r="AB986" s="1327"/>
      <c r="AC986" s="1327"/>
      <c r="AD986" s="1327"/>
      <c r="AE986" s="1329"/>
      <c r="AF986" s="666"/>
      <c r="AG986" s="666"/>
      <c r="AH986" s="666"/>
      <c r="AI986" s="666"/>
      <c r="AJ986" s="666"/>
      <c r="AK986" s="748"/>
      <c r="AL986" s="748"/>
      <c r="AM986" s="1327"/>
      <c r="AN986" s="1330"/>
      <c r="AO986" s="1330"/>
      <c r="AP986" s="666"/>
      <c r="AQ986" s="748"/>
      <c r="AR986" s="748"/>
      <c r="AS986" s="748"/>
      <c r="AT986" s="748"/>
    </row>
    <row r="987">
      <c r="A987" s="1001" t="s">
        <v>13901</v>
      </c>
      <c r="B987" s="684">
        <v>4.147255E7</v>
      </c>
      <c r="C987" s="668"/>
      <c r="D987" s="712" t="s">
        <v>6541</v>
      </c>
      <c r="E987" s="700" t="s">
        <v>6542</v>
      </c>
      <c r="F987" s="688">
        <v>36018.0</v>
      </c>
      <c r="G987" s="689" t="s">
        <v>391</v>
      </c>
      <c r="H987" s="690" t="s">
        <v>6543</v>
      </c>
      <c r="I987" s="690">
        <v>1.153258042E9</v>
      </c>
      <c r="J987" s="691"/>
      <c r="K987" s="690" t="s">
        <v>6544</v>
      </c>
      <c r="L987" s="1331"/>
      <c r="N987" s="1327"/>
      <c r="P987" s="1327"/>
      <c r="Q987" s="1332"/>
      <c r="R987" s="1327"/>
      <c r="S987" s="1328"/>
      <c r="T987" s="1335"/>
      <c r="U987" s="1335"/>
      <c r="V987" s="1335"/>
      <c r="W987" s="1335"/>
      <c r="X987" s="1340"/>
      <c r="Y987" s="1340"/>
      <c r="Z987" s="683"/>
      <c r="AA987" s="1335"/>
      <c r="AB987" s="1335"/>
      <c r="AC987" s="1335"/>
      <c r="AD987" s="1335"/>
      <c r="AE987" s="1341"/>
      <c r="AF987" s="1340"/>
      <c r="AG987" s="1340"/>
      <c r="AH987" s="1340"/>
      <c r="AI987" s="1340"/>
      <c r="AJ987" s="1340"/>
      <c r="AK987" s="748"/>
      <c r="AL987" s="748"/>
      <c r="AM987" s="1335"/>
      <c r="AN987" s="1330"/>
      <c r="AO987" s="1330"/>
      <c r="AP987" s="748"/>
      <c r="AQ987" s="748"/>
      <c r="AR987" s="748"/>
      <c r="AS987" s="748"/>
      <c r="AT987" s="748"/>
    </row>
    <row r="988">
      <c r="A988" s="1001" t="s">
        <v>13901</v>
      </c>
      <c r="B988" s="684">
        <v>3.2556438E7</v>
      </c>
      <c r="C988" s="668"/>
      <c r="D988" s="685" t="s">
        <v>6546</v>
      </c>
      <c r="E988" s="720" t="s">
        <v>6547</v>
      </c>
      <c r="F988" s="688">
        <v>31718.0</v>
      </c>
      <c r="G988" s="737" t="s">
        <v>391</v>
      </c>
      <c r="H988" s="690" t="s">
        <v>6548</v>
      </c>
      <c r="I988" s="690">
        <v>1.153152899E9</v>
      </c>
      <c r="J988" s="691"/>
      <c r="K988" s="690" t="s">
        <v>6549</v>
      </c>
      <c r="L988" s="1331"/>
      <c r="N988" s="1327"/>
      <c r="P988" s="1327"/>
      <c r="Q988" s="1332"/>
      <c r="R988" s="1327"/>
      <c r="S988" s="1327"/>
      <c r="T988" s="1332"/>
      <c r="U988" s="1335"/>
      <c r="V988" s="1335"/>
      <c r="W988" s="1335"/>
      <c r="X988" s="1340"/>
      <c r="Y988" s="1340"/>
      <c r="Z988" s="683"/>
      <c r="AA988" s="1335"/>
      <c r="AB988" s="1335"/>
      <c r="AC988" s="1335"/>
      <c r="AD988" s="1335"/>
      <c r="AE988" s="1341"/>
      <c r="AF988" s="1340"/>
      <c r="AG988" s="1340"/>
      <c r="AH988" s="1340"/>
      <c r="AI988" s="1340"/>
      <c r="AJ988" s="1340"/>
      <c r="AK988" s="748"/>
      <c r="AL988" s="748"/>
      <c r="AM988" s="1335"/>
      <c r="AN988" s="1335"/>
      <c r="AO988" s="1334"/>
      <c r="AP988" s="772"/>
      <c r="AQ988" s="748"/>
      <c r="AR988" s="748"/>
      <c r="AS988" s="748"/>
      <c r="AT988" s="748"/>
    </row>
    <row r="989">
      <c r="A989" s="1001" t="s">
        <v>13901</v>
      </c>
      <c r="B989" s="728">
        <v>5.23229455E8</v>
      </c>
      <c r="C989" s="685"/>
      <c r="D989" s="690" t="s">
        <v>6551</v>
      </c>
      <c r="E989" s="700" t="s">
        <v>6552</v>
      </c>
      <c r="F989" s="763">
        <v>36087.0</v>
      </c>
      <c r="G989" s="729" t="s">
        <v>6553</v>
      </c>
      <c r="H989" s="730" t="s">
        <v>6554</v>
      </c>
      <c r="I989" s="730" t="s">
        <v>6555</v>
      </c>
      <c r="J989" s="691"/>
      <c r="K989" s="730" t="s">
        <v>6556</v>
      </c>
      <c r="L989" s="1331"/>
      <c r="N989" s="1327"/>
      <c r="P989" s="1327"/>
      <c r="Q989" s="1332"/>
      <c r="R989" s="1327"/>
      <c r="S989" s="1327"/>
      <c r="T989" s="1327"/>
      <c r="U989" s="1327"/>
      <c r="V989" s="1327"/>
      <c r="W989" s="1327"/>
      <c r="X989" s="666"/>
      <c r="Y989" s="666"/>
      <c r="Z989" s="683"/>
      <c r="AA989" s="1327"/>
      <c r="AB989" s="1327"/>
      <c r="AC989" s="1327"/>
      <c r="AD989" s="1327"/>
      <c r="AE989" s="1329"/>
      <c r="AF989" s="666"/>
      <c r="AG989" s="666"/>
      <c r="AH989" s="666"/>
      <c r="AI989" s="666"/>
      <c r="AJ989" s="666"/>
      <c r="AK989" s="748"/>
      <c r="AL989" s="748"/>
      <c r="AM989" s="1327"/>
      <c r="AN989" s="1330"/>
      <c r="AO989" s="1334"/>
      <c r="AP989" s="666"/>
      <c r="AQ989" s="748"/>
      <c r="AR989" s="748"/>
      <c r="AS989" s="748"/>
      <c r="AT989" s="748"/>
    </row>
    <row r="990">
      <c r="A990" s="1001" t="s">
        <v>13901</v>
      </c>
      <c r="B990" s="699">
        <v>4.1669774E7</v>
      </c>
      <c r="C990" s="668"/>
      <c r="D990" s="686" t="s">
        <v>6558</v>
      </c>
      <c r="E990" s="687" t="s">
        <v>6559</v>
      </c>
      <c r="F990" s="688">
        <v>36187.0</v>
      </c>
      <c r="G990" s="691" t="s">
        <v>391</v>
      </c>
      <c r="H990" s="686" t="s">
        <v>6560</v>
      </c>
      <c r="I990" s="686">
        <v>1.123972848E9</v>
      </c>
      <c r="J990" s="691"/>
      <c r="K990" s="686" t="s">
        <v>6561</v>
      </c>
      <c r="L990" s="1331"/>
      <c r="N990" s="1327"/>
      <c r="P990" s="1327"/>
      <c r="Q990" s="1327"/>
      <c r="R990" s="1327"/>
      <c r="S990" s="1327"/>
      <c r="T990" s="1327"/>
      <c r="U990" s="1327"/>
      <c r="V990" s="1327"/>
      <c r="W990" s="1327"/>
      <c r="X990" s="666"/>
      <c r="Y990" s="666"/>
      <c r="Z990" s="666"/>
      <c r="AA990" s="1327"/>
      <c r="AB990" s="1327"/>
      <c r="AC990" s="1327"/>
      <c r="AD990" s="1327"/>
      <c r="AE990" s="1329"/>
      <c r="AF990" s="666"/>
      <c r="AG990" s="666"/>
      <c r="AH990" s="666"/>
      <c r="AI990" s="666"/>
      <c r="AJ990" s="666"/>
      <c r="AK990" s="748"/>
      <c r="AL990" s="748"/>
      <c r="AM990" s="1327"/>
      <c r="AN990" s="1330"/>
      <c r="AO990" s="1330"/>
      <c r="AP990" s="666"/>
      <c r="AQ990" s="748"/>
      <c r="AR990" s="748"/>
      <c r="AS990" s="748"/>
      <c r="AT990" s="748"/>
    </row>
    <row r="991">
      <c r="A991" s="1001" t="s">
        <v>13901</v>
      </c>
      <c r="B991" s="699">
        <v>9.5677297E7</v>
      </c>
      <c r="C991" s="668"/>
      <c r="D991" s="686" t="s">
        <v>6562</v>
      </c>
      <c r="E991" s="687" t="s">
        <v>6563</v>
      </c>
      <c r="F991" s="688">
        <v>36300.0</v>
      </c>
      <c r="G991" s="691" t="s">
        <v>2911</v>
      </c>
      <c r="H991" s="686" t="s">
        <v>6564</v>
      </c>
      <c r="I991" s="686">
        <v>1.139303727E9</v>
      </c>
      <c r="J991" s="691"/>
      <c r="K991" s="686" t="s">
        <v>5819</v>
      </c>
      <c r="L991" s="1331"/>
      <c r="N991" s="1327"/>
      <c r="P991" s="1327"/>
      <c r="Q991" s="1327"/>
      <c r="R991" s="1327"/>
      <c r="S991" s="1327"/>
      <c r="T991" s="1327"/>
      <c r="U991" s="1327"/>
      <c r="V991" s="1327"/>
      <c r="W991" s="1327"/>
      <c r="X991" s="666"/>
      <c r="Y991" s="666"/>
      <c r="Z991" s="666"/>
      <c r="AA991" s="1327"/>
      <c r="AB991" s="1327"/>
      <c r="AC991" s="1327"/>
      <c r="AD991" s="1327"/>
      <c r="AE991" s="1329"/>
      <c r="AF991" s="666"/>
      <c r="AG991" s="666"/>
      <c r="AH991" s="666"/>
      <c r="AI991" s="666"/>
      <c r="AJ991" s="666"/>
      <c r="AK991" s="748"/>
      <c r="AL991" s="748"/>
      <c r="AM991" s="1327"/>
      <c r="AN991" s="1330"/>
      <c r="AO991" s="1330"/>
      <c r="AP991" s="666"/>
      <c r="AQ991" s="748"/>
      <c r="AR991" s="748"/>
      <c r="AS991" s="748"/>
      <c r="AT991" s="748"/>
    </row>
    <row r="992">
      <c r="A992" s="1001" t="s">
        <v>13901</v>
      </c>
      <c r="B992" s="699">
        <v>9.2403858E7</v>
      </c>
      <c r="C992" s="668"/>
      <c r="D992" s="686" t="s">
        <v>6565</v>
      </c>
      <c r="E992" s="687" t="s">
        <v>6566</v>
      </c>
      <c r="F992" s="688">
        <v>33648.0</v>
      </c>
      <c r="G992" s="719" t="s">
        <v>6567</v>
      </c>
      <c r="H992" s="686" t="s">
        <v>6568</v>
      </c>
      <c r="I992" s="686" t="s">
        <v>6569</v>
      </c>
      <c r="J992" s="691"/>
      <c r="K992" s="686" t="s">
        <v>6570</v>
      </c>
      <c r="L992" s="1331"/>
      <c r="N992" s="1327"/>
      <c r="P992" s="1327"/>
      <c r="Q992" s="1327"/>
      <c r="R992" s="1327"/>
      <c r="S992" s="1327"/>
      <c r="T992" s="1327"/>
      <c r="U992" s="1327"/>
      <c r="V992" s="1327"/>
      <c r="W992" s="1327"/>
      <c r="X992" s="666"/>
      <c r="Y992" s="666"/>
      <c r="Z992" s="683"/>
      <c r="AA992" s="1327"/>
      <c r="AB992" s="1327"/>
      <c r="AC992" s="1327"/>
      <c r="AD992" s="1327"/>
      <c r="AE992" s="1329"/>
      <c r="AF992" s="666"/>
      <c r="AG992" s="666"/>
      <c r="AH992" s="666"/>
      <c r="AI992" s="666"/>
      <c r="AJ992" s="666"/>
      <c r="AK992" s="748"/>
      <c r="AL992" s="748"/>
      <c r="AM992" s="1327"/>
      <c r="AN992" s="1330"/>
      <c r="AO992" s="1330"/>
      <c r="AP992" s="666"/>
      <c r="AQ992" s="748"/>
      <c r="AR992" s="748"/>
      <c r="AS992" s="748"/>
      <c r="AT992" s="748"/>
    </row>
    <row r="993">
      <c r="A993" s="1001" t="s">
        <v>13901</v>
      </c>
      <c r="B993" s="699"/>
      <c r="C993" s="668"/>
      <c r="D993" s="686" t="s">
        <v>6571</v>
      </c>
      <c r="E993" s="687" t="s">
        <v>6572</v>
      </c>
      <c r="F993" s="726">
        <v>34910.0</v>
      </c>
      <c r="G993" s="719" t="s">
        <v>5953</v>
      </c>
      <c r="H993" s="686" t="s">
        <v>6573</v>
      </c>
      <c r="I993" s="686">
        <v>1.122626237E9</v>
      </c>
      <c r="J993" s="691"/>
      <c r="K993" s="686" t="s">
        <v>6574</v>
      </c>
      <c r="L993" s="1331"/>
      <c r="N993" s="1327"/>
      <c r="P993" s="1327"/>
      <c r="Q993" s="1327"/>
      <c r="R993" s="1327"/>
      <c r="S993" s="1327"/>
      <c r="T993" s="1327"/>
      <c r="U993" s="1327"/>
      <c r="V993" s="1327"/>
      <c r="W993" s="1327"/>
      <c r="X993" s="666"/>
      <c r="Y993" s="666"/>
      <c r="Z993" s="683"/>
      <c r="AA993" s="1327"/>
      <c r="AB993" s="1327"/>
      <c r="AC993" s="1327"/>
      <c r="AD993" s="1327"/>
      <c r="AE993" s="1329"/>
      <c r="AF993" s="666"/>
      <c r="AG993" s="666"/>
      <c r="AH993" s="666"/>
      <c r="AI993" s="666"/>
      <c r="AJ993" s="666"/>
      <c r="AK993" s="748"/>
      <c r="AL993" s="748"/>
      <c r="AM993" s="1327"/>
      <c r="AN993" s="1330"/>
      <c r="AO993" s="1330"/>
      <c r="AP993" s="666"/>
      <c r="AQ993" s="748"/>
      <c r="AR993" s="748"/>
      <c r="AS993" s="748"/>
      <c r="AT993" s="748"/>
    </row>
    <row r="994">
      <c r="A994" s="1001" t="s">
        <v>13901</v>
      </c>
      <c r="B994" s="699" t="s">
        <v>447</v>
      </c>
      <c r="C994" s="668"/>
      <c r="D994" s="686" t="s">
        <v>6575</v>
      </c>
      <c r="E994" s="687" t="s">
        <v>6576</v>
      </c>
      <c r="F994" s="688">
        <v>35632.0</v>
      </c>
      <c r="G994" s="691"/>
      <c r="H994" s="686" t="s">
        <v>6577</v>
      </c>
      <c r="I994" s="686">
        <v>1.78660232E10</v>
      </c>
      <c r="J994" s="691"/>
      <c r="K994" s="686" t="s">
        <v>6578</v>
      </c>
      <c r="L994" s="1331"/>
      <c r="N994" s="1327"/>
      <c r="P994" s="1327"/>
      <c r="Q994" s="1327"/>
      <c r="R994" s="1327"/>
      <c r="S994" s="1327"/>
      <c r="T994" s="1327"/>
      <c r="U994" s="1327"/>
      <c r="V994" s="1327"/>
      <c r="W994" s="1327"/>
      <c r="X994" s="666"/>
      <c r="Y994" s="666"/>
      <c r="Z994" s="666"/>
      <c r="AA994" s="1327"/>
      <c r="AB994" s="1327"/>
      <c r="AC994" s="1327"/>
      <c r="AD994" s="1327"/>
      <c r="AE994" s="1329"/>
      <c r="AF994" s="666"/>
      <c r="AG994" s="666"/>
      <c r="AH994" s="666"/>
      <c r="AI994" s="666"/>
      <c r="AJ994" s="666"/>
      <c r="AK994" s="748"/>
      <c r="AL994" s="748"/>
      <c r="AM994" s="1327"/>
      <c r="AN994" s="1330"/>
      <c r="AO994" s="1330"/>
      <c r="AP994" s="666"/>
      <c r="AQ994" s="748"/>
      <c r="AR994" s="748"/>
      <c r="AS994" s="748"/>
      <c r="AT994" s="748"/>
    </row>
    <row r="995">
      <c r="A995" s="1001" t="s">
        <v>13901</v>
      </c>
      <c r="B995" s="699" t="s">
        <v>598</v>
      </c>
      <c r="C995" s="668"/>
      <c r="D995" s="686" t="s">
        <v>6579</v>
      </c>
      <c r="E995" s="687" t="s">
        <v>6580</v>
      </c>
      <c r="F995" s="726">
        <v>34327.0</v>
      </c>
      <c r="G995" s="719" t="s">
        <v>6280</v>
      </c>
      <c r="H995" s="686" t="s">
        <v>6581</v>
      </c>
      <c r="I995" s="686">
        <v>1.122679179E9</v>
      </c>
      <c r="J995" s="691"/>
      <c r="K995" s="686" t="s">
        <v>6582</v>
      </c>
      <c r="L995" s="1331"/>
      <c r="N995" s="1327"/>
      <c r="P995" s="1327"/>
      <c r="Q995" s="1327"/>
      <c r="R995" s="1327"/>
      <c r="S995" s="1327"/>
      <c r="T995" s="1327"/>
      <c r="U995" s="1327"/>
      <c r="V995" s="1327"/>
      <c r="W995" s="1327"/>
      <c r="X995" s="666"/>
      <c r="Y995" s="666"/>
      <c r="Z995" s="666"/>
      <c r="AA995" s="1327"/>
      <c r="AB995" s="1327"/>
      <c r="AC995" s="1327"/>
      <c r="AD995" s="1327"/>
      <c r="AE995" s="1329"/>
      <c r="AF995" s="666"/>
      <c r="AG995" s="666"/>
      <c r="AH995" s="666"/>
      <c r="AI995" s="666"/>
      <c r="AJ995" s="666"/>
      <c r="AK995" s="748"/>
      <c r="AL995" s="748"/>
      <c r="AM995" s="1327"/>
      <c r="AN995" s="1330"/>
      <c r="AO995" s="1330"/>
      <c r="AP995" s="666"/>
      <c r="AQ995" s="748"/>
      <c r="AR995" s="748"/>
      <c r="AS995" s="748"/>
      <c r="AT995" s="748"/>
    </row>
    <row r="996">
      <c r="A996" s="1001" t="s">
        <v>13901</v>
      </c>
      <c r="B996" s="699">
        <v>4.2645048E7</v>
      </c>
      <c r="C996" s="668"/>
      <c r="D996" s="686" t="s">
        <v>6583</v>
      </c>
      <c r="E996" s="687" t="s">
        <v>6584</v>
      </c>
      <c r="F996" s="688">
        <v>36656.0</v>
      </c>
      <c r="G996" s="764" t="s">
        <v>391</v>
      </c>
      <c r="H996" s="686" t="s">
        <v>6585</v>
      </c>
      <c r="I996" s="686">
        <v>1.540830019E9</v>
      </c>
      <c r="J996" s="691"/>
      <c r="K996" s="686" t="s">
        <v>5819</v>
      </c>
      <c r="L996" s="1331"/>
      <c r="N996" s="1327"/>
      <c r="P996" s="1338"/>
      <c r="Q996" s="1327"/>
      <c r="R996" s="1327"/>
      <c r="S996" s="1327"/>
      <c r="T996" s="1327"/>
      <c r="U996" s="1327"/>
      <c r="V996" s="1327"/>
      <c r="W996" s="1327"/>
      <c r="X996" s="666"/>
      <c r="Y996" s="666"/>
      <c r="Z996" s="826"/>
      <c r="AA996" s="1327"/>
      <c r="AB996" s="1327"/>
      <c r="AC996" s="1327"/>
      <c r="AD996" s="1327"/>
      <c r="AE996" s="1329"/>
      <c r="AF996" s="666"/>
      <c r="AG996" s="666"/>
      <c r="AH996" s="666"/>
      <c r="AI996" s="666"/>
      <c r="AJ996" s="666"/>
      <c r="AK996" s="748"/>
      <c r="AL996" s="748"/>
      <c r="AM996" s="1327"/>
      <c r="AN996" s="1330"/>
      <c r="AO996" s="1330"/>
      <c r="AP996" s="666"/>
      <c r="AQ996" s="748"/>
      <c r="AR996" s="748"/>
      <c r="AS996" s="748"/>
      <c r="AT996" s="748"/>
    </row>
    <row r="997">
      <c r="A997" s="1001" t="s">
        <v>13901</v>
      </c>
      <c r="B997" s="711">
        <v>4.258647E7</v>
      </c>
      <c r="C997" s="668"/>
      <c r="D997" s="686" t="s">
        <v>6586</v>
      </c>
      <c r="E997" s="687" t="s">
        <v>6587</v>
      </c>
      <c r="F997" s="688">
        <v>36681.0</v>
      </c>
      <c r="G997" s="691" t="s">
        <v>391</v>
      </c>
      <c r="H997" s="715" t="s">
        <v>6588</v>
      </c>
      <c r="I997" s="686">
        <v>1.161852517E9</v>
      </c>
      <c r="J997" s="691"/>
      <c r="K997" s="686" t="s">
        <v>5819</v>
      </c>
      <c r="L997" s="1331"/>
      <c r="N997" s="1327"/>
      <c r="P997" s="1327"/>
      <c r="Q997" s="1339"/>
      <c r="R997" s="1327"/>
      <c r="S997" s="1327"/>
      <c r="T997" s="1327"/>
      <c r="U997" s="1327"/>
      <c r="V997" s="1327"/>
      <c r="W997" s="1327"/>
      <c r="X997" s="666"/>
      <c r="Y997" s="666"/>
      <c r="Z997" s="666"/>
      <c r="AA997" s="1327"/>
      <c r="AB997" s="1327"/>
      <c r="AC997" s="1327"/>
      <c r="AD997" s="1327"/>
      <c r="AE997" s="1329"/>
      <c r="AF997" s="666"/>
      <c r="AG997" s="666"/>
      <c r="AH997" s="666"/>
      <c r="AI997" s="666"/>
      <c r="AJ997" s="666"/>
      <c r="AK997" s="748"/>
      <c r="AL997" s="748"/>
      <c r="AM997" s="1327"/>
      <c r="AN997" s="1330"/>
      <c r="AO997" s="1330"/>
      <c r="AP997" s="666"/>
      <c r="AQ997" s="748"/>
      <c r="AR997" s="748"/>
      <c r="AS997" s="748"/>
      <c r="AT997" s="748"/>
    </row>
    <row r="998">
      <c r="A998" s="1001" t="s">
        <v>13901</v>
      </c>
      <c r="B998" s="699" t="s">
        <v>601</v>
      </c>
      <c r="C998" s="668"/>
      <c r="D998" s="686" t="s">
        <v>6589</v>
      </c>
      <c r="E998" s="687" t="s">
        <v>6590</v>
      </c>
      <c r="F998" s="688"/>
      <c r="G998" s="691" t="s">
        <v>391</v>
      </c>
      <c r="H998" s="686"/>
      <c r="I998" s="686">
        <v>1.157516164E9</v>
      </c>
      <c r="J998" s="691"/>
      <c r="K998" s="686" t="s">
        <v>6591</v>
      </c>
      <c r="L998" s="1331"/>
      <c r="N998" s="1327"/>
      <c r="P998" s="1327"/>
      <c r="Q998" s="1327"/>
      <c r="R998" s="1327"/>
      <c r="S998" s="1327"/>
      <c r="T998" s="1327"/>
      <c r="U998" s="1327"/>
      <c r="V998" s="1327"/>
      <c r="W998" s="1327"/>
      <c r="X998" s="666"/>
      <c r="Y998" s="666"/>
      <c r="Z998" s="666"/>
      <c r="AA998" s="1327"/>
      <c r="AB998" s="1327"/>
      <c r="AC998" s="1327"/>
      <c r="AD998" s="1327"/>
      <c r="AE998" s="1329"/>
      <c r="AF998" s="666"/>
      <c r="AG998" s="666"/>
      <c r="AH998" s="666"/>
      <c r="AI998" s="666"/>
      <c r="AJ998" s="666"/>
      <c r="AK998" s="748"/>
      <c r="AL998" s="748"/>
      <c r="AM998" s="1327"/>
      <c r="AN998" s="1330"/>
      <c r="AO998" s="1330"/>
      <c r="AP998" s="666"/>
      <c r="AQ998" s="748"/>
      <c r="AR998" s="748"/>
      <c r="AS998" s="748"/>
      <c r="AT998" s="748"/>
    </row>
    <row r="999">
      <c r="A999" s="1001" t="s">
        <v>13901</v>
      </c>
      <c r="B999" s="699"/>
      <c r="C999" s="668"/>
      <c r="D999" s="765" t="s">
        <v>6592</v>
      </c>
      <c r="E999" s="687" t="s">
        <v>6593</v>
      </c>
      <c r="F999" s="688"/>
      <c r="G999" s="691" t="s">
        <v>391</v>
      </c>
      <c r="H999" s="686" t="s">
        <v>6594</v>
      </c>
      <c r="I999" s="686">
        <v>1.165474646E9</v>
      </c>
      <c r="J999" s="691"/>
      <c r="K999" s="686" t="s">
        <v>6595</v>
      </c>
      <c r="L999" s="1331"/>
      <c r="N999" s="1327"/>
      <c r="P999" s="1327"/>
      <c r="Q999" s="1332"/>
      <c r="R999" s="1327"/>
      <c r="S999" s="1327"/>
      <c r="T999" s="1327"/>
      <c r="U999" s="1327"/>
      <c r="V999" s="1327"/>
      <c r="W999" s="1327"/>
      <c r="X999" s="666"/>
      <c r="Y999" s="666"/>
      <c r="Z999" s="666"/>
      <c r="AA999" s="1327"/>
      <c r="AB999" s="1327"/>
      <c r="AC999" s="1327"/>
      <c r="AD999" s="1327"/>
      <c r="AE999" s="1329"/>
      <c r="AF999" s="666"/>
      <c r="AG999" s="666"/>
      <c r="AH999" s="666"/>
      <c r="AI999" s="666"/>
      <c r="AJ999" s="666"/>
      <c r="AK999" s="748"/>
      <c r="AL999" s="748"/>
      <c r="AM999" s="1327"/>
      <c r="AN999" s="1330"/>
      <c r="AO999" s="1330"/>
      <c r="AP999" s="666"/>
      <c r="AQ999" s="748"/>
      <c r="AR999" s="748"/>
      <c r="AS999" s="748"/>
      <c r="AT999" s="748"/>
    </row>
    <row r="1000">
      <c r="A1000" s="1001" t="s">
        <v>13901</v>
      </c>
      <c r="B1000" s="684">
        <v>4.1470754E7</v>
      </c>
      <c r="C1000" s="685"/>
      <c r="D1000" s="690" t="s">
        <v>6596</v>
      </c>
      <c r="E1000" s="700" t="s">
        <v>6597</v>
      </c>
      <c r="F1000" s="688">
        <v>36027.0</v>
      </c>
      <c r="G1000" s="689" t="s">
        <v>391</v>
      </c>
      <c r="H1000" s="690" t="s">
        <v>6598</v>
      </c>
      <c r="I1000" s="690">
        <v>1.537805655E9</v>
      </c>
      <c r="J1000" s="691"/>
      <c r="K1000" s="690" t="s">
        <v>6599</v>
      </c>
      <c r="L1000" s="1331"/>
      <c r="N1000" s="1327"/>
      <c r="P1000" s="1327"/>
      <c r="Q1000" s="1332"/>
      <c r="R1000" s="1327"/>
      <c r="S1000" s="1327"/>
      <c r="T1000" s="1327"/>
      <c r="U1000" s="1327"/>
      <c r="V1000" s="1327"/>
      <c r="W1000" s="1327"/>
      <c r="X1000" s="666"/>
      <c r="Y1000" s="666"/>
      <c r="Z1000" s="683"/>
      <c r="AA1000" s="1327"/>
      <c r="AB1000" s="1327"/>
      <c r="AC1000" s="1327"/>
      <c r="AD1000" s="1327"/>
      <c r="AE1000" s="1329"/>
      <c r="AF1000" s="666"/>
      <c r="AG1000" s="666"/>
      <c r="AH1000" s="666"/>
      <c r="AI1000" s="666"/>
      <c r="AJ1000" s="666"/>
      <c r="AK1000" s="748"/>
      <c r="AL1000" s="748"/>
      <c r="AM1000" s="1327"/>
      <c r="AN1000" s="1330"/>
      <c r="AO1000" s="1330"/>
      <c r="AP1000" s="666"/>
      <c r="AQ1000" s="748"/>
      <c r="AR1000" s="748"/>
      <c r="AS1000" s="748"/>
      <c r="AT1000" s="748"/>
    </row>
    <row r="1001">
      <c r="A1001" s="1001" t="s">
        <v>13901</v>
      </c>
      <c r="B1001" s="684">
        <v>3.8277356E7</v>
      </c>
      <c r="C1001" s="685"/>
      <c r="D1001" s="690" t="s">
        <v>6601</v>
      </c>
      <c r="E1001" s="700" t="s">
        <v>6602</v>
      </c>
      <c r="F1001" s="688">
        <v>34528.0</v>
      </c>
      <c r="G1001" s="689" t="s">
        <v>391</v>
      </c>
      <c r="H1001" s="690" t="s">
        <v>6603</v>
      </c>
      <c r="I1001" s="690" t="s">
        <v>6604</v>
      </c>
      <c r="J1001" s="691"/>
      <c r="K1001" s="690" t="s">
        <v>4883</v>
      </c>
      <c r="L1001" s="1331"/>
      <c r="N1001" s="1327"/>
      <c r="P1001" s="1327"/>
      <c r="Q1001" s="1332"/>
      <c r="R1001" s="1327"/>
      <c r="S1001" s="1327"/>
      <c r="T1001" s="1327"/>
      <c r="U1001" s="1327"/>
      <c r="V1001" s="1327"/>
      <c r="W1001" s="1327"/>
      <c r="X1001" s="666"/>
      <c r="Y1001" s="666"/>
      <c r="Z1001" s="710"/>
      <c r="AA1001" s="1327"/>
      <c r="AB1001" s="1327"/>
      <c r="AC1001" s="1327"/>
      <c r="AD1001" s="1327"/>
      <c r="AE1001" s="1329"/>
      <c r="AF1001" s="666"/>
      <c r="AG1001" s="666"/>
      <c r="AH1001" s="666"/>
      <c r="AI1001" s="666"/>
      <c r="AJ1001" s="666"/>
      <c r="AK1001" s="748"/>
      <c r="AL1001" s="748"/>
      <c r="AM1001" s="1327"/>
      <c r="AN1001" s="1330"/>
      <c r="AO1001" s="1330"/>
      <c r="AP1001" s="666"/>
      <c r="AQ1001" s="748"/>
      <c r="AR1001" s="748"/>
      <c r="AS1001" s="748"/>
      <c r="AT1001" s="748"/>
    </row>
    <row r="1002">
      <c r="A1002" s="1001" t="s">
        <v>13901</v>
      </c>
      <c r="B1002" s="711">
        <v>3.8098488E7</v>
      </c>
      <c r="C1002" s="685"/>
      <c r="D1002" s="690" t="s">
        <v>6606</v>
      </c>
      <c r="E1002" s="700" t="s">
        <v>6607</v>
      </c>
      <c r="F1002" s="688">
        <v>35172.0</v>
      </c>
      <c r="G1002" s="689" t="s">
        <v>391</v>
      </c>
      <c r="H1002" s="690" t="s">
        <v>6608</v>
      </c>
      <c r="I1002" s="690">
        <v>3.388433899E9</v>
      </c>
      <c r="J1002" s="691"/>
      <c r="K1002" s="690" t="s">
        <v>6609</v>
      </c>
      <c r="L1002" s="1331"/>
      <c r="N1002" s="1327"/>
      <c r="P1002" s="1327"/>
      <c r="Q1002" s="1332"/>
      <c r="R1002" s="1327"/>
      <c r="S1002" s="1327"/>
      <c r="T1002" s="1327"/>
      <c r="U1002" s="1327"/>
      <c r="V1002" s="1327"/>
      <c r="W1002" s="1327"/>
      <c r="X1002" s="666"/>
      <c r="Y1002" s="666"/>
      <c r="Z1002" s="683"/>
      <c r="AA1002" s="1327"/>
      <c r="AB1002" s="1327"/>
      <c r="AC1002" s="1327"/>
      <c r="AD1002" s="1327"/>
      <c r="AE1002" s="1329"/>
      <c r="AF1002" s="666"/>
      <c r="AG1002" s="666"/>
      <c r="AH1002" s="666"/>
      <c r="AI1002" s="666"/>
      <c r="AJ1002" s="666"/>
      <c r="AK1002" s="748"/>
      <c r="AL1002" s="748"/>
      <c r="AM1002" s="1327"/>
      <c r="AN1002" s="1330"/>
      <c r="AO1002" s="1330"/>
      <c r="AP1002" s="666"/>
      <c r="AQ1002" s="748"/>
      <c r="AR1002" s="748"/>
      <c r="AS1002" s="748"/>
      <c r="AT1002" s="748"/>
    </row>
    <row r="1003">
      <c r="A1003" s="1001" t="s">
        <v>13901</v>
      </c>
      <c r="B1003" s="699">
        <v>4.2214381E7</v>
      </c>
      <c r="C1003" s="685"/>
      <c r="D1003" s="686" t="s">
        <v>6611</v>
      </c>
      <c r="E1003" s="700" t="s">
        <v>6612</v>
      </c>
      <c r="F1003" s="688">
        <v>36413.0</v>
      </c>
      <c r="G1003" s="691" t="s">
        <v>391</v>
      </c>
      <c r="H1003" s="686" t="s">
        <v>6613</v>
      </c>
      <c r="I1003" s="686">
        <v>1.159966079E9</v>
      </c>
      <c r="J1003" s="691"/>
      <c r="K1003" s="686" t="s">
        <v>5819</v>
      </c>
      <c r="L1003" s="1331"/>
      <c r="N1003" s="1327"/>
      <c r="P1003" s="1327"/>
      <c r="Q1003" s="1327"/>
      <c r="R1003" s="1327"/>
      <c r="S1003" s="1327"/>
      <c r="T1003" s="1327"/>
      <c r="U1003" s="1327"/>
      <c r="V1003" s="1327"/>
      <c r="W1003" s="1327"/>
      <c r="X1003" s="666"/>
      <c r="Y1003" s="666"/>
      <c r="Z1003" s="666"/>
      <c r="AA1003" s="1327"/>
      <c r="AB1003" s="1327"/>
      <c r="AC1003" s="1327"/>
      <c r="AD1003" s="1327"/>
      <c r="AE1003" s="1329"/>
      <c r="AF1003" s="666"/>
      <c r="AG1003" s="666"/>
      <c r="AH1003" s="666"/>
      <c r="AI1003" s="666"/>
      <c r="AJ1003" s="666"/>
      <c r="AK1003" s="748"/>
      <c r="AL1003" s="748"/>
      <c r="AM1003" s="1327"/>
      <c r="AN1003" s="1330"/>
      <c r="AO1003" s="1330"/>
      <c r="AP1003" s="666"/>
      <c r="AQ1003" s="748"/>
      <c r="AR1003" s="748"/>
      <c r="AS1003" s="748"/>
      <c r="AT1003" s="748"/>
    </row>
    <row r="1004">
      <c r="A1004" s="1001" t="s">
        <v>13901</v>
      </c>
      <c r="B1004" s="699">
        <v>4.1509606E7</v>
      </c>
      <c r="C1004" s="685"/>
      <c r="D1004" s="686" t="s">
        <v>6614</v>
      </c>
      <c r="E1004" s="700" t="s">
        <v>6615</v>
      </c>
      <c r="F1004" s="688">
        <v>36163.0</v>
      </c>
      <c r="G1004" s="691"/>
      <c r="H1004" s="686" t="s">
        <v>6616</v>
      </c>
      <c r="I1004" s="686">
        <v>1.539148441E9</v>
      </c>
      <c r="J1004" s="691"/>
      <c r="K1004" s="686" t="s">
        <v>2092</v>
      </c>
      <c r="L1004" s="1331"/>
      <c r="N1004" s="1327"/>
      <c r="P1004" s="1327"/>
      <c r="Q1004" s="1327"/>
      <c r="R1004" s="1327"/>
      <c r="S1004" s="1327"/>
      <c r="T1004" s="1327"/>
      <c r="U1004" s="1327"/>
      <c r="V1004" s="1327"/>
      <c r="W1004" s="1327"/>
      <c r="X1004" s="666"/>
      <c r="Y1004" s="666"/>
      <c r="Z1004" s="666"/>
      <c r="AA1004" s="1327"/>
      <c r="AB1004" s="1327"/>
      <c r="AC1004" s="1327"/>
      <c r="AD1004" s="1327"/>
      <c r="AE1004" s="1329"/>
      <c r="AF1004" s="666"/>
      <c r="AG1004" s="666"/>
      <c r="AH1004" s="666"/>
      <c r="AI1004" s="666"/>
      <c r="AJ1004" s="666"/>
      <c r="AK1004" s="748"/>
      <c r="AL1004" s="748"/>
      <c r="AM1004" s="1327"/>
      <c r="AN1004" s="1330"/>
      <c r="AO1004" s="1330"/>
      <c r="AP1004" s="666"/>
      <c r="AQ1004" s="748"/>
      <c r="AR1004" s="748"/>
      <c r="AS1004" s="748"/>
      <c r="AT1004" s="748"/>
    </row>
    <row r="1005">
      <c r="A1005" s="1001" t="s">
        <v>13901</v>
      </c>
      <c r="B1005" s="699">
        <v>3.672065E7</v>
      </c>
      <c r="C1005" s="668"/>
      <c r="D1005" s="686" t="s">
        <v>6617</v>
      </c>
      <c r="E1005" s="687" t="s">
        <v>6618</v>
      </c>
      <c r="F1005" s="688">
        <v>33581.0</v>
      </c>
      <c r="G1005" s="691" t="s">
        <v>391</v>
      </c>
      <c r="H1005" s="686"/>
      <c r="I1005" s="686">
        <v>1.160413001E9</v>
      </c>
      <c r="J1005" s="691"/>
      <c r="K1005" s="686" t="s">
        <v>6025</v>
      </c>
      <c r="L1005" s="1331"/>
      <c r="N1005" s="1327"/>
      <c r="P1005" s="1327"/>
      <c r="Q1005" s="1327"/>
      <c r="R1005" s="1327"/>
      <c r="S1005" s="1327"/>
      <c r="T1005" s="1327"/>
      <c r="U1005" s="1327"/>
      <c r="V1005" s="1327"/>
      <c r="W1005" s="1327"/>
      <c r="X1005" s="666"/>
      <c r="Y1005" s="666"/>
      <c r="Z1005" s="826"/>
      <c r="AA1005" s="1327"/>
      <c r="AB1005" s="1327"/>
      <c r="AC1005" s="1327"/>
      <c r="AD1005" s="1327"/>
      <c r="AE1005" s="1329"/>
      <c r="AF1005" s="666"/>
      <c r="AG1005" s="666"/>
      <c r="AH1005" s="666"/>
      <c r="AI1005" s="666"/>
      <c r="AJ1005" s="666"/>
      <c r="AK1005" s="748"/>
      <c r="AL1005" s="748"/>
      <c r="AM1005" s="1327"/>
      <c r="AN1005" s="1330"/>
      <c r="AO1005" s="1330"/>
      <c r="AP1005" s="666"/>
      <c r="AQ1005" s="748"/>
      <c r="AR1005" s="748"/>
      <c r="AS1005" s="748"/>
      <c r="AT1005" s="748"/>
    </row>
    <row r="1006">
      <c r="A1006" s="1001" t="s">
        <v>13901</v>
      </c>
      <c r="B1006" s="711">
        <v>4.0132443E7</v>
      </c>
      <c r="C1006" s="685"/>
      <c r="D1006" s="686" t="s">
        <v>6619</v>
      </c>
      <c r="E1006" s="700" t="s">
        <v>6620</v>
      </c>
      <c r="F1006" s="688">
        <v>35462.0</v>
      </c>
      <c r="G1006" s="691" t="s">
        <v>391</v>
      </c>
      <c r="H1006" s="686" t="s">
        <v>6621</v>
      </c>
      <c r="I1006" s="686">
        <v>3.437400634E9</v>
      </c>
      <c r="J1006" s="691"/>
      <c r="K1006" s="686" t="s">
        <v>6622</v>
      </c>
      <c r="L1006" s="1331"/>
      <c r="N1006" s="1327"/>
      <c r="P1006" s="1327"/>
      <c r="Q1006" s="1327"/>
      <c r="R1006" s="1327"/>
      <c r="S1006" s="1327"/>
      <c r="T1006" s="1327"/>
      <c r="U1006" s="1327"/>
      <c r="V1006" s="1327"/>
      <c r="W1006" s="1327"/>
      <c r="X1006" s="666"/>
      <c r="Y1006" s="666"/>
      <c r="Z1006" s="666"/>
      <c r="AA1006" s="1327"/>
      <c r="AB1006" s="1327"/>
      <c r="AC1006" s="1327"/>
      <c r="AD1006" s="1327"/>
      <c r="AE1006" s="1329"/>
      <c r="AF1006" s="666"/>
      <c r="AG1006" s="666"/>
      <c r="AH1006" s="666"/>
      <c r="AI1006" s="666"/>
      <c r="AJ1006" s="666"/>
      <c r="AK1006" s="748"/>
      <c r="AL1006" s="748"/>
      <c r="AM1006" s="1327"/>
      <c r="AN1006" s="1330"/>
      <c r="AO1006" s="1330"/>
      <c r="AP1006" s="666"/>
      <c r="AQ1006" s="748"/>
      <c r="AR1006" s="748"/>
      <c r="AS1006" s="748"/>
      <c r="AT1006" s="748"/>
    </row>
    <row r="1007">
      <c r="A1007" s="1001" t="s">
        <v>13901</v>
      </c>
      <c r="B1007" s="728">
        <v>3.4405934E7</v>
      </c>
      <c r="C1007" s="668"/>
      <c r="D1007" s="690" t="s">
        <v>6623</v>
      </c>
      <c r="E1007" s="731" t="s">
        <v>6624</v>
      </c>
      <c r="F1007" s="756">
        <v>36157.0</v>
      </c>
      <c r="G1007" s="729"/>
      <c r="H1007" s="730" t="s">
        <v>6625</v>
      </c>
      <c r="I1007" s="730">
        <v>1.568045783E9</v>
      </c>
      <c r="J1007" s="691"/>
      <c r="K1007" s="730"/>
      <c r="L1007" s="1331"/>
      <c r="N1007" s="1327"/>
      <c r="P1007" s="1327"/>
      <c r="Q1007" s="1332"/>
      <c r="R1007" s="1327"/>
      <c r="S1007" s="1327"/>
      <c r="T1007" s="1327"/>
      <c r="U1007" s="1327"/>
      <c r="V1007" s="1327"/>
      <c r="W1007" s="1327"/>
      <c r="X1007" s="666"/>
      <c r="Y1007" s="666"/>
      <c r="Z1007" s="666"/>
      <c r="AA1007" s="1327"/>
      <c r="AB1007" s="1327"/>
      <c r="AC1007" s="1327"/>
      <c r="AD1007" s="1327"/>
      <c r="AE1007" s="1329"/>
      <c r="AF1007" s="666"/>
      <c r="AG1007" s="666"/>
      <c r="AH1007" s="666"/>
      <c r="AI1007" s="666"/>
      <c r="AJ1007" s="666"/>
      <c r="AK1007" s="748"/>
      <c r="AL1007" s="748"/>
      <c r="AM1007" s="1327"/>
      <c r="AN1007" s="1330"/>
      <c r="AO1007" s="1330"/>
      <c r="AP1007" s="666"/>
      <c r="AQ1007" s="748"/>
      <c r="AR1007" s="748"/>
      <c r="AS1007" s="748"/>
      <c r="AT1007" s="748"/>
    </row>
    <row r="1008">
      <c r="A1008" s="1001" t="s">
        <v>13901</v>
      </c>
      <c r="B1008" s="684">
        <v>4.1638733E7</v>
      </c>
      <c r="C1008" s="685"/>
      <c r="D1008" s="690" t="s">
        <v>6626</v>
      </c>
      <c r="E1008" s="720" t="s">
        <v>6627</v>
      </c>
      <c r="F1008" s="721">
        <v>36124.0</v>
      </c>
      <c r="G1008" s="691" t="s">
        <v>391</v>
      </c>
      <c r="H1008" s="690" t="s">
        <v>6628</v>
      </c>
      <c r="I1008" s="690">
        <v>1.162399247E9</v>
      </c>
      <c r="J1008" s="691"/>
      <c r="K1008" s="690" t="s">
        <v>6629</v>
      </c>
      <c r="L1008" s="1331"/>
      <c r="N1008" s="1327"/>
      <c r="P1008" s="1327"/>
      <c r="Q1008" s="1332"/>
      <c r="R1008" s="1327"/>
      <c r="S1008" s="1327"/>
      <c r="T1008" s="1327"/>
      <c r="U1008" s="1327"/>
      <c r="V1008" s="1327"/>
      <c r="W1008" s="1327"/>
      <c r="X1008" s="666"/>
      <c r="Y1008" s="666"/>
      <c r="Z1008" s="683"/>
      <c r="AA1008" s="1327"/>
      <c r="AB1008" s="1327"/>
      <c r="AC1008" s="1327"/>
      <c r="AD1008" s="1327"/>
      <c r="AE1008" s="1329"/>
      <c r="AF1008" s="666"/>
      <c r="AG1008" s="666"/>
      <c r="AH1008" s="666"/>
      <c r="AI1008" s="666"/>
      <c r="AJ1008" s="666"/>
      <c r="AK1008" s="748"/>
      <c r="AL1008" s="748"/>
      <c r="AM1008" s="1327"/>
      <c r="AN1008" s="1330"/>
      <c r="AO1008" s="1330"/>
      <c r="AP1008" s="666"/>
      <c r="AQ1008" s="748"/>
      <c r="AR1008" s="748"/>
      <c r="AS1008" s="748"/>
      <c r="AT1008" s="748"/>
    </row>
    <row r="1009">
      <c r="A1009" s="1001" t="s">
        <v>13901</v>
      </c>
      <c r="B1009" s="684">
        <v>4.0829479E7</v>
      </c>
      <c r="C1009" s="685"/>
      <c r="D1009" s="690" t="s">
        <v>6630</v>
      </c>
      <c r="E1009" s="700" t="s">
        <v>6631</v>
      </c>
      <c r="F1009" s="721">
        <v>35791.0</v>
      </c>
      <c r="G1009" s="689" t="s">
        <v>391</v>
      </c>
      <c r="H1009" s="690" t="s">
        <v>6632</v>
      </c>
      <c r="I1009" s="690">
        <v>1.525328871E9</v>
      </c>
      <c r="J1009" s="691"/>
      <c r="K1009" s="690" t="s">
        <v>6633</v>
      </c>
      <c r="L1009" s="1331"/>
      <c r="N1009" s="1327"/>
      <c r="P1009" s="1327"/>
      <c r="Q1009" s="1332"/>
      <c r="R1009" s="1327"/>
      <c r="S1009" s="1327"/>
      <c r="T1009" s="1327"/>
      <c r="U1009" s="1327"/>
      <c r="V1009" s="1327"/>
      <c r="W1009" s="1327"/>
      <c r="X1009" s="666"/>
      <c r="Y1009" s="666"/>
      <c r="Z1009" s="683"/>
      <c r="AA1009" s="1327"/>
      <c r="AB1009" s="1327"/>
      <c r="AC1009" s="1327"/>
      <c r="AD1009" s="1327"/>
      <c r="AE1009" s="1329"/>
      <c r="AF1009" s="666"/>
      <c r="AG1009" s="666"/>
      <c r="AH1009" s="666"/>
      <c r="AI1009" s="666"/>
      <c r="AJ1009" s="666"/>
      <c r="AK1009" s="748"/>
      <c r="AL1009" s="748"/>
      <c r="AM1009" s="1327"/>
      <c r="AN1009" s="1330"/>
      <c r="AO1009" s="1330"/>
      <c r="AP1009" s="666"/>
      <c r="AQ1009" s="748"/>
      <c r="AR1009" s="748"/>
      <c r="AS1009" s="748"/>
      <c r="AT1009" s="748"/>
    </row>
    <row r="1010">
      <c r="A1010" s="1001" t="s">
        <v>13901</v>
      </c>
      <c r="B1010" s="699">
        <v>3.861285E7</v>
      </c>
      <c r="C1010" s="685"/>
      <c r="D1010" s="686" t="s">
        <v>6634</v>
      </c>
      <c r="E1010" s="700" t="s">
        <v>6635</v>
      </c>
      <c r="F1010" s="688">
        <v>34809.0</v>
      </c>
      <c r="G1010" s="691" t="s">
        <v>391</v>
      </c>
      <c r="H1010" s="686" t="s">
        <v>6636</v>
      </c>
      <c r="I1010" s="686">
        <v>1.157274699E9</v>
      </c>
      <c r="J1010" s="691"/>
      <c r="K1010" s="686" t="s">
        <v>6637</v>
      </c>
      <c r="L1010" s="1331"/>
      <c r="N1010" s="1327"/>
      <c r="P1010" s="1327"/>
      <c r="Q1010" s="1327"/>
      <c r="R1010" s="1327"/>
      <c r="S1010" s="1327"/>
      <c r="T1010" s="1327"/>
      <c r="U1010" s="1327"/>
      <c r="V1010" s="1327"/>
      <c r="W1010" s="1327"/>
      <c r="X1010" s="666"/>
      <c r="Y1010" s="666"/>
      <c r="Z1010" s="666"/>
      <c r="AA1010" s="1327"/>
      <c r="AB1010" s="1327"/>
      <c r="AC1010" s="1327"/>
      <c r="AD1010" s="1327"/>
      <c r="AE1010" s="1329"/>
      <c r="AF1010" s="666"/>
      <c r="AG1010" s="666"/>
      <c r="AH1010" s="666"/>
      <c r="AI1010" s="666"/>
      <c r="AJ1010" s="666"/>
      <c r="AK1010" s="748"/>
      <c r="AL1010" s="748"/>
      <c r="AM1010" s="1327"/>
      <c r="AN1010" s="1330"/>
      <c r="AO1010" s="1330"/>
      <c r="AP1010" s="666"/>
      <c r="AQ1010" s="748"/>
      <c r="AR1010" s="748"/>
      <c r="AS1010" s="748"/>
      <c r="AT1010" s="748"/>
    </row>
    <row r="1011">
      <c r="A1011" s="1001" t="s">
        <v>13901</v>
      </c>
      <c r="B1011" s="699">
        <v>4.0159018E7</v>
      </c>
      <c r="C1011" s="685"/>
      <c r="D1011" s="686" t="s">
        <v>6638</v>
      </c>
      <c r="E1011" s="700" t="s">
        <v>6639</v>
      </c>
      <c r="F1011" s="688">
        <v>35432.0</v>
      </c>
      <c r="G1011" s="691" t="s">
        <v>391</v>
      </c>
      <c r="H1011" s="686" t="s">
        <v>6179</v>
      </c>
      <c r="I1011" s="686" t="s">
        <v>6640</v>
      </c>
      <c r="J1011" s="691"/>
      <c r="K1011" s="686"/>
      <c r="L1011" s="1331"/>
      <c r="N1011" s="1327"/>
      <c r="P1011" s="1327"/>
      <c r="Q1011" s="1327"/>
      <c r="R1011" s="1327"/>
      <c r="S1011" s="1327"/>
      <c r="T1011" s="1327"/>
      <c r="U1011" s="1327"/>
      <c r="V1011" s="1327"/>
      <c r="W1011" s="1327"/>
      <c r="X1011" s="666"/>
      <c r="Y1011" s="666"/>
      <c r="Z1011" s="683"/>
      <c r="AA1011" s="1327"/>
      <c r="AB1011" s="1327"/>
      <c r="AC1011" s="1327"/>
      <c r="AD1011" s="1327"/>
      <c r="AE1011" s="1329"/>
      <c r="AF1011" s="666"/>
      <c r="AG1011" s="666"/>
      <c r="AH1011" s="666"/>
      <c r="AI1011" s="666"/>
      <c r="AJ1011" s="666"/>
      <c r="AK1011" s="748"/>
      <c r="AL1011" s="748"/>
      <c r="AM1011" s="1328"/>
      <c r="AN1011" s="1330"/>
      <c r="AO1011" s="1330"/>
      <c r="AP1011" s="748"/>
      <c r="AQ1011" s="748"/>
      <c r="AR1011" s="748"/>
      <c r="AS1011" s="748"/>
      <c r="AT1011" s="748"/>
    </row>
    <row r="1012">
      <c r="A1012" s="1001" t="s">
        <v>13901</v>
      </c>
      <c r="B1012" s="684">
        <v>4.2646501E7</v>
      </c>
      <c r="C1012" s="685"/>
      <c r="D1012" s="690" t="s">
        <v>6641</v>
      </c>
      <c r="E1012" s="687" t="s">
        <v>6642</v>
      </c>
      <c r="F1012" s="688">
        <v>36637.0</v>
      </c>
      <c r="G1012" s="766" t="s">
        <v>391</v>
      </c>
      <c r="H1012" s="690" t="s">
        <v>6643</v>
      </c>
      <c r="I1012" s="690">
        <v>1.131883099E9</v>
      </c>
      <c r="J1012" s="691"/>
      <c r="K1012" s="690" t="s">
        <v>6644</v>
      </c>
      <c r="L1012" s="1331"/>
      <c r="N1012" s="1327"/>
      <c r="P1012" s="1338"/>
      <c r="Q1012" s="1332"/>
      <c r="R1012" s="1327"/>
      <c r="S1012" s="1327"/>
      <c r="T1012" s="1327"/>
      <c r="U1012" s="1327"/>
      <c r="V1012" s="1327"/>
      <c r="W1012" s="1327"/>
      <c r="X1012" s="666"/>
      <c r="Y1012" s="666"/>
      <c r="Z1012" s="710"/>
      <c r="AA1012" s="1327"/>
      <c r="AB1012" s="1327"/>
      <c r="AC1012" s="1327"/>
      <c r="AD1012" s="1327"/>
      <c r="AE1012" s="1329"/>
      <c r="AF1012" s="666"/>
      <c r="AG1012" s="666"/>
      <c r="AH1012" s="666"/>
      <c r="AI1012" s="666"/>
      <c r="AJ1012" s="666"/>
      <c r="AK1012" s="748"/>
      <c r="AL1012" s="748"/>
      <c r="AM1012" s="1327"/>
      <c r="AN1012" s="1330"/>
      <c r="AO1012" s="1330"/>
      <c r="AP1012" s="666"/>
      <c r="AQ1012" s="748"/>
      <c r="AR1012" s="748"/>
      <c r="AS1012" s="748"/>
      <c r="AT1012" s="748"/>
    </row>
    <row r="1013">
      <c r="A1013" s="1001" t="s">
        <v>13901</v>
      </c>
      <c r="B1013" s="711">
        <v>9.5728553E7</v>
      </c>
      <c r="C1013" s="668"/>
      <c r="D1013" s="686" t="s">
        <v>6645</v>
      </c>
      <c r="E1013" s="731" t="s">
        <v>6646</v>
      </c>
      <c r="F1013" s="688">
        <v>35928.0</v>
      </c>
      <c r="G1013" s="719" t="s">
        <v>6214</v>
      </c>
      <c r="H1013" s="715" t="s">
        <v>6647</v>
      </c>
      <c r="I1013" s="686">
        <v>1.155164757E9</v>
      </c>
      <c r="J1013" s="691"/>
      <c r="K1013" s="686" t="s">
        <v>6648</v>
      </c>
      <c r="L1013" s="1331"/>
      <c r="N1013" s="1327"/>
      <c r="P1013" s="1327"/>
      <c r="Q1013" s="1339"/>
      <c r="R1013" s="1327"/>
      <c r="S1013" s="1327"/>
      <c r="T1013" s="1327"/>
      <c r="U1013" s="1327"/>
      <c r="V1013" s="1327"/>
      <c r="W1013" s="1327"/>
      <c r="X1013" s="666"/>
      <c r="Y1013" s="666"/>
      <c r="Z1013" s="666"/>
      <c r="AA1013" s="1327"/>
      <c r="AB1013" s="1327"/>
      <c r="AC1013" s="1327"/>
      <c r="AD1013" s="1327"/>
      <c r="AE1013" s="1329"/>
      <c r="AF1013" s="666"/>
      <c r="AG1013" s="666"/>
      <c r="AH1013" s="666"/>
      <c r="AI1013" s="666"/>
      <c r="AJ1013" s="666"/>
      <c r="AK1013" s="748"/>
      <c r="AL1013" s="748"/>
      <c r="AM1013" s="1327"/>
      <c r="AN1013" s="1330"/>
      <c r="AO1013" s="1330"/>
      <c r="AP1013" s="666"/>
      <c r="AQ1013" s="748"/>
      <c r="AR1013" s="748"/>
      <c r="AS1013" s="748"/>
      <c r="AT1013" s="748"/>
    </row>
    <row r="1014">
      <c r="A1014" s="1001" t="s">
        <v>13901</v>
      </c>
      <c r="B1014" s="684">
        <v>9.5924926E7</v>
      </c>
      <c r="C1014" s="685"/>
      <c r="D1014" s="690" t="s">
        <v>6649</v>
      </c>
      <c r="E1014" s="720" t="s">
        <v>6650</v>
      </c>
      <c r="F1014" s="721">
        <v>36511.0</v>
      </c>
      <c r="G1014" s="689" t="s">
        <v>3791</v>
      </c>
      <c r="H1014" s="690" t="s">
        <v>6651</v>
      </c>
      <c r="I1014" s="690" t="s">
        <v>6652</v>
      </c>
      <c r="J1014" s="691"/>
      <c r="K1014" s="690" t="s">
        <v>2272</v>
      </c>
      <c r="L1014" s="1331"/>
      <c r="N1014" s="1327"/>
      <c r="P1014" s="1327"/>
      <c r="Q1014" s="1332"/>
      <c r="R1014" s="1327"/>
      <c r="S1014" s="1327"/>
      <c r="T1014" s="1327"/>
      <c r="U1014" s="1327"/>
      <c r="V1014" s="1327"/>
      <c r="W1014" s="1327"/>
      <c r="X1014" s="666"/>
      <c r="Y1014" s="666"/>
      <c r="Z1014" s="683"/>
      <c r="AA1014" s="1327"/>
      <c r="AB1014" s="1327"/>
      <c r="AC1014" s="1327"/>
      <c r="AD1014" s="1327"/>
      <c r="AE1014" s="1329"/>
      <c r="AF1014" s="666"/>
      <c r="AG1014" s="666"/>
      <c r="AH1014" s="666"/>
      <c r="AI1014" s="666"/>
      <c r="AJ1014" s="666"/>
      <c r="AK1014" s="748"/>
      <c r="AL1014" s="748"/>
      <c r="AM1014" s="1327"/>
      <c r="AN1014" s="1330"/>
      <c r="AO1014" s="1330"/>
      <c r="AP1014" s="666"/>
      <c r="AQ1014" s="748"/>
      <c r="AR1014" s="748"/>
      <c r="AS1014" s="748"/>
      <c r="AT1014" s="748"/>
    </row>
    <row r="1015">
      <c r="A1015" s="1001" t="s">
        <v>13901</v>
      </c>
      <c r="B1015" s="684">
        <v>4.1566196E7</v>
      </c>
      <c r="C1015" s="668"/>
      <c r="D1015" s="690" t="s">
        <v>6653</v>
      </c>
      <c r="E1015" s="687" t="s">
        <v>6654</v>
      </c>
      <c r="F1015" s="721">
        <v>36155.0</v>
      </c>
      <c r="G1015" s="691" t="s">
        <v>391</v>
      </c>
      <c r="H1015" s="690" t="s">
        <v>6655</v>
      </c>
      <c r="I1015" s="690">
        <v>2.326409985E9</v>
      </c>
      <c r="J1015" s="691"/>
      <c r="K1015" s="690" t="s">
        <v>2272</v>
      </c>
      <c r="L1015" s="1331"/>
      <c r="N1015" s="1327"/>
      <c r="P1015" s="1327"/>
      <c r="Q1015" s="1332"/>
      <c r="R1015" s="1327"/>
      <c r="S1015" s="1327"/>
      <c r="T1015" s="1327"/>
      <c r="U1015" s="1327"/>
      <c r="V1015" s="1327"/>
      <c r="W1015" s="1327"/>
      <c r="X1015" s="666"/>
      <c r="Y1015" s="666"/>
      <c r="Z1015" s="683"/>
      <c r="AA1015" s="1327"/>
      <c r="AB1015" s="1327"/>
      <c r="AC1015" s="1327"/>
      <c r="AD1015" s="1327"/>
      <c r="AE1015" s="1329"/>
      <c r="AF1015" s="666"/>
      <c r="AG1015" s="666"/>
      <c r="AH1015" s="666"/>
      <c r="AI1015" s="666"/>
      <c r="AJ1015" s="666"/>
      <c r="AK1015" s="748"/>
      <c r="AL1015" s="748"/>
      <c r="AM1015" s="1327"/>
      <c r="AN1015" s="1330"/>
      <c r="AO1015" s="1330"/>
      <c r="AP1015" s="666"/>
      <c r="AQ1015" s="748"/>
      <c r="AR1015" s="748"/>
      <c r="AS1015" s="748"/>
      <c r="AT1015" s="748"/>
    </row>
    <row r="1016">
      <c r="A1016" s="1001" t="s">
        <v>13901</v>
      </c>
      <c r="B1016" s="699">
        <v>3.9029145E7</v>
      </c>
      <c r="C1016" s="668"/>
      <c r="D1016" s="686" t="s">
        <v>6657</v>
      </c>
      <c r="E1016" s="687" t="s">
        <v>6658</v>
      </c>
      <c r="F1016" s="726">
        <v>35116.0</v>
      </c>
      <c r="G1016" s="691" t="s">
        <v>391</v>
      </c>
      <c r="H1016" s="686" t="s">
        <v>6659</v>
      </c>
      <c r="I1016" s="686" t="s">
        <v>6660</v>
      </c>
      <c r="J1016" s="691"/>
      <c r="K1016" s="686" t="s">
        <v>6661</v>
      </c>
      <c r="L1016" s="1331"/>
      <c r="N1016" s="1327"/>
      <c r="P1016" s="1327"/>
      <c r="Q1016" s="1332"/>
      <c r="R1016" s="1327"/>
      <c r="S1016" s="1335"/>
      <c r="T1016" s="1335"/>
      <c r="U1016" s="1335"/>
      <c r="V1016" s="1335"/>
      <c r="W1016" s="1335"/>
      <c r="X1016" s="1340"/>
      <c r="Y1016" s="1340"/>
      <c r="Z1016" s="666"/>
      <c r="AA1016" s="1335"/>
      <c r="AB1016" s="1335"/>
      <c r="AC1016" s="1335"/>
      <c r="AD1016" s="1335"/>
      <c r="AE1016" s="1341"/>
      <c r="AF1016" s="1340"/>
      <c r="AG1016" s="1340"/>
      <c r="AH1016" s="1340"/>
      <c r="AI1016" s="1340"/>
      <c r="AJ1016" s="1340"/>
      <c r="AK1016" s="748"/>
      <c r="AL1016" s="748"/>
      <c r="AM1016" s="1335"/>
      <c r="AN1016" s="1330"/>
      <c r="AO1016" s="1330"/>
      <c r="AP1016" s="1343"/>
      <c r="AQ1016" s="748"/>
      <c r="AR1016" s="748"/>
      <c r="AS1016" s="748"/>
      <c r="AT1016" s="748"/>
    </row>
    <row r="1017">
      <c r="A1017" s="1001" t="s">
        <v>13901</v>
      </c>
      <c r="B1017" s="699" t="s">
        <v>619</v>
      </c>
      <c r="C1017" s="668"/>
      <c r="D1017" s="686" t="s">
        <v>6662</v>
      </c>
      <c r="E1017" s="687" t="s">
        <v>6663</v>
      </c>
      <c r="F1017" s="688">
        <v>35791.0</v>
      </c>
      <c r="G1017" s="719" t="s">
        <v>6664</v>
      </c>
      <c r="H1017" s="686" t="s">
        <v>6665</v>
      </c>
      <c r="I1017" s="686">
        <v>3.4646835167E10</v>
      </c>
      <c r="J1017" s="691"/>
      <c r="K1017" s="686" t="s">
        <v>6666</v>
      </c>
      <c r="L1017" s="1331"/>
      <c r="N1017" s="1327"/>
      <c r="P1017" s="1327"/>
      <c r="Q1017" s="1327"/>
      <c r="R1017" s="1327"/>
      <c r="S1017" s="1335"/>
      <c r="T1017" s="1335"/>
      <c r="U1017" s="1335"/>
      <c r="V1017" s="1335"/>
      <c r="W1017" s="1335"/>
      <c r="X1017" s="1340"/>
      <c r="Y1017" s="1340"/>
      <c r="Z1017" s="666"/>
      <c r="AA1017" s="1335"/>
      <c r="AB1017" s="1335"/>
      <c r="AC1017" s="1335"/>
      <c r="AD1017" s="1335"/>
      <c r="AE1017" s="1341"/>
      <c r="AF1017" s="1340"/>
      <c r="AG1017" s="1340"/>
      <c r="AH1017" s="1340"/>
      <c r="AI1017" s="1340"/>
      <c r="AJ1017" s="1340"/>
      <c r="AK1017" s="748"/>
      <c r="AL1017" s="748"/>
      <c r="AM1017" s="1335"/>
      <c r="AN1017" s="1335"/>
      <c r="AO1017" s="1330"/>
      <c r="AP1017" s="1340"/>
      <c r="AQ1017" s="748"/>
      <c r="AR1017" s="748"/>
      <c r="AS1017" s="748"/>
      <c r="AT1017" s="748"/>
    </row>
    <row r="1018">
      <c r="A1018" s="1001" t="s">
        <v>13901</v>
      </c>
      <c r="B1018" s="699">
        <v>4.1308792E7</v>
      </c>
      <c r="C1018" s="668"/>
      <c r="D1018" s="686" t="s">
        <v>3302</v>
      </c>
      <c r="E1018" s="687" t="s">
        <v>6667</v>
      </c>
      <c r="F1018" s="726">
        <v>35979.0</v>
      </c>
      <c r="G1018" s="691"/>
      <c r="H1018" s="686" t="s">
        <v>6668</v>
      </c>
      <c r="I1018" s="686">
        <v>1.150421656E9</v>
      </c>
      <c r="J1018" s="691"/>
      <c r="K1018" s="686" t="s">
        <v>6025</v>
      </c>
      <c r="L1018" s="1331"/>
      <c r="N1018" s="1327"/>
      <c r="P1018" s="1327"/>
      <c r="Q1018" s="1327"/>
      <c r="R1018" s="1327"/>
      <c r="S1018" s="1344"/>
      <c r="T1018" s="1335"/>
      <c r="U1018" s="1330"/>
      <c r="V1018" s="1330"/>
      <c r="W1018" s="1330"/>
      <c r="X1018" s="1336"/>
      <c r="Y1018" s="1336"/>
      <c r="Z1018" s="666"/>
      <c r="AA1018" s="1330"/>
      <c r="AB1018" s="1330"/>
      <c r="AC1018" s="1330"/>
      <c r="AD1018" s="1330"/>
      <c r="AE1018" s="1337"/>
      <c r="AF1018" s="1336"/>
      <c r="AG1018" s="1336"/>
      <c r="AH1018" s="1336"/>
      <c r="AI1018" s="1336"/>
      <c r="AJ1018" s="1336"/>
      <c r="AK1018" s="748"/>
      <c r="AL1018" s="748"/>
      <c r="AM1018" s="1330"/>
      <c r="AN1018" s="1330"/>
      <c r="AO1018" s="1330"/>
      <c r="AP1018" s="1340"/>
      <c r="AQ1018" s="748"/>
      <c r="AR1018" s="748"/>
      <c r="AS1018" s="748"/>
      <c r="AT1018" s="748"/>
    </row>
    <row r="1019">
      <c r="A1019" s="1001" t="s">
        <v>13901</v>
      </c>
      <c r="B1019" s="699">
        <v>3.2255954E7</v>
      </c>
      <c r="C1019" s="668"/>
      <c r="D1019" s="686" t="s">
        <v>6669</v>
      </c>
      <c r="E1019" s="687" t="s">
        <v>6670</v>
      </c>
      <c r="F1019" s="688">
        <v>31611.0</v>
      </c>
      <c r="G1019" s="691" t="s">
        <v>391</v>
      </c>
      <c r="H1019" s="686" t="s">
        <v>6671</v>
      </c>
      <c r="I1019" s="686">
        <v>1.556220045E9</v>
      </c>
      <c r="J1019" s="691"/>
      <c r="K1019" s="686" t="s">
        <v>6672</v>
      </c>
      <c r="L1019" s="1331"/>
      <c r="N1019" s="1327"/>
      <c r="P1019" s="1327"/>
      <c r="Q1019" s="1327"/>
      <c r="R1019" s="1327"/>
      <c r="S1019" s="1335"/>
      <c r="T1019" s="1344"/>
      <c r="U1019" s="1330"/>
      <c r="V1019" s="1330"/>
      <c r="W1019" s="1330"/>
      <c r="X1019" s="1336"/>
      <c r="Y1019" s="1336"/>
      <c r="Z1019" s="666"/>
      <c r="AA1019" s="1330"/>
      <c r="AB1019" s="1330"/>
      <c r="AC1019" s="1330"/>
      <c r="AD1019" s="1330"/>
      <c r="AE1019" s="1337"/>
      <c r="AF1019" s="1336"/>
      <c r="AG1019" s="1336"/>
      <c r="AH1019" s="1336"/>
      <c r="AI1019" s="1336"/>
      <c r="AJ1019" s="1336"/>
      <c r="AK1019" s="748"/>
      <c r="AL1019" s="748"/>
      <c r="AM1019" s="1330"/>
      <c r="AN1019" s="1330"/>
      <c r="AO1019" s="1330"/>
      <c r="AP1019" s="1345"/>
      <c r="AQ1019" s="748"/>
      <c r="AR1019" s="748"/>
      <c r="AS1019" s="748"/>
      <c r="AT1019" s="748"/>
    </row>
    <row r="1020">
      <c r="A1020" s="1001" t="s">
        <v>13901</v>
      </c>
      <c r="B1020" s="699">
        <v>3.6814901E7</v>
      </c>
      <c r="C1020" s="668"/>
      <c r="D1020" s="686" t="s">
        <v>6673</v>
      </c>
      <c r="E1020" s="687" t="s">
        <v>6674</v>
      </c>
      <c r="F1020" s="726">
        <v>33772.0</v>
      </c>
      <c r="G1020" s="691"/>
      <c r="H1020" s="686" t="s">
        <v>6675</v>
      </c>
      <c r="I1020" s="686">
        <v>2.615163739E9</v>
      </c>
      <c r="J1020" s="691"/>
      <c r="K1020" s="686"/>
      <c r="L1020" s="1331"/>
      <c r="N1020" s="1327"/>
      <c r="P1020" s="1327"/>
      <c r="Q1020" s="1327"/>
      <c r="R1020" s="1327"/>
      <c r="S1020" s="1335"/>
      <c r="T1020" s="1335"/>
      <c r="U1020" s="1330"/>
      <c r="V1020" s="1330"/>
      <c r="W1020" s="1330"/>
      <c r="X1020" s="1336"/>
      <c r="Y1020" s="1336"/>
      <c r="Z1020" s="666"/>
      <c r="AA1020" s="1330"/>
      <c r="AB1020" s="1330"/>
      <c r="AC1020" s="1330"/>
      <c r="AD1020" s="1330"/>
      <c r="AE1020" s="1337"/>
      <c r="AF1020" s="1336"/>
      <c r="AG1020" s="1336"/>
      <c r="AH1020" s="1336"/>
      <c r="AI1020" s="1336"/>
      <c r="AJ1020" s="1336"/>
      <c r="AK1020" s="748"/>
      <c r="AL1020" s="748"/>
      <c r="AM1020" s="1330"/>
      <c r="AN1020" s="1330"/>
      <c r="AO1020" s="1330"/>
      <c r="AP1020" s="1340"/>
      <c r="AQ1020" s="748"/>
      <c r="AR1020" s="748"/>
      <c r="AS1020" s="748"/>
      <c r="AT1020" s="748"/>
    </row>
    <row r="1021">
      <c r="A1021" s="1001" t="s">
        <v>13901</v>
      </c>
      <c r="B1021" s="699">
        <v>9.5114193E7</v>
      </c>
      <c r="C1021" s="668"/>
      <c r="D1021" s="686" t="s">
        <v>6676</v>
      </c>
      <c r="E1021" s="687" t="s">
        <v>6677</v>
      </c>
      <c r="F1021" s="726">
        <v>32965.0</v>
      </c>
      <c r="G1021" s="691"/>
      <c r="H1021" s="686" t="s">
        <v>6678</v>
      </c>
      <c r="I1021" s="686" t="s">
        <v>6679</v>
      </c>
      <c r="J1021" s="691"/>
      <c r="K1021" s="686" t="s">
        <v>6680</v>
      </c>
      <c r="L1021" s="1331"/>
      <c r="N1021" s="1327"/>
      <c r="P1021" s="1327"/>
      <c r="Q1021" s="1327"/>
      <c r="R1021" s="1327"/>
      <c r="S1021" s="1335"/>
      <c r="T1021" s="1335"/>
      <c r="U1021" s="1330"/>
      <c r="V1021" s="1330"/>
      <c r="W1021" s="1330"/>
      <c r="X1021" s="1336"/>
      <c r="Y1021" s="1336"/>
      <c r="Z1021" s="666"/>
      <c r="AA1021" s="1330"/>
      <c r="AB1021" s="1330"/>
      <c r="AC1021" s="1330"/>
      <c r="AD1021" s="1330"/>
      <c r="AE1021" s="1337"/>
      <c r="AF1021" s="1336"/>
      <c r="AG1021" s="1336"/>
      <c r="AH1021" s="1336"/>
      <c r="AI1021" s="1336"/>
      <c r="AJ1021" s="1336"/>
      <c r="AK1021" s="748"/>
      <c r="AL1021" s="748"/>
      <c r="AM1021" s="1330"/>
      <c r="AN1021" s="1330"/>
      <c r="AO1021" s="1330"/>
      <c r="AP1021" s="1340"/>
      <c r="AQ1021" s="748"/>
      <c r="AR1021" s="748"/>
      <c r="AS1021" s="748"/>
      <c r="AT1021" s="748"/>
    </row>
    <row r="1022">
      <c r="A1022" s="1001" t="s">
        <v>13901</v>
      </c>
      <c r="B1022" s="699">
        <v>9.5151994E7</v>
      </c>
      <c r="C1022" s="668"/>
      <c r="D1022" s="686" t="s">
        <v>6681</v>
      </c>
      <c r="E1022" s="687" t="s">
        <v>6682</v>
      </c>
      <c r="F1022" s="688">
        <v>34723.0</v>
      </c>
      <c r="G1022" s="691" t="s">
        <v>5848</v>
      </c>
      <c r="H1022" s="686" t="s">
        <v>6683</v>
      </c>
      <c r="I1022" s="686">
        <v>1.166448179E9</v>
      </c>
      <c r="J1022" s="691"/>
      <c r="K1022" s="686" t="s">
        <v>6684</v>
      </c>
      <c r="L1022" s="1331"/>
      <c r="N1022" s="1327"/>
      <c r="P1022" s="1327"/>
      <c r="Q1022" s="1327"/>
      <c r="R1022" s="1327"/>
      <c r="S1022" s="1335"/>
      <c r="T1022" s="1335"/>
      <c r="U1022" s="1330"/>
      <c r="V1022" s="1330"/>
      <c r="W1022" s="1330"/>
      <c r="X1022" s="1336"/>
      <c r="Y1022" s="1336"/>
      <c r="Z1022" s="666"/>
      <c r="AA1022" s="1330"/>
      <c r="AB1022" s="1330"/>
      <c r="AC1022" s="1330"/>
      <c r="AD1022" s="1330"/>
      <c r="AE1022" s="1337"/>
      <c r="AF1022" s="1336"/>
      <c r="AG1022" s="1336"/>
      <c r="AH1022" s="1336"/>
      <c r="AI1022" s="1336"/>
      <c r="AJ1022" s="1336"/>
      <c r="AK1022" s="748"/>
      <c r="AL1022" s="748"/>
      <c r="AM1022" s="1330"/>
      <c r="AN1022" s="1330"/>
      <c r="AO1022" s="1330"/>
      <c r="AP1022" s="1340"/>
      <c r="AQ1022" s="748"/>
      <c r="AR1022" s="748"/>
      <c r="AS1022" s="748"/>
      <c r="AT1022" s="748"/>
    </row>
    <row r="1023">
      <c r="A1023" s="1001" t="s">
        <v>13901</v>
      </c>
      <c r="B1023" s="699">
        <v>4.221354E7</v>
      </c>
      <c r="C1023" s="668"/>
      <c r="D1023" s="686" t="s">
        <v>6685</v>
      </c>
      <c r="E1023" s="687" t="s">
        <v>6686</v>
      </c>
      <c r="F1023" s="688">
        <v>36417.0</v>
      </c>
      <c r="G1023" s="691"/>
      <c r="H1023" s="686" t="s">
        <v>6687</v>
      </c>
      <c r="I1023" s="686">
        <v>1.560197808E9</v>
      </c>
      <c r="J1023" s="691"/>
      <c r="K1023" s="686" t="s">
        <v>6025</v>
      </c>
      <c r="L1023" s="1331"/>
      <c r="N1023" s="1327"/>
      <c r="P1023" s="1327"/>
      <c r="Q1023" s="1327"/>
      <c r="R1023" s="1327"/>
      <c r="S1023" s="1335"/>
      <c r="T1023" s="1335"/>
      <c r="U1023" s="1330"/>
      <c r="V1023" s="1330"/>
      <c r="W1023" s="1330"/>
      <c r="X1023" s="1336"/>
      <c r="Y1023" s="1336"/>
      <c r="Z1023" s="666"/>
      <c r="AA1023" s="1330"/>
      <c r="AB1023" s="1330"/>
      <c r="AC1023" s="1330"/>
      <c r="AD1023" s="1330"/>
      <c r="AE1023" s="1337"/>
      <c r="AF1023" s="1336"/>
      <c r="AG1023" s="1336"/>
      <c r="AH1023" s="1336"/>
      <c r="AI1023" s="1336"/>
      <c r="AJ1023" s="1336"/>
      <c r="AK1023" s="748"/>
      <c r="AL1023" s="748"/>
      <c r="AM1023" s="1330"/>
      <c r="AN1023" s="1330"/>
      <c r="AO1023" s="1330"/>
      <c r="AP1023" s="1340"/>
      <c r="AQ1023" s="748"/>
      <c r="AR1023" s="748"/>
      <c r="AS1023" s="748"/>
      <c r="AT1023" s="748"/>
    </row>
    <row r="1024">
      <c r="A1024" s="1001" t="s">
        <v>13901</v>
      </c>
      <c r="B1024" s="773">
        <v>4.19391151E8</v>
      </c>
      <c r="C1024" s="745"/>
      <c r="D1024" s="774" t="s">
        <v>6688</v>
      </c>
      <c r="E1024" s="741" t="s">
        <v>6689</v>
      </c>
      <c r="F1024" s="688">
        <v>35937.0</v>
      </c>
      <c r="G1024" s="693" t="s">
        <v>391</v>
      </c>
      <c r="H1024" s="774" t="s">
        <v>6690</v>
      </c>
      <c r="I1024" s="690">
        <v>1.151052869E9</v>
      </c>
      <c r="J1024" s="693"/>
      <c r="K1024" s="690" t="s">
        <v>6691</v>
      </c>
      <c r="L1024" s="1331"/>
      <c r="N1024" s="1327"/>
      <c r="P1024" s="1328"/>
      <c r="Q1024" s="1332"/>
      <c r="R1024" s="1327"/>
      <c r="S1024" s="1327"/>
      <c r="T1024" s="1335"/>
      <c r="U1024" s="1335"/>
      <c r="V1024" s="1335"/>
      <c r="W1024" s="1335"/>
      <c r="X1024" s="1340"/>
      <c r="Y1024" s="1340"/>
      <c r="Z1024" s="772"/>
      <c r="AA1024" s="1335"/>
      <c r="AB1024" s="1335"/>
      <c r="AC1024" s="1335"/>
      <c r="AD1024" s="1335"/>
      <c r="AE1024" s="1341"/>
      <c r="AF1024" s="1340"/>
      <c r="AG1024" s="1340"/>
      <c r="AH1024" s="1340"/>
      <c r="AI1024" s="1340"/>
      <c r="AJ1024" s="1340"/>
      <c r="AK1024" s="748"/>
      <c r="AL1024" s="748"/>
      <c r="AM1024" s="1328"/>
      <c r="AN1024" s="1330"/>
      <c r="AO1024" s="1334"/>
      <c r="AP1024" s="772"/>
      <c r="AQ1024" s="748"/>
      <c r="AR1024" s="748"/>
      <c r="AS1024" s="748"/>
      <c r="AT1024" s="748"/>
    </row>
    <row r="1025">
      <c r="A1025" s="1001" t="s">
        <v>13901</v>
      </c>
      <c r="B1025" s="749">
        <v>3.7007601E7</v>
      </c>
      <c r="C1025" s="745"/>
      <c r="D1025" s="692" t="s">
        <v>6692</v>
      </c>
      <c r="E1025" s="741" t="s">
        <v>6693</v>
      </c>
      <c r="F1025" s="746">
        <v>33782.0</v>
      </c>
      <c r="G1025" s="693" t="s">
        <v>391</v>
      </c>
      <c r="H1025" s="692" t="s">
        <v>6694</v>
      </c>
      <c r="I1025" s="690">
        <v>1.136682102E9</v>
      </c>
      <c r="J1025" s="693"/>
      <c r="K1025" s="686" t="s">
        <v>6695</v>
      </c>
      <c r="L1025" s="1331"/>
      <c r="N1025" s="1327"/>
      <c r="P1025" s="1328"/>
      <c r="Q1025" s="1327"/>
      <c r="R1025" s="1327"/>
      <c r="S1025" s="1327"/>
      <c r="T1025" s="1335"/>
      <c r="U1025" s="1335"/>
      <c r="V1025" s="1335"/>
      <c r="W1025" s="1335"/>
      <c r="X1025" s="1340"/>
      <c r="Y1025" s="1340"/>
      <c r="Z1025" s="748"/>
      <c r="AA1025" s="1335"/>
      <c r="AB1025" s="1335"/>
      <c r="AC1025" s="1335"/>
      <c r="AD1025" s="1335"/>
      <c r="AE1025" s="1341"/>
      <c r="AF1025" s="1340"/>
      <c r="AG1025" s="1340"/>
      <c r="AH1025" s="1340"/>
      <c r="AI1025" s="1340"/>
      <c r="AJ1025" s="1340"/>
      <c r="AK1025" s="748"/>
      <c r="AL1025" s="748"/>
      <c r="AM1025" s="1328"/>
      <c r="AN1025" s="1330"/>
      <c r="AO1025" s="1334"/>
      <c r="AP1025" s="772"/>
      <c r="AQ1025" s="748"/>
      <c r="AR1025" s="748"/>
      <c r="AS1025" s="748"/>
      <c r="AT1025" s="748"/>
    </row>
    <row r="1026">
      <c r="A1026" s="1001" t="s">
        <v>13901</v>
      </c>
      <c r="B1026" s="749">
        <v>3.7948548E7</v>
      </c>
      <c r="C1026" s="745"/>
      <c r="D1026" s="692" t="s">
        <v>6696</v>
      </c>
      <c r="E1026" s="741" t="s">
        <v>6697</v>
      </c>
      <c r="F1026" s="746">
        <v>34237.0</v>
      </c>
      <c r="G1026" s="693" t="s">
        <v>2021</v>
      </c>
      <c r="H1026" s="692" t="s">
        <v>6698</v>
      </c>
      <c r="I1026" s="686">
        <v>1.156185521E9</v>
      </c>
      <c r="J1026" s="693"/>
      <c r="K1026" s="686" t="s">
        <v>6699</v>
      </c>
      <c r="L1026" s="1331"/>
      <c r="N1026" s="1327"/>
      <c r="P1026" s="1328"/>
      <c r="Q1026" s="1327"/>
      <c r="R1026" s="1327"/>
      <c r="S1026" s="1327"/>
      <c r="T1026" s="1335"/>
      <c r="U1026" s="1335"/>
      <c r="V1026" s="1335"/>
      <c r="W1026" s="1335"/>
      <c r="X1026" s="1340"/>
      <c r="Y1026" s="1340"/>
      <c r="Z1026" s="748"/>
      <c r="AA1026" s="1335"/>
      <c r="AB1026" s="1335"/>
      <c r="AC1026" s="1335"/>
      <c r="AD1026" s="1335"/>
      <c r="AE1026" s="1341"/>
      <c r="AF1026" s="1340"/>
      <c r="AG1026" s="1340"/>
      <c r="AH1026" s="1340"/>
      <c r="AI1026" s="1340"/>
      <c r="AJ1026" s="1340"/>
      <c r="AK1026" s="748"/>
      <c r="AL1026" s="748"/>
      <c r="AM1026" s="1328"/>
      <c r="AN1026" s="1330"/>
      <c r="AO1026" s="1334"/>
      <c r="AP1026" s="772"/>
      <c r="AQ1026" s="748"/>
      <c r="AR1026" s="748"/>
      <c r="AS1026" s="748"/>
      <c r="AT1026" s="748"/>
    </row>
    <row r="1027">
      <c r="A1027" s="1001" t="s">
        <v>13901</v>
      </c>
      <c r="B1027" s="699">
        <v>4.2862523E7</v>
      </c>
      <c r="C1027" s="685"/>
      <c r="D1027" s="686" t="s">
        <v>6700</v>
      </c>
      <c r="E1027" s="687" t="s">
        <v>6701</v>
      </c>
      <c r="F1027" s="746">
        <v>36700.0</v>
      </c>
      <c r="G1027" s="691" t="s">
        <v>391</v>
      </c>
      <c r="H1027" s="686" t="s">
        <v>6702</v>
      </c>
      <c r="I1027" s="686">
        <v>2.612567101E9</v>
      </c>
      <c r="J1027" s="691"/>
      <c r="K1027" s="686" t="s">
        <v>6703</v>
      </c>
      <c r="L1027" s="1331"/>
      <c r="N1027" s="1327"/>
      <c r="P1027" s="1327"/>
      <c r="Q1027" s="1327"/>
      <c r="R1027" s="1327"/>
      <c r="S1027" s="1330"/>
      <c r="T1027" s="1330"/>
      <c r="U1027" s="1335"/>
      <c r="V1027" s="1335"/>
      <c r="W1027" s="1335"/>
      <c r="X1027" s="1340"/>
      <c r="Y1027" s="1340"/>
      <c r="Z1027" s="666"/>
      <c r="AA1027" s="1335"/>
      <c r="AB1027" s="1335"/>
      <c r="AC1027" s="1330"/>
      <c r="AD1027" s="1330"/>
      <c r="AE1027" s="1341"/>
      <c r="AF1027" s="1340"/>
      <c r="AG1027" s="1340"/>
      <c r="AH1027" s="1340"/>
      <c r="AI1027" s="1340"/>
      <c r="AJ1027" s="1340"/>
      <c r="AK1027" s="748"/>
      <c r="AL1027" s="748"/>
      <c r="AM1027" s="1328"/>
      <c r="AN1027" s="1330"/>
      <c r="AO1027" s="1334"/>
      <c r="AP1027" s="772"/>
      <c r="AQ1027" s="748"/>
      <c r="AR1027" s="748"/>
      <c r="AS1027" s="748"/>
      <c r="AT1027" s="748"/>
    </row>
    <row r="1028">
      <c r="A1028" s="1001" t="s">
        <v>13901</v>
      </c>
      <c r="B1028" s="728">
        <v>3.8226637E7</v>
      </c>
      <c r="C1028" s="685"/>
      <c r="D1028" s="690" t="s">
        <v>6704</v>
      </c>
      <c r="E1028" s="690" t="s">
        <v>6705</v>
      </c>
      <c r="F1028" s="688">
        <v>34361.0</v>
      </c>
      <c r="G1028" s="729" t="s">
        <v>391</v>
      </c>
      <c r="H1028" s="730" t="s">
        <v>6706</v>
      </c>
      <c r="I1028" s="730">
        <v>3.85538005E9</v>
      </c>
      <c r="J1028" s="691"/>
      <c r="K1028" s="730" t="s">
        <v>5850</v>
      </c>
      <c r="L1028" s="1331"/>
      <c r="N1028" s="1327"/>
      <c r="P1028" s="1330"/>
      <c r="Q1028" s="1332"/>
      <c r="R1028" s="1327"/>
      <c r="S1028" s="1327"/>
      <c r="T1028" s="1330"/>
      <c r="U1028" s="1330"/>
      <c r="V1028" s="1330"/>
      <c r="W1028" s="1330"/>
      <c r="X1028" s="1336"/>
      <c r="Y1028" s="1336"/>
      <c r="Z1028" s="683"/>
      <c r="AA1028" s="1330"/>
      <c r="AB1028" s="1330"/>
      <c r="AC1028" s="1327"/>
      <c r="AD1028" s="1327"/>
      <c r="AE1028" s="1337"/>
      <c r="AF1028" s="1336"/>
      <c r="AG1028" s="1336"/>
      <c r="AH1028" s="1336"/>
      <c r="AI1028" s="1336"/>
      <c r="AJ1028" s="1336"/>
      <c r="AK1028" s="748"/>
      <c r="AL1028" s="748"/>
      <c r="AM1028" s="1327"/>
      <c r="AN1028" s="1330"/>
      <c r="AO1028" s="1334"/>
      <c r="AP1028" s="772"/>
      <c r="AQ1028" s="748"/>
      <c r="AR1028" s="748"/>
      <c r="AS1028" s="748"/>
      <c r="AT1028" s="748"/>
    </row>
    <row r="1029">
      <c r="A1029" s="1001" t="s">
        <v>13901</v>
      </c>
      <c r="B1029" s="699">
        <v>3.1804963E7</v>
      </c>
      <c r="C1029" s="685"/>
      <c r="D1029" s="686" t="s">
        <v>6707</v>
      </c>
      <c r="E1029" s="686" t="s">
        <v>6708</v>
      </c>
      <c r="F1029" s="691">
        <v>31286.0</v>
      </c>
      <c r="G1029" s="691" t="s">
        <v>391</v>
      </c>
      <c r="H1029" s="686" t="s">
        <v>6709</v>
      </c>
      <c r="I1029" s="686">
        <v>1.159457003E9</v>
      </c>
      <c r="J1029" s="691"/>
      <c r="K1029" s="686" t="s">
        <v>6710</v>
      </c>
      <c r="L1029" s="1331"/>
      <c r="N1029" s="1327"/>
      <c r="P1029" s="1330"/>
      <c r="Q1029" s="1330"/>
      <c r="R1029" s="1327"/>
      <c r="S1029" s="1327"/>
      <c r="T1029" s="1327"/>
      <c r="U1029" s="1327"/>
      <c r="V1029" s="1327"/>
      <c r="W1029" s="1327"/>
      <c r="X1029" s="666"/>
      <c r="Y1029" s="666"/>
      <c r="Z1029" s="666"/>
      <c r="AA1029" s="1327"/>
      <c r="AB1029" s="1327"/>
      <c r="AC1029" s="1327"/>
      <c r="AD1029" s="1327"/>
      <c r="AE1029" s="1329"/>
      <c r="AF1029" s="666"/>
      <c r="AG1029" s="666"/>
      <c r="AH1029" s="666"/>
      <c r="AI1029" s="666"/>
      <c r="AJ1029" s="666"/>
      <c r="AK1029" s="748"/>
      <c r="AL1029" s="748"/>
      <c r="AM1029" s="1327"/>
      <c r="AN1029" s="1330"/>
      <c r="AO1029" s="1334"/>
      <c r="AP1029" s="772"/>
      <c r="AQ1029" s="748"/>
      <c r="AR1029" s="748"/>
      <c r="AS1029" s="748"/>
      <c r="AT1029" s="748"/>
    </row>
    <row r="1030">
      <c r="A1030" s="1001" t="s">
        <v>13901</v>
      </c>
      <c r="B1030" s="749">
        <v>3.8992819E7</v>
      </c>
      <c r="C1030" s="745"/>
      <c r="D1030" s="692" t="s">
        <v>6711</v>
      </c>
      <c r="E1030" s="757" t="s">
        <v>6712</v>
      </c>
      <c r="F1030" s="693">
        <v>34935.0</v>
      </c>
      <c r="G1030" s="693" t="s">
        <v>391</v>
      </c>
      <c r="H1030" s="692" t="s">
        <v>6713</v>
      </c>
      <c r="I1030" s="686">
        <v>1.538841515E9</v>
      </c>
      <c r="J1030" s="693"/>
      <c r="K1030" s="686" t="s">
        <v>6714</v>
      </c>
      <c r="L1030" s="1331"/>
      <c r="N1030" s="1327"/>
      <c r="P1030" s="1328"/>
      <c r="Q1030" s="1330"/>
      <c r="R1030" s="1327"/>
      <c r="S1030" s="1328"/>
      <c r="T1030" s="1330"/>
      <c r="U1030" s="1330"/>
      <c r="V1030" s="1330"/>
      <c r="W1030" s="1330"/>
      <c r="X1030" s="1336"/>
      <c r="Y1030" s="1336"/>
      <c r="Z1030" s="748"/>
      <c r="AA1030" s="1330"/>
      <c r="AB1030" s="1327"/>
      <c r="AC1030" s="1330"/>
      <c r="AD1030" s="1330"/>
      <c r="AE1030" s="1337"/>
      <c r="AF1030" s="1336"/>
      <c r="AG1030" s="1336"/>
      <c r="AH1030" s="1336"/>
      <c r="AI1030" s="1336"/>
      <c r="AJ1030" s="1336"/>
      <c r="AK1030" s="748"/>
      <c r="AL1030" s="748"/>
      <c r="AM1030" s="1327"/>
      <c r="AN1030" s="1330"/>
      <c r="AO1030" s="1334"/>
      <c r="AP1030" s="772"/>
      <c r="AQ1030" s="748"/>
      <c r="AR1030" s="748"/>
      <c r="AS1030" s="748"/>
      <c r="AT1030" s="748"/>
    </row>
    <row r="1031">
      <c r="A1031" s="1001" t="s">
        <v>13901</v>
      </c>
      <c r="B1031" s="777">
        <v>2.9682144E7</v>
      </c>
      <c r="C1031" s="685"/>
      <c r="D1031" s="690" t="s">
        <v>6715</v>
      </c>
      <c r="E1031" s="687" t="s">
        <v>6716</v>
      </c>
      <c r="F1031" s="746">
        <v>30244.0</v>
      </c>
      <c r="G1031" s="709" t="s">
        <v>391</v>
      </c>
      <c r="H1031" s="706" t="s">
        <v>6717</v>
      </c>
      <c r="I1031" s="730">
        <v>1.135374599E9</v>
      </c>
      <c r="J1031" s="691"/>
      <c r="K1031" s="730" t="s">
        <v>6718</v>
      </c>
      <c r="L1031" s="1331"/>
      <c r="N1031" s="1327"/>
      <c r="P1031" s="1327"/>
      <c r="Q1031" s="1332"/>
      <c r="R1031" s="1327"/>
      <c r="S1031" s="1335"/>
      <c r="T1031" s="1335"/>
      <c r="U1031" s="1330"/>
      <c r="V1031" s="1330"/>
      <c r="W1031" s="1330"/>
      <c r="X1031" s="1336"/>
      <c r="Y1031" s="1336"/>
      <c r="Z1031" s="666"/>
      <c r="AA1031" s="1330"/>
      <c r="AB1031" s="1330"/>
      <c r="AC1031" s="1335"/>
      <c r="AD1031" s="1335"/>
      <c r="AE1031" s="1337"/>
      <c r="AF1031" s="1336"/>
      <c r="AG1031" s="1336"/>
      <c r="AH1031" s="1336"/>
      <c r="AI1031" s="1336"/>
      <c r="AJ1031" s="1336"/>
      <c r="AK1031" s="748"/>
      <c r="AL1031" s="748"/>
      <c r="AM1031" s="1327"/>
      <c r="AN1031" s="1330"/>
      <c r="AO1031" s="1334"/>
      <c r="AP1031" s="772"/>
      <c r="AQ1031" s="748"/>
      <c r="AR1031" s="748"/>
      <c r="AS1031" s="748"/>
      <c r="AT1031" s="748"/>
    </row>
    <row r="1032">
      <c r="A1032" s="1001" t="s">
        <v>13901</v>
      </c>
      <c r="B1032" s="684">
        <v>3.8787245E7</v>
      </c>
      <c r="C1032" s="685"/>
      <c r="D1032" s="690" t="s">
        <v>6719</v>
      </c>
      <c r="E1032" s="687" t="s">
        <v>6720</v>
      </c>
      <c r="F1032" s="688">
        <v>34695.0</v>
      </c>
      <c r="G1032" s="689" t="s">
        <v>391</v>
      </c>
      <c r="H1032" s="690" t="s">
        <v>6721</v>
      </c>
      <c r="I1032" s="690">
        <v>1.123996293E9</v>
      </c>
      <c r="J1032" s="691"/>
      <c r="K1032" s="690" t="s">
        <v>5757</v>
      </c>
      <c r="L1032" s="1331"/>
      <c r="N1032" s="1327"/>
      <c r="P1032" s="1327"/>
      <c r="Q1032" s="1332"/>
      <c r="R1032" s="1327"/>
      <c r="S1032" s="1344"/>
      <c r="T1032" s="1335"/>
      <c r="U1032" s="1335"/>
      <c r="V1032" s="1335"/>
      <c r="W1032" s="1335"/>
      <c r="X1032" s="1340"/>
      <c r="Y1032" s="1340"/>
      <c r="Z1032" s="683"/>
      <c r="AA1032" s="1335"/>
      <c r="AB1032" s="1335"/>
      <c r="AC1032" s="1344"/>
      <c r="AD1032" s="1344"/>
      <c r="AE1032" s="1341"/>
      <c r="AF1032" s="1340"/>
      <c r="AG1032" s="1340"/>
      <c r="AH1032" s="1340"/>
      <c r="AI1032" s="1340"/>
      <c r="AJ1032" s="1340"/>
      <c r="AK1032" s="748"/>
      <c r="AL1032" s="748"/>
      <c r="AM1032" s="1327"/>
      <c r="AN1032" s="1330"/>
      <c r="AO1032" s="1330"/>
      <c r="AP1032" s="772"/>
      <c r="AQ1032" s="748"/>
      <c r="AR1032" s="748"/>
      <c r="AS1032" s="748"/>
      <c r="AT1032" s="748"/>
    </row>
    <row r="1033">
      <c r="A1033" s="1001" t="s">
        <v>13901</v>
      </c>
      <c r="B1033" s="773">
        <v>3.9243021E7</v>
      </c>
      <c r="C1033" s="685"/>
      <c r="D1033" s="690" t="s">
        <v>6722</v>
      </c>
      <c r="E1033" s="687" t="s">
        <v>6723</v>
      </c>
      <c r="F1033" s="688">
        <v>34968.0</v>
      </c>
      <c r="G1033" s="689" t="s">
        <v>391</v>
      </c>
      <c r="H1033" s="690" t="s">
        <v>6724</v>
      </c>
      <c r="I1033" s="690">
        <v>1.150089862E9</v>
      </c>
      <c r="J1033" s="691"/>
      <c r="K1033" s="690" t="s">
        <v>6725</v>
      </c>
      <c r="L1033" s="1331"/>
      <c r="N1033" s="1327"/>
      <c r="P1033" s="1327"/>
      <c r="Q1033" s="1332"/>
      <c r="R1033" s="1327"/>
      <c r="S1033" s="1335"/>
      <c r="T1033" s="1344"/>
      <c r="U1033" s="1344"/>
      <c r="V1033" s="1344"/>
      <c r="W1033" s="1344"/>
      <c r="X1033" s="1345"/>
      <c r="Y1033" s="1345"/>
      <c r="Z1033" s="683"/>
      <c r="AA1033" s="1344"/>
      <c r="AB1033" s="1344"/>
      <c r="AC1033" s="1335"/>
      <c r="AD1033" s="1335"/>
      <c r="AE1033" s="1346"/>
      <c r="AF1033" s="1345"/>
      <c r="AG1033" s="1345"/>
      <c r="AH1033" s="1345"/>
      <c r="AI1033" s="1345"/>
      <c r="AJ1033" s="1345"/>
      <c r="AK1033" s="748"/>
      <c r="AL1033" s="748"/>
      <c r="AM1033" s="1327"/>
      <c r="AN1033" s="1330"/>
      <c r="AO1033" s="1334"/>
      <c r="AP1033" s="772"/>
      <c r="AQ1033" s="748"/>
      <c r="AR1033" s="748"/>
      <c r="AS1033" s="748"/>
      <c r="AT1033" s="748"/>
    </row>
    <row r="1034">
      <c r="A1034" s="1001" t="s">
        <v>13901</v>
      </c>
      <c r="B1034" s="684">
        <v>3.1235333E7</v>
      </c>
      <c r="C1034" s="685"/>
      <c r="D1034" s="690" t="s">
        <v>6726</v>
      </c>
      <c r="E1034" s="687" t="s">
        <v>6727</v>
      </c>
      <c r="F1034" s="688">
        <v>31090.0</v>
      </c>
      <c r="G1034" s="689" t="s">
        <v>391</v>
      </c>
      <c r="H1034" s="690" t="s">
        <v>6728</v>
      </c>
      <c r="I1034" s="690">
        <v>1.153890583E9</v>
      </c>
      <c r="J1034" s="691"/>
      <c r="K1034" s="690" t="s">
        <v>6729</v>
      </c>
      <c r="L1034" s="1331"/>
      <c r="N1034" s="1327"/>
      <c r="P1034" s="1327"/>
      <c r="Q1034" s="1332"/>
      <c r="R1034" s="1327"/>
      <c r="S1034" s="1328"/>
      <c r="T1034" s="1335"/>
      <c r="U1034" s="1335"/>
      <c r="V1034" s="1335"/>
      <c r="W1034" s="1335"/>
      <c r="X1034" s="1340"/>
      <c r="Y1034" s="1340"/>
      <c r="Z1034" s="683"/>
      <c r="AA1034" s="1335"/>
      <c r="AB1034" s="1335"/>
      <c r="AC1034" s="1335"/>
      <c r="AD1034" s="1335"/>
      <c r="AE1034" s="1341"/>
      <c r="AF1034" s="1340"/>
      <c r="AG1034" s="1340"/>
      <c r="AH1034" s="1340"/>
      <c r="AI1034" s="1340"/>
      <c r="AJ1034" s="1340"/>
      <c r="AK1034" s="748"/>
      <c r="AL1034" s="748"/>
      <c r="AM1034" s="1327"/>
      <c r="AN1034" s="1330"/>
      <c r="AO1034" s="1334"/>
      <c r="AP1034" s="772"/>
      <c r="AQ1034" s="748"/>
      <c r="AR1034" s="748"/>
      <c r="AS1034" s="748"/>
      <c r="AT1034" s="748"/>
    </row>
    <row r="1035">
      <c r="A1035" s="1001" t="s">
        <v>13901</v>
      </c>
      <c r="B1035" s="773">
        <v>4.2636807E7</v>
      </c>
      <c r="C1035" s="745"/>
      <c r="D1035" s="774" t="s">
        <v>6730</v>
      </c>
      <c r="E1035" s="741" t="s">
        <v>6731</v>
      </c>
      <c r="F1035" s="688">
        <v>36631.0</v>
      </c>
      <c r="G1035" s="755" t="s">
        <v>391</v>
      </c>
      <c r="H1035" s="774" t="s">
        <v>6732</v>
      </c>
      <c r="I1035" s="690">
        <v>2.94515467712E11</v>
      </c>
      <c r="J1035" s="693"/>
      <c r="K1035" s="690" t="s">
        <v>6733</v>
      </c>
      <c r="L1035" s="1331"/>
      <c r="N1035" s="1327"/>
      <c r="P1035" s="1328"/>
      <c r="Q1035" s="1332"/>
      <c r="R1035" s="1327"/>
      <c r="S1035" s="1327"/>
      <c r="T1035" s="1335"/>
      <c r="U1035" s="1335"/>
      <c r="V1035" s="1335"/>
      <c r="W1035" s="1335"/>
      <c r="X1035" s="1340"/>
      <c r="Y1035" s="1340"/>
      <c r="Z1035" s="772"/>
      <c r="AA1035" s="1335"/>
      <c r="AB1035" s="1335"/>
      <c r="AC1035" s="1335"/>
      <c r="AD1035" s="1335"/>
      <c r="AE1035" s="1341"/>
      <c r="AF1035" s="1340"/>
      <c r="AG1035" s="1340"/>
      <c r="AH1035" s="1340"/>
      <c r="AI1035" s="1340"/>
      <c r="AJ1035" s="1340"/>
      <c r="AK1035" s="748"/>
      <c r="AL1035" s="748"/>
      <c r="AM1035" s="1327"/>
      <c r="AN1035" s="1330"/>
      <c r="AO1035" s="1334"/>
      <c r="AP1035" s="772"/>
      <c r="AQ1035" s="748"/>
      <c r="AR1035" s="748"/>
      <c r="AS1035" s="748"/>
      <c r="AT1035" s="748"/>
    </row>
    <row r="1036">
      <c r="A1036" s="1001" t="s">
        <v>13901</v>
      </c>
      <c r="B1036" s="699">
        <v>4.1928278E7</v>
      </c>
      <c r="C1036" s="685"/>
      <c r="D1036" s="686" t="s">
        <v>6734</v>
      </c>
      <c r="E1036" s="687" t="s">
        <v>6735</v>
      </c>
      <c r="F1036" s="746">
        <v>36368.0</v>
      </c>
      <c r="G1036" s="691" t="s">
        <v>391</v>
      </c>
      <c r="H1036" s="686" t="s">
        <v>6736</v>
      </c>
      <c r="I1036" s="686" t="s">
        <v>6737</v>
      </c>
      <c r="J1036" s="691"/>
      <c r="K1036" s="781" t="s">
        <v>6738</v>
      </c>
      <c r="L1036" s="1331"/>
      <c r="N1036" s="1327"/>
      <c r="P1036" s="1327"/>
      <c r="Q1036" s="1327"/>
      <c r="R1036" s="1327"/>
      <c r="S1036" s="1328"/>
      <c r="T1036" s="1347"/>
      <c r="U1036" s="1335"/>
      <c r="V1036" s="1335"/>
      <c r="W1036" s="1335"/>
      <c r="X1036" s="1340"/>
      <c r="Y1036" s="1340"/>
      <c r="Z1036" s="666"/>
      <c r="AA1036" s="1335"/>
      <c r="AB1036" s="1335"/>
      <c r="AC1036" s="1347"/>
      <c r="AD1036" s="1347"/>
      <c r="AE1036" s="1341"/>
      <c r="AF1036" s="1340"/>
      <c r="AG1036" s="1340"/>
      <c r="AH1036" s="1340"/>
      <c r="AI1036" s="1340"/>
      <c r="AJ1036" s="1340"/>
      <c r="AK1036" s="748"/>
      <c r="AL1036" s="748"/>
      <c r="AM1036" s="1327"/>
      <c r="AN1036" s="1330"/>
      <c r="AO1036" s="1330"/>
      <c r="AP1036" s="772"/>
      <c r="AQ1036" s="748"/>
      <c r="AR1036" s="748"/>
      <c r="AS1036" s="748"/>
      <c r="AT1036" s="748"/>
    </row>
    <row r="1037">
      <c r="A1037" s="1001" t="s">
        <v>13901</v>
      </c>
      <c r="B1037" s="773">
        <v>4.1342857E7</v>
      </c>
      <c r="C1037" s="745"/>
      <c r="D1037" s="774" t="s">
        <v>6739</v>
      </c>
      <c r="E1037" s="741" t="s">
        <v>6740</v>
      </c>
      <c r="F1037" s="688">
        <v>35975.0</v>
      </c>
      <c r="G1037" s="755" t="s">
        <v>391</v>
      </c>
      <c r="H1037" s="774" t="s">
        <v>6741</v>
      </c>
      <c r="I1037" s="690">
        <v>1.173698528E9</v>
      </c>
      <c r="J1037" s="693"/>
      <c r="K1037" s="690" t="s">
        <v>6025</v>
      </c>
      <c r="L1037" s="1331"/>
      <c r="N1037" s="1327"/>
      <c r="P1037" s="1328"/>
      <c r="Q1037" s="1332"/>
      <c r="R1037" s="1327"/>
      <c r="S1037" s="1335"/>
      <c r="T1037" s="1335"/>
      <c r="U1037" s="1347"/>
      <c r="V1037" s="1347"/>
      <c r="W1037" s="1347"/>
      <c r="X1037" s="1343"/>
      <c r="Y1037" s="1343"/>
      <c r="Z1037" s="772"/>
      <c r="AA1037" s="1347"/>
      <c r="AB1037" s="1347"/>
      <c r="AC1037" s="1335"/>
      <c r="AD1037" s="1335"/>
      <c r="AE1037" s="1348"/>
      <c r="AF1037" s="1343"/>
      <c r="AG1037" s="1343"/>
      <c r="AH1037" s="1343"/>
      <c r="AI1037" s="1343"/>
      <c r="AJ1037" s="1343"/>
      <c r="AK1037" s="748"/>
      <c r="AL1037" s="748"/>
      <c r="AM1037" s="1327"/>
      <c r="AN1037" s="1330"/>
      <c r="AO1037" s="1330"/>
      <c r="AP1037" s="772"/>
      <c r="AQ1037" s="748"/>
      <c r="AR1037" s="748"/>
      <c r="AS1037" s="748"/>
      <c r="AT1037" s="748"/>
    </row>
    <row r="1038">
      <c r="A1038" s="1001" t="s">
        <v>13901</v>
      </c>
      <c r="B1038" s="773">
        <v>1.917846511E10</v>
      </c>
      <c r="C1038" s="745"/>
      <c r="D1038" s="692" t="s">
        <v>6742</v>
      </c>
      <c r="E1038" s="741" t="s">
        <v>6743</v>
      </c>
      <c r="F1038" s="783">
        <v>35837.0</v>
      </c>
      <c r="G1038" s="689" t="s">
        <v>6139</v>
      </c>
      <c r="H1038" s="692" t="s">
        <v>6744</v>
      </c>
      <c r="I1038" s="690">
        <v>9.17846511E9</v>
      </c>
      <c r="J1038" s="693"/>
      <c r="K1038" s="686" t="s">
        <v>6745</v>
      </c>
      <c r="L1038" s="1331"/>
      <c r="N1038" s="1327"/>
      <c r="P1038" s="1328"/>
      <c r="Q1038" s="1327"/>
      <c r="R1038" s="1327"/>
      <c r="S1038" s="1327"/>
      <c r="T1038" s="1335"/>
      <c r="U1038" s="1335"/>
      <c r="V1038" s="1335"/>
      <c r="W1038" s="1335"/>
      <c r="X1038" s="1340"/>
      <c r="Y1038" s="1340"/>
      <c r="Z1038" s="772"/>
      <c r="AA1038" s="1335"/>
      <c r="AB1038" s="1335"/>
      <c r="AC1038" s="1335"/>
      <c r="AD1038" s="1335"/>
      <c r="AE1038" s="1341"/>
      <c r="AF1038" s="1340"/>
      <c r="AG1038" s="1340"/>
      <c r="AH1038" s="1340"/>
      <c r="AI1038" s="1340"/>
      <c r="AJ1038" s="1340"/>
      <c r="AK1038" s="748"/>
      <c r="AL1038" s="748"/>
      <c r="AM1038" s="1327"/>
      <c r="AN1038" s="1330"/>
      <c r="AO1038" s="1334"/>
      <c r="AP1038" s="772"/>
      <c r="AQ1038" s="748"/>
      <c r="AR1038" s="748"/>
      <c r="AS1038" s="748"/>
      <c r="AT1038" s="748"/>
    </row>
    <row r="1039">
      <c r="A1039" s="1001" t="s">
        <v>13901</v>
      </c>
      <c r="B1039" s="749">
        <v>3.4134971E7</v>
      </c>
      <c r="C1039" s="745"/>
      <c r="D1039" s="692" t="s">
        <v>6746</v>
      </c>
      <c r="E1039" s="741" t="s">
        <v>6747</v>
      </c>
      <c r="F1039" s="746">
        <v>32300.0</v>
      </c>
      <c r="G1039" s="693" t="s">
        <v>391</v>
      </c>
      <c r="H1039" s="692" t="s">
        <v>6748</v>
      </c>
      <c r="I1039" s="686">
        <v>1.159481767E9</v>
      </c>
      <c r="J1039" s="693"/>
      <c r="K1039" s="686" t="s">
        <v>6749</v>
      </c>
      <c r="L1039" s="1331"/>
      <c r="N1039" s="1327"/>
      <c r="P1039" s="1328"/>
      <c r="Q1039" s="1327"/>
      <c r="R1039" s="1327"/>
      <c r="S1039" s="1335"/>
      <c r="T1039" s="1335"/>
      <c r="U1039" s="1335"/>
      <c r="V1039" s="1335"/>
      <c r="W1039" s="1335"/>
      <c r="X1039" s="1340"/>
      <c r="Y1039" s="1340"/>
      <c r="Z1039" s="748"/>
      <c r="AA1039" s="1335"/>
      <c r="AB1039" s="1335"/>
      <c r="AC1039" s="1335"/>
      <c r="AD1039" s="1335"/>
      <c r="AE1039" s="1341"/>
      <c r="AF1039" s="1340"/>
      <c r="AG1039" s="1340"/>
      <c r="AH1039" s="1340"/>
      <c r="AI1039" s="1340"/>
      <c r="AJ1039" s="1340"/>
      <c r="AK1039" s="748"/>
      <c r="AL1039" s="748"/>
      <c r="AM1039" s="1327"/>
      <c r="AN1039" s="1330"/>
      <c r="AO1039" s="1334"/>
      <c r="AP1039" s="772"/>
      <c r="AQ1039" s="748"/>
      <c r="AR1039" s="748"/>
      <c r="AS1039" s="748"/>
      <c r="AT1039" s="748"/>
    </row>
    <row r="1040">
      <c r="A1040" s="1001" t="s">
        <v>13901</v>
      </c>
      <c r="B1040" s="699">
        <v>3.946642E7</v>
      </c>
      <c r="C1040" s="685"/>
      <c r="D1040" s="686" t="s">
        <v>6750</v>
      </c>
      <c r="E1040" s="687" t="s">
        <v>6751</v>
      </c>
      <c r="F1040" s="746">
        <v>35082.0</v>
      </c>
      <c r="G1040" s="689" t="s">
        <v>391</v>
      </c>
      <c r="H1040" s="686" t="s">
        <v>6752</v>
      </c>
      <c r="I1040" s="690">
        <v>1.168245873E9</v>
      </c>
      <c r="J1040" s="691"/>
      <c r="K1040" s="686" t="s">
        <v>6753</v>
      </c>
      <c r="L1040" s="1331"/>
      <c r="N1040" s="1327"/>
      <c r="P1040" s="1327"/>
      <c r="Q1040" s="1327"/>
      <c r="R1040" s="1327"/>
      <c r="S1040" s="1328"/>
      <c r="T1040" s="1335"/>
      <c r="U1040" s="1335"/>
      <c r="V1040" s="1335"/>
      <c r="W1040" s="1335"/>
      <c r="X1040" s="1340"/>
      <c r="Y1040" s="1340"/>
      <c r="Z1040" s="666"/>
      <c r="AA1040" s="1335"/>
      <c r="AB1040" s="1335"/>
      <c r="AC1040" s="1344"/>
      <c r="AD1040" s="1344"/>
      <c r="AE1040" s="1341"/>
      <c r="AF1040" s="1340"/>
      <c r="AG1040" s="1340"/>
      <c r="AH1040" s="1340"/>
      <c r="AI1040" s="1340"/>
      <c r="AJ1040" s="1340"/>
      <c r="AK1040" s="748"/>
      <c r="AL1040" s="748"/>
      <c r="AM1040" s="1327"/>
      <c r="AN1040" s="1330"/>
      <c r="AO1040" s="1334"/>
      <c r="AP1040" s="772"/>
      <c r="AQ1040" s="748"/>
      <c r="AR1040" s="748"/>
      <c r="AS1040" s="748"/>
      <c r="AT1040" s="748"/>
    </row>
    <row r="1041">
      <c r="A1041" s="1001" t="s">
        <v>13901</v>
      </c>
      <c r="B1041" s="684">
        <v>4.1132335E7</v>
      </c>
      <c r="C1041" s="685"/>
      <c r="D1041" s="690" t="s">
        <v>6754</v>
      </c>
      <c r="E1041" s="731" t="s">
        <v>6755</v>
      </c>
      <c r="F1041" s="688">
        <v>35913.0</v>
      </c>
      <c r="G1041" s="737" t="s">
        <v>391</v>
      </c>
      <c r="H1041" s="690" t="s">
        <v>6756</v>
      </c>
      <c r="I1041" s="690">
        <v>3.484507436E9</v>
      </c>
      <c r="J1041" s="691"/>
      <c r="K1041" s="690" t="s">
        <v>6757</v>
      </c>
      <c r="L1041" s="1331"/>
      <c r="N1041" s="1327"/>
      <c r="P1041" s="1327"/>
      <c r="Q1041" s="1332"/>
      <c r="R1041" s="1327"/>
      <c r="S1041" s="1335"/>
      <c r="T1041" s="1335"/>
      <c r="U1041" s="1344"/>
      <c r="V1041" s="1344"/>
      <c r="W1041" s="1344"/>
      <c r="X1041" s="1345"/>
      <c r="Y1041" s="1345"/>
      <c r="Z1041" s="683"/>
      <c r="AA1041" s="1344"/>
      <c r="AB1041" s="1344"/>
      <c r="AC1041" s="1335"/>
      <c r="AD1041" s="1335"/>
      <c r="AE1041" s="1346"/>
      <c r="AF1041" s="1345"/>
      <c r="AG1041" s="1345"/>
      <c r="AH1041" s="1345"/>
      <c r="AI1041" s="1345"/>
      <c r="AJ1041" s="1345"/>
      <c r="AK1041" s="748"/>
      <c r="AL1041" s="748"/>
      <c r="AM1041" s="1327"/>
      <c r="AN1041" s="1330"/>
      <c r="AO1041" s="1330"/>
      <c r="AP1041" s="772"/>
      <c r="AQ1041" s="748"/>
      <c r="AR1041" s="748"/>
      <c r="AS1041" s="748"/>
      <c r="AT1041" s="748"/>
    </row>
    <row r="1042">
      <c r="A1042" s="1001" t="s">
        <v>13901</v>
      </c>
      <c r="B1042" s="773">
        <v>4.3022721E7</v>
      </c>
      <c r="C1042" s="745"/>
      <c r="D1042" s="774" t="s">
        <v>6758</v>
      </c>
      <c r="E1042" s="741" t="s">
        <v>6759</v>
      </c>
      <c r="F1042" s="721">
        <v>36814.0</v>
      </c>
      <c r="G1042" s="693" t="s">
        <v>391</v>
      </c>
      <c r="H1042" s="774" t="s">
        <v>6760</v>
      </c>
      <c r="I1042" s="690">
        <v>1.12350973E9</v>
      </c>
      <c r="J1042" s="693"/>
      <c r="K1042" s="690" t="s">
        <v>5290</v>
      </c>
      <c r="L1042" s="1331"/>
      <c r="N1042" s="1327"/>
      <c r="P1042" s="1328"/>
      <c r="Q1042" s="1332"/>
      <c r="R1042" s="1327"/>
      <c r="S1042" s="1335"/>
      <c r="T1042" s="1335"/>
      <c r="U1042" s="1335"/>
      <c r="V1042" s="1335"/>
      <c r="W1042" s="1335"/>
      <c r="X1042" s="1340"/>
      <c r="Y1042" s="1340"/>
      <c r="Z1042" s="772"/>
      <c r="AA1042" s="1335"/>
      <c r="AB1042" s="1335"/>
      <c r="AC1042" s="1335"/>
      <c r="AD1042" s="1335"/>
      <c r="AE1042" s="1341"/>
      <c r="AF1042" s="1340"/>
      <c r="AG1042" s="1340"/>
      <c r="AH1042" s="1340"/>
      <c r="AI1042" s="1340"/>
      <c r="AJ1042" s="1340"/>
      <c r="AK1042" s="748"/>
      <c r="AL1042" s="748"/>
      <c r="AM1042" s="1327"/>
      <c r="AN1042" s="1330"/>
      <c r="AO1042" s="1330"/>
      <c r="AP1042" s="772"/>
      <c r="AQ1042" s="748"/>
      <c r="AR1042" s="748"/>
      <c r="AS1042" s="748"/>
      <c r="AT1042" s="748"/>
    </row>
    <row r="1043">
      <c r="A1043" s="1001" t="s">
        <v>13901</v>
      </c>
      <c r="B1043" s="684">
        <v>4.0126173E7</v>
      </c>
      <c r="C1043" s="685"/>
      <c r="D1043" s="686" t="s">
        <v>6761</v>
      </c>
      <c r="E1043" s="687" t="s">
        <v>6762</v>
      </c>
      <c r="F1043" s="783">
        <v>35381.0</v>
      </c>
      <c r="G1043" s="691" t="s">
        <v>391</v>
      </c>
      <c r="H1043" s="686" t="s">
        <v>6763</v>
      </c>
      <c r="I1043" s="690">
        <v>1.151202729E9</v>
      </c>
      <c r="J1043" s="691"/>
      <c r="K1043" s="686" t="s">
        <v>6764</v>
      </c>
      <c r="L1043" s="1331"/>
      <c r="N1043" s="1327"/>
      <c r="P1043" s="1327"/>
      <c r="Q1043" s="1327"/>
      <c r="R1043" s="1327"/>
      <c r="S1043" s="1328"/>
      <c r="T1043" s="1335"/>
      <c r="U1043" s="1335"/>
      <c r="V1043" s="1335"/>
      <c r="W1043" s="1335"/>
      <c r="X1043" s="1340"/>
      <c r="Y1043" s="1340"/>
      <c r="Z1043" s="683"/>
      <c r="AA1043" s="1335"/>
      <c r="AB1043" s="1335"/>
      <c r="AC1043" s="1335"/>
      <c r="AD1043" s="1335"/>
      <c r="AE1043" s="1341"/>
      <c r="AF1043" s="1340"/>
      <c r="AG1043" s="1340"/>
      <c r="AH1043" s="1340"/>
      <c r="AI1043" s="1340"/>
      <c r="AJ1043" s="1340"/>
      <c r="AK1043" s="748"/>
      <c r="AL1043" s="748"/>
      <c r="AM1043" s="1327"/>
      <c r="AN1043" s="1330"/>
      <c r="AO1043" s="1334"/>
      <c r="AP1043" s="772"/>
      <c r="AQ1043" s="748"/>
      <c r="AR1043" s="748"/>
      <c r="AS1043" s="748"/>
      <c r="AT1043" s="748"/>
    </row>
    <row r="1044">
      <c r="A1044" s="1001" t="s">
        <v>13901</v>
      </c>
      <c r="B1044" s="684">
        <v>4.2586885E7</v>
      </c>
      <c r="C1044" s="685"/>
      <c r="D1044" s="690" t="s">
        <v>6765</v>
      </c>
      <c r="E1044" s="731" t="s">
        <v>6766</v>
      </c>
      <c r="F1044" s="688">
        <v>36645.0</v>
      </c>
      <c r="G1044" s="691" t="s">
        <v>391</v>
      </c>
      <c r="H1044" s="690" t="s">
        <v>6767</v>
      </c>
      <c r="I1044" s="690">
        <v>1.155757034E9</v>
      </c>
      <c r="J1044" s="691"/>
      <c r="K1044" s="690" t="s">
        <v>6768</v>
      </c>
      <c r="L1044" s="1331"/>
      <c r="N1044" s="1327"/>
      <c r="P1044" s="1327"/>
      <c r="Q1044" s="1332"/>
      <c r="R1044" s="1327"/>
      <c r="S1044" s="1335"/>
      <c r="T1044" s="1335"/>
      <c r="U1044" s="1335"/>
      <c r="V1044" s="1335"/>
      <c r="W1044" s="1335"/>
      <c r="X1044" s="1340"/>
      <c r="Y1044" s="1340"/>
      <c r="Z1044" s="683"/>
      <c r="AA1044" s="1335"/>
      <c r="AB1044" s="1335"/>
      <c r="AC1044" s="1335"/>
      <c r="AD1044" s="1335"/>
      <c r="AE1044" s="1341"/>
      <c r="AF1044" s="1340"/>
      <c r="AG1044" s="1340"/>
      <c r="AH1044" s="1340"/>
      <c r="AI1044" s="1340"/>
      <c r="AJ1044" s="1340"/>
      <c r="AK1044" s="748"/>
      <c r="AL1044" s="748"/>
      <c r="AM1044" s="1327"/>
      <c r="AN1044" s="1330"/>
      <c r="AO1044" s="1334"/>
      <c r="AP1044" s="772"/>
      <c r="AQ1044" s="748"/>
      <c r="AR1044" s="748"/>
      <c r="AS1044" s="748"/>
      <c r="AT1044" s="748"/>
    </row>
    <row r="1045">
      <c r="A1045" s="1001" t="s">
        <v>13901</v>
      </c>
      <c r="B1045" s="749">
        <v>3.6529377E7</v>
      </c>
      <c r="C1045" s="745"/>
      <c r="D1045" s="774" t="s">
        <v>6769</v>
      </c>
      <c r="E1045" s="741" t="s">
        <v>6770</v>
      </c>
      <c r="F1045" s="721">
        <v>33541.0</v>
      </c>
      <c r="G1045" s="693" t="s">
        <v>391</v>
      </c>
      <c r="H1045" s="774" t="s">
        <v>6771</v>
      </c>
      <c r="I1045" s="690">
        <v>1.531512585E9</v>
      </c>
      <c r="J1045" s="693"/>
      <c r="K1045" s="690" t="s">
        <v>6772</v>
      </c>
      <c r="L1045" s="1331"/>
      <c r="N1045" s="1327"/>
      <c r="P1045" s="1328"/>
      <c r="Q1045" s="1332"/>
      <c r="R1045" s="1327"/>
      <c r="S1045" s="1347"/>
      <c r="T1045" s="1335"/>
      <c r="U1045" s="1335"/>
      <c r="V1045" s="1335"/>
      <c r="W1045" s="1335"/>
      <c r="X1045" s="1340"/>
      <c r="Y1045" s="1340"/>
      <c r="Z1045" s="772"/>
      <c r="AA1045" s="1335"/>
      <c r="AB1045" s="1335"/>
      <c r="AC1045" s="1327"/>
      <c r="AD1045" s="1327"/>
      <c r="AE1045" s="1341"/>
      <c r="AF1045" s="1340"/>
      <c r="AG1045" s="1340"/>
      <c r="AH1045" s="1340"/>
      <c r="AI1045" s="1340"/>
      <c r="AJ1045" s="1340"/>
      <c r="AK1045" s="748"/>
      <c r="AL1045" s="748"/>
      <c r="AM1045" s="1327"/>
      <c r="AN1045" s="1328"/>
      <c r="AO1045" s="1334"/>
      <c r="AP1045" s="772"/>
      <c r="AQ1045" s="748"/>
      <c r="AR1045" s="748"/>
      <c r="AS1045" s="748"/>
      <c r="AT1045" s="748"/>
    </row>
    <row r="1046">
      <c r="A1046" s="1001" t="s">
        <v>13901</v>
      </c>
      <c r="B1046" s="749">
        <v>3.4103167E7</v>
      </c>
      <c r="C1046" s="745"/>
      <c r="D1046" s="692" t="s">
        <v>6773</v>
      </c>
      <c r="E1046" s="697" t="s">
        <v>6774</v>
      </c>
      <c r="F1046" s="746">
        <v>32417.0</v>
      </c>
      <c r="G1046" s="693" t="s">
        <v>391</v>
      </c>
      <c r="H1046" s="692" t="s">
        <v>6775</v>
      </c>
      <c r="I1046" s="686">
        <v>1.557176807E9</v>
      </c>
      <c r="J1046" s="693"/>
      <c r="K1046" s="686" t="s">
        <v>6776</v>
      </c>
      <c r="L1046" s="1331"/>
      <c r="N1046" s="1327"/>
      <c r="P1046" s="1328"/>
      <c r="Q1046" s="1327"/>
      <c r="R1046" s="1327"/>
      <c r="S1046" s="1327"/>
      <c r="T1046" s="1347"/>
      <c r="U1046" s="1327"/>
      <c r="V1046" s="1327"/>
      <c r="W1046" s="1327"/>
      <c r="X1046" s="666"/>
      <c r="Y1046" s="666"/>
      <c r="Z1046" s="748"/>
      <c r="AA1046" s="1327"/>
      <c r="AB1046" s="1327"/>
      <c r="AC1046" s="1327"/>
      <c r="AD1046" s="1327"/>
      <c r="AE1046" s="1329"/>
      <c r="AF1046" s="666"/>
      <c r="AG1046" s="666"/>
      <c r="AH1046" s="666"/>
      <c r="AI1046" s="666"/>
      <c r="AJ1046" s="666"/>
      <c r="AK1046" s="748"/>
      <c r="AL1046" s="748"/>
      <c r="AM1046" s="1327"/>
      <c r="AN1046" s="1330"/>
      <c r="AO1046" s="1328"/>
      <c r="AP1046" s="748"/>
      <c r="AQ1046" s="748"/>
      <c r="AR1046" s="748"/>
      <c r="AS1046" s="748"/>
      <c r="AT1046" s="748"/>
    </row>
    <row r="1047">
      <c r="A1047" s="1001" t="s">
        <v>13901</v>
      </c>
      <c r="B1047" s="749">
        <v>4.054351E7</v>
      </c>
      <c r="C1047" s="745"/>
      <c r="D1047" s="692" t="s">
        <v>6777</v>
      </c>
      <c r="E1047" s="697" t="s">
        <v>6778</v>
      </c>
      <c r="F1047" s="762">
        <v>35521.0</v>
      </c>
      <c r="G1047" s="693" t="s">
        <v>391</v>
      </c>
      <c r="H1047" s="692" t="s">
        <v>6779</v>
      </c>
      <c r="I1047" s="686">
        <v>1.538454938E9</v>
      </c>
      <c r="J1047" s="693"/>
      <c r="K1047" s="686" t="s">
        <v>6780</v>
      </c>
      <c r="L1047" s="1331"/>
      <c r="N1047" s="1327"/>
      <c r="P1047" s="1328"/>
      <c r="Q1047" s="1327"/>
      <c r="R1047" s="1327"/>
      <c r="S1047" s="1327"/>
      <c r="T1047" s="1327"/>
      <c r="U1047" s="1327"/>
      <c r="V1047" s="1327"/>
      <c r="W1047" s="1327"/>
      <c r="X1047" s="666"/>
      <c r="Y1047" s="666"/>
      <c r="Z1047" s="748"/>
      <c r="AA1047" s="1327"/>
      <c r="AB1047" s="1327"/>
      <c r="AC1047" s="1327"/>
      <c r="AD1047" s="1327"/>
      <c r="AE1047" s="1329"/>
      <c r="AF1047" s="666"/>
      <c r="AG1047" s="666"/>
      <c r="AH1047" s="666"/>
      <c r="AI1047" s="666"/>
      <c r="AJ1047" s="666"/>
      <c r="AK1047" s="748"/>
      <c r="AL1047" s="748"/>
      <c r="AM1047" s="1327"/>
      <c r="AN1047" s="1330"/>
      <c r="AO1047" s="1330"/>
      <c r="AP1047" s="772"/>
      <c r="AQ1047" s="748"/>
      <c r="AR1047" s="748"/>
      <c r="AS1047" s="748"/>
      <c r="AT1047" s="748"/>
    </row>
    <row r="1048">
      <c r="A1048" s="1001" t="s">
        <v>13901</v>
      </c>
      <c r="B1048" s="749">
        <v>4.2077034E7</v>
      </c>
      <c r="C1048" s="745"/>
      <c r="D1048" s="692" t="s">
        <v>6781</v>
      </c>
      <c r="E1048" s="697" t="s">
        <v>6782</v>
      </c>
      <c r="F1048" s="762">
        <v>36359.0</v>
      </c>
      <c r="G1048" s="693" t="s">
        <v>391</v>
      </c>
      <c r="H1048" s="692" t="s">
        <v>6783</v>
      </c>
      <c r="I1048" s="686">
        <v>1.139355332E9</v>
      </c>
      <c r="J1048" s="693"/>
      <c r="K1048" s="686" t="s">
        <v>6784</v>
      </c>
      <c r="L1048" s="1331"/>
      <c r="N1048" s="1327"/>
      <c r="P1048" s="1328"/>
      <c r="Q1048" s="1327"/>
      <c r="R1048" s="1327"/>
      <c r="S1048" s="1327"/>
      <c r="T1048" s="1327"/>
      <c r="U1048" s="1327"/>
      <c r="V1048" s="1327"/>
      <c r="W1048" s="1327"/>
      <c r="X1048" s="666"/>
      <c r="Y1048" s="666"/>
      <c r="Z1048" s="748"/>
      <c r="AA1048" s="1327"/>
      <c r="AB1048" s="1327"/>
      <c r="AC1048" s="1327"/>
      <c r="AD1048" s="1327"/>
      <c r="AE1048" s="1329"/>
      <c r="AF1048" s="666"/>
      <c r="AG1048" s="666"/>
      <c r="AH1048" s="666"/>
      <c r="AI1048" s="666"/>
      <c r="AJ1048" s="666"/>
      <c r="AK1048" s="748"/>
      <c r="AL1048" s="748"/>
      <c r="AM1048" s="1327"/>
      <c r="AN1048" s="1330"/>
      <c r="AO1048" s="1330"/>
      <c r="AP1048" s="772"/>
      <c r="AQ1048" s="748"/>
      <c r="AR1048" s="748"/>
      <c r="AS1048" s="748"/>
      <c r="AT1048" s="748"/>
    </row>
    <row r="1049">
      <c r="A1049" s="1001" t="s">
        <v>13901</v>
      </c>
      <c r="B1049" s="749">
        <v>3.9888583E7</v>
      </c>
      <c r="C1049" s="745"/>
      <c r="D1049" s="692" t="s">
        <v>6785</v>
      </c>
      <c r="E1049" s="697" t="s">
        <v>6786</v>
      </c>
      <c r="F1049" s="784">
        <v>35349.0</v>
      </c>
      <c r="G1049" s="693" t="s">
        <v>391</v>
      </c>
      <c r="H1049" s="692" t="s">
        <v>6787</v>
      </c>
      <c r="I1049" s="686">
        <v>5.493875115387E12</v>
      </c>
      <c r="J1049" s="693"/>
      <c r="K1049" s="686" t="s">
        <v>6788</v>
      </c>
      <c r="L1049" s="1331"/>
      <c r="N1049" s="1327"/>
      <c r="P1049" s="1328"/>
      <c r="Q1049" s="1327"/>
      <c r="R1049" s="1327"/>
      <c r="S1049" s="1327"/>
      <c r="T1049" s="1327"/>
      <c r="U1049" s="1327"/>
      <c r="V1049" s="1327"/>
      <c r="W1049" s="1327"/>
      <c r="X1049" s="666"/>
      <c r="Y1049" s="666"/>
      <c r="Z1049" s="748"/>
      <c r="AA1049" s="1327"/>
      <c r="AB1049" s="1327"/>
      <c r="AC1049" s="1327"/>
      <c r="AD1049" s="1327"/>
      <c r="AE1049" s="1329"/>
      <c r="AF1049" s="666"/>
      <c r="AG1049" s="666"/>
      <c r="AH1049" s="666"/>
      <c r="AI1049" s="666"/>
      <c r="AJ1049" s="666"/>
      <c r="AK1049" s="748"/>
      <c r="AL1049" s="748"/>
      <c r="AM1049" s="1327"/>
      <c r="AN1049" s="1330"/>
      <c r="AO1049" s="1330"/>
      <c r="AP1049" s="772"/>
      <c r="AQ1049" s="748"/>
      <c r="AR1049" s="748"/>
      <c r="AS1049" s="748"/>
      <c r="AT1049" s="748"/>
    </row>
    <row r="1050">
      <c r="A1050" s="1001" t="s">
        <v>13901</v>
      </c>
      <c r="B1050" s="699">
        <v>4.3404883E7</v>
      </c>
      <c r="C1050" s="685"/>
      <c r="D1050" s="686" t="s">
        <v>6789</v>
      </c>
      <c r="E1050" s="700" t="s">
        <v>6790</v>
      </c>
      <c r="F1050" s="762">
        <v>37194.0</v>
      </c>
      <c r="G1050" s="691" t="s">
        <v>391</v>
      </c>
      <c r="H1050" s="686" t="s">
        <v>6791</v>
      </c>
      <c r="I1050" s="686">
        <v>1.123887646E9</v>
      </c>
      <c r="J1050" s="691"/>
      <c r="K1050" s="686" t="s">
        <v>2092</v>
      </c>
      <c r="L1050" s="1331"/>
      <c r="N1050" s="1327"/>
      <c r="P1050" s="1327"/>
      <c r="Q1050" s="1327"/>
      <c r="R1050" s="1327"/>
      <c r="S1050" s="1335"/>
      <c r="T1050" s="1335"/>
      <c r="U1050" s="1335"/>
      <c r="V1050" s="1335"/>
      <c r="W1050" s="1335"/>
      <c r="X1050" s="1340"/>
      <c r="Y1050" s="1340"/>
      <c r="Z1050" s="666"/>
      <c r="AA1050" s="1335"/>
      <c r="AB1050" s="1327"/>
      <c r="AC1050" s="1335"/>
      <c r="AD1050" s="1335"/>
      <c r="AE1050" s="1341"/>
      <c r="AF1050" s="1340"/>
      <c r="AG1050" s="1340"/>
      <c r="AH1050" s="1340"/>
      <c r="AI1050" s="1340"/>
      <c r="AJ1050" s="1340"/>
      <c r="AK1050" s="748"/>
      <c r="AL1050" s="748"/>
      <c r="AM1050" s="1327"/>
      <c r="AN1050" s="1330"/>
      <c r="AO1050" s="1330"/>
      <c r="AP1050" s="772"/>
      <c r="AQ1050" s="748"/>
      <c r="AR1050" s="748"/>
      <c r="AS1050" s="748"/>
      <c r="AT1050" s="748"/>
    </row>
    <row r="1051">
      <c r="A1051" s="1001" t="s">
        <v>13901</v>
      </c>
      <c r="B1051" s="773">
        <v>3.9523787E7</v>
      </c>
      <c r="C1051" s="745"/>
      <c r="D1051" s="774" t="s">
        <v>6792</v>
      </c>
      <c r="E1051" s="741" t="s">
        <v>6793</v>
      </c>
      <c r="F1051" s="688">
        <v>35173.0</v>
      </c>
      <c r="G1051" s="693" t="s">
        <v>391</v>
      </c>
      <c r="H1051" s="774" t="s">
        <v>6794</v>
      </c>
      <c r="I1051" s="690">
        <v>2.994154953E9</v>
      </c>
      <c r="J1051" s="693"/>
      <c r="K1051" s="690" t="s">
        <v>6795</v>
      </c>
      <c r="L1051" s="1331"/>
      <c r="N1051" s="1327"/>
      <c r="P1051" s="1328"/>
      <c r="Q1051" s="1332"/>
      <c r="R1051" s="1327"/>
      <c r="S1051" s="1327"/>
      <c r="T1051" s="1335"/>
      <c r="U1051" s="1335"/>
      <c r="V1051" s="1335"/>
      <c r="W1051" s="1335"/>
      <c r="X1051" s="1340"/>
      <c r="Y1051" s="1340"/>
      <c r="Z1051" s="772"/>
      <c r="AA1051" s="1335"/>
      <c r="AB1051" s="1335"/>
      <c r="AC1051" s="1335"/>
      <c r="AD1051" s="1335"/>
      <c r="AE1051" s="1341"/>
      <c r="AF1051" s="1340"/>
      <c r="AG1051" s="1340"/>
      <c r="AH1051" s="1340"/>
      <c r="AI1051" s="1340"/>
      <c r="AJ1051" s="1340"/>
      <c r="AK1051" s="748"/>
      <c r="AL1051" s="748"/>
      <c r="AM1051" s="1327"/>
      <c r="AN1051" s="1330"/>
      <c r="AO1051" s="1334"/>
      <c r="AP1051" s="772"/>
      <c r="AQ1051" s="748"/>
      <c r="AR1051" s="748"/>
      <c r="AS1051" s="748"/>
      <c r="AT1051" s="748"/>
    </row>
    <row r="1052">
      <c r="A1052" s="1001" t="s">
        <v>13901</v>
      </c>
      <c r="B1052" s="749">
        <v>3.4270216E7</v>
      </c>
      <c r="C1052" s="745"/>
      <c r="D1052" s="692" t="s">
        <v>6796</v>
      </c>
      <c r="E1052" s="741" t="s">
        <v>6797</v>
      </c>
      <c r="F1052" s="746">
        <v>32464.0</v>
      </c>
      <c r="G1052" s="693" t="s">
        <v>391</v>
      </c>
      <c r="H1052" s="692" t="s">
        <v>6798</v>
      </c>
      <c r="I1052" s="686">
        <v>1.163073629E9</v>
      </c>
      <c r="J1052" s="693"/>
      <c r="K1052" s="686" t="s">
        <v>6799</v>
      </c>
      <c r="L1052" s="1331"/>
      <c r="N1052" s="1327"/>
      <c r="P1052" s="1328"/>
      <c r="Q1052" s="1327"/>
      <c r="R1052" s="1327"/>
      <c r="S1052" s="1327"/>
      <c r="T1052" s="1335"/>
      <c r="U1052" s="1335"/>
      <c r="V1052" s="1335"/>
      <c r="W1052" s="1335"/>
      <c r="X1052" s="1340"/>
      <c r="Y1052" s="1340"/>
      <c r="Z1052" s="748"/>
      <c r="AA1052" s="1335"/>
      <c r="AB1052" s="1335"/>
      <c r="AC1052" s="1335"/>
      <c r="AD1052" s="1335"/>
      <c r="AE1052" s="1341"/>
      <c r="AF1052" s="1340"/>
      <c r="AG1052" s="1340"/>
      <c r="AH1052" s="1340"/>
      <c r="AI1052" s="1340"/>
      <c r="AJ1052" s="1340"/>
      <c r="AK1052" s="748"/>
      <c r="AL1052" s="748"/>
      <c r="AM1052" s="1327"/>
      <c r="AN1052" s="1330"/>
      <c r="AO1052" s="1330"/>
      <c r="AP1052" s="772"/>
      <c r="AQ1052" s="748"/>
      <c r="AR1052" s="748"/>
      <c r="AS1052" s="748"/>
      <c r="AT1052" s="748"/>
    </row>
    <row r="1053">
      <c r="A1053" s="1001" t="s">
        <v>13901</v>
      </c>
      <c r="B1053" s="773">
        <v>3.8888913E7</v>
      </c>
      <c r="C1053" s="745"/>
      <c r="D1053" s="692" t="s">
        <v>6800</v>
      </c>
      <c r="E1053" s="741" t="s">
        <v>6801</v>
      </c>
      <c r="F1053" s="783">
        <v>34723.0</v>
      </c>
      <c r="G1053" s="755" t="s">
        <v>391</v>
      </c>
      <c r="H1053" s="692" t="s">
        <v>6802</v>
      </c>
      <c r="I1053" s="690">
        <v>1.167382527E9</v>
      </c>
      <c r="J1053" s="693"/>
      <c r="K1053" s="686" t="s">
        <v>6609</v>
      </c>
      <c r="L1053" s="1331"/>
      <c r="N1053" s="1327"/>
      <c r="P1053" s="1328"/>
      <c r="Q1053" s="1327"/>
      <c r="R1053" s="1327"/>
      <c r="S1053" s="1327"/>
      <c r="T1053" s="1342"/>
      <c r="U1053" s="1335"/>
      <c r="V1053" s="1335"/>
      <c r="W1053" s="1335"/>
      <c r="X1053" s="1340"/>
      <c r="Y1053" s="1340"/>
      <c r="Z1053" s="772"/>
      <c r="AA1053" s="1335"/>
      <c r="AB1053" s="1335"/>
      <c r="AC1053" s="1335"/>
      <c r="AD1053" s="1335"/>
      <c r="AE1053" s="1341"/>
      <c r="AF1053" s="1340"/>
      <c r="AG1053" s="1340"/>
      <c r="AH1053" s="1340"/>
      <c r="AI1053" s="1340"/>
      <c r="AJ1053" s="1340"/>
      <c r="AK1053" s="748"/>
      <c r="AL1053" s="748"/>
      <c r="AM1053" s="1327"/>
      <c r="AN1053" s="1330"/>
      <c r="AO1053" s="1334"/>
      <c r="AP1053" s="772"/>
      <c r="AQ1053" s="748"/>
      <c r="AR1053" s="748"/>
      <c r="AS1053" s="748"/>
      <c r="AT1053" s="748"/>
    </row>
    <row r="1054">
      <c r="A1054" s="1001" t="s">
        <v>13901</v>
      </c>
      <c r="B1054" s="773">
        <v>3.8124764E7</v>
      </c>
      <c r="C1054" s="745"/>
      <c r="D1054" s="692" t="s">
        <v>6803</v>
      </c>
      <c r="E1054" s="741" t="s">
        <v>6804</v>
      </c>
      <c r="F1054" s="783">
        <v>34534.0</v>
      </c>
      <c r="G1054" s="693" t="s">
        <v>391</v>
      </c>
      <c r="H1054" s="692" t="s">
        <v>6805</v>
      </c>
      <c r="I1054" s="690">
        <v>1.141612855E9</v>
      </c>
      <c r="J1054" s="693"/>
      <c r="K1054" s="686" t="s">
        <v>6806</v>
      </c>
      <c r="L1054" s="1331"/>
      <c r="N1054" s="1327"/>
      <c r="P1054" s="1328"/>
      <c r="Q1054" s="1327"/>
      <c r="R1054" s="1327"/>
      <c r="S1054" s="1328"/>
      <c r="T1054" s="1349"/>
      <c r="U1054" s="1335"/>
      <c r="V1054" s="1335"/>
      <c r="W1054" s="1335"/>
      <c r="X1054" s="1340"/>
      <c r="Y1054" s="1340"/>
      <c r="Z1054" s="772"/>
      <c r="AA1054" s="1335"/>
      <c r="AB1054" s="1335"/>
      <c r="AC1054" s="1328"/>
      <c r="AD1054" s="1328"/>
      <c r="AE1054" s="1341"/>
      <c r="AF1054" s="1340"/>
      <c r="AG1054" s="1340"/>
      <c r="AH1054" s="1340"/>
      <c r="AI1054" s="1340"/>
      <c r="AJ1054" s="1340"/>
      <c r="AK1054" s="748"/>
      <c r="AL1054" s="748"/>
      <c r="AM1054" s="1327"/>
      <c r="AN1054" s="1330"/>
      <c r="AO1054" s="1330"/>
      <c r="AP1054" s="1350"/>
      <c r="AQ1054" s="748"/>
      <c r="AR1054" s="748"/>
      <c r="AS1054" s="748"/>
      <c r="AT1054" s="748"/>
    </row>
    <row r="1055">
      <c r="A1055" s="1001" t="s">
        <v>13901</v>
      </c>
      <c r="B1055" s="773">
        <v>3.0708378E7</v>
      </c>
      <c r="C1055" s="745"/>
      <c r="D1055" s="692" t="s">
        <v>6807</v>
      </c>
      <c r="E1055" s="741" t="s">
        <v>6808</v>
      </c>
      <c r="F1055" s="783">
        <v>30787.0</v>
      </c>
      <c r="G1055" s="755" t="s">
        <v>391</v>
      </c>
      <c r="H1055" s="692" t="s">
        <v>6809</v>
      </c>
      <c r="I1055" s="690">
        <v>1.158208747E9</v>
      </c>
      <c r="J1055" s="693"/>
      <c r="K1055" s="686" t="s">
        <v>6810</v>
      </c>
      <c r="L1055" s="1331"/>
      <c r="N1055" s="1327"/>
      <c r="P1055" s="1328"/>
      <c r="Q1055" s="1327"/>
      <c r="R1055" s="1327"/>
      <c r="S1055" s="1330"/>
      <c r="T1055" s="1347"/>
      <c r="U1055" s="1347"/>
      <c r="V1055" s="1347"/>
      <c r="W1055" s="1347"/>
      <c r="X1055" s="1343"/>
      <c r="Y1055" s="1343"/>
      <c r="Z1055" s="772"/>
      <c r="AA1055" s="1347"/>
      <c r="AB1055" s="1327"/>
      <c r="AC1055" s="1347"/>
      <c r="AD1055" s="1347"/>
      <c r="AE1055" s="1348"/>
      <c r="AF1055" s="1343"/>
      <c r="AG1055" s="1343"/>
      <c r="AH1055" s="1343"/>
      <c r="AI1055" s="1343"/>
      <c r="AJ1055" s="1343"/>
      <c r="AK1055" s="748"/>
      <c r="AL1055" s="748"/>
      <c r="AM1055" s="1327"/>
      <c r="AN1055" s="1330"/>
      <c r="AO1055" s="1330"/>
      <c r="AP1055" s="1350"/>
      <c r="AQ1055" s="748"/>
      <c r="AR1055" s="748"/>
      <c r="AS1055" s="748"/>
      <c r="AT1055" s="748"/>
    </row>
    <row r="1056">
      <c r="A1056" s="1001" t="s">
        <v>13901</v>
      </c>
      <c r="B1056" s="773">
        <v>3.9644227E7</v>
      </c>
      <c r="C1056" s="745"/>
      <c r="D1056" s="692" t="s">
        <v>6811</v>
      </c>
      <c r="E1056" s="741" t="s">
        <v>6812</v>
      </c>
      <c r="F1056" s="783">
        <v>35210.0</v>
      </c>
      <c r="G1056" s="755" t="s">
        <v>391</v>
      </c>
      <c r="H1056" s="692" t="s">
        <v>6813</v>
      </c>
      <c r="I1056" s="690">
        <v>1.5514234E9</v>
      </c>
      <c r="J1056" s="693"/>
      <c r="K1056" s="686" t="s">
        <v>6814</v>
      </c>
      <c r="L1056" s="1331"/>
      <c r="N1056" s="1327"/>
      <c r="P1056" s="1328"/>
      <c r="Q1056" s="1327"/>
      <c r="R1056" s="1327"/>
      <c r="S1056" s="1327"/>
      <c r="T1056" s="1330"/>
      <c r="U1056" s="1347"/>
      <c r="V1056" s="1347"/>
      <c r="W1056" s="1347"/>
      <c r="X1056" s="1343"/>
      <c r="Y1056" s="1343"/>
      <c r="Z1056" s="772"/>
      <c r="AA1056" s="1347"/>
      <c r="AB1056" s="1347"/>
      <c r="AC1056" s="1327"/>
      <c r="AD1056" s="1327"/>
      <c r="AE1056" s="1348"/>
      <c r="AF1056" s="1343"/>
      <c r="AG1056" s="1343"/>
      <c r="AH1056" s="1343"/>
      <c r="AI1056" s="1343"/>
      <c r="AJ1056" s="1343"/>
      <c r="AK1056" s="748"/>
      <c r="AL1056" s="748"/>
      <c r="AM1056" s="1327"/>
      <c r="AN1056" s="1330"/>
      <c r="AO1056" s="1330"/>
      <c r="AP1056" s="1350"/>
      <c r="AQ1056" s="748"/>
      <c r="AR1056" s="748"/>
      <c r="AS1056" s="748"/>
      <c r="AT1056" s="748"/>
    </row>
    <row r="1057">
      <c r="A1057" s="1001" t="s">
        <v>13901</v>
      </c>
      <c r="B1057" s="773">
        <v>4.2119137E7</v>
      </c>
      <c r="C1057" s="745"/>
      <c r="D1057" s="692" t="s">
        <v>6815</v>
      </c>
      <c r="E1057" s="741" t="s">
        <v>6816</v>
      </c>
      <c r="F1057" s="783">
        <v>36426.0</v>
      </c>
      <c r="G1057" s="755" t="s">
        <v>391</v>
      </c>
      <c r="H1057" s="692" t="s">
        <v>6817</v>
      </c>
      <c r="I1057" s="690">
        <v>1.132119418E9</v>
      </c>
      <c r="J1057" s="693"/>
      <c r="K1057" s="686" t="s">
        <v>6818</v>
      </c>
      <c r="L1057" s="1331"/>
      <c r="N1057" s="1327"/>
      <c r="P1057" s="1328"/>
      <c r="Q1057" s="1327"/>
      <c r="R1057" s="1327"/>
      <c r="S1057" s="1327"/>
      <c r="T1057" s="1327"/>
      <c r="U1057" s="1327"/>
      <c r="V1057" s="1327"/>
      <c r="W1057" s="1327"/>
      <c r="X1057" s="666"/>
      <c r="Y1057" s="666"/>
      <c r="Z1057" s="772"/>
      <c r="AA1057" s="1327"/>
      <c r="AB1057" s="1327"/>
      <c r="AC1057" s="1327"/>
      <c r="AD1057" s="1327"/>
      <c r="AE1057" s="1329"/>
      <c r="AF1057" s="666"/>
      <c r="AG1057" s="666"/>
      <c r="AH1057" s="666"/>
      <c r="AI1057" s="666"/>
      <c r="AJ1057" s="666"/>
      <c r="AK1057" s="748"/>
      <c r="AL1057" s="748"/>
      <c r="AM1057" s="1327"/>
      <c r="AN1057" s="1330"/>
      <c r="AO1057" s="1330"/>
      <c r="AP1057" s="1350"/>
      <c r="AQ1057" s="748"/>
      <c r="AR1057" s="748"/>
      <c r="AS1057" s="748"/>
      <c r="AT1057" s="748"/>
    </row>
    <row r="1058">
      <c r="A1058" s="1001" t="s">
        <v>13901</v>
      </c>
      <c r="B1058" s="773">
        <v>4.4093284E7</v>
      </c>
      <c r="C1058" s="745"/>
      <c r="D1058" s="692" t="s">
        <v>6819</v>
      </c>
      <c r="E1058" s="741" t="s">
        <v>6820</v>
      </c>
      <c r="F1058" s="783">
        <v>37390.0</v>
      </c>
      <c r="G1058" s="755" t="s">
        <v>391</v>
      </c>
      <c r="H1058" s="692" t="s">
        <v>6821</v>
      </c>
      <c r="I1058" s="690">
        <v>1.154725445E9</v>
      </c>
      <c r="J1058" s="693"/>
      <c r="K1058" s="686" t="s">
        <v>6822</v>
      </c>
      <c r="L1058" s="1331"/>
      <c r="N1058" s="1327"/>
      <c r="P1058" s="1328"/>
      <c r="Q1058" s="1327"/>
      <c r="R1058" s="1327"/>
      <c r="S1058" s="1327"/>
      <c r="T1058" s="1327"/>
      <c r="U1058" s="1327"/>
      <c r="V1058" s="1327"/>
      <c r="W1058" s="1327"/>
      <c r="X1058" s="666"/>
      <c r="Y1058" s="666"/>
      <c r="Z1058" s="772"/>
      <c r="AA1058" s="1327"/>
      <c r="AB1058" s="1327"/>
      <c r="AC1058" s="1327"/>
      <c r="AD1058" s="1327"/>
      <c r="AE1058" s="1329"/>
      <c r="AF1058" s="666"/>
      <c r="AG1058" s="666"/>
      <c r="AH1058" s="666"/>
      <c r="AI1058" s="666"/>
      <c r="AJ1058" s="666"/>
      <c r="AK1058" s="748"/>
      <c r="AL1058" s="748"/>
      <c r="AM1058" s="1327"/>
      <c r="AN1058" s="1330"/>
      <c r="AO1058" s="1330"/>
      <c r="AP1058" s="1350"/>
      <c r="AQ1058" s="748"/>
      <c r="AR1058" s="748"/>
      <c r="AS1058" s="748"/>
      <c r="AT1058" s="748"/>
    </row>
    <row r="1059">
      <c r="A1059" s="1001" t="s">
        <v>13901</v>
      </c>
      <c r="B1059" s="773">
        <v>4.42057738E8</v>
      </c>
      <c r="C1059" s="745"/>
      <c r="D1059" s="692" t="s">
        <v>6823</v>
      </c>
      <c r="E1059" s="741" t="s">
        <v>6824</v>
      </c>
      <c r="F1059" s="783">
        <v>37367.0</v>
      </c>
      <c r="G1059" s="693" t="s">
        <v>391</v>
      </c>
      <c r="H1059" s="692" t="s">
        <v>6825</v>
      </c>
      <c r="I1059" s="690">
        <v>1.121691657E9</v>
      </c>
      <c r="J1059" s="693"/>
      <c r="K1059" s="686" t="s">
        <v>6826</v>
      </c>
      <c r="L1059" s="1331"/>
      <c r="N1059" s="1327"/>
      <c r="P1059" s="1328"/>
      <c r="Q1059" s="1327"/>
      <c r="R1059" s="1327"/>
      <c r="S1059" s="1327"/>
      <c r="T1059" s="1327"/>
      <c r="U1059" s="1327"/>
      <c r="V1059" s="1327"/>
      <c r="W1059" s="1327"/>
      <c r="X1059" s="666"/>
      <c r="Y1059" s="666"/>
      <c r="Z1059" s="772"/>
      <c r="AA1059" s="1327"/>
      <c r="AB1059" s="1327"/>
      <c r="AC1059" s="1327"/>
      <c r="AD1059" s="1327"/>
      <c r="AE1059" s="1329"/>
      <c r="AF1059" s="666"/>
      <c r="AG1059" s="666"/>
      <c r="AH1059" s="666"/>
      <c r="AI1059" s="666"/>
      <c r="AJ1059" s="666"/>
      <c r="AK1059" s="748"/>
      <c r="AL1059" s="748"/>
      <c r="AM1059" s="1327"/>
      <c r="AN1059" s="1330"/>
      <c r="AO1059" s="1330"/>
      <c r="AP1059" s="1350"/>
      <c r="AQ1059" s="748"/>
      <c r="AR1059" s="748"/>
      <c r="AS1059" s="748"/>
      <c r="AT1059" s="748"/>
    </row>
    <row r="1060">
      <c r="A1060" s="1001" t="s">
        <v>13901</v>
      </c>
      <c r="B1060" s="773">
        <v>4.2099032E7</v>
      </c>
      <c r="C1060" s="745"/>
      <c r="D1060" s="692" t="s">
        <v>6827</v>
      </c>
      <c r="E1060" s="741" t="s">
        <v>6828</v>
      </c>
      <c r="F1060" s="783">
        <v>36368.0</v>
      </c>
      <c r="G1060" s="755" t="s">
        <v>2021</v>
      </c>
      <c r="H1060" s="692" t="s">
        <v>6829</v>
      </c>
      <c r="I1060" s="690">
        <v>1.132791936E9</v>
      </c>
      <c r="J1060" s="693"/>
      <c r="K1060" s="686" t="s">
        <v>6830</v>
      </c>
      <c r="L1060" s="1331"/>
      <c r="N1060" s="1327"/>
      <c r="P1060" s="1328"/>
      <c r="Q1060" s="1327"/>
      <c r="R1060" s="1327"/>
      <c r="S1060" s="1327"/>
      <c r="T1060" s="1327"/>
      <c r="U1060" s="1327"/>
      <c r="V1060" s="1327"/>
      <c r="W1060" s="1327"/>
      <c r="X1060" s="666"/>
      <c r="Y1060" s="666"/>
      <c r="Z1060" s="772"/>
      <c r="AA1060" s="1327"/>
      <c r="AB1060" s="1327"/>
      <c r="AC1060" s="1327"/>
      <c r="AD1060" s="1327"/>
      <c r="AE1060" s="1329"/>
      <c r="AF1060" s="666"/>
      <c r="AG1060" s="666"/>
      <c r="AH1060" s="666"/>
      <c r="AI1060" s="666"/>
      <c r="AJ1060" s="666"/>
      <c r="AK1060" s="748"/>
      <c r="AL1060" s="748"/>
      <c r="AM1060" s="1327"/>
      <c r="AN1060" s="1330"/>
      <c r="AO1060" s="1330"/>
      <c r="AP1060" s="1350"/>
      <c r="AQ1060" s="748"/>
      <c r="AR1060" s="748"/>
      <c r="AS1060" s="748"/>
      <c r="AT1060" s="748"/>
    </row>
    <row r="1061">
      <c r="A1061" s="1001" t="s">
        <v>13901</v>
      </c>
      <c r="B1061" s="773">
        <v>4.2398557E7</v>
      </c>
      <c r="C1061" s="745"/>
      <c r="D1061" s="692" t="s">
        <v>6831</v>
      </c>
      <c r="E1061" s="741" t="s">
        <v>6832</v>
      </c>
      <c r="F1061" s="783">
        <v>36596.0</v>
      </c>
      <c r="G1061" s="755" t="s">
        <v>391</v>
      </c>
      <c r="H1061" s="692" t="s">
        <v>6833</v>
      </c>
      <c r="I1061" s="690">
        <v>2.325414458E9</v>
      </c>
      <c r="J1061" s="693"/>
      <c r="K1061" s="686" t="s">
        <v>6834</v>
      </c>
      <c r="L1061" s="1331"/>
      <c r="N1061" s="1327"/>
      <c r="P1061" s="1328"/>
      <c r="Q1061" s="1327"/>
      <c r="R1061" s="1327"/>
      <c r="S1061" s="1327"/>
      <c r="T1061" s="1327"/>
      <c r="U1061" s="1327"/>
      <c r="V1061" s="1327"/>
      <c r="W1061" s="1327"/>
      <c r="X1061" s="666"/>
      <c r="Y1061" s="666"/>
      <c r="Z1061" s="772"/>
      <c r="AA1061" s="1327"/>
      <c r="AB1061" s="1327"/>
      <c r="AC1061" s="1327"/>
      <c r="AD1061" s="1327"/>
      <c r="AE1061" s="1329"/>
      <c r="AF1061" s="666"/>
      <c r="AG1061" s="666"/>
      <c r="AH1061" s="666"/>
      <c r="AI1061" s="666"/>
      <c r="AJ1061" s="666"/>
      <c r="AK1061" s="748"/>
      <c r="AL1061" s="748"/>
      <c r="AM1061" s="1327"/>
      <c r="AN1061" s="1330"/>
      <c r="AO1061" s="1330"/>
      <c r="AP1061" s="1350"/>
      <c r="AQ1061" s="748"/>
      <c r="AR1061" s="748"/>
      <c r="AS1061" s="748"/>
      <c r="AT1061" s="748"/>
    </row>
    <row r="1062">
      <c r="A1062" s="1001" t="s">
        <v>13901</v>
      </c>
      <c r="B1062" s="773">
        <v>4.1780832E7</v>
      </c>
      <c r="C1062" s="745"/>
      <c r="D1062" s="692" t="s">
        <v>6835</v>
      </c>
      <c r="E1062" s="741" t="s">
        <v>6836</v>
      </c>
      <c r="F1062" s="783">
        <v>36206.0</v>
      </c>
      <c r="G1062" s="755" t="s">
        <v>391</v>
      </c>
      <c r="H1062" s="692" t="s">
        <v>6837</v>
      </c>
      <c r="I1062" s="690">
        <v>1.1408533E9</v>
      </c>
      <c r="J1062" s="693"/>
      <c r="K1062" s="686" t="s">
        <v>6838</v>
      </c>
      <c r="L1062" s="1331"/>
      <c r="N1062" s="1327"/>
      <c r="P1062" s="1328"/>
      <c r="Q1062" s="1327"/>
      <c r="R1062" s="1327"/>
      <c r="S1062" s="1327"/>
      <c r="T1062" s="1327"/>
      <c r="U1062" s="1327"/>
      <c r="V1062" s="1327"/>
      <c r="W1062" s="1327"/>
      <c r="X1062" s="666"/>
      <c r="Y1062" s="666"/>
      <c r="Z1062" s="772"/>
      <c r="AA1062" s="1327"/>
      <c r="AB1062" s="1327"/>
      <c r="AC1062" s="1327"/>
      <c r="AD1062" s="1327"/>
      <c r="AE1062" s="1329"/>
      <c r="AF1062" s="666"/>
      <c r="AG1062" s="666"/>
      <c r="AH1062" s="666"/>
      <c r="AI1062" s="666"/>
      <c r="AJ1062" s="666"/>
      <c r="AK1062" s="748"/>
      <c r="AL1062" s="748"/>
      <c r="AM1062" s="1327"/>
      <c r="AN1062" s="1330"/>
      <c r="AO1062" s="1330"/>
      <c r="AP1062" s="1350"/>
      <c r="AQ1062" s="748"/>
      <c r="AR1062" s="748"/>
      <c r="AS1062" s="748"/>
      <c r="AT1062" s="748"/>
    </row>
    <row r="1063">
      <c r="A1063" s="1001" t="s">
        <v>13901</v>
      </c>
      <c r="B1063" s="773">
        <v>3.5364784E7</v>
      </c>
      <c r="C1063" s="745"/>
      <c r="D1063" s="692" t="s">
        <v>6964</v>
      </c>
      <c r="E1063" s="741" t="s">
        <v>6965</v>
      </c>
      <c r="F1063" s="783">
        <v>33196.0</v>
      </c>
      <c r="G1063" s="755" t="s">
        <v>391</v>
      </c>
      <c r="H1063" s="692" t="s">
        <v>6966</v>
      </c>
      <c r="I1063" s="690">
        <v>1.164541911E9</v>
      </c>
      <c r="J1063" s="693"/>
      <c r="K1063" s="686" t="s">
        <v>6967</v>
      </c>
      <c r="L1063" s="1331"/>
      <c r="N1063" s="1327"/>
      <c r="P1063" s="1328"/>
      <c r="Q1063" s="1327"/>
      <c r="R1063" s="1327"/>
      <c r="S1063" s="1327"/>
      <c r="T1063" s="1327"/>
      <c r="U1063" s="1327"/>
      <c r="V1063" s="1327"/>
      <c r="W1063" s="1327"/>
      <c r="X1063" s="666"/>
      <c r="Y1063" s="666"/>
      <c r="Z1063" s="772"/>
      <c r="AA1063" s="1327"/>
      <c r="AB1063" s="1327"/>
      <c r="AC1063" s="1327"/>
      <c r="AD1063" s="1327"/>
      <c r="AE1063" s="1329"/>
      <c r="AF1063" s="666"/>
      <c r="AG1063" s="666"/>
      <c r="AH1063" s="666"/>
      <c r="AI1063" s="666"/>
      <c r="AJ1063" s="666"/>
      <c r="AK1063" s="748"/>
      <c r="AL1063" s="748"/>
      <c r="AM1063" s="1327"/>
      <c r="AN1063" s="1330"/>
      <c r="AO1063" s="1330"/>
      <c r="AP1063" s="1350"/>
      <c r="AQ1063" s="748"/>
      <c r="AR1063" s="748"/>
      <c r="AS1063" s="748"/>
      <c r="AT1063" s="748"/>
    </row>
    <row r="1064">
      <c r="A1064" s="1001" t="s">
        <v>13901</v>
      </c>
      <c r="B1064" s="773">
        <v>4.0127051E7</v>
      </c>
      <c r="C1064" s="745"/>
      <c r="D1064" s="692" t="s">
        <v>5722</v>
      </c>
      <c r="E1064" s="741" t="s">
        <v>5723</v>
      </c>
      <c r="F1064" s="783">
        <v>35397.0</v>
      </c>
      <c r="G1064" s="755" t="s">
        <v>391</v>
      </c>
      <c r="H1064" s="692" t="s">
        <v>5724</v>
      </c>
      <c r="I1064" s="690">
        <v>1.138821719E9</v>
      </c>
      <c r="J1064" s="693"/>
      <c r="K1064" s="686" t="s">
        <v>5725</v>
      </c>
      <c r="L1064" s="1331"/>
      <c r="N1064" s="1327"/>
      <c r="P1064" s="1328"/>
      <c r="Q1064" s="1327"/>
      <c r="R1064" s="1327"/>
      <c r="S1064" s="1327"/>
      <c r="T1064" s="1327"/>
      <c r="U1064" s="1327"/>
      <c r="V1064" s="1327"/>
      <c r="W1064" s="1327"/>
      <c r="X1064" s="666"/>
      <c r="Y1064" s="666"/>
      <c r="Z1064" s="772"/>
      <c r="AA1064" s="1327"/>
      <c r="AB1064" s="1327"/>
      <c r="AC1064" s="1327"/>
      <c r="AD1064" s="1327"/>
      <c r="AE1064" s="1329"/>
      <c r="AF1064" s="666"/>
      <c r="AG1064" s="666"/>
      <c r="AH1064" s="666"/>
      <c r="AI1064" s="666"/>
      <c r="AJ1064" s="666"/>
      <c r="AK1064" s="748"/>
      <c r="AL1064" s="748"/>
      <c r="AM1064" s="1327"/>
      <c r="AN1064" s="1330"/>
      <c r="AO1064" s="1330"/>
      <c r="AP1064" s="1350"/>
      <c r="AQ1064" s="748"/>
      <c r="AR1064" s="748"/>
      <c r="AS1064" s="748"/>
      <c r="AT1064" s="748"/>
    </row>
    <row r="1065">
      <c r="A1065" s="1001" t="s">
        <v>13901</v>
      </c>
      <c r="B1065" s="773">
        <v>4.3021286E7</v>
      </c>
      <c r="C1065" s="745"/>
      <c r="D1065" s="692" t="s">
        <v>5726</v>
      </c>
      <c r="E1065" s="741" t="s">
        <v>5727</v>
      </c>
      <c r="F1065" s="783">
        <v>36811.0</v>
      </c>
      <c r="G1065" s="693" t="s">
        <v>391</v>
      </c>
      <c r="H1065" s="692" t="s">
        <v>5728</v>
      </c>
      <c r="I1065" s="690">
        <v>1.126518354E9</v>
      </c>
      <c r="J1065" s="693"/>
      <c r="K1065" s="686" t="s">
        <v>5729</v>
      </c>
      <c r="L1065" s="1331"/>
      <c r="N1065" s="1327"/>
      <c r="P1065" s="1328"/>
      <c r="Q1065" s="1327"/>
      <c r="R1065" s="1327"/>
      <c r="S1065" s="1327"/>
      <c r="T1065" s="1327"/>
      <c r="U1065" s="1327"/>
      <c r="V1065" s="1327"/>
      <c r="W1065" s="1327"/>
      <c r="X1065" s="666"/>
      <c r="Y1065" s="666"/>
      <c r="Z1065" s="772"/>
      <c r="AA1065" s="1327"/>
      <c r="AB1065" s="1327"/>
      <c r="AC1065" s="1327"/>
      <c r="AD1065" s="1327"/>
      <c r="AE1065" s="1329"/>
      <c r="AF1065" s="666"/>
      <c r="AG1065" s="666"/>
      <c r="AH1065" s="666"/>
      <c r="AI1065" s="666"/>
      <c r="AJ1065" s="666"/>
      <c r="AK1065" s="748"/>
      <c r="AL1065" s="748"/>
      <c r="AM1065" s="1327"/>
      <c r="AN1065" s="1330"/>
      <c r="AO1065" s="1330"/>
      <c r="AP1065" s="1350"/>
      <c r="AQ1065" s="748"/>
      <c r="AR1065" s="748"/>
      <c r="AS1065" s="748"/>
      <c r="AT1065" s="748"/>
    </row>
    <row r="1066">
      <c r="A1066" s="1001" t="s">
        <v>13901</v>
      </c>
      <c r="B1066" s="773">
        <v>4.3627691E7</v>
      </c>
      <c r="C1066" s="745"/>
      <c r="D1066" s="692" t="s">
        <v>5730</v>
      </c>
      <c r="E1066" s="741" t="s">
        <v>5731</v>
      </c>
      <c r="F1066" s="783">
        <v>37232.0</v>
      </c>
      <c r="G1066" s="693" t="s">
        <v>391</v>
      </c>
      <c r="H1066" s="692" t="s">
        <v>5732</v>
      </c>
      <c r="I1066" s="690">
        <v>9.1150603792E10</v>
      </c>
      <c r="J1066" s="693"/>
      <c r="K1066" s="686" t="s">
        <v>5733</v>
      </c>
      <c r="L1066" s="1331"/>
      <c r="N1066" s="1327"/>
      <c r="P1066" s="1328"/>
      <c r="Q1066" s="1327"/>
      <c r="R1066" s="1327"/>
      <c r="S1066" s="1327"/>
      <c r="T1066" s="1327"/>
      <c r="U1066" s="1327"/>
      <c r="V1066" s="1327"/>
      <c r="W1066" s="1327"/>
      <c r="X1066" s="666"/>
      <c r="Y1066" s="666"/>
      <c r="Z1066" s="772"/>
      <c r="AA1066" s="1327"/>
      <c r="AB1066" s="1327"/>
      <c r="AC1066" s="1327"/>
      <c r="AD1066" s="1327"/>
      <c r="AE1066" s="1329"/>
      <c r="AF1066" s="666"/>
      <c r="AG1066" s="666"/>
      <c r="AH1066" s="666"/>
      <c r="AI1066" s="666"/>
      <c r="AJ1066" s="666"/>
      <c r="AK1066" s="748"/>
      <c r="AL1066" s="748"/>
      <c r="AM1066" s="1327"/>
      <c r="AN1066" s="1330"/>
      <c r="AO1066" s="1330"/>
      <c r="AP1066" s="1350"/>
      <c r="AQ1066" s="748"/>
      <c r="AR1066" s="748"/>
      <c r="AS1066" s="748"/>
      <c r="AT1066" s="748"/>
    </row>
    <row r="1067">
      <c r="A1067" s="1001" t="s">
        <v>13901</v>
      </c>
      <c r="B1067" s="684">
        <v>4.053733E7</v>
      </c>
      <c r="C1067" s="685"/>
      <c r="D1067" s="686" t="s">
        <v>5734</v>
      </c>
      <c r="E1067" s="698" t="s">
        <v>5735</v>
      </c>
      <c r="F1067" s="783">
        <v>35633.0</v>
      </c>
      <c r="G1067" s="691" t="s">
        <v>391</v>
      </c>
      <c r="H1067" s="686" t="s">
        <v>5736</v>
      </c>
      <c r="I1067" s="736" t="s">
        <v>5737</v>
      </c>
      <c r="J1067" s="691"/>
      <c r="K1067" s="686" t="s">
        <v>5738</v>
      </c>
      <c r="L1067" s="1331"/>
      <c r="N1067" s="1327"/>
      <c r="P1067" s="1327"/>
      <c r="Q1067" s="1327"/>
      <c r="R1067" s="1327"/>
      <c r="S1067" s="1327"/>
      <c r="T1067" s="1327"/>
      <c r="U1067" s="1327"/>
      <c r="V1067" s="1327"/>
      <c r="W1067" s="1327"/>
      <c r="X1067" s="666"/>
      <c r="Y1067" s="666"/>
      <c r="Z1067" s="683"/>
      <c r="AA1067" s="1327"/>
      <c r="AB1067" s="1327"/>
      <c r="AC1067" s="1327"/>
      <c r="AD1067" s="1327"/>
      <c r="AE1067" s="1329"/>
      <c r="AF1067" s="666"/>
      <c r="AG1067" s="666"/>
      <c r="AH1067" s="666"/>
      <c r="AI1067" s="666"/>
      <c r="AJ1067" s="666"/>
      <c r="AK1067" s="748"/>
      <c r="AL1067" s="748"/>
      <c r="AM1067" s="1327"/>
      <c r="AN1067" s="1330"/>
      <c r="AO1067" s="1330"/>
      <c r="AP1067" s="1350"/>
      <c r="AQ1067" s="748"/>
      <c r="AR1067" s="748"/>
      <c r="AS1067" s="748"/>
      <c r="AT1067" s="748"/>
    </row>
    <row r="1068">
      <c r="A1068" s="1001" t="s">
        <v>13901</v>
      </c>
      <c r="B1068" s="749">
        <v>3.982852E7</v>
      </c>
      <c r="C1068" s="685"/>
      <c r="D1068" s="686" t="s">
        <v>5739</v>
      </c>
      <c r="E1068" s="697" t="s">
        <v>5740</v>
      </c>
      <c r="F1068" s="762">
        <v>35292.0</v>
      </c>
      <c r="G1068" s="691" t="s">
        <v>391</v>
      </c>
      <c r="H1068" s="686" t="s">
        <v>5741</v>
      </c>
      <c r="I1068" s="686">
        <v>1.526563038E9</v>
      </c>
      <c r="J1068" s="693"/>
      <c r="K1068" s="686" t="s">
        <v>5742</v>
      </c>
      <c r="L1068" s="1331"/>
      <c r="N1068" s="1327"/>
      <c r="P1068" s="1327"/>
      <c r="Q1068" s="1327"/>
      <c r="R1068" s="1327"/>
      <c r="S1068" s="1327"/>
      <c r="T1068" s="1327"/>
      <c r="U1068" s="1327"/>
      <c r="V1068" s="1327"/>
      <c r="W1068" s="1327"/>
      <c r="X1068" s="666"/>
      <c r="Y1068" s="666"/>
      <c r="Z1068" s="666"/>
      <c r="AA1068" s="1327"/>
      <c r="AB1068" s="1327"/>
      <c r="AC1068" s="1327"/>
      <c r="AD1068" s="1327"/>
      <c r="AE1068" s="1329"/>
      <c r="AF1068" s="666"/>
      <c r="AG1068" s="666"/>
      <c r="AH1068" s="666"/>
      <c r="AI1068" s="666"/>
      <c r="AJ1068" s="666"/>
      <c r="AK1068" s="748"/>
      <c r="AL1068" s="748"/>
      <c r="AM1068" s="1327"/>
      <c r="AN1068" s="1330"/>
      <c r="AO1068" s="1330"/>
      <c r="AP1068" s="748"/>
      <c r="AQ1068" s="748"/>
      <c r="AR1068" s="748"/>
      <c r="AS1068" s="748"/>
      <c r="AT1068" s="748"/>
    </row>
    <row r="1069">
      <c r="A1069" s="1001" t="s">
        <v>13901</v>
      </c>
      <c r="B1069" s="749">
        <v>3.784135E7</v>
      </c>
      <c r="C1069" s="745"/>
      <c r="D1069" s="692" t="s">
        <v>5743</v>
      </c>
      <c r="E1069" s="757" t="s">
        <v>5744</v>
      </c>
      <c r="F1069" s="762">
        <v>34241.0</v>
      </c>
      <c r="G1069" s="693" t="s">
        <v>391</v>
      </c>
      <c r="H1069" s="692" t="s">
        <v>5745</v>
      </c>
      <c r="I1069" s="686">
        <v>1.1402665E9</v>
      </c>
      <c r="J1069" s="693"/>
      <c r="K1069" s="686" t="s">
        <v>4211</v>
      </c>
      <c r="L1069" s="1331"/>
      <c r="N1069" s="1327"/>
      <c r="P1069" s="1327"/>
      <c r="Q1069" s="1327"/>
      <c r="R1069" s="1327"/>
      <c r="S1069" s="1327"/>
      <c r="T1069" s="1327"/>
      <c r="U1069" s="1327"/>
      <c r="V1069" s="1327"/>
      <c r="W1069" s="1327"/>
      <c r="X1069" s="666"/>
      <c r="Y1069" s="666"/>
      <c r="Z1069" s="748"/>
      <c r="AA1069" s="1327"/>
      <c r="AB1069" s="1327"/>
      <c r="AC1069" s="1327"/>
      <c r="AD1069" s="1327"/>
      <c r="AE1069" s="1329"/>
      <c r="AF1069" s="666"/>
      <c r="AG1069" s="666"/>
      <c r="AH1069" s="666"/>
      <c r="AI1069" s="666"/>
      <c r="AJ1069" s="666"/>
      <c r="AK1069" s="748"/>
      <c r="AL1069" s="748"/>
      <c r="AM1069" s="1327"/>
      <c r="AN1069" s="1330"/>
      <c r="AO1069" s="1330"/>
      <c r="AP1069" s="748"/>
      <c r="AQ1069" s="748"/>
      <c r="AR1069" s="748"/>
      <c r="AS1069" s="748"/>
      <c r="AT1069" s="748"/>
    </row>
    <row r="1070">
      <c r="A1070" s="1001" t="s">
        <v>13901</v>
      </c>
      <c r="B1070" s="699">
        <v>4.215779E7</v>
      </c>
      <c r="C1070" s="685"/>
      <c r="D1070" s="781" t="s">
        <v>5746</v>
      </c>
      <c r="E1070" s="687" t="s">
        <v>5747</v>
      </c>
      <c r="F1070" s="746">
        <v>36467.0</v>
      </c>
      <c r="G1070" s="691" t="s">
        <v>391</v>
      </c>
      <c r="H1070" s="686" t="s">
        <v>5748</v>
      </c>
      <c r="I1070" s="686">
        <v>2.236350324E9</v>
      </c>
      <c r="J1070" s="691"/>
      <c r="K1070" s="781" t="s">
        <v>5749</v>
      </c>
      <c r="L1070" s="1331"/>
      <c r="N1070" s="1327"/>
      <c r="P1070" s="1327"/>
      <c r="Q1070" s="1327"/>
      <c r="R1070" s="1327"/>
      <c r="S1070" s="1327"/>
      <c r="T1070" s="1327"/>
      <c r="U1070" s="1327"/>
      <c r="V1070" s="1327"/>
      <c r="W1070" s="1327"/>
      <c r="X1070" s="666"/>
      <c r="Y1070" s="666"/>
      <c r="Z1070" s="666"/>
      <c r="AA1070" s="1327"/>
      <c r="AB1070" s="1327"/>
      <c r="AC1070" s="1327"/>
      <c r="AD1070" s="1327"/>
      <c r="AE1070" s="1329"/>
      <c r="AF1070" s="666"/>
      <c r="AG1070" s="666"/>
      <c r="AH1070" s="666"/>
      <c r="AI1070" s="666"/>
      <c r="AJ1070" s="666"/>
      <c r="AK1070" s="748"/>
      <c r="AL1070" s="748"/>
      <c r="AM1070" s="1327"/>
      <c r="AN1070" s="1330"/>
      <c r="AO1070" s="1330"/>
      <c r="AP1070" s="748"/>
      <c r="AQ1070" s="748"/>
      <c r="AR1070" s="748"/>
      <c r="AS1070" s="748"/>
      <c r="AT1070" s="748"/>
    </row>
    <row r="1071">
      <c r="A1071" s="1001" t="s">
        <v>13901</v>
      </c>
      <c r="B1071" s="684">
        <v>4.0829543E7</v>
      </c>
      <c r="C1071" s="685"/>
      <c r="D1071" s="690" t="s">
        <v>5750</v>
      </c>
      <c r="E1071" s="698" t="s">
        <v>5751</v>
      </c>
      <c r="F1071" s="726">
        <v>35771.0</v>
      </c>
      <c r="G1071" s="691" t="s">
        <v>391</v>
      </c>
      <c r="H1071" s="690" t="s">
        <v>5752</v>
      </c>
      <c r="I1071" s="690">
        <v>1.127161637E9</v>
      </c>
      <c r="J1071" s="691"/>
      <c r="K1071" s="690" t="s">
        <v>5753</v>
      </c>
      <c r="L1071" s="1331"/>
      <c r="N1071" s="1327"/>
      <c r="P1071" s="1327"/>
      <c r="Q1071" s="1327"/>
      <c r="R1071" s="1327"/>
      <c r="S1071" s="1327"/>
      <c r="T1071" s="1327"/>
      <c r="U1071" s="1327"/>
      <c r="V1071" s="1327"/>
      <c r="W1071" s="1327"/>
      <c r="X1071" s="666"/>
      <c r="Y1071" s="666"/>
      <c r="Z1071" s="683"/>
      <c r="AA1071" s="1327"/>
      <c r="AB1071" s="1327"/>
      <c r="AC1071" s="1327"/>
      <c r="AD1071" s="1327"/>
      <c r="AE1071" s="1329"/>
      <c r="AF1071" s="666"/>
      <c r="AG1071" s="666"/>
      <c r="AH1071" s="666"/>
      <c r="AI1071" s="666"/>
      <c r="AJ1071" s="666"/>
      <c r="AK1071" s="748"/>
      <c r="AL1071" s="748"/>
      <c r="AM1071" s="1327"/>
      <c r="AN1071" s="1330"/>
      <c r="AO1071" s="1330"/>
      <c r="AP1071" s="748"/>
      <c r="AQ1071" s="748"/>
      <c r="AR1071" s="748"/>
      <c r="AS1071" s="748"/>
      <c r="AT1071" s="748"/>
    </row>
    <row r="1072">
      <c r="A1072" s="1001" t="s">
        <v>13901</v>
      </c>
      <c r="B1072" s="699">
        <v>3.9292021E7</v>
      </c>
      <c r="C1072" s="745"/>
      <c r="D1072" s="686" t="s">
        <v>5754</v>
      </c>
      <c r="E1072" s="697" t="s">
        <v>5755</v>
      </c>
      <c r="F1072" s="762">
        <v>35477.0</v>
      </c>
      <c r="G1072" s="691" t="s">
        <v>391</v>
      </c>
      <c r="H1072" s="686" t="s">
        <v>5756</v>
      </c>
      <c r="I1072" s="686">
        <v>1.166894156E9</v>
      </c>
      <c r="J1072" s="691"/>
      <c r="K1072" s="686" t="s">
        <v>5757</v>
      </c>
      <c r="L1072" s="1331"/>
      <c r="N1072" s="1327"/>
      <c r="P1072" s="1327"/>
      <c r="Q1072" s="1327"/>
      <c r="R1072" s="1327"/>
      <c r="S1072" s="1327"/>
      <c r="T1072" s="1327"/>
      <c r="U1072" s="1327"/>
      <c r="V1072" s="1327"/>
      <c r="W1072" s="1327"/>
      <c r="X1072" s="666"/>
      <c r="Y1072" s="666"/>
      <c r="Z1072" s="666"/>
      <c r="AA1072" s="1327"/>
      <c r="AB1072" s="1327"/>
      <c r="AC1072" s="1327"/>
      <c r="AD1072" s="1327"/>
      <c r="AE1072" s="1329"/>
      <c r="AF1072" s="666"/>
      <c r="AG1072" s="666"/>
      <c r="AH1072" s="666"/>
      <c r="AI1072" s="666"/>
      <c r="AJ1072" s="666"/>
      <c r="AK1072" s="748"/>
      <c r="AL1072" s="748"/>
      <c r="AM1072" s="1327"/>
      <c r="AN1072" s="1330"/>
      <c r="AO1072" s="1330"/>
      <c r="AP1072" s="748"/>
      <c r="AQ1072" s="748"/>
      <c r="AR1072" s="748"/>
      <c r="AS1072" s="748"/>
      <c r="AT1072" s="748"/>
    </row>
    <row r="1073">
      <c r="A1073" s="1001" t="s">
        <v>13901</v>
      </c>
      <c r="B1073" s="699">
        <v>4.3262084E7</v>
      </c>
      <c r="C1073" s="685"/>
      <c r="D1073" s="686" t="s">
        <v>5758</v>
      </c>
      <c r="E1073" s="697" t="s">
        <v>5759</v>
      </c>
      <c r="F1073" s="762">
        <v>36950.0</v>
      </c>
      <c r="G1073" s="691" t="s">
        <v>391</v>
      </c>
      <c r="H1073" s="686" t="s">
        <v>5760</v>
      </c>
      <c r="I1073" s="686">
        <v>1.165970581E9</v>
      </c>
      <c r="J1073" s="691"/>
      <c r="K1073" s="686" t="s">
        <v>5761</v>
      </c>
      <c r="L1073" s="1331"/>
      <c r="N1073" s="1327"/>
      <c r="P1073" s="1327"/>
      <c r="Q1073" s="1327"/>
      <c r="R1073" s="1327"/>
      <c r="S1073" s="1327"/>
      <c r="T1073" s="1327"/>
      <c r="U1073" s="1327"/>
      <c r="V1073" s="1327"/>
      <c r="W1073" s="1327"/>
      <c r="X1073" s="666"/>
      <c r="Y1073" s="666"/>
      <c r="Z1073" s="666"/>
      <c r="AA1073" s="1327"/>
      <c r="AB1073" s="1327"/>
      <c r="AC1073" s="1327"/>
      <c r="AD1073" s="1327"/>
      <c r="AE1073" s="1329"/>
      <c r="AF1073" s="666"/>
      <c r="AG1073" s="666"/>
      <c r="AH1073" s="666"/>
      <c r="AI1073" s="666"/>
      <c r="AJ1073" s="666"/>
      <c r="AK1073" s="748"/>
      <c r="AL1073" s="748"/>
      <c r="AM1073" s="1327"/>
      <c r="AN1073" s="1330"/>
      <c r="AO1073" s="1330"/>
      <c r="AP1073" s="748"/>
      <c r="AQ1073" s="748"/>
      <c r="AR1073" s="748"/>
      <c r="AS1073" s="748"/>
      <c r="AT1073" s="748"/>
    </row>
    <row r="1074">
      <c r="A1074" s="1001" t="s">
        <v>13901</v>
      </c>
      <c r="B1074" s="699">
        <v>3.7608401E7</v>
      </c>
      <c r="C1074" s="685"/>
      <c r="D1074" s="686" t="s">
        <v>5762</v>
      </c>
      <c r="E1074" s="697" t="s">
        <v>5763</v>
      </c>
      <c r="F1074" s="762">
        <v>34100.0</v>
      </c>
      <c r="G1074" s="691" t="s">
        <v>391</v>
      </c>
      <c r="H1074" s="686" t="s">
        <v>5764</v>
      </c>
      <c r="I1074" s="686">
        <v>1.161803069E9</v>
      </c>
      <c r="J1074" s="691"/>
      <c r="K1074" s="686" t="s">
        <v>5765</v>
      </c>
      <c r="L1074" s="1331"/>
      <c r="N1074" s="1327"/>
      <c r="P1074" s="1327"/>
      <c r="Q1074" s="1327"/>
      <c r="R1074" s="1327"/>
      <c r="S1074" s="1327"/>
      <c r="T1074" s="1327"/>
      <c r="U1074" s="1327"/>
      <c r="V1074" s="1327"/>
      <c r="W1074" s="1327"/>
      <c r="X1074" s="666"/>
      <c r="Y1074" s="666"/>
      <c r="Z1074" s="666"/>
      <c r="AA1074" s="1327"/>
      <c r="AB1074" s="1327"/>
      <c r="AC1074" s="1327"/>
      <c r="AD1074" s="1327"/>
      <c r="AE1074" s="1329"/>
      <c r="AF1074" s="666"/>
      <c r="AG1074" s="666"/>
      <c r="AH1074" s="666"/>
      <c r="AI1074" s="666"/>
      <c r="AJ1074" s="666"/>
      <c r="AK1074" s="748"/>
      <c r="AL1074" s="748"/>
      <c r="AM1074" s="1327"/>
      <c r="AN1074" s="1330"/>
      <c r="AO1074" s="1330"/>
      <c r="AP1074" s="748"/>
      <c r="AQ1074" s="748"/>
      <c r="AR1074" s="748"/>
      <c r="AS1074" s="748"/>
      <c r="AT1074" s="748"/>
    </row>
    <row r="1075">
      <c r="A1075" s="1001" t="s">
        <v>13901</v>
      </c>
      <c r="B1075" s="699">
        <v>3.7035459E7</v>
      </c>
      <c r="C1075" s="685"/>
      <c r="D1075" s="686" t="s">
        <v>5766</v>
      </c>
      <c r="E1075" s="697" t="s">
        <v>5767</v>
      </c>
      <c r="F1075" s="762">
        <v>33822.0</v>
      </c>
      <c r="G1075" s="691" t="s">
        <v>391</v>
      </c>
      <c r="H1075" s="686" t="s">
        <v>5768</v>
      </c>
      <c r="I1075" s="686">
        <v>1.5652296E9</v>
      </c>
      <c r="J1075" s="691"/>
      <c r="K1075" s="781" t="s">
        <v>5769</v>
      </c>
      <c r="L1075" s="1331"/>
      <c r="N1075" s="1327"/>
      <c r="P1075" s="1327"/>
      <c r="Q1075" s="1327"/>
      <c r="R1075" s="1327"/>
      <c r="S1075" s="1327"/>
      <c r="T1075" s="1327"/>
      <c r="U1075" s="1327"/>
      <c r="V1075" s="1327"/>
      <c r="W1075" s="1327"/>
      <c r="X1075" s="666"/>
      <c r="Y1075" s="666"/>
      <c r="Z1075" s="666"/>
      <c r="AA1075" s="1327"/>
      <c r="AB1075" s="1327"/>
      <c r="AC1075" s="1327"/>
      <c r="AD1075" s="1327"/>
      <c r="AE1075" s="1329"/>
      <c r="AF1075" s="666"/>
      <c r="AG1075" s="666"/>
      <c r="AH1075" s="666"/>
      <c r="AI1075" s="666"/>
      <c r="AJ1075" s="666"/>
      <c r="AK1075" s="748"/>
      <c r="AL1075" s="748"/>
      <c r="AM1075" s="1327"/>
      <c r="AN1075" s="1330"/>
      <c r="AO1075" s="1330"/>
      <c r="AP1075" s="748"/>
      <c r="AQ1075" s="748"/>
      <c r="AR1075" s="748"/>
      <c r="AS1075" s="748"/>
      <c r="AT1075" s="748"/>
    </row>
    <row r="1076">
      <c r="A1076" s="1001" t="s">
        <v>13901</v>
      </c>
      <c r="B1076" s="699">
        <v>4.0990019E7</v>
      </c>
      <c r="C1076" s="685"/>
      <c r="D1076" s="686" t="s">
        <v>5770</v>
      </c>
      <c r="E1076" s="697" t="s">
        <v>5771</v>
      </c>
      <c r="F1076" s="762">
        <v>35904.0</v>
      </c>
      <c r="G1076" s="691" t="s">
        <v>391</v>
      </c>
      <c r="H1076" s="686" t="s">
        <v>5772</v>
      </c>
      <c r="I1076" s="686">
        <v>1.126522804E9</v>
      </c>
      <c r="J1076" s="691"/>
      <c r="K1076" s="686" t="s">
        <v>5773</v>
      </c>
      <c r="L1076" s="1331"/>
      <c r="N1076" s="1327"/>
      <c r="P1076" s="1327"/>
      <c r="Q1076" s="1327"/>
      <c r="R1076" s="1327"/>
      <c r="S1076" s="1327"/>
      <c r="T1076" s="1327"/>
      <c r="U1076" s="1327"/>
      <c r="V1076" s="1327"/>
      <c r="W1076" s="1327"/>
      <c r="X1076" s="666"/>
      <c r="Y1076" s="666"/>
      <c r="Z1076" s="666"/>
      <c r="AA1076" s="1327"/>
      <c r="AB1076" s="1327"/>
      <c r="AC1076" s="1327"/>
      <c r="AD1076" s="1327"/>
      <c r="AE1076" s="1329"/>
      <c r="AF1076" s="666"/>
      <c r="AG1076" s="666"/>
      <c r="AH1076" s="666"/>
      <c r="AI1076" s="666"/>
      <c r="AJ1076" s="666"/>
      <c r="AK1076" s="748"/>
      <c r="AL1076" s="748"/>
      <c r="AM1076" s="1327"/>
      <c r="AN1076" s="1330"/>
      <c r="AO1076" s="1330"/>
      <c r="AP1076" s="748"/>
      <c r="AQ1076" s="748"/>
      <c r="AR1076" s="748"/>
      <c r="AS1076" s="748"/>
      <c r="AT1076" s="748"/>
    </row>
    <row r="1077">
      <c r="A1077" s="1001" t="s">
        <v>13901</v>
      </c>
      <c r="B1077" s="699">
        <v>4.0598027E7</v>
      </c>
      <c r="C1077" s="685"/>
      <c r="D1077" s="686" t="s">
        <v>5774</v>
      </c>
      <c r="E1077" s="697" t="s">
        <v>5775</v>
      </c>
      <c r="F1077" s="762">
        <v>35667.0</v>
      </c>
      <c r="G1077" s="691" t="s">
        <v>391</v>
      </c>
      <c r="H1077" s="686" t="s">
        <v>5776</v>
      </c>
      <c r="I1077" s="686">
        <v>2.613027153E9</v>
      </c>
      <c r="J1077" s="691"/>
      <c r="K1077" s="686" t="s">
        <v>5777</v>
      </c>
      <c r="L1077" s="1331"/>
      <c r="N1077" s="1327"/>
      <c r="P1077" s="1327"/>
      <c r="Q1077" s="1327"/>
      <c r="R1077" s="1327"/>
      <c r="S1077" s="1327"/>
      <c r="T1077" s="1327"/>
      <c r="U1077" s="1327"/>
      <c r="V1077" s="1327"/>
      <c r="W1077" s="1327"/>
      <c r="X1077" s="666"/>
      <c r="Y1077" s="666"/>
      <c r="Z1077" s="666"/>
      <c r="AA1077" s="1327"/>
      <c r="AB1077" s="1327"/>
      <c r="AC1077" s="1327"/>
      <c r="AD1077" s="1327"/>
      <c r="AE1077" s="1329"/>
      <c r="AF1077" s="666"/>
      <c r="AG1077" s="666"/>
      <c r="AH1077" s="666"/>
      <c r="AI1077" s="666"/>
      <c r="AJ1077" s="666"/>
      <c r="AK1077" s="748"/>
      <c r="AL1077" s="748"/>
      <c r="AM1077" s="1327"/>
      <c r="AN1077" s="1330"/>
      <c r="AO1077" s="1330"/>
      <c r="AP1077" s="748"/>
      <c r="AQ1077" s="748"/>
      <c r="AR1077" s="748"/>
      <c r="AS1077" s="748"/>
      <c r="AT1077" s="748"/>
    </row>
    <row r="1078">
      <c r="A1078" s="1001" t="s">
        <v>13901</v>
      </c>
      <c r="B1078" s="699">
        <v>4.2664323E7</v>
      </c>
      <c r="C1078" s="685"/>
      <c r="D1078" s="686" t="s">
        <v>6877</v>
      </c>
      <c r="E1078" s="697" t="s">
        <v>6878</v>
      </c>
      <c r="F1078" s="762">
        <v>36662.0</v>
      </c>
      <c r="G1078" s="691" t="s">
        <v>391</v>
      </c>
      <c r="H1078" s="686" t="s">
        <v>6968</v>
      </c>
      <c r="I1078" s="686">
        <v>1.126357819E9</v>
      </c>
      <c r="J1078" s="691"/>
      <c r="K1078" s="686" t="s">
        <v>1621</v>
      </c>
      <c r="L1078" s="1331"/>
      <c r="N1078" s="1327"/>
      <c r="P1078" s="1327"/>
      <c r="Q1078" s="1327"/>
      <c r="R1078" s="1327"/>
      <c r="S1078" s="1327"/>
      <c r="T1078" s="1327"/>
      <c r="U1078" s="1327"/>
      <c r="V1078" s="1327"/>
      <c r="W1078" s="1327"/>
      <c r="X1078" s="666"/>
      <c r="Y1078" s="666"/>
      <c r="Z1078" s="666"/>
      <c r="AA1078" s="1327"/>
      <c r="AB1078" s="1327"/>
      <c r="AC1078" s="1327"/>
      <c r="AD1078" s="1327"/>
      <c r="AE1078" s="1329"/>
      <c r="AF1078" s="666"/>
      <c r="AG1078" s="666"/>
      <c r="AH1078" s="666"/>
      <c r="AI1078" s="666"/>
      <c r="AJ1078" s="666"/>
      <c r="AK1078" s="748"/>
      <c r="AL1078" s="748"/>
      <c r="AM1078" s="1327"/>
      <c r="AN1078" s="1330"/>
      <c r="AO1078" s="1330"/>
      <c r="AP1078" s="748"/>
      <c r="AQ1078" s="748"/>
      <c r="AR1078" s="748"/>
      <c r="AS1078" s="748"/>
      <c r="AT1078" s="748"/>
    </row>
    <row r="1079">
      <c r="A1079" s="1001" t="s">
        <v>13901</v>
      </c>
      <c r="B1079" s="699">
        <v>3.6691364E7</v>
      </c>
      <c r="C1079" s="685"/>
      <c r="D1079" s="686" t="s">
        <v>5714</v>
      </c>
      <c r="E1079" s="697" t="s">
        <v>5715</v>
      </c>
      <c r="F1079" s="762">
        <v>33709.0</v>
      </c>
      <c r="G1079" s="691" t="s">
        <v>391</v>
      </c>
      <c r="H1079" s="686" t="s">
        <v>5716</v>
      </c>
      <c r="I1079" s="686">
        <v>3.416018205E9</v>
      </c>
      <c r="J1079" s="691"/>
      <c r="K1079" s="686" t="s">
        <v>5717</v>
      </c>
      <c r="L1079" s="1331"/>
      <c r="N1079" s="1327"/>
      <c r="P1079" s="1327"/>
      <c r="Q1079" s="1327"/>
      <c r="R1079" s="1327"/>
      <c r="S1079" s="1327"/>
      <c r="T1079" s="1327"/>
      <c r="U1079" s="1327"/>
      <c r="V1079" s="1327"/>
      <c r="W1079" s="1327"/>
      <c r="X1079" s="666"/>
      <c r="Y1079" s="666"/>
      <c r="Z1079" s="666"/>
      <c r="AA1079" s="1327"/>
      <c r="AB1079" s="1327"/>
      <c r="AC1079" s="1327"/>
      <c r="AD1079" s="1327"/>
      <c r="AE1079" s="1329"/>
      <c r="AF1079" s="666"/>
      <c r="AG1079" s="666"/>
      <c r="AH1079" s="666"/>
      <c r="AI1079" s="666"/>
      <c r="AJ1079" s="666"/>
      <c r="AK1079" s="748"/>
      <c r="AL1079" s="748"/>
      <c r="AM1079" s="1327"/>
      <c r="AN1079" s="1330"/>
      <c r="AO1079" s="1330"/>
      <c r="AP1079" s="748"/>
      <c r="AQ1079" s="748"/>
      <c r="AR1079" s="748"/>
      <c r="AS1079" s="748"/>
      <c r="AT1079" s="748"/>
    </row>
    <row r="1080">
      <c r="A1080" s="1001" t="s">
        <v>13901</v>
      </c>
      <c r="B1080" s="699">
        <v>3.7805279E7</v>
      </c>
      <c r="C1080" s="685"/>
      <c r="D1080" s="686" t="s">
        <v>5718</v>
      </c>
      <c r="E1080" s="697" t="s">
        <v>5719</v>
      </c>
      <c r="F1080" s="762">
        <v>34196.0</v>
      </c>
      <c r="G1080" s="691" t="s">
        <v>391</v>
      </c>
      <c r="H1080" s="686" t="s">
        <v>5720</v>
      </c>
      <c r="I1080" s="686">
        <v>1.11561545988E11</v>
      </c>
      <c r="J1080" s="691"/>
      <c r="K1080" s="686" t="s">
        <v>5721</v>
      </c>
      <c r="L1080" s="1331"/>
      <c r="N1080" s="1327"/>
      <c r="P1080" s="1327"/>
      <c r="Q1080" s="1327"/>
      <c r="R1080" s="1327"/>
      <c r="S1080" s="1327"/>
      <c r="T1080" s="1327"/>
      <c r="U1080" s="1327"/>
      <c r="V1080" s="1327"/>
      <c r="W1080" s="1327"/>
      <c r="X1080" s="666"/>
      <c r="Y1080" s="666"/>
      <c r="Z1080" s="666"/>
      <c r="AA1080" s="1327"/>
      <c r="AB1080" s="1327"/>
      <c r="AC1080" s="1332"/>
      <c r="AD1080" s="1332"/>
      <c r="AE1080" s="1329"/>
      <c r="AF1080" s="666"/>
      <c r="AG1080" s="666"/>
      <c r="AH1080" s="666"/>
      <c r="AI1080" s="666"/>
      <c r="AJ1080" s="666"/>
      <c r="AK1080" s="748"/>
      <c r="AL1080" s="748"/>
      <c r="AM1080" s="1327"/>
      <c r="AN1080" s="1330"/>
      <c r="AO1080" s="1330"/>
      <c r="AP1080" s="748"/>
      <c r="AQ1080" s="748"/>
      <c r="AR1080" s="748"/>
      <c r="AS1080" s="748"/>
      <c r="AT1080" s="748"/>
    </row>
    <row r="1081">
      <c r="A1081" s="1001" t="s">
        <v>13901</v>
      </c>
      <c r="B1081" s="699">
        <v>4.0242256E7</v>
      </c>
      <c r="C1081" s="685"/>
      <c r="D1081" s="686" t="s">
        <v>5639</v>
      </c>
      <c r="E1081" s="697" t="s">
        <v>5640</v>
      </c>
      <c r="F1081" s="762">
        <v>35513.0</v>
      </c>
      <c r="G1081" s="691" t="s">
        <v>391</v>
      </c>
      <c r="H1081" s="686" t="s">
        <v>5641</v>
      </c>
      <c r="I1081" s="686">
        <v>1.124577716E9</v>
      </c>
      <c r="J1081" s="691"/>
      <c r="K1081" s="686" t="s">
        <v>6969</v>
      </c>
      <c r="L1081" s="1331"/>
      <c r="N1081" s="1327"/>
      <c r="P1081" s="1327"/>
      <c r="Q1081" s="1327"/>
      <c r="R1081" s="1327"/>
      <c r="S1081" s="1327"/>
      <c r="T1081" s="1327"/>
      <c r="U1081" s="1327"/>
      <c r="V1081" s="1327"/>
      <c r="W1081" s="1327"/>
      <c r="X1081" s="666"/>
      <c r="Y1081" s="666"/>
      <c r="Z1081" s="666"/>
      <c r="AA1081" s="1327"/>
      <c r="AB1081" s="1327"/>
      <c r="AC1081" s="1332"/>
      <c r="AD1081" s="1332"/>
      <c r="AE1081" s="1329"/>
      <c r="AF1081" s="666"/>
      <c r="AG1081" s="666"/>
      <c r="AH1081" s="666"/>
      <c r="AI1081" s="666"/>
      <c r="AJ1081" s="666"/>
      <c r="AK1081" s="748"/>
      <c r="AL1081" s="748"/>
      <c r="AM1081" s="1327"/>
      <c r="AN1081" s="1330"/>
      <c r="AO1081" s="1330"/>
      <c r="AP1081" s="748"/>
      <c r="AQ1081" s="748"/>
      <c r="AR1081" s="748"/>
      <c r="AS1081" s="748"/>
      <c r="AT1081" s="748"/>
    </row>
    <row r="1082">
      <c r="A1082" s="1001" t="s">
        <v>13901</v>
      </c>
      <c r="B1082" s="699">
        <v>4.2148689E7</v>
      </c>
      <c r="C1082" s="685"/>
      <c r="D1082" s="686" t="s">
        <v>5701</v>
      </c>
      <c r="E1082" s="697" t="s">
        <v>5702</v>
      </c>
      <c r="F1082" s="762">
        <v>36413.0</v>
      </c>
      <c r="G1082" s="691" t="s">
        <v>391</v>
      </c>
      <c r="H1082" s="686" t="s">
        <v>5703</v>
      </c>
      <c r="I1082" s="686">
        <v>1.156942652E9</v>
      </c>
      <c r="J1082" s="691"/>
      <c r="K1082" s="686" t="s">
        <v>5704</v>
      </c>
      <c r="L1082" s="1331"/>
      <c r="N1082" s="1327"/>
      <c r="P1082" s="1327"/>
      <c r="Q1082" s="1327"/>
      <c r="R1082" s="1327"/>
      <c r="S1082" s="1327"/>
      <c r="T1082" s="1327"/>
      <c r="U1082" s="1327"/>
      <c r="V1082" s="1327"/>
      <c r="W1082" s="1327"/>
      <c r="X1082" s="666"/>
      <c r="Y1082" s="666"/>
      <c r="Z1082" s="666"/>
      <c r="AA1082" s="1327"/>
      <c r="AB1082" s="1327"/>
      <c r="AC1082" s="1332"/>
      <c r="AD1082" s="1332"/>
      <c r="AE1082" s="1329"/>
      <c r="AF1082" s="666"/>
      <c r="AG1082" s="666"/>
      <c r="AH1082" s="666"/>
      <c r="AI1082" s="666"/>
      <c r="AJ1082" s="666"/>
      <c r="AK1082" s="748"/>
      <c r="AL1082" s="748"/>
      <c r="AM1082" s="1327"/>
      <c r="AN1082" s="1330"/>
      <c r="AO1082" s="1330"/>
      <c r="AP1082" s="748"/>
      <c r="AQ1082" s="748"/>
      <c r="AR1082" s="748"/>
      <c r="AS1082" s="748"/>
      <c r="AT1082" s="748"/>
    </row>
    <row r="1083">
      <c r="A1083" s="1001" t="s">
        <v>13901</v>
      </c>
      <c r="B1083" s="699">
        <v>4.2155094E7</v>
      </c>
      <c r="C1083" s="685"/>
      <c r="D1083" s="686" t="s">
        <v>5705</v>
      </c>
      <c r="E1083" s="697" t="s">
        <v>5706</v>
      </c>
      <c r="F1083" s="762">
        <v>36344.0</v>
      </c>
      <c r="G1083" s="691" t="s">
        <v>391</v>
      </c>
      <c r="H1083" s="686" t="s">
        <v>5707</v>
      </c>
      <c r="I1083" s="686">
        <v>2.304347151E9</v>
      </c>
      <c r="J1083" s="691"/>
      <c r="K1083" s="686" t="s">
        <v>5708</v>
      </c>
      <c r="L1083" s="1331"/>
      <c r="N1083" s="1327"/>
      <c r="P1083" s="1327"/>
      <c r="Q1083" s="1327"/>
      <c r="R1083" s="1327"/>
      <c r="S1083" s="1327"/>
      <c r="T1083" s="1327"/>
      <c r="U1083" s="1327"/>
      <c r="V1083" s="1327"/>
      <c r="W1083" s="1327"/>
      <c r="X1083" s="666"/>
      <c r="Y1083" s="666"/>
      <c r="Z1083" s="666"/>
      <c r="AA1083" s="1327"/>
      <c r="AB1083" s="1327"/>
      <c r="AC1083" s="1327"/>
      <c r="AD1083" s="1327"/>
      <c r="AE1083" s="1329"/>
      <c r="AF1083" s="666"/>
      <c r="AG1083" s="666"/>
      <c r="AH1083" s="666"/>
      <c r="AI1083" s="666"/>
      <c r="AJ1083" s="666"/>
      <c r="AK1083" s="748"/>
      <c r="AL1083" s="748"/>
      <c r="AM1083" s="1327"/>
      <c r="AN1083" s="1330"/>
      <c r="AO1083" s="1330"/>
      <c r="AP1083" s="748"/>
      <c r="AQ1083" s="748"/>
      <c r="AR1083" s="748"/>
      <c r="AS1083" s="748"/>
      <c r="AT1083" s="748"/>
    </row>
    <row r="1084">
      <c r="A1084" s="1001" t="s">
        <v>13901</v>
      </c>
      <c r="B1084" s="699"/>
      <c r="C1084" s="685"/>
      <c r="D1084" s="686" t="s">
        <v>5709</v>
      </c>
      <c r="E1084" s="697" t="s">
        <v>5710</v>
      </c>
      <c r="F1084" s="762">
        <v>37133.0</v>
      </c>
      <c r="G1084" s="719" t="s">
        <v>5711</v>
      </c>
      <c r="H1084" s="686" t="s">
        <v>5712</v>
      </c>
      <c r="I1084" s="686">
        <v>7.605620353E9</v>
      </c>
      <c r="J1084" s="691"/>
      <c r="K1084" s="781" t="s">
        <v>5713</v>
      </c>
      <c r="L1084" s="1331"/>
      <c r="N1084" s="1327"/>
      <c r="P1084" s="1327"/>
      <c r="Q1084" s="1327"/>
      <c r="R1084" s="1327"/>
      <c r="S1084" s="1327"/>
      <c r="T1084" s="1327"/>
      <c r="U1084" s="1327"/>
      <c r="V1084" s="1327"/>
      <c r="W1084" s="1327"/>
      <c r="X1084" s="666"/>
      <c r="Y1084" s="666"/>
      <c r="Z1084" s="666"/>
      <c r="AA1084" s="1327"/>
      <c r="AB1084" s="1327"/>
      <c r="AC1084" s="1327"/>
      <c r="AD1084" s="1327"/>
      <c r="AE1084" s="1329"/>
      <c r="AF1084" s="666"/>
      <c r="AG1084" s="666"/>
      <c r="AH1084" s="666"/>
      <c r="AI1084" s="666"/>
      <c r="AJ1084" s="666"/>
      <c r="AK1084" s="748"/>
      <c r="AL1084" s="748"/>
      <c r="AM1084" s="1327"/>
      <c r="AN1084" s="1330"/>
      <c r="AO1084" s="1330"/>
      <c r="AP1084" s="748"/>
      <c r="AQ1084" s="748"/>
      <c r="AR1084" s="748"/>
      <c r="AS1084" s="748"/>
      <c r="AT1084" s="748"/>
    </row>
    <row r="1085">
      <c r="A1085" s="1001" t="s">
        <v>13901</v>
      </c>
      <c r="B1085" s="699">
        <v>4.4729997E7</v>
      </c>
      <c r="C1085" s="685"/>
      <c r="D1085" s="686" t="s">
        <v>6970</v>
      </c>
      <c r="E1085" s="697" t="s">
        <v>6971</v>
      </c>
      <c r="F1085" s="762">
        <v>37726.0</v>
      </c>
      <c r="G1085" s="691" t="s">
        <v>391</v>
      </c>
      <c r="H1085" s="686" t="s">
        <v>6972</v>
      </c>
      <c r="I1085" s="686">
        <v>1.155073521E9</v>
      </c>
      <c r="J1085" s="691"/>
      <c r="K1085" s="686" t="s">
        <v>6973</v>
      </c>
      <c r="L1085" s="1331"/>
      <c r="N1085" s="1327"/>
      <c r="P1085" s="1327"/>
      <c r="Q1085" s="1327"/>
      <c r="R1085" s="1327"/>
      <c r="S1085" s="1327"/>
      <c r="T1085" s="1327"/>
      <c r="U1085" s="1327"/>
      <c r="V1085" s="1327"/>
      <c r="W1085" s="1327"/>
      <c r="X1085" s="666"/>
      <c r="Y1085" s="666"/>
      <c r="Z1085" s="666"/>
      <c r="AA1085" s="1327"/>
      <c r="AB1085" s="1327"/>
      <c r="AC1085" s="1327"/>
      <c r="AD1085" s="1327"/>
      <c r="AE1085" s="1329"/>
      <c r="AF1085" s="666"/>
      <c r="AG1085" s="666"/>
      <c r="AH1085" s="666"/>
      <c r="AI1085" s="666"/>
      <c r="AJ1085" s="666"/>
      <c r="AK1085" s="748"/>
      <c r="AL1085" s="748"/>
      <c r="AM1085" s="1327"/>
      <c r="AN1085" s="1330"/>
      <c r="AO1085" s="1330"/>
      <c r="AP1085" s="748"/>
      <c r="AQ1085" s="748"/>
      <c r="AR1085" s="748"/>
      <c r="AS1085" s="748"/>
      <c r="AT1085" s="748"/>
    </row>
    <row r="1086">
      <c r="A1086" s="1001" t="s">
        <v>13901</v>
      </c>
      <c r="B1086" s="699">
        <v>4.075975E7</v>
      </c>
      <c r="C1086" s="685"/>
      <c r="D1086" s="686" t="s">
        <v>5676</v>
      </c>
      <c r="E1086" s="697" t="s">
        <v>5677</v>
      </c>
      <c r="F1086" s="762">
        <v>35744.0</v>
      </c>
      <c r="G1086" s="691" t="s">
        <v>391</v>
      </c>
      <c r="H1086" s="686" t="s">
        <v>5678</v>
      </c>
      <c r="I1086" s="686">
        <v>5.42234540358E11</v>
      </c>
      <c r="J1086" s="691"/>
      <c r="K1086" s="686" t="s">
        <v>5679</v>
      </c>
      <c r="L1086" s="1331"/>
      <c r="N1086" s="1327"/>
      <c r="P1086" s="1327"/>
      <c r="Q1086" s="1327"/>
      <c r="R1086" s="1327"/>
      <c r="S1086" s="1327"/>
      <c r="T1086" s="1327"/>
      <c r="U1086" s="1327"/>
      <c r="V1086" s="1327"/>
      <c r="W1086" s="1327"/>
      <c r="X1086" s="666"/>
      <c r="Y1086" s="666"/>
      <c r="Z1086" s="666"/>
      <c r="AA1086" s="1327"/>
      <c r="AB1086" s="1327"/>
      <c r="AC1086" s="1327"/>
      <c r="AD1086" s="1327"/>
      <c r="AE1086" s="1329"/>
      <c r="AF1086" s="666"/>
      <c r="AG1086" s="666"/>
      <c r="AH1086" s="666"/>
      <c r="AI1086" s="666"/>
      <c r="AJ1086" s="666"/>
      <c r="AK1086" s="748"/>
      <c r="AL1086" s="748"/>
      <c r="AM1086" s="1327"/>
      <c r="AN1086" s="1330"/>
      <c r="AO1086" s="1330"/>
      <c r="AP1086" s="748"/>
      <c r="AQ1086" s="748"/>
      <c r="AR1086" s="748"/>
      <c r="AS1086" s="748"/>
      <c r="AT1086" s="748"/>
    </row>
    <row r="1087">
      <c r="A1087" s="1001" t="s">
        <v>13901</v>
      </c>
      <c r="B1087" s="699">
        <v>3.7246954E7</v>
      </c>
      <c r="C1087" s="685"/>
      <c r="D1087" s="686" t="s">
        <v>5680</v>
      </c>
      <c r="E1087" s="697" t="s">
        <v>5681</v>
      </c>
      <c r="F1087" s="762">
        <v>33988.0</v>
      </c>
      <c r="G1087" s="691" t="s">
        <v>391</v>
      </c>
      <c r="H1087" s="686" t="s">
        <v>5682</v>
      </c>
      <c r="I1087" s="686">
        <v>1.530602876E9</v>
      </c>
      <c r="J1087" s="691"/>
      <c r="K1087" s="686" t="s">
        <v>5683</v>
      </c>
      <c r="L1087" s="1331"/>
      <c r="N1087" s="1327"/>
      <c r="P1087" s="1327"/>
      <c r="Q1087" s="1327"/>
      <c r="R1087" s="1327"/>
      <c r="S1087" s="1327"/>
      <c r="T1087" s="1327"/>
      <c r="U1087" s="1327"/>
      <c r="V1087" s="1327"/>
      <c r="W1087" s="1327"/>
      <c r="X1087" s="666"/>
      <c r="Y1087" s="666"/>
      <c r="Z1087" s="666"/>
      <c r="AA1087" s="1327"/>
      <c r="AB1087" s="1327"/>
      <c r="AC1087" s="1332"/>
      <c r="AD1087" s="1332"/>
      <c r="AE1087" s="1329"/>
      <c r="AF1087" s="666"/>
      <c r="AG1087" s="666"/>
      <c r="AH1087" s="666"/>
      <c r="AI1087" s="666"/>
      <c r="AJ1087" s="666"/>
      <c r="AK1087" s="748"/>
      <c r="AL1087" s="748"/>
      <c r="AM1087" s="1327"/>
      <c r="AN1087" s="1330"/>
      <c r="AO1087" s="1330"/>
      <c r="AP1087" s="748"/>
      <c r="AQ1087" s="748"/>
      <c r="AR1087" s="748"/>
      <c r="AS1087" s="748"/>
      <c r="AT1087" s="748"/>
    </row>
    <row r="1088">
      <c r="A1088" s="1001" t="s">
        <v>13901</v>
      </c>
      <c r="B1088" s="699">
        <v>2.9341634E7</v>
      </c>
      <c r="C1088" s="685"/>
      <c r="D1088" s="686" t="s">
        <v>5684</v>
      </c>
      <c r="E1088" s="697" t="s">
        <v>5685</v>
      </c>
      <c r="F1088" s="762">
        <v>30072.0</v>
      </c>
      <c r="G1088" s="691" t="s">
        <v>391</v>
      </c>
      <c r="H1088" s="686" t="s">
        <v>5686</v>
      </c>
      <c r="I1088" s="786" t="s">
        <v>5687</v>
      </c>
      <c r="J1088" s="691"/>
      <c r="K1088" s="686" t="s">
        <v>5688</v>
      </c>
      <c r="L1088" s="1331"/>
      <c r="N1088" s="1327"/>
      <c r="P1088" s="1327"/>
      <c r="Q1088" s="1327"/>
      <c r="R1088" s="1327"/>
      <c r="S1088" s="1327"/>
      <c r="T1088" s="1327"/>
      <c r="U1088" s="1327"/>
      <c r="V1088" s="1327"/>
      <c r="W1088" s="1327"/>
      <c r="X1088" s="666"/>
      <c r="Y1088" s="666"/>
      <c r="Z1088" s="666"/>
      <c r="AA1088" s="1327"/>
      <c r="AB1088" s="1327"/>
      <c r="AC1088" s="1327"/>
      <c r="AD1088" s="1327"/>
      <c r="AE1088" s="1329"/>
      <c r="AF1088" s="666"/>
      <c r="AG1088" s="666"/>
      <c r="AH1088" s="666"/>
      <c r="AI1088" s="666"/>
      <c r="AJ1088" s="666"/>
      <c r="AK1088" s="748"/>
      <c r="AL1088" s="748"/>
      <c r="AM1088" s="1327"/>
      <c r="AN1088" s="1330"/>
      <c r="AO1088" s="1330"/>
      <c r="AP1088" s="748"/>
      <c r="AQ1088" s="748"/>
      <c r="AR1088" s="748"/>
      <c r="AS1088" s="748"/>
      <c r="AT1088" s="748"/>
    </row>
    <row r="1089">
      <c r="A1089" s="1001" t="s">
        <v>13901</v>
      </c>
      <c r="B1089" s="699">
        <v>4.2360969E7</v>
      </c>
      <c r="C1089" s="685"/>
      <c r="D1089" s="686" t="s">
        <v>5689</v>
      </c>
      <c r="E1089" s="697" t="s">
        <v>5690</v>
      </c>
      <c r="F1089" s="762">
        <v>36600.0</v>
      </c>
      <c r="G1089" s="691" t="s">
        <v>391</v>
      </c>
      <c r="H1089" s="686" t="s">
        <v>5691</v>
      </c>
      <c r="I1089" s="686">
        <v>1.560556766E9</v>
      </c>
      <c r="J1089" s="691"/>
      <c r="K1089" s="781" t="s">
        <v>5692</v>
      </c>
      <c r="L1089" s="1331"/>
      <c r="N1089" s="1327"/>
      <c r="P1089" s="1327"/>
      <c r="Q1089" s="1327"/>
      <c r="R1089" s="1327"/>
      <c r="S1089" s="1327"/>
      <c r="T1089" s="1327"/>
      <c r="U1089" s="1327"/>
      <c r="V1089" s="1327"/>
      <c r="W1089" s="1327"/>
      <c r="X1089" s="666"/>
      <c r="Y1089" s="666"/>
      <c r="Z1089" s="666"/>
      <c r="AA1089" s="1327"/>
      <c r="AB1089" s="1327"/>
      <c r="AC1089" s="1327"/>
      <c r="AD1089" s="1327"/>
      <c r="AE1089" s="1329"/>
      <c r="AF1089" s="666"/>
      <c r="AG1089" s="666"/>
      <c r="AH1089" s="666"/>
      <c r="AI1089" s="666"/>
      <c r="AJ1089" s="666"/>
      <c r="AK1089" s="748"/>
      <c r="AL1089" s="748"/>
      <c r="AM1089" s="1327"/>
      <c r="AN1089" s="1330"/>
      <c r="AO1089" s="1330"/>
      <c r="AP1089" s="748"/>
      <c r="AQ1089" s="748"/>
      <c r="AR1089" s="748"/>
      <c r="AS1089" s="748"/>
      <c r="AT1089" s="748"/>
    </row>
    <row r="1090">
      <c r="A1090" s="1001" t="s">
        <v>13901</v>
      </c>
      <c r="B1090" s="699">
        <v>4.2054255E7</v>
      </c>
      <c r="C1090" s="685"/>
      <c r="D1090" s="686" t="s">
        <v>5693</v>
      </c>
      <c r="E1090" s="697" t="s">
        <v>5694</v>
      </c>
      <c r="F1090" s="762">
        <v>36445.0</v>
      </c>
      <c r="G1090" s="691" t="s">
        <v>391</v>
      </c>
      <c r="H1090" s="686" t="s">
        <v>5695</v>
      </c>
      <c r="I1090" s="686">
        <v>1.135948025E9</v>
      </c>
      <c r="J1090" s="691"/>
      <c r="K1090" s="686" t="s">
        <v>5696</v>
      </c>
      <c r="L1090" s="1331"/>
      <c r="N1090" s="1327"/>
      <c r="P1090" s="1327"/>
      <c r="Q1090" s="1327"/>
      <c r="R1090" s="1327"/>
      <c r="S1090" s="1327"/>
      <c r="T1090" s="1327"/>
      <c r="U1090" s="1327"/>
      <c r="V1090" s="1327"/>
      <c r="W1090" s="1327"/>
      <c r="X1090" s="666"/>
      <c r="Y1090" s="666"/>
      <c r="Z1090" s="666"/>
      <c r="AA1090" s="1327"/>
      <c r="AB1090" s="1327"/>
      <c r="AC1090" s="1327"/>
      <c r="AD1090" s="1327"/>
      <c r="AE1090" s="1329"/>
      <c r="AF1090" s="666"/>
      <c r="AG1090" s="666"/>
      <c r="AH1090" s="666"/>
      <c r="AI1090" s="666"/>
      <c r="AJ1090" s="666"/>
      <c r="AK1090" s="748"/>
      <c r="AL1090" s="748"/>
      <c r="AM1090" s="1327"/>
      <c r="AN1090" s="1330"/>
      <c r="AO1090" s="1330"/>
      <c r="AP1090" s="748"/>
      <c r="AQ1090" s="748"/>
      <c r="AR1090" s="748"/>
      <c r="AS1090" s="748"/>
      <c r="AT1090" s="748"/>
    </row>
    <row r="1091">
      <c r="A1091" s="1001" t="s">
        <v>13901</v>
      </c>
      <c r="B1091" s="699">
        <v>4.2660827E7</v>
      </c>
      <c r="C1091" s="685"/>
      <c r="D1091" s="686" t="s">
        <v>5697</v>
      </c>
      <c r="E1091" s="697" t="s">
        <v>5698</v>
      </c>
      <c r="F1091" s="762">
        <v>36687.0</v>
      </c>
      <c r="G1091" s="691" t="s">
        <v>391</v>
      </c>
      <c r="H1091" s="686" t="s">
        <v>5699</v>
      </c>
      <c r="I1091" s="686">
        <v>1.136349469E9</v>
      </c>
      <c r="J1091" s="691"/>
      <c r="K1091" s="686" t="s">
        <v>5700</v>
      </c>
      <c r="L1091" s="1331"/>
      <c r="N1091" s="1327"/>
      <c r="P1091" s="1327"/>
      <c r="Q1091" s="1327"/>
      <c r="R1091" s="1327"/>
      <c r="S1091" s="1327"/>
      <c r="T1091" s="1327"/>
      <c r="U1091" s="1327"/>
      <c r="V1091" s="1327"/>
      <c r="W1091" s="1327"/>
      <c r="X1091" s="666"/>
      <c r="Y1091" s="666"/>
      <c r="Z1091" s="666"/>
      <c r="AA1091" s="1327"/>
      <c r="AB1091" s="1327"/>
      <c r="AC1091" s="1327"/>
      <c r="AD1091" s="1327"/>
      <c r="AE1091" s="1329"/>
      <c r="AF1091" s="666"/>
      <c r="AG1091" s="666"/>
      <c r="AH1091" s="666"/>
      <c r="AI1091" s="666"/>
      <c r="AJ1091" s="666"/>
      <c r="AK1091" s="748"/>
      <c r="AL1091" s="748"/>
      <c r="AM1091" s="1327"/>
      <c r="AN1091" s="1330"/>
      <c r="AO1091" s="1330"/>
      <c r="AP1091" s="748"/>
      <c r="AQ1091" s="748"/>
      <c r="AR1091" s="748"/>
      <c r="AS1091" s="748"/>
      <c r="AT1091" s="748"/>
    </row>
    <row r="1092">
      <c r="A1092" s="1001" t="s">
        <v>13901</v>
      </c>
      <c r="B1092" s="749">
        <v>4.2157657E7</v>
      </c>
      <c r="C1092" s="745"/>
      <c r="D1092" s="692" t="s">
        <v>1969</v>
      </c>
      <c r="E1092" s="757" t="s">
        <v>1970</v>
      </c>
      <c r="F1092" s="762">
        <v>36452.0</v>
      </c>
      <c r="G1092" s="693" t="s">
        <v>391</v>
      </c>
      <c r="H1092" s="692" t="s">
        <v>1971</v>
      </c>
      <c r="I1092" s="692" t="s">
        <v>1972</v>
      </c>
      <c r="J1092" s="693" t="s">
        <v>1620</v>
      </c>
      <c r="K1092" s="781" t="s">
        <v>1973</v>
      </c>
      <c r="L1092" s="1331"/>
      <c r="N1092" s="1327"/>
      <c r="P1092" s="1327"/>
      <c r="Q1092" s="1327"/>
      <c r="R1092" s="1327"/>
      <c r="S1092" s="1327"/>
      <c r="T1092" s="1327"/>
      <c r="U1092" s="1327"/>
      <c r="V1092" s="1327"/>
      <c r="W1092" s="1327"/>
      <c r="X1092" s="666"/>
      <c r="Y1092" s="666"/>
      <c r="Z1092" s="748"/>
      <c r="AA1092" s="1327"/>
      <c r="AB1092" s="1327"/>
      <c r="AC1092" s="1327"/>
      <c r="AD1092" s="1327"/>
      <c r="AE1092" s="1329"/>
      <c r="AF1092" s="666"/>
      <c r="AG1092" s="666"/>
      <c r="AH1092" s="666"/>
      <c r="AI1092" s="666"/>
      <c r="AJ1092" s="666"/>
      <c r="AK1092" s="748"/>
      <c r="AL1092" s="748"/>
      <c r="AM1092" s="1327"/>
      <c r="AN1092" s="1330"/>
      <c r="AO1092" s="1330"/>
      <c r="AP1092" s="748"/>
      <c r="AQ1092" s="748"/>
      <c r="AR1092" s="748"/>
      <c r="AS1092" s="748"/>
      <c r="AT1092" s="748"/>
    </row>
    <row r="1093">
      <c r="A1093" s="1001" t="s">
        <v>13901</v>
      </c>
      <c r="B1093" s="749">
        <v>3.4553602E7</v>
      </c>
      <c r="C1093" s="787"/>
      <c r="D1093" s="692" t="s">
        <v>1629</v>
      </c>
      <c r="E1093" s="757" t="s">
        <v>1630</v>
      </c>
      <c r="F1093" s="746">
        <v>32660.0</v>
      </c>
      <c r="G1093" s="693" t="s">
        <v>391</v>
      </c>
      <c r="H1093" s="692" t="s">
        <v>1631</v>
      </c>
      <c r="I1093" s="692" t="s">
        <v>1632</v>
      </c>
      <c r="J1093" s="693" t="s">
        <v>1620</v>
      </c>
      <c r="K1093" s="692" t="s">
        <v>1633</v>
      </c>
      <c r="L1093" s="1351"/>
      <c r="N1093" s="1328"/>
      <c r="P1093" s="1328"/>
      <c r="Q1093" s="1328"/>
      <c r="R1093" s="1328"/>
      <c r="S1093" s="1328"/>
      <c r="T1093" s="1327"/>
      <c r="U1093" s="1327"/>
      <c r="V1093" s="1327"/>
      <c r="W1093" s="1327"/>
      <c r="X1093" s="666"/>
      <c r="Y1093" s="666"/>
      <c r="Z1093" s="748"/>
      <c r="AA1093" s="1328"/>
      <c r="AB1093" s="1328"/>
      <c r="AC1093" s="1327"/>
      <c r="AD1093" s="1327"/>
      <c r="AE1093" s="1329"/>
      <c r="AF1093" s="1340"/>
      <c r="AG1093" s="1340"/>
      <c r="AH1093" s="1336"/>
      <c r="AI1093" s="666"/>
      <c r="AJ1093" s="748"/>
      <c r="AK1093" s="748"/>
      <c r="AL1093" s="748"/>
      <c r="AM1093" s="1328"/>
      <c r="AN1093" s="1330"/>
      <c r="AO1093" s="1330"/>
      <c r="AP1093" s="748"/>
      <c r="AQ1093" s="748"/>
      <c r="AR1093" s="748"/>
      <c r="AS1093" s="748"/>
      <c r="AT1093" s="748"/>
    </row>
    <row r="1094">
      <c r="A1094" s="1001" t="s">
        <v>13901</v>
      </c>
      <c r="B1094" s="749">
        <v>9.4525894E7</v>
      </c>
      <c r="C1094" s="787"/>
      <c r="D1094" s="692" t="s">
        <v>1641</v>
      </c>
      <c r="E1094" s="757" t="s">
        <v>1642</v>
      </c>
      <c r="F1094" s="746">
        <v>32459.0</v>
      </c>
      <c r="G1094" s="693" t="s">
        <v>1643</v>
      </c>
      <c r="H1094" s="692" t="s">
        <v>1644</v>
      </c>
      <c r="I1094" s="692" t="s">
        <v>1645</v>
      </c>
      <c r="J1094" s="693" t="s">
        <v>1646</v>
      </c>
      <c r="K1094" s="692" t="s">
        <v>1647</v>
      </c>
      <c r="L1094" s="1351"/>
      <c r="N1094" s="1328"/>
      <c r="P1094" s="1328"/>
      <c r="Q1094" s="1328"/>
      <c r="R1094" s="1328"/>
      <c r="S1094" s="1328"/>
      <c r="T1094" s="1327"/>
      <c r="U1094" s="1327"/>
      <c r="V1094" s="1327"/>
      <c r="W1094" s="1327"/>
      <c r="X1094" s="666"/>
      <c r="Y1094" s="666"/>
      <c r="Z1094" s="748"/>
      <c r="AA1094" s="1328"/>
      <c r="AB1094" s="1328"/>
      <c r="AC1094" s="1327"/>
      <c r="AD1094" s="1327"/>
      <c r="AE1094" s="1329"/>
      <c r="AF1094" s="1340"/>
      <c r="AG1094" s="1340"/>
      <c r="AH1094" s="1340"/>
      <c r="AI1094" s="1336"/>
      <c r="AJ1094" s="748"/>
      <c r="AK1094" s="748"/>
      <c r="AL1094" s="748"/>
      <c r="AM1094" s="1328"/>
      <c r="AN1094" s="1330"/>
      <c r="AO1094" s="1330"/>
      <c r="AP1094" s="748"/>
      <c r="AQ1094" s="748"/>
      <c r="AR1094" s="748"/>
      <c r="AS1094" s="748"/>
      <c r="AT1094" s="748"/>
    </row>
    <row r="1095">
      <c r="A1095" s="1001" t="s">
        <v>13901</v>
      </c>
      <c r="B1095" s="699">
        <v>4.2689528E7</v>
      </c>
      <c r="C1095" s="787"/>
      <c r="D1095" s="686" t="s">
        <v>2563</v>
      </c>
      <c r="E1095" s="757" t="s">
        <v>5669</v>
      </c>
      <c r="F1095" s="746">
        <v>36671.0</v>
      </c>
      <c r="G1095" s="691" t="s">
        <v>2021</v>
      </c>
      <c r="H1095" s="686" t="s">
        <v>5670</v>
      </c>
      <c r="I1095" s="686">
        <v>1.125403975E9</v>
      </c>
      <c r="J1095" s="691"/>
      <c r="K1095" s="686" t="s">
        <v>5671</v>
      </c>
      <c r="L1095" s="1331"/>
      <c r="N1095" s="1327"/>
      <c r="P1095" s="1327"/>
      <c r="Q1095" s="1327"/>
      <c r="R1095" s="1327"/>
      <c r="S1095" s="1327"/>
      <c r="T1095" s="1327"/>
      <c r="U1095" s="1327"/>
      <c r="V1095" s="1327"/>
      <c r="W1095" s="1327"/>
      <c r="X1095" s="666"/>
      <c r="Y1095" s="666"/>
      <c r="Z1095" s="666"/>
      <c r="AA1095" s="1327"/>
      <c r="AB1095" s="1327"/>
      <c r="AC1095" s="1327"/>
      <c r="AD1095" s="1327"/>
      <c r="AE1095" s="1329"/>
      <c r="AF1095" s="1340"/>
      <c r="AG1095" s="1340"/>
      <c r="AH1095" s="1340"/>
      <c r="AI1095" s="1336"/>
      <c r="AJ1095" s="666"/>
      <c r="AK1095" s="748"/>
      <c r="AL1095" s="748"/>
      <c r="AM1095" s="1327"/>
      <c r="AN1095" s="1330"/>
      <c r="AO1095" s="1330"/>
      <c r="AP1095" s="748"/>
      <c r="AQ1095" s="748"/>
      <c r="AR1095" s="748"/>
      <c r="AS1095" s="748"/>
      <c r="AT1095" s="748"/>
    </row>
    <row r="1096">
      <c r="A1096" s="1001" t="s">
        <v>13901</v>
      </c>
      <c r="B1096" s="749">
        <v>4.3385038E7</v>
      </c>
      <c r="C1096" s="787"/>
      <c r="D1096" s="692" t="s">
        <v>5672</v>
      </c>
      <c r="E1096" s="757" t="s">
        <v>5673</v>
      </c>
      <c r="F1096" s="746">
        <v>36899.0</v>
      </c>
      <c r="G1096" s="693" t="s">
        <v>391</v>
      </c>
      <c r="H1096" s="692" t="s">
        <v>5674</v>
      </c>
      <c r="I1096" s="692">
        <v>1.168873628E9</v>
      </c>
      <c r="J1096" s="693"/>
      <c r="K1096" s="692" t="s">
        <v>5675</v>
      </c>
      <c r="L1096" s="1351"/>
      <c r="N1096" s="1328"/>
      <c r="P1096" s="1328"/>
      <c r="Q1096" s="1328"/>
      <c r="R1096" s="1327"/>
      <c r="S1096" s="1328"/>
      <c r="T1096" s="1328"/>
      <c r="U1096" s="1328"/>
      <c r="V1096" s="1328"/>
      <c r="W1096" s="1328"/>
      <c r="X1096" s="748"/>
      <c r="Y1096" s="748"/>
      <c r="Z1096" s="748"/>
      <c r="AA1096" s="1328"/>
      <c r="AB1096" s="1327"/>
      <c r="AC1096" s="1327"/>
      <c r="AD1096" s="1327"/>
      <c r="AE1096" s="1329"/>
      <c r="AF1096" s="1340"/>
      <c r="AG1096" s="1340"/>
      <c r="AH1096" s="1340"/>
      <c r="AI1096" s="1336"/>
      <c r="AJ1096" s="748"/>
      <c r="AK1096" s="748"/>
      <c r="AL1096" s="748"/>
      <c r="AM1096" s="1327"/>
      <c r="AN1096" s="1328"/>
      <c r="AO1096" s="1330"/>
      <c r="AP1096" s="748"/>
      <c r="AQ1096" s="748"/>
      <c r="AR1096" s="748"/>
      <c r="AS1096" s="748"/>
      <c r="AT1096" s="748"/>
    </row>
    <row r="1097">
      <c r="A1097" s="1001" t="s">
        <v>13901</v>
      </c>
      <c r="B1097" s="749">
        <v>4.1003013E7</v>
      </c>
      <c r="C1097" s="787">
        <v>44263.32354565972</v>
      </c>
      <c r="D1097" s="692" t="s">
        <v>1858</v>
      </c>
      <c r="E1097" s="757" t="s">
        <v>1859</v>
      </c>
      <c r="F1097" s="746">
        <v>35856.0</v>
      </c>
      <c r="G1097" s="693" t="s">
        <v>391</v>
      </c>
      <c r="H1097" s="692" t="s">
        <v>1860</v>
      </c>
      <c r="I1097" s="692" t="s">
        <v>1861</v>
      </c>
      <c r="J1097" s="693" t="s">
        <v>1620</v>
      </c>
      <c r="K1097" s="692" t="s">
        <v>1862</v>
      </c>
      <c r="L1097" s="1351" t="s">
        <v>1680</v>
      </c>
      <c r="N1097" s="1328"/>
      <c r="P1097" s="1328"/>
      <c r="Q1097" s="1328"/>
      <c r="R1097" s="1327"/>
      <c r="S1097" s="1328"/>
      <c r="T1097" s="1352"/>
      <c r="U1097" s="1328"/>
      <c r="V1097" s="1328"/>
      <c r="W1097" s="1328"/>
      <c r="X1097" s="748"/>
      <c r="Y1097" s="748"/>
      <c r="Z1097" s="748"/>
      <c r="AA1097" s="1328"/>
      <c r="AB1097" s="1328"/>
      <c r="AC1097" s="1327"/>
      <c r="AD1097" s="1327"/>
      <c r="AE1097" s="1329"/>
      <c r="AF1097" s="1340"/>
      <c r="AG1097" s="1340"/>
      <c r="AH1097" s="1340"/>
      <c r="AI1097" s="1336"/>
      <c r="AJ1097" s="748"/>
      <c r="AK1097" s="748"/>
      <c r="AL1097" s="748"/>
      <c r="AM1097" s="1327"/>
      <c r="AN1097" s="1328"/>
      <c r="AO1097" s="1353"/>
      <c r="AP1097" s="748"/>
      <c r="AQ1097" s="748"/>
      <c r="AR1097" s="748"/>
      <c r="AS1097" s="748"/>
      <c r="AT1097" s="748"/>
    </row>
    <row r="1098">
      <c r="A1098" s="1001" t="s">
        <v>13901</v>
      </c>
      <c r="B1098" s="749">
        <v>4.4161598E7</v>
      </c>
      <c r="C1098" s="787">
        <v>44252.94685978009</v>
      </c>
      <c r="D1098" s="692" t="s">
        <v>1698</v>
      </c>
      <c r="E1098" s="757" t="s">
        <v>1699</v>
      </c>
      <c r="F1098" s="746">
        <v>37432.0</v>
      </c>
      <c r="G1098" s="693" t="s">
        <v>391</v>
      </c>
      <c r="H1098" s="692" t="s">
        <v>1618</v>
      </c>
      <c r="I1098" s="692" t="s">
        <v>1701</v>
      </c>
      <c r="J1098" s="693" t="s">
        <v>1620</v>
      </c>
      <c r="K1098" s="692" t="s">
        <v>1702</v>
      </c>
      <c r="L1098" s="1351" t="s">
        <v>1634</v>
      </c>
      <c r="N1098" s="1328"/>
      <c r="P1098" s="1328"/>
      <c r="Q1098" s="1328"/>
      <c r="R1098" s="1327"/>
      <c r="S1098" s="1327"/>
      <c r="T1098" s="1354"/>
      <c r="U1098" s="1327"/>
      <c r="V1098" s="1327"/>
      <c r="W1098" s="1327"/>
      <c r="X1098" s="666"/>
      <c r="Y1098" s="666"/>
      <c r="Z1098" s="748"/>
      <c r="AA1098" s="1327"/>
      <c r="AB1098" s="1327"/>
      <c r="AC1098" s="1327"/>
      <c r="AD1098" s="1328"/>
      <c r="AE1098" s="1333"/>
      <c r="AF1098" s="1340"/>
      <c r="AG1098" s="1340"/>
      <c r="AH1098" s="1340"/>
      <c r="AI1098" s="1336"/>
      <c r="AJ1098" s="748"/>
      <c r="AK1098" s="748"/>
      <c r="AL1098" s="748"/>
      <c r="AM1098" s="1328"/>
      <c r="AN1098" s="1328"/>
      <c r="AO1098" s="1353"/>
      <c r="AP1098" s="748"/>
      <c r="AQ1098" s="748"/>
      <c r="AR1098" s="748"/>
      <c r="AS1098" s="748"/>
      <c r="AT1098" s="748"/>
    </row>
    <row r="1099">
      <c r="A1099" s="1001" t="s">
        <v>13901</v>
      </c>
      <c r="B1099" s="749">
        <v>3.816574E7</v>
      </c>
      <c r="C1099" s="787"/>
      <c r="D1099" s="692" t="s">
        <v>6974</v>
      </c>
      <c r="E1099" s="757" t="s">
        <v>6975</v>
      </c>
      <c r="F1099" s="746">
        <v>34432.0</v>
      </c>
      <c r="G1099" s="693" t="s">
        <v>391</v>
      </c>
      <c r="H1099" s="692" t="s">
        <v>6976</v>
      </c>
      <c r="I1099" s="692" t="s">
        <v>6977</v>
      </c>
      <c r="J1099" s="693"/>
      <c r="K1099" s="692" t="s">
        <v>6978</v>
      </c>
      <c r="L1099" s="1351"/>
      <c r="N1099" s="1328"/>
      <c r="P1099" s="1328"/>
      <c r="Q1099" s="1328"/>
      <c r="R1099" s="1328"/>
      <c r="S1099" s="1328"/>
      <c r="T1099" s="1328"/>
      <c r="U1099" s="1328"/>
      <c r="V1099" s="1327"/>
      <c r="W1099" s="1327"/>
      <c r="X1099" s="666"/>
      <c r="Y1099" s="666"/>
      <c r="Z1099" s="748"/>
      <c r="AA1099" s="1328"/>
      <c r="AB1099" s="1328"/>
      <c r="AC1099" s="1328"/>
      <c r="AD1099" s="1327"/>
      <c r="AE1099" s="1329"/>
      <c r="AF1099" s="1355"/>
      <c r="AG1099" s="1340"/>
      <c r="AH1099" s="1336"/>
      <c r="AI1099" s="666"/>
      <c r="AJ1099" s="748"/>
      <c r="AK1099" s="748"/>
      <c r="AL1099" s="748"/>
      <c r="AM1099" s="1356"/>
      <c r="AN1099" s="1328"/>
      <c r="AO1099" s="1353"/>
      <c r="AP1099" s="772"/>
      <c r="AQ1099" s="748"/>
      <c r="AR1099" s="748"/>
      <c r="AS1099" s="748"/>
      <c r="AT1099" s="748"/>
    </row>
    <row r="1100">
      <c r="A1100" s="1001" t="s">
        <v>13901</v>
      </c>
      <c r="B1100" s="749">
        <v>3.4870468E7</v>
      </c>
      <c r="C1100" s="787">
        <v>44249.48386331019</v>
      </c>
      <c r="D1100" s="692" t="s">
        <v>1663</v>
      </c>
      <c r="E1100" s="757" t="s">
        <v>1664</v>
      </c>
      <c r="F1100" s="746">
        <v>32793.0</v>
      </c>
      <c r="G1100" s="693" t="s">
        <v>391</v>
      </c>
      <c r="H1100" s="692" t="s">
        <v>1665</v>
      </c>
      <c r="I1100" s="692" t="s">
        <v>1666</v>
      </c>
      <c r="J1100" s="693" t="s">
        <v>1620</v>
      </c>
      <c r="K1100" s="692" t="s">
        <v>1667</v>
      </c>
      <c r="L1100" s="1351" t="s">
        <v>1668</v>
      </c>
      <c r="N1100" s="1328"/>
      <c r="P1100" s="1328"/>
      <c r="Q1100" s="1328"/>
      <c r="R1100" s="1327"/>
      <c r="S1100" s="1328"/>
      <c r="T1100" s="1354"/>
      <c r="U1100" s="1327"/>
      <c r="V1100" s="1327"/>
      <c r="W1100" s="1327"/>
      <c r="X1100" s="666"/>
      <c r="Y1100" s="666"/>
      <c r="Z1100" s="748"/>
      <c r="AA1100" s="1328"/>
      <c r="AB1100" s="1328"/>
      <c r="AC1100" s="1327"/>
      <c r="AD1100" s="1327"/>
      <c r="AE1100" s="1329"/>
      <c r="AF1100" s="1340"/>
      <c r="AG1100" s="1340"/>
      <c r="AH1100" s="1340"/>
      <c r="AI1100" s="1336"/>
      <c r="AJ1100" s="748"/>
      <c r="AK1100" s="748"/>
      <c r="AL1100" s="748"/>
      <c r="AM1100" s="1328"/>
      <c r="AN1100" s="1328"/>
      <c r="AO1100" s="1353"/>
      <c r="AP1100" s="748"/>
      <c r="AQ1100" s="748"/>
      <c r="AR1100" s="748"/>
      <c r="AS1100" s="748"/>
      <c r="AT1100" s="748"/>
    </row>
    <row r="1101">
      <c r="A1101" s="1001" t="s">
        <v>13901</v>
      </c>
      <c r="B1101" s="699">
        <v>4.3094417E7</v>
      </c>
      <c r="C1101" s="787">
        <v>44244.09057396991</v>
      </c>
      <c r="D1101" s="686" t="s">
        <v>1616</v>
      </c>
      <c r="E1101" s="757" t="s">
        <v>5410</v>
      </c>
      <c r="F1101" s="746">
        <v>36855.0</v>
      </c>
      <c r="G1101" s="691" t="s">
        <v>391</v>
      </c>
      <c r="H1101" s="686" t="s">
        <v>1618</v>
      </c>
      <c r="I1101" s="686" t="s">
        <v>1619</v>
      </c>
      <c r="J1101" s="691" t="s">
        <v>1620</v>
      </c>
      <c r="K1101" s="686" t="s">
        <v>1621</v>
      </c>
      <c r="L1101" s="1331" t="s">
        <v>1622</v>
      </c>
      <c r="N1101" s="1327"/>
      <c r="P1101" s="1327"/>
      <c r="Q1101" s="1327"/>
      <c r="R1101" s="1357"/>
      <c r="S1101" s="1327"/>
      <c r="T1101" s="1354"/>
      <c r="U1101" s="1327"/>
      <c r="V1101" s="1327"/>
      <c r="W1101" s="1327"/>
      <c r="X1101" s="666"/>
      <c r="Y1101" s="666"/>
      <c r="Z1101" s="666"/>
      <c r="AA1101" s="1327"/>
      <c r="AB1101" s="1327"/>
      <c r="AC1101" s="1327"/>
      <c r="AD1101" s="1327"/>
      <c r="AE1101" s="1329"/>
      <c r="AF1101" s="1340"/>
      <c r="AG1101" s="1340"/>
      <c r="AH1101" s="1340"/>
      <c r="AI1101" s="1336"/>
      <c r="AJ1101" s="1358"/>
      <c r="AK1101" s="748"/>
      <c r="AL1101" s="748"/>
      <c r="AM1101" s="1330"/>
      <c r="AN1101" s="1327"/>
      <c r="AO1101" s="1330"/>
      <c r="AP1101" s="748"/>
      <c r="AQ1101" s="748"/>
      <c r="AR1101" s="748"/>
      <c r="AS1101" s="748"/>
      <c r="AT1101" s="748"/>
    </row>
    <row r="1102">
      <c r="A1102" s="1001" t="s">
        <v>13901</v>
      </c>
      <c r="B1102" s="699">
        <v>3.9130153E7</v>
      </c>
      <c r="C1102" s="787">
        <v>44247.638900289356</v>
      </c>
      <c r="D1102" s="686" t="s">
        <v>1653</v>
      </c>
      <c r="E1102" s="757" t="s">
        <v>1654</v>
      </c>
      <c r="F1102" s="746">
        <v>35001.0</v>
      </c>
      <c r="G1102" s="691" t="s">
        <v>391</v>
      </c>
      <c r="H1102" s="686" t="s">
        <v>1618</v>
      </c>
      <c r="I1102" s="686" t="s">
        <v>1655</v>
      </c>
      <c r="J1102" s="691" t="s">
        <v>1620</v>
      </c>
      <c r="K1102" s="686" t="s">
        <v>1656</v>
      </c>
      <c r="L1102" s="1331" t="s">
        <v>1634</v>
      </c>
      <c r="N1102" s="1327"/>
      <c r="P1102" s="1327"/>
      <c r="Q1102" s="1327"/>
      <c r="R1102" s="1327"/>
      <c r="S1102" s="1327"/>
      <c r="T1102" s="1354"/>
      <c r="U1102" s="1354"/>
      <c r="V1102" s="1327"/>
      <c r="W1102" s="1327"/>
      <c r="X1102" s="666"/>
      <c r="Y1102" s="666"/>
      <c r="Z1102" s="666"/>
      <c r="AA1102" s="1327"/>
      <c r="AB1102" s="1327"/>
      <c r="AC1102" s="1327"/>
      <c r="AD1102" s="1327"/>
      <c r="AE1102" s="1329"/>
      <c r="AF1102" s="1340"/>
      <c r="AG1102" s="1340"/>
      <c r="AH1102" s="1340"/>
      <c r="AI1102" s="1336"/>
      <c r="AJ1102" s="1358"/>
      <c r="AK1102" s="748"/>
      <c r="AL1102" s="748"/>
      <c r="AM1102" s="1330"/>
      <c r="AN1102" s="1330"/>
      <c r="AO1102" s="1330"/>
      <c r="AP1102" s="748"/>
      <c r="AQ1102" s="748"/>
      <c r="AR1102" s="748"/>
      <c r="AS1102" s="748"/>
      <c r="AT1102" s="748"/>
    </row>
    <row r="1103">
      <c r="A1103" s="1001" t="s">
        <v>13901</v>
      </c>
      <c r="B1103" s="749">
        <v>3.5972544E7</v>
      </c>
      <c r="C1103" s="787">
        <v>44258.94379331019</v>
      </c>
      <c r="D1103" s="692" t="s">
        <v>1726</v>
      </c>
      <c r="E1103" s="757" t="s">
        <v>1727</v>
      </c>
      <c r="F1103" s="746">
        <v>33370.0</v>
      </c>
      <c r="G1103" s="693" t="s">
        <v>391</v>
      </c>
      <c r="H1103" s="692" t="s">
        <v>1678</v>
      </c>
      <c r="I1103" s="692" t="s">
        <v>1728</v>
      </c>
      <c r="J1103" s="693" t="s">
        <v>1620</v>
      </c>
      <c r="K1103" s="692" t="s">
        <v>1729</v>
      </c>
      <c r="L1103" s="1351" t="s">
        <v>1668</v>
      </c>
      <c r="N1103" s="1328"/>
      <c r="P1103" s="1328"/>
      <c r="Q1103" s="1328"/>
      <c r="R1103" s="1357"/>
      <c r="S1103" s="1328"/>
      <c r="T1103" s="1352"/>
      <c r="U1103" s="1352"/>
      <c r="V1103" s="1328"/>
      <c r="W1103" s="1328"/>
      <c r="X1103" s="748"/>
      <c r="Y1103" s="748"/>
      <c r="Z1103" s="748"/>
      <c r="AA1103" s="1328"/>
      <c r="AB1103" s="1327"/>
      <c r="AC1103" s="1327"/>
      <c r="AD1103" s="1328"/>
      <c r="AE1103" s="1329"/>
      <c r="AF1103" s="1340"/>
      <c r="AG1103" s="1340"/>
      <c r="AH1103" s="1340"/>
      <c r="AI1103" s="1336"/>
      <c r="AJ1103" s="1358"/>
      <c r="AK1103" s="748"/>
      <c r="AL1103" s="748"/>
      <c r="AM1103" s="1327"/>
      <c r="AN1103" s="1330"/>
      <c r="AO1103" s="1330"/>
      <c r="AP1103" s="748"/>
      <c r="AQ1103" s="748"/>
      <c r="AR1103" s="748"/>
      <c r="AS1103" s="748"/>
      <c r="AT1103" s="748"/>
    </row>
    <row r="1104">
      <c r="A1104" s="1001" t="s">
        <v>13901</v>
      </c>
      <c r="B1104" s="749">
        <v>3.9909479E7</v>
      </c>
      <c r="C1104" s="787">
        <v>44306.48978704862</v>
      </c>
      <c r="D1104" s="692" t="s">
        <v>2268</v>
      </c>
      <c r="E1104" s="757" t="s">
        <v>2269</v>
      </c>
      <c r="F1104" s="746">
        <v>35354.0</v>
      </c>
      <c r="G1104" s="693" t="s">
        <v>391</v>
      </c>
      <c r="H1104" s="692" t="s">
        <v>2270</v>
      </c>
      <c r="I1104" s="692" t="s">
        <v>2271</v>
      </c>
      <c r="J1104" s="693" t="s">
        <v>1620</v>
      </c>
      <c r="K1104" s="692" t="s">
        <v>2272</v>
      </c>
      <c r="L1104" s="1351" t="s">
        <v>1680</v>
      </c>
      <c r="N1104" s="1328"/>
      <c r="P1104" s="1328"/>
      <c r="Q1104" s="1328"/>
      <c r="R1104" s="1357"/>
      <c r="S1104" s="1328"/>
      <c r="T1104" s="1352"/>
      <c r="U1104" s="1328"/>
      <c r="V1104" s="1328"/>
      <c r="W1104" s="1328"/>
      <c r="X1104" s="748"/>
      <c r="Y1104" s="748"/>
      <c r="Z1104" s="748"/>
      <c r="AA1104" s="1328"/>
      <c r="AB1104" s="1327"/>
      <c r="AC1104" s="1327"/>
      <c r="AD1104" s="1327"/>
      <c r="AE1104" s="1329"/>
      <c r="AF1104" s="1340"/>
      <c r="AG1104" s="1340"/>
      <c r="AH1104" s="1340"/>
      <c r="AI1104" s="1336"/>
      <c r="AJ1104" s="1358"/>
      <c r="AK1104" s="748"/>
      <c r="AL1104" s="748"/>
      <c r="AM1104" s="1327"/>
      <c r="AN1104" s="1327"/>
      <c r="AO1104" s="1330"/>
      <c r="AP1104" s="666"/>
      <c r="AQ1104" s="748"/>
      <c r="AR1104" s="748"/>
      <c r="AS1104" s="748"/>
      <c r="AT1104" s="748"/>
    </row>
    <row r="1105">
      <c r="A1105" s="1001" t="s">
        <v>13901</v>
      </c>
      <c r="B1105" s="749">
        <v>3.9352861E7</v>
      </c>
      <c r="C1105" s="787">
        <v>44262.8846940625</v>
      </c>
      <c r="D1105" s="692" t="s">
        <v>1846</v>
      </c>
      <c r="E1105" s="757" t="s">
        <v>1847</v>
      </c>
      <c r="F1105" s="746">
        <v>35005.0</v>
      </c>
      <c r="G1105" s="693" t="s">
        <v>391</v>
      </c>
      <c r="H1105" s="692" t="s">
        <v>1848</v>
      </c>
      <c r="I1105" s="692" t="s">
        <v>1849</v>
      </c>
      <c r="J1105" s="693" t="s">
        <v>1620</v>
      </c>
      <c r="K1105" s="692" t="s">
        <v>1850</v>
      </c>
      <c r="L1105" s="1351" t="s">
        <v>1668</v>
      </c>
      <c r="N1105" s="1328"/>
      <c r="P1105" s="1328"/>
      <c r="Q1105" s="1328"/>
      <c r="R1105" s="1359"/>
      <c r="S1105" s="1328"/>
      <c r="T1105" s="1352"/>
      <c r="U1105" s="1328"/>
      <c r="V1105" s="1328"/>
      <c r="W1105" s="1328"/>
      <c r="X1105" s="748"/>
      <c r="Y1105" s="748"/>
      <c r="Z1105" s="748"/>
      <c r="AA1105" s="1328"/>
      <c r="AB1105" s="1327"/>
      <c r="AC1105" s="1327"/>
      <c r="AD1105" s="1328"/>
      <c r="AE1105" s="1329"/>
      <c r="AF1105" s="1340"/>
      <c r="AG1105" s="1340"/>
      <c r="AH1105" s="1340"/>
      <c r="AI1105" s="1336"/>
      <c r="AJ1105" s="1358"/>
      <c r="AK1105" s="748"/>
      <c r="AL1105" s="748"/>
      <c r="AM1105" s="1328"/>
      <c r="AN1105" s="1327"/>
      <c r="AO1105" s="1330"/>
      <c r="AP1105" s="666"/>
      <c r="AQ1105" s="748"/>
      <c r="AR1105" s="748"/>
      <c r="AS1105" s="748"/>
      <c r="AT1105" s="748"/>
    </row>
    <row r="1106">
      <c r="A1106" s="1001" t="s">
        <v>13901</v>
      </c>
      <c r="B1106" s="749">
        <v>2.6588286E7</v>
      </c>
      <c r="C1106" s="787">
        <v>44348.42060006944</v>
      </c>
      <c r="D1106" s="692" t="s">
        <v>2545</v>
      </c>
      <c r="E1106" s="692" t="s">
        <v>2546</v>
      </c>
      <c r="F1106" s="746">
        <v>28615.0</v>
      </c>
      <c r="G1106" s="693" t="s">
        <v>391</v>
      </c>
      <c r="H1106" s="692" t="s">
        <v>2547</v>
      </c>
      <c r="I1106" s="692">
        <v>1.154596623E9</v>
      </c>
      <c r="J1106" s="693" t="s">
        <v>1620</v>
      </c>
      <c r="K1106" s="692" t="s">
        <v>1877</v>
      </c>
      <c r="L1106" s="1351" t="s">
        <v>1622</v>
      </c>
      <c r="N1106" s="1360"/>
      <c r="P1106" s="1327"/>
      <c r="Q1106" s="1327"/>
      <c r="R1106" s="1327"/>
      <c r="S1106" s="1327"/>
      <c r="T1106" s="1354"/>
      <c r="U1106" s="1328"/>
      <c r="V1106" s="1328"/>
      <c r="W1106" s="1328"/>
      <c r="X1106" s="748"/>
      <c r="Y1106" s="748"/>
      <c r="Z1106" s="748"/>
      <c r="AA1106" s="1328"/>
      <c r="AB1106" s="1328"/>
      <c r="AC1106" s="1328"/>
      <c r="AD1106" s="1328"/>
      <c r="AE1106" s="1333"/>
      <c r="AF1106" s="748"/>
      <c r="AG1106" s="1340"/>
      <c r="AH1106" s="1340"/>
      <c r="AI1106" s="1336"/>
      <c r="AJ1106" s="1358"/>
      <c r="AK1106" s="748"/>
      <c r="AL1106" s="748"/>
      <c r="AM1106" s="1328"/>
      <c r="AN1106" s="1328"/>
      <c r="AO1106" s="1330"/>
      <c r="AP1106" s="748"/>
      <c r="AQ1106" s="748"/>
      <c r="AR1106" s="748"/>
      <c r="AS1106" s="748"/>
      <c r="AT1106" s="748"/>
    </row>
    <row r="1107">
      <c r="A1107" s="1001" t="s">
        <v>13901</v>
      </c>
      <c r="B1107" s="699">
        <v>9.4850945E7</v>
      </c>
      <c r="C1107" s="787">
        <v>44186.82827081019</v>
      </c>
      <c r="D1107" s="798" t="s">
        <v>5558</v>
      </c>
      <c r="E1107" s="799" t="s">
        <v>5559</v>
      </c>
      <c r="F1107" s="800">
        <v>35466.0</v>
      </c>
      <c r="G1107" s="719" t="s">
        <v>5953</v>
      </c>
      <c r="H1107" s="700" t="s">
        <v>6979</v>
      </c>
      <c r="I1107" s="686">
        <v>1.166523682E9</v>
      </c>
      <c r="J1107" s="719" t="s">
        <v>1646</v>
      </c>
      <c r="L1107" s="1351" t="s">
        <v>5564</v>
      </c>
      <c r="P1107" s="1335"/>
      <c r="Q1107" s="1330"/>
      <c r="R1107" s="1328"/>
      <c r="S1107" s="1328"/>
      <c r="T1107" s="1361"/>
      <c r="U1107" s="1354"/>
      <c r="V1107" s="1362"/>
      <c r="Y1107" s="748"/>
      <c r="Z1107" s="1001"/>
      <c r="AA1107" s="1327"/>
      <c r="AB1107" s="1327"/>
      <c r="AC1107" s="1327"/>
      <c r="AD1107" s="1327"/>
      <c r="AE1107" s="1363"/>
      <c r="AF1107" s="748"/>
      <c r="AG1107" s="666"/>
      <c r="AH1107" s="1336"/>
      <c r="AI1107" s="1358"/>
      <c r="AJ1107" s="1358"/>
      <c r="AK1107" s="748"/>
      <c r="AL1107" s="748"/>
      <c r="AM1107" s="1327"/>
      <c r="AN1107" s="1330"/>
      <c r="AO1107" s="1330"/>
      <c r="AP1107" s="748"/>
      <c r="AQ1107" s="748"/>
      <c r="AR1107" s="748"/>
      <c r="AS1107" s="748"/>
      <c r="AT1107" s="748"/>
    </row>
    <row r="1108">
      <c r="A1108" s="1001" t="s">
        <v>13901</v>
      </c>
      <c r="B1108" s="684">
        <v>4.1472723E7</v>
      </c>
      <c r="C1108" s="685"/>
      <c r="D1108" s="804" t="s">
        <v>5650</v>
      </c>
      <c r="E1108" s="805" t="s">
        <v>5651</v>
      </c>
      <c r="F1108" s="806">
        <v>36040.0</v>
      </c>
      <c r="G1108" s="691" t="s">
        <v>391</v>
      </c>
      <c r="H1108" s="687" t="s">
        <v>5652</v>
      </c>
      <c r="I1108" s="690">
        <v>1.137661007E9</v>
      </c>
      <c r="J1108" s="693" t="s">
        <v>1620</v>
      </c>
      <c r="K1108" s="694" t="s">
        <v>6980</v>
      </c>
      <c r="L1108" s="1364" t="s">
        <v>5655</v>
      </c>
      <c r="P1108" s="1342"/>
      <c r="Q1108" s="1342"/>
      <c r="R1108" s="1330"/>
      <c r="S1108" s="1353"/>
      <c r="T1108" s="1365"/>
      <c r="U1108" s="1366"/>
      <c r="V1108" s="748"/>
      <c r="Y1108" s="772"/>
      <c r="Z1108" s="1001"/>
      <c r="AA1108" s="1332"/>
      <c r="AB1108" s="1327"/>
      <c r="AC1108" s="1327"/>
      <c r="AD1108" s="1327"/>
      <c r="AE1108" s="1363"/>
      <c r="AF1108" s="772"/>
      <c r="AG1108" s="666"/>
      <c r="AH1108" s="666"/>
      <c r="AI1108" s="666"/>
      <c r="AJ1108" s="666"/>
      <c r="AK1108" s="748"/>
      <c r="AL1108" s="748"/>
      <c r="AM1108" s="1327"/>
      <c r="AN1108" s="1330"/>
      <c r="AO1108" s="1330"/>
      <c r="AP1108" s="748"/>
      <c r="AQ1108" s="748"/>
      <c r="AR1108" s="748"/>
      <c r="AS1108" s="748"/>
      <c r="AT1108" s="748"/>
    </row>
    <row r="1109">
      <c r="A1109" s="1001" t="s">
        <v>13901</v>
      </c>
      <c r="B1109" s="684">
        <v>3.862518E7</v>
      </c>
      <c r="C1109" s="787">
        <v>44222.45395844907</v>
      </c>
      <c r="D1109" s="804" t="s">
        <v>5660</v>
      </c>
      <c r="E1109" s="805" t="s">
        <v>5661</v>
      </c>
      <c r="F1109" s="806">
        <v>34668.0</v>
      </c>
      <c r="G1109" s="691" t="s">
        <v>391</v>
      </c>
      <c r="H1109" s="687" t="s">
        <v>5662</v>
      </c>
      <c r="I1109" s="690">
        <v>1.169061182E9</v>
      </c>
      <c r="J1109" s="693" t="s">
        <v>1620</v>
      </c>
      <c r="K1109" s="694" t="s">
        <v>6981</v>
      </c>
      <c r="L1109" s="1364" t="s">
        <v>5664</v>
      </c>
      <c r="P1109" s="1342"/>
      <c r="Q1109" s="1342"/>
      <c r="R1109" s="1330"/>
      <c r="S1109" s="1353"/>
      <c r="T1109" s="1365"/>
      <c r="U1109" s="1366"/>
      <c r="V1109" s="1367"/>
      <c r="Y1109" s="772"/>
      <c r="Z1109" s="1001"/>
      <c r="AA1109" s="1332"/>
      <c r="AB1109" s="1327"/>
      <c r="AC1109" s="1327"/>
      <c r="AD1109" s="1327"/>
      <c r="AE1109" s="1363"/>
      <c r="AF1109" s="772"/>
      <c r="AG1109" s="666"/>
      <c r="AH1109" s="666"/>
      <c r="AI1109" s="666"/>
      <c r="AJ1109" s="666"/>
      <c r="AK1109" s="748"/>
      <c r="AL1109" s="748"/>
      <c r="AM1109" s="1327"/>
      <c r="AN1109" s="1330"/>
      <c r="AO1109" s="1330"/>
      <c r="AP1109" s="748"/>
      <c r="AQ1109" s="748"/>
      <c r="AR1109" s="748"/>
      <c r="AS1109" s="748"/>
      <c r="AT1109" s="748"/>
    </row>
    <row r="1110">
      <c r="A1110" s="1001" t="s">
        <v>13901</v>
      </c>
      <c r="B1110" s="773">
        <v>4.0242256E7</v>
      </c>
      <c r="C1110" s="787"/>
      <c r="D1110" s="811" t="s">
        <v>5639</v>
      </c>
      <c r="E1110" s="812" t="s">
        <v>5640</v>
      </c>
      <c r="F1110" s="806">
        <v>35513.0</v>
      </c>
      <c r="G1110" s="755" t="s">
        <v>391</v>
      </c>
      <c r="H1110" s="741" t="s">
        <v>5641</v>
      </c>
      <c r="I1110" s="774">
        <v>1.124577716E9</v>
      </c>
      <c r="J1110" s="693" t="s">
        <v>1620</v>
      </c>
      <c r="K1110" s="775" t="s">
        <v>6969</v>
      </c>
      <c r="L1110" s="1364" t="s">
        <v>5644</v>
      </c>
      <c r="P1110" s="1342"/>
      <c r="Q1110" s="1342"/>
      <c r="R1110" s="1330"/>
      <c r="S1110" s="1353"/>
      <c r="T1110" s="1365"/>
      <c r="U1110" s="1365"/>
      <c r="V1110" s="1367"/>
      <c r="Y1110" s="772"/>
      <c r="Z1110" s="1001"/>
      <c r="AA1110" s="1332"/>
      <c r="AB1110" s="1327"/>
      <c r="AC1110" s="1327"/>
      <c r="AD1110" s="1327"/>
      <c r="AE1110" s="1368"/>
      <c r="AF1110" s="1355"/>
      <c r="AG1110" s="666"/>
      <c r="AH1110" s="666"/>
      <c r="AI1110" s="666"/>
      <c r="AJ1110" s="666"/>
      <c r="AK1110" s="748"/>
      <c r="AL1110" s="748"/>
      <c r="AM1110" s="1327"/>
      <c r="AN1110" s="1327"/>
      <c r="AO1110" s="1330"/>
      <c r="AP1110" s="666"/>
      <c r="AQ1110" s="748"/>
      <c r="AR1110" s="748"/>
      <c r="AS1110" s="748"/>
      <c r="AT1110" s="748"/>
    </row>
    <row r="1111">
      <c r="A1111" s="1001" t="s">
        <v>13901</v>
      </c>
      <c r="B1111" s="773">
        <v>3.4833427E7</v>
      </c>
      <c r="C1111" s="815">
        <v>44353.81026445601</v>
      </c>
      <c r="D1111" s="811" t="s">
        <v>2726</v>
      </c>
      <c r="E1111" s="812" t="s">
        <v>2727</v>
      </c>
      <c r="F1111" s="816">
        <v>32804.0</v>
      </c>
      <c r="G1111" s="693" t="s">
        <v>391</v>
      </c>
      <c r="H1111" s="741" t="s">
        <v>2728</v>
      </c>
      <c r="I1111" s="774" t="s">
        <v>2729</v>
      </c>
      <c r="J1111" s="693" t="s">
        <v>1620</v>
      </c>
      <c r="K1111" s="775" t="s">
        <v>2730</v>
      </c>
      <c r="L1111" s="1369"/>
      <c r="N1111" s="1349"/>
      <c r="P1111" s="1342"/>
      <c r="Q1111" s="1342"/>
      <c r="R1111" s="1334"/>
      <c r="S1111" s="1370"/>
      <c r="T1111" s="1327"/>
      <c r="U1111" s="1328"/>
      <c r="V1111" s="1328"/>
      <c r="W1111" s="1328"/>
      <c r="X1111" s="683"/>
      <c r="Y1111" s="1371"/>
      <c r="Z1111" s="1001"/>
      <c r="AA1111" s="1349"/>
      <c r="AB1111" s="1328"/>
      <c r="AC1111" s="1328"/>
      <c r="AD1111" s="1328"/>
      <c r="AE1111" s="1329"/>
      <c r="AF1111" s="666"/>
      <c r="AG1111" s="666"/>
      <c r="AH1111" s="666"/>
      <c r="AI1111" s="666"/>
      <c r="AJ1111" s="666"/>
      <c r="AK1111" s="748"/>
      <c r="AL1111" s="748"/>
      <c r="AM1111" s="1327"/>
      <c r="AN1111" s="1327"/>
      <c r="AO1111" s="1330"/>
      <c r="AP1111" s="666"/>
      <c r="AQ1111" s="748"/>
      <c r="AR1111" s="748"/>
      <c r="AS1111" s="748"/>
      <c r="AT1111" s="748"/>
    </row>
    <row r="1112">
      <c r="A1112" s="1001" t="s">
        <v>13901</v>
      </c>
      <c r="B1112" s="699">
        <v>4.1987964E7</v>
      </c>
      <c r="C1112" s="787">
        <v>44351.53402457176</v>
      </c>
      <c r="D1112" s="818" t="s">
        <v>2676</v>
      </c>
      <c r="E1112" s="819" t="s">
        <v>2677</v>
      </c>
      <c r="F1112" s="820">
        <v>36535.0</v>
      </c>
      <c r="G1112" s="691" t="s">
        <v>391</v>
      </c>
      <c r="H1112" s="757" t="s">
        <v>2678</v>
      </c>
      <c r="I1112" s="692">
        <v>1.134918538E9</v>
      </c>
      <c r="J1112" s="693" t="s">
        <v>1620</v>
      </c>
      <c r="K1112" s="703" t="s">
        <v>2679</v>
      </c>
      <c r="L1112" s="1372"/>
      <c r="N1112" s="1327"/>
      <c r="P1112" s="1335"/>
      <c r="Q1112" s="1335"/>
      <c r="R1112" s="1330"/>
      <c r="S1112" s="1353"/>
      <c r="T1112" s="1327"/>
      <c r="U1112" s="1327"/>
      <c r="V1112" s="1327"/>
      <c r="W1112" s="1328"/>
      <c r="X1112" s="1373"/>
      <c r="Y1112" s="1001"/>
      <c r="Z1112" s="1001"/>
      <c r="AA1112" s="1328"/>
      <c r="AB1112" s="1328"/>
      <c r="AC1112" s="1328"/>
      <c r="AD1112" s="1328"/>
      <c r="AE1112" s="1329"/>
      <c r="AF1112" s="666"/>
      <c r="AG1112" s="666"/>
      <c r="AH1112" s="666"/>
      <c r="AI1112" s="666"/>
      <c r="AJ1112" s="666"/>
      <c r="AK1112" s="748"/>
      <c r="AL1112" s="748"/>
      <c r="AM1112" s="1327"/>
      <c r="AN1112" s="1327"/>
      <c r="AO1112" s="1330"/>
      <c r="AP1112" s="666"/>
      <c r="AQ1112" s="748"/>
      <c r="AR1112" s="748"/>
      <c r="AS1112" s="748"/>
      <c r="AT1112" s="748"/>
    </row>
    <row r="1113">
      <c r="A1113" s="1001" t="s">
        <v>13901</v>
      </c>
      <c r="B1113" s="777">
        <v>3.3267318E7</v>
      </c>
      <c r="C1113" s="822">
        <v>44315.864556712964</v>
      </c>
      <c r="D1113" s="706" t="s">
        <v>2337</v>
      </c>
      <c r="E1113" s="706" t="s">
        <v>2338</v>
      </c>
      <c r="F1113" s="794">
        <v>32043.0</v>
      </c>
      <c r="G1113" s="709" t="s">
        <v>391</v>
      </c>
      <c r="H1113" s="706" t="s">
        <v>2339</v>
      </c>
      <c r="I1113" s="706" t="s">
        <v>2340</v>
      </c>
      <c r="J1113" s="709" t="s">
        <v>1620</v>
      </c>
      <c r="K1113" s="706" t="s">
        <v>2341</v>
      </c>
      <c r="L1113" s="1374" t="s">
        <v>1668</v>
      </c>
      <c r="N1113" s="1327"/>
      <c r="P1113" s="1327"/>
      <c r="Q1113" s="1327"/>
      <c r="R1113" s="1357"/>
      <c r="S1113" s="1327"/>
      <c r="T1113" s="1354"/>
      <c r="U1113" s="1327"/>
      <c r="V1113" s="1327"/>
      <c r="W1113" s="1327"/>
      <c r="X1113" s="666"/>
      <c r="Y1113" s="666"/>
      <c r="Z1113" s="666"/>
      <c r="AA1113" s="1327"/>
      <c r="AB1113" s="1327"/>
      <c r="AC1113" s="1327"/>
      <c r="AD1113" s="1327"/>
      <c r="AE1113" s="1329"/>
      <c r="AF1113" s="666"/>
      <c r="AG1113" s="666"/>
      <c r="AH1113" s="1336"/>
      <c r="AI1113" s="666"/>
      <c r="AJ1113" s="1319"/>
      <c r="AK1113" s="748"/>
      <c r="AL1113" s="748"/>
      <c r="AM1113" s="1327"/>
      <c r="AN1113" s="1327"/>
      <c r="AO1113" s="1330"/>
      <c r="AP1113" s="748"/>
      <c r="AQ1113" s="748"/>
      <c r="AR1113" s="748"/>
      <c r="AS1113" s="748"/>
      <c r="AT1113" s="748"/>
    </row>
    <row r="1114">
      <c r="A1114" s="1001" t="s">
        <v>13901</v>
      </c>
      <c r="B1114" s="749">
        <v>4.147178E7</v>
      </c>
      <c r="C1114" s="787">
        <v>44257.57292315972</v>
      </c>
      <c r="D1114" s="692" t="s">
        <v>1713</v>
      </c>
      <c r="E1114" s="692" t="s">
        <v>1714</v>
      </c>
      <c r="F1114" s="746">
        <v>36003.0</v>
      </c>
      <c r="G1114" s="693" t="s">
        <v>391</v>
      </c>
      <c r="H1114" s="692" t="s">
        <v>1678</v>
      </c>
      <c r="I1114" s="692" t="s">
        <v>1715</v>
      </c>
      <c r="J1114" s="693" t="s">
        <v>1620</v>
      </c>
      <c r="K1114" s="692" t="s">
        <v>1716</v>
      </c>
      <c r="L1114" s="1351" t="s">
        <v>1680</v>
      </c>
      <c r="N1114" s="1328"/>
      <c r="P1114" s="1328"/>
      <c r="Q1114" s="1328"/>
      <c r="R1114" s="1328"/>
      <c r="S1114" s="1327"/>
      <c r="T1114" s="1352"/>
      <c r="U1114" s="1328"/>
      <c r="V1114" s="1328"/>
      <c r="W1114" s="1328"/>
      <c r="X1114" s="748"/>
      <c r="Y1114" s="748"/>
      <c r="Z1114" s="748"/>
      <c r="AA1114" s="1328"/>
      <c r="AB1114" s="1359"/>
      <c r="AC1114" s="1328"/>
      <c r="AD1114" s="1335"/>
      <c r="AE1114" s="1341"/>
      <c r="AF1114" s="1340"/>
      <c r="AG1114" s="1340"/>
      <c r="AH1114" s="1340"/>
      <c r="AI1114" s="1336"/>
      <c r="AJ1114" s="1358"/>
      <c r="AK1114" s="748"/>
      <c r="AL1114" s="748"/>
      <c r="AM1114" s="1328"/>
      <c r="AN1114" s="1328"/>
      <c r="AO1114" s="1328"/>
      <c r="AP1114" s="748"/>
      <c r="AQ1114" s="748"/>
      <c r="AR1114" s="748"/>
      <c r="AS1114" s="748"/>
      <c r="AT1114" s="748"/>
    </row>
    <row r="1115">
      <c r="A1115" s="1001" t="s">
        <v>13901</v>
      </c>
      <c r="B1115" s="749">
        <v>3.9287357E7</v>
      </c>
      <c r="C1115" s="787">
        <v>44259.60480729167</v>
      </c>
      <c r="D1115" s="692" t="s">
        <v>1738</v>
      </c>
      <c r="E1115" s="692" t="s">
        <v>1739</v>
      </c>
      <c r="F1115" s="746">
        <v>35003.0</v>
      </c>
      <c r="G1115" s="693" t="s">
        <v>391</v>
      </c>
      <c r="H1115" s="692" t="s">
        <v>1741</v>
      </c>
      <c r="I1115" s="692">
        <v>1.130232765E9</v>
      </c>
      <c r="J1115" s="693" t="s">
        <v>1646</v>
      </c>
      <c r="K1115" s="692" t="s">
        <v>1742</v>
      </c>
      <c r="L1115" s="1351" t="s">
        <v>1680</v>
      </c>
      <c r="N1115" s="1328"/>
      <c r="P1115" s="1328"/>
      <c r="Q1115" s="1328"/>
      <c r="R1115" s="1328"/>
      <c r="S1115" s="1327"/>
      <c r="T1115" s="1352"/>
      <c r="U1115" s="1328"/>
      <c r="V1115" s="1328"/>
      <c r="W1115" s="1328"/>
      <c r="X1115" s="748"/>
      <c r="Y1115" s="748"/>
      <c r="Z1115" s="748"/>
      <c r="AA1115" s="1328"/>
      <c r="AB1115" s="1359"/>
      <c r="AC1115" s="1328"/>
      <c r="AD1115" s="1335"/>
      <c r="AE1115" s="1341"/>
      <c r="AF1115" s="1340"/>
      <c r="AG1115" s="1340"/>
      <c r="AH1115" s="1340"/>
      <c r="AI1115" s="1336"/>
      <c r="AJ1115" s="1358"/>
      <c r="AK1115" s="748"/>
      <c r="AL1115" s="748"/>
      <c r="AM1115" s="1327"/>
      <c r="AN1115" s="1327"/>
      <c r="AO1115" s="1327"/>
      <c r="AP1115" s="748"/>
      <c r="AQ1115" s="748"/>
      <c r="AR1115" s="748"/>
      <c r="AS1115" s="748"/>
      <c r="AT1115" s="748"/>
    </row>
    <row r="1116">
      <c r="A1116" s="1001" t="s">
        <v>13901</v>
      </c>
      <c r="B1116" s="827">
        <v>4.1130549E7</v>
      </c>
      <c r="C1116" s="787">
        <v>44259.62810930556</v>
      </c>
      <c r="D1116" s="692" t="s">
        <v>1753</v>
      </c>
      <c r="E1116" s="692" t="s">
        <v>1754</v>
      </c>
      <c r="F1116" s="746">
        <v>36304.0</v>
      </c>
      <c r="G1116" s="693" t="s">
        <v>391</v>
      </c>
      <c r="H1116" s="692" t="s">
        <v>1756</v>
      </c>
      <c r="I1116" s="692">
        <v>1.155014672E9</v>
      </c>
      <c r="J1116" s="693" t="s">
        <v>1646</v>
      </c>
      <c r="K1116" s="692" t="s">
        <v>1757</v>
      </c>
      <c r="L1116" s="1351" t="s">
        <v>1668</v>
      </c>
      <c r="N1116" s="1328"/>
      <c r="P1116" s="1328"/>
      <c r="Q1116" s="1328"/>
      <c r="R1116" s="1328"/>
      <c r="S1116" s="1327"/>
      <c r="T1116" s="1352"/>
      <c r="U1116" s="1328"/>
      <c r="V1116" s="1328"/>
      <c r="W1116" s="1328"/>
      <c r="X1116" s="748"/>
      <c r="Y1116" s="748"/>
      <c r="Z1116" s="748"/>
      <c r="AA1116" s="1328"/>
      <c r="AB1116" s="1359"/>
      <c r="AC1116" s="1328"/>
      <c r="AD1116" s="1335"/>
      <c r="AE1116" s="1341"/>
      <c r="AF1116" s="1340"/>
      <c r="AG1116" s="1340"/>
      <c r="AH1116" s="1340"/>
      <c r="AI1116" s="1336"/>
      <c r="AJ1116" s="1358"/>
      <c r="AK1116" s="748"/>
      <c r="AL1116" s="748"/>
      <c r="AM1116" s="1327"/>
      <c r="AN1116" s="1327"/>
      <c r="AO1116" s="1327"/>
      <c r="AP1116" s="748"/>
      <c r="AQ1116" s="748"/>
      <c r="AR1116" s="748"/>
      <c r="AS1116" s="748"/>
      <c r="AT1116" s="748"/>
    </row>
    <row r="1117">
      <c r="A1117" s="1001" t="s">
        <v>13901</v>
      </c>
      <c r="B1117" s="827">
        <v>3.8483368E7</v>
      </c>
      <c r="C1117" s="787">
        <v>44259.852550474534</v>
      </c>
      <c r="D1117" s="692" t="s">
        <v>1793</v>
      </c>
      <c r="E1117" s="692" t="s">
        <v>1794</v>
      </c>
      <c r="F1117" s="746">
        <v>34687.0</v>
      </c>
      <c r="G1117" s="693" t="s">
        <v>391</v>
      </c>
      <c r="H1117" s="692" t="s">
        <v>1795</v>
      </c>
      <c r="I1117" s="692" t="s">
        <v>1796</v>
      </c>
      <c r="J1117" s="693" t="s">
        <v>1620</v>
      </c>
      <c r="K1117" s="692" t="s">
        <v>1797</v>
      </c>
      <c r="L1117" s="1351" t="s">
        <v>1622</v>
      </c>
      <c r="N1117" s="1328"/>
      <c r="P1117" s="1328"/>
      <c r="Q1117" s="1328"/>
      <c r="R1117" s="1328"/>
      <c r="S1117" s="1327"/>
      <c r="T1117" s="1352"/>
      <c r="U1117" s="1328"/>
      <c r="V1117" s="1328"/>
      <c r="W1117" s="1328"/>
      <c r="X1117" s="748"/>
      <c r="Y1117" s="748"/>
      <c r="Z1117" s="748"/>
      <c r="AA1117" s="1328"/>
      <c r="AB1117" s="1359"/>
      <c r="AC1117" s="1327"/>
      <c r="AD1117" s="1335"/>
      <c r="AE1117" s="1341"/>
      <c r="AF1117" s="1340"/>
      <c r="AG1117" s="1340"/>
      <c r="AH1117" s="1340"/>
      <c r="AI1117" s="1336"/>
      <c r="AJ1117" s="1358"/>
      <c r="AK1117" s="748"/>
      <c r="AL1117" s="748"/>
      <c r="AM1117" s="1328"/>
      <c r="AN1117" s="1328"/>
      <c r="AO1117" s="1327"/>
      <c r="AP1117" s="748"/>
      <c r="AQ1117" s="748"/>
      <c r="AR1117" s="748"/>
      <c r="AS1117" s="748"/>
      <c r="AT1117" s="748"/>
    </row>
    <row r="1118">
      <c r="A1118" s="1001" t="s">
        <v>13901</v>
      </c>
      <c r="B1118" s="827">
        <v>3.46741E7</v>
      </c>
      <c r="C1118" s="787">
        <v>44259.858755486115</v>
      </c>
      <c r="D1118" s="692" t="s">
        <v>1806</v>
      </c>
      <c r="E1118" s="692" t="s">
        <v>1807</v>
      </c>
      <c r="F1118" s="746">
        <v>32819.0</v>
      </c>
      <c r="G1118" s="693" t="s">
        <v>391</v>
      </c>
      <c r="H1118" s="692" t="s">
        <v>1809</v>
      </c>
      <c r="I1118" s="692" t="s">
        <v>1810</v>
      </c>
      <c r="J1118" s="693" t="s">
        <v>1620</v>
      </c>
      <c r="K1118" s="692" t="s">
        <v>1811</v>
      </c>
      <c r="L1118" s="1351" t="s">
        <v>1622</v>
      </c>
      <c r="N1118" s="1328"/>
      <c r="P1118" s="1328"/>
      <c r="Q1118" s="1328"/>
      <c r="R1118" s="1328"/>
      <c r="S1118" s="1328"/>
      <c r="T1118" s="1352"/>
      <c r="U1118" s="1328"/>
      <c r="V1118" s="1328"/>
      <c r="W1118" s="1328"/>
      <c r="X1118" s="748"/>
      <c r="Y1118" s="748"/>
      <c r="Z1118" s="748"/>
      <c r="AA1118" s="1328"/>
      <c r="AB1118" s="1359"/>
      <c r="AC1118" s="1327"/>
      <c r="AD1118" s="1335"/>
      <c r="AE1118" s="1341"/>
      <c r="AF1118" s="1340"/>
      <c r="AG1118" s="1340"/>
      <c r="AH1118" s="1340"/>
      <c r="AI1118" s="1336"/>
      <c r="AJ1118" s="1358"/>
      <c r="AK1118" s="748"/>
      <c r="AL1118" s="748"/>
      <c r="AM1118" s="1328"/>
      <c r="AN1118" s="1328"/>
      <c r="AO1118" s="1328"/>
      <c r="AP1118" s="748"/>
      <c r="AQ1118" s="748"/>
      <c r="AR1118" s="748"/>
      <c r="AS1118" s="748"/>
      <c r="AT1118" s="748"/>
    </row>
    <row r="1119">
      <c r="A1119" s="1001" t="s">
        <v>13901</v>
      </c>
      <c r="B1119" s="749">
        <v>4.4237395E7</v>
      </c>
      <c r="C1119" s="787">
        <v>44260.88104057871</v>
      </c>
      <c r="D1119" s="692" t="s">
        <v>1835</v>
      </c>
      <c r="E1119" s="692" t="s">
        <v>1836</v>
      </c>
      <c r="F1119" s="746">
        <v>37707.0</v>
      </c>
      <c r="G1119" s="693" t="s">
        <v>391</v>
      </c>
      <c r="H1119" s="692" t="s">
        <v>1837</v>
      </c>
      <c r="I1119" s="692" t="s">
        <v>1838</v>
      </c>
      <c r="J1119" s="693" t="s">
        <v>1620</v>
      </c>
      <c r="K1119" s="692" t="s">
        <v>1839</v>
      </c>
      <c r="L1119" s="1351" t="s">
        <v>1622</v>
      </c>
      <c r="N1119" s="1328"/>
      <c r="P1119" s="1328"/>
      <c r="Q1119" s="1328"/>
      <c r="R1119" s="1328"/>
      <c r="S1119" s="1327"/>
      <c r="T1119" s="1352"/>
      <c r="U1119" s="1328"/>
      <c r="V1119" s="1328"/>
      <c r="W1119" s="1328"/>
      <c r="X1119" s="748"/>
      <c r="Y1119" s="748"/>
      <c r="Z1119" s="748"/>
      <c r="AA1119" s="1328"/>
      <c r="AB1119" s="1359"/>
      <c r="AC1119" s="1327"/>
      <c r="AD1119" s="1335"/>
      <c r="AE1119" s="1341"/>
      <c r="AF1119" s="1340"/>
      <c r="AG1119" s="1340"/>
      <c r="AH1119" s="1340"/>
      <c r="AI1119" s="1336"/>
      <c r="AJ1119" s="1358"/>
      <c r="AK1119" s="748"/>
      <c r="AL1119" s="748"/>
      <c r="AM1119" s="1327"/>
      <c r="AN1119" s="1327"/>
      <c r="AO1119" s="1327"/>
      <c r="AP1119" s="748"/>
      <c r="AQ1119" s="748"/>
      <c r="AR1119" s="748"/>
      <c r="AS1119" s="748"/>
      <c r="AT1119" s="748"/>
    </row>
    <row r="1120">
      <c r="A1120" s="1001" t="s">
        <v>13901</v>
      </c>
      <c r="B1120" s="749">
        <v>3.2236447E7</v>
      </c>
      <c r="C1120" s="787">
        <v>44263.62995210648</v>
      </c>
      <c r="D1120" s="692" t="s">
        <v>1873</v>
      </c>
      <c r="E1120" s="692" t="s">
        <v>1874</v>
      </c>
      <c r="F1120" s="746">
        <v>31476.0</v>
      </c>
      <c r="G1120" s="693" t="s">
        <v>391</v>
      </c>
      <c r="H1120" s="692" t="s">
        <v>1875</v>
      </c>
      <c r="I1120" s="692" t="s">
        <v>1876</v>
      </c>
      <c r="J1120" s="693" t="s">
        <v>1620</v>
      </c>
      <c r="K1120" s="692" t="s">
        <v>1877</v>
      </c>
      <c r="L1120" s="1351" t="s">
        <v>1668</v>
      </c>
      <c r="N1120" s="1328"/>
      <c r="P1120" s="1328"/>
      <c r="Q1120" s="1328"/>
      <c r="R1120" s="1328"/>
      <c r="S1120" s="1327"/>
      <c r="T1120" s="1352"/>
      <c r="U1120" s="1328"/>
      <c r="V1120" s="1328"/>
      <c r="W1120" s="1328"/>
      <c r="X1120" s="748"/>
      <c r="Y1120" s="748"/>
      <c r="Z1120" s="748"/>
      <c r="AA1120" s="1328"/>
      <c r="AB1120" s="1359"/>
      <c r="AC1120" s="1327"/>
      <c r="AD1120" s="1335"/>
      <c r="AE1120" s="1341"/>
      <c r="AF1120" s="1340"/>
      <c r="AG1120" s="1340"/>
      <c r="AH1120" s="1340"/>
      <c r="AI1120" s="1336"/>
      <c r="AJ1120" s="1358"/>
      <c r="AK1120" s="748"/>
      <c r="AL1120" s="748"/>
      <c r="AM1120" s="1327"/>
      <c r="AN1120" s="1327"/>
      <c r="AO1120" s="1327"/>
      <c r="AP1120" s="748"/>
      <c r="AQ1120" s="748"/>
      <c r="AR1120" s="748"/>
      <c r="AS1120" s="748"/>
      <c r="AT1120" s="748"/>
    </row>
    <row r="1121">
      <c r="A1121" s="1001" t="s">
        <v>13901</v>
      </c>
      <c r="B1121" s="827">
        <v>3.9339472E7</v>
      </c>
      <c r="C1121" s="787">
        <v>44263.76439561343</v>
      </c>
      <c r="D1121" s="692" t="s">
        <v>1885</v>
      </c>
      <c r="E1121" s="692" t="s">
        <v>1886</v>
      </c>
      <c r="F1121" s="746">
        <v>35040.0</v>
      </c>
      <c r="G1121" s="693" t="s">
        <v>391</v>
      </c>
      <c r="H1121" s="692" t="s">
        <v>1887</v>
      </c>
      <c r="I1121" s="692" t="s">
        <v>1888</v>
      </c>
      <c r="J1121" s="693" t="s">
        <v>1646</v>
      </c>
      <c r="K1121" s="692" t="s">
        <v>1889</v>
      </c>
      <c r="L1121" s="1351" t="s">
        <v>1668</v>
      </c>
      <c r="N1121" s="1328"/>
      <c r="P1121" s="1328"/>
      <c r="Q1121" s="1328"/>
      <c r="R1121" s="1328"/>
      <c r="S1121" s="1328"/>
      <c r="T1121" s="1352"/>
      <c r="U1121" s="1328"/>
      <c r="V1121" s="1328"/>
      <c r="W1121" s="1328"/>
      <c r="X1121" s="748"/>
      <c r="Y1121" s="748"/>
      <c r="Z1121" s="748"/>
      <c r="AA1121" s="1328"/>
      <c r="AB1121" s="1359"/>
      <c r="AC1121" s="1327"/>
      <c r="AD1121" s="1335"/>
      <c r="AE1121" s="1341"/>
      <c r="AF1121" s="1340"/>
      <c r="AG1121" s="1340"/>
      <c r="AH1121" s="1340"/>
      <c r="AI1121" s="1336"/>
      <c r="AJ1121" s="1358"/>
      <c r="AK1121" s="748"/>
      <c r="AL1121" s="748"/>
      <c r="AM1121" s="1327"/>
      <c r="AN1121" s="1327"/>
      <c r="AO1121" s="1327"/>
      <c r="AP1121" s="748"/>
      <c r="AQ1121" s="748"/>
      <c r="AR1121" s="748"/>
      <c r="AS1121" s="748"/>
      <c r="AT1121" s="748"/>
    </row>
    <row r="1122">
      <c r="A1122" s="1001" t="s">
        <v>13901</v>
      </c>
      <c r="B1122" s="749">
        <v>3.9912739E7</v>
      </c>
      <c r="C1122" s="787">
        <v>44284.611100891205</v>
      </c>
      <c r="D1122" s="692" t="s">
        <v>2100</v>
      </c>
      <c r="E1122" s="692" t="s">
        <v>2101</v>
      </c>
      <c r="F1122" s="746">
        <v>35383.0</v>
      </c>
      <c r="G1122" s="693" t="s">
        <v>391</v>
      </c>
      <c r="H1122" s="692" t="s">
        <v>2102</v>
      </c>
      <c r="I1122" s="692" t="s">
        <v>2103</v>
      </c>
      <c r="J1122" s="693" t="s">
        <v>1620</v>
      </c>
      <c r="K1122" s="692" t="s">
        <v>2104</v>
      </c>
      <c r="L1122" s="1351" t="s">
        <v>1668</v>
      </c>
      <c r="N1122" s="1328"/>
      <c r="P1122" s="1328"/>
      <c r="Q1122" s="1328"/>
      <c r="R1122" s="1328"/>
      <c r="S1122" s="1328"/>
      <c r="T1122" s="1352"/>
      <c r="U1122" s="1328"/>
      <c r="V1122" s="1328"/>
      <c r="W1122" s="1328"/>
      <c r="X1122" s="748"/>
      <c r="Y1122" s="748"/>
      <c r="Z1122" s="748"/>
      <c r="AA1122" s="1328"/>
      <c r="AB1122" s="1359"/>
      <c r="AC1122" s="1327"/>
      <c r="AD1122" s="1335"/>
      <c r="AE1122" s="1341"/>
      <c r="AF1122" s="1340"/>
      <c r="AG1122" s="1340"/>
      <c r="AH1122" s="1340"/>
      <c r="AI1122" s="1336"/>
      <c r="AJ1122" s="1358"/>
      <c r="AK1122" s="748"/>
      <c r="AL1122" s="748"/>
      <c r="AM1122" s="1327"/>
      <c r="AN1122" s="1327"/>
      <c r="AO1122" s="1327"/>
      <c r="AP1122" s="748"/>
      <c r="AQ1122" s="748"/>
      <c r="AR1122" s="748"/>
      <c r="AS1122" s="748"/>
      <c r="AT1122" s="748"/>
    </row>
    <row r="1123">
      <c r="A1123" s="1001" t="s">
        <v>13901</v>
      </c>
      <c r="B1123" s="749">
        <v>4.1585386E7</v>
      </c>
      <c r="C1123" s="787">
        <v>44284.61632559028</v>
      </c>
      <c r="D1123" s="692" t="s">
        <v>2115</v>
      </c>
      <c r="E1123" s="692" t="s">
        <v>2116</v>
      </c>
      <c r="F1123" s="746">
        <v>36103.0</v>
      </c>
      <c r="G1123" s="693" t="s">
        <v>391</v>
      </c>
      <c r="H1123" s="692" t="s">
        <v>2117</v>
      </c>
      <c r="I1123" s="692" t="s">
        <v>2118</v>
      </c>
      <c r="J1123" s="693" t="s">
        <v>1620</v>
      </c>
      <c r="K1123" s="692" t="s">
        <v>2119</v>
      </c>
      <c r="L1123" s="1351" t="s">
        <v>1634</v>
      </c>
      <c r="N1123" s="1328"/>
      <c r="P1123" s="1328"/>
      <c r="Q1123" s="1328"/>
      <c r="R1123" s="1328"/>
      <c r="S1123" s="1327"/>
      <c r="T1123" s="1352"/>
      <c r="U1123" s="1328"/>
      <c r="V1123" s="1328"/>
      <c r="W1123" s="1328"/>
      <c r="X1123" s="748"/>
      <c r="Y1123" s="748"/>
      <c r="Z1123" s="748"/>
      <c r="AA1123" s="1328"/>
      <c r="AB1123" s="1359"/>
      <c r="AC1123" s="1327"/>
      <c r="AD1123" s="1335"/>
      <c r="AE1123" s="1341"/>
      <c r="AF1123" s="1340"/>
      <c r="AG1123" s="1340"/>
      <c r="AH1123" s="1340"/>
      <c r="AI1123" s="1336"/>
      <c r="AJ1123" s="1358"/>
      <c r="AK1123" s="748"/>
      <c r="AL1123" s="748"/>
      <c r="AM1123" s="1327"/>
      <c r="AN1123" s="1327"/>
      <c r="AO1123" s="1327"/>
      <c r="AP1123" s="748"/>
      <c r="AQ1123" s="748"/>
      <c r="AR1123" s="748"/>
      <c r="AS1123" s="748"/>
      <c r="AT1123" s="748"/>
    </row>
    <row r="1124">
      <c r="A1124" s="1001" t="s">
        <v>13901</v>
      </c>
      <c r="B1124" s="749">
        <v>3.9123625E7</v>
      </c>
      <c r="C1124" s="787">
        <v>44291.507306168976</v>
      </c>
      <c r="D1124" s="692" t="s">
        <v>2160</v>
      </c>
      <c r="E1124" s="692" t="s">
        <v>2161</v>
      </c>
      <c r="F1124" s="746">
        <v>34888.0</v>
      </c>
      <c r="G1124" s="693" t="s">
        <v>391</v>
      </c>
      <c r="H1124" s="692" t="s">
        <v>2162</v>
      </c>
      <c r="I1124" s="692" t="s">
        <v>2163</v>
      </c>
      <c r="J1124" s="693" t="s">
        <v>1620</v>
      </c>
      <c r="K1124" s="692" t="s">
        <v>2164</v>
      </c>
      <c r="L1124" s="1351" t="s">
        <v>1634</v>
      </c>
      <c r="N1124" s="1328"/>
      <c r="P1124" s="1328"/>
      <c r="Q1124" s="1328"/>
      <c r="R1124" s="1328"/>
      <c r="S1124" s="1327"/>
      <c r="T1124" s="1352"/>
      <c r="U1124" s="1328"/>
      <c r="V1124" s="1328"/>
      <c r="W1124" s="1328"/>
      <c r="X1124" s="748"/>
      <c r="Y1124" s="748"/>
      <c r="Z1124" s="748"/>
      <c r="AA1124" s="1328"/>
      <c r="AB1124" s="1359"/>
      <c r="AC1124" s="1327"/>
      <c r="AD1124" s="1335"/>
      <c r="AE1124" s="1341"/>
      <c r="AF1124" s="1340"/>
      <c r="AG1124" s="1340"/>
      <c r="AH1124" s="1340"/>
      <c r="AI1124" s="1336"/>
      <c r="AJ1124" s="1358"/>
      <c r="AK1124" s="748"/>
      <c r="AL1124" s="748"/>
      <c r="AM1124" s="1327"/>
      <c r="AN1124" s="1327"/>
      <c r="AO1124" s="1327"/>
      <c r="AP1124" s="748"/>
      <c r="AQ1124" s="748"/>
      <c r="AR1124" s="748"/>
      <c r="AS1124" s="748"/>
      <c r="AT1124" s="748"/>
    </row>
    <row r="1125">
      <c r="A1125" s="1001" t="s">
        <v>13901</v>
      </c>
      <c r="B1125" s="749">
        <v>3.659373E7</v>
      </c>
      <c r="C1125" s="787">
        <v>44306.72206827546</v>
      </c>
      <c r="D1125" s="692" t="s">
        <v>2293</v>
      </c>
      <c r="E1125" s="692" t="s">
        <v>2294</v>
      </c>
      <c r="F1125" s="746">
        <v>33541.0</v>
      </c>
      <c r="G1125" s="693" t="s">
        <v>391</v>
      </c>
      <c r="H1125" s="692" t="s">
        <v>2295</v>
      </c>
      <c r="I1125" s="692">
        <v>5.491165483809E12</v>
      </c>
      <c r="J1125" s="693" t="s">
        <v>1646</v>
      </c>
      <c r="K1125" s="692" t="s">
        <v>2296</v>
      </c>
      <c r="L1125" s="1351" t="s">
        <v>1668</v>
      </c>
      <c r="N1125" s="1328"/>
      <c r="P1125" s="1328"/>
      <c r="Q1125" s="1328"/>
      <c r="R1125" s="1328"/>
      <c r="S1125" s="1328"/>
      <c r="T1125" s="1352"/>
      <c r="U1125" s="1328"/>
      <c r="V1125" s="1328"/>
      <c r="W1125" s="1328"/>
      <c r="X1125" s="748"/>
      <c r="Y1125" s="748"/>
      <c r="Z1125" s="748"/>
      <c r="AA1125" s="1328"/>
      <c r="AB1125" s="1359"/>
      <c r="AC1125" s="1327"/>
      <c r="AD1125" s="1335"/>
      <c r="AE1125" s="1341"/>
      <c r="AF1125" s="1340"/>
      <c r="AG1125" s="1340"/>
      <c r="AH1125" s="1340"/>
      <c r="AI1125" s="1336"/>
      <c r="AJ1125" s="1358"/>
      <c r="AK1125" s="748"/>
      <c r="AL1125" s="748"/>
      <c r="AM1125" s="1327"/>
      <c r="AN1125" s="1327"/>
      <c r="AO1125" s="1327"/>
      <c r="AP1125" s="748"/>
      <c r="AQ1125" s="748"/>
      <c r="AR1125" s="748"/>
      <c r="AS1125" s="748"/>
      <c r="AT1125" s="748"/>
    </row>
    <row r="1126">
      <c r="A1126" s="1001" t="s">
        <v>13901</v>
      </c>
      <c r="B1126" s="749">
        <v>3.2034966E7</v>
      </c>
      <c r="C1126" s="787">
        <v>44276.676318136575</v>
      </c>
      <c r="D1126" s="692" t="s">
        <v>2019</v>
      </c>
      <c r="E1126" s="692" t="s">
        <v>2020</v>
      </c>
      <c r="F1126" s="746">
        <v>31415.0</v>
      </c>
      <c r="G1126" s="693" t="s">
        <v>391</v>
      </c>
      <c r="H1126" s="692" t="s">
        <v>2022</v>
      </c>
      <c r="I1126" s="692" t="s">
        <v>2023</v>
      </c>
      <c r="J1126" s="693" t="s">
        <v>1620</v>
      </c>
      <c r="K1126" s="692" t="s">
        <v>2024</v>
      </c>
      <c r="L1126" s="1351" t="s">
        <v>1634</v>
      </c>
      <c r="N1126" s="1328"/>
      <c r="P1126" s="1328"/>
      <c r="Q1126" s="1328"/>
      <c r="R1126" s="1328"/>
      <c r="S1126" s="1327"/>
      <c r="T1126" s="1352"/>
      <c r="U1126" s="1328"/>
      <c r="V1126" s="1328"/>
      <c r="W1126" s="1328"/>
      <c r="X1126" s="748"/>
      <c r="Y1126" s="748"/>
      <c r="Z1126" s="748"/>
      <c r="AA1126" s="1328"/>
      <c r="AB1126" s="1359"/>
      <c r="AC1126" s="1327"/>
      <c r="AD1126" s="1335"/>
      <c r="AE1126" s="1341"/>
      <c r="AF1126" s="1340"/>
      <c r="AG1126" s="1340"/>
      <c r="AH1126" s="1340"/>
      <c r="AI1126" s="1336"/>
      <c r="AJ1126" s="1358"/>
      <c r="AK1126" s="748"/>
      <c r="AL1126" s="748"/>
      <c r="AM1126" s="1327"/>
      <c r="AN1126" s="1327"/>
      <c r="AO1126" s="1327"/>
      <c r="AP1126" s="748"/>
      <c r="AQ1126" s="748"/>
      <c r="AR1126" s="748"/>
      <c r="AS1126" s="748"/>
      <c r="AT1126" s="748"/>
    </row>
    <row r="1127">
      <c r="A1127" s="1001" t="s">
        <v>13901</v>
      </c>
      <c r="B1127" s="699">
        <v>3.6018418E7</v>
      </c>
      <c r="C1127" s="787">
        <v>44274.96465229167</v>
      </c>
      <c r="D1127" s="686" t="s">
        <v>2008</v>
      </c>
      <c r="E1127" s="686" t="s">
        <v>2009</v>
      </c>
      <c r="F1127" s="746">
        <v>34045.0</v>
      </c>
      <c r="G1127" s="691" t="s">
        <v>391</v>
      </c>
      <c r="H1127" s="686" t="s">
        <v>1822</v>
      </c>
      <c r="I1127" s="686" t="s">
        <v>2010</v>
      </c>
      <c r="J1127" s="691" t="s">
        <v>1620</v>
      </c>
      <c r="K1127" s="686" t="s">
        <v>2011</v>
      </c>
      <c r="L1127" s="1331" t="s">
        <v>1680</v>
      </c>
      <c r="N1127" s="1327"/>
      <c r="P1127" s="1327"/>
      <c r="Q1127" s="1327"/>
      <c r="R1127" s="1327"/>
      <c r="S1127" s="1327"/>
      <c r="T1127" s="1354"/>
      <c r="U1127" s="1327"/>
      <c r="V1127" s="1327"/>
      <c r="W1127" s="1327"/>
      <c r="X1127" s="666"/>
      <c r="Y1127" s="666"/>
      <c r="Z1127" s="666"/>
      <c r="AA1127" s="1327"/>
      <c r="AB1127" s="1359"/>
      <c r="AC1127" s="1327"/>
      <c r="AD1127" s="1335"/>
      <c r="AE1127" s="1341"/>
      <c r="AF1127" s="1340"/>
      <c r="AG1127" s="1340"/>
      <c r="AH1127" s="1340"/>
      <c r="AI1127" s="1336"/>
      <c r="AJ1127" s="1358"/>
      <c r="AK1127" s="748"/>
      <c r="AL1127" s="748"/>
      <c r="AM1127" s="1327"/>
      <c r="AN1127" s="1327"/>
      <c r="AO1127" s="1327"/>
      <c r="AP1127" s="748"/>
      <c r="AQ1127" s="748"/>
      <c r="AR1127" s="748"/>
      <c r="AS1127" s="748"/>
      <c r="AT1127" s="748"/>
    </row>
    <row r="1128">
      <c r="A1128" s="1001" t="s">
        <v>13901</v>
      </c>
      <c r="B1128" s="829">
        <v>4.2157657E7</v>
      </c>
      <c r="C1128" s="822">
        <v>44272.76355466435</v>
      </c>
      <c r="D1128" s="704" t="s">
        <v>1969</v>
      </c>
      <c r="E1128" s="704" t="s">
        <v>1970</v>
      </c>
      <c r="F1128" s="794">
        <v>36452.0</v>
      </c>
      <c r="G1128" s="696" t="s">
        <v>391</v>
      </c>
      <c r="H1128" s="704" t="s">
        <v>1971</v>
      </c>
      <c r="I1128" s="704" t="s">
        <v>1972</v>
      </c>
      <c r="J1128" s="696" t="s">
        <v>1620</v>
      </c>
      <c r="K1128" s="704" t="s">
        <v>1973</v>
      </c>
      <c r="L1128" s="1375" t="s">
        <v>1668</v>
      </c>
      <c r="N1128" s="1328"/>
      <c r="P1128" s="1328"/>
      <c r="Q1128" s="1328"/>
      <c r="R1128" s="1328"/>
      <c r="S1128" s="1327"/>
      <c r="T1128" s="1352"/>
      <c r="U1128" s="1328"/>
      <c r="V1128" s="1328"/>
      <c r="W1128" s="1328"/>
      <c r="X1128" s="748"/>
      <c r="Y1128" s="748"/>
      <c r="Z1128" s="748"/>
      <c r="AA1128" s="1328"/>
      <c r="AB1128" s="1359"/>
      <c r="AC1128" s="1327"/>
      <c r="AD1128" s="1335"/>
      <c r="AE1128" s="1341"/>
      <c r="AF1128" s="1340"/>
      <c r="AG1128" s="1340"/>
      <c r="AH1128" s="1340"/>
      <c r="AI1128" s="1336"/>
      <c r="AJ1128" s="1358"/>
      <c r="AK1128" s="748"/>
      <c r="AL1128" s="748"/>
      <c r="AM1128" s="1327"/>
      <c r="AN1128" s="1327"/>
      <c r="AO1128" s="1327"/>
      <c r="AP1128" s="748"/>
      <c r="AQ1128" s="748"/>
      <c r="AR1128" s="748"/>
      <c r="AS1128" s="748"/>
      <c r="AT1128" s="748"/>
    </row>
    <row r="1129">
      <c r="A1129" s="1001" t="s">
        <v>13901</v>
      </c>
      <c r="B1129" s="829">
        <v>4.3876118E7</v>
      </c>
      <c r="C1129" s="822">
        <v>44284.71099425926</v>
      </c>
      <c r="D1129" s="704" t="s">
        <v>2127</v>
      </c>
      <c r="E1129" s="704" t="s">
        <v>2128</v>
      </c>
      <c r="F1129" s="794">
        <v>37293.0</v>
      </c>
      <c r="G1129" s="696" t="s">
        <v>391</v>
      </c>
      <c r="H1129" s="704" t="s">
        <v>1678</v>
      </c>
      <c r="I1129" s="704" t="s">
        <v>2129</v>
      </c>
      <c r="J1129" s="696" t="s">
        <v>1620</v>
      </c>
      <c r="K1129" s="704" t="s">
        <v>2130</v>
      </c>
      <c r="L1129" s="1375" t="s">
        <v>1668</v>
      </c>
      <c r="N1129" s="1328"/>
      <c r="P1129" s="1328"/>
      <c r="Q1129" s="1328"/>
      <c r="R1129" s="1328"/>
      <c r="S1129" s="1328"/>
      <c r="T1129" s="1352"/>
      <c r="U1129" s="1328"/>
      <c r="V1129" s="1328"/>
      <c r="W1129" s="1328"/>
      <c r="X1129" s="748"/>
      <c r="Y1129" s="748"/>
      <c r="Z1129" s="748"/>
      <c r="AA1129" s="1328"/>
      <c r="AB1129" s="1359"/>
      <c r="AC1129" s="1327"/>
      <c r="AD1129" s="1335"/>
      <c r="AE1129" s="1341"/>
      <c r="AF1129" s="1340"/>
      <c r="AG1129" s="1340"/>
      <c r="AH1129" s="1340"/>
      <c r="AI1129" s="1336"/>
      <c r="AJ1129" s="1358"/>
      <c r="AK1129" s="748"/>
      <c r="AL1129" s="748"/>
      <c r="AM1129" s="1328"/>
      <c r="AN1129" s="1328"/>
      <c r="AO1129" s="1328"/>
      <c r="AP1129" s="748"/>
      <c r="AQ1129" s="748"/>
      <c r="AR1129" s="748"/>
      <c r="AS1129" s="748"/>
      <c r="AT1129" s="748"/>
    </row>
    <row r="1130">
      <c r="A1130" s="1001" t="s">
        <v>13901</v>
      </c>
      <c r="B1130" s="749">
        <v>3.1861022E7</v>
      </c>
      <c r="C1130" s="787">
        <v>44285.72360907408</v>
      </c>
      <c r="D1130" s="692" t="s">
        <v>2139</v>
      </c>
      <c r="E1130" s="692" t="s">
        <v>2140</v>
      </c>
      <c r="F1130" s="746">
        <v>31316.0</v>
      </c>
      <c r="G1130" s="693" t="s">
        <v>391</v>
      </c>
      <c r="H1130" s="692" t="s">
        <v>2141</v>
      </c>
      <c r="I1130" s="692" t="s">
        <v>2142</v>
      </c>
      <c r="J1130" s="693" t="s">
        <v>1620</v>
      </c>
      <c r="K1130" s="692" t="s">
        <v>2143</v>
      </c>
      <c r="L1130" s="1351" t="s">
        <v>1680</v>
      </c>
      <c r="N1130" s="1328"/>
      <c r="P1130" s="1328"/>
      <c r="Q1130" s="1328"/>
      <c r="R1130" s="1328"/>
      <c r="S1130" s="1328"/>
      <c r="T1130" s="1352"/>
      <c r="U1130" s="1328"/>
      <c r="V1130" s="1328"/>
      <c r="W1130" s="1328"/>
      <c r="X1130" s="748"/>
      <c r="Y1130" s="748"/>
      <c r="Z1130" s="748"/>
      <c r="AA1130" s="1328"/>
      <c r="AB1130" s="1359"/>
      <c r="AC1130" s="1327"/>
      <c r="AD1130" s="1335"/>
      <c r="AE1130" s="1341"/>
      <c r="AF1130" s="1340"/>
      <c r="AG1130" s="1340"/>
      <c r="AH1130" s="1340"/>
      <c r="AI1130" s="1336"/>
      <c r="AJ1130" s="1358"/>
      <c r="AK1130" s="748"/>
      <c r="AL1130" s="748"/>
      <c r="AM1130" s="1328"/>
      <c r="AN1130" s="1328"/>
      <c r="AO1130" s="1328"/>
      <c r="AP1130" s="748"/>
      <c r="AQ1130" s="748"/>
      <c r="AR1130" s="748"/>
      <c r="AS1130" s="748"/>
      <c r="AT1130" s="748"/>
    </row>
    <row r="1131">
      <c r="A1131" s="1001" t="s">
        <v>13901</v>
      </c>
      <c r="B1131" s="749">
        <v>3.8658181E7</v>
      </c>
      <c r="C1131" s="787">
        <v>44355.780551874996</v>
      </c>
      <c r="D1131" s="692" t="s">
        <v>2737</v>
      </c>
      <c r="E1131" s="692" t="s">
        <v>2738</v>
      </c>
      <c r="F1131" s="746">
        <v>34727.0</v>
      </c>
      <c r="G1131" s="693" t="s">
        <v>391</v>
      </c>
      <c r="H1131" s="692" t="s">
        <v>2270</v>
      </c>
      <c r="I1131" s="692" t="s">
        <v>2739</v>
      </c>
      <c r="J1131" s="693" t="s">
        <v>1620</v>
      </c>
      <c r="K1131" s="692" t="s">
        <v>2740</v>
      </c>
      <c r="L1131" s="1351" t="s">
        <v>1634</v>
      </c>
      <c r="N1131" s="1328"/>
      <c r="P1131" s="1328"/>
      <c r="Q1131" s="1328"/>
      <c r="R1131" s="1328"/>
      <c r="S1131" s="1328"/>
      <c r="T1131" s="1352"/>
      <c r="U1131" s="1328"/>
      <c r="V1131" s="1328"/>
      <c r="W1131" s="1328"/>
      <c r="X1131" s="748"/>
      <c r="Y1131" s="748"/>
      <c r="Z1131" s="748"/>
      <c r="AA1131" s="1328"/>
      <c r="AB1131" s="1359"/>
      <c r="AC1131" s="1327"/>
      <c r="AD1131" s="1335"/>
      <c r="AE1131" s="1341"/>
      <c r="AF1131" s="1340"/>
      <c r="AG1131" s="1340"/>
      <c r="AH1131" s="1340"/>
      <c r="AI1131" s="1336"/>
      <c r="AJ1131" s="1358"/>
      <c r="AK1131" s="748"/>
      <c r="AL1131" s="748"/>
      <c r="AM1131" s="1328"/>
      <c r="AN1131" s="1328"/>
      <c r="AO1131" s="1328"/>
      <c r="AP1131" s="748"/>
      <c r="AQ1131" s="748"/>
      <c r="AR1131" s="748"/>
      <c r="AS1131" s="748"/>
      <c r="AT1131" s="748"/>
    </row>
    <row r="1132">
      <c r="A1132" s="1001" t="s">
        <v>13901</v>
      </c>
      <c r="B1132" s="749">
        <v>4.2392678E7</v>
      </c>
      <c r="C1132" s="787">
        <v>44357.76293950231</v>
      </c>
      <c r="D1132" s="692" t="s">
        <v>2762</v>
      </c>
      <c r="E1132" s="692" t="s">
        <v>2763</v>
      </c>
      <c r="F1132" s="746">
        <v>36617.0</v>
      </c>
      <c r="G1132" s="693" t="s">
        <v>391</v>
      </c>
      <c r="H1132" s="692" t="s">
        <v>2764</v>
      </c>
      <c r="I1132" s="692" t="s">
        <v>2765</v>
      </c>
      <c r="J1132" s="693" t="s">
        <v>1620</v>
      </c>
      <c r="K1132" s="692" t="s">
        <v>2766</v>
      </c>
      <c r="L1132" s="1351" t="s">
        <v>1634</v>
      </c>
      <c r="N1132" s="1328"/>
      <c r="P1132" s="1328"/>
      <c r="Q1132" s="1328"/>
      <c r="R1132" s="1328"/>
      <c r="S1132" s="1328"/>
      <c r="T1132" s="1352"/>
      <c r="U1132" s="1328"/>
      <c r="V1132" s="1328"/>
      <c r="W1132" s="1328"/>
      <c r="X1132" s="748"/>
      <c r="Y1132" s="748"/>
      <c r="Z1132" s="748"/>
      <c r="AA1132" s="1328"/>
      <c r="AB1132" s="1359"/>
      <c r="AC1132" s="1327"/>
      <c r="AD1132" s="1335"/>
      <c r="AE1132" s="1341"/>
      <c r="AF1132" s="1340"/>
      <c r="AG1132" s="1340"/>
      <c r="AH1132" s="1340"/>
      <c r="AI1132" s="1336"/>
      <c r="AJ1132" s="1358"/>
      <c r="AK1132" s="748"/>
      <c r="AL1132" s="748"/>
      <c r="AM1132" s="1328"/>
      <c r="AN1132" s="1328"/>
      <c r="AO1132" s="1328"/>
      <c r="AP1132" s="748"/>
      <c r="AQ1132" s="748"/>
      <c r="AR1132" s="748"/>
      <c r="AS1132" s="748"/>
      <c r="AT1132" s="748"/>
    </row>
    <row r="1133">
      <c r="A1133" s="1001" t="s">
        <v>13901</v>
      </c>
      <c r="B1133" s="749">
        <v>4.2100321E7</v>
      </c>
      <c r="C1133" s="787">
        <v>44349.56902894676</v>
      </c>
      <c r="D1133" s="692" t="s">
        <v>2615</v>
      </c>
      <c r="E1133" s="692" t="s">
        <v>2616</v>
      </c>
      <c r="F1133" s="746">
        <v>36404.0</v>
      </c>
      <c r="G1133" s="693" t="s">
        <v>391</v>
      </c>
      <c r="H1133" s="692" t="s">
        <v>1678</v>
      </c>
      <c r="I1133" s="692">
        <v>1.1693265E9</v>
      </c>
      <c r="J1133" s="693" t="s">
        <v>1620</v>
      </c>
      <c r="K1133" s="692" t="s">
        <v>2617</v>
      </c>
      <c r="L1133" s="1351" t="s">
        <v>1622</v>
      </c>
      <c r="N1133" s="1328"/>
      <c r="P1133" s="1328"/>
      <c r="Q1133" s="1328"/>
      <c r="R1133" s="1328"/>
      <c r="S1133" s="1328"/>
      <c r="T1133" s="1352"/>
      <c r="U1133" s="1328"/>
      <c r="V1133" s="1328"/>
      <c r="W1133" s="1328"/>
      <c r="X1133" s="748"/>
      <c r="Y1133" s="748"/>
      <c r="Z1133" s="748"/>
      <c r="AA1133" s="1328"/>
      <c r="AB1133" s="1376"/>
      <c r="AC1133" s="1327"/>
      <c r="AD1133" s="1335"/>
      <c r="AE1133" s="1341"/>
      <c r="AF1133" s="1340"/>
      <c r="AG1133" s="1340"/>
      <c r="AH1133" s="1340"/>
      <c r="AI1133" s="1336"/>
      <c r="AJ1133" s="1358"/>
      <c r="AK1133" s="748"/>
      <c r="AL1133" s="748"/>
      <c r="AM1133" s="1328"/>
      <c r="AN1133" s="1328"/>
      <c r="AO1133" s="1328"/>
      <c r="AP1133" s="748"/>
      <c r="AQ1133" s="748"/>
      <c r="AR1133" s="748"/>
      <c r="AS1133" s="748"/>
      <c r="AT1133" s="748"/>
    </row>
    <row r="1134">
      <c r="A1134" s="1001" t="s">
        <v>13901</v>
      </c>
      <c r="B1134" s="827">
        <v>3.7475363E7</v>
      </c>
      <c r="C1134" s="787">
        <v>44348.77463701389</v>
      </c>
      <c r="D1134" s="692" t="s">
        <v>2591</v>
      </c>
      <c r="E1134" s="692" t="s">
        <v>2592</v>
      </c>
      <c r="F1134" s="746">
        <v>34094.0</v>
      </c>
      <c r="G1134" s="693" t="s">
        <v>391</v>
      </c>
      <c r="H1134" s="692" t="s">
        <v>2593</v>
      </c>
      <c r="I1134" s="692" t="s">
        <v>2594</v>
      </c>
      <c r="J1134" s="693" t="s">
        <v>1620</v>
      </c>
      <c r="K1134" s="692" t="s">
        <v>2595</v>
      </c>
      <c r="L1134" s="1351" t="s">
        <v>1634</v>
      </c>
      <c r="N1134" s="1328"/>
      <c r="P1134" s="1328"/>
      <c r="Q1134" s="1328"/>
      <c r="R1134" s="1328"/>
      <c r="S1134" s="1328"/>
      <c r="T1134" s="1352"/>
      <c r="U1134" s="1328"/>
      <c r="V1134" s="1328"/>
      <c r="W1134" s="1328"/>
      <c r="X1134" s="748"/>
      <c r="Y1134" s="748"/>
      <c r="Z1134" s="748"/>
      <c r="AA1134" s="1328"/>
      <c r="AB1134" s="1359"/>
      <c r="AC1134" s="1327"/>
      <c r="AD1134" s="1335"/>
      <c r="AE1134" s="1341"/>
      <c r="AF1134" s="1340"/>
      <c r="AG1134" s="1340"/>
      <c r="AH1134" s="1340"/>
      <c r="AI1134" s="1336"/>
      <c r="AJ1134" s="1358"/>
      <c r="AK1134" s="748"/>
      <c r="AL1134" s="748"/>
      <c r="AM1134" s="1328"/>
      <c r="AN1134" s="1328"/>
      <c r="AO1134" s="1328"/>
      <c r="AP1134" s="748"/>
      <c r="AQ1134" s="748"/>
      <c r="AR1134" s="748"/>
      <c r="AS1134" s="748"/>
      <c r="AT1134" s="748"/>
    </row>
    <row r="1135">
      <c r="A1135" s="1001" t="s">
        <v>13901</v>
      </c>
      <c r="B1135" s="827">
        <v>3.8615955E7</v>
      </c>
      <c r="C1135" s="787">
        <v>44347.90294836806</v>
      </c>
      <c r="D1135" s="692" t="s">
        <v>2531</v>
      </c>
      <c r="E1135" s="692" t="s">
        <v>6982</v>
      </c>
      <c r="F1135" s="746">
        <v>34803.0</v>
      </c>
      <c r="G1135" s="693" t="s">
        <v>391</v>
      </c>
      <c r="H1135" s="692" t="s">
        <v>2533</v>
      </c>
      <c r="I1135" s="692">
        <v>1.136552387E9</v>
      </c>
      <c r="J1135" s="693" t="s">
        <v>1620</v>
      </c>
      <c r="K1135" s="692" t="s">
        <v>2534</v>
      </c>
      <c r="L1135" s="1351" t="s">
        <v>1622</v>
      </c>
      <c r="N1135" s="1328"/>
      <c r="P1135" s="1328"/>
      <c r="Q1135" s="1328"/>
      <c r="R1135" s="1328"/>
      <c r="S1135" s="1327"/>
      <c r="T1135" s="1352"/>
      <c r="U1135" s="1328"/>
      <c r="V1135" s="1328"/>
      <c r="W1135" s="1328"/>
      <c r="X1135" s="748"/>
      <c r="Y1135" s="748"/>
      <c r="Z1135" s="748"/>
      <c r="AA1135" s="1328"/>
      <c r="AB1135" s="1359"/>
      <c r="AC1135" s="1327"/>
      <c r="AD1135" s="1335"/>
      <c r="AE1135" s="1341"/>
      <c r="AF1135" s="1340"/>
      <c r="AG1135" s="1340"/>
      <c r="AH1135" s="1340"/>
      <c r="AI1135" s="1336"/>
      <c r="AJ1135" s="1358"/>
      <c r="AK1135" s="748"/>
      <c r="AL1135" s="748"/>
      <c r="AM1135" s="1328"/>
      <c r="AN1135" s="1328"/>
      <c r="AO1135" s="1328"/>
      <c r="AP1135" s="748"/>
      <c r="AQ1135" s="748"/>
      <c r="AR1135" s="748"/>
      <c r="AS1135" s="748"/>
      <c r="AT1135" s="748"/>
    </row>
    <row r="1136">
      <c r="A1136" s="1001" t="s">
        <v>13901</v>
      </c>
      <c r="B1136" s="827">
        <v>4.2689528E7</v>
      </c>
      <c r="C1136" s="787">
        <v>44348.526083495366</v>
      </c>
      <c r="D1136" s="692" t="s">
        <v>2563</v>
      </c>
      <c r="E1136" s="692" t="s">
        <v>2564</v>
      </c>
      <c r="F1136" s="746">
        <v>36671.0</v>
      </c>
      <c r="G1136" s="693" t="s">
        <v>391</v>
      </c>
      <c r="H1136" s="692" t="s">
        <v>2565</v>
      </c>
      <c r="I1136" s="692" t="s">
        <v>2566</v>
      </c>
      <c r="J1136" s="693" t="s">
        <v>1620</v>
      </c>
      <c r="K1136" s="692" t="s">
        <v>2567</v>
      </c>
      <c r="L1136" s="1351" t="s">
        <v>1680</v>
      </c>
      <c r="N1136" s="1328"/>
      <c r="P1136" s="1328"/>
      <c r="Q1136" s="1328"/>
      <c r="R1136" s="1328"/>
      <c r="S1136" s="1327"/>
      <c r="T1136" s="1352"/>
      <c r="U1136" s="1328"/>
      <c r="V1136" s="1328"/>
      <c r="W1136" s="1328"/>
      <c r="X1136" s="748"/>
      <c r="Y1136" s="748"/>
      <c r="Z1136" s="748"/>
      <c r="AA1136" s="1328"/>
      <c r="AB1136" s="1359"/>
      <c r="AC1136" s="1327"/>
      <c r="AD1136" s="1335"/>
      <c r="AE1136" s="1341"/>
      <c r="AF1136" s="1340"/>
      <c r="AG1136" s="1340"/>
      <c r="AH1136" s="1340"/>
      <c r="AI1136" s="1336"/>
      <c r="AJ1136" s="1358"/>
      <c r="AK1136" s="748"/>
      <c r="AL1136" s="748"/>
      <c r="AM1136" s="1328"/>
      <c r="AN1136" s="1328"/>
      <c r="AO1136" s="1328"/>
      <c r="AP1136" s="748"/>
      <c r="AQ1136" s="748"/>
      <c r="AR1136" s="748"/>
      <c r="AS1136" s="748"/>
      <c r="AT1136" s="748"/>
    </row>
    <row r="1137">
      <c r="A1137" s="1001" t="s">
        <v>13901</v>
      </c>
      <c r="B1137" s="749">
        <v>4.2103092E7</v>
      </c>
      <c r="C1137" s="787">
        <v>44351.78309946759</v>
      </c>
      <c r="D1137" s="692" t="s">
        <v>2701</v>
      </c>
      <c r="E1137" s="692" t="s">
        <v>2702</v>
      </c>
      <c r="F1137" s="746">
        <v>36390.0</v>
      </c>
      <c r="G1137" s="693" t="s">
        <v>391</v>
      </c>
      <c r="H1137" s="692" t="s">
        <v>1678</v>
      </c>
      <c r="I1137" s="692" t="s">
        <v>2703</v>
      </c>
      <c r="J1137" s="693" t="s">
        <v>1620</v>
      </c>
      <c r="K1137" s="692" t="s">
        <v>2704</v>
      </c>
      <c r="L1137" s="1351" t="s">
        <v>1622</v>
      </c>
      <c r="N1137" s="1328"/>
      <c r="P1137" s="1328"/>
      <c r="Q1137" s="1328"/>
      <c r="R1137" s="1359"/>
      <c r="S1137" s="1327"/>
      <c r="T1137" s="1352"/>
      <c r="U1137" s="1328"/>
      <c r="V1137" s="1328"/>
      <c r="W1137" s="1328"/>
      <c r="X1137" s="748"/>
      <c r="Y1137" s="748"/>
      <c r="Z1137" s="748"/>
      <c r="AA1137" s="1328"/>
      <c r="AB1137" s="1359"/>
      <c r="AC1137" s="1327"/>
      <c r="AD1137" s="1335"/>
      <c r="AE1137" s="1341"/>
      <c r="AF1137" s="1340"/>
      <c r="AG1137" s="1340"/>
      <c r="AH1137" s="1340"/>
      <c r="AI1137" s="1336"/>
      <c r="AJ1137" s="1358"/>
      <c r="AK1137" s="748"/>
      <c r="AL1137" s="748"/>
      <c r="AM1137" s="1328"/>
      <c r="AN1137" s="1328"/>
      <c r="AO1137" s="1327"/>
      <c r="AP1137" s="748"/>
      <c r="AQ1137" s="748"/>
      <c r="AR1137" s="748"/>
      <c r="AS1137" s="748"/>
      <c r="AT1137" s="748"/>
    </row>
    <row r="1138">
      <c r="A1138" s="1001" t="s">
        <v>13901</v>
      </c>
      <c r="B1138" s="749">
        <v>4.2312513E7</v>
      </c>
      <c r="C1138" s="787">
        <v>44348.468171851855</v>
      </c>
      <c r="D1138" s="692" t="s">
        <v>2553</v>
      </c>
      <c r="E1138" s="692" t="s">
        <v>2554</v>
      </c>
      <c r="F1138" s="746">
        <v>36438.0</v>
      </c>
      <c r="G1138" s="693" t="s">
        <v>391</v>
      </c>
      <c r="H1138" s="692" t="s">
        <v>2555</v>
      </c>
      <c r="I1138" s="692" t="s">
        <v>2556</v>
      </c>
      <c r="J1138" s="693" t="s">
        <v>1620</v>
      </c>
      <c r="K1138" s="692" t="s">
        <v>2557</v>
      </c>
      <c r="L1138" s="1351" t="s">
        <v>1622</v>
      </c>
      <c r="N1138" s="1328"/>
      <c r="P1138" s="1328"/>
      <c r="Q1138" s="1328"/>
      <c r="R1138" s="1328"/>
      <c r="S1138" s="1327"/>
      <c r="T1138" s="1352"/>
      <c r="U1138" s="1328"/>
      <c r="V1138" s="1328"/>
      <c r="W1138" s="1328"/>
      <c r="X1138" s="748"/>
      <c r="Y1138" s="748"/>
      <c r="Z1138" s="748"/>
      <c r="AA1138" s="1328"/>
      <c r="AB1138" s="1359"/>
      <c r="AC1138" s="1327"/>
      <c r="AD1138" s="1335"/>
      <c r="AE1138" s="1341"/>
      <c r="AF1138" s="1340"/>
      <c r="AG1138" s="1340"/>
      <c r="AH1138" s="1340"/>
      <c r="AI1138" s="1336"/>
      <c r="AJ1138" s="1358"/>
      <c r="AK1138" s="748"/>
      <c r="AL1138" s="748"/>
      <c r="AM1138" s="1327"/>
      <c r="AN1138" s="1327"/>
      <c r="AO1138" s="1328"/>
      <c r="AP1138" s="748"/>
      <c r="AQ1138" s="748"/>
      <c r="AR1138" s="748"/>
      <c r="AS1138" s="748"/>
      <c r="AT1138" s="748"/>
    </row>
    <row r="1139">
      <c r="A1139" s="1001" t="s">
        <v>13901</v>
      </c>
      <c r="B1139" s="829">
        <v>3.8707894E7</v>
      </c>
      <c r="C1139" s="822">
        <v>44306.496817708336</v>
      </c>
      <c r="D1139" s="704" t="s">
        <v>2280</v>
      </c>
      <c r="E1139" s="704" t="s">
        <v>2281</v>
      </c>
      <c r="F1139" s="794">
        <v>34740.0</v>
      </c>
      <c r="G1139" s="696" t="s">
        <v>391</v>
      </c>
      <c r="H1139" s="704" t="s">
        <v>2282</v>
      </c>
      <c r="I1139" s="704" t="s">
        <v>2283</v>
      </c>
      <c r="J1139" s="696" t="s">
        <v>1620</v>
      </c>
      <c r="K1139" s="704" t="s">
        <v>2284</v>
      </c>
      <c r="L1139" s="1375" t="s">
        <v>1634</v>
      </c>
      <c r="N1139" s="1328"/>
      <c r="P1139" s="1328"/>
      <c r="Q1139" s="1328"/>
      <c r="R1139" s="1328"/>
      <c r="S1139" s="1327"/>
      <c r="T1139" s="1352"/>
      <c r="U1139" s="1328"/>
      <c r="V1139" s="1328"/>
      <c r="W1139" s="1328"/>
      <c r="X1139" s="748"/>
      <c r="Y1139" s="748"/>
      <c r="Z1139" s="748"/>
      <c r="AA1139" s="1328"/>
      <c r="AB1139" s="1359"/>
      <c r="AC1139" s="1327"/>
      <c r="AD1139" s="1335"/>
      <c r="AE1139" s="1341"/>
      <c r="AF1139" s="1340"/>
      <c r="AG1139" s="1340"/>
      <c r="AH1139" s="1340"/>
      <c r="AI1139" s="1336"/>
      <c r="AJ1139" s="1358"/>
      <c r="AK1139" s="748"/>
      <c r="AL1139" s="748"/>
      <c r="AM1139" s="1335"/>
      <c r="AN1139" s="1335"/>
      <c r="AO1139" s="1335"/>
      <c r="AP1139" s="748"/>
      <c r="AQ1139" s="748"/>
      <c r="AR1139" s="748"/>
      <c r="AS1139" s="1001"/>
      <c r="AT1139" s="748"/>
    </row>
    <row r="1140">
      <c r="A1140" s="1001" t="s">
        <v>13901</v>
      </c>
      <c r="B1140" s="829">
        <v>3.7377948E7</v>
      </c>
      <c r="C1140" s="822">
        <v>44307.636409259256</v>
      </c>
      <c r="D1140" s="704" t="s">
        <v>2302</v>
      </c>
      <c r="E1140" s="704" t="s">
        <v>5511</v>
      </c>
      <c r="F1140" s="794">
        <v>34259.0</v>
      </c>
      <c r="G1140" s="696" t="s">
        <v>391</v>
      </c>
      <c r="H1140" s="704" t="s">
        <v>2304</v>
      </c>
      <c r="I1140" s="704" t="s">
        <v>2305</v>
      </c>
      <c r="J1140" s="696" t="s">
        <v>1646</v>
      </c>
      <c r="K1140" s="704" t="s">
        <v>2306</v>
      </c>
      <c r="L1140" s="1375" t="s">
        <v>1680</v>
      </c>
      <c r="N1140" s="1328"/>
      <c r="P1140" s="1328"/>
      <c r="Q1140" s="1328"/>
      <c r="R1140" s="1328"/>
      <c r="S1140" s="1327"/>
      <c r="T1140" s="1352"/>
      <c r="U1140" s="1328"/>
      <c r="V1140" s="1328"/>
      <c r="W1140" s="1328"/>
      <c r="X1140" s="748"/>
      <c r="Y1140" s="748"/>
      <c r="Z1140" s="748"/>
      <c r="AA1140" s="1328"/>
      <c r="AB1140" s="1359"/>
      <c r="AC1140" s="1327"/>
      <c r="AD1140" s="1335"/>
      <c r="AE1140" s="1341"/>
      <c r="AF1140" s="1340"/>
      <c r="AG1140" s="1340"/>
      <c r="AH1140" s="1340"/>
      <c r="AI1140" s="1336"/>
      <c r="AJ1140" s="1358"/>
      <c r="AK1140" s="748"/>
      <c r="AL1140" s="748"/>
      <c r="AM1140" s="1335"/>
      <c r="AN1140" s="1335"/>
      <c r="AO1140" s="1335"/>
      <c r="AP1140" s="748"/>
      <c r="AQ1140" s="748"/>
      <c r="AR1140" s="748"/>
      <c r="AS1140" s="748"/>
      <c r="AT1140" s="748"/>
    </row>
    <row r="1141">
      <c r="A1141" s="1001" t="s">
        <v>13901</v>
      </c>
      <c r="B1141" s="829">
        <v>3.7936581E7</v>
      </c>
      <c r="C1141" s="822">
        <v>44294.09424457176</v>
      </c>
      <c r="D1141" s="704" t="s">
        <v>2187</v>
      </c>
      <c r="E1141" s="704" t="s">
        <v>2188</v>
      </c>
      <c r="F1141" s="794">
        <v>34271.0</v>
      </c>
      <c r="G1141" s="696" t="s">
        <v>391</v>
      </c>
      <c r="H1141" s="704" t="s">
        <v>2189</v>
      </c>
      <c r="I1141" s="704" t="s">
        <v>2190</v>
      </c>
      <c r="J1141" s="696" t="s">
        <v>1620</v>
      </c>
      <c r="K1141" s="704" t="s">
        <v>2191</v>
      </c>
      <c r="L1141" s="1375" t="s">
        <v>1668</v>
      </c>
      <c r="N1141" s="1328"/>
      <c r="P1141" s="1328"/>
      <c r="Q1141" s="1328"/>
      <c r="R1141" s="1328"/>
      <c r="S1141" s="1327"/>
      <c r="T1141" s="1352"/>
      <c r="U1141" s="1328"/>
      <c r="V1141" s="1328"/>
      <c r="W1141" s="1328"/>
      <c r="X1141" s="748"/>
      <c r="Y1141" s="748"/>
      <c r="Z1141" s="748"/>
      <c r="AA1141" s="1328"/>
      <c r="AB1141" s="1359"/>
      <c r="AC1141" s="1327"/>
      <c r="AD1141" s="1335"/>
      <c r="AE1141" s="1341"/>
      <c r="AF1141" s="1340"/>
      <c r="AG1141" s="1340"/>
      <c r="AH1141" s="1340"/>
      <c r="AI1141" s="1336"/>
      <c r="AJ1141" s="1358"/>
      <c r="AK1141" s="748"/>
      <c r="AL1141" s="748"/>
      <c r="AM1141" s="1335"/>
      <c r="AN1141" s="1335"/>
      <c r="AO1141" s="1335"/>
      <c r="AP1141" s="748"/>
      <c r="AQ1141" s="748"/>
      <c r="AR1141" s="748"/>
      <c r="AS1141" s="748"/>
      <c r="AT1141" s="748"/>
    </row>
    <row r="1142">
      <c r="A1142" s="1001" t="s">
        <v>13901</v>
      </c>
      <c r="B1142" s="829">
        <v>4.0244938E7</v>
      </c>
      <c r="C1142" s="822">
        <v>44272.55071502315</v>
      </c>
      <c r="D1142" s="704" t="s">
        <v>1957</v>
      </c>
      <c r="E1142" s="704" t="s">
        <v>1958</v>
      </c>
      <c r="F1142" s="794">
        <v>35527.0</v>
      </c>
      <c r="G1142" s="696" t="s">
        <v>391</v>
      </c>
      <c r="H1142" s="704" t="s">
        <v>1618</v>
      </c>
      <c r="I1142" s="704" t="s">
        <v>1959</v>
      </c>
      <c r="J1142" s="696" t="s">
        <v>1620</v>
      </c>
      <c r="K1142" s="704" t="s">
        <v>1960</v>
      </c>
      <c r="L1142" s="1375" t="s">
        <v>1634</v>
      </c>
      <c r="N1142" s="1328"/>
      <c r="P1142" s="1328"/>
      <c r="Q1142" s="1328"/>
      <c r="R1142" s="1328"/>
      <c r="S1142" s="1328"/>
      <c r="T1142" s="1352"/>
      <c r="U1142" s="1328"/>
      <c r="V1142" s="1328"/>
      <c r="W1142" s="1328"/>
      <c r="X1142" s="748"/>
      <c r="Y1142" s="748"/>
      <c r="Z1142" s="748"/>
      <c r="AA1142" s="1328"/>
      <c r="AB1142" s="1376"/>
      <c r="AC1142" s="1327"/>
      <c r="AD1142" s="1335"/>
      <c r="AE1142" s="1341"/>
      <c r="AF1142" s="1340"/>
      <c r="AG1142" s="1340"/>
      <c r="AH1142" s="1340"/>
      <c r="AI1142" s="1336"/>
      <c r="AJ1142" s="1358"/>
      <c r="AK1142" s="748"/>
      <c r="AL1142" s="748"/>
      <c r="AM1142" s="1335"/>
      <c r="AN1142" s="1335"/>
      <c r="AO1142" s="1335"/>
      <c r="AP1142" s="748"/>
      <c r="AQ1142" s="748"/>
      <c r="AR1142" s="748"/>
      <c r="AS1142" s="1001"/>
      <c r="AT1142" s="748"/>
    </row>
    <row r="1143">
      <c r="A1143" s="1001" t="s">
        <v>13901</v>
      </c>
      <c r="B1143" s="838">
        <v>3.7204244E7</v>
      </c>
      <c r="C1143" s="822">
        <v>44303.04641258102</v>
      </c>
      <c r="D1143" s="706" t="s">
        <v>2255</v>
      </c>
      <c r="E1143" s="706" t="s">
        <v>2256</v>
      </c>
      <c r="F1143" s="794">
        <v>33978.0</v>
      </c>
      <c r="G1143" s="709" t="s">
        <v>391</v>
      </c>
      <c r="H1143" s="706" t="s">
        <v>1822</v>
      </c>
      <c r="I1143" s="706" t="s">
        <v>2257</v>
      </c>
      <c r="J1143" s="709" t="s">
        <v>1620</v>
      </c>
      <c r="K1143" s="706" t="s">
        <v>2258</v>
      </c>
      <c r="L1143" s="1374" t="s">
        <v>1668</v>
      </c>
      <c r="N1143" s="1327"/>
      <c r="P1143" s="1327"/>
      <c r="Q1143" s="1327"/>
      <c r="R1143" s="1327"/>
      <c r="S1143" s="1327"/>
      <c r="T1143" s="1354"/>
      <c r="U1143" s="1327"/>
      <c r="V1143" s="1327"/>
      <c r="W1143" s="1327"/>
      <c r="X1143" s="666"/>
      <c r="Y1143" s="666"/>
      <c r="Z1143" s="666"/>
      <c r="AA1143" s="1327"/>
      <c r="AB1143" s="1357"/>
      <c r="AC1143" s="1327"/>
      <c r="AD1143" s="1335"/>
      <c r="AE1143" s="1341"/>
      <c r="AF1143" s="1340"/>
      <c r="AG1143" s="1340"/>
      <c r="AH1143" s="1340"/>
      <c r="AI1143" s="1336"/>
      <c r="AJ1143" s="1358"/>
      <c r="AK1143" s="748"/>
      <c r="AL1143" s="748"/>
      <c r="AM1143" s="1335"/>
      <c r="AN1143" s="1335"/>
      <c r="AO1143" s="1335"/>
      <c r="AP1143" s="748"/>
      <c r="AQ1143" s="748"/>
      <c r="AR1143" s="748"/>
      <c r="AS1143" s="1001"/>
      <c r="AT1143" s="748"/>
    </row>
    <row r="1144">
      <c r="A1144" s="1001" t="s">
        <v>13901</v>
      </c>
      <c r="B1144" s="749">
        <v>3.378237E7</v>
      </c>
      <c r="C1144" s="787">
        <v>44349.90772192129</v>
      </c>
      <c r="D1144" s="692" t="s">
        <v>2638</v>
      </c>
      <c r="E1144" s="692" t="s">
        <v>2639</v>
      </c>
      <c r="F1144" s="746">
        <v>32300.0</v>
      </c>
      <c r="G1144" s="693" t="s">
        <v>391</v>
      </c>
      <c r="H1144" s="692" t="s">
        <v>1618</v>
      </c>
      <c r="I1144" s="692" t="s">
        <v>2640</v>
      </c>
      <c r="J1144" s="693" t="s">
        <v>1646</v>
      </c>
      <c r="K1144" s="692" t="s">
        <v>2641</v>
      </c>
      <c r="L1144" s="1351" t="s">
        <v>1668</v>
      </c>
      <c r="N1144" s="1328"/>
      <c r="P1144" s="1328"/>
      <c r="Q1144" s="1328"/>
      <c r="R1144" s="1328"/>
      <c r="S1144" s="1327"/>
      <c r="T1144" s="1352"/>
      <c r="U1144" s="1327"/>
      <c r="V1144" s="1327"/>
      <c r="W1144" s="1327"/>
      <c r="X1144" s="666"/>
      <c r="Y1144" s="666"/>
      <c r="Z1144" s="748"/>
      <c r="AA1144" s="1327"/>
      <c r="AB1144" s="1377"/>
      <c r="AC1144" s="1328"/>
      <c r="AD1144" s="1335"/>
      <c r="AE1144" s="1341"/>
      <c r="AF1144" s="1340"/>
      <c r="AG1144" s="1343"/>
      <c r="AH1144" s="1343"/>
      <c r="AI1144" s="1336"/>
      <c r="AJ1144" s="1358"/>
      <c r="AK1144" s="748"/>
      <c r="AL1144" s="748"/>
      <c r="AM1144" s="1335"/>
      <c r="AN1144" s="1335"/>
      <c r="AO1144" s="1335"/>
      <c r="AP1144" s="748"/>
      <c r="AQ1144" s="748"/>
      <c r="AR1144" s="748"/>
      <c r="AS1144" s="748"/>
      <c r="AT1144" s="748"/>
    </row>
    <row r="1145">
      <c r="A1145" s="1001" t="s">
        <v>13901</v>
      </c>
      <c r="B1145" s="829">
        <v>4.1646263E7</v>
      </c>
      <c r="C1145" s="840">
        <v>44347.8484375</v>
      </c>
      <c r="D1145" s="692" t="s">
        <v>2518</v>
      </c>
      <c r="E1145" s="692" t="s">
        <v>2519</v>
      </c>
      <c r="F1145" s="760">
        <v>36124.0</v>
      </c>
      <c r="G1145" s="693" t="s">
        <v>391</v>
      </c>
      <c r="H1145" s="692" t="s">
        <v>1795</v>
      </c>
      <c r="I1145" s="692">
        <f>5491132734294</f>
        <v>5491132734294</v>
      </c>
      <c r="J1145" s="693" t="s">
        <v>1620</v>
      </c>
      <c r="K1145" s="692" t="s">
        <v>2521</v>
      </c>
      <c r="L1145" s="1351" t="s">
        <v>1622</v>
      </c>
      <c r="N1145" s="1328"/>
      <c r="P1145" s="1328"/>
      <c r="Q1145" s="1328"/>
      <c r="R1145" s="1328"/>
      <c r="S1145" s="1328"/>
      <c r="T1145" s="1352"/>
      <c r="U1145" s="1328"/>
      <c r="V1145" s="1328"/>
      <c r="W1145" s="1328"/>
      <c r="X1145" s="748"/>
      <c r="Y1145" s="748"/>
      <c r="Z1145" s="748"/>
      <c r="AA1145" s="1328"/>
      <c r="AB1145" s="1357"/>
      <c r="AC1145" s="1327"/>
      <c r="AD1145" s="1335"/>
      <c r="AE1145" s="1341"/>
      <c r="AF1145" s="1340"/>
      <c r="AG1145" s="1340"/>
      <c r="AH1145" s="1340"/>
      <c r="AI1145" s="1340"/>
      <c r="AJ1145" s="1340"/>
      <c r="AK1145" s="748"/>
      <c r="AL1145" s="748"/>
      <c r="AM1145" s="1335"/>
      <c r="AN1145" s="1335"/>
      <c r="AO1145" s="1335"/>
      <c r="AP1145" s="748"/>
      <c r="AQ1145" s="748"/>
      <c r="AR1145" s="748"/>
      <c r="AS1145" s="748"/>
      <c r="AT1145" s="748"/>
    </row>
    <row r="1146">
      <c r="A1146" s="1001" t="s">
        <v>13901</v>
      </c>
      <c r="B1146" s="829">
        <v>4.3094417E7</v>
      </c>
      <c r="C1146" s="822">
        <v>44244.09057396991</v>
      </c>
      <c r="D1146" s="704" t="s">
        <v>1616</v>
      </c>
      <c r="E1146" s="704" t="s">
        <v>1617</v>
      </c>
      <c r="F1146" s="794">
        <v>36855.0</v>
      </c>
      <c r="G1146" s="696" t="s">
        <v>391</v>
      </c>
      <c r="H1146" s="704" t="s">
        <v>1618</v>
      </c>
      <c r="I1146" s="704" t="s">
        <v>1619</v>
      </c>
      <c r="J1146" s="696" t="s">
        <v>1620</v>
      </c>
      <c r="K1146" s="704" t="s">
        <v>1621</v>
      </c>
      <c r="L1146" s="1375" t="s">
        <v>1622</v>
      </c>
      <c r="N1146" s="1328"/>
      <c r="P1146" s="1328"/>
      <c r="Q1146" s="1328"/>
      <c r="R1146" s="1328"/>
      <c r="S1146" s="1327"/>
      <c r="T1146" s="1352"/>
      <c r="U1146" s="1328"/>
      <c r="V1146" s="1328"/>
      <c r="W1146" s="1328"/>
      <c r="X1146" s="748"/>
      <c r="Y1146" s="748"/>
      <c r="Z1146" s="748"/>
      <c r="AA1146" s="1328"/>
      <c r="AB1146" s="1357"/>
      <c r="AC1146" s="1327"/>
      <c r="AD1146" s="1335"/>
      <c r="AE1146" s="1341"/>
      <c r="AF1146" s="1340"/>
      <c r="AG1146" s="1340"/>
      <c r="AH1146" s="1343"/>
      <c r="AI1146" s="1336"/>
      <c r="AJ1146" s="1358"/>
      <c r="AK1146" s="748"/>
      <c r="AL1146" s="748"/>
      <c r="AM1146" s="1335"/>
      <c r="AN1146" s="1335"/>
      <c r="AO1146" s="1335"/>
      <c r="AP1146" s="666"/>
      <c r="AQ1146" s="748"/>
      <c r="AR1146" s="748"/>
      <c r="AS1146" s="748"/>
      <c r="AT1146" s="748"/>
    </row>
    <row r="1147">
      <c r="A1147" s="1001" t="s">
        <v>13901</v>
      </c>
      <c r="B1147" s="749">
        <v>3.9342851E7</v>
      </c>
      <c r="C1147" s="787">
        <v>44392.67984626157</v>
      </c>
      <c r="D1147" s="692" t="s">
        <v>3001</v>
      </c>
      <c r="E1147" s="692" t="s">
        <v>3002</v>
      </c>
      <c r="F1147" s="746">
        <v>35157.0</v>
      </c>
      <c r="G1147" s="693" t="s">
        <v>391</v>
      </c>
      <c r="H1147" s="692" t="s">
        <v>3003</v>
      </c>
      <c r="I1147" s="692" t="s">
        <v>3004</v>
      </c>
      <c r="J1147" s="693" t="s">
        <v>1620</v>
      </c>
      <c r="K1147" s="692" t="s">
        <v>3005</v>
      </c>
      <c r="L1147" s="1351" t="s">
        <v>1622</v>
      </c>
      <c r="N1147" s="1328"/>
      <c r="P1147" s="1328"/>
      <c r="Q1147" s="1328"/>
      <c r="R1147" s="1328"/>
      <c r="S1147" s="1327"/>
      <c r="T1147" s="1352"/>
      <c r="U1147" s="1328"/>
      <c r="V1147" s="1328"/>
      <c r="W1147" s="1328"/>
      <c r="X1147" s="748"/>
      <c r="Y1147" s="748"/>
      <c r="Z1147" s="748"/>
      <c r="AA1147" s="1328"/>
      <c r="AB1147" s="1328"/>
      <c r="AC1147" s="1327"/>
      <c r="AD1147" s="1335"/>
      <c r="AE1147" s="1341"/>
      <c r="AF1147" s="1340"/>
      <c r="AG1147" s="1343"/>
      <c r="AH1147" s="1378"/>
      <c r="AI1147" s="1336"/>
      <c r="AJ1147" s="1358"/>
      <c r="AK1147" s="748"/>
      <c r="AL1147" s="748"/>
      <c r="AM1147" s="1335"/>
      <c r="AN1147" s="1335"/>
      <c r="AO1147" s="1335"/>
      <c r="AP1147" s="666"/>
      <c r="AQ1147" s="748"/>
      <c r="AR1147" s="748"/>
      <c r="AS1147" s="748"/>
      <c r="AT1147" s="748"/>
    </row>
    <row r="1148">
      <c r="A1148" s="1001" t="s">
        <v>13901</v>
      </c>
      <c r="B1148" s="838">
        <v>4.1702696E7</v>
      </c>
      <c r="C1148" s="822">
        <v>44397.412847858795</v>
      </c>
      <c r="D1148" s="704" t="s">
        <v>3051</v>
      </c>
      <c r="E1148" s="704" t="s">
        <v>3052</v>
      </c>
      <c r="F1148" s="794">
        <v>36173.0</v>
      </c>
      <c r="G1148" s="696" t="s">
        <v>391</v>
      </c>
      <c r="H1148" s="704" t="s">
        <v>1678</v>
      </c>
      <c r="I1148" s="704" t="s">
        <v>3053</v>
      </c>
      <c r="J1148" s="696" t="s">
        <v>1620</v>
      </c>
      <c r="K1148" s="704" t="s">
        <v>3054</v>
      </c>
      <c r="L1148" s="1375" t="s">
        <v>1622</v>
      </c>
      <c r="N1148" s="1328"/>
      <c r="P1148" s="1328"/>
      <c r="Q1148" s="1328"/>
      <c r="R1148" s="1328"/>
      <c r="S1148" s="1327"/>
      <c r="T1148" s="1352"/>
      <c r="U1148" s="1328"/>
      <c r="V1148" s="1328"/>
      <c r="W1148" s="1328"/>
      <c r="X1148" s="748"/>
      <c r="Y1148" s="748"/>
      <c r="Z1148" s="748"/>
      <c r="AA1148" s="1328"/>
      <c r="AB1148" s="1328"/>
      <c r="AC1148" s="1327"/>
      <c r="AD1148" s="1335"/>
      <c r="AE1148" s="1341"/>
      <c r="AF1148" s="1340"/>
      <c r="AG1148" s="1343"/>
      <c r="AH1148" s="1343"/>
      <c r="AI1148" s="1336"/>
      <c r="AJ1148" s="1358"/>
      <c r="AK1148" s="748"/>
      <c r="AL1148" s="748"/>
      <c r="AM1148" s="1335"/>
      <c r="AN1148" s="1335"/>
      <c r="AO1148" s="1335"/>
      <c r="AP1148" s="666"/>
      <c r="AQ1148" s="748"/>
      <c r="AR1148" s="748"/>
      <c r="AS1148" s="748"/>
      <c r="AT1148" s="748"/>
    </row>
    <row r="1149">
      <c r="A1149" s="1001" t="s">
        <v>13901</v>
      </c>
      <c r="B1149" s="838">
        <v>3.851712E7</v>
      </c>
      <c r="C1149" s="822">
        <v>44259.62906399305</v>
      </c>
      <c r="D1149" s="704" t="s">
        <v>1766</v>
      </c>
      <c r="E1149" s="704" t="s">
        <v>1767</v>
      </c>
      <c r="F1149" s="794">
        <v>35015.0</v>
      </c>
      <c r="G1149" s="696" t="s">
        <v>391</v>
      </c>
      <c r="H1149" s="704" t="s">
        <v>1618</v>
      </c>
      <c r="I1149" s="704" t="s">
        <v>1768</v>
      </c>
      <c r="J1149" s="696" t="s">
        <v>1620</v>
      </c>
      <c r="K1149" s="704" t="s">
        <v>1769</v>
      </c>
      <c r="L1149" s="1375" t="s">
        <v>1668</v>
      </c>
      <c r="N1149" s="1328"/>
      <c r="P1149" s="1328"/>
      <c r="Q1149" s="1328"/>
      <c r="R1149" s="1359"/>
      <c r="S1149" s="1327"/>
      <c r="T1149" s="1352"/>
      <c r="U1149" s="1328"/>
      <c r="V1149" s="1328"/>
      <c r="W1149" s="1328"/>
      <c r="X1149" s="748"/>
      <c r="Y1149" s="748"/>
      <c r="Z1149" s="748"/>
      <c r="AA1149" s="1328"/>
      <c r="AB1149" s="1328"/>
      <c r="AC1149" s="1327"/>
      <c r="AD1149" s="1335"/>
      <c r="AE1149" s="1341"/>
      <c r="AF1149" s="1340"/>
      <c r="AG1149" s="1340"/>
      <c r="AH1149" s="1340"/>
      <c r="AI1149" s="1336"/>
      <c r="AJ1149" s="1358"/>
      <c r="AK1149" s="748"/>
      <c r="AL1149" s="748"/>
      <c r="AM1149" s="1335"/>
      <c r="AN1149" s="1335"/>
      <c r="AO1149" s="1335"/>
      <c r="AP1149" s="666"/>
      <c r="AQ1149" s="748"/>
      <c r="AR1149" s="748"/>
      <c r="AS1149" s="748"/>
      <c r="AT1149" s="748"/>
    </row>
    <row r="1150">
      <c r="A1150" s="1001" t="s">
        <v>13901</v>
      </c>
      <c r="B1150" s="838">
        <v>4.3918583E7</v>
      </c>
      <c r="C1150" s="822">
        <v>44259.66651368055</v>
      </c>
      <c r="D1150" s="704" t="s">
        <v>1779</v>
      </c>
      <c r="E1150" s="704" t="s">
        <v>1780</v>
      </c>
      <c r="F1150" s="794">
        <v>37427.0</v>
      </c>
      <c r="G1150" s="696" t="s">
        <v>391</v>
      </c>
      <c r="H1150" s="704" t="s">
        <v>1781</v>
      </c>
      <c r="I1150" s="704" t="s">
        <v>1782</v>
      </c>
      <c r="J1150" s="696" t="s">
        <v>1620</v>
      </c>
      <c r="K1150" s="704" t="s">
        <v>1783</v>
      </c>
      <c r="L1150" s="1375" t="s">
        <v>1634</v>
      </c>
      <c r="N1150" s="1328"/>
      <c r="P1150" s="1328"/>
      <c r="Q1150" s="1328"/>
      <c r="R1150" s="1328"/>
      <c r="S1150" s="1327"/>
      <c r="T1150" s="1352"/>
      <c r="U1150" s="1328"/>
      <c r="V1150" s="1328"/>
      <c r="W1150" s="1328"/>
      <c r="X1150" s="748"/>
      <c r="Y1150" s="748"/>
      <c r="Z1150" s="748"/>
      <c r="AA1150" s="1328"/>
      <c r="AB1150" s="1328"/>
      <c r="AC1150" s="1327"/>
      <c r="AD1150" s="1335"/>
      <c r="AE1150" s="1341"/>
      <c r="AF1150" s="1340"/>
      <c r="AG1150" s="1340"/>
      <c r="AH1150" s="1340"/>
      <c r="AI1150" s="1336"/>
      <c r="AJ1150" s="1358"/>
      <c r="AK1150" s="748"/>
      <c r="AL1150" s="748"/>
      <c r="AM1150" s="1335"/>
      <c r="AN1150" s="1335"/>
      <c r="AO1150" s="1335"/>
      <c r="AP1150" s="666"/>
      <c r="AQ1150" s="748"/>
      <c r="AR1150" s="748"/>
      <c r="AS1150" s="1001"/>
      <c r="AT1150" s="748"/>
    </row>
    <row r="1151">
      <c r="A1151" s="1001" t="s">
        <v>13901</v>
      </c>
      <c r="B1151" s="838">
        <v>3.6123398E7</v>
      </c>
      <c r="C1151" s="822">
        <v>44266.71163644676</v>
      </c>
      <c r="D1151" s="704" t="s">
        <v>1899</v>
      </c>
      <c r="E1151" s="704" t="s">
        <v>1900</v>
      </c>
      <c r="F1151" s="794">
        <v>33495.0</v>
      </c>
      <c r="G1151" s="696" t="s">
        <v>391</v>
      </c>
      <c r="H1151" s="704" t="s">
        <v>1618</v>
      </c>
      <c r="I1151" s="704" t="s">
        <v>1901</v>
      </c>
      <c r="J1151" s="696" t="s">
        <v>1620</v>
      </c>
      <c r="K1151" s="704" t="s">
        <v>1877</v>
      </c>
      <c r="L1151" s="1375" t="s">
        <v>1622</v>
      </c>
      <c r="N1151" s="1328"/>
      <c r="P1151" s="1328"/>
      <c r="Q1151" s="1328"/>
      <c r="R1151" s="1328"/>
      <c r="S1151" s="1327"/>
      <c r="T1151" s="1352"/>
      <c r="U1151" s="1328"/>
      <c r="V1151" s="1328"/>
      <c r="W1151" s="1328"/>
      <c r="X1151" s="748"/>
      <c r="Y1151" s="748"/>
      <c r="Z1151" s="748"/>
      <c r="AA1151" s="1328"/>
      <c r="AB1151" s="1328"/>
      <c r="AC1151" s="1327"/>
      <c r="AD1151" s="1335"/>
      <c r="AE1151" s="1341"/>
      <c r="AF1151" s="1340"/>
      <c r="AG1151" s="1340"/>
      <c r="AH1151" s="1340"/>
      <c r="AI1151" s="1336"/>
      <c r="AJ1151" s="1358"/>
      <c r="AK1151" s="748"/>
      <c r="AL1151" s="748"/>
      <c r="AM1151" s="1335"/>
      <c r="AN1151" s="1335"/>
      <c r="AO1151" s="1335"/>
      <c r="AP1151" s="666"/>
      <c r="AQ1151" s="748"/>
      <c r="AR1151" s="748"/>
      <c r="AS1151" s="748"/>
      <c r="AT1151" s="748"/>
    </row>
    <row r="1152">
      <c r="A1152" s="1001" t="s">
        <v>13901</v>
      </c>
      <c r="B1152" s="843">
        <v>4.2662663E7</v>
      </c>
      <c r="C1152" s="844">
        <v>44279.81272059028</v>
      </c>
      <c r="D1152" s="845" t="s">
        <v>2050</v>
      </c>
      <c r="E1152" s="845" t="s">
        <v>2051</v>
      </c>
      <c r="F1152" s="846">
        <v>36712.0</v>
      </c>
      <c r="G1152" s="847" t="s">
        <v>391</v>
      </c>
      <c r="H1152" s="845" t="s">
        <v>1822</v>
      </c>
      <c r="I1152" s="845" t="s">
        <v>2052</v>
      </c>
      <c r="J1152" s="847" t="s">
        <v>1646</v>
      </c>
      <c r="K1152" s="845" t="s">
        <v>2053</v>
      </c>
      <c r="L1152" s="1379" t="s">
        <v>1622</v>
      </c>
      <c r="N1152" s="1328"/>
      <c r="P1152" s="1328"/>
      <c r="Q1152" s="1328"/>
      <c r="R1152" s="1359"/>
      <c r="S1152" s="1328"/>
      <c r="T1152" s="1352"/>
      <c r="U1152" s="1328"/>
      <c r="V1152" s="1328"/>
      <c r="W1152" s="1328"/>
      <c r="X1152" s="748"/>
      <c r="Y1152" s="748"/>
      <c r="Z1152" s="748"/>
      <c r="AA1152" s="1328"/>
      <c r="AB1152" s="1377"/>
      <c r="AC1152" s="1377"/>
      <c r="AD1152" s="1347"/>
      <c r="AE1152" s="1348"/>
      <c r="AF1152" s="1340"/>
      <c r="AG1152" s="1343"/>
      <c r="AH1152" s="1343"/>
      <c r="AI1152" s="1336"/>
      <c r="AJ1152" s="1358"/>
      <c r="AK1152" s="748"/>
      <c r="AL1152" s="748"/>
      <c r="AM1152" s="1328"/>
      <c r="AN1152" s="1328"/>
      <c r="AO1152" s="1328"/>
      <c r="AP1152" s="666"/>
      <c r="AQ1152" s="748"/>
      <c r="AR1152" s="748"/>
      <c r="AS1152" s="748"/>
      <c r="AT1152" s="748"/>
    </row>
    <row r="1153">
      <c r="A1153" s="1001" t="s">
        <v>13901</v>
      </c>
      <c r="B1153" s="829">
        <v>3.9558828E7</v>
      </c>
      <c r="C1153" s="822">
        <v>44333.95993084491</v>
      </c>
      <c r="D1153" s="704" t="s">
        <v>2413</v>
      </c>
      <c r="E1153" s="704" t="s">
        <v>2414</v>
      </c>
      <c r="F1153" s="794">
        <v>35171.0</v>
      </c>
      <c r="G1153" s="696" t="s">
        <v>391</v>
      </c>
      <c r="H1153" s="704" t="s">
        <v>1822</v>
      </c>
      <c r="I1153" s="704" t="s">
        <v>2415</v>
      </c>
      <c r="J1153" s="696" t="s">
        <v>1620</v>
      </c>
      <c r="K1153" s="704" t="s">
        <v>2416</v>
      </c>
      <c r="L1153" s="1375" t="s">
        <v>1668</v>
      </c>
      <c r="N1153" s="1328"/>
      <c r="P1153" s="1328"/>
      <c r="Q1153" s="1328"/>
      <c r="R1153" s="1328"/>
      <c r="S1153" s="1327"/>
      <c r="T1153" s="1352"/>
      <c r="U1153" s="1328"/>
      <c r="V1153" s="1328"/>
      <c r="W1153" s="1328"/>
      <c r="X1153" s="748"/>
      <c r="Y1153" s="748"/>
      <c r="Z1153" s="748"/>
      <c r="AA1153" s="1328"/>
      <c r="AB1153" s="1357"/>
      <c r="AC1153" s="1377"/>
      <c r="AD1153" s="1335"/>
      <c r="AE1153" s="1341"/>
      <c r="AF1153" s="1340"/>
      <c r="AG1153" s="1343"/>
      <c r="AH1153" s="1343"/>
      <c r="AI1153" s="1336"/>
      <c r="AJ1153" s="1358"/>
      <c r="AK1153" s="748"/>
      <c r="AL1153" s="748"/>
      <c r="AM1153" s="1327"/>
      <c r="AN1153" s="1327"/>
      <c r="AO1153" s="1327"/>
      <c r="AP1153" s="666"/>
      <c r="AQ1153" s="748"/>
      <c r="AR1153" s="748"/>
      <c r="AS1153" s="1001"/>
      <c r="AT1153" s="748"/>
    </row>
    <row r="1154">
      <c r="A1154" s="1001" t="s">
        <v>13901</v>
      </c>
      <c r="B1154" s="829">
        <v>3.3679194E7</v>
      </c>
      <c r="C1154" s="822">
        <v>44409.471882592596</v>
      </c>
      <c r="D1154" s="704" t="s">
        <v>3122</v>
      </c>
      <c r="E1154" s="704" t="s">
        <v>3123</v>
      </c>
      <c r="F1154" s="794">
        <v>32275.0</v>
      </c>
      <c r="G1154" s="696" t="s">
        <v>391</v>
      </c>
      <c r="H1154" s="704" t="s">
        <v>3124</v>
      </c>
      <c r="I1154" s="704">
        <v>1.166571639E9</v>
      </c>
      <c r="J1154" s="696" t="s">
        <v>1620</v>
      </c>
      <c r="K1154" s="704" t="s">
        <v>3125</v>
      </c>
      <c r="L1154" s="1375" t="s">
        <v>1622</v>
      </c>
      <c r="N1154" s="1328"/>
      <c r="P1154" s="1328"/>
      <c r="Q1154" s="1328"/>
      <c r="R1154" s="1328"/>
      <c r="S1154" s="1327"/>
      <c r="T1154" s="1352"/>
      <c r="U1154" s="1328"/>
      <c r="V1154" s="1328"/>
      <c r="W1154" s="1328"/>
      <c r="X1154" s="748"/>
      <c r="Y1154" s="748"/>
      <c r="Z1154" s="748"/>
      <c r="AA1154" s="1328"/>
      <c r="AB1154" s="1377"/>
      <c r="AC1154" s="1327"/>
      <c r="AD1154" s="1335"/>
      <c r="AE1154" s="1348"/>
      <c r="AF1154" s="1340"/>
      <c r="AG1154" s="1380"/>
      <c r="AH1154" s="1380"/>
      <c r="AI1154" s="1336"/>
      <c r="AJ1154" s="1358"/>
      <c r="AK1154" s="748"/>
      <c r="AL1154" s="748"/>
      <c r="AM1154" s="1327"/>
      <c r="AN1154" s="1327"/>
      <c r="AO1154" s="1327"/>
      <c r="AP1154" s="666"/>
      <c r="AQ1154" s="748"/>
      <c r="AR1154" s="748"/>
      <c r="AS1154" s="1001"/>
      <c r="AT1154" s="748"/>
    </row>
    <row r="1155">
      <c r="A1155" s="1001" t="s">
        <v>13901</v>
      </c>
      <c r="B1155" s="829">
        <v>3.3248553E7</v>
      </c>
      <c r="C1155" s="822">
        <v>44389.82156023148</v>
      </c>
      <c r="D1155" s="704" t="s">
        <v>2967</v>
      </c>
      <c r="E1155" s="704" t="s">
        <v>2968</v>
      </c>
      <c r="F1155" s="794">
        <v>31864.0</v>
      </c>
      <c r="G1155" s="696" t="s">
        <v>391</v>
      </c>
      <c r="H1155" s="704" t="s">
        <v>1678</v>
      </c>
      <c r="I1155" s="704" t="s">
        <v>2969</v>
      </c>
      <c r="J1155" s="696" t="s">
        <v>1620</v>
      </c>
      <c r="K1155" s="704" t="s">
        <v>2970</v>
      </c>
      <c r="L1155" s="1375" t="s">
        <v>1622</v>
      </c>
      <c r="N1155" s="1328"/>
      <c r="P1155" s="1328"/>
      <c r="Q1155" s="1328"/>
      <c r="R1155" s="1328"/>
      <c r="S1155" s="1328"/>
      <c r="T1155" s="1352"/>
      <c r="U1155" s="1328"/>
      <c r="V1155" s="1328"/>
      <c r="W1155" s="1328"/>
      <c r="X1155" s="748"/>
      <c r="Y1155" s="748"/>
      <c r="Z1155" s="748"/>
      <c r="AA1155" s="1328"/>
      <c r="AB1155" s="1327"/>
      <c r="AC1155" s="1327"/>
      <c r="AD1155" s="1335"/>
      <c r="AE1155" s="1341"/>
      <c r="AF1155" s="1340"/>
      <c r="AG1155" s="1380"/>
      <c r="AH1155" s="1380"/>
      <c r="AI1155" s="1336"/>
      <c r="AJ1155" s="1358"/>
      <c r="AK1155" s="748"/>
      <c r="AL1155" s="748"/>
      <c r="AM1155" s="1328"/>
      <c r="AN1155" s="1328"/>
      <c r="AO1155" s="1328"/>
      <c r="AP1155" s="666"/>
      <c r="AQ1155" s="748"/>
      <c r="AR1155" s="748"/>
      <c r="AS1155" s="748"/>
      <c r="AT1155" s="748"/>
    </row>
    <row r="1156">
      <c r="A1156" s="1001" t="s">
        <v>13901</v>
      </c>
      <c r="B1156" s="829">
        <v>3.9492244E7</v>
      </c>
      <c r="C1156" s="822">
        <v>44289.7961725</v>
      </c>
      <c r="D1156" s="704" t="s">
        <v>2148</v>
      </c>
      <c r="E1156" s="704" t="s">
        <v>2149</v>
      </c>
      <c r="F1156" s="794">
        <v>35277.0</v>
      </c>
      <c r="G1156" s="696" t="s">
        <v>391</v>
      </c>
      <c r="H1156" s="704" t="s">
        <v>2150</v>
      </c>
      <c r="I1156" s="704" t="s">
        <v>2151</v>
      </c>
      <c r="J1156" s="696" t="s">
        <v>1620</v>
      </c>
      <c r="K1156" s="704" t="s">
        <v>2152</v>
      </c>
      <c r="L1156" s="1375" t="s">
        <v>1634</v>
      </c>
      <c r="N1156" s="1328"/>
      <c r="P1156" s="1328"/>
      <c r="Q1156" s="1328"/>
      <c r="R1156" s="1328"/>
      <c r="S1156" s="1328"/>
      <c r="T1156" s="1352"/>
      <c r="U1156" s="1328"/>
      <c r="V1156" s="1328"/>
      <c r="W1156" s="1328"/>
      <c r="X1156" s="748"/>
      <c r="Y1156" s="748"/>
      <c r="Z1156" s="748"/>
      <c r="AA1156" s="1328"/>
      <c r="AB1156" s="1357"/>
      <c r="AC1156" s="1327"/>
      <c r="AD1156" s="1335"/>
      <c r="AE1156" s="1341"/>
      <c r="AF1156" s="1340"/>
      <c r="AG1156" s="1380"/>
      <c r="AH1156" s="1380"/>
      <c r="AI1156" s="1336"/>
      <c r="AJ1156" s="1358"/>
      <c r="AK1156" s="748"/>
      <c r="AL1156" s="748"/>
      <c r="AM1156" s="1327"/>
      <c r="AN1156" s="1327"/>
      <c r="AO1156" s="1327"/>
      <c r="AP1156" s="666"/>
      <c r="AQ1156" s="748"/>
      <c r="AR1156" s="748"/>
      <c r="AS1156" s="748"/>
      <c r="AT1156" s="748"/>
    </row>
    <row r="1157">
      <c r="A1157" s="1001" t="s">
        <v>13901</v>
      </c>
      <c r="B1157" s="749">
        <v>4.4729997E7</v>
      </c>
      <c r="C1157" s="787">
        <v>44355.78191193287</v>
      </c>
      <c r="D1157" s="692" t="s">
        <v>2749</v>
      </c>
      <c r="E1157" s="692" t="s">
        <v>2750</v>
      </c>
      <c r="F1157" s="746">
        <v>37726.0</v>
      </c>
      <c r="G1157" s="693" t="s">
        <v>391</v>
      </c>
      <c r="H1157" s="692" t="s">
        <v>2751</v>
      </c>
      <c r="I1157" s="692" t="s">
        <v>2752</v>
      </c>
      <c r="J1157" s="693" t="s">
        <v>1620</v>
      </c>
      <c r="K1157" s="692" t="s">
        <v>2753</v>
      </c>
      <c r="L1157" s="1351" t="s">
        <v>1622</v>
      </c>
      <c r="N1157" s="1328"/>
      <c r="P1157" s="1328"/>
      <c r="Q1157" s="1328"/>
      <c r="R1157" s="1328"/>
      <c r="S1157" s="1327"/>
      <c r="T1157" s="1352"/>
      <c r="U1157" s="1328"/>
      <c r="V1157" s="1328"/>
      <c r="W1157" s="1328"/>
      <c r="X1157" s="748"/>
      <c r="Y1157" s="748"/>
      <c r="Z1157" s="748"/>
      <c r="AA1157" s="1328"/>
      <c r="AB1157" s="1328"/>
      <c r="AC1157" s="1327"/>
      <c r="AD1157" s="1327"/>
      <c r="AE1157" s="1348"/>
      <c r="AF1157" s="1340"/>
      <c r="AG1157" s="1340"/>
      <c r="AH1157" s="1340"/>
      <c r="AI1157" s="1336"/>
      <c r="AJ1157" s="1358"/>
      <c r="AK1157" s="748"/>
      <c r="AL1157" s="748"/>
      <c r="AM1157" s="1327"/>
      <c r="AN1157" s="1327"/>
      <c r="AO1157" s="1327"/>
      <c r="AP1157" s="666"/>
      <c r="AQ1157" s="748"/>
      <c r="AR1157" s="748"/>
      <c r="AS1157" s="748"/>
      <c r="AT1157" s="748"/>
    </row>
    <row r="1158">
      <c r="A1158" s="1001" t="s">
        <v>13901</v>
      </c>
      <c r="B1158" s="749">
        <v>3.3601492E7</v>
      </c>
      <c r="C1158" s="787">
        <v>44461.05118729167</v>
      </c>
      <c r="D1158" s="692" t="s">
        <v>3489</v>
      </c>
      <c r="E1158" s="692" t="s">
        <v>3490</v>
      </c>
      <c r="F1158" s="746">
        <v>32244.0</v>
      </c>
      <c r="G1158" s="693" t="s">
        <v>391</v>
      </c>
      <c r="H1158" s="692" t="s">
        <v>1678</v>
      </c>
      <c r="I1158" s="692" t="s">
        <v>3492</v>
      </c>
      <c r="J1158" s="693" t="s">
        <v>1646</v>
      </c>
      <c r="K1158" s="692" t="s">
        <v>3493</v>
      </c>
      <c r="L1158" s="1351" t="s">
        <v>1668</v>
      </c>
      <c r="N1158" s="1328"/>
      <c r="P1158" s="1328"/>
      <c r="Q1158" s="1328"/>
      <c r="R1158" s="1328"/>
      <c r="S1158" s="1327"/>
      <c r="T1158" s="1352"/>
      <c r="U1158" s="1328"/>
      <c r="V1158" s="1328"/>
      <c r="W1158" s="1328"/>
      <c r="X1158" s="748"/>
      <c r="Y1158" s="748"/>
      <c r="Z1158" s="748"/>
      <c r="AA1158" s="1328"/>
      <c r="AB1158" s="1327"/>
      <c r="AC1158" s="1381"/>
      <c r="AD1158" s="1327"/>
      <c r="AE1158" s="1382"/>
      <c r="AF1158" s="1340"/>
      <c r="AG1158" s="1383"/>
      <c r="AH1158" s="1343"/>
      <c r="AI1158" s="1384"/>
      <c r="AJ1158" s="1358"/>
      <c r="AK1158" s="748"/>
      <c r="AL1158" s="748"/>
      <c r="AM1158" s="1381"/>
      <c r="AN1158" s="1327"/>
      <c r="AO1158" s="1327"/>
      <c r="AP1158" s="666"/>
      <c r="AQ1158" s="748"/>
      <c r="AR1158" s="748"/>
      <c r="AS1158" s="1001"/>
      <c r="AT1158" s="748"/>
    </row>
    <row r="1159">
      <c r="A1159" s="1001" t="s">
        <v>13901</v>
      </c>
      <c r="B1159" s="749">
        <v>3.9769397E7</v>
      </c>
      <c r="C1159" s="787">
        <v>44431.847242222226</v>
      </c>
      <c r="D1159" s="692" t="s">
        <v>3292</v>
      </c>
      <c r="E1159" s="692" t="s">
        <v>3293</v>
      </c>
      <c r="F1159" s="746">
        <v>35265.0</v>
      </c>
      <c r="G1159" s="693" t="s">
        <v>391</v>
      </c>
      <c r="H1159" s="692" t="s">
        <v>3294</v>
      </c>
      <c r="I1159" s="692" t="s">
        <v>3295</v>
      </c>
      <c r="J1159" s="693" t="s">
        <v>1620</v>
      </c>
      <c r="K1159" s="692" t="s">
        <v>3296</v>
      </c>
      <c r="L1159" s="1351" t="s">
        <v>1668</v>
      </c>
      <c r="N1159" s="1328"/>
      <c r="P1159" s="1328"/>
      <c r="Q1159" s="1328"/>
      <c r="R1159" s="1328"/>
      <c r="S1159" s="1327"/>
      <c r="T1159" s="1352"/>
      <c r="U1159" s="1328"/>
      <c r="V1159" s="1328"/>
      <c r="W1159" s="1328"/>
      <c r="X1159" s="748"/>
      <c r="Y1159" s="748"/>
      <c r="Z1159" s="748"/>
      <c r="AA1159" s="1328"/>
      <c r="AB1159" s="1359"/>
      <c r="AC1159" s="1327"/>
      <c r="AD1159" s="1335"/>
      <c r="AE1159" s="1341"/>
      <c r="AF1159" s="1340"/>
      <c r="AG1159" s="1343"/>
      <c r="AH1159" s="1343"/>
      <c r="AI1159" s="1336"/>
      <c r="AJ1159" s="1358"/>
      <c r="AK1159" s="748"/>
      <c r="AL1159" s="748"/>
      <c r="AM1159" s="1327"/>
      <c r="AN1159" s="1327"/>
      <c r="AO1159" s="1327"/>
      <c r="AP1159" s="666"/>
      <c r="AQ1159" s="748"/>
      <c r="AR1159" s="748"/>
      <c r="AS1159" s="1001"/>
      <c r="AT1159" s="748"/>
    </row>
    <row r="1160">
      <c r="A1160" s="1001" t="s">
        <v>13901</v>
      </c>
      <c r="B1160" s="827">
        <v>4.3989116E7</v>
      </c>
      <c r="C1160" s="787">
        <v>44412.96757258102</v>
      </c>
      <c r="D1160" s="692" t="s">
        <v>3217</v>
      </c>
      <c r="E1160" s="692" t="s">
        <v>3218</v>
      </c>
      <c r="F1160" s="746">
        <v>37353.0</v>
      </c>
      <c r="G1160" s="693" t="s">
        <v>391</v>
      </c>
      <c r="H1160" s="692" t="s">
        <v>1795</v>
      </c>
      <c r="I1160" s="692" t="s">
        <v>3219</v>
      </c>
      <c r="J1160" s="693" t="s">
        <v>1620</v>
      </c>
      <c r="K1160" s="692" t="s">
        <v>3220</v>
      </c>
      <c r="L1160" s="1351" t="s">
        <v>1668</v>
      </c>
      <c r="N1160" s="1328"/>
      <c r="P1160" s="1328"/>
      <c r="Q1160" s="1328"/>
      <c r="R1160" s="1328"/>
      <c r="S1160" s="1327"/>
      <c r="T1160" s="1352"/>
      <c r="U1160" s="1328"/>
      <c r="V1160" s="1328"/>
      <c r="W1160" s="1328"/>
      <c r="X1160" s="748"/>
      <c r="Y1160" s="748"/>
      <c r="Z1160" s="748"/>
      <c r="AA1160" s="1328"/>
      <c r="AB1160" s="1328"/>
      <c r="AC1160" s="1328"/>
      <c r="AD1160" s="1335"/>
      <c r="AE1160" s="1341"/>
      <c r="AF1160" s="1340"/>
      <c r="AG1160" s="1343"/>
      <c r="AH1160" s="1343"/>
      <c r="AI1160" s="1336"/>
      <c r="AJ1160" s="1358"/>
      <c r="AK1160" s="748"/>
      <c r="AL1160" s="748"/>
      <c r="AM1160" s="1327"/>
      <c r="AN1160" s="1327"/>
      <c r="AO1160" s="1327"/>
      <c r="AP1160" s="666"/>
      <c r="AQ1160" s="748"/>
      <c r="AR1160" s="748"/>
      <c r="AS1160" s="1001"/>
      <c r="AT1160" s="748"/>
    </row>
    <row r="1161">
      <c r="A1161" s="1001" t="s">
        <v>13901</v>
      </c>
      <c r="B1161" s="827">
        <v>4.1673277E7</v>
      </c>
      <c r="C1161" s="787">
        <v>44410.52434175926</v>
      </c>
      <c r="D1161" s="692" t="s">
        <v>3145</v>
      </c>
      <c r="E1161" s="692" t="s">
        <v>3146</v>
      </c>
      <c r="F1161" s="746">
        <v>36189.0</v>
      </c>
      <c r="G1161" s="693" t="s">
        <v>391</v>
      </c>
      <c r="H1161" s="692" t="s">
        <v>3147</v>
      </c>
      <c r="I1161" s="692" t="s">
        <v>3148</v>
      </c>
      <c r="J1161" s="693" t="s">
        <v>1620</v>
      </c>
      <c r="K1161" s="692" t="s">
        <v>3149</v>
      </c>
      <c r="L1161" s="1351" t="s">
        <v>1668</v>
      </c>
      <c r="N1161" s="1328"/>
      <c r="P1161" s="1328"/>
      <c r="Q1161" s="1328"/>
      <c r="R1161" s="1328"/>
      <c r="S1161" s="1327"/>
      <c r="T1161" s="1352"/>
      <c r="U1161" s="1328"/>
      <c r="V1161" s="1328"/>
      <c r="W1161" s="1328"/>
      <c r="X1161" s="748"/>
      <c r="Y1161" s="748"/>
      <c r="Z1161" s="748"/>
      <c r="AA1161" s="1328"/>
      <c r="AB1161" s="1359"/>
      <c r="AC1161" s="1327"/>
      <c r="AD1161" s="1335"/>
      <c r="AE1161" s="1341"/>
      <c r="AF1161" s="1340"/>
      <c r="AG1161" s="1343"/>
      <c r="AH1161" s="1343"/>
      <c r="AI1161" s="1336"/>
      <c r="AJ1161" s="1358"/>
      <c r="AK1161" s="748"/>
      <c r="AL1161" s="748"/>
      <c r="AM1161" s="1327"/>
      <c r="AN1161" s="1327"/>
      <c r="AO1161" s="1327"/>
      <c r="AP1161" s="666"/>
      <c r="AQ1161" s="748"/>
      <c r="AR1161" s="748"/>
      <c r="AS1161" s="1001"/>
      <c r="AT1161" s="748"/>
    </row>
    <row r="1162">
      <c r="A1162" s="1001" t="s">
        <v>13901</v>
      </c>
      <c r="B1162" s="749">
        <v>4.0228672E7</v>
      </c>
      <c r="C1162" s="787">
        <v>44410.678020231484</v>
      </c>
      <c r="D1162" s="692" t="s">
        <v>3169</v>
      </c>
      <c r="E1162" s="692" t="s">
        <v>3170</v>
      </c>
      <c r="F1162" s="746">
        <v>35541.0</v>
      </c>
      <c r="G1162" s="693" t="s">
        <v>391</v>
      </c>
      <c r="H1162" s="692" t="s">
        <v>3171</v>
      </c>
      <c r="I1162" s="692">
        <v>1.130181841E9</v>
      </c>
      <c r="J1162" s="693" t="s">
        <v>1620</v>
      </c>
      <c r="K1162" s="692" t="s">
        <v>2092</v>
      </c>
      <c r="L1162" s="1351" t="s">
        <v>1680</v>
      </c>
      <c r="N1162" s="1328"/>
      <c r="P1162" s="1328"/>
      <c r="Q1162" s="1328"/>
      <c r="R1162" s="1328"/>
      <c r="S1162" s="1327"/>
      <c r="T1162" s="1352"/>
      <c r="U1162" s="1328"/>
      <c r="V1162" s="1328"/>
      <c r="W1162" s="1328"/>
      <c r="X1162" s="748"/>
      <c r="Y1162" s="748"/>
      <c r="Z1162" s="748"/>
      <c r="AA1162" s="1328"/>
      <c r="AB1162" s="1327"/>
      <c r="AC1162" s="1327"/>
      <c r="AD1162" s="1347"/>
      <c r="AE1162" s="1348"/>
      <c r="AF1162" s="1340"/>
      <c r="AG1162" s="1343"/>
      <c r="AH1162" s="1343"/>
      <c r="AI1162" s="1336"/>
      <c r="AJ1162" s="1358"/>
      <c r="AK1162" s="748"/>
      <c r="AL1162" s="748"/>
      <c r="AM1162" s="1327"/>
      <c r="AN1162" s="1327"/>
      <c r="AO1162" s="1327"/>
      <c r="AP1162" s="666"/>
      <c r="AQ1162" s="748"/>
      <c r="AR1162" s="748"/>
      <c r="AS1162" s="748"/>
      <c r="AT1162" s="748"/>
    </row>
    <row r="1163">
      <c r="A1163" s="1001" t="s">
        <v>13901</v>
      </c>
      <c r="B1163" s="749">
        <v>4.1557015E7</v>
      </c>
      <c r="C1163" s="787">
        <v>44415.44338607639</v>
      </c>
      <c r="D1163" s="692" t="s">
        <v>3227</v>
      </c>
      <c r="E1163" s="692" t="s">
        <v>3228</v>
      </c>
      <c r="F1163" s="746">
        <v>36021.0</v>
      </c>
      <c r="G1163" s="693" t="s">
        <v>391</v>
      </c>
      <c r="H1163" s="692" t="s">
        <v>1822</v>
      </c>
      <c r="I1163" s="867" t="s">
        <v>3229</v>
      </c>
      <c r="J1163" s="693" t="s">
        <v>1620</v>
      </c>
      <c r="K1163" s="692" t="s">
        <v>3230</v>
      </c>
      <c r="L1163" s="1351" t="s">
        <v>1668</v>
      </c>
      <c r="N1163" s="1328"/>
      <c r="P1163" s="1328"/>
      <c r="Q1163" s="1328"/>
      <c r="R1163" s="1359"/>
      <c r="S1163" s="1328"/>
      <c r="T1163" s="1352"/>
      <c r="U1163" s="1328"/>
      <c r="V1163" s="1328"/>
      <c r="W1163" s="1328"/>
      <c r="X1163" s="748"/>
      <c r="Y1163" s="748"/>
      <c r="Z1163" s="748"/>
      <c r="AA1163" s="1328"/>
      <c r="AB1163" s="1359"/>
      <c r="AC1163" s="1327"/>
      <c r="AD1163" s="1347"/>
      <c r="AE1163" s="1348"/>
      <c r="AF1163" s="1340"/>
      <c r="AG1163" s="1380"/>
      <c r="AH1163" s="1380"/>
      <c r="AI1163" s="1336"/>
      <c r="AJ1163" s="1358"/>
      <c r="AK1163" s="748"/>
      <c r="AL1163" s="748"/>
      <c r="AM1163" s="1327"/>
      <c r="AN1163" s="1327"/>
      <c r="AO1163" s="1327"/>
      <c r="AP1163" s="666"/>
      <c r="AQ1163" s="748"/>
      <c r="AR1163" s="748"/>
      <c r="AS1163" s="1001"/>
      <c r="AT1163" s="748"/>
    </row>
    <row r="1164">
      <c r="A1164" s="1001" t="s">
        <v>13901</v>
      </c>
      <c r="B1164" s="749">
        <v>3.8528111E7</v>
      </c>
      <c r="C1164" s="787">
        <v>44443.9436703588</v>
      </c>
      <c r="D1164" s="692" t="s">
        <v>3375</v>
      </c>
      <c r="E1164" s="692" t="s">
        <v>3376</v>
      </c>
      <c r="F1164" s="746">
        <v>34568.0</v>
      </c>
      <c r="G1164" s="693" t="s">
        <v>391</v>
      </c>
      <c r="H1164" s="692" t="s">
        <v>3377</v>
      </c>
      <c r="I1164" s="692" t="s">
        <v>3378</v>
      </c>
      <c r="J1164" s="693" t="s">
        <v>1620</v>
      </c>
      <c r="K1164" s="692" t="s">
        <v>3379</v>
      </c>
      <c r="L1164" s="1351" t="s">
        <v>1668</v>
      </c>
      <c r="N1164" s="1328"/>
      <c r="P1164" s="1328"/>
      <c r="Q1164" s="1328"/>
      <c r="R1164" s="1328"/>
      <c r="S1164" s="1327"/>
      <c r="T1164" s="1352"/>
      <c r="U1164" s="1328"/>
      <c r="V1164" s="1328"/>
      <c r="W1164" s="1328"/>
      <c r="X1164" s="748"/>
      <c r="Y1164" s="748"/>
      <c r="Z1164" s="748"/>
      <c r="AA1164" s="1328"/>
      <c r="AB1164" s="1357"/>
      <c r="AC1164" s="1327"/>
      <c r="AD1164" s="1327"/>
      <c r="AE1164" s="1333"/>
      <c r="AF1164" s="666"/>
      <c r="AG1164" s="1343"/>
      <c r="AH1164" s="1343"/>
      <c r="AI1164" s="1336"/>
      <c r="AJ1164" s="1358"/>
      <c r="AK1164" s="748"/>
      <c r="AL1164" s="748"/>
      <c r="AM1164" s="1327"/>
      <c r="AN1164" s="1327"/>
      <c r="AO1164" s="1327"/>
      <c r="AP1164" s="666"/>
      <c r="AQ1164" s="748"/>
      <c r="AR1164" s="748"/>
      <c r="AS1164" s="1001"/>
      <c r="AT1164" s="748"/>
    </row>
    <row r="1165">
      <c r="A1165" s="1001" t="s">
        <v>13901</v>
      </c>
      <c r="B1165" s="749">
        <v>3.809718E7</v>
      </c>
      <c r="C1165" s="787">
        <v>44441.844740127315</v>
      </c>
      <c r="D1165" s="692" t="s">
        <v>3349</v>
      </c>
      <c r="E1165" s="692" t="s">
        <v>3350</v>
      </c>
      <c r="F1165" s="746">
        <v>36382.0</v>
      </c>
      <c r="G1165" s="693" t="s">
        <v>391</v>
      </c>
      <c r="H1165" s="692" t="s">
        <v>1678</v>
      </c>
      <c r="I1165" s="692" t="s">
        <v>3351</v>
      </c>
      <c r="J1165" s="693" t="s">
        <v>1620</v>
      </c>
      <c r="K1165" s="692" t="s">
        <v>3352</v>
      </c>
      <c r="L1165" s="1351" t="s">
        <v>1668</v>
      </c>
      <c r="N1165" s="1328"/>
      <c r="P1165" s="1328"/>
      <c r="Q1165" s="1328"/>
      <c r="R1165" s="1328"/>
      <c r="S1165" s="1327"/>
      <c r="T1165" s="1352"/>
      <c r="U1165" s="1328"/>
      <c r="V1165" s="1328"/>
      <c r="W1165" s="1328"/>
      <c r="X1165" s="748"/>
      <c r="Y1165" s="748"/>
      <c r="Z1165" s="748"/>
      <c r="AA1165" s="1328"/>
      <c r="AB1165" s="1327"/>
      <c r="AC1165" s="1327"/>
      <c r="AD1165" s="1335"/>
      <c r="AE1165" s="1341"/>
      <c r="AF1165" s="666"/>
      <c r="AG1165" s="1343"/>
      <c r="AH1165" s="1343"/>
      <c r="AI1165" s="1336"/>
      <c r="AJ1165" s="1358"/>
      <c r="AK1165" s="748"/>
      <c r="AL1165" s="748"/>
      <c r="AM1165" s="1327"/>
      <c r="AN1165" s="1327"/>
      <c r="AO1165" s="1327"/>
      <c r="AP1165" s="666"/>
      <c r="AQ1165" s="748"/>
      <c r="AR1165" s="748"/>
      <c r="AS1165" s="748"/>
      <c r="AT1165" s="748"/>
    </row>
    <row r="1166">
      <c r="A1166" s="1001" t="s">
        <v>13901</v>
      </c>
      <c r="B1166" s="870" t="s">
        <v>304</v>
      </c>
      <c r="C1166" s="871">
        <v>44657.44940094907</v>
      </c>
      <c r="D1166" s="867" t="s">
        <v>4459</v>
      </c>
      <c r="E1166" s="867" t="s">
        <v>4460</v>
      </c>
      <c r="F1166" s="872">
        <v>36328.0</v>
      </c>
      <c r="G1166" s="873" t="s">
        <v>4745</v>
      </c>
      <c r="H1166" s="867" t="s">
        <v>4462</v>
      </c>
      <c r="I1166" s="867" t="s">
        <v>4463</v>
      </c>
      <c r="J1166" s="873" t="s">
        <v>1646</v>
      </c>
      <c r="K1166" s="867" t="s">
        <v>4464</v>
      </c>
      <c r="L1166" s="1385" t="s">
        <v>1668</v>
      </c>
      <c r="N1166" s="1386"/>
      <c r="P1166" s="1386"/>
      <c r="Q1166" s="1386"/>
      <c r="R1166" s="1386"/>
      <c r="S1166" s="1386"/>
      <c r="T1166" s="1386"/>
      <c r="U1166" s="1386"/>
      <c r="V1166" s="1386"/>
      <c r="W1166" s="1386"/>
      <c r="X1166" s="869"/>
      <c r="Y1166" s="869"/>
      <c r="Z1166" s="869"/>
      <c r="AA1166" s="1386"/>
      <c r="AB1166" s="1363"/>
      <c r="AC1166" s="1386"/>
      <c r="AD1166" s="1387"/>
      <c r="AE1166" s="1388"/>
      <c r="AF1166" s="1358"/>
      <c r="AG1166" s="1358"/>
      <c r="AH1166" s="1389"/>
      <c r="AI1166" s="1390"/>
      <c r="AJ1166" s="1329"/>
      <c r="AK1166" s="748"/>
      <c r="AL1166" s="748"/>
      <c r="AM1166" s="1363"/>
      <c r="AN1166" s="1363"/>
      <c r="AO1166" s="1363"/>
      <c r="AP1166" s="666"/>
      <c r="AQ1166" s="748"/>
      <c r="AR1166" s="748"/>
      <c r="AS1166" s="748"/>
      <c r="AT1166" s="748"/>
    </row>
    <row r="1167">
      <c r="A1167" s="1001" t="s">
        <v>13901</v>
      </c>
      <c r="B1167" s="749">
        <v>4.2149619E7</v>
      </c>
      <c r="C1167" s="787">
        <v>44502.48294726852</v>
      </c>
      <c r="D1167" s="692" t="s">
        <v>3748</v>
      </c>
      <c r="E1167" s="692" t="s">
        <v>3749</v>
      </c>
      <c r="F1167" s="746">
        <v>36406.0</v>
      </c>
      <c r="G1167" s="693" t="s">
        <v>391</v>
      </c>
      <c r="H1167" s="692" t="s">
        <v>1678</v>
      </c>
      <c r="I1167" s="692">
        <v>1.167687602E9</v>
      </c>
      <c r="J1167" s="693" t="s">
        <v>1620</v>
      </c>
      <c r="K1167" s="692" t="s">
        <v>3750</v>
      </c>
      <c r="L1167" s="1351" t="s">
        <v>1622</v>
      </c>
      <c r="N1167" s="1328"/>
      <c r="P1167" s="1328"/>
      <c r="Q1167" s="1328"/>
      <c r="R1167" s="1328"/>
      <c r="S1167" s="1327"/>
      <c r="T1167" s="1352"/>
      <c r="U1167" s="1328"/>
      <c r="V1167" s="1328"/>
      <c r="W1167" s="1328"/>
      <c r="X1167" s="748"/>
      <c r="Y1167" s="748"/>
      <c r="Z1167" s="748"/>
      <c r="AA1167" s="1328"/>
      <c r="AB1167" s="1327"/>
      <c r="AC1167" s="1368"/>
      <c r="AD1167" s="1327"/>
      <c r="AE1167" s="1329"/>
      <c r="AF1167" s="666"/>
      <c r="AG1167" s="1340"/>
      <c r="AH1167" s="1001"/>
      <c r="AI1167" s="1001"/>
      <c r="AJ1167" s="1001"/>
      <c r="AK1167" s="748"/>
      <c r="AL1167" s="748"/>
      <c r="AM1167" s="1327"/>
      <c r="AN1167" s="1327"/>
      <c r="AO1167" s="1327"/>
      <c r="AP1167" s="666"/>
      <c r="AQ1167" s="748"/>
      <c r="AR1167" s="748"/>
      <c r="AS1167" s="1001"/>
      <c r="AT1167" s="748"/>
    </row>
    <row r="1168">
      <c r="A1168" s="1001" t="s">
        <v>13901</v>
      </c>
      <c r="B1168" s="749">
        <v>4.131072E7</v>
      </c>
      <c r="C1168" s="787">
        <v>44425.48251585648</v>
      </c>
      <c r="D1168" s="692" t="s">
        <v>3270</v>
      </c>
      <c r="E1168" s="692" t="s">
        <v>3271</v>
      </c>
      <c r="F1168" s="746">
        <v>36015.0</v>
      </c>
      <c r="G1168" s="693" t="s">
        <v>391</v>
      </c>
      <c r="H1168" s="692" t="s">
        <v>3272</v>
      </c>
      <c r="I1168" s="692" t="s">
        <v>3273</v>
      </c>
      <c r="J1168" s="693" t="s">
        <v>1620</v>
      </c>
      <c r="K1168" s="692" t="s">
        <v>3274</v>
      </c>
      <c r="L1168" s="1351" t="s">
        <v>1668</v>
      </c>
      <c r="N1168" s="1328"/>
      <c r="P1168" s="1328"/>
      <c r="Q1168" s="1328"/>
      <c r="R1168" s="1328"/>
      <c r="S1168" s="1327"/>
      <c r="T1168" s="1352"/>
      <c r="U1168" s="1328"/>
      <c r="V1168" s="1328"/>
      <c r="W1168" s="1328"/>
      <c r="X1168" s="748"/>
      <c r="Y1168" s="748"/>
      <c r="Z1168" s="748"/>
      <c r="AA1168" s="1328"/>
      <c r="AB1168" s="1328"/>
      <c r="AC1168" s="1327"/>
      <c r="AD1168" s="1327"/>
      <c r="AE1168" s="1333"/>
      <c r="AF1168" s="666"/>
      <c r="AG1168" s="1343"/>
      <c r="AH1168" s="1343"/>
      <c r="AI1168" s="1336"/>
      <c r="AJ1168" s="1358"/>
      <c r="AK1168" s="748"/>
      <c r="AL1168" s="748"/>
      <c r="AM1168" s="1327"/>
      <c r="AN1168" s="1327"/>
      <c r="AO1168" s="1330"/>
      <c r="AP1168" s="666"/>
      <c r="AQ1168" s="748"/>
      <c r="AR1168" s="748"/>
      <c r="AS1168" s="748"/>
      <c r="AT1168" s="748"/>
    </row>
    <row r="1169">
      <c r="A1169" s="1001" t="s">
        <v>13901</v>
      </c>
      <c r="B1169" s="829">
        <v>4.2979993E7</v>
      </c>
      <c r="C1169" s="787">
        <v>44376.81212831019</v>
      </c>
      <c r="D1169" s="692" t="s">
        <v>2898</v>
      </c>
      <c r="E1169" s="692" t="s">
        <v>2899</v>
      </c>
      <c r="F1169" s="794">
        <v>36850.0</v>
      </c>
      <c r="G1169" s="696" t="s">
        <v>391</v>
      </c>
      <c r="H1169" s="704" t="s">
        <v>2900</v>
      </c>
      <c r="I1169" s="692" t="s">
        <v>2901</v>
      </c>
      <c r="J1169" s="693" t="s">
        <v>1620</v>
      </c>
      <c r="K1169" s="692" t="s">
        <v>2902</v>
      </c>
      <c r="L1169" s="1351" t="s">
        <v>1668</v>
      </c>
      <c r="N1169" s="1328"/>
      <c r="P1169" s="1328"/>
      <c r="Q1169" s="1328"/>
      <c r="R1169" s="1328"/>
      <c r="S1169" s="1327"/>
      <c r="T1169" s="1352"/>
      <c r="U1169" s="1328"/>
      <c r="V1169" s="1328"/>
      <c r="W1169" s="1328"/>
      <c r="X1169" s="748"/>
      <c r="Y1169" s="748"/>
      <c r="Z1169" s="1001"/>
      <c r="AA1169" s="1328"/>
      <c r="AB1169" s="1359"/>
      <c r="AC1169" s="1327"/>
      <c r="AD1169" s="1327"/>
      <c r="AE1169" s="1333"/>
      <c r="AF1169" s="666"/>
      <c r="AG1169" s="1340"/>
      <c r="AH1169" s="1340"/>
      <c r="AI1169" s="1336"/>
      <c r="AJ1169" s="1358"/>
      <c r="AK1169" s="748"/>
      <c r="AL1169" s="748"/>
      <c r="AM1169" s="1327"/>
      <c r="AN1169" s="1327"/>
      <c r="AO1169" s="1330"/>
      <c r="AP1169" s="666"/>
      <c r="AQ1169" s="748"/>
      <c r="AR1169" s="748"/>
      <c r="AS1169" s="748"/>
      <c r="AT1169" s="748"/>
    </row>
    <row r="1170">
      <c r="A1170" s="1001" t="s">
        <v>13901</v>
      </c>
      <c r="B1170" s="749">
        <v>4.0011345E7</v>
      </c>
      <c r="C1170" s="787">
        <v>44476.647133645834</v>
      </c>
      <c r="D1170" s="692" t="s">
        <v>3562</v>
      </c>
      <c r="E1170" s="692" t="s">
        <v>3563</v>
      </c>
      <c r="F1170" s="746">
        <v>35369.0</v>
      </c>
      <c r="G1170" s="693" t="s">
        <v>391</v>
      </c>
      <c r="H1170" s="692" t="s">
        <v>1795</v>
      </c>
      <c r="I1170" s="692" t="s">
        <v>3564</v>
      </c>
      <c r="J1170" s="693" t="s">
        <v>1620</v>
      </c>
      <c r="K1170" s="692" t="s">
        <v>3565</v>
      </c>
      <c r="L1170" s="1351" t="s">
        <v>1622</v>
      </c>
      <c r="N1170" s="1328"/>
      <c r="P1170" s="1328"/>
      <c r="Q1170" s="1328"/>
      <c r="R1170" s="1328"/>
      <c r="S1170" s="1368"/>
      <c r="T1170" s="1352"/>
      <c r="U1170" s="1328"/>
      <c r="V1170" s="1328"/>
      <c r="W1170" s="1328"/>
      <c r="X1170" s="748"/>
      <c r="Y1170" s="748"/>
      <c r="Z1170" s="748"/>
      <c r="AA1170" s="1328"/>
      <c r="AB1170" s="1357"/>
      <c r="AC1170" s="1327"/>
      <c r="AD1170" s="1327"/>
      <c r="AE1170" s="1333"/>
      <c r="AF1170" s="666"/>
      <c r="AG1170" s="1343"/>
      <c r="AH1170" s="1343"/>
      <c r="AI1170" s="1336"/>
      <c r="AJ1170" s="1358"/>
      <c r="AK1170" s="748"/>
      <c r="AL1170" s="748"/>
      <c r="AM1170" s="1327"/>
      <c r="AN1170" s="1327"/>
      <c r="AO1170" s="1330"/>
      <c r="AP1170" s="666"/>
      <c r="AQ1170" s="748"/>
      <c r="AR1170" s="748"/>
      <c r="AS1170" s="748"/>
      <c r="AT1170" s="748"/>
    </row>
    <row r="1171">
      <c r="A1171" s="1001" t="s">
        <v>13901</v>
      </c>
      <c r="B1171" s="749">
        <v>3.2592512E7</v>
      </c>
      <c r="C1171" s="787">
        <v>44407.24179905093</v>
      </c>
      <c r="D1171" s="692" t="s">
        <v>3087</v>
      </c>
      <c r="E1171" s="692" t="s">
        <v>3088</v>
      </c>
      <c r="F1171" s="746">
        <v>31668.0</v>
      </c>
      <c r="G1171" s="693" t="s">
        <v>391</v>
      </c>
      <c r="H1171" s="692" t="s">
        <v>1678</v>
      </c>
      <c r="I1171" s="692">
        <v>1.168168057E9</v>
      </c>
      <c r="J1171" s="693" t="s">
        <v>1646</v>
      </c>
      <c r="K1171" s="692" t="s">
        <v>3089</v>
      </c>
      <c r="L1171" s="1351" t="s">
        <v>1680</v>
      </c>
      <c r="N1171" s="1328"/>
      <c r="P1171" s="1328"/>
      <c r="Q1171" s="1328"/>
      <c r="R1171" s="1328"/>
      <c r="S1171" s="1328"/>
      <c r="T1171" s="1352"/>
      <c r="U1171" s="1328"/>
      <c r="V1171" s="1328"/>
      <c r="W1171" s="1328"/>
      <c r="X1171" s="748"/>
      <c r="Y1171" s="748"/>
      <c r="Z1171" s="748"/>
      <c r="AA1171" s="1328"/>
      <c r="AB1171" s="1376"/>
      <c r="AC1171" s="1327"/>
      <c r="AD1171" s="1327"/>
      <c r="AE1171" s="1333"/>
      <c r="AF1171" s="666"/>
      <c r="AG1171" s="1343"/>
      <c r="AH1171" s="1343"/>
      <c r="AI1171" s="1336"/>
      <c r="AJ1171" s="1358"/>
      <c r="AK1171" s="748"/>
      <c r="AL1171" s="748"/>
      <c r="AM1171" s="1327"/>
      <c r="AN1171" s="1327"/>
      <c r="AO1171" s="1330"/>
      <c r="AP1171" s="666"/>
      <c r="AQ1171" s="748"/>
      <c r="AR1171" s="748"/>
      <c r="AS1171" s="748"/>
      <c r="AT1171" s="748"/>
    </row>
    <row r="1172">
      <c r="A1172" s="1001" t="s">
        <v>13901</v>
      </c>
      <c r="B1172" s="699">
        <v>4.4568209E7</v>
      </c>
      <c r="C1172" s="787">
        <v>44438.90879914352</v>
      </c>
      <c r="D1172" s="686" t="s">
        <v>3335</v>
      </c>
      <c r="E1172" s="686" t="s">
        <v>3336</v>
      </c>
      <c r="F1172" s="746">
        <v>37608.0</v>
      </c>
      <c r="G1172" s="691" t="s">
        <v>391</v>
      </c>
      <c r="H1172" s="686" t="s">
        <v>3337</v>
      </c>
      <c r="I1172" s="686" t="s">
        <v>3338</v>
      </c>
      <c r="J1172" s="691" t="s">
        <v>1620</v>
      </c>
      <c r="K1172" s="686" t="s">
        <v>3339</v>
      </c>
      <c r="L1172" s="1331" t="s">
        <v>1622</v>
      </c>
      <c r="N1172" s="1327"/>
      <c r="P1172" s="1327"/>
      <c r="Q1172" s="1327"/>
      <c r="R1172" s="1327"/>
      <c r="S1172" s="1327"/>
      <c r="T1172" s="1354"/>
      <c r="U1172" s="1327"/>
      <c r="V1172" s="1327"/>
      <c r="W1172" s="1327"/>
      <c r="X1172" s="666"/>
      <c r="Y1172" s="666"/>
      <c r="Z1172" s="666"/>
      <c r="AA1172" s="1327"/>
      <c r="AB1172" s="1327"/>
      <c r="AC1172" s="1327"/>
      <c r="AD1172" s="1327"/>
      <c r="AE1172" s="1329"/>
      <c r="AF1172" s="666"/>
      <c r="AG1172" s="1343"/>
      <c r="AH1172" s="1343"/>
      <c r="AI1172" s="1336"/>
      <c r="AJ1172" s="1358"/>
      <c r="AK1172" s="748"/>
      <c r="AL1172" s="748"/>
      <c r="AM1172" s="1327"/>
      <c r="AN1172" s="1327"/>
      <c r="AO1172" s="1330"/>
      <c r="AP1172" s="666"/>
      <c r="AQ1172" s="748"/>
      <c r="AR1172" s="748"/>
      <c r="AS1172" s="1001"/>
      <c r="AT1172" s="748"/>
    </row>
    <row r="1173">
      <c r="A1173" s="1001" t="s">
        <v>13901</v>
      </c>
      <c r="B1173" s="749">
        <v>9.5748726E7</v>
      </c>
      <c r="C1173" s="787">
        <v>44433.487999317134</v>
      </c>
      <c r="D1173" s="692" t="s">
        <v>3312</v>
      </c>
      <c r="E1173" s="692" t="s">
        <v>3313</v>
      </c>
      <c r="F1173" s="746">
        <v>37320.0</v>
      </c>
      <c r="G1173" s="693" t="s">
        <v>3314</v>
      </c>
      <c r="H1173" s="692" t="s">
        <v>3315</v>
      </c>
      <c r="I1173" s="692" t="s">
        <v>3316</v>
      </c>
      <c r="J1173" s="693" t="s">
        <v>1620</v>
      </c>
      <c r="K1173" s="692" t="s">
        <v>3317</v>
      </c>
      <c r="L1173" s="1351" t="s">
        <v>1680</v>
      </c>
      <c r="N1173" s="1328"/>
      <c r="P1173" s="1328"/>
      <c r="Q1173" s="1328"/>
      <c r="R1173" s="1328"/>
      <c r="S1173" s="1327"/>
      <c r="T1173" s="1352"/>
      <c r="U1173" s="1328"/>
      <c r="V1173" s="1328"/>
      <c r="W1173" s="1328"/>
      <c r="X1173" s="748"/>
      <c r="Y1173" s="748"/>
      <c r="Z1173" s="1001"/>
      <c r="AA1173" s="1328"/>
      <c r="AB1173" s="1327"/>
      <c r="AC1173" s="1327"/>
      <c r="AD1173" s="1327"/>
      <c r="AE1173" s="1333"/>
      <c r="AF1173" s="666"/>
      <c r="AG1173" s="1340"/>
      <c r="AH1173" s="1340"/>
      <c r="AI1173" s="1336"/>
      <c r="AJ1173" s="1358"/>
      <c r="AK1173" s="748"/>
      <c r="AL1173" s="748"/>
      <c r="AM1173" s="1327"/>
      <c r="AN1173" s="1327"/>
      <c r="AO1173" s="1330"/>
      <c r="AP1173" s="666"/>
      <c r="AQ1173" s="748"/>
      <c r="AR1173" s="748"/>
      <c r="AS1173" s="1001"/>
      <c r="AT1173" s="748"/>
    </row>
    <row r="1174">
      <c r="A1174" s="1001" t="s">
        <v>13901</v>
      </c>
      <c r="B1174" s="749">
        <v>4.4796282E7</v>
      </c>
      <c r="C1174" s="787">
        <v>44410.536069699076</v>
      </c>
      <c r="D1174" s="692" t="s">
        <v>3157</v>
      </c>
      <c r="E1174" s="692" t="s">
        <v>3158</v>
      </c>
      <c r="F1174" s="746">
        <v>37683.0</v>
      </c>
      <c r="G1174" s="693" t="s">
        <v>391</v>
      </c>
      <c r="H1174" s="692" t="s">
        <v>3159</v>
      </c>
      <c r="I1174" s="692" t="s">
        <v>3160</v>
      </c>
      <c r="J1174" s="693" t="s">
        <v>1620</v>
      </c>
      <c r="K1174" s="692" t="s">
        <v>3161</v>
      </c>
      <c r="L1174" s="1351" t="s">
        <v>1668</v>
      </c>
      <c r="N1174" s="1328"/>
      <c r="P1174" s="1328"/>
      <c r="Q1174" s="1328"/>
      <c r="R1174" s="1328"/>
      <c r="S1174" s="1363"/>
      <c r="T1174" s="1352"/>
      <c r="U1174" s="1328"/>
      <c r="V1174" s="1328"/>
      <c r="W1174" s="1328"/>
      <c r="X1174" s="748"/>
      <c r="Y1174" s="748"/>
      <c r="Z1174" s="748"/>
      <c r="AA1174" s="1328"/>
      <c r="AB1174" s="1328"/>
      <c r="AC1174" s="1327"/>
      <c r="AD1174" s="1327"/>
      <c r="AE1174" s="1333"/>
      <c r="AF1174" s="666"/>
      <c r="AG1174" s="1380"/>
      <c r="AH1174" s="1380"/>
      <c r="AI1174" s="1336"/>
      <c r="AJ1174" s="1358"/>
      <c r="AK1174" s="748"/>
      <c r="AL1174" s="748"/>
      <c r="AM1174" s="1327"/>
      <c r="AN1174" s="1327"/>
      <c r="AO1174" s="1330"/>
      <c r="AP1174" s="666"/>
      <c r="AQ1174" s="748"/>
      <c r="AR1174" s="748"/>
      <c r="AS1174" s="1001"/>
      <c r="AT1174" s="748"/>
    </row>
    <row r="1175">
      <c r="A1175" s="1001" t="s">
        <v>13901</v>
      </c>
      <c r="B1175" s="884">
        <v>4.0009293E7</v>
      </c>
      <c r="C1175" s="885">
        <v>44496.80198655093</v>
      </c>
      <c r="D1175" s="886" t="s">
        <v>3703</v>
      </c>
      <c r="E1175" s="886" t="s">
        <v>3704</v>
      </c>
      <c r="F1175" s="887">
        <v>35426.0</v>
      </c>
      <c r="G1175" s="888" t="s">
        <v>391</v>
      </c>
      <c r="H1175" s="886" t="s">
        <v>1756</v>
      </c>
      <c r="I1175" s="886" t="s">
        <v>3705</v>
      </c>
      <c r="J1175" s="888" t="s">
        <v>1620</v>
      </c>
      <c r="K1175" s="886" t="s">
        <v>3706</v>
      </c>
      <c r="L1175" s="1391" t="s">
        <v>1634</v>
      </c>
      <c r="N1175" s="1328"/>
      <c r="P1175" s="1328"/>
      <c r="Q1175" s="1328"/>
      <c r="R1175" s="1328"/>
      <c r="S1175" s="1368"/>
      <c r="T1175" s="1352"/>
      <c r="U1175" s="1328"/>
      <c r="V1175" s="1328"/>
      <c r="W1175" s="1328"/>
      <c r="X1175" s="748"/>
      <c r="Y1175" s="748"/>
      <c r="Z1175" s="748"/>
      <c r="AA1175" s="1328"/>
      <c r="AB1175" s="1357"/>
      <c r="AC1175" s="1327"/>
      <c r="AD1175" s="1327"/>
      <c r="AE1175" s="1333"/>
      <c r="AF1175" s="666"/>
      <c r="AG1175" s="1343"/>
      <c r="AH1175" s="1343"/>
      <c r="AI1175" s="1336"/>
      <c r="AJ1175" s="1358"/>
      <c r="AK1175" s="748"/>
      <c r="AL1175" s="748"/>
      <c r="AM1175" s="1327"/>
      <c r="AN1175" s="1327"/>
      <c r="AO1175" s="1330"/>
      <c r="AP1175" s="666"/>
      <c r="AQ1175" s="748"/>
      <c r="AR1175" s="748"/>
      <c r="AS1175" s="1001"/>
      <c r="AT1175" s="748"/>
    </row>
    <row r="1176">
      <c r="A1176" s="1001" t="s">
        <v>13901</v>
      </c>
      <c r="B1176" s="323" t="s">
        <v>301</v>
      </c>
      <c r="C1176" s="901">
        <v>44650.88216357639</v>
      </c>
      <c r="D1176" s="568" t="s">
        <v>4424</v>
      </c>
      <c r="E1176" s="568" t="s">
        <v>4425</v>
      </c>
      <c r="F1176" s="325">
        <v>34001.0</v>
      </c>
      <c r="G1176" s="249" t="s">
        <v>391</v>
      </c>
      <c r="H1176" s="568" t="s">
        <v>2691</v>
      </c>
      <c r="I1176" s="568" t="s">
        <v>6850</v>
      </c>
      <c r="J1176" s="162" t="s">
        <v>1620</v>
      </c>
      <c r="K1176" s="568" t="s">
        <v>4428</v>
      </c>
      <c r="L1176" s="1305" t="s">
        <v>1622</v>
      </c>
      <c r="N1176" s="619"/>
      <c r="P1176" s="619"/>
      <c r="Q1176" s="619"/>
      <c r="R1176" s="619"/>
      <c r="S1176" s="619"/>
      <c r="T1176" s="619"/>
      <c r="U1176" s="619"/>
      <c r="V1176" s="619"/>
      <c r="W1176" s="619"/>
      <c r="X1176" s="176"/>
      <c r="Y1176" s="176"/>
      <c r="Z1176" s="176"/>
      <c r="AA1176" s="619"/>
      <c r="AB1176" s="1304"/>
      <c r="AE1176" s="176"/>
      <c r="AF1176" s="246"/>
      <c r="AG1176" s="1191"/>
      <c r="AH1176" s="914"/>
      <c r="AI1176" s="1222"/>
      <c r="AJ1176" s="1222"/>
      <c r="AK1176" s="748"/>
      <c r="AL1176" s="748"/>
      <c r="AM1176" s="1304"/>
      <c r="AN1176" s="1304"/>
      <c r="AO1176" s="1392"/>
      <c r="AP1176" s="176"/>
      <c r="AQ1176" s="748"/>
      <c r="AR1176" s="748"/>
      <c r="AS1176" s="748"/>
      <c r="AT1176" s="748"/>
    </row>
    <row r="1177">
      <c r="A1177" s="1001" t="s">
        <v>13901</v>
      </c>
      <c r="B1177" s="333" t="s">
        <v>129</v>
      </c>
      <c r="C1177" s="346">
        <v>44342.60128873843</v>
      </c>
      <c r="D1177" s="905" t="s">
        <v>2494</v>
      </c>
      <c r="E1177" s="905" t="s">
        <v>2495</v>
      </c>
      <c r="F1177" s="336">
        <v>36263.0</v>
      </c>
      <c r="G1177" s="249" t="s">
        <v>391</v>
      </c>
      <c r="H1177" s="568" t="s">
        <v>2691</v>
      </c>
      <c r="I1177" s="424" t="s">
        <v>5602</v>
      </c>
      <c r="J1177" s="335" t="s">
        <v>1646</v>
      </c>
      <c r="K1177" s="626" t="s">
        <v>6984</v>
      </c>
      <c r="L1177" s="1393" t="s">
        <v>1622</v>
      </c>
      <c r="N1177" s="1230"/>
      <c r="P1177" s="1230"/>
      <c r="Q1177" s="1230"/>
      <c r="R1177" s="619"/>
      <c r="S1177" s="1394"/>
      <c r="T1177" s="1395"/>
      <c r="U1177" s="1396"/>
      <c r="V1177" s="1230"/>
      <c r="W1177" s="1230"/>
      <c r="X1177" s="248"/>
      <c r="Y1177" s="1227"/>
      <c r="Z1177" s="1220"/>
      <c r="AA1177" s="1230"/>
      <c r="AB1177" s="1230"/>
      <c r="AE1177" s="176"/>
      <c r="AF1177" s="246"/>
      <c r="AG1177" s="1397"/>
      <c r="AH1177" s="914"/>
      <c r="AI1177" s="1398"/>
      <c r="AJ1177" s="1399"/>
      <c r="AK1177" s="748"/>
      <c r="AL1177" s="748"/>
      <c r="AM1177" s="176"/>
      <c r="AN1177" s="176"/>
      <c r="AO1177" s="1400"/>
      <c r="AP1177" s="176"/>
      <c r="AQ1177" s="748"/>
      <c r="AR1177" s="748"/>
      <c r="AS1177" s="748"/>
      <c r="AT1177" s="748"/>
    </row>
    <row r="1178">
      <c r="A1178" s="1001" t="s">
        <v>13901</v>
      </c>
      <c r="B1178" s="911"/>
      <c r="C1178" s="912">
        <v>44663.43676515046</v>
      </c>
      <c r="D1178" s="253" t="s">
        <v>6986</v>
      </c>
      <c r="E1178" s="913" t="s">
        <v>6987</v>
      </c>
      <c r="F1178" s="914">
        <v>34367.0</v>
      </c>
      <c r="G1178" s="911"/>
      <c r="H1178" s="915"/>
      <c r="I1178" s="253" t="s">
        <v>6988</v>
      </c>
      <c r="J1178" s="916" t="s">
        <v>1620</v>
      </c>
      <c r="K1178" s="253" t="s">
        <v>6989</v>
      </c>
      <c r="L1178" s="913" t="s">
        <v>2587</v>
      </c>
      <c r="N1178" s="915"/>
      <c r="P1178" s="913"/>
      <c r="Q1178" s="915"/>
      <c r="R1178" s="915"/>
      <c r="S1178" s="915"/>
      <c r="T1178" s="913"/>
      <c r="U1178" s="913"/>
      <c r="V1178" s="913"/>
      <c r="W1178" s="913"/>
      <c r="X1178" s="916"/>
      <c r="Y1178" s="916"/>
      <c r="Z1178" s="911"/>
      <c r="AA1178" s="913"/>
      <c r="AB1178" s="915"/>
      <c r="AC1178" s="915"/>
      <c r="AD1178" s="915"/>
      <c r="AE1178" s="174"/>
      <c r="AF1178" s="911"/>
      <c r="AG1178" s="911"/>
      <c r="AH1178" s="911"/>
      <c r="AI1178" s="911"/>
      <c r="AJ1178" s="911"/>
      <c r="AK1178" s="915"/>
      <c r="AL1178" s="915"/>
      <c r="AM1178" s="915"/>
      <c r="AN1178" s="917"/>
      <c r="AO1178" s="1330"/>
      <c r="AP1178" s="666"/>
      <c r="AQ1178" s="748"/>
      <c r="AR1178" s="748"/>
      <c r="AS1178" s="748"/>
      <c r="AT1178" s="748"/>
    </row>
    <row r="1179">
      <c r="A1179" s="1001" t="s">
        <v>13901</v>
      </c>
      <c r="B1179" s="613" t="s">
        <v>315</v>
      </c>
      <c r="C1179" s="607">
        <v>44745.947825428244</v>
      </c>
      <c r="D1179" s="249" t="s">
        <v>4603</v>
      </c>
      <c r="E1179" s="350" t="s">
        <v>4604</v>
      </c>
      <c r="F1179" s="615">
        <v>37264.0</v>
      </c>
      <c r="G1179" s="249" t="s">
        <v>391</v>
      </c>
      <c r="H1179" s="162" t="s">
        <v>2691</v>
      </c>
      <c r="I1179" s="249" t="s">
        <v>6894</v>
      </c>
      <c r="J1179" s="249" t="s">
        <v>1620</v>
      </c>
      <c r="K1179" s="249" t="s">
        <v>4606</v>
      </c>
      <c r="L1179" s="953" t="s">
        <v>1634</v>
      </c>
      <c r="N1179" s="248"/>
      <c r="P1179" s="248"/>
      <c r="Q1179" s="248"/>
      <c r="R1179" s="248"/>
      <c r="S1179" s="248"/>
      <c r="T1179" s="248"/>
      <c r="U1179" s="248"/>
      <c r="V1179" s="248"/>
      <c r="W1179" s="248"/>
      <c r="X1179" s="248"/>
      <c r="Y1179" s="248"/>
      <c r="Z1179" s="248"/>
      <c r="AA1179" s="248"/>
      <c r="AB1179" s="176"/>
      <c r="AC1179" s="1229"/>
      <c r="AD1179" s="255"/>
      <c r="AE1179" s="1294"/>
      <c r="AF1179" s="88"/>
      <c r="AG1179" s="88"/>
      <c r="AH1179" s="1294"/>
      <c r="AI1179" s="1313"/>
      <c r="AJ1179" s="149"/>
      <c r="AK1179" s="149"/>
      <c r="AL1179" s="149"/>
      <c r="AM1179" s="149"/>
      <c r="AN1179" s="255"/>
      <c r="AO1179" s="1330"/>
      <c r="AP1179" s="666"/>
      <c r="AQ1179" s="748"/>
      <c r="AR1179" s="748"/>
      <c r="AS1179" s="748"/>
      <c r="AT1179" s="748"/>
    </row>
    <row r="1180">
      <c r="A1180" s="1001" t="s">
        <v>13901</v>
      </c>
      <c r="B1180" s="920">
        <v>3.9464728E7</v>
      </c>
      <c r="C1180" s="921">
        <v>44460.65051384259</v>
      </c>
      <c r="D1180" s="300" t="s">
        <v>3477</v>
      </c>
      <c r="E1180" s="922" t="s">
        <v>6992</v>
      </c>
      <c r="F1180" s="923">
        <v>35181.0</v>
      </c>
      <c r="G1180" s="300" t="s">
        <v>391</v>
      </c>
      <c r="H1180" s="300" t="s">
        <v>2691</v>
      </c>
      <c r="I1180" s="924" t="s">
        <v>6993</v>
      </c>
      <c r="J1180" s="300" t="s">
        <v>1646</v>
      </c>
      <c r="K1180" s="305" t="s">
        <v>3481</v>
      </c>
      <c r="L1180" s="1401" t="s">
        <v>1622</v>
      </c>
      <c r="N1180" s="1216"/>
      <c r="P1180" s="1216"/>
      <c r="Q1180" s="1216"/>
      <c r="R1180" s="1216"/>
      <c r="S1180" s="987"/>
      <c r="T1180" s="1402"/>
      <c r="U1180" s="1216"/>
      <c r="V1180" s="1216"/>
      <c r="W1180" s="1216"/>
      <c r="X1180" s="1216"/>
      <c r="Y1180" s="1403"/>
      <c r="Z1180" s="1216"/>
      <c r="AA1180" s="1214"/>
      <c r="AB1180" s="1214"/>
      <c r="AC1180" s="176"/>
      <c r="AD1180" s="994"/>
      <c r="AE1180" s="994"/>
      <c r="AF1180" s="1217"/>
      <c r="AG1180" s="1217"/>
      <c r="AH1180" s="997"/>
      <c r="AI1180" s="989"/>
      <c r="AJ1180" s="1214"/>
      <c r="AK1180" s="1214"/>
      <c r="AL1180" s="1214"/>
      <c r="AM1180" s="312"/>
      <c r="AN1180" s="987"/>
      <c r="AO1180" s="1330"/>
      <c r="AP1180" s="666"/>
      <c r="AQ1180" s="748"/>
      <c r="AR1180" s="748"/>
      <c r="AS1180" s="748"/>
      <c r="AT1180" s="748"/>
    </row>
    <row r="1181">
      <c r="A1181" s="1001" t="s">
        <v>13901</v>
      </c>
      <c r="B1181" s="930">
        <v>2.8418358E7</v>
      </c>
      <c r="C1181" s="931">
        <v>44606.6264506713</v>
      </c>
      <c r="D1181" s="932" t="s">
        <v>4193</v>
      </c>
      <c r="E1181" s="933" t="s">
        <v>4194</v>
      </c>
      <c r="F1181" s="934">
        <v>29539.0</v>
      </c>
      <c r="G1181" s="932" t="s">
        <v>391</v>
      </c>
      <c r="H1181" s="932" t="s">
        <v>1822</v>
      </c>
      <c r="I1181" s="932" t="s">
        <v>6875</v>
      </c>
      <c r="J1181" s="932" t="s">
        <v>1620</v>
      </c>
      <c r="K1181" s="932" t="s">
        <v>4196</v>
      </c>
      <c r="L1181" s="1404" t="s">
        <v>1634</v>
      </c>
      <c r="N1181" s="1216"/>
      <c r="P1181" s="1216"/>
      <c r="Q1181" s="1216"/>
      <c r="R1181" s="1216"/>
      <c r="S1181" s="993"/>
      <c r="T1181" s="1402"/>
      <c r="U1181" s="1216"/>
      <c r="V1181" s="1216"/>
      <c r="W1181" s="1216"/>
      <c r="X1181" s="1216"/>
      <c r="Y1181" s="1216"/>
      <c r="Z1181" s="1216"/>
      <c r="AA1181" s="1216"/>
      <c r="AB1181" s="1214"/>
      <c r="AC1181" s="1216"/>
      <c r="AD1181" s="1405"/>
      <c r="AE1181" s="1405"/>
      <c r="AF1181" s="1217"/>
      <c r="AG1181" s="1217"/>
      <c r="AH1181" s="997"/>
      <c r="AI1181" s="1224"/>
      <c r="AJ1181" s="312"/>
      <c r="AK1181" s="312"/>
      <c r="AL1181" s="1214"/>
      <c r="AM1181" s="1214"/>
      <c r="AN1181" s="987"/>
      <c r="AO1181" s="1330"/>
      <c r="AP1181" s="1001"/>
      <c r="AQ1181" s="1001"/>
      <c r="AR1181" s="1001"/>
      <c r="AS1181" s="1001"/>
      <c r="AT1181" s="748"/>
    </row>
    <row r="1182">
      <c r="A1182" s="1001" t="s">
        <v>13901</v>
      </c>
      <c r="B1182" s="333" t="s">
        <v>243</v>
      </c>
      <c r="C1182" s="334">
        <v>44505.50564912037</v>
      </c>
      <c r="D1182" s="338" t="s">
        <v>3766</v>
      </c>
      <c r="E1182" s="798" t="s">
        <v>3767</v>
      </c>
      <c r="F1182" s="336">
        <v>34950.0</v>
      </c>
      <c r="G1182" s="249" t="s">
        <v>391</v>
      </c>
      <c r="H1182" s="162" t="s">
        <v>2691</v>
      </c>
      <c r="I1182" s="27" t="s">
        <v>6839</v>
      </c>
      <c r="J1182" s="338" t="s">
        <v>1620</v>
      </c>
      <c r="K1182" s="338" t="s">
        <v>3768</v>
      </c>
      <c r="L1182" s="950" t="s">
        <v>1668</v>
      </c>
      <c r="N1182" s="911"/>
      <c r="P1182" s="911"/>
      <c r="Q1182" s="911"/>
      <c r="R1182" s="911"/>
      <c r="S1182" s="174"/>
      <c r="T1182" s="1321"/>
      <c r="U1182" s="911"/>
      <c r="V1182" s="911"/>
      <c r="W1182" s="911"/>
      <c r="X1182" s="248"/>
      <c r="Y1182" s="1227"/>
      <c r="Z1182" s="911"/>
      <c r="AA1182" s="916"/>
      <c r="AB1182" s="911"/>
      <c r="AC1182" s="176"/>
      <c r="AD1182" s="1397"/>
      <c r="AE1182" s="914"/>
      <c r="AF1182" s="1222"/>
      <c r="AG1182" s="1222"/>
      <c r="AH1182" s="1223"/>
      <c r="AI1182" s="1224"/>
      <c r="AJ1182" s="1406"/>
      <c r="AK1182" s="911"/>
      <c r="AL1182" s="1220"/>
      <c r="AM1182" s="176"/>
      <c r="AN1182" s="911"/>
      <c r="AO1182" s="1330"/>
      <c r="AP1182" s="1001"/>
      <c r="AQ1182" s="1001"/>
      <c r="AR1182" s="1001"/>
      <c r="AS1182" s="1001"/>
      <c r="AT1182" s="748"/>
    </row>
    <row r="1183">
      <c r="A1183" s="1001" t="s">
        <v>13901</v>
      </c>
      <c r="B1183" s="333" t="s">
        <v>297</v>
      </c>
      <c r="C1183" s="334">
        <v>44643.568979930555</v>
      </c>
      <c r="D1183" s="627" t="s">
        <v>6997</v>
      </c>
      <c r="E1183" s="905" t="s">
        <v>4377</v>
      </c>
      <c r="F1183" s="336">
        <v>29063.0</v>
      </c>
      <c r="G1183" s="249" t="s">
        <v>391</v>
      </c>
      <c r="H1183" s="162" t="s">
        <v>2691</v>
      </c>
      <c r="I1183" s="27" t="s">
        <v>6998</v>
      </c>
      <c r="J1183" s="335" t="s">
        <v>1620</v>
      </c>
      <c r="K1183" s="335" t="s">
        <v>4379</v>
      </c>
      <c r="L1183" s="1225" t="s">
        <v>1622</v>
      </c>
      <c r="N1183" s="1220"/>
      <c r="P1183" s="1220"/>
      <c r="Q1183" s="916"/>
      <c r="R1183" s="1220"/>
      <c r="S1183" s="1407"/>
      <c r="T1183" s="1226"/>
      <c r="U1183" s="1220"/>
      <c r="V1183" s="1220"/>
      <c r="W1183" s="1220"/>
      <c r="X1183" s="1220"/>
      <c r="Y1183" s="1227"/>
      <c r="Z1183" s="1220"/>
      <c r="AA1183" s="1220"/>
      <c r="AB1183" s="911"/>
      <c r="AC1183" s="1194"/>
      <c r="AD1183" s="914"/>
      <c r="AE1183" s="1229"/>
      <c r="AF1183" s="1222"/>
      <c r="AG1183" s="1222"/>
      <c r="AH1183" s="1223"/>
      <c r="AI1183" s="1224"/>
      <c r="AJ1183" s="176"/>
      <c r="AK1183" s="176"/>
      <c r="AL1183" s="1220"/>
      <c r="AM1183" s="176"/>
      <c r="AN1183" s="911"/>
      <c r="AO1183" s="1330"/>
      <c r="AP1183" s="1001"/>
      <c r="AQ1183" s="1001"/>
      <c r="AR1183" s="748"/>
      <c r="AS1183" s="748"/>
      <c r="AT1183" s="748"/>
    </row>
    <row r="1184">
      <c r="A1184" s="1001" t="s">
        <v>13901</v>
      </c>
      <c r="B1184" s="333" t="s">
        <v>288</v>
      </c>
      <c r="C1184" s="334">
        <v>44615.52912010417</v>
      </c>
      <c r="D1184" s="338" t="s">
        <v>4275</v>
      </c>
      <c r="E1184" s="798" t="s">
        <v>4276</v>
      </c>
      <c r="F1184" s="336">
        <v>34886.0</v>
      </c>
      <c r="G1184" s="338" t="s">
        <v>4277</v>
      </c>
      <c r="H1184" s="162" t="s">
        <v>2691</v>
      </c>
      <c r="I1184" s="27" t="s">
        <v>6841</v>
      </c>
      <c r="J1184" s="338" t="s">
        <v>1620</v>
      </c>
      <c r="K1184" s="338" t="s">
        <v>4279</v>
      </c>
      <c r="L1184" s="950" t="s">
        <v>1668</v>
      </c>
      <c r="N1184" s="911"/>
      <c r="P1184" s="911"/>
      <c r="Q1184" s="916"/>
      <c r="R1184" s="176"/>
      <c r="S1184" s="174"/>
      <c r="T1184" s="1321"/>
      <c r="U1184" s="911"/>
      <c r="V1184" s="911"/>
      <c r="W1184" s="911"/>
      <c r="X1184" s="911"/>
      <c r="Y1184" s="1227"/>
      <c r="Z1184" s="911"/>
      <c r="AA1184" s="911"/>
      <c r="AB1184" s="911"/>
      <c r="AC1184" s="1194"/>
      <c r="AD1184" s="914"/>
      <c r="AE1184" s="1228"/>
      <c r="AF1184" s="1222"/>
      <c r="AG1184" s="1222"/>
      <c r="AH1184" s="1223"/>
      <c r="AI1184" s="1317"/>
      <c r="AJ1184" s="176"/>
      <c r="AK1184" s="176"/>
      <c r="AL1184" s="1220"/>
      <c r="AM1184" s="176"/>
      <c r="AN1184" s="911"/>
      <c r="AO1184" s="1384"/>
      <c r="AP1184" s="1001"/>
      <c r="AQ1184" s="1001"/>
      <c r="AR1184" s="1001"/>
      <c r="AS1184" s="748"/>
      <c r="AT1184" s="748"/>
    </row>
    <row r="1185">
      <c r="A1185" s="1001" t="s">
        <v>13901</v>
      </c>
      <c r="B1185" s="323" t="s">
        <v>228</v>
      </c>
      <c r="C1185" s="324">
        <v>44623.79085164352</v>
      </c>
      <c r="D1185" s="162" t="s">
        <v>3599</v>
      </c>
      <c r="E1185" s="951" t="s">
        <v>4309</v>
      </c>
      <c r="F1185" s="325">
        <v>33699.0</v>
      </c>
      <c r="G1185" s="249" t="s">
        <v>391</v>
      </c>
      <c r="H1185" s="162" t="s">
        <v>2691</v>
      </c>
      <c r="I1185" s="17" t="s">
        <v>6870</v>
      </c>
      <c r="J1185" s="162" t="s">
        <v>1620</v>
      </c>
      <c r="K1185" s="162" t="s">
        <v>4311</v>
      </c>
      <c r="L1185" s="952" t="s">
        <v>1634</v>
      </c>
      <c r="N1185" s="176"/>
      <c r="P1185" s="176"/>
      <c r="Q1185" s="176"/>
      <c r="R1185" s="176"/>
      <c r="S1185" s="1194"/>
      <c r="T1185" s="176"/>
      <c r="U1185" s="176"/>
      <c r="V1185" s="176"/>
      <c r="W1185" s="176"/>
      <c r="X1185" s="176"/>
      <c r="Y1185" s="437"/>
      <c r="Z1185" s="176"/>
      <c r="AA1185" s="176"/>
      <c r="AB1185" s="149"/>
      <c r="AC1185" s="1194"/>
      <c r="AD1185" s="1191"/>
      <c r="AE1185" s="1191"/>
      <c r="AF1185" s="1222"/>
      <c r="AG1185" s="1222"/>
      <c r="AH1185" s="1223"/>
      <c r="AI1185" s="1317"/>
      <c r="AJ1185" s="176"/>
      <c r="AK1185" s="176"/>
      <c r="AL1185" s="1220"/>
      <c r="AM1185" s="149"/>
      <c r="AN1185" s="176"/>
      <c r="AO1185" s="1384"/>
      <c r="AP1185" s="1001"/>
      <c r="AQ1185" s="748"/>
      <c r="AR1185" s="748"/>
      <c r="AS1185" s="748"/>
      <c r="AT1185" s="748"/>
    </row>
    <row r="1186">
      <c r="A1186" s="1001" t="s">
        <v>13901</v>
      </c>
      <c r="B1186" s="249">
        <v>3.9624807E7</v>
      </c>
      <c r="C1186" s="240">
        <v>44924.57686008102</v>
      </c>
      <c r="D1186" s="350" t="s">
        <v>4813</v>
      </c>
      <c r="E1186" s="350" t="s">
        <v>4814</v>
      </c>
      <c r="F1186" s="251">
        <v>35150.0</v>
      </c>
      <c r="G1186" s="249" t="s">
        <v>2021</v>
      </c>
      <c r="H1186" s="249" t="s">
        <v>3479</v>
      </c>
      <c r="I1186" s="249" t="s">
        <v>4815</v>
      </c>
      <c r="J1186" s="249" t="s">
        <v>1620</v>
      </c>
      <c r="K1186" s="249" t="s">
        <v>4816</v>
      </c>
      <c r="L1186" s="953" t="s">
        <v>1634</v>
      </c>
      <c r="N1186" s="248"/>
      <c r="P1186" s="248"/>
      <c r="Q1186" s="248"/>
      <c r="R1186" s="248"/>
      <c r="S1186" s="255"/>
      <c r="T1186" s="248"/>
      <c r="U1186" s="248"/>
      <c r="V1186" s="248"/>
      <c r="W1186" s="248"/>
      <c r="X1186" s="248"/>
      <c r="Y1186" s="248"/>
      <c r="Z1186" s="248"/>
      <c r="AA1186" s="248"/>
      <c r="AB1186" s="176"/>
      <c r="AC1186" s="248"/>
      <c r="AD1186" s="255"/>
      <c r="AE1186" s="255"/>
      <c r="AF1186" s="255"/>
      <c r="AG1186" s="1229"/>
      <c r="AH1186" s="1223"/>
      <c r="AI1186" s="1317"/>
      <c r="AJ1186" s="149"/>
      <c r="AK1186" s="149"/>
      <c r="AL1186" s="1220"/>
      <c r="AM1186" s="149"/>
      <c r="AN1186" s="917"/>
      <c r="AO1186" s="1336"/>
      <c r="AP1186" s="666"/>
      <c r="AQ1186" s="1001"/>
      <c r="AR1186" s="748"/>
      <c r="AS1186" s="748"/>
      <c r="AT1186" s="748"/>
    </row>
    <row r="1187">
      <c r="A1187" s="1001" t="s">
        <v>13901</v>
      </c>
      <c r="B1187" s="613" t="s">
        <v>312</v>
      </c>
      <c r="C1187" s="607">
        <v>44705.42160321759</v>
      </c>
      <c r="D1187" s="249" t="s">
        <v>4563</v>
      </c>
      <c r="E1187" s="350" t="s">
        <v>4564</v>
      </c>
      <c r="F1187" s="615">
        <v>33483.0</v>
      </c>
      <c r="G1187" s="249" t="s">
        <v>391</v>
      </c>
      <c r="H1187" s="162" t="s">
        <v>2691</v>
      </c>
      <c r="I1187" s="27" t="s">
        <v>6855</v>
      </c>
      <c r="J1187" s="249" t="s">
        <v>1620</v>
      </c>
      <c r="K1187" s="249" t="s">
        <v>4566</v>
      </c>
      <c r="L1187" s="953" t="s">
        <v>1634</v>
      </c>
      <c r="N1187" s="248"/>
      <c r="P1187" s="248"/>
      <c r="Q1187" s="248"/>
      <c r="R1187" s="248"/>
      <c r="S1187" s="176"/>
      <c r="T1187" s="248"/>
      <c r="U1187" s="248"/>
      <c r="V1187" s="248"/>
      <c r="W1187" s="248"/>
      <c r="X1187" s="248"/>
      <c r="Y1187" s="1227"/>
      <c r="Z1187" s="248"/>
      <c r="AA1187" s="248"/>
      <c r="AB1187" s="255"/>
      <c r="AC1187" s="176"/>
      <c r="AD1187" s="1229"/>
      <c r="AE1187" s="1191"/>
      <c r="AF1187" s="1222"/>
      <c r="AG1187" s="1222"/>
      <c r="AH1187" s="1223"/>
      <c r="AI1187" s="1224"/>
      <c r="AJ1187" s="176"/>
      <c r="AK1187" s="176"/>
      <c r="AL1187" s="1220"/>
      <c r="AM1187" s="176"/>
      <c r="AN1187" s="248"/>
      <c r="AO1187" s="1384"/>
      <c r="AP1187" s="666"/>
      <c r="AQ1187" s="1001"/>
      <c r="AR1187" s="748"/>
      <c r="AS1187" s="748"/>
      <c r="AT1187" s="748"/>
    </row>
    <row r="1188">
      <c r="A1188" s="1001" t="s">
        <v>13901</v>
      </c>
      <c r="B1188" s="354" t="s">
        <v>253</v>
      </c>
      <c r="C1188" s="355">
        <v>44530.89167642361</v>
      </c>
      <c r="D1188" s="347" t="s">
        <v>3888</v>
      </c>
      <c r="E1188" s="954" t="s">
        <v>3889</v>
      </c>
      <c r="F1188" s="955">
        <v>34051.0</v>
      </c>
      <c r="G1188" s="347" t="s">
        <v>391</v>
      </c>
      <c r="H1188" s="347" t="s">
        <v>2691</v>
      </c>
      <c r="I1188" s="347" t="s">
        <v>6859</v>
      </c>
      <c r="J1188" s="347" t="s">
        <v>1620</v>
      </c>
      <c r="K1188" s="345" t="s">
        <v>3891</v>
      </c>
      <c r="L1188" s="1233" t="s">
        <v>1634</v>
      </c>
      <c r="N1188" s="987"/>
      <c r="P1188" s="987"/>
      <c r="Q1188" s="987"/>
      <c r="R1188" s="987"/>
      <c r="S1188" s="987"/>
      <c r="T1188" s="991"/>
      <c r="U1188" s="987"/>
      <c r="V1188" s="987"/>
      <c r="W1188" s="987"/>
      <c r="X1188" s="987"/>
      <c r="Y1188" s="987"/>
      <c r="Z1188" s="1214"/>
      <c r="AA1188" s="987"/>
      <c r="AB1188" s="915"/>
      <c r="AC1188" s="176"/>
      <c r="AD1188" s="1229"/>
      <c r="AE1188" s="1191"/>
      <c r="AF1188" s="1222"/>
      <c r="AG1188" s="1222"/>
      <c r="AH1188" s="1223"/>
      <c r="AI1188" s="1224"/>
      <c r="AJ1188" s="176"/>
      <c r="AK1188" s="176"/>
      <c r="AL1188" s="1220"/>
      <c r="AM1188" s="176"/>
      <c r="AN1188" s="917"/>
      <c r="AO1188" s="1384"/>
      <c r="AP1188" s="666"/>
      <c r="AQ1188" s="1001"/>
      <c r="AR1188" s="748"/>
      <c r="AS1188" s="748"/>
      <c r="AT1188" s="748"/>
    </row>
    <row r="1189">
      <c r="A1189" s="1001" t="s">
        <v>13901</v>
      </c>
      <c r="B1189" s="958">
        <v>4.0126301E7</v>
      </c>
      <c r="C1189" s="959"/>
      <c r="D1189" s="300" t="s">
        <v>6242</v>
      </c>
      <c r="E1189" s="951" t="s">
        <v>6243</v>
      </c>
      <c r="F1189" s="960">
        <v>35421.0</v>
      </c>
      <c r="G1189" s="961" t="s">
        <v>391</v>
      </c>
      <c r="H1189" s="300" t="s">
        <v>2691</v>
      </c>
      <c r="I1189" s="962" t="s">
        <v>6874</v>
      </c>
      <c r="J1189" s="305" t="s">
        <v>1620</v>
      </c>
      <c r="K1189" s="961" t="s">
        <v>5832</v>
      </c>
      <c r="L1189" s="1213"/>
      <c r="N1189" s="1214"/>
      <c r="P1189" s="1214"/>
      <c r="Q1189" s="1408"/>
      <c r="R1189" s="1214"/>
      <c r="S1189" s="987"/>
      <c r="T1189" s="1214"/>
      <c r="U1189" s="1214"/>
      <c r="V1189" s="1214"/>
      <c r="W1189" s="1214"/>
      <c r="X1189" s="1214"/>
      <c r="Y1189" s="1215"/>
      <c r="Z1189" s="1408"/>
      <c r="AA1189" s="1214"/>
      <c r="AB1189" s="1214"/>
      <c r="AC1189" s="1216"/>
      <c r="AD1189" s="1219"/>
      <c r="AE1189" s="1219"/>
      <c r="AF1189" s="1219"/>
      <c r="AG1189" s="1217"/>
      <c r="AH1189" s="994"/>
      <c r="AI1189" s="989"/>
      <c r="AJ1189" s="1214"/>
      <c r="AK1189" s="1214"/>
      <c r="AL1189" s="1214"/>
      <c r="AM1189" s="1214"/>
      <c r="AN1189" s="312"/>
      <c r="AO1189" s="1336"/>
      <c r="AP1189" s="666"/>
      <c r="AQ1189" s="1001"/>
      <c r="AR1189" s="748"/>
      <c r="AS1189" s="748"/>
      <c r="AT1189" s="748"/>
    </row>
    <row r="1190">
      <c r="A1190" s="1001" t="s">
        <v>13901</v>
      </c>
      <c r="B1190" s="625" t="s">
        <v>256</v>
      </c>
      <c r="C1190" s="334">
        <v>44533.47542623842</v>
      </c>
      <c r="D1190" s="335" t="s">
        <v>3921</v>
      </c>
      <c r="E1190" s="964" t="s">
        <v>3922</v>
      </c>
      <c r="F1190" s="336">
        <v>31466.0</v>
      </c>
      <c r="G1190" s="249" t="s">
        <v>391</v>
      </c>
      <c r="H1190" s="627" t="s">
        <v>5633</v>
      </c>
      <c r="I1190" s="27" t="s">
        <v>5634</v>
      </c>
      <c r="J1190" s="335" t="s">
        <v>1646</v>
      </c>
      <c r="K1190" s="335" t="s">
        <v>3925</v>
      </c>
      <c r="L1190" s="1225" t="s">
        <v>1622</v>
      </c>
      <c r="N1190" s="1220"/>
      <c r="P1190" s="1220"/>
      <c r="Q1190" s="176"/>
      <c r="R1190" s="176"/>
      <c r="S1190" s="1194"/>
      <c r="T1190" s="1226"/>
      <c r="U1190" s="1220"/>
      <c r="V1190" s="1220"/>
      <c r="W1190" s="1220"/>
      <c r="X1190" s="1220"/>
      <c r="Y1190" s="1227"/>
      <c r="Z1190" s="1220"/>
      <c r="AA1190" s="1220"/>
      <c r="AB1190" s="911"/>
      <c r="AC1190" s="1194"/>
      <c r="AD1190" s="914"/>
      <c r="AE1190" s="1228"/>
      <c r="AF1190" s="1222"/>
      <c r="AG1190" s="1222"/>
      <c r="AH1190" s="1223"/>
      <c r="AI1190" s="1224"/>
      <c r="AJ1190" s="176"/>
      <c r="AK1190" s="176"/>
      <c r="AL1190" s="1220"/>
      <c r="AM1190" s="176"/>
      <c r="AN1190" s="176"/>
      <c r="AO1190" s="1384"/>
      <c r="AP1190" s="666"/>
      <c r="AQ1190" s="1001"/>
      <c r="AR1190" s="748"/>
      <c r="AS1190" s="748"/>
      <c r="AT1190" s="748"/>
    </row>
    <row r="1191">
      <c r="A1191" s="1001" t="s">
        <v>13901</v>
      </c>
      <c r="B1191" s="966">
        <v>4.2218595E7</v>
      </c>
      <c r="C1191" s="967">
        <v>44961.70249157408</v>
      </c>
      <c r="D1191" s="966" t="s">
        <v>4891</v>
      </c>
      <c r="E1191" s="968" t="s">
        <v>4892</v>
      </c>
      <c r="F1191" s="969">
        <v>36000.0</v>
      </c>
      <c r="G1191" s="966" t="s">
        <v>391</v>
      </c>
      <c r="H1191" s="966" t="s">
        <v>1781</v>
      </c>
      <c r="I1191" s="966" t="s">
        <v>4893</v>
      </c>
      <c r="J1191" s="966" t="s">
        <v>1620</v>
      </c>
      <c r="K1191" s="966" t="s">
        <v>4894</v>
      </c>
      <c r="L1191" s="1409" t="s">
        <v>1622</v>
      </c>
      <c r="N1191" s="965"/>
      <c r="P1191" s="965"/>
      <c r="Q1191" s="965"/>
      <c r="R1191" s="965"/>
      <c r="S1191" s="965"/>
      <c r="T1191" s="1410"/>
      <c r="U1191" s="965"/>
      <c r="V1191" s="965"/>
      <c r="W1191" s="965"/>
      <c r="X1191" s="965"/>
      <c r="Y1191" s="965"/>
      <c r="Z1191" s="965"/>
      <c r="AA1191" s="965"/>
      <c r="AB1191" s="987"/>
      <c r="AC1191" s="965"/>
      <c r="AD1191" s="994"/>
      <c r="AE1191" s="994"/>
      <c r="AF1191" s="1217"/>
      <c r="AG1191" s="1217"/>
      <c r="AH1191" s="997"/>
      <c r="AI1191" s="998"/>
      <c r="AJ1191" s="1411"/>
      <c r="AK1191" s="1411"/>
      <c r="AL1191" s="987"/>
      <c r="AM1191" s="1411"/>
      <c r="AN1191" s="1412"/>
      <c r="AO1191" s="1413"/>
      <c r="AP1191" s="666"/>
      <c r="AQ1191" s="1001"/>
      <c r="AR1191" s="748"/>
      <c r="AS1191" s="748"/>
      <c r="AT1191" s="748"/>
    </row>
    <row r="1192">
      <c r="A1192" s="1001" t="s">
        <v>13901</v>
      </c>
      <c r="B1192" s="977" t="s">
        <v>142</v>
      </c>
      <c r="C1192" s="978">
        <v>44350.388374120375</v>
      </c>
      <c r="D1192" s="347" t="s">
        <v>2650</v>
      </c>
      <c r="E1192" s="979" t="s">
        <v>2651</v>
      </c>
      <c r="F1192" s="955">
        <v>32160.0</v>
      </c>
      <c r="G1192" s="347" t="s">
        <v>391</v>
      </c>
      <c r="H1192" s="347" t="s">
        <v>1756</v>
      </c>
      <c r="I1192" s="980" t="s">
        <v>5604</v>
      </c>
      <c r="J1192" s="347" t="s">
        <v>1620</v>
      </c>
      <c r="K1192" s="347" t="s">
        <v>2654</v>
      </c>
      <c r="L1192" s="1233" t="s">
        <v>1634</v>
      </c>
      <c r="N1192" s="987"/>
      <c r="P1192" s="987"/>
      <c r="Q1192" s="987"/>
      <c r="R1192" s="987"/>
      <c r="S1192" s="987"/>
      <c r="T1192" s="991"/>
      <c r="U1192" s="987"/>
      <c r="V1192" s="987"/>
      <c r="W1192" s="987"/>
      <c r="X1192" s="987"/>
      <c r="Y1192" s="990"/>
      <c r="Z1192" s="987"/>
      <c r="AA1192" s="987"/>
      <c r="AB1192" s="992"/>
      <c r="AC1192" s="993"/>
      <c r="AD1192" s="994"/>
      <c r="AE1192" s="994"/>
      <c r="AF1192" s="995"/>
      <c r="AG1192" s="996"/>
      <c r="AH1192" s="997"/>
      <c r="AI1192" s="998"/>
      <c r="AJ1192" s="312"/>
      <c r="AK1192" s="312"/>
      <c r="AL1192" s="999"/>
      <c r="AM1192" s="312"/>
      <c r="AN1192" s="312"/>
      <c r="AO1192" s="1000"/>
      <c r="AP1192" s="666"/>
      <c r="AQ1192" s="1001"/>
      <c r="AR1192" s="1001"/>
      <c r="AS1192" s="1001"/>
      <c r="AT1192" s="748"/>
    </row>
    <row r="1193">
      <c r="A1193" s="248" t="s">
        <v>673</v>
      </c>
      <c r="B1193" s="249" t="s">
        <v>674</v>
      </c>
      <c r="C1193" s="1010">
        <v>43913.0</v>
      </c>
      <c r="D1193" s="1011" t="s">
        <v>6803</v>
      </c>
      <c r="E1193" s="253" t="s">
        <v>6804</v>
      </c>
      <c r="F1193" s="1012"/>
      <c r="G1193" s="249" t="s">
        <v>6805</v>
      </c>
      <c r="H1193" s="631">
        <v>1.141612855E9</v>
      </c>
      <c r="I1193" s="253">
        <v>34534.0</v>
      </c>
      <c r="K1193" s="1013">
        <v>3.8124764E7</v>
      </c>
      <c r="L1193" s="1414"/>
      <c r="M1193" s="1415"/>
      <c r="N1193" s="1415"/>
      <c r="O1193" s="1416"/>
      <c r="P1193" s="1417"/>
      <c r="Q1193" s="1304"/>
      <c r="R1193" s="255"/>
      <c r="S1193" s="1324"/>
      <c r="T1193" s="1324"/>
      <c r="U1193" s="1324"/>
      <c r="V1193" s="1324"/>
      <c r="W1193" s="1418"/>
      <c r="X1193" s="344"/>
      <c r="Y1193" s="1419"/>
      <c r="AA1193" s="987"/>
      <c r="AB1193" s="992"/>
      <c r="AC1193" s="993"/>
      <c r="AD1193" s="994"/>
      <c r="AE1193" s="994"/>
      <c r="AF1193" s="995"/>
      <c r="AG1193" s="996"/>
      <c r="AH1193" s="997"/>
      <c r="AI1193" s="998"/>
      <c r="AJ1193" s="312"/>
      <c r="AK1193" s="312"/>
      <c r="AL1193" s="999"/>
      <c r="AM1193" s="312"/>
      <c r="AN1193" s="312"/>
      <c r="AO1193" s="1000"/>
      <c r="AP1193" s="666"/>
      <c r="AQ1193" s="1001"/>
      <c r="AR1193" s="1001"/>
      <c r="AS1193" s="1001"/>
      <c r="AT1193" s="748"/>
    </row>
    <row r="1194">
      <c r="A1194" s="248" t="s">
        <v>673</v>
      </c>
      <c r="B1194" s="249">
        <v>4.2375381E7</v>
      </c>
      <c r="C1194" s="1017">
        <v>44287.0</v>
      </c>
      <c r="D1194" s="350" t="s">
        <v>4857</v>
      </c>
      <c r="E1194" s="249" t="s">
        <v>4858</v>
      </c>
      <c r="F1194" s="251">
        <v>36573.0</v>
      </c>
      <c r="G1194" s="249" t="s">
        <v>391</v>
      </c>
      <c r="H1194" s="249" t="s">
        <v>1618</v>
      </c>
      <c r="I1194" s="249" t="s">
        <v>7014</v>
      </c>
      <c r="K1194" s="1013" t="s">
        <v>7015</v>
      </c>
      <c r="L1194" s="1420"/>
      <c r="M1194" s="248"/>
      <c r="N1194" s="248"/>
      <c r="O1194" s="1416"/>
      <c r="P1194" s="1416"/>
      <c r="Q1194" s="1304"/>
      <c r="R1194" s="255"/>
      <c r="S1194" s="1324"/>
      <c r="T1194" s="255"/>
      <c r="U1194" s="255"/>
      <c r="V1194" s="255"/>
      <c r="W1194" s="344"/>
      <c r="X1194" s="1421"/>
      <c r="Y1194" s="1419"/>
      <c r="AA1194" s="987"/>
      <c r="AB1194" s="992"/>
      <c r="AC1194" s="993"/>
      <c r="AD1194" s="994"/>
      <c r="AE1194" s="994"/>
      <c r="AF1194" s="995"/>
      <c r="AG1194" s="996"/>
      <c r="AH1194" s="997"/>
      <c r="AI1194" s="998"/>
      <c r="AJ1194" s="312"/>
      <c r="AK1194" s="312"/>
      <c r="AL1194" s="999"/>
      <c r="AM1194" s="312"/>
      <c r="AN1194" s="312"/>
      <c r="AO1194" s="1000"/>
      <c r="AP1194" s="666"/>
      <c r="AQ1194" s="1001"/>
      <c r="AR1194" s="1001"/>
      <c r="AS1194" s="1001"/>
      <c r="AT1194" s="748"/>
    </row>
    <row r="1195">
      <c r="A1195" s="248" t="s">
        <v>673</v>
      </c>
      <c r="B1195" s="253">
        <v>3.8211393E7</v>
      </c>
      <c r="C1195" s="1020">
        <v>44069.51022784722</v>
      </c>
      <c r="D1195" s="1021" t="s">
        <v>7016</v>
      </c>
      <c r="E1195" s="253" t="s">
        <v>7017</v>
      </c>
      <c r="F1195" s="1022">
        <v>34424.0</v>
      </c>
      <c r="G1195" s="253" t="s">
        <v>391</v>
      </c>
      <c r="H1195" s="1023" t="s">
        <v>7018</v>
      </c>
      <c r="I1195" s="253">
        <v>3.874740075E9</v>
      </c>
      <c r="K1195" s="1021" t="s">
        <v>7019</v>
      </c>
      <c r="L1195" s="1422" t="s">
        <v>7020</v>
      </c>
      <c r="M1195" s="248"/>
      <c r="N1195" s="248"/>
      <c r="O1195" s="1416"/>
      <c r="P1195" s="1416"/>
      <c r="Q1195" s="1304"/>
      <c r="R1195" s="255"/>
      <c r="S1195" s="1324"/>
      <c r="T1195" s="255"/>
      <c r="U1195" s="255"/>
      <c r="V1195" s="255"/>
      <c r="W1195" s="344"/>
      <c r="X1195" s="344"/>
      <c r="Y1195" s="1419"/>
      <c r="AA1195" s="987"/>
      <c r="AB1195" s="992"/>
      <c r="AC1195" s="993"/>
      <c r="AD1195" s="994"/>
      <c r="AE1195" s="994"/>
      <c r="AF1195" s="995"/>
      <c r="AG1195" s="996"/>
      <c r="AH1195" s="997"/>
      <c r="AI1195" s="998"/>
      <c r="AJ1195" s="312"/>
      <c r="AK1195" s="312"/>
      <c r="AL1195" s="999"/>
      <c r="AM1195" s="312"/>
      <c r="AN1195" s="312"/>
      <c r="AO1195" s="1000"/>
      <c r="AP1195" s="666"/>
      <c r="AQ1195" s="1001"/>
      <c r="AR1195" s="1001"/>
      <c r="AS1195" s="1001"/>
      <c r="AT1195" s="748"/>
    </row>
    <row r="1196">
      <c r="A1196" s="248" t="s">
        <v>673</v>
      </c>
      <c r="B1196" s="253">
        <v>4.6152267E7</v>
      </c>
      <c r="C1196" s="1020">
        <v>44063.50497625</v>
      </c>
      <c r="D1196" s="1021" t="s">
        <v>7024</v>
      </c>
      <c r="E1196" s="253" t="s">
        <v>7025</v>
      </c>
      <c r="F1196" s="1022">
        <v>38234.0</v>
      </c>
      <c r="G1196" s="253" t="s">
        <v>391</v>
      </c>
      <c r="H1196" s="1023" t="s">
        <v>7026</v>
      </c>
      <c r="I1196" s="253">
        <v>5.493435452099E12</v>
      </c>
      <c r="K1196" s="1021" t="s">
        <v>7027</v>
      </c>
      <c r="L1196" s="1422" t="s">
        <v>7028</v>
      </c>
      <c r="M1196" s="248"/>
      <c r="N1196" s="248"/>
      <c r="O1196" s="1416"/>
      <c r="P1196" s="1416"/>
      <c r="Q1196" s="619"/>
      <c r="R1196" s="255"/>
      <c r="S1196" s="1324"/>
      <c r="T1196" s="255"/>
      <c r="U1196" s="255"/>
      <c r="V1196" s="255"/>
      <c r="W1196" s="344"/>
      <c r="X1196" s="344"/>
      <c r="Y1196" s="1419"/>
      <c r="AA1196" s="987"/>
      <c r="AB1196" s="992"/>
      <c r="AC1196" s="993"/>
      <c r="AD1196" s="994"/>
      <c r="AE1196" s="994"/>
      <c r="AF1196" s="995"/>
      <c r="AG1196" s="996"/>
      <c r="AH1196" s="997"/>
      <c r="AI1196" s="998"/>
      <c r="AJ1196" s="312"/>
      <c r="AK1196" s="312"/>
      <c r="AL1196" s="999"/>
      <c r="AM1196" s="312"/>
      <c r="AN1196" s="312"/>
      <c r="AO1196" s="1000"/>
      <c r="AP1196" s="666"/>
      <c r="AQ1196" s="1001"/>
      <c r="AR1196" s="1001"/>
      <c r="AS1196" s="1001"/>
      <c r="AT1196" s="748"/>
    </row>
    <row r="1197">
      <c r="A1197" s="248" t="s">
        <v>673</v>
      </c>
      <c r="B1197" s="1023">
        <v>1.20631429E8</v>
      </c>
      <c r="C1197" s="1027">
        <v>44112.539366192126</v>
      </c>
      <c r="D1197" s="1021" t="s">
        <v>7033</v>
      </c>
      <c r="E1197" s="1023" t="s">
        <v>7034</v>
      </c>
      <c r="F1197" s="1028">
        <v>30405.0</v>
      </c>
      <c r="G1197" s="1023" t="s">
        <v>6155</v>
      </c>
      <c r="H1197" s="1023" t="s">
        <v>7035</v>
      </c>
      <c r="I1197" s="1023" t="s">
        <v>7036</v>
      </c>
      <c r="K1197" s="1021" t="s">
        <v>7037</v>
      </c>
      <c r="L1197" s="1422" t="s">
        <v>7038</v>
      </c>
      <c r="M1197" s="1161"/>
      <c r="N1197" s="1161"/>
      <c r="O1197" s="1416"/>
      <c r="P1197" s="1416"/>
      <c r="Q1197" s="1304"/>
      <c r="R1197" s="1423"/>
      <c r="S1197" s="1324"/>
      <c r="T1197" s="1423"/>
      <c r="U1197" s="1423"/>
      <c r="V1197" s="1423"/>
      <c r="W1197" s="1416"/>
      <c r="X1197" s="1416"/>
      <c r="Y1197" s="1419"/>
      <c r="AA1197" s="987"/>
      <c r="AB1197" s="992"/>
      <c r="AC1197" s="993"/>
      <c r="AD1197" s="994"/>
      <c r="AE1197" s="994"/>
      <c r="AF1197" s="995"/>
      <c r="AG1197" s="996"/>
      <c r="AH1197" s="997"/>
      <c r="AI1197" s="998"/>
      <c r="AJ1197" s="312"/>
      <c r="AK1197" s="312"/>
      <c r="AL1197" s="999"/>
      <c r="AM1197" s="312"/>
      <c r="AN1197" s="312"/>
      <c r="AO1197" s="1000"/>
      <c r="AP1197" s="666"/>
      <c r="AQ1197" s="1001"/>
      <c r="AR1197" s="1001"/>
      <c r="AS1197" s="1001"/>
      <c r="AT1197" s="748"/>
    </row>
    <row r="1198">
      <c r="A1198" s="248" t="s">
        <v>673</v>
      </c>
      <c r="B1198" s="1023">
        <v>3.5231081E7</v>
      </c>
      <c r="C1198" s="1027">
        <v>44085.808813344906</v>
      </c>
      <c r="D1198" s="1021" t="s">
        <v>7043</v>
      </c>
      <c r="E1198" s="1023" t="s">
        <v>7044</v>
      </c>
      <c r="F1198" s="1028">
        <v>33040.0</v>
      </c>
      <c r="G1198" s="1023" t="s">
        <v>2021</v>
      </c>
      <c r="H1198" s="1023" t="s">
        <v>7045</v>
      </c>
      <c r="I1198" s="1023">
        <v>2.32450264E9</v>
      </c>
      <c r="K1198" s="1021" t="s">
        <v>7046</v>
      </c>
      <c r="L1198" s="1422" t="s">
        <v>7047</v>
      </c>
      <c r="M1198" s="1161"/>
      <c r="N1198" s="1161"/>
      <c r="O1198" s="1416"/>
      <c r="P1198" s="1416"/>
      <c r="Q1198" s="619"/>
      <c r="R1198" s="1423"/>
      <c r="S1198" s="1324"/>
      <c r="T1198" s="1423"/>
      <c r="U1198" s="1423"/>
      <c r="V1198" s="1423"/>
      <c r="W1198" s="1416"/>
      <c r="X1198" s="1416"/>
      <c r="Y1198" s="1419"/>
      <c r="AA1198" s="987"/>
      <c r="AB1198" s="992"/>
      <c r="AC1198" s="993"/>
      <c r="AD1198" s="994"/>
      <c r="AE1198" s="994"/>
      <c r="AF1198" s="995"/>
      <c r="AG1198" s="996"/>
      <c r="AH1198" s="997"/>
      <c r="AI1198" s="998"/>
      <c r="AJ1198" s="312"/>
      <c r="AK1198" s="312"/>
      <c r="AL1198" s="999"/>
      <c r="AM1198" s="312"/>
      <c r="AN1198" s="312"/>
      <c r="AO1198" s="1000"/>
      <c r="AP1198" s="666"/>
      <c r="AQ1198" s="1001"/>
      <c r="AR1198" s="1001"/>
      <c r="AS1198" s="1001"/>
      <c r="AT1198" s="748"/>
    </row>
    <row r="1199">
      <c r="A1199" s="248" t="s">
        <v>673</v>
      </c>
      <c r="B1199" s="253">
        <v>3.1659757E7</v>
      </c>
      <c r="C1199" s="1020">
        <v>44148.45893167824</v>
      </c>
      <c r="D1199" s="608" t="s">
        <v>7051</v>
      </c>
      <c r="E1199" s="253" t="s">
        <v>2851</v>
      </c>
      <c r="F1199" s="1022">
        <v>31197.0</v>
      </c>
      <c r="G1199" s="253" t="s">
        <v>391</v>
      </c>
      <c r="H1199" s="253" t="s">
        <v>7052</v>
      </c>
      <c r="I1199" s="253">
        <v>1.130527155E9</v>
      </c>
      <c r="K1199" s="608" t="s">
        <v>7053</v>
      </c>
      <c r="L1199" s="1424" t="s">
        <v>7038</v>
      </c>
      <c r="M1199" s="248"/>
      <c r="N1199" s="248"/>
      <c r="O1199" s="344"/>
      <c r="P1199" s="344"/>
      <c r="Q1199" s="1304"/>
      <c r="R1199" s="255"/>
      <c r="S1199" s="1324"/>
      <c r="T1199" s="255"/>
      <c r="U1199" s="255"/>
      <c r="V1199" s="255"/>
      <c r="W1199" s="344"/>
      <c r="X1199" s="344"/>
      <c r="Y1199" s="1419"/>
      <c r="AA1199" s="987"/>
      <c r="AB1199" s="992"/>
      <c r="AC1199" s="993"/>
      <c r="AD1199" s="994"/>
      <c r="AE1199" s="994"/>
      <c r="AF1199" s="995"/>
      <c r="AG1199" s="996"/>
      <c r="AH1199" s="997"/>
      <c r="AI1199" s="998"/>
      <c r="AJ1199" s="312"/>
      <c r="AK1199" s="312"/>
      <c r="AL1199" s="999"/>
      <c r="AM1199" s="312"/>
      <c r="AN1199" s="312"/>
      <c r="AO1199" s="1000"/>
      <c r="AP1199" s="666"/>
      <c r="AQ1199" s="1001"/>
      <c r="AR1199" s="1001"/>
      <c r="AS1199" s="1001"/>
      <c r="AT1199" s="748"/>
    </row>
    <row r="1200">
      <c r="A1200" s="248" t="s">
        <v>673</v>
      </c>
      <c r="B1200" s="102">
        <v>4.1199732E7</v>
      </c>
      <c r="C1200" s="1031">
        <v>44067.4890977662</v>
      </c>
      <c r="D1200" s="1032" t="s">
        <v>7056</v>
      </c>
      <c r="E1200" s="102" t="s">
        <v>7057</v>
      </c>
      <c r="F1200" s="1033">
        <v>35990.0</v>
      </c>
      <c r="G1200" s="102" t="s">
        <v>2021</v>
      </c>
      <c r="H1200" s="102" t="s">
        <v>7058</v>
      </c>
      <c r="I1200" s="102">
        <v>1.161078662E9</v>
      </c>
      <c r="K1200" s="1032" t="s">
        <v>7059</v>
      </c>
      <c r="L1200" s="1425"/>
      <c r="M1200" s="255"/>
      <c r="N1200" s="1277"/>
      <c r="O1200" s="1274"/>
      <c r="P1200" s="1426"/>
      <c r="Q1200" s="1427"/>
      <c r="R1200" s="1277"/>
      <c r="S1200" s="1324"/>
      <c r="T1200" s="1201"/>
      <c r="U1200" s="1277"/>
      <c r="V1200" s="1277"/>
      <c r="W1200" s="1428"/>
      <c r="X1200" s="1428"/>
      <c r="Y1200" s="1419"/>
      <c r="AA1200" s="987"/>
      <c r="AB1200" s="992"/>
      <c r="AC1200" s="993"/>
      <c r="AD1200" s="994"/>
      <c r="AE1200" s="994"/>
      <c r="AF1200" s="995"/>
      <c r="AG1200" s="996"/>
      <c r="AH1200" s="997"/>
      <c r="AI1200" s="998"/>
      <c r="AJ1200" s="312"/>
      <c r="AK1200" s="312"/>
      <c r="AL1200" s="999"/>
      <c r="AM1200" s="312"/>
      <c r="AN1200" s="312"/>
      <c r="AO1200" s="1000"/>
      <c r="AP1200" s="666"/>
      <c r="AQ1200" s="1001"/>
      <c r="AR1200" s="1001"/>
      <c r="AS1200" s="1001"/>
      <c r="AT1200" s="748"/>
    </row>
    <row r="1201">
      <c r="A1201" s="248" t="s">
        <v>673</v>
      </c>
      <c r="B1201" s="1023">
        <v>4.2850541E7</v>
      </c>
      <c r="C1201" s="1020">
        <v>44062.547754756946</v>
      </c>
      <c r="D1201" s="1021" t="s">
        <v>7060</v>
      </c>
      <c r="E1201" s="1023" t="s">
        <v>7061</v>
      </c>
      <c r="F1201" s="1028">
        <v>36647.0</v>
      </c>
      <c r="G1201" s="1023" t="s">
        <v>391</v>
      </c>
      <c r="H1201" s="1023" t="s">
        <v>3479</v>
      </c>
      <c r="I1201" s="253" t="s">
        <v>7062</v>
      </c>
      <c r="K1201" s="1021" t="s">
        <v>7063</v>
      </c>
      <c r="L1201" s="1422" t="s">
        <v>7038</v>
      </c>
      <c r="M1201" s="248"/>
      <c r="N1201" s="248"/>
      <c r="O1201" s="1416"/>
      <c r="P1201" s="1416"/>
      <c r="Q1201" s="619"/>
      <c r="R1201" s="255"/>
      <c r="S1201" s="1324"/>
      <c r="T1201" s="255"/>
      <c r="U1201" s="255"/>
      <c r="V1201" s="255"/>
      <c r="W1201" s="1416"/>
      <c r="X1201" s="344"/>
      <c r="Y1201" s="1419"/>
      <c r="AA1201" s="987"/>
      <c r="AB1201" s="992"/>
      <c r="AC1201" s="993"/>
      <c r="AD1201" s="994"/>
      <c r="AE1201" s="994"/>
      <c r="AF1201" s="995"/>
      <c r="AG1201" s="996"/>
      <c r="AH1201" s="997"/>
      <c r="AI1201" s="998"/>
      <c r="AJ1201" s="312"/>
      <c r="AK1201" s="312"/>
      <c r="AL1201" s="999"/>
      <c r="AM1201" s="312"/>
      <c r="AN1201" s="312"/>
      <c r="AO1201" s="1000"/>
      <c r="AP1201" s="666"/>
      <c r="AQ1201" s="1001"/>
      <c r="AR1201" s="1001"/>
      <c r="AS1201" s="1001"/>
      <c r="AT1201" s="748"/>
    </row>
    <row r="1202">
      <c r="A1202" s="248" t="s">
        <v>673</v>
      </c>
      <c r="B1202" s="1023">
        <v>3.1915925E7</v>
      </c>
      <c r="C1202" s="1027">
        <v>44104.394813287036</v>
      </c>
      <c r="D1202" s="1021" t="s">
        <v>7069</v>
      </c>
      <c r="E1202" s="1023" t="s">
        <v>7070</v>
      </c>
      <c r="F1202" s="1028">
        <v>31368.0</v>
      </c>
      <c r="G1202" s="1023" t="s">
        <v>391</v>
      </c>
      <c r="H1202" s="1023" t="s">
        <v>7071</v>
      </c>
      <c r="I1202" s="1023">
        <v>5.491164786615E12</v>
      </c>
      <c r="K1202" s="1021" t="s">
        <v>7072</v>
      </c>
      <c r="L1202" s="1422" t="s">
        <v>7020</v>
      </c>
      <c r="M1202" s="1161"/>
      <c r="N1202" s="1161"/>
      <c r="O1202" s="1416"/>
      <c r="P1202" s="1416"/>
      <c r="Q1202" s="1304"/>
      <c r="R1202" s="1423"/>
      <c r="S1202" s="1324"/>
      <c r="T1202" s="1423"/>
      <c r="U1202" s="1423"/>
      <c r="V1202" s="1423"/>
      <c r="W1202" s="1416"/>
      <c r="X1202" s="1416"/>
      <c r="Y1202" s="1419"/>
      <c r="AA1202" s="987"/>
      <c r="AB1202" s="992"/>
      <c r="AC1202" s="993"/>
      <c r="AD1202" s="994"/>
      <c r="AE1202" s="994"/>
      <c r="AF1202" s="995"/>
      <c r="AG1202" s="996"/>
      <c r="AH1202" s="997"/>
      <c r="AI1202" s="998"/>
      <c r="AJ1202" s="312"/>
      <c r="AK1202" s="312"/>
      <c r="AL1202" s="999"/>
      <c r="AM1202" s="312"/>
      <c r="AN1202" s="312"/>
      <c r="AO1202" s="1000"/>
      <c r="AP1202" s="666"/>
      <c r="AQ1202" s="1001"/>
      <c r="AR1202" s="1001"/>
      <c r="AS1202" s="1001"/>
      <c r="AT1202" s="748"/>
    </row>
    <row r="1203">
      <c r="A1203" s="248" t="s">
        <v>673</v>
      </c>
      <c r="B1203" s="253">
        <v>4.1558912E7</v>
      </c>
      <c r="C1203" s="1020">
        <v>44067.62219357639</v>
      </c>
      <c r="D1203" s="1021" t="s">
        <v>7077</v>
      </c>
      <c r="E1203" s="253" t="s">
        <v>7078</v>
      </c>
      <c r="F1203" s="1022">
        <v>36038.0</v>
      </c>
      <c r="G1203" s="253" t="s">
        <v>2021</v>
      </c>
      <c r="H1203" s="1023" t="s">
        <v>7079</v>
      </c>
      <c r="I1203" s="253">
        <v>1.149152624E9</v>
      </c>
      <c r="K1203" s="1021" t="s">
        <v>7080</v>
      </c>
      <c r="L1203" s="1422" t="s">
        <v>7020</v>
      </c>
      <c r="M1203" s="248"/>
      <c r="N1203" s="248"/>
      <c r="O1203" s="1416"/>
      <c r="P1203" s="1416"/>
      <c r="Q1203" s="619"/>
      <c r="R1203" s="255"/>
      <c r="S1203" s="1324"/>
      <c r="T1203" s="255"/>
      <c r="U1203" s="255"/>
      <c r="V1203" s="255"/>
      <c r="W1203" s="344"/>
      <c r="X1203" s="344"/>
      <c r="Y1203" s="1419"/>
      <c r="AA1203" s="987"/>
      <c r="AB1203" s="992"/>
      <c r="AC1203" s="993"/>
      <c r="AD1203" s="994"/>
      <c r="AE1203" s="994"/>
      <c r="AF1203" s="995"/>
      <c r="AG1203" s="996"/>
      <c r="AH1203" s="997"/>
      <c r="AI1203" s="998"/>
      <c r="AJ1203" s="312"/>
      <c r="AK1203" s="312"/>
      <c r="AL1203" s="999"/>
      <c r="AM1203" s="312"/>
      <c r="AN1203" s="312"/>
      <c r="AO1203" s="1000"/>
      <c r="AP1203" s="666"/>
      <c r="AQ1203" s="1001"/>
      <c r="AR1203" s="1001"/>
      <c r="AS1203" s="1001"/>
      <c r="AT1203" s="748"/>
    </row>
    <row r="1204">
      <c r="A1204" s="248" t="s">
        <v>673</v>
      </c>
      <c r="B1204" s="253">
        <v>3.7988507E7</v>
      </c>
      <c r="C1204" s="1020">
        <v>44068.67147746528</v>
      </c>
      <c r="D1204" s="1021" t="s">
        <v>7085</v>
      </c>
      <c r="E1204" s="1023" t="s">
        <v>7086</v>
      </c>
      <c r="F1204" s="1022">
        <v>34281.0</v>
      </c>
      <c r="G1204" s="253" t="s">
        <v>391</v>
      </c>
      <c r="H1204" s="1023" t="s">
        <v>7087</v>
      </c>
      <c r="I1204" s="253">
        <v>1.14042491E9</v>
      </c>
      <c r="K1204" s="1021" t="s">
        <v>7088</v>
      </c>
      <c r="L1204" s="1422" t="s">
        <v>7020</v>
      </c>
      <c r="M1204" s="248"/>
      <c r="N1204" s="248"/>
      <c r="O1204" s="1416"/>
      <c r="P1204" s="1416"/>
      <c r="Q1204" s="1304"/>
      <c r="R1204" s="255"/>
      <c r="S1204" s="1324"/>
      <c r="T1204" s="255"/>
      <c r="U1204" s="255"/>
      <c r="V1204" s="255"/>
      <c r="W1204" s="344"/>
      <c r="X1204" s="344"/>
      <c r="Y1204" s="1419"/>
      <c r="AA1204" s="987"/>
      <c r="AB1204" s="992"/>
      <c r="AC1204" s="993"/>
      <c r="AD1204" s="994"/>
      <c r="AE1204" s="994"/>
      <c r="AF1204" s="995"/>
      <c r="AG1204" s="996"/>
      <c r="AH1204" s="997"/>
      <c r="AI1204" s="998"/>
      <c r="AJ1204" s="312"/>
      <c r="AK1204" s="312"/>
      <c r="AL1204" s="999"/>
      <c r="AM1204" s="312"/>
      <c r="AN1204" s="312"/>
      <c r="AO1204" s="1000"/>
      <c r="AP1204" s="666"/>
      <c r="AQ1204" s="1001"/>
      <c r="AR1204" s="1001"/>
      <c r="AS1204" s="1001"/>
      <c r="AT1204" s="748"/>
    </row>
    <row r="1205">
      <c r="A1205" s="248" t="s">
        <v>673</v>
      </c>
      <c r="B1205" s="253">
        <v>3.5189613E7</v>
      </c>
      <c r="C1205" s="1020">
        <v>44069.501738113424</v>
      </c>
      <c r="D1205" s="1021" t="s">
        <v>7092</v>
      </c>
      <c r="E1205" s="253" t="s">
        <v>7093</v>
      </c>
      <c r="F1205" s="1022">
        <v>32972.0</v>
      </c>
      <c r="G1205" s="253" t="s">
        <v>2021</v>
      </c>
      <c r="H1205" s="1023" t="s">
        <v>1678</v>
      </c>
      <c r="I1205" s="253">
        <v>1.157414846E9</v>
      </c>
      <c r="K1205" s="1021" t="s">
        <v>7094</v>
      </c>
      <c r="L1205" s="1422" t="s">
        <v>7020</v>
      </c>
      <c r="M1205" s="248"/>
      <c r="N1205" s="248"/>
      <c r="O1205" s="1416"/>
      <c r="P1205" s="1416"/>
      <c r="Q1205" s="619"/>
      <c r="R1205" s="255"/>
      <c r="S1205" s="1324"/>
      <c r="T1205" s="255"/>
      <c r="U1205" s="255"/>
      <c r="V1205" s="255"/>
      <c r="W1205" s="344"/>
      <c r="X1205" s="344"/>
      <c r="Y1205" s="1419"/>
      <c r="AA1205" s="987"/>
      <c r="AB1205" s="992"/>
      <c r="AC1205" s="993"/>
      <c r="AD1205" s="994"/>
      <c r="AE1205" s="994"/>
      <c r="AF1205" s="995"/>
      <c r="AG1205" s="996"/>
      <c r="AH1205" s="997"/>
      <c r="AI1205" s="998"/>
      <c r="AJ1205" s="312"/>
      <c r="AK1205" s="312"/>
      <c r="AL1205" s="999"/>
      <c r="AM1205" s="312"/>
      <c r="AN1205" s="312"/>
      <c r="AO1205" s="1000"/>
      <c r="AP1205" s="666"/>
      <c r="AQ1205" s="1001"/>
      <c r="AR1205" s="1001"/>
      <c r="AS1205" s="1001"/>
      <c r="AT1205" s="748"/>
    </row>
    <row r="1206">
      <c r="A1206" s="248" t="s">
        <v>673</v>
      </c>
      <c r="B1206" s="1023">
        <v>3.9100143E7</v>
      </c>
      <c r="C1206" s="1027">
        <v>44097.41671859953</v>
      </c>
      <c r="D1206" s="1021" t="s">
        <v>7099</v>
      </c>
      <c r="E1206" s="1023" t="s">
        <v>7100</v>
      </c>
      <c r="F1206" s="1028">
        <v>35178.0</v>
      </c>
      <c r="G1206" s="1023" t="s">
        <v>391</v>
      </c>
      <c r="H1206" s="1023" t="s">
        <v>7101</v>
      </c>
      <c r="I1206" s="1023">
        <v>1.168094245E9</v>
      </c>
      <c r="K1206" s="1021" t="s">
        <v>7102</v>
      </c>
      <c r="L1206" s="1422" t="s">
        <v>7038</v>
      </c>
      <c r="M1206" s="1161"/>
      <c r="N1206" s="1161"/>
      <c r="O1206" s="1416"/>
      <c r="P1206" s="1416"/>
      <c r="Q1206" s="1304"/>
      <c r="R1206" s="1423"/>
      <c r="S1206" s="1324"/>
      <c r="T1206" s="1423"/>
      <c r="U1206" s="1423"/>
      <c r="V1206" s="1423"/>
      <c r="W1206" s="1416"/>
      <c r="X1206" s="1416"/>
      <c r="Y1206" s="1419"/>
      <c r="AA1206" s="987"/>
      <c r="AB1206" s="992"/>
      <c r="AC1206" s="993"/>
      <c r="AD1206" s="994"/>
      <c r="AE1206" s="994"/>
      <c r="AF1206" s="995"/>
      <c r="AG1206" s="996"/>
      <c r="AH1206" s="997"/>
      <c r="AI1206" s="998"/>
      <c r="AJ1206" s="312"/>
      <c r="AK1206" s="312"/>
      <c r="AL1206" s="999"/>
      <c r="AM1206" s="312"/>
      <c r="AN1206" s="312"/>
      <c r="AO1206" s="1000"/>
      <c r="AP1206" s="666"/>
      <c r="AQ1206" s="1001"/>
      <c r="AR1206" s="1001"/>
      <c r="AS1206" s="1001"/>
      <c r="AT1206" s="748"/>
    </row>
    <row r="1207">
      <c r="A1207" s="248" t="s">
        <v>673</v>
      </c>
      <c r="B1207" s="253">
        <v>4.2517113E7</v>
      </c>
      <c r="C1207" s="1020">
        <v>44063.48881008102</v>
      </c>
      <c r="D1207" s="1021" t="s">
        <v>7106</v>
      </c>
      <c r="E1207" s="253" t="s">
        <v>7107</v>
      </c>
      <c r="F1207" s="1022">
        <v>36633.0</v>
      </c>
      <c r="G1207" s="253" t="s">
        <v>391</v>
      </c>
      <c r="H1207" s="1023" t="s">
        <v>7108</v>
      </c>
      <c r="I1207" s="253" t="s">
        <v>7109</v>
      </c>
      <c r="K1207" s="1021" t="s">
        <v>7110</v>
      </c>
      <c r="L1207" s="1422" t="s">
        <v>7111</v>
      </c>
      <c r="M1207" s="248"/>
      <c r="N1207" s="248"/>
      <c r="O1207" s="1416"/>
      <c r="P1207" s="1416"/>
      <c r="Q1207" s="1304"/>
      <c r="R1207" s="255"/>
      <c r="S1207" s="1324"/>
      <c r="T1207" s="255"/>
      <c r="U1207" s="255"/>
      <c r="V1207" s="255"/>
      <c r="W1207" s="344"/>
      <c r="X1207" s="344"/>
      <c r="Y1207" s="1419"/>
      <c r="AA1207" s="987"/>
      <c r="AB1207" s="992"/>
      <c r="AC1207" s="993"/>
      <c r="AD1207" s="994"/>
      <c r="AE1207" s="994"/>
      <c r="AF1207" s="995"/>
      <c r="AG1207" s="996"/>
      <c r="AH1207" s="997"/>
      <c r="AI1207" s="998"/>
      <c r="AJ1207" s="312"/>
      <c r="AK1207" s="312"/>
      <c r="AL1207" s="999"/>
      <c r="AM1207" s="312"/>
      <c r="AN1207" s="312"/>
      <c r="AO1207" s="1000"/>
      <c r="AP1207" s="666"/>
      <c r="AQ1207" s="1001"/>
      <c r="AR1207" s="1001"/>
      <c r="AS1207" s="1001"/>
      <c r="AT1207" s="748"/>
    </row>
    <row r="1208">
      <c r="A1208" s="248" t="s">
        <v>673</v>
      </c>
      <c r="B1208" s="179">
        <v>3.88200957E8</v>
      </c>
      <c r="C1208" s="1037">
        <v>44067.5880553125</v>
      </c>
      <c r="D1208" s="606" t="s">
        <v>7115</v>
      </c>
      <c r="E1208" s="179" t="s">
        <v>7116</v>
      </c>
      <c r="F1208" s="228">
        <v>34793.0</v>
      </c>
      <c r="G1208" s="179" t="s">
        <v>2021</v>
      </c>
      <c r="H1208" s="179" t="s">
        <v>7117</v>
      </c>
      <c r="I1208" s="179">
        <v>1.130002335E9</v>
      </c>
      <c r="K1208" s="606" t="s">
        <v>7118</v>
      </c>
      <c r="L1208" s="1429" t="s">
        <v>7038</v>
      </c>
      <c r="M1208" s="176"/>
      <c r="N1208" s="176"/>
      <c r="O1208" s="619"/>
      <c r="P1208" s="619"/>
      <c r="Q1208" s="619"/>
      <c r="R1208" s="149"/>
      <c r="S1208" s="1324"/>
      <c r="T1208" s="149"/>
      <c r="U1208" s="149"/>
      <c r="V1208" s="149"/>
      <c r="W1208" s="619"/>
      <c r="X1208" s="619"/>
      <c r="Y1208" s="1419"/>
      <c r="AA1208" s="987"/>
      <c r="AB1208" s="992"/>
      <c r="AC1208" s="993"/>
      <c r="AD1208" s="994"/>
      <c r="AE1208" s="994"/>
      <c r="AF1208" s="995"/>
      <c r="AG1208" s="996"/>
      <c r="AH1208" s="997"/>
      <c r="AI1208" s="998"/>
      <c r="AJ1208" s="312"/>
      <c r="AK1208" s="312"/>
      <c r="AL1208" s="999"/>
      <c r="AM1208" s="312"/>
      <c r="AN1208" s="312"/>
      <c r="AO1208" s="1000"/>
      <c r="AP1208" s="666"/>
      <c r="AQ1208" s="1001"/>
      <c r="AR1208" s="1001"/>
      <c r="AS1208" s="1001"/>
      <c r="AT1208" s="748"/>
    </row>
    <row r="1209">
      <c r="A1209" s="248" t="s">
        <v>673</v>
      </c>
      <c r="B1209" s="179">
        <v>9.5153481E7</v>
      </c>
      <c r="C1209" s="1037">
        <v>44062.606867870374</v>
      </c>
      <c r="D1209" s="606" t="s">
        <v>7123</v>
      </c>
      <c r="E1209" s="179" t="s">
        <v>7124</v>
      </c>
      <c r="F1209" s="228">
        <v>34604.0</v>
      </c>
      <c r="G1209" s="179" t="s">
        <v>1643</v>
      </c>
      <c r="H1209" s="179" t="s">
        <v>7125</v>
      </c>
      <c r="I1209" s="179">
        <v>1.137608071E9</v>
      </c>
      <c r="K1209" s="606" t="s">
        <v>2092</v>
      </c>
      <c r="L1209" s="1429" t="s">
        <v>7020</v>
      </c>
      <c r="M1209" s="176"/>
      <c r="N1209" s="176"/>
      <c r="O1209" s="619"/>
      <c r="P1209" s="619"/>
      <c r="Q1209" s="1304"/>
      <c r="R1209" s="149"/>
      <c r="S1209" s="1324"/>
      <c r="T1209" s="149"/>
      <c r="U1209" s="149"/>
      <c r="V1209" s="149"/>
      <c r="W1209" s="619"/>
      <c r="X1209" s="619"/>
      <c r="Y1209" s="1419"/>
      <c r="AA1209" s="987"/>
      <c r="AB1209" s="992"/>
      <c r="AC1209" s="993"/>
      <c r="AD1209" s="994"/>
      <c r="AE1209" s="994"/>
      <c r="AF1209" s="995"/>
      <c r="AG1209" s="996"/>
      <c r="AH1209" s="997"/>
      <c r="AI1209" s="998"/>
      <c r="AJ1209" s="312"/>
      <c r="AK1209" s="312"/>
      <c r="AL1209" s="999"/>
      <c r="AM1209" s="312"/>
      <c r="AN1209" s="312"/>
      <c r="AO1209" s="1000"/>
      <c r="AP1209" s="666"/>
      <c r="AQ1209" s="1001"/>
      <c r="AR1209" s="1001"/>
      <c r="AS1209" s="1001"/>
      <c r="AT1209" s="748"/>
    </row>
    <row r="1210">
      <c r="A1210" s="248" t="s">
        <v>673</v>
      </c>
      <c r="B1210" s="179">
        <v>487329.0</v>
      </c>
      <c r="C1210" s="1037">
        <v>44063.85411875</v>
      </c>
      <c r="D1210" s="606" t="s">
        <v>7129</v>
      </c>
      <c r="E1210" s="179" t="s">
        <v>7130</v>
      </c>
      <c r="F1210" s="228">
        <v>36699.0</v>
      </c>
      <c r="G1210" s="179" t="s">
        <v>7131</v>
      </c>
      <c r="H1210" s="179" t="s">
        <v>7132</v>
      </c>
      <c r="I1210" s="179">
        <v>1.134457497E9</v>
      </c>
      <c r="K1210" s="606" t="s">
        <v>7133</v>
      </c>
      <c r="L1210" s="1429" t="s">
        <v>7020</v>
      </c>
      <c r="M1210" s="176"/>
      <c r="N1210" s="176"/>
      <c r="O1210" s="619"/>
      <c r="P1210" s="619"/>
      <c r="Q1210" s="619"/>
      <c r="R1210" s="149"/>
      <c r="S1210" s="1324"/>
      <c r="T1210" s="149"/>
      <c r="U1210" s="149"/>
      <c r="V1210" s="149"/>
      <c r="W1210" s="619"/>
      <c r="X1210" s="619"/>
      <c r="Y1210" s="1419"/>
      <c r="AA1210" s="987"/>
      <c r="AB1210" s="992"/>
      <c r="AC1210" s="993"/>
      <c r="AD1210" s="994"/>
      <c r="AE1210" s="994"/>
      <c r="AF1210" s="995"/>
      <c r="AG1210" s="996"/>
      <c r="AH1210" s="997"/>
      <c r="AI1210" s="998"/>
      <c r="AJ1210" s="312"/>
      <c r="AK1210" s="312"/>
      <c r="AL1210" s="999"/>
      <c r="AM1210" s="312"/>
      <c r="AN1210" s="312"/>
      <c r="AO1210" s="1000"/>
      <c r="AP1210" s="666"/>
      <c r="AQ1210" s="1001"/>
      <c r="AR1210" s="1001"/>
      <c r="AS1210" s="1001"/>
      <c r="AT1210" s="748"/>
    </row>
    <row r="1211">
      <c r="A1211" s="248" t="s">
        <v>673</v>
      </c>
      <c r="B1211" s="103">
        <v>3.0744911E7</v>
      </c>
      <c r="C1211" s="1037"/>
      <c r="D1211" s="1039" t="s">
        <v>7138</v>
      </c>
      <c r="E1211" s="103" t="s">
        <v>7139</v>
      </c>
      <c r="F1211" s="1040">
        <v>30678.0</v>
      </c>
      <c r="G1211" s="103" t="s">
        <v>674</v>
      </c>
      <c r="H1211" s="103" t="s">
        <v>7140</v>
      </c>
      <c r="I1211" s="103">
        <v>1.158937529E9</v>
      </c>
      <c r="K1211" s="1039" t="s">
        <v>7141</v>
      </c>
      <c r="L1211" s="1430"/>
      <c r="M1211" s="1431"/>
      <c r="N1211" s="1431"/>
      <c r="O1211" s="1432"/>
      <c r="P1211" s="1433"/>
      <c r="Q1211" s="1434"/>
      <c r="R1211" s="1435"/>
      <c r="S1211" s="1324"/>
      <c r="T1211" s="1436"/>
      <c r="U1211" s="1437"/>
      <c r="V1211" s="1437"/>
      <c r="W1211" s="1438"/>
      <c r="X1211" s="1432"/>
      <c r="Y1211" s="1419"/>
      <c r="AA1211" s="987"/>
      <c r="AB1211" s="992"/>
      <c r="AC1211" s="993"/>
      <c r="AD1211" s="994"/>
      <c r="AE1211" s="994"/>
      <c r="AF1211" s="995"/>
      <c r="AG1211" s="996"/>
      <c r="AH1211" s="997"/>
      <c r="AI1211" s="998"/>
      <c r="AJ1211" s="312"/>
      <c r="AK1211" s="312"/>
      <c r="AL1211" s="999"/>
      <c r="AM1211" s="312"/>
      <c r="AN1211" s="312"/>
      <c r="AO1211" s="1000"/>
      <c r="AP1211" s="666"/>
      <c r="AQ1211" s="1001"/>
      <c r="AR1211" s="1001"/>
      <c r="AS1211" s="1001"/>
      <c r="AT1211" s="748"/>
    </row>
    <row r="1212">
      <c r="A1212" s="248" t="s">
        <v>673</v>
      </c>
      <c r="B1212" s="179">
        <v>4.4318008E7</v>
      </c>
      <c r="C1212" s="1037">
        <v>44063.75038412037</v>
      </c>
      <c r="D1212" s="606" t="s">
        <v>7142</v>
      </c>
      <c r="E1212" s="179" t="s">
        <v>7143</v>
      </c>
      <c r="F1212" s="228">
        <v>37388.0</v>
      </c>
      <c r="G1212" s="179" t="s">
        <v>391</v>
      </c>
      <c r="H1212" s="179" t="s">
        <v>7144</v>
      </c>
      <c r="I1212" s="179">
        <v>1.134815609E9</v>
      </c>
      <c r="K1212" s="606" t="s">
        <v>7145</v>
      </c>
      <c r="L1212" s="1429" t="s">
        <v>7020</v>
      </c>
      <c r="M1212" s="176"/>
      <c r="N1212" s="176"/>
      <c r="O1212" s="619"/>
      <c r="P1212" s="619"/>
      <c r="Q1212" s="1304"/>
      <c r="R1212" s="149"/>
      <c r="S1212" s="1324"/>
      <c r="T1212" s="149"/>
      <c r="U1212" s="149"/>
      <c r="V1212" s="149"/>
      <c r="W1212" s="619"/>
      <c r="X1212" s="619"/>
      <c r="Y1212" s="1419"/>
      <c r="AA1212" s="987"/>
      <c r="AB1212" s="992"/>
      <c r="AC1212" s="993"/>
      <c r="AD1212" s="994"/>
      <c r="AE1212" s="994"/>
      <c r="AF1212" s="995"/>
      <c r="AG1212" s="996"/>
      <c r="AH1212" s="997"/>
      <c r="AI1212" s="998"/>
      <c r="AJ1212" s="312"/>
      <c r="AK1212" s="312"/>
      <c r="AL1212" s="999"/>
      <c r="AM1212" s="312"/>
      <c r="AN1212" s="312"/>
      <c r="AO1212" s="1000"/>
      <c r="AP1212" s="666"/>
      <c r="AQ1212" s="1001"/>
      <c r="AR1212" s="1001"/>
      <c r="AS1212" s="1001"/>
      <c r="AT1212" s="748"/>
    </row>
    <row r="1213">
      <c r="A1213" s="248" t="s">
        <v>673</v>
      </c>
      <c r="B1213" s="179">
        <v>2.0620175E7</v>
      </c>
      <c r="C1213" s="1037">
        <v>44068.65244842593</v>
      </c>
      <c r="D1213" s="606" t="s">
        <v>7150</v>
      </c>
      <c r="E1213" s="179" t="s">
        <v>7151</v>
      </c>
      <c r="F1213" s="228">
        <v>25307.0</v>
      </c>
      <c r="G1213" s="179" t="s">
        <v>391</v>
      </c>
      <c r="H1213" s="179" t="s">
        <v>7152</v>
      </c>
      <c r="I1213" s="179">
        <v>1.163351472E9</v>
      </c>
      <c r="K1213" s="606" t="s">
        <v>7153</v>
      </c>
      <c r="L1213" s="1429" t="s">
        <v>7154</v>
      </c>
      <c r="M1213" s="176"/>
      <c r="N1213" s="176"/>
      <c r="O1213" s="619"/>
      <c r="P1213" s="619"/>
      <c r="Q1213" s="619"/>
      <c r="R1213" s="149"/>
      <c r="S1213" s="1324"/>
      <c r="T1213" s="149"/>
      <c r="U1213" s="149"/>
      <c r="V1213" s="149"/>
      <c r="W1213" s="619"/>
      <c r="X1213" s="619"/>
      <c r="Y1213" s="1419"/>
      <c r="AA1213" s="987"/>
      <c r="AB1213" s="992"/>
      <c r="AC1213" s="993"/>
      <c r="AD1213" s="994"/>
      <c r="AE1213" s="994"/>
      <c r="AF1213" s="995"/>
      <c r="AG1213" s="996"/>
      <c r="AH1213" s="997"/>
      <c r="AI1213" s="998"/>
      <c r="AJ1213" s="312"/>
      <c r="AK1213" s="312"/>
      <c r="AL1213" s="999"/>
      <c r="AM1213" s="312"/>
      <c r="AN1213" s="312"/>
      <c r="AO1213" s="1000"/>
      <c r="AP1213" s="666"/>
      <c r="AQ1213" s="1001"/>
      <c r="AR1213" s="1001"/>
      <c r="AS1213" s="1001"/>
      <c r="AT1213" s="748"/>
    </row>
    <row r="1214">
      <c r="A1214" s="248" t="s">
        <v>673</v>
      </c>
      <c r="B1214" s="179">
        <v>4.2855987E7</v>
      </c>
      <c r="C1214" s="1037">
        <v>44063.499674189814</v>
      </c>
      <c r="D1214" s="606" t="s">
        <v>5308</v>
      </c>
      <c r="E1214" s="179" t="s">
        <v>7159</v>
      </c>
      <c r="F1214" s="228">
        <v>36894.0</v>
      </c>
      <c r="G1214" s="179" t="s">
        <v>391</v>
      </c>
      <c r="H1214" s="179" t="s">
        <v>7160</v>
      </c>
      <c r="I1214" s="179">
        <v>3.743473468E9</v>
      </c>
      <c r="K1214" s="606" t="s">
        <v>7161</v>
      </c>
      <c r="L1214" s="1429" t="s">
        <v>7038</v>
      </c>
      <c r="M1214" s="176"/>
      <c r="N1214" s="176"/>
      <c r="O1214" s="619"/>
      <c r="P1214" s="619"/>
      <c r="Q1214" s="1304"/>
      <c r="R1214" s="149"/>
      <c r="S1214" s="1324"/>
      <c r="T1214" s="149"/>
      <c r="U1214" s="149"/>
      <c r="V1214" s="149"/>
      <c r="W1214" s="619"/>
      <c r="X1214" s="619"/>
      <c r="Y1214" s="1419"/>
      <c r="AA1214" s="987"/>
      <c r="AB1214" s="992"/>
      <c r="AC1214" s="993"/>
      <c r="AD1214" s="994"/>
      <c r="AE1214" s="994"/>
      <c r="AF1214" s="995"/>
      <c r="AG1214" s="996"/>
      <c r="AH1214" s="997"/>
      <c r="AI1214" s="998"/>
      <c r="AJ1214" s="312"/>
      <c r="AK1214" s="312"/>
      <c r="AL1214" s="999"/>
      <c r="AM1214" s="312"/>
      <c r="AN1214" s="312"/>
      <c r="AO1214" s="1000"/>
      <c r="AP1214" s="666"/>
      <c r="AQ1214" s="1001"/>
      <c r="AR1214" s="1001"/>
      <c r="AS1214" s="1001"/>
      <c r="AT1214" s="748"/>
    </row>
    <row r="1215">
      <c r="A1215" s="248" t="s">
        <v>673</v>
      </c>
      <c r="B1215" s="179">
        <v>3.3902401E7</v>
      </c>
      <c r="C1215" s="1037">
        <v>44070.3612747338</v>
      </c>
      <c r="D1215" s="606" t="s">
        <v>7164</v>
      </c>
      <c r="E1215" s="179" t="s">
        <v>7165</v>
      </c>
      <c r="F1215" s="228">
        <v>32368.0</v>
      </c>
      <c r="G1215" s="179" t="s">
        <v>391</v>
      </c>
      <c r="H1215" s="179" t="s">
        <v>7166</v>
      </c>
      <c r="I1215" s="179">
        <v>1.533412856E9</v>
      </c>
      <c r="K1215" s="606" t="s">
        <v>7167</v>
      </c>
      <c r="L1215" s="1429" t="s">
        <v>7168</v>
      </c>
      <c r="M1215" s="176"/>
      <c r="N1215" s="176"/>
      <c r="O1215" s="619"/>
      <c r="P1215" s="619"/>
      <c r="Q1215" s="619"/>
      <c r="R1215" s="149"/>
      <c r="S1215" s="1324"/>
      <c r="T1215" s="149"/>
      <c r="U1215" s="149"/>
      <c r="V1215" s="149"/>
      <c r="W1215" s="619"/>
      <c r="X1215" s="619"/>
      <c r="Y1215" s="1419"/>
      <c r="AA1215" s="987"/>
      <c r="AB1215" s="992"/>
      <c r="AC1215" s="993"/>
      <c r="AD1215" s="994"/>
      <c r="AE1215" s="994"/>
      <c r="AF1215" s="995"/>
      <c r="AG1215" s="996"/>
      <c r="AH1215" s="997"/>
      <c r="AI1215" s="998"/>
      <c r="AJ1215" s="312"/>
      <c r="AK1215" s="312"/>
      <c r="AL1215" s="999"/>
      <c r="AM1215" s="312"/>
      <c r="AN1215" s="312"/>
      <c r="AO1215" s="1000"/>
      <c r="AP1215" s="666"/>
      <c r="AQ1215" s="1001"/>
      <c r="AR1215" s="1001"/>
      <c r="AS1215" s="1001"/>
      <c r="AT1215" s="748"/>
    </row>
    <row r="1216">
      <c r="A1216" s="248" t="s">
        <v>673</v>
      </c>
      <c r="B1216" s="179">
        <v>3.9244185E7</v>
      </c>
      <c r="C1216" s="1037">
        <v>44063.482568356485</v>
      </c>
      <c r="D1216" s="606" t="s">
        <v>7173</v>
      </c>
      <c r="E1216" s="179" t="s">
        <v>7174</v>
      </c>
      <c r="F1216" s="228">
        <v>34963.0</v>
      </c>
      <c r="G1216" s="179" t="s">
        <v>391</v>
      </c>
      <c r="H1216" s="179" t="s">
        <v>2802</v>
      </c>
      <c r="I1216" s="179">
        <v>1.167906899E9</v>
      </c>
      <c r="K1216" s="606" t="s">
        <v>7175</v>
      </c>
      <c r="L1216" s="1429" t="s">
        <v>7020</v>
      </c>
      <c r="M1216" s="176"/>
      <c r="N1216" s="176"/>
      <c r="O1216" s="619"/>
      <c r="P1216" s="619"/>
      <c r="Q1216" s="1304"/>
      <c r="R1216" s="149"/>
      <c r="S1216" s="1324"/>
      <c r="T1216" s="149"/>
      <c r="U1216" s="149"/>
      <c r="V1216" s="149"/>
      <c r="W1216" s="619"/>
      <c r="X1216" s="619"/>
      <c r="Y1216" s="1419"/>
      <c r="AA1216" s="987"/>
      <c r="AB1216" s="992"/>
      <c r="AC1216" s="993"/>
      <c r="AD1216" s="994"/>
      <c r="AE1216" s="994"/>
      <c r="AF1216" s="995"/>
      <c r="AG1216" s="996"/>
      <c r="AH1216" s="997"/>
      <c r="AI1216" s="998"/>
      <c r="AJ1216" s="312"/>
      <c r="AK1216" s="312"/>
      <c r="AL1216" s="999"/>
      <c r="AM1216" s="312"/>
      <c r="AN1216" s="312"/>
      <c r="AO1216" s="1000"/>
      <c r="AP1216" s="666"/>
      <c r="AQ1216" s="1001"/>
      <c r="AR1216" s="1001"/>
      <c r="AS1216" s="1001"/>
      <c r="AT1216" s="748"/>
    </row>
    <row r="1217">
      <c r="A1217" s="248" t="s">
        <v>673</v>
      </c>
      <c r="B1217" s="179">
        <v>4.2827746E7</v>
      </c>
      <c r="C1217" s="1037">
        <v>44067.84497697916</v>
      </c>
      <c r="D1217" s="606" t="s">
        <v>7179</v>
      </c>
      <c r="E1217" s="179" t="s">
        <v>7180</v>
      </c>
      <c r="F1217" s="228">
        <v>36699.0</v>
      </c>
      <c r="G1217" s="179" t="s">
        <v>391</v>
      </c>
      <c r="H1217" s="179" t="s">
        <v>7181</v>
      </c>
      <c r="I1217" s="179">
        <v>2.235795086E9</v>
      </c>
      <c r="K1217" s="606" t="s">
        <v>4870</v>
      </c>
      <c r="L1217" s="1429" t="s">
        <v>7020</v>
      </c>
      <c r="M1217" s="176"/>
      <c r="N1217" s="176"/>
      <c r="O1217" s="619"/>
      <c r="P1217" s="619"/>
      <c r="Q1217" s="619"/>
      <c r="R1217" s="149"/>
      <c r="S1217" s="1324"/>
      <c r="T1217" s="149"/>
      <c r="U1217" s="149"/>
      <c r="V1217" s="149"/>
      <c r="W1217" s="619"/>
      <c r="X1217" s="619"/>
      <c r="Y1217" s="1419"/>
      <c r="AA1217" s="987"/>
      <c r="AB1217" s="992"/>
      <c r="AC1217" s="993"/>
      <c r="AD1217" s="994"/>
      <c r="AE1217" s="994"/>
      <c r="AF1217" s="995"/>
      <c r="AG1217" s="996"/>
      <c r="AH1217" s="997"/>
      <c r="AI1217" s="998"/>
      <c r="AJ1217" s="312"/>
      <c r="AK1217" s="312"/>
      <c r="AL1217" s="999"/>
      <c r="AM1217" s="312"/>
      <c r="AN1217" s="312"/>
      <c r="AO1217" s="1000"/>
      <c r="AP1217" s="666"/>
      <c r="AQ1217" s="1001"/>
      <c r="AR1217" s="1001"/>
      <c r="AS1217" s="1001"/>
      <c r="AT1217" s="748"/>
    </row>
    <row r="1218">
      <c r="A1218" s="248" t="s">
        <v>673</v>
      </c>
      <c r="B1218" s="179">
        <v>4.2298648E7</v>
      </c>
      <c r="C1218" s="1037">
        <v>44066.03556635417</v>
      </c>
      <c r="D1218" s="606" t="s">
        <v>7187</v>
      </c>
      <c r="E1218" s="179" t="s">
        <v>7188</v>
      </c>
      <c r="F1218" s="228">
        <v>37078.0</v>
      </c>
      <c r="G1218" s="179" t="s">
        <v>391</v>
      </c>
      <c r="H1218" s="179" t="s">
        <v>7189</v>
      </c>
      <c r="I1218" s="179" t="s">
        <v>7190</v>
      </c>
      <c r="K1218" s="606" t="s">
        <v>7191</v>
      </c>
      <c r="L1218" s="1429" t="s">
        <v>7020</v>
      </c>
      <c r="M1218" s="176"/>
      <c r="N1218" s="176"/>
      <c r="O1218" s="619"/>
      <c r="P1218" s="619"/>
      <c r="Q1218" s="1304"/>
      <c r="R1218" s="149"/>
      <c r="S1218" s="1324"/>
      <c r="T1218" s="149"/>
      <c r="U1218" s="149"/>
      <c r="V1218" s="149"/>
      <c r="W1218" s="619"/>
      <c r="X1218" s="619"/>
      <c r="Y1218" s="1419"/>
      <c r="AA1218" s="987"/>
      <c r="AB1218" s="992"/>
      <c r="AC1218" s="993"/>
      <c r="AD1218" s="994"/>
      <c r="AE1218" s="994"/>
      <c r="AF1218" s="995"/>
      <c r="AG1218" s="996"/>
      <c r="AH1218" s="997"/>
      <c r="AI1218" s="998"/>
      <c r="AJ1218" s="312"/>
      <c r="AK1218" s="312"/>
      <c r="AL1218" s="999"/>
      <c r="AM1218" s="312"/>
      <c r="AN1218" s="312"/>
      <c r="AO1218" s="1000"/>
      <c r="AP1218" s="666"/>
      <c r="AQ1218" s="1001"/>
      <c r="AR1218" s="1001"/>
      <c r="AS1218" s="1001"/>
      <c r="AT1218" s="748"/>
    </row>
    <row r="1219">
      <c r="A1219" s="248" t="s">
        <v>673</v>
      </c>
      <c r="B1219" s="179">
        <v>9.5955315E7</v>
      </c>
      <c r="C1219" s="1037">
        <v>44071.733900231484</v>
      </c>
      <c r="D1219" s="606" t="s">
        <v>7195</v>
      </c>
      <c r="E1219" s="179" t="s">
        <v>7196</v>
      </c>
      <c r="F1219" s="228">
        <v>35731.0</v>
      </c>
      <c r="G1219" s="179" t="s">
        <v>7197</v>
      </c>
      <c r="H1219" s="179" t="s">
        <v>7198</v>
      </c>
      <c r="I1219" s="179">
        <v>1.167483205E9</v>
      </c>
      <c r="K1219" s="606" t="s">
        <v>7199</v>
      </c>
      <c r="L1219" s="1429" t="s">
        <v>7038</v>
      </c>
      <c r="M1219" s="176"/>
      <c r="N1219" s="176"/>
      <c r="O1219" s="619"/>
      <c r="P1219" s="619"/>
      <c r="Q1219" s="619"/>
      <c r="R1219" s="149"/>
      <c r="S1219" s="1324"/>
      <c r="T1219" s="149"/>
      <c r="U1219" s="149"/>
      <c r="V1219" s="149"/>
      <c r="W1219" s="619"/>
      <c r="X1219" s="619"/>
      <c r="Y1219" s="1419"/>
      <c r="AA1219" s="987"/>
      <c r="AB1219" s="992"/>
      <c r="AC1219" s="993"/>
      <c r="AD1219" s="994"/>
      <c r="AE1219" s="994"/>
      <c r="AF1219" s="995"/>
      <c r="AG1219" s="996"/>
      <c r="AH1219" s="997"/>
      <c r="AI1219" s="998"/>
      <c r="AJ1219" s="312"/>
      <c r="AK1219" s="312"/>
      <c r="AL1219" s="999"/>
      <c r="AM1219" s="312"/>
      <c r="AN1219" s="312"/>
      <c r="AO1219" s="1000"/>
      <c r="AP1219" s="666"/>
      <c r="AQ1219" s="1001"/>
      <c r="AR1219" s="1001"/>
      <c r="AS1219" s="1001"/>
      <c r="AT1219" s="748"/>
    </row>
    <row r="1220">
      <c r="A1220" s="248" t="s">
        <v>673</v>
      </c>
      <c r="B1220" s="179">
        <v>1.441944E8</v>
      </c>
      <c r="C1220" s="1037">
        <v>44068.42983851852</v>
      </c>
      <c r="D1220" s="606" t="s">
        <v>7203</v>
      </c>
      <c r="E1220" s="179" t="s">
        <v>7204</v>
      </c>
      <c r="F1220" s="228">
        <v>37451.0</v>
      </c>
      <c r="G1220" s="179" t="s">
        <v>391</v>
      </c>
      <c r="H1220" s="179" t="s">
        <v>7205</v>
      </c>
      <c r="I1220" s="179">
        <v>5.491164736575E12</v>
      </c>
      <c r="K1220" s="606" t="s">
        <v>7206</v>
      </c>
      <c r="L1220" s="1429" t="s">
        <v>7207</v>
      </c>
      <c r="M1220" s="176"/>
      <c r="N1220" s="176"/>
      <c r="O1220" s="619"/>
      <c r="P1220" s="619"/>
      <c r="Q1220" s="619"/>
      <c r="R1220" s="149"/>
      <c r="S1220" s="1324"/>
      <c r="T1220" s="149"/>
      <c r="U1220" s="149"/>
      <c r="V1220" s="149"/>
      <c r="W1220" s="619"/>
      <c r="X1220" s="619"/>
      <c r="Y1220" s="1419"/>
      <c r="AA1220" s="987"/>
      <c r="AB1220" s="992"/>
      <c r="AC1220" s="993"/>
      <c r="AD1220" s="994"/>
      <c r="AE1220" s="994"/>
      <c r="AF1220" s="995"/>
      <c r="AG1220" s="996"/>
      <c r="AH1220" s="997"/>
      <c r="AI1220" s="998"/>
      <c r="AJ1220" s="312"/>
      <c r="AK1220" s="312"/>
      <c r="AL1220" s="999"/>
      <c r="AM1220" s="312"/>
      <c r="AN1220" s="312"/>
      <c r="AO1220" s="1000"/>
      <c r="AP1220" s="666"/>
      <c r="AQ1220" s="1001"/>
      <c r="AR1220" s="1001"/>
      <c r="AS1220" s="1001"/>
      <c r="AT1220" s="748"/>
    </row>
    <row r="1221">
      <c r="A1221" s="248" t="s">
        <v>673</v>
      </c>
      <c r="B1221" s="179">
        <v>3670883.0</v>
      </c>
      <c r="C1221" s="1037">
        <v>44063.47308810185</v>
      </c>
      <c r="D1221" s="606" t="s">
        <v>7210</v>
      </c>
      <c r="E1221" s="179" t="s">
        <v>7211</v>
      </c>
      <c r="F1221" s="228">
        <v>33733.0</v>
      </c>
      <c r="G1221" s="179" t="s">
        <v>2021</v>
      </c>
      <c r="H1221" s="179" t="s">
        <v>7212</v>
      </c>
      <c r="I1221" s="179">
        <v>1.133657994E9</v>
      </c>
      <c r="K1221" s="606" t="s">
        <v>7213</v>
      </c>
      <c r="L1221" s="1429" t="s">
        <v>7020</v>
      </c>
      <c r="M1221" s="176"/>
      <c r="N1221" s="176"/>
      <c r="O1221" s="619"/>
      <c r="P1221" s="619"/>
      <c r="Q1221" s="619"/>
      <c r="R1221" s="149"/>
      <c r="S1221" s="1324"/>
      <c r="T1221" s="149"/>
      <c r="U1221" s="149"/>
      <c r="V1221" s="149"/>
      <c r="W1221" s="619"/>
      <c r="X1221" s="619"/>
      <c r="Y1221" s="1419"/>
      <c r="AA1221" s="987"/>
      <c r="AB1221" s="992"/>
      <c r="AC1221" s="993"/>
      <c r="AD1221" s="994"/>
      <c r="AE1221" s="994"/>
      <c r="AF1221" s="995"/>
      <c r="AG1221" s="996"/>
      <c r="AH1221" s="997"/>
      <c r="AI1221" s="998"/>
      <c r="AJ1221" s="312"/>
      <c r="AK1221" s="312"/>
      <c r="AL1221" s="999"/>
      <c r="AM1221" s="312"/>
      <c r="AN1221" s="312"/>
      <c r="AO1221" s="1000"/>
      <c r="AP1221" s="666"/>
      <c r="AQ1221" s="1001"/>
      <c r="AR1221" s="1001"/>
      <c r="AS1221" s="1001"/>
      <c r="AT1221" s="748"/>
    </row>
    <row r="1222">
      <c r="A1222" s="248" t="s">
        <v>673</v>
      </c>
      <c r="B1222" s="179">
        <v>2.3722234E7</v>
      </c>
      <c r="C1222" s="1037">
        <v>44127.804478645834</v>
      </c>
      <c r="D1222" s="606" t="s">
        <v>7218</v>
      </c>
      <c r="E1222" s="179" t="s">
        <v>7219</v>
      </c>
      <c r="F1222" s="228">
        <v>27004.0</v>
      </c>
      <c r="G1222" s="179" t="s">
        <v>1755</v>
      </c>
      <c r="H1222" s="179" t="s">
        <v>7220</v>
      </c>
      <c r="I1222" s="179">
        <v>1.125333011E9</v>
      </c>
      <c r="K1222" s="606" t="s">
        <v>7221</v>
      </c>
      <c r="L1222" s="1429" t="s">
        <v>7028</v>
      </c>
      <c r="M1222" s="176"/>
      <c r="N1222" s="176"/>
      <c r="O1222" s="619"/>
      <c r="P1222" s="619"/>
      <c r="Q1222" s="619"/>
      <c r="R1222" s="149"/>
      <c r="S1222" s="1324"/>
      <c r="T1222" s="149"/>
      <c r="U1222" s="149"/>
      <c r="V1222" s="149"/>
      <c r="W1222" s="619"/>
      <c r="X1222" s="619"/>
      <c r="Y1222" s="1419"/>
      <c r="AA1222" s="987"/>
      <c r="AB1222" s="992"/>
      <c r="AC1222" s="993"/>
      <c r="AD1222" s="994"/>
      <c r="AE1222" s="994"/>
      <c r="AF1222" s="995"/>
      <c r="AG1222" s="996"/>
      <c r="AH1222" s="997"/>
      <c r="AI1222" s="998"/>
      <c r="AJ1222" s="312"/>
      <c r="AK1222" s="312"/>
      <c r="AL1222" s="999"/>
      <c r="AM1222" s="312"/>
      <c r="AN1222" s="312"/>
      <c r="AO1222" s="1000"/>
      <c r="AP1222" s="666"/>
      <c r="AQ1222" s="1001"/>
      <c r="AR1222" s="1001"/>
      <c r="AS1222" s="1001"/>
      <c r="AT1222" s="748"/>
    </row>
    <row r="1223">
      <c r="A1223" s="248" t="s">
        <v>673</v>
      </c>
      <c r="B1223" s="179">
        <v>1.1790761E7</v>
      </c>
      <c r="C1223" s="1037">
        <v>44067.68317513889</v>
      </c>
      <c r="D1223" s="606" t="s">
        <v>7227</v>
      </c>
      <c r="E1223" s="179" t="s">
        <v>7228</v>
      </c>
      <c r="F1223" s="228">
        <v>20790.0</v>
      </c>
      <c r="G1223" s="179" t="s">
        <v>391</v>
      </c>
      <c r="H1223" s="179" t="s">
        <v>7229</v>
      </c>
      <c r="I1223" s="646" t="s">
        <v>7230</v>
      </c>
      <c r="K1223" s="606" t="s">
        <v>7231</v>
      </c>
      <c r="L1223" s="1429" t="s">
        <v>7038</v>
      </c>
      <c r="M1223" s="176"/>
      <c r="N1223" s="176"/>
      <c r="O1223" s="619"/>
      <c r="P1223" s="619"/>
      <c r="Q1223" s="619"/>
      <c r="R1223" s="149"/>
      <c r="S1223" s="1324"/>
      <c r="T1223" s="149"/>
      <c r="U1223" s="149"/>
      <c r="V1223" s="149"/>
      <c r="W1223" s="619"/>
      <c r="X1223" s="619"/>
      <c r="Y1223" s="1419"/>
      <c r="AA1223" s="987"/>
      <c r="AB1223" s="992"/>
      <c r="AC1223" s="993"/>
      <c r="AD1223" s="994"/>
      <c r="AE1223" s="994"/>
      <c r="AF1223" s="995"/>
      <c r="AG1223" s="996"/>
      <c r="AH1223" s="997"/>
      <c r="AI1223" s="998"/>
      <c r="AJ1223" s="312"/>
      <c r="AK1223" s="312"/>
      <c r="AL1223" s="999"/>
      <c r="AM1223" s="312"/>
      <c r="AN1223" s="312"/>
      <c r="AO1223" s="1000"/>
      <c r="AP1223" s="666"/>
      <c r="AQ1223" s="1001"/>
      <c r="AR1223" s="1001"/>
      <c r="AS1223" s="1001"/>
      <c r="AT1223" s="748"/>
    </row>
    <row r="1224">
      <c r="A1224" s="248" t="s">
        <v>673</v>
      </c>
      <c r="B1224" s="179">
        <v>3.8615955E7</v>
      </c>
      <c r="C1224" s="1037">
        <v>44063.46328240741</v>
      </c>
      <c r="D1224" s="606" t="s">
        <v>2531</v>
      </c>
      <c r="E1224" s="179" t="s">
        <v>7236</v>
      </c>
      <c r="F1224" s="228">
        <v>34803.0</v>
      </c>
      <c r="G1224" s="179" t="s">
        <v>2021</v>
      </c>
      <c r="H1224" s="179" t="s">
        <v>2326</v>
      </c>
      <c r="I1224" s="179">
        <v>1.536552387E9</v>
      </c>
      <c r="K1224" s="606" t="s">
        <v>7237</v>
      </c>
      <c r="L1224" s="1429" t="s">
        <v>7038</v>
      </c>
      <c r="M1224" s="176"/>
      <c r="N1224" s="176"/>
      <c r="O1224" s="619"/>
      <c r="P1224" s="619"/>
      <c r="Q1224" s="1304"/>
      <c r="R1224" s="149"/>
      <c r="S1224" s="1324"/>
      <c r="T1224" s="149"/>
      <c r="U1224" s="149"/>
      <c r="V1224" s="149"/>
      <c r="W1224" s="619"/>
      <c r="X1224" s="619"/>
      <c r="Y1224" s="1419"/>
      <c r="AA1224" s="987"/>
      <c r="AB1224" s="992"/>
      <c r="AC1224" s="993"/>
      <c r="AD1224" s="994"/>
      <c r="AE1224" s="994"/>
      <c r="AF1224" s="995"/>
      <c r="AG1224" s="996"/>
      <c r="AH1224" s="997"/>
      <c r="AI1224" s="998"/>
      <c r="AJ1224" s="312"/>
      <c r="AK1224" s="312"/>
      <c r="AL1224" s="999"/>
      <c r="AM1224" s="312"/>
      <c r="AN1224" s="312"/>
      <c r="AO1224" s="1000"/>
      <c r="AP1224" s="666"/>
      <c r="AQ1224" s="1001"/>
      <c r="AR1224" s="1001"/>
      <c r="AS1224" s="1001"/>
      <c r="AT1224" s="748"/>
    </row>
    <row r="1225">
      <c r="A1225" s="248" t="s">
        <v>673</v>
      </c>
      <c r="B1225" s="179">
        <v>3.6719087E7</v>
      </c>
      <c r="C1225" s="1037">
        <v>44069.76224105324</v>
      </c>
      <c r="D1225" s="606" t="s">
        <v>7241</v>
      </c>
      <c r="E1225" s="179" t="s">
        <v>7242</v>
      </c>
      <c r="F1225" s="228">
        <v>33721.0</v>
      </c>
      <c r="G1225" s="179" t="s">
        <v>391</v>
      </c>
      <c r="H1225" s="179" t="s">
        <v>7243</v>
      </c>
      <c r="I1225" s="179">
        <v>2.974730287E9</v>
      </c>
      <c r="K1225" s="606" t="s">
        <v>7244</v>
      </c>
      <c r="L1225" s="1429" t="s">
        <v>7020</v>
      </c>
      <c r="M1225" s="176"/>
      <c r="N1225" s="176"/>
      <c r="O1225" s="619"/>
      <c r="P1225" s="619"/>
      <c r="Q1225" s="1304"/>
      <c r="R1225" s="149"/>
      <c r="S1225" s="1324"/>
      <c r="T1225" s="149"/>
      <c r="U1225" s="149"/>
      <c r="V1225" s="149"/>
      <c r="W1225" s="619"/>
      <c r="X1225" s="619"/>
      <c r="Y1225" s="1419"/>
      <c r="AA1225" s="987"/>
      <c r="AB1225" s="992"/>
      <c r="AC1225" s="993"/>
      <c r="AD1225" s="994"/>
      <c r="AE1225" s="994"/>
      <c r="AF1225" s="995"/>
      <c r="AG1225" s="996"/>
      <c r="AH1225" s="997"/>
      <c r="AI1225" s="998"/>
      <c r="AJ1225" s="312"/>
      <c r="AK1225" s="312"/>
      <c r="AL1225" s="999"/>
      <c r="AM1225" s="312"/>
      <c r="AN1225" s="312"/>
      <c r="AO1225" s="1000"/>
      <c r="AP1225" s="666"/>
      <c r="AQ1225" s="1001"/>
      <c r="AR1225" s="1001"/>
      <c r="AS1225" s="1001"/>
      <c r="AT1225" s="748"/>
    </row>
    <row r="1226">
      <c r="A1226" s="248" t="s">
        <v>673</v>
      </c>
      <c r="B1226" s="179">
        <v>9.5763031E7</v>
      </c>
      <c r="C1226" s="1037">
        <v>44063.48232456019</v>
      </c>
      <c r="D1226" s="606" t="s">
        <v>7247</v>
      </c>
      <c r="E1226" s="179" t="s">
        <v>7248</v>
      </c>
      <c r="F1226" s="228">
        <v>34648.0</v>
      </c>
      <c r="G1226" s="179" t="s">
        <v>4032</v>
      </c>
      <c r="H1226" s="179" t="s">
        <v>7249</v>
      </c>
      <c r="I1226" s="179">
        <v>1.138784353E9</v>
      </c>
      <c r="K1226" s="606" t="s">
        <v>7250</v>
      </c>
      <c r="L1226" s="1429" t="s">
        <v>7038</v>
      </c>
      <c r="M1226" s="176"/>
      <c r="N1226" s="176"/>
      <c r="O1226" s="619"/>
      <c r="P1226" s="619"/>
      <c r="Q1226" s="619"/>
      <c r="R1226" s="149"/>
      <c r="S1226" s="1324"/>
      <c r="T1226" s="149"/>
      <c r="U1226" s="149"/>
      <c r="V1226" s="149"/>
      <c r="W1226" s="619"/>
      <c r="X1226" s="619"/>
      <c r="Y1226" s="1419"/>
      <c r="AA1226" s="987"/>
      <c r="AB1226" s="992"/>
      <c r="AC1226" s="993"/>
      <c r="AD1226" s="994"/>
      <c r="AE1226" s="994"/>
      <c r="AF1226" s="995"/>
      <c r="AG1226" s="996"/>
      <c r="AH1226" s="997"/>
      <c r="AI1226" s="998"/>
      <c r="AJ1226" s="312"/>
      <c r="AK1226" s="312"/>
      <c r="AL1226" s="999"/>
      <c r="AM1226" s="312"/>
      <c r="AN1226" s="312"/>
      <c r="AO1226" s="1000"/>
      <c r="AP1226" s="666"/>
      <c r="AQ1226" s="1001"/>
      <c r="AR1226" s="1001"/>
      <c r="AS1226" s="1001"/>
      <c r="AT1226" s="748"/>
    </row>
    <row r="1227">
      <c r="A1227" s="248" t="s">
        <v>673</v>
      </c>
      <c r="B1227" s="25">
        <v>9.5955315E7</v>
      </c>
      <c r="C1227" s="1051"/>
      <c r="D1227" s="1052" t="s">
        <v>7256</v>
      </c>
      <c r="E1227" s="25" t="s">
        <v>7257</v>
      </c>
      <c r="F1227" s="1053">
        <v>35731.0</v>
      </c>
      <c r="G1227" s="25" t="s">
        <v>3851</v>
      </c>
      <c r="H1227" s="25" t="s">
        <v>7258</v>
      </c>
      <c r="I1227" s="25">
        <v>1.167483205E9</v>
      </c>
      <c r="K1227" s="1052" t="s">
        <v>7199</v>
      </c>
      <c r="L1227" s="1439"/>
      <c r="M1227" s="1266"/>
      <c r="N1227" s="437"/>
      <c r="O1227" s="1440"/>
      <c r="P1227" s="1440"/>
      <c r="Q1227" s="1427"/>
      <c r="R1227" s="437"/>
      <c r="S1227" s="1324"/>
      <c r="T1227" s="1266"/>
      <c r="U1227" s="1266"/>
      <c r="V1227" s="1266"/>
      <c r="W1227" s="1244"/>
      <c r="X1227" s="1244"/>
      <c r="Y1227" s="1419"/>
      <c r="AA1227" s="987"/>
      <c r="AB1227" s="992"/>
      <c r="AC1227" s="993"/>
      <c r="AD1227" s="994"/>
      <c r="AE1227" s="994"/>
      <c r="AF1227" s="995"/>
      <c r="AG1227" s="996"/>
      <c r="AH1227" s="997"/>
      <c r="AI1227" s="998"/>
      <c r="AJ1227" s="312"/>
      <c r="AK1227" s="312"/>
      <c r="AL1227" s="999"/>
      <c r="AM1227" s="312"/>
      <c r="AN1227" s="312"/>
      <c r="AO1227" s="1000"/>
      <c r="AP1227" s="666"/>
      <c r="AQ1227" s="1001"/>
      <c r="AR1227" s="1001"/>
      <c r="AS1227" s="1001"/>
      <c r="AT1227" s="748"/>
    </row>
    <row r="1228">
      <c r="A1228" s="248" t="s">
        <v>673</v>
      </c>
      <c r="B1228" s="179">
        <v>4.472729E7</v>
      </c>
      <c r="C1228" s="1037">
        <v>44076.01401427083</v>
      </c>
      <c r="D1228" s="606" t="s">
        <v>7259</v>
      </c>
      <c r="E1228" s="179" t="s">
        <v>7260</v>
      </c>
      <c r="F1228" s="228">
        <v>37721.0</v>
      </c>
      <c r="G1228" s="179" t="s">
        <v>674</v>
      </c>
      <c r="H1228" s="179" t="s">
        <v>7261</v>
      </c>
      <c r="I1228" s="179">
        <v>1.138606874E9</v>
      </c>
      <c r="K1228" s="606" t="s">
        <v>7262</v>
      </c>
      <c r="L1228" s="1429" t="s">
        <v>7020</v>
      </c>
      <c r="M1228" s="176"/>
      <c r="N1228" s="176"/>
      <c r="O1228" s="619"/>
      <c r="P1228" s="619"/>
      <c r="Q1228" s="619"/>
      <c r="R1228" s="149"/>
      <c r="S1228" s="1324"/>
      <c r="T1228" s="149"/>
      <c r="U1228" s="149"/>
      <c r="V1228" s="149"/>
      <c r="W1228" s="619"/>
      <c r="X1228" s="619"/>
      <c r="Y1228" s="1419"/>
      <c r="AA1228" s="987"/>
      <c r="AB1228" s="992"/>
      <c r="AC1228" s="993"/>
      <c r="AD1228" s="994"/>
      <c r="AE1228" s="994"/>
      <c r="AF1228" s="995"/>
      <c r="AG1228" s="996"/>
      <c r="AH1228" s="997"/>
      <c r="AI1228" s="998"/>
      <c r="AJ1228" s="312"/>
      <c r="AK1228" s="312"/>
      <c r="AL1228" s="999"/>
      <c r="AM1228" s="312"/>
      <c r="AN1228" s="312"/>
      <c r="AO1228" s="1000"/>
      <c r="AP1228" s="666"/>
      <c r="AQ1228" s="1001"/>
      <c r="AR1228" s="1001"/>
      <c r="AS1228" s="1001"/>
      <c r="AT1228" s="748"/>
    </row>
    <row r="1229">
      <c r="A1229" s="248" t="s">
        <v>673</v>
      </c>
      <c r="B1229" s="179">
        <v>3.9773439E7</v>
      </c>
      <c r="C1229" s="1037">
        <v>44067.60328226852</v>
      </c>
      <c r="D1229" s="606" t="s">
        <v>7267</v>
      </c>
      <c r="E1229" s="179" t="s">
        <v>7268</v>
      </c>
      <c r="F1229" s="228">
        <v>35259.0</v>
      </c>
      <c r="G1229" s="179" t="s">
        <v>391</v>
      </c>
      <c r="H1229" s="179" t="s">
        <v>7269</v>
      </c>
      <c r="I1229" s="179">
        <v>1.144305444E9</v>
      </c>
      <c r="K1229" s="606" t="s">
        <v>7270</v>
      </c>
      <c r="L1229" s="1429" t="s">
        <v>6876</v>
      </c>
      <c r="M1229" s="176"/>
      <c r="N1229" s="176"/>
      <c r="O1229" s="619"/>
      <c r="P1229" s="619"/>
      <c r="Q1229" s="1304"/>
      <c r="R1229" s="149"/>
      <c r="S1229" s="1324"/>
      <c r="T1229" s="149"/>
      <c r="U1229" s="149"/>
      <c r="V1229" s="149"/>
      <c r="W1229" s="619"/>
      <c r="X1229" s="619"/>
      <c r="Y1229" s="1419"/>
      <c r="AA1229" s="987"/>
      <c r="AB1229" s="992"/>
      <c r="AC1229" s="993"/>
      <c r="AD1229" s="994"/>
      <c r="AE1229" s="994"/>
      <c r="AF1229" s="995"/>
      <c r="AG1229" s="996"/>
      <c r="AH1229" s="997"/>
      <c r="AI1229" s="998"/>
      <c r="AJ1229" s="312"/>
      <c r="AK1229" s="312"/>
      <c r="AL1229" s="999"/>
      <c r="AM1229" s="312"/>
      <c r="AN1229" s="312"/>
      <c r="AO1229" s="1000"/>
      <c r="AP1229" s="666"/>
      <c r="AQ1229" s="1001"/>
      <c r="AR1229" s="1001"/>
      <c r="AS1229" s="1001"/>
      <c r="AT1229" s="748"/>
    </row>
    <row r="1230">
      <c r="A1230" s="248" t="s">
        <v>673</v>
      </c>
      <c r="B1230" s="179">
        <v>4.1195168E7</v>
      </c>
      <c r="C1230" s="1037">
        <v>44067.689195300925</v>
      </c>
      <c r="D1230" s="606" t="s">
        <v>7273</v>
      </c>
      <c r="E1230" s="179" t="s">
        <v>7274</v>
      </c>
      <c r="F1230" s="228">
        <v>35924.0</v>
      </c>
      <c r="G1230" s="179" t="s">
        <v>2021</v>
      </c>
      <c r="H1230" s="179" t="s">
        <v>7275</v>
      </c>
      <c r="I1230" s="179" t="s">
        <v>7276</v>
      </c>
      <c r="K1230" s="606" t="s">
        <v>7277</v>
      </c>
      <c r="L1230" s="1429" t="s">
        <v>7028</v>
      </c>
      <c r="M1230" s="176"/>
      <c r="N1230" s="176"/>
      <c r="O1230" s="619"/>
      <c r="P1230" s="619"/>
      <c r="Q1230" s="1304"/>
      <c r="R1230" s="149"/>
      <c r="S1230" s="1324"/>
      <c r="T1230" s="149"/>
      <c r="U1230" s="149"/>
      <c r="V1230" s="149"/>
      <c r="W1230" s="619"/>
      <c r="X1230" s="619"/>
      <c r="Y1230" s="1419"/>
      <c r="AA1230" s="987"/>
      <c r="AB1230" s="992"/>
      <c r="AC1230" s="993"/>
      <c r="AD1230" s="994"/>
      <c r="AE1230" s="994"/>
      <c r="AF1230" s="995"/>
      <c r="AG1230" s="996"/>
      <c r="AH1230" s="997"/>
      <c r="AI1230" s="998"/>
      <c r="AJ1230" s="312"/>
      <c r="AK1230" s="312"/>
      <c r="AL1230" s="999"/>
      <c r="AM1230" s="312"/>
      <c r="AN1230" s="312"/>
      <c r="AO1230" s="1000"/>
      <c r="AP1230" s="666"/>
      <c r="AQ1230" s="1001"/>
      <c r="AR1230" s="1001"/>
      <c r="AS1230" s="1001"/>
      <c r="AT1230" s="748"/>
    </row>
    <row r="1231">
      <c r="A1231" s="248" t="s">
        <v>673</v>
      </c>
      <c r="B1231" s="179">
        <v>4.3600542E7</v>
      </c>
      <c r="C1231" s="1037">
        <v>44063.86832342592</v>
      </c>
      <c r="D1231" s="606" t="s">
        <v>7281</v>
      </c>
      <c r="E1231" s="179" t="s">
        <v>7282</v>
      </c>
      <c r="F1231" s="228">
        <v>37128.0</v>
      </c>
      <c r="G1231" s="179" t="s">
        <v>3479</v>
      </c>
      <c r="H1231" s="179" t="s">
        <v>7283</v>
      </c>
      <c r="I1231" s="179">
        <v>1.168831234E9</v>
      </c>
      <c r="K1231" s="606" t="s">
        <v>7284</v>
      </c>
      <c r="L1231" s="1429" t="s">
        <v>7020</v>
      </c>
      <c r="M1231" s="176"/>
      <c r="N1231" s="176"/>
      <c r="O1231" s="619"/>
      <c r="P1231" s="619"/>
      <c r="Q1231" s="619"/>
      <c r="R1231" s="149"/>
      <c r="S1231" s="1324"/>
      <c r="T1231" s="149"/>
      <c r="U1231" s="149"/>
      <c r="V1231" s="149"/>
      <c r="W1231" s="619"/>
      <c r="X1231" s="619"/>
      <c r="Y1231" s="1419"/>
      <c r="AA1231" s="987"/>
      <c r="AB1231" s="992"/>
      <c r="AC1231" s="993"/>
      <c r="AD1231" s="994"/>
      <c r="AE1231" s="994"/>
      <c r="AF1231" s="995"/>
      <c r="AG1231" s="996"/>
      <c r="AH1231" s="997"/>
      <c r="AI1231" s="998"/>
      <c r="AJ1231" s="312"/>
      <c r="AK1231" s="312"/>
      <c r="AL1231" s="999"/>
      <c r="AM1231" s="312"/>
      <c r="AN1231" s="312"/>
      <c r="AO1231" s="1000"/>
      <c r="AP1231" s="666"/>
      <c r="AQ1231" s="1001"/>
      <c r="AR1231" s="1001"/>
      <c r="AS1231" s="1001"/>
      <c r="AT1231" s="748"/>
    </row>
    <row r="1232">
      <c r="A1232" s="248" t="s">
        <v>673</v>
      </c>
      <c r="B1232" s="179">
        <v>9.6020208E7</v>
      </c>
      <c r="C1232" s="1037">
        <v>44065.90586804398</v>
      </c>
      <c r="D1232" s="606" t="s">
        <v>7288</v>
      </c>
      <c r="E1232" s="179" t="s">
        <v>7289</v>
      </c>
      <c r="F1232" s="228">
        <v>33487.0</v>
      </c>
      <c r="G1232" s="179" t="s">
        <v>6155</v>
      </c>
      <c r="H1232" s="179" t="s">
        <v>7290</v>
      </c>
      <c r="I1232" s="179">
        <v>1.158077112E9</v>
      </c>
      <c r="K1232" s="606" t="s">
        <v>7291</v>
      </c>
      <c r="L1232" s="1429" t="s">
        <v>7038</v>
      </c>
      <c r="M1232" s="176"/>
      <c r="N1232" s="176"/>
      <c r="O1232" s="619"/>
      <c r="P1232" s="619"/>
      <c r="Q1232" s="619"/>
      <c r="R1232" s="149"/>
      <c r="S1232" s="1324"/>
      <c r="T1232" s="149"/>
      <c r="U1232" s="149"/>
      <c r="V1232" s="149"/>
      <c r="W1232" s="619"/>
      <c r="X1232" s="619"/>
      <c r="Y1232" s="1419"/>
      <c r="AA1232" s="987"/>
      <c r="AB1232" s="992"/>
      <c r="AC1232" s="993"/>
      <c r="AD1232" s="994"/>
      <c r="AE1232" s="994"/>
      <c r="AF1232" s="995"/>
      <c r="AG1232" s="996"/>
      <c r="AH1232" s="997"/>
      <c r="AI1232" s="998"/>
      <c r="AJ1232" s="312"/>
      <c r="AK1232" s="312"/>
      <c r="AL1232" s="999"/>
      <c r="AM1232" s="312"/>
      <c r="AN1232" s="312"/>
      <c r="AO1232" s="1000"/>
      <c r="AP1232" s="666"/>
      <c r="AQ1232" s="1001"/>
      <c r="AR1232" s="1001"/>
      <c r="AS1232" s="1001"/>
      <c r="AT1232" s="748"/>
    </row>
    <row r="1233">
      <c r="A1233" s="248" t="s">
        <v>673</v>
      </c>
      <c r="B1233" s="179">
        <v>3.5385973E7</v>
      </c>
      <c r="C1233" s="1037">
        <v>44106.50954962963</v>
      </c>
      <c r="D1233" s="606" t="s">
        <v>7297</v>
      </c>
      <c r="E1233" s="179" t="s">
        <v>7298</v>
      </c>
      <c r="F1233" s="228">
        <v>33245.0</v>
      </c>
      <c r="G1233" s="179" t="s">
        <v>391</v>
      </c>
      <c r="H1233" s="179" t="s">
        <v>7299</v>
      </c>
      <c r="I1233" s="179">
        <v>2.302308879E9</v>
      </c>
      <c r="K1233" s="606" t="s">
        <v>7300</v>
      </c>
      <c r="L1233" s="1429" t="s">
        <v>7038</v>
      </c>
      <c r="M1233" s="176"/>
      <c r="N1233" s="176"/>
      <c r="O1233" s="619"/>
      <c r="P1233" s="619"/>
      <c r="Q1233" s="619"/>
      <c r="R1233" s="149"/>
      <c r="S1233" s="1324"/>
      <c r="T1233" s="149"/>
      <c r="U1233" s="149"/>
      <c r="V1233" s="149"/>
      <c r="W1233" s="619"/>
      <c r="X1233" s="619"/>
      <c r="Y1233" s="1419"/>
      <c r="AA1233" s="987"/>
      <c r="AB1233" s="992"/>
      <c r="AC1233" s="993"/>
      <c r="AD1233" s="994"/>
      <c r="AE1233" s="994"/>
      <c r="AF1233" s="995"/>
      <c r="AG1233" s="996"/>
      <c r="AH1233" s="997"/>
      <c r="AI1233" s="998"/>
      <c r="AJ1233" s="312"/>
      <c r="AK1233" s="312"/>
      <c r="AL1233" s="999"/>
      <c r="AM1233" s="312"/>
      <c r="AN1233" s="312"/>
      <c r="AO1233" s="1000"/>
      <c r="AP1233" s="666"/>
      <c r="AQ1233" s="1001"/>
      <c r="AR1233" s="1001"/>
      <c r="AS1233" s="1001"/>
      <c r="AT1233" s="748"/>
    </row>
    <row r="1234">
      <c r="A1234" s="248" t="s">
        <v>673</v>
      </c>
      <c r="B1234" s="25">
        <v>3.8072163E7</v>
      </c>
      <c r="C1234" s="1039"/>
      <c r="D1234" s="1052" t="s">
        <v>7305</v>
      </c>
      <c r="E1234" s="25" t="s">
        <v>7306</v>
      </c>
      <c r="F1234" s="1053">
        <v>34407.0</v>
      </c>
      <c r="G1234" s="25" t="s">
        <v>2021</v>
      </c>
      <c r="H1234" s="25" t="s">
        <v>7307</v>
      </c>
      <c r="I1234" s="25">
        <v>1.150465229E9</v>
      </c>
      <c r="K1234" s="1052" t="s">
        <v>7308</v>
      </c>
      <c r="L1234" s="1439"/>
      <c r="M1234" s="1182"/>
      <c r="N1234" s="437"/>
      <c r="O1234" s="1440"/>
      <c r="P1234" s="1441"/>
      <c r="Q1234" s="1427"/>
      <c r="R1234" s="437"/>
      <c r="S1234" s="1324"/>
      <c r="T1234" s="1190"/>
      <c r="U1234" s="437"/>
      <c r="V1234" s="437"/>
      <c r="W1234" s="1244"/>
      <c r="X1234" s="1244"/>
      <c r="Y1234" s="1419"/>
      <c r="AA1234" s="987"/>
      <c r="AB1234" s="992"/>
      <c r="AC1234" s="993"/>
      <c r="AD1234" s="994"/>
      <c r="AE1234" s="994"/>
      <c r="AF1234" s="995"/>
      <c r="AG1234" s="996"/>
      <c r="AH1234" s="997"/>
      <c r="AI1234" s="998"/>
      <c r="AJ1234" s="312"/>
      <c r="AK1234" s="312"/>
      <c r="AL1234" s="999"/>
      <c r="AM1234" s="312"/>
      <c r="AN1234" s="312"/>
      <c r="AO1234" s="1000"/>
      <c r="AP1234" s="666"/>
      <c r="AQ1234" s="1001"/>
      <c r="AR1234" s="1001"/>
      <c r="AS1234" s="1001"/>
      <c r="AT1234" s="748"/>
    </row>
    <row r="1235">
      <c r="A1235" s="248" t="s">
        <v>673</v>
      </c>
      <c r="B1235" s="179">
        <v>3.7688312E7</v>
      </c>
      <c r="C1235" s="1037">
        <v>44062.56872116898</v>
      </c>
      <c r="D1235" s="606" t="s">
        <v>7309</v>
      </c>
      <c r="E1235" s="179" t="s">
        <v>7310</v>
      </c>
      <c r="F1235" s="228">
        <v>34147.0</v>
      </c>
      <c r="G1235" s="179" t="s">
        <v>391</v>
      </c>
      <c r="H1235" s="179" t="s">
        <v>7311</v>
      </c>
      <c r="I1235" s="179">
        <v>1.138324848E9</v>
      </c>
      <c r="K1235" s="606" t="s">
        <v>7312</v>
      </c>
      <c r="L1235" s="1429" t="s">
        <v>7020</v>
      </c>
      <c r="M1235" s="176"/>
      <c r="N1235" s="176"/>
      <c r="O1235" s="619"/>
      <c r="P1235" s="619"/>
      <c r="Q1235" s="619"/>
      <c r="R1235" s="149"/>
      <c r="S1235" s="1324"/>
      <c r="T1235" s="149"/>
      <c r="U1235" s="149"/>
      <c r="V1235" s="149"/>
      <c r="W1235" s="619"/>
      <c r="X1235" s="619"/>
      <c r="Y1235" s="1419"/>
      <c r="AA1235" s="987"/>
      <c r="AB1235" s="992"/>
      <c r="AC1235" s="993"/>
      <c r="AD1235" s="994"/>
      <c r="AE1235" s="994"/>
      <c r="AF1235" s="995"/>
      <c r="AG1235" s="996"/>
      <c r="AH1235" s="997"/>
      <c r="AI1235" s="998"/>
      <c r="AJ1235" s="312"/>
      <c r="AK1235" s="312"/>
      <c r="AL1235" s="999"/>
      <c r="AM1235" s="312"/>
      <c r="AN1235" s="312"/>
      <c r="AO1235" s="1000"/>
      <c r="AP1235" s="666"/>
      <c r="AQ1235" s="1001"/>
      <c r="AR1235" s="1001"/>
      <c r="AS1235" s="1001"/>
      <c r="AT1235" s="748"/>
    </row>
    <row r="1236">
      <c r="A1236" s="248" t="s">
        <v>673</v>
      </c>
      <c r="B1236" s="179">
        <v>3.6807196E7</v>
      </c>
      <c r="C1236" s="1037">
        <v>44065.9778228588</v>
      </c>
      <c r="D1236" s="606" t="s">
        <v>7317</v>
      </c>
      <c r="E1236" s="179" t="s">
        <v>7318</v>
      </c>
      <c r="F1236" s="228">
        <v>33751.0</v>
      </c>
      <c r="G1236" s="179" t="s">
        <v>2021</v>
      </c>
      <c r="H1236" s="179" t="s">
        <v>7319</v>
      </c>
      <c r="I1236" s="179">
        <v>1.158483201E9</v>
      </c>
      <c r="K1236" s="606" t="s">
        <v>7320</v>
      </c>
      <c r="L1236" s="1429" t="s">
        <v>7020</v>
      </c>
      <c r="M1236" s="176"/>
      <c r="N1236" s="176"/>
      <c r="O1236" s="619"/>
      <c r="P1236" s="619"/>
      <c r="Q1236" s="1304"/>
      <c r="R1236" s="149"/>
      <c r="S1236" s="1324"/>
      <c r="T1236" s="149"/>
      <c r="U1236" s="149"/>
      <c r="V1236" s="149"/>
      <c r="W1236" s="619"/>
      <c r="X1236" s="619"/>
      <c r="Y1236" s="1419"/>
      <c r="AA1236" s="987"/>
      <c r="AB1236" s="992"/>
      <c r="AC1236" s="993"/>
      <c r="AD1236" s="994"/>
      <c r="AE1236" s="994"/>
      <c r="AF1236" s="995"/>
      <c r="AG1236" s="996"/>
      <c r="AH1236" s="997"/>
      <c r="AI1236" s="998"/>
      <c r="AJ1236" s="312"/>
      <c r="AK1236" s="312"/>
      <c r="AL1236" s="999"/>
      <c r="AM1236" s="312"/>
      <c r="AN1236" s="312"/>
      <c r="AO1236" s="1000"/>
      <c r="AP1236" s="666"/>
      <c r="AQ1236" s="1001"/>
      <c r="AR1236" s="1001"/>
      <c r="AS1236" s="1001"/>
      <c r="AT1236" s="748"/>
    </row>
    <row r="1237">
      <c r="A1237" s="248" t="s">
        <v>673</v>
      </c>
      <c r="B1237" s="179">
        <v>1963757.0</v>
      </c>
      <c r="C1237" s="1037">
        <v>44067.69032689815</v>
      </c>
      <c r="D1237" s="606" t="s">
        <v>7323</v>
      </c>
      <c r="E1237" s="179" t="s">
        <v>7324</v>
      </c>
      <c r="F1237" s="228">
        <v>35109.0</v>
      </c>
      <c r="G1237" s="179" t="s">
        <v>7325</v>
      </c>
      <c r="H1237" s="179" t="s">
        <v>7326</v>
      </c>
      <c r="I1237" s="179" t="s">
        <v>7327</v>
      </c>
      <c r="K1237" s="606" t="s">
        <v>7328</v>
      </c>
      <c r="L1237" s="1429" t="s">
        <v>7329</v>
      </c>
      <c r="M1237" s="176"/>
      <c r="N1237" s="176"/>
      <c r="O1237" s="619"/>
      <c r="P1237" s="619"/>
      <c r="Q1237" s="619"/>
      <c r="R1237" s="149"/>
      <c r="S1237" s="1324"/>
      <c r="T1237" s="149"/>
      <c r="U1237" s="149"/>
      <c r="V1237" s="149"/>
      <c r="W1237" s="619"/>
      <c r="X1237" s="619"/>
      <c r="Y1237" s="1419"/>
      <c r="AA1237" s="987"/>
      <c r="AB1237" s="992"/>
      <c r="AC1237" s="993"/>
      <c r="AD1237" s="994"/>
      <c r="AE1237" s="994"/>
      <c r="AF1237" s="995"/>
      <c r="AG1237" s="996"/>
      <c r="AH1237" s="997"/>
      <c r="AI1237" s="998"/>
      <c r="AJ1237" s="312"/>
      <c r="AK1237" s="312"/>
      <c r="AL1237" s="999"/>
      <c r="AM1237" s="312"/>
      <c r="AN1237" s="312"/>
      <c r="AO1237" s="1000"/>
      <c r="AP1237" s="666"/>
      <c r="AQ1237" s="1001"/>
      <c r="AR1237" s="1001"/>
      <c r="AS1237" s="1001"/>
      <c r="AT1237" s="748"/>
    </row>
    <row r="1238">
      <c r="A1238" s="248" t="s">
        <v>673</v>
      </c>
      <c r="B1238" s="179">
        <v>3.8066579E7</v>
      </c>
      <c r="C1238" s="1037">
        <v>44072.69626655093</v>
      </c>
      <c r="D1238" s="606" t="s">
        <v>7335</v>
      </c>
      <c r="E1238" s="179" t="s">
        <v>7336</v>
      </c>
      <c r="F1238" s="228">
        <v>34365.0</v>
      </c>
      <c r="G1238" s="179" t="s">
        <v>1755</v>
      </c>
      <c r="H1238" s="179" t="s">
        <v>7337</v>
      </c>
      <c r="I1238" s="179">
        <v>1.53149949E9</v>
      </c>
      <c r="K1238" s="606" t="s">
        <v>7338</v>
      </c>
      <c r="L1238" s="1429" t="s">
        <v>7028</v>
      </c>
      <c r="M1238" s="176"/>
      <c r="N1238" s="176"/>
      <c r="O1238" s="619"/>
      <c r="P1238" s="619"/>
      <c r="Q1238" s="1304"/>
      <c r="R1238" s="149"/>
      <c r="S1238" s="1324"/>
      <c r="T1238" s="149"/>
      <c r="U1238" s="149"/>
      <c r="V1238" s="149"/>
      <c r="W1238" s="619"/>
      <c r="X1238" s="619"/>
      <c r="Y1238" s="1419"/>
      <c r="AA1238" s="987"/>
      <c r="AB1238" s="992"/>
      <c r="AC1238" s="993"/>
      <c r="AD1238" s="994"/>
      <c r="AE1238" s="994"/>
      <c r="AF1238" s="995"/>
      <c r="AG1238" s="996"/>
      <c r="AH1238" s="997"/>
      <c r="AI1238" s="998"/>
      <c r="AJ1238" s="312"/>
      <c r="AK1238" s="312"/>
      <c r="AL1238" s="999"/>
      <c r="AM1238" s="312"/>
      <c r="AN1238" s="312"/>
      <c r="AO1238" s="1000"/>
      <c r="AP1238" s="666"/>
      <c r="AQ1238" s="1001"/>
      <c r="AR1238" s="1001"/>
      <c r="AS1238" s="1001"/>
      <c r="AT1238" s="748"/>
    </row>
    <row r="1239">
      <c r="A1239" s="248" t="s">
        <v>673</v>
      </c>
      <c r="B1239" s="179">
        <v>4.095897E7</v>
      </c>
      <c r="C1239" s="1024"/>
      <c r="D1239" s="606" t="s">
        <v>7343</v>
      </c>
      <c r="E1239" s="179" t="s">
        <v>7344</v>
      </c>
      <c r="F1239" s="228">
        <v>35970.0</v>
      </c>
      <c r="G1239" s="179" t="s">
        <v>391</v>
      </c>
      <c r="H1239" s="179" t="s">
        <v>7345</v>
      </c>
      <c r="I1239" s="179">
        <v>3.46469019E9</v>
      </c>
      <c r="K1239" s="606" t="s">
        <v>7346</v>
      </c>
      <c r="L1239" s="1429"/>
      <c r="M1239" s="176"/>
      <c r="N1239" s="176"/>
      <c r="O1239" s="1304"/>
      <c r="P1239" s="1304"/>
      <c r="Q1239" s="1304"/>
      <c r="R1239" s="149"/>
      <c r="S1239" s="1324"/>
      <c r="T1239" s="149"/>
      <c r="U1239" s="149"/>
      <c r="V1239" s="149"/>
      <c r="W1239" s="619"/>
      <c r="X1239" s="619"/>
      <c r="Y1239" s="1419"/>
      <c r="AA1239" s="987"/>
      <c r="AB1239" s="992"/>
      <c r="AC1239" s="993"/>
      <c r="AD1239" s="994"/>
      <c r="AE1239" s="994"/>
      <c r="AF1239" s="995"/>
      <c r="AG1239" s="996"/>
      <c r="AH1239" s="997"/>
      <c r="AI1239" s="998"/>
      <c r="AJ1239" s="312"/>
      <c r="AK1239" s="312"/>
      <c r="AL1239" s="999"/>
      <c r="AM1239" s="312"/>
      <c r="AN1239" s="312"/>
      <c r="AO1239" s="1000"/>
      <c r="AP1239" s="666"/>
      <c r="AQ1239" s="1001"/>
      <c r="AR1239" s="1001"/>
      <c r="AS1239" s="1001"/>
      <c r="AT1239" s="748"/>
    </row>
    <row r="1240">
      <c r="A1240" s="248" t="s">
        <v>673</v>
      </c>
      <c r="B1240" s="179">
        <v>3.6914955E7</v>
      </c>
      <c r="C1240" s="1037">
        <v>44069.73213862268</v>
      </c>
      <c r="D1240" s="606" t="s">
        <v>7347</v>
      </c>
      <c r="E1240" s="179" t="s">
        <v>7348</v>
      </c>
      <c r="F1240" s="228">
        <v>33945.0</v>
      </c>
      <c r="G1240" s="179" t="s">
        <v>674</v>
      </c>
      <c r="H1240" s="179" t="s">
        <v>7349</v>
      </c>
      <c r="I1240" s="179">
        <v>1.135660717E9</v>
      </c>
      <c r="K1240" s="606" t="s">
        <v>7350</v>
      </c>
      <c r="L1240" s="1429" t="s">
        <v>7020</v>
      </c>
      <c r="M1240" s="176"/>
      <c r="N1240" s="176"/>
      <c r="O1240" s="619"/>
      <c r="P1240" s="619"/>
      <c r="Q1240" s="1304"/>
      <c r="R1240" s="149"/>
      <c r="S1240" s="1324"/>
      <c r="T1240" s="149"/>
      <c r="U1240" s="149"/>
      <c r="V1240" s="149"/>
      <c r="W1240" s="619"/>
      <c r="X1240" s="619"/>
      <c r="Y1240" s="1419"/>
      <c r="AA1240" s="987"/>
      <c r="AB1240" s="992"/>
      <c r="AC1240" s="993"/>
      <c r="AD1240" s="994"/>
      <c r="AE1240" s="994"/>
      <c r="AF1240" s="995"/>
      <c r="AG1240" s="996"/>
      <c r="AH1240" s="997"/>
      <c r="AI1240" s="998"/>
      <c r="AJ1240" s="312"/>
      <c r="AK1240" s="312"/>
      <c r="AL1240" s="999"/>
      <c r="AM1240" s="312"/>
      <c r="AN1240" s="312"/>
      <c r="AO1240" s="1000"/>
      <c r="AP1240" s="666"/>
      <c r="AQ1240" s="1001"/>
      <c r="AR1240" s="1001"/>
      <c r="AS1240" s="1001"/>
      <c r="AT1240" s="748"/>
    </row>
    <row r="1241">
      <c r="A1241" s="248" t="s">
        <v>673</v>
      </c>
      <c r="B1241" s="179">
        <v>3.640559E7</v>
      </c>
      <c r="C1241" s="1037">
        <v>44067.647500810184</v>
      </c>
      <c r="D1241" s="606" t="s">
        <v>7354</v>
      </c>
      <c r="E1241" s="179" t="s">
        <v>7355</v>
      </c>
      <c r="F1241" s="228">
        <v>33501.0</v>
      </c>
      <c r="G1241" s="179" t="s">
        <v>2021</v>
      </c>
      <c r="H1241" s="179" t="s">
        <v>7356</v>
      </c>
      <c r="I1241" s="179">
        <v>1.169520624E9</v>
      </c>
      <c r="K1241" s="606" t="s">
        <v>7357</v>
      </c>
      <c r="L1241" s="1429" t="s">
        <v>7038</v>
      </c>
      <c r="M1241" s="176"/>
      <c r="N1241" s="176"/>
      <c r="O1241" s="619"/>
      <c r="P1241" s="619"/>
      <c r="Q1241" s="619"/>
      <c r="R1241" s="149"/>
      <c r="S1241" s="1324"/>
      <c r="T1241" s="149"/>
      <c r="U1241" s="149"/>
      <c r="V1241" s="149"/>
      <c r="W1241" s="619"/>
      <c r="X1241" s="619"/>
      <c r="Y1241" s="1419"/>
      <c r="AA1241" s="987"/>
      <c r="AB1241" s="992"/>
      <c r="AC1241" s="993"/>
      <c r="AD1241" s="994"/>
      <c r="AE1241" s="994"/>
      <c r="AF1241" s="995"/>
      <c r="AG1241" s="996"/>
      <c r="AH1241" s="997"/>
      <c r="AI1241" s="998"/>
      <c r="AJ1241" s="312"/>
      <c r="AK1241" s="312"/>
      <c r="AL1241" s="999"/>
      <c r="AM1241" s="312"/>
      <c r="AN1241" s="312"/>
      <c r="AO1241" s="1000"/>
      <c r="AP1241" s="666"/>
      <c r="AQ1241" s="1001"/>
      <c r="AR1241" s="1001"/>
      <c r="AS1241" s="1001"/>
      <c r="AT1241" s="748"/>
    </row>
    <row r="1242">
      <c r="A1242" s="248" t="s">
        <v>673</v>
      </c>
      <c r="B1242" s="179">
        <v>3.6834051E7</v>
      </c>
      <c r="C1242" s="1037">
        <v>44063.545553275464</v>
      </c>
      <c r="D1242" s="606" t="s">
        <v>7362</v>
      </c>
      <c r="E1242" s="179" t="s">
        <v>7363</v>
      </c>
      <c r="F1242" s="228">
        <v>33723.0</v>
      </c>
      <c r="G1242" s="179" t="s">
        <v>391</v>
      </c>
      <c r="H1242" s="179" t="s">
        <v>7364</v>
      </c>
      <c r="I1242" s="179">
        <v>2.235892334E9</v>
      </c>
      <c r="K1242" s="606" t="s">
        <v>7365</v>
      </c>
      <c r="L1242" s="1429" t="s">
        <v>7020</v>
      </c>
      <c r="M1242" s="176"/>
      <c r="N1242" s="176"/>
      <c r="O1242" s="619"/>
      <c r="P1242" s="619"/>
      <c r="Q1242" s="619"/>
      <c r="R1242" s="149"/>
      <c r="S1242" s="1324"/>
      <c r="T1242" s="149"/>
      <c r="U1242" s="149"/>
      <c r="V1242" s="149"/>
      <c r="W1242" s="619"/>
      <c r="X1242" s="619"/>
      <c r="Y1242" s="1419"/>
      <c r="AA1242" s="987"/>
      <c r="AB1242" s="992"/>
      <c r="AC1242" s="993"/>
      <c r="AD1242" s="994"/>
      <c r="AE1242" s="994"/>
      <c r="AF1242" s="995"/>
      <c r="AG1242" s="996"/>
      <c r="AH1242" s="997"/>
      <c r="AI1242" s="998"/>
      <c r="AJ1242" s="312"/>
      <c r="AK1242" s="312"/>
      <c r="AL1242" s="999"/>
      <c r="AM1242" s="312"/>
      <c r="AN1242" s="312"/>
      <c r="AO1242" s="1000"/>
      <c r="AP1242" s="666"/>
      <c r="AQ1242" s="1001"/>
      <c r="AR1242" s="1001"/>
      <c r="AS1242" s="1001"/>
      <c r="AT1242" s="748"/>
    </row>
    <row r="1243">
      <c r="A1243" s="248" t="s">
        <v>673</v>
      </c>
      <c r="B1243" s="182">
        <v>3.8157181E7</v>
      </c>
      <c r="C1243" s="1024"/>
      <c r="D1243" s="1056" t="s">
        <v>7370</v>
      </c>
      <c r="E1243" s="182" t="s">
        <v>7371</v>
      </c>
      <c r="F1243" s="1053">
        <v>34376.0</v>
      </c>
      <c r="G1243" s="182" t="s">
        <v>391</v>
      </c>
      <c r="H1243" s="182" t="s">
        <v>7372</v>
      </c>
      <c r="I1243" s="182">
        <v>1.166293815E9</v>
      </c>
      <c r="K1243" s="1056" t="s">
        <v>7373</v>
      </c>
      <c r="L1243" s="1442"/>
      <c r="M1243" s="1182"/>
      <c r="N1243" s="1182"/>
      <c r="O1243" s="1304"/>
      <c r="P1243" s="1443"/>
      <c r="Q1243" s="1304"/>
      <c r="R1243" s="149"/>
      <c r="S1243" s="1324"/>
      <c r="T1243" s="149"/>
      <c r="U1243" s="149"/>
      <c r="V1243" s="149"/>
      <c r="W1243" s="1443"/>
      <c r="X1243" s="1443"/>
      <c r="Y1243" s="1419"/>
      <c r="AA1243" s="987"/>
      <c r="AB1243" s="992"/>
      <c r="AC1243" s="993"/>
      <c r="AD1243" s="994"/>
      <c r="AE1243" s="994"/>
      <c r="AF1243" s="995"/>
      <c r="AG1243" s="996"/>
      <c r="AH1243" s="997"/>
      <c r="AI1243" s="998"/>
      <c r="AJ1243" s="312"/>
      <c r="AK1243" s="312"/>
      <c r="AL1243" s="999"/>
      <c r="AM1243" s="312"/>
      <c r="AN1243" s="312"/>
      <c r="AO1243" s="1000"/>
      <c r="AP1243" s="666"/>
      <c r="AQ1243" s="1001"/>
      <c r="AR1243" s="1001"/>
      <c r="AS1243" s="1001"/>
      <c r="AT1243" s="748"/>
    </row>
    <row r="1244">
      <c r="A1244" s="248" t="s">
        <v>673</v>
      </c>
      <c r="B1244" s="179">
        <v>4.3713966E7</v>
      </c>
      <c r="C1244" s="1037">
        <v>44131.60133780092</v>
      </c>
      <c r="D1244" s="606" t="s">
        <v>7374</v>
      </c>
      <c r="E1244" s="179" t="s">
        <v>7375</v>
      </c>
      <c r="F1244" s="228">
        <v>37194.0</v>
      </c>
      <c r="G1244" s="179" t="s">
        <v>391</v>
      </c>
      <c r="H1244" s="179" t="s">
        <v>7376</v>
      </c>
      <c r="I1244" s="179">
        <v>3.462663776E9</v>
      </c>
      <c r="K1244" s="606" t="s">
        <v>7377</v>
      </c>
      <c r="L1244" s="1429" t="s">
        <v>7020</v>
      </c>
      <c r="M1244" s="176"/>
      <c r="N1244" s="176"/>
      <c r="O1244" s="619"/>
      <c r="P1244" s="619"/>
      <c r="Q1244" s="1304"/>
      <c r="R1244" s="149"/>
      <c r="S1244" s="1324"/>
      <c r="T1244" s="149"/>
      <c r="U1244" s="149"/>
      <c r="V1244" s="149"/>
      <c r="W1244" s="619"/>
      <c r="X1244" s="619"/>
      <c r="Y1244" s="1419"/>
      <c r="AA1244" s="987"/>
      <c r="AB1244" s="992"/>
      <c r="AC1244" s="993"/>
      <c r="AD1244" s="994"/>
      <c r="AE1244" s="994"/>
      <c r="AF1244" s="995"/>
      <c r="AG1244" s="996"/>
      <c r="AH1244" s="997"/>
      <c r="AI1244" s="998"/>
      <c r="AJ1244" s="312"/>
      <c r="AK1244" s="312"/>
      <c r="AL1244" s="999"/>
      <c r="AM1244" s="312"/>
      <c r="AN1244" s="312"/>
      <c r="AO1244" s="1000"/>
      <c r="AP1244" s="666"/>
      <c r="AQ1244" s="1001"/>
      <c r="AR1244" s="1001"/>
      <c r="AS1244" s="1001"/>
      <c r="AT1244" s="748"/>
    </row>
    <row r="1245">
      <c r="A1245" s="248" t="s">
        <v>673</v>
      </c>
      <c r="B1245" s="179">
        <v>3.2523207E7</v>
      </c>
      <c r="C1245" s="1037">
        <v>44062.81617173611</v>
      </c>
      <c r="D1245" s="606" t="s">
        <v>7381</v>
      </c>
      <c r="E1245" s="179" t="s">
        <v>7382</v>
      </c>
      <c r="F1245" s="228">
        <v>31624.0</v>
      </c>
      <c r="G1245" s="179" t="s">
        <v>674</v>
      </c>
      <c r="H1245" s="179" t="s">
        <v>7383</v>
      </c>
      <c r="I1245" s="179" t="s">
        <v>7384</v>
      </c>
      <c r="K1245" s="606" t="s">
        <v>7385</v>
      </c>
      <c r="L1245" s="1429" t="s">
        <v>7020</v>
      </c>
      <c r="M1245" s="176"/>
      <c r="N1245" s="176"/>
      <c r="O1245" s="619"/>
      <c r="P1245" s="619"/>
      <c r="Q1245" s="619"/>
      <c r="R1245" s="149"/>
      <c r="S1245" s="1324"/>
      <c r="T1245" s="149"/>
      <c r="U1245" s="149"/>
      <c r="V1245" s="149"/>
      <c r="W1245" s="619"/>
      <c r="X1245" s="619"/>
      <c r="Y1245" s="1419"/>
      <c r="AA1245" s="987"/>
      <c r="AB1245" s="992"/>
      <c r="AC1245" s="993"/>
      <c r="AD1245" s="994"/>
      <c r="AE1245" s="994"/>
      <c r="AF1245" s="995"/>
      <c r="AG1245" s="996"/>
      <c r="AH1245" s="997"/>
      <c r="AI1245" s="998"/>
      <c r="AJ1245" s="312"/>
      <c r="AK1245" s="312"/>
      <c r="AL1245" s="999"/>
      <c r="AM1245" s="312"/>
      <c r="AN1245" s="312"/>
      <c r="AO1245" s="1000"/>
      <c r="AP1245" s="666"/>
      <c r="AQ1245" s="1001"/>
      <c r="AR1245" s="1001"/>
      <c r="AS1245" s="1001"/>
      <c r="AT1245" s="748"/>
    </row>
    <row r="1246">
      <c r="A1246" s="248" t="s">
        <v>673</v>
      </c>
      <c r="B1246" s="105">
        <v>4.2103092E7</v>
      </c>
      <c r="C1246" s="1039"/>
      <c r="D1246" s="1039" t="s">
        <v>2701</v>
      </c>
      <c r="E1246" s="103" t="s">
        <v>7390</v>
      </c>
      <c r="F1246" s="1058">
        <v>36390.0</v>
      </c>
      <c r="G1246" s="103" t="s">
        <v>391</v>
      </c>
      <c r="H1246" s="103" t="s">
        <v>7391</v>
      </c>
      <c r="I1246" s="103">
        <v>1.141923265E9</v>
      </c>
      <c r="K1246" s="1039" t="s">
        <v>2693</v>
      </c>
      <c r="L1246" s="1430"/>
      <c r="M1246" s="1266"/>
      <c r="N1246" s="1266"/>
      <c r="O1246" s="1444"/>
      <c r="P1246" s="1444"/>
      <c r="Q1246" s="1427"/>
      <c r="R1246" s="437"/>
      <c r="S1246" s="1324"/>
      <c r="T1246" s="437"/>
      <c r="U1246" s="1266"/>
      <c r="V1246" s="1266"/>
      <c r="W1246" s="1440"/>
      <c r="X1246" s="1440"/>
      <c r="Y1246" s="1419"/>
      <c r="AA1246" s="987"/>
      <c r="AB1246" s="992"/>
      <c r="AC1246" s="993"/>
      <c r="AD1246" s="994"/>
      <c r="AE1246" s="994"/>
      <c r="AF1246" s="995"/>
      <c r="AG1246" s="996"/>
      <c r="AH1246" s="997"/>
      <c r="AI1246" s="998"/>
      <c r="AJ1246" s="312"/>
      <c r="AK1246" s="312"/>
      <c r="AL1246" s="999"/>
      <c r="AM1246" s="312"/>
      <c r="AN1246" s="312"/>
      <c r="AO1246" s="1000"/>
      <c r="AP1246" s="666"/>
      <c r="AQ1246" s="1001"/>
      <c r="AR1246" s="1001"/>
      <c r="AS1246" s="1001"/>
      <c r="AT1246" s="748"/>
    </row>
    <row r="1247">
      <c r="A1247" s="248" t="s">
        <v>673</v>
      </c>
      <c r="B1247" s="25">
        <v>4.0968585E7</v>
      </c>
      <c r="C1247" s="1051"/>
      <c r="D1247" s="1052" t="s">
        <v>7392</v>
      </c>
      <c r="E1247" s="25" t="s">
        <v>7393</v>
      </c>
      <c r="F1247" s="1053">
        <v>35811.0</v>
      </c>
      <c r="G1247" s="25" t="s">
        <v>391</v>
      </c>
      <c r="H1247" s="25" t="s">
        <v>7394</v>
      </c>
      <c r="I1247" s="25">
        <v>1.168366924E9</v>
      </c>
      <c r="K1247" s="1052" t="s">
        <v>7395</v>
      </c>
      <c r="L1247" s="1439"/>
      <c r="M1247" s="437"/>
      <c r="N1247" s="437"/>
      <c r="O1247" s="1440"/>
      <c r="P1247" s="1441"/>
      <c r="Q1247" s="1427"/>
      <c r="R1247" s="437"/>
      <c r="S1247" s="1324"/>
      <c r="T1247" s="1266"/>
      <c r="U1247" s="437"/>
      <c r="V1247" s="437"/>
      <c r="W1247" s="1244"/>
      <c r="X1247" s="1244"/>
      <c r="Y1247" s="1419"/>
      <c r="AA1247" s="987"/>
      <c r="AB1247" s="992"/>
      <c r="AC1247" s="993"/>
      <c r="AD1247" s="994"/>
      <c r="AE1247" s="994"/>
      <c r="AF1247" s="995"/>
      <c r="AG1247" s="996"/>
      <c r="AH1247" s="997"/>
      <c r="AI1247" s="998"/>
      <c r="AJ1247" s="312"/>
      <c r="AK1247" s="312"/>
      <c r="AL1247" s="999"/>
      <c r="AM1247" s="312"/>
      <c r="AN1247" s="312"/>
      <c r="AO1247" s="1000"/>
      <c r="AP1247" s="666"/>
      <c r="AQ1247" s="1001"/>
      <c r="AR1247" s="1001"/>
      <c r="AS1247" s="1001"/>
      <c r="AT1247" s="748"/>
    </row>
    <row r="1248">
      <c r="A1248" s="248" t="s">
        <v>673</v>
      </c>
      <c r="B1248" s="179">
        <v>4.0968585E7</v>
      </c>
      <c r="C1248" s="1037">
        <v>44062.66537611111</v>
      </c>
      <c r="D1248" s="606" t="s">
        <v>7392</v>
      </c>
      <c r="E1248" s="179" t="s">
        <v>7393</v>
      </c>
      <c r="F1248" s="228">
        <v>35811.0</v>
      </c>
      <c r="G1248" s="179" t="s">
        <v>391</v>
      </c>
      <c r="H1248" s="179" t="s">
        <v>7396</v>
      </c>
      <c r="I1248" s="179" t="s">
        <v>7397</v>
      </c>
      <c r="K1248" s="606" t="s">
        <v>7398</v>
      </c>
      <c r="L1248" s="1429" t="s">
        <v>7399</v>
      </c>
      <c r="M1248" s="176"/>
      <c r="N1248" s="176"/>
      <c r="O1248" s="619"/>
      <c r="P1248" s="619"/>
      <c r="Q1248" s="619"/>
      <c r="R1248" s="149"/>
      <c r="S1248" s="1324"/>
      <c r="T1248" s="149"/>
      <c r="U1248" s="149"/>
      <c r="V1248" s="149"/>
      <c r="W1248" s="619"/>
      <c r="X1248" s="619"/>
      <c r="Y1248" s="1419"/>
      <c r="AA1248" s="987"/>
      <c r="AB1248" s="992"/>
      <c r="AC1248" s="993"/>
      <c r="AD1248" s="994"/>
      <c r="AE1248" s="994"/>
      <c r="AF1248" s="995"/>
      <c r="AG1248" s="996"/>
      <c r="AH1248" s="997"/>
      <c r="AI1248" s="998"/>
      <c r="AJ1248" s="312"/>
      <c r="AK1248" s="312"/>
      <c r="AL1248" s="999"/>
      <c r="AM1248" s="312"/>
      <c r="AN1248" s="312"/>
      <c r="AO1248" s="1000"/>
      <c r="AP1248" s="666"/>
      <c r="AQ1248" s="1001"/>
      <c r="AR1248" s="1001"/>
      <c r="AS1248" s="1001"/>
      <c r="AT1248" s="748"/>
    </row>
    <row r="1249">
      <c r="A1249" s="248" t="s">
        <v>673</v>
      </c>
      <c r="B1249" s="25">
        <v>3.2523207E7</v>
      </c>
      <c r="C1249" s="1051">
        <v>44049.749666261574</v>
      </c>
      <c r="D1249" s="1052" t="s">
        <v>7381</v>
      </c>
      <c r="E1249" s="25" t="s">
        <v>7404</v>
      </c>
      <c r="F1249" s="1053">
        <v>31624.0</v>
      </c>
      <c r="G1249" s="25" t="s">
        <v>674</v>
      </c>
      <c r="H1249" s="25" t="s">
        <v>7405</v>
      </c>
      <c r="I1249" s="25">
        <v>1.155890797E9</v>
      </c>
      <c r="K1249" s="1052" t="s">
        <v>7406</v>
      </c>
      <c r="L1249" s="1439"/>
      <c r="M1249" s="1266"/>
      <c r="N1249" s="437"/>
      <c r="O1249" s="1440"/>
      <c r="P1249" s="1440"/>
      <c r="Q1249" s="1427"/>
      <c r="R1249" s="437"/>
      <c r="S1249" s="1324"/>
      <c r="T1249" s="1266"/>
      <c r="U1249" s="1445"/>
      <c r="V1249" s="1445"/>
      <c r="W1249" s="1244"/>
      <c r="X1249" s="1244"/>
      <c r="Y1249" s="1419"/>
      <c r="AA1249" s="987"/>
      <c r="AB1249" s="992"/>
      <c r="AC1249" s="993"/>
      <c r="AD1249" s="994"/>
      <c r="AE1249" s="994"/>
      <c r="AF1249" s="995"/>
      <c r="AG1249" s="996"/>
      <c r="AH1249" s="997"/>
      <c r="AI1249" s="998"/>
      <c r="AJ1249" s="312"/>
      <c r="AK1249" s="312"/>
      <c r="AL1249" s="999"/>
      <c r="AM1249" s="312"/>
      <c r="AN1249" s="312"/>
      <c r="AO1249" s="1000"/>
      <c r="AP1249" s="666"/>
      <c r="AQ1249" s="1001"/>
      <c r="AR1249" s="1001"/>
      <c r="AS1249" s="1001"/>
      <c r="AT1249" s="748"/>
    </row>
    <row r="1250">
      <c r="A1250" s="248" t="s">
        <v>673</v>
      </c>
      <c r="B1250" s="179">
        <v>4.2225664E7</v>
      </c>
      <c r="C1250" s="1037">
        <v>44069.640540057866</v>
      </c>
      <c r="D1250" s="606" t="s">
        <v>7407</v>
      </c>
      <c r="E1250" s="179" t="s">
        <v>7408</v>
      </c>
      <c r="F1250" s="228">
        <v>36463.0</v>
      </c>
      <c r="G1250" s="179" t="s">
        <v>2021</v>
      </c>
      <c r="H1250" s="179" t="s">
        <v>3551</v>
      </c>
      <c r="I1250" s="179">
        <v>5.491136601826E12</v>
      </c>
      <c r="K1250" s="606" t="s">
        <v>7409</v>
      </c>
      <c r="L1250" s="1429" t="s">
        <v>7020</v>
      </c>
      <c r="M1250" s="176"/>
      <c r="N1250" s="176"/>
      <c r="O1250" s="619"/>
      <c r="P1250" s="619"/>
      <c r="Q1250" s="1304"/>
      <c r="R1250" s="149"/>
      <c r="S1250" s="1324"/>
      <c r="T1250" s="149"/>
      <c r="U1250" s="149"/>
      <c r="V1250" s="149"/>
      <c r="W1250" s="619"/>
      <c r="X1250" s="619"/>
      <c r="Y1250" s="1419"/>
      <c r="AA1250" s="987"/>
      <c r="AB1250" s="992"/>
      <c r="AC1250" s="993"/>
      <c r="AD1250" s="994"/>
      <c r="AE1250" s="994"/>
      <c r="AF1250" s="995"/>
      <c r="AG1250" s="996"/>
      <c r="AH1250" s="997"/>
      <c r="AI1250" s="998"/>
      <c r="AJ1250" s="312"/>
      <c r="AK1250" s="312"/>
      <c r="AL1250" s="999"/>
      <c r="AM1250" s="312"/>
      <c r="AN1250" s="312"/>
      <c r="AO1250" s="1000"/>
      <c r="AP1250" s="666"/>
      <c r="AQ1250" s="1001"/>
      <c r="AR1250" s="1001"/>
      <c r="AS1250" s="1001"/>
      <c r="AT1250" s="748"/>
    </row>
    <row r="1251">
      <c r="A1251" s="248" t="s">
        <v>673</v>
      </c>
      <c r="B1251" s="179">
        <v>9.5101863E7</v>
      </c>
      <c r="C1251" s="1037">
        <v>44063.457646979165</v>
      </c>
      <c r="D1251" s="606" t="s">
        <v>7413</v>
      </c>
      <c r="E1251" s="179" t="s">
        <v>7414</v>
      </c>
      <c r="F1251" s="228">
        <v>32646.0</v>
      </c>
      <c r="G1251" s="179" t="s">
        <v>5848</v>
      </c>
      <c r="H1251" s="179" t="s">
        <v>7415</v>
      </c>
      <c r="I1251" s="179">
        <v>1.123766649E9</v>
      </c>
      <c r="K1251" s="606" t="s">
        <v>6428</v>
      </c>
      <c r="L1251" s="1429" t="s">
        <v>7020</v>
      </c>
      <c r="M1251" s="176"/>
      <c r="N1251" s="176"/>
      <c r="O1251" s="619"/>
      <c r="P1251" s="619"/>
      <c r="Q1251" s="1304"/>
      <c r="R1251" s="149"/>
      <c r="S1251" s="1324"/>
      <c r="T1251" s="149"/>
      <c r="U1251" s="149"/>
      <c r="V1251" s="149"/>
      <c r="W1251" s="619"/>
      <c r="X1251" s="619"/>
      <c r="Y1251" s="1419"/>
      <c r="AA1251" s="987"/>
      <c r="AB1251" s="992"/>
      <c r="AC1251" s="993"/>
      <c r="AD1251" s="994"/>
      <c r="AE1251" s="994"/>
      <c r="AF1251" s="995"/>
      <c r="AG1251" s="996"/>
      <c r="AH1251" s="997"/>
      <c r="AI1251" s="998"/>
      <c r="AJ1251" s="312"/>
      <c r="AK1251" s="312"/>
      <c r="AL1251" s="999"/>
      <c r="AM1251" s="312"/>
      <c r="AN1251" s="312"/>
      <c r="AO1251" s="1000"/>
      <c r="AP1251" s="666"/>
      <c r="AQ1251" s="1001"/>
      <c r="AR1251" s="1001"/>
      <c r="AS1251" s="1001"/>
      <c r="AT1251" s="748"/>
    </row>
    <row r="1252">
      <c r="A1252" s="248" t="s">
        <v>673</v>
      </c>
      <c r="B1252" s="179">
        <v>2.5165817E7</v>
      </c>
      <c r="C1252" s="1037">
        <v>44063.729376759264</v>
      </c>
      <c r="D1252" s="606" t="s">
        <v>7418</v>
      </c>
      <c r="E1252" s="179" t="s">
        <v>7419</v>
      </c>
      <c r="F1252" s="228">
        <v>27854.0</v>
      </c>
      <c r="G1252" s="179" t="s">
        <v>391</v>
      </c>
      <c r="H1252" s="179" t="s">
        <v>5437</v>
      </c>
      <c r="I1252" s="179" t="s">
        <v>7420</v>
      </c>
      <c r="K1252" s="606" t="s">
        <v>7421</v>
      </c>
      <c r="L1252" s="1429" t="s">
        <v>7020</v>
      </c>
      <c r="M1252" s="176"/>
      <c r="N1252" s="176"/>
      <c r="O1252" s="619"/>
      <c r="P1252" s="619"/>
      <c r="Q1252" s="619"/>
      <c r="R1252" s="149"/>
      <c r="S1252" s="1324"/>
      <c r="T1252" s="149"/>
      <c r="U1252" s="149"/>
      <c r="V1252" s="149"/>
      <c r="W1252" s="619"/>
      <c r="X1252" s="619"/>
      <c r="Y1252" s="1419"/>
      <c r="AA1252" s="987"/>
      <c r="AB1252" s="992"/>
      <c r="AC1252" s="993"/>
      <c r="AD1252" s="994"/>
      <c r="AE1252" s="994"/>
      <c r="AF1252" s="995"/>
      <c r="AG1252" s="996"/>
      <c r="AH1252" s="997"/>
      <c r="AI1252" s="998"/>
      <c r="AJ1252" s="312"/>
      <c r="AK1252" s="312"/>
      <c r="AL1252" s="999"/>
      <c r="AM1252" s="312"/>
      <c r="AN1252" s="312"/>
      <c r="AO1252" s="1000"/>
      <c r="AP1252" s="666"/>
      <c r="AQ1252" s="1001"/>
      <c r="AR1252" s="1001"/>
      <c r="AS1252" s="1001"/>
      <c r="AT1252" s="748"/>
    </row>
    <row r="1253">
      <c r="A1253" s="248" t="s">
        <v>673</v>
      </c>
      <c r="B1253" s="179">
        <v>4.3021252E7</v>
      </c>
      <c r="C1253" s="1037">
        <v>44064.76875383102</v>
      </c>
      <c r="D1253" s="606" t="s">
        <v>7426</v>
      </c>
      <c r="E1253" s="179" t="s">
        <v>7427</v>
      </c>
      <c r="F1253" s="228">
        <v>36818.0</v>
      </c>
      <c r="G1253" s="179" t="s">
        <v>391</v>
      </c>
      <c r="H1253" s="179" t="s">
        <v>7428</v>
      </c>
      <c r="I1253" s="179" t="s">
        <v>7429</v>
      </c>
      <c r="K1253" s="606" t="s">
        <v>7430</v>
      </c>
      <c r="L1253" s="1429" t="s">
        <v>7020</v>
      </c>
      <c r="M1253" s="176"/>
      <c r="N1253" s="176"/>
      <c r="O1253" s="619"/>
      <c r="P1253" s="619"/>
      <c r="Q1253" s="1304"/>
      <c r="R1253" s="149"/>
      <c r="S1253" s="1324"/>
      <c r="T1253" s="149"/>
      <c r="U1253" s="149"/>
      <c r="V1253" s="149"/>
      <c r="W1253" s="619"/>
      <c r="X1253" s="619"/>
      <c r="Y1253" s="1419"/>
      <c r="AA1253" s="987"/>
      <c r="AB1253" s="992"/>
      <c r="AC1253" s="993"/>
      <c r="AD1253" s="994"/>
      <c r="AE1253" s="994"/>
      <c r="AF1253" s="995"/>
      <c r="AG1253" s="996"/>
      <c r="AH1253" s="997"/>
      <c r="AI1253" s="998"/>
      <c r="AJ1253" s="312"/>
      <c r="AK1253" s="312"/>
      <c r="AL1253" s="999"/>
      <c r="AM1253" s="312"/>
      <c r="AN1253" s="312"/>
      <c r="AO1253" s="1000"/>
      <c r="AP1253" s="666"/>
      <c r="AQ1253" s="1001"/>
      <c r="AR1253" s="1001"/>
      <c r="AS1253" s="1001"/>
      <c r="AT1253" s="748"/>
    </row>
    <row r="1254">
      <c r="A1254" s="248" t="s">
        <v>673</v>
      </c>
      <c r="B1254" s="179">
        <v>4.4531945E7</v>
      </c>
      <c r="C1254" s="1037">
        <v>44063.45723039352</v>
      </c>
      <c r="D1254" s="606" t="s">
        <v>7434</v>
      </c>
      <c r="E1254" s="179" t="s">
        <v>7435</v>
      </c>
      <c r="F1254" s="228">
        <v>37574.0</v>
      </c>
      <c r="G1254" s="179" t="s">
        <v>391</v>
      </c>
      <c r="H1254" s="179" t="s">
        <v>7436</v>
      </c>
      <c r="I1254" s="179">
        <v>1.122437424E9</v>
      </c>
      <c r="K1254" s="606" t="s">
        <v>7437</v>
      </c>
      <c r="L1254" s="1429" t="s">
        <v>7038</v>
      </c>
      <c r="M1254" s="176"/>
      <c r="N1254" s="176"/>
      <c r="O1254" s="619"/>
      <c r="P1254" s="619"/>
      <c r="Q1254" s="619"/>
      <c r="R1254" s="149"/>
      <c r="S1254" s="1324"/>
      <c r="T1254" s="149"/>
      <c r="U1254" s="149"/>
      <c r="V1254" s="149"/>
      <c r="W1254" s="619"/>
      <c r="X1254" s="619"/>
      <c r="Y1254" s="1419"/>
      <c r="AA1254" s="987"/>
      <c r="AB1254" s="992"/>
      <c r="AC1254" s="993"/>
      <c r="AD1254" s="994"/>
      <c r="AE1254" s="994"/>
      <c r="AF1254" s="995"/>
      <c r="AG1254" s="996"/>
      <c r="AH1254" s="997"/>
      <c r="AI1254" s="998"/>
      <c r="AJ1254" s="312"/>
      <c r="AK1254" s="312"/>
      <c r="AL1254" s="999"/>
      <c r="AM1254" s="312"/>
      <c r="AN1254" s="312"/>
      <c r="AO1254" s="1000"/>
      <c r="AP1254" s="666"/>
      <c r="AQ1254" s="1001"/>
      <c r="AR1254" s="1001"/>
      <c r="AS1254" s="1001"/>
      <c r="AT1254" s="748"/>
    </row>
    <row r="1255">
      <c r="A1255" s="248" t="s">
        <v>673</v>
      </c>
      <c r="B1255" s="179">
        <v>3.1143805E7</v>
      </c>
      <c r="C1255" s="1037">
        <v>44066.968739131946</v>
      </c>
      <c r="D1255" s="606" t="s">
        <v>7442</v>
      </c>
      <c r="E1255" s="179" t="s">
        <v>7443</v>
      </c>
      <c r="F1255" s="228">
        <v>30955.0</v>
      </c>
      <c r="G1255" s="179" t="s">
        <v>391</v>
      </c>
      <c r="H1255" s="179" t="s">
        <v>7444</v>
      </c>
      <c r="I1255" s="179">
        <v>1.130726362E9</v>
      </c>
      <c r="K1255" s="606" t="s">
        <v>7445</v>
      </c>
      <c r="L1255" s="1429" t="s">
        <v>7020</v>
      </c>
      <c r="M1255" s="176"/>
      <c r="N1255" s="176"/>
      <c r="O1255" s="619"/>
      <c r="P1255" s="619"/>
      <c r="Q1255" s="619"/>
      <c r="R1255" s="149"/>
      <c r="S1255" s="1324"/>
      <c r="T1255" s="149"/>
      <c r="U1255" s="149"/>
      <c r="V1255" s="149"/>
      <c r="W1255" s="619"/>
      <c r="X1255" s="619"/>
      <c r="Y1255" s="1419"/>
      <c r="AA1255" s="987"/>
      <c r="AB1255" s="992"/>
      <c r="AC1255" s="993"/>
      <c r="AD1255" s="994"/>
      <c r="AE1255" s="994"/>
      <c r="AF1255" s="995"/>
      <c r="AG1255" s="996"/>
      <c r="AH1255" s="997"/>
      <c r="AI1255" s="998"/>
      <c r="AJ1255" s="312"/>
      <c r="AK1255" s="312"/>
      <c r="AL1255" s="999"/>
      <c r="AM1255" s="312"/>
      <c r="AN1255" s="312"/>
      <c r="AO1255" s="1000"/>
      <c r="AP1255" s="666"/>
      <c r="AQ1255" s="1001"/>
      <c r="AR1255" s="1001"/>
      <c r="AS1255" s="1001"/>
      <c r="AT1255" s="748"/>
    </row>
    <row r="1256">
      <c r="A1256" s="248" t="s">
        <v>673</v>
      </c>
      <c r="B1256" s="179">
        <v>2.716043E7</v>
      </c>
      <c r="C1256" s="1037">
        <v>44068.42498302083</v>
      </c>
      <c r="D1256" s="606" t="s">
        <v>7450</v>
      </c>
      <c r="E1256" s="179" t="s">
        <v>7451</v>
      </c>
      <c r="F1256" s="228">
        <v>29018.0</v>
      </c>
      <c r="G1256" s="179" t="s">
        <v>391</v>
      </c>
      <c r="H1256" s="179" t="s">
        <v>7452</v>
      </c>
      <c r="I1256" s="179" t="s">
        <v>7453</v>
      </c>
      <c r="K1256" s="606" t="s">
        <v>7454</v>
      </c>
      <c r="L1256" s="1429" t="s">
        <v>7455</v>
      </c>
      <c r="M1256" s="176"/>
      <c r="N1256" s="176"/>
      <c r="O1256" s="619"/>
      <c r="P1256" s="619"/>
      <c r="Q1256" s="1304"/>
      <c r="R1256" s="149"/>
      <c r="S1256" s="1324"/>
      <c r="T1256" s="149"/>
      <c r="U1256" s="149"/>
      <c r="V1256" s="149"/>
      <c r="W1256" s="619"/>
      <c r="X1256" s="619"/>
      <c r="Y1256" s="1419"/>
      <c r="AA1256" s="987"/>
      <c r="AB1256" s="992"/>
      <c r="AC1256" s="993"/>
      <c r="AD1256" s="994"/>
      <c r="AE1256" s="994"/>
      <c r="AF1256" s="995"/>
      <c r="AG1256" s="996"/>
      <c r="AH1256" s="997"/>
      <c r="AI1256" s="998"/>
      <c r="AJ1256" s="312"/>
      <c r="AK1256" s="312"/>
      <c r="AL1256" s="999"/>
      <c r="AM1256" s="312"/>
      <c r="AN1256" s="312"/>
      <c r="AO1256" s="1000"/>
      <c r="AP1256" s="666"/>
      <c r="AQ1256" s="1001"/>
      <c r="AR1256" s="1001"/>
      <c r="AS1256" s="1001"/>
      <c r="AT1256" s="748"/>
    </row>
    <row r="1257">
      <c r="A1257" s="248" t="s">
        <v>673</v>
      </c>
      <c r="B1257" s="103">
        <v>3.8705296E7</v>
      </c>
      <c r="C1257" s="1039"/>
      <c r="D1257" s="1039" t="s">
        <v>7460</v>
      </c>
      <c r="E1257" s="103" t="s">
        <v>7461</v>
      </c>
      <c r="F1257" s="1058">
        <v>34969.0</v>
      </c>
      <c r="G1257" s="103" t="s">
        <v>2021</v>
      </c>
      <c r="H1257" s="103" t="s">
        <v>7462</v>
      </c>
      <c r="I1257" s="103" t="s">
        <v>7463</v>
      </c>
      <c r="K1257" s="1039" t="s">
        <v>7464</v>
      </c>
      <c r="L1257" s="1430"/>
      <c r="M1257" s="149"/>
      <c r="N1257" s="1266"/>
      <c r="O1257" s="1444"/>
      <c r="P1257" s="1441"/>
      <c r="Q1257" s="1427"/>
      <c r="R1257" s="437"/>
      <c r="S1257" s="1324"/>
      <c r="T1257" s="1190"/>
      <c r="U1257" s="437"/>
      <c r="V1257" s="437"/>
      <c r="W1257" s="1244"/>
      <c r="X1257" s="1440"/>
      <c r="Y1257" s="1419"/>
      <c r="AA1257" s="987"/>
      <c r="AB1257" s="992"/>
      <c r="AC1257" s="993"/>
      <c r="AD1257" s="994"/>
      <c r="AE1257" s="994"/>
      <c r="AF1257" s="995"/>
      <c r="AG1257" s="996"/>
      <c r="AH1257" s="997"/>
      <c r="AI1257" s="998"/>
      <c r="AJ1257" s="312"/>
      <c r="AK1257" s="312"/>
      <c r="AL1257" s="999"/>
      <c r="AM1257" s="312"/>
      <c r="AN1257" s="312"/>
      <c r="AO1257" s="1000"/>
      <c r="AP1257" s="666"/>
      <c r="AQ1257" s="1001"/>
      <c r="AR1257" s="1001"/>
      <c r="AS1257" s="1001"/>
      <c r="AT1257" s="748"/>
    </row>
    <row r="1258">
      <c r="A1258" s="248" t="s">
        <v>673</v>
      </c>
      <c r="B1258" s="179">
        <v>3.572797E7</v>
      </c>
      <c r="C1258" s="1037">
        <v>44063.658782847226</v>
      </c>
      <c r="D1258" s="606" t="s">
        <v>7465</v>
      </c>
      <c r="E1258" s="179" t="s">
        <v>7466</v>
      </c>
      <c r="F1258" s="228">
        <v>33236.0</v>
      </c>
      <c r="G1258" s="179" t="s">
        <v>391</v>
      </c>
      <c r="H1258" s="179" t="s">
        <v>7467</v>
      </c>
      <c r="I1258" s="179">
        <v>1.165695228E9</v>
      </c>
      <c r="K1258" s="606" t="s">
        <v>7468</v>
      </c>
      <c r="L1258" s="1429" t="s">
        <v>7020</v>
      </c>
      <c r="M1258" s="176"/>
      <c r="N1258" s="176"/>
      <c r="O1258" s="619"/>
      <c r="P1258" s="619"/>
      <c r="Q1258" s="619"/>
      <c r="R1258" s="149"/>
      <c r="S1258" s="1324"/>
      <c r="T1258" s="149"/>
      <c r="U1258" s="149"/>
      <c r="V1258" s="149"/>
      <c r="W1258" s="619"/>
      <c r="X1258" s="619"/>
      <c r="Y1258" s="1419"/>
      <c r="AA1258" s="987"/>
      <c r="AB1258" s="992"/>
      <c r="AC1258" s="993"/>
      <c r="AD1258" s="994"/>
      <c r="AE1258" s="994"/>
      <c r="AF1258" s="995"/>
      <c r="AG1258" s="996"/>
      <c r="AH1258" s="997"/>
      <c r="AI1258" s="998"/>
      <c r="AJ1258" s="312"/>
      <c r="AK1258" s="312"/>
      <c r="AL1258" s="999"/>
      <c r="AM1258" s="312"/>
      <c r="AN1258" s="312"/>
      <c r="AO1258" s="1000"/>
      <c r="AP1258" s="666"/>
      <c r="AQ1258" s="1001"/>
      <c r="AR1258" s="1001"/>
      <c r="AS1258" s="1001"/>
      <c r="AT1258" s="748"/>
    </row>
    <row r="1259">
      <c r="A1259" s="248" t="s">
        <v>673</v>
      </c>
      <c r="B1259" s="179">
        <v>3.1187005E7</v>
      </c>
      <c r="C1259" s="1037">
        <v>44063.48781274306</v>
      </c>
      <c r="D1259" s="606" t="s">
        <v>7473</v>
      </c>
      <c r="E1259" s="179" t="s">
        <v>7474</v>
      </c>
      <c r="F1259" s="228">
        <v>30926.0</v>
      </c>
      <c r="G1259" s="179" t="s">
        <v>391</v>
      </c>
      <c r="H1259" s="179" t="s">
        <v>7475</v>
      </c>
      <c r="I1259" s="179">
        <v>1.158302352E9</v>
      </c>
      <c r="K1259" s="606" t="s">
        <v>7476</v>
      </c>
      <c r="L1259" s="1429" t="s">
        <v>7020</v>
      </c>
      <c r="M1259" s="176"/>
      <c r="N1259" s="176"/>
      <c r="O1259" s="619"/>
      <c r="P1259" s="619"/>
      <c r="Q1259" s="619"/>
      <c r="R1259" s="149"/>
      <c r="S1259" s="1324"/>
      <c r="T1259" s="149"/>
      <c r="U1259" s="149"/>
      <c r="V1259" s="149"/>
      <c r="W1259" s="619"/>
      <c r="X1259" s="619"/>
      <c r="Y1259" s="1419"/>
      <c r="AA1259" s="987"/>
      <c r="AB1259" s="992"/>
      <c r="AC1259" s="993"/>
      <c r="AD1259" s="994"/>
      <c r="AE1259" s="994"/>
      <c r="AF1259" s="995"/>
      <c r="AG1259" s="996"/>
      <c r="AH1259" s="997"/>
      <c r="AI1259" s="998"/>
      <c r="AJ1259" s="312"/>
      <c r="AK1259" s="312"/>
      <c r="AL1259" s="999"/>
      <c r="AM1259" s="312"/>
      <c r="AN1259" s="312"/>
      <c r="AO1259" s="1000"/>
      <c r="AP1259" s="666"/>
      <c r="AQ1259" s="1001"/>
      <c r="AR1259" s="1001"/>
      <c r="AS1259" s="1001"/>
      <c r="AT1259" s="748"/>
    </row>
    <row r="1260">
      <c r="A1260" s="248" t="s">
        <v>673</v>
      </c>
      <c r="B1260" s="179">
        <v>3.8322988E7</v>
      </c>
      <c r="C1260" s="1037">
        <v>44063.50192505787</v>
      </c>
      <c r="D1260" s="606" t="s">
        <v>7480</v>
      </c>
      <c r="E1260" s="179" t="s">
        <v>7481</v>
      </c>
      <c r="F1260" s="228">
        <v>34556.0</v>
      </c>
      <c r="G1260" s="179" t="s">
        <v>391</v>
      </c>
      <c r="H1260" s="179" t="s">
        <v>4515</v>
      </c>
      <c r="I1260" s="179" t="s">
        <v>7482</v>
      </c>
      <c r="K1260" s="606" t="s">
        <v>7483</v>
      </c>
      <c r="L1260" s="1429" t="s">
        <v>7028</v>
      </c>
      <c r="M1260" s="176"/>
      <c r="N1260" s="176"/>
      <c r="O1260" s="619"/>
      <c r="P1260" s="619"/>
      <c r="Q1260" s="619"/>
      <c r="R1260" s="149"/>
      <c r="S1260" s="1324"/>
      <c r="T1260" s="149"/>
      <c r="U1260" s="149"/>
      <c r="V1260" s="149"/>
      <c r="W1260" s="619"/>
      <c r="X1260" s="619"/>
      <c r="Y1260" s="1419"/>
      <c r="AA1260" s="987"/>
      <c r="AB1260" s="992"/>
      <c r="AC1260" s="993"/>
      <c r="AD1260" s="994"/>
      <c r="AE1260" s="994"/>
      <c r="AF1260" s="995"/>
      <c r="AG1260" s="996"/>
      <c r="AH1260" s="997"/>
      <c r="AI1260" s="998"/>
      <c r="AJ1260" s="312"/>
      <c r="AK1260" s="312"/>
      <c r="AL1260" s="999"/>
      <c r="AM1260" s="312"/>
      <c r="AN1260" s="312"/>
      <c r="AO1260" s="1000"/>
      <c r="AP1260" s="666"/>
      <c r="AQ1260" s="1001"/>
      <c r="AR1260" s="1001"/>
      <c r="AS1260" s="1001"/>
      <c r="AT1260" s="748"/>
    </row>
    <row r="1261">
      <c r="A1261" s="248" t="s">
        <v>673</v>
      </c>
      <c r="B1261" s="179">
        <v>4.3990858E7</v>
      </c>
      <c r="C1261" s="1037">
        <v>44062.55870702546</v>
      </c>
      <c r="D1261" s="606" t="s">
        <v>7487</v>
      </c>
      <c r="E1261" s="179" t="s">
        <v>7488</v>
      </c>
      <c r="F1261" s="228">
        <v>37370.0</v>
      </c>
      <c r="G1261" s="179" t="s">
        <v>1677</v>
      </c>
      <c r="H1261" s="179" t="s">
        <v>1678</v>
      </c>
      <c r="I1261" s="179">
        <v>5.38845299E8</v>
      </c>
      <c r="K1261" s="606" t="s">
        <v>7489</v>
      </c>
      <c r="L1261" s="1429" t="s">
        <v>7020</v>
      </c>
      <c r="M1261" s="176"/>
      <c r="N1261" s="176"/>
      <c r="O1261" s="619"/>
      <c r="P1261" s="619"/>
      <c r="Q1261" s="1304"/>
      <c r="R1261" s="149"/>
      <c r="S1261" s="1324"/>
      <c r="T1261" s="149"/>
      <c r="U1261" s="149"/>
      <c r="V1261" s="149"/>
      <c r="W1261" s="619"/>
      <c r="X1261" s="619"/>
      <c r="Y1261" s="1419"/>
      <c r="AA1261" s="987"/>
      <c r="AB1261" s="992"/>
      <c r="AC1261" s="993"/>
      <c r="AD1261" s="994"/>
      <c r="AE1261" s="994"/>
      <c r="AF1261" s="995"/>
      <c r="AG1261" s="996"/>
      <c r="AH1261" s="997"/>
      <c r="AI1261" s="998"/>
      <c r="AJ1261" s="312"/>
      <c r="AK1261" s="312"/>
      <c r="AL1261" s="999"/>
      <c r="AM1261" s="312"/>
      <c r="AN1261" s="312"/>
      <c r="AO1261" s="1000"/>
      <c r="AP1261" s="666"/>
      <c r="AQ1261" s="1001"/>
      <c r="AR1261" s="1001"/>
      <c r="AS1261" s="1001"/>
      <c r="AT1261" s="748"/>
    </row>
    <row r="1262">
      <c r="A1262" s="248" t="s">
        <v>673</v>
      </c>
      <c r="B1262" s="179">
        <v>4.3977275E7</v>
      </c>
      <c r="C1262" s="1037">
        <v>44063.50839935185</v>
      </c>
      <c r="D1262" s="606" t="s">
        <v>7493</v>
      </c>
      <c r="E1262" s="179" t="s">
        <v>7494</v>
      </c>
      <c r="F1262" s="228">
        <v>37288.0</v>
      </c>
      <c r="G1262" s="179" t="s">
        <v>2021</v>
      </c>
      <c r="H1262" s="179" t="s">
        <v>7495</v>
      </c>
      <c r="I1262" s="179">
        <v>9.1138618343E10</v>
      </c>
      <c r="K1262" s="606" t="s">
        <v>7496</v>
      </c>
      <c r="L1262" s="1429" t="s">
        <v>7038</v>
      </c>
      <c r="M1262" s="176"/>
      <c r="N1262" s="176"/>
      <c r="O1262" s="619"/>
      <c r="P1262" s="619"/>
      <c r="Q1262" s="619"/>
      <c r="R1262" s="149"/>
      <c r="S1262" s="1324"/>
      <c r="T1262" s="149"/>
      <c r="U1262" s="149"/>
      <c r="V1262" s="149"/>
      <c r="W1262" s="619"/>
      <c r="X1262" s="619"/>
      <c r="Y1262" s="1419"/>
      <c r="AA1262" s="987"/>
      <c r="AB1262" s="992"/>
      <c r="AC1262" s="993"/>
      <c r="AD1262" s="994"/>
      <c r="AE1262" s="994"/>
      <c r="AF1262" s="995"/>
      <c r="AG1262" s="996"/>
      <c r="AH1262" s="997"/>
      <c r="AI1262" s="998"/>
      <c r="AJ1262" s="312"/>
      <c r="AK1262" s="312"/>
      <c r="AL1262" s="999"/>
      <c r="AM1262" s="312"/>
      <c r="AN1262" s="312"/>
      <c r="AO1262" s="1000"/>
      <c r="AP1262" s="666"/>
      <c r="AQ1262" s="1001"/>
      <c r="AR1262" s="1001"/>
      <c r="AS1262" s="1001"/>
      <c r="AT1262" s="748"/>
    </row>
    <row r="1263">
      <c r="A1263" s="248" t="s">
        <v>673</v>
      </c>
      <c r="B1263" s="179">
        <v>4.2026757E7</v>
      </c>
      <c r="C1263" s="1037">
        <v>44065.62646885417</v>
      </c>
      <c r="D1263" s="606" t="s">
        <v>7502</v>
      </c>
      <c r="E1263" s="179" t="s">
        <v>7503</v>
      </c>
      <c r="F1263" s="228">
        <v>36377.0</v>
      </c>
      <c r="G1263" s="179" t="s">
        <v>1755</v>
      </c>
      <c r="H1263" s="179" t="s">
        <v>7504</v>
      </c>
      <c r="I1263" s="179">
        <v>1.560574647E9</v>
      </c>
      <c r="K1263" s="606" t="s">
        <v>4211</v>
      </c>
      <c r="L1263" s="1429" t="s">
        <v>7020</v>
      </c>
      <c r="M1263" s="176"/>
      <c r="N1263" s="176"/>
      <c r="O1263" s="619"/>
      <c r="P1263" s="619"/>
      <c r="Q1263" s="619"/>
      <c r="R1263" s="149"/>
      <c r="S1263" s="1324"/>
      <c r="T1263" s="149"/>
      <c r="U1263" s="149"/>
      <c r="V1263" s="149"/>
      <c r="W1263" s="619"/>
      <c r="X1263" s="619"/>
      <c r="Y1263" s="1419"/>
      <c r="AA1263" s="987"/>
      <c r="AB1263" s="992"/>
      <c r="AC1263" s="993"/>
      <c r="AD1263" s="994"/>
      <c r="AE1263" s="994"/>
      <c r="AF1263" s="995"/>
      <c r="AG1263" s="996"/>
      <c r="AH1263" s="997"/>
      <c r="AI1263" s="998"/>
      <c r="AJ1263" s="312"/>
      <c r="AK1263" s="312"/>
      <c r="AL1263" s="999"/>
      <c r="AM1263" s="312"/>
      <c r="AN1263" s="312"/>
      <c r="AO1263" s="1000"/>
      <c r="AP1263" s="666"/>
      <c r="AQ1263" s="1001"/>
      <c r="AR1263" s="1001"/>
      <c r="AS1263" s="1001"/>
      <c r="AT1263" s="748"/>
    </row>
    <row r="1264">
      <c r="A1264" s="248" t="s">
        <v>673</v>
      </c>
      <c r="B1264" s="179">
        <v>3.740559E7</v>
      </c>
      <c r="C1264" s="1037"/>
      <c r="D1264" s="606" t="s">
        <v>7354</v>
      </c>
      <c r="E1264" s="201" t="s">
        <v>7355</v>
      </c>
      <c r="F1264" s="179">
        <v>33501.0</v>
      </c>
      <c r="G1264" s="179" t="s">
        <v>391</v>
      </c>
      <c r="H1264" s="179" t="s">
        <v>7356</v>
      </c>
      <c r="I1264" s="179">
        <v>1.169520614E9</v>
      </c>
      <c r="K1264" s="606" t="s">
        <v>7509</v>
      </c>
      <c r="L1264" s="1446"/>
      <c r="M1264" s="176"/>
      <c r="N1264" s="176"/>
      <c r="O1264" s="619"/>
      <c r="P1264" s="619"/>
      <c r="Q1264" s="619"/>
      <c r="R1264" s="176"/>
      <c r="S1264" s="1324"/>
      <c r="T1264" s="149"/>
      <c r="U1264" s="149"/>
      <c r="V1264" s="149"/>
      <c r="W1264" s="619"/>
      <c r="X1264" s="619"/>
      <c r="Y1264" s="1419"/>
      <c r="AA1264" s="987"/>
      <c r="AB1264" s="992"/>
      <c r="AC1264" s="993"/>
      <c r="AD1264" s="994"/>
      <c r="AE1264" s="994"/>
      <c r="AF1264" s="995"/>
      <c r="AG1264" s="996"/>
      <c r="AH1264" s="997"/>
      <c r="AI1264" s="998"/>
      <c r="AJ1264" s="312"/>
      <c r="AK1264" s="312"/>
      <c r="AL1264" s="999"/>
      <c r="AM1264" s="312"/>
      <c r="AN1264" s="312"/>
      <c r="AO1264" s="1000"/>
      <c r="AP1264" s="666"/>
      <c r="AQ1264" s="1001"/>
      <c r="AR1264" s="1001"/>
      <c r="AS1264" s="1001"/>
      <c r="AT1264" s="748"/>
    </row>
    <row r="1265">
      <c r="A1265" s="248" t="s">
        <v>673</v>
      </c>
      <c r="B1265" s="25">
        <v>3.740559E7</v>
      </c>
      <c r="C1265" s="1051">
        <v>44039.64330458333</v>
      </c>
      <c r="D1265" s="1052" t="s">
        <v>7354</v>
      </c>
      <c r="E1265" s="25" t="s">
        <v>7355</v>
      </c>
      <c r="F1265" s="1053">
        <v>33501.0</v>
      </c>
      <c r="G1265" s="25" t="s">
        <v>391</v>
      </c>
      <c r="H1265" s="25" t="s">
        <v>7356</v>
      </c>
      <c r="I1265" s="25">
        <v>1.169520614E9</v>
      </c>
      <c r="K1265" s="1052" t="s">
        <v>7509</v>
      </c>
      <c r="L1265" s="1439"/>
      <c r="M1265" s="1266"/>
      <c r="N1265" s="437"/>
      <c r="O1265" s="1440"/>
      <c r="P1265" s="1441"/>
      <c r="Q1265" s="1427"/>
      <c r="R1265" s="437"/>
      <c r="S1265" s="1324"/>
      <c r="T1265" s="437"/>
      <c r="U1265" s="437"/>
      <c r="V1265" s="437"/>
      <c r="W1265" s="1244"/>
      <c r="X1265" s="1244"/>
      <c r="Y1265" s="1419"/>
      <c r="AA1265" s="987"/>
      <c r="AB1265" s="992"/>
      <c r="AC1265" s="993"/>
      <c r="AD1265" s="994"/>
      <c r="AE1265" s="994"/>
      <c r="AF1265" s="995"/>
      <c r="AG1265" s="996"/>
      <c r="AH1265" s="997"/>
      <c r="AI1265" s="998"/>
      <c r="AJ1265" s="312"/>
      <c r="AK1265" s="312"/>
      <c r="AL1265" s="999"/>
      <c r="AM1265" s="312"/>
      <c r="AN1265" s="312"/>
      <c r="AO1265" s="1000"/>
      <c r="AP1265" s="666"/>
      <c r="AQ1265" s="1001"/>
      <c r="AR1265" s="1001"/>
      <c r="AS1265" s="1001"/>
      <c r="AT1265" s="748"/>
    </row>
    <row r="1266">
      <c r="A1266" s="248" t="s">
        <v>673</v>
      </c>
      <c r="B1266" s="179">
        <v>3.9338349E7</v>
      </c>
      <c r="C1266" s="1037">
        <v>44067.55076550926</v>
      </c>
      <c r="D1266" s="606" t="s">
        <v>7510</v>
      </c>
      <c r="E1266" s="179" t="s">
        <v>7511</v>
      </c>
      <c r="F1266" s="228">
        <v>35118.0</v>
      </c>
      <c r="G1266" s="179" t="s">
        <v>391</v>
      </c>
      <c r="H1266" s="179" t="s">
        <v>7512</v>
      </c>
      <c r="I1266" s="179" t="s">
        <v>7513</v>
      </c>
      <c r="K1266" s="606" t="s">
        <v>2521</v>
      </c>
      <c r="L1266" s="1429" t="s">
        <v>7028</v>
      </c>
      <c r="M1266" s="176"/>
      <c r="N1266" s="176"/>
      <c r="O1266" s="619"/>
      <c r="P1266" s="619"/>
      <c r="Q1266" s="619"/>
      <c r="R1266" s="149"/>
      <c r="S1266" s="1324"/>
      <c r="T1266" s="149"/>
      <c r="U1266" s="149"/>
      <c r="V1266" s="149"/>
      <c r="W1266" s="619"/>
      <c r="X1266" s="619"/>
      <c r="Y1266" s="1419"/>
      <c r="AA1266" s="987"/>
      <c r="AB1266" s="992"/>
      <c r="AC1266" s="993"/>
      <c r="AD1266" s="994"/>
      <c r="AE1266" s="994"/>
      <c r="AF1266" s="995"/>
      <c r="AG1266" s="996"/>
      <c r="AH1266" s="997"/>
      <c r="AI1266" s="998"/>
      <c r="AJ1266" s="312"/>
      <c r="AK1266" s="312"/>
      <c r="AL1266" s="999"/>
      <c r="AM1266" s="312"/>
      <c r="AN1266" s="312"/>
      <c r="AO1266" s="1000"/>
      <c r="AP1266" s="666"/>
      <c r="AQ1266" s="1001"/>
      <c r="AR1266" s="1001"/>
      <c r="AS1266" s="1001"/>
      <c r="AT1266" s="748"/>
    </row>
    <row r="1267">
      <c r="A1267" s="248" t="s">
        <v>673</v>
      </c>
      <c r="B1267" s="179">
        <v>3.5560514E7</v>
      </c>
      <c r="C1267" s="1037">
        <v>44065.77706548611</v>
      </c>
      <c r="D1267" s="606" t="s">
        <v>7518</v>
      </c>
      <c r="E1267" s="179" t="s">
        <v>7519</v>
      </c>
      <c r="F1267" s="228">
        <v>33190.0</v>
      </c>
      <c r="G1267" s="179" t="s">
        <v>391</v>
      </c>
      <c r="H1267" s="179" t="s">
        <v>7520</v>
      </c>
      <c r="I1267" s="179">
        <v>1.130077279E9</v>
      </c>
      <c r="K1267" s="606" t="s">
        <v>7521</v>
      </c>
      <c r="L1267" s="1429" t="s">
        <v>7020</v>
      </c>
      <c r="M1267" s="176"/>
      <c r="N1267" s="176"/>
      <c r="O1267" s="619"/>
      <c r="P1267" s="619"/>
      <c r="Q1267" s="1304"/>
      <c r="R1267" s="149"/>
      <c r="S1267" s="1324"/>
      <c r="T1267" s="149"/>
      <c r="U1267" s="149"/>
      <c r="V1267" s="149"/>
      <c r="W1267" s="619"/>
      <c r="X1267" s="619"/>
      <c r="Y1267" s="1419"/>
      <c r="AA1267" s="987"/>
      <c r="AB1267" s="992"/>
      <c r="AC1267" s="993"/>
      <c r="AD1267" s="994"/>
      <c r="AE1267" s="994"/>
      <c r="AF1267" s="995"/>
      <c r="AG1267" s="996"/>
      <c r="AH1267" s="997"/>
      <c r="AI1267" s="998"/>
      <c r="AJ1267" s="312"/>
      <c r="AK1267" s="312"/>
      <c r="AL1267" s="999"/>
      <c r="AM1267" s="312"/>
      <c r="AN1267" s="312"/>
      <c r="AO1267" s="1000"/>
      <c r="AP1267" s="666"/>
      <c r="AQ1267" s="1001"/>
      <c r="AR1267" s="1001"/>
      <c r="AS1267" s="1001"/>
      <c r="AT1267" s="748"/>
    </row>
    <row r="1268">
      <c r="A1268" s="248" t="s">
        <v>673</v>
      </c>
      <c r="B1268" s="25">
        <v>4.1716332E7</v>
      </c>
      <c r="C1268" s="1051">
        <v>44069.00918230324</v>
      </c>
      <c r="D1268" s="1052" t="s">
        <v>7525</v>
      </c>
      <c r="E1268" s="25" t="s">
        <v>7526</v>
      </c>
      <c r="F1268" s="1053">
        <v>36230.0</v>
      </c>
      <c r="G1268" s="25" t="s">
        <v>391</v>
      </c>
      <c r="H1268" s="25" t="s">
        <v>7527</v>
      </c>
      <c r="I1268" s="25">
        <v>1.126630905E9</v>
      </c>
      <c r="K1268" s="1052" t="s">
        <v>7528</v>
      </c>
      <c r="L1268" s="1439"/>
      <c r="M1268" s="1266"/>
      <c r="N1268" s="437"/>
      <c r="O1268" s="1440"/>
      <c r="P1268" s="1440"/>
      <c r="Q1268" s="1427"/>
      <c r="R1268" s="437"/>
      <c r="S1268" s="1324"/>
      <c r="T1268" s="1266"/>
      <c r="U1268" s="1266"/>
      <c r="V1268" s="1266"/>
      <c r="W1268" s="1244"/>
      <c r="X1268" s="1244"/>
      <c r="Y1268" s="1419"/>
      <c r="AA1268" s="987"/>
      <c r="AB1268" s="992"/>
      <c r="AC1268" s="993"/>
      <c r="AD1268" s="994"/>
      <c r="AE1268" s="994"/>
      <c r="AF1268" s="995"/>
      <c r="AG1268" s="996"/>
      <c r="AH1268" s="997"/>
      <c r="AI1268" s="998"/>
      <c r="AJ1268" s="312"/>
      <c r="AK1268" s="312"/>
      <c r="AL1268" s="999"/>
      <c r="AM1268" s="312"/>
      <c r="AN1268" s="312"/>
      <c r="AO1268" s="1000"/>
      <c r="AP1268" s="666"/>
      <c r="AQ1268" s="1001"/>
      <c r="AR1268" s="1001"/>
      <c r="AS1268" s="1001"/>
      <c r="AT1268" s="748"/>
    </row>
    <row r="1269">
      <c r="A1269" s="248" t="s">
        <v>673</v>
      </c>
      <c r="B1269" s="179">
        <v>3.5201146E7</v>
      </c>
      <c r="C1269" s="1037">
        <v>44063.49681674768</v>
      </c>
      <c r="D1269" s="606" t="s">
        <v>7529</v>
      </c>
      <c r="E1269" s="179" t="s">
        <v>7530</v>
      </c>
      <c r="F1269" s="228">
        <v>32988.0</v>
      </c>
      <c r="G1269" s="179" t="s">
        <v>391</v>
      </c>
      <c r="H1269" s="179" t="s">
        <v>7531</v>
      </c>
      <c r="I1269" s="179">
        <v>2.95468045E9</v>
      </c>
      <c r="K1269" s="606" t="s">
        <v>7532</v>
      </c>
      <c r="L1269" s="1429" t="s">
        <v>7020</v>
      </c>
      <c r="M1269" s="176"/>
      <c r="N1269" s="176"/>
      <c r="O1269" s="619"/>
      <c r="P1269" s="619"/>
      <c r="Q1269" s="1304"/>
      <c r="R1269" s="149"/>
      <c r="S1269" s="1324"/>
      <c r="T1269" s="149"/>
      <c r="U1269" s="149"/>
      <c r="V1269" s="149"/>
      <c r="W1269" s="619"/>
      <c r="X1269" s="619"/>
      <c r="Y1269" s="1419"/>
      <c r="AA1269" s="987"/>
      <c r="AB1269" s="992"/>
      <c r="AC1269" s="993"/>
      <c r="AD1269" s="994"/>
      <c r="AE1269" s="994"/>
      <c r="AF1269" s="995"/>
      <c r="AG1269" s="996"/>
      <c r="AH1269" s="997"/>
      <c r="AI1269" s="998"/>
      <c r="AJ1269" s="312"/>
      <c r="AK1269" s="312"/>
      <c r="AL1269" s="999"/>
      <c r="AM1269" s="312"/>
      <c r="AN1269" s="312"/>
      <c r="AO1269" s="1000"/>
      <c r="AP1269" s="666"/>
      <c r="AQ1269" s="1001"/>
      <c r="AR1269" s="1001"/>
      <c r="AS1269" s="1001"/>
      <c r="AT1269" s="748"/>
    </row>
    <row r="1270">
      <c r="A1270" s="248" t="s">
        <v>673</v>
      </c>
      <c r="B1270" s="179">
        <v>4.1716332E7</v>
      </c>
      <c r="C1270" s="1037">
        <v>44076.77914196759</v>
      </c>
      <c r="D1270" s="606" t="s">
        <v>7535</v>
      </c>
      <c r="E1270" s="179" t="s">
        <v>7536</v>
      </c>
      <c r="F1270" s="228">
        <v>36230.0</v>
      </c>
      <c r="G1270" s="179" t="s">
        <v>391</v>
      </c>
      <c r="H1270" s="179" t="s">
        <v>7537</v>
      </c>
      <c r="I1270" s="179">
        <v>5.491126630905E12</v>
      </c>
      <c r="K1270" s="606" t="s">
        <v>2092</v>
      </c>
      <c r="L1270" s="1429" t="s">
        <v>7038</v>
      </c>
      <c r="M1270" s="176"/>
      <c r="N1270" s="176"/>
      <c r="O1270" s="619"/>
      <c r="P1270" s="619"/>
      <c r="Q1270" s="1304"/>
      <c r="R1270" s="149"/>
      <c r="S1270" s="1324"/>
      <c r="T1270" s="149"/>
      <c r="U1270" s="149"/>
      <c r="V1270" s="149"/>
      <c r="W1270" s="619"/>
      <c r="X1270" s="619"/>
      <c r="Y1270" s="1419"/>
      <c r="AA1270" s="987"/>
      <c r="AB1270" s="992"/>
      <c r="AC1270" s="993"/>
      <c r="AD1270" s="994"/>
      <c r="AE1270" s="994"/>
      <c r="AF1270" s="995"/>
      <c r="AG1270" s="996"/>
      <c r="AH1270" s="997"/>
      <c r="AI1270" s="998"/>
      <c r="AJ1270" s="312"/>
      <c r="AK1270" s="312"/>
      <c r="AL1270" s="999"/>
      <c r="AM1270" s="312"/>
      <c r="AN1270" s="312"/>
      <c r="AO1270" s="1000"/>
      <c r="AP1270" s="666"/>
      <c r="AQ1270" s="1001"/>
      <c r="AR1270" s="1001"/>
      <c r="AS1270" s="1001"/>
      <c r="AT1270" s="748"/>
    </row>
    <row r="1271">
      <c r="A1271" s="248" t="s">
        <v>673</v>
      </c>
      <c r="B1271" s="179">
        <v>3.3116549E7</v>
      </c>
      <c r="C1271" s="1037">
        <v>44068.418334201386</v>
      </c>
      <c r="D1271" s="606" t="s">
        <v>7541</v>
      </c>
      <c r="E1271" s="179" t="s">
        <v>7542</v>
      </c>
      <c r="F1271" s="228">
        <v>31973.0</v>
      </c>
      <c r="G1271" s="179" t="s">
        <v>674</v>
      </c>
      <c r="H1271" s="179" t="s">
        <v>7543</v>
      </c>
      <c r="I1271" s="179">
        <v>1.152601868E9</v>
      </c>
      <c r="K1271" s="606" t="s">
        <v>7544</v>
      </c>
      <c r="L1271" s="1429" t="s">
        <v>7545</v>
      </c>
      <c r="M1271" s="176"/>
      <c r="N1271" s="176"/>
      <c r="O1271" s="619"/>
      <c r="P1271" s="619"/>
      <c r="Q1271" s="619"/>
      <c r="R1271" s="149"/>
      <c r="S1271" s="1324"/>
      <c r="T1271" s="149"/>
      <c r="U1271" s="149"/>
      <c r="V1271" s="149"/>
      <c r="W1271" s="619"/>
      <c r="X1271" s="619"/>
      <c r="Y1271" s="1419"/>
      <c r="AA1271" s="987"/>
      <c r="AB1271" s="992"/>
      <c r="AC1271" s="993"/>
      <c r="AD1271" s="994"/>
      <c r="AE1271" s="994"/>
      <c r="AF1271" s="995"/>
      <c r="AG1271" s="996"/>
      <c r="AH1271" s="997"/>
      <c r="AI1271" s="998"/>
      <c r="AJ1271" s="312"/>
      <c r="AK1271" s="312"/>
      <c r="AL1271" s="999"/>
      <c r="AM1271" s="312"/>
      <c r="AN1271" s="312"/>
      <c r="AO1271" s="1000"/>
      <c r="AP1271" s="666"/>
      <c r="AQ1271" s="1001"/>
      <c r="AR1271" s="1001"/>
      <c r="AS1271" s="1001"/>
      <c r="AT1271" s="748"/>
    </row>
    <row r="1272">
      <c r="A1272" s="248" t="s">
        <v>673</v>
      </c>
      <c r="B1272" s="179">
        <v>4.2356912E7</v>
      </c>
      <c r="C1272" s="1037">
        <v>44063.51026097222</v>
      </c>
      <c r="D1272" s="606" t="s">
        <v>7550</v>
      </c>
      <c r="E1272" s="179" t="s">
        <v>7551</v>
      </c>
      <c r="F1272" s="228">
        <v>36622.0</v>
      </c>
      <c r="G1272" s="179" t="s">
        <v>391</v>
      </c>
      <c r="H1272" s="179" t="s">
        <v>7552</v>
      </c>
      <c r="I1272" s="179">
        <v>2.64671819E9</v>
      </c>
      <c r="K1272" s="606" t="s">
        <v>7553</v>
      </c>
      <c r="L1272" s="1429" t="s">
        <v>7028</v>
      </c>
      <c r="M1272" s="176"/>
      <c r="N1272" s="176"/>
      <c r="O1272" s="619"/>
      <c r="P1272" s="619"/>
      <c r="Q1272" s="619"/>
      <c r="R1272" s="149"/>
      <c r="S1272" s="1324"/>
      <c r="T1272" s="149"/>
      <c r="U1272" s="149"/>
      <c r="V1272" s="149"/>
      <c r="W1272" s="619"/>
      <c r="X1272" s="619"/>
      <c r="Y1272" s="1419"/>
      <c r="AA1272" s="987"/>
      <c r="AB1272" s="992"/>
      <c r="AC1272" s="993"/>
      <c r="AD1272" s="994"/>
      <c r="AE1272" s="994"/>
      <c r="AF1272" s="995"/>
      <c r="AG1272" s="996"/>
      <c r="AH1272" s="997"/>
      <c r="AI1272" s="998"/>
      <c r="AJ1272" s="312"/>
      <c r="AK1272" s="312"/>
      <c r="AL1272" s="999"/>
      <c r="AM1272" s="312"/>
      <c r="AN1272" s="312"/>
      <c r="AO1272" s="1000"/>
      <c r="AP1272" s="666"/>
      <c r="AQ1272" s="1001"/>
      <c r="AR1272" s="1001"/>
      <c r="AS1272" s="1001"/>
      <c r="AT1272" s="748"/>
    </row>
    <row r="1273">
      <c r="A1273" s="248" t="s">
        <v>673</v>
      </c>
      <c r="B1273" s="179">
        <v>4.0558157E7</v>
      </c>
      <c r="C1273" s="1037">
        <v>44110.7680749537</v>
      </c>
      <c r="D1273" s="606" t="s">
        <v>7559</v>
      </c>
      <c r="E1273" s="179" t="s">
        <v>7560</v>
      </c>
      <c r="F1273" s="228">
        <v>35623.0</v>
      </c>
      <c r="G1273" s="179" t="s">
        <v>391</v>
      </c>
      <c r="H1273" s="179" t="s">
        <v>7561</v>
      </c>
      <c r="I1273" s="179">
        <v>1.167433282E9</v>
      </c>
      <c r="K1273" s="606" t="s">
        <v>7562</v>
      </c>
      <c r="L1273" s="1429" t="s">
        <v>7038</v>
      </c>
      <c r="M1273" s="176"/>
      <c r="N1273" s="176"/>
      <c r="O1273" s="619"/>
      <c r="P1273" s="619"/>
      <c r="Q1273" s="1304"/>
      <c r="R1273" s="149"/>
      <c r="S1273" s="1324"/>
      <c r="T1273" s="149"/>
      <c r="U1273" s="149"/>
      <c r="V1273" s="149"/>
      <c r="W1273" s="619"/>
      <c r="X1273" s="619"/>
      <c r="Y1273" s="1419"/>
      <c r="AA1273" s="987"/>
      <c r="AB1273" s="992"/>
      <c r="AC1273" s="993"/>
      <c r="AD1273" s="994"/>
      <c r="AE1273" s="994"/>
      <c r="AF1273" s="995"/>
      <c r="AG1273" s="996"/>
      <c r="AH1273" s="997"/>
      <c r="AI1273" s="998"/>
      <c r="AJ1273" s="312"/>
      <c r="AK1273" s="312"/>
      <c r="AL1273" s="999"/>
      <c r="AM1273" s="312"/>
      <c r="AN1273" s="312"/>
      <c r="AO1273" s="1000"/>
      <c r="AP1273" s="666"/>
      <c r="AQ1273" s="1001"/>
      <c r="AR1273" s="1001"/>
      <c r="AS1273" s="1001"/>
      <c r="AT1273" s="748"/>
    </row>
    <row r="1274">
      <c r="A1274" s="248" t="s">
        <v>673</v>
      </c>
      <c r="B1274" s="179">
        <v>4.2933434E7</v>
      </c>
      <c r="C1274" s="1037">
        <v>44067.58637471065</v>
      </c>
      <c r="D1274" s="606" t="s">
        <v>7565</v>
      </c>
      <c r="E1274" s="179" t="s">
        <v>7566</v>
      </c>
      <c r="F1274" s="228">
        <v>36823.0</v>
      </c>
      <c r="G1274" s="179" t="s">
        <v>391</v>
      </c>
      <c r="H1274" s="179" t="s">
        <v>7567</v>
      </c>
      <c r="I1274" s="179">
        <v>1.132319327E9</v>
      </c>
      <c r="K1274" s="606" t="s">
        <v>7568</v>
      </c>
      <c r="L1274" s="1429" t="s">
        <v>7020</v>
      </c>
      <c r="M1274" s="176"/>
      <c r="N1274" s="176"/>
      <c r="O1274" s="619"/>
      <c r="P1274" s="619"/>
      <c r="Q1274" s="1304"/>
      <c r="R1274" s="149"/>
      <c r="S1274" s="1324"/>
      <c r="T1274" s="149"/>
      <c r="U1274" s="149"/>
      <c r="V1274" s="149"/>
      <c r="W1274" s="619"/>
      <c r="X1274" s="619"/>
      <c r="Y1274" s="1419"/>
      <c r="AA1274" s="987"/>
      <c r="AB1274" s="992"/>
      <c r="AC1274" s="993"/>
      <c r="AD1274" s="994"/>
      <c r="AE1274" s="994"/>
      <c r="AF1274" s="995"/>
      <c r="AG1274" s="996"/>
      <c r="AH1274" s="997"/>
      <c r="AI1274" s="998"/>
      <c r="AJ1274" s="312"/>
      <c r="AK1274" s="312"/>
      <c r="AL1274" s="999"/>
      <c r="AM1274" s="312"/>
      <c r="AN1274" s="312"/>
      <c r="AO1274" s="1000"/>
      <c r="AP1274" s="666"/>
      <c r="AQ1274" s="1001"/>
      <c r="AR1274" s="1001"/>
      <c r="AS1274" s="1001"/>
      <c r="AT1274" s="748"/>
    </row>
    <row r="1275">
      <c r="A1275" s="248" t="s">
        <v>673</v>
      </c>
      <c r="B1275" s="179">
        <v>1.8904757E7</v>
      </c>
      <c r="C1275" s="1037">
        <v>44067.64839659722</v>
      </c>
      <c r="D1275" s="606" t="s">
        <v>7571</v>
      </c>
      <c r="E1275" s="179" t="s">
        <v>7572</v>
      </c>
      <c r="F1275" s="228">
        <v>34395.0</v>
      </c>
      <c r="G1275" s="179" t="s">
        <v>391</v>
      </c>
      <c r="H1275" s="179" t="s">
        <v>7573</v>
      </c>
      <c r="I1275" s="179">
        <v>1.161720401E9</v>
      </c>
      <c r="K1275" s="606" t="s">
        <v>5842</v>
      </c>
      <c r="L1275" s="1429" t="s">
        <v>7020</v>
      </c>
      <c r="M1275" s="176"/>
      <c r="N1275" s="176"/>
      <c r="O1275" s="619"/>
      <c r="P1275" s="619"/>
      <c r="Q1275" s="619"/>
      <c r="R1275" s="149"/>
      <c r="S1275" s="1324"/>
      <c r="T1275" s="149"/>
      <c r="U1275" s="149"/>
      <c r="V1275" s="149"/>
      <c r="W1275" s="619"/>
      <c r="X1275" s="619"/>
      <c r="Y1275" s="1419"/>
      <c r="AA1275" s="987"/>
      <c r="AB1275" s="992"/>
      <c r="AC1275" s="993"/>
      <c r="AD1275" s="994"/>
      <c r="AE1275" s="994"/>
      <c r="AF1275" s="995"/>
      <c r="AG1275" s="996"/>
      <c r="AH1275" s="997"/>
      <c r="AI1275" s="998"/>
      <c r="AJ1275" s="312"/>
      <c r="AK1275" s="312"/>
      <c r="AL1275" s="999"/>
      <c r="AM1275" s="312"/>
      <c r="AN1275" s="312"/>
      <c r="AO1275" s="1000"/>
      <c r="AP1275" s="666"/>
      <c r="AQ1275" s="1001"/>
      <c r="AR1275" s="1001"/>
      <c r="AS1275" s="1001"/>
      <c r="AT1275" s="748"/>
    </row>
    <row r="1276">
      <c r="A1276" s="248" t="s">
        <v>673</v>
      </c>
      <c r="B1276" s="179">
        <v>3.4399772E7</v>
      </c>
      <c r="C1276" s="1037">
        <v>44070.575715486106</v>
      </c>
      <c r="D1276" s="606" t="s">
        <v>7579</v>
      </c>
      <c r="E1276" s="179" t="s">
        <v>7580</v>
      </c>
      <c r="F1276" s="228">
        <v>32611.0</v>
      </c>
      <c r="G1276" s="179" t="s">
        <v>391</v>
      </c>
      <c r="H1276" s="179" t="s">
        <v>7581</v>
      </c>
      <c r="I1276" s="179">
        <v>2.323587883E9</v>
      </c>
      <c r="K1276" s="606" t="s">
        <v>7582</v>
      </c>
      <c r="L1276" s="1429" t="s">
        <v>7038</v>
      </c>
      <c r="M1276" s="176"/>
      <c r="N1276" s="176"/>
      <c r="O1276" s="619"/>
      <c r="P1276" s="619"/>
      <c r="Q1276" s="619"/>
      <c r="R1276" s="149"/>
      <c r="S1276" s="1324"/>
      <c r="T1276" s="149"/>
      <c r="U1276" s="149"/>
      <c r="V1276" s="149"/>
      <c r="W1276" s="619"/>
      <c r="X1276" s="619"/>
      <c r="Y1276" s="1419"/>
      <c r="AA1276" s="987"/>
      <c r="AB1276" s="992"/>
      <c r="AC1276" s="993"/>
      <c r="AD1276" s="994"/>
      <c r="AE1276" s="994"/>
      <c r="AF1276" s="995"/>
      <c r="AG1276" s="996"/>
      <c r="AH1276" s="997"/>
      <c r="AI1276" s="998"/>
      <c r="AJ1276" s="312"/>
      <c r="AK1276" s="312"/>
      <c r="AL1276" s="999"/>
      <c r="AM1276" s="312"/>
      <c r="AN1276" s="312"/>
      <c r="AO1276" s="1000"/>
      <c r="AP1276" s="666"/>
      <c r="AQ1276" s="1001"/>
      <c r="AR1276" s="1001"/>
      <c r="AS1276" s="1001"/>
      <c r="AT1276" s="748"/>
    </row>
    <row r="1277">
      <c r="A1277" s="248" t="s">
        <v>673</v>
      </c>
      <c r="B1277" s="179">
        <v>4.1263002E7</v>
      </c>
      <c r="C1277" s="1037">
        <v>44112.5193099537</v>
      </c>
      <c r="D1277" s="606" t="s">
        <v>7587</v>
      </c>
      <c r="E1277" s="179" t="s">
        <v>7588</v>
      </c>
      <c r="F1277" s="228">
        <v>35941.0</v>
      </c>
      <c r="G1277" s="179" t="s">
        <v>391</v>
      </c>
      <c r="H1277" s="179" t="s">
        <v>7589</v>
      </c>
      <c r="I1277" s="179">
        <v>1.159063786E9</v>
      </c>
      <c r="K1277" s="606" t="s">
        <v>7590</v>
      </c>
      <c r="L1277" s="1429" t="s">
        <v>7591</v>
      </c>
      <c r="M1277" s="176"/>
      <c r="N1277" s="176"/>
      <c r="O1277" s="619"/>
      <c r="P1277" s="619"/>
      <c r="Q1277" s="1304"/>
      <c r="R1277" s="149"/>
      <c r="S1277" s="1324"/>
      <c r="T1277" s="149"/>
      <c r="U1277" s="149"/>
      <c r="V1277" s="149"/>
      <c r="W1277" s="619"/>
      <c r="X1277" s="619"/>
      <c r="Y1277" s="1419"/>
      <c r="AA1277" s="987"/>
      <c r="AB1277" s="992"/>
      <c r="AC1277" s="993"/>
      <c r="AD1277" s="994"/>
      <c r="AE1277" s="994"/>
      <c r="AF1277" s="995"/>
      <c r="AG1277" s="996"/>
      <c r="AH1277" s="997"/>
      <c r="AI1277" s="998"/>
      <c r="AJ1277" s="312"/>
      <c r="AK1277" s="312"/>
      <c r="AL1277" s="999"/>
      <c r="AM1277" s="312"/>
      <c r="AN1277" s="312"/>
      <c r="AO1277" s="1000"/>
      <c r="AP1277" s="666"/>
      <c r="AQ1277" s="1001"/>
      <c r="AR1277" s="1001"/>
      <c r="AS1277" s="1001"/>
      <c r="AT1277" s="748"/>
    </row>
    <row r="1278">
      <c r="A1278" s="248" t="s">
        <v>673</v>
      </c>
      <c r="B1278" s="179">
        <v>3.4629423E7</v>
      </c>
      <c r="C1278" s="1037">
        <v>44092.441763738425</v>
      </c>
      <c r="D1278" s="606" t="s">
        <v>7595</v>
      </c>
      <c r="E1278" s="179" t="s">
        <v>7596</v>
      </c>
      <c r="F1278" s="228">
        <v>32748.0</v>
      </c>
      <c r="G1278" s="179" t="s">
        <v>391</v>
      </c>
      <c r="H1278" s="179" t="s">
        <v>7597</v>
      </c>
      <c r="I1278" s="179">
        <v>1.123967323E9</v>
      </c>
      <c r="K1278" s="606" t="s">
        <v>7598</v>
      </c>
      <c r="L1278" s="1429" t="s">
        <v>7028</v>
      </c>
      <c r="M1278" s="176"/>
      <c r="N1278" s="176"/>
      <c r="O1278" s="619"/>
      <c r="P1278" s="619"/>
      <c r="Q1278" s="619"/>
      <c r="R1278" s="149"/>
      <c r="S1278" s="1324"/>
      <c r="T1278" s="149"/>
      <c r="U1278" s="149"/>
      <c r="V1278" s="149"/>
      <c r="W1278" s="619"/>
      <c r="X1278" s="619"/>
      <c r="Y1278" s="1419"/>
      <c r="AA1278" s="987"/>
      <c r="AB1278" s="992"/>
      <c r="AC1278" s="993"/>
      <c r="AD1278" s="994"/>
      <c r="AE1278" s="994"/>
      <c r="AF1278" s="995"/>
      <c r="AG1278" s="996"/>
      <c r="AH1278" s="997"/>
      <c r="AI1278" s="998"/>
      <c r="AJ1278" s="312"/>
      <c r="AK1278" s="312"/>
      <c r="AL1278" s="999"/>
      <c r="AM1278" s="312"/>
      <c r="AN1278" s="312"/>
      <c r="AO1278" s="1000"/>
      <c r="AP1278" s="666"/>
      <c r="AQ1278" s="1001"/>
      <c r="AR1278" s="1001"/>
      <c r="AS1278" s="1001"/>
      <c r="AT1278" s="748"/>
    </row>
    <row r="1279">
      <c r="A1279" s="248" t="s">
        <v>673</v>
      </c>
      <c r="B1279" s="179">
        <v>3.8425622E7</v>
      </c>
      <c r="C1279" s="1037">
        <v>44064.46746190972</v>
      </c>
      <c r="D1279" s="606" t="s">
        <v>7604</v>
      </c>
      <c r="E1279" s="179" t="s">
        <v>7605</v>
      </c>
      <c r="F1279" s="228">
        <v>34520.0</v>
      </c>
      <c r="G1279" s="179" t="s">
        <v>391</v>
      </c>
      <c r="H1279" s="179" t="s">
        <v>1678</v>
      </c>
      <c r="I1279" s="179" t="s">
        <v>7606</v>
      </c>
      <c r="K1279" s="606" t="s">
        <v>7607</v>
      </c>
      <c r="L1279" s="1429" t="s">
        <v>7020</v>
      </c>
      <c r="M1279" s="176"/>
      <c r="N1279" s="176"/>
      <c r="O1279" s="619"/>
      <c r="P1279" s="619"/>
      <c r="Q1279" s="619"/>
      <c r="R1279" s="149"/>
      <c r="S1279" s="1324"/>
      <c r="T1279" s="149"/>
      <c r="U1279" s="149"/>
      <c r="V1279" s="149"/>
      <c r="W1279" s="619"/>
      <c r="X1279" s="619"/>
      <c r="Y1279" s="1419"/>
      <c r="AA1279" s="987"/>
      <c r="AB1279" s="992"/>
      <c r="AC1279" s="993"/>
      <c r="AD1279" s="994"/>
      <c r="AE1279" s="994"/>
      <c r="AF1279" s="995"/>
      <c r="AG1279" s="996"/>
      <c r="AH1279" s="997"/>
      <c r="AI1279" s="998"/>
      <c r="AJ1279" s="312"/>
      <c r="AK1279" s="312"/>
      <c r="AL1279" s="999"/>
      <c r="AM1279" s="312"/>
      <c r="AN1279" s="312"/>
      <c r="AO1279" s="1000"/>
      <c r="AP1279" s="666"/>
      <c r="AQ1279" s="1001"/>
      <c r="AR1279" s="1001"/>
      <c r="AS1279" s="1001"/>
      <c r="AT1279" s="748"/>
    </row>
    <row r="1280">
      <c r="A1280" s="248" t="s">
        <v>673</v>
      </c>
      <c r="B1280" s="179">
        <v>4.1953498E7</v>
      </c>
      <c r="C1280" s="1037">
        <v>44063.491894606486</v>
      </c>
      <c r="D1280" s="606" t="s">
        <v>7612</v>
      </c>
      <c r="E1280" s="179" t="s">
        <v>7613</v>
      </c>
      <c r="F1280" s="228">
        <v>36431.0</v>
      </c>
      <c r="G1280" s="179" t="s">
        <v>391</v>
      </c>
      <c r="H1280" s="179" t="s">
        <v>7614</v>
      </c>
      <c r="I1280" s="179">
        <v>2.326435459E9</v>
      </c>
      <c r="K1280" s="606" t="s">
        <v>7615</v>
      </c>
      <c r="L1280" s="1429" t="s">
        <v>7020</v>
      </c>
      <c r="M1280" s="176"/>
      <c r="N1280" s="176"/>
      <c r="O1280" s="619"/>
      <c r="P1280" s="619"/>
      <c r="Q1280" s="1304"/>
      <c r="R1280" s="149"/>
      <c r="S1280" s="1324"/>
      <c r="T1280" s="149"/>
      <c r="U1280" s="149"/>
      <c r="V1280" s="149"/>
      <c r="W1280" s="619"/>
      <c r="X1280" s="619"/>
      <c r="Y1280" s="437"/>
      <c r="AA1280" s="987"/>
      <c r="AB1280" s="992"/>
      <c r="AC1280" s="993"/>
      <c r="AD1280" s="994"/>
      <c r="AE1280" s="994"/>
      <c r="AF1280" s="995"/>
      <c r="AG1280" s="996"/>
      <c r="AH1280" s="997"/>
      <c r="AI1280" s="998"/>
      <c r="AJ1280" s="312"/>
      <c r="AK1280" s="312"/>
      <c r="AL1280" s="999"/>
      <c r="AM1280" s="312"/>
      <c r="AN1280" s="312"/>
      <c r="AO1280" s="1000"/>
      <c r="AP1280" s="666"/>
      <c r="AQ1280" s="1001"/>
      <c r="AR1280" s="1001"/>
      <c r="AS1280" s="1001"/>
      <c r="AT1280" s="748"/>
    </row>
    <row r="1281">
      <c r="A1281" s="248" t="s">
        <v>673</v>
      </c>
      <c r="B1281" s="179">
        <v>4.1781216E7</v>
      </c>
      <c r="C1281" s="1037">
        <v>44078.51897118056</v>
      </c>
      <c r="D1281" s="606" t="s">
        <v>7620</v>
      </c>
      <c r="E1281" s="179" t="s">
        <v>7621</v>
      </c>
      <c r="F1281" s="228">
        <v>36220.0</v>
      </c>
      <c r="G1281" s="179" t="s">
        <v>391</v>
      </c>
      <c r="H1281" s="179" t="s">
        <v>7567</v>
      </c>
      <c r="I1281" s="179">
        <v>1.54732768E8</v>
      </c>
      <c r="K1281" s="606" t="s">
        <v>7622</v>
      </c>
      <c r="L1281" s="1429" t="s">
        <v>7038</v>
      </c>
      <c r="M1281" s="176"/>
      <c r="N1281" s="176"/>
      <c r="O1281" s="619"/>
      <c r="P1281" s="619"/>
      <c r="Q1281" s="1304"/>
      <c r="R1281" s="149"/>
      <c r="S1281" s="1324"/>
      <c r="T1281" s="149"/>
      <c r="U1281" s="149"/>
      <c r="V1281" s="149"/>
      <c r="W1281" s="619"/>
      <c r="X1281" s="619"/>
      <c r="Y1281" s="1447"/>
      <c r="AA1281" s="987"/>
      <c r="AB1281" s="992"/>
      <c r="AC1281" s="993"/>
      <c r="AD1281" s="994"/>
      <c r="AE1281" s="994"/>
      <c r="AF1281" s="995"/>
      <c r="AG1281" s="996"/>
      <c r="AH1281" s="997"/>
      <c r="AI1281" s="998"/>
      <c r="AJ1281" s="312"/>
      <c r="AK1281" s="312"/>
      <c r="AL1281" s="999"/>
      <c r="AM1281" s="312"/>
      <c r="AN1281" s="312"/>
      <c r="AO1281" s="1000"/>
      <c r="AP1281" s="666"/>
      <c r="AQ1281" s="1001"/>
      <c r="AR1281" s="1001"/>
      <c r="AS1281" s="1001"/>
      <c r="AT1281" s="748"/>
    </row>
    <row r="1282">
      <c r="A1282" s="248" t="s">
        <v>673</v>
      </c>
      <c r="B1282" s="179">
        <v>4.158669E7</v>
      </c>
      <c r="C1282" s="1037">
        <v>44067.68754109954</v>
      </c>
      <c r="D1282" s="606" t="s">
        <v>7627</v>
      </c>
      <c r="E1282" s="179" t="s">
        <v>7628</v>
      </c>
      <c r="F1282" s="228">
        <v>36085.0</v>
      </c>
      <c r="G1282" s="179" t="s">
        <v>391</v>
      </c>
      <c r="H1282" s="179" t="s">
        <v>7629</v>
      </c>
      <c r="I1282" s="179" t="s">
        <v>7630</v>
      </c>
      <c r="K1282" s="606" t="s">
        <v>7631</v>
      </c>
      <c r="L1282" s="1429" t="s">
        <v>7020</v>
      </c>
      <c r="M1282" s="176"/>
      <c r="N1282" s="176"/>
      <c r="O1282" s="619"/>
      <c r="P1282" s="619"/>
      <c r="Q1282" s="1304"/>
      <c r="R1282" s="149"/>
      <c r="S1282" s="1324"/>
      <c r="T1282" s="149"/>
      <c r="U1282" s="149"/>
      <c r="V1282" s="149"/>
      <c r="W1282" s="619"/>
      <c r="X1282" s="619"/>
      <c r="Y1282" s="1447"/>
      <c r="AA1282" s="987"/>
      <c r="AB1282" s="992"/>
      <c r="AC1282" s="993"/>
      <c r="AD1282" s="994"/>
      <c r="AE1282" s="994"/>
      <c r="AF1282" s="995"/>
      <c r="AG1282" s="996"/>
      <c r="AH1282" s="997"/>
      <c r="AI1282" s="998"/>
      <c r="AJ1282" s="312"/>
      <c r="AK1282" s="312"/>
      <c r="AL1282" s="999"/>
      <c r="AM1282" s="312"/>
      <c r="AN1282" s="312"/>
      <c r="AO1282" s="1000"/>
      <c r="AP1282" s="666"/>
      <c r="AQ1282" s="1001"/>
      <c r="AR1282" s="1001"/>
      <c r="AS1282" s="1001"/>
      <c r="AT1282" s="748"/>
    </row>
    <row r="1283">
      <c r="A1283" s="248" t="s">
        <v>673</v>
      </c>
      <c r="B1283" s="179">
        <v>4.1781216E7</v>
      </c>
      <c r="C1283" s="1037">
        <v>44078.80043310185</v>
      </c>
      <c r="D1283" s="606" t="s">
        <v>7620</v>
      </c>
      <c r="E1283" s="179" t="s">
        <v>7621</v>
      </c>
      <c r="F1283" s="228">
        <v>36220.0</v>
      </c>
      <c r="G1283" s="179" t="s">
        <v>391</v>
      </c>
      <c r="H1283" s="179" t="s">
        <v>7567</v>
      </c>
      <c r="I1283" s="179">
        <v>1.54732768E8</v>
      </c>
      <c r="K1283" s="606" t="s">
        <v>7622</v>
      </c>
      <c r="L1283" s="1429" t="s">
        <v>7038</v>
      </c>
      <c r="M1283" s="176"/>
      <c r="N1283" s="176"/>
      <c r="O1283" s="619"/>
      <c r="P1283" s="619"/>
      <c r="Q1283" s="1304"/>
      <c r="R1283" s="149"/>
      <c r="S1283" s="1324"/>
      <c r="T1283" s="149"/>
      <c r="U1283" s="149"/>
      <c r="V1283" s="149"/>
      <c r="W1283" s="619"/>
      <c r="X1283" s="619"/>
      <c r="Y1283" s="1447"/>
      <c r="AA1283" s="987"/>
      <c r="AB1283" s="992"/>
      <c r="AC1283" s="993"/>
      <c r="AD1283" s="994"/>
      <c r="AE1283" s="994"/>
      <c r="AF1283" s="995"/>
      <c r="AG1283" s="996"/>
      <c r="AH1283" s="997"/>
      <c r="AI1283" s="998"/>
      <c r="AJ1283" s="312"/>
      <c r="AK1283" s="312"/>
      <c r="AL1283" s="999"/>
      <c r="AM1283" s="312"/>
      <c r="AN1283" s="312"/>
      <c r="AO1283" s="1000"/>
      <c r="AP1283" s="666"/>
      <c r="AQ1283" s="1001"/>
      <c r="AR1283" s="1001"/>
      <c r="AS1283" s="1001"/>
      <c r="AT1283" s="748"/>
    </row>
    <row r="1284">
      <c r="A1284" s="248" t="s">
        <v>673</v>
      </c>
      <c r="B1284" s="179">
        <v>9.5879751E7</v>
      </c>
      <c r="C1284" s="1037">
        <v>44062.82357025463</v>
      </c>
      <c r="D1284" s="606" t="s">
        <v>7634</v>
      </c>
      <c r="E1284" s="179" t="s">
        <v>7635</v>
      </c>
      <c r="F1284" s="228">
        <v>35754.0</v>
      </c>
      <c r="G1284" s="179" t="s">
        <v>3791</v>
      </c>
      <c r="H1284" s="179" t="s">
        <v>7636</v>
      </c>
      <c r="I1284" s="179">
        <v>1.1502086E9</v>
      </c>
      <c r="K1284" s="606" t="s">
        <v>7637</v>
      </c>
      <c r="L1284" s="1429" t="s">
        <v>7020</v>
      </c>
      <c r="M1284" s="176"/>
      <c r="N1284" s="176"/>
      <c r="O1284" s="619"/>
      <c r="P1284" s="619"/>
      <c r="Q1284" s="1304"/>
      <c r="R1284" s="149"/>
      <c r="S1284" s="1324"/>
      <c r="T1284" s="149"/>
      <c r="U1284" s="149"/>
      <c r="V1284" s="149"/>
      <c r="W1284" s="619"/>
      <c r="X1284" s="619"/>
      <c r="Y1284" s="1447"/>
      <c r="AA1284" s="987"/>
      <c r="AB1284" s="992"/>
      <c r="AC1284" s="993"/>
      <c r="AD1284" s="994"/>
      <c r="AE1284" s="994"/>
      <c r="AF1284" s="995"/>
      <c r="AG1284" s="996"/>
      <c r="AH1284" s="997"/>
      <c r="AI1284" s="998"/>
      <c r="AJ1284" s="312"/>
      <c r="AK1284" s="312"/>
      <c r="AL1284" s="999"/>
      <c r="AM1284" s="312"/>
      <c r="AN1284" s="312"/>
      <c r="AO1284" s="1000"/>
      <c r="AP1284" s="666"/>
      <c r="AQ1284" s="1001"/>
      <c r="AR1284" s="1001"/>
      <c r="AS1284" s="1001"/>
      <c r="AT1284" s="748"/>
    </row>
    <row r="1285">
      <c r="A1285" s="248" t="s">
        <v>673</v>
      </c>
      <c r="B1285" s="179">
        <v>3.4770876E7</v>
      </c>
      <c r="C1285" s="1037">
        <v>44062.71651732639</v>
      </c>
      <c r="D1285" s="606" t="s">
        <v>7641</v>
      </c>
      <c r="E1285" s="179" t="s">
        <v>7642</v>
      </c>
      <c r="F1285" s="228">
        <v>32833.0</v>
      </c>
      <c r="G1285" s="179" t="s">
        <v>391</v>
      </c>
      <c r="H1285" s="179" t="s">
        <v>7643</v>
      </c>
      <c r="I1285" s="179">
        <v>3.413029741E9</v>
      </c>
      <c r="K1285" s="606" t="s">
        <v>7644</v>
      </c>
      <c r="L1285" s="1429" t="s">
        <v>7645</v>
      </c>
      <c r="M1285" s="176"/>
      <c r="N1285" s="176"/>
      <c r="O1285" s="619"/>
      <c r="P1285" s="619"/>
      <c r="Q1285" s="619"/>
      <c r="R1285" s="149"/>
      <c r="S1285" s="1324"/>
      <c r="T1285" s="149"/>
      <c r="U1285" s="149"/>
      <c r="V1285" s="149"/>
      <c r="W1285" s="619"/>
      <c r="X1285" s="619"/>
      <c r="Y1285" s="1447"/>
      <c r="AA1285" s="987"/>
      <c r="AB1285" s="992"/>
      <c r="AC1285" s="993"/>
      <c r="AD1285" s="994"/>
      <c r="AE1285" s="994"/>
      <c r="AF1285" s="995"/>
      <c r="AG1285" s="996"/>
      <c r="AH1285" s="997"/>
      <c r="AI1285" s="998"/>
      <c r="AJ1285" s="312"/>
      <c r="AK1285" s="312"/>
      <c r="AL1285" s="999"/>
      <c r="AM1285" s="312"/>
      <c r="AN1285" s="312"/>
      <c r="AO1285" s="1000"/>
      <c r="AP1285" s="666"/>
      <c r="AQ1285" s="1001"/>
      <c r="AR1285" s="1001"/>
      <c r="AS1285" s="1001"/>
      <c r="AT1285" s="748"/>
    </row>
    <row r="1286">
      <c r="A1286" s="248" t="s">
        <v>673</v>
      </c>
      <c r="B1286" s="25">
        <v>3.9244257E7</v>
      </c>
      <c r="C1286" s="1051"/>
      <c r="D1286" s="1052" t="s">
        <v>7650</v>
      </c>
      <c r="E1286" s="25" t="s">
        <v>7651</v>
      </c>
      <c r="F1286" s="1053">
        <v>34971.0</v>
      </c>
      <c r="G1286" s="25" t="s">
        <v>391</v>
      </c>
      <c r="H1286" s="25" t="s">
        <v>7652</v>
      </c>
      <c r="I1286" s="25">
        <v>1.130887413E9</v>
      </c>
      <c r="K1286" s="1052" t="s">
        <v>7653</v>
      </c>
      <c r="L1286" s="1439"/>
      <c r="M1286" s="437"/>
      <c r="N1286" s="437"/>
      <c r="O1286" s="1448"/>
      <c r="P1286" s="1448"/>
      <c r="Q1286" s="1427"/>
      <c r="R1286" s="437"/>
      <c r="S1286" s="1324"/>
      <c r="T1286" s="1190"/>
      <c r="U1286" s="437"/>
      <c r="V1286" s="437"/>
      <c r="W1286" s="1244"/>
      <c r="X1286" s="1244"/>
      <c r="Y1286" s="1447"/>
      <c r="AA1286" s="987"/>
      <c r="AB1286" s="992"/>
      <c r="AC1286" s="993"/>
      <c r="AD1286" s="994"/>
      <c r="AE1286" s="994"/>
      <c r="AF1286" s="995"/>
      <c r="AG1286" s="996"/>
      <c r="AH1286" s="997"/>
      <c r="AI1286" s="998"/>
      <c r="AJ1286" s="312"/>
      <c r="AK1286" s="312"/>
      <c r="AL1286" s="999"/>
      <c r="AM1286" s="312"/>
      <c r="AN1286" s="312"/>
      <c r="AO1286" s="1000"/>
      <c r="AP1286" s="666"/>
      <c r="AQ1286" s="1001"/>
      <c r="AR1286" s="1001"/>
      <c r="AS1286" s="1001"/>
      <c r="AT1286" s="748"/>
    </row>
    <row r="1287">
      <c r="A1287" s="248" t="s">
        <v>673</v>
      </c>
      <c r="B1287" s="179">
        <v>3.7752968E7</v>
      </c>
      <c r="C1287" s="1037">
        <v>44068.41830723379</v>
      </c>
      <c r="D1287" s="606" t="s">
        <v>7654</v>
      </c>
      <c r="E1287" s="179" t="s">
        <v>7655</v>
      </c>
      <c r="F1287" s="228">
        <v>34173.0</v>
      </c>
      <c r="G1287" s="179" t="s">
        <v>391</v>
      </c>
      <c r="H1287" s="179" t="s">
        <v>7656</v>
      </c>
      <c r="I1287" s="179">
        <v>1.130494568E9</v>
      </c>
      <c r="K1287" s="606" t="s">
        <v>1877</v>
      </c>
      <c r="L1287" s="1429" t="s">
        <v>7657</v>
      </c>
      <c r="M1287" s="176"/>
      <c r="N1287" s="176"/>
      <c r="O1287" s="619"/>
      <c r="P1287" s="619"/>
      <c r="Q1287" s="619"/>
      <c r="R1287" s="149"/>
      <c r="S1287" s="1324"/>
      <c r="T1287" s="149"/>
      <c r="U1287" s="149"/>
      <c r="V1287" s="149"/>
      <c r="W1287" s="619"/>
      <c r="X1287" s="619"/>
      <c r="Y1287" s="1447"/>
      <c r="AA1287" s="987"/>
      <c r="AB1287" s="992"/>
      <c r="AC1287" s="993"/>
      <c r="AD1287" s="994"/>
      <c r="AE1287" s="994"/>
      <c r="AF1287" s="995"/>
      <c r="AG1287" s="996"/>
      <c r="AH1287" s="997"/>
      <c r="AI1287" s="998"/>
      <c r="AJ1287" s="312"/>
      <c r="AK1287" s="312"/>
      <c r="AL1287" s="999"/>
      <c r="AM1287" s="312"/>
      <c r="AN1287" s="312"/>
      <c r="AO1287" s="1000"/>
      <c r="AP1287" s="666"/>
      <c r="AQ1287" s="1001"/>
      <c r="AR1287" s="1001"/>
      <c r="AS1287" s="1001"/>
      <c r="AT1287" s="748"/>
    </row>
    <row r="1288">
      <c r="A1288" s="248" t="s">
        <v>673</v>
      </c>
      <c r="B1288" s="179">
        <v>3.9171649E7</v>
      </c>
      <c r="C1288" s="1037">
        <v>44062.54709449074</v>
      </c>
      <c r="D1288" s="606" t="s">
        <v>7661</v>
      </c>
      <c r="E1288" s="179" t="s">
        <v>7662</v>
      </c>
      <c r="F1288" s="228">
        <v>34921.0</v>
      </c>
      <c r="G1288" s="179" t="s">
        <v>391</v>
      </c>
      <c r="H1288" s="179" t="s">
        <v>7663</v>
      </c>
      <c r="I1288" s="179">
        <v>5.491165218433E12</v>
      </c>
      <c r="K1288" s="606" t="s">
        <v>7664</v>
      </c>
      <c r="L1288" s="1429" t="s">
        <v>7020</v>
      </c>
      <c r="M1288" s="176"/>
      <c r="N1288" s="176"/>
      <c r="O1288" s="619"/>
      <c r="P1288" s="619"/>
      <c r="Q1288" s="1304"/>
      <c r="R1288" s="149"/>
      <c r="S1288" s="1324"/>
      <c r="T1288" s="149"/>
      <c r="U1288" s="149"/>
      <c r="V1288" s="149"/>
      <c r="W1288" s="619"/>
      <c r="X1288" s="619"/>
      <c r="Y1288" s="1447"/>
      <c r="AA1288" s="987"/>
      <c r="AB1288" s="992"/>
      <c r="AC1288" s="993"/>
      <c r="AD1288" s="994"/>
      <c r="AE1288" s="994"/>
      <c r="AF1288" s="995"/>
      <c r="AG1288" s="996"/>
      <c r="AH1288" s="997"/>
      <c r="AI1288" s="998"/>
      <c r="AJ1288" s="312"/>
      <c r="AK1288" s="312"/>
      <c r="AL1288" s="999"/>
      <c r="AM1288" s="312"/>
      <c r="AN1288" s="312"/>
      <c r="AO1288" s="1000"/>
      <c r="AP1288" s="666"/>
      <c r="AQ1288" s="1001"/>
      <c r="AR1288" s="1001"/>
      <c r="AS1288" s="1001"/>
      <c r="AT1288" s="748"/>
    </row>
    <row r="1289">
      <c r="A1289" s="248" t="s">
        <v>673</v>
      </c>
      <c r="B1289" s="179">
        <v>3.8995513E7</v>
      </c>
      <c r="C1289" s="1037">
        <v>44067.549240520835</v>
      </c>
      <c r="D1289" s="606" t="s">
        <v>7669</v>
      </c>
      <c r="E1289" s="179" t="s">
        <v>7670</v>
      </c>
      <c r="F1289" s="228">
        <v>34792.0</v>
      </c>
      <c r="G1289" s="179" t="s">
        <v>391</v>
      </c>
      <c r="H1289" s="179" t="s">
        <v>7671</v>
      </c>
      <c r="I1289" s="179">
        <v>1.122529105E9</v>
      </c>
      <c r="K1289" s="606" t="s">
        <v>7672</v>
      </c>
      <c r="L1289" s="1429" t="s">
        <v>7673</v>
      </c>
      <c r="M1289" s="176"/>
      <c r="N1289" s="176"/>
      <c r="O1289" s="619"/>
      <c r="P1289" s="619"/>
      <c r="Q1289" s="1304"/>
      <c r="R1289" s="149"/>
      <c r="S1289" s="1324"/>
      <c r="T1289" s="149"/>
      <c r="U1289" s="149"/>
      <c r="V1289" s="149"/>
      <c r="W1289" s="619"/>
      <c r="X1289" s="619"/>
      <c r="Y1289" s="1447"/>
      <c r="AA1289" s="987"/>
      <c r="AB1289" s="992"/>
      <c r="AC1289" s="993"/>
      <c r="AD1289" s="994"/>
      <c r="AE1289" s="994"/>
      <c r="AF1289" s="995"/>
      <c r="AG1289" s="996"/>
      <c r="AH1289" s="997"/>
      <c r="AI1289" s="998"/>
      <c r="AJ1289" s="312"/>
      <c r="AK1289" s="312"/>
      <c r="AL1289" s="999"/>
      <c r="AM1289" s="312"/>
      <c r="AN1289" s="312"/>
      <c r="AO1289" s="1000"/>
      <c r="AP1289" s="666"/>
      <c r="AQ1289" s="1001"/>
      <c r="AR1289" s="1001"/>
      <c r="AS1289" s="1001"/>
      <c r="AT1289" s="748"/>
    </row>
    <row r="1290">
      <c r="A1290" s="248" t="s">
        <v>673</v>
      </c>
      <c r="B1290" s="179">
        <v>3.6538238E7</v>
      </c>
      <c r="C1290" s="1037">
        <v>44070.81182012732</v>
      </c>
      <c r="D1290" s="606" t="s">
        <v>7676</v>
      </c>
      <c r="E1290" s="179" t="s">
        <v>7677</v>
      </c>
      <c r="F1290" s="228">
        <v>33569.0</v>
      </c>
      <c r="G1290" s="179" t="s">
        <v>391</v>
      </c>
      <c r="H1290" s="179" t="s">
        <v>7678</v>
      </c>
      <c r="I1290" s="179">
        <v>1.556619891E9</v>
      </c>
      <c r="K1290" s="606" t="s">
        <v>7679</v>
      </c>
      <c r="L1290" s="1429" t="s">
        <v>7680</v>
      </c>
      <c r="M1290" s="176"/>
      <c r="N1290" s="176"/>
      <c r="O1290" s="619"/>
      <c r="P1290" s="619"/>
      <c r="Q1290" s="619"/>
      <c r="R1290" s="149"/>
      <c r="S1290" s="1324"/>
      <c r="T1290" s="149"/>
      <c r="U1290" s="149"/>
      <c r="V1290" s="149"/>
      <c r="W1290" s="619"/>
      <c r="X1290" s="619"/>
      <c r="Y1290" s="1447"/>
      <c r="AA1290" s="987"/>
      <c r="AB1290" s="992"/>
      <c r="AC1290" s="993"/>
      <c r="AD1290" s="994"/>
      <c r="AE1290" s="994"/>
      <c r="AF1290" s="995"/>
      <c r="AG1290" s="996"/>
      <c r="AH1290" s="997"/>
      <c r="AI1290" s="998"/>
      <c r="AJ1290" s="312"/>
      <c r="AK1290" s="312"/>
      <c r="AL1290" s="999"/>
      <c r="AM1290" s="312"/>
      <c r="AN1290" s="312"/>
      <c r="AO1290" s="1000"/>
      <c r="AP1290" s="666"/>
      <c r="AQ1290" s="1001"/>
      <c r="AR1290" s="1001"/>
      <c r="AS1290" s="1001"/>
      <c r="AT1290" s="748"/>
    </row>
    <row r="1291">
      <c r="A1291" s="248" t="s">
        <v>673</v>
      </c>
      <c r="B1291" s="179">
        <v>3.3773183E7</v>
      </c>
      <c r="C1291" s="1037">
        <v>44068.74426471065</v>
      </c>
      <c r="D1291" s="606" t="s">
        <v>7685</v>
      </c>
      <c r="E1291" s="179" t="s">
        <v>7686</v>
      </c>
      <c r="F1291" s="228">
        <v>32809.0</v>
      </c>
      <c r="G1291" s="179" t="s">
        <v>2021</v>
      </c>
      <c r="H1291" s="179" t="s">
        <v>7687</v>
      </c>
      <c r="I1291" s="179">
        <v>2.974176706E9</v>
      </c>
      <c r="K1291" s="606" t="s">
        <v>7688</v>
      </c>
      <c r="L1291" s="1429" t="s">
        <v>7689</v>
      </c>
      <c r="M1291" s="176"/>
      <c r="N1291" s="176"/>
      <c r="O1291" s="619"/>
      <c r="P1291" s="619"/>
      <c r="Q1291" s="1304"/>
      <c r="R1291" s="149"/>
      <c r="S1291" s="1324"/>
      <c r="T1291" s="149"/>
      <c r="U1291" s="149"/>
      <c r="V1291" s="149"/>
      <c r="W1291" s="619"/>
      <c r="X1291" s="619"/>
      <c r="Y1291" s="1447"/>
      <c r="AA1291" s="987"/>
      <c r="AB1291" s="992"/>
      <c r="AC1291" s="993"/>
      <c r="AD1291" s="994"/>
      <c r="AE1291" s="994"/>
      <c r="AF1291" s="995"/>
      <c r="AG1291" s="996"/>
      <c r="AH1291" s="997"/>
      <c r="AI1291" s="998"/>
      <c r="AJ1291" s="312"/>
      <c r="AK1291" s="312"/>
      <c r="AL1291" s="999"/>
      <c r="AM1291" s="312"/>
      <c r="AN1291" s="312"/>
      <c r="AO1291" s="1000"/>
      <c r="AP1291" s="666"/>
      <c r="AQ1291" s="1001"/>
      <c r="AR1291" s="1001"/>
      <c r="AS1291" s="1001"/>
      <c r="AT1291" s="748"/>
    </row>
    <row r="1292">
      <c r="A1292" s="248" t="s">
        <v>673</v>
      </c>
      <c r="B1292" s="179">
        <v>3.6160254E7</v>
      </c>
      <c r="C1292" s="1037">
        <v>44063.479428136576</v>
      </c>
      <c r="D1292" s="606" t="s">
        <v>7692</v>
      </c>
      <c r="E1292" s="179" t="s">
        <v>7693</v>
      </c>
      <c r="F1292" s="228">
        <v>33421.0</v>
      </c>
      <c r="G1292" s="179" t="s">
        <v>391</v>
      </c>
      <c r="H1292" s="179" t="s">
        <v>7694</v>
      </c>
      <c r="I1292" s="179">
        <v>1.151114897E9</v>
      </c>
      <c r="K1292" s="606" t="s">
        <v>7695</v>
      </c>
      <c r="L1292" s="1429" t="s">
        <v>7020</v>
      </c>
      <c r="M1292" s="176"/>
      <c r="N1292" s="176"/>
      <c r="O1292" s="619"/>
      <c r="P1292" s="619"/>
      <c r="Q1292" s="619"/>
      <c r="R1292" s="149"/>
      <c r="S1292" s="1324"/>
      <c r="T1292" s="149"/>
      <c r="U1292" s="149"/>
      <c r="V1292" s="149"/>
      <c r="W1292" s="619"/>
      <c r="X1292" s="619"/>
      <c r="Y1292" s="1447"/>
      <c r="AA1292" s="987"/>
      <c r="AB1292" s="992"/>
      <c r="AC1292" s="993"/>
      <c r="AD1292" s="994"/>
      <c r="AE1292" s="994"/>
      <c r="AF1292" s="995"/>
      <c r="AG1292" s="996"/>
      <c r="AH1292" s="997"/>
      <c r="AI1292" s="998"/>
      <c r="AJ1292" s="312"/>
      <c r="AK1292" s="312"/>
      <c r="AL1292" s="999"/>
      <c r="AM1292" s="312"/>
      <c r="AN1292" s="312"/>
      <c r="AO1292" s="1000"/>
      <c r="AP1292" s="666"/>
      <c r="AQ1292" s="1001"/>
      <c r="AR1292" s="1001"/>
      <c r="AS1292" s="1001"/>
      <c r="AT1292" s="748"/>
    </row>
    <row r="1293">
      <c r="A1293" s="248" t="s">
        <v>673</v>
      </c>
      <c r="B1293" s="179">
        <v>3.331027E7</v>
      </c>
      <c r="C1293" s="1037">
        <v>44062.646322534725</v>
      </c>
      <c r="D1293" s="606" t="s">
        <v>7700</v>
      </c>
      <c r="E1293" s="179" t="s">
        <v>7701</v>
      </c>
      <c r="F1293" s="228">
        <v>32103.0</v>
      </c>
      <c r="G1293" s="179" t="s">
        <v>391</v>
      </c>
      <c r="H1293" s="179" t="s">
        <v>7702</v>
      </c>
      <c r="I1293" s="179">
        <v>3.777202296E9</v>
      </c>
      <c r="K1293" s="606" t="s">
        <v>7703</v>
      </c>
      <c r="L1293" s="1429" t="s">
        <v>7704</v>
      </c>
      <c r="M1293" s="176"/>
      <c r="N1293" s="176"/>
      <c r="O1293" s="619"/>
      <c r="P1293" s="619"/>
      <c r="Q1293" s="1304"/>
      <c r="R1293" s="149"/>
      <c r="S1293" s="1324"/>
      <c r="T1293" s="149"/>
      <c r="U1293" s="149"/>
      <c r="V1293" s="149"/>
      <c r="W1293" s="619"/>
      <c r="X1293" s="619"/>
      <c r="Y1293" s="1447"/>
      <c r="AA1293" s="987"/>
      <c r="AB1293" s="992"/>
      <c r="AC1293" s="993"/>
      <c r="AD1293" s="994"/>
      <c r="AE1293" s="994"/>
      <c r="AF1293" s="995"/>
      <c r="AG1293" s="996"/>
      <c r="AH1293" s="997"/>
      <c r="AI1293" s="998"/>
      <c r="AJ1293" s="312"/>
      <c r="AK1293" s="312"/>
      <c r="AL1293" s="999"/>
      <c r="AM1293" s="312"/>
      <c r="AN1293" s="312"/>
      <c r="AO1293" s="1000"/>
      <c r="AP1293" s="666"/>
      <c r="AQ1293" s="1001"/>
      <c r="AR1293" s="1001"/>
      <c r="AS1293" s="1001"/>
      <c r="AT1293" s="748"/>
    </row>
    <row r="1294">
      <c r="A1294" s="248" t="s">
        <v>673</v>
      </c>
      <c r="B1294" s="179">
        <v>9.3585638E7</v>
      </c>
      <c r="C1294" s="1037">
        <v>44063.48535863426</v>
      </c>
      <c r="D1294" s="606" t="s">
        <v>7708</v>
      </c>
      <c r="E1294" s="179" t="s">
        <v>7709</v>
      </c>
      <c r="F1294" s="228">
        <v>33734.0</v>
      </c>
      <c r="G1294" s="179" t="s">
        <v>6286</v>
      </c>
      <c r="H1294" s="179" t="s">
        <v>7710</v>
      </c>
      <c r="I1294" s="179" t="s">
        <v>7711</v>
      </c>
      <c r="K1294" s="606" t="s">
        <v>7712</v>
      </c>
      <c r="L1294" s="1429" t="s">
        <v>7020</v>
      </c>
      <c r="M1294" s="176"/>
      <c r="N1294" s="176"/>
      <c r="O1294" s="619"/>
      <c r="P1294" s="619"/>
      <c r="Q1294" s="1304"/>
      <c r="R1294" s="149"/>
      <c r="S1294" s="1324"/>
      <c r="T1294" s="149"/>
      <c r="U1294" s="149"/>
      <c r="V1294" s="149"/>
      <c r="W1294" s="619"/>
      <c r="X1294" s="619"/>
      <c r="Y1294" s="1447"/>
      <c r="AA1294" s="987"/>
      <c r="AB1294" s="992"/>
      <c r="AC1294" s="993"/>
      <c r="AD1294" s="994"/>
      <c r="AE1294" s="994"/>
      <c r="AF1294" s="995"/>
      <c r="AG1294" s="996"/>
      <c r="AH1294" s="997"/>
      <c r="AI1294" s="998"/>
      <c r="AJ1294" s="312"/>
      <c r="AK1294" s="312"/>
      <c r="AL1294" s="999"/>
      <c r="AM1294" s="312"/>
      <c r="AN1294" s="312"/>
      <c r="AO1294" s="1000"/>
      <c r="AP1294" s="666"/>
      <c r="AQ1294" s="1001"/>
      <c r="AR1294" s="1001"/>
      <c r="AS1294" s="1001"/>
      <c r="AT1294" s="748"/>
    </row>
    <row r="1295">
      <c r="A1295" s="248" t="s">
        <v>673</v>
      </c>
      <c r="B1295" s="179">
        <v>4.344838E7</v>
      </c>
      <c r="C1295" s="1037">
        <v>44067.67172899305</v>
      </c>
      <c r="D1295" s="606" t="s">
        <v>7716</v>
      </c>
      <c r="E1295" s="179" t="s">
        <v>7717</v>
      </c>
      <c r="F1295" s="228">
        <v>37134.0</v>
      </c>
      <c r="G1295" s="179" t="s">
        <v>2021</v>
      </c>
      <c r="H1295" s="179" t="s">
        <v>7718</v>
      </c>
      <c r="I1295" s="179">
        <v>5.491158981434E12</v>
      </c>
      <c r="K1295" s="606" t="s">
        <v>7719</v>
      </c>
      <c r="L1295" s="1429" t="s">
        <v>7020</v>
      </c>
      <c r="M1295" s="176"/>
      <c r="N1295" s="176"/>
      <c r="O1295" s="619"/>
      <c r="P1295" s="619"/>
      <c r="Q1295" s="1304"/>
      <c r="R1295" s="149"/>
      <c r="S1295" s="1324"/>
      <c r="T1295" s="149"/>
      <c r="U1295" s="149"/>
      <c r="V1295" s="149"/>
      <c r="W1295" s="619"/>
      <c r="X1295" s="619"/>
      <c r="Y1295" s="1447"/>
      <c r="AA1295" s="987"/>
      <c r="AB1295" s="992"/>
      <c r="AC1295" s="993"/>
      <c r="AD1295" s="994"/>
      <c r="AE1295" s="994"/>
      <c r="AF1295" s="995"/>
      <c r="AG1295" s="996"/>
      <c r="AH1295" s="997"/>
      <c r="AI1295" s="998"/>
      <c r="AJ1295" s="312"/>
      <c r="AK1295" s="312"/>
      <c r="AL1295" s="999"/>
      <c r="AM1295" s="312"/>
      <c r="AN1295" s="312"/>
      <c r="AO1295" s="1000"/>
      <c r="AP1295" s="666"/>
      <c r="AQ1295" s="1001"/>
      <c r="AR1295" s="1001"/>
      <c r="AS1295" s="1001"/>
      <c r="AT1295" s="748"/>
    </row>
    <row r="1296">
      <c r="A1296" s="248" t="s">
        <v>673</v>
      </c>
      <c r="B1296" s="179">
        <v>3.5725168E7</v>
      </c>
      <c r="C1296" s="1037">
        <v>44071.737980798614</v>
      </c>
      <c r="D1296" s="606" t="s">
        <v>7723</v>
      </c>
      <c r="E1296" s="179" t="s">
        <v>7724</v>
      </c>
      <c r="F1296" s="228">
        <v>33768.0</v>
      </c>
      <c r="G1296" s="179" t="s">
        <v>391</v>
      </c>
      <c r="H1296" s="179" t="s">
        <v>7725</v>
      </c>
      <c r="I1296" s="179">
        <v>1.532729052E9</v>
      </c>
      <c r="K1296" s="606" t="s">
        <v>6113</v>
      </c>
      <c r="L1296" s="1429" t="s">
        <v>7020</v>
      </c>
      <c r="M1296" s="176"/>
      <c r="N1296" s="176"/>
      <c r="O1296" s="619"/>
      <c r="P1296" s="619"/>
      <c r="Q1296" s="619"/>
      <c r="R1296" s="149"/>
      <c r="S1296" s="1324"/>
      <c r="T1296" s="149"/>
      <c r="U1296" s="149"/>
      <c r="V1296" s="149"/>
      <c r="W1296" s="619"/>
      <c r="X1296" s="619"/>
      <c r="Y1296" s="1447"/>
      <c r="AA1296" s="987"/>
      <c r="AB1296" s="992"/>
      <c r="AC1296" s="993"/>
      <c r="AD1296" s="994"/>
      <c r="AE1296" s="994"/>
      <c r="AF1296" s="995"/>
      <c r="AG1296" s="996"/>
      <c r="AH1296" s="997"/>
      <c r="AI1296" s="998"/>
      <c r="AJ1296" s="312"/>
      <c r="AK1296" s="312"/>
      <c r="AL1296" s="999"/>
      <c r="AM1296" s="312"/>
      <c r="AN1296" s="312"/>
      <c r="AO1296" s="1000"/>
      <c r="AP1296" s="666"/>
      <c r="AQ1296" s="1001"/>
      <c r="AR1296" s="1001"/>
      <c r="AS1296" s="1001"/>
      <c r="AT1296" s="748"/>
    </row>
    <row r="1297">
      <c r="A1297" s="248" t="s">
        <v>673</v>
      </c>
      <c r="B1297" s="25">
        <v>3.8952141E7</v>
      </c>
      <c r="C1297" s="1051">
        <v>44063.48813997685</v>
      </c>
      <c r="D1297" s="1052" t="s">
        <v>7730</v>
      </c>
      <c r="E1297" s="25" t="s">
        <v>7731</v>
      </c>
      <c r="F1297" s="1053">
        <v>34884.0</v>
      </c>
      <c r="G1297" s="25" t="s">
        <v>2021</v>
      </c>
      <c r="H1297" s="25" t="s">
        <v>7732</v>
      </c>
      <c r="I1297" s="25" t="s">
        <v>7733</v>
      </c>
      <c r="K1297" s="1052" t="s">
        <v>7734</v>
      </c>
      <c r="L1297" s="1439"/>
      <c r="M1297" s="1266"/>
      <c r="N1297" s="437"/>
      <c r="O1297" s="1440"/>
      <c r="P1297" s="1441"/>
      <c r="Q1297" s="1427"/>
      <c r="R1297" s="437"/>
      <c r="S1297" s="1324"/>
      <c r="T1297" s="1266"/>
      <c r="U1297" s="1266"/>
      <c r="V1297" s="1266"/>
      <c r="W1297" s="1244"/>
      <c r="X1297" s="1244"/>
      <c r="Y1297" s="1447"/>
      <c r="AA1297" s="987"/>
      <c r="AB1297" s="992"/>
      <c r="AC1297" s="993"/>
      <c r="AD1297" s="994"/>
      <c r="AE1297" s="994"/>
      <c r="AF1297" s="995"/>
      <c r="AG1297" s="996"/>
      <c r="AH1297" s="997"/>
      <c r="AI1297" s="998"/>
      <c r="AJ1297" s="312"/>
      <c r="AK1297" s="312"/>
      <c r="AL1297" s="999"/>
      <c r="AM1297" s="312"/>
      <c r="AN1297" s="312"/>
      <c r="AO1297" s="1000"/>
      <c r="AP1297" s="666"/>
      <c r="AQ1297" s="1001"/>
      <c r="AR1297" s="1001"/>
      <c r="AS1297" s="1001"/>
      <c r="AT1297" s="748"/>
    </row>
    <row r="1298">
      <c r="A1298" s="248" t="s">
        <v>673</v>
      </c>
      <c r="B1298" s="179">
        <v>2.9950052E7</v>
      </c>
      <c r="C1298" s="1037">
        <v>44083.87124097222</v>
      </c>
      <c r="D1298" s="606" t="s">
        <v>7735</v>
      </c>
      <c r="E1298" s="179" t="s">
        <v>7736</v>
      </c>
      <c r="F1298" s="228">
        <v>30267.0</v>
      </c>
      <c r="G1298" s="179" t="s">
        <v>391</v>
      </c>
      <c r="H1298" s="179" t="s">
        <v>7737</v>
      </c>
      <c r="I1298" s="179" t="s">
        <v>7738</v>
      </c>
      <c r="K1298" s="606" t="s">
        <v>7739</v>
      </c>
      <c r="L1298" s="1429" t="s">
        <v>7740</v>
      </c>
      <c r="M1298" s="176"/>
      <c r="N1298" s="176"/>
      <c r="O1298" s="619"/>
      <c r="P1298" s="619"/>
      <c r="Q1298" s="1304"/>
      <c r="R1298" s="149"/>
      <c r="S1298" s="1324"/>
      <c r="T1298" s="149"/>
      <c r="U1298" s="149"/>
      <c r="V1298" s="149"/>
      <c r="W1298" s="619"/>
      <c r="X1298" s="619"/>
      <c r="Y1298" s="1447"/>
      <c r="AA1298" s="987"/>
      <c r="AB1298" s="992"/>
      <c r="AC1298" s="993"/>
      <c r="AD1298" s="994"/>
      <c r="AE1298" s="994"/>
      <c r="AF1298" s="995"/>
      <c r="AG1298" s="996"/>
      <c r="AH1298" s="997"/>
      <c r="AI1298" s="998"/>
      <c r="AJ1298" s="312"/>
      <c r="AK1298" s="312"/>
      <c r="AL1298" s="999"/>
      <c r="AM1298" s="312"/>
      <c r="AN1298" s="312"/>
      <c r="AO1298" s="1000"/>
      <c r="AP1298" s="666"/>
      <c r="AQ1298" s="1001"/>
      <c r="AR1298" s="1001"/>
      <c r="AS1298" s="1001"/>
      <c r="AT1298" s="748"/>
    </row>
    <row r="1299">
      <c r="A1299" s="248" t="s">
        <v>673</v>
      </c>
      <c r="B1299" s="179">
        <v>3.4454872E7</v>
      </c>
      <c r="C1299" s="1037">
        <v>44069.50681104166</v>
      </c>
      <c r="D1299" s="606" t="s">
        <v>7744</v>
      </c>
      <c r="E1299" s="179" t="s">
        <v>7745</v>
      </c>
      <c r="F1299" s="228">
        <v>32591.0</v>
      </c>
      <c r="G1299" s="179" t="s">
        <v>1755</v>
      </c>
      <c r="H1299" s="179" t="s">
        <v>7746</v>
      </c>
      <c r="I1299" s="179">
        <v>1.158514315E9</v>
      </c>
      <c r="K1299" s="606" t="s">
        <v>7747</v>
      </c>
      <c r="L1299" s="1429" t="s">
        <v>7020</v>
      </c>
      <c r="M1299" s="176"/>
      <c r="N1299" s="176"/>
      <c r="O1299" s="619"/>
      <c r="P1299" s="619"/>
      <c r="Q1299" s="1304"/>
      <c r="R1299" s="149"/>
      <c r="S1299" s="1324"/>
      <c r="T1299" s="149"/>
      <c r="U1299" s="149"/>
      <c r="V1299" s="149"/>
      <c r="W1299" s="619"/>
      <c r="X1299" s="619"/>
      <c r="Y1299" s="1447"/>
      <c r="AA1299" s="987"/>
      <c r="AB1299" s="992"/>
      <c r="AC1299" s="993"/>
      <c r="AD1299" s="994"/>
      <c r="AE1299" s="994"/>
      <c r="AF1299" s="995"/>
      <c r="AG1299" s="996"/>
      <c r="AH1299" s="997"/>
      <c r="AI1299" s="998"/>
      <c r="AJ1299" s="312"/>
      <c r="AK1299" s="312"/>
      <c r="AL1299" s="999"/>
      <c r="AM1299" s="312"/>
      <c r="AN1299" s="312"/>
      <c r="AO1299" s="1000"/>
      <c r="AP1299" s="666"/>
      <c r="AQ1299" s="1001"/>
      <c r="AR1299" s="1001"/>
      <c r="AS1299" s="1001"/>
      <c r="AT1299" s="748"/>
    </row>
    <row r="1300">
      <c r="A1300" s="248" t="s">
        <v>673</v>
      </c>
      <c r="B1300" s="179">
        <v>9.6010846E7</v>
      </c>
      <c r="C1300" s="1037">
        <v>44103.76256335648</v>
      </c>
      <c r="D1300" s="606" t="s">
        <v>7750</v>
      </c>
      <c r="E1300" s="179" t="s">
        <v>7751</v>
      </c>
      <c r="F1300" s="228">
        <v>33907.0</v>
      </c>
      <c r="G1300" s="179" t="s">
        <v>3864</v>
      </c>
      <c r="H1300" s="179" t="s">
        <v>1678</v>
      </c>
      <c r="I1300" s="179">
        <v>5.491154194917E12</v>
      </c>
      <c r="K1300" s="606" t="s">
        <v>7752</v>
      </c>
      <c r="L1300" s="1429" t="s">
        <v>7020</v>
      </c>
      <c r="M1300" s="176"/>
      <c r="N1300" s="176"/>
      <c r="O1300" s="619"/>
      <c r="P1300" s="619"/>
      <c r="Q1300" s="619"/>
      <c r="R1300" s="149"/>
      <c r="S1300" s="1324"/>
      <c r="T1300" s="149"/>
      <c r="U1300" s="149"/>
      <c r="V1300" s="149"/>
      <c r="W1300" s="619"/>
      <c r="X1300" s="619"/>
      <c r="Y1300" s="1447"/>
      <c r="AA1300" s="987"/>
      <c r="AB1300" s="992"/>
      <c r="AC1300" s="993"/>
      <c r="AD1300" s="994"/>
      <c r="AE1300" s="994"/>
      <c r="AF1300" s="995"/>
      <c r="AG1300" s="996"/>
      <c r="AH1300" s="997"/>
      <c r="AI1300" s="998"/>
      <c r="AJ1300" s="312"/>
      <c r="AK1300" s="312"/>
      <c r="AL1300" s="999"/>
      <c r="AM1300" s="312"/>
      <c r="AN1300" s="312"/>
      <c r="AO1300" s="1000"/>
      <c r="AP1300" s="666"/>
      <c r="AQ1300" s="1001"/>
      <c r="AR1300" s="1001"/>
      <c r="AS1300" s="1001"/>
      <c r="AT1300" s="748"/>
    </row>
    <row r="1301">
      <c r="A1301" s="248" t="s">
        <v>673</v>
      </c>
      <c r="B1301" s="179">
        <v>3.3785649E7</v>
      </c>
      <c r="C1301" s="1037">
        <v>44062.57927425926</v>
      </c>
      <c r="D1301" s="606" t="s">
        <v>7757</v>
      </c>
      <c r="E1301" s="179" t="s">
        <v>7758</v>
      </c>
      <c r="F1301" s="228">
        <v>32300.0</v>
      </c>
      <c r="G1301" s="179" t="s">
        <v>391</v>
      </c>
      <c r="H1301" s="179" t="s">
        <v>7759</v>
      </c>
      <c r="I1301" s="179" t="s">
        <v>7760</v>
      </c>
      <c r="K1301" s="606" t="s">
        <v>7761</v>
      </c>
      <c r="L1301" s="1429" t="s">
        <v>7762</v>
      </c>
      <c r="M1301" s="176"/>
      <c r="N1301" s="176"/>
      <c r="O1301" s="619"/>
      <c r="P1301" s="619"/>
      <c r="Q1301" s="1304"/>
      <c r="R1301" s="149"/>
      <c r="S1301" s="1324"/>
      <c r="T1301" s="149"/>
      <c r="U1301" s="149"/>
      <c r="V1301" s="149"/>
      <c r="W1301" s="619"/>
      <c r="X1301" s="619"/>
      <c r="Y1301" s="1447"/>
      <c r="AA1301" s="987"/>
      <c r="AB1301" s="992"/>
      <c r="AC1301" s="993"/>
      <c r="AD1301" s="994"/>
      <c r="AE1301" s="994"/>
      <c r="AF1301" s="995"/>
      <c r="AG1301" s="996"/>
      <c r="AH1301" s="997"/>
      <c r="AI1301" s="998"/>
      <c r="AJ1301" s="312"/>
      <c r="AK1301" s="312"/>
      <c r="AL1301" s="999"/>
      <c r="AM1301" s="312"/>
      <c r="AN1301" s="312"/>
      <c r="AO1301" s="1000"/>
      <c r="AP1301" s="666"/>
      <c r="AQ1301" s="1001"/>
      <c r="AR1301" s="1001"/>
      <c r="AS1301" s="1001"/>
      <c r="AT1301" s="748"/>
    </row>
    <row r="1302">
      <c r="A1302" s="248" t="s">
        <v>673</v>
      </c>
      <c r="B1302" s="179">
        <v>3.2056614E7</v>
      </c>
      <c r="C1302" s="1037">
        <v>44062.54376755787</v>
      </c>
      <c r="D1302" s="606" t="s">
        <v>7766</v>
      </c>
      <c r="E1302" s="179" t="s">
        <v>7767</v>
      </c>
      <c r="F1302" s="228">
        <v>31554.0</v>
      </c>
      <c r="G1302" s="179" t="s">
        <v>1755</v>
      </c>
      <c r="H1302" s="179" t="s">
        <v>7768</v>
      </c>
      <c r="I1302" s="179">
        <v>2.996303337E9</v>
      </c>
      <c r="K1302" s="606" t="s">
        <v>7769</v>
      </c>
      <c r="L1302" s="1429" t="s">
        <v>7020</v>
      </c>
      <c r="M1302" s="176"/>
      <c r="N1302" s="176"/>
      <c r="O1302" s="619"/>
      <c r="P1302" s="619"/>
      <c r="Q1302" s="619"/>
      <c r="R1302" s="149"/>
      <c r="S1302" s="1324"/>
      <c r="T1302" s="149"/>
      <c r="U1302" s="149"/>
      <c r="V1302" s="149"/>
      <c r="W1302" s="619"/>
      <c r="X1302" s="619"/>
      <c r="Y1302" s="1447"/>
      <c r="AA1302" s="987"/>
      <c r="AB1302" s="992"/>
      <c r="AC1302" s="993"/>
      <c r="AD1302" s="994"/>
      <c r="AE1302" s="994"/>
      <c r="AF1302" s="995"/>
      <c r="AG1302" s="996"/>
      <c r="AH1302" s="997"/>
      <c r="AI1302" s="998"/>
      <c r="AJ1302" s="312"/>
      <c r="AK1302" s="312"/>
      <c r="AL1302" s="999"/>
      <c r="AM1302" s="312"/>
      <c r="AN1302" s="312"/>
      <c r="AO1302" s="1000"/>
      <c r="AP1302" s="666"/>
      <c r="AQ1302" s="1001"/>
      <c r="AR1302" s="1001"/>
      <c r="AS1302" s="1001"/>
      <c r="AT1302" s="748"/>
    </row>
    <row r="1303">
      <c r="A1303" s="248" t="s">
        <v>673</v>
      </c>
      <c r="B1303" s="179">
        <v>4.0746873E7</v>
      </c>
      <c r="C1303" s="1037">
        <v>44062.57498128472</v>
      </c>
      <c r="D1303" s="606" t="s">
        <v>7773</v>
      </c>
      <c r="E1303" s="179" t="s">
        <v>7774</v>
      </c>
      <c r="F1303" s="228">
        <v>35751.0</v>
      </c>
      <c r="G1303" s="179" t="s">
        <v>391</v>
      </c>
      <c r="H1303" s="179" t="s">
        <v>7775</v>
      </c>
      <c r="I1303" s="179">
        <v>1.150200544E9</v>
      </c>
      <c r="K1303" s="606" t="s">
        <v>7776</v>
      </c>
      <c r="L1303" s="1429" t="s">
        <v>7777</v>
      </c>
      <c r="M1303" s="176"/>
      <c r="N1303" s="176"/>
      <c r="O1303" s="619"/>
      <c r="P1303" s="619"/>
      <c r="Q1303" s="619"/>
      <c r="R1303" s="149"/>
      <c r="S1303" s="1324"/>
      <c r="T1303" s="149"/>
      <c r="U1303" s="149"/>
      <c r="V1303" s="149"/>
      <c r="W1303" s="619"/>
      <c r="X1303" s="619"/>
      <c r="Y1303" s="1447"/>
      <c r="AA1303" s="987"/>
      <c r="AB1303" s="992"/>
      <c r="AC1303" s="993"/>
      <c r="AD1303" s="994"/>
      <c r="AE1303" s="994"/>
      <c r="AF1303" s="995"/>
      <c r="AG1303" s="996"/>
      <c r="AH1303" s="997"/>
      <c r="AI1303" s="998"/>
      <c r="AJ1303" s="312"/>
      <c r="AK1303" s="312"/>
      <c r="AL1303" s="999"/>
      <c r="AM1303" s="312"/>
      <c r="AN1303" s="312"/>
      <c r="AO1303" s="1000"/>
      <c r="AP1303" s="666"/>
      <c r="AQ1303" s="1001"/>
      <c r="AR1303" s="1001"/>
      <c r="AS1303" s="1001"/>
      <c r="AT1303" s="748"/>
    </row>
    <row r="1304">
      <c r="A1304" s="248" t="s">
        <v>673</v>
      </c>
      <c r="B1304" s="179">
        <v>4.455486E7</v>
      </c>
      <c r="C1304" s="1037">
        <v>44063.458444062504</v>
      </c>
      <c r="D1304" s="606" t="s">
        <v>7783</v>
      </c>
      <c r="E1304" s="179" t="s">
        <v>7784</v>
      </c>
      <c r="F1304" s="228">
        <v>37596.0</v>
      </c>
      <c r="G1304" s="179" t="s">
        <v>391</v>
      </c>
      <c r="H1304" s="179" t="s">
        <v>7785</v>
      </c>
      <c r="I1304" s="179">
        <v>1.134224994E9</v>
      </c>
      <c r="K1304" s="606" t="s">
        <v>7786</v>
      </c>
      <c r="L1304" s="1429" t="s">
        <v>7020</v>
      </c>
      <c r="M1304" s="176"/>
      <c r="N1304" s="176"/>
      <c r="O1304" s="619"/>
      <c r="P1304" s="619"/>
      <c r="Q1304" s="619"/>
      <c r="R1304" s="149"/>
      <c r="S1304" s="1324"/>
      <c r="T1304" s="149"/>
      <c r="U1304" s="149"/>
      <c r="V1304" s="149"/>
      <c r="W1304" s="619"/>
      <c r="X1304" s="619"/>
      <c r="Y1304" s="1447"/>
      <c r="AA1304" s="987"/>
      <c r="AB1304" s="992"/>
      <c r="AC1304" s="993"/>
      <c r="AD1304" s="994"/>
      <c r="AE1304" s="994"/>
      <c r="AF1304" s="995"/>
      <c r="AG1304" s="996"/>
      <c r="AH1304" s="997"/>
      <c r="AI1304" s="998"/>
      <c r="AJ1304" s="312"/>
      <c r="AK1304" s="312"/>
      <c r="AL1304" s="999"/>
      <c r="AM1304" s="312"/>
      <c r="AN1304" s="312"/>
      <c r="AO1304" s="1000"/>
      <c r="AP1304" s="666"/>
      <c r="AQ1304" s="1001"/>
      <c r="AR1304" s="1001"/>
      <c r="AS1304" s="1001"/>
      <c r="AT1304" s="748"/>
    </row>
    <row r="1305">
      <c r="A1305" s="248" t="s">
        <v>673</v>
      </c>
      <c r="B1305" s="179">
        <v>3.9855791E7</v>
      </c>
      <c r="C1305" s="1037">
        <v>44062.57586835648</v>
      </c>
      <c r="D1305" s="606" t="s">
        <v>7792</v>
      </c>
      <c r="E1305" s="179" t="s">
        <v>7793</v>
      </c>
      <c r="F1305" s="228">
        <v>35325.0</v>
      </c>
      <c r="G1305" s="179" t="s">
        <v>391</v>
      </c>
      <c r="H1305" s="179" t="s">
        <v>7794</v>
      </c>
      <c r="I1305" s="179">
        <v>1.169780003E9</v>
      </c>
      <c r="K1305" s="606" t="s">
        <v>7795</v>
      </c>
      <c r="L1305" s="1429" t="s">
        <v>7020</v>
      </c>
      <c r="M1305" s="176"/>
      <c r="N1305" s="176"/>
      <c r="O1305" s="619"/>
      <c r="P1305" s="619"/>
      <c r="Q1305" s="1304"/>
      <c r="R1305" s="149"/>
      <c r="S1305" s="1324"/>
      <c r="T1305" s="149"/>
      <c r="U1305" s="149"/>
      <c r="V1305" s="149"/>
      <c r="W1305" s="619"/>
      <c r="X1305" s="619"/>
      <c r="Y1305" s="1447"/>
      <c r="AA1305" s="987"/>
      <c r="AB1305" s="992"/>
      <c r="AC1305" s="993"/>
      <c r="AD1305" s="994"/>
      <c r="AE1305" s="994"/>
      <c r="AF1305" s="995"/>
      <c r="AG1305" s="996"/>
      <c r="AH1305" s="997"/>
      <c r="AI1305" s="998"/>
      <c r="AJ1305" s="312"/>
      <c r="AK1305" s="312"/>
      <c r="AL1305" s="999"/>
      <c r="AM1305" s="312"/>
      <c r="AN1305" s="312"/>
      <c r="AO1305" s="1000"/>
      <c r="AP1305" s="666"/>
      <c r="AQ1305" s="1001"/>
      <c r="AR1305" s="1001"/>
      <c r="AS1305" s="1001"/>
      <c r="AT1305" s="748"/>
    </row>
    <row r="1306">
      <c r="A1306" s="248" t="s">
        <v>673</v>
      </c>
      <c r="B1306" s="179">
        <v>2.6474423E7</v>
      </c>
      <c r="C1306" s="1037">
        <v>44067.641622372685</v>
      </c>
      <c r="D1306" s="606" t="s">
        <v>7799</v>
      </c>
      <c r="E1306" s="179" t="s">
        <v>7800</v>
      </c>
      <c r="F1306" s="228">
        <v>28563.0</v>
      </c>
      <c r="G1306" s="179" t="s">
        <v>2496</v>
      </c>
      <c r="H1306" s="179" t="s">
        <v>1678</v>
      </c>
      <c r="I1306" s="179">
        <v>1.161300097E9</v>
      </c>
      <c r="K1306" s="606" t="s">
        <v>7801</v>
      </c>
      <c r="L1306" s="1429" t="s">
        <v>7020</v>
      </c>
      <c r="M1306" s="176"/>
      <c r="N1306" s="176"/>
      <c r="O1306" s="619"/>
      <c r="P1306" s="619"/>
      <c r="Q1306" s="1304"/>
      <c r="R1306" s="149"/>
      <c r="S1306" s="1324"/>
      <c r="T1306" s="149"/>
      <c r="U1306" s="149"/>
      <c r="V1306" s="149"/>
      <c r="W1306" s="619"/>
      <c r="X1306" s="619"/>
      <c r="Y1306" s="1447"/>
      <c r="AA1306" s="987"/>
      <c r="AB1306" s="992"/>
      <c r="AC1306" s="993"/>
      <c r="AD1306" s="994"/>
      <c r="AE1306" s="994"/>
      <c r="AF1306" s="995"/>
      <c r="AG1306" s="996"/>
      <c r="AH1306" s="997"/>
      <c r="AI1306" s="998"/>
      <c r="AJ1306" s="312"/>
      <c r="AK1306" s="312"/>
      <c r="AL1306" s="999"/>
      <c r="AM1306" s="312"/>
      <c r="AN1306" s="312"/>
      <c r="AO1306" s="1000"/>
      <c r="AP1306" s="666"/>
      <c r="AQ1306" s="1001"/>
      <c r="AR1306" s="1001"/>
      <c r="AS1306" s="1001"/>
      <c r="AT1306" s="748"/>
    </row>
    <row r="1307">
      <c r="A1307" s="248" t="s">
        <v>673</v>
      </c>
      <c r="B1307" s="179">
        <v>4.1130549E7</v>
      </c>
      <c r="C1307" s="1037">
        <v>44068.667094756944</v>
      </c>
      <c r="D1307" s="606" t="s">
        <v>1753</v>
      </c>
      <c r="E1307" s="179" t="s">
        <v>7806</v>
      </c>
      <c r="F1307" s="228">
        <v>36304.0</v>
      </c>
      <c r="G1307" s="179" t="s">
        <v>391</v>
      </c>
      <c r="H1307" s="179" t="s">
        <v>7807</v>
      </c>
      <c r="I1307" s="179" t="s">
        <v>7808</v>
      </c>
      <c r="K1307" s="606" t="s">
        <v>1757</v>
      </c>
      <c r="L1307" s="1429" t="s">
        <v>7020</v>
      </c>
      <c r="M1307" s="176"/>
      <c r="N1307" s="176"/>
      <c r="O1307" s="619"/>
      <c r="P1307" s="619"/>
      <c r="Q1307" s="1304"/>
      <c r="R1307" s="149"/>
      <c r="S1307" s="1324"/>
      <c r="T1307" s="149"/>
      <c r="U1307" s="149"/>
      <c r="V1307" s="149"/>
      <c r="W1307" s="619"/>
      <c r="X1307" s="619"/>
      <c r="Y1307" s="1447"/>
      <c r="AA1307" s="987"/>
      <c r="AB1307" s="992"/>
      <c r="AC1307" s="993"/>
      <c r="AD1307" s="994"/>
      <c r="AE1307" s="994"/>
      <c r="AF1307" s="995"/>
      <c r="AG1307" s="996"/>
      <c r="AH1307" s="997"/>
      <c r="AI1307" s="998"/>
      <c r="AJ1307" s="312"/>
      <c r="AK1307" s="312"/>
      <c r="AL1307" s="999"/>
      <c r="AM1307" s="312"/>
      <c r="AN1307" s="312"/>
      <c r="AO1307" s="1000"/>
      <c r="AP1307" s="666"/>
      <c r="AQ1307" s="1001"/>
      <c r="AR1307" s="1001"/>
      <c r="AS1307" s="1001"/>
      <c r="AT1307" s="748"/>
    </row>
    <row r="1308">
      <c r="A1308" s="248" t="s">
        <v>673</v>
      </c>
      <c r="B1308" s="179">
        <v>3.1685228E7</v>
      </c>
      <c r="C1308" s="1037">
        <v>44063.63526711805</v>
      </c>
      <c r="D1308" s="606" t="s">
        <v>7811</v>
      </c>
      <c r="E1308" s="179" t="s">
        <v>7812</v>
      </c>
      <c r="F1308" s="228">
        <v>31215.0</v>
      </c>
      <c r="G1308" s="179" t="s">
        <v>391</v>
      </c>
      <c r="H1308" s="179" t="s">
        <v>7813</v>
      </c>
      <c r="I1308" s="179">
        <v>5.491136267051E12</v>
      </c>
      <c r="K1308" s="606" t="s">
        <v>7814</v>
      </c>
      <c r="L1308" s="1429" t="s">
        <v>7815</v>
      </c>
      <c r="M1308" s="176"/>
      <c r="N1308" s="176"/>
      <c r="O1308" s="619"/>
      <c r="P1308" s="619"/>
      <c r="Q1308" s="619"/>
      <c r="R1308" s="149"/>
      <c r="S1308" s="1324"/>
      <c r="T1308" s="149"/>
      <c r="U1308" s="149"/>
      <c r="V1308" s="149"/>
      <c r="W1308" s="619"/>
      <c r="X1308" s="619"/>
      <c r="Y1308" s="1447"/>
      <c r="AA1308" s="987"/>
      <c r="AB1308" s="992"/>
      <c r="AC1308" s="993"/>
      <c r="AD1308" s="994"/>
      <c r="AE1308" s="994"/>
      <c r="AF1308" s="995"/>
      <c r="AG1308" s="996"/>
      <c r="AH1308" s="997"/>
      <c r="AI1308" s="998"/>
      <c r="AJ1308" s="312"/>
      <c r="AK1308" s="312"/>
      <c r="AL1308" s="999"/>
      <c r="AM1308" s="312"/>
      <c r="AN1308" s="312"/>
      <c r="AO1308" s="1000"/>
      <c r="AP1308" s="666"/>
      <c r="AQ1308" s="1001"/>
      <c r="AR1308" s="1001"/>
      <c r="AS1308" s="1001"/>
      <c r="AT1308" s="748"/>
    </row>
    <row r="1309">
      <c r="A1309" s="248" t="s">
        <v>673</v>
      </c>
      <c r="B1309" s="179">
        <v>9.5705597E7</v>
      </c>
      <c r="C1309" s="1037">
        <v>44078.59282335648</v>
      </c>
      <c r="D1309" s="606" t="s">
        <v>7821</v>
      </c>
      <c r="E1309" s="179" t="s">
        <v>7822</v>
      </c>
      <c r="F1309" s="228">
        <v>32722.0</v>
      </c>
      <c r="G1309" s="179" t="s">
        <v>6155</v>
      </c>
      <c r="H1309" s="179" t="s">
        <v>7823</v>
      </c>
      <c r="I1309" s="179">
        <v>1.166072493E9</v>
      </c>
      <c r="K1309" s="606" t="s">
        <v>7221</v>
      </c>
      <c r="L1309" s="1429" t="s">
        <v>7020</v>
      </c>
      <c r="M1309" s="176"/>
      <c r="N1309" s="176"/>
      <c r="O1309" s="619"/>
      <c r="P1309" s="619"/>
      <c r="Q1309" s="1304"/>
      <c r="R1309" s="149"/>
      <c r="S1309" s="1324"/>
      <c r="T1309" s="149"/>
      <c r="U1309" s="149"/>
      <c r="V1309" s="149"/>
      <c r="W1309" s="619"/>
      <c r="X1309" s="619"/>
      <c r="Y1309" s="1447"/>
      <c r="AA1309" s="987"/>
      <c r="AB1309" s="992"/>
      <c r="AC1309" s="993"/>
      <c r="AD1309" s="994"/>
      <c r="AE1309" s="994"/>
      <c r="AF1309" s="995"/>
      <c r="AG1309" s="996"/>
      <c r="AH1309" s="997"/>
      <c r="AI1309" s="998"/>
      <c r="AJ1309" s="312"/>
      <c r="AK1309" s="312"/>
      <c r="AL1309" s="999"/>
      <c r="AM1309" s="312"/>
      <c r="AN1309" s="312"/>
      <c r="AO1309" s="1000"/>
      <c r="AP1309" s="666"/>
      <c r="AQ1309" s="1001"/>
      <c r="AR1309" s="1001"/>
      <c r="AS1309" s="1001"/>
      <c r="AT1309" s="748"/>
    </row>
    <row r="1310">
      <c r="A1310" s="248" t="s">
        <v>673</v>
      </c>
      <c r="B1310" s="179">
        <v>4.0130409E7</v>
      </c>
      <c r="C1310" s="1037">
        <v>44063.49799771991</v>
      </c>
      <c r="D1310" s="606" t="s">
        <v>7827</v>
      </c>
      <c r="E1310" s="179" t="s">
        <v>7828</v>
      </c>
      <c r="F1310" s="228">
        <v>35457.0</v>
      </c>
      <c r="G1310" s="179" t="s">
        <v>391</v>
      </c>
      <c r="H1310" s="179" t="s">
        <v>1678</v>
      </c>
      <c r="I1310" s="179" t="s">
        <v>7829</v>
      </c>
      <c r="K1310" s="606" t="s">
        <v>7830</v>
      </c>
      <c r="L1310" s="1429" t="s">
        <v>7831</v>
      </c>
      <c r="M1310" s="176"/>
      <c r="N1310" s="176"/>
      <c r="O1310" s="619"/>
      <c r="P1310" s="619"/>
      <c r="Q1310" s="1304"/>
      <c r="R1310" s="149"/>
      <c r="S1310" s="1324"/>
      <c r="T1310" s="149"/>
      <c r="U1310" s="149"/>
      <c r="V1310" s="149"/>
      <c r="W1310" s="619"/>
      <c r="X1310" s="619"/>
      <c r="Y1310" s="1447"/>
      <c r="AA1310" s="987"/>
      <c r="AB1310" s="992"/>
      <c r="AC1310" s="993"/>
      <c r="AD1310" s="994"/>
      <c r="AE1310" s="994"/>
      <c r="AF1310" s="995"/>
      <c r="AG1310" s="996"/>
      <c r="AH1310" s="997"/>
      <c r="AI1310" s="998"/>
      <c r="AJ1310" s="312"/>
      <c r="AK1310" s="312"/>
      <c r="AL1310" s="999"/>
      <c r="AM1310" s="312"/>
      <c r="AN1310" s="312"/>
      <c r="AO1310" s="1000"/>
      <c r="AP1310" s="666"/>
      <c r="AQ1310" s="1001"/>
      <c r="AR1310" s="1001"/>
      <c r="AS1310" s="1001"/>
      <c r="AT1310" s="748"/>
    </row>
    <row r="1311">
      <c r="A1311" s="248" t="s">
        <v>673</v>
      </c>
      <c r="B1311" s="179">
        <v>3.6755263E7</v>
      </c>
      <c r="C1311" s="1037">
        <v>44069.53730082176</v>
      </c>
      <c r="D1311" s="606" t="s">
        <v>7835</v>
      </c>
      <c r="E1311" s="179" t="s">
        <v>7836</v>
      </c>
      <c r="F1311" s="228">
        <v>33679.0</v>
      </c>
      <c r="G1311" s="179" t="s">
        <v>2021</v>
      </c>
      <c r="H1311" s="179" t="s">
        <v>2802</v>
      </c>
      <c r="I1311" s="179">
        <v>1.150255976E9</v>
      </c>
      <c r="K1311" s="606" t="s">
        <v>7837</v>
      </c>
      <c r="L1311" s="1429" t="s">
        <v>7020</v>
      </c>
      <c r="M1311" s="176"/>
      <c r="N1311" s="176"/>
      <c r="O1311" s="619"/>
      <c r="P1311" s="619"/>
      <c r="Q1311" s="1304"/>
      <c r="R1311" s="149"/>
      <c r="S1311" s="1324"/>
      <c r="T1311" s="149"/>
      <c r="U1311" s="149"/>
      <c r="V1311" s="149"/>
      <c r="W1311" s="619"/>
      <c r="X1311" s="619"/>
      <c r="Y1311" s="1447"/>
      <c r="AA1311" s="987"/>
      <c r="AB1311" s="992"/>
      <c r="AC1311" s="993"/>
      <c r="AD1311" s="994"/>
      <c r="AE1311" s="994"/>
      <c r="AF1311" s="995"/>
      <c r="AG1311" s="996"/>
      <c r="AH1311" s="997"/>
      <c r="AI1311" s="998"/>
      <c r="AJ1311" s="312"/>
      <c r="AK1311" s="312"/>
      <c r="AL1311" s="999"/>
      <c r="AM1311" s="312"/>
      <c r="AN1311" s="312"/>
      <c r="AO1311" s="1000"/>
      <c r="AP1311" s="666"/>
      <c r="AQ1311" s="1001"/>
      <c r="AR1311" s="1001"/>
      <c r="AS1311" s="1001"/>
      <c r="AT1311" s="748"/>
    </row>
    <row r="1312">
      <c r="A1312" s="248" t="s">
        <v>673</v>
      </c>
      <c r="B1312" s="179">
        <v>3.0373691E7</v>
      </c>
      <c r="C1312" s="1037">
        <v>44068.628977141205</v>
      </c>
      <c r="D1312" s="606" t="s">
        <v>7840</v>
      </c>
      <c r="E1312" s="179" t="s">
        <v>7841</v>
      </c>
      <c r="F1312" s="228">
        <v>30870.0</v>
      </c>
      <c r="G1312" s="179" t="s">
        <v>2021</v>
      </c>
      <c r="H1312" s="179" t="s">
        <v>7842</v>
      </c>
      <c r="I1312" s="179">
        <v>1.161321227E9</v>
      </c>
      <c r="K1312" s="606" t="s">
        <v>7843</v>
      </c>
      <c r="L1312" s="1429" t="s">
        <v>7020</v>
      </c>
      <c r="M1312" s="176"/>
      <c r="N1312" s="176"/>
      <c r="O1312" s="619"/>
      <c r="P1312" s="619"/>
      <c r="Q1312" s="619"/>
      <c r="R1312" s="149"/>
      <c r="S1312" s="1324"/>
      <c r="T1312" s="149"/>
      <c r="U1312" s="149"/>
      <c r="V1312" s="149"/>
      <c r="W1312" s="619"/>
      <c r="X1312" s="619"/>
      <c r="Y1312" s="1447"/>
      <c r="AA1312" s="987"/>
      <c r="AB1312" s="992"/>
      <c r="AC1312" s="993"/>
      <c r="AD1312" s="994"/>
      <c r="AE1312" s="994"/>
      <c r="AF1312" s="995"/>
      <c r="AG1312" s="996"/>
      <c r="AH1312" s="997"/>
      <c r="AI1312" s="998"/>
      <c r="AJ1312" s="312"/>
      <c r="AK1312" s="312"/>
      <c r="AL1312" s="999"/>
      <c r="AM1312" s="312"/>
      <c r="AN1312" s="312"/>
      <c r="AO1312" s="1000"/>
      <c r="AP1312" s="666"/>
      <c r="AQ1312" s="1001"/>
      <c r="AR1312" s="1001"/>
      <c r="AS1312" s="1001"/>
      <c r="AT1312" s="748"/>
    </row>
    <row r="1313">
      <c r="A1313" s="248" t="s">
        <v>673</v>
      </c>
      <c r="B1313" s="179">
        <v>3.6720988E7</v>
      </c>
      <c r="C1313" s="1037">
        <v>44063.52747019676</v>
      </c>
      <c r="D1313" s="606" t="s">
        <v>7848</v>
      </c>
      <c r="E1313" s="179" t="s">
        <v>7849</v>
      </c>
      <c r="F1313" s="228">
        <v>33611.0</v>
      </c>
      <c r="G1313" s="179" t="s">
        <v>1755</v>
      </c>
      <c r="H1313" s="179" t="s">
        <v>7850</v>
      </c>
      <c r="I1313" s="179">
        <v>1.151410756E9</v>
      </c>
      <c r="K1313" s="606" t="s">
        <v>7851</v>
      </c>
      <c r="L1313" s="1429" t="s">
        <v>7852</v>
      </c>
      <c r="M1313" s="176"/>
      <c r="N1313" s="176"/>
      <c r="O1313" s="619"/>
      <c r="P1313" s="619"/>
      <c r="Q1313" s="619"/>
      <c r="R1313" s="149"/>
      <c r="S1313" s="1324"/>
      <c r="T1313" s="149"/>
      <c r="U1313" s="149"/>
      <c r="V1313" s="149"/>
      <c r="W1313" s="619"/>
      <c r="X1313" s="619"/>
      <c r="Y1313" s="1447"/>
      <c r="AA1313" s="987"/>
      <c r="AB1313" s="992"/>
      <c r="AC1313" s="993"/>
      <c r="AD1313" s="994"/>
      <c r="AE1313" s="994"/>
      <c r="AF1313" s="995"/>
      <c r="AG1313" s="996"/>
      <c r="AH1313" s="997"/>
      <c r="AI1313" s="998"/>
      <c r="AJ1313" s="312"/>
      <c r="AK1313" s="312"/>
      <c r="AL1313" s="999"/>
      <c r="AM1313" s="312"/>
      <c r="AN1313" s="312"/>
      <c r="AO1313" s="1000"/>
      <c r="AP1313" s="666"/>
      <c r="AQ1313" s="1001"/>
      <c r="AR1313" s="1001"/>
      <c r="AS1313" s="1001"/>
      <c r="AT1313" s="748"/>
    </row>
    <row r="1314">
      <c r="A1314" s="248" t="s">
        <v>673</v>
      </c>
      <c r="B1314" s="179">
        <v>1.2472283E7</v>
      </c>
      <c r="C1314" s="1037">
        <v>44071.00952133102</v>
      </c>
      <c r="D1314" s="606" t="s">
        <v>7857</v>
      </c>
      <c r="E1314" s="179" t="s">
        <v>7858</v>
      </c>
      <c r="F1314" s="228">
        <v>43899.0</v>
      </c>
      <c r="G1314" s="179" t="s">
        <v>674</v>
      </c>
      <c r="H1314" s="179" t="s">
        <v>7859</v>
      </c>
      <c r="I1314" s="179">
        <v>2.616423572E9</v>
      </c>
      <c r="K1314" s="606" t="s">
        <v>7860</v>
      </c>
      <c r="L1314" s="1429" t="s">
        <v>7861</v>
      </c>
      <c r="M1314" s="176"/>
      <c r="N1314" s="176"/>
      <c r="O1314" s="619"/>
      <c r="P1314" s="619"/>
      <c r="Q1314" s="619"/>
      <c r="R1314" s="149"/>
      <c r="S1314" s="1324"/>
      <c r="T1314" s="149"/>
      <c r="U1314" s="149"/>
      <c r="V1314" s="149"/>
      <c r="W1314" s="619"/>
      <c r="X1314" s="619"/>
      <c r="Y1314" s="1447"/>
      <c r="AA1314" s="987"/>
      <c r="AB1314" s="992"/>
      <c r="AC1314" s="993"/>
      <c r="AD1314" s="994"/>
      <c r="AE1314" s="994"/>
      <c r="AF1314" s="995"/>
      <c r="AG1314" s="996"/>
      <c r="AH1314" s="997"/>
      <c r="AI1314" s="998"/>
      <c r="AJ1314" s="312"/>
      <c r="AK1314" s="312"/>
      <c r="AL1314" s="999"/>
      <c r="AM1314" s="312"/>
      <c r="AN1314" s="312"/>
      <c r="AO1314" s="1000"/>
      <c r="AP1314" s="666"/>
      <c r="AQ1314" s="1001"/>
      <c r="AR1314" s="1001"/>
      <c r="AS1314" s="1001"/>
      <c r="AT1314" s="748"/>
    </row>
    <row r="1315">
      <c r="A1315" s="248" t="s">
        <v>673</v>
      </c>
      <c r="B1315" s="179">
        <v>3.7476982E7</v>
      </c>
      <c r="C1315" s="1037">
        <v>44063.7087605787</v>
      </c>
      <c r="D1315" s="606" t="s">
        <v>7866</v>
      </c>
      <c r="E1315" s="179" t="s">
        <v>7867</v>
      </c>
      <c r="F1315" s="228">
        <v>34099.0</v>
      </c>
      <c r="G1315" s="179" t="s">
        <v>7868</v>
      </c>
      <c r="H1315" s="179" t="s">
        <v>7869</v>
      </c>
      <c r="I1315" s="179">
        <v>1.168094995E9</v>
      </c>
      <c r="K1315" s="606" t="s">
        <v>7870</v>
      </c>
      <c r="L1315" s="1429" t="s">
        <v>7871</v>
      </c>
      <c r="M1315" s="176"/>
      <c r="N1315" s="176"/>
      <c r="O1315" s="619"/>
      <c r="P1315" s="619"/>
      <c r="Q1315" s="619"/>
      <c r="R1315" s="149"/>
      <c r="S1315" s="1324"/>
      <c r="T1315" s="149"/>
      <c r="U1315" s="149"/>
      <c r="V1315" s="149"/>
      <c r="W1315" s="619"/>
      <c r="X1315" s="619"/>
      <c r="Y1315" s="1447"/>
      <c r="AA1315" s="987"/>
      <c r="AB1315" s="992"/>
      <c r="AC1315" s="993"/>
      <c r="AD1315" s="994"/>
      <c r="AE1315" s="994"/>
      <c r="AF1315" s="995"/>
      <c r="AG1315" s="996"/>
      <c r="AH1315" s="997"/>
      <c r="AI1315" s="998"/>
      <c r="AJ1315" s="312"/>
      <c r="AK1315" s="312"/>
      <c r="AL1315" s="999"/>
      <c r="AM1315" s="312"/>
      <c r="AN1315" s="312"/>
      <c r="AO1315" s="1000"/>
      <c r="AP1315" s="666"/>
      <c r="AQ1315" s="1001"/>
      <c r="AR1315" s="1001"/>
      <c r="AS1315" s="1001"/>
      <c r="AT1315" s="748"/>
    </row>
    <row r="1316">
      <c r="A1316" s="248" t="s">
        <v>673</v>
      </c>
      <c r="B1316" s="179">
        <v>3.5741588E7</v>
      </c>
      <c r="C1316" s="1037">
        <v>44063.46101378472</v>
      </c>
      <c r="D1316" s="606" t="s">
        <v>7876</v>
      </c>
      <c r="E1316" s="179" t="s">
        <v>7877</v>
      </c>
      <c r="F1316" s="228">
        <v>33306.0</v>
      </c>
      <c r="G1316" s="179" t="s">
        <v>391</v>
      </c>
      <c r="H1316" s="179" t="s">
        <v>7878</v>
      </c>
      <c r="I1316" s="179">
        <v>5.491159446991E12</v>
      </c>
      <c r="K1316" s="606" t="s">
        <v>7879</v>
      </c>
      <c r="L1316" s="1429" t="s">
        <v>7020</v>
      </c>
      <c r="M1316" s="176"/>
      <c r="N1316" s="176"/>
      <c r="O1316" s="619"/>
      <c r="P1316" s="619"/>
      <c r="Q1316" s="619"/>
      <c r="R1316" s="149"/>
      <c r="S1316" s="1324"/>
      <c r="T1316" s="149"/>
      <c r="U1316" s="149"/>
      <c r="V1316" s="149"/>
      <c r="W1316" s="619"/>
      <c r="X1316" s="619"/>
      <c r="Y1316" s="1447"/>
      <c r="AA1316" s="987"/>
      <c r="AB1316" s="992"/>
      <c r="AC1316" s="993"/>
      <c r="AD1316" s="994"/>
      <c r="AE1316" s="994"/>
      <c r="AF1316" s="995"/>
      <c r="AG1316" s="996"/>
      <c r="AH1316" s="997"/>
      <c r="AI1316" s="998"/>
      <c r="AJ1316" s="312"/>
      <c r="AK1316" s="312"/>
      <c r="AL1316" s="999"/>
      <c r="AM1316" s="312"/>
      <c r="AN1316" s="312"/>
      <c r="AO1316" s="1000"/>
      <c r="AP1316" s="666"/>
      <c r="AQ1316" s="1001"/>
      <c r="AR1316" s="1001"/>
      <c r="AS1316" s="1001"/>
      <c r="AT1316" s="748"/>
    </row>
    <row r="1317">
      <c r="A1317" s="248" t="s">
        <v>673</v>
      </c>
      <c r="B1317" s="179">
        <v>3.2850693E7</v>
      </c>
      <c r="C1317" s="1037">
        <v>44076.55468935185</v>
      </c>
      <c r="D1317" s="606" t="s">
        <v>7885</v>
      </c>
      <c r="E1317" s="179" t="s">
        <v>7886</v>
      </c>
      <c r="F1317" s="228">
        <v>31917.0</v>
      </c>
      <c r="G1317" s="179" t="s">
        <v>391</v>
      </c>
      <c r="H1317" s="179" t="s">
        <v>7887</v>
      </c>
      <c r="I1317" s="179">
        <v>1.162017145E9</v>
      </c>
      <c r="K1317" s="606" t="s">
        <v>7888</v>
      </c>
      <c r="L1317" s="1429" t="s">
        <v>7020</v>
      </c>
      <c r="M1317" s="176"/>
      <c r="N1317" s="176"/>
      <c r="O1317" s="619"/>
      <c r="P1317" s="619"/>
      <c r="Q1317" s="1304"/>
      <c r="R1317" s="149"/>
      <c r="S1317" s="1324"/>
      <c r="T1317" s="149"/>
      <c r="U1317" s="149"/>
      <c r="V1317" s="149"/>
      <c r="W1317" s="619"/>
      <c r="X1317" s="619"/>
      <c r="Y1317" s="1447"/>
      <c r="AA1317" s="987"/>
      <c r="AB1317" s="992"/>
      <c r="AC1317" s="993"/>
      <c r="AD1317" s="994"/>
      <c r="AE1317" s="994"/>
      <c r="AF1317" s="995"/>
      <c r="AG1317" s="996"/>
      <c r="AH1317" s="997"/>
      <c r="AI1317" s="998"/>
      <c r="AJ1317" s="312"/>
      <c r="AK1317" s="312"/>
      <c r="AL1317" s="999"/>
      <c r="AM1317" s="312"/>
      <c r="AN1317" s="312"/>
      <c r="AO1317" s="1000"/>
      <c r="AP1317" s="666"/>
      <c r="AQ1317" s="1001"/>
      <c r="AR1317" s="1001"/>
      <c r="AS1317" s="1001"/>
      <c r="AT1317" s="748"/>
    </row>
    <row r="1318">
      <c r="A1318" s="248" t="s">
        <v>673</v>
      </c>
      <c r="B1318" s="179">
        <v>4.3051788E7</v>
      </c>
      <c r="C1318" s="1037">
        <v>44069.508169629626</v>
      </c>
      <c r="D1318" s="606" t="s">
        <v>7892</v>
      </c>
      <c r="E1318" s="179" t="s">
        <v>7893</v>
      </c>
      <c r="F1318" s="228">
        <v>36860.0</v>
      </c>
      <c r="G1318" s="179" t="s">
        <v>391</v>
      </c>
      <c r="H1318" s="179" t="s">
        <v>7894</v>
      </c>
      <c r="I1318" s="179">
        <v>1.168170082E9</v>
      </c>
      <c r="K1318" s="606" t="s">
        <v>7895</v>
      </c>
      <c r="L1318" s="1429" t="s">
        <v>7028</v>
      </c>
      <c r="M1318" s="176"/>
      <c r="N1318" s="176"/>
      <c r="O1318" s="619"/>
      <c r="P1318" s="619"/>
      <c r="Q1318" s="1304"/>
      <c r="R1318" s="149"/>
      <c r="S1318" s="1324"/>
      <c r="T1318" s="149"/>
      <c r="U1318" s="149"/>
      <c r="V1318" s="149"/>
      <c r="W1318" s="619"/>
      <c r="X1318" s="619"/>
      <c r="Y1318" s="1447"/>
      <c r="AA1318" s="987"/>
      <c r="AB1318" s="992"/>
      <c r="AC1318" s="993"/>
      <c r="AD1318" s="994"/>
      <c r="AE1318" s="994"/>
      <c r="AF1318" s="995"/>
      <c r="AG1318" s="996"/>
      <c r="AH1318" s="997"/>
      <c r="AI1318" s="998"/>
      <c r="AJ1318" s="312"/>
      <c r="AK1318" s="312"/>
      <c r="AL1318" s="999"/>
      <c r="AM1318" s="312"/>
      <c r="AN1318" s="312"/>
      <c r="AO1318" s="1000"/>
      <c r="AP1318" s="666"/>
      <c r="AQ1318" s="1001"/>
      <c r="AR1318" s="1001"/>
      <c r="AS1318" s="1001"/>
      <c r="AT1318" s="748"/>
    </row>
    <row r="1319">
      <c r="A1319" s="248" t="s">
        <v>673</v>
      </c>
      <c r="B1319" s="179">
        <v>2.2626392E7</v>
      </c>
      <c r="C1319" s="1037">
        <v>44063.49558630787</v>
      </c>
      <c r="D1319" s="606" t="s">
        <v>4542</v>
      </c>
      <c r="E1319" s="179" t="s">
        <v>4543</v>
      </c>
      <c r="F1319" s="228">
        <v>26577.0</v>
      </c>
      <c r="G1319" s="179" t="s">
        <v>391</v>
      </c>
      <c r="H1319" s="179" t="s">
        <v>7900</v>
      </c>
      <c r="I1319" s="179">
        <v>1.166487875E9</v>
      </c>
      <c r="K1319" s="606" t="s">
        <v>4546</v>
      </c>
      <c r="L1319" s="1429" t="s">
        <v>7028</v>
      </c>
      <c r="M1319" s="176"/>
      <c r="N1319" s="176"/>
      <c r="O1319" s="619"/>
      <c r="P1319" s="619"/>
      <c r="Q1319" s="619"/>
      <c r="R1319" s="149"/>
      <c r="S1319" s="1324"/>
      <c r="T1319" s="149"/>
      <c r="U1319" s="149"/>
      <c r="V1319" s="149"/>
      <c r="W1319" s="619"/>
      <c r="X1319" s="619"/>
      <c r="Y1319" s="1447"/>
      <c r="AA1319" s="987"/>
      <c r="AB1319" s="992"/>
      <c r="AC1319" s="993"/>
      <c r="AD1319" s="994"/>
      <c r="AE1319" s="994"/>
      <c r="AF1319" s="995"/>
      <c r="AG1319" s="996"/>
      <c r="AH1319" s="997"/>
      <c r="AI1319" s="998"/>
      <c r="AJ1319" s="312"/>
      <c r="AK1319" s="312"/>
      <c r="AL1319" s="999"/>
      <c r="AM1319" s="312"/>
      <c r="AN1319" s="312"/>
      <c r="AO1319" s="1000"/>
      <c r="AP1319" s="666"/>
      <c r="AQ1319" s="1001"/>
      <c r="AR1319" s="1001"/>
      <c r="AS1319" s="1001"/>
      <c r="AT1319" s="748"/>
    </row>
    <row r="1320">
      <c r="A1320" s="248" t="s">
        <v>673</v>
      </c>
      <c r="B1320" s="179">
        <v>3.1337897E7</v>
      </c>
      <c r="C1320" s="1037">
        <v>44063.50847641204</v>
      </c>
      <c r="D1320" s="606" t="s">
        <v>7905</v>
      </c>
      <c r="E1320" s="179" t="s">
        <v>7906</v>
      </c>
      <c r="F1320" s="228">
        <v>31015.0</v>
      </c>
      <c r="G1320" s="179" t="s">
        <v>391</v>
      </c>
      <c r="H1320" s="179" t="s">
        <v>7907</v>
      </c>
      <c r="I1320" s="179">
        <v>1.153389621E9</v>
      </c>
      <c r="K1320" s="606" t="s">
        <v>7908</v>
      </c>
      <c r="L1320" s="1429" t="s">
        <v>7038</v>
      </c>
      <c r="M1320" s="176"/>
      <c r="N1320" s="176"/>
      <c r="O1320" s="619"/>
      <c r="P1320" s="619"/>
      <c r="Q1320" s="1304"/>
      <c r="R1320" s="149"/>
      <c r="S1320" s="1324"/>
      <c r="T1320" s="149"/>
      <c r="U1320" s="149"/>
      <c r="V1320" s="149"/>
      <c r="W1320" s="619"/>
      <c r="X1320" s="619"/>
      <c r="Y1320" s="1447"/>
      <c r="AA1320" s="987"/>
      <c r="AB1320" s="992"/>
      <c r="AC1320" s="993"/>
      <c r="AD1320" s="994"/>
      <c r="AE1320" s="994"/>
      <c r="AF1320" s="995"/>
      <c r="AG1320" s="996"/>
      <c r="AH1320" s="997"/>
      <c r="AI1320" s="998"/>
      <c r="AJ1320" s="312"/>
      <c r="AK1320" s="312"/>
      <c r="AL1320" s="999"/>
      <c r="AM1320" s="312"/>
      <c r="AN1320" s="312"/>
      <c r="AO1320" s="1000"/>
      <c r="AP1320" s="666"/>
      <c r="AQ1320" s="1001"/>
      <c r="AR1320" s="1001"/>
      <c r="AS1320" s="1001"/>
      <c r="AT1320" s="748"/>
    </row>
    <row r="1321">
      <c r="A1321" s="248" t="s">
        <v>673</v>
      </c>
      <c r="B1321" s="179">
        <v>4.5689863E7</v>
      </c>
      <c r="C1321" s="1037">
        <v>44063.48121873842</v>
      </c>
      <c r="D1321" s="606" t="s">
        <v>7912</v>
      </c>
      <c r="E1321" s="179" t="s">
        <v>7913</v>
      </c>
      <c r="F1321" s="228">
        <v>38102.0</v>
      </c>
      <c r="G1321" s="179" t="s">
        <v>674</v>
      </c>
      <c r="H1321" s="179" t="s">
        <v>7914</v>
      </c>
      <c r="I1321" s="179" t="s">
        <v>7915</v>
      </c>
      <c r="K1321" s="606" t="s">
        <v>7916</v>
      </c>
      <c r="L1321" s="1429" t="s">
        <v>7917</v>
      </c>
      <c r="M1321" s="176"/>
      <c r="N1321" s="176"/>
      <c r="O1321" s="619"/>
      <c r="P1321" s="619"/>
      <c r="Q1321" s="619"/>
      <c r="R1321" s="149"/>
      <c r="S1321" s="1324"/>
      <c r="T1321" s="149"/>
      <c r="U1321" s="149"/>
      <c r="V1321" s="149"/>
      <c r="W1321" s="619"/>
      <c r="X1321" s="619"/>
      <c r="Y1321" s="1447"/>
      <c r="AA1321" s="987"/>
      <c r="AB1321" s="992"/>
      <c r="AC1321" s="993"/>
      <c r="AD1321" s="994"/>
      <c r="AE1321" s="994"/>
      <c r="AF1321" s="995"/>
      <c r="AG1321" s="996"/>
      <c r="AH1321" s="997"/>
      <c r="AI1321" s="998"/>
      <c r="AJ1321" s="312"/>
      <c r="AK1321" s="312"/>
      <c r="AL1321" s="999"/>
      <c r="AM1321" s="312"/>
      <c r="AN1321" s="312"/>
      <c r="AO1321" s="1000"/>
      <c r="AP1321" s="666"/>
      <c r="AQ1321" s="1001"/>
      <c r="AR1321" s="1001"/>
      <c r="AS1321" s="1001"/>
      <c r="AT1321" s="748"/>
    </row>
    <row r="1322">
      <c r="A1322" s="248" t="s">
        <v>673</v>
      </c>
      <c r="B1322" s="179">
        <v>4.3993018E7</v>
      </c>
      <c r="C1322" s="1037">
        <v>44063.45969092593</v>
      </c>
      <c r="D1322" s="606" t="s">
        <v>7922</v>
      </c>
      <c r="E1322" s="179" t="s">
        <v>7923</v>
      </c>
      <c r="F1322" s="228">
        <v>37390.0</v>
      </c>
      <c r="G1322" s="179" t="s">
        <v>2021</v>
      </c>
      <c r="H1322" s="179" t="s">
        <v>7924</v>
      </c>
      <c r="I1322" s="179">
        <v>5.491156090621E12</v>
      </c>
      <c r="K1322" s="606" t="s">
        <v>7925</v>
      </c>
      <c r="L1322" s="1429" t="s">
        <v>7926</v>
      </c>
      <c r="M1322" s="176"/>
      <c r="N1322" s="176"/>
      <c r="O1322" s="619"/>
      <c r="P1322" s="619"/>
      <c r="Q1322" s="619"/>
      <c r="R1322" s="149"/>
      <c r="S1322" s="1324"/>
      <c r="T1322" s="149"/>
      <c r="U1322" s="149"/>
      <c r="V1322" s="149"/>
      <c r="W1322" s="619"/>
      <c r="X1322" s="619"/>
      <c r="Y1322" s="1447"/>
      <c r="AA1322" s="987"/>
      <c r="AB1322" s="992"/>
      <c r="AC1322" s="993"/>
      <c r="AD1322" s="994"/>
      <c r="AE1322" s="994"/>
      <c r="AF1322" s="995"/>
      <c r="AG1322" s="996"/>
      <c r="AH1322" s="997"/>
      <c r="AI1322" s="998"/>
      <c r="AJ1322" s="312"/>
      <c r="AK1322" s="312"/>
      <c r="AL1322" s="999"/>
      <c r="AM1322" s="312"/>
      <c r="AN1322" s="312"/>
      <c r="AO1322" s="1000"/>
      <c r="AP1322" s="666"/>
      <c r="AQ1322" s="1001"/>
      <c r="AR1322" s="1001"/>
      <c r="AS1322" s="1001"/>
      <c r="AT1322" s="748"/>
    </row>
    <row r="1323">
      <c r="A1323" s="248" t="s">
        <v>673</v>
      </c>
      <c r="B1323" s="179">
        <v>3.7782267E7</v>
      </c>
      <c r="C1323" s="1037">
        <v>44063.453114247684</v>
      </c>
      <c r="D1323" s="606" t="s">
        <v>7930</v>
      </c>
      <c r="E1323" s="179" t="s">
        <v>7931</v>
      </c>
      <c r="F1323" s="228">
        <v>33898.0</v>
      </c>
      <c r="G1323" s="179" t="s">
        <v>391</v>
      </c>
      <c r="H1323" s="179" t="s">
        <v>7932</v>
      </c>
      <c r="I1323" s="179" t="s">
        <v>7933</v>
      </c>
      <c r="K1323" s="606" t="s">
        <v>7934</v>
      </c>
      <c r="L1323" s="1429" t="s">
        <v>7020</v>
      </c>
      <c r="M1323" s="176"/>
      <c r="N1323" s="176"/>
      <c r="O1323" s="619"/>
      <c r="P1323" s="619"/>
      <c r="Q1323" s="1304"/>
      <c r="R1323" s="149"/>
      <c r="S1323" s="1324"/>
      <c r="T1323" s="149"/>
      <c r="U1323" s="149"/>
      <c r="V1323" s="149"/>
      <c r="W1323" s="619"/>
      <c r="X1323" s="619"/>
      <c r="Y1323" s="1447"/>
      <c r="AA1323" s="987"/>
      <c r="AB1323" s="992"/>
      <c r="AC1323" s="993"/>
      <c r="AD1323" s="994"/>
      <c r="AE1323" s="994"/>
      <c r="AF1323" s="995"/>
      <c r="AG1323" s="996"/>
      <c r="AH1323" s="997"/>
      <c r="AI1323" s="998"/>
      <c r="AJ1323" s="312"/>
      <c r="AK1323" s="312"/>
      <c r="AL1323" s="999"/>
      <c r="AM1323" s="312"/>
      <c r="AN1323" s="312"/>
      <c r="AO1323" s="1000"/>
      <c r="AP1323" s="666"/>
      <c r="AQ1323" s="1001"/>
      <c r="AR1323" s="1001"/>
      <c r="AS1323" s="1001"/>
      <c r="AT1323" s="748"/>
    </row>
    <row r="1324">
      <c r="A1324" s="248" t="s">
        <v>673</v>
      </c>
      <c r="B1324" s="179">
        <v>4.1638937E7</v>
      </c>
      <c r="C1324" s="1037">
        <v>44062.65235709491</v>
      </c>
      <c r="D1324" s="606" t="s">
        <v>7939</v>
      </c>
      <c r="E1324" s="179" t="s">
        <v>7940</v>
      </c>
      <c r="F1324" s="228">
        <v>36115.0</v>
      </c>
      <c r="G1324" s="179" t="s">
        <v>391</v>
      </c>
      <c r="H1324" s="179" t="s">
        <v>7941</v>
      </c>
      <c r="I1324" s="179">
        <v>1.121541605E9</v>
      </c>
      <c r="K1324" s="606" t="s">
        <v>7942</v>
      </c>
      <c r="L1324" s="1429" t="s">
        <v>7943</v>
      </c>
      <c r="M1324" s="176"/>
      <c r="N1324" s="176"/>
      <c r="O1324" s="619"/>
      <c r="P1324" s="619"/>
      <c r="Q1324" s="619"/>
      <c r="R1324" s="149"/>
      <c r="S1324" s="1324"/>
      <c r="T1324" s="149"/>
      <c r="U1324" s="149"/>
      <c r="V1324" s="149"/>
      <c r="W1324" s="619"/>
      <c r="X1324" s="619"/>
      <c r="Y1324" s="1447"/>
      <c r="AA1324" s="987"/>
      <c r="AB1324" s="992"/>
      <c r="AC1324" s="993"/>
      <c r="AD1324" s="994"/>
      <c r="AE1324" s="994"/>
      <c r="AF1324" s="995"/>
      <c r="AG1324" s="996"/>
      <c r="AH1324" s="997"/>
      <c r="AI1324" s="998"/>
      <c r="AJ1324" s="312"/>
      <c r="AK1324" s="312"/>
      <c r="AL1324" s="999"/>
      <c r="AM1324" s="312"/>
      <c r="AN1324" s="312"/>
      <c r="AO1324" s="1000"/>
      <c r="AP1324" s="666"/>
      <c r="AQ1324" s="1001"/>
      <c r="AR1324" s="1001"/>
      <c r="AS1324" s="1001"/>
      <c r="AT1324" s="748"/>
    </row>
    <row r="1325">
      <c r="A1325" s="248" t="s">
        <v>673</v>
      </c>
      <c r="B1325" s="179">
        <v>2.0256779E7</v>
      </c>
      <c r="C1325" s="1037">
        <v>44068.42132172454</v>
      </c>
      <c r="D1325" s="606" t="s">
        <v>7947</v>
      </c>
      <c r="E1325" s="179" t="s">
        <v>7948</v>
      </c>
      <c r="F1325" s="228">
        <v>25105.0</v>
      </c>
      <c r="G1325" s="179" t="s">
        <v>391</v>
      </c>
      <c r="H1325" s="179" t="s">
        <v>7949</v>
      </c>
      <c r="I1325" s="179">
        <v>2.392603561E9</v>
      </c>
      <c r="K1325" s="606" t="s">
        <v>7950</v>
      </c>
      <c r="L1325" s="1429" t="s">
        <v>7020</v>
      </c>
      <c r="M1325" s="176"/>
      <c r="N1325" s="176"/>
      <c r="O1325" s="619"/>
      <c r="P1325" s="619"/>
      <c r="Q1325" s="1304"/>
      <c r="R1325" s="149"/>
      <c r="S1325" s="1324"/>
      <c r="T1325" s="149"/>
      <c r="U1325" s="149"/>
      <c r="V1325" s="149"/>
      <c r="W1325" s="619"/>
      <c r="X1325" s="619"/>
      <c r="Y1325" s="1447"/>
      <c r="AA1325" s="987"/>
      <c r="AB1325" s="992"/>
      <c r="AC1325" s="993"/>
      <c r="AD1325" s="994"/>
      <c r="AE1325" s="994"/>
      <c r="AF1325" s="995"/>
      <c r="AG1325" s="996"/>
      <c r="AH1325" s="997"/>
      <c r="AI1325" s="998"/>
      <c r="AJ1325" s="312"/>
      <c r="AK1325" s="312"/>
      <c r="AL1325" s="999"/>
      <c r="AM1325" s="312"/>
      <c r="AN1325" s="312"/>
      <c r="AO1325" s="1000"/>
      <c r="AP1325" s="666"/>
      <c r="AQ1325" s="1001"/>
      <c r="AR1325" s="1001"/>
      <c r="AS1325" s="1001"/>
      <c r="AT1325" s="748"/>
    </row>
    <row r="1326">
      <c r="A1326" s="248" t="s">
        <v>673</v>
      </c>
      <c r="B1326" s="179">
        <v>9.5792744E7</v>
      </c>
      <c r="C1326" s="1037">
        <v>44068.13340193287</v>
      </c>
      <c r="D1326" s="606" t="s">
        <v>7953</v>
      </c>
      <c r="E1326" s="179" t="s">
        <v>7954</v>
      </c>
      <c r="F1326" s="228">
        <v>36351.0</v>
      </c>
      <c r="G1326" s="179" t="s">
        <v>3791</v>
      </c>
      <c r="H1326" s="179" t="s">
        <v>7955</v>
      </c>
      <c r="I1326" s="179" t="s">
        <v>7956</v>
      </c>
      <c r="K1326" s="606" t="s">
        <v>7957</v>
      </c>
      <c r="L1326" s="1429" t="s">
        <v>7020</v>
      </c>
      <c r="M1326" s="176"/>
      <c r="N1326" s="176"/>
      <c r="O1326" s="619"/>
      <c r="P1326" s="619"/>
      <c r="Q1326" s="619"/>
      <c r="R1326" s="149"/>
      <c r="S1326" s="1324"/>
      <c r="T1326" s="149"/>
      <c r="U1326" s="149"/>
      <c r="V1326" s="149"/>
      <c r="W1326" s="619"/>
      <c r="X1326" s="619"/>
      <c r="Y1326" s="1447"/>
      <c r="AA1326" s="987"/>
      <c r="AB1326" s="992"/>
      <c r="AC1326" s="993"/>
      <c r="AD1326" s="994"/>
      <c r="AE1326" s="994"/>
      <c r="AF1326" s="995"/>
      <c r="AG1326" s="996"/>
      <c r="AH1326" s="997"/>
      <c r="AI1326" s="998"/>
      <c r="AJ1326" s="312"/>
      <c r="AK1326" s="312"/>
      <c r="AL1326" s="999"/>
      <c r="AM1326" s="312"/>
      <c r="AN1326" s="312"/>
      <c r="AO1326" s="1000"/>
      <c r="AP1326" s="666"/>
      <c r="AQ1326" s="1001"/>
      <c r="AR1326" s="1001"/>
      <c r="AS1326" s="1001"/>
      <c r="AT1326" s="748"/>
    </row>
    <row r="1327">
      <c r="A1327" s="248" t="s">
        <v>673</v>
      </c>
      <c r="B1327" s="179">
        <v>4.4729997E7</v>
      </c>
      <c r="C1327" s="1037">
        <v>44062.587870104166</v>
      </c>
      <c r="D1327" s="606" t="s">
        <v>7962</v>
      </c>
      <c r="E1327" s="179" t="s">
        <v>6971</v>
      </c>
      <c r="F1327" s="228">
        <v>37726.0</v>
      </c>
      <c r="G1327" s="179" t="s">
        <v>391</v>
      </c>
      <c r="H1327" s="179" t="s">
        <v>7963</v>
      </c>
      <c r="I1327" s="179">
        <v>5.491155073521E12</v>
      </c>
      <c r="K1327" s="606" t="s">
        <v>7964</v>
      </c>
      <c r="L1327" s="1429" t="s">
        <v>7965</v>
      </c>
      <c r="M1327" s="176"/>
      <c r="N1327" s="176"/>
      <c r="O1327" s="619"/>
      <c r="P1327" s="619"/>
      <c r="Q1327" s="1304"/>
      <c r="R1327" s="149"/>
      <c r="S1327" s="1324"/>
      <c r="T1327" s="149"/>
      <c r="U1327" s="149"/>
      <c r="V1327" s="149"/>
      <c r="W1327" s="619"/>
      <c r="X1327" s="619"/>
      <c r="Y1327" s="1447"/>
      <c r="AA1327" s="987"/>
      <c r="AB1327" s="992"/>
      <c r="AC1327" s="993"/>
      <c r="AD1327" s="994"/>
      <c r="AE1327" s="994"/>
      <c r="AF1327" s="995"/>
      <c r="AG1327" s="996"/>
      <c r="AH1327" s="997"/>
      <c r="AI1327" s="998"/>
      <c r="AJ1327" s="312"/>
      <c r="AK1327" s="312"/>
      <c r="AL1327" s="999"/>
      <c r="AM1327" s="312"/>
      <c r="AN1327" s="312"/>
      <c r="AO1327" s="1000"/>
      <c r="AP1327" s="666"/>
      <c r="AQ1327" s="1001"/>
      <c r="AR1327" s="1001"/>
      <c r="AS1327" s="1001"/>
      <c r="AT1327" s="748"/>
    </row>
    <row r="1328">
      <c r="A1328" s="248" t="s">
        <v>673</v>
      </c>
      <c r="B1328" s="179">
        <v>3.5267218E7</v>
      </c>
      <c r="C1328" s="1037">
        <v>44067.643175590274</v>
      </c>
      <c r="D1328" s="606" t="s">
        <v>1909</v>
      </c>
      <c r="E1328" s="179" t="s">
        <v>1906</v>
      </c>
      <c r="F1328" s="228">
        <v>33017.0</v>
      </c>
      <c r="G1328" s="179" t="s">
        <v>1755</v>
      </c>
      <c r="H1328" s="179" t="s">
        <v>7970</v>
      </c>
      <c r="I1328" s="179">
        <v>5.41159623673E11</v>
      </c>
      <c r="K1328" s="606" t="s">
        <v>1910</v>
      </c>
      <c r="L1328" s="1429" t="s">
        <v>7971</v>
      </c>
      <c r="M1328" s="176"/>
      <c r="N1328" s="176"/>
      <c r="O1328" s="619"/>
      <c r="P1328" s="619"/>
      <c r="Q1328" s="619"/>
      <c r="R1328" s="149"/>
      <c r="S1328" s="1324"/>
      <c r="T1328" s="149"/>
      <c r="U1328" s="149"/>
      <c r="V1328" s="149"/>
      <c r="W1328" s="619"/>
      <c r="X1328" s="619"/>
      <c r="Y1328" s="1447"/>
      <c r="AA1328" s="987"/>
      <c r="AB1328" s="992"/>
      <c r="AC1328" s="993"/>
      <c r="AD1328" s="994"/>
      <c r="AE1328" s="994"/>
      <c r="AF1328" s="995"/>
      <c r="AG1328" s="996"/>
      <c r="AH1328" s="997"/>
      <c r="AI1328" s="998"/>
      <c r="AJ1328" s="312"/>
      <c r="AK1328" s="312"/>
      <c r="AL1328" s="999"/>
      <c r="AM1328" s="312"/>
      <c r="AN1328" s="312"/>
      <c r="AO1328" s="1000"/>
      <c r="AP1328" s="666"/>
      <c r="AQ1328" s="1001"/>
      <c r="AR1328" s="1001"/>
      <c r="AS1328" s="1001"/>
      <c r="AT1328" s="748"/>
    </row>
    <row r="1329">
      <c r="A1329" s="248" t="s">
        <v>673</v>
      </c>
      <c r="B1329" s="179">
        <v>4.4093284E7</v>
      </c>
      <c r="C1329" s="1037">
        <v>44063.67489582176</v>
      </c>
      <c r="D1329" s="606" t="s">
        <v>6819</v>
      </c>
      <c r="E1329" s="179" t="s">
        <v>6820</v>
      </c>
      <c r="F1329" s="228">
        <v>37390.0</v>
      </c>
      <c r="G1329" s="179" t="s">
        <v>391</v>
      </c>
      <c r="H1329" s="179" t="s">
        <v>6821</v>
      </c>
      <c r="I1329" s="179">
        <v>1.154725445E9</v>
      </c>
      <c r="K1329" s="606" t="s">
        <v>6822</v>
      </c>
      <c r="L1329" s="1429" t="s">
        <v>7974</v>
      </c>
      <c r="M1329" s="176"/>
      <c r="N1329" s="176"/>
      <c r="O1329" s="619"/>
      <c r="P1329" s="619"/>
      <c r="Q1329" s="619"/>
      <c r="R1329" s="149"/>
      <c r="S1329" s="1324"/>
      <c r="T1329" s="149"/>
      <c r="U1329" s="149"/>
      <c r="V1329" s="149"/>
      <c r="W1329" s="619"/>
      <c r="X1329" s="619"/>
      <c r="Y1329" s="1447"/>
      <c r="AA1329" s="987"/>
      <c r="AB1329" s="992"/>
      <c r="AC1329" s="993"/>
      <c r="AD1329" s="994"/>
      <c r="AE1329" s="994"/>
      <c r="AF1329" s="995"/>
      <c r="AG1329" s="996"/>
      <c r="AH1329" s="997"/>
      <c r="AI1329" s="998"/>
      <c r="AJ1329" s="312"/>
      <c r="AK1329" s="312"/>
      <c r="AL1329" s="999"/>
      <c r="AM1329" s="312"/>
      <c r="AN1329" s="312"/>
      <c r="AO1329" s="1000"/>
      <c r="AP1329" s="666"/>
      <c r="AQ1329" s="1001"/>
      <c r="AR1329" s="1001"/>
      <c r="AS1329" s="1001"/>
      <c r="AT1329" s="748"/>
    </row>
    <row r="1330">
      <c r="A1330" s="248" t="s">
        <v>673</v>
      </c>
      <c r="B1330" s="179">
        <v>4.0124167E7</v>
      </c>
      <c r="C1330" s="1037">
        <v>44063.55188067129</v>
      </c>
      <c r="D1330" s="606" t="s">
        <v>7980</v>
      </c>
      <c r="E1330" s="179" t="s">
        <v>7981</v>
      </c>
      <c r="F1330" s="228">
        <v>35405.0</v>
      </c>
      <c r="G1330" s="179" t="s">
        <v>391</v>
      </c>
      <c r="H1330" s="179" t="s">
        <v>7982</v>
      </c>
      <c r="I1330" s="179">
        <v>1.121839137E9</v>
      </c>
      <c r="K1330" s="606" t="s">
        <v>7983</v>
      </c>
      <c r="L1330" s="1429" t="s">
        <v>7038</v>
      </c>
      <c r="M1330" s="176"/>
      <c r="N1330" s="176"/>
      <c r="O1330" s="619"/>
      <c r="P1330" s="619"/>
      <c r="Q1330" s="619"/>
      <c r="R1330" s="149"/>
      <c r="S1330" s="1324"/>
      <c r="T1330" s="149"/>
      <c r="U1330" s="149"/>
      <c r="V1330" s="149"/>
      <c r="W1330" s="619"/>
      <c r="X1330" s="619"/>
      <c r="Y1330" s="1447"/>
      <c r="AA1330" s="987"/>
      <c r="AB1330" s="992"/>
      <c r="AC1330" s="993"/>
      <c r="AD1330" s="994"/>
      <c r="AE1330" s="994"/>
      <c r="AF1330" s="995"/>
      <c r="AG1330" s="996"/>
      <c r="AH1330" s="997"/>
      <c r="AI1330" s="998"/>
      <c r="AJ1330" s="312"/>
      <c r="AK1330" s="312"/>
      <c r="AL1330" s="999"/>
      <c r="AM1330" s="312"/>
      <c r="AN1330" s="312"/>
      <c r="AO1330" s="1000"/>
      <c r="AP1330" s="666"/>
      <c r="AQ1330" s="1001"/>
      <c r="AR1330" s="1001"/>
      <c r="AS1330" s="1001"/>
      <c r="AT1330" s="748"/>
    </row>
    <row r="1331">
      <c r="A1331" s="248" t="s">
        <v>673</v>
      </c>
      <c r="B1331" s="179">
        <v>4.4451312E7</v>
      </c>
      <c r="C1331" s="1037">
        <v>44091.64947502315</v>
      </c>
      <c r="D1331" s="606" t="s">
        <v>7987</v>
      </c>
      <c r="E1331" s="179" t="s">
        <v>7988</v>
      </c>
      <c r="F1331" s="228">
        <v>37535.0</v>
      </c>
      <c r="G1331" s="179" t="s">
        <v>391</v>
      </c>
      <c r="H1331" s="179" t="s">
        <v>7989</v>
      </c>
      <c r="I1331" s="179">
        <v>1.144487892E9</v>
      </c>
      <c r="K1331" s="606" t="s">
        <v>7990</v>
      </c>
      <c r="L1331" s="1429" t="s">
        <v>7038</v>
      </c>
      <c r="M1331" s="176"/>
      <c r="N1331" s="176"/>
      <c r="O1331" s="619"/>
      <c r="P1331" s="619"/>
      <c r="Q1331" s="619"/>
      <c r="R1331" s="149"/>
      <c r="S1331" s="1324"/>
      <c r="T1331" s="149"/>
      <c r="U1331" s="149"/>
      <c r="V1331" s="149"/>
      <c r="W1331" s="619"/>
      <c r="X1331" s="619"/>
      <c r="Y1331" s="1447"/>
      <c r="AA1331" s="987"/>
      <c r="AB1331" s="992"/>
      <c r="AC1331" s="993"/>
      <c r="AD1331" s="994"/>
      <c r="AE1331" s="994"/>
      <c r="AF1331" s="995"/>
      <c r="AG1331" s="996"/>
      <c r="AH1331" s="997"/>
      <c r="AI1331" s="998"/>
      <c r="AJ1331" s="312"/>
      <c r="AK1331" s="312"/>
      <c r="AL1331" s="999"/>
      <c r="AM1331" s="312"/>
      <c r="AN1331" s="312"/>
      <c r="AO1331" s="1000"/>
      <c r="AP1331" s="666"/>
      <c r="AQ1331" s="1001"/>
      <c r="AR1331" s="1001"/>
      <c r="AS1331" s="1001"/>
      <c r="AT1331" s="748"/>
    </row>
    <row r="1332">
      <c r="A1332" s="248" t="s">
        <v>673</v>
      </c>
      <c r="B1332" s="179">
        <v>4.0514372E7</v>
      </c>
      <c r="C1332" s="1037">
        <v>44063.447366875</v>
      </c>
      <c r="D1332" s="606" t="s">
        <v>7996</v>
      </c>
      <c r="E1332" s="179" t="s">
        <v>7997</v>
      </c>
      <c r="F1332" s="228">
        <v>35655.0</v>
      </c>
      <c r="G1332" s="179" t="s">
        <v>391</v>
      </c>
      <c r="H1332" s="179" t="s">
        <v>7998</v>
      </c>
      <c r="I1332" s="179">
        <v>1.156652634E9</v>
      </c>
      <c r="K1332" s="606" t="s">
        <v>7999</v>
      </c>
      <c r="L1332" s="1429" t="s">
        <v>7038</v>
      </c>
      <c r="M1332" s="176"/>
      <c r="N1332" s="176"/>
      <c r="O1332" s="619"/>
      <c r="P1332" s="619"/>
      <c r="Q1332" s="1304"/>
      <c r="R1332" s="149"/>
      <c r="S1332" s="1324"/>
      <c r="T1332" s="149"/>
      <c r="U1332" s="149"/>
      <c r="V1332" s="149"/>
      <c r="W1332" s="619"/>
      <c r="X1332" s="619"/>
      <c r="Y1332" s="1447"/>
      <c r="AA1332" s="987"/>
      <c r="AB1332" s="992"/>
      <c r="AC1332" s="993"/>
      <c r="AD1332" s="994"/>
      <c r="AE1332" s="994"/>
      <c r="AF1332" s="995"/>
      <c r="AG1332" s="996"/>
      <c r="AH1332" s="997"/>
      <c r="AI1332" s="998"/>
      <c r="AJ1332" s="312"/>
      <c r="AK1332" s="312"/>
      <c r="AL1332" s="999"/>
      <c r="AM1332" s="312"/>
      <c r="AN1332" s="312"/>
      <c r="AO1332" s="1000"/>
      <c r="AP1332" s="666"/>
      <c r="AQ1332" s="1001"/>
      <c r="AR1332" s="1001"/>
      <c r="AS1332" s="1001"/>
      <c r="AT1332" s="748"/>
    </row>
    <row r="1333">
      <c r="A1333" s="248" t="s">
        <v>673</v>
      </c>
      <c r="B1333" s="179">
        <v>3.906937E7</v>
      </c>
      <c r="C1333" s="1037">
        <v>44062.84924855324</v>
      </c>
      <c r="D1333" s="606" t="s">
        <v>8004</v>
      </c>
      <c r="E1333" s="179" t="s">
        <v>8005</v>
      </c>
      <c r="F1333" s="228">
        <v>34911.0</v>
      </c>
      <c r="G1333" s="179" t="s">
        <v>674</v>
      </c>
      <c r="H1333" s="179" t="s">
        <v>2141</v>
      </c>
      <c r="I1333" s="179">
        <v>1.150278517E9</v>
      </c>
      <c r="K1333" s="606" t="s">
        <v>8006</v>
      </c>
      <c r="L1333" s="1429" t="s">
        <v>7020</v>
      </c>
      <c r="M1333" s="176"/>
      <c r="N1333" s="176"/>
      <c r="O1333" s="619"/>
      <c r="P1333" s="619"/>
      <c r="Q1333" s="1304"/>
      <c r="R1333" s="149"/>
      <c r="S1333" s="1324"/>
      <c r="T1333" s="149"/>
      <c r="U1333" s="149"/>
      <c r="V1333" s="149"/>
      <c r="W1333" s="619"/>
      <c r="X1333" s="619"/>
      <c r="Y1333" s="1447"/>
      <c r="AA1333" s="987"/>
      <c r="AB1333" s="992"/>
      <c r="AC1333" s="993"/>
      <c r="AD1333" s="994"/>
      <c r="AE1333" s="994"/>
      <c r="AF1333" s="995"/>
      <c r="AG1333" s="996"/>
      <c r="AH1333" s="997"/>
      <c r="AI1333" s="998"/>
      <c r="AJ1333" s="312"/>
      <c r="AK1333" s="312"/>
      <c r="AL1333" s="999"/>
      <c r="AM1333" s="312"/>
      <c r="AN1333" s="312"/>
      <c r="AO1333" s="1000"/>
      <c r="AP1333" s="666"/>
      <c r="AQ1333" s="1001"/>
      <c r="AR1333" s="1001"/>
      <c r="AS1333" s="1001"/>
      <c r="AT1333" s="748"/>
    </row>
    <row r="1334">
      <c r="A1334" s="248" t="s">
        <v>673</v>
      </c>
      <c r="B1334" s="179">
        <v>4.1402573E7</v>
      </c>
      <c r="C1334" s="1037">
        <v>44089.74748989583</v>
      </c>
      <c r="D1334" s="606" t="s">
        <v>8011</v>
      </c>
      <c r="E1334" s="179" t="s">
        <v>8012</v>
      </c>
      <c r="F1334" s="228">
        <v>36317.0</v>
      </c>
      <c r="G1334" s="179" t="s">
        <v>391</v>
      </c>
      <c r="H1334" s="179" t="s">
        <v>8013</v>
      </c>
      <c r="I1334" s="179">
        <v>2.964543612E9</v>
      </c>
      <c r="K1334" s="606" t="s">
        <v>8014</v>
      </c>
      <c r="L1334" s="1429" t="s">
        <v>7020</v>
      </c>
      <c r="M1334" s="176"/>
      <c r="N1334" s="176"/>
      <c r="O1334" s="619"/>
      <c r="P1334" s="619"/>
      <c r="Q1334" s="619"/>
      <c r="R1334" s="149"/>
      <c r="S1334" s="1324"/>
      <c r="T1334" s="149"/>
      <c r="U1334" s="149"/>
      <c r="V1334" s="149"/>
      <c r="W1334" s="619"/>
      <c r="X1334" s="619"/>
      <c r="Y1334" s="1447"/>
      <c r="AA1334" s="987"/>
      <c r="AB1334" s="992"/>
      <c r="AC1334" s="993"/>
      <c r="AD1334" s="994"/>
      <c r="AE1334" s="994"/>
      <c r="AF1334" s="995"/>
      <c r="AG1334" s="996"/>
      <c r="AH1334" s="997"/>
      <c r="AI1334" s="998"/>
      <c r="AJ1334" s="312"/>
      <c r="AK1334" s="312"/>
      <c r="AL1334" s="999"/>
      <c r="AM1334" s="312"/>
      <c r="AN1334" s="312"/>
      <c r="AO1334" s="1000"/>
      <c r="AP1334" s="666"/>
      <c r="AQ1334" s="1001"/>
      <c r="AR1334" s="1001"/>
      <c r="AS1334" s="1001"/>
      <c r="AT1334" s="748"/>
    </row>
    <row r="1335">
      <c r="A1335" s="248" t="s">
        <v>673</v>
      </c>
      <c r="B1335" s="179">
        <v>3.5040751E7</v>
      </c>
      <c r="C1335" s="1037">
        <v>44063.55592501158</v>
      </c>
      <c r="D1335" s="606" t="s">
        <v>8019</v>
      </c>
      <c r="E1335" s="179" t="s">
        <v>8020</v>
      </c>
      <c r="F1335" s="228">
        <v>32937.0</v>
      </c>
      <c r="G1335" s="179" t="s">
        <v>391</v>
      </c>
      <c r="H1335" s="179" t="s">
        <v>8021</v>
      </c>
      <c r="I1335" s="179">
        <v>5.491151762927E12</v>
      </c>
      <c r="K1335" s="606" t="s">
        <v>8022</v>
      </c>
      <c r="L1335" s="1429" t="s">
        <v>7020</v>
      </c>
      <c r="M1335" s="176"/>
      <c r="N1335" s="176"/>
      <c r="O1335" s="619"/>
      <c r="P1335" s="619"/>
      <c r="Q1335" s="1304"/>
      <c r="R1335" s="149"/>
      <c r="S1335" s="1324"/>
      <c r="T1335" s="149"/>
      <c r="U1335" s="149"/>
      <c r="V1335" s="149"/>
      <c r="W1335" s="619"/>
      <c r="X1335" s="619"/>
      <c r="Y1335" s="1447"/>
      <c r="AA1335" s="987"/>
      <c r="AB1335" s="992"/>
      <c r="AC1335" s="993"/>
      <c r="AD1335" s="994"/>
      <c r="AE1335" s="994"/>
      <c r="AF1335" s="995"/>
      <c r="AG1335" s="996"/>
      <c r="AH1335" s="997"/>
      <c r="AI1335" s="998"/>
      <c r="AJ1335" s="312"/>
      <c r="AK1335" s="312"/>
      <c r="AL1335" s="999"/>
      <c r="AM1335" s="312"/>
      <c r="AN1335" s="312"/>
      <c r="AO1335" s="1000"/>
      <c r="AP1335" s="666"/>
      <c r="AQ1335" s="1001"/>
      <c r="AR1335" s="1001"/>
      <c r="AS1335" s="1001"/>
      <c r="AT1335" s="748"/>
    </row>
    <row r="1336">
      <c r="A1336" s="248" t="s">
        <v>673</v>
      </c>
      <c r="B1336" s="25">
        <v>3.4842221E7</v>
      </c>
      <c r="C1336" s="1051">
        <v>44057.40377700231</v>
      </c>
      <c r="D1336" s="1052" t="s">
        <v>8027</v>
      </c>
      <c r="E1336" s="25" t="s">
        <v>8028</v>
      </c>
      <c r="F1336" s="1053">
        <v>32768.0</v>
      </c>
      <c r="G1336" s="25" t="s">
        <v>391</v>
      </c>
      <c r="H1336" s="25" t="s">
        <v>8029</v>
      </c>
      <c r="I1336" s="25" t="s">
        <v>8030</v>
      </c>
      <c r="K1336" s="1052" t="s">
        <v>7598</v>
      </c>
      <c r="L1336" s="1439"/>
      <c r="M1336" s="1266"/>
      <c r="N1336" s="437"/>
      <c r="O1336" s="1440"/>
      <c r="P1336" s="1440"/>
      <c r="Q1336" s="1427"/>
      <c r="R1336" s="437"/>
      <c r="S1336" s="1324"/>
      <c r="T1336" s="1266"/>
      <c r="U1336" s="1266"/>
      <c r="V1336" s="1266"/>
      <c r="W1336" s="1244"/>
      <c r="X1336" s="1244"/>
      <c r="Y1336" s="1447"/>
      <c r="AA1336" s="987"/>
      <c r="AB1336" s="992"/>
      <c r="AC1336" s="993"/>
      <c r="AD1336" s="994"/>
      <c r="AE1336" s="994"/>
      <c r="AF1336" s="995"/>
      <c r="AG1336" s="996"/>
      <c r="AH1336" s="997"/>
      <c r="AI1336" s="998"/>
      <c r="AJ1336" s="312"/>
      <c r="AK1336" s="312"/>
      <c r="AL1336" s="999"/>
      <c r="AM1336" s="312"/>
      <c r="AN1336" s="312"/>
      <c r="AO1336" s="1000"/>
      <c r="AP1336" s="666"/>
      <c r="AQ1336" s="1001"/>
      <c r="AR1336" s="1001"/>
      <c r="AS1336" s="1001"/>
      <c r="AT1336" s="748"/>
    </row>
    <row r="1337">
      <c r="A1337" s="248" t="s">
        <v>673</v>
      </c>
      <c r="B1337" s="179">
        <v>1.3793307E7</v>
      </c>
      <c r="C1337" s="1037">
        <v>44071.45693134259</v>
      </c>
      <c r="D1337" s="606" t="s">
        <v>8031</v>
      </c>
      <c r="E1337" s="179" t="s">
        <v>8032</v>
      </c>
      <c r="F1337" s="228">
        <v>33086.0</v>
      </c>
      <c r="G1337" s="179" t="s">
        <v>8033</v>
      </c>
      <c r="H1337" s="179" t="s">
        <v>8034</v>
      </c>
      <c r="I1337" s="179" t="s">
        <v>8035</v>
      </c>
      <c r="K1337" s="606" t="s">
        <v>8036</v>
      </c>
      <c r="L1337" s="1429" t="s">
        <v>7020</v>
      </c>
      <c r="M1337" s="176"/>
      <c r="N1337" s="176"/>
      <c r="O1337" s="619"/>
      <c r="P1337" s="619"/>
      <c r="Q1337" s="1304"/>
      <c r="R1337" s="149"/>
      <c r="S1337" s="1324"/>
      <c r="T1337" s="149"/>
      <c r="U1337" s="149"/>
      <c r="V1337" s="149"/>
      <c r="W1337" s="619"/>
      <c r="X1337" s="619"/>
      <c r="Y1337" s="1447"/>
      <c r="AA1337" s="987"/>
      <c r="AB1337" s="992"/>
      <c r="AC1337" s="993"/>
      <c r="AD1337" s="994"/>
      <c r="AE1337" s="994"/>
      <c r="AF1337" s="995"/>
      <c r="AG1337" s="996"/>
      <c r="AH1337" s="997"/>
      <c r="AI1337" s="998"/>
      <c r="AJ1337" s="312"/>
      <c r="AK1337" s="312"/>
      <c r="AL1337" s="999"/>
      <c r="AM1337" s="312"/>
      <c r="AN1337" s="312"/>
      <c r="AO1337" s="1000"/>
      <c r="AP1337" s="666"/>
      <c r="AQ1337" s="1001"/>
      <c r="AR1337" s="1001"/>
      <c r="AS1337" s="1001"/>
      <c r="AT1337" s="748"/>
    </row>
    <row r="1338">
      <c r="A1338" s="248" t="s">
        <v>673</v>
      </c>
      <c r="B1338" s="179">
        <v>4.4675684E7</v>
      </c>
      <c r="C1338" s="1037">
        <v>44112.530076967596</v>
      </c>
      <c r="D1338" s="606" t="s">
        <v>8040</v>
      </c>
      <c r="E1338" s="179" t="s">
        <v>8041</v>
      </c>
      <c r="F1338" s="228">
        <v>37692.0</v>
      </c>
      <c r="G1338" s="179" t="s">
        <v>391</v>
      </c>
      <c r="H1338" s="179" t="s">
        <v>8042</v>
      </c>
      <c r="I1338" s="179">
        <v>1.153350685E9</v>
      </c>
      <c r="K1338" s="606" t="s">
        <v>8043</v>
      </c>
      <c r="L1338" s="1429" t="s">
        <v>7038</v>
      </c>
      <c r="M1338" s="176"/>
      <c r="N1338" s="176"/>
      <c r="O1338" s="619"/>
      <c r="P1338" s="619"/>
      <c r="Q1338" s="619"/>
      <c r="R1338" s="149"/>
      <c r="S1338" s="1324"/>
      <c r="T1338" s="149"/>
      <c r="U1338" s="149"/>
      <c r="V1338" s="149"/>
      <c r="W1338" s="619"/>
      <c r="X1338" s="619"/>
      <c r="Y1338" s="1447"/>
      <c r="AA1338" s="987"/>
      <c r="AB1338" s="992"/>
      <c r="AC1338" s="993"/>
      <c r="AD1338" s="994"/>
      <c r="AE1338" s="994"/>
      <c r="AF1338" s="995"/>
      <c r="AG1338" s="996"/>
      <c r="AH1338" s="997"/>
      <c r="AI1338" s="998"/>
      <c r="AJ1338" s="312"/>
      <c r="AK1338" s="312"/>
      <c r="AL1338" s="999"/>
      <c r="AM1338" s="312"/>
      <c r="AN1338" s="312"/>
      <c r="AO1338" s="1000"/>
      <c r="AP1338" s="666"/>
      <c r="AQ1338" s="1001"/>
      <c r="AR1338" s="1001"/>
      <c r="AS1338" s="1001"/>
      <c r="AT1338" s="748"/>
    </row>
    <row r="1339">
      <c r="A1339" s="248" t="s">
        <v>673</v>
      </c>
      <c r="B1339" s="179">
        <v>3.8992745E7</v>
      </c>
      <c r="C1339" s="1037">
        <v>44119.56895935185</v>
      </c>
      <c r="D1339" s="606" t="s">
        <v>8049</v>
      </c>
      <c r="E1339" s="179" t="s">
        <v>8050</v>
      </c>
      <c r="F1339" s="228">
        <v>34899.0</v>
      </c>
      <c r="G1339" s="179" t="s">
        <v>8051</v>
      </c>
      <c r="H1339" s="179" t="s">
        <v>8052</v>
      </c>
      <c r="I1339" s="179">
        <v>1.541711257E9</v>
      </c>
      <c r="K1339" s="606" t="s">
        <v>8053</v>
      </c>
      <c r="L1339" s="1429" t="s">
        <v>7028</v>
      </c>
      <c r="M1339" s="176"/>
      <c r="N1339" s="176"/>
      <c r="O1339" s="619"/>
      <c r="P1339" s="619"/>
      <c r="Q1339" s="1304"/>
      <c r="R1339" s="149"/>
      <c r="S1339" s="1324"/>
      <c r="T1339" s="149"/>
      <c r="U1339" s="149"/>
      <c r="V1339" s="149"/>
      <c r="W1339" s="619"/>
      <c r="X1339" s="619"/>
      <c r="Y1339" s="1447"/>
      <c r="AA1339" s="987"/>
      <c r="AB1339" s="992"/>
      <c r="AC1339" s="993"/>
      <c r="AD1339" s="994"/>
      <c r="AE1339" s="994"/>
      <c r="AF1339" s="995"/>
      <c r="AG1339" s="996"/>
      <c r="AH1339" s="997"/>
      <c r="AI1339" s="998"/>
      <c r="AJ1339" s="312"/>
      <c r="AK1339" s="312"/>
      <c r="AL1339" s="999"/>
      <c r="AM1339" s="312"/>
      <c r="AN1339" s="312"/>
      <c r="AO1339" s="1000"/>
      <c r="AP1339" s="666"/>
      <c r="AQ1339" s="1001"/>
      <c r="AR1339" s="1001"/>
      <c r="AS1339" s="1001"/>
      <c r="AT1339" s="748"/>
    </row>
    <row r="1340">
      <c r="A1340" s="248" t="s">
        <v>673</v>
      </c>
      <c r="B1340" s="179">
        <v>4.2662663E7</v>
      </c>
      <c r="C1340" s="1037">
        <v>44063.50277090278</v>
      </c>
      <c r="D1340" s="606" t="s">
        <v>2050</v>
      </c>
      <c r="E1340" s="179" t="s">
        <v>2051</v>
      </c>
      <c r="F1340" s="228">
        <v>36712.0</v>
      </c>
      <c r="G1340" s="179" t="s">
        <v>1755</v>
      </c>
      <c r="H1340" s="179" t="s">
        <v>8056</v>
      </c>
      <c r="I1340" s="179">
        <v>1.162437142E9</v>
      </c>
      <c r="K1340" s="606" t="s">
        <v>8057</v>
      </c>
      <c r="L1340" s="1429" t="s">
        <v>7028</v>
      </c>
      <c r="M1340" s="176"/>
      <c r="N1340" s="176"/>
      <c r="O1340" s="619"/>
      <c r="P1340" s="619"/>
      <c r="Q1340" s="1304"/>
      <c r="R1340" s="149"/>
      <c r="S1340" s="1324"/>
      <c r="T1340" s="149"/>
      <c r="U1340" s="149"/>
      <c r="V1340" s="149"/>
      <c r="W1340" s="619"/>
      <c r="X1340" s="619"/>
      <c r="Y1340" s="1447"/>
      <c r="AA1340" s="987"/>
      <c r="AB1340" s="992"/>
      <c r="AC1340" s="993"/>
      <c r="AD1340" s="994"/>
      <c r="AE1340" s="994"/>
      <c r="AF1340" s="995"/>
      <c r="AG1340" s="996"/>
      <c r="AH1340" s="997"/>
      <c r="AI1340" s="998"/>
      <c r="AJ1340" s="312"/>
      <c r="AK1340" s="312"/>
      <c r="AL1340" s="999"/>
      <c r="AM1340" s="312"/>
      <c r="AN1340" s="312"/>
      <c r="AO1340" s="1000"/>
      <c r="AP1340" s="666"/>
      <c r="AQ1340" s="1001"/>
      <c r="AR1340" s="1001"/>
      <c r="AS1340" s="1001"/>
      <c r="AT1340" s="748"/>
    </row>
    <row r="1341">
      <c r="A1341" s="248" t="s">
        <v>673</v>
      </c>
      <c r="B1341" s="25">
        <v>3.5725168E7</v>
      </c>
      <c r="C1341" s="1051">
        <v>44035.65024619213</v>
      </c>
      <c r="D1341" s="1052" t="s">
        <v>7723</v>
      </c>
      <c r="E1341" s="25" t="s">
        <v>8060</v>
      </c>
      <c r="F1341" s="1053">
        <v>33768.0</v>
      </c>
      <c r="G1341" s="25" t="s">
        <v>391</v>
      </c>
      <c r="H1341" s="25" t="s">
        <v>8061</v>
      </c>
      <c r="I1341" s="25">
        <v>1.532729052E9</v>
      </c>
      <c r="K1341" s="1052" t="s">
        <v>8062</v>
      </c>
      <c r="L1341" s="1439"/>
      <c r="M1341" s="1266"/>
      <c r="N1341" s="437"/>
      <c r="O1341" s="1448"/>
      <c r="P1341" s="1448"/>
      <c r="Q1341" s="1427"/>
      <c r="R1341" s="437"/>
      <c r="S1341" s="1324"/>
      <c r="T1341" s="437"/>
      <c r="U1341" s="1266"/>
      <c r="V1341" s="1266"/>
      <c r="W1341" s="1244"/>
      <c r="X1341" s="1244"/>
      <c r="Y1341" s="1447"/>
      <c r="AA1341" s="987"/>
      <c r="AB1341" s="992"/>
      <c r="AC1341" s="993"/>
      <c r="AD1341" s="994"/>
      <c r="AE1341" s="994"/>
      <c r="AF1341" s="995"/>
      <c r="AG1341" s="996"/>
      <c r="AH1341" s="997"/>
      <c r="AI1341" s="998"/>
      <c r="AJ1341" s="312"/>
      <c r="AK1341" s="312"/>
      <c r="AL1341" s="999"/>
      <c r="AM1341" s="312"/>
      <c r="AN1341" s="312"/>
      <c r="AO1341" s="1000"/>
      <c r="AP1341" s="666"/>
      <c r="AQ1341" s="1001"/>
      <c r="AR1341" s="1001"/>
      <c r="AS1341" s="1001"/>
      <c r="AT1341" s="748"/>
    </row>
    <row r="1342">
      <c r="A1342" s="248" t="s">
        <v>673</v>
      </c>
      <c r="B1342" s="179">
        <v>3.5127188E7</v>
      </c>
      <c r="C1342" s="1037">
        <v>44064.47422775463</v>
      </c>
      <c r="D1342" s="606" t="s">
        <v>8063</v>
      </c>
      <c r="E1342" s="179" t="s">
        <v>8064</v>
      </c>
      <c r="F1342" s="228">
        <v>32934.0</v>
      </c>
      <c r="G1342" s="179" t="s">
        <v>2021</v>
      </c>
      <c r="H1342" s="179" t="s">
        <v>8065</v>
      </c>
      <c r="I1342" s="179">
        <v>1.563307778E9</v>
      </c>
      <c r="K1342" s="606" t="s">
        <v>8066</v>
      </c>
      <c r="L1342" s="1429" t="s">
        <v>7028</v>
      </c>
      <c r="M1342" s="176"/>
      <c r="N1342" s="176"/>
      <c r="O1342" s="619"/>
      <c r="P1342" s="619"/>
      <c r="Q1342" s="1304"/>
      <c r="R1342" s="149"/>
      <c r="S1342" s="1324"/>
      <c r="T1342" s="149"/>
      <c r="U1342" s="149"/>
      <c r="V1342" s="149"/>
      <c r="W1342" s="619"/>
      <c r="X1342" s="619"/>
      <c r="Y1342" s="1447"/>
      <c r="AA1342" s="987"/>
      <c r="AB1342" s="992"/>
      <c r="AC1342" s="993"/>
      <c r="AD1342" s="994"/>
      <c r="AE1342" s="994"/>
      <c r="AF1342" s="995"/>
      <c r="AG1342" s="996"/>
      <c r="AH1342" s="997"/>
      <c r="AI1342" s="998"/>
      <c r="AJ1342" s="312"/>
      <c r="AK1342" s="312"/>
      <c r="AL1342" s="999"/>
      <c r="AM1342" s="312"/>
      <c r="AN1342" s="312"/>
      <c r="AO1342" s="1000"/>
      <c r="AP1342" s="666"/>
      <c r="AQ1342" s="1001"/>
      <c r="AR1342" s="1001"/>
      <c r="AS1342" s="1001"/>
      <c r="AT1342" s="748"/>
    </row>
    <row r="1343">
      <c r="A1343" s="248" t="s">
        <v>673</v>
      </c>
      <c r="B1343" s="179">
        <v>3.8393415E7</v>
      </c>
      <c r="C1343" s="1037">
        <v>44069.500660185186</v>
      </c>
      <c r="D1343" s="606" t="s">
        <v>8070</v>
      </c>
      <c r="E1343" s="179" t="s">
        <v>8071</v>
      </c>
      <c r="F1343" s="228">
        <v>34873.0</v>
      </c>
      <c r="G1343" s="179" t="s">
        <v>391</v>
      </c>
      <c r="H1343" s="179" t="s">
        <v>8072</v>
      </c>
      <c r="I1343" s="179">
        <v>1.13434645E9</v>
      </c>
      <c r="K1343" s="606" t="s">
        <v>4883</v>
      </c>
      <c r="L1343" s="1429" t="s">
        <v>7020</v>
      </c>
      <c r="M1343" s="176"/>
      <c r="N1343" s="176"/>
      <c r="O1343" s="619"/>
      <c r="P1343" s="619"/>
      <c r="Q1343" s="1304"/>
      <c r="R1343" s="149"/>
      <c r="S1343" s="1324"/>
      <c r="T1343" s="149"/>
      <c r="U1343" s="149"/>
      <c r="V1343" s="149"/>
      <c r="W1343" s="619"/>
      <c r="X1343" s="619"/>
      <c r="Y1343" s="1447"/>
      <c r="AA1343" s="987"/>
      <c r="AB1343" s="992"/>
      <c r="AC1343" s="993"/>
      <c r="AD1343" s="994"/>
      <c r="AE1343" s="994"/>
      <c r="AF1343" s="995"/>
      <c r="AG1343" s="996"/>
      <c r="AH1343" s="997"/>
      <c r="AI1343" s="998"/>
      <c r="AJ1343" s="312"/>
      <c r="AK1343" s="312"/>
      <c r="AL1343" s="999"/>
      <c r="AM1343" s="312"/>
      <c r="AN1343" s="312"/>
      <c r="AO1343" s="1000"/>
      <c r="AP1343" s="666"/>
      <c r="AQ1343" s="1001"/>
      <c r="AR1343" s="1001"/>
      <c r="AS1343" s="1001"/>
      <c r="AT1343" s="748"/>
    </row>
    <row r="1344">
      <c r="A1344" s="248" t="s">
        <v>673</v>
      </c>
      <c r="B1344" s="179">
        <v>3.9654138E7</v>
      </c>
      <c r="C1344" s="1037">
        <v>44063.501212048606</v>
      </c>
      <c r="D1344" s="606" t="s">
        <v>8076</v>
      </c>
      <c r="E1344" s="179" t="s">
        <v>8077</v>
      </c>
      <c r="F1344" s="228">
        <v>35167.0</v>
      </c>
      <c r="G1344" s="179" t="s">
        <v>391</v>
      </c>
      <c r="H1344" s="179" t="s">
        <v>8078</v>
      </c>
      <c r="I1344" s="179">
        <v>1.139095244E9</v>
      </c>
      <c r="K1344" s="606" t="s">
        <v>8079</v>
      </c>
      <c r="L1344" s="1429" t="s">
        <v>7020</v>
      </c>
      <c r="M1344" s="176"/>
      <c r="N1344" s="176"/>
      <c r="O1344" s="619"/>
      <c r="P1344" s="619"/>
      <c r="Q1344" s="1304"/>
      <c r="R1344" s="149"/>
      <c r="S1344" s="1324"/>
      <c r="T1344" s="149"/>
      <c r="U1344" s="149"/>
      <c r="V1344" s="149"/>
      <c r="W1344" s="619"/>
      <c r="X1344" s="619"/>
      <c r="Y1344" s="1447"/>
      <c r="AA1344" s="987"/>
      <c r="AB1344" s="992"/>
      <c r="AC1344" s="993"/>
      <c r="AD1344" s="994"/>
      <c r="AE1344" s="994"/>
      <c r="AF1344" s="995"/>
      <c r="AG1344" s="996"/>
      <c r="AH1344" s="997"/>
      <c r="AI1344" s="998"/>
      <c r="AJ1344" s="312"/>
      <c r="AK1344" s="312"/>
      <c r="AL1344" s="999"/>
      <c r="AM1344" s="312"/>
      <c r="AN1344" s="312"/>
      <c r="AO1344" s="1000"/>
      <c r="AP1344" s="666"/>
      <c r="AQ1344" s="1001"/>
      <c r="AR1344" s="1001"/>
      <c r="AS1344" s="1001"/>
      <c r="AT1344" s="748"/>
    </row>
    <row r="1345">
      <c r="A1345" s="248" t="s">
        <v>673</v>
      </c>
      <c r="B1345" s="179">
        <v>3.8299801E7</v>
      </c>
      <c r="C1345" s="1037">
        <v>44067.657215127314</v>
      </c>
      <c r="D1345" s="606" t="s">
        <v>8083</v>
      </c>
      <c r="E1345" s="179" t="s">
        <v>8084</v>
      </c>
      <c r="F1345" s="228">
        <v>34795.0</v>
      </c>
      <c r="G1345" s="179" t="s">
        <v>391</v>
      </c>
      <c r="H1345" s="179" t="s">
        <v>8085</v>
      </c>
      <c r="I1345" s="179">
        <v>5.492974134215E12</v>
      </c>
      <c r="K1345" s="606" t="s">
        <v>8086</v>
      </c>
      <c r="L1345" s="1429" t="s">
        <v>7020</v>
      </c>
      <c r="M1345" s="176"/>
      <c r="N1345" s="176"/>
      <c r="O1345" s="619"/>
      <c r="P1345" s="619"/>
      <c r="Q1345" s="1304"/>
      <c r="R1345" s="149"/>
      <c r="S1345" s="1324"/>
      <c r="T1345" s="149"/>
      <c r="U1345" s="149"/>
      <c r="V1345" s="149"/>
      <c r="W1345" s="619"/>
      <c r="X1345" s="619"/>
      <c r="Y1345" s="1447"/>
      <c r="AA1345" s="987"/>
      <c r="AB1345" s="992"/>
      <c r="AC1345" s="993"/>
      <c r="AD1345" s="994"/>
      <c r="AE1345" s="994"/>
      <c r="AF1345" s="995"/>
      <c r="AG1345" s="996"/>
      <c r="AH1345" s="997"/>
      <c r="AI1345" s="998"/>
      <c r="AJ1345" s="312"/>
      <c r="AK1345" s="312"/>
      <c r="AL1345" s="999"/>
      <c r="AM1345" s="312"/>
      <c r="AN1345" s="312"/>
      <c r="AO1345" s="1000"/>
      <c r="AP1345" s="666"/>
      <c r="AQ1345" s="1001"/>
      <c r="AR1345" s="1001"/>
      <c r="AS1345" s="1001"/>
      <c r="AT1345" s="748"/>
    </row>
    <row r="1346">
      <c r="A1346" s="248" t="s">
        <v>673</v>
      </c>
      <c r="B1346" s="179">
        <v>4.472709E7</v>
      </c>
      <c r="C1346" s="1037">
        <v>44062.556438263884</v>
      </c>
      <c r="D1346" s="606" t="s">
        <v>8090</v>
      </c>
      <c r="E1346" s="179" t="s">
        <v>8091</v>
      </c>
      <c r="F1346" s="228">
        <v>37700.0</v>
      </c>
      <c r="G1346" s="179" t="s">
        <v>391</v>
      </c>
      <c r="H1346" s="179" t="s">
        <v>8092</v>
      </c>
      <c r="I1346" s="179" t="s">
        <v>8093</v>
      </c>
      <c r="K1346" s="606" t="s">
        <v>8094</v>
      </c>
      <c r="L1346" s="1429" t="s">
        <v>8095</v>
      </c>
      <c r="M1346" s="176"/>
      <c r="N1346" s="176"/>
      <c r="O1346" s="619"/>
      <c r="P1346" s="619"/>
      <c r="Q1346" s="619"/>
      <c r="R1346" s="149"/>
      <c r="S1346" s="1324"/>
      <c r="T1346" s="149"/>
      <c r="U1346" s="149"/>
      <c r="V1346" s="149"/>
      <c r="W1346" s="619"/>
      <c r="X1346" s="619"/>
      <c r="Y1346" s="1447"/>
      <c r="AA1346" s="987"/>
      <c r="AB1346" s="992"/>
      <c r="AC1346" s="993"/>
      <c r="AD1346" s="994"/>
      <c r="AE1346" s="994"/>
      <c r="AF1346" s="995"/>
      <c r="AG1346" s="996"/>
      <c r="AH1346" s="997"/>
      <c r="AI1346" s="998"/>
      <c r="AJ1346" s="312"/>
      <c r="AK1346" s="312"/>
      <c r="AL1346" s="999"/>
      <c r="AM1346" s="312"/>
      <c r="AN1346" s="312"/>
      <c r="AO1346" s="1000"/>
      <c r="AP1346" s="666"/>
      <c r="AQ1346" s="1001"/>
      <c r="AR1346" s="1001"/>
      <c r="AS1346" s="1001"/>
      <c r="AT1346" s="748"/>
    </row>
    <row r="1347">
      <c r="A1347" s="248" t="s">
        <v>673</v>
      </c>
      <c r="B1347" s="179">
        <v>4.7030554E7</v>
      </c>
      <c r="C1347" s="1037">
        <v>44062.57701865741</v>
      </c>
      <c r="D1347" s="606" t="s">
        <v>8100</v>
      </c>
      <c r="E1347" s="179" t="s">
        <v>8101</v>
      </c>
      <c r="F1347" s="228">
        <v>38669.0</v>
      </c>
      <c r="G1347" s="179" t="s">
        <v>391</v>
      </c>
      <c r="H1347" s="179" t="s">
        <v>8102</v>
      </c>
      <c r="I1347" s="179">
        <v>1.151039557E9</v>
      </c>
      <c r="K1347" s="606" t="s">
        <v>8103</v>
      </c>
      <c r="L1347" s="1429" t="s">
        <v>7038</v>
      </c>
      <c r="M1347" s="176"/>
      <c r="N1347" s="176"/>
      <c r="O1347" s="619"/>
      <c r="P1347" s="619"/>
      <c r="Q1347" s="619"/>
      <c r="R1347" s="149"/>
      <c r="S1347" s="1324"/>
      <c r="T1347" s="149"/>
      <c r="U1347" s="149"/>
      <c r="V1347" s="149"/>
      <c r="W1347" s="619"/>
      <c r="X1347" s="619"/>
      <c r="Y1347" s="1447"/>
      <c r="AA1347" s="987"/>
      <c r="AB1347" s="992"/>
      <c r="AC1347" s="993"/>
      <c r="AD1347" s="994"/>
      <c r="AE1347" s="994"/>
      <c r="AF1347" s="995"/>
      <c r="AG1347" s="996"/>
      <c r="AH1347" s="997"/>
      <c r="AI1347" s="998"/>
      <c r="AJ1347" s="312"/>
      <c r="AK1347" s="312"/>
      <c r="AL1347" s="999"/>
      <c r="AM1347" s="312"/>
      <c r="AN1347" s="312"/>
      <c r="AO1347" s="1000"/>
      <c r="AP1347" s="666"/>
      <c r="AQ1347" s="1001"/>
      <c r="AR1347" s="1001"/>
      <c r="AS1347" s="1001"/>
      <c r="AT1347" s="748"/>
    </row>
    <row r="1348">
      <c r="A1348" s="248" t="s">
        <v>673</v>
      </c>
      <c r="B1348" s="179">
        <v>4.2934798E7</v>
      </c>
      <c r="C1348" s="1037">
        <v>44068.0390278125</v>
      </c>
      <c r="D1348" s="606" t="s">
        <v>8108</v>
      </c>
      <c r="E1348" s="179" t="s">
        <v>8109</v>
      </c>
      <c r="F1348" s="228">
        <v>36845.0</v>
      </c>
      <c r="G1348" s="179" t="s">
        <v>8110</v>
      </c>
      <c r="H1348" s="179" t="s">
        <v>7567</v>
      </c>
      <c r="I1348" s="179">
        <v>1.543990045E9</v>
      </c>
      <c r="K1348" s="606" t="s">
        <v>8111</v>
      </c>
      <c r="L1348" s="1429" t="s">
        <v>7038</v>
      </c>
      <c r="M1348" s="176"/>
      <c r="N1348" s="176"/>
      <c r="O1348" s="619"/>
      <c r="P1348" s="619"/>
      <c r="Q1348" s="619"/>
      <c r="R1348" s="149"/>
      <c r="S1348" s="1324"/>
      <c r="T1348" s="149"/>
      <c r="U1348" s="149"/>
      <c r="V1348" s="149"/>
      <c r="W1348" s="619"/>
      <c r="X1348" s="619"/>
      <c r="Y1348" s="1447"/>
      <c r="AA1348" s="987"/>
      <c r="AB1348" s="992"/>
      <c r="AC1348" s="993"/>
      <c r="AD1348" s="994"/>
      <c r="AE1348" s="994"/>
      <c r="AF1348" s="995"/>
      <c r="AG1348" s="996"/>
      <c r="AH1348" s="997"/>
      <c r="AI1348" s="998"/>
      <c r="AJ1348" s="312"/>
      <c r="AK1348" s="312"/>
      <c r="AL1348" s="999"/>
      <c r="AM1348" s="312"/>
      <c r="AN1348" s="312"/>
      <c r="AO1348" s="1000"/>
      <c r="AP1348" s="666"/>
      <c r="AQ1348" s="1001"/>
      <c r="AR1348" s="1001"/>
      <c r="AS1348" s="1001"/>
      <c r="AT1348" s="748"/>
    </row>
    <row r="1349">
      <c r="A1349" s="248" t="s">
        <v>673</v>
      </c>
      <c r="B1349" s="179">
        <v>4.2934798E7</v>
      </c>
      <c r="C1349" s="1037">
        <v>44071.52520655093</v>
      </c>
      <c r="D1349" s="606" t="s">
        <v>8108</v>
      </c>
      <c r="E1349" s="179" t="s">
        <v>8109</v>
      </c>
      <c r="F1349" s="228">
        <v>36845.0</v>
      </c>
      <c r="G1349" s="179" t="s">
        <v>8110</v>
      </c>
      <c r="H1349" s="179" t="s">
        <v>7567</v>
      </c>
      <c r="I1349" s="179">
        <v>1.543990045E9</v>
      </c>
      <c r="K1349" s="606" t="s">
        <v>8111</v>
      </c>
      <c r="L1349" s="1429" t="s">
        <v>7038</v>
      </c>
      <c r="M1349" s="176"/>
      <c r="N1349" s="176"/>
      <c r="O1349" s="619"/>
      <c r="P1349" s="619"/>
      <c r="Q1349" s="619"/>
      <c r="R1349" s="149"/>
      <c r="S1349" s="1324"/>
      <c r="T1349" s="149"/>
      <c r="U1349" s="149"/>
      <c r="V1349" s="149"/>
      <c r="W1349" s="619"/>
      <c r="X1349" s="619"/>
      <c r="Y1349" s="1447"/>
      <c r="AA1349" s="987"/>
      <c r="AB1349" s="992"/>
      <c r="AC1349" s="993"/>
      <c r="AD1349" s="994"/>
      <c r="AE1349" s="994"/>
      <c r="AF1349" s="995"/>
      <c r="AG1349" s="996"/>
      <c r="AH1349" s="997"/>
      <c r="AI1349" s="998"/>
      <c r="AJ1349" s="312"/>
      <c r="AK1349" s="312"/>
      <c r="AL1349" s="999"/>
      <c r="AM1349" s="312"/>
      <c r="AN1349" s="312"/>
      <c r="AO1349" s="1000"/>
      <c r="AP1349" s="666"/>
      <c r="AQ1349" s="1001"/>
      <c r="AR1349" s="1001"/>
      <c r="AS1349" s="1001"/>
      <c r="AT1349" s="748"/>
    </row>
    <row r="1350">
      <c r="A1350" s="248" t="s">
        <v>673</v>
      </c>
      <c r="B1350" s="179">
        <v>9.414256E7</v>
      </c>
      <c r="C1350" s="1037">
        <v>44063.71941628472</v>
      </c>
      <c r="D1350" s="606" t="s">
        <v>8116</v>
      </c>
      <c r="E1350" s="179" t="s">
        <v>8117</v>
      </c>
      <c r="F1350" s="228">
        <v>37337.0</v>
      </c>
      <c r="G1350" s="179" t="s">
        <v>7325</v>
      </c>
      <c r="H1350" s="179" t="s">
        <v>8118</v>
      </c>
      <c r="I1350" s="179">
        <v>1.126681497E9</v>
      </c>
      <c r="K1350" s="606" t="s">
        <v>8119</v>
      </c>
      <c r="L1350" s="1429" t="s">
        <v>7038</v>
      </c>
      <c r="M1350" s="176"/>
      <c r="N1350" s="176"/>
      <c r="O1350" s="619"/>
      <c r="P1350" s="619"/>
      <c r="Q1350" s="1304"/>
      <c r="R1350" s="149"/>
      <c r="S1350" s="1324"/>
      <c r="T1350" s="149"/>
      <c r="U1350" s="149"/>
      <c r="V1350" s="149"/>
      <c r="W1350" s="619"/>
      <c r="X1350" s="619"/>
      <c r="Y1350" s="1447"/>
      <c r="AA1350" s="987"/>
      <c r="AB1350" s="992"/>
      <c r="AC1350" s="993"/>
      <c r="AD1350" s="994"/>
      <c r="AE1350" s="994"/>
      <c r="AF1350" s="995"/>
      <c r="AG1350" s="996"/>
      <c r="AH1350" s="997"/>
      <c r="AI1350" s="998"/>
      <c r="AJ1350" s="312"/>
      <c r="AK1350" s="312"/>
      <c r="AL1350" s="999"/>
      <c r="AM1350" s="312"/>
      <c r="AN1350" s="312"/>
      <c r="AO1350" s="1000"/>
      <c r="AP1350" s="666"/>
      <c r="AQ1350" s="1001"/>
      <c r="AR1350" s="1001"/>
      <c r="AS1350" s="1001"/>
      <c r="AT1350" s="748"/>
    </row>
    <row r="1351">
      <c r="A1351" s="248" t="s">
        <v>673</v>
      </c>
      <c r="B1351" s="179">
        <v>9.5395853E7</v>
      </c>
      <c r="C1351" s="1037">
        <v>44063.480966539355</v>
      </c>
      <c r="D1351" s="606" t="s">
        <v>8123</v>
      </c>
      <c r="E1351" s="179" t="s">
        <v>8124</v>
      </c>
      <c r="F1351" s="228">
        <v>33761.0</v>
      </c>
      <c r="G1351" s="179" t="s">
        <v>4032</v>
      </c>
      <c r="H1351" s="179" t="s">
        <v>8125</v>
      </c>
      <c r="I1351" s="179">
        <v>1.154610602E9</v>
      </c>
      <c r="K1351" s="606" t="s">
        <v>8126</v>
      </c>
      <c r="L1351" s="1429" t="s">
        <v>7038</v>
      </c>
      <c r="M1351" s="176"/>
      <c r="N1351" s="176"/>
      <c r="O1351" s="619"/>
      <c r="P1351" s="619"/>
      <c r="Q1351" s="1304"/>
      <c r="R1351" s="149"/>
      <c r="S1351" s="1324"/>
      <c r="T1351" s="149"/>
      <c r="U1351" s="149"/>
      <c r="V1351" s="149"/>
      <c r="W1351" s="619"/>
      <c r="X1351" s="619"/>
      <c r="Y1351" s="1447"/>
      <c r="AA1351" s="987"/>
      <c r="AB1351" s="992"/>
      <c r="AC1351" s="993"/>
      <c r="AD1351" s="994"/>
      <c r="AE1351" s="994"/>
      <c r="AF1351" s="995"/>
      <c r="AG1351" s="996"/>
      <c r="AH1351" s="997"/>
      <c r="AI1351" s="998"/>
      <c r="AJ1351" s="312"/>
      <c r="AK1351" s="312"/>
      <c r="AL1351" s="999"/>
      <c r="AM1351" s="312"/>
      <c r="AN1351" s="312"/>
      <c r="AO1351" s="1000"/>
      <c r="AP1351" s="666"/>
      <c r="AQ1351" s="1001"/>
      <c r="AR1351" s="1001"/>
      <c r="AS1351" s="1001"/>
      <c r="AT1351" s="748"/>
    </row>
    <row r="1352">
      <c r="A1352" s="248" t="s">
        <v>673</v>
      </c>
      <c r="B1352" s="179">
        <v>3.8996104E7</v>
      </c>
      <c r="C1352" s="1037">
        <v>44064.44481015047</v>
      </c>
      <c r="D1352" s="606" t="s">
        <v>8131</v>
      </c>
      <c r="E1352" s="179" t="s">
        <v>8132</v>
      </c>
      <c r="F1352" s="228">
        <v>34806.0</v>
      </c>
      <c r="G1352" s="179" t="s">
        <v>391</v>
      </c>
      <c r="H1352" s="179" t="s">
        <v>5413</v>
      </c>
      <c r="I1352" s="179" t="s">
        <v>8133</v>
      </c>
      <c r="K1352" s="606" t="s">
        <v>8134</v>
      </c>
      <c r="L1352" s="1429" t="s">
        <v>8135</v>
      </c>
      <c r="M1352" s="176"/>
      <c r="N1352" s="176"/>
      <c r="O1352" s="619"/>
      <c r="P1352" s="619"/>
      <c r="Q1352" s="619"/>
      <c r="R1352" s="149"/>
      <c r="S1352" s="1324"/>
      <c r="T1352" s="149"/>
      <c r="U1352" s="149"/>
      <c r="V1352" s="149"/>
      <c r="W1352" s="619"/>
      <c r="X1352" s="619"/>
      <c r="Y1352" s="1447"/>
      <c r="AA1352" s="987"/>
      <c r="AB1352" s="992"/>
      <c r="AC1352" s="993"/>
      <c r="AD1352" s="994"/>
      <c r="AE1352" s="994"/>
      <c r="AF1352" s="995"/>
      <c r="AG1352" s="996"/>
      <c r="AH1352" s="997"/>
      <c r="AI1352" s="998"/>
      <c r="AJ1352" s="312"/>
      <c r="AK1352" s="312"/>
      <c r="AL1352" s="999"/>
      <c r="AM1352" s="312"/>
      <c r="AN1352" s="312"/>
      <c r="AO1352" s="1000"/>
      <c r="AP1352" s="666"/>
      <c r="AQ1352" s="1001"/>
      <c r="AR1352" s="1001"/>
      <c r="AS1352" s="1001"/>
      <c r="AT1352" s="748"/>
    </row>
    <row r="1353">
      <c r="A1353" s="248" t="s">
        <v>673</v>
      </c>
      <c r="B1353" s="179">
        <v>4.000899E7</v>
      </c>
      <c r="C1353" s="1037">
        <v>44140.79972079861</v>
      </c>
      <c r="D1353" s="606" t="s">
        <v>8140</v>
      </c>
      <c r="E1353" s="179" t="s">
        <v>8141</v>
      </c>
      <c r="F1353" s="228">
        <v>35382.0</v>
      </c>
      <c r="G1353" s="179" t="s">
        <v>1755</v>
      </c>
      <c r="H1353" s="179" t="s">
        <v>8142</v>
      </c>
      <c r="I1353" s="179">
        <v>1.144191644E9</v>
      </c>
      <c r="K1353" s="606" t="s">
        <v>8143</v>
      </c>
      <c r="L1353" s="1429" t="s">
        <v>8144</v>
      </c>
      <c r="M1353" s="176"/>
      <c r="N1353" s="176"/>
      <c r="O1353" s="619"/>
      <c r="P1353" s="619"/>
      <c r="Q1353" s="619"/>
      <c r="R1353" s="149"/>
      <c r="S1353" s="1324"/>
      <c r="T1353" s="149"/>
      <c r="U1353" s="149"/>
      <c r="V1353" s="149"/>
      <c r="W1353" s="619"/>
      <c r="X1353" s="619"/>
      <c r="Y1353" s="1447"/>
      <c r="AA1353" s="987"/>
      <c r="AB1353" s="992"/>
      <c r="AC1353" s="993"/>
      <c r="AD1353" s="994"/>
      <c r="AE1353" s="994"/>
      <c r="AF1353" s="995"/>
      <c r="AG1353" s="996"/>
      <c r="AH1353" s="997"/>
      <c r="AI1353" s="998"/>
      <c r="AJ1353" s="312"/>
      <c r="AK1353" s="312"/>
      <c r="AL1353" s="999"/>
      <c r="AM1353" s="312"/>
      <c r="AN1353" s="312"/>
      <c r="AO1353" s="1000"/>
      <c r="AP1353" s="666"/>
      <c r="AQ1353" s="1001"/>
      <c r="AR1353" s="1001"/>
      <c r="AS1353" s="1001"/>
      <c r="AT1353" s="748"/>
    </row>
    <row r="1354">
      <c r="A1354" s="248" t="s">
        <v>673</v>
      </c>
      <c r="B1354" s="179">
        <v>3.830742E7</v>
      </c>
      <c r="C1354" s="1037">
        <v>44148.73500457176</v>
      </c>
      <c r="D1354" s="606" t="s">
        <v>8150</v>
      </c>
      <c r="E1354" s="179" t="s">
        <v>8151</v>
      </c>
      <c r="F1354" s="228">
        <v>34570.0</v>
      </c>
      <c r="G1354" s="179" t="s">
        <v>391</v>
      </c>
      <c r="H1354" s="179" t="s">
        <v>7269</v>
      </c>
      <c r="I1354" s="179" t="s">
        <v>8152</v>
      </c>
      <c r="K1354" s="606" t="s">
        <v>8153</v>
      </c>
      <c r="L1354" s="1429" t="s">
        <v>7020</v>
      </c>
      <c r="M1354" s="176"/>
      <c r="N1354" s="176"/>
      <c r="O1354" s="619"/>
      <c r="P1354" s="619"/>
      <c r="Q1354" s="1304"/>
      <c r="R1354" s="149"/>
      <c r="S1354" s="1324"/>
      <c r="T1354" s="149"/>
      <c r="U1354" s="149"/>
      <c r="V1354" s="149"/>
      <c r="W1354" s="619"/>
      <c r="X1354" s="619"/>
      <c r="Y1354" s="1447"/>
      <c r="AA1354" s="987"/>
      <c r="AB1354" s="992"/>
      <c r="AC1354" s="993"/>
      <c r="AD1354" s="994"/>
      <c r="AE1354" s="994"/>
      <c r="AF1354" s="995"/>
      <c r="AG1354" s="996"/>
      <c r="AH1354" s="997"/>
      <c r="AI1354" s="998"/>
      <c r="AJ1354" s="312"/>
      <c r="AK1354" s="312"/>
      <c r="AL1354" s="999"/>
      <c r="AM1354" s="312"/>
      <c r="AN1354" s="312"/>
      <c r="AO1354" s="1000"/>
      <c r="AP1354" s="666"/>
      <c r="AQ1354" s="1001"/>
      <c r="AR1354" s="1001"/>
      <c r="AS1354" s="1001"/>
      <c r="AT1354" s="748"/>
    </row>
    <row r="1355">
      <c r="A1355" s="248" t="s">
        <v>673</v>
      </c>
      <c r="B1355" s="179">
        <v>3.4870852E7</v>
      </c>
      <c r="C1355" s="1037">
        <v>44068.04141346065</v>
      </c>
      <c r="D1355" s="606" t="s">
        <v>8157</v>
      </c>
      <c r="E1355" s="179" t="s">
        <v>8158</v>
      </c>
      <c r="F1355" s="228">
        <v>32772.0</v>
      </c>
      <c r="G1355" s="179" t="s">
        <v>391</v>
      </c>
      <c r="H1355" s="179" t="s">
        <v>1678</v>
      </c>
      <c r="I1355" s="179">
        <v>1.158454141E9</v>
      </c>
      <c r="K1355" s="606" t="s">
        <v>8159</v>
      </c>
      <c r="L1355" s="1429" t="s">
        <v>7020</v>
      </c>
      <c r="M1355" s="176"/>
      <c r="N1355" s="176"/>
      <c r="O1355" s="619"/>
      <c r="P1355" s="619"/>
      <c r="Q1355" s="1304"/>
      <c r="R1355" s="149"/>
      <c r="S1355" s="1324"/>
      <c r="T1355" s="149"/>
      <c r="U1355" s="149"/>
      <c r="V1355" s="149"/>
      <c r="W1355" s="619"/>
      <c r="X1355" s="619"/>
      <c r="Y1355" s="1447"/>
      <c r="AA1355" s="987"/>
      <c r="AB1355" s="992"/>
      <c r="AC1355" s="993"/>
      <c r="AD1355" s="994"/>
      <c r="AE1355" s="994"/>
      <c r="AF1355" s="995"/>
      <c r="AG1355" s="996"/>
      <c r="AH1355" s="997"/>
      <c r="AI1355" s="998"/>
      <c r="AJ1355" s="312"/>
      <c r="AK1355" s="312"/>
      <c r="AL1355" s="999"/>
      <c r="AM1355" s="312"/>
      <c r="AN1355" s="312"/>
      <c r="AO1355" s="1000"/>
      <c r="AP1355" s="666"/>
      <c r="AQ1355" s="1001"/>
      <c r="AR1355" s="1001"/>
      <c r="AS1355" s="1001"/>
      <c r="AT1355" s="748"/>
    </row>
    <row r="1356">
      <c r="A1356" s="248" t="s">
        <v>673</v>
      </c>
      <c r="B1356" s="179">
        <v>4.11079E7</v>
      </c>
      <c r="C1356" s="1037">
        <v>44063.47413052083</v>
      </c>
      <c r="D1356" s="606" t="s">
        <v>8164</v>
      </c>
      <c r="E1356" s="179" t="s">
        <v>8165</v>
      </c>
      <c r="F1356" s="228">
        <v>35887.0</v>
      </c>
      <c r="G1356" s="179" t="s">
        <v>391</v>
      </c>
      <c r="H1356" s="179" t="s">
        <v>8166</v>
      </c>
      <c r="I1356" s="179">
        <v>1.167254042E9</v>
      </c>
      <c r="K1356" s="606" t="s">
        <v>8167</v>
      </c>
      <c r="L1356" s="1429" t="s">
        <v>8168</v>
      </c>
      <c r="M1356" s="176"/>
      <c r="N1356" s="176"/>
      <c r="O1356" s="619"/>
      <c r="P1356" s="619"/>
      <c r="Q1356" s="619"/>
      <c r="R1356" s="149"/>
      <c r="S1356" s="1324"/>
      <c r="T1356" s="149"/>
      <c r="U1356" s="149"/>
      <c r="V1356" s="149"/>
      <c r="W1356" s="619"/>
      <c r="X1356" s="619"/>
      <c r="Y1356" s="1447"/>
      <c r="AA1356" s="987"/>
      <c r="AB1356" s="992"/>
      <c r="AC1356" s="993"/>
      <c r="AD1356" s="994"/>
      <c r="AE1356" s="994"/>
      <c r="AF1356" s="995"/>
      <c r="AG1356" s="996"/>
      <c r="AH1356" s="997"/>
      <c r="AI1356" s="998"/>
      <c r="AJ1356" s="312"/>
      <c r="AK1356" s="312"/>
      <c r="AL1356" s="999"/>
      <c r="AM1356" s="312"/>
      <c r="AN1356" s="312"/>
      <c r="AO1356" s="1000"/>
      <c r="AP1356" s="666"/>
      <c r="AQ1356" s="1001"/>
      <c r="AR1356" s="1001"/>
      <c r="AS1356" s="1001"/>
      <c r="AT1356" s="748"/>
    </row>
    <row r="1357">
      <c r="A1357" s="248" t="s">
        <v>673</v>
      </c>
      <c r="B1357" s="179">
        <v>3.8648066E7</v>
      </c>
      <c r="C1357" s="1037">
        <v>44063.498057696765</v>
      </c>
      <c r="D1357" s="606" t="s">
        <v>8173</v>
      </c>
      <c r="E1357" s="179" t="s">
        <v>8174</v>
      </c>
      <c r="F1357" s="228">
        <v>34740.0</v>
      </c>
      <c r="G1357" s="179" t="s">
        <v>391</v>
      </c>
      <c r="H1357" s="179" t="s">
        <v>8175</v>
      </c>
      <c r="I1357" s="179">
        <v>3.541670916E9</v>
      </c>
      <c r="K1357" s="606" t="s">
        <v>6327</v>
      </c>
      <c r="L1357" s="1429" t="s">
        <v>7020</v>
      </c>
      <c r="M1357" s="176"/>
      <c r="N1357" s="176"/>
      <c r="O1357" s="619"/>
      <c r="P1357" s="619"/>
      <c r="Q1357" s="1304"/>
      <c r="R1357" s="149"/>
      <c r="S1357" s="1324"/>
      <c r="T1357" s="149"/>
      <c r="U1357" s="149"/>
      <c r="V1357" s="149"/>
      <c r="W1357" s="619"/>
      <c r="X1357" s="619"/>
      <c r="Y1357" s="1447"/>
      <c r="AA1357" s="987"/>
      <c r="AB1357" s="992"/>
      <c r="AC1357" s="993"/>
      <c r="AD1357" s="994"/>
      <c r="AE1357" s="994"/>
      <c r="AF1357" s="995"/>
      <c r="AG1357" s="996"/>
      <c r="AH1357" s="997"/>
      <c r="AI1357" s="998"/>
      <c r="AJ1357" s="312"/>
      <c r="AK1357" s="312"/>
      <c r="AL1357" s="999"/>
      <c r="AM1357" s="312"/>
      <c r="AN1357" s="312"/>
      <c r="AO1357" s="1000"/>
      <c r="AP1357" s="666"/>
      <c r="AQ1357" s="1001"/>
      <c r="AR1357" s="1001"/>
      <c r="AS1357" s="1001"/>
      <c r="AT1357" s="748"/>
    </row>
    <row r="1358">
      <c r="A1358" s="248" t="s">
        <v>673</v>
      </c>
      <c r="B1358" s="179">
        <v>3.782301E7</v>
      </c>
      <c r="C1358" s="1037">
        <v>44074.52342592593</v>
      </c>
      <c r="D1358" s="606" t="s">
        <v>8180</v>
      </c>
      <c r="E1358" s="179" t="s">
        <v>8181</v>
      </c>
      <c r="F1358" s="228">
        <v>34191.0</v>
      </c>
      <c r="G1358" s="179" t="s">
        <v>391</v>
      </c>
      <c r="H1358" s="179" t="s">
        <v>7504</v>
      </c>
      <c r="I1358" s="179">
        <v>5.49115304567E12</v>
      </c>
      <c r="K1358" s="606" t="s">
        <v>8182</v>
      </c>
      <c r="L1358" s="1429" t="s">
        <v>7028</v>
      </c>
      <c r="M1358" s="176"/>
      <c r="N1358" s="176"/>
      <c r="O1358" s="619"/>
      <c r="P1358" s="619"/>
      <c r="Q1358" s="1304"/>
      <c r="R1358" s="149"/>
      <c r="S1358" s="1324"/>
      <c r="T1358" s="149"/>
      <c r="U1358" s="149"/>
      <c r="V1358" s="149"/>
      <c r="W1358" s="619"/>
      <c r="X1358" s="619"/>
      <c r="Y1358" s="1447"/>
      <c r="AA1358" s="987"/>
      <c r="AB1358" s="992"/>
      <c r="AC1358" s="993"/>
      <c r="AD1358" s="994"/>
      <c r="AE1358" s="994"/>
      <c r="AF1358" s="995"/>
      <c r="AG1358" s="996"/>
      <c r="AH1358" s="997"/>
      <c r="AI1358" s="998"/>
      <c r="AJ1358" s="312"/>
      <c r="AK1358" s="312"/>
      <c r="AL1358" s="999"/>
      <c r="AM1358" s="312"/>
      <c r="AN1358" s="312"/>
      <c r="AO1358" s="1000"/>
      <c r="AP1358" s="666"/>
      <c r="AQ1358" s="1001"/>
      <c r="AR1358" s="1001"/>
      <c r="AS1358" s="1001"/>
      <c r="AT1358" s="748"/>
    </row>
    <row r="1359">
      <c r="A1359" s="248" t="s">
        <v>673</v>
      </c>
      <c r="B1359" s="179">
        <v>4.1396802E7</v>
      </c>
      <c r="C1359" s="1037">
        <v>44063.56296409722</v>
      </c>
      <c r="D1359" s="606" t="s">
        <v>8185</v>
      </c>
      <c r="E1359" s="179" t="s">
        <v>8186</v>
      </c>
      <c r="F1359" s="228">
        <v>35983.0</v>
      </c>
      <c r="G1359" s="179" t="s">
        <v>1740</v>
      </c>
      <c r="H1359" s="179" t="s">
        <v>8187</v>
      </c>
      <c r="I1359" s="179">
        <v>1.139787887E9</v>
      </c>
      <c r="K1359" s="606" t="s">
        <v>8188</v>
      </c>
      <c r="L1359" s="1429" t="s">
        <v>7020</v>
      </c>
      <c r="M1359" s="176"/>
      <c r="N1359" s="176"/>
      <c r="O1359" s="619"/>
      <c r="P1359" s="619"/>
      <c r="Q1359" s="619"/>
      <c r="R1359" s="149"/>
      <c r="S1359" s="1324"/>
      <c r="T1359" s="149"/>
      <c r="U1359" s="149"/>
      <c r="V1359" s="149"/>
      <c r="W1359" s="619"/>
      <c r="X1359" s="619"/>
      <c r="Y1359" s="1447"/>
      <c r="AA1359" s="987"/>
      <c r="AB1359" s="992"/>
      <c r="AC1359" s="993"/>
      <c r="AD1359" s="994"/>
      <c r="AE1359" s="994"/>
      <c r="AF1359" s="995"/>
      <c r="AG1359" s="996"/>
      <c r="AH1359" s="997"/>
      <c r="AI1359" s="998"/>
      <c r="AJ1359" s="312"/>
      <c r="AK1359" s="312"/>
      <c r="AL1359" s="999"/>
      <c r="AM1359" s="312"/>
      <c r="AN1359" s="312"/>
      <c r="AO1359" s="1000"/>
      <c r="AP1359" s="666"/>
      <c r="AQ1359" s="1001"/>
      <c r="AR1359" s="1001"/>
      <c r="AS1359" s="1001"/>
      <c r="AT1359" s="748"/>
    </row>
    <row r="1360">
      <c r="A1360" s="248" t="s">
        <v>673</v>
      </c>
      <c r="B1360" s="179">
        <v>3.8068209E7</v>
      </c>
      <c r="C1360" s="1037">
        <v>44062.557497789356</v>
      </c>
      <c r="D1360" s="606" t="s">
        <v>8193</v>
      </c>
      <c r="E1360" s="179" t="s">
        <v>8194</v>
      </c>
      <c r="F1360" s="228">
        <v>34429.0</v>
      </c>
      <c r="G1360" s="179" t="s">
        <v>8195</v>
      </c>
      <c r="H1360" s="179" t="s">
        <v>8196</v>
      </c>
      <c r="I1360" s="179" t="s">
        <v>8197</v>
      </c>
      <c r="K1360" s="606" t="s">
        <v>8198</v>
      </c>
      <c r="L1360" s="1429" t="s">
        <v>7028</v>
      </c>
      <c r="M1360" s="176"/>
      <c r="N1360" s="176"/>
      <c r="O1360" s="619"/>
      <c r="P1360" s="619"/>
      <c r="Q1360" s="619"/>
      <c r="R1360" s="149"/>
      <c r="S1360" s="1324"/>
      <c r="T1360" s="149"/>
      <c r="U1360" s="149"/>
      <c r="V1360" s="149"/>
      <c r="W1360" s="619"/>
      <c r="X1360" s="619"/>
      <c r="Y1360" s="1447"/>
      <c r="AA1360" s="987"/>
      <c r="AB1360" s="992"/>
      <c r="AC1360" s="993"/>
      <c r="AD1360" s="994"/>
      <c r="AE1360" s="994"/>
      <c r="AF1360" s="995"/>
      <c r="AG1360" s="996"/>
      <c r="AH1360" s="997"/>
      <c r="AI1360" s="998"/>
      <c r="AJ1360" s="312"/>
      <c r="AK1360" s="312"/>
      <c r="AL1360" s="999"/>
      <c r="AM1360" s="312"/>
      <c r="AN1360" s="312"/>
      <c r="AO1360" s="1000"/>
      <c r="AP1360" s="666"/>
      <c r="AQ1360" s="1001"/>
      <c r="AR1360" s="1001"/>
      <c r="AS1360" s="1001"/>
      <c r="AT1360" s="748"/>
    </row>
    <row r="1361">
      <c r="A1361" s="248" t="s">
        <v>673</v>
      </c>
      <c r="B1361" s="179">
        <v>3.8322795E7</v>
      </c>
      <c r="C1361" s="1037">
        <v>44063.556368715275</v>
      </c>
      <c r="D1361" s="606" t="s">
        <v>8203</v>
      </c>
      <c r="E1361" s="179" t="s">
        <v>8204</v>
      </c>
      <c r="F1361" s="228">
        <v>34573.0</v>
      </c>
      <c r="G1361" s="179" t="s">
        <v>391</v>
      </c>
      <c r="H1361" s="179" t="s">
        <v>8205</v>
      </c>
      <c r="I1361" s="179">
        <v>1.130809785E9</v>
      </c>
      <c r="K1361" s="606" t="s">
        <v>8206</v>
      </c>
      <c r="L1361" s="1429" t="s">
        <v>7038</v>
      </c>
      <c r="M1361" s="176"/>
      <c r="N1361" s="176"/>
      <c r="O1361" s="619"/>
      <c r="P1361" s="619"/>
      <c r="Q1361" s="619"/>
      <c r="R1361" s="149"/>
      <c r="S1361" s="1324"/>
      <c r="T1361" s="149"/>
      <c r="U1361" s="149"/>
      <c r="V1361" s="149"/>
      <c r="W1361" s="619"/>
      <c r="X1361" s="619"/>
      <c r="Y1361" s="1447"/>
      <c r="AA1361" s="987"/>
      <c r="AB1361" s="992"/>
      <c r="AC1361" s="993"/>
      <c r="AD1361" s="994"/>
      <c r="AE1361" s="994"/>
      <c r="AF1361" s="995"/>
      <c r="AG1361" s="996"/>
      <c r="AH1361" s="997"/>
      <c r="AI1361" s="998"/>
      <c r="AJ1361" s="312"/>
      <c r="AK1361" s="312"/>
      <c r="AL1361" s="999"/>
      <c r="AM1361" s="312"/>
      <c r="AN1361" s="312"/>
      <c r="AO1361" s="1000"/>
      <c r="AP1361" s="666"/>
      <c r="AQ1361" s="1001"/>
      <c r="AR1361" s="1001"/>
      <c r="AS1361" s="1001"/>
      <c r="AT1361" s="748"/>
    </row>
    <row r="1362">
      <c r="A1362" s="248" t="s">
        <v>673</v>
      </c>
      <c r="B1362" s="179">
        <v>4.1917561E7</v>
      </c>
      <c r="C1362" s="1037">
        <v>44067.723198692125</v>
      </c>
      <c r="D1362" s="606" t="s">
        <v>8212</v>
      </c>
      <c r="E1362" s="179" t="s">
        <v>8213</v>
      </c>
      <c r="F1362" s="228">
        <v>36285.0</v>
      </c>
      <c r="G1362" s="179" t="s">
        <v>391</v>
      </c>
      <c r="H1362" s="179" t="s">
        <v>8214</v>
      </c>
      <c r="I1362" s="179">
        <v>1.149358839E9</v>
      </c>
      <c r="K1362" s="606" t="s">
        <v>8215</v>
      </c>
      <c r="L1362" s="1429" t="s">
        <v>7028</v>
      </c>
      <c r="M1362" s="176"/>
      <c r="N1362" s="176"/>
      <c r="O1362" s="619"/>
      <c r="P1362" s="619"/>
      <c r="Q1362" s="619"/>
      <c r="R1362" s="149"/>
      <c r="S1362" s="1324"/>
      <c r="T1362" s="149"/>
      <c r="U1362" s="149"/>
      <c r="V1362" s="149"/>
      <c r="W1362" s="619"/>
      <c r="X1362" s="619"/>
      <c r="Y1362" s="1447"/>
      <c r="AA1362" s="987"/>
      <c r="AB1362" s="992"/>
      <c r="AC1362" s="993"/>
      <c r="AD1362" s="994"/>
      <c r="AE1362" s="994"/>
      <c r="AF1362" s="995"/>
      <c r="AG1362" s="996"/>
      <c r="AH1362" s="997"/>
      <c r="AI1362" s="998"/>
      <c r="AJ1362" s="312"/>
      <c r="AK1362" s="312"/>
      <c r="AL1362" s="999"/>
      <c r="AM1362" s="312"/>
      <c r="AN1362" s="312"/>
      <c r="AO1362" s="1000"/>
      <c r="AP1362" s="666"/>
      <c r="AQ1362" s="1001"/>
      <c r="AR1362" s="1001"/>
      <c r="AS1362" s="1001"/>
      <c r="AT1362" s="748"/>
    </row>
    <row r="1363">
      <c r="A1363" s="248" t="s">
        <v>673</v>
      </c>
      <c r="B1363" s="179">
        <v>9.5315603E7</v>
      </c>
      <c r="C1363" s="1037">
        <v>44073.8536425</v>
      </c>
      <c r="D1363" s="606" t="s">
        <v>8220</v>
      </c>
      <c r="E1363" s="179" t="s">
        <v>8221</v>
      </c>
      <c r="F1363" s="228">
        <v>35377.0</v>
      </c>
      <c r="G1363" s="179" t="s">
        <v>5848</v>
      </c>
      <c r="H1363" s="179" t="s">
        <v>6161</v>
      </c>
      <c r="I1363" s="179">
        <v>1.160286437E9</v>
      </c>
      <c r="K1363" s="606" t="s">
        <v>8222</v>
      </c>
      <c r="L1363" s="1429" t="s">
        <v>7020</v>
      </c>
      <c r="M1363" s="176"/>
      <c r="N1363" s="176"/>
      <c r="O1363" s="619"/>
      <c r="P1363" s="619"/>
      <c r="Q1363" s="1304"/>
      <c r="R1363" s="149"/>
      <c r="S1363" s="1324"/>
      <c r="T1363" s="149"/>
      <c r="U1363" s="149"/>
      <c r="V1363" s="149"/>
      <c r="W1363" s="619"/>
      <c r="X1363" s="619"/>
      <c r="Y1363" s="1447"/>
      <c r="AA1363" s="987"/>
      <c r="AB1363" s="992"/>
      <c r="AC1363" s="993"/>
      <c r="AD1363" s="994"/>
      <c r="AE1363" s="994"/>
      <c r="AF1363" s="995"/>
      <c r="AG1363" s="996"/>
      <c r="AH1363" s="997"/>
      <c r="AI1363" s="998"/>
      <c r="AJ1363" s="312"/>
      <c r="AK1363" s="312"/>
      <c r="AL1363" s="999"/>
      <c r="AM1363" s="312"/>
      <c r="AN1363" s="312"/>
      <c r="AO1363" s="1000"/>
      <c r="AP1363" s="666"/>
      <c r="AQ1363" s="1001"/>
      <c r="AR1363" s="1001"/>
      <c r="AS1363" s="1001"/>
      <c r="AT1363" s="748"/>
    </row>
    <row r="1364">
      <c r="A1364" s="248" t="s">
        <v>673</v>
      </c>
      <c r="B1364" s="179">
        <v>9.5785411E7</v>
      </c>
      <c r="C1364" s="1037">
        <v>44063.668808692135</v>
      </c>
      <c r="D1364" s="606" t="s">
        <v>8226</v>
      </c>
      <c r="E1364" s="179" t="s">
        <v>8227</v>
      </c>
      <c r="F1364" s="228">
        <v>34381.0</v>
      </c>
      <c r="G1364" s="179" t="s">
        <v>3791</v>
      </c>
      <c r="H1364" s="179" t="s">
        <v>8228</v>
      </c>
      <c r="I1364" s="179">
        <v>1.13641666E9</v>
      </c>
      <c r="K1364" s="606" t="s">
        <v>8229</v>
      </c>
      <c r="L1364" s="1429" t="s">
        <v>7038</v>
      </c>
      <c r="M1364" s="176"/>
      <c r="N1364" s="176"/>
      <c r="O1364" s="619"/>
      <c r="P1364" s="619"/>
      <c r="Q1364" s="619"/>
      <c r="R1364" s="149"/>
      <c r="S1364" s="1324"/>
      <c r="T1364" s="149"/>
      <c r="U1364" s="149"/>
      <c r="V1364" s="149"/>
      <c r="W1364" s="619"/>
      <c r="X1364" s="619"/>
      <c r="Y1364" s="1447"/>
      <c r="AA1364" s="987"/>
      <c r="AB1364" s="992"/>
      <c r="AC1364" s="993"/>
      <c r="AD1364" s="994"/>
      <c r="AE1364" s="994"/>
      <c r="AF1364" s="995"/>
      <c r="AG1364" s="996"/>
      <c r="AH1364" s="997"/>
      <c r="AI1364" s="998"/>
      <c r="AJ1364" s="312"/>
      <c r="AK1364" s="312"/>
      <c r="AL1364" s="999"/>
      <c r="AM1364" s="312"/>
      <c r="AN1364" s="312"/>
      <c r="AO1364" s="1000"/>
      <c r="AP1364" s="666"/>
      <c r="AQ1364" s="1001"/>
      <c r="AR1364" s="1001"/>
      <c r="AS1364" s="1001"/>
      <c r="AT1364" s="748"/>
    </row>
    <row r="1365">
      <c r="A1365" s="248" t="s">
        <v>673</v>
      </c>
      <c r="B1365" s="179">
        <v>689718.0</v>
      </c>
      <c r="C1365" s="1037">
        <v>44063.845681238425</v>
      </c>
      <c r="D1365" s="606" t="s">
        <v>8233</v>
      </c>
      <c r="E1365" s="179" t="s">
        <v>8234</v>
      </c>
      <c r="F1365" s="228">
        <v>36014.0</v>
      </c>
      <c r="G1365" s="179" t="s">
        <v>1643</v>
      </c>
      <c r="H1365" s="179" t="s">
        <v>8235</v>
      </c>
      <c r="I1365" s="179" t="s">
        <v>8236</v>
      </c>
      <c r="K1365" s="606" t="s">
        <v>4870</v>
      </c>
      <c r="L1365" s="1429" t="s">
        <v>7020</v>
      </c>
      <c r="M1365" s="176"/>
      <c r="N1365" s="176"/>
      <c r="O1365" s="619"/>
      <c r="P1365" s="619"/>
      <c r="Q1365" s="1304"/>
      <c r="R1365" s="149"/>
      <c r="S1365" s="1324"/>
      <c r="T1365" s="149"/>
      <c r="U1365" s="149"/>
      <c r="V1365" s="149"/>
      <c r="W1365" s="619"/>
      <c r="X1365" s="619"/>
      <c r="Y1365" s="1447"/>
      <c r="AA1365" s="987"/>
      <c r="AB1365" s="992"/>
      <c r="AC1365" s="993"/>
      <c r="AD1365" s="994"/>
      <c r="AE1365" s="994"/>
      <c r="AF1365" s="995"/>
      <c r="AG1365" s="996"/>
      <c r="AH1365" s="997"/>
      <c r="AI1365" s="998"/>
      <c r="AJ1365" s="312"/>
      <c r="AK1365" s="312"/>
      <c r="AL1365" s="999"/>
      <c r="AM1365" s="312"/>
      <c r="AN1365" s="312"/>
      <c r="AO1365" s="1000"/>
      <c r="AP1365" s="666"/>
      <c r="AQ1365" s="1001"/>
      <c r="AR1365" s="1001"/>
      <c r="AS1365" s="1001"/>
      <c r="AT1365" s="748"/>
    </row>
    <row r="1366">
      <c r="A1366" s="248" t="s">
        <v>673</v>
      </c>
      <c r="B1366" s="179">
        <v>3.5639527E7</v>
      </c>
      <c r="C1366" s="1037">
        <v>44067.787501122686</v>
      </c>
      <c r="D1366" s="606" t="s">
        <v>8241</v>
      </c>
      <c r="E1366" s="179" t="s">
        <v>8242</v>
      </c>
      <c r="F1366" s="228">
        <v>33155.0</v>
      </c>
      <c r="G1366" s="179" t="s">
        <v>391</v>
      </c>
      <c r="H1366" s="179" t="s">
        <v>3124</v>
      </c>
      <c r="I1366" s="179">
        <v>1.161284018E9</v>
      </c>
      <c r="K1366" s="606" t="s">
        <v>8243</v>
      </c>
      <c r="L1366" s="1429" t="s">
        <v>7020</v>
      </c>
      <c r="M1366" s="176"/>
      <c r="N1366" s="176"/>
      <c r="O1366" s="619"/>
      <c r="P1366" s="619"/>
      <c r="Q1366" s="1304"/>
      <c r="R1366" s="149"/>
      <c r="S1366" s="1324"/>
      <c r="T1366" s="149"/>
      <c r="U1366" s="149"/>
      <c r="V1366" s="149"/>
      <c r="W1366" s="619"/>
      <c r="X1366" s="619"/>
      <c r="Y1366" s="1447"/>
      <c r="AA1366" s="987"/>
      <c r="AB1366" s="992"/>
      <c r="AC1366" s="993"/>
      <c r="AD1366" s="994"/>
      <c r="AE1366" s="994"/>
      <c r="AF1366" s="995"/>
      <c r="AG1366" s="996"/>
      <c r="AH1366" s="997"/>
      <c r="AI1366" s="998"/>
      <c r="AJ1366" s="312"/>
      <c r="AK1366" s="312"/>
      <c r="AL1366" s="999"/>
      <c r="AM1366" s="312"/>
      <c r="AN1366" s="312"/>
      <c r="AO1366" s="1000"/>
      <c r="AP1366" s="666"/>
      <c r="AQ1366" s="1001"/>
      <c r="AR1366" s="1001"/>
      <c r="AS1366" s="1001"/>
      <c r="AT1366" s="748"/>
    </row>
    <row r="1367">
      <c r="A1367" s="248" t="s">
        <v>673</v>
      </c>
      <c r="B1367" s="179">
        <v>4.1395126E7</v>
      </c>
      <c r="C1367" s="1037">
        <v>44064.62595554398</v>
      </c>
      <c r="D1367" s="606" t="s">
        <v>8247</v>
      </c>
      <c r="E1367" s="179" t="s">
        <v>8248</v>
      </c>
      <c r="F1367" s="228">
        <v>36003.0</v>
      </c>
      <c r="G1367" s="179" t="s">
        <v>1755</v>
      </c>
      <c r="H1367" s="179" t="s">
        <v>3124</v>
      </c>
      <c r="I1367" s="179">
        <v>1.15572399E9</v>
      </c>
      <c r="K1367" s="606" t="s">
        <v>2284</v>
      </c>
      <c r="L1367" s="1429" t="s">
        <v>7020</v>
      </c>
      <c r="M1367" s="176"/>
      <c r="N1367" s="176"/>
      <c r="O1367" s="619"/>
      <c r="P1367" s="619"/>
      <c r="Q1367" s="619"/>
      <c r="R1367" s="149"/>
      <c r="S1367" s="1324"/>
      <c r="T1367" s="149"/>
      <c r="U1367" s="149"/>
      <c r="V1367" s="149"/>
      <c r="W1367" s="619"/>
      <c r="X1367" s="619"/>
      <c r="Y1367" s="1447"/>
      <c r="AA1367" s="987"/>
      <c r="AB1367" s="992"/>
      <c r="AC1367" s="993"/>
      <c r="AD1367" s="994"/>
      <c r="AE1367" s="994"/>
      <c r="AF1367" s="995"/>
      <c r="AG1367" s="996"/>
      <c r="AH1367" s="997"/>
      <c r="AI1367" s="998"/>
      <c r="AJ1367" s="312"/>
      <c r="AK1367" s="312"/>
      <c r="AL1367" s="999"/>
      <c r="AM1367" s="312"/>
      <c r="AN1367" s="312"/>
      <c r="AO1367" s="1000"/>
      <c r="AP1367" s="666"/>
      <c r="AQ1367" s="1001"/>
      <c r="AR1367" s="1001"/>
      <c r="AS1367" s="1001"/>
      <c r="AT1367" s="748"/>
    </row>
    <row r="1368">
      <c r="A1368" s="248" t="s">
        <v>673</v>
      </c>
      <c r="B1368" s="179">
        <v>3.8994937E7</v>
      </c>
      <c r="C1368" s="1037">
        <v>44063.44445387731</v>
      </c>
      <c r="D1368" s="606" t="s">
        <v>8253</v>
      </c>
      <c r="E1368" s="179" t="s">
        <v>8254</v>
      </c>
      <c r="F1368" s="228">
        <v>34793.0</v>
      </c>
      <c r="G1368" s="179" t="s">
        <v>391</v>
      </c>
      <c r="H1368" s="179" t="s">
        <v>8255</v>
      </c>
      <c r="I1368" s="179">
        <v>5.57941313E8</v>
      </c>
      <c r="K1368" s="606" t="s">
        <v>1877</v>
      </c>
      <c r="L1368" s="1429" t="s">
        <v>7020</v>
      </c>
      <c r="M1368" s="176"/>
      <c r="N1368" s="176"/>
      <c r="O1368" s="619"/>
      <c r="P1368" s="619"/>
      <c r="Q1368" s="1304"/>
      <c r="R1368" s="149"/>
      <c r="S1368" s="1324"/>
      <c r="T1368" s="149"/>
      <c r="U1368" s="149"/>
      <c r="V1368" s="149"/>
      <c r="W1368" s="619"/>
      <c r="X1368" s="619"/>
      <c r="Y1368" s="1447"/>
      <c r="AA1368" s="987"/>
      <c r="AB1368" s="992"/>
      <c r="AC1368" s="993"/>
      <c r="AD1368" s="994"/>
      <c r="AE1368" s="994"/>
      <c r="AF1368" s="995"/>
      <c r="AG1368" s="996"/>
      <c r="AH1368" s="997"/>
      <c r="AI1368" s="998"/>
      <c r="AJ1368" s="312"/>
      <c r="AK1368" s="312"/>
      <c r="AL1368" s="999"/>
      <c r="AM1368" s="312"/>
      <c r="AN1368" s="312"/>
      <c r="AO1368" s="1000"/>
      <c r="AP1368" s="666"/>
      <c r="AQ1368" s="1001"/>
      <c r="AR1368" s="1001"/>
      <c r="AS1368" s="1001"/>
      <c r="AT1368" s="748"/>
    </row>
    <row r="1369">
      <c r="A1369" s="248" t="s">
        <v>673</v>
      </c>
      <c r="B1369" s="179">
        <v>4.0469265E7</v>
      </c>
      <c r="C1369" s="1037">
        <v>44062.577647453705</v>
      </c>
      <c r="D1369" s="606" t="s">
        <v>8259</v>
      </c>
      <c r="E1369" s="179" t="s">
        <v>8260</v>
      </c>
      <c r="F1369" s="228">
        <v>35587.0</v>
      </c>
      <c r="G1369" s="179" t="s">
        <v>391</v>
      </c>
      <c r="H1369" s="179" t="s">
        <v>8261</v>
      </c>
      <c r="I1369" s="179">
        <v>3.584232005E9</v>
      </c>
      <c r="K1369" s="606" t="s">
        <v>2581</v>
      </c>
      <c r="L1369" s="1429" t="s">
        <v>8262</v>
      </c>
      <c r="M1369" s="176"/>
      <c r="N1369" s="176"/>
      <c r="O1369" s="619"/>
      <c r="P1369" s="619"/>
      <c r="Q1369" s="1304"/>
      <c r="R1369" s="149"/>
      <c r="S1369" s="1324"/>
      <c r="T1369" s="149"/>
      <c r="U1369" s="149"/>
      <c r="V1369" s="149"/>
      <c r="W1369" s="619"/>
      <c r="X1369" s="619"/>
      <c r="Y1369" s="1447"/>
      <c r="AA1369" s="987"/>
      <c r="AB1369" s="992"/>
      <c r="AC1369" s="993"/>
      <c r="AD1369" s="994"/>
      <c r="AE1369" s="994"/>
      <c r="AF1369" s="995"/>
      <c r="AG1369" s="996"/>
      <c r="AH1369" s="997"/>
      <c r="AI1369" s="998"/>
      <c r="AJ1369" s="312"/>
      <c r="AK1369" s="312"/>
      <c r="AL1369" s="999"/>
      <c r="AM1369" s="312"/>
      <c r="AN1369" s="312"/>
      <c r="AO1369" s="1000"/>
      <c r="AP1369" s="666"/>
      <c r="AQ1369" s="1001"/>
      <c r="AR1369" s="1001"/>
      <c r="AS1369" s="1001"/>
      <c r="AT1369" s="748"/>
    </row>
    <row r="1370">
      <c r="A1370" s="248" t="s">
        <v>673</v>
      </c>
      <c r="B1370" s="179">
        <v>4.1222959E7</v>
      </c>
      <c r="C1370" s="1037">
        <v>44063.86851503472</v>
      </c>
      <c r="D1370" s="606" t="s">
        <v>8265</v>
      </c>
      <c r="E1370" s="179" t="s">
        <v>8266</v>
      </c>
      <c r="F1370" s="228">
        <v>35921.0</v>
      </c>
      <c r="G1370" s="179" t="s">
        <v>391</v>
      </c>
      <c r="H1370" s="179" t="s">
        <v>8267</v>
      </c>
      <c r="I1370" s="179" t="s">
        <v>8268</v>
      </c>
      <c r="K1370" s="606" t="s">
        <v>5290</v>
      </c>
      <c r="L1370" s="1429" t="s">
        <v>7020</v>
      </c>
      <c r="M1370" s="176"/>
      <c r="N1370" s="176"/>
      <c r="O1370" s="619"/>
      <c r="P1370" s="619"/>
      <c r="Q1370" s="619"/>
      <c r="R1370" s="149"/>
      <c r="S1370" s="1324"/>
      <c r="T1370" s="149"/>
      <c r="U1370" s="149"/>
      <c r="V1370" s="149"/>
      <c r="W1370" s="619"/>
      <c r="X1370" s="619"/>
      <c r="Y1370" s="1447"/>
      <c r="AA1370" s="987"/>
      <c r="AB1370" s="992"/>
      <c r="AC1370" s="993"/>
      <c r="AD1370" s="994"/>
      <c r="AE1370" s="994"/>
      <c r="AF1370" s="995"/>
      <c r="AG1370" s="996"/>
      <c r="AH1370" s="997"/>
      <c r="AI1370" s="998"/>
      <c r="AJ1370" s="312"/>
      <c r="AK1370" s="312"/>
      <c r="AL1370" s="999"/>
      <c r="AM1370" s="312"/>
      <c r="AN1370" s="312"/>
      <c r="AO1370" s="1000"/>
      <c r="AP1370" s="666"/>
      <c r="AQ1370" s="1001"/>
      <c r="AR1370" s="1001"/>
      <c r="AS1370" s="1001"/>
      <c r="AT1370" s="748"/>
    </row>
    <row r="1371">
      <c r="A1371" s="248" t="s">
        <v>673</v>
      </c>
      <c r="B1371" s="179">
        <v>3.9131042E7</v>
      </c>
      <c r="C1371" s="1037">
        <v>44063.49509481482</v>
      </c>
      <c r="D1371" s="606" t="s">
        <v>8273</v>
      </c>
      <c r="E1371" s="179" t="s">
        <v>8274</v>
      </c>
      <c r="F1371" s="228">
        <v>34892.0</v>
      </c>
      <c r="G1371" s="179" t="s">
        <v>674</v>
      </c>
      <c r="H1371" s="179" t="s">
        <v>8275</v>
      </c>
      <c r="I1371" s="179">
        <v>2.995738933E9</v>
      </c>
      <c r="K1371" s="606" t="s">
        <v>8276</v>
      </c>
      <c r="L1371" s="1429" t="s">
        <v>7020</v>
      </c>
      <c r="M1371" s="176"/>
      <c r="N1371" s="176"/>
      <c r="O1371" s="619"/>
      <c r="P1371" s="619"/>
      <c r="Q1371" s="619"/>
      <c r="R1371" s="149"/>
      <c r="S1371" s="1324"/>
      <c r="T1371" s="149"/>
      <c r="U1371" s="149"/>
      <c r="V1371" s="149"/>
      <c r="W1371" s="619"/>
      <c r="X1371" s="619"/>
      <c r="Y1371" s="1447"/>
      <c r="AA1371" s="987"/>
      <c r="AB1371" s="992"/>
      <c r="AC1371" s="993"/>
      <c r="AD1371" s="994"/>
      <c r="AE1371" s="994"/>
      <c r="AF1371" s="995"/>
      <c r="AG1371" s="996"/>
      <c r="AH1371" s="997"/>
      <c r="AI1371" s="998"/>
      <c r="AJ1371" s="312"/>
      <c r="AK1371" s="312"/>
      <c r="AL1371" s="999"/>
      <c r="AM1371" s="312"/>
      <c r="AN1371" s="312"/>
      <c r="AO1371" s="1000"/>
      <c r="AP1371" s="666"/>
      <c r="AQ1371" s="1001"/>
      <c r="AR1371" s="1001"/>
      <c r="AS1371" s="1001"/>
      <c r="AT1371" s="748"/>
    </row>
    <row r="1372">
      <c r="A1372" s="248" t="s">
        <v>673</v>
      </c>
      <c r="B1372" s="179">
        <v>4.2862523E7</v>
      </c>
      <c r="C1372" s="1037">
        <v>44062.58548385417</v>
      </c>
      <c r="D1372" s="606" t="s">
        <v>6700</v>
      </c>
      <c r="E1372" s="179" t="s">
        <v>6701</v>
      </c>
      <c r="F1372" s="228">
        <v>36700.0</v>
      </c>
      <c r="G1372" s="179" t="s">
        <v>391</v>
      </c>
      <c r="H1372" s="179" t="s">
        <v>8279</v>
      </c>
      <c r="I1372" s="179">
        <v>2.612567101E9</v>
      </c>
      <c r="K1372" s="606" t="s">
        <v>8280</v>
      </c>
      <c r="L1372" s="1429" t="s">
        <v>7028</v>
      </c>
      <c r="M1372" s="176"/>
      <c r="N1372" s="176"/>
      <c r="O1372" s="619"/>
      <c r="P1372" s="619"/>
      <c r="Q1372" s="619"/>
      <c r="R1372" s="149"/>
      <c r="S1372" s="1324"/>
      <c r="T1372" s="149"/>
      <c r="U1372" s="149"/>
      <c r="V1372" s="149"/>
      <c r="W1372" s="619"/>
      <c r="X1372" s="619"/>
      <c r="Y1372" s="1447"/>
      <c r="AA1372" s="987"/>
      <c r="AB1372" s="992"/>
      <c r="AC1372" s="993"/>
      <c r="AD1372" s="994"/>
      <c r="AE1372" s="994"/>
      <c r="AF1372" s="995"/>
      <c r="AG1372" s="996"/>
      <c r="AH1372" s="997"/>
      <c r="AI1372" s="998"/>
      <c r="AJ1372" s="312"/>
      <c r="AK1372" s="312"/>
      <c r="AL1372" s="999"/>
      <c r="AM1372" s="312"/>
      <c r="AN1372" s="312"/>
      <c r="AO1372" s="1000"/>
      <c r="AP1372" s="666"/>
      <c r="AQ1372" s="1001"/>
      <c r="AR1372" s="1001"/>
      <c r="AS1372" s="1001"/>
      <c r="AT1372" s="748"/>
    </row>
    <row r="1373">
      <c r="A1373" s="248" t="s">
        <v>673</v>
      </c>
      <c r="B1373" s="179">
        <v>4.3519269E7</v>
      </c>
      <c r="C1373" s="1037">
        <v>44062.55955304398</v>
      </c>
      <c r="D1373" s="606" t="s">
        <v>8285</v>
      </c>
      <c r="E1373" s="179" t="s">
        <v>8286</v>
      </c>
      <c r="F1373" s="228">
        <v>37084.0</v>
      </c>
      <c r="G1373" s="179" t="s">
        <v>391</v>
      </c>
      <c r="H1373" s="179" t="s">
        <v>8287</v>
      </c>
      <c r="I1373" s="179">
        <v>1.38851148E8</v>
      </c>
      <c r="K1373" s="606" t="s">
        <v>8288</v>
      </c>
      <c r="L1373" s="1429" t="s">
        <v>8289</v>
      </c>
      <c r="M1373" s="176"/>
      <c r="N1373" s="176"/>
      <c r="O1373" s="619"/>
      <c r="P1373" s="619"/>
      <c r="Q1373" s="619"/>
      <c r="R1373" s="149"/>
      <c r="S1373" s="1324"/>
      <c r="T1373" s="149"/>
      <c r="U1373" s="149"/>
      <c r="V1373" s="149"/>
      <c r="W1373" s="619"/>
      <c r="X1373" s="619"/>
      <c r="Y1373" s="1447"/>
      <c r="AA1373" s="987"/>
      <c r="AB1373" s="992"/>
      <c r="AC1373" s="993"/>
      <c r="AD1373" s="994"/>
      <c r="AE1373" s="994"/>
      <c r="AF1373" s="995"/>
      <c r="AG1373" s="996"/>
      <c r="AH1373" s="997"/>
      <c r="AI1373" s="998"/>
      <c r="AJ1373" s="312"/>
      <c r="AK1373" s="312"/>
      <c r="AL1373" s="999"/>
      <c r="AM1373" s="312"/>
      <c r="AN1373" s="312"/>
      <c r="AO1373" s="1000"/>
      <c r="AP1373" s="666"/>
      <c r="AQ1373" s="1001"/>
      <c r="AR1373" s="1001"/>
      <c r="AS1373" s="1001"/>
      <c r="AT1373" s="748"/>
    </row>
    <row r="1374">
      <c r="A1374" s="248" t="s">
        <v>673</v>
      </c>
      <c r="B1374" s="179">
        <v>4.1684087E7</v>
      </c>
      <c r="C1374" s="1037">
        <v>44067.734966539356</v>
      </c>
      <c r="D1374" s="606" t="s">
        <v>8294</v>
      </c>
      <c r="E1374" s="179" t="s">
        <v>8295</v>
      </c>
      <c r="F1374" s="228">
        <v>35782.0</v>
      </c>
      <c r="G1374" s="179" t="s">
        <v>391</v>
      </c>
      <c r="H1374" s="179" t="s">
        <v>8296</v>
      </c>
      <c r="I1374" s="179">
        <v>1.55131962E9</v>
      </c>
      <c r="K1374" s="606" t="s">
        <v>8297</v>
      </c>
      <c r="L1374" s="1429" t="s">
        <v>7020</v>
      </c>
      <c r="M1374" s="176"/>
      <c r="N1374" s="176"/>
      <c r="O1374" s="619"/>
      <c r="P1374" s="619"/>
      <c r="Q1374" s="1304"/>
      <c r="R1374" s="149"/>
      <c r="S1374" s="1324"/>
      <c r="T1374" s="149"/>
      <c r="U1374" s="149"/>
      <c r="V1374" s="149"/>
      <c r="W1374" s="619"/>
      <c r="X1374" s="619"/>
      <c r="Y1374" s="1447"/>
      <c r="AA1374" s="987"/>
      <c r="AB1374" s="992"/>
      <c r="AC1374" s="993"/>
      <c r="AD1374" s="994"/>
      <c r="AE1374" s="994"/>
      <c r="AF1374" s="995"/>
      <c r="AG1374" s="996"/>
      <c r="AH1374" s="997"/>
      <c r="AI1374" s="998"/>
      <c r="AJ1374" s="312"/>
      <c r="AK1374" s="312"/>
      <c r="AL1374" s="999"/>
      <c r="AM1374" s="312"/>
      <c r="AN1374" s="312"/>
      <c r="AO1374" s="1000"/>
      <c r="AP1374" s="666"/>
      <c r="AQ1374" s="1001"/>
      <c r="AR1374" s="1001"/>
      <c r="AS1374" s="1001"/>
      <c r="AT1374" s="748"/>
    </row>
    <row r="1375">
      <c r="A1375" s="248" t="s">
        <v>673</v>
      </c>
      <c r="B1375" s="179">
        <v>4.4484316E7</v>
      </c>
      <c r="C1375" s="1037">
        <v>44069.87709533564</v>
      </c>
      <c r="D1375" s="606" t="s">
        <v>8301</v>
      </c>
      <c r="E1375" s="179" t="s">
        <v>8302</v>
      </c>
      <c r="F1375" s="228">
        <v>44135.0</v>
      </c>
      <c r="G1375" s="179" t="s">
        <v>391</v>
      </c>
      <c r="H1375" s="179" t="s">
        <v>8303</v>
      </c>
      <c r="I1375" s="179">
        <v>1.168480939E9</v>
      </c>
      <c r="K1375" s="606" t="s">
        <v>2092</v>
      </c>
      <c r="L1375" s="1429" t="s">
        <v>8304</v>
      </c>
      <c r="M1375" s="176"/>
      <c r="N1375" s="176"/>
      <c r="O1375" s="619"/>
      <c r="P1375" s="619"/>
      <c r="Q1375" s="619"/>
      <c r="R1375" s="149"/>
      <c r="S1375" s="1324"/>
      <c r="T1375" s="149"/>
      <c r="U1375" s="149"/>
      <c r="V1375" s="149"/>
      <c r="W1375" s="619"/>
      <c r="X1375" s="619"/>
      <c r="Y1375" s="1447"/>
      <c r="AA1375" s="987"/>
      <c r="AB1375" s="992"/>
      <c r="AC1375" s="993"/>
      <c r="AD1375" s="994"/>
      <c r="AE1375" s="994"/>
      <c r="AF1375" s="995"/>
      <c r="AG1375" s="996"/>
      <c r="AH1375" s="997"/>
      <c r="AI1375" s="998"/>
      <c r="AJ1375" s="312"/>
      <c r="AK1375" s="312"/>
      <c r="AL1375" s="999"/>
      <c r="AM1375" s="312"/>
      <c r="AN1375" s="312"/>
      <c r="AO1375" s="1000"/>
      <c r="AP1375" s="666"/>
      <c r="AQ1375" s="1001"/>
      <c r="AR1375" s="1001"/>
      <c r="AS1375" s="1001"/>
      <c r="AT1375" s="748"/>
    </row>
    <row r="1376">
      <c r="A1376" s="248" t="s">
        <v>673</v>
      </c>
      <c r="B1376" s="1045">
        <v>3.7677298E7</v>
      </c>
      <c r="C1376" s="1037"/>
      <c r="D1376" s="1048" t="s">
        <v>8309</v>
      </c>
      <c r="E1376" s="1045" t="s">
        <v>8310</v>
      </c>
      <c r="F1376" s="1066">
        <v>34123.0</v>
      </c>
      <c r="G1376" s="1045" t="s">
        <v>391</v>
      </c>
      <c r="H1376" s="1045" t="s">
        <v>8311</v>
      </c>
      <c r="I1376" s="1045">
        <v>1.563001523E9</v>
      </c>
      <c r="K1376" s="1048" t="s">
        <v>8312</v>
      </c>
      <c r="L1376" s="1449"/>
      <c r="M1376" s="1435"/>
      <c r="N1376" s="1435"/>
      <c r="O1376" s="1432"/>
      <c r="P1376" s="1450"/>
      <c r="Q1376" s="1304"/>
      <c r="R1376" s="1451"/>
      <c r="S1376" s="1324"/>
      <c r="T1376" s="1435"/>
      <c r="U1376" s="1452"/>
      <c r="V1376" s="1452"/>
      <c r="W1376" s="1438"/>
      <c r="X1376" s="1438"/>
      <c r="Y1376" s="1447"/>
      <c r="AA1376" s="987"/>
      <c r="AB1376" s="992"/>
      <c r="AC1376" s="993"/>
      <c r="AD1376" s="994"/>
      <c r="AE1376" s="994"/>
      <c r="AF1376" s="995"/>
      <c r="AG1376" s="996"/>
      <c r="AH1376" s="997"/>
      <c r="AI1376" s="998"/>
      <c r="AJ1376" s="312"/>
      <c r="AK1376" s="312"/>
      <c r="AL1376" s="999"/>
      <c r="AM1376" s="312"/>
      <c r="AN1376" s="312"/>
      <c r="AO1376" s="1000"/>
      <c r="AP1376" s="666"/>
      <c r="AQ1376" s="1001"/>
      <c r="AR1376" s="1001"/>
      <c r="AS1376" s="1001"/>
      <c r="AT1376" s="748"/>
    </row>
    <row r="1377">
      <c r="A1377" s="248" t="s">
        <v>673</v>
      </c>
      <c r="B1377" s="179">
        <v>2.6222188E7</v>
      </c>
      <c r="C1377" s="1037">
        <v>44082.924945023144</v>
      </c>
      <c r="D1377" s="606" t="s">
        <v>8313</v>
      </c>
      <c r="E1377" s="179" t="s">
        <v>6912</v>
      </c>
      <c r="F1377" s="228">
        <v>28486.0</v>
      </c>
      <c r="G1377" s="179" t="s">
        <v>2496</v>
      </c>
      <c r="H1377" s="179" t="s">
        <v>8314</v>
      </c>
      <c r="I1377" s="646" t="s">
        <v>6913</v>
      </c>
      <c r="K1377" s="606" t="s">
        <v>6915</v>
      </c>
      <c r="L1377" s="1429" t="s">
        <v>7020</v>
      </c>
      <c r="M1377" s="176"/>
      <c r="N1377" s="176"/>
      <c r="O1377" s="619"/>
      <c r="P1377" s="619"/>
      <c r="Q1377" s="619"/>
      <c r="R1377" s="149"/>
      <c r="S1377" s="1324"/>
      <c r="T1377" s="149"/>
      <c r="U1377" s="149"/>
      <c r="V1377" s="149"/>
      <c r="W1377" s="619"/>
      <c r="X1377" s="619"/>
      <c r="Y1377" s="1447"/>
      <c r="AA1377" s="987"/>
      <c r="AB1377" s="992"/>
      <c r="AC1377" s="993"/>
      <c r="AD1377" s="994"/>
      <c r="AE1377" s="994"/>
      <c r="AF1377" s="995"/>
      <c r="AG1377" s="996"/>
      <c r="AH1377" s="997"/>
      <c r="AI1377" s="998"/>
      <c r="AJ1377" s="312"/>
      <c r="AK1377" s="312"/>
      <c r="AL1377" s="999"/>
      <c r="AM1377" s="312"/>
      <c r="AN1377" s="312"/>
      <c r="AO1377" s="1000"/>
      <c r="AP1377" s="666"/>
      <c r="AQ1377" s="1001"/>
      <c r="AR1377" s="1001"/>
      <c r="AS1377" s="1001"/>
      <c r="AT1377" s="748"/>
    </row>
    <row r="1378">
      <c r="A1378" s="248" t="s">
        <v>673</v>
      </c>
      <c r="B1378" s="179">
        <v>2.6844504E7</v>
      </c>
      <c r="C1378" s="1037">
        <v>44068.52638231481</v>
      </c>
      <c r="D1378" s="606" t="s">
        <v>8316</v>
      </c>
      <c r="E1378" s="179" t="s">
        <v>8317</v>
      </c>
      <c r="F1378" s="228">
        <v>28768.0</v>
      </c>
      <c r="G1378" s="179" t="s">
        <v>391</v>
      </c>
      <c r="H1378" s="179" t="s">
        <v>8318</v>
      </c>
      <c r="I1378" s="179">
        <v>1.12470051E9</v>
      </c>
      <c r="K1378" s="606" t="s">
        <v>8319</v>
      </c>
      <c r="L1378" s="1429" t="s">
        <v>8320</v>
      </c>
      <c r="M1378" s="176"/>
      <c r="N1378" s="176"/>
      <c r="O1378" s="619"/>
      <c r="P1378" s="619"/>
      <c r="Q1378" s="1304"/>
      <c r="R1378" s="149"/>
      <c r="S1378" s="1324"/>
      <c r="T1378" s="149"/>
      <c r="U1378" s="149"/>
      <c r="V1378" s="149"/>
      <c r="W1378" s="619"/>
      <c r="X1378" s="619"/>
      <c r="Y1378" s="1447"/>
      <c r="AA1378" s="987"/>
      <c r="AB1378" s="992"/>
      <c r="AC1378" s="993"/>
      <c r="AD1378" s="994"/>
      <c r="AE1378" s="994"/>
      <c r="AF1378" s="995"/>
      <c r="AG1378" s="996"/>
      <c r="AH1378" s="997"/>
      <c r="AI1378" s="998"/>
      <c r="AJ1378" s="312"/>
      <c r="AK1378" s="312"/>
      <c r="AL1378" s="999"/>
      <c r="AM1378" s="312"/>
      <c r="AN1378" s="312"/>
      <c r="AO1378" s="1000"/>
      <c r="AP1378" s="666"/>
      <c r="AQ1378" s="1001"/>
      <c r="AR1378" s="1001"/>
      <c r="AS1378" s="1001"/>
      <c r="AT1378" s="748"/>
    </row>
    <row r="1379">
      <c r="A1379" s="248" t="s">
        <v>673</v>
      </c>
      <c r="B1379" s="179">
        <v>2.990339E7</v>
      </c>
      <c r="C1379" s="1037">
        <v>44062.58451284722</v>
      </c>
      <c r="D1379" s="606" t="s">
        <v>8324</v>
      </c>
      <c r="E1379" s="179" t="s">
        <v>8325</v>
      </c>
      <c r="F1379" s="228">
        <v>30434.0</v>
      </c>
      <c r="G1379" s="179" t="s">
        <v>391</v>
      </c>
      <c r="H1379" s="179" t="s">
        <v>3479</v>
      </c>
      <c r="I1379" s="179">
        <v>1.133047769E9</v>
      </c>
      <c r="K1379" s="606" t="s">
        <v>8326</v>
      </c>
      <c r="L1379" s="1429" t="s">
        <v>7028</v>
      </c>
      <c r="M1379" s="176"/>
      <c r="N1379" s="176"/>
      <c r="O1379" s="619"/>
      <c r="P1379" s="619"/>
      <c r="Q1379" s="619"/>
      <c r="R1379" s="149"/>
      <c r="S1379" s="1324"/>
      <c r="T1379" s="149"/>
      <c r="U1379" s="149"/>
      <c r="V1379" s="149"/>
      <c r="W1379" s="619"/>
      <c r="X1379" s="619"/>
      <c r="Y1379" s="1447"/>
      <c r="AA1379" s="987"/>
      <c r="AB1379" s="992"/>
      <c r="AC1379" s="993"/>
      <c r="AD1379" s="994"/>
      <c r="AE1379" s="994"/>
      <c r="AF1379" s="995"/>
      <c r="AG1379" s="996"/>
      <c r="AH1379" s="997"/>
      <c r="AI1379" s="998"/>
      <c r="AJ1379" s="312"/>
      <c r="AK1379" s="312"/>
      <c r="AL1379" s="999"/>
      <c r="AM1379" s="312"/>
      <c r="AN1379" s="312"/>
      <c r="AO1379" s="1000"/>
      <c r="AP1379" s="666"/>
      <c r="AQ1379" s="1001"/>
      <c r="AR1379" s="1001"/>
      <c r="AS1379" s="1001"/>
      <c r="AT1379" s="748"/>
    </row>
    <row r="1380">
      <c r="A1380" s="248" t="s">
        <v>673</v>
      </c>
      <c r="B1380" s="179">
        <v>4.382073E7</v>
      </c>
      <c r="C1380" s="1037">
        <v>44063.47814854167</v>
      </c>
      <c r="D1380" s="606" t="s">
        <v>8330</v>
      </c>
      <c r="E1380" s="179" t="s">
        <v>8331</v>
      </c>
      <c r="F1380" s="228">
        <v>37309.0</v>
      </c>
      <c r="G1380" s="179" t="s">
        <v>391</v>
      </c>
      <c r="H1380" s="179" t="s">
        <v>2547</v>
      </c>
      <c r="I1380" s="179">
        <v>5.491164384884E12</v>
      </c>
      <c r="K1380" s="606" t="s">
        <v>8332</v>
      </c>
      <c r="L1380" s="1429" t="s">
        <v>7020</v>
      </c>
      <c r="M1380" s="176"/>
      <c r="N1380" s="176"/>
      <c r="O1380" s="619"/>
      <c r="P1380" s="619"/>
      <c r="Q1380" s="1304"/>
      <c r="R1380" s="149"/>
      <c r="S1380" s="1324"/>
      <c r="T1380" s="149"/>
      <c r="U1380" s="149"/>
      <c r="V1380" s="149"/>
      <c r="W1380" s="619"/>
      <c r="X1380" s="619"/>
      <c r="Y1380" s="1447"/>
      <c r="AA1380" s="987"/>
      <c r="AB1380" s="992"/>
      <c r="AC1380" s="993"/>
      <c r="AD1380" s="994"/>
      <c r="AE1380" s="994"/>
      <c r="AF1380" s="995"/>
      <c r="AG1380" s="996"/>
      <c r="AH1380" s="997"/>
      <c r="AI1380" s="998"/>
      <c r="AJ1380" s="312"/>
      <c r="AK1380" s="312"/>
      <c r="AL1380" s="999"/>
      <c r="AM1380" s="312"/>
      <c r="AN1380" s="312"/>
      <c r="AO1380" s="1000"/>
      <c r="AP1380" s="666"/>
      <c r="AQ1380" s="1001"/>
      <c r="AR1380" s="1001"/>
      <c r="AS1380" s="1001"/>
      <c r="AT1380" s="748"/>
    </row>
    <row r="1381">
      <c r="A1381" s="248" t="s">
        <v>673</v>
      </c>
      <c r="B1381" s="179">
        <v>4.3628615E7</v>
      </c>
      <c r="C1381" s="1037">
        <v>44067.61035616898</v>
      </c>
      <c r="D1381" s="606" t="s">
        <v>8337</v>
      </c>
      <c r="E1381" s="179" t="s">
        <v>8338</v>
      </c>
      <c r="F1381" s="228">
        <v>37202.0</v>
      </c>
      <c r="G1381" s="179" t="s">
        <v>391</v>
      </c>
      <c r="H1381" s="179" t="s">
        <v>6179</v>
      </c>
      <c r="I1381" s="179">
        <v>1.157388995E9</v>
      </c>
      <c r="K1381" s="606" t="s">
        <v>8339</v>
      </c>
      <c r="L1381" s="1429" t="s">
        <v>7020</v>
      </c>
      <c r="M1381" s="176"/>
      <c r="N1381" s="176"/>
      <c r="O1381" s="619"/>
      <c r="P1381" s="619"/>
      <c r="Q1381" s="1304"/>
      <c r="R1381" s="149"/>
      <c r="S1381" s="1324"/>
      <c r="T1381" s="149"/>
      <c r="U1381" s="149"/>
      <c r="V1381" s="149"/>
      <c r="W1381" s="619"/>
      <c r="X1381" s="619"/>
      <c r="Y1381" s="1447"/>
      <c r="AA1381" s="987"/>
      <c r="AB1381" s="992"/>
      <c r="AC1381" s="993"/>
      <c r="AD1381" s="994"/>
      <c r="AE1381" s="994"/>
      <c r="AF1381" s="995"/>
      <c r="AG1381" s="996"/>
      <c r="AH1381" s="997"/>
      <c r="AI1381" s="998"/>
      <c r="AJ1381" s="312"/>
      <c r="AK1381" s="312"/>
      <c r="AL1381" s="999"/>
      <c r="AM1381" s="312"/>
      <c r="AN1381" s="312"/>
      <c r="AO1381" s="1000"/>
      <c r="AP1381" s="666"/>
      <c r="AQ1381" s="1001"/>
      <c r="AR1381" s="1001"/>
      <c r="AS1381" s="1001"/>
      <c r="AT1381" s="748"/>
    </row>
    <row r="1382">
      <c r="A1382" s="248" t="s">
        <v>673</v>
      </c>
      <c r="B1382" s="179">
        <v>4.4504469E7</v>
      </c>
      <c r="C1382" s="1037">
        <v>44134.54368011574</v>
      </c>
      <c r="D1382" s="606" t="s">
        <v>8343</v>
      </c>
      <c r="E1382" s="179" t="s">
        <v>8344</v>
      </c>
      <c r="F1382" s="228">
        <v>37478.0</v>
      </c>
      <c r="G1382" s="179" t="s">
        <v>391</v>
      </c>
      <c r="H1382" s="179" t="s">
        <v>8345</v>
      </c>
      <c r="I1382" s="179">
        <v>1.131130949E9</v>
      </c>
      <c r="K1382" s="606" t="s">
        <v>7406</v>
      </c>
      <c r="L1382" s="1429" t="s">
        <v>8346</v>
      </c>
      <c r="M1382" s="176"/>
      <c r="N1382" s="176"/>
      <c r="O1382" s="619"/>
      <c r="P1382" s="619"/>
      <c r="Q1382" s="1304"/>
      <c r="R1382" s="149"/>
      <c r="S1382" s="1324"/>
      <c r="T1382" s="149"/>
      <c r="U1382" s="149"/>
      <c r="V1382" s="149"/>
      <c r="W1382" s="619"/>
      <c r="X1382" s="619"/>
      <c r="Y1382" s="1447"/>
      <c r="AA1382" s="987"/>
      <c r="AB1382" s="992"/>
      <c r="AC1382" s="993"/>
      <c r="AD1382" s="994"/>
      <c r="AE1382" s="994"/>
      <c r="AF1382" s="995"/>
      <c r="AG1382" s="996"/>
      <c r="AH1382" s="997"/>
      <c r="AI1382" s="998"/>
      <c r="AJ1382" s="312"/>
      <c r="AK1382" s="312"/>
      <c r="AL1382" s="999"/>
      <c r="AM1382" s="312"/>
      <c r="AN1382" s="312"/>
      <c r="AO1382" s="1000"/>
      <c r="AP1382" s="666"/>
      <c r="AQ1382" s="1001"/>
      <c r="AR1382" s="1001"/>
      <c r="AS1382" s="1001"/>
      <c r="AT1382" s="748"/>
    </row>
    <row r="1383">
      <c r="A1383" s="248" t="s">
        <v>673</v>
      </c>
      <c r="B1383" s="179">
        <v>3.8806457E7</v>
      </c>
      <c r="C1383" s="1037">
        <v>44112.49332289352</v>
      </c>
      <c r="D1383" s="606" t="s">
        <v>8351</v>
      </c>
      <c r="E1383" s="179" t="s">
        <v>8352</v>
      </c>
      <c r="F1383" s="228">
        <v>35119.0</v>
      </c>
      <c r="G1383" s="179" t="s">
        <v>2021</v>
      </c>
      <c r="H1383" s="179" t="s">
        <v>8353</v>
      </c>
      <c r="I1383" s="179">
        <v>2.974050274E9</v>
      </c>
      <c r="K1383" s="606" t="s">
        <v>8354</v>
      </c>
      <c r="L1383" s="1429" t="s">
        <v>8355</v>
      </c>
      <c r="M1383" s="176"/>
      <c r="N1383" s="176"/>
      <c r="O1383" s="619"/>
      <c r="P1383" s="619"/>
      <c r="Q1383" s="619"/>
      <c r="R1383" s="149"/>
      <c r="S1383" s="1324"/>
      <c r="T1383" s="149"/>
      <c r="U1383" s="149"/>
      <c r="V1383" s="149"/>
      <c r="W1383" s="619"/>
      <c r="X1383" s="619"/>
      <c r="Y1383" s="1447"/>
      <c r="AA1383" s="987"/>
      <c r="AB1383" s="992"/>
      <c r="AC1383" s="993"/>
      <c r="AD1383" s="994"/>
      <c r="AE1383" s="994"/>
      <c r="AF1383" s="995"/>
      <c r="AG1383" s="996"/>
      <c r="AH1383" s="997"/>
      <c r="AI1383" s="998"/>
      <c r="AJ1383" s="312"/>
      <c r="AK1383" s="312"/>
      <c r="AL1383" s="999"/>
      <c r="AM1383" s="312"/>
      <c r="AN1383" s="312"/>
      <c r="AO1383" s="1000"/>
      <c r="AP1383" s="666"/>
      <c r="AQ1383" s="1001"/>
      <c r="AR1383" s="1001"/>
      <c r="AS1383" s="1001"/>
      <c r="AT1383" s="748"/>
    </row>
    <row r="1384">
      <c r="A1384" s="248" t="s">
        <v>673</v>
      </c>
      <c r="B1384" s="25">
        <v>2.2626392E7</v>
      </c>
      <c r="C1384" s="1039"/>
      <c r="D1384" s="1052" t="s">
        <v>4542</v>
      </c>
      <c r="E1384" s="25" t="s">
        <v>4543</v>
      </c>
      <c r="F1384" s="1053">
        <v>26577.0</v>
      </c>
      <c r="G1384" s="25" t="s">
        <v>391</v>
      </c>
      <c r="H1384" s="25" t="s">
        <v>8361</v>
      </c>
      <c r="I1384" s="25">
        <v>1.166487875E9</v>
      </c>
      <c r="K1384" s="1052" t="s">
        <v>8362</v>
      </c>
      <c r="L1384" s="1439"/>
      <c r="M1384" s="437"/>
      <c r="N1384" s="437"/>
      <c r="O1384" s="1444"/>
      <c r="P1384" s="1441"/>
      <c r="Q1384" s="1427"/>
      <c r="R1384" s="437"/>
      <c r="S1384" s="1324"/>
      <c r="T1384" s="1266"/>
      <c r="U1384" s="437"/>
      <c r="V1384" s="437"/>
      <c r="W1384" s="1244"/>
      <c r="X1384" s="1244"/>
      <c r="Y1384" s="1447"/>
      <c r="AA1384" s="987"/>
      <c r="AB1384" s="992"/>
      <c r="AC1384" s="993"/>
      <c r="AD1384" s="994"/>
      <c r="AE1384" s="994"/>
      <c r="AF1384" s="995"/>
      <c r="AG1384" s="996"/>
      <c r="AH1384" s="997"/>
      <c r="AI1384" s="998"/>
      <c r="AJ1384" s="312"/>
      <c r="AK1384" s="312"/>
      <c r="AL1384" s="999"/>
      <c r="AM1384" s="312"/>
      <c r="AN1384" s="312"/>
      <c r="AO1384" s="1000"/>
      <c r="AP1384" s="666"/>
      <c r="AQ1384" s="1001"/>
      <c r="AR1384" s="1001"/>
      <c r="AS1384" s="1001"/>
      <c r="AT1384" s="748"/>
    </row>
    <row r="1385">
      <c r="A1385" s="248" t="s">
        <v>673</v>
      </c>
      <c r="B1385" s="179">
        <v>4.1589023E7</v>
      </c>
      <c r="C1385" s="1037">
        <v>44069.50826619213</v>
      </c>
      <c r="D1385" s="606" t="s">
        <v>8363</v>
      </c>
      <c r="E1385" s="179" t="s">
        <v>8364</v>
      </c>
      <c r="F1385" s="228">
        <v>36052.0</v>
      </c>
      <c r="G1385" s="179" t="s">
        <v>2496</v>
      </c>
      <c r="H1385" s="179" t="s">
        <v>8365</v>
      </c>
      <c r="I1385" s="179">
        <v>5.491162640048E12</v>
      </c>
      <c r="K1385" s="606" t="s">
        <v>6795</v>
      </c>
      <c r="L1385" s="1429" t="s">
        <v>7020</v>
      </c>
      <c r="M1385" s="176"/>
      <c r="N1385" s="176"/>
      <c r="O1385" s="619"/>
      <c r="P1385" s="619"/>
      <c r="Q1385" s="1304"/>
      <c r="R1385" s="149"/>
      <c r="S1385" s="1324"/>
      <c r="T1385" s="149"/>
      <c r="U1385" s="149"/>
      <c r="V1385" s="149"/>
      <c r="W1385" s="619"/>
      <c r="X1385" s="619"/>
      <c r="Y1385" s="1447"/>
      <c r="AA1385" s="987"/>
      <c r="AB1385" s="992"/>
      <c r="AC1385" s="993"/>
      <c r="AD1385" s="994"/>
      <c r="AE1385" s="994"/>
      <c r="AF1385" s="995"/>
      <c r="AG1385" s="996"/>
      <c r="AH1385" s="997"/>
      <c r="AI1385" s="998"/>
      <c r="AJ1385" s="312"/>
      <c r="AK1385" s="312"/>
      <c r="AL1385" s="999"/>
      <c r="AM1385" s="312"/>
      <c r="AN1385" s="312"/>
      <c r="AO1385" s="1000"/>
      <c r="AP1385" s="666"/>
      <c r="AQ1385" s="1001"/>
      <c r="AR1385" s="1001"/>
      <c r="AS1385" s="1001"/>
      <c r="AT1385" s="748"/>
    </row>
    <row r="1386">
      <c r="A1386" s="248" t="s">
        <v>673</v>
      </c>
      <c r="B1386" s="179">
        <v>3.9430795E7</v>
      </c>
      <c r="C1386" s="1037">
        <v>44062.552786747685</v>
      </c>
      <c r="D1386" s="606" t="s">
        <v>3827</v>
      </c>
      <c r="E1386" s="179" t="s">
        <v>8369</v>
      </c>
      <c r="F1386" s="228">
        <v>35101.0</v>
      </c>
      <c r="G1386" s="179" t="s">
        <v>391</v>
      </c>
      <c r="H1386" s="179" t="s">
        <v>8370</v>
      </c>
      <c r="I1386" s="179">
        <v>1.123875619E9</v>
      </c>
      <c r="K1386" s="606" t="s">
        <v>8371</v>
      </c>
      <c r="L1386" s="1429" t="s">
        <v>7028</v>
      </c>
      <c r="M1386" s="176"/>
      <c r="N1386" s="176"/>
      <c r="O1386" s="619"/>
      <c r="P1386" s="619"/>
      <c r="Q1386" s="1304"/>
      <c r="R1386" s="149"/>
      <c r="S1386" s="1324"/>
      <c r="T1386" s="149"/>
      <c r="U1386" s="149"/>
      <c r="V1386" s="149"/>
      <c r="W1386" s="619"/>
      <c r="X1386" s="619"/>
      <c r="Y1386" s="1447"/>
      <c r="AA1386" s="987"/>
      <c r="AB1386" s="992"/>
      <c r="AC1386" s="993"/>
      <c r="AD1386" s="994"/>
      <c r="AE1386" s="994"/>
      <c r="AF1386" s="995"/>
      <c r="AG1386" s="996"/>
      <c r="AH1386" s="997"/>
      <c r="AI1386" s="998"/>
      <c r="AJ1386" s="312"/>
      <c r="AK1386" s="312"/>
      <c r="AL1386" s="999"/>
      <c r="AM1386" s="312"/>
      <c r="AN1386" s="312"/>
      <c r="AO1386" s="1000"/>
      <c r="AP1386" s="666"/>
      <c r="AQ1386" s="1001"/>
      <c r="AR1386" s="1001"/>
      <c r="AS1386" s="1001"/>
      <c r="AT1386" s="748"/>
    </row>
    <row r="1387">
      <c r="A1387" s="248" t="s">
        <v>673</v>
      </c>
      <c r="B1387" s="105">
        <v>3.7826813E7</v>
      </c>
      <c r="C1387" s="1039"/>
      <c r="D1387" s="1039" t="s">
        <v>8374</v>
      </c>
      <c r="E1387" s="103" t="s">
        <v>8375</v>
      </c>
      <c r="F1387" s="1040">
        <v>34316.0</v>
      </c>
      <c r="G1387" s="25" t="s">
        <v>2021</v>
      </c>
      <c r="H1387" s="103" t="s">
        <v>8376</v>
      </c>
      <c r="I1387" s="103">
        <v>1.137982138E9</v>
      </c>
      <c r="K1387" s="1039" t="s">
        <v>8377</v>
      </c>
      <c r="L1387" s="1430"/>
      <c r="M1387" s="176"/>
      <c r="N1387" s="1266"/>
      <c r="O1387" s="1444"/>
      <c r="P1387" s="1441"/>
      <c r="Q1387" s="1427"/>
      <c r="R1387" s="437"/>
      <c r="S1387" s="1324"/>
      <c r="T1387" s="1190"/>
      <c r="U1387" s="437"/>
      <c r="V1387" s="437"/>
      <c r="W1387" s="1244"/>
      <c r="X1387" s="1440"/>
      <c r="Y1387" s="1447"/>
      <c r="AA1387" s="987"/>
      <c r="AB1387" s="992"/>
      <c r="AC1387" s="993"/>
      <c r="AD1387" s="994"/>
      <c r="AE1387" s="994"/>
      <c r="AF1387" s="995"/>
      <c r="AG1387" s="996"/>
      <c r="AH1387" s="997"/>
      <c r="AI1387" s="998"/>
      <c r="AJ1387" s="312"/>
      <c r="AK1387" s="312"/>
      <c r="AL1387" s="999"/>
      <c r="AM1387" s="312"/>
      <c r="AN1387" s="312"/>
      <c r="AO1387" s="1000"/>
      <c r="AP1387" s="666"/>
      <c r="AQ1387" s="1001"/>
      <c r="AR1387" s="1001"/>
      <c r="AS1387" s="1001"/>
      <c r="AT1387" s="748"/>
    </row>
    <row r="1388">
      <c r="A1388" s="248" t="s">
        <v>673</v>
      </c>
      <c r="B1388" s="179">
        <v>2.9192352E7</v>
      </c>
      <c r="C1388" s="1037">
        <v>44068.28045800926</v>
      </c>
      <c r="D1388" s="606" t="s">
        <v>8378</v>
      </c>
      <c r="E1388" s="179" t="s">
        <v>8379</v>
      </c>
      <c r="F1388" s="228">
        <v>29907.0</v>
      </c>
      <c r="G1388" s="179" t="s">
        <v>2496</v>
      </c>
      <c r="H1388" s="179" t="s">
        <v>1678</v>
      </c>
      <c r="I1388" s="179">
        <f>5491133728910</f>
        <v>5491133728910</v>
      </c>
      <c r="K1388" s="606" t="s">
        <v>8380</v>
      </c>
      <c r="L1388" s="1429" t="s">
        <v>7020</v>
      </c>
      <c r="M1388" s="176"/>
      <c r="N1388" s="176"/>
      <c r="O1388" s="619"/>
      <c r="P1388" s="619"/>
      <c r="Q1388" s="1304"/>
      <c r="R1388" s="149"/>
      <c r="S1388" s="1324"/>
      <c r="T1388" s="149"/>
      <c r="U1388" s="149"/>
      <c r="V1388" s="149"/>
      <c r="W1388" s="619"/>
      <c r="X1388" s="619"/>
      <c r="Y1388" s="1447"/>
      <c r="AA1388" s="987"/>
      <c r="AB1388" s="992"/>
      <c r="AC1388" s="993"/>
      <c r="AD1388" s="994"/>
      <c r="AE1388" s="994"/>
      <c r="AF1388" s="995"/>
      <c r="AG1388" s="996"/>
      <c r="AH1388" s="997"/>
      <c r="AI1388" s="998"/>
      <c r="AJ1388" s="312"/>
      <c r="AK1388" s="312"/>
      <c r="AL1388" s="999"/>
      <c r="AM1388" s="312"/>
      <c r="AN1388" s="312"/>
      <c r="AO1388" s="1000"/>
      <c r="AP1388" s="666"/>
      <c r="AQ1388" s="1001"/>
      <c r="AR1388" s="1001"/>
      <c r="AS1388" s="1001"/>
      <c r="AT1388" s="748"/>
    </row>
    <row r="1389">
      <c r="A1389" s="248" t="s">
        <v>673</v>
      </c>
      <c r="B1389" s="179">
        <v>4.5295717E7</v>
      </c>
      <c r="C1389" s="1037">
        <v>44062.94565893519</v>
      </c>
      <c r="D1389" s="606" t="s">
        <v>8383</v>
      </c>
      <c r="E1389" s="179" t="s">
        <v>8384</v>
      </c>
      <c r="F1389" s="228">
        <v>37820.0</v>
      </c>
      <c r="G1389" s="179" t="s">
        <v>391</v>
      </c>
      <c r="H1389" s="179" t="s">
        <v>8385</v>
      </c>
      <c r="I1389" s="179">
        <v>2.342446937E9</v>
      </c>
      <c r="K1389" s="606" t="s">
        <v>7406</v>
      </c>
      <c r="L1389" s="1429" t="s">
        <v>7038</v>
      </c>
      <c r="M1389" s="176"/>
      <c r="N1389" s="176"/>
      <c r="O1389" s="619"/>
      <c r="P1389" s="619"/>
      <c r="Q1389" s="619"/>
      <c r="R1389" s="149"/>
      <c r="S1389" s="1324"/>
      <c r="T1389" s="149"/>
      <c r="U1389" s="149"/>
      <c r="V1389" s="149"/>
      <c r="W1389" s="619"/>
      <c r="X1389" s="619"/>
      <c r="Y1389" s="1447"/>
      <c r="AA1389" s="987"/>
      <c r="AB1389" s="992"/>
      <c r="AC1389" s="993"/>
      <c r="AD1389" s="994"/>
      <c r="AE1389" s="994"/>
      <c r="AF1389" s="995"/>
      <c r="AG1389" s="996"/>
      <c r="AH1389" s="997"/>
      <c r="AI1389" s="998"/>
      <c r="AJ1389" s="312"/>
      <c r="AK1389" s="312"/>
      <c r="AL1389" s="999"/>
      <c r="AM1389" s="312"/>
      <c r="AN1389" s="312"/>
      <c r="AO1389" s="1000"/>
      <c r="AP1389" s="666"/>
      <c r="AQ1389" s="1001"/>
      <c r="AR1389" s="1001"/>
      <c r="AS1389" s="1001"/>
      <c r="AT1389" s="748"/>
    </row>
    <row r="1390">
      <c r="A1390" s="248" t="s">
        <v>673</v>
      </c>
      <c r="B1390" s="179">
        <v>4.5298486E7</v>
      </c>
      <c r="C1390" s="1037">
        <v>44110.98343832176</v>
      </c>
      <c r="D1390" s="606" t="s">
        <v>8390</v>
      </c>
      <c r="E1390" s="179" t="s">
        <v>8391</v>
      </c>
      <c r="F1390" s="228">
        <v>37945.0</v>
      </c>
      <c r="G1390" s="179" t="s">
        <v>391</v>
      </c>
      <c r="H1390" s="179" t="s">
        <v>8392</v>
      </c>
      <c r="I1390" s="179">
        <v>1.123068981E9</v>
      </c>
      <c r="K1390" s="606" t="s">
        <v>8393</v>
      </c>
      <c r="L1390" s="1429" t="s">
        <v>7038</v>
      </c>
      <c r="M1390" s="176"/>
      <c r="N1390" s="176"/>
      <c r="O1390" s="619"/>
      <c r="P1390" s="619"/>
      <c r="Q1390" s="619"/>
      <c r="R1390" s="149"/>
      <c r="S1390" s="1324"/>
      <c r="T1390" s="149"/>
      <c r="U1390" s="149"/>
      <c r="V1390" s="149"/>
      <c r="W1390" s="619"/>
      <c r="X1390" s="619"/>
      <c r="Y1390" s="1447"/>
      <c r="AA1390" s="987"/>
      <c r="AB1390" s="992"/>
      <c r="AC1390" s="993"/>
      <c r="AD1390" s="994"/>
      <c r="AE1390" s="994"/>
      <c r="AF1390" s="995"/>
      <c r="AG1390" s="996"/>
      <c r="AH1390" s="997"/>
      <c r="AI1390" s="998"/>
      <c r="AJ1390" s="312"/>
      <c r="AK1390" s="312"/>
      <c r="AL1390" s="999"/>
      <c r="AM1390" s="312"/>
      <c r="AN1390" s="312"/>
      <c r="AO1390" s="1000"/>
      <c r="AP1390" s="666"/>
      <c r="AQ1390" s="1001"/>
      <c r="AR1390" s="1001"/>
      <c r="AS1390" s="1001"/>
      <c r="AT1390" s="748"/>
    </row>
    <row r="1391">
      <c r="A1391" s="248" t="s">
        <v>673</v>
      </c>
      <c r="B1391" s="179">
        <v>4.0641441E7</v>
      </c>
      <c r="C1391" s="1037">
        <v>44063.513212060185</v>
      </c>
      <c r="D1391" s="606" t="s">
        <v>8399</v>
      </c>
      <c r="E1391" s="179" t="s">
        <v>8400</v>
      </c>
      <c r="F1391" s="228">
        <v>35675.0</v>
      </c>
      <c r="G1391" s="179" t="s">
        <v>391</v>
      </c>
      <c r="H1391" s="179" t="s">
        <v>8401</v>
      </c>
      <c r="I1391" s="179">
        <v>1.169726272E9</v>
      </c>
      <c r="K1391" s="606" t="s">
        <v>8402</v>
      </c>
      <c r="L1391" s="1429" t="s">
        <v>7028</v>
      </c>
      <c r="M1391" s="176"/>
      <c r="N1391" s="176"/>
      <c r="O1391" s="619"/>
      <c r="P1391" s="619"/>
      <c r="Q1391" s="619"/>
      <c r="R1391" s="149"/>
      <c r="S1391" s="1324"/>
      <c r="T1391" s="149"/>
      <c r="U1391" s="149"/>
      <c r="V1391" s="149"/>
      <c r="W1391" s="619"/>
      <c r="X1391" s="619"/>
      <c r="Y1391" s="1447"/>
      <c r="AA1391" s="987"/>
      <c r="AB1391" s="992"/>
      <c r="AC1391" s="993"/>
      <c r="AD1391" s="994"/>
      <c r="AE1391" s="994"/>
      <c r="AF1391" s="995"/>
      <c r="AG1391" s="996"/>
      <c r="AH1391" s="997"/>
      <c r="AI1391" s="998"/>
      <c r="AJ1391" s="312"/>
      <c r="AK1391" s="312"/>
      <c r="AL1391" s="999"/>
      <c r="AM1391" s="312"/>
      <c r="AN1391" s="312"/>
      <c r="AO1391" s="1000"/>
      <c r="AP1391" s="666"/>
      <c r="AQ1391" s="1001"/>
      <c r="AR1391" s="1001"/>
      <c r="AS1391" s="1001"/>
      <c r="AT1391" s="748"/>
    </row>
    <row r="1392">
      <c r="A1392" s="248" t="s">
        <v>673</v>
      </c>
      <c r="B1392" s="179">
        <v>3.9644648E7</v>
      </c>
      <c r="C1392" s="1037">
        <v>44062.577948125</v>
      </c>
      <c r="D1392" s="606" t="s">
        <v>8407</v>
      </c>
      <c r="E1392" s="179" t="s">
        <v>8408</v>
      </c>
      <c r="F1392" s="228">
        <v>35196.0</v>
      </c>
      <c r="G1392" s="179" t="s">
        <v>391</v>
      </c>
      <c r="H1392" s="179" t="s">
        <v>8409</v>
      </c>
      <c r="I1392" s="179">
        <v>1.149289032E9</v>
      </c>
      <c r="K1392" s="606" t="s">
        <v>8410</v>
      </c>
      <c r="L1392" s="1429" t="s">
        <v>7020</v>
      </c>
      <c r="M1392" s="176"/>
      <c r="N1392" s="176"/>
      <c r="O1392" s="619"/>
      <c r="P1392" s="619"/>
      <c r="Q1392" s="1304"/>
      <c r="R1392" s="149"/>
      <c r="S1392" s="1324"/>
      <c r="T1392" s="149"/>
      <c r="U1392" s="149"/>
      <c r="V1392" s="149"/>
      <c r="W1392" s="619"/>
      <c r="X1392" s="619"/>
      <c r="Y1392" s="1447"/>
      <c r="AA1392" s="987"/>
      <c r="AB1392" s="992"/>
      <c r="AC1392" s="993"/>
      <c r="AD1392" s="994"/>
      <c r="AE1392" s="994"/>
      <c r="AF1392" s="995"/>
      <c r="AG1392" s="996"/>
      <c r="AH1392" s="997"/>
      <c r="AI1392" s="998"/>
      <c r="AJ1392" s="312"/>
      <c r="AK1392" s="312"/>
      <c r="AL1392" s="999"/>
      <c r="AM1392" s="312"/>
      <c r="AN1392" s="312"/>
      <c r="AO1392" s="1000"/>
      <c r="AP1392" s="666"/>
      <c r="AQ1392" s="1001"/>
      <c r="AR1392" s="1001"/>
      <c r="AS1392" s="1001"/>
      <c r="AT1392" s="748"/>
    </row>
    <row r="1393">
      <c r="A1393" s="248" t="s">
        <v>673</v>
      </c>
      <c r="B1393" s="179">
        <v>4.3035069E7</v>
      </c>
      <c r="C1393" s="1037">
        <v>44068.08208717592</v>
      </c>
      <c r="D1393" s="606" t="s">
        <v>8413</v>
      </c>
      <c r="E1393" s="179" t="s">
        <v>8414</v>
      </c>
      <c r="F1393" s="228">
        <v>36916.0</v>
      </c>
      <c r="G1393" s="179" t="s">
        <v>2021</v>
      </c>
      <c r="H1393" s="179" t="s">
        <v>1678</v>
      </c>
      <c r="I1393" s="179">
        <v>1.138871414E9</v>
      </c>
      <c r="K1393" s="606" t="s">
        <v>8415</v>
      </c>
      <c r="L1393" s="1429" t="s">
        <v>7020</v>
      </c>
      <c r="M1393" s="176"/>
      <c r="N1393" s="176"/>
      <c r="O1393" s="619"/>
      <c r="P1393" s="619"/>
      <c r="Q1393" s="1304"/>
      <c r="R1393" s="149"/>
      <c r="S1393" s="1324"/>
      <c r="T1393" s="149"/>
      <c r="U1393" s="149"/>
      <c r="V1393" s="149"/>
      <c r="W1393" s="619"/>
      <c r="X1393" s="619"/>
      <c r="Y1393" s="1447"/>
      <c r="AA1393" s="987"/>
      <c r="AB1393" s="992"/>
      <c r="AC1393" s="993"/>
      <c r="AD1393" s="994"/>
      <c r="AE1393" s="994"/>
      <c r="AF1393" s="995"/>
      <c r="AG1393" s="996"/>
      <c r="AH1393" s="997"/>
      <c r="AI1393" s="998"/>
      <c r="AJ1393" s="312"/>
      <c r="AK1393" s="312"/>
      <c r="AL1393" s="999"/>
      <c r="AM1393" s="312"/>
      <c r="AN1393" s="312"/>
      <c r="AO1393" s="1000"/>
      <c r="AP1393" s="666"/>
      <c r="AQ1393" s="1001"/>
      <c r="AR1393" s="1001"/>
      <c r="AS1393" s="1001"/>
      <c r="AT1393" s="748"/>
    </row>
    <row r="1394">
      <c r="A1394" s="248" t="s">
        <v>673</v>
      </c>
      <c r="B1394" s="179">
        <v>3.5454878E7</v>
      </c>
      <c r="C1394" s="1037">
        <v>44146.794549004626</v>
      </c>
      <c r="D1394" s="606" t="s">
        <v>8419</v>
      </c>
      <c r="E1394" s="179" t="s">
        <v>8420</v>
      </c>
      <c r="F1394" s="228">
        <v>44146.0</v>
      </c>
      <c r="G1394" s="179" t="s">
        <v>391</v>
      </c>
      <c r="H1394" s="179" t="s">
        <v>3124</v>
      </c>
      <c r="I1394" s="179">
        <v>5.491150486613E12</v>
      </c>
      <c r="K1394" s="606" t="s">
        <v>8421</v>
      </c>
      <c r="L1394" s="1429" t="s">
        <v>8422</v>
      </c>
      <c r="M1394" s="176"/>
      <c r="N1394" s="176"/>
      <c r="O1394" s="619"/>
      <c r="P1394" s="619"/>
      <c r="Q1394" s="1304"/>
      <c r="R1394" s="149"/>
      <c r="S1394" s="1324"/>
      <c r="T1394" s="149"/>
      <c r="U1394" s="149"/>
      <c r="V1394" s="149"/>
      <c r="W1394" s="619"/>
      <c r="X1394" s="619"/>
      <c r="Y1394" s="1447"/>
      <c r="AA1394" s="987"/>
      <c r="AB1394" s="992"/>
      <c r="AC1394" s="993"/>
      <c r="AD1394" s="994"/>
      <c r="AE1394" s="994"/>
      <c r="AF1394" s="995"/>
      <c r="AG1394" s="996"/>
      <c r="AH1394" s="997"/>
      <c r="AI1394" s="998"/>
      <c r="AJ1394" s="312"/>
      <c r="AK1394" s="312"/>
      <c r="AL1394" s="999"/>
      <c r="AM1394" s="312"/>
      <c r="AN1394" s="312"/>
      <c r="AO1394" s="1000"/>
      <c r="AP1394" s="666"/>
      <c r="AQ1394" s="1001"/>
      <c r="AR1394" s="1001"/>
      <c r="AS1394" s="1001"/>
      <c r="AT1394" s="748"/>
    </row>
    <row r="1395">
      <c r="A1395" s="248" t="s">
        <v>673</v>
      </c>
      <c r="B1395" s="179">
        <v>3.5761047E7</v>
      </c>
      <c r="C1395" s="1037">
        <v>44069.444397141204</v>
      </c>
      <c r="D1395" s="606" t="s">
        <v>8423</v>
      </c>
      <c r="E1395" s="179" t="s">
        <v>8424</v>
      </c>
      <c r="F1395" s="228">
        <v>33133.0</v>
      </c>
      <c r="G1395" s="179" t="s">
        <v>674</v>
      </c>
      <c r="H1395" s="179" t="s">
        <v>8425</v>
      </c>
      <c r="I1395" s="179">
        <v>1.137831396E9</v>
      </c>
      <c r="K1395" s="606" t="s">
        <v>8426</v>
      </c>
      <c r="L1395" s="1429" t="s">
        <v>8427</v>
      </c>
      <c r="M1395" s="176"/>
      <c r="N1395" s="176"/>
      <c r="O1395" s="619"/>
      <c r="P1395" s="619"/>
      <c r="Q1395" s="619"/>
      <c r="R1395" s="149"/>
      <c r="S1395" s="1324"/>
      <c r="T1395" s="149"/>
      <c r="U1395" s="149"/>
      <c r="V1395" s="149"/>
      <c r="W1395" s="619"/>
      <c r="X1395" s="619"/>
      <c r="Y1395" s="1447"/>
      <c r="AA1395" s="987"/>
      <c r="AB1395" s="992"/>
      <c r="AC1395" s="993"/>
      <c r="AD1395" s="994"/>
      <c r="AE1395" s="994"/>
      <c r="AF1395" s="995"/>
      <c r="AG1395" s="996"/>
      <c r="AH1395" s="997"/>
      <c r="AI1395" s="998"/>
      <c r="AJ1395" s="312"/>
      <c r="AK1395" s="312"/>
      <c r="AL1395" s="999"/>
      <c r="AM1395" s="312"/>
      <c r="AN1395" s="312"/>
      <c r="AO1395" s="1000"/>
      <c r="AP1395" s="666"/>
      <c r="AQ1395" s="1001"/>
      <c r="AR1395" s="1001"/>
      <c r="AS1395" s="1001"/>
      <c r="AT1395" s="748"/>
    </row>
    <row r="1396">
      <c r="A1396" s="248" t="s">
        <v>673</v>
      </c>
      <c r="B1396" s="179">
        <v>3.2438852E7</v>
      </c>
      <c r="C1396" s="1037">
        <v>44062.56347543982</v>
      </c>
      <c r="D1396" s="606" t="s">
        <v>8432</v>
      </c>
      <c r="E1396" s="179" t="s">
        <v>8433</v>
      </c>
      <c r="F1396" s="228">
        <v>31591.0</v>
      </c>
      <c r="G1396" s="179" t="s">
        <v>391</v>
      </c>
      <c r="H1396" s="179" t="s">
        <v>8434</v>
      </c>
      <c r="I1396" s="179">
        <v>1.135692461E9</v>
      </c>
      <c r="K1396" s="606" t="s">
        <v>8435</v>
      </c>
      <c r="L1396" s="1429" t="s">
        <v>7028</v>
      </c>
      <c r="M1396" s="176"/>
      <c r="N1396" s="176"/>
      <c r="O1396" s="619"/>
      <c r="P1396" s="619"/>
      <c r="Q1396" s="1304"/>
      <c r="R1396" s="149"/>
      <c r="S1396" s="1324"/>
      <c r="T1396" s="149"/>
      <c r="U1396" s="149"/>
      <c r="V1396" s="149"/>
      <c r="W1396" s="619"/>
      <c r="X1396" s="619"/>
      <c r="Y1396" s="1447"/>
      <c r="AA1396" s="987"/>
      <c r="AB1396" s="992"/>
      <c r="AC1396" s="993"/>
      <c r="AD1396" s="994"/>
      <c r="AE1396" s="994"/>
      <c r="AF1396" s="995"/>
      <c r="AG1396" s="996"/>
      <c r="AH1396" s="997"/>
      <c r="AI1396" s="998"/>
      <c r="AJ1396" s="312"/>
      <c r="AK1396" s="312"/>
      <c r="AL1396" s="999"/>
      <c r="AM1396" s="312"/>
      <c r="AN1396" s="312"/>
      <c r="AO1396" s="1000"/>
      <c r="AP1396" s="666"/>
      <c r="AQ1396" s="1001"/>
      <c r="AR1396" s="1001"/>
      <c r="AS1396" s="1001"/>
      <c r="AT1396" s="748"/>
    </row>
    <row r="1397">
      <c r="A1397" s="248" t="s">
        <v>673</v>
      </c>
      <c r="B1397" s="179">
        <v>4.3663322E7</v>
      </c>
      <c r="C1397" s="1037">
        <v>44118.57054306713</v>
      </c>
      <c r="D1397" s="606" t="s">
        <v>8438</v>
      </c>
      <c r="E1397" s="179" t="s">
        <v>8439</v>
      </c>
      <c r="F1397" s="228">
        <v>37089.0</v>
      </c>
      <c r="G1397" s="179" t="s">
        <v>391</v>
      </c>
      <c r="H1397" s="179" t="s">
        <v>8440</v>
      </c>
      <c r="I1397" s="179" t="s">
        <v>8441</v>
      </c>
      <c r="K1397" s="606" t="s">
        <v>8442</v>
      </c>
      <c r="L1397" s="1429" t="s">
        <v>7028</v>
      </c>
      <c r="M1397" s="176"/>
      <c r="N1397" s="176"/>
      <c r="O1397" s="619"/>
      <c r="P1397" s="619"/>
      <c r="Q1397" s="1304"/>
      <c r="R1397" s="149"/>
      <c r="S1397" s="1324"/>
      <c r="T1397" s="149"/>
      <c r="U1397" s="149"/>
      <c r="V1397" s="149"/>
      <c r="W1397" s="619"/>
      <c r="X1397" s="619"/>
      <c r="Y1397" s="1447"/>
      <c r="AA1397" s="987"/>
      <c r="AB1397" s="992"/>
      <c r="AC1397" s="993"/>
      <c r="AD1397" s="994"/>
      <c r="AE1397" s="994"/>
      <c r="AF1397" s="995"/>
      <c r="AG1397" s="996"/>
      <c r="AH1397" s="997"/>
      <c r="AI1397" s="998"/>
      <c r="AJ1397" s="312"/>
      <c r="AK1397" s="312"/>
      <c r="AL1397" s="999"/>
      <c r="AM1397" s="312"/>
      <c r="AN1397" s="312"/>
      <c r="AO1397" s="1000"/>
      <c r="AP1397" s="666"/>
      <c r="AQ1397" s="1001"/>
      <c r="AR1397" s="1001"/>
      <c r="AS1397" s="1001"/>
      <c r="AT1397" s="748"/>
    </row>
    <row r="1398">
      <c r="A1398" s="248" t="s">
        <v>673</v>
      </c>
      <c r="B1398" s="179">
        <v>3.3025831E7</v>
      </c>
      <c r="C1398" s="1037">
        <v>44148.69400299768</v>
      </c>
      <c r="D1398" s="606" t="s">
        <v>8447</v>
      </c>
      <c r="E1398" s="179" t="s">
        <v>8448</v>
      </c>
      <c r="F1398" s="228">
        <v>31890.0</v>
      </c>
      <c r="G1398" s="179" t="s">
        <v>391</v>
      </c>
      <c r="H1398" s="179" t="s">
        <v>8449</v>
      </c>
      <c r="I1398" s="179">
        <v>1.167369311E9</v>
      </c>
      <c r="K1398" s="606" t="s">
        <v>5688</v>
      </c>
      <c r="L1398" s="1429" t="s">
        <v>7028</v>
      </c>
      <c r="M1398" s="176"/>
      <c r="N1398" s="176"/>
      <c r="O1398" s="619"/>
      <c r="P1398" s="619"/>
      <c r="Q1398" s="619"/>
      <c r="R1398" s="149"/>
      <c r="S1398" s="1324"/>
      <c r="T1398" s="149"/>
      <c r="U1398" s="149"/>
      <c r="V1398" s="149"/>
      <c r="W1398" s="619"/>
      <c r="X1398" s="619"/>
      <c r="Y1398" s="1447"/>
      <c r="AA1398" s="987"/>
      <c r="AB1398" s="992"/>
      <c r="AC1398" s="993"/>
      <c r="AD1398" s="994"/>
      <c r="AE1398" s="994"/>
      <c r="AF1398" s="995"/>
      <c r="AG1398" s="996"/>
      <c r="AH1398" s="997"/>
      <c r="AI1398" s="998"/>
      <c r="AJ1398" s="312"/>
      <c r="AK1398" s="312"/>
      <c r="AL1398" s="999"/>
      <c r="AM1398" s="312"/>
      <c r="AN1398" s="312"/>
      <c r="AO1398" s="1000"/>
      <c r="AP1398" s="666"/>
      <c r="AQ1398" s="1001"/>
      <c r="AR1398" s="1001"/>
      <c r="AS1398" s="1001"/>
      <c r="AT1398" s="748"/>
    </row>
    <row r="1399">
      <c r="A1399" s="248" t="s">
        <v>673</v>
      </c>
      <c r="B1399" s="179">
        <v>3.0449126E7</v>
      </c>
      <c r="C1399" s="1037">
        <v>44097.70009491898</v>
      </c>
      <c r="D1399" s="606" t="s">
        <v>8454</v>
      </c>
      <c r="E1399" s="179" t="s">
        <v>8455</v>
      </c>
      <c r="F1399" s="228">
        <v>30518.0</v>
      </c>
      <c r="G1399" s="179" t="s">
        <v>674</v>
      </c>
      <c r="H1399" s="179" t="s">
        <v>8456</v>
      </c>
      <c r="I1399" s="179">
        <v>3.53834096824E11</v>
      </c>
      <c r="K1399" s="606" t="s">
        <v>6379</v>
      </c>
      <c r="L1399" s="1429" t="s">
        <v>8457</v>
      </c>
      <c r="M1399" s="176"/>
      <c r="N1399" s="176"/>
      <c r="O1399" s="619"/>
      <c r="P1399" s="619"/>
      <c r="Q1399" s="619"/>
      <c r="R1399" s="149"/>
      <c r="S1399" s="1324"/>
      <c r="T1399" s="149"/>
      <c r="U1399" s="149"/>
      <c r="V1399" s="149"/>
      <c r="W1399" s="619"/>
      <c r="X1399" s="619"/>
      <c r="Y1399" s="1447"/>
      <c r="AA1399" s="987"/>
      <c r="AB1399" s="992"/>
      <c r="AC1399" s="993"/>
      <c r="AD1399" s="994"/>
      <c r="AE1399" s="994"/>
      <c r="AF1399" s="995"/>
      <c r="AG1399" s="996"/>
      <c r="AH1399" s="997"/>
      <c r="AI1399" s="998"/>
      <c r="AJ1399" s="312"/>
      <c r="AK1399" s="312"/>
      <c r="AL1399" s="999"/>
      <c r="AM1399" s="312"/>
      <c r="AN1399" s="312"/>
      <c r="AO1399" s="1000"/>
      <c r="AP1399" s="666"/>
      <c r="AQ1399" s="1001"/>
      <c r="AR1399" s="1001"/>
      <c r="AS1399" s="1001"/>
      <c r="AT1399" s="748"/>
    </row>
    <row r="1400">
      <c r="A1400" s="248" t="s">
        <v>673</v>
      </c>
      <c r="B1400" s="179">
        <v>3.5045087E7</v>
      </c>
      <c r="C1400" s="1037">
        <v>44067.540274328705</v>
      </c>
      <c r="D1400" s="606" t="s">
        <v>8462</v>
      </c>
      <c r="E1400" s="179" t="s">
        <v>8463</v>
      </c>
      <c r="F1400" s="228">
        <v>33042.0</v>
      </c>
      <c r="G1400" s="179" t="s">
        <v>391</v>
      </c>
      <c r="H1400" s="179" t="s">
        <v>8464</v>
      </c>
      <c r="I1400" s="179" t="s">
        <v>8465</v>
      </c>
      <c r="K1400" s="606" t="s">
        <v>8466</v>
      </c>
      <c r="L1400" s="1429" t="s">
        <v>7020</v>
      </c>
      <c r="M1400" s="176"/>
      <c r="N1400" s="176"/>
      <c r="O1400" s="619"/>
      <c r="P1400" s="619"/>
      <c r="Q1400" s="619"/>
      <c r="R1400" s="149"/>
      <c r="S1400" s="1324"/>
      <c r="T1400" s="149"/>
      <c r="U1400" s="149"/>
      <c r="V1400" s="149"/>
      <c r="W1400" s="619"/>
      <c r="X1400" s="619"/>
      <c r="Y1400" s="1447"/>
      <c r="AA1400" s="987"/>
      <c r="AB1400" s="992"/>
      <c r="AC1400" s="993"/>
      <c r="AD1400" s="994"/>
      <c r="AE1400" s="994"/>
      <c r="AF1400" s="995"/>
      <c r="AG1400" s="996"/>
      <c r="AH1400" s="997"/>
      <c r="AI1400" s="998"/>
      <c r="AJ1400" s="312"/>
      <c r="AK1400" s="312"/>
      <c r="AL1400" s="999"/>
      <c r="AM1400" s="312"/>
      <c r="AN1400" s="312"/>
      <c r="AO1400" s="1000"/>
      <c r="AP1400" s="666"/>
      <c r="AQ1400" s="1001"/>
      <c r="AR1400" s="1001"/>
      <c r="AS1400" s="1001"/>
      <c r="AT1400" s="748"/>
    </row>
    <row r="1401">
      <c r="A1401" s="248" t="s">
        <v>673</v>
      </c>
      <c r="B1401" s="179">
        <v>3.5426827E7</v>
      </c>
      <c r="C1401" s="1037">
        <v>44127.91948751158</v>
      </c>
      <c r="D1401" s="606" t="s">
        <v>8471</v>
      </c>
      <c r="E1401" s="179" t="s">
        <v>8472</v>
      </c>
      <c r="F1401" s="228">
        <v>33192.0</v>
      </c>
      <c r="G1401" s="179" t="s">
        <v>391</v>
      </c>
      <c r="H1401" s="179" t="s">
        <v>8473</v>
      </c>
      <c r="I1401" s="179" t="s">
        <v>8474</v>
      </c>
      <c r="K1401" s="606" t="s">
        <v>8475</v>
      </c>
      <c r="L1401" s="1429" t="s">
        <v>8476</v>
      </c>
      <c r="M1401" s="176"/>
      <c r="N1401" s="176"/>
      <c r="O1401" s="619"/>
      <c r="P1401" s="619"/>
      <c r="Q1401" s="619"/>
      <c r="R1401" s="149"/>
      <c r="S1401" s="1324"/>
      <c r="T1401" s="149"/>
      <c r="U1401" s="149"/>
      <c r="V1401" s="149"/>
      <c r="W1401" s="619"/>
      <c r="X1401" s="619"/>
      <c r="Y1401" s="1447"/>
      <c r="AA1401" s="987"/>
      <c r="AB1401" s="992"/>
      <c r="AC1401" s="993"/>
      <c r="AD1401" s="994"/>
      <c r="AE1401" s="994"/>
      <c r="AF1401" s="995"/>
      <c r="AG1401" s="996"/>
      <c r="AH1401" s="997"/>
      <c r="AI1401" s="998"/>
      <c r="AJ1401" s="312"/>
      <c r="AK1401" s="312"/>
      <c r="AL1401" s="999"/>
      <c r="AM1401" s="312"/>
      <c r="AN1401" s="312"/>
      <c r="AO1401" s="1000"/>
      <c r="AP1401" s="666"/>
      <c r="AQ1401" s="1001"/>
      <c r="AR1401" s="1001"/>
      <c r="AS1401" s="1001"/>
      <c r="AT1401" s="748"/>
    </row>
    <row r="1402">
      <c r="A1402" s="248" t="s">
        <v>673</v>
      </c>
      <c r="B1402" s="179">
        <v>3.5270342E7</v>
      </c>
      <c r="C1402" s="1037">
        <v>44081.52749084491</v>
      </c>
      <c r="D1402" s="606" t="s">
        <v>8480</v>
      </c>
      <c r="E1402" s="179" t="s">
        <v>8481</v>
      </c>
      <c r="F1402" s="228">
        <v>33091.0</v>
      </c>
      <c r="G1402" s="179" t="s">
        <v>391</v>
      </c>
      <c r="H1402" s="179" t="s">
        <v>8482</v>
      </c>
      <c r="I1402" s="179">
        <v>1.166011686E9</v>
      </c>
      <c r="K1402" s="606" t="s">
        <v>8483</v>
      </c>
      <c r="L1402" s="1429" t="s">
        <v>7038</v>
      </c>
      <c r="M1402" s="176"/>
      <c r="N1402" s="176"/>
      <c r="O1402" s="619"/>
      <c r="P1402" s="619"/>
      <c r="Q1402" s="1304"/>
      <c r="R1402" s="149"/>
      <c r="S1402" s="1324"/>
      <c r="T1402" s="149"/>
      <c r="U1402" s="149"/>
      <c r="V1402" s="149"/>
      <c r="W1402" s="619"/>
      <c r="X1402" s="619"/>
      <c r="Y1402" s="1447"/>
      <c r="AA1402" s="987"/>
      <c r="AB1402" s="992"/>
      <c r="AC1402" s="993"/>
      <c r="AD1402" s="994"/>
      <c r="AE1402" s="994"/>
      <c r="AF1402" s="995"/>
      <c r="AG1402" s="996"/>
      <c r="AH1402" s="997"/>
      <c r="AI1402" s="998"/>
      <c r="AJ1402" s="312"/>
      <c r="AK1402" s="312"/>
      <c r="AL1402" s="999"/>
      <c r="AM1402" s="312"/>
      <c r="AN1402" s="312"/>
      <c r="AO1402" s="1000"/>
      <c r="AP1402" s="666"/>
      <c r="AQ1402" s="1001"/>
      <c r="AR1402" s="1001"/>
      <c r="AS1402" s="1001"/>
      <c r="AT1402" s="748"/>
    </row>
    <row r="1403">
      <c r="A1403" s="248" t="s">
        <v>673</v>
      </c>
      <c r="B1403" s="179">
        <v>4.6127599E7</v>
      </c>
      <c r="C1403" s="1037">
        <v>44064.53536165509</v>
      </c>
      <c r="D1403" s="606" t="s">
        <v>8487</v>
      </c>
      <c r="E1403" s="179" t="s">
        <v>8488</v>
      </c>
      <c r="F1403" s="228">
        <v>38583.0</v>
      </c>
      <c r="G1403" s="179" t="s">
        <v>2021</v>
      </c>
      <c r="H1403" s="179" t="s">
        <v>8489</v>
      </c>
      <c r="I1403" s="179">
        <v>3.517362247E9</v>
      </c>
      <c r="K1403" s="606" t="s">
        <v>8490</v>
      </c>
      <c r="L1403" s="1429" t="s">
        <v>7038</v>
      </c>
      <c r="M1403" s="176"/>
      <c r="N1403" s="176"/>
      <c r="O1403" s="619"/>
      <c r="P1403" s="619"/>
      <c r="Q1403" s="619"/>
      <c r="R1403" s="149"/>
      <c r="S1403" s="1324"/>
      <c r="T1403" s="149"/>
      <c r="U1403" s="149"/>
      <c r="V1403" s="149"/>
      <c r="W1403" s="619"/>
      <c r="X1403" s="619"/>
      <c r="Y1403" s="1447"/>
      <c r="AA1403" s="987"/>
      <c r="AB1403" s="992"/>
      <c r="AC1403" s="993"/>
      <c r="AD1403" s="994"/>
      <c r="AE1403" s="994"/>
      <c r="AF1403" s="995"/>
      <c r="AG1403" s="996"/>
      <c r="AH1403" s="997"/>
      <c r="AI1403" s="998"/>
      <c r="AJ1403" s="312"/>
      <c r="AK1403" s="312"/>
      <c r="AL1403" s="999"/>
      <c r="AM1403" s="312"/>
      <c r="AN1403" s="312"/>
      <c r="AO1403" s="1000"/>
      <c r="AP1403" s="666"/>
      <c r="AQ1403" s="1001"/>
      <c r="AR1403" s="1001"/>
      <c r="AS1403" s="1001"/>
      <c r="AT1403" s="748"/>
    </row>
    <row r="1404">
      <c r="A1404" s="248" t="s">
        <v>673</v>
      </c>
      <c r="B1404" s="179">
        <v>3.4529535E7</v>
      </c>
      <c r="C1404" s="1037">
        <v>44064.84569945602</v>
      </c>
      <c r="D1404" s="606" t="s">
        <v>8495</v>
      </c>
      <c r="E1404" s="179" t="s">
        <v>8496</v>
      </c>
      <c r="F1404" s="228">
        <v>32722.0</v>
      </c>
      <c r="G1404" s="179" t="s">
        <v>391</v>
      </c>
      <c r="H1404" s="179" t="s">
        <v>8497</v>
      </c>
      <c r="I1404" s="179" t="s">
        <v>8498</v>
      </c>
      <c r="K1404" s="606" t="s">
        <v>3706</v>
      </c>
      <c r="L1404" s="1429" t="s">
        <v>8499</v>
      </c>
      <c r="M1404" s="176"/>
      <c r="N1404" s="176"/>
      <c r="O1404" s="619"/>
      <c r="P1404" s="619"/>
      <c r="Q1404" s="619"/>
      <c r="R1404" s="149"/>
      <c r="S1404" s="1324"/>
      <c r="T1404" s="149"/>
      <c r="U1404" s="149"/>
      <c r="V1404" s="149"/>
      <c r="W1404" s="619"/>
      <c r="X1404" s="619"/>
      <c r="Y1404" s="1447"/>
      <c r="AA1404" s="987"/>
      <c r="AB1404" s="992"/>
      <c r="AC1404" s="993"/>
      <c r="AD1404" s="994"/>
      <c r="AE1404" s="994"/>
      <c r="AF1404" s="995"/>
      <c r="AG1404" s="996"/>
      <c r="AH1404" s="997"/>
      <c r="AI1404" s="998"/>
      <c r="AJ1404" s="312"/>
      <c r="AK1404" s="312"/>
      <c r="AL1404" s="999"/>
      <c r="AM1404" s="312"/>
      <c r="AN1404" s="312"/>
      <c r="AO1404" s="1000"/>
      <c r="AP1404" s="666"/>
      <c r="AQ1404" s="1001"/>
      <c r="AR1404" s="1001"/>
      <c r="AS1404" s="1001"/>
      <c r="AT1404" s="748"/>
    </row>
    <row r="1405">
      <c r="A1405" s="248" t="s">
        <v>673</v>
      </c>
      <c r="B1405" s="179">
        <v>3.344619E7</v>
      </c>
      <c r="C1405" s="1037">
        <v>44068.016169826384</v>
      </c>
      <c r="D1405" s="606" t="s">
        <v>8504</v>
      </c>
      <c r="E1405" s="179" t="s">
        <v>8505</v>
      </c>
      <c r="F1405" s="228">
        <v>32219.0</v>
      </c>
      <c r="G1405" s="179" t="s">
        <v>391</v>
      </c>
      <c r="H1405" s="179" t="s">
        <v>8506</v>
      </c>
      <c r="I1405" s="179">
        <v>1.166311246E9</v>
      </c>
      <c r="K1405" s="606" t="s">
        <v>8507</v>
      </c>
      <c r="L1405" s="1429" t="s">
        <v>7020</v>
      </c>
      <c r="M1405" s="176"/>
      <c r="N1405" s="176"/>
      <c r="O1405" s="619"/>
      <c r="P1405" s="619"/>
      <c r="Q1405" s="619"/>
      <c r="R1405" s="149"/>
      <c r="S1405" s="1324"/>
      <c r="T1405" s="149"/>
      <c r="U1405" s="149"/>
      <c r="V1405" s="149"/>
      <c r="W1405" s="619"/>
      <c r="X1405" s="619"/>
      <c r="Y1405" s="1447"/>
      <c r="AA1405" s="987"/>
      <c r="AB1405" s="992"/>
      <c r="AC1405" s="993"/>
      <c r="AD1405" s="994"/>
      <c r="AE1405" s="994"/>
      <c r="AF1405" s="995"/>
      <c r="AG1405" s="996"/>
      <c r="AH1405" s="997"/>
      <c r="AI1405" s="998"/>
      <c r="AJ1405" s="312"/>
      <c r="AK1405" s="312"/>
      <c r="AL1405" s="999"/>
      <c r="AM1405" s="312"/>
      <c r="AN1405" s="312"/>
      <c r="AO1405" s="1000"/>
      <c r="AP1405" s="666"/>
      <c r="AQ1405" s="1001"/>
      <c r="AR1405" s="1001"/>
      <c r="AS1405" s="1001"/>
      <c r="AT1405" s="748"/>
    </row>
    <row r="1406">
      <c r="A1406" s="248" t="s">
        <v>673</v>
      </c>
      <c r="B1406" s="179">
        <v>9.546333E7</v>
      </c>
      <c r="C1406" s="1037">
        <v>44063.55004396991</v>
      </c>
      <c r="D1406" s="606" t="s">
        <v>8513</v>
      </c>
      <c r="E1406" s="179" t="s">
        <v>8514</v>
      </c>
      <c r="F1406" s="228">
        <v>31155.0</v>
      </c>
      <c r="G1406" s="179" t="s">
        <v>3791</v>
      </c>
      <c r="H1406" s="179" t="s">
        <v>8515</v>
      </c>
      <c r="I1406" s="179">
        <v>1.130748573E9</v>
      </c>
      <c r="K1406" s="606" t="s">
        <v>8516</v>
      </c>
      <c r="L1406" s="1429" t="s">
        <v>7020</v>
      </c>
      <c r="M1406" s="176"/>
      <c r="N1406" s="176"/>
      <c r="O1406" s="619"/>
      <c r="P1406" s="619"/>
      <c r="Q1406" s="619"/>
      <c r="R1406" s="149"/>
      <c r="S1406" s="1324"/>
      <c r="T1406" s="149"/>
      <c r="U1406" s="149"/>
      <c r="V1406" s="149"/>
      <c r="W1406" s="619"/>
      <c r="X1406" s="619"/>
      <c r="Y1406" s="1447"/>
      <c r="AA1406" s="987"/>
      <c r="AB1406" s="992"/>
      <c r="AC1406" s="993"/>
      <c r="AD1406" s="994"/>
      <c r="AE1406" s="994"/>
      <c r="AF1406" s="995"/>
      <c r="AG1406" s="996"/>
      <c r="AH1406" s="997"/>
      <c r="AI1406" s="998"/>
      <c r="AJ1406" s="312"/>
      <c r="AK1406" s="312"/>
      <c r="AL1406" s="999"/>
      <c r="AM1406" s="312"/>
      <c r="AN1406" s="312"/>
      <c r="AO1406" s="1000"/>
      <c r="AP1406" s="666"/>
      <c r="AQ1406" s="1001"/>
      <c r="AR1406" s="1001"/>
      <c r="AS1406" s="1001"/>
      <c r="AT1406" s="748"/>
    </row>
    <row r="1407">
      <c r="A1407" s="248" t="s">
        <v>673</v>
      </c>
      <c r="B1407" s="179">
        <v>3.8665744E7</v>
      </c>
      <c r="C1407" s="1037">
        <v>44063.44167306713</v>
      </c>
      <c r="D1407" s="606" t="s">
        <v>8521</v>
      </c>
      <c r="E1407" s="179" t="s">
        <v>8522</v>
      </c>
      <c r="F1407" s="228">
        <v>34766.0</v>
      </c>
      <c r="G1407" s="179" t="s">
        <v>2021</v>
      </c>
      <c r="H1407" s="179" t="s">
        <v>8523</v>
      </c>
      <c r="I1407" s="179" t="s">
        <v>8524</v>
      </c>
      <c r="K1407" s="606" t="s">
        <v>8525</v>
      </c>
      <c r="L1407" s="1429" t="s">
        <v>8526</v>
      </c>
      <c r="M1407" s="176"/>
      <c r="N1407" s="176"/>
      <c r="O1407" s="619"/>
      <c r="P1407" s="619"/>
      <c r="Q1407" s="1304"/>
      <c r="R1407" s="149"/>
      <c r="S1407" s="1324"/>
      <c r="T1407" s="149"/>
      <c r="U1407" s="149"/>
      <c r="V1407" s="149"/>
      <c r="W1407" s="619"/>
      <c r="X1407" s="619"/>
      <c r="Y1407" s="1447"/>
      <c r="AA1407" s="987"/>
      <c r="AB1407" s="992"/>
      <c r="AC1407" s="993"/>
      <c r="AD1407" s="994"/>
      <c r="AE1407" s="994"/>
      <c r="AF1407" s="995"/>
      <c r="AG1407" s="996"/>
      <c r="AH1407" s="997"/>
      <c r="AI1407" s="998"/>
      <c r="AJ1407" s="312"/>
      <c r="AK1407" s="312"/>
      <c r="AL1407" s="999"/>
      <c r="AM1407" s="312"/>
      <c r="AN1407" s="312"/>
      <c r="AO1407" s="1000"/>
      <c r="AP1407" s="666"/>
      <c r="AQ1407" s="1001"/>
      <c r="AR1407" s="1001"/>
      <c r="AS1407" s="1001"/>
      <c r="AT1407" s="748"/>
    </row>
    <row r="1408">
      <c r="A1408" s="248" t="s">
        <v>673</v>
      </c>
      <c r="B1408" s="179">
        <v>3.8702383E7</v>
      </c>
      <c r="C1408" s="1037">
        <v>44062.95893489583</v>
      </c>
      <c r="D1408" s="606" t="s">
        <v>8530</v>
      </c>
      <c r="E1408" s="179" t="s">
        <v>8531</v>
      </c>
      <c r="F1408" s="228">
        <v>34763.0</v>
      </c>
      <c r="G1408" s="179" t="s">
        <v>391</v>
      </c>
      <c r="H1408" s="179" t="s">
        <v>8065</v>
      </c>
      <c r="I1408" s="179" t="s">
        <v>8532</v>
      </c>
      <c r="K1408" s="606" t="s">
        <v>2730</v>
      </c>
      <c r="L1408" s="1429" t="s">
        <v>7020</v>
      </c>
      <c r="M1408" s="176"/>
      <c r="N1408" s="176"/>
      <c r="O1408" s="619"/>
      <c r="P1408" s="619"/>
      <c r="Q1408" s="619"/>
      <c r="R1408" s="149"/>
      <c r="S1408" s="1324"/>
      <c r="T1408" s="149"/>
      <c r="U1408" s="149"/>
      <c r="V1408" s="149"/>
      <c r="W1408" s="619"/>
      <c r="X1408" s="619"/>
      <c r="Y1408" s="1447"/>
      <c r="AA1408" s="987"/>
      <c r="AB1408" s="992"/>
      <c r="AC1408" s="993"/>
      <c r="AD1408" s="994"/>
      <c r="AE1408" s="994"/>
      <c r="AF1408" s="995"/>
      <c r="AG1408" s="996"/>
      <c r="AH1408" s="997"/>
      <c r="AI1408" s="998"/>
      <c r="AJ1408" s="312"/>
      <c r="AK1408" s="312"/>
      <c r="AL1408" s="999"/>
      <c r="AM1408" s="312"/>
      <c r="AN1408" s="312"/>
      <c r="AO1408" s="1000"/>
      <c r="AP1408" s="666"/>
      <c r="AQ1408" s="1001"/>
      <c r="AR1408" s="1001"/>
      <c r="AS1408" s="1001"/>
      <c r="AT1408" s="748"/>
    </row>
    <row r="1409">
      <c r="A1409" s="248" t="s">
        <v>673</v>
      </c>
      <c r="B1409" s="179">
        <v>4.1531534E7</v>
      </c>
      <c r="C1409" s="1037">
        <v>44063.548937071755</v>
      </c>
      <c r="D1409" s="606" t="s">
        <v>8537</v>
      </c>
      <c r="E1409" s="179" t="s">
        <v>8538</v>
      </c>
      <c r="F1409" s="228">
        <v>36059.0</v>
      </c>
      <c r="G1409" s="179" t="s">
        <v>674</v>
      </c>
      <c r="H1409" s="179" t="s">
        <v>8539</v>
      </c>
      <c r="I1409" s="179" t="s">
        <v>8540</v>
      </c>
      <c r="K1409" s="606" t="s">
        <v>8541</v>
      </c>
      <c r="L1409" s="1429" t="s">
        <v>7038</v>
      </c>
      <c r="M1409" s="176"/>
      <c r="N1409" s="176"/>
      <c r="O1409" s="619"/>
      <c r="P1409" s="619"/>
      <c r="Q1409" s="619"/>
      <c r="R1409" s="149"/>
      <c r="S1409" s="1324"/>
      <c r="T1409" s="149"/>
      <c r="U1409" s="149"/>
      <c r="V1409" s="149"/>
      <c r="W1409" s="619"/>
      <c r="X1409" s="619"/>
      <c r="Y1409" s="1447"/>
      <c r="AA1409" s="987"/>
      <c r="AB1409" s="992"/>
      <c r="AC1409" s="993"/>
      <c r="AD1409" s="994"/>
      <c r="AE1409" s="994"/>
      <c r="AF1409" s="995"/>
      <c r="AG1409" s="996"/>
      <c r="AH1409" s="997"/>
      <c r="AI1409" s="998"/>
      <c r="AJ1409" s="312"/>
      <c r="AK1409" s="312"/>
      <c r="AL1409" s="999"/>
      <c r="AM1409" s="312"/>
      <c r="AN1409" s="312"/>
      <c r="AO1409" s="1000"/>
      <c r="AP1409" s="666"/>
      <c r="AQ1409" s="1001"/>
      <c r="AR1409" s="1001"/>
      <c r="AS1409" s="1001"/>
      <c r="AT1409" s="748"/>
    </row>
    <row r="1410">
      <c r="A1410" s="248" t="s">
        <v>673</v>
      </c>
      <c r="B1410" s="179">
        <v>4.3448209E7</v>
      </c>
      <c r="C1410" s="1037">
        <v>44076.579322210644</v>
      </c>
      <c r="D1410" s="606" t="s">
        <v>8546</v>
      </c>
      <c r="E1410" s="179" t="s">
        <v>8547</v>
      </c>
      <c r="F1410" s="228">
        <v>37112.0</v>
      </c>
      <c r="G1410" s="179" t="s">
        <v>391</v>
      </c>
      <c r="H1410" s="179" t="s">
        <v>8548</v>
      </c>
      <c r="I1410" s="179">
        <v>1.169812259E9</v>
      </c>
      <c r="K1410" s="606" t="s">
        <v>8549</v>
      </c>
      <c r="L1410" s="1429" t="s">
        <v>7020</v>
      </c>
      <c r="M1410" s="176"/>
      <c r="N1410" s="176"/>
      <c r="O1410" s="619"/>
      <c r="P1410" s="619"/>
      <c r="Q1410" s="619"/>
      <c r="R1410" s="149"/>
      <c r="S1410" s="1324"/>
      <c r="T1410" s="149"/>
      <c r="U1410" s="149"/>
      <c r="V1410" s="149"/>
      <c r="W1410" s="619"/>
      <c r="X1410" s="619"/>
      <c r="Y1410" s="1447"/>
      <c r="AA1410" s="987"/>
      <c r="AB1410" s="992"/>
      <c r="AC1410" s="993"/>
      <c r="AD1410" s="994"/>
      <c r="AE1410" s="994"/>
      <c r="AF1410" s="995"/>
      <c r="AG1410" s="996"/>
      <c r="AH1410" s="997"/>
      <c r="AI1410" s="998"/>
      <c r="AJ1410" s="312"/>
      <c r="AK1410" s="312"/>
      <c r="AL1410" s="999"/>
      <c r="AM1410" s="312"/>
      <c r="AN1410" s="312"/>
      <c r="AO1410" s="1000"/>
      <c r="AP1410" s="666"/>
      <c r="AQ1410" s="1001"/>
      <c r="AR1410" s="1001"/>
      <c r="AS1410" s="1001"/>
      <c r="AT1410" s="748"/>
    </row>
    <row r="1411">
      <c r="A1411" s="248" t="s">
        <v>673</v>
      </c>
      <c r="B1411" s="179">
        <v>4.3248254E7</v>
      </c>
      <c r="C1411" s="1037">
        <v>44063.48587049769</v>
      </c>
      <c r="D1411" s="606" t="s">
        <v>8555</v>
      </c>
      <c r="E1411" s="179" t="s">
        <v>8556</v>
      </c>
      <c r="F1411" s="228">
        <v>36953.0</v>
      </c>
      <c r="G1411" s="179" t="s">
        <v>391</v>
      </c>
      <c r="H1411" s="179" t="s">
        <v>8557</v>
      </c>
      <c r="I1411" s="179">
        <v>2.364628045E9</v>
      </c>
      <c r="K1411" s="606" t="s">
        <v>3768</v>
      </c>
      <c r="L1411" s="1429" t="s">
        <v>7028</v>
      </c>
      <c r="M1411" s="176"/>
      <c r="N1411" s="176"/>
      <c r="O1411" s="619"/>
      <c r="P1411" s="619"/>
      <c r="Q1411" s="1304"/>
      <c r="R1411" s="149"/>
      <c r="S1411" s="1324"/>
      <c r="T1411" s="149"/>
      <c r="U1411" s="149"/>
      <c r="V1411" s="149"/>
      <c r="W1411" s="619"/>
      <c r="X1411" s="619"/>
      <c r="Y1411" s="1447"/>
      <c r="AA1411" s="987"/>
      <c r="AB1411" s="992"/>
      <c r="AC1411" s="993"/>
      <c r="AD1411" s="994"/>
      <c r="AE1411" s="994"/>
      <c r="AF1411" s="995"/>
      <c r="AG1411" s="996"/>
      <c r="AH1411" s="997"/>
      <c r="AI1411" s="998"/>
      <c r="AJ1411" s="312"/>
      <c r="AK1411" s="312"/>
      <c r="AL1411" s="999"/>
      <c r="AM1411" s="312"/>
      <c r="AN1411" s="312"/>
      <c r="AO1411" s="1000"/>
      <c r="AP1411" s="666"/>
      <c r="AQ1411" s="1001"/>
      <c r="AR1411" s="1001"/>
      <c r="AS1411" s="1001"/>
      <c r="AT1411" s="748"/>
    </row>
    <row r="1412">
      <c r="A1412" s="248" t="s">
        <v>673</v>
      </c>
      <c r="B1412" s="179">
        <v>3.8794974E7</v>
      </c>
      <c r="C1412" s="1037">
        <v>44091.957025752316</v>
      </c>
      <c r="D1412" s="606" t="s">
        <v>8561</v>
      </c>
      <c r="E1412" s="179" t="s">
        <v>8562</v>
      </c>
      <c r="F1412" s="228">
        <v>34733.0</v>
      </c>
      <c r="G1412" s="179" t="s">
        <v>391</v>
      </c>
      <c r="H1412" s="179" t="s">
        <v>3337</v>
      </c>
      <c r="I1412" s="179" t="s">
        <v>8563</v>
      </c>
      <c r="K1412" s="606" t="s">
        <v>8564</v>
      </c>
      <c r="L1412" s="1429" t="s">
        <v>8565</v>
      </c>
      <c r="M1412" s="176"/>
      <c r="N1412" s="176"/>
      <c r="O1412" s="619"/>
      <c r="P1412" s="619"/>
      <c r="Q1412" s="619"/>
      <c r="R1412" s="149"/>
      <c r="S1412" s="1324"/>
      <c r="T1412" s="149"/>
      <c r="U1412" s="149"/>
      <c r="V1412" s="149"/>
      <c r="W1412" s="619"/>
      <c r="X1412" s="619"/>
      <c r="Y1412" s="1447"/>
      <c r="AA1412" s="987"/>
      <c r="AB1412" s="992"/>
      <c r="AC1412" s="993"/>
      <c r="AD1412" s="994"/>
      <c r="AE1412" s="994"/>
      <c r="AF1412" s="995"/>
      <c r="AG1412" s="996"/>
      <c r="AH1412" s="997"/>
      <c r="AI1412" s="998"/>
      <c r="AJ1412" s="312"/>
      <c r="AK1412" s="312"/>
      <c r="AL1412" s="999"/>
      <c r="AM1412" s="312"/>
      <c r="AN1412" s="312"/>
      <c r="AO1412" s="1000"/>
      <c r="AP1412" s="666"/>
      <c r="AQ1412" s="1001"/>
      <c r="AR1412" s="1001"/>
      <c r="AS1412" s="1001"/>
      <c r="AT1412" s="748"/>
    </row>
    <row r="1413">
      <c r="A1413" s="248" t="s">
        <v>673</v>
      </c>
      <c r="B1413" s="179">
        <v>3.359743E7</v>
      </c>
      <c r="C1413" s="1037">
        <v>44125.7350106713</v>
      </c>
      <c r="D1413" s="606" t="s">
        <v>8571</v>
      </c>
      <c r="E1413" s="179" t="s">
        <v>8572</v>
      </c>
      <c r="F1413" s="228">
        <v>32192.0</v>
      </c>
      <c r="G1413" s="179" t="s">
        <v>2021</v>
      </c>
      <c r="H1413" s="179" t="s">
        <v>8573</v>
      </c>
      <c r="I1413" s="179">
        <v>1.140480749E9</v>
      </c>
      <c r="K1413" s="606" t="s">
        <v>8574</v>
      </c>
      <c r="L1413" s="1429" t="s">
        <v>7038</v>
      </c>
      <c r="M1413" s="176"/>
      <c r="N1413" s="176"/>
      <c r="O1413" s="619"/>
      <c r="P1413" s="619"/>
      <c r="Q1413" s="619"/>
      <c r="R1413" s="149"/>
      <c r="S1413" s="1324"/>
      <c r="T1413" s="149"/>
      <c r="U1413" s="149"/>
      <c r="V1413" s="149"/>
      <c r="W1413" s="619"/>
      <c r="X1413" s="619"/>
      <c r="Y1413" s="1447"/>
      <c r="AA1413" s="987"/>
      <c r="AB1413" s="992"/>
      <c r="AC1413" s="993"/>
      <c r="AD1413" s="994"/>
      <c r="AE1413" s="994"/>
      <c r="AF1413" s="995"/>
      <c r="AG1413" s="996"/>
      <c r="AH1413" s="997"/>
      <c r="AI1413" s="998"/>
      <c r="AJ1413" s="312"/>
      <c r="AK1413" s="312"/>
      <c r="AL1413" s="999"/>
      <c r="AM1413" s="312"/>
      <c r="AN1413" s="312"/>
      <c r="AO1413" s="1000"/>
      <c r="AP1413" s="666"/>
      <c r="AQ1413" s="1001"/>
      <c r="AR1413" s="1001"/>
      <c r="AS1413" s="1001"/>
      <c r="AT1413" s="748"/>
    </row>
    <row r="1414">
      <c r="A1414" s="248" t="s">
        <v>673</v>
      </c>
      <c r="B1414" s="179">
        <v>2.6261233E7</v>
      </c>
      <c r="C1414" s="1037">
        <v>44081.768440451386</v>
      </c>
      <c r="D1414" s="606" t="s">
        <v>8578</v>
      </c>
      <c r="E1414" s="179" t="s">
        <v>8579</v>
      </c>
      <c r="F1414" s="228">
        <v>28684.0</v>
      </c>
      <c r="G1414" s="179" t="s">
        <v>391</v>
      </c>
      <c r="H1414" s="179" t="s">
        <v>8580</v>
      </c>
      <c r="I1414" s="179">
        <v>1.127854696E9</v>
      </c>
      <c r="K1414" s="606" t="s">
        <v>8581</v>
      </c>
      <c r="L1414" s="1429" t="s">
        <v>7028</v>
      </c>
      <c r="M1414" s="176"/>
      <c r="N1414" s="176"/>
      <c r="O1414" s="619"/>
      <c r="P1414" s="619"/>
      <c r="Q1414" s="1304"/>
      <c r="R1414" s="149"/>
      <c r="S1414" s="1324"/>
      <c r="T1414" s="149"/>
      <c r="U1414" s="149"/>
      <c r="V1414" s="149"/>
      <c r="W1414" s="619"/>
      <c r="X1414" s="619"/>
      <c r="Y1414" s="1447"/>
      <c r="AA1414" s="987"/>
      <c r="AB1414" s="992"/>
      <c r="AC1414" s="993"/>
      <c r="AD1414" s="994"/>
      <c r="AE1414" s="994"/>
      <c r="AF1414" s="995"/>
      <c r="AG1414" s="996"/>
      <c r="AH1414" s="997"/>
      <c r="AI1414" s="998"/>
      <c r="AJ1414" s="312"/>
      <c r="AK1414" s="312"/>
      <c r="AL1414" s="999"/>
      <c r="AM1414" s="312"/>
      <c r="AN1414" s="312"/>
      <c r="AO1414" s="1000"/>
      <c r="AP1414" s="666"/>
      <c r="AQ1414" s="1001"/>
      <c r="AR1414" s="1001"/>
      <c r="AS1414" s="1001"/>
      <c r="AT1414" s="748"/>
    </row>
    <row r="1415">
      <c r="A1415" s="248" t="s">
        <v>673</v>
      </c>
      <c r="B1415" s="179">
        <v>2.3330464E7</v>
      </c>
      <c r="C1415" s="1037">
        <v>44068.712410775464</v>
      </c>
      <c r="D1415" s="606" t="s">
        <v>8586</v>
      </c>
      <c r="E1415" s="179" t="s">
        <v>8587</v>
      </c>
      <c r="F1415" s="228">
        <v>26778.0</v>
      </c>
      <c r="G1415" s="179" t="s">
        <v>391</v>
      </c>
      <c r="H1415" s="179" t="s">
        <v>8588</v>
      </c>
      <c r="I1415" s="179">
        <v>3.548631466E9</v>
      </c>
      <c r="K1415" s="606" t="s">
        <v>8589</v>
      </c>
      <c r="L1415" s="1429" t="s">
        <v>8590</v>
      </c>
      <c r="M1415" s="176"/>
      <c r="N1415" s="176"/>
      <c r="O1415" s="619"/>
      <c r="P1415" s="619"/>
      <c r="Q1415" s="619"/>
      <c r="R1415" s="149"/>
      <c r="S1415" s="1324"/>
      <c r="T1415" s="149"/>
      <c r="U1415" s="149"/>
      <c r="V1415" s="149"/>
      <c r="W1415" s="619"/>
      <c r="X1415" s="619"/>
      <c r="Y1415" s="1447"/>
      <c r="AA1415" s="987"/>
      <c r="AB1415" s="992"/>
      <c r="AC1415" s="993"/>
      <c r="AD1415" s="994"/>
      <c r="AE1415" s="994"/>
      <c r="AF1415" s="995"/>
      <c r="AG1415" s="996"/>
      <c r="AH1415" s="997"/>
      <c r="AI1415" s="998"/>
      <c r="AJ1415" s="312"/>
      <c r="AK1415" s="312"/>
      <c r="AL1415" s="999"/>
      <c r="AM1415" s="312"/>
      <c r="AN1415" s="312"/>
      <c r="AO1415" s="1000"/>
      <c r="AP1415" s="666"/>
      <c r="AQ1415" s="1001"/>
      <c r="AR1415" s="1001"/>
      <c r="AS1415" s="1001"/>
      <c r="AT1415" s="748"/>
    </row>
    <row r="1416">
      <c r="A1416" s="248" t="s">
        <v>673</v>
      </c>
      <c r="B1416" s="179">
        <v>9.3710826E7</v>
      </c>
      <c r="C1416" s="1037">
        <v>44068.63968392361</v>
      </c>
      <c r="D1416" s="606" t="s">
        <v>8595</v>
      </c>
      <c r="E1416" s="179" t="s">
        <v>8596</v>
      </c>
      <c r="F1416" s="228">
        <v>35112.0</v>
      </c>
      <c r="G1416" s="179" t="s">
        <v>8597</v>
      </c>
      <c r="H1416" s="179" t="s">
        <v>8598</v>
      </c>
      <c r="I1416" s="179">
        <v>1.15717927E9</v>
      </c>
      <c r="K1416" s="606" t="s">
        <v>8599</v>
      </c>
      <c r="L1416" s="1429" t="s">
        <v>7020</v>
      </c>
      <c r="M1416" s="176"/>
      <c r="N1416" s="176"/>
      <c r="O1416" s="619"/>
      <c r="P1416" s="619"/>
      <c r="Q1416" s="619"/>
      <c r="R1416" s="149"/>
      <c r="S1416" s="1324"/>
      <c r="T1416" s="149"/>
      <c r="U1416" s="149"/>
      <c r="V1416" s="149"/>
      <c r="W1416" s="619"/>
      <c r="X1416" s="619"/>
      <c r="Y1416" s="1447"/>
      <c r="AA1416" s="987"/>
      <c r="AB1416" s="992"/>
      <c r="AC1416" s="993"/>
      <c r="AD1416" s="994"/>
      <c r="AE1416" s="994"/>
      <c r="AF1416" s="995"/>
      <c r="AG1416" s="996"/>
      <c r="AH1416" s="997"/>
      <c r="AI1416" s="998"/>
      <c r="AJ1416" s="312"/>
      <c r="AK1416" s="312"/>
      <c r="AL1416" s="999"/>
      <c r="AM1416" s="312"/>
      <c r="AN1416" s="312"/>
      <c r="AO1416" s="1000"/>
      <c r="AP1416" s="666"/>
      <c r="AQ1416" s="1001"/>
      <c r="AR1416" s="1001"/>
      <c r="AS1416" s="1001"/>
      <c r="AT1416" s="748"/>
    </row>
    <row r="1417">
      <c r="A1417" s="248" t="s">
        <v>673</v>
      </c>
      <c r="B1417" s="179">
        <v>3.9959239E7</v>
      </c>
      <c r="C1417" s="1037">
        <v>44102.77526203704</v>
      </c>
      <c r="D1417" s="606" t="s">
        <v>8603</v>
      </c>
      <c r="E1417" s="179" t="s">
        <v>8604</v>
      </c>
      <c r="F1417" s="228">
        <v>35318.0</v>
      </c>
      <c r="G1417" s="179" t="s">
        <v>391</v>
      </c>
      <c r="H1417" s="179" t="s">
        <v>8605</v>
      </c>
      <c r="I1417" s="179">
        <v>1.567408774E9</v>
      </c>
      <c r="K1417" s="606" t="s">
        <v>1877</v>
      </c>
      <c r="L1417" s="1429" t="s">
        <v>7038</v>
      </c>
      <c r="M1417" s="176"/>
      <c r="N1417" s="176"/>
      <c r="O1417" s="619"/>
      <c r="P1417" s="619"/>
      <c r="Q1417" s="1304"/>
      <c r="R1417" s="149"/>
      <c r="S1417" s="1324"/>
      <c r="T1417" s="149"/>
      <c r="U1417" s="149"/>
      <c r="V1417" s="149"/>
      <c r="W1417" s="619"/>
      <c r="X1417" s="619"/>
      <c r="Y1417" s="1447"/>
      <c r="AA1417" s="987"/>
      <c r="AB1417" s="992"/>
      <c r="AC1417" s="993"/>
      <c r="AD1417" s="994"/>
      <c r="AE1417" s="994"/>
      <c r="AF1417" s="995"/>
      <c r="AG1417" s="996"/>
      <c r="AH1417" s="997"/>
      <c r="AI1417" s="998"/>
      <c r="AJ1417" s="312"/>
      <c r="AK1417" s="312"/>
      <c r="AL1417" s="999"/>
      <c r="AM1417" s="312"/>
      <c r="AN1417" s="312"/>
      <c r="AO1417" s="1000"/>
      <c r="AP1417" s="666"/>
      <c r="AQ1417" s="1001"/>
      <c r="AR1417" s="1001"/>
      <c r="AS1417" s="1001"/>
      <c r="AT1417" s="748"/>
    </row>
    <row r="1418">
      <c r="A1418" s="248" t="s">
        <v>673</v>
      </c>
      <c r="B1418" s="179">
        <v>4.0127173E7</v>
      </c>
      <c r="C1418" s="1037">
        <v>44134.80080890046</v>
      </c>
      <c r="D1418" s="606" t="s">
        <v>8609</v>
      </c>
      <c r="E1418" s="179" t="s">
        <v>8610</v>
      </c>
      <c r="F1418" s="228">
        <v>35431.0</v>
      </c>
      <c r="G1418" s="179" t="s">
        <v>391</v>
      </c>
      <c r="H1418" s="179" t="s">
        <v>8611</v>
      </c>
      <c r="I1418" s="179" t="s">
        <v>8612</v>
      </c>
      <c r="K1418" s="606" t="s">
        <v>7562</v>
      </c>
      <c r="L1418" s="1429" t="s">
        <v>7038</v>
      </c>
      <c r="M1418" s="176"/>
      <c r="N1418" s="176"/>
      <c r="O1418" s="619"/>
      <c r="P1418" s="619"/>
      <c r="Q1418" s="619"/>
      <c r="R1418" s="149"/>
      <c r="S1418" s="1324"/>
      <c r="T1418" s="149"/>
      <c r="U1418" s="149"/>
      <c r="V1418" s="149"/>
      <c r="W1418" s="619"/>
      <c r="X1418" s="619"/>
      <c r="Y1418" s="1447"/>
      <c r="AA1418" s="987"/>
      <c r="AB1418" s="992"/>
      <c r="AC1418" s="993"/>
      <c r="AD1418" s="994"/>
      <c r="AE1418" s="994"/>
      <c r="AF1418" s="995"/>
      <c r="AG1418" s="996"/>
      <c r="AH1418" s="997"/>
      <c r="AI1418" s="998"/>
      <c r="AJ1418" s="312"/>
      <c r="AK1418" s="312"/>
      <c r="AL1418" s="999"/>
      <c r="AM1418" s="312"/>
      <c r="AN1418" s="312"/>
      <c r="AO1418" s="1000"/>
      <c r="AP1418" s="666"/>
      <c r="AQ1418" s="1001"/>
      <c r="AR1418" s="1001"/>
      <c r="AS1418" s="1001"/>
      <c r="AT1418" s="748"/>
    </row>
    <row r="1419">
      <c r="A1419" s="248" t="s">
        <v>673</v>
      </c>
      <c r="B1419" s="179">
        <v>9.4486129E7</v>
      </c>
      <c r="C1419" s="1037">
        <v>44067.644674247684</v>
      </c>
      <c r="D1419" s="606" t="s">
        <v>8616</v>
      </c>
      <c r="E1419" s="179" t="s">
        <v>8617</v>
      </c>
      <c r="F1419" s="228">
        <v>29194.0</v>
      </c>
      <c r="G1419" s="179" t="s">
        <v>4032</v>
      </c>
      <c r="H1419" s="179" t="s">
        <v>8618</v>
      </c>
      <c r="I1419" s="179">
        <v>1.164130822E9</v>
      </c>
      <c r="K1419" s="606" t="s">
        <v>8619</v>
      </c>
      <c r="L1419" s="1429" t="s">
        <v>7020</v>
      </c>
      <c r="M1419" s="176"/>
      <c r="N1419" s="176"/>
      <c r="O1419" s="619"/>
      <c r="P1419" s="619"/>
      <c r="Q1419" s="1304"/>
      <c r="R1419" s="149"/>
      <c r="S1419" s="1324"/>
      <c r="T1419" s="149"/>
      <c r="U1419" s="149"/>
      <c r="V1419" s="149"/>
      <c r="W1419" s="619"/>
      <c r="X1419" s="619"/>
      <c r="Y1419" s="1447"/>
      <c r="AA1419" s="987"/>
      <c r="AB1419" s="992"/>
      <c r="AC1419" s="993"/>
      <c r="AD1419" s="994"/>
      <c r="AE1419" s="994"/>
      <c r="AF1419" s="995"/>
      <c r="AG1419" s="996"/>
      <c r="AH1419" s="997"/>
      <c r="AI1419" s="998"/>
      <c r="AJ1419" s="312"/>
      <c r="AK1419" s="312"/>
      <c r="AL1419" s="999"/>
      <c r="AM1419" s="312"/>
      <c r="AN1419" s="312"/>
      <c r="AO1419" s="1000"/>
      <c r="AP1419" s="666"/>
      <c r="AQ1419" s="1001"/>
      <c r="AR1419" s="1001"/>
      <c r="AS1419" s="1001"/>
      <c r="AT1419" s="748"/>
    </row>
    <row r="1420">
      <c r="A1420" s="248" t="s">
        <v>673</v>
      </c>
      <c r="B1420" s="179">
        <v>3.5149123E7</v>
      </c>
      <c r="C1420" s="1037">
        <v>44112.786043472224</v>
      </c>
      <c r="D1420" s="606" t="s">
        <v>8623</v>
      </c>
      <c r="E1420" s="179" t="s">
        <v>8624</v>
      </c>
      <c r="F1420" s="228">
        <v>32969.0</v>
      </c>
      <c r="G1420" s="179" t="s">
        <v>391</v>
      </c>
      <c r="H1420" s="179" t="s">
        <v>8625</v>
      </c>
      <c r="I1420" s="179">
        <v>1.159495627E9</v>
      </c>
      <c r="K1420" s="606" t="s">
        <v>3706</v>
      </c>
      <c r="L1420" s="1429" t="s">
        <v>8230</v>
      </c>
      <c r="M1420" s="176"/>
      <c r="N1420" s="176"/>
      <c r="O1420" s="619"/>
      <c r="P1420" s="619"/>
      <c r="Q1420" s="1304"/>
      <c r="R1420" s="149"/>
      <c r="S1420" s="1324"/>
      <c r="T1420" s="149"/>
      <c r="U1420" s="149"/>
      <c r="V1420" s="149"/>
      <c r="W1420" s="619"/>
      <c r="X1420" s="619"/>
      <c r="Y1420" s="1447"/>
      <c r="AA1420" s="987"/>
      <c r="AB1420" s="992"/>
      <c r="AC1420" s="993"/>
      <c r="AD1420" s="994"/>
      <c r="AE1420" s="994"/>
      <c r="AF1420" s="995"/>
      <c r="AG1420" s="996"/>
      <c r="AH1420" s="997"/>
      <c r="AI1420" s="998"/>
      <c r="AJ1420" s="312"/>
      <c r="AK1420" s="312"/>
      <c r="AL1420" s="999"/>
      <c r="AM1420" s="312"/>
      <c r="AN1420" s="312"/>
      <c r="AO1420" s="1000"/>
      <c r="AP1420" s="666"/>
      <c r="AQ1420" s="1001"/>
      <c r="AR1420" s="1001"/>
      <c r="AS1420" s="1001"/>
      <c r="AT1420" s="748"/>
    </row>
    <row r="1421">
      <c r="A1421" s="248" t="s">
        <v>673</v>
      </c>
      <c r="B1421" s="179">
        <v>3.9511896E7</v>
      </c>
      <c r="C1421" s="1037">
        <v>44103.78453091435</v>
      </c>
      <c r="D1421" s="606" t="s">
        <v>8630</v>
      </c>
      <c r="E1421" s="179" t="s">
        <v>8631</v>
      </c>
      <c r="F1421" s="228">
        <v>35187.0</v>
      </c>
      <c r="G1421" s="179" t="s">
        <v>2021</v>
      </c>
      <c r="H1421" s="179" t="s">
        <v>8632</v>
      </c>
      <c r="I1421" s="179">
        <v>1.168877341E9</v>
      </c>
      <c r="K1421" s="606" t="s">
        <v>8633</v>
      </c>
      <c r="L1421" s="1429" t="s">
        <v>7020</v>
      </c>
      <c r="M1421" s="176"/>
      <c r="N1421" s="176"/>
      <c r="O1421" s="619"/>
      <c r="P1421" s="619"/>
      <c r="Q1421" s="1304"/>
      <c r="R1421" s="149"/>
      <c r="S1421" s="1324"/>
      <c r="T1421" s="149"/>
      <c r="U1421" s="149"/>
      <c r="V1421" s="149"/>
      <c r="W1421" s="619"/>
      <c r="X1421" s="619"/>
      <c r="Y1421" s="1447"/>
      <c r="AA1421" s="987"/>
      <c r="AB1421" s="992"/>
      <c r="AC1421" s="993"/>
      <c r="AD1421" s="994"/>
      <c r="AE1421" s="994"/>
      <c r="AF1421" s="995"/>
      <c r="AG1421" s="996"/>
      <c r="AH1421" s="997"/>
      <c r="AI1421" s="998"/>
      <c r="AJ1421" s="312"/>
      <c r="AK1421" s="312"/>
      <c r="AL1421" s="999"/>
      <c r="AM1421" s="312"/>
      <c r="AN1421" s="312"/>
      <c r="AO1421" s="1000"/>
      <c r="AP1421" s="666"/>
      <c r="AQ1421" s="1001"/>
      <c r="AR1421" s="1001"/>
      <c r="AS1421" s="1001"/>
      <c r="AT1421" s="748"/>
    </row>
    <row r="1422">
      <c r="A1422" s="248" t="s">
        <v>673</v>
      </c>
      <c r="B1422" s="179">
        <v>3.7277402E7</v>
      </c>
      <c r="C1422" s="1037">
        <v>44062.57704388889</v>
      </c>
      <c r="D1422" s="606" t="s">
        <v>8635</v>
      </c>
      <c r="E1422" s="179" t="s">
        <v>8636</v>
      </c>
      <c r="F1422" s="228">
        <v>34016.0</v>
      </c>
      <c r="G1422" s="179" t="s">
        <v>391</v>
      </c>
      <c r="H1422" s="179" t="s">
        <v>8637</v>
      </c>
      <c r="I1422" s="179">
        <v>1.135832541E9</v>
      </c>
      <c r="K1422" s="606" t="s">
        <v>8638</v>
      </c>
      <c r="L1422" s="1429" t="s">
        <v>7020</v>
      </c>
      <c r="M1422" s="176"/>
      <c r="N1422" s="176"/>
      <c r="O1422" s="619"/>
      <c r="P1422" s="619"/>
      <c r="Q1422" s="619"/>
      <c r="R1422" s="149"/>
      <c r="S1422" s="1324"/>
      <c r="T1422" s="149"/>
      <c r="U1422" s="149"/>
      <c r="V1422" s="149"/>
      <c r="W1422" s="619"/>
      <c r="X1422" s="619"/>
      <c r="Y1422" s="1447"/>
      <c r="AA1422" s="987"/>
      <c r="AB1422" s="992"/>
      <c r="AC1422" s="993"/>
      <c r="AD1422" s="994"/>
      <c r="AE1422" s="994"/>
      <c r="AF1422" s="995"/>
      <c r="AG1422" s="996"/>
      <c r="AH1422" s="997"/>
      <c r="AI1422" s="998"/>
      <c r="AJ1422" s="312"/>
      <c r="AK1422" s="312"/>
      <c r="AL1422" s="999"/>
      <c r="AM1422" s="312"/>
      <c r="AN1422" s="312"/>
      <c r="AO1422" s="1000"/>
      <c r="AP1422" s="666"/>
      <c r="AQ1422" s="1001"/>
      <c r="AR1422" s="1001"/>
      <c r="AS1422" s="1001"/>
      <c r="AT1422" s="748"/>
    </row>
    <row r="1423">
      <c r="A1423" s="248" t="s">
        <v>673</v>
      </c>
      <c r="B1423" s="179">
        <v>3.505979E7</v>
      </c>
      <c r="C1423" s="1037">
        <v>44063.482477303245</v>
      </c>
      <c r="D1423" s="606" t="s">
        <v>8644</v>
      </c>
      <c r="E1423" s="179" t="s">
        <v>8645</v>
      </c>
      <c r="F1423" s="228">
        <v>33056.0</v>
      </c>
      <c r="G1423" s="179" t="s">
        <v>391</v>
      </c>
      <c r="H1423" s="179" t="s">
        <v>8646</v>
      </c>
      <c r="I1423" s="179">
        <v>1.122546442E9</v>
      </c>
      <c r="K1423" s="606" t="s">
        <v>7607</v>
      </c>
      <c r="L1423" s="1429" t="s">
        <v>7038</v>
      </c>
      <c r="M1423" s="176"/>
      <c r="N1423" s="176"/>
      <c r="O1423" s="619"/>
      <c r="P1423" s="619"/>
      <c r="Q1423" s="619"/>
      <c r="R1423" s="149"/>
      <c r="S1423" s="1324"/>
      <c r="T1423" s="149"/>
      <c r="U1423" s="149"/>
      <c r="V1423" s="149"/>
      <c r="W1423" s="619"/>
      <c r="X1423" s="619"/>
      <c r="Y1423" s="1447"/>
      <c r="AA1423" s="987"/>
      <c r="AB1423" s="992"/>
      <c r="AC1423" s="993"/>
      <c r="AD1423" s="994"/>
      <c r="AE1423" s="994"/>
      <c r="AF1423" s="995"/>
      <c r="AG1423" s="996"/>
      <c r="AH1423" s="997"/>
      <c r="AI1423" s="998"/>
      <c r="AJ1423" s="312"/>
      <c r="AK1423" s="312"/>
      <c r="AL1423" s="999"/>
      <c r="AM1423" s="312"/>
      <c r="AN1423" s="312"/>
      <c r="AO1423" s="1000"/>
      <c r="AP1423" s="666"/>
      <c r="AQ1423" s="1001"/>
      <c r="AR1423" s="1001"/>
      <c r="AS1423" s="1001"/>
      <c r="AT1423" s="748"/>
    </row>
    <row r="1424">
      <c r="A1424" s="248" t="s">
        <v>673</v>
      </c>
      <c r="B1424" s="103">
        <v>3.9977234E7</v>
      </c>
      <c r="C1424" s="1042"/>
      <c r="D1424" s="1039" t="s">
        <v>8651</v>
      </c>
      <c r="E1424" s="103" t="s">
        <v>8652</v>
      </c>
      <c r="F1424" s="1040">
        <v>35367.0</v>
      </c>
      <c r="G1424" s="103" t="s">
        <v>391</v>
      </c>
      <c r="H1424" s="103" t="s">
        <v>8653</v>
      </c>
      <c r="I1424" s="103" t="s">
        <v>8654</v>
      </c>
      <c r="K1424" s="1039" t="s">
        <v>8655</v>
      </c>
      <c r="L1424" s="1430"/>
      <c r="M1424" s="1435"/>
      <c r="N1424" s="1266"/>
      <c r="O1424" s="1433"/>
      <c r="P1424" s="1433"/>
      <c r="Q1424" s="1434"/>
      <c r="R1424" s="1435"/>
      <c r="S1424" s="1324"/>
      <c r="T1424" s="1453"/>
      <c r="U1424" s="1431"/>
      <c r="V1424" s="1431"/>
      <c r="W1424" s="1244"/>
      <c r="X1424" s="1440"/>
      <c r="Y1424" s="1447"/>
      <c r="AA1424" s="987"/>
      <c r="AB1424" s="992"/>
      <c r="AC1424" s="993"/>
      <c r="AD1424" s="994"/>
      <c r="AE1424" s="994"/>
      <c r="AF1424" s="995"/>
      <c r="AG1424" s="996"/>
      <c r="AH1424" s="997"/>
      <c r="AI1424" s="998"/>
      <c r="AJ1424" s="312"/>
      <c r="AK1424" s="312"/>
      <c r="AL1424" s="999"/>
      <c r="AM1424" s="312"/>
      <c r="AN1424" s="312"/>
      <c r="AO1424" s="1000"/>
      <c r="AP1424" s="666"/>
      <c r="AQ1424" s="1001"/>
      <c r="AR1424" s="1001"/>
      <c r="AS1424" s="1001"/>
      <c r="AT1424" s="748"/>
    </row>
    <row r="1425">
      <c r="A1425" s="248" t="s">
        <v>673</v>
      </c>
      <c r="B1425" s="179">
        <v>2.9800813E7</v>
      </c>
      <c r="C1425" s="1037">
        <v>44067.6642494213</v>
      </c>
      <c r="D1425" s="606" t="s">
        <v>8656</v>
      </c>
      <c r="E1425" s="179" t="s">
        <v>8657</v>
      </c>
      <c r="F1425" s="228">
        <v>30217.0</v>
      </c>
      <c r="G1425" s="179" t="s">
        <v>1755</v>
      </c>
      <c r="H1425" s="179" t="s">
        <v>8658</v>
      </c>
      <c r="I1425" s="179">
        <v>1.153199198E9</v>
      </c>
      <c r="K1425" s="606" t="s">
        <v>8659</v>
      </c>
      <c r="L1425" s="1429" t="s">
        <v>7028</v>
      </c>
      <c r="M1425" s="176"/>
      <c r="N1425" s="176"/>
      <c r="O1425" s="619"/>
      <c r="P1425" s="619"/>
      <c r="Q1425" s="1304"/>
      <c r="R1425" s="149"/>
      <c r="S1425" s="1324"/>
      <c r="T1425" s="149"/>
      <c r="U1425" s="149"/>
      <c r="V1425" s="149"/>
      <c r="W1425" s="619"/>
      <c r="X1425" s="619"/>
      <c r="Y1425" s="1447"/>
      <c r="AA1425" s="987"/>
      <c r="AB1425" s="992"/>
      <c r="AC1425" s="993"/>
      <c r="AD1425" s="994"/>
      <c r="AE1425" s="994"/>
      <c r="AF1425" s="995"/>
      <c r="AG1425" s="996"/>
      <c r="AH1425" s="997"/>
      <c r="AI1425" s="998"/>
      <c r="AJ1425" s="312"/>
      <c r="AK1425" s="312"/>
      <c r="AL1425" s="999"/>
      <c r="AM1425" s="312"/>
      <c r="AN1425" s="312"/>
      <c r="AO1425" s="1000"/>
      <c r="AP1425" s="666"/>
      <c r="AQ1425" s="1001"/>
      <c r="AR1425" s="1001"/>
      <c r="AS1425" s="1001"/>
      <c r="AT1425" s="748"/>
    </row>
    <row r="1426">
      <c r="A1426" s="248" t="s">
        <v>673</v>
      </c>
      <c r="B1426" s="25">
        <v>3.8066579E7</v>
      </c>
      <c r="C1426" s="1051">
        <v>44052.90591104167</v>
      </c>
      <c r="D1426" s="1052" t="s">
        <v>8663</v>
      </c>
      <c r="E1426" s="25" t="s">
        <v>8664</v>
      </c>
      <c r="F1426" s="1053">
        <v>34365.0</v>
      </c>
      <c r="G1426" s="25" t="s">
        <v>1740</v>
      </c>
      <c r="H1426" s="25" t="s">
        <v>8665</v>
      </c>
      <c r="I1426" s="25">
        <v>1.53149949E9</v>
      </c>
      <c r="K1426" s="1052" t="s">
        <v>8666</v>
      </c>
      <c r="L1426" s="1439"/>
      <c r="M1426" s="1266"/>
      <c r="N1426" s="437"/>
      <c r="O1426" s="1440"/>
      <c r="P1426" s="1440"/>
      <c r="Q1426" s="1427"/>
      <c r="R1426" s="437"/>
      <c r="S1426" s="1324"/>
      <c r="T1426" s="1266"/>
      <c r="U1426" s="1266"/>
      <c r="V1426" s="1266"/>
      <c r="W1426" s="1244"/>
      <c r="X1426" s="1244"/>
      <c r="Y1426" s="1447"/>
      <c r="AA1426" s="987"/>
      <c r="AB1426" s="992"/>
      <c r="AC1426" s="993"/>
      <c r="AD1426" s="994"/>
      <c r="AE1426" s="994"/>
      <c r="AF1426" s="995"/>
      <c r="AG1426" s="996"/>
      <c r="AH1426" s="997"/>
      <c r="AI1426" s="998"/>
      <c r="AJ1426" s="312"/>
      <c r="AK1426" s="312"/>
      <c r="AL1426" s="999"/>
      <c r="AM1426" s="312"/>
      <c r="AN1426" s="312"/>
      <c r="AO1426" s="1000"/>
      <c r="AP1426" s="666"/>
      <c r="AQ1426" s="1001"/>
      <c r="AR1426" s="1001"/>
      <c r="AS1426" s="1001"/>
      <c r="AT1426" s="748"/>
    </row>
    <row r="1427">
      <c r="A1427" s="248" t="s">
        <v>673</v>
      </c>
      <c r="B1427" s="179">
        <v>4.0073345E7</v>
      </c>
      <c r="C1427" s="1037">
        <v>44063.510319918976</v>
      </c>
      <c r="D1427" s="606" t="s">
        <v>8667</v>
      </c>
      <c r="E1427" s="179" t="s">
        <v>8668</v>
      </c>
      <c r="F1427" s="228">
        <v>35444.0</v>
      </c>
      <c r="G1427" s="179" t="s">
        <v>2021</v>
      </c>
      <c r="H1427" s="179" t="s">
        <v>8669</v>
      </c>
      <c r="I1427" s="179">
        <v>1.134509628E9</v>
      </c>
      <c r="K1427" s="606" t="s">
        <v>8670</v>
      </c>
      <c r="L1427" s="1429" t="s">
        <v>8671</v>
      </c>
      <c r="M1427" s="176"/>
      <c r="N1427" s="176"/>
      <c r="O1427" s="619"/>
      <c r="P1427" s="619"/>
      <c r="Q1427" s="619"/>
      <c r="R1427" s="149"/>
      <c r="S1427" s="1324"/>
      <c r="T1427" s="149"/>
      <c r="U1427" s="149"/>
      <c r="V1427" s="149"/>
      <c r="W1427" s="619"/>
      <c r="X1427" s="619"/>
      <c r="Y1427" s="1447"/>
      <c r="AA1427" s="987"/>
      <c r="AB1427" s="992"/>
      <c r="AC1427" s="993"/>
      <c r="AD1427" s="994"/>
      <c r="AE1427" s="994"/>
      <c r="AF1427" s="995"/>
      <c r="AG1427" s="996"/>
      <c r="AH1427" s="997"/>
      <c r="AI1427" s="998"/>
      <c r="AJ1427" s="312"/>
      <c r="AK1427" s="312"/>
      <c r="AL1427" s="999"/>
      <c r="AM1427" s="312"/>
      <c r="AN1427" s="312"/>
      <c r="AO1427" s="1000"/>
      <c r="AP1427" s="666"/>
      <c r="AQ1427" s="1001"/>
      <c r="AR1427" s="1001"/>
      <c r="AS1427" s="1001"/>
      <c r="AT1427" s="748"/>
    </row>
    <row r="1428">
      <c r="A1428" s="248" t="s">
        <v>673</v>
      </c>
      <c r="B1428" s="179">
        <v>3.8338122E7</v>
      </c>
      <c r="C1428" s="1037">
        <v>44063.49840842593</v>
      </c>
      <c r="D1428" s="606" t="s">
        <v>8677</v>
      </c>
      <c r="E1428" s="179" t="s">
        <v>8678</v>
      </c>
      <c r="F1428" s="228">
        <v>34662.0</v>
      </c>
      <c r="G1428" s="179" t="s">
        <v>391</v>
      </c>
      <c r="H1428" s="179" t="s">
        <v>8679</v>
      </c>
      <c r="I1428" s="179" t="s">
        <v>8680</v>
      </c>
      <c r="K1428" s="606" t="s">
        <v>8681</v>
      </c>
      <c r="L1428" s="1429" t="s">
        <v>7038</v>
      </c>
      <c r="M1428" s="176"/>
      <c r="N1428" s="176"/>
      <c r="O1428" s="619"/>
      <c r="P1428" s="619"/>
      <c r="Q1428" s="619"/>
      <c r="R1428" s="149"/>
      <c r="S1428" s="1324"/>
      <c r="T1428" s="149"/>
      <c r="U1428" s="149"/>
      <c r="V1428" s="149"/>
      <c r="W1428" s="619"/>
      <c r="X1428" s="619"/>
      <c r="Y1428" s="1447"/>
      <c r="AA1428" s="987"/>
      <c r="AB1428" s="992"/>
      <c r="AC1428" s="993"/>
      <c r="AD1428" s="994"/>
      <c r="AE1428" s="994"/>
      <c r="AF1428" s="995"/>
      <c r="AG1428" s="996"/>
      <c r="AH1428" s="997"/>
      <c r="AI1428" s="998"/>
      <c r="AJ1428" s="312"/>
      <c r="AK1428" s="312"/>
      <c r="AL1428" s="999"/>
      <c r="AM1428" s="312"/>
      <c r="AN1428" s="312"/>
      <c r="AO1428" s="1000"/>
      <c r="AP1428" s="666"/>
      <c r="AQ1428" s="1001"/>
      <c r="AR1428" s="1001"/>
      <c r="AS1428" s="1001"/>
      <c r="AT1428" s="748"/>
    </row>
    <row r="1429">
      <c r="A1429" s="248" t="s">
        <v>673</v>
      </c>
      <c r="B1429" s="179">
        <v>9.5641412E7</v>
      </c>
      <c r="C1429" s="1037">
        <v>44063.9434725926</v>
      </c>
      <c r="D1429" s="606" t="s">
        <v>8687</v>
      </c>
      <c r="E1429" s="179" t="s">
        <v>8688</v>
      </c>
      <c r="F1429" s="228">
        <v>34663.0</v>
      </c>
      <c r="G1429" s="179" t="s">
        <v>3791</v>
      </c>
      <c r="H1429" s="179" t="s">
        <v>8689</v>
      </c>
      <c r="I1429" s="179">
        <v>1.12556543E9</v>
      </c>
      <c r="K1429" s="606" t="s">
        <v>8690</v>
      </c>
      <c r="L1429" s="1429" t="s">
        <v>7020</v>
      </c>
      <c r="M1429" s="176"/>
      <c r="N1429" s="176"/>
      <c r="O1429" s="619"/>
      <c r="P1429" s="619"/>
      <c r="Q1429" s="619"/>
      <c r="R1429" s="149"/>
      <c r="S1429" s="1324"/>
      <c r="T1429" s="149"/>
      <c r="U1429" s="149"/>
      <c r="V1429" s="149"/>
      <c r="W1429" s="619"/>
      <c r="X1429" s="619"/>
      <c r="Y1429" s="1447"/>
      <c r="AA1429" s="987"/>
      <c r="AB1429" s="992"/>
      <c r="AC1429" s="993"/>
      <c r="AD1429" s="994"/>
      <c r="AE1429" s="994"/>
      <c r="AF1429" s="995"/>
      <c r="AG1429" s="996"/>
      <c r="AH1429" s="997"/>
      <c r="AI1429" s="998"/>
      <c r="AJ1429" s="312"/>
      <c r="AK1429" s="312"/>
      <c r="AL1429" s="999"/>
      <c r="AM1429" s="312"/>
      <c r="AN1429" s="312"/>
      <c r="AO1429" s="1000"/>
      <c r="AP1429" s="666"/>
      <c r="AQ1429" s="1001"/>
      <c r="AR1429" s="1001"/>
      <c r="AS1429" s="1001"/>
      <c r="AT1429" s="748"/>
    </row>
    <row r="1430">
      <c r="A1430" s="248" t="s">
        <v>673</v>
      </c>
      <c r="B1430" s="179">
        <v>4.6777932E7</v>
      </c>
      <c r="C1430" s="1037">
        <v>44079.77869245371</v>
      </c>
      <c r="D1430" s="606" t="s">
        <v>8696</v>
      </c>
      <c r="E1430" s="179" t="s">
        <v>8697</v>
      </c>
      <c r="F1430" s="228">
        <v>38637.0</v>
      </c>
      <c r="G1430" s="179" t="s">
        <v>674</v>
      </c>
      <c r="H1430" s="179" t="s">
        <v>8698</v>
      </c>
      <c r="I1430" s="179">
        <v>3.624159946E9</v>
      </c>
      <c r="K1430" s="606" t="s">
        <v>7430</v>
      </c>
      <c r="L1430" s="1429" t="s">
        <v>8699</v>
      </c>
      <c r="M1430" s="176"/>
      <c r="N1430" s="176"/>
      <c r="O1430" s="619"/>
      <c r="P1430" s="619"/>
      <c r="Q1430" s="1304"/>
      <c r="R1430" s="149"/>
      <c r="S1430" s="1324"/>
      <c r="T1430" s="149"/>
      <c r="U1430" s="149"/>
      <c r="V1430" s="149"/>
      <c r="W1430" s="619"/>
      <c r="X1430" s="619"/>
      <c r="Y1430" s="1447"/>
      <c r="AA1430" s="987"/>
      <c r="AB1430" s="992"/>
      <c r="AC1430" s="993"/>
      <c r="AD1430" s="994"/>
      <c r="AE1430" s="994"/>
      <c r="AF1430" s="995"/>
      <c r="AG1430" s="996"/>
      <c r="AH1430" s="997"/>
      <c r="AI1430" s="998"/>
      <c r="AJ1430" s="312"/>
      <c r="AK1430" s="312"/>
      <c r="AL1430" s="999"/>
      <c r="AM1430" s="312"/>
      <c r="AN1430" s="312"/>
      <c r="AO1430" s="1000"/>
      <c r="AP1430" s="666"/>
      <c r="AQ1430" s="1001"/>
      <c r="AR1430" s="1001"/>
      <c r="AS1430" s="1001"/>
      <c r="AT1430" s="748"/>
    </row>
    <row r="1431">
      <c r="A1431" s="248" t="s">
        <v>673</v>
      </c>
      <c r="B1431" s="179">
        <v>3.5269643E7</v>
      </c>
      <c r="C1431" s="1037">
        <v>44063.83578592593</v>
      </c>
      <c r="D1431" s="606" t="s">
        <v>8704</v>
      </c>
      <c r="E1431" s="179" t="s">
        <v>8705</v>
      </c>
      <c r="F1431" s="228">
        <v>33044.0</v>
      </c>
      <c r="G1431" s="179" t="s">
        <v>1755</v>
      </c>
      <c r="H1431" s="179" t="s">
        <v>3124</v>
      </c>
      <c r="I1431" s="179">
        <v>1.122795685E9</v>
      </c>
      <c r="K1431" s="606" t="s">
        <v>8706</v>
      </c>
      <c r="L1431" s="1429" t="s">
        <v>8707</v>
      </c>
      <c r="M1431" s="176"/>
      <c r="N1431" s="176"/>
      <c r="O1431" s="619"/>
      <c r="P1431" s="619"/>
      <c r="Q1431" s="619"/>
      <c r="R1431" s="149"/>
      <c r="S1431" s="1324"/>
      <c r="T1431" s="149"/>
      <c r="U1431" s="149"/>
      <c r="V1431" s="149"/>
      <c r="W1431" s="619"/>
      <c r="X1431" s="619"/>
      <c r="Y1431" s="1447"/>
      <c r="AA1431" s="987"/>
      <c r="AB1431" s="992"/>
      <c r="AC1431" s="993"/>
      <c r="AD1431" s="994"/>
      <c r="AE1431" s="994"/>
      <c r="AF1431" s="995"/>
      <c r="AG1431" s="996"/>
      <c r="AH1431" s="997"/>
      <c r="AI1431" s="998"/>
      <c r="AJ1431" s="312"/>
      <c r="AK1431" s="312"/>
      <c r="AL1431" s="999"/>
      <c r="AM1431" s="312"/>
      <c r="AN1431" s="312"/>
      <c r="AO1431" s="1000"/>
      <c r="AP1431" s="666"/>
      <c r="AQ1431" s="1001"/>
      <c r="AR1431" s="1001"/>
      <c r="AS1431" s="1001"/>
      <c r="AT1431" s="748"/>
    </row>
    <row r="1432">
      <c r="A1432" s="248" t="s">
        <v>673</v>
      </c>
      <c r="B1432" s="179">
        <v>3.6066867E7</v>
      </c>
      <c r="C1432" s="1037">
        <v>44063.53338368055</v>
      </c>
      <c r="D1432" s="606" t="s">
        <v>8713</v>
      </c>
      <c r="E1432" s="179" t="s">
        <v>8714</v>
      </c>
      <c r="F1432" s="228">
        <v>33241.0</v>
      </c>
      <c r="G1432" s="179" t="s">
        <v>391</v>
      </c>
      <c r="H1432" s="179" t="s">
        <v>2675</v>
      </c>
      <c r="I1432" s="179">
        <v>2.215424392E9</v>
      </c>
      <c r="K1432" s="606" t="s">
        <v>8715</v>
      </c>
      <c r="L1432" s="1429" t="s">
        <v>7020</v>
      </c>
      <c r="M1432" s="176"/>
      <c r="N1432" s="176"/>
      <c r="O1432" s="619"/>
      <c r="P1432" s="619"/>
      <c r="Q1432" s="619"/>
      <c r="R1432" s="149"/>
      <c r="S1432" s="1324"/>
      <c r="T1432" s="149"/>
      <c r="U1432" s="149"/>
      <c r="V1432" s="149"/>
      <c r="W1432" s="619"/>
      <c r="X1432" s="619"/>
      <c r="Y1432" s="1447"/>
      <c r="AA1432" s="987"/>
      <c r="AB1432" s="992"/>
      <c r="AC1432" s="993"/>
      <c r="AD1432" s="994"/>
      <c r="AE1432" s="994"/>
      <c r="AF1432" s="995"/>
      <c r="AG1432" s="996"/>
      <c r="AH1432" s="997"/>
      <c r="AI1432" s="998"/>
      <c r="AJ1432" s="312"/>
      <c r="AK1432" s="312"/>
      <c r="AL1432" s="999"/>
      <c r="AM1432" s="312"/>
      <c r="AN1432" s="312"/>
      <c r="AO1432" s="1000"/>
      <c r="AP1432" s="666"/>
      <c r="AQ1432" s="1001"/>
      <c r="AR1432" s="1001"/>
      <c r="AS1432" s="1001"/>
      <c r="AT1432" s="748"/>
    </row>
    <row r="1433">
      <c r="A1433" s="248" t="s">
        <v>673</v>
      </c>
      <c r="B1433" s="179">
        <v>2.9986804E7</v>
      </c>
      <c r="C1433" s="1037">
        <v>44063.46459743056</v>
      </c>
      <c r="D1433" s="606" t="s">
        <v>8721</v>
      </c>
      <c r="E1433" s="179" t="s">
        <v>8722</v>
      </c>
      <c r="F1433" s="228">
        <v>30309.0</v>
      </c>
      <c r="G1433" s="179" t="s">
        <v>2021</v>
      </c>
      <c r="H1433" s="179" t="s">
        <v>8723</v>
      </c>
      <c r="I1433" s="179">
        <v>1.132767093E9</v>
      </c>
      <c r="K1433" s="606" t="s">
        <v>8724</v>
      </c>
      <c r="L1433" s="1429" t="s">
        <v>7020</v>
      </c>
      <c r="M1433" s="176"/>
      <c r="N1433" s="176"/>
      <c r="O1433" s="619"/>
      <c r="P1433" s="619"/>
      <c r="Q1433" s="619"/>
      <c r="R1433" s="149"/>
      <c r="S1433" s="1324"/>
      <c r="T1433" s="149"/>
      <c r="U1433" s="149"/>
      <c r="V1433" s="149"/>
      <c r="W1433" s="619"/>
      <c r="X1433" s="619"/>
      <c r="Y1433" s="1447"/>
      <c r="AA1433" s="987"/>
      <c r="AB1433" s="992"/>
      <c r="AC1433" s="993"/>
      <c r="AD1433" s="994"/>
      <c r="AE1433" s="994"/>
      <c r="AF1433" s="995"/>
      <c r="AG1433" s="996"/>
      <c r="AH1433" s="997"/>
      <c r="AI1433" s="998"/>
      <c r="AJ1433" s="312"/>
      <c r="AK1433" s="312"/>
      <c r="AL1433" s="999"/>
      <c r="AM1433" s="312"/>
      <c r="AN1433" s="312"/>
      <c r="AO1433" s="1000"/>
      <c r="AP1433" s="666"/>
      <c r="AQ1433" s="1001"/>
      <c r="AR1433" s="1001"/>
      <c r="AS1433" s="1001"/>
      <c r="AT1433" s="748"/>
    </row>
    <row r="1434">
      <c r="A1434" s="248" t="s">
        <v>673</v>
      </c>
      <c r="B1434" s="179">
        <v>4.1028109E7</v>
      </c>
      <c r="C1434" s="1037">
        <v>44071.546901168986</v>
      </c>
      <c r="D1434" s="606" t="s">
        <v>8730</v>
      </c>
      <c r="E1434" s="179" t="s">
        <v>8731</v>
      </c>
      <c r="F1434" s="228">
        <v>35878.0</v>
      </c>
      <c r="G1434" s="179" t="s">
        <v>674</v>
      </c>
      <c r="H1434" s="179" t="s">
        <v>8732</v>
      </c>
      <c r="I1434" s="179">
        <v>2.216546724E9</v>
      </c>
      <c r="K1434" s="606" t="s">
        <v>8733</v>
      </c>
      <c r="L1434" s="1429" t="s">
        <v>7020</v>
      </c>
      <c r="M1434" s="176"/>
      <c r="N1434" s="176"/>
      <c r="O1434" s="619"/>
      <c r="P1434" s="619"/>
      <c r="Q1434" s="619"/>
      <c r="R1434" s="149"/>
      <c r="S1434" s="1324"/>
      <c r="T1434" s="149"/>
      <c r="U1434" s="149"/>
      <c r="V1434" s="149"/>
      <c r="W1434" s="619"/>
      <c r="X1434" s="619"/>
      <c r="Y1434" s="1447"/>
      <c r="AA1434" s="987"/>
      <c r="AB1434" s="992"/>
      <c r="AC1434" s="993"/>
      <c r="AD1434" s="994"/>
      <c r="AE1434" s="994"/>
      <c r="AF1434" s="995"/>
      <c r="AG1434" s="996"/>
      <c r="AH1434" s="997"/>
      <c r="AI1434" s="998"/>
      <c r="AJ1434" s="312"/>
      <c r="AK1434" s="312"/>
      <c r="AL1434" s="999"/>
      <c r="AM1434" s="312"/>
      <c r="AN1434" s="312"/>
      <c r="AO1434" s="1000"/>
      <c r="AP1434" s="666"/>
      <c r="AQ1434" s="1001"/>
      <c r="AR1434" s="1001"/>
      <c r="AS1434" s="1001"/>
      <c r="AT1434" s="748"/>
    </row>
    <row r="1435">
      <c r="A1435" s="248" t="s">
        <v>673</v>
      </c>
      <c r="B1435" s="179">
        <v>3.8951141E7</v>
      </c>
      <c r="C1435" s="1037">
        <v>44132.48027167824</v>
      </c>
      <c r="D1435" s="606" t="s">
        <v>8738</v>
      </c>
      <c r="E1435" s="179" t="s">
        <v>8739</v>
      </c>
      <c r="F1435" s="228">
        <v>34927.0</v>
      </c>
      <c r="G1435" s="179" t="s">
        <v>391</v>
      </c>
      <c r="H1435" s="179" t="s">
        <v>8740</v>
      </c>
      <c r="I1435" s="646" t="s">
        <v>8741</v>
      </c>
      <c r="K1435" s="606" t="s">
        <v>8742</v>
      </c>
      <c r="L1435" s="1429" t="s">
        <v>7020</v>
      </c>
      <c r="M1435" s="176"/>
      <c r="N1435" s="176"/>
      <c r="O1435" s="619"/>
      <c r="P1435" s="619"/>
      <c r="Q1435" s="1304"/>
      <c r="R1435" s="149"/>
      <c r="S1435" s="1324"/>
      <c r="T1435" s="149"/>
      <c r="U1435" s="149"/>
      <c r="V1435" s="149"/>
      <c r="W1435" s="619"/>
      <c r="X1435" s="619"/>
      <c r="Y1435" s="1447"/>
      <c r="AA1435" s="987"/>
      <c r="AB1435" s="992"/>
      <c r="AC1435" s="993"/>
      <c r="AD1435" s="994"/>
      <c r="AE1435" s="994"/>
      <c r="AF1435" s="995"/>
      <c r="AG1435" s="996"/>
      <c r="AH1435" s="997"/>
      <c r="AI1435" s="998"/>
      <c r="AJ1435" s="312"/>
      <c r="AK1435" s="312"/>
      <c r="AL1435" s="999"/>
      <c r="AM1435" s="312"/>
      <c r="AN1435" s="312"/>
      <c r="AO1435" s="1000"/>
      <c r="AP1435" s="666"/>
      <c r="AQ1435" s="1001"/>
      <c r="AR1435" s="1001"/>
      <c r="AS1435" s="1001"/>
      <c r="AT1435" s="748"/>
    </row>
    <row r="1436">
      <c r="A1436" s="248" t="s">
        <v>673</v>
      </c>
      <c r="B1436" s="179">
        <v>3.8151105E7</v>
      </c>
      <c r="C1436" s="1037">
        <v>44066.662006666666</v>
      </c>
      <c r="D1436" s="606" t="s">
        <v>8745</v>
      </c>
      <c r="E1436" s="179" t="s">
        <v>8746</v>
      </c>
      <c r="F1436" s="228">
        <v>34431.0</v>
      </c>
      <c r="G1436" s="179" t="s">
        <v>1808</v>
      </c>
      <c r="H1436" s="179" t="s">
        <v>3551</v>
      </c>
      <c r="I1436" s="179">
        <v>1.157605945E9</v>
      </c>
      <c r="K1436" s="606" t="s">
        <v>8747</v>
      </c>
      <c r="L1436" s="1429" t="s">
        <v>7020</v>
      </c>
      <c r="M1436" s="176"/>
      <c r="N1436" s="176"/>
      <c r="O1436" s="619"/>
      <c r="P1436" s="619"/>
      <c r="Q1436" s="1304"/>
      <c r="R1436" s="149"/>
      <c r="S1436" s="1324"/>
      <c r="T1436" s="149"/>
      <c r="U1436" s="149"/>
      <c r="V1436" s="149"/>
      <c r="W1436" s="619"/>
      <c r="X1436" s="619"/>
      <c r="Y1436" s="1447"/>
      <c r="AA1436" s="987"/>
      <c r="AB1436" s="992"/>
      <c r="AC1436" s="993"/>
      <c r="AD1436" s="994"/>
      <c r="AE1436" s="994"/>
      <c r="AF1436" s="995"/>
      <c r="AG1436" s="996"/>
      <c r="AH1436" s="997"/>
      <c r="AI1436" s="998"/>
      <c r="AJ1436" s="312"/>
      <c r="AK1436" s="312"/>
      <c r="AL1436" s="999"/>
      <c r="AM1436" s="312"/>
      <c r="AN1436" s="312"/>
      <c r="AO1436" s="1000"/>
      <c r="AP1436" s="666"/>
      <c r="AQ1436" s="1001"/>
      <c r="AR1436" s="1001"/>
      <c r="AS1436" s="1001"/>
      <c r="AT1436" s="748"/>
    </row>
    <row r="1437">
      <c r="A1437" s="248" t="s">
        <v>673</v>
      </c>
      <c r="B1437" s="179">
        <v>2.7606122E7</v>
      </c>
      <c r="C1437" s="1037">
        <v>44067.64953271991</v>
      </c>
      <c r="D1437" s="606" t="s">
        <v>8752</v>
      </c>
      <c r="E1437" s="179" t="s">
        <v>8753</v>
      </c>
      <c r="F1437" s="228">
        <v>29100.0</v>
      </c>
      <c r="G1437" s="179" t="s">
        <v>2021</v>
      </c>
      <c r="H1437" s="179" t="s">
        <v>8754</v>
      </c>
      <c r="I1437" s="179">
        <v>2.91461011E9</v>
      </c>
      <c r="K1437" s="606" t="s">
        <v>8755</v>
      </c>
      <c r="L1437" s="1429" t="s">
        <v>7020</v>
      </c>
      <c r="M1437" s="176"/>
      <c r="N1437" s="176"/>
      <c r="O1437" s="619"/>
      <c r="P1437" s="619"/>
      <c r="Q1437" s="619"/>
      <c r="R1437" s="149"/>
      <c r="S1437" s="1324"/>
      <c r="T1437" s="149"/>
      <c r="U1437" s="149"/>
      <c r="V1437" s="149"/>
      <c r="W1437" s="619"/>
      <c r="X1437" s="619"/>
      <c r="Y1437" s="1447"/>
      <c r="AA1437" s="987"/>
      <c r="AB1437" s="992"/>
      <c r="AC1437" s="993"/>
      <c r="AD1437" s="994"/>
      <c r="AE1437" s="994"/>
      <c r="AF1437" s="995"/>
      <c r="AG1437" s="996"/>
      <c r="AH1437" s="997"/>
      <c r="AI1437" s="998"/>
      <c r="AJ1437" s="312"/>
      <c r="AK1437" s="312"/>
      <c r="AL1437" s="999"/>
      <c r="AM1437" s="312"/>
      <c r="AN1437" s="312"/>
      <c r="AO1437" s="1000"/>
      <c r="AP1437" s="666"/>
      <c r="AQ1437" s="1001"/>
      <c r="AR1437" s="1001"/>
      <c r="AS1437" s="1001"/>
      <c r="AT1437" s="748"/>
    </row>
    <row r="1438">
      <c r="A1438" s="248" t="s">
        <v>673</v>
      </c>
      <c r="B1438" s="179">
        <v>3.4296874E7</v>
      </c>
      <c r="C1438" s="1037">
        <v>44063.50967042824</v>
      </c>
      <c r="D1438" s="606" t="s">
        <v>8761</v>
      </c>
      <c r="E1438" s="179" t="s">
        <v>8762</v>
      </c>
      <c r="F1438" s="228">
        <v>32528.0</v>
      </c>
      <c r="G1438" s="179" t="s">
        <v>674</v>
      </c>
      <c r="H1438" s="179" t="s">
        <v>8763</v>
      </c>
      <c r="I1438" s="179">
        <v>5.491127929043E12</v>
      </c>
      <c r="K1438" s="606" t="s">
        <v>8764</v>
      </c>
      <c r="L1438" s="1429" t="s">
        <v>7020</v>
      </c>
      <c r="M1438" s="176"/>
      <c r="N1438" s="176"/>
      <c r="O1438" s="619"/>
      <c r="P1438" s="619"/>
      <c r="Q1438" s="1304"/>
      <c r="R1438" s="149"/>
      <c r="S1438" s="1324"/>
      <c r="T1438" s="149"/>
      <c r="U1438" s="149"/>
      <c r="V1438" s="149"/>
      <c r="W1438" s="619"/>
      <c r="X1438" s="619"/>
      <c r="Y1438" s="1447"/>
      <c r="AA1438" s="987"/>
      <c r="AB1438" s="992"/>
      <c r="AC1438" s="993"/>
      <c r="AD1438" s="994"/>
      <c r="AE1438" s="994"/>
      <c r="AF1438" s="995"/>
      <c r="AG1438" s="996"/>
      <c r="AH1438" s="997"/>
      <c r="AI1438" s="998"/>
      <c r="AJ1438" s="312"/>
      <c r="AK1438" s="312"/>
      <c r="AL1438" s="999"/>
      <c r="AM1438" s="312"/>
      <c r="AN1438" s="312"/>
      <c r="AO1438" s="1000"/>
      <c r="AP1438" s="666"/>
      <c r="AQ1438" s="1001"/>
      <c r="AR1438" s="1001"/>
      <c r="AS1438" s="1001"/>
      <c r="AT1438" s="748"/>
    </row>
    <row r="1439">
      <c r="A1439" s="248" t="s">
        <v>673</v>
      </c>
      <c r="B1439" s="179">
        <v>3.8995892E7</v>
      </c>
      <c r="C1439" s="1037">
        <v>44068.48900427083</v>
      </c>
      <c r="D1439" s="606" t="s">
        <v>8769</v>
      </c>
      <c r="E1439" s="179" t="s">
        <v>8770</v>
      </c>
      <c r="F1439" s="228">
        <v>34831.0</v>
      </c>
      <c r="G1439" s="179" t="s">
        <v>391</v>
      </c>
      <c r="H1439" s="179" t="s">
        <v>8771</v>
      </c>
      <c r="I1439" s="179">
        <v>1.139120833E9</v>
      </c>
      <c r="K1439" s="606" t="s">
        <v>3125</v>
      </c>
      <c r="L1439" s="1429" t="s">
        <v>8772</v>
      </c>
      <c r="M1439" s="176"/>
      <c r="N1439" s="176"/>
      <c r="O1439" s="619"/>
      <c r="P1439" s="619"/>
      <c r="Q1439" s="619"/>
      <c r="R1439" s="149"/>
      <c r="S1439" s="1324"/>
      <c r="T1439" s="149"/>
      <c r="U1439" s="149"/>
      <c r="V1439" s="149"/>
      <c r="W1439" s="619"/>
      <c r="X1439" s="619"/>
      <c r="Y1439" s="1447"/>
      <c r="AA1439" s="987"/>
      <c r="AB1439" s="992"/>
      <c r="AC1439" s="993"/>
      <c r="AD1439" s="994"/>
      <c r="AE1439" s="994"/>
      <c r="AF1439" s="995"/>
      <c r="AG1439" s="996"/>
      <c r="AH1439" s="997"/>
      <c r="AI1439" s="998"/>
      <c r="AJ1439" s="312"/>
      <c r="AK1439" s="312"/>
      <c r="AL1439" s="999"/>
      <c r="AM1439" s="312"/>
      <c r="AN1439" s="312"/>
      <c r="AO1439" s="1000"/>
      <c r="AP1439" s="666"/>
      <c r="AQ1439" s="1001"/>
      <c r="AR1439" s="1001"/>
      <c r="AS1439" s="1001"/>
      <c r="AT1439" s="748"/>
    </row>
    <row r="1440">
      <c r="A1440" s="248" t="s">
        <v>673</v>
      </c>
      <c r="B1440" s="179">
        <v>4.6214234E7</v>
      </c>
      <c r="C1440" s="1037">
        <v>44063.48930170139</v>
      </c>
      <c r="D1440" s="606" t="s">
        <v>8777</v>
      </c>
      <c r="E1440" s="179" t="s">
        <v>8778</v>
      </c>
      <c r="F1440" s="228">
        <v>38227.0</v>
      </c>
      <c r="G1440" s="179" t="s">
        <v>391</v>
      </c>
      <c r="H1440" s="179" t="s">
        <v>8779</v>
      </c>
      <c r="I1440" s="179">
        <v>1.1691294E9</v>
      </c>
      <c r="K1440" s="606" t="s">
        <v>7406</v>
      </c>
      <c r="L1440" s="1429" t="s">
        <v>8780</v>
      </c>
      <c r="M1440" s="176"/>
      <c r="N1440" s="176"/>
      <c r="O1440" s="619"/>
      <c r="P1440" s="619"/>
      <c r="Q1440" s="1304"/>
      <c r="R1440" s="149"/>
      <c r="S1440" s="1324"/>
      <c r="T1440" s="149"/>
      <c r="U1440" s="149"/>
      <c r="V1440" s="149"/>
      <c r="W1440" s="619"/>
      <c r="X1440" s="619"/>
      <c r="Y1440" s="1447"/>
      <c r="AA1440" s="987"/>
      <c r="AB1440" s="992"/>
      <c r="AC1440" s="993"/>
      <c r="AD1440" s="994"/>
      <c r="AE1440" s="994"/>
      <c r="AF1440" s="995"/>
      <c r="AG1440" s="996"/>
      <c r="AH1440" s="997"/>
      <c r="AI1440" s="998"/>
      <c r="AJ1440" s="312"/>
      <c r="AK1440" s="312"/>
      <c r="AL1440" s="999"/>
      <c r="AM1440" s="312"/>
      <c r="AN1440" s="312"/>
      <c r="AO1440" s="1000"/>
      <c r="AP1440" s="666"/>
      <c r="AQ1440" s="1001"/>
      <c r="AR1440" s="1001"/>
      <c r="AS1440" s="1001"/>
      <c r="AT1440" s="748"/>
    </row>
    <row r="1441">
      <c r="A1441" s="248" t="s">
        <v>673</v>
      </c>
      <c r="B1441" s="179">
        <v>3.3318539E7</v>
      </c>
      <c r="C1441" s="1037">
        <v>44063.85211403936</v>
      </c>
      <c r="D1441" s="606" t="s">
        <v>8784</v>
      </c>
      <c r="E1441" s="179" t="s">
        <v>8785</v>
      </c>
      <c r="F1441" s="228">
        <v>32112.0</v>
      </c>
      <c r="G1441" s="179" t="s">
        <v>674</v>
      </c>
      <c r="H1441" s="179" t="s">
        <v>8786</v>
      </c>
      <c r="I1441" s="179">
        <v>1.166800497E9</v>
      </c>
      <c r="K1441" s="606" t="s">
        <v>8787</v>
      </c>
      <c r="L1441" s="1429" t="s">
        <v>7020</v>
      </c>
      <c r="M1441" s="176"/>
      <c r="N1441" s="176"/>
      <c r="O1441" s="619"/>
      <c r="P1441" s="619"/>
      <c r="Q1441" s="1304"/>
      <c r="R1441" s="149"/>
      <c r="S1441" s="1324"/>
      <c r="T1441" s="149"/>
      <c r="U1441" s="149"/>
      <c r="V1441" s="149"/>
      <c r="W1441" s="619"/>
      <c r="X1441" s="619"/>
      <c r="Y1441" s="1447"/>
      <c r="AA1441" s="987"/>
      <c r="AB1441" s="992"/>
      <c r="AC1441" s="993"/>
      <c r="AD1441" s="994"/>
      <c r="AE1441" s="994"/>
      <c r="AF1441" s="995"/>
      <c r="AG1441" s="996"/>
      <c r="AH1441" s="997"/>
      <c r="AI1441" s="998"/>
      <c r="AJ1441" s="312"/>
      <c r="AK1441" s="312"/>
      <c r="AL1441" s="999"/>
      <c r="AM1441" s="312"/>
      <c r="AN1441" s="312"/>
      <c r="AO1441" s="1000"/>
      <c r="AP1441" s="666"/>
      <c r="AQ1441" s="1001"/>
      <c r="AR1441" s="1001"/>
      <c r="AS1441" s="1001"/>
      <c r="AT1441" s="748"/>
    </row>
    <row r="1442">
      <c r="A1442" s="248" t="s">
        <v>673</v>
      </c>
      <c r="B1442" s="179">
        <v>4.0189778E7</v>
      </c>
      <c r="C1442" s="1037">
        <v>44106.53557184028</v>
      </c>
      <c r="D1442" s="606" t="s">
        <v>8791</v>
      </c>
      <c r="E1442" s="179" t="s">
        <v>8792</v>
      </c>
      <c r="F1442" s="228">
        <v>35586.0</v>
      </c>
      <c r="G1442" s="179" t="s">
        <v>391</v>
      </c>
      <c r="H1442" s="179" t="s">
        <v>8793</v>
      </c>
      <c r="I1442" s="179">
        <v>2.216244551E9</v>
      </c>
      <c r="K1442" s="606" t="s">
        <v>8794</v>
      </c>
      <c r="L1442" s="1429" t="s">
        <v>7038</v>
      </c>
      <c r="M1442" s="176"/>
      <c r="N1442" s="176"/>
      <c r="O1442" s="619"/>
      <c r="P1442" s="619"/>
      <c r="Q1442" s="1304"/>
      <c r="R1442" s="149"/>
      <c r="S1442" s="1324"/>
      <c r="T1442" s="149"/>
      <c r="U1442" s="149"/>
      <c r="V1442" s="149"/>
      <c r="W1442" s="619"/>
      <c r="X1442" s="619"/>
      <c r="Y1442" s="1447"/>
      <c r="AA1442" s="987"/>
      <c r="AB1442" s="992"/>
      <c r="AC1442" s="993"/>
      <c r="AD1442" s="994"/>
      <c r="AE1442" s="994"/>
      <c r="AF1442" s="995"/>
      <c r="AG1442" s="996"/>
      <c r="AH1442" s="997"/>
      <c r="AI1442" s="998"/>
      <c r="AJ1442" s="312"/>
      <c r="AK1442" s="312"/>
      <c r="AL1442" s="999"/>
      <c r="AM1442" s="312"/>
      <c r="AN1442" s="312"/>
      <c r="AO1442" s="1000"/>
      <c r="AP1442" s="666"/>
      <c r="AQ1442" s="1001"/>
      <c r="AR1442" s="1001"/>
      <c r="AS1442" s="1001"/>
      <c r="AT1442" s="748"/>
    </row>
    <row r="1443">
      <c r="A1443" s="248" t="s">
        <v>673</v>
      </c>
      <c r="B1443" s="179">
        <v>4.2788124E7</v>
      </c>
      <c r="C1443" s="1037">
        <v>44062.706252083335</v>
      </c>
      <c r="D1443" s="606" t="s">
        <v>8799</v>
      </c>
      <c r="E1443" s="179" t="s">
        <v>8800</v>
      </c>
      <c r="F1443" s="228">
        <v>36864.0</v>
      </c>
      <c r="G1443" s="179" t="s">
        <v>391</v>
      </c>
      <c r="H1443" s="179" t="s">
        <v>8801</v>
      </c>
      <c r="I1443" s="179">
        <v>3.58502954E9</v>
      </c>
      <c r="K1443" s="606" t="s">
        <v>8802</v>
      </c>
      <c r="L1443" s="1429" t="s">
        <v>7020</v>
      </c>
      <c r="M1443" s="176"/>
      <c r="N1443" s="176"/>
      <c r="O1443" s="619"/>
      <c r="P1443" s="619"/>
      <c r="Q1443" s="619"/>
      <c r="R1443" s="149"/>
      <c r="S1443" s="1324"/>
      <c r="T1443" s="149"/>
      <c r="U1443" s="149"/>
      <c r="V1443" s="149"/>
      <c r="W1443" s="619"/>
      <c r="X1443" s="619"/>
      <c r="Y1443" s="1447"/>
      <c r="AA1443" s="987"/>
      <c r="AB1443" s="992"/>
      <c r="AC1443" s="993"/>
      <c r="AD1443" s="994"/>
      <c r="AE1443" s="994"/>
      <c r="AF1443" s="995"/>
      <c r="AG1443" s="996"/>
      <c r="AH1443" s="997"/>
      <c r="AI1443" s="998"/>
      <c r="AJ1443" s="312"/>
      <c r="AK1443" s="312"/>
      <c r="AL1443" s="999"/>
      <c r="AM1443" s="312"/>
      <c r="AN1443" s="312"/>
      <c r="AO1443" s="1000"/>
      <c r="AP1443" s="666"/>
      <c r="AQ1443" s="1001"/>
      <c r="AR1443" s="1001"/>
      <c r="AS1443" s="1001"/>
      <c r="AT1443" s="748"/>
    </row>
    <row r="1444">
      <c r="A1444" s="248" t="s">
        <v>673</v>
      </c>
      <c r="B1444" s="179">
        <v>4.3648235E7</v>
      </c>
      <c r="C1444" s="1037">
        <v>44067.61532350694</v>
      </c>
      <c r="D1444" s="606" t="s">
        <v>8808</v>
      </c>
      <c r="E1444" s="179" t="s">
        <v>8809</v>
      </c>
      <c r="F1444" s="228">
        <v>37442.0</v>
      </c>
      <c r="G1444" s="179" t="s">
        <v>391</v>
      </c>
      <c r="H1444" s="179" t="s">
        <v>8810</v>
      </c>
      <c r="I1444" s="179">
        <v>3.467448905E9</v>
      </c>
      <c r="K1444" s="606" t="s">
        <v>8811</v>
      </c>
      <c r="L1444" s="1429" t="s">
        <v>7028</v>
      </c>
      <c r="M1444" s="176"/>
      <c r="N1444" s="176"/>
      <c r="O1444" s="619"/>
      <c r="P1444" s="619"/>
      <c r="Q1444" s="1304"/>
      <c r="R1444" s="149"/>
      <c r="S1444" s="1324"/>
      <c r="T1444" s="149"/>
      <c r="U1444" s="149"/>
      <c r="V1444" s="149"/>
      <c r="W1444" s="619"/>
      <c r="X1444" s="619"/>
      <c r="Y1444" s="1447"/>
      <c r="AA1444" s="987"/>
      <c r="AB1444" s="992"/>
      <c r="AC1444" s="993"/>
      <c r="AD1444" s="994"/>
      <c r="AE1444" s="994"/>
      <c r="AF1444" s="995"/>
      <c r="AG1444" s="996"/>
      <c r="AH1444" s="997"/>
      <c r="AI1444" s="998"/>
      <c r="AJ1444" s="312"/>
      <c r="AK1444" s="312"/>
      <c r="AL1444" s="999"/>
      <c r="AM1444" s="312"/>
      <c r="AN1444" s="312"/>
      <c r="AO1444" s="1000"/>
      <c r="AP1444" s="666"/>
      <c r="AQ1444" s="1001"/>
      <c r="AR1444" s="1001"/>
      <c r="AS1444" s="1001"/>
      <c r="AT1444" s="748"/>
    </row>
    <row r="1445">
      <c r="A1445" s="248" t="s">
        <v>673</v>
      </c>
      <c r="B1445" s="179">
        <v>4.2302193E7</v>
      </c>
      <c r="C1445" s="1037">
        <v>44063.54334645833</v>
      </c>
      <c r="D1445" s="606" t="s">
        <v>8816</v>
      </c>
      <c r="E1445" s="179" t="s">
        <v>8817</v>
      </c>
      <c r="F1445" s="228">
        <v>36546.0</v>
      </c>
      <c r="G1445" s="179" t="s">
        <v>2021</v>
      </c>
      <c r="H1445" s="179" t="s">
        <v>8818</v>
      </c>
      <c r="I1445" s="179" t="s">
        <v>8819</v>
      </c>
      <c r="K1445" s="606" t="s">
        <v>8820</v>
      </c>
      <c r="L1445" s="1429" t="s">
        <v>7020</v>
      </c>
      <c r="M1445" s="176"/>
      <c r="N1445" s="176"/>
      <c r="O1445" s="619"/>
      <c r="P1445" s="619"/>
      <c r="Q1445" s="1304"/>
      <c r="R1445" s="149"/>
      <c r="S1445" s="1324"/>
      <c r="T1445" s="149"/>
      <c r="U1445" s="149"/>
      <c r="V1445" s="149"/>
      <c r="W1445" s="619"/>
      <c r="X1445" s="619"/>
      <c r="Y1445" s="1447"/>
      <c r="AA1445" s="987"/>
      <c r="AB1445" s="992"/>
      <c r="AC1445" s="993"/>
      <c r="AD1445" s="994"/>
      <c r="AE1445" s="994"/>
      <c r="AF1445" s="995"/>
      <c r="AG1445" s="996"/>
      <c r="AH1445" s="997"/>
      <c r="AI1445" s="998"/>
      <c r="AJ1445" s="312"/>
      <c r="AK1445" s="312"/>
      <c r="AL1445" s="999"/>
      <c r="AM1445" s="312"/>
      <c r="AN1445" s="312"/>
      <c r="AO1445" s="1000"/>
      <c r="AP1445" s="666"/>
      <c r="AQ1445" s="1001"/>
      <c r="AR1445" s="1001"/>
      <c r="AS1445" s="1001"/>
      <c r="AT1445" s="748"/>
    </row>
    <row r="1446">
      <c r="A1446" s="248" t="s">
        <v>673</v>
      </c>
      <c r="B1446" s="179">
        <v>4.0228923E7</v>
      </c>
      <c r="C1446" s="1037">
        <v>44067.46964471065</v>
      </c>
      <c r="D1446" s="606" t="s">
        <v>8823</v>
      </c>
      <c r="E1446" s="179" t="s">
        <v>8824</v>
      </c>
      <c r="F1446" s="228">
        <v>35470.0</v>
      </c>
      <c r="G1446" s="179" t="s">
        <v>391</v>
      </c>
      <c r="H1446" s="179" t="s">
        <v>7567</v>
      </c>
      <c r="I1446" s="179">
        <v>1.135119297E9</v>
      </c>
      <c r="K1446" s="606" t="s">
        <v>8825</v>
      </c>
      <c r="L1446" s="1429" t="s">
        <v>7028</v>
      </c>
      <c r="M1446" s="176"/>
      <c r="N1446" s="176"/>
      <c r="O1446" s="619"/>
      <c r="P1446" s="619"/>
      <c r="Q1446" s="619"/>
      <c r="R1446" s="149"/>
      <c r="S1446" s="1324"/>
      <c r="T1446" s="149"/>
      <c r="U1446" s="149"/>
      <c r="V1446" s="149"/>
      <c r="W1446" s="619"/>
      <c r="X1446" s="619"/>
      <c r="Y1446" s="1447"/>
      <c r="AA1446" s="987"/>
      <c r="AB1446" s="992"/>
      <c r="AC1446" s="993"/>
      <c r="AD1446" s="994"/>
      <c r="AE1446" s="994"/>
      <c r="AF1446" s="995"/>
      <c r="AG1446" s="996"/>
      <c r="AH1446" s="997"/>
      <c r="AI1446" s="998"/>
      <c r="AJ1446" s="312"/>
      <c r="AK1446" s="312"/>
      <c r="AL1446" s="999"/>
      <c r="AM1446" s="312"/>
      <c r="AN1446" s="312"/>
      <c r="AO1446" s="1000"/>
      <c r="AP1446" s="666"/>
      <c r="AQ1446" s="1001"/>
      <c r="AR1446" s="1001"/>
      <c r="AS1446" s="1001"/>
      <c r="AT1446" s="748"/>
    </row>
    <row r="1447">
      <c r="A1447" s="248" t="s">
        <v>673</v>
      </c>
      <c r="B1447" s="179">
        <v>4.2375381E7</v>
      </c>
      <c r="C1447" s="1037">
        <v>44134.52159071759</v>
      </c>
      <c r="D1447" s="606" t="s">
        <v>4857</v>
      </c>
      <c r="E1447" s="179" t="s">
        <v>4858</v>
      </c>
      <c r="F1447" s="228">
        <v>36573.0</v>
      </c>
      <c r="G1447" s="179" t="s">
        <v>391</v>
      </c>
      <c r="H1447" s="179" t="s">
        <v>8830</v>
      </c>
      <c r="I1447" s="179">
        <v>1.536017277E9</v>
      </c>
      <c r="K1447" s="606" t="s">
        <v>8831</v>
      </c>
      <c r="L1447" s="1429" t="s">
        <v>7020</v>
      </c>
      <c r="M1447" s="176"/>
      <c r="N1447" s="176"/>
      <c r="O1447" s="619"/>
      <c r="P1447" s="619"/>
      <c r="Q1447" s="619"/>
      <c r="R1447" s="149"/>
      <c r="S1447" s="1324"/>
      <c r="T1447" s="149"/>
      <c r="U1447" s="149"/>
      <c r="V1447" s="149"/>
      <c r="W1447" s="619"/>
      <c r="X1447" s="619"/>
      <c r="Y1447" s="1447"/>
      <c r="AA1447" s="987"/>
      <c r="AB1447" s="992"/>
      <c r="AC1447" s="993"/>
      <c r="AD1447" s="994"/>
      <c r="AE1447" s="994"/>
      <c r="AF1447" s="995"/>
      <c r="AG1447" s="996"/>
      <c r="AH1447" s="997"/>
      <c r="AI1447" s="998"/>
      <c r="AJ1447" s="312"/>
      <c r="AK1447" s="312"/>
      <c r="AL1447" s="999"/>
      <c r="AM1447" s="312"/>
      <c r="AN1447" s="312"/>
      <c r="AO1447" s="1000"/>
      <c r="AP1447" s="666"/>
      <c r="AQ1447" s="1001"/>
      <c r="AR1447" s="1001"/>
      <c r="AS1447" s="1001"/>
      <c r="AT1447" s="748"/>
    </row>
    <row r="1448">
      <c r="A1448" s="248" t="s">
        <v>673</v>
      </c>
      <c r="B1448" s="179">
        <v>3.6599399E7</v>
      </c>
      <c r="C1448" s="1037">
        <v>44062.544290983795</v>
      </c>
      <c r="D1448" s="606" t="s">
        <v>8837</v>
      </c>
      <c r="E1448" s="179" t="s">
        <v>8838</v>
      </c>
      <c r="F1448" s="228">
        <v>33649.0</v>
      </c>
      <c r="G1448" s="179" t="s">
        <v>391</v>
      </c>
      <c r="H1448" s="179" t="s">
        <v>8839</v>
      </c>
      <c r="I1448" s="179" t="s">
        <v>8840</v>
      </c>
      <c r="K1448" s="606" t="s">
        <v>8841</v>
      </c>
      <c r="L1448" s="1429" t="s">
        <v>7020</v>
      </c>
      <c r="M1448" s="176"/>
      <c r="N1448" s="176"/>
      <c r="O1448" s="619"/>
      <c r="P1448" s="619"/>
      <c r="Q1448" s="619"/>
      <c r="R1448" s="149"/>
      <c r="S1448" s="1324"/>
      <c r="T1448" s="149"/>
      <c r="U1448" s="149"/>
      <c r="V1448" s="149"/>
      <c r="W1448" s="619"/>
      <c r="X1448" s="619"/>
      <c r="Y1448" s="1447"/>
      <c r="AA1448" s="987"/>
      <c r="AB1448" s="992"/>
      <c r="AC1448" s="993"/>
      <c r="AD1448" s="994"/>
      <c r="AE1448" s="994"/>
      <c r="AF1448" s="995"/>
      <c r="AG1448" s="996"/>
      <c r="AH1448" s="997"/>
      <c r="AI1448" s="998"/>
      <c r="AJ1448" s="312"/>
      <c r="AK1448" s="312"/>
      <c r="AL1448" s="999"/>
      <c r="AM1448" s="312"/>
      <c r="AN1448" s="312"/>
      <c r="AO1448" s="1000"/>
      <c r="AP1448" s="666"/>
      <c r="AQ1448" s="1001"/>
      <c r="AR1448" s="1001"/>
      <c r="AS1448" s="1001"/>
      <c r="AT1448" s="748"/>
    </row>
    <row r="1449">
      <c r="A1449" s="248" t="s">
        <v>673</v>
      </c>
      <c r="B1449" s="179">
        <v>3.9327797E7</v>
      </c>
      <c r="C1449" s="1037">
        <v>44111.96587908565</v>
      </c>
      <c r="D1449" s="606" t="s">
        <v>8847</v>
      </c>
      <c r="E1449" s="179" t="s">
        <v>8848</v>
      </c>
      <c r="F1449" s="228">
        <v>35037.0</v>
      </c>
      <c r="G1449" s="179" t="s">
        <v>391</v>
      </c>
      <c r="H1449" s="179" t="s">
        <v>8849</v>
      </c>
      <c r="I1449" s="179">
        <v>1.126817732E9</v>
      </c>
      <c r="K1449" s="606" t="s">
        <v>8850</v>
      </c>
      <c r="L1449" s="1429" t="s">
        <v>7028</v>
      </c>
      <c r="M1449" s="176"/>
      <c r="N1449" s="176"/>
      <c r="O1449" s="619"/>
      <c r="P1449" s="619"/>
      <c r="Q1449" s="1304"/>
      <c r="R1449" s="149"/>
      <c r="S1449" s="1324"/>
      <c r="T1449" s="149"/>
      <c r="U1449" s="149"/>
      <c r="V1449" s="149"/>
      <c r="W1449" s="619"/>
      <c r="X1449" s="619"/>
      <c r="Y1449" s="1447"/>
      <c r="AA1449" s="987"/>
      <c r="AB1449" s="992"/>
      <c r="AC1449" s="993"/>
      <c r="AD1449" s="994"/>
      <c r="AE1449" s="994"/>
      <c r="AF1449" s="995"/>
      <c r="AG1449" s="996"/>
      <c r="AH1449" s="997"/>
      <c r="AI1449" s="998"/>
      <c r="AJ1449" s="312"/>
      <c r="AK1449" s="312"/>
      <c r="AL1449" s="999"/>
      <c r="AM1449" s="312"/>
      <c r="AN1449" s="312"/>
      <c r="AO1449" s="1000"/>
      <c r="AP1449" s="666"/>
      <c r="AQ1449" s="1001"/>
      <c r="AR1449" s="1001"/>
      <c r="AS1449" s="1001"/>
      <c r="AT1449" s="748"/>
    </row>
    <row r="1450">
      <c r="A1450" s="248" t="s">
        <v>673</v>
      </c>
      <c r="B1450" s="179">
        <v>4.4392252E7</v>
      </c>
      <c r="C1450" s="1037">
        <v>44091.68909731481</v>
      </c>
      <c r="D1450" s="606" t="s">
        <v>8855</v>
      </c>
      <c r="E1450" s="179" t="s">
        <v>8856</v>
      </c>
      <c r="F1450" s="228">
        <v>37713.0</v>
      </c>
      <c r="G1450" s="179" t="s">
        <v>391</v>
      </c>
      <c r="H1450" s="179" t="s">
        <v>8857</v>
      </c>
      <c r="I1450" s="179">
        <v>1.13967756E9</v>
      </c>
      <c r="K1450" s="606" t="s">
        <v>8858</v>
      </c>
      <c r="L1450" s="1429" t="s">
        <v>7020</v>
      </c>
      <c r="M1450" s="176"/>
      <c r="N1450" s="176"/>
      <c r="O1450" s="619"/>
      <c r="P1450" s="619"/>
      <c r="Q1450" s="619"/>
      <c r="R1450" s="149"/>
      <c r="S1450" s="1324"/>
      <c r="T1450" s="149"/>
      <c r="U1450" s="149"/>
      <c r="V1450" s="149"/>
      <c r="W1450" s="619"/>
      <c r="X1450" s="619"/>
      <c r="Y1450" s="1447"/>
      <c r="AA1450" s="987"/>
      <c r="AB1450" s="992"/>
      <c r="AC1450" s="993"/>
      <c r="AD1450" s="994"/>
      <c r="AE1450" s="994"/>
      <c r="AF1450" s="995"/>
      <c r="AG1450" s="996"/>
      <c r="AH1450" s="997"/>
      <c r="AI1450" s="998"/>
      <c r="AJ1450" s="312"/>
      <c r="AK1450" s="312"/>
      <c r="AL1450" s="999"/>
      <c r="AM1450" s="312"/>
      <c r="AN1450" s="312"/>
      <c r="AO1450" s="1000"/>
      <c r="AP1450" s="666"/>
      <c r="AQ1450" s="1001"/>
      <c r="AR1450" s="1001"/>
      <c r="AS1450" s="1001"/>
      <c r="AT1450" s="748"/>
    </row>
    <row r="1451">
      <c r="A1451" s="248" t="s">
        <v>673</v>
      </c>
      <c r="B1451" s="646" t="s">
        <v>907</v>
      </c>
      <c r="C1451" s="1037">
        <v>44103.75639890046</v>
      </c>
      <c r="D1451" s="606" t="s">
        <v>8862</v>
      </c>
      <c r="E1451" s="179" t="s">
        <v>8863</v>
      </c>
      <c r="F1451" s="228">
        <v>33738.0</v>
      </c>
      <c r="G1451" s="179" t="s">
        <v>2021</v>
      </c>
      <c r="H1451" s="179" t="s">
        <v>8864</v>
      </c>
      <c r="I1451" s="179">
        <v>3.512479344E9</v>
      </c>
      <c r="K1451" s="606" t="s">
        <v>8865</v>
      </c>
      <c r="L1451" s="1429" t="s">
        <v>7020</v>
      </c>
      <c r="M1451" s="176"/>
      <c r="N1451" s="176"/>
      <c r="O1451" s="619"/>
      <c r="P1451" s="619"/>
      <c r="Q1451" s="1304"/>
      <c r="R1451" s="149"/>
      <c r="S1451" s="1324"/>
      <c r="T1451" s="149"/>
      <c r="U1451" s="149"/>
      <c r="V1451" s="149"/>
      <c r="W1451" s="619"/>
      <c r="X1451" s="619"/>
      <c r="Y1451" s="1447"/>
      <c r="AA1451" s="987"/>
      <c r="AB1451" s="992"/>
      <c r="AC1451" s="993"/>
      <c r="AD1451" s="994"/>
      <c r="AE1451" s="994"/>
      <c r="AF1451" s="995"/>
      <c r="AG1451" s="996"/>
      <c r="AH1451" s="997"/>
      <c r="AI1451" s="998"/>
      <c r="AJ1451" s="312"/>
      <c r="AK1451" s="312"/>
      <c r="AL1451" s="999"/>
      <c r="AM1451" s="312"/>
      <c r="AN1451" s="312"/>
      <c r="AO1451" s="1000"/>
      <c r="AP1451" s="666"/>
      <c r="AQ1451" s="1001"/>
      <c r="AR1451" s="1001"/>
      <c r="AS1451" s="1001"/>
      <c r="AT1451" s="748"/>
    </row>
    <row r="1452">
      <c r="A1452" s="248" t="s">
        <v>673</v>
      </c>
      <c r="B1452" s="179">
        <v>3.5836612E7</v>
      </c>
      <c r="C1452" s="1037">
        <v>44103.822246689815</v>
      </c>
      <c r="D1452" s="606" t="s">
        <v>8868</v>
      </c>
      <c r="E1452" s="179" t="s">
        <v>8869</v>
      </c>
      <c r="F1452" s="228">
        <v>33179.0</v>
      </c>
      <c r="G1452" s="179" t="s">
        <v>391</v>
      </c>
      <c r="H1452" s="179" t="s">
        <v>8870</v>
      </c>
      <c r="I1452" s="179">
        <v>1.13653868E9</v>
      </c>
      <c r="K1452" s="606" t="s">
        <v>1877</v>
      </c>
      <c r="L1452" s="1429" t="s">
        <v>7020</v>
      </c>
      <c r="M1452" s="176"/>
      <c r="N1452" s="176"/>
      <c r="O1452" s="619"/>
      <c r="P1452" s="619"/>
      <c r="Q1452" s="1304"/>
      <c r="R1452" s="149"/>
      <c r="S1452" s="1324"/>
      <c r="T1452" s="149"/>
      <c r="U1452" s="149"/>
      <c r="V1452" s="149"/>
      <c r="W1452" s="619"/>
      <c r="X1452" s="619"/>
      <c r="Y1452" s="1447"/>
      <c r="AA1452" s="987"/>
      <c r="AB1452" s="992"/>
      <c r="AC1452" s="993"/>
      <c r="AD1452" s="994"/>
      <c r="AE1452" s="994"/>
      <c r="AF1452" s="995"/>
      <c r="AG1452" s="996"/>
      <c r="AH1452" s="997"/>
      <c r="AI1452" s="998"/>
      <c r="AJ1452" s="312"/>
      <c r="AK1452" s="312"/>
      <c r="AL1452" s="999"/>
      <c r="AM1452" s="312"/>
      <c r="AN1452" s="312"/>
      <c r="AO1452" s="1000"/>
      <c r="AP1452" s="666"/>
      <c r="AQ1452" s="1001"/>
      <c r="AR1452" s="1001"/>
      <c r="AS1452" s="1001"/>
      <c r="AT1452" s="748"/>
    </row>
    <row r="1453">
      <c r="A1453" s="248" t="s">
        <v>673</v>
      </c>
      <c r="B1453" s="179">
        <v>4.2660608E7</v>
      </c>
      <c r="C1453" s="1037">
        <v>44146.800465011576</v>
      </c>
      <c r="D1453" s="606" t="s">
        <v>8873</v>
      </c>
      <c r="E1453" s="179" t="s">
        <v>8874</v>
      </c>
      <c r="F1453" s="228">
        <v>36694.0</v>
      </c>
      <c r="G1453" s="179" t="s">
        <v>391</v>
      </c>
      <c r="H1453" s="179" t="s">
        <v>7998</v>
      </c>
      <c r="I1453" s="179">
        <v>1.169409308E9</v>
      </c>
      <c r="K1453" s="606" t="s">
        <v>8875</v>
      </c>
      <c r="L1453" s="1429" t="s">
        <v>7038</v>
      </c>
      <c r="M1453" s="176"/>
      <c r="N1453" s="176"/>
      <c r="O1453" s="619"/>
      <c r="P1453" s="619"/>
      <c r="Q1453" s="1304"/>
      <c r="R1453" s="149"/>
      <c r="S1453" s="1324"/>
      <c r="T1453" s="149"/>
      <c r="U1453" s="149"/>
      <c r="V1453" s="149"/>
      <c r="W1453" s="619"/>
      <c r="X1453" s="619"/>
      <c r="Y1453" s="1447"/>
      <c r="AA1453" s="987"/>
      <c r="AB1453" s="992"/>
      <c r="AC1453" s="993"/>
      <c r="AD1453" s="994"/>
      <c r="AE1453" s="994"/>
      <c r="AF1453" s="995"/>
      <c r="AG1453" s="996"/>
      <c r="AH1453" s="997"/>
      <c r="AI1453" s="998"/>
      <c r="AJ1453" s="312"/>
      <c r="AK1453" s="312"/>
      <c r="AL1453" s="999"/>
      <c r="AM1453" s="312"/>
      <c r="AN1453" s="312"/>
      <c r="AO1453" s="1000"/>
      <c r="AP1453" s="666"/>
      <c r="AQ1453" s="1001"/>
      <c r="AR1453" s="1001"/>
      <c r="AS1453" s="1001"/>
      <c r="AT1453" s="748"/>
    </row>
    <row r="1454">
      <c r="A1454" s="248" t="s">
        <v>673</v>
      </c>
      <c r="B1454" s="179">
        <v>3.1181107E7</v>
      </c>
      <c r="C1454" s="1037">
        <v>44067.561313425926</v>
      </c>
      <c r="D1454" s="606" t="s">
        <v>8879</v>
      </c>
      <c r="E1454" s="179" t="s">
        <v>8880</v>
      </c>
      <c r="F1454" s="228">
        <v>30926.0</v>
      </c>
      <c r="G1454" s="179" t="s">
        <v>674</v>
      </c>
      <c r="H1454" s="179" t="s">
        <v>8881</v>
      </c>
      <c r="I1454" s="179">
        <v>1.167025576E9</v>
      </c>
      <c r="K1454" s="606" t="s">
        <v>8882</v>
      </c>
      <c r="L1454" s="1429" t="s">
        <v>7020</v>
      </c>
      <c r="M1454" s="176"/>
      <c r="N1454" s="176"/>
      <c r="O1454" s="619"/>
      <c r="P1454" s="619"/>
      <c r="Q1454" s="1304"/>
      <c r="R1454" s="149"/>
      <c r="S1454" s="1324"/>
      <c r="T1454" s="149"/>
      <c r="U1454" s="149"/>
      <c r="V1454" s="149"/>
      <c r="W1454" s="619"/>
      <c r="X1454" s="619"/>
      <c r="Y1454" s="1447"/>
      <c r="AA1454" s="987"/>
      <c r="AB1454" s="992"/>
      <c r="AC1454" s="993"/>
      <c r="AD1454" s="994"/>
      <c r="AE1454" s="994"/>
      <c r="AF1454" s="995"/>
      <c r="AG1454" s="996"/>
      <c r="AH1454" s="997"/>
      <c r="AI1454" s="998"/>
      <c r="AJ1454" s="312"/>
      <c r="AK1454" s="312"/>
      <c r="AL1454" s="999"/>
      <c r="AM1454" s="312"/>
      <c r="AN1454" s="312"/>
      <c r="AO1454" s="1000"/>
      <c r="AP1454" s="666"/>
      <c r="AQ1454" s="1001"/>
      <c r="AR1454" s="1001"/>
      <c r="AS1454" s="1001"/>
      <c r="AT1454" s="748"/>
    </row>
    <row r="1455">
      <c r="A1455" s="248" t="s">
        <v>673</v>
      </c>
      <c r="B1455" s="179">
        <v>3.2848809E7</v>
      </c>
      <c r="C1455" s="1037">
        <v>44062.66427662037</v>
      </c>
      <c r="D1455" s="606" t="s">
        <v>8886</v>
      </c>
      <c r="E1455" s="179" t="s">
        <v>8887</v>
      </c>
      <c r="F1455" s="228">
        <v>31782.0</v>
      </c>
      <c r="G1455" s="179" t="s">
        <v>2021</v>
      </c>
      <c r="H1455" s="179" t="s">
        <v>8888</v>
      </c>
      <c r="I1455" s="179" t="s">
        <v>8889</v>
      </c>
      <c r="K1455" s="606" t="s">
        <v>8890</v>
      </c>
      <c r="L1455" s="1429" t="s">
        <v>7038</v>
      </c>
      <c r="M1455" s="176"/>
      <c r="N1455" s="176"/>
      <c r="O1455" s="619"/>
      <c r="P1455" s="619"/>
      <c r="Q1455" s="619"/>
      <c r="R1455" s="149"/>
      <c r="S1455" s="1324"/>
      <c r="T1455" s="149"/>
      <c r="U1455" s="149"/>
      <c r="V1455" s="149"/>
      <c r="W1455" s="619"/>
      <c r="X1455" s="619"/>
      <c r="Y1455" s="1447"/>
      <c r="AA1455" s="987"/>
      <c r="AB1455" s="992"/>
      <c r="AC1455" s="993"/>
      <c r="AD1455" s="994"/>
      <c r="AE1455" s="994"/>
      <c r="AF1455" s="995"/>
      <c r="AG1455" s="996"/>
      <c r="AH1455" s="997"/>
      <c r="AI1455" s="998"/>
      <c r="AJ1455" s="312"/>
      <c r="AK1455" s="312"/>
      <c r="AL1455" s="999"/>
      <c r="AM1455" s="312"/>
      <c r="AN1455" s="312"/>
      <c r="AO1455" s="1000"/>
      <c r="AP1455" s="666"/>
      <c r="AQ1455" s="1001"/>
      <c r="AR1455" s="1001"/>
      <c r="AS1455" s="1001"/>
      <c r="AT1455" s="748"/>
    </row>
    <row r="1456">
      <c r="A1456" s="248" t="s">
        <v>673</v>
      </c>
      <c r="B1456" s="179">
        <v>4.4130264E7</v>
      </c>
      <c r="C1456" s="1037">
        <v>44127.81743969907</v>
      </c>
      <c r="D1456" s="606" t="s">
        <v>8896</v>
      </c>
      <c r="E1456" s="179" t="s">
        <v>8897</v>
      </c>
      <c r="F1456" s="228">
        <v>37411.0</v>
      </c>
      <c r="G1456" s="179" t="s">
        <v>2021</v>
      </c>
      <c r="H1456" s="179" t="s">
        <v>8523</v>
      </c>
      <c r="I1456" s="179">
        <v>2.215601186E9</v>
      </c>
      <c r="K1456" s="606" t="s">
        <v>8898</v>
      </c>
      <c r="L1456" s="1429" t="s">
        <v>7020</v>
      </c>
      <c r="M1456" s="176"/>
      <c r="N1456" s="176"/>
      <c r="O1456" s="619"/>
      <c r="P1456" s="619"/>
      <c r="Q1456" s="619"/>
      <c r="R1456" s="149"/>
      <c r="S1456" s="1324"/>
      <c r="T1456" s="149"/>
      <c r="U1456" s="149"/>
      <c r="V1456" s="149"/>
      <c r="W1456" s="619"/>
      <c r="X1456" s="619"/>
      <c r="Y1456" s="1447"/>
      <c r="AA1456" s="987"/>
      <c r="AB1456" s="992"/>
      <c r="AC1456" s="993"/>
      <c r="AD1456" s="994"/>
      <c r="AE1456" s="994"/>
      <c r="AF1456" s="995"/>
      <c r="AG1456" s="996"/>
      <c r="AH1456" s="997"/>
      <c r="AI1456" s="998"/>
      <c r="AJ1456" s="312"/>
      <c r="AK1456" s="312"/>
      <c r="AL1456" s="999"/>
      <c r="AM1456" s="312"/>
      <c r="AN1456" s="312"/>
      <c r="AO1456" s="1000"/>
      <c r="AP1456" s="666"/>
      <c r="AQ1456" s="1001"/>
      <c r="AR1456" s="1001"/>
      <c r="AS1456" s="1001"/>
      <c r="AT1456" s="748"/>
    </row>
    <row r="1457">
      <c r="A1457" s="248" t="s">
        <v>673</v>
      </c>
      <c r="B1457" s="179">
        <v>2.2589681E7</v>
      </c>
      <c r="C1457" s="1037">
        <v>44071.44401166667</v>
      </c>
      <c r="D1457" s="606" t="s">
        <v>8904</v>
      </c>
      <c r="E1457" s="179" t="s">
        <v>8905</v>
      </c>
      <c r="F1457" s="228">
        <v>26313.0</v>
      </c>
      <c r="G1457" s="179" t="s">
        <v>2021</v>
      </c>
      <c r="H1457" s="179" t="s">
        <v>1678</v>
      </c>
      <c r="I1457" s="179">
        <v>1.553112121E9</v>
      </c>
      <c r="K1457" s="606" t="s">
        <v>8906</v>
      </c>
      <c r="L1457" s="1429" t="s">
        <v>8907</v>
      </c>
      <c r="M1457" s="176"/>
      <c r="N1457" s="176"/>
      <c r="O1457" s="619"/>
      <c r="P1457" s="619"/>
      <c r="Q1457" s="619"/>
      <c r="R1457" s="149"/>
      <c r="S1457" s="1324"/>
      <c r="T1457" s="149"/>
      <c r="U1457" s="149"/>
      <c r="V1457" s="149"/>
      <c r="W1457" s="619"/>
      <c r="X1457" s="619"/>
      <c r="Y1457" s="1447"/>
      <c r="AA1457" s="987"/>
      <c r="AB1457" s="992"/>
      <c r="AC1457" s="993"/>
      <c r="AD1457" s="994"/>
      <c r="AE1457" s="994"/>
      <c r="AF1457" s="995"/>
      <c r="AG1457" s="996"/>
      <c r="AH1457" s="997"/>
      <c r="AI1457" s="998"/>
      <c r="AJ1457" s="312"/>
      <c r="AK1457" s="312"/>
      <c r="AL1457" s="999"/>
      <c r="AM1457" s="312"/>
      <c r="AN1457" s="312"/>
      <c r="AO1457" s="1000"/>
      <c r="AP1457" s="666"/>
      <c r="AQ1457" s="1001"/>
      <c r="AR1457" s="1001"/>
      <c r="AS1457" s="1001"/>
      <c r="AT1457" s="748"/>
    </row>
    <row r="1458">
      <c r="A1458" s="248" t="s">
        <v>673</v>
      </c>
      <c r="B1458" s="179">
        <v>2.1961155E7</v>
      </c>
      <c r="C1458" s="1037">
        <v>44063.89362984954</v>
      </c>
      <c r="D1458" s="606" t="s">
        <v>8913</v>
      </c>
      <c r="E1458" s="179" t="s">
        <v>8914</v>
      </c>
      <c r="F1458" s="228">
        <v>25993.0</v>
      </c>
      <c r="G1458" s="179" t="s">
        <v>391</v>
      </c>
      <c r="H1458" s="179" t="s">
        <v>8915</v>
      </c>
      <c r="I1458" s="179">
        <v>5.492974664225E12</v>
      </c>
      <c r="K1458" s="606" t="s">
        <v>5850</v>
      </c>
      <c r="L1458" s="1429" t="s">
        <v>7038</v>
      </c>
      <c r="M1458" s="176"/>
      <c r="N1458" s="176"/>
      <c r="O1458" s="619"/>
      <c r="P1458" s="619"/>
      <c r="Q1458" s="1304"/>
      <c r="R1458" s="149"/>
      <c r="S1458" s="1324"/>
      <c r="T1458" s="149"/>
      <c r="U1458" s="149"/>
      <c r="V1458" s="149"/>
      <c r="W1458" s="619"/>
      <c r="X1458" s="619"/>
      <c r="Y1458" s="1447"/>
      <c r="AA1458" s="987"/>
      <c r="AB1458" s="992"/>
      <c r="AC1458" s="993"/>
      <c r="AD1458" s="994"/>
      <c r="AE1458" s="994"/>
      <c r="AF1458" s="995"/>
      <c r="AG1458" s="996"/>
      <c r="AH1458" s="997"/>
      <c r="AI1458" s="998"/>
      <c r="AJ1458" s="312"/>
      <c r="AK1458" s="312"/>
      <c r="AL1458" s="999"/>
      <c r="AM1458" s="312"/>
      <c r="AN1458" s="312"/>
      <c r="AO1458" s="1000"/>
      <c r="AP1458" s="666"/>
      <c r="AQ1458" s="1001"/>
      <c r="AR1458" s="1001"/>
      <c r="AS1458" s="1001"/>
      <c r="AT1458" s="748"/>
    </row>
    <row r="1459">
      <c r="A1459" s="248" t="s">
        <v>673</v>
      </c>
      <c r="B1459" s="179">
        <v>4.1134622E7</v>
      </c>
      <c r="C1459" s="1037">
        <v>44091.64949978009</v>
      </c>
      <c r="D1459" s="606" t="s">
        <v>8917</v>
      </c>
      <c r="E1459" s="179" t="s">
        <v>8918</v>
      </c>
      <c r="F1459" s="228">
        <v>35933.0</v>
      </c>
      <c r="G1459" s="179" t="s">
        <v>2021</v>
      </c>
      <c r="H1459" s="179" t="s">
        <v>7275</v>
      </c>
      <c r="I1459" s="179">
        <v>5.491138871793E12</v>
      </c>
      <c r="K1459" s="606" t="s">
        <v>8919</v>
      </c>
      <c r="L1459" s="1429" t="s">
        <v>8920</v>
      </c>
      <c r="M1459" s="176"/>
      <c r="N1459" s="176"/>
      <c r="O1459" s="619"/>
      <c r="P1459" s="619"/>
      <c r="Q1459" s="1304"/>
      <c r="R1459" s="149"/>
      <c r="S1459" s="1324"/>
      <c r="T1459" s="149"/>
      <c r="U1459" s="149"/>
      <c r="V1459" s="149"/>
      <c r="W1459" s="619"/>
      <c r="X1459" s="619"/>
      <c r="Y1459" s="1447"/>
      <c r="AA1459" s="987"/>
      <c r="AB1459" s="992"/>
      <c r="AC1459" s="993"/>
      <c r="AD1459" s="994"/>
      <c r="AE1459" s="994"/>
      <c r="AF1459" s="995"/>
      <c r="AG1459" s="996"/>
      <c r="AH1459" s="997"/>
      <c r="AI1459" s="998"/>
      <c r="AJ1459" s="312"/>
      <c r="AK1459" s="312"/>
      <c r="AL1459" s="999"/>
      <c r="AM1459" s="312"/>
      <c r="AN1459" s="312"/>
      <c r="AO1459" s="1000"/>
      <c r="AP1459" s="666"/>
      <c r="AQ1459" s="1001"/>
      <c r="AR1459" s="1001"/>
      <c r="AS1459" s="1001"/>
      <c r="AT1459" s="748"/>
    </row>
    <row r="1460">
      <c r="A1460" s="248" t="s">
        <v>673</v>
      </c>
      <c r="B1460" s="179">
        <v>4.5137776E7</v>
      </c>
      <c r="C1460" s="1037">
        <v>44071.66769178241</v>
      </c>
      <c r="D1460" s="606" t="s">
        <v>4124</v>
      </c>
      <c r="E1460" s="179" t="s">
        <v>8924</v>
      </c>
      <c r="F1460" s="228">
        <v>37840.0</v>
      </c>
      <c r="G1460" s="179" t="s">
        <v>391</v>
      </c>
      <c r="H1460" s="179" t="s">
        <v>8925</v>
      </c>
      <c r="I1460" s="179">
        <v>1.564164579E9</v>
      </c>
      <c r="K1460" s="606" t="s">
        <v>8926</v>
      </c>
      <c r="L1460" s="1429" t="s">
        <v>8927</v>
      </c>
      <c r="M1460" s="176"/>
      <c r="N1460" s="176"/>
      <c r="O1460" s="619"/>
      <c r="P1460" s="619"/>
      <c r="Q1460" s="619"/>
      <c r="R1460" s="149"/>
      <c r="S1460" s="1324"/>
      <c r="T1460" s="149"/>
      <c r="U1460" s="149"/>
      <c r="V1460" s="149"/>
      <c r="W1460" s="619"/>
      <c r="X1460" s="619"/>
      <c r="Y1460" s="1447"/>
      <c r="AA1460" s="987"/>
      <c r="AB1460" s="992"/>
      <c r="AC1460" s="993"/>
      <c r="AD1460" s="994"/>
      <c r="AE1460" s="994"/>
      <c r="AF1460" s="995"/>
      <c r="AG1460" s="996"/>
      <c r="AH1460" s="997"/>
      <c r="AI1460" s="998"/>
      <c r="AJ1460" s="312"/>
      <c r="AK1460" s="312"/>
      <c r="AL1460" s="999"/>
      <c r="AM1460" s="312"/>
      <c r="AN1460" s="312"/>
      <c r="AO1460" s="1000"/>
      <c r="AP1460" s="666"/>
      <c r="AQ1460" s="1001"/>
      <c r="AR1460" s="1001"/>
      <c r="AS1460" s="1001"/>
      <c r="AT1460" s="748"/>
    </row>
    <row r="1461">
      <c r="A1461" s="248" t="s">
        <v>673</v>
      </c>
      <c r="B1461" s="179">
        <v>4.1710155E7</v>
      </c>
      <c r="C1461" s="1037">
        <v>44063.88906785879</v>
      </c>
      <c r="D1461" s="606" t="s">
        <v>8933</v>
      </c>
      <c r="E1461" s="179" t="s">
        <v>8934</v>
      </c>
      <c r="F1461" s="228">
        <v>36187.0</v>
      </c>
      <c r="G1461" s="179" t="s">
        <v>391</v>
      </c>
      <c r="H1461" s="179" t="s">
        <v>8935</v>
      </c>
      <c r="I1461" s="179">
        <v>5.491138585301E12</v>
      </c>
      <c r="K1461" s="606" t="s">
        <v>7528</v>
      </c>
      <c r="L1461" s="1429" t="s">
        <v>7020</v>
      </c>
      <c r="M1461" s="176"/>
      <c r="N1461" s="176"/>
      <c r="O1461" s="619"/>
      <c r="P1461" s="619"/>
      <c r="Q1461" s="1304"/>
      <c r="R1461" s="149"/>
      <c r="S1461" s="1324"/>
      <c r="T1461" s="149"/>
      <c r="U1461" s="149"/>
      <c r="V1461" s="149"/>
      <c r="W1461" s="619"/>
      <c r="X1461" s="619"/>
      <c r="Y1461" s="1447"/>
      <c r="AA1461" s="987"/>
      <c r="AB1461" s="992"/>
      <c r="AC1461" s="993"/>
      <c r="AD1461" s="994"/>
      <c r="AE1461" s="994"/>
      <c r="AF1461" s="995"/>
      <c r="AG1461" s="996"/>
      <c r="AH1461" s="997"/>
      <c r="AI1461" s="998"/>
      <c r="AJ1461" s="312"/>
      <c r="AK1461" s="312"/>
      <c r="AL1461" s="999"/>
      <c r="AM1461" s="312"/>
      <c r="AN1461" s="312"/>
      <c r="AO1461" s="1000"/>
      <c r="AP1461" s="666"/>
      <c r="AQ1461" s="1001"/>
      <c r="AR1461" s="1001"/>
      <c r="AS1461" s="1001"/>
      <c r="AT1461" s="748"/>
    </row>
    <row r="1462">
      <c r="A1462" s="248" t="s">
        <v>673</v>
      </c>
      <c r="B1462" s="179">
        <v>4.3404193E7</v>
      </c>
      <c r="C1462" s="1037">
        <v>44112.52434065972</v>
      </c>
      <c r="D1462" s="606" t="s">
        <v>8940</v>
      </c>
      <c r="E1462" s="179" t="s">
        <v>8941</v>
      </c>
      <c r="F1462" s="228">
        <v>37104.0</v>
      </c>
      <c r="G1462" s="179" t="s">
        <v>674</v>
      </c>
      <c r="H1462" s="179" t="s">
        <v>1678</v>
      </c>
      <c r="I1462" s="179">
        <v>1.67911122E8</v>
      </c>
      <c r="K1462" s="606" t="s">
        <v>8942</v>
      </c>
      <c r="L1462" s="1429" t="s">
        <v>8943</v>
      </c>
      <c r="M1462" s="176"/>
      <c r="N1462" s="176"/>
      <c r="O1462" s="619"/>
      <c r="P1462" s="619"/>
      <c r="Q1462" s="1304"/>
      <c r="R1462" s="149"/>
      <c r="S1462" s="1324"/>
      <c r="T1462" s="149"/>
      <c r="U1462" s="149"/>
      <c r="V1462" s="149"/>
      <c r="W1462" s="619"/>
      <c r="X1462" s="619"/>
      <c r="Y1462" s="1447"/>
      <c r="AA1462" s="987"/>
      <c r="AB1462" s="992"/>
      <c r="AC1462" s="993"/>
      <c r="AD1462" s="994"/>
      <c r="AE1462" s="994"/>
      <c r="AF1462" s="995"/>
      <c r="AG1462" s="996"/>
      <c r="AH1462" s="997"/>
      <c r="AI1462" s="998"/>
      <c r="AJ1462" s="312"/>
      <c r="AK1462" s="312"/>
      <c r="AL1462" s="999"/>
      <c r="AM1462" s="312"/>
      <c r="AN1462" s="312"/>
      <c r="AO1462" s="1000"/>
      <c r="AP1462" s="666"/>
      <c r="AQ1462" s="1001"/>
      <c r="AR1462" s="1001"/>
      <c r="AS1462" s="1001"/>
      <c r="AT1462" s="748"/>
    </row>
    <row r="1463">
      <c r="A1463" s="248" t="s">
        <v>673</v>
      </c>
      <c r="B1463" s="104">
        <v>4.3916175E7</v>
      </c>
      <c r="C1463" s="1072">
        <v>44110.761877916666</v>
      </c>
      <c r="D1463" s="1073" t="s">
        <v>8947</v>
      </c>
      <c r="E1463" s="104" t="s">
        <v>8948</v>
      </c>
      <c r="F1463" s="1074">
        <v>37349.0</v>
      </c>
      <c r="G1463" s="104" t="s">
        <v>674</v>
      </c>
      <c r="H1463" s="104" t="s">
        <v>8949</v>
      </c>
      <c r="I1463" s="1075" t="s">
        <v>8950</v>
      </c>
      <c r="K1463" s="1076" t="s">
        <v>8951</v>
      </c>
      <c r="L1463" s="1454" t="s">
        <v>8952</v>
      </c>
      <c r="M1463" s="1455"/>
      <c r="N1463" s="149"/>
      <c r="O1463" s="1441"/>
      <c r="P1463" s="1441"/>
      <c r="Q1463" s="1427"/>
      <c r="R1463" s="437"/>
      <c r="S1463" s="1324"/>
      <c r="T1463" s="255"/>
      <c r="U1463" s="437"/>
      <c r="V1463" s="1190"/>
      <c r="W1463" s="1244"/>
      <c r="X1463" s="1456"/>
      <c r="Y1463" s="1447"/>
      <c r="AA1463" s="987"/>
      <c r="AB1463" s="992"/>
      <c r="AC1463" s="993"/>
      <c r="AD1463" s="994"/>
      <c r="AE1463" s="994"/>
      <c r="AF1463" s="995"/>
      <c r="AG1463" s="996"/>
      <c r="AH1463" s="997"/>
      <c r="AI1463" s="998"/>
      <c r="AJ1463" s="312"/>
      <c r="AK1463" s="312"/>
      <c r="AL1463" s="999"/>
      <c r="AM1463" s="312"/>
      <c r="AN1463" s="312"/>
      <c r="AO1463" s="1000"/>
      <c r="AP1463" s="666"/>
      <c r="AQ1463" s="1001"/>
      <c r="AR1463" s="1001"/>
      <c r="AS1463" s="1001"/>
      <c r="AT1463" s="748"/>
    </row>
    <row r="1464">
      <c r="A1464" s="248" t="s">
        <v>673</v>
      </c>
      <c r="B1464" s="103">
        <v>3522437.0</v>
      </c>
      <c r="C1464" s="1039"/>
      <c r="D1464" s="1077" t="s">
        <v>8954</v>
      </c>
      <c r="E1464" s="103" t="s">
        <v>8955</v>
      </c>
      <c r="F1464" s="1078">
        <v>32999.0</v>
      </c>
      <c r="G1464" s="103" t="s">
        <v>391</v>
      </c>
      <c r="H1464" s="103" t="s">
        <v>8956</v>
      </c>
      <c r="I1464" s="105" t="s">
        <v>8957</v>
      </c>
      <c r="K1464" s="1039" t="s">
        <v>8958</v>
      </c>
      <c r="L1464" s="1430"/>
      <c r="M1464" s="1266"/>
      <c r="N1464" s="1266"/>
      <c r="O1464" s="1444"/>
      <c r="P1464" s="1441"/>
      <c r="Q1464" s="1427"/>
      <c r="R1464" s="437"/>
      <c r="S1464" s="1324"/>
      <c r="T1464" s="1190"/>
      <c r="U1464" s="437"/>
      <c r="V1464" s="437"/>
      <c r="W1464" s="1244"/>
      <c r="X1464" s="1440"/>
      <c r="Y1464" s="1447"/>
      <c r="AA1464" s="987"/>
      <c r="AB1464" s="992"/>
      <c r="AC1464" s="993"/>
      <c r="AD1464" s="994"/>
      <c r="AE1464" s="994"/>
      <c r="AF1464" s="995"/>
      <c r="AG1464" s="996"/>
      <c r="AH1464" s="997"/>
      <c r="AI1464" s="998"/>
      <c r="AJ1464" s="312"/>
      <c r="AK1464" s="312"/>
      <c r="AL1464" s="999"/>
      <c r="AM1464" s="312"/>
      <c r="AN1464" s="312"/>
      <c r="AO1464" s="1000"/>
      <c r="AP1464" s="666"/>
      <c r="AQ1464" s="1001"/>
      <c r="AR1464" s="1001"/>
      <c r="AS1464" s="1001"/>
      <c r="AT1464" s="748"/>
    </row>
    <row r="1465">
      <c r="A1465" s="248" t="s">
        <v>673</v>
      </c>
      <c r="B1465" s="25">
        <v>4.0946524E7</v>
      </c>
      <c r="C1465" s="1039"/>
      <c r="D1465" s="1052" t="s">
        <v>8959</v>
      </c>
      <c r="E1465" s="25" t="s">
        <v>8960</v>
      </c>
      <c r="F1465" s="1053">
        <v>35906.0</v>
      </c>
      <c r="G1465" s="25" t="s">
        <v>1808</v>
      </c>
      <c r="H1465" s="25" t="s">
        <v>8961</v>
      </c>
      <c r="I1465" s="25">
        <v>1.131979513E9</v>
      </c>
      <c r="K1465" s="1052" t="s">
        <v>8962</v>
      </c>
      <c r="L1465" s="1439"/>
      <c r="M1465" s="1266"/>
      <c r="N1465" s="437"/>
      <c r="O1465" s="1444"/>
      <c r="P1465" s="1441"/>
      <c r="Q1465" s="1427"/>
      <c r="R1465" s="437"/>
      <c r="S1465" s="1324"/>
      <c r="T1465" s="1266"/>
      <c r="U1465" s="437"/>
      <c r="V1465" s="437"/>
      <c r="W1465" s="1244"/>
      <c r="X1465" s="1244"/>
      <c r="Y1465" s="1447"/>
      <c r="AA1465" s="987"/>
      <c r="AB1465" s="992"/>
      <c r="AC1465" s="993"/>
      <c r="AD1465" s="994"/>
      <c r="AE1465" s="994"/>
      <c r="AF1465" s="995"/>
      <c r="AG1465" s="996"/>
      <c r="AH1465" s="997"/>
      <c r="AI1465" s="998"/>
      <c r="AJ1465" s="312"/>
      <c r="AK1465" s="312"/>
      <c r="AL1465" s="999"/>
      <c r="AM1465" s="312"/>
      <c r="AN1465" s="312"/>
      <c r="AO1465" s="1000"/>
      <c r="AP1465" s="666"/>
      <c r="AQ1465" s="1001"/>
      <c r="AR1465" s="1001"/>
      <c r="AS1465" s="1001"/>
      <c r="AT1465" s="748"/>
    </row>
    <row r="1466">
      <c r="A1466" s="248" t="s">
        <v>673</v>
      </c>
      <c r="B1466" s="25">
        <v>3.5361942E7</v>
      </c>
      <c r="C1466" s="1039"/>
      <c r="D1466" s="1052" t="s">
        <v>8963</v>
      </c>
      <c r="E1466" s="25" t="s">
        <v>8964</v>
      </c>
      <c r="F1466" s="1053">
        <v>33241.0</v>
      </c>
      <c r="G1466" s="25" t="s">
        <v>2021</v>
      </c>
      <c r="H1466" s="25" t="s">
        <v>8965</v>
      </c>
      <c r="I1466" s="107" t="s">
        <v>8966</v>
      </c>
      <c r="K1466" s="1052" t="s">
        <v>8967</v>
      </c>
      <c r="L1466" s="1439"/>
      <c r="M1466" s="1266"/>
      <c r="N1466" s="437"/>
      <c r="O1466" s="1444"/>
      <c r="P1466" s="1441"/>
      <c r="Q1466" s="1427"/>
      <c r="R1466" s="437"/>
      <c r="S1466" s="1324"/>
      <c r="T1466" s="1266"/>
      <c r="U1466" s="437"/>
      <c r="V1466" s="437"/>
      <c r="W1466" s="1244"/>
      <c r="X1466" s="1244"/>
      <c r="Y1466" s="1447"/>
      <c r="AA1466" s="987"/>
      <c r="AB1466" s="992"/>
      <c r="AC1466" s="993"/>
      <c r="AD1466" s="994"/>
      <c r="AE1466" s="994"/>
      <c r="AF1466" s="995"/>
      <c r="AG1466" s="996"/>
      <c r="AH1466" s="997"/>
      <c r="AI1466" s="998"/>
      <c r="AJ1466" s="312"/>
      <c r="AK1466" s="312"/>
      <c r="AL1466" s="999"/>
      <c r="AM1466" s="312"/>
      <c r="AN1466" s="312"/>
      <c r="AO1466" s="1000"/>
      <c r="AP1466" s="666"/>
      <c r="AQ1466" s="1001"/>
      <c r="AR1466" s="1001"/>
      <c r="AS1466" s="1001"/>
      <c r="AT1466" s="748"/>
    </row>
    <row r="1467">
      <c r="A1467" s="248" t="s">
        <v>673</v>
      </c>
      <c r="B1467" s="25">
        <v>3.238697E7</v>
      </c>
      <c r="C1467" s="1039"/>
      <c r="D1467" s="1052" t="s">
        <v>8968</v>
      </c>
      <c r="E1467" s="25" t="s">
        <v>8969</v>
      </c>
      <c r="F1467" s="1053">
        <v>31566.0</v>
      </c>
      <c r="G1467" s="25" t="s">
        <v>391</v>
      </c>
      <c r="H1467" s="25" t="s">
        <v>8970</v>
      </c>
      <c r="I1467" s="25">
        <v>1.128888077E9</v>
      </c>
      <c r="K1467" s="1052" t="s">
        <v>8971</v>
      </c>
      <c r="L1467" s="1439"/>
      <c r="M1467" s="1266"/>
      <c r="N1467" s="437"/>
      <c r="O1467" s="1440"/>
      <c r="P1467" s="1441"/>
      <c r="Q1467" s="1427"/>
      <c r="R1467" s="437"/>
      <c r="S1467" s="1324"/>
      <c r="T1467" s="1266"/>
      <c r="U1467" s="437"/>
      <c r="V1467" s="437"/>
      <c r="W1467" s="1244"/>
      <c r="X1467" s="1244"/>
      <c r="Y1467" s="1447"/>
      <c r="AA1467" s="987"/>
      <c r="AB1467" s="992"/>
      <c r="AC1467" s="993"/>
      <c r="AD1467" s="994"/>
      <c r="AE1467" s="994"/>
      <c r="AF1467" s="995"/>
      <c r="AG1467" s="996"/>
      <c r="AH1467" s="997"/>
      <c r="AI1467" s="998"/>
      <c r="AJ1467" s="312"/>
      <c r="AK1467" s="312"/>
      <c r="AL1467" s="999"/>
      <c r="AM1467" s="312"/>
      <c r="AN1467" s="312"/>
      <c r="AO1467" s="1000"/>
      <c r="AP1467" s="666"/>
      <c r="AQ1467" s="1001"/>
      <c r="AR1467" s="1001"/>
      <c r="AS1467" s="1001"/>
      <c r="AT1467" s="748"/>
    </row>
    <row r="1468">
      <c r="A1468" s="248" t="s">
        <v>673</v>
      </c>
      <c r="B1468" s="25">
        <v>4.0376355E7</v>
      </c>
      <c r="C1468" s="1039"/>
      <c r="D1468" s="1052" t="s">
        <v>8972</v>
      </c>
      <c r="E1468" s="25" t="s">
        <v>8973</v>
      </c>
      <c r="F1468" s="1053">
        <v>35588.0</v>
      </c>
      <c r="G1468" s="25" t="s">
        <v>1755</v>
      </c>
      <c r="H1468" s="25" t="s">
        <v>8974</v>
      </c>
      <c r="I1468" s="25">
        <v>1.124888686E9</v>
      </c>
      <c r="K1468" s="1052" t="s">
        <v>8975</v>
      </c>
      <c r="L1468" s="1439"/>
      <c r="M1468" s="1266"/>
      <c r="N1468" s="437"/>
      <c r="O1468" s="1448"/>
      <c r="P1468" s="1448"/>
      <c r="Q1468" s="1427"/>
      <c r="R1468" s="437"/>
      <c r="S1468" s="1324"/>
      <c r="T1468" s="1190"/>
      <c r="U1468" s="437"/>
      <c r="V1468" s="437"/>
      <c r="W1468" s="1244"/>
      <c r="X1468" s="1244"/>
      <c r="Y1468" s="1447"/>
      <c r="AA1468" s="987"/>
      <c r="AB1468" s="992"/>
      <c r="AC1468" s="993"/>
      <c r="AD1468" s="994"/>
      <c r="AE1468" s="994"/>
      <c r="AF1468" s="995"/>
      <c r="AG1468" s="996"/>
      <c r="AH1468" s="997"/>
      <c r="AI1468" s="998"/>
      <c r="AJ1468" s="312"/>
      <c r="AK1468" s="312"/>
      <c r="AL1468" s="999"/>
      <c r="AM1468" s="312"/>
      <c r="AN1468" s="312"/>
      <c r="AO1468" s="1000"/>
      <c r="AP1468" s="666"/>
      <c r="AQ1468" s="1001"/>
      <c r="AR1468" s="1001"/>
      <c r="AS1468" s="1001"/>
      <c r="AT1468" s="748"/>
    </row>
    <row r="1469">
      <c r="A1469" s="248" t="s">
        <v>673</v>
      </c>
      <c r="B1469" s="25">
        <v>4.4596178E7</v>
      </c>
      <c r="C1469" s="1039"/>
      <c r="D1469" s="1052" t="s">
        <v>8976</v>
      </c>
      <c r="E1469" s="25" t="s">
        <v>8977</v>
      </c>
      <c r="F1469" s="1053">
        <v>37581.0</v>
      </c>
      <c r="G1469" s="25" t="s">
        <v>674</v>
      </c>
      <c r="H1469" s="25" t="s">
        <v>8978</v>
      </c>
      <c r="I1469" s="25">
        <v>1.123286734E9</v>
      </c>
      <c r="K1469" s="1052" t="s">
        <v>8979</v>
      </c>
      <c r="L1469" s="1439"/>
      <c r="M1469" s="437"/>
      <c r="N1469" s="437"/>
      <c r="O1469" s="1440"/>
      <c r="P1469" s="1441"/>
      <c r="Q1469" s="1427"/>
      <c r="R1469" s="1457"/>
      <c r="S1469" s="1324"/>
      <c r="T1469" s="1266"/>
      <c r="U1469" s="437"/>
      <c r="V1469" s="437"/>
      <c r="W1469" s="1244"/>
      <c r="X1469" s="1244"/>
      <c r="Y1469" s="1447"/>
      <c r="AA1469" s="987"/>
      <c r="AB1469" s="992"/>
      <c r="AC1469" s="993"/>
      <c r="AD1469" s="994"/>
      <c r="AE1469" s="994"/>
      <c r="AF1469" s="995"/>
      <c r="AG1469" s="996"/>
      <c r="AH1469" s="997"/>
      <c r="AI1469" s="998"/>
      <c r="AJ1469" s="312"/>
      <c r="AK1469" s="312"/>
      <c r="AL1469" s="999"/>
      <c r="AM1469" s="312"/>
      <c r="AN1469" s="312"/>
      <c r="AO1469" s="1000"/>
      <c r="AP1469" s="666"/>
      <c r="AQ1469" s="1001"/>
      <c r="AR1469" s="1001"/>
      <c r="AS1469" s="1001"/>
      <c r="AT1469" s="748"/>
    </row>
    <row r="1470">
      <c r="A1470" s="248" t="s">
        <v>673</v>
      </c>
      <c r="B1470" s="182">
        <v>4.3037641E7</v>
      </c>
      <c r="C1470" s="1037"/>
      <c r="D1470" s="1056" t="s">
        <v>8980</v>
      </c>
      <c r="E1470" s="182" t="s">
        <v>8981</v>
      </c>
      <c r="F1470" s="1079">
        <v>36876.0</v>
      </c>
      <c r="G1470" s="182" t="s">
        <v>391</v>
      </c>
      <c r="H1470" s="182" t="s">
        <v>8982</v>
      </c>
      <c r="I1470" s="182">
        <v>1.568861612E9</v>
      </c>
      <c r="K1470" s="1056" t="s">
        <v>8983</v>
      </c>
      <c r="L1470" s="1458"/>
      <c r="M1470" s="149"/>
      <c r="N1470" s="149"/>
      <c r="O1470" s="1304"/>
      <c r="P1470" s="1304"/>
      <c r="Q1470" s="1304"/>
      <c r="R1470" s="149"/>
      <c r="S1470" s="1324"/>
      <c r="T1470" s="149"/>
      <c r="U1470" s="149"/>
      <c r="V1470" s="149"/>
      <c r="W1470" s="1304"/>
      <c r="X1470" s="1304"/>
      <c r="Y1470" s="1447"/>
      <c r="AA1470" s="987"/>
      <c r="AB1470" s="992"/>
      <c r="AC1470" s="993"/>
      <c r="AD1470" s="994"/>
      <c r="AE1470" s="994"/>
      <c r="AF1470" s="995"/>
      <c r="AG1470" s="996"/>
      <c r="AH1470" s="997"/>
      <c r="AI1470" s="998"/>
      <c r="AJ1470" s="312"/>
      <c r="AK1470" s="312"/>
      <c r="AL1470" s="999"/>
      <c r="AM1470" s="312"/>
      <c r="AN1470" s="312"/>
      <c r="AO1470" s="1000"/>
      <c r="AP1470" s="666"/>
      <c r="AQ1470" s="1001"/>
      <c r="AR1470" s="1001"/>
      <c r="AS1470" s="1001"/>
      <c r="AT1470" s="748"/>
    </row>
    <row r="1471">
      <c r="A1471" s="248" t="s">
        <v>673</v>
      </c>
      <c r="B1471" s="179">
        <v>4.3325037E7</v>
      </c>
      <c r="C1471" s="1037">
        <v>44154.467696238426</v>
      </c>
      <c r="D1471" s="606" t="s">
        <v>8984</v>
      </c>
      <c r="E1471" s="179" t="s">
        <v>8985</v>
      </c>
      <c r="F1471" s="228">
        <v>37017.0</v>
      </c>
      <c r="G1471" s="179" t="s">
        <v>391</v>
      </c>
      <c r="H1471" s="179" t="s">
        <v>8986</v>
      </c>
      <c r="I1471" s="179">
        <v>1.137717105E9</v>
      </c>
      <c r="K1471" s="606" t="s">
        <v>8987</v>
      </c>
      <c r="L1471" s="1429" t="s">
        <v>8988</v>
      </c>
      <c r="M1471" s="176"/>
      <c r="N1471" s="176"/>
      <c r="O1471" s="619"/>
      <c r="P1471" s="619"/>
      <c r="Q1471" s="1304"/>
      <c r="R1471" s="149"/>
      <c r="S1471" s="1324"/>
      <c r="T1471" s="149"/>
      <c r="U1471" s="149"/>
      <c r="V1471" s="149"/>
      <c r="W1471" s="619"/>
      <c r="X1471" s="619"/>
      <c r="Y1471" s="1447"/>
      <c r="AA1471" s="987"/>
      <c r="AB1471" s="992"/>
      <c r="AC1471" s="993"/>
      <c r="AD1471" s="994"/>
      <c r="AE1471" s="994"/>
      <c r="AF1471" s="995"/>
      <c r="AG1471" s="996"/>
      <c r="AH1471" s="997"/>
      <c r="AI1471" s="998"/>
      <c r="AJ1471" s="312"/>
      <c r="AK1471" s="312"/>
      <c r="AL1471" s="999"/>
      <c r="AM1471" s="312"/>
      <c r="AN1471" s="312"/>
      <c r="AO1471" s="1000"/>
      <c r="AP1471" s="666"/>
      <c r="AQ1471" s="1001"/>
      <c r="AR1471" s="1001"/>
      <c r="AS1471" s="1001"/>
      <c r="AT1471" s="748"/>
    </row>
    <row r="1472">
      <c r="A1472" s="248" t="s">
        <v>673</v>
      </c>
      <c r="B1472" s="179">
        <v>3.9557481E7</v>
      </c>
      <c r="C1472" s="1037">
        <v>44154.50339701389</v>
      </c>
      <c r="D1472" s="606" t="s">
        <v>8993</v>
      </c>
      <c r="E1472" s="179" t="s">
        <v>8994</v>
      </c>
      <c r="F1472" s="228">
        <v>35142.0</v>
      </c>
      <c r="G1472" s="179" t="s">
        <v>391</v>
      </c>
      <c r="H1472" s="179" t="s">
        <v>1678</v>
      </c>
      <c r="I1472" s="179">
        <v>1.134286996E9</v>
      </c>
      <c r="K1472" s="606" t="s">
        <v>5973</v>
      </c>
      <c r="L1472" s="1429" t="s">
        <v>7038</v>
      </c>
      <c r="M1472" s="176"/>
      <c r="N1472" s="176"/>
      <c r="O1472" s="619"/>
      <c r="P1472" s="619"/>
      <c r="Q1472" s="619"/>
      <c r="R1472" s="149"/>
      <c r="S1472" s="1324"/>
      <c r="T1472" s="149"/>
      <c r="U1472" s="149"/>
      <c r="V1472" s="149"/>
      <c r="W1472" s="619"/>
      <c r="X1472" s="619"/>
      <c r="Y1472" s="1447"/>
      <c r="AA1472" s="987"/>
      <c r="AB1472" s="992"/>
      <c r="AC1472" s="993"/>
      <c r="AD1472" s="994"/>
      <c r="AE1472" s="994"/>
      <c r="AF1472" s="995"/>
      <c r="AG1472" s="996"/>
      <c r="AH1472" s="997"/>
      <c r="AI1472" s="998"/>
      <c r="AJ1472" s="312"/>
      <c r="AK1472" s="312"/>
      <c r="AL1472" s="999"/>
      <c r="AM1472" s="312"/>
      <c r="AN1472" s="312"/>
      <c r="AO1472" s="1000"/>
      <c r="AP1472" s="666"/>
      <c r="AQ1472" s="1001"/>
      <c r="AR1472" s="1001"/>
      <c r="AS1472" s="1001"/>
      <c r="AT1472" s="748"/>
    </row>
    <row r="1473">
      <c r="A1473" s="248" t="s">
        <v>673</v>
      </c>
      <c r="B1473" s="179">
        <v>3.7729185E7</v>
      </c>
      <c r="C1473" s="1037">
        <v>44158.10928108796</v>
      </c>
      <c r="D1473" s="606" t="s">
        <v>8998</v>
      </c>
      <c r="E1473" s="179" t="s">
        <v>8999</v>
      </c>
      <c r="F1473" s="228">
        <v>34902.0</v>
      </c>
      <c r="G1473" s="179" t="s">
        <v>2021</v>
      </c>
      <c r="H1473" s="179" t="s">
        <v>9000</v>
      </c>
      <c r="I1473" s="179">
        <v>3.884043229E9</v>
      </c>
      <c r="K1473" s="606" t="s">
        <v>9001</v>
      </c>
      <c r="L1473" s="1429" t="s">
        <v>9002</v>
      </c>
      <c r="M1473" s="176"/>
      <c r="N1473" s="176"/>
      <c r="O1473" s="619"/>
      <c r="P1473" s="619"/>
      <c r="Q1473" s="619"/>
      <c r="R1473" s="149"/>
      <c r="S1473" s="1324"/>
      <c r="T1473" s="149"/>
      <c r="U1473" s="149"/>
      <c r="V1473" s="149"/>
      <c r="W1473" s="619"/>
      <c r="X1473" s="619"/>
      <c r="Y1473" s="1447"/>
      <c r="AA1473" s="987"/>
      <c r="AB1473" s="992"/>
      <c r="AC1473" s="993"/>
      <c r="AD1473" s="994"/>
      <c r="AE1473" s="994"/>
      <c r="AF1473" s="995"/>
      <c r="AG1473" s="996"/>
      <c r="AH1473" s="997"/>
      <c r="AI1473" s="998"/>
      <c r="AJ1473" s="312"/>
      <c r="AK1473" s="312"/>
      <c r="AL1473" s="999"/>
      <c r="AM1473" s="312"/>
      <c r="AN1473" s="312"/>
      <c r="AO1473" s="1000"/>
      <c r="AP1473" s="666"/>
      <c r="AQ1473" s="1001"/>
      <c r="AR1473" s="1001"/>
      <c r="AS1473" s="1001"/>
      <c r="AT1473" s="748"/>
    </row>
    <row r="1474">
      <c r="A1474" s="248" t="s">
        <v>673</v>
      </c>
      <c r="B1474" s="179">
        <v>4.2575737E7</v>
      </c>
      <c r="C1474" s="1037">
        <v>44160.832610428246</v>
      </c>
      <c r="D1474" s="606" t="s">
        <v>3669</v>
      </c>
      <c r="E1474" s="179" t="s">
        <v>3670</v>
      </c>
      <c r="F1474" s="228">
        <v>36617.0</v>
      </c>
      <c r="G1474" s="179" t="s">
        <v>391</v>
      </c>
      <c r="H1474" s="179" t="s">
        <v>9006</v>
      </c>
      <c r="I1474" s="179">
        <v>1.123860425E9</v>
      </c>
      <c r="K1474" s="606" t="s">
        <v>9007</v>
      </c>
      <c r="L1474" s="1429" t="s">
        <v>9008</v>
      </c>
      <c r="M1474" s="176"/>
      <c r="N1474" s="176"/>
      <c r="O1474" s="619"/>
      <c r="P1474" s="619"/>
      <c r="Q1474" s="1304"/>
      <c r="R1474" s="149"/>
      <c r="S1474" s="1324"/>
      <c r="T1474" s="149"/>
      <c r="U1474" s="149"/>
      <c r="V1474" s="149"/>
      <c r="W1474" s="619"/>
      <c r="X1474" s="619"/>
      <c r="Y1474" s="1447"/>
      <c r="AA1474" s="987"/>
      <c r="AB1474" s="992"/>
      <c r="AC1474" s="993"/>
      <c r="AD1474" s="994"/>
      <c r="AE1474" s="994"/>
      <c r="AF1474" s="995"/>
      <c r="AG1474" s="996"/>
      <c r="AH1474" s="997"/>
      <c r="AI1474" s="998"/>
      <c r="AJ1474" s="312"/>
      <c r="AK1474" s="312"/>
      <c r="AL1474" s="999"/>
      <c r="AM1474" s="312"/>
      <c r="AN1474" s="312"/>
      <c r="AO1474" s="1000"/>
      <c r="AP1474" s="666"/>
      <c r="AQ1474" s="1001"/>
      <c r="AR1474" s="1001"/>
      <c r="AS1474" s="1001"/>
      <c r="AT1474" s="748"/>
    </row>
    <row r="1475">
      <c r="A1475" s="248" t="s">
        <v>673</v>
      </c>
      <c r="B1475" s="179">
        <v>4.0006293E7</v>
      </c>
      <c r="C1475" s="1037">
        <v>44164.91413675926</v>
      </c>
      <c r="D1475" s="606" t="s">
        <v>9011</v>
      </c>
      <c r="E1475" s="179" t="s">
        <v>9012</v>
      </c>
      <c r="F1475" s="228">
        <v>35382.0</v>
      </c>
      <c r="G1475" s="179" t="s">
        <v>391</v>
      </c>
      <c r="H1475" s="179" t="s">
        <v>1678</v>
      </c>
      <c r="I1475" s="646" t="s">
        <v>9013</v>
      </c>
      <c r="K1475" s="606" t="s">
        <v>9014</v>
      </c>
      <c r="L1475" s="1429" t="s">
        <v>7020</v>
      </c>
      <c r="M1475" s="176"/>
      <c r="N1475" s="176"/>
      <c r="O1475" s="619"/>
      <c r="P1475" s="619"/>
      <c r="Q1475" s="619"/>
      <c r="R1475" s="149"/>
      <c r="S1475" s="1324"/>
      <c r="T1475" s="149"/>
      <c r="U1475" s="149"/>
      <c r="V1475" s="149"/>
      <c r="W1475" s="619"/>
      <c r="X1475" s="619"/>
      <c r="Y1475" s="1447"/>
      <c r="AA1475" s="987"/>
      <c r="AB1475" s="992"/>
      <c r="AC1475" s="993"/>
      <c r="AD1475" s="994"/>
      <c r="AE1475" s="994"/>
      <c r="AF1475" s="995"/>
      <c r="AG1475" s="996"/>
      <c r="AH1475" s="997"/>
      <c r="AI1475" s="998"/>
      <c r="AJ1475" s="312"/>
      <c r="AK1475" s="312"/>
      <c r="AL1475" s="999"/>
      <c r="AM1475" s="312"/>
      <c r="AN1475" s="312"/>
      <c r="AO1475" s="1000"/>
      <c r="AP1475" s="666"/>
      <c r="AQ1475" s="1001"/>
      <c r="AR1475" s="1001"/>
      <c r="AS1475" s="1001"/>
      <c r="AT1475" s="748"/>
    </row>
    <row r="1476">
      <c r="A1476" s="248" t="s">
        <v>673</v>
      </c>
      <c r="B1476" s="179">
        <v>3.4358982E7</v>
      </c>
      <c r="C1476" s="1037">
        <v>44165.80224424769</v>
      </c>
      <c r="D1476" s="606" t="s">
        <v>9018</v>
      </c>
      <c r="E1476" s="179" t="s">
        <v>9019</v>
      </c>
      <c r="F1476" s="228">
        <v>32552.0</v>
      </c>
      <c r="G1476" s="179" t="s">
        <v>391</v>
      </c>
      <c r="H1476" s="179" t="s">
        <v>9020</v>
      </c>
      <c r="I1476" s="179">
        <v>1.157637851E9</v>
      </c>
      <c r="K1476" s="606" t="s">
        <v>7830</v>
      </c>
      <c r="L1476" s="1429" t="s">
        <v>7020</v>
      </c>
      <c r="M1476" s="176"/>
      <c r="N1476" s="176"/>
      <c r="O1476" s="619"/>
      <c r="P1476" s="619"/>
      <c r="Q1476" s="619"/>
      <c r="R1476" s="149"/>
      <c r="S1476" s="1324"/>
      <c r="T1476" s="149"/>
      <c r="U1476" s="149"/>
      <c r="V1476" s="149"/>
      <c r="W1476" s="619"/>
      <c r="X1476" s="619"/>
      <c r="Y1476" s="1447"/>
      <c r="AA1476" s="987"/>
      <c r="AB1476" s="992"/>
      <c r="AC1476" s="993"/>
      <c r="AD1476" s="994"/>
      <c r="AE1476" s="994"/>
      <c r="AF1476" s="995"/>
      <c r="AG1476" s="996"/>
      <c r="AH1476" s="997"/>
      <c r="AI1476" s="998"/>
      <c r="AJ1476" s="312"/>
      <c r="AK1476" s="312"/>
      <c r="AL1476" s="999"/>
      <c r="AM1476" s="312"/>
      <c r="AN1476" s="312"/>
      <c r="AO1476" s="1000"/>
      <c r="AP1476" s="666"/>
      <c r="AQ1476" s="1001"/>
      <c r="AR1476" s="1001"/>
      <c r="AS1476" s="1001"/>
      <c r="AT1476" s="748"/>
    </row>
    <row r="1477">
      <c r="A1477" s="248" t="s">
        <v>673</v>
      </c>
      <c r="B1477" s="179">
        <v>4.2375381E7</v>
      </c>
      <c r="C1477" s="1037">
        <v>44167.49219719907</v>
      </c>
      <c r="D1477" s="606" t="s">
        <v>4857</v>
      </c>
      <c r="E1477" s="179" t="s">
        <v>4858</v>
      </c>
      <c r="F1477" s="228">
        <v>36573.0</v>
      </c>
      <c r="G1477" s="179" t="s">
        <v>391</v>
      </c>
      <c r="H1477" s="179" t="s">
        <v>8830</v>
      </c>
      <c r="I1477" s="179">
        <v>1.536017277E9</v>
      </c>
      <c r="K1477" s="606" t="s">
        <v>9024</v>
      </c>
      <c r="L1477" s="1429"/>
      <c r="M1477" s="1459"/>
      <c r="N1477" s="176"/>
      <c r="O1477" s="1460"/>
      <c r="P1477" s="619"/>
      <c r="Q1477" s="1304"/>
      <c r="R1477" s="1182"/>
      <c r="S1477" s="1324"/>
      <c r="T1477" s="255"/>
      <c r="U1477" s="1182"/>
      <c r="V1477" s="619"/>
      <c r="W1477" s="619"/>
      <c r="X1477" s="1461"/>
      <c r="Y1477" s="1447"/>
      <c r="AA1477" s="987"/>
      <c r="AB1477" s="992"/>
      <c r="AC1477" s="993"/>
      <c r="AD1477" s="994"/>
      <c r="AE1477" s="994"/>
      <c r="AF1477" s="995"/>
      <c r="AG1477" s="996"/>
      <c r="AH1477" s="997"/>
      <c r="AI1477" s="998"/>
      <c r="AJ1477" s="312"/>
      <c r="AK1477" s="312"/>
      <c r="AL1477" s="999"/>
      <c r="AM1477" s="312"/>
      <c r="AN1477" s="312"/>
      <c r="AO1477" s="1000"/>
      <c r="AP1477" s="666"/>
      <c r="AQ1477" s="1001"/>
      <c r="AR1477" s="1001"/>
      <c r="AS1477" s="1001"/>
      <c r="AT1477" s="748"/>
    </row>
    <row r="1478">
      <c r="A1478" s="248" t="s">
        <v>673</v>
      </c>
      <c r="B1478" s="179">
        <v>4.0642722E7</v>
      </c>
      <c r="C1478" s="1037">
        <v>44169.53925677083</v>
      </c>
      <c r="D1478" s="606" t="s">
        <v>9026</v>
      </c>
      <c r="E1478" s="179" t="s">
        <v>9027</v>
      </c>
      <c r="F1478" s="228">
        <v>35668.0</v>
      </c>
      <c r="G1478" s="179" t="s">
        <v>391</v>
      </c>
      <c r="H1478" s="179" t="s">
        <v>9028</v>
      </c>
      <c r="I1478" s="179">
        <v>1.141479478E9</v>
      </c>
      <c r="K1478" s="606" t="s">
        <v>9029</v>
      </c>
      <c r="L1478" s="1429" t="s">
        <v>7028</v>
      </c>
      <c r="M1478" s="176"/>
      <c r="N1478" s="176"/>
      <c r="O1478" s="619"/>
      <c r="P1478" s="619"/>
      <c r="Q1478" s="1304"/>
      <c r="R1478" s="149"/>
      <c r="S1478" s="1324"/>
      <c r="T1478" s="149"/>
      <c r="U1478" s="149"/>
      <c r="V1478" s="149"/>
      <c r="W1478" s="619"/>
      <c r="X1478" s="619"/>
      <c r="Y1478" s="1447"/>
      <c r="AA1478" s="987"/>
      <c r="AB1478" s="992"/>
      <c r="AC1478" s="993"/>
      <c r="AD1478" s="994"/>
      <c r="AE1478" s="994"/>
      <c r="AF1478" s="995"/>
      <c r="AG1478" s="996"/>
      <c r="AH1478" s="997"/>
      <c r="AI1478" s="998"/>
      <c r="AJ1478" s="312"/>
      <c r="AK1478" s="312"/>
      <c r="AL1478" s="999"/>
      <c r="AM1478" s="312"/>
      <c r="AN1478" s="312"/>
      <c r="AO1478" s="1000"/>
      <c r="AP1478" s="666"/>
      <c r="AQ1478" s="1001"/>
      <c r="AR1478" s="1001"/>
      <c r="AS1478" s="1001"/>
      <c r="AT1478" s="748"/>
    </row>
    <row r="1479">
      <c r="A1479" s="248" t="s">
        <v>673</v>
      </c>
      <c r="B1479" s="179">
        <v>3.7869436E7</v>
      </c>
      <c r="C1479" s="1037">
        <v>44169.853020532406</v>
      </c>
      <c r="D1479" s="606" t="s">
        <v>9032</v>
      </c>
      <c r="E1479" s="179" t="s">
        <v>9033</v>
      </c>
      <c r="F1479" s="228">
        <v>34227.0</v>
      </c>
      <c r="G1479" s="179" t="s">
        <v>391</v>
      </c>
      <c r="H1479" s="179" t="s">
        <v>9034</v>
      </c>
      <c r="I1479" s="179">
        <v>1.160166506E9</v>
      </c>
      <c r="K1479" s="606" t="s">
        <v>5725</v>
      </c>
      <c r="L1479" s="1429" t="s">
        <v>7020</v>
      </c>
      <c r="M1479" s="176"/>
      <c r="N1479" s="176"/>
      <c r="O1479" s="619"/>
      <c r="P1479" s="619"/>
      <c r="Q1479" s="1304"/>
      <c r="R1479" s="149"/>
      <c r="S1479" s="1324"/>
      <c r="T1479" s="149"/>
      <c r="U1479" s="149"/>
      <c r="V1479" s="149"/>
      <c r="W1479" s="619"/>
      <c r="X1479" s="619"/>
      <c r="Y1479" s="1447"/>
      <c r="AA1479" s="987"/>
      <c r="AB1479" s="992"/>
      <c r="AC1479" s="993"/>
      <c r="AD1479" s="994"/>
      <c r="AE1479" s="994"/>
      <c r="AF1479" s="995"/>
      <c r="AG1479" s="996"/>
      <c r="AH1479" s="997"/>
      <c r="AI1479" s="998"/>
      <c r="AJ1479" s="312"/>
      <c r="AK1479" s="312"/>
      <c r="AL1479" s="999"/>
      <c r="AM1479" s="312"/>
      <c r="AN1479" s="312"/>
      <c r="AO1479" s="1000"/>
      <c r="AP1479" s="666"/>
      <c r="AQ1479" s="1001"/>
      <c r="AR1479" s="1001"/>
      <c r="AS1479" s="1001"/>
      <c r="AT1479" s="748"/>
    </row>
    <row r="1480">
      <c r="A1480" s="248" t="s">
        <v>673</v>
      </c>
      <c r="B1480" s="179">
        <v>3.4217445E7</v>
      </c>
      <c r="C1480" s="1037">
        <v>44170.84933769676</v>
      </c>
      <c r="D1480" s="606" t="s">
        <v>9038</v>
      </c>
      <c r="E1480" s="179" t="s">
        <v>9039</v>
      </c>
      <c r="F1480" s="228">
        <v>32510.0</v>
      </c>
      <c r="G1480" s="179" t="s">
        <v>2021</v>
      </c>
      <c r="H1480" s="179" t="s">
        <v>9040</v>
      </c>
      <c r="I1480" s="179" t="s">
        <v>9041</v>
      </c>
      <c r="K1480" s="606" t="s">
        <v>9042</v>
      </c>
      <c r="L1480" s="1429" t="s">
        <v>7028</v>
      </c>
      <c r="M1480" s="176"/>
      <c r="N1480" s="176"/>
      <c r="O1480" s="619"/>
      <c r="P1480" s="619"/>
      <c r="Q1480" s="619"/>
      <c r="R1480" s="149"/>
      <c r="S1480" s="1324"/>
      <c r="T1480" s="149"/>
      <c r="U1480" s="149"/>
      <c r="V1480" s="149"/>
      <c r="W1480" s="619"/>
      <c r="X1480" s="619"/>
      <c r="Y1480" s="1447"/>
      <c r="AA1480" s="987"/>
      <c r="AB1480" s="992"/>
      <c r="AC1480" s="993"/>
      <c r="AD1480" s="994"/>
      <c r="AE1480" s="994"/>
      <c r="AF1480" s="995"/>
      <c r="AG1480" s="996"/>
      <c r="AH1480" s="997"/>
      <c r="AI1480" s="998"/>
      <c r="AJ1480" s="312"/>
      <c r="AK1480" s="312"/>
      <c r="AL1480" s="999"/>
      <c r="AM1480" s="312"/>
      <c r="AN1480" s="312"/>
      <c r="AO1480" s="1000"/>
      <c r="AP1480" s="666"/>
      <c r="AQ1480" s="1001"/>
      <c r="AR1480" s="1001"/>
      <c r="AS1480" s="1001"/>
      <c r="AT1480" s="748"/>
    </row>
    <row r="1481">
      <c r="A1481" s="248" t="s">
        <v>673</v>
      </c>
      <c r="B1481" s="179">
        <v>3.4217445E7</v>
      </c>
      <c r="C1481" s="1037">
        <v>44170.84944439815</v>
      </c>
      <c r="D1481" s="606" t="s">
        <v>9038</v>
      </c>
      <c r="E1481" s="179" t="s">
        <v>9039</v>
      </c>
      <c r="F1481" s="228">
        <v>32510.0</v>
      </c>
      <c r="G1481" s="179" t="s">
        <v>2021</v>
      </c>
      <c r="H1481" s="179" t="s">
        <v>9040</v>
      </c>
      <c r="I1481" s="179" t="s">
        <v>9041</v>
      </c>
      <c r="K1481" s="606" t="s">
        <v>9042</v>
      </c>
      <c r="L1481" s="1429" t="s">
        <v>7028</v>
      </c>
      <c r="M1481" s="176"/>
      <c r="N1481" s="176"/>
      <c r="O1481" s="619"/>
      <c r="P1481" s="619"/>
      <c r="Q1481" s="619"/>
      <c r="R1481" s="149"/>
      <c r="S1481" s="1324"/>
      <c r="T1481" s="149"/>
      <c r="U1481" s="149"/>
      <c r="V1481" s="149"/>
      <c r="W1481" s="619"/>
      <c r="X1481" s="619"/>
      <c r="Y1481" s="1447"/>
      <c r="AA1481" s="987"/>
      <c r="AB1481" s="992"/>
      <c r="AC1481" s="993"/>
      <c r="AD1481" s="994"/>
      <c r="AE1481" s="994"/>
      <c r="AF1481" s="995"/>
      <c r="AG1481" s="996"/>
      <c r="AH1481" s="997"/>
      <c r="AI1481" s="998"/>
      <c r="AJ1481" s="312"/>
      <c r="AK1481" s="312"/>
      <c r="AL1481" s="999"/>
      <c r="AM1481" s="312"/>
      <c r="AN1481" s="312"/>
      <c r="AO1481" s="1000"/>
      <c r="AP1481" s="666"/>
      <c r="AQ1481" s="1001"/>
      <c r="AR1481" s="1001"/>
      <c r="AS1481" s="1001"/>
      <c r="AT1481" s="748"/>
    </row>
    <row r="1482">
      <c r="A1482" s="248" t="s">
        <v>673</v>
      </c>
      <c r="B1482" s="179">
        <v>3.6442684E7</v>
      </c>
      <c r="C1482" s="1037">
        <v>44171.726420439816</v>
      </c>
      <c r="D1482" s="606" t="s">
        <v>9047</v>
      </c>
      <c r="E1482" s="179" t="s">
        <v>9048</v>
      </c>
      <c r="F1482" s="228">
        <v>33502.0</v>
      </c>
      <c r="G1482" s="179" t="s">
        <v>391</v>
      </c>
      <c r="H1482" s="179" t="s">
        <v>9049</v>
      </c>
      <c r="I1482" s="179" t="s">
        <v>9050</v>
      </c>
      <c r="K1482" s="606" t="s">
        <v>9051</v>
      </c>
      <c r="L1482" s="1429" t="s">
        <v>7020</v>
      </c>
      <c r="M1482" s="176"/>
      <c r="N1482" s="176"/>
      <c r="O1482" s="619"/>
      <c r="P1482" s="619"/>
      <c r="Q1482" s="619"/>
      <c r="R1482" s="149"/>
      <c r="S1482" s="1324"/>
      <c r="T1482" s="149"/>
      <c r="U1482" s="149"/>
      <c r="V1482" s="149"/>
      <c r="W1482" s="619"/>
      <c r="X1482" s="619"/>
      <c r="Y1482" s="1447"/>
      <c r="AA1482" s="987"/>
      <c r="AB1482" s="992"/>
      <c r="AC1482" s="993"/>
      <c r="AD1482" s="994"/>
      <c r="AE1482" s="994"/>
      <c r="AF1482" s="995"/>
      <c r="AG1482" s="996"/>
      <c r="AH1482" s="997"/>
      <c r="AI1482" s="998"/>
      <c r="AJ1482" s="312"/>
      <c r="AK1482" s="312"/>
      <c r="AL1482" s="999"/>
      <c r="AM1482" s="312"/>
      <c r="AN1482" s="312"/>
      <c r="AO1482" s="1000"/>
      <c r="AP1482" s="666"/>
      <c r="AQ1482" s="1001"/>
      <c r="AR1482" s="1001"/>
      <c r="AS1482" s="1001"/>
      <c r="AT1482" s="748"/>
    </row>
    <row r="1483">
      <c r="A1483" s="248" t="s">
        <v>673</v>
      </c>
      <c r="B1483" s="179">
        <v>3.882298E7</v>
      </c>
      <c r="C1483" s="1037">
        <v>44186.825123877315</v>
      </c>
      <c r="D1483" s="606" t="s">
        <v>9056</v>
      </c>
      <c r="E1483" s="179" t="s">
        <v>9057</v>
      </c>
      <c r="F1483" s="228">
        <v>34765.0</v>
      </c>
      <c r="G1483" s="179" t="s">
        <v>2021</v>
      </c>
      <c r="H1483" s="179" t="s">
        <v>9058</v>
      </c>
      <c r="I1483" s="179">
        <v>1.161215731E9</v>
      </c>
      <c r="K1483" s="606" t="s">
        <v>9059</v>
      </c>
      <c r="L1483" s="1429" t="s">
        <v>7038</v>
      </c>
      <c r="M1483" s="176"/>
      <c r="N1483" s="176"/>
      <c r="O1483" s="619"/>
      <c r="P1483" s="619"/>
      <c r="Q1483" s="1304"/>
      <c r="R1483" s="149"/>
      <c r="S1483" s="1324"/>
      <c r="T1483" s="149"/>
      <c r="U1483" s="149"/>
      <c r="V1483" s="149"/>
      <c r="W1483" s="619"/>
      <c r="X1483" s="619"/>
      <c r="Y1483" s="1447"/>
      <c r="AA1483" s="987"/>
      <c r="AB1483" s="992"/>
      <c r="AC1483" s="993"/>
      <c r="AD1483" s="994"/>
      <c r="AE1483" s="994"/>
      <c r="AF1483" s="995"/>
      <c r="AG1483" s="996"/>
      <c r="AH1483" s="997"/>
      <c r="AI1483" s="998"/>
      <c r="AJ1483" s="312"/>
      <c r="AK1483" s="312"/>
      <c r="AL1483" s="999"/>
      <c r="AM1483" s="312"/>
      <c r="AN1483" s="312"/>
      <c r="AO1483" s="1000"/>
      <c r="AP1483" s="666"/>
      <c r="AQ1483" s="1001"/>
      <c r="AR1483" s="1001"/>
      <c r="AS1483" s="1001"/>
      <c r="AT1483" s="748"/>
    </row>
    <row r="1484">
      <c r="A1484" s="248" t="s">
        <v>673</v>
      </c>
      <c r="B1484" s="179">
        <v>3.8353829E7</v>
      </c>
      <c r="C1484" s="1037">
        <v>44187.613866458334</v>
      </c>
      <c r="D1484" s="606" t="s">
        <v>9062</v>
      </c>
      <c r="E1484" s="179" t="s">
        <v>9063</v>
      </c>
      <c r="F1484" s="228">
        <v>34640.0</v>
      </c>
      <c r="G1484" s="179" t="s">
        <v>391</v>
      </c>
      <c r="H1484" s="179" t="s">
        <v>9064</v>
      </c>
      <c r="I1484" s="179">
        <v>1.162253808E9</v>
      </c>
      <c r="K1484" s="606" t="s">
        <v>9065</v>
      </c>
      <c r="L1484" s="1429" t="s">
        <v>7028</v>
      </c>
      <c r="M1484" s="176"/>
      <c r="N1484" s="176"/>
      <c r="O1484" s="619"/>
      <c r="P1484" s="619"/>
      <c r="Q1484" s="619"/>
      <c r="R1484" s="149"/>
      <c r="S1484" s="1324"/>
      <c r="T1484" s="149"/>
      <c r="U1484" s="149"/>
      <c r="V1484" s="149"/>
      <c r="W1484" s="619"/>
      <c r="X1484" s="619"/>
      <c r="Y1484" s="1447"/>
      <c r="AA1484" s="987"/>
      <c r="AB1484" s="992"/>
      <c r="AC1484" s="993"/>
      <c r="AD1484" s="994"/>
      <c r="AE1484" s="994"/>
      <c r="AF1484" s="995"/>
      <c r="AG1484" s="996"/>
      <c r="AH1484" s="997"/>
      <c r="AI1484" s="998"/>
      <c r="AJ1484" s="312"/>
      <c r="AK1484" s="312"/>
      <c r="AL1484" s="999"/>
      <c r="AM1484" s="312"/>
      <c r="AN1484" s="312"/>
      <c r="AO1484" s="1000"/>
      <c r="AP1484" s="666"/>
      <c r="AQ1484" s="1001"/>
      <c r="AR1484" s="1001"/>
      <c r="AS1484" s="1001"/>
      <c r="AT1484" s="748"/>
    </row>
    <row r="1485">
      <c r="A1485" s="248" t="s">
        <v>673</v>
      </c>
      <c r="B1485" s="179">
        <v>3.5097483E7</v>
      </c>
      <c r="C1485" s="1037">
        <v>44188.388826145834</v>
      </c>
      <c r="D1485" s="606" t="s">
        <v>9071</v>
      </c>
      <c r="E1485" s="179" t="s">
        <v>9072</v>
      </c>
      <c r="F1485" s="228">
        <v>32885.0</v>
      </c>
      <c r="G1485" s="179" t="s">
        <v>2021</v>
      </c>
      <c r="H1485" s="179" t="s">
        <v>9073</v>
      </c>
      <c r="I1485" s="179">
        <v>1.162675354E9</v>
      </c>
      <c r="K1485" s="606" t="s">
        <v>9074</v>
      </c>
      <c r="L1485" s="1429" t="s">
        <v>7020</v>
      </c>
      <c r="M1485" s="176"/>
      <c r="N1485" s="176"/>
      <c r="O1485" s="619"/>
      <c r="P1485" s="619"/>
      <c r="Q1485" s="619"/>
      <c r="R1485" s="149"/>
      <c r="S1485" s="1324"/>
      <c r="T1485" s="149"/>
      <c r="U1485" s="149"/>
      <c r="V1485" s="149"/>
      <c r="W1485" s="619"/>
      <c r="X1485" s="619"/>
      <c r="Y1485" s="1447"/>
      <c r="AA1485" s="987"/>
      <c r="AB1485" s="992"/>
      <c r="AC1485" s="993"/>
      <c r="AD1485" s="994"/>
      <c r="AE1485" s="994"/>
      <c r="AF1485" s="995"/>
      <c r="AG1485" s="996"/>
      <c r="AH1485" s="997"/>
      <c r="AI1485" s="998"/>
      <c r="AJ1485" s="312"/>
      <c r="AK1485" s="312"/>
      <c r="AL1485" s="999"/>
      <c r="AM1485" s="312"/>
      <c r="AN1485" s="312"/>
      <c r="AO1485" s="1000"/>
      <c r="AP1485" s="666"/>
      <c r="AQ1485" s="1001"/>
      <c r="AR1485" s="1001"/>
      <c r="AS1485" s="1001"/>
      <c r="AT1485" s="748"/>
    </row>
    <row r="1486">
      <c r="A1486" s="248" t="s">
        <v>673</v>
      </c>
      <c r="B1486" s="179">
        <v>3.8067782E7</v>
      </c>
      <c r="C1486" s="1037">
        <v>44195.49992210648</v>
      </c>
      <c r="D1486" s="606" t="s">
        <v>9080</v>
      </c>
      <c r="E1486" s="179" t="s">
        <v>9081</v>
      </c>
      <c r="F1486" s="228">
        <v>34380.0</v>
      </c>
      <c r="G1486" s="179" t="s">
        <v>1755</v>
      </c>
      <c r="H1486" s="179" t="s">
        <v>9082</v>
      </c>
      <c r="I1486" s="179">
        <v>1.568870855E9</v>
      </c>
      <c r="K1486" s="606" t="s">
        <v>7175</v>
      </c>
      <c r="L1486" s="1429" t="s">
        <v>7038</v>
      </c>
      <c r="M1486" s="176"/>
      <c r="N1486" s="176"/>
      <c r="O1486" s="619"/>
      <c r="P1486" s="619"/>
      <c r="Q1486" s="619"/>
      <c r="R1486" s="149"/>
      <c r="S1486" s="1324"/>
      <c r="T1486" s="149"/>
      <c r="U1486" s="149"/>
      <c r="V1486" s="149"/>
      <c r="W1486" s="619"/>
      <c r="X1486" s="619"/>
      <c r="Y1486" s="1447"/>
      <c r="AA1486" s="987"/>
      <c r="AB1486" s="992"/>
      <c r="AC1486" s="993"/>
      <c r="AD1486" s="994"/>
      <c r="AE1486" s="994"/>
      <c r="AF1486" s="995"/>
      <c r="AG1486" s="996"/>
      <c r="AH1486" s="997"/>
      <c r="AI1486" s="998"/>
      <c r="AJ1486" s="312"/>
      <c r="AK1486" s="312"/>
      <c r="AL1486" s="999"/>
      <c r="AM1486" s="312"/>
      <c r="AN1486" s="312"/>
      <c r="AO1486" s="1000"/>
      <c r="AP1486" s="666"/>
      <c r="AQ1486" s="1001"/>
      <c r="AR1486" s="1001"/>
      <c r="AS1486" s="1001"/>
      <c r="AT1486" s="748"/>
    </row>
    <row r="1487">
      <c r="A1487" s="248" t="s">
        <v>673</v>
      </c>
      <c r="B1487" s="179">
        <v>4.2575737E7</v>
      </c>
      <c r="C1487" s="1037">
        <v>44196.36894917824</v>
      </c>
      <c r="D1487" s="606" t="s">
        <v>3669</v>
      </c>
      <c r="E1487" s="179" t="s">
        <v>3670</v>
      </c>
      <c r="F1487" s="228">
        <v>36617.0</v>
      </c>
      <c r="G1487" s="179" t="s">
        <v>391</v>
      </c>
      <c r="H1487" s="179" t="s">
        <v>9006</v>
      </c>
      <c r="I1487" s="179">
        <v>1.123860425E9</v>
      </c>
      <c r="K1487" s="606" t="s">
        <v>9007</v>
      </c>
      <c r="L1487" s="1429" t="s">
        <v>9008</v>
      </c>
      <c r="M1487" s="176"/>
      <c r="N1487" s="176"/>
      <c r="O1487" s="619"/>
      <c r="P1487" s="619"/>
      <c r="Q1487" s="1304"/>
      <c r="R1487" s="149"/>
      <c r="S1487" s="1324"/>
      <c r="T1487" s="149"/>
      <c r="U1487" s="149"/>
      <c r="V1487" s="149"/>
      <c r="W1487" s="619"/>
      <c r="X1487" s="619"/>
      <c r="Y1487" s="1447"/>
      <c r="AA1487" s="987"/>
      <c r="AB1487" s="992"/>
      <c r="AC1487" s="993"/>
      <c r="AD1487" s="994"/>
      <c r="AE1487" s="994"/>
      <c r="AF1487" s="995"/>
      <c r="AG1487" s="996"/>
      <c r="AH1487" s="997"/>
      <c r="AI1487" s="998"/>
      <c r="AJ1487" s="312"/>
      <c r="AK1487" s="312"/>
      <c r="AL1487" s="999"/>
      <c r="AM1487" s="312"/>
      <c r="AN1487" s="312"/>
      <c r="AO1487" s="1000"/>
      <c r="AP1487" s="666"/>
      <c r="AQ1487" s="1001"/>
      <c r="AR1487" s="1001"/>
      <c r="AS1487" s="1001"/>
      <c r="AT1487" s="748"/>
    </row>
    <row r="1488">
      <c r="A1488" s="248" t="s">
        <v>673</v>
      </c>
      <c r="B1488" s="179">
        <v>4.4960603E7</v>
      </c>
      <c r="C1488" s="1037">
        <v>44200.837819189815</v>
      </c>
      <c r="D1488" s="606" t="s">
        <v>9088</v>
      </c>
      <c r="E1488" s="179" t="s">
        <v>9089</v>
      </c>
      <c r="F1488" s="228">
        <v>37823.0</v>
      </c>
      <c r="G1488" s="179" t="s">
        <v>2021</v>
      </c>
      <c r="H1488" s="179" t="s">
        <v>9090</v>
      </c>
      <c r="I1488" s="646" t="s">
        <v>9091</v>
      </c>
      <c r="K1488" s="606" t="s">
        <v>9092</v>
      </c>
      <c r="L1488" s="1429" t="s">
        <v>7028</v>
      </c>
      <c r="M1488" s="176"/>
      <c r="N1488" s="176"/>
      <c r="O1488" s="619"/>
      <c r="P1488" s="619"/>
      <c r="Q1488" s="619"/>
      <c r="R1488" s="149"/>
      <c r="S1488" s="1324"/>
      <c r="T1488" s="149"/>
      <c r="U1488" s="149"/>
      <c r="V1488" s="149"/>
      <c r="W1488" s="619"/>
      <c r="X1488" s="619"/>
      <c r="Y1488" s="1447"/>
      <c r="AA1488" s="987"/>
      <c r="AB1488" s="992"/>
      <c r="AC1488" s="993"/>
      <c r="AD1488" s="994"/>
      <c r="AE1488" s="994"/>
      <c r="AF1488" s="995"/>
      <c r="AG1488" s="996"/>
      <c r="AH1488" s="997"/>
      <c r="AI1488" s="998"/>
      <c r="AJ1488" s="312"/>
      <c r="AK1488" s="312"/>
      <c r="AL1488" s="999"/>
      <c r="AM1488" s="312"/>
      <c r="AN1488" s="312"/>
      <c r="AO1488" s="1000"/>
      <c r="AP1488" s="666"/>
      <c r="AQ1488" s="1001"/>
      <c r="AR1488" s="1001"/>
      <c r="AS1488" s="1001"/>
      <c r="AT1488" s="748"/>
    </row>
    <row r="1489">
      <c r="A1489" s="248" t="s">
        <v>673</v>
      </c>
      <c r="B1489" s="179">
        <v>2.6846767E7</v>
      </c>
      <c r="C1489" s="1037">
        <v>44201.7304737963</v>
      </c>
      <c r="D1489" s="606" t="s">
        <v>9098</v>
      </c>
      <c r="E1489" s="179" t="s">
        <v>9099</v>
      </c>
      <c r="F1489" s="228">
        <v>28756.0</v>
      </c>
      <c r="G1489" s="179" t="s">
        <v>2021</v>
      </c>
      <c r="H1489" s="179" t="s">
        <v>8523</v>
      </c>
      <c r="I1489" s="646" t="s">
        <v>9100</v>
      </c>
      <c r="K1489" s="606" t="s">
        <v>9101</v>
      </c>
      <c r="L1489" s="1429" t="s">
        <v>7020</v>
      </c>
      <c r="M1489" s="176"/>
      <c r="N1489" s="176"/>
      <c r="O1489" s="619"/>
      <c r="P1489" s="619"/>
      <c r="Q1489" s="1304"/>
      <c r="R1489" s="149"/>
      <c r="S1489" s="1324"/>
      <c r="T1489" s="149"/>
      <c r="U1489" s="149"/>
      <c r="V1489" s="149"/>
      <c r="W1489" s="619"/>
      <c r="X1489" s="619"/>
      <c r="Y1489" s="1447"/>
      <c r="AA1489" s="987"/>
      <c r="AB1489" s="992"/>
      <c r="AC1489" s="993"/>
      <c r="AD1489" s="994"/>
      <c r="AE1489" s="994"/>
      <c r="AF1489" s="995"/>
      <c r="AG1489" s="996"/>
      <c r="AH1489" s="997"/>
      <c r="AI1489" s="998"/>
      <c r="AJ1489" s="312"/>
      <c r="AK1489" s="312"/>
      <c r="AL1489" s="999"/>
      <c r="AM1489" s="312"/>
      <c r="AN1489" s="312"/>
      <c r="AO1489" s="1000"/>
      <c r="AP1489" s="666"/>
      <c r="AQ1489" s="1001"/>
      <c r="AR1489" s="1001"/>
      <c r="AS1489" s="1001"/>
      <c r="AT1489" s="748"/>
    </row>
    <row r="1490">
      <c r="A1490" s="248" t="s">
        <v>673</v>
      </c>
      <c r="B1490" s="179">
        <v>4.4596178E7</v>
      </c>
      <c r="C1490" s="1037">
        <v>44201.736495868055</v>
      </c>
      <c r="D1490" s="606" t="s">
        <v>8976</v>
      </c>
      <c r="E1490" s="179" t="s">
        <v>9106</v>
      </c>
      <c r="F1490" s="228">
        <v>37581.0</v>
      </c>
      <c r="G1490" s="179" t="s">
        <v>391</v>
      </c>
      <c r="H1490" s="179" t="s">
        <v>9107</v>
      </c>
      <c r="I1490" s="179">
        <v>1.123286734E9</v>
      </c>
      <c r="K1490" s="606" t="s">
        <v>9108</v>
      </c>
      <c r="L1490" s="1429" t="s">
        <v>7028</v>
      </c>
      <c r="M1490" s="176"/>
      <c r="N1490" s="176"/>
      <c r="O1490" s="619"/>
      <c r="P1490" s="619"/>
      <c r="Q1490" s="619"/>
      <c r="R1490" s="149"/>
      <c r="S1490" s="1324"/>
      <c r="T1490" s="149"/>
      <c r="U1490" s="149"/>
      <c r="V1490" s="149"/>
      <c r="W1490" s="619"/>
      <c r="X1490" s="619"/>
      <c r="Y1490" s="1447"/>
      <c r="AA1490" s="987"/>
      <c r="AB1490" s="992"/>
      <c r="AC1490" s="993"/>
      <c r="AD1490" s="994"/>
      <c r="AE1490" s="994"/>
      <c r="AF1490" s="995"/>
      <c r="AG1490" s="996"/>
      <c r="AH1490" s="997"/>
      <c r="AI1490" s="998"/>
      <c r="AJ1490" s="312"/>
      <c r="AK1490" s="312"/>
      <c r="AL1490" s="999"/>
      <c r="AM1490" s="312"/>
      <c r="AN1490" s="312"/>
      <c r="AO1490" s="1000"/>
      <c r="AP1490" s="666"/>
      <c r="AQ1490" s="1001"/>
      <c r="AR1490" s="1001"/>
      <c r="AS1490" s="1001"/>
      <c r="AT1490" s="748"/>
    </row>
    <row r="1491">
      <c r="A1491" s="248" t="s">
        <v>673</v>
      </c>
      <c r="B1491" s="179">
        <v>4.4568209E7</v>
      </c>
      <c r="C1491" s="1037">
        <v>44207.57848627315</v>
      </c>
      <c r="D1491" s="606" t="s">
        <v>3335</v>
      </c>
      <c r="E1491" s="179" t="s">
        <v>3336</v>
      </c>
      <c r="F1491" s="228">
        <v>37608.0</v>
      </c>
      <c r="G1491" s="179" t="s">
        <v>2021</v>
      </c>
      <c r="H1491" s="179" t="s">
        <v>9113</v>
      </c>
      <c r="I1491" s="179" t="s">
        <v>9114</v>
      </c>
      <c r="K1491" s="606" t="s">
        <v>9115</v>
      </c>
      <c r="L1491" s="1429" t="s">
        <v>7038</v>
      </c>
      <c r="M1491" s="176"/>
      <c r="N1491" s="176"/>
      <c r="O1491" s="619"/>
      <c r="P1491" s="619"/>
      <c r="Q1491" s="1304"/>
      <c r="R1491" s="149"/>
      <c r="S1491" s="1324"/>
      <c r="T1491" s="149"/>
      <c r="U1491" s="149"/>
      <c r="V1491" s="149"/>
      <c r="W1491" s="619"/>
      <c r="X1491" s="619"/>
      <c r="Y1491" s="1447"/>
      <c r="AA1491" s="987"/>
      <c r="AB1491" s="992"/>
      <c r="AC1491" s="993"/>
      <c r="AD1491" s="994"/>
      <c r="AE1491" s="994"/>
      <c r="AF1491" s="995"/>
      <c r="AG1491" s="996"/>
      <c r="AH1491" s="997"/>
      <c r="AI1491" s="998"/>
      <c r="AJ1491" s="312"/>
      <c r="AK1491" s="312"/>
      <c r="AL1491" s="999"/>
      <c r="AM1491" s="312"/>
      <c r="AN1491" s="312"/>
      <c r="AO1491" s="1000"/>
      <c r="AP1491" s="666"/>
      <c r="AQ1491" s="1001"/>
      <c r="AR1491" s="1001"/>
      <c r="AS1491" s="1001"/>
      <c r="AT1491" s="748"/>
    </row>
    <row r="1492">
      <c r="A1492" s="248" t="s">
        <v>673</v>
      </c>
      <c r="B1492" s="179">
        <v>4.0638197E7</v>
      </c>
      <c r="C1492" s="1037">
        <v>44215.61335707176</v>
      </c>
      <c r="D1492" s="606" t="s">
        <v>9119</v>
      </c>
      <c r="E1492" s="179" t="s">
        <v>9120</v>
      </c>
      <c r="F1492" s="228">
        <v>35699.0</v>
      </c>
      <c r="G1492" s="179" t="s">
        <v>2021</v>
      </c>
      <c r="H1492" s="179" t="s">
        <v>1678</v>
      </c>
      <c r="I1492" s="179">
        <v>1.557333785E9</v>
      </c>
      <c r="K1492" s="606" t="s">
        <v>9121</v>
      </c>
      <c r="L1492" s="1429" t="s">
        <v>7020</v>
      </c>
      <c r="M1492" s="176"/>
      <c r="N1492" s="176"/>
      <c r="O1492" s="619"/>
      <c r="P1492" s="619"/>
      <c r="Q1492" s="1304"/>
      <c r="R1492" s="149"/>
      <c r="S1492" s="1324"/>
      <c r="T1492" s="149"/>
      <c r="U1492" s="149"/>
      <c r="V1492" s="149"/>
      <c r="W1492" s="619"/>
      <c r="X1492" s="619"/>
      <c r="Y1492" s="1447"/>
      <c r="AA1492" s="987"/>
      <c r="AB1492" s="992"/>
      <c r="AC1492" s="993"/>
      <c r="AD1492" s="994"/>
      <c r="AE1492" s="994"/>
      <c r="AF1492" s="995"/>
      <c r="AG1492" s="996"/>
      <c r="AH1492" s="997"/>
      <c r="AI1492" s="998"/>
      <c r="AJ1492" s="312"/>
      <c r="AK1492" s="312"/>
      <c r="AL1492" s="999"/>
      <c r="AM1492" s="312"/>
      <c r="AN1492" s="312"/>
      <c r="AO1492" s="1000"/>
      <c r="AP1492" s="666"/>
      <c r="AQ1492" s="1001"/>
      <c r="AR1492" s="1001"/>
      <c r="AS1492" s="1001"/>
      <c r="AT1492" s="748"/>
    </row>
    <row r="1493">
      <c r="A1493" s="248" t="s">
        <v>673</v>
      </c>
      <c r="B1493" s="179">
        <v>4.0638197E7</v>
      </c>
      <c r="C1493" s="1037">
        <v>44216.74711098379</v>
      </c>
      <c r="D1493" s="606" t="s">
        <v>9119</v>
      </c>
      <c r="E1493" s="179" t="s">
        <v>9120</v>
      </c>
      <c r="F1493" s="228">
        <v>35699.0</v>
      </c>
      <c r="G1493" s="179" t="s">
        <v>2021</v>
      </c>
      <c r="H1493" s="179" t="s">
        <v>1678</v>
      </c>
      <c r="I1493" s="179">
        <v>1.557333785E9</v>
      </c>
      <c r="K1493" s="606" t="s">
        <v>9121</v>
      </c>
      <c r="L1493" s="1429" t="s">
        <v>7020</v>
      </c>
      <c r="M1493" s="176"/>
      <c r="N1493" s="176"/>
      <c r="O1493" s="619"/>
      <c r="P1493" s="619"/>
      <c r="Q1493" s="1304"/>
      <c r="R1493" s="149"/>
      <c r="S1493" s="1324"/>
      <c r="T1493" s="149"/>
      <c r="U1493" s="149"/>
      <c r="V1493" s="149"/>
      <c r="W1493" s="619"/>
      <c r="X1493" s="619"/>
      <c r="Y1493" s="1447"/>
      <c r="AA1493" s="987"/>
      <c r="AB1493" s="992"/>
      <c r="AC1493" s="993"/>
      <c r="AD1493" s="994"/>
      <c r="AE1493" s="994"/>
      <c r="AF1493" s="995"/>
      <c r="AG1493" s="996"/>
      <c r="AH1493" s="997"/>
      <c r="AI1493" s="998"/>
      <c r="AJ1493" s="312"/>
      <c r="AK1493" s="312"/>
      <c r="AL1493" s="999"/>
      <c r="AM1493" s="312"/>
      <c r="AN1493" s="312"/>
      <c r="AO1493" s="1000"/>
      <c r="AP1493" s="666"/>
      <c r="AQ1493" s="1001"/>
      <c r="AR1493" s="1001"/>
      <c r="AS1493" s="1001"/>
      <c r="AT1493" s="748"/>
    </row>
    <row r="1494">
      <c r="A1494" s="248" t="s">
        <v>673</v>
      </c>
      <c r="B1494" s="179">
        <v>3.6900443E7</v>
      </c>
      <c r="C1494" s="1037">
        <v>44218.40573126158</v>
      </c>
      <c r="D1494" s="606" t="s">
        <v>9124</v>
      </c>
      <c r="E1494" s="179" t="s">
        <v>9125</v>
      </c>
      <c r="F1494" s="228">
        <v>34269.0</v>
      </c>
      <c r="G1494" s="179" t="s">
        <v>2021</v>
      </c>
      <c r="H1494" s="179" t="s">
        <v>9126</v>
      </c>
      <c r="I1494" s="179">
        <v>1.534855657E9</v>
      </c>
      <c r="K1494" s="606" t="s">
        <v>9127</v>
      </c>
      <c r="L1494" s="1429" t="s">
        <v>7038</v>
      </c>
      <c r="M1494" s="176"/>
      <c r="N1494" s="176"/>
      <c r="O1494" s="619"/>
      <c r="P1494" s="619"/>
      <c r="Q1494" s="619"/>
      <c r="R1494" s="149"/>
      <c r="S1494" s="1324"/>
      <c r="T1494" s="149"/>
      <c r="U1494" s="149"/>
      <c r="V1494" s="149"/>
      <c r="W1494" s="619"/>
      <c r="X1494" s="619"/>
      <c r="Y1494" s="1447"/>
      <c r="AA1494" s="987"/>
      <c r="AB1494" s="992"/>
      <c r="AC1494" s="993"/>
      <c r="AD1494" s="994"/>
      <c r="AE1494" s="994"/>
      <c r="AF1494" s="995"/>
      <c r="AG1494" s="996"/>
      <c r="AH1494" s="997"/>
      <c r="AI1494" s="998"/>
      <c r="AJ1494" s="312"/>
      <c r="AK1494" s="312"/>
      <c r="AL1494" s="999"/>
      <c r="AM1494" s="312"/>
      <c r="AN1494" s="312"/>
      <c r="AO1494" s="1000"/>
      <c r="AP1494" s="666"/>
      <c r="AQ1494" s="1001"/>
      <c r="AR1494" s="1001"/>
      <c r="AS1494" s="1001"/>
      <c r="AT1494" s="748"/>
    </row>
    <row r="1495">
      <c r="A1495" s="248" t="s">
        <v>673</v>
      </c>
      <c r="B1495" s="179">
        <v>3.4532425E7</v>
      </c>
      <c r="C1495" s="1037">
        <v>44218.636865925924</v>
      </c>
      <c r="D1495" s="606" t="s">
        <v>9132</v>
      </c>
      <c r="E1495" s="179" t="s">
        <v>9133</v>
      </c>
      <c r="F1495" s="228">
        <v>32636.0</v>
      </c>
      <c r="G1495" s="179" t="s">
        <v>2021</v>
      </c>
      <c r="H1495" s="179" t="s">
        <v>9134</v>
      </c>
      <c r="I1495" s="179">
        <v>5.491130490805E12</v>
      </c>
      <c r="K1495" s="606" t="s">
        <v>9135</v>
      </c>
      <c r="L1495" s="1429" t="s">
        <v>7020</v>
      </c>
      <c r="M1495" s="176"/>
      <c r="N1495" s="176"/>
      <c r="O1495" s="619"/>
      <c r="P1495" s="619"/>
      <c r="Q1495" s="1304"/>
      <c r="R1495" s="149"/>
      <c r="S1495" s="1324"/>
      <c r="T1495" s="149"/>
      <c r="U1495" s="149"/>
      <c r="V1495" s="149"/>
      <c r="W1495" s="619"/>
      <c r="X1495" s="619"/>
      <c r="Y1495" s="1447"/>
      <c r="AA1495" s="987"/>
      <c r="AB1495" s="992"/>
      <c r="AC1495" s="993"/>
      <c r="AD1495" s="994"/>
      <c r="AE1495" s="994"/>
      <c r="AF1495" s="995"/>
      <c r="AG1495" s="996"/>
      <c r="AH1495" s="997"/>
      <c r="AI1495" s="998"/>
      <c r="AJ1495" s="312"/>
      <c r="AK1495" s="312"/>
      <c r="AL1495" s="999"/>
      <c r="AM1495" s="312"/>
      <c r="AN1495" s="312"/>
      <c r="AO1495" s="1000"/>
      <c r="AP1495" s="666"/>
      <c r="AQ1495" s="1001"/>
      <c r="AR1495" s="1001"/>
      <c r="AS1495" s="1001"/>
      <c r="AT1495" s="748"/>
    </row>
    <row r="1496">
      <c r="A1496" s="248" t="s">
        <v>673</v>
      </c>
      <c r="B1496" s="179">
        <v>4.5004649E7</v>
      </c>
      <c r="C1496" s="1037">
        <v>44218.72593695602</v>
      </c>
      <c r="D1496" s="606" t="s">
        <v>9140</v>
      </c>
      <c r="E1496" s="179" t="s">
        <v>9141</v>
      </c>
      <c r="F1496" s="228">
        <v>37918.0</v>
      </c>
      <c r="G1496" s="179" t="s">
        <v>2021</v>
      </c>
      <c r="H1496" s="179" t="s">
        <v>9142</v>
      </c>
      <c r="I1496" s="179">
        <v>2.224551678E9</v>
      </c>
      <c r="K1496" s="606" t="s">
        <v>9143</v>
      </c>
      <c r="L1496" s="1429" t="s">
        <v>7028</v>
      </c>
      <c r="M1496" s="176"/>
      <c r="N1496" s="176"/>
      <c r="O1496" s="619"/>
      <c r="P1496" s="619"/>
      <c r="Q1496" s="619"/>
      <c r="R1496" s="149"/>
      <c r="S1496" s="1324"/>
      <c r="T1496" s="149"/>
      <c r="U1496" s="149"/>
      <c r="V1496" s="149"/>
      <c r="W1496" s="619"/>
      <c r="X1496" s="619"/>
      <c r="Y1496" s="1447"/>
      <c r="AA1496" s="987"/>
      <c r="AB1496" s="992"/>
      <c r="AC1496" s="993"/>
      <c r="AD1496" s="994"/>
      <c r="AE1496" s="994"/>
      <c r="AF1496" s="995"/>
      <c r="AG1496" s="996"/>
      <c r="AH1496" s="997"/>
      <c r="AI1496" s="998"/>
      <c r="AJ1496" s="312"/>
      <c r="AK1496" s="312"/>
      <c r="AL1496" s="999"/>
      <c r="AM1496" s="312"/>
      <c r="AN1496" s="312"/>
      <c r="AO1496" s="1000"/>
      <c r="AP1496" s="666"/>
      <c r="AQ1496" s="1001"/>
      <c r="AR1496" s="1001"/>
      <c r="AS1496" s="1001"/>
      <c r="AT1496" s="748"/>
    </row>
    <row r="1497">
      <c r="A1497" s="248" t="s">
        <v>673</v>
      </c>
      <c r="B1497" s="179">
        <v>3.8488237E7</v>
      </c>
      <c r="C1497" s="1037">
        <v>44221.92304300926</v>
      </c>
      <c r="D1497" s="606" t="s">
        <v>9149</v>
      </c>
      <c r="E1497" s="179" t="s">
        <v>9150</v>
      </c>
      <c r="F1497" s="228">
        <v>34689.0</v>
      </c>
      <c r="G1497" s="179" t="s">
        <v>2021</v>
      </c>
      <c r="H1497" s="179" t="s">
        <v>9151</v>
      </c>
      <c r="I1497" s="179">
        <v>5.493813014194E12</v>
      </c>
      <c r="K1497" s="606" t="s">
        <v>9152</v>
      </c>
      <c r="L1497" s="1429" t="s">
        <v>7028</v>
      </c>
      <c r="M1497" s="176"/>
      <c r="N1497" s="176"/>
      <c r="O1497" s="619"/>
      <c r="P1497" s="619"/>
      <c r="Q1497" s="619"/>
      <c r="R1497" s="149"/>
      <c r="S1497" s="1324"/>
      <c r="T1497" s="149"/>
      <c r="U1497" s="149"/>
      <c r="V1497" s="149"/>
      <c r="W1497" s="619"/>
      <c r="X1497" s="619"/>
      <c r="Y1497" s="1447"/>
      <c r="AA1497" s="987"/>
      <c r="AB1497" s="992"/>
      <c r="AC1497" s="993"/>
      <c r="AD1497" s="994"/>
      <c r="AE1497" s="994"/>
      <c r="AF1497" s="995"/>
      <c r="AG1497" s="996"/>
      <c r="AH1497" s="997"/>
      <c r="AI1497" s="998"/>
      <c r="AJ1497" s="312"/>
      <c r="AK1497" s="312"/>
      <c r="AL1497" s="999"/>
      <c r="AM1497" s="312"/>
      <c r="AN1497" s="312"/>
      <c r="AO1497" s="1000"/>
      <c r="AP1497" s="666"/>
      <c r="AQ1497" s="1001"/>
      <c r="AR1497" s="1001"/>
      <c r="AS1497" s="1001"/>
      <c r="AT1497" s="748"/>
    </row>
    <row r="1498">
      <c r="A1498" s="248" t="s">
        <v>673</v>
      </c>
      <c r="B1498" s="179">
        <v>2.8418358E7</v>
      </c>
      <c r="C1498" s="1037">
        <v>44222.610996655094</v>
      </c>
      <c r="D1498" s="606" t="s">
        <v>4193</v>
      </c>
      <c r="E1498" s="179" t="s">
        <v>4194</v>
      </c>
      <c r="F1498" s="228">
        <v>29539.0</v>
      </c>
      <c r="G1498" s="179" t="s">
        <v>2021</v>
      </c>
      <c r="H1498" s="179" t="s">
        <v>9156</v>
      </c>
      <c r="I1498" s="179">
        <v>1.158159014E9</v>
      </c>
      <c r="K1498" s="606" t="s">
        <v>9157</v>
      </c>
      <c r="L1498" s="1429" t="s">
        <v>9158</v>
      </c>
      <c r="M1498" s="176"/>
      <c r="N1498" s="176"/>
      <c r="O1498" s="619"/>
      <c r="P1498" s="619"/>
      <c r="Q1498" s="619"/>
      <c r="R1498" s="149"/>
      <c r="S1498" s="1324"/>
      <c r="T1498" s="149"/>
      <c r="U1498" s="149"/>
      <c r="V1498" s="149"/>
      <c r="W1498" s="619"/>
      <c r="X1498" s="619"/>
      <c r="Y1498" s="1447"/>
      <c r="AA1498" s="987"/>
      <c r="AB1498" s="992"/>
      <c r="AC1498" s="993"/>
      <c r="AD1498" s="994"/>
      <c r="AE1498" s="994"/>
      <c r="AF1498" s="995"/>
      <c r="AG1498" s="996"/>
      <c r="AH1498" s="997"/>
      <c r="AI1498" s="998"/>
      <c r="AJ1498" s="312"/>
      <c r="AK1498" s="312"/>
      <c r="AL1498" s="999"/>
      <c r="AM1498" s="312"/>
      <c r="AN1498" s="312"/>
      <c r="AO1498" s="1000"/>
      <c r="AP1498" s="666"/>
      <c r="AQ1498" s="1001"/>
      <c r="AR1498" s="1001"/>
      <c r="AS1498" s="1001"/>
      <c r="AT1498" s="748"/>
    </row>
    <row r="1499">
      <c r="A1499" s="248" t="s">
        <v>673</v>
      </c>
      <c r="B1499" s="179">
        <v>3.879511E7</v>
      </c>
      <c r="C1499" s="1037">
        <v>44223.45393221064</v>
      </c>
      <c r="D1499" s="606" t="s">
        <v>9163</v>
      </c>
      <c r="E1499" s="179" t="s">
        <v>9164</v>
      </c>
      <c r="F1499" s="228">
        <v>34709.0</v>
      </c>
      <c r="G1499" s="179" t="s">
        <v>1755</v>
      </c>
      <c r="H1499" s="179" t="s">
        <v>2547</v>
      </c>
      <c r="I1499" s="179" t="s">
        <v>9165</v>
      </c>
      <c r="K1499" s="606" t="s">
        <v>1661</v>
      </c>
      <c r="L1499" s="1429" t="s">
        <v>9166</v>
      </c>
      <c r="M1499" s="176"/>
      <c r="N1499" s="176"/>
      <c r="O1499" s="619"/>
      <c r="P1499" s="619"/>
      <c r="Q1499" s="1304"/>
      <c r="R1499" s="149"/>
      <c r="S1499" s="1324"/>
      <c r="T1499" s="149"/>
      <c r="U1499" s="149"/>
      <c r="V1499" s="149"/>
      <c r="W1499" s="619"/>
      <c r="X1499" s="619"/>
      <c r="Y1499" s="1447"/>
      <c r="AA1499" s="987"/>
      <c r="AB1499" s="992"/>
      <c r="AC1499" s="993"/>
      <c r="AD1499" s="994"/>
      <c r="AE1499" s="994"/>
      <c r="AF1499" s="995"/>
      <c r="AG1499" s="996"/>
      <c r="AH1499" s="997"/>
      <c r="AI1499" s="998"/>
      <c r="AJ1499" s="312"/>
      <c r="AK1499" s="312"/>
      <c r="AL1499" s="999"/>
      <c r="AM1499" s="312"/>
      <c r="AN1499" s="312"/>
      <c r="AO1499" s="1000"/>
      <c r="AP1499" s="666"/>
      <c r="AQ1499" s="1001"/>
      <c r="AR1499" s="1001"/>
      <c r="AS1499" s="1001"/>
      <c r="AT1499" s="748"/>
    </row>
    <row r="1500">
      <c r="A1500" s="248" t="s">
        <v>673</v>
      </c>
      <c r="B1500" s="179">
        <v>4.3699799E7</v>
      </c>
      <c r="C1500" s="1037">
        <v>44223.487885243056</v>
      </c>
      <c r="D1500" s="606" t="s">
        <v>9170</v>
      </c>
      <c r="E1500" s="179" t="s">
        <v>9171</v>
      </c>
      <c r="F1500" s="228">
        <v>37316.0</v>
      </c>
      <c r="G1500" s="179" t="s">
        <v>391</v>
      </c>
      <c r="H1500" s="179" t="s">
        <v>9172</v>
      </c>
      <c r="I1500" s="179" t="s">
        <v>9173</v>
      </c>
      <c r="K1500" s="606" t="s">
        <v>9174</v>
      </c>
      <c r="L1500" s="1429" t="s">
        <v>7038</v>
      </c>
      <c r="M1500" s="176"/>
      <c r="N1500" s="176"/>
      <c r="O1500" s="619"/>
      <c r="P1500" s="619"/>
      <c r="Q1500" s="619"/>
      <c r="R1500" s="149"/>
      <c r="S1500" s="1324"/>
      <c r="T1500" s="149"/>
      <c r="U1500" s="149"/>
      <c r="V1500" s="149"/>
      <c r="W1500" s="619"/>
      <c r="X1500" s="619"/>
      <c r="Y1500" s="1447"/>
      <c r="AA1500" s="987"/>
      <c r="AB1500" s="992"/>
      <c r="AC1500" s="993"/>
      <c r="AD1500" s="994"/>
      <c r="AE1500" s="994"/>
      <c r="AF1500" s="995"/>
      <c r="AG1500" s="996"/>
      <c r="AH1500" s="997"/>
      <c r="AI1500" s="998"/>
      <c r="AJ1500" s="312"/>
      <c r="AK1500" s="312"/>
      <c r="AL1500" s="999"/>
      <c r="AM1500" s="312"/>
      <c r="AN1500" s="312"/>
      <c r="AO1500" s="1000"/>
      <c r="AP1500" s="666"/>
      <c r="AQ1500" s="1001"/>
      <c r="AR1500" s="1001"/>
      <c r="AS1500" s="1001"/>
      <c r="AT1500" s="748"/>
    </row>
    <row r="1501">
      <c r="A1501" s="248" t="s">
        <v>673</v>
      </c>
      <c r="B1501" s="179">
        <v>3.6400219E7</v>
      </c>
      <c r="C1501" s="1037">
        <v>44223.57206993055</v>
      </c>
      <c r="D1501" s="606" t="s">
        <v>9179</v>
      </c>
      <c r="E1501" s="179" t="s">
        <v>9180</v>
      </c>
      <c r="F1501" s="228">
        <v>33458.0</v>
      </c>
      <c r="G1501" s="179" t="s">
        <v>391</v>
      </c>
      <c r="H1501" s="179" t="s">
        <v>9181</v>
      </c>
      <c r="I1501" s="179" t="s">
        <v>9182</v>
      </c>
      <c r="K1501" s="606" t="s">
        <v>9183</v>
      </c>
      <c r="L1501" s="1429" t="s">
        <v>7020</v>
      </c>
      <c r="M1501" s="176"/>
      <c r="N1501" s="176"/>
      <c r="O1501" s="619"/>
      <c r="P1501" s="619"/>
      <c r="Q1501" s="1304"/>
      <c r="R1501" s="149"/>
      <c r="S1501" s="1324"/>
      <c r="T1501" s="149"/>
      <c r="U1501" s="149"/>
      <c r="V1501" s="149"/>
      <c r="W1501" s="619"/>
      <c r="X1501" s="619"/>
      <c r="Y1501" s="1447"/>
      <c r="AA1501" s="987"/>
      <c r="AB1501" s="992"/>
      <c r="AC1501" s="993"/>
      <c r="AD1501" s="994"/>
      <c r="AE1501" s="994"/>
      <c r="AF1501" s="995"/>
      <c r="AG1501" s="996"/>
      <c r="AH1501" s="997"/>
      <c r="AI1501" s="998"/>
      <c r="AJ1501" s="312"/>
      <c r="AK1501" s="312"/>
      <c r="AL1501" s="999"/>
      <c r="AM1501" s="312"/>
      <c r="AN1501" s="312"/>
      <c r="AO1501" s="1000"/>
      <c r="AP1501" s="666"/>
      <c r="AQ1501" s="1001"/>
      <c r="AR1501" s="1001"/>
      <c r="AS1501" s="1001"/>
      <c r="AT1501" s="748"/>
    </row>
    <row r="1502">
      <c r="A1502" s="248" t="s">
        <v>673</v>
      </c>
      <c r="B1502" s="179">
        <v>4.1063331E7</v>
      </c>
      <c r="C1502" s="1037">
        <v>44223.63469597222</v>
      </c>
      <c r="D1502" s="606" t="s">
        <v>9187</v>
      </c>
      <c r="E1502" s="179" t="s">
        <v>9188</v>
      </c>
      <c r="F1502" s="228">
        <v>35873.0</v>
      </c>
      <c r="G1502" s="179" t="s">
        <v>2021</v>
      </c>
      <c r="H1502" s="179" t="s">
        <v>9189</v>
      </c>
      <c r="I1502" s="179">
        <v>1.531761901E9</v>
      </c>
      <c r="K1502" s="606" t="s">
        <v>9190</v>
      </c>
      <c r="L1502" s="1429" t="s">
        <v>7038</v>
      </c>
      <c r="M1502" s="176"/>
      <c r="N1502" s="176"/>
      <c r="O1502" s="619"/>
      <c r="P1502" s="619"/>
      <c r="Q1502" s="619"/>
      <c r="R1502" s="176"/>
      <c r="S1502" s="1324"/>
      <c r="T1502" s="149"/>
      <c r="U1502" s="149"/>
      <c r="V1502" s="149"/>
      <c r="W1502" s="619"/>
      <c r="X1502" s="619"/>
      <c r="Y1502" s="1447"/>
      <c r="AA1502" s="987"/>
      <c r="AB1502" s="992"/>
      <c r="AC1502" s="993"/>
      <c r="AD1502" s="994"/>
      <c r="AE1502" s="994"/>
      <c r="AF1502" s="995"/>
      <c r="AG1502" s="996"/>
      <c r="AH1502" s="997"/>
      <c r="AI1502" s="998"/>
      <c r="AJ1502" s="312"/>
      <c r="AK1502" s="312"/>
      <c r="AL1502" s="999"/>
      <c r="AM1502" s="312"/>
      <c r="AN1502" s="312"/>
      <c r="AO1502" s="1000"/>
      <c r="AP1502" s="666"/>
      <c r="AQ1502" s="1001"/>
      <c r="AR1502" s="1001"/>
      <c r="AS1502" s="1001"/>
      <c r="AT1502" s="748"/>
    </row>
    <row r="1503">
      <c r="A1503" s="248" t="s">
        <v>673</v>
      </c>
      <c r="B1503" s="179">
        <v>3.3356447E7</v>
      </c>
      <c r="C1503" s="1037">
        <v>44223.717909375</v>
      </c>
      <c r="D1503" s="606" t="s">
        <v>9196</v>
      </c>
      <c r="E1503" s="179" t="s">
        <v>9197</v>
      </c>
      <c r="F1503" s="228">
        <v>32234.0</v>
      </c>
      <c r="G1503" s="179" t="s">
        <v>391</v>
      </c>
      <c r="H1503" s="179" t="s">
        <v>9198</v>
      </c>
      <c r="I1503" s="179">
        <v>1.124501485E9</v>
      </c>
      <c r="K1503" s="606" t="s">
        <v>9199</v>
      </c>
      <c r="L1503" s="1429" t="s">
        <v>7020</v>
      </c>
      <c r="M1503" s="176"/>
      <c r="N1503" s="176"/>
      <c r="O1503" s="619"/>
      <c r="P1503" s="619"/>
      <c r="Q1503" s="619"/>
      <c r="R1503" s="149"/>
      <c r="S1503" s="1324"/>
      <c r="T1503" s="149"/>
      <c r="U1503" s="149"/>
      <c r="V1503" s="149"/>
      <c r="W1503" s="619"/>
      <c r="X1503" s="619"/>
      <c r="Y1503" s="1447"/>
      <c r="AA1503" s="987"/>
      <c r="AB1503" s="992"/>
      <c r="AC1503" s="993"/>
      <c r="AD1503" s="994"/>
      <c r="AE1503" s="994"/>
      <c r="AF1503" s="995"/>
      <c r="AG1503" s="996"/>
      <c r="AH1503" s="997"/>
      <c r="AI1503" s="998"/>
      <c r="AJ1503" s="312"/>
      <c r="AK1503" s="312"/>
      <c r="AL1503" s="999"/>
      <c r="AM1503" s="312"/>
      <c r="AN1503" s="312"/>
      <c r="AO1503" s="1000"/>
      <c r="AP1503" s="666"/>
      <c r="AQ1503" s="1001"/>
      <c r="AR1503" s="1001"/>
      <c r="AS1503" s="1001"/>
      <c r="AT1503" s="748"/>
    </row>
    <row r="1504">
      <c r="A1504" s="248" t="s">
        <v>673</v>
      </c>
      <c r="B1504" s="179">
        <v>3.9553124E7</v>
      </c>
      <c r="C1504" s="1037">
        <v>44225.46934357639</v>
      </c>
      <c r="D1504" s="606" t="s">
        <v>9204</v>
      </c>
      <c r="E1504" s="179" t="s">
        <v>9205</v>
      </c>
      <c r="F1504" s="228">
        <v>35156.0</v>
      </c>
      <c r="G1504" s="179" t="s">
        <v>2021</v>
      </c>
      <c r="H1504" s="179" t="s">
        <v>9206</v>
      </c>
      <c r="I1504" s="179">
        <v>1.137798685E9</v>
      </c>
      <c r="K1504" s="606" t="s">
        <v>9207</v>
      </c>
      <c r="L1504" s="1429" t="s">
        <v>7020</v>
      </c>
      <c r="M1504" s="176"/>
      <c r="N1504" s="176"/>
      <c r="O1504" s="619"/>
      <c r="P1504" s="619"/>
      <c r="Q1504" s="619"/>
      <c r="R1504" s="149"/>
      <c r="S1504" s="1324"/>
      <c r="T1504" s="149"/>
      <c r="U1504" s="149"/>
      <c r="V1504" s="149"/>
      <c r="W1504" s="619"/>
      <c r="X1504" s="619"/>
      <c r="Y1504" s="1447"/>
      <c r="AA1504" s="987"/>
      <c r="AB1504" s="992"/>
      <c r="AC1504" s="993"/>
      <c r="AD1504" s="994"/>
      <c r="AE1504" s="994"/>
      <c r="AF1504" s="995"/>
      <c r="AG1504" s="996"/>
      <c r="AH1504" s="997"/>
      <c r="AI1504" s="998"/>
      <c r="AJ1504" s="312"/>
      <c r="AK1504" s="312"/>
      <c r="AL1504" s="999"/>
      <c r="AM1504" s="312"/>
      <c r="AN1504" s="312"/>
      <c r="AO1504" s="1000"/>
      <c r="AP1504" s="666"/>
      <c r="AQ1504" s="1001"/>
      <c r="AR1504" s="1001"/>
      <c r="AS1504" s="1001"/>
      <c r="AT1504" s="748"/>
    </row>
    <row r="1505">
      <c r="A1505" s="248" t="s">
        <v>673</v>
      </c>
      <c r="B1505" s="179">
        <v>3.2936304E7</v>
      </c>
      <c r="C1505" s="1037">
        <v>44225.760213217596</v>
      </c>
      <c r="D1505" s="606" t="s">
        <v>9210</v>
      </c>
      <c r="E1505" s="179" t="s">
        <v>9211</v>
      </c>
      <c r="F1505" s="228">
        <v>31833.0</v>
      </c>
      <c r="G1505" s="179" t="s">
        <v>391</v>
      </c>
      <c r="H1505" s="179" t="s">
        <v>6179</v>
      </c>
      <c r="I1505" s="179">
        <v>1.15408486E9</v>
      </c>
      <c r="K1505" s="606" t="s">
        <v>9212</v>
      </c>
      <c r="L1505" s="1429" t="s">
        <v>9213</v>
      </c>
      <c r="M1505" s="176"/>
      <c r="N1505" s="176"/>
      <c r="O1505" s="619"/>
      <c r="P1505" s="619"/>
      <c r="Q1505" s="1304"/>
      <c r="R1505" s="149"/>
      <c r="S1505" s="1324"/>
      <c r="T1505" s="149"/>
      <c r="U1505" s="149"/>
      <c r="V1505" s="149"/>
      <c r="W1505" s="619"/>
      <c r="X1505" s="619"/>
      <c r="Y1505" s="1447"/>
      <c r="AA1505" s="987"/>
      <c r="AB1505" s="992"/>
      <c r="AC1505" s="993"/>
      <c r="AD1505" s="994"/>
      <c r="AE1505" s="994"/>
      <c r="AF1505" s="995"/>
      <c r="AG1505" s="996"/>
      <c r="AH1505" s="997"/>
      <c r="AI1505" s="998"/>
      <c r="AJ1505" s="312"/>
      <c r="AK1505" s="312"/>
      <c r="AL1505" s="999"/>
      <c r="AM1505" s="312"/>
      <c r="AN1505" s="312"/>
      <c r="AO1505" s="1000"/>
      <c r="AP1505" s="666"/>
      <c r="AQ1505" s="1001"/>
      <c r="AR1505" s="1001"/>
      <c r="AS1505" s="1001"/>
      <c r="AT1505" s="748"/>
    </row>
    <row r="1506">
      <c r="A1506" s="248" t="s">
        <v>673</v>
      </c>
      <c r="B1506" s="179">
        <v>4.4094186E7</v>
      </c>
      <c r="C1506" s="1037">
        <v>44226.914938738424</v>
      </c>
      <c r="D1506" s="606" t="s">
        <v>9217</v>
      </c>
      <c r="E1506" s="179" t="s">
        <v>9218</v>
      </c>
      <c r="F1506" s="228">
        <v>37355.0</v>
      </c>
      <c r="G1506" s="179" t="s">
        <v>2021</v>
      </c>
      <c r="H1506" s="179" t="s">
        <v>9219</v>
      </c>
      <c r="I1506" s="179">
        <v>1.159544095E9</v>
      </c>
      <c r="K1506" s="606" t="s">
        <v>9220</v>
      </c>
      <c r="L1506" s="1429" t="s">
        <v>7028</v>
      </c>
      <c r="M1506" s="176"/>
      <c r="N1506" s="176"/>
      <c r="O1506" s="619"/>
      <c r="P1506" s="619"/>
      <c r="Q1506" s="619"/>
      <c r="R1506" s="149"/>
      <c r="S1506" s="1324"/>
      <c r="T1506" s="149"/>
      <c r="U1506" s="149"/>
      <c r="V1506" s="149"/>
      <c r="W1506" s="619"/>
      <c r="X1506" s="619"/>
      <c r="Y1506" s="1447"/>
      <c r="AA1506" s="987"/>
      <c r="AB1506" s="992"/>
      <c r="AC1506" s="993"/>
      <c r="AD1506" s="994"/>
      <c r="AE1506" s="994"/>
      <c r="AF1506" s="995"/>
      <c r="AG1506" s="996"/>
      <c r="AH1506" s="997"/>
      <c r="AI1506" s="998"/>
      <c r="AJ1506" s="312"/>
      <c r="AK1506" s="312"/>
      <c r="AL1506" s="999"/>
      <c r="AM1506" s="312"/>
      <c r="AN1506" s="312"/>
      <c r="AO1506" s="1000"/>
      <c r="AP1506" s="666"/>
      <c r="AQ1506" s="1001"/>
      <c r="AR1506" s="1001"/>
      <c r="AS1506" s="1001"/>
      <c r="AT1506" s="748"/>
    </row>
    <row r="1507">
      <c r="A1507" s="248" t="s">
        <v>673</v>
      </c>
      <c r="B1507" s="179">
        <v>3.3441271E7</v>
      </c>
      <c r="C1507" s="1037">
        <v>44228.65282005787</v>
      </c>
      <c r="D1507" s="606" t="s">
        <v>9225</v>
      </c>
      <c r="E1507" s="179" t="s">
        <v>9226</v>
      </c>
      <c r="F1507" s="228">
        <v>32098.0</v>
      </c>
      <c r="G1507" s="179" t="s">
        <v>1755</v>
      </c>
      <c r="H1507" s="179" t="s">
        <v>9227</v>
      </c>
      <c r="I1507" s="179" t="s">
        <v>9228</v>
      </c>
      <c r="K1507" s="606" t="s">
        <v>7421</v>
      </c>
      <c r="L1507" s="1429" t="s">
        <v>9229</v>
      </c>
      <c r="M1507" s="176"/>
      <c r="N1507" s="176"/>
      <c r="O1507" s="619"/>
      <c r="P1507" s="619"/>
      <c r="Q1507" s="619"/>
      <c r="R1507" s="1462"/>
      <c r="S1507" s="1324"/>
      <c r="T1507" s="149"/>
      <c r="U1507" s="149"/>
      <c r="V1507" s="149"/>
      <c r="W1507" s="619"/>
      <c r="X1507" s="619"/>
      <c r="Y1507" s="1447"/>
      <c r="AA1507" s="987"/>
      <c r="AB1507" s="992"/>
      <c r="AC1507" s="993"/>
      <c r="AD1507" s="994"/>
      <c r="AE1507" s="994"/>
      <c r="AF1507" s="995"/>
      <c r="AG1507" s="996"/>
      <c r="AH1507" s="997"/>
      <c r="AI1507" s="998"/>
      <c r="AJ1507" s="312"/>
      <c r="AK1507" s="312"/>
      <c r="AL1507" s="999"/>
      <c r="AM1507" s="312"/>
      <c r="AN1507" s="312"/>
      <c r="AO1507" s="1000"/>
      <c r="AP1507" s="666"/>
      <c r="AQ1507" s="1001"/>
      <c r="AR1507" s="1001"/>
      <c r="AS1507" s="1001"/>
      <c r="AT1507" s="748"/>
    </row>
    <row r="1508">
      <c r="A1508" s="248" t="s">
        <v>673</v>
      </c>
      <c r="B1508" s="179">
        <v>3.7766158E7</v>
      </c>
      <c r="C1508" s="1037">
        <v>44228.66167376157</v>
      </c>
      <c r="D1508" s="606" t="s">
        <v>9235</v>
      </c>
      <c r="E1508" s="179" t="s">
        <v>9236</v>
      </c>
      <c r="F1508" s="228">
        <v>34163.0</v>
      </c>
      <c r="G1508" s="179" t="s">
        <v>674</v>
      </c>
      <c r="H1508" s="179" t="s">
        <v>1678</v>
      </c>
      <c r="I1508" s="179">
        <v>1.166508261E9</v>
      </c>
      <c r="K1508" s="606" t="s">
        <v>9237</v>
      </c>
      <c r="L1508" s="1429" t="s">
        <v>7020</v>
      </c>
      <c r="M1508" s="176"/>
      <c r="N1508" s="176"/>
      <c r="O1508" s="619"/>
      <c r="P1508" s="619"/>
      <c r="Q1508" s="619"/>
      <c r="R1508" s="1462"/>
      <c r="S1508" s="1324"/>
      <c r="T1508" s="149"/>
      <c r="U1508" s="149"/>
      <c r="V1508" s="149"/>
      <c r="W1508" s="619"/>
      <c r="X1508" s="619"/>
      <c r="Y1508" s="1447"/>
      <c r="AA1508" s="987"/>
      <c r="AB1508" s="992"/>
      <c r="AC1508" s="993"/>
      <c r="AD1508" s="994"/>
      <c r="AE1508" s="994"/>
      <c r="AF1508" s="995"/>
      <c r="AG1508" s="996"/>
      <c r="AH1508" s="997"/>
      <c r="AI1508" s="998"/>
      <c r="AJ1508" s="312"/>
      <c r="AK1508" s="312"/>
      <c r="AL1508" s="999"/>
      <c r="AM1508" s="312"/>
      <c r="AN1508" s="312"/>
      <c r="AO1508" s="1000"/>
      <c r="AP1508" s="666"/>
      <c r="AQ1508" s="1001"/>
      <c r="AR1508" s="1001"/>
      <c r="AS1508" s="1001"/>
      <c r="AT1508" s="748"/>
    </row>
    <row r="1509">
      <c r="A1509" s="248" t="s">
        <v>673</v>
      </c>
      <c r="B1509" s="179">
        <v>3.3441271E7</v>
      </c>
      <c r="C1509" s="1037">
        <v>44228.78971212963</v>
      </c>
      <c r="D1509" s="606" t="s">
        <v>9225</v>
      </c>
      <c r="E1509" s="179" t="s">
        <v>9226</v>
      </c>
      <c r="F1509" s="228">
        <v>32098.0</v>
      </c>
      <c r="G1509" s="179" t="s">
        <v>1755</v>
      </c>
      <c r="H1509" s="179" t="s">
        <v>9227</v>
      </c>
      <c r="I1509" s="179" t="s">
        <v>9228</v>
      </c>
      <c r="K1509" s="606" t="s">
        <v>7421</v>
      </c>
      <c r="L1509" s="1429" t="s">
        <v>9229</v>
      </c>
      <c r="M1509" s="176"/>
      <c r="N1509" s="176"/>
      <c r="O1509" s="619"/>
      <c r="P1509" s="619"/>
      <c r="Q1509" s="619"/>
      <c r="R1509" s="1462"/>
      <c r="S1509" s="1324"/>
      <c r="T1509" s="149"/>
      <c r="U1509" s="149"/>
      <c r="V1509" s="149"/>
      <c r="W1509" s="619"/>
      <c r="X1509" s="619"/>
      <c r="Y1509" s="1447"/>
      <c r="AA1509" s="987"/>
      <c r="AB1509" s="992"/>
      <c r="AC1509" s="993"/>
      <c r="AD1509" s="994"/>
      <c r="AE1509" s="994"/>
      <c r="AF1509" s="995"/>
      <c r="AG1509" s="996"/>
      <c r="AH1509" s="997"/>
      <c r="AI1509" s="998"/>
      <c r="AJ1509" s="312"/>
      <c r="AK1509" s="312"/>
      <c r="AL1509" s="999"/>
      <c r="AM1509" s="312"/>
      <c r="AN1509" s="312"/>
      <c r="AO1509" s="1000"/>
      <c r="AP1509" s="666"/>
      <c r="AQ1509" s="1001"/>
      <c r="AR1509" s="1001"/>
      <c r="AS1509" s="1001"/>
      <c r="AT1509" s="748"/>
    </row>
    <row r="1510">
      <c r="A1510" s="248" t="s">
        <v>673</v>
      </c>
      <c r="B1510" s="179">
        <v>4.047164E7</v>
      </c>
      <c r="C1510" s="1037">
        <v>44229.49682543981</v>
      </c>
      <c r="D1510" s="606" t="s">
        <v>9242</v>
      </c>
      <c r="E1510" s="179" t="s">
        <v>9243</v>
      </c>
      <c r="F1510" s="228">
        <v>35594.0</v>
      </c>
      <c r="G1510" s="179" t="s">
        <v>391</v>
      </c>
      <c r="H1510" s="179" t="s">
        <v>8440</v>
      </c>
      <c r="I1510" s="179">
        <v>1.155084669E9</v>
      </c>
      <c r="K1510" s="606" t="s">
        <v>9244</v>
      </c>
      <c r="L1510" s="1429" t="s">
        <v>7038</v>
      </c>
      <c r="M1510" s="176"/>
      <c r="N1510" s="176"/>
      <c r="O1510" s="619"/>
      <c r="P1510" s="619"/>
      <c r="Q1510" s="619"/>
      <c r="R1510" s="1462"/>
      <c r="S1510" s="1324"/>
      <c r="T1510" s="149"/>
      <c r="U1510" s="149"/>
      <c r="V1510" s="149"/>
      <c r="W1510" s="619"/>
      <c r="X1510" s="619"/>
      <c r="Y1510" s="1447"/>
      <c r="AA1510" s="987"/>
      <c r="AB1510" s="992"/>
      <c r="AC1510" s="993"/>
      <c r="AD1510" s="994"/>
      <c r="AE1510" s="994"/>
      <c r="AF1510" s="995"/>
      <c r="AG1510" s="996"/>
      <c r="AH1510" s="997"/>
      <c r="AI1510" s="998"/>
      <c r="AJ1510" s="312"/>
      <c r="AK1510" s="312"/>
      <c r="AL1510" s="999"/>
      <c r="AM1510" s="312"/>
      <c r="AN1510" s="312"/>
      <c r="AO1510" s="1000"/>
      <c r="AP1510" s="666"/>
      <c r="AQ1510" s="1001"/>
      <c r="AR1510" s="1001"/>
      <c r="AS1510" s="1001"/>
      <c r="AT1510" s="748"/>
    </row>
    <row r="1511">
      <c r="A1511" s="248" t="s">
        <v>673</v>
      </c>
      <c r="B1511" s="179">
        <v>3.9774801E7</v>
      </c>
      <c r="C1511" s="1037">
        <v>44229.534676145835</v>
      </c>
      <c r="D1511" s="606" t="s">
        <v>1596</v>
      </c>
      <c r="E1511" s="179" t="s">
        <v>9249</v>
      </c>
      <c r="F1511" s="228">
        <v>35241.0</v>
      </c>
      <c r="G1511" s="179" t="s">
        <v>2021</v>
      </c>
      <c r="H1511" s="179" t="s">
        <v>9250</v>
      </c>
      <c r="I1511" s="179">
        <v>1.16954349E9</v>
      </c>
      <c r="K1511" s="606" t="s">
        <v>9251</v>
      </c>
      <c r="L1511" s="1429" t="s">
        <v>9252</v>
      </c>
      <c r="M1511" s="176"/>
      <c r="N1511" s="176"/>
      <c r="O1511" s="619"/>
      <c r="P1511" s="619"/>
      <c r="Q1511" s="619"/>
      <c r="R1511" s="1462"/>
      <c r="S1511" s="1324"/>
      <c r="T1511" s="149"/>
      <c r="U1511" s="149"/>
      <c r="V1511" s="149"/>
      <c r="W1511" s="619"/>
      <c r="X1511" s="619"/>
      <c r="Y1511" s="1447"/>
      <c r="AA1511" s="987"/>
      <c r="AB1511" s="992"/>
      <c r="AC1511" s="993"/>
      <c r="AD1511" s="994"/>
      <c r="AE1511" s="994"/>
      <c r="AF1511" s="995"/>
      <c r="AG1511" s="996"/>
      <c r="AH1511" s="997"/>
      <c r="AI1511" s="998"/>
      <c r="AJ1511" s="312"/>
      <c r="AK1511" s="312"/>
      <c r="AL1511" s="999"/>
      <c r="AM1511" s="312"/>
      <c r="AN1511" s="312"/>
      <c r="AO1511" s="1000"/>
      <c r="AP1511" s="666"/>
      <c r="AQ1511" s="1001"/>
      <c r="AR1511" s="1001"/>
      <c r="AS1511" s="1001"/>
      <c r="AT1511" s="748"/>
    </row>
    <row r="1512">
      <c r="A1512" s="248" t="s">
        <v>673</v>
      </c>
      <c r="B1512" s="179">
        <v>1.022398074E9</v>
      </c>
      <c r="C1512" s="1037">
        <v>44229.542020532404</v>
      </c>
      <c r="D1512" s="606" t="s">
        <v>1604</v>
      </c>
      <c r="E1512" s="179" t="s">
        <v>1605</v>
      </c>
      <c r="F1512" s="228">
        <v>34636.0</v>
      </c>
      <c r="G1512" s="179" t="s">
        <v>4034</v>
      </c>
      <c r="H1512" s="179" t="s">
        <v>9257</v>
      </c>
      <c r="I1512" s="179">
        <v>5.73186501507E11</v>
      </c>
      <c r="K1512" s="606" t="s">
        <v>9258</v>
      </c>
      <c r="L1512" s="1429" t="s">
        <v>9259</v>
      </c>
      <c r="M1512" s="176"/>
      <c r="N1512" s="176"/>
      <c r="O1512" s="619"/>
      <c r="P1512" s="619"/>
      <c r="Q1512" s="619"/>
      <c r="R1512" s="1462"/>
      <c r="S1512" s="1324"/>
      <c r="T1512" s="149"/>
      <c r="U1512" s="149"/>
      <c r="V1512" s="149"/>
      <c r="W1512" s="619"/>
      <c r="X1512" s="619"/>
      <c r="Y1512" s="1447"/>
      <c r="AA1512" s="987"/>
      <c r="AB1512" s="992"/>
      <c r="AC1512" s="993"/>
      <c r="AD1512" s="994"/>
      <c r="AE1512" s="994"/>
      <c r="AF1512" s="995"/>
      <c r="AG1512" s="996"/>
      <c r="AH1512" s="997"/>
      <c r="AI1512" s="998"/>
      <c r="AJ1512" s="312"/>
      <c r="AK1512" s="312"/>
      <c r="AL1512" s="999"/>
      <c r="AM1512" s="312"/>
      <c r="AN1512" s="312"/>
      <c r="AO1512" s="1000"/>
      <c r="AP1512" s="666"/>
      <c r="AQ1512" s="1001"/>
      <c r="AR1512" s="1001"/>
      <c r="AS1512" s="1001"/>
      <c r="AT1512" s="748"/>
    </row>
    <row r="1513">
      <c r="A1513" s="248" t="s">
        <v>673</v>
      </c>
      <c r="B1513" s="179">
        <v>4.163879E7</v>
      </c>
      <c r="C1513" s="1037">
        <v>44229.567165416665</v>
      </c>
      <c r="D1513" s="606" t="s">
        <v>9263</v>
      </c>
      <c r="E1513" s="179" t="s">
        <v>9264</v>
      </c>
      <c r="F1513" s="228">
        <v>36135.0</v>
      </c>
      <c r="G1513" s="179" t="s">
        <v>1677</v>
      </c>
      <c r="H1513" s="179" t="s">
        <v>9265</v>
      </c>
      <c r="I1513" s="179">
        <v>5.491167019343E12</v>
      </c>
      <c r="K1513" s="606" t="s">
        <v>9266</v>
      </c>
      <c r="L1513" s="1429" t="s">
        <v>7028</v>
      </c>
      <c r="M1513" s="176"/>
      <c r="N1513" s="176"/>
      <c r="O1513" s="619"/>
      <c r="P1513" s="619"/>
      <c r="Q1513" s="1304"/>
      <c r="R1513" s="1462"/>
      <c r="S1513" s="1324"/>
      <c r="T1513" s="149"/>
      <c r="U1513" s="149"/>
      <c r="V1513" s="149"/>
      <c r="W1513" s="619"/>
      <c r="X1513" s="619"/>
      <c r="Y1513" s="1447"/>
      <c r="AA1513" s="987"/>
      <c r="AB1513" s="992"/>
      <c r="AC1513" s="993"/>
      <c r="AD1513" s="994"/>
      <c r="AE1513" s="994"/>
      <c r="AF1513" s="995"/>
      <c r="AG1513" s="996"/>
      <c r="AH1513" s="997"/>
      <c r="AI1513" s="998"/>
      <c r="AJ1513" s="312"/>
      <c r="AK1513" s="312"/>
      <c r="AL1513" s="999"/>
      <c r="AM1513" s="312"/>
      <c r="AN1513" s="312"/>
      <c r="AO1513" s="1000"/>
      <c r="AP1513" s="666"/>
      <c r="AQ1513" s="1001"/>
      <c r="AR1513" s="1001"/>
      <c r="AS1513" s="1001"/>
      <c r="AT1513" s="748"/>
    </row>
    <row r="1514">
      <c r="A1514" s="248" t="s">
        <v>673</v>
      </c>
      <c r="B1514" s="179">
        <v>3.3638754E7</v>
      </c>
      <c r="C1514" s="1037">
        <v>44229.59685613426</v>
      </c>
      <c r="D1514" s="606" t="s">
        <v>9271</v>
      </c>
      <c r="E1514" s="179" t="s">
        <v>9272</v>
      </c>
      <c r="F1514" s="228">
        <v>32135.0</v>
      </c>
      <c r="G1514" s="179" t="s">
        <v>2496</v>
      </c>
      <c r="H1514" s="179" t="s">
        <v>9273</v>
      </c>
      <c r="I1514" s="179">
        <v>3.755646125E9</v>
      </c>
      <c r="K1514" s="606" t="s">
        <v>9274</v>
      </c>
      <c r="L1514" s="1429" t="s">
        <v>7038</v>
      </c>
      <c r="M1514" s="176"/>
      <c r="N1514" s="176"/>
      <c r="O1514" s="619"/>
      <c r="P1514" s="619"/>
      <c r="Q1514" s="1304"/>
      <c r="R1514" s="1462"/>
      <c r="S1514" s="1324"/>
      <c r="T1514" s="149"/>
      <c r="U1514" s="149"/>
      <c r="V1514" s="149"/>
      <c r="W1514" s="619"/>
      <c r="X1514" s="619"/>
      <c r="Y1514" s="1447"/>
      <c r="AA1514" s="987"/>
      <c r="AB1514" s="992"/>
      <c r="AC1514" s="993"/>
      <c r="AD1514" s="994"/>
      <c r="AE1514" s="994"/>
      <c r="AF1514" s="995"/>
      <c r="AG1514" s="996"/>
      <c r="AH1514" s="997"/>
      <c r="AI1514" s="998"/>
      <c r="AJ1514" s="312"/>
      <c r="AK1514" s="312"/>
      <c r="AL1514" s="999"/>
      <c r="AM1514" s="312"/>
      <c r="AN1514" s="312"/>
      <c r="AO1514" s="1000"/>
      <c r="AP1514" s="666"/>
      <c r="AQ1514" s="1001"/>
      <c r="AR1514" s="1001"/>
      <c r="AS1514" s="1001"/>
      <c r="AT1514" s="748"/>
    </row>
    <row r="1515">
      <c r="A1515" s="248" t="s">
        <v>673</v>
      </c>
      <c r="B1515" s="179">
        <v>3.9958093E7</v>
      </c>
      <c r="C1515" s="1037">
        <v>44229.73323554399</v>
      </c>
      <c r="D1515" s="606" t="s">
        <v>9279</v>
      </c>
      <c r="E1515" s="179" t="s">
        <v>9280</v>
      </c>
      <c r="F1515" s="228">
        <v>35351.0</v>
      </c>
      <c r="G1515" s="179" t="s">
        <v>391</v>
      </c>
      <c r="H1515" s="179" t="s">
        <v>9281</v>
      </c>
      <c r="I1515" s="179">
        <v>1.16879328E9</v>
      </c>
      <c r="K1515" s="606" t="s">
        <v>6066</v>
      </c>
      <c r="L1515" s="1429" t="s">
        <v>9282</v>
      </c>
      <c r="M1515" s="176"/>
      <c r="N1515" s="176"/>
      <c r="O1515" s="619"/>
      <c r="P1515" s="619"/>
      <c r="Q1515" s="619"/>
      <c r="R1515" s="1462"/>
      <c r="S1515" s="1324"/>
      <c r="T1515" s="149"/>
      <c r="U1515" s="149"/>
      <c r="V1515" s="149"/>
      <c r="W1515" s="619"/>
      <c r="X1515" s="619"/>
      <c r="Y1515" s="1447"/>
      <c r="AA1515" s="987"/>
      <c r="AB1515" s="992"/>
      <c r="AC1515" s="993"/>
      <c r="AD1515" s="994"/>
      <c r="AE1515" s="994"/>
      <c r="AF1515" s="995"/>
      <c r="AG1515" s="996"/>
      <c r="AH1515" s="997"/>
      <c r="AI1515" s="998"/>
      <c r="AJ1515" s="312"/>
      <c r="AK1515" s="312"/>
      <c r="AL1515" s="999"/>
      <c r="AM1515" s="312"/>
      <c r="AN1515" s="312"/>
      <c r="AO1515" s="1000"/>
      <c r="AP1515" s="666"/>
      <c r="AQ1515" s="1001"/>
      <c r="AR1515" s="1001"/>
      <c r="AS1515" s="1001"/>
      <c r="AT1515" s="748"/>
    </row>
    <row r="1516">
      <c r="A1516" s="248" t="s">
        <v>673</v>
      </c>
      <c r="B1516" s="179">
        <v>3.0449142E7</v>
      </c>
      <c r="C1516" s="1037">
        <v>44229.87441263889</v>
      </c>
      <c r="D1516" s="606" t="s">
        <v>9288</v>
      </c>
      <c r="E1516" s="179" t="s">
        <v>9289</v>
      </c>
      <c r="F1516" s="228">
        <v>30552.0</v>
      </c>
      <c r="G1516" s="179" t="s">
        <v>2021</v>
      </c>
      <c r="H1516" s="179" t="s">
        <v>9290</v>
      </c>
      <c r="I1516" s="179">
        <v>1.151088569E9</v>
      </c>
      <c r="K1516" s="606" t="s">
        <v>9291</v>
      </c>
      <c r="L1516" s="1429" t="s">
        <v>7038</v>
      </c>
      <c r="M1516" s="176"/>
      <c r="N1516" s="176"/>
      <c r="O1516" s="619"/>
      <c r="P1516" s="619"/>
      <c r="Q1516" s="1304"/>
      <c r="R1516" s="1462"/>
      <c r="S1516" s="1324"/>
      <c r="T1516" s="149"/>
      <c r="U1516" s="149"/>
      <c r="V1516" s="149"/>
      <c r="W1516" s="619"/>
      <c r="X1516" s="619"/>
      <c r="Y1516" s="1447"/>
      <c r="AA1516" s="987"/>
      <c r="AB1516" s="992"/>
      <c r="AC1516" s="993"/>
      <c r="AD1516" s="994"/>
      <c r="AE1516" s="994"/>
      <c r="AF1516" s="995"/>
      <c r="AG1516" s="996"/>
      <c r="AH1516" s="997"/>
      <c r="AI1516" s="998"/>
      <c r="AJ1516" s="312"/>
      <c r="AK1516" s="312"/>
      <c r="AL1516" s="999"/>
      <c r="AM1516" s="312"/>
      <c r="AN1516" s="312"/>
      <c r="AO1516" s="1000"/>
      <c r="AP1516" s="666"/>
      <c r="AQ1516" s="1001"/>
      <c r="AR1516" s="1001"/>
      <c r="AS1516" s="1001"/>
      <c r="AT1516" s="748"/>
    </row>
    <row r="1517">
      <c r="A1517" s="248" t="s">
        <v>673</v>
      </c>
      <c r="B1517" s="179">
        <v>3.2355553E7</v>
      </c>
      <c r="C1517" s="1037">
        <v>44230.006941851854</v>
      </c>
      <c r="D1517" s="606" t="s">
        <v>9294</v>
      </c>
      <c r="E1517" s="179" t="s">
        <v>9295</v>
      </c>
      <c r="F1517" s="228">
        <v>31539.0</v>
      </c>
      <c r="G1517" s="179" t="s">
        <v>391</v>
      </c>
      <c r="H1517" s="179" t="s">
        <v>9296</v>
      </c>
      <c r="I1517" s="179">
        <v>1.555030564E9</v>
      </c>
      <c r="K1517" s="606" t="s">
        <v>6066</v>
      </c>
      <c r="L1517" s="1429" t="s">
        <v>9297</v>
      </c>
      <c r="M1517" s="176"/>
      <c r="N1517" s="176"/>
      <c r="O1517" s="619"/>
      <c r="P1517" s="619"/>
      <c r="Q1517" s="619"/>
      <c r="R1517" s="1462"/>
      <c r="S1517" s="1324"/>
      <c r="T1517" s="149"/>
      <c r="U1517" s="149"/>
      <c r="V1517" s="149"/>
      <c r="W1517" s="619"/>
      <c r="X1517" s="619"/>
      <c r="Y1517" s="1447"/>
      <c r="AA1517" s="987"/>
      <c r="AB1517" s="992"/>
      <c r="AC1517" s="993"/>
      <c r="AD1517" s="994"/>
      <c r="AE1517" s="994"/>
      <c r="AF1517" s="995"/>
      <c r="AG1517" s="996"/>
      <c r="AH1517" s="997"/>
      <c r="AI1517" s="998"/>
      <c r="AJ1517" s="312"/>
      <c r="AK1517" s="312"/>
      <c r="AL1517" s="999"/>
      <c r="AM1517" s="312"/>
      <c r="AN1517" s="312"/>
      <c r="AO1517" s="1000"/>
      <c r="AP1517" s="666"/>
      <c r="AQ1517" s="1001"/>
      <c r="AR1517" s="1001"/>
      <c r="AS1517" s="1001"/>
      <c r="AT1517" s="748"/>
    </row>
    <row r="1518">
      <c r="A1518" s="248" t="s">
        <v>673</v>
      </c>
      <c r="B1518" s="179">
        <v>4.373041E7</v>
      </c>
      <c r="C1518" s="1037">
        <v>44230.76329263889</v>
      </c>
      <c r="D1518" s="606" t="s">
        <v>9303</v>
      </c>
      <c r="E1518" s="179" t="s">
        <v>9304</v>
      </c>
      <c r="F1518" s="228">
        <v>37162.0</v>
      </c>
      <c r="G1518" s="179" t="s">
        <v>1677</v>
      </c>
      <c r="H1518" s="179" t="s">
        <v>9305</v>
      </c>
      <c r="I1518" s="179">
        <v>5.491169089283E12</v>
      </c>
      <c r="K1518" s="606" t="s">
        <v>9306</v>
      </c>
      <c r="L1518" s="1429" t="s">
        <v>9307</v>
      </c>
      <c r="M1518" s="176"/>
      <c r="N1518" s="176"/>
      <c r="O1518" s="619"/>
      <c r="P1518" s="619"/>
      <c r="Q1518" s="619"/>
      <c r="R1518" s="1462"/>
      <c r="S1518" s="1324"/>
      <c r="T1518" s="149"/>
      <c r="U1518" s="149"/>
      <c r="V1518" s="149"/>
      <c r="W1518" s="619"/>
      <c r="X1518" s="619"/>
      <c r="Y1518" s="1447"/>
      <c r="AA1518" s="987"/>
      <c r="AB1518" s="992"/>
      <c r="AC1518" s="993"/>
      <c r="AD1518" s="994"/>
      <c r="AE1518" s="994"/>
      <c r="AF1518" s="995"/>
      <c r="AG1518" s="996"/>
      <c r="AH1518" s="997"/>
      <c r="AI1518" s="998"/>
      <c r="AJ1518" s="312"/>
      <c r="AK1518" s="312"/>
      <c r="AL1518" s="999"/>
      <c r="AM1518" s="312"/>
      <c r="AN1518" s="312"/>
      <c r="AO1518" s="1000"/>
      <c r="AP1518" s="666"/>
      <c r="AQ1518" s="1001"/>
      <c r="AR1518" s="1001"/>
      <c r="AS1518" s="1001"/>
      <c r="AT1518" s="748"/>
    </row>
    <row r="1519">
      <c r="A1519" s="248" t="s">
        <v>673</v>
      </c>
      <c r="B1519" s="179">
        <v>4.5545228E7</v>
      </c>
      <c r="C1519" s="1037">
        <v>44231.445892766205</v>
      </c>
      <c r="D1519" s="606" t="s">
        <v>9313</v>
      </c>
      <c r="E1519" s="179" t="s">
        <v>9314</v>
      </c>
      <c r="F1519" s="228">
        <v>38044.0</v>
      </c>
      <c r="G1519" s="179" t="s">
        <v>2021</v>
      </c>
      <c r="H1519" s="179" t="s">
        <v>9315</v>
      </c>
      <c r="I1519" s="179">
        <v>1.121773528E9</v>
      </c>
      <c r="K1519" s="606" t="s">
        <v>9316</v>
      </c>
      <c r="L1519" s="1429" t="s">
        <v>7020</v>
      </c>
      <c r="M1519" s="176"/>
      <c r="N1519" s="176"/>
      <c r="O1519" s="619"/>
      <c r="P1519" s="619"/>
      <c r="Q1519" s="1304"/>
      <c r="R1519" s="1462"/>
      <c r="S1519" s="1324"/>
      <c r="T1519" s="149"/>
      <c r="U1519" s="149"/>
      <c r="V1519" s="149"/>
      <c r="W1519" s="619"/>
      <c r="X1519" s="619"/>
      <c r="Y1519" s="1447"/>
      <c r="AA1519" s="987"/>
      <c r="AB1519" s="992"/>
      <c r="AC1519" s="993"/>
      <c r="AD1519" s="994"/>
      <c r="AE1519" s="994"/>
      <c r="AF1519" s="995"/>
      <c r="AG1519" s="996"/>
      <c r="AH1519" s="997"/>
      <c r="AI1519" s="998"/>
      <c r="AJ1519" s="312"/>
      <c r="AK1519" s="312"/>
      <c r="AL1519" s="999"/>
      <c r="AM1519" s="312"/>
      <c r="AN1519" s="312"/>
      <c r="AO1519" s="1000"/>
      <c r="AP1519" s="666"/>
      <c r="AQ1519" s="1001"/>
      <c r="AR1519" s="1001"/>
      <c r="AS1519" s="1001"/>
      <c r="AT1519" s="748"/>
    </row>
    <row r="1520">
      <c r="A1520" s="248" t="s">
        <v>673</v>
      </c>
      <c r="B1520" s="179">
        <v>3.0449142E7</v>
      </c>
      <c r="C1520" s="1037">
        <v>44231.50169563657</v>
      </c>
      <c r="D1520" s="606" t="s">
        <v>9288</v>
      </c>
      <c r="E1520" s="179" t="s">
        <v>9289</v>
      </c>
      <c r="F1520" s="228">
        <v>30552.0</v>
      </c>
      <c r="G1520" s="179" t="s">
        <v>2021</v>
      </c>
      <c r="H1520" s="179" t="s">
        <v>9321</v>
      </c>
      <c r="I1520" s="179">
        <v>1.151088569E9</v>
      </c>
      <c r="K1520" s="606" t="s">
        <v>9322</v>
      </c>
      <c r="L1520" s="1429" t="s">
        <v>7038</v>
      </c>
      <c r="M1520" s="176"/>
      <c r="N1520" s="176"/>
      <c r="O1520" s="619"/>
      <c r="P1520" s="619"/>
      <c r="Q1520" s="1304"/>
      <c r="R1520" s="1462"/>
      <c r="S1520" s="1324"/>
      <c r="T1520" s="149"/>
      <c r="U1520" s="149"/>
      <c r="V1520" s="149"/>
      <c r="W1520" s="619"/>
      <c r="X1520" s="619"/>
      <c r="Y1520" s="1447"/>
      <c r="AA1520" s="987"/>
      <c r="AB1520" s="992"/>
      <c r="AC1520" s="993"/>
      <c r="AD1520" s="994"/>
      <c r="AE1520" s="994"/>
      <c r="AF1520" s="995"/>
      <c r="AG1520" s="996"/>
      <c r="AH1520" s="997"/>
      <c r="AI1520" s="998"/>
      <c r="AJ1520" s="312"/>
      <c r="AK1520" s="312"/>
      <c r="AL1520" s="999"/>
      <c r="AM1520" s="312"/>
      <c r="AN1520" s="312"/>
      <c r="AO1520" s="1000"/>
      <c r="AP1520" s="666"/>
      <c r="AQ1520" s="1001"/>
      <c r="AR1520" s="1001"/>
      <c r="AS1520" s="1001"/>
      <c r="AT1520" s="748"/>
    </row>
    <row r="1521">
      <c r="A1521" s="248" t="s">
        <v>673</v>
      </c>
      <c r="B1521" s="179">
        <v>3.9463833E7</v>
      </c>
      <c r="C1521" s="1037">
        <v>44231.56612467593</v>
      </c>
      <c r="D1521" s="606" t="s">
        <v>9326</v>
      </c>
      <c r="E1521" s="179" t="s">
        <v>9327</v>
      </c>
      <c r="F1521" s="228">
        <v>35339.0</v>
      </c>
      <c r="G1521" s="179" t="s">
        <v>2021</v>
      </c>
      <c r="H1521" s="179" t="s">
        <v>9328</v>
      </c>
      <c r="I1521" s="179">
        <v>1.165140397E9</v>
      </c>
      <c r="K1521" s="606" t="s">
        <v>9329</v>
      </c>
      <c r="L1521" s="1429" t="s">
        <v>7028</v>
      </c>
      <c r="M1521" s="176"/>
      <c r="N1521" s="176"/>
      <c r="O1521" s="619"/>
      <c r="P1521" s="619"/>
      <c r="Q1521" s="1304"/>
      <c r="R1521" s="1462"/>
      <c r="S1521" s="1324"/>
      <c r="T1521" s="149"/>
      <c r="U1521" s="149"/>
      <c r="V1521" s="149"/>
      <c r="W1521" s="619"/>
      <c r="X1521" s="619"/>
      <c r="Y1521" s="1447"/>
      <c r="AA1521" s="987"/>
      <c r="AB1521" s="992"/>
      <c r="AC1521" s="993"/>
      <c r="AD1521" s="994"/>
      <c r="AE1521" s="994"/>
      <c r="AF1521" s="995"/>
      <c r="AG1521" s="996"/>
      <c r="AH1521" s="997"/>
      <c r="AI1521" s="998"/>
      <c r="AJ1521" s="312"/>
      <c r="AK1521" s="312"/>
      <c r="AL1521" s="999"/>
      <c r="AM1521" s="312"/>
      <c r="AN1521" s="312"/>
      <c r="AO1521" s="1000"/>
      <c r="AP1521" s="666"/>
      <c r="AQ1521" s="1001"/>
      <c r="AR1521" s="1001"/>
      <c r="AS1521" s="1001"/>
      <c r="AT1521" s="748"/>
    </row>
    <row r="1522">
      <c r="A1522" s="248" t="s">
        <v>673</v>
      </c>
      <c r="B1522" s="179">
        <v>2.8418358E7</v>
      </c>
      <c r="C1522" s="1037">
        <v>44232.33667513889</v>
      </c>
      <c r="D1522" s="606" t="s">
        <v>4193</v>
      </c>
      <c r="E1522" s="179" t="s">
        <v>4194</v>
      </c>
      <c r="F1522" s="228">
        <v>29539.0</v>
      </c>
      <c r="G1522" s="179" t="s">
        <v>2021</v>
      </c>
      <c r="H1522" s="179" t="s">
        <v>9156</v>
      </c>
      <c r="I1522" s="179">
        <v>1.158159014E9</v>
      </c>
      <c r="K1522" s="606" t="s">
        <v>9157</v>
      </c>
      <c r="L1522" s="1429" t="s">
        <v>9158</v>
      </c>
      <c r="M1522" s="176"/>
      <c r="N1522" s="176"/>
      <c r="O1522" s="619"/>
      <c r="P1522" s="619"/>
      <c r="Q1522" s="619"/>
      <c r="R1522" s="1462"/>
      <c r="S1522" s="1324"/>
      <c r="T1522" s="149"/>
      <c r="U1522" s="149"/>
      <c r="V1522" s="149"/>
      <c r="W1522" s="619"/>
      <c r="X1522" s="619"/>
      <c r="Y1522" s="1447"/>
      <c r="AA1522" s="987"/>
      <c r="AB1522" s="992"/>
      <c r="AC1522" s="993"/>
      <c r="AD1522" s="994"/>
      <c r="AE1522" s="994"/>
      <c r="AF1522" s="995"/>
      <c r="AG1522" s="996"/>
      <c r="AH1522" s="997"/>
      <c r="AI1522" s="998"/>
      <c r="AJ1522" s="312"/>
      <c r="AK1522" s="312"/>
      <c r="AL1522" s="999"/>
      <c r="AM1522" s="312"/>
      <c r="AN1522" s="312"/>
      <c r="AO1522" s="1000"/>
      <c r="AP1522" s="666"/>
      <c r="AQ1522" s="1001"/>
      <c r="AR1522" s="1001"/>
      <c r="AS1522" s="1001"/>
      <c r="AT1522" s="748"/>
    </row>
    <row r="1523">
      <c r="A1523" s="248" t="s">
        <v>673</v>
      </c>
      <c r="B1523" s="179">
        <v>3.7398341E7</v>
      </c>
      <c r="C1523" s="1037">
        <v>44236.80895623843</v>
      </c>
      <c r="D1523" s="606" t="s">
        <v>9333</v>
      </c>
      <c r="E1523" s="179" t="s">
        <v>9334</v>
      </c>
      <c r="F1523" s="228">
        <v>34273.0</v>
      </c>
      <c r="G1523" s="179" t="s">
        <v>391</v>
      </c>
      <c r="H1523" s="179" t="s">
        <v>9335</v>
      </c>
      <c r="I1523" s="179">
        <v>2.355486834E9</v>
      </c>
      <c r="K1523" s="606" t="s">
        <v>6814</v>
      </c>
      <c r="L1523" s="1429" t="s">
        <v>7020</v>
      </c>
      <c r="M1523" s="176"/>
      <c r="N1523" s="176"/>
      <c r="O1523" s="619"/>
      <c r="P1523" s="619"/>
      <c r="Q1523" s="619"/>
      <c r="R1523" s="1462"/>
      <c r="S1523" s="1324"/>
      <c r="T1523" s="149"/>
      <c r="U1523" s="149"/>
      <c r="V1523" s="149"/>
      <c r="W1523" s="619"/>
      <c r="X1523" s="619"/>
      <c r="Y1523" s="1447"/>
      <c r="AA1523" s="987"/>
      <c r="AB1523" s="992"/>
      <c r="AC1523" s="993"/>
      <c r="AD1523" s="994"/>
      <c r="AE1523" s="994"/>
      <c r="AF1523" s="995"/>
      <c r="AG1523" s="996"/>
      <c r="AH1523" s="997"/>
      <c r="AI1523" s="998"/>
      <c r="AJ1523" s="312"/>
      <c r="AK1523" s="312"/>
      <c r="AL1523" s="999"/>
      <c r="AM1523" s="312"/>
      <c r="AN1523" s="312"/>
      <c r="AO1523" s="1000"/>
      <c r="AP1523" s="666"/>
      <c r="AQ1523" s="1001"/>
      <c r="AR1523" s="1001"/>
      <c r="AS1523" s="1001"/>
      <c r="AT1523" s="748"/>
    </row>
    <row r="1524">
      <c r="A1524" s="248" t="s">
        <v>673</v>
      </c>
      <c r="B1524" s="179">
        <v>3.8346915E7</v>
      </c>
      <c r="C1524" s="1037">
        <v>44237.791237129626</v>
      </c>
      <c r="D1524" s="606" t="s">
        <v>9340</v>
      </c>
      <c r="E1524" s="179" t="s">
        <v>9341</v>
      </c>
      <c r="F1524" s="228">
        <v>34555.0</v>
      </c>
      <c r="G1524" s="179" t="s">
        <v>391</v>
      </c>
      <c r="H1524" s="179" t="s">
        <v>7998</v>
      </c>
      <c r="I1524" s="179">
        <v>1.561924279E9</v>
      </c>
      <c r="K1524" s="606" t="s">
        <v>9342</v>
      </c>
      <c r="L1524" s="1429" t="s">
        <v>7020</v>
      </c>
      <c r="M1524" s="176"/>
      <c r="N1524" s="176"/>
      <c r="O1524" s="619"/>
      <c r="P1524" s="619"/>
      <c r="Q1524" s="1304"/>
      <c r="R1524" s="1462"/>
      <c r="S1524" s="1324"/>
      <c r="T1524" s="149"/>
      <c r="U1524" s="149"/>
      <c r="V1524" s="149"/>
      <c r="W1524" s="619"/>
      <c r="X1524" s="619"/>
      <c r="Y1524" s="1447"/>
      <c r="AA1524" s="987"/>
      <c r="AB1524" s="992"/>
      <c r="AC1524" s="993"/>
      <c r="AD1524" s="994"/>
      <c r="AE1524" s="994"/>
      <c r="AF1524" s="995"/>
      <c r="AG1524" s="996"/>
      <c r="AH1524" s="997"/>
      <c r="AI1524" s="998"/>
      <c r="AJ1524" s="312"/>
      <c r="AK1524" s="312"/>
      <c r="AL1524" s="999"/>
      <c r="AM1524" s="312"/>
      <c r="AN1524" s="312"/>
      <c r="AO1524" s="1000"/>
      <c r="AP1524" s="666"/>
      <c r="AQ1524" s="1001"/>
      <c r="AR1524" s="1001"/>
      <c r="AS1524" s="1001"/>
      <c r="AT1524" s="748"/>
    </row>
    <row r="1525">
      <c r="A1525" s="248" t="s">
        <v>673</v>
      </c>
      <c r="B1525" s="179">
        <v>3.8563628E7</v>
      </c>
      <c r="C1525" s="1037">
        <v>44237.84063712963</v>
      </c>
      <c r="D1525" s="606" t="s">
        <v>9346</v>
      </c>
      <c r="E1525" s="179" t="s">
        <v>9347</v>
      </c>
      <c r="F1525" s="228">
        <v>34645.0</v>
      </c>
      <c r="G1525" s="179" t="s">
        <v>391</v>
      </c>
      <c r="H1525" s="179" t="s">
        <v>9348</v>
      </c>
      <c r="I1525" s="179">
        <v>1.159595582E9</v>
      </c>
      <c r="K1525" s="606" t="s">
        <v>6057</v>
      </c>
      <c r="L1525" s="1429" t="s">
        <v>7020</v>
      </c>
      <c r="M1525" s="176"/>
      <c r="N1525" s="176"/>
      <c r="O1525" s="619"/>
      <c r="P1525" s="619"/>
      <c r="Q1525" s="619"/>
      <c r="R1525" s="149"/>
      <c r="S1525" s="1324"/>
      <c r="T1525" s="149"/>
      <c r="U1525" s="149"/>
      <c r="V1525" s="149"/>
      <c r="W1525" s="619"/>
      <c r="X1525" s="619"/>
      <c r="Y1525" s="1447"/>
      <c r="AA1525" s="987"/>
      <c r="AB1525" s="992"/>
      <c r="AC1525" s="993"/>
      <c r="AD1525" s="994"/>
      <c r="AE1525" s="994"/>
      <c r="AF1525" s="995"/>
      <c r="AG1525" s="996"/>
      <c r="AH1525" s="997"/>
      <c r="AI1525" s="998"/>
      <c r="AJ1525" s="312"/>
      <c r="AK1525" s="312"/>
      <c r="AL1525" s="999"/>
      <c r="AM1525" s="312"/>
      <c r="AN1525" s="312"/>
      <c r="AO1525" s="1000"/>
      <c r="AP1525" s="666"/>
      <c r="AQ1525" s="1001"/>
      <c r="AR1525" s="1001"/>
      <c r="AS1525" s="1001"/>
      <c r="AT1525" s="748"/>
    </row>
    <row r="1526">
      <c r="A1526" s="248" t="s">
        <v>673</v>
      </c>
      <c r="B1526" s="179">
        <v>3.3638754E7</v>
      </c>
      <c r="C1526" s="1037">
        <v>44238.77711833333</v>
      </c>
      <c r="D1526" s="606" t="s">
        <v>9271</v>
      </c>
      <c r="E1526" s="179" t="s">
        <v>9272</v>
      </c>
      <c r="F1526" s="228">
        <v>32135.0</v>
      </c>
      <c r="G1526" s="179" t="s">
        <v>2496</v>
      </c>
      <c r="H1526" s="179" t="s">
        <v>9273</v>
      </c>
      <c r="I1526" s="179">
        <v>3.755646125E9</v>
      </c>
      <c r="K1526" s="606" t="s">
        <v>9274</v>
      </c>
      <c r="L1526" s="1429" t="s">
        <v>7038</v>
      </c>
      <c r="M1526" s="176"/>
      <c r="N1526" s="176"/>
      <c r="O1526" s="619"/>
      <c r="P1526" s="619"/>
      <c r="Q1526" s="1304"/>
      <c r="R1526" s="1462"/>
      <c r="S1526" s="1324"/>
      <c r="T1526" s="149"/>
      <c r="U1526" s="149"/>
      <c r="V1526" s="149"/>
      <c r="W1526" s="619"/>
      <c r="X1526" s="619"/>
      <c r="Y1526" s="1447"/>
      <c r="AA1526" s="987"/>
      <c r="AB1526" s="992"/>
      <c r="AC1526" s="993"/>
      <c r="AD1526" s="994"/>
      <c r="AE1526" s="994"/>
      <c r="AF1526" s="995"/>
      <c r="AG1526" s="996"/>
      <c r="AH1526" s="997"/>
      <c r="AI1526" s="998"/>
      <c r="AJ1526" s="312"/>
      <c r="AK1526" s="312"/>
      <c r="AL1526" s="999"/>
      <c r="AM1526" s="312"/>
      <c r="AN1526" s="312"/>
      <c r="AO1526" s="1000"/>
      <c r="AP1526" s="666"/>
      <c r="AQ1526" s="1001"/>
      <c r="AR1526" s="1001"/>
      <c r="AS1526" s="1001"/>
      <c r="AT1526" s="748"/>
    </row>
    <row r="1527">
      <c r="A1527" s="248" t="s">
        <v>673</v>
      </c>
      <c r="B1527" s="179">
        <v>3.7398341E7</v>
      </c>
      <c r="C1527" s="1037">
        <v>44243.02134662037</v>
      </c>
      <c r="D1527" s="606" t="s">
        <v>9333</v>
      </c>
      <c r="E1527" s="179" t="s">
        <v>9334</v>
      </c>
      <c r="F1527" s="228">
        <v>34273.0</v>
      </c>
      <c r="G1527" s="179" t="s">
        <v>391</v>
      </c>
      <c r="H1527" s="179" t="s">
        <v>9335</v>
      </c>
      <c r="I1527" s="179">
        <v>2.355486834E9</v>
      </c>
      <c r="K1527" s="606" t="s">
        <v>6814</v>
      </c>
      <c r="L1527" s="1429" t="s">
        <v>7020</v>
      </c>
      <c r="M1527" s="176"/>
      <c r="N1527" s="176"/>
      <c r="O1527" s="619"/>
      <c r="P1527" s="619"/>
      <c r="Q1527" s="619"/>
      <c r="R1527" s="1462"/>
      <c r="S1527" s="1324"/>
      <c r="T1527" s="149"/>
      <c r="U1527" s="149"/>
      <c r="V1527" s="149"/>
      <c r="W1527" s="619"/>
      <c r="X1527" s="619"/>
      <c r="Y1527" s="1447"/>
      <c r="AA1527" s="987"/>
      <c r="AB1527" s="992"/>
      <c r="AC1527" s="993"/>
      <c r="AD1527" s="994"/>
      <c r="AE1527" s="994"/>
      <c r="AF1527" s="995"/>
      <c r="AG1527" s="996"/>
      <c r="AH1527" s="997"/>
      <c r="AI1527" s="998"/>
      <c r="AJ1527" s="312"/>
      <c r="AK1527" s="312"/>
      <c r="AL1527" s="999"/>
      <c r="AM1527" s="312"/>
      <c r="AN1527" s="312"/>
      <c r="AO1527" s="1000"/>
      <c r="AP1527" s="666"/>
      <c r="AQ1527" s="1001"/>
      <c r="AR1527" s="1001"/>
      <c r="AS1527" s="1001"/>
      <c r="AT1527" s="748"/>
    </row>
    <row r="1528">
      <c r="A1528" s="248" t="s">
        <v>673</v>
      </c>
      <c r="B1528" s="179">
        <v>4.4208073E7</v>
      </c>
      <c r="C1528" s="1037">
        <v>44243.53783973379</v>
      </c>
      <c r="D1528" s="606" t="s">
        <v>9352</v>
      </c>
      <c r="E1528" s="179" t="s">
        <v>9353</v>
      </c>
      <c r="F1528" s="228">
        <v>37506.0</v>
      </c>
      <c r="G1528" s="179" t="s">
        <v>9354</v>
      </c>
      <c r="H1528" s="179" t="s">
        <v>2326</v>
      </c>
      <c r="I1528" s="179" t="s">
        <v>9355</v>
      </c>
      <c r="K1528" s="606" t="s">
        <v>9356</v>
      </c>
      <c r="L1528" s="1429" t="s">
        <v>7028</v>
      </c>
      <c r="M1528" s="176"/>
      <c r="N1528" s="176"/>
      <c r="O1528" s="619"/>
      <c r="P1528" s="619"/>
      <c r="Q1528" s="1304"/>
      <c r="R1528" s="1462"/>
      <c r="S1528" s="1324"/>
      <c r="T1528" s="149"/>
      <c r="U1528" s="149"/>
      <c r="V1528" s="149"/>
      <c r="W1528" s="619"/>
      <c r="X1528" s="619"/>
      <c r="Y1528" s="1447"/>
      <c r="AA1528" s="987"/>
      <c r="AB1528" s="992"/>
      <c r="AC1528" s="993"/>
      <c r="AD1528" s="994"/>
      <c r="AE1528" s="994"/>
      <c r="AF1528" s="995"/>
      <c r="AG1528" s="996"/>
      <c r="AH1528" s="997"/>
      <c r="AI1528" s="998"/>
      <c r="AJ1528" s="312"/>
      <c r="AK1528" s="312"/>
      <c r="AL1528" s="999"/>
      <c r="AM1528" s="312"/>
      <c r="AN1528" s="312"/>
      <c r="AO1528" s="1000"/>
      <c r="AP1528" s="666"/>
      <c r="AQ1528" s="1001"/>
      <c r="AR1528" s="1001"/>
      <c r="AS1528" s="1001"/>
      <c r="AT1528" s="748"/>
    </row>
    <row r="1529">
      <c r="A1529" s="248" t="s">
        <v>673</v>
      </c>
      <c r="B1529" s="179">
        <v>4.249621E7</v>
      </c>
      <c r="C1529" s="1037">
        <v>44243.61369400463</v>
      </c>
      <c r="D1529" s="606" t="s">
        <v>9358</v>
      </c>
      <c r="E1529" s="179" t="s">
        <v>9359</v>
      </c>
      <c r="F1529" s="228">
        <v>36582.0</v>
      </c>
      <c r="G1529" s="179" t="s">
        <v>391</v>
      </c>
      <c r="H1529" s="179" t="s">
        <v>9360</v>
      </c>
      <c r="I1529" s="179">
        <v>4564480.0</v>
      </c>
      <c r="K1529" s="606" t="s">
        <v>9361</v>
      </c>
      <c r="L1529" s="1429" t="s">
        <v>7038</v>
      </c>
      <c r="M1529" s="176"/>
      <c r="N1529" s="176"/>
      <c r="O1529" s="619"/>
      <c r="P1529" s="619"/>
      <c r="Q1529" s="1304"/>
      <c r="R1529" s="1462"/>
      <c r="S1529" s="1324"/>
      <c r="T1529" s="149"/>
      <c r="U1529" s="149"/>
      <c r="V1529" s="149"/>
      <c r="W1529" s="619"/>
      <c r="X1529" s="619"/>
      <c r="Y1529" s="1447"/>
      <c r="AA1529" s="987"/>
      <c r="AB1529" s="992"/>
      <c r="AC1529" s="993"/>
      <c r="AD1529" s="994"/>
      <c r="AE1529" s="994"/>
      <c r="AF1529" s="995"/>
      <c r="AG1529" s="996"/>
      <c r="AH1529" s="997"/>
      <c r="AI1529" s="998"/>
      <c r="AJ1529" s="312"/>
      <c r="AK1529" s="312"/>
      <c r="AL1529" s="999"/>
      <c r="AM1529" s="312"/>
      <c r="AN1529" s="312"/>
      <c r="AO1529" s="1000"/>
      <c r="AP1529" s="666"/>
      <c r="AQ1529" s="1001"/>
      <c r="AR1529" s="1001"/>
      <c r="AS1529" s="1001"/>
      <c r="AT1529" s="748"/>
    </row>
    <row r="1530">
      <c r="A1530" s="248" t="s">
        <v>673</v>
      </c>
      <c r="B1530" s="179">
        <v>4.4208073E7</v>
      </c>
      <c r="C1530" s="1037">
        <v>44244.46296087963</v>
      </c>
      <c r="D1530" s="606" t="s">
        <v>9352</v>
      </c>
      <c r="E1530" s="179" t="s">
        <v>9353</v>
      </c>
      <c r="F1530" s="228">
        <v>37506.0</v>
      </c>
      <c r="G1530" s="179" t="s">
        <v>9354</v>
      </c>
      <c r="H1530" s="179" t="s">
        <v>2326</v>
      </c>
      <c r="I1530" s="179" t="s">
        <v>9355</v>
      </c>
      <c r="K1530" s="606" t="s">
        <v>9356</v>
      </c>
      <c r="L1530" s="1429" t="s">
        <v>7028</v>
      </c>
      <c r="M1530" s="176"/>
      <c r="N1530" s="176"/>
      <c r="O1530" s="619"/>
      <c r="P1530" s="619"/>
      <c r="Q1530" s="1304"/>
      <c r="R1530" s="1462"/>
      <c r="S1530" s="1324"/>
      <c r="T1530" s="149"/>
      <c r="U1530" s="149"/>
      <c r="V1530" s="149"/>
      <c r="W1530" s="619"/>
      <c r="X1530" s="619"/>
      <c r="Y1530" s="1447"/>
      <c r="AA1530" s="987"/>
      <c r="AB1530" s="992"/>
      <c r="AC1530" s="993"/>
      <c r="AD1530" s="994"/>
      <c r="AE1530" s="994"/>
      <c r="AF1530" s="995"/>
      <c r="AG1530" s="996"/>
      <c r="AH1530" s="997"/>
      <c r="AI1530" s="998"/>
      <c r="AJ1530" s="312"/>
      <c r="AK1530" s="312"/>
      <c r="AL1530" s="999"/>
      <c r="AM1530" s="312"/>
      <c r="AN1530" s="312"/>
      <c r="AO1530" s="1000"/>
      <c r="AP1530" s="666"/>
      <c r="AQ1530" s="1001"/>
      <c r="AR1530" s="1001"/>
      <c r="AS1530" s="1001"/>
      <c r="AT1530" s="748"/>
    </row>
    <row r="1531">
      <c r="A1531" s="248" t="s">
        <v>673</v>
      </c>
      <c r="B1531" s="179">
        <v>3.766507E7</v>
      </c>
      <c r="C1531" s="1037">
        <v>44244.47992974537</v>
      </c>
      <c r="D1531" s="606" t="s">
        <v>9364</v>
      </c>
      <c r="E1531" s="179" t="s">
        <v>9365</v>
      </c>
      <c r="F1531" s="228">
        <v>34194.0</v>
      </c>
      <c r="G1531" s="179" t="s">
        <v>2021</v>
      </c>
      <c r="H1531" s="179" t="s">
        <v>9366</v>
      </c>
      <c r="I1531" s="179">
        <v>1.532848031E9</v>
      </c>
      <c r="K1531" s="606" t="s">
        <v>9367</v>
      </c>
      <c r="L1531" s="1429" t="s">
        <v>7020</v>
      </c>
      <c r="M1531" s="176"/>
      <c r="N1531" s="176"/>
      <c r="O1531" s="619"/>
      <c r="P1531" s="619"/>
      <c r="Q1531" s="619"/>
      <c r="R1531" s="1462"/>
      <c r="S1531" s="1324"/>
      <c r="T1531" s="149"/>
      <c r="U1531" s="149"/>
      <c r="V1531" s="149"/>
      <c r="W1531" s="619"/>
      <c r="X1531" s="619"/>
      <c r="Y1531" s="1447"/>
      <c r="AA1531" s="987"/>
      <c r="AB1531" s="992"/>
      <c r="AC1531" s="993"/>
      <c r="AD1531" s="994"/>
      <c r="AE1531" s="994"/>
      <c r="AF1531" s="995"/>
      <c r="AG1531" s="996"/>
      <c r="AH1531" s="997"/>
      <c r="AI1531" s="998"/>
      <c r="AJ1531" s="312"/>
      <c r="AK1531" s="312"/>
      <c r="AL1531" s="999"/>
      <c r="AM1531" s="312"/>
      <c r="AN1531" s="312"/>
      <c r="AO1531" s="1000"/>
      <c r="AP1531" s="666"/>
      <c r="AQ1531" s="1001"/>
      <c r="AR1531" s="1001"/>
      <c r="AS1531" s="1001"/>
      <c r="AT1531" s="748"/>
    </row>
    <row r="1532">
      <c r="A1532" s="248" t="s">
        <v>673</v>
      </c>
      <c r="B1532" s="179">
        <v>2.0569451E7</v>
      </c>
      <c r="C1532" s="1037">
        <v>44244.568134201385</v>
      </c>
      <c r="D1532" s="606" t="s">
        <v>9371</v>
      </c>
      <c r="E1532" s="179" t="s">
        <v>9372</v>
      </c>
      <c r="F1532" s="228">
        <v>25205.0</v>
      </c>
      <c r="G1532" s="179" t="s">
        <v>391</v>
      </c>
      <c r="H1532" s="179" t="s">
        <v>1678</v>
      </c>
      <c r="I1532" s="179" t="s">
        <v>9373</v>
      </c>
      <c r="K1532" s="606" t="s">
        <v>9374</v>
      </c>
      <c r="L1532" s="1429" t="s">
        <v>7020</v>
      </c>
      <c r="M1532" s="176"/>
      <c r="N1532" s="176"/>
      <c r="O1532" s="619"/>
      <c r="P1532" s="619"/>
      <c r="Q1532" s="619"/>
      <c r="R1532" s="1462"/>
      <c r="S1532" s="1324"/>
      <c r="T1532" s="149"/>
      <c r="U1532" s="149"/>
      <c r="V1532" s="149"/>
      <c r="W1532" s="619"/>
      <c r="X1532" s="619"/>
      <c r="Y1532" s="1447"/>
      <c r="AA1532" s="987"/>
      <c r="AB1532" s="992"/>
      <c r="AC1532" s="993"/>
      <c r="AD1532" s="994"/>
      <c r="AE1532" s="994"/>
      <c r="AF1532" s="995"/>
      <c r="AG1532" s="996"/>
      <c r="AH1532" s="997"/>
      <c r="AI1532" s="998"/>
      <c r="AJ1532" s="312"/>
      <c r="AK1532" s="312"/>
      <c r="AL1532" s="999"/>
      <c r="AM1532" s="312"/>
      <c r="AN1532" s="312"/>
      <c r="AO1532" s="1000"/>
      <c r="AP1532" s="666"/>
      <c r="AQ1532" s="1001"/>
      <c r="AR1532" s="1001"/>
      <c r="AS1532" s="1001"/>
      <c r="AT1532" s="748"/>
    </row>
    <row r="1533">
      <c r="A1533" s="248" t="s">
        <v>673</v>
      </c>
      <c r="B1533" s="179">
        <v>4.7391895E7</v>
      </c>
      <c r="C1533" s="1037">
        <v>44244.5717902662</v>
      </c>
      <c r="D1533" s="606" t="s">
        <v>9378</v>
      </c>
      <c r="E1533" s="179" t="s">
        <v>9379</v>
      </c>
      <c r="F1533" s="228">
        <v>38910.0</v>
      </c>
      <c r="G1533" s="179" t="s">
        <v>391</v>
      </c>
      <c r="H1533" s="179" t="s">
        <v>3879</v>
      </c>
      <c r="I1533" s="179">
        <v>5.491160162546E12</v>
      </c>
      <c r="K1533" s="606" t="s">
        <v>9380</v>
      </c>
      <c r="L1533" s="1429" t="s">
        <v>7020</v>
      </c>
      <c r="M1533" s="176"/>
      <c r="N1533" s="176"/>
      <c r="O1533" s="619"/>
      <c r="P1533" s="619"/>
      <c r="Q1533" s="619"/>
      <c r="R1533" s="1462"/>
      <c r="S1533" s="1324"/>
      <c r="T1533" s="149"/>
      <c r="U1533" s="149"/>
      <c r="V1533" s="149"/>
      <c r="W1533" s="619"/>
      <c r="X1533" s="619"/>
      <c r="Y1533" s="1447"/>
      <c r="AA1533" s="987"/>
      <c r="AB1533" s="992"/>
      <c r="AC1533" s="993"/>
      <c r="AD1533" s="994"/>
      <c r="AE1533" s="994"/>
      <c r="AF1533" s="995"/>
      <c r="AG1533" s="996"/>
      <c r="AH1533" s="997"/>
      <c r="AI1533" s="998"/>
      <c r="AJ1533" s="312"/>
      <c r="AK1533" s="312"/>
      <c r="AL1533" s="999"/>
      <c r="AM1533" s="312"/>
      <c r="AN1533" s="312"/>
      <c r="AO1533" s="1000"/>
      <c r="AP1533" s="666"/>
      <c r="AQ1533" s="1001"/>
      <c r="AR1533" s="1001"/>
      <c r="AS1533" s="1001"/>
      <c r="AT1533" s="748"/>
    </row>
    <row r="1534">
      <c r="A1534" s="248" t="s">
        <v>673</v>
      </c>
      <c r="B1534" s="179">
        <v>4.3493853E7</v>
      </c>
      <c r="C1534" s="1037">
        <v>44244.579323391205</v>
      </c>
      <c r="D1534" s="606" t="s">
        <v>9385</v>
      </c>
      <c r="E1534" s="179" t="s">
        <v>9386</v>
      </c>
      <c r="F1534" s="228">
        <v>37592.0</v>
      </c>
      <c r="G1534" s="179" t="s">
        <v>391</v>
      </c>
      <c r="H1534" s="179" t="s">
        <v>9387</v>
      </c>
      <c r="I1534" s="179" t="s">
        <v>9388</v>
      </c>
      <c r="K1534" s="606" t="s">
        <v>9389</v>
      </c>
      <c r="L1534" s="1429" t="s">
        <v>9390</v>
      </c>
      <c r="M1534" s="176"/>
      <c r="N1534" s="176"/>
      <c r="O1534" s="619"/>
      <c r="P1534" s="619"/>
      <c r="Q1534" s="1304"/>
      <c r="R1534" s="1462"/>
      <c r="S1534" s="1324"/>
      <c r="T1534" s="149"/>
      <c r="U1534" s="149"/>
      <c r="V1534" s="149"/>
      <c r="W1534" s="619"/>
      <c r="X1534" s="619"/>
      <c r="Y1534" s="1447"/>
      <c r="AA1534" s="987"/>
      <c r="AB1534" s="992"/>
      <c r="AC1534" s="993"/>
      <c r="AD1534" s="994"/>
      <c r="AE1534" s="994"/>
      <c r="AF1534" s="995"/>
      <c r="AG1534" s="996"/>
      <c r="AH1534" s="997"/>
      <c r="AI1534" s="998"/>
      <c r="AJ1534" s="312"/>
      <c r="AK1534" s="312"/>
      <c r="AL1534" s="999"/>
      <c r="AM1534" s="312"/>
      <c r="AN1534" s="312"/>
      <c r="AO1534" s="1000"/>
      <c r="AP1534" s="666"/>
      <c r="AQ1534" s="1001"/>
      <c r="AR1534" s="1001"/>
      <c r="AS1534" s="1001"/>
      <c r="AT1534" s="748"/>
    </row>
    <row r="1535">
      <c r="A1535" s="248" t="s">
        <v>673</v>
      </c>
      <c r="B1535" s="179">
        <v>4.291738E7</v>
      </c>
      <c r="C1535" s="1037">
        <v>44244.57947094907</v>
      </c>
      <c r="D1535" s="606" t="s">
        <v>9395</v>
      </c>
      <c r="E1535" s="179" t="s">
        <v>9396</v>
      </c>
      <c r="F1535" s="228">
        <v>36854.0</v>
      </c>
      <c r="G1535" s="179" t="s">
        <v>391</v>
      </c>
      <c r="H1535" s="179" t="s">
        <v>9397</v>
      </c>
      <c r="I1535" s="179">
        <v>3.87486524E9</v>
      </c>
      <c r="K1535" s="606" t="s">
        <v>9398</v>
      </c>
      <c r="L1535" s="1429" t="s">
        <v>7020</v>
      </c>
      <c r="M1535" s="176"/>
      <c r="N1535" s="176"/>
      <c r="O1535" s="619"/>
      <c r="P1535" s="619"/>
      <c r="Q1535" s="619"/>
      <c r="R1535" s="1462"/>
      <c r="S1535" s="1324"/>
      <c r="T1535" s="149"/>
      <c r="U1535" s="149"/>
      <c r="V1535" s="149"/>
      <c r="W1535" s="619"/>
      <c r="X1535" s="619"/>
      <c r="Y1535" s="1447"/>
      <c r="AA1535" s="987"/>
      <c r="AB1535" s="992"/>
      <c r="AC1535" s="993"/>
      <c r="AD1535" s="994"/>
      <c r="AE1535" s="994"/>
      <c r="AF1535" s="995"/>
      <c r="AG1535" s="996"/>
      <c r="AH1535" s="997"/>
      <c r="AI1535" s="998"/>
      <c r="AJ1535" s="312"/>
      <c r="AK1535" s="312"/>
      <c r="AL1535" s="999"/>
      <c r="AM1535" s="312"/>
      <c r="AN1535" s="312"/>
      <c r="AO1535" s="1000"/>
      <c r="AP1535" s="666"/>
      <c r="AQ1535" s="1001"/>
      <c r="AR1535" s="1001"/>
      <c r="AS1535" s="1001"/>
      <c r="AT1535" s="748"/>
    </row>
    <row r="1536">
      <c r="A1536" s="248" t="s">
        <v>673</v>
      </c>
      <c r="B1536" s="179">
        <v>4.1150778E7</v>
      </c>
      <c r="C1536" s="1037">
        <v>44244.585625949076</v>
      </c>
      <c r="D1536" s="606" t="s">
        <v>9402</v>
      </c>
      <c r="E1536" s="179" t="s">
        <v>9403</v>
      </c>
      <c r="F1536" s="228">
        <v>35906.0</v>
      </c>
      <c r="G1536" s="179" t="s">
        <v>2021</v>
      </c>
      <c r="H1536" s="179" t="s">
        <v>9404</v>
      </c>
      <c r="I1536" s="179" t="s">
        <v>9405</v>
      </c>
      <c r="K1536" s="606" t="s">
        <v>9406</v>
      </c>
      <c r="L1536" s="1429" t="s">
        <v>9407</v>
      </c>
      <c r="M1536" s="176"/>
      <c r="N1536" s="176"/>
      <c r="O1536" s="619"/>
      <c r="P1536" s="619"/>
      <c r="Q1536" s="1304"/>
      <c r="R1536" s="1462"/>
      <c r="S1536" s="1324"/>
      <c r="T1536" s="149"/>
      <c r="U1536" s="149"/>
      <c r="V1536" s="149"/>
      <c r="W1536" s="619"/>
      <c r="X1536" s="619"/>
      <c r="Y1536" s="1447"/>
      <c r="AA1536" s="987"/>
      <c r="AB1536" s="992"/>
      <c r="AC1536" s="993"/>
      <c r="AD1536" s="994"/>
      <c r="AE1536" s="994"/>
      <c r="AF1536" s="995"/>
      <c r="AG1536" s="996"/>
      <c r="AH1536" s="997"/>
      <c r="AI1536" s="998"/>
      <c r="AJ1536" s="312"/>
      <c r="AK1536" s="312"/>
      <c r="AL1536" s="999"/>
      <c r="AM1536" s="312"/>
      <c r="AN1536" s="312"/>
      <c r="AO1536" s="1000"/>
      <c r="AP1536" s="666"/>
      <c r="AQ1536" s="1001"/>
      <c r="AR1536" s="1001"/>
      <c r="AS1536" s="1001"/>
      <c r="AT1536" s="748"/>
    </row>
    <row r="1537">
      <c r="A1537" s="248" t="s">
        <v>673</v>
      </c>
      <c r="B1537" s="179">
        <v>3.9287357E7</v>
      </c>
      <c r="C1537" s="1037">
        <v>44244.76070908565</v>
      </c>
      <c r="D1537" s="606" t="s">
        <v>1738</v>
      </c>
      <c r="E1537" s="179" t="s">
        <v>1739</v>
      </c>
      <c r="F1537" s="228">
        <v>35003.0</v>
      </c>
      <c r="G1537" s="179" t="s">
        <v>1755</v>
      </c>
      <c r="H1537" s="179" t="s">
        <v>9411</v>
      </c>
      <c r="I1537" s="179">
        <v>1.130232765E9</v>
      </c>
      <c r="K1537" s="606" t="s">
        <v>9412</v>
      </c>
      <c r="L1537" s="1429" t="s">
        <v>9413</v>
      </c>
      <c r="M1537" s="176"/>
      <c r="N1537" s="176"/>
      <c r="O1537" s="619"/>
      <c r="P1537" s="619"/>
      <c r="Q1537" s="619"/>
      <c r="R1537" s="176"/>
      <c r="S1537" s="1324"/>
      <c r="T1537" s="149"/>
      <c r="U1537" s="149"/>
      <c r="V1537" s="149"/>
      <c r="W1537" s="619"/>
      <c r="X1537" s="619"/>
      <c r="Y1537" s="1447"/>
      <c r="AA1537" s="987"/>
      <c r="AB1537" s="992"/>
      <c r="AC1537" s="993"/>
      <c r="AD1537" s="994"/>
      <c r="AE1537" s="994"/>
      <c r="AF1537" s="995"/>
      <c r="AG1537" s="996"/>
      <c r="AH1537" s="997"/>
      <c r="AI1537" s="998"/>
      <c r="AJ1537" s="312"/>
      <c r="AK1537" s="312"/>
      <c r="AL1537" s="999"/>
      <c r="AM1537" s="312"/>
      <c r="AN1537" s="312"/>
      <c r="AO1537" s="1000"/>
      <c r="AP1537" s="666"/>
      <c r="AQ1537" s="1001"/>
      <c r="AR1537" s="1001"/>
      <c r="AS1537" s="1001"/>
      <c r="AT1537" s="748"/>
    </row>
    <row r="1538">
      <c r="A1538" s="248" t="s">
        <v>673</v>
      </c>
      <c r="B1538" s="179">
        <v>4.4183725E7</v>
      </c>
      <c r="C1538" s="1037">
        <v>44245.15888747685</v>
      </c>
      <c r="D1538" s="606" t="s">
        <v>9418</v>
      </c>
      <c r="E1538" s="179" t="s">
        <v>9419</v>
      </c>
      <c r="F1538" s="228">
        <v>37375.0</v>
      </c>
      <c r="G1538" s="179" t="s">
        <v>391</v>
      </c>
      <c r="H1538" s="179" t="s">
        <v>9420</v>
      </c>
      <c r="I1538" s="179" t="s">
        <v>9421</v>
      </c>
      <c r="K1538" s="606" t="s">
        <v>9422</v>
      </c>
      <c r="L1538" s="1429" t="s">
        <v>7020</v>
      </c>
      <c r="M1538" s="176"/>
      <c r="N1538" s="176"/>
      <c r="O1538" s="619"/>
      <c r="P1538" s="619"/>
      <c r="Q1538" s="619"/>
      <c r="R1538" s="1462"/>
      <c r="S1538" s="1324"/>
      <c r="T1538" s="149"/>
      <c r="U1538" s="149"/>
      <c r="V1538" s="149"/>
      <c r="W1538" s="619"/>
      <c r="X1538" s="619"/>
      <c r="Y1538" s="1447"/>
      <c r="AA1538" s="987"/>
      <c r="AB1538" s="992"/>
      <c r="AC1538" s="993"/>
      <c r="AD1538" s="994"/>
      <c r="AE1538" s="994"/>
      <c r="AF1538" s="995"/>
      <c r="AG1538" s="996"/>
      <c r="AH1538" s="997"/>
      <c r="AI1538" s="998"/>
      <c r="AJ1538" s="312"/>
      <c r="AK1538" s="312"/>
      <c r="AL1538" s="999"/>
      <c r="AM1538" s="312"/>
      <c r="AN1538" s="312"/>
      <c r="AO1538" s="1000"/>
      <c r="AP1538" s="666"/>
      <c r="AQ1538" s="1001"/>
      <c r="AR1538" s="1001"/>
      <c r="AS1538" s="1001"/>
      <c r="AT1538" s="748"/>
    </row>
    <row r="1539">
      <c r="A1539" s="248" t="s">
        <v>673</v>
      </c>
      <c r="B1539" s="179">
        <v>2.2605776E7</v>
      </c>
      <c r="C1539" s="1037">
        <v>44245.39826152778</v>
      </c>
      <c r="D1539" s="606" t="s">
        <v>9427</v>
      </c>
      <c r="E1539" s="179" t="s">
        <v>9428</v>
      </c>
      <c r="F1539" s="228">
        <v>26546.0</v>
      </c>
      <c r="G1539" s="179" t="s">
        <v>391</v>
      </c>
      <c r="H1539" s="179" t="s">
        <v>9429</v>
      </c>
      <c r="I1539" s="179">
        <v>5.4923645764E12</v>
      </c>
      <c r="K1539" s="606" t="s">
        <v>9430</v>
      </c>
      <c r="L1539" s="1429" t="s">
        <v>9431</v>
      </c>
      <c r="M1539" s="176"/>
      <c r="N1539" s="176"/>
      <c r="O1539" s="619"/>
      <c r="P1539" s="619"/>
      <c r="Q1539" s="619"/>
      <c r="R1539" s="1462"/>
      <c r="S1539" s="1324"/>
      <c r="T1539" s="149"/>
      <c r="U1539" s="149"/>
      <c r="V1539" s="149"/>
      <c r="W1539" s="619"/>
      <c r="X1539" s="619"/>
      <c r="Y1539" s="1447"/>
      <c r="AA1539" s="987"/>
      <c r="AB1539" s="992"/>
      <c r="AC1539" s="993"/>
      <c r="AD1539" s="994"/>
      <c r="AE1539" s="994"/>
      <c r="AF1539" s="995"/>
      <c r="AG1539" s="996"/>
      <c r="AH1539" s="997"/>
      <c r="AI1539" s="998"/>
      <c r="AJ1539" s="312"/>
      <c r="AK1539" s="312"/>
      <c r="AL1539" s="999"/>
      <c r="AM1539" s="312"/>
      <c r="AN1539" s="312"/>
      <c r="AO1539" s="1000"/>
      <c r="AP1539" s="666"/>
      <c r="AQ1539" s="1001"/>
      <c r="AR1539" s="1001"/>
      <c r="AS1539" s="1001"/>
      <c r="AT1539" s="748"/>
    </row>
    <row r="1540">
      <c r="A1540" s="248" t="s">
        <v>673</v>
      </c>
      <c r="B1540" s="179">
        <v>3.7035829E7</v>
      </c>
      <c r="C1540" s="1037">
        <v>44245.48961931713</v>
      </c>
      <c r="D1540" s="606" t="s">
        <v>9436</v>
      </c>
      <c r="E1540" s="179" t="s">
        <v>9437</v>
      </c>
      <c r="F1540" s="228">
        <v>33843.0</v>
      </c>
      <c r="G1540" s="179" t="s">
        <v>391</v>
      </c>
      <c r="H1540" s="179" t="s">
        <v>9438</v>
      </c>
      <c r="I1540" s="179">
        <v>1.561952051E9</v>
      </c>
      <c r="K1540" s="606" t="s">
        <v>9439</v>
      </c>
      <c r="L1540" s="1429" t="s">
        <v>7020</v>
      </c>
      <c r="M1540" s="176"/>
      <c r="N1540" s="176"/>
      <c r="O1540" s="619"/>
      <c r="P1540" s="619"/>
      <c r="Q1540" s="619"/>
      <c r="R1540" s="1462"/>
      <c r="S1540" s="1324"/>
      <c r="T1540" s="149"/>
      <c r="U1540" s="149"/>
      <c r="V1540" s="149"/>
      <c r="W1540" s="619"/>
      <c r="X1540" s="619"/>
      <c r="Y1540" s="1447"/>
      <c r="AA1540" s="987"/>
      <c r="AB1540" s="992"/>
      <c r="AC1540" s="993"/>
      <c r="AD1540" s="994"/>
      <c r="AE1540" s="994"/>
      <c r="AF1540" s="995"/>
      <c r="AG1540" s="996"/>
      <c r="AH1540" s="997"/>
      <c r="AI1540" s="998"/>
      <c r="AJ1540" s="312"/>
      <c r="AK1540" s="312"/>
      <c r="AL1540" s="999"/>
      <c r="AM1540" s="312"/>
      <c r="AN1540" s="312"/>
      <c r="AO1540" s="1000"/>
      <c r="AP1540" s="666"/>
      <c r="AQ1540" s="1001"/>
      <c r="AR1540" s="1001"/>
      <c r="AS1540" s="1001"/>
      <c r="AT1540" s="748"/>
    </row>
    <row r="1541">
      <c r="A1541" s="248" t="s">
        <v>673</v>
      </c>
      <c r="B1541" s="179">
        <v>9.6086056E7</v>
      </c>
      <c r="C1541" s="1037">
        <v>44246.6021053125</v>
      </c>
      <c r="D1541" s="606" t="s">
        <v>9445</v>
      </c>
      <c r="E1541" s="179" t="s">
        <v>9446</v>
      </c>
      <c r="F1541" s="228">
        <v>33696.0</v>
      </c>
      <c r="G1541" s="179" t="s">
        <v>9447</v>
      </c>
      <c r="H1541" s="179" t="s">
        <v>4171</v>
      </c>
      <c r="I1541" s="179">
        <v>9.1156139093E10</v>
      </c>
      <c r="K1541" s="606" t="s">
        <v>3125</v>
      </c>
      <c r="L1541" s="1429" t="s">
        <v>7020</v>
      </c>
      <c r="M1541" s="176"/>
      <c r="N1541" s="176"/>
      <c r="O1541" s="619"/>
      <c r="P1541" s="619"/>
      <c r="Q1541" s="1304"/>
      <c r="R1541" s="1196"/>
      <c r="S1541" s="1324"/>
      <c r="T1541" s="149"/>
      <c r="U1541" s="149"/>
      <c r="V1541" s="149"/>
      <c r="W1541" s="619"/>
      <c r="X1541" s="619"/>
      <c r="Y1541" s="1447"/>
      <c r="AA1541" s="987"/>
      <c r="AB1541" s="992"/>
      <c r="AC1541" s="993"/>
      <c r="AD1541" s="994"/>
      <c r="AE1541" s="994"/>
      <c r="AF1541" s="995"/>
      <c r="AG1541" s="996"/>
      <c r="AH1541" s="997"/>
      <c r="AI1541" s="998"/>
      <c r="AJ1541" s="312"/>
      <c r="AK1541" s="312"/>
      <c r="AL1541" s="999"/>
      <c r="AM1541" s="312"/>
      <c r="AN1541" s="312"/>
      <c r="AO1541" s="1000"/>
      <c r="AP1541" s="666"/>
      <c r="AQ1541" s="1001"/>
      <c r="AR1541" s="1001"/>
      <c r="AS1541" s="1001"/>
      <c r="AT1541" s="748"/>
    </row>
    <row r="1542">
      <c r="A1542" s="248" t="s">
        <v>673</v>
      </c>
      <c r="B1542" s="179">
        <v>3.7844337E7</v>
      </c>
      <c r="C1542" s="1037">
        <v>44247.570575081016</v>
      </c>
      <c r="D1542" s="606" t="s">
        <v>9451</v>
      </c>
      <c r="E1542" s="179" t="s">
        <v>9452</v>
      </c>
      <c r="F1542" s="228">
        <v>34264.0</v>
      </c>
      <c r="G1542" s="179" t="s">
        <v>391</v>
      </c>
      <c r="H1542" s="179" t="s">
        <v>9453</v>
      </c>
      <c r="I1542" s="179">
        <v>5.492215027991E12</v>
      </c>
      <c r="K1542" s="606" t="s">
        <v>9454</v>
      </c>
      <c r="L1542" s="1429" t="s">
        <v>7020</v>
      </c>
      <c r="M1542" s="176"/>
      <c r="N1542" s="176"/>
      <c r="O1542" s="619"/>
      <c r="P1542" s="619"/>
      <c r="Q1542" s="1304"/>
      <c r="R1542" s="1462"/>
      <c r="S1542" s="1324"/>
      <c r="T1542" s="149"/>
      <c r="U1542" s="149"/>
      <c r="V1542" s="149"/>
      <c r="W1542" s="619"/>
      <c r="X1542" s="619"/>
      <c r="Y1542" s="1447"/>
      <c r="AA1542" s="987"/>
      <c r="AB1542" s="992"/>
      <c r="AC1542" s="993"/>
      <c r="AD1542" s="994"/>
      <c r="AE1542" s="994"/>
      <c r="AF1542" s="995"/>
      <c r="AG1542" s="996"/>
      <c r="AH1542" s="997"/>
      <c r="AI1542" s="998"/>
      <c r="AJ1542" s="312"/>
      <c r="AK1542" s="312"/>
      <c r="AL1542" s="999"/>
      <c r="AM1542" s="312"/>
      <c r="AN1542" s="312"/>
      <c r="AO1542" s="1000"/>
      <c r="AP1542" s="666"/>
      <c r="AQ1542" s="1001"/>
      <c r="AR1542" s="1001"/>
      <c r="AS1542" s="1001"/>
      <c r="AT1542" s="748"/>
    </row>
    <row r="1543">
      <c r="A1543" s="248" t="s">
        <v>673</v>
      </c>
      <c r="B1543" s="179">
        <v>3.6785949E7</v>
      </c>
      <c r="C1543" s="1037">
        <v>44248.101751504626</v>
      </c>
      <c r="D1543" s="606" t="s">
        <v>9457</v>
      </c>
      <c r="E1543" s="179" t="s">
        <v>9458</v>
      </c>
      <c r="F1543" s="228">
        <v>33665.0</v>
      </c>
      <c r="G1543" s="179" t="s">
        <v>391</v>
      </c>
      <c r="H1543" s="179" t="s">
        <v>9459</v>
      </c>
      <c r="I1543" s="179">
        <v>1.154710854E9</v>
      </c>
      <c r="K1543" s="606" t="s">
        <v>9460</v>
      </c>
      <c r="L1543" s="1429" t="s">
        <v>9461</v>
      </c>
      <c r="M1543" s="176"/>
      <c r="N1543" s="176"/>
      <c r="O1543" s="619"/>
      <c r="P1543" s="619"/>
      <c r="Q1543" s="619"/>
      <c r="R1543" s="1462"/>
      <c r="S1543" s="1324"/>
      <c r="T1543" s="149"/>
      <c r="U1543" s="149"/>
      <c r="V1543" s="149"/>
      <c r="W1543" s="619"/>
      <c r="X1543" s="619"/>
      <c r="Y1543" s="1447"/>
      <c r="AA1543" s="987"/>
      <c r="AB1543" s="992"/>
      <c r="AC1543" s="993"/>
      <c r="AD1543" s="994"/>
      <c r="AE1543" s="994"/>
      <c r="AF1543" s="995"/>
      <c r="AG1543" s="996"/>
      <c r="AH1543" s="997"/>
      <c r="AI1543" s="998"/>
      <c r="AJ1543" s="312"/>
      <c r="AK1543" s="312"/>
      <c r="AL1543" s="999"/>
      <c r="AM1543" s="312"/>
      <c r="AN1543" s="312"/>
      <c r="AO1543" s="1000"/>
      <c r="AP1543" s="666"/>
      <c r="AQ1543" s="1001"/>
      <c r="AR1543" s="1001"/>
      <c r="AS1543" s="1001"/>
      <c r="AT1543" s="748"/>
    </row>
    <row r="1544">
      <c r="A1544" s="248" t="s">
        <v>673</v>
      </c>
      <c r="B1544" s="179">
        <v>3.1302481E7</v>
      </c>
      <c r="C1544" s="1037">
        <v>44248.46407177083</v>
      </c>
      <c r="D1544" s="606" t="s">
        <v>9467</v>
      </c>
      <c r="E1544" s="179" t="s">
        <v>9468</v>
      </c>
      <c r="F1544" s="228">
        <v>31062.0</v>
      </c>
      <c r="G1544" s="179" t="s">
        <v>391</v>
      </c>
      <c r="H1544" s="179" t="s">
        <v>1822</v>
      </c>
      <c r="I1544" s="179">
        <v>3.413500373E9</v>
      </c>
      <c r="K1544" s="606" t="s">
        <v>9469</v>
      </c>
      <c r="L1544" s="1429" t="s">
        <v>7020</v>
      </c>
      <c r="M1544" s="176"/>
      <c r="N1544" s="176"/>
      <c r="O1544" s="619"/>
      <c r="P1544" s="619"/>
      <c r="Q1544" s="1304"/>
      <c r="R1544" s="1462"/>
      <c r="S1544" s="1324"/>
      <c r="T1544" s="149"/>
      <c r="U1544" s="149"/>
      <c r="V1544" s="149"/>
      <c r="W1544" s="619"/>
      <c r="X1544" s="619"/>
      <c r="Y1544" s="1447"/>
      <c r="AA1544" s="987"/>
      <c r="AB1544" s="992"/>
      <c r="AC1544" s="993"/>
      <c r="AD1544" s="994"/>
      <c r="AE1544" s="994"/>
      <c r="AF1544" s="995"/>
      <c r="AG1544" s="996"/>
      <c r="AH1544" s="997"/>
      <c r="AI1544" s="998"/>
      <c r="AJ1544" s="312"/>
      <c r="AK1544" s="312"/>
      <c r="AL1544" s="999"/>
      <c r="AM1544" s="312"/>
      <c r="AN1544" s="312"/>
      <c r="AO1544" s="1000"/>
      <c r="AP1544" s="666"/>
      <c r="AQ1544" s="1001"/>
      <c r="AR1544" s="1001"/>
      <c r="AS1544" s="1001"/>
      <c r="AT1544" s="748"/>
    </row>
    <row r="1545">
      <c r="A1545" s="248" t="s">
        <v>673</v>
      </c>
      <c r="B1545" s="179">
        <v>3.9813125E7</v>
      </c>
      <c r="C1545" s="1037">
        <v>44249.5004183912</v>
      </c>
      <c r="D1545" s="606" t="s">
        <v>9471</v>
      </c>
      <c r="E1545" s="179" t="s">
        <v>9472</v>
      </c>
      <c r="F1545" s="228">
        <v>35329.0</v>
      </c>
      <c r="G1545" s="179" t="s">
        <v>391</v>
      </c>
      <c r="H1545" s="179" t="s">
        <v>1678</v>
      </c>
      <c r="I1545" s="179">
        <v>1.166830352E9</v>
      </c>
      <c r="K1545" s="606" t="s">
        <v>9473</v>
      </c>
      <c r="L1545" s="1429" t="s">
        <v>7020</v>
      </c>
      <c r="M1545" s="176"/>
      <c r="N1545" s="176"/>
      <c r="O1545" s="619"/>
      <c r="P1545" s="619"/>
      <c r="Q1545" s="619"/>
      <c r="R1545" s="1462"/>
      <c r="S1545" s="1324"/>
      <c r="T1545" s="149"/>
      <c r="U1545" s="149"/>
      <c r="V1545" s="149"/>
      <c r="W1545" s="619"/>
      <c r="X1545" s="619"/>
      <c r="Y1545" s="1447"/>
      <c r="AA1545" s="987"/>
      <c r="AB1545" s="992"/>
      <c r="AC1545" s="993"/>
      <c r="AD1545" s="994"/>
      <c r="AE1545" s="994"/>
      <c r="AF1545" s="995"/>
      <c r="AG1545" s="996"/>
      <c r="AH1545" s="997"/>
      <c r="AI1545" s="998"/>
      <c r="AJ1545" s="312"/>
      <c r="AK1545" s="312"/>
      <c r="AL1545" s="999"/>
      <c r="AM1545" s="312"/>
      <c r="AN1545" s="312"/>
      <c r="AO1545" s="1000"/>
      <c r="AP1545" s="666"/>
      <c r="AQ1545" s="1001"/>
      <c r="AR1545" s="1001"/>
      <c r="AS1545" s="1001"/>
      <c r="AT1545" s="748"/>
    </row>
    <row r="1546">
      <c r="A1546" s="248" t="s">
        <v>673</v>
      </c>
      <c r="B1546" s="179">
        <v>1.9033621E7</v>
      </c>
      <c r="C1546" s="1037">
        <v>44249.54278113426</v>
      </c>
      <c r="D1546" s="606" t="s">
        <v>9478</v>
      </c>
      <c r="E1546" s="179" t="s">
        <v>9479</v>
      </c>
      <c r="F1546" s="228">
        <v>32634.0</v>
      </c>
      <c r="G1546" s="179" t="s">
        <v>9480</v>
      </c>
      <c r="H1546" s="179" t="s">
        <v>1795</v>
      </c>
      <c r="I1546" s="179" t="s">
        <v>9481</v>
      </c>
      <c r="K1546" s="606" t="s">
        <v>6292</v>
      </c>
      <c r="L1546" s="1429" t="s">
        <v>9482</v>
      </c>
      <c r="M1546" s="176"/>
      <c r="N1546" s="176"/>
      <c r="O1546" s="619"/>
      <c r="P1546" s="619"/>
      <c r="Q1546" s="619"/>
      <c r="R1546" s="1462"/>
      <c r="S1546" s="1324"/>
      <c r="T1546" s="149"/>
      <c r="U1546" s="149"/>
      <c r="V1546" s="149"/>
      <c r="W1546" s="619"/>
      <c r="X1546" s="619"/>
      <c r="Y1546" s="1447"/>
      <c r="AA1546" s="987"/>
      <c r="AB1546" s="992"/>
      <c r="AC1546" s="993"/>
      <c r="AD1546" s="994"/>
      <c r="AE1546" s="994"/>
      <c r="AF1546" s="995"/>
      <c r="AG1546" s="996"/>
      <c r="AH1546" s="997"/>
      <c r="AI1546" s="998"/>
      <c r="AJ1546" s="312"/>
      <c r="AK1546" s="312"/>
      <c r="AL1546" s="999"/>
      <c r="AM1546" s="312"/>
      <c r="AN1546" s="312"/>
      <c r="AO1546" s="1000"/>
      <c r="AP1546" s="666"/>
      <c r="AQ1546" s="1001"/>
      <c r="AR1546" s="1001"/>
      <c r="AS1546" s="1001"/>
      <c r="AT1546" s="748"/>
    </row>
    <row r="1547">
      <c r="A1547" s="248" t="s">
        <v>673</v>
      </c>
      <c r="B1547" s="179">
        <v>3.7564026E7</v>
      </c>
      <c r="C1547" s="1037">
        <v>44249.76604793982</v>
      </c>
      <c r="D1547" s="606" t="s">
        <v>9488</v>
      </c>
      <c r="E1547" s="179" t="s">
        <v>9489</v>
      </c>
      <c r="F1547" s="228">
        <v>34414.0</v>
      </c>
      <c r="G1547" s="179" t="s">
        <v>391</v>
      </c>
      <c r="H1547" s="179" t="s">
        <v>9490</v>
      </c>
      <c r="I1547" s="179">
        <v>3.454246302E9</v>
      </c>
      <c r="K1547" s="606" t="s">
        <v>1716</v>
      </c>
      <c r="L1547" s="1429" t="s">
        <v>7038</v>
      </c>
      <c r="M1547" s="176"/>
      <c r="N1547" s="176"/>
      <c r="O1547" s="619"/>
      <c r="P1547" s="619"/>
      <c r="Q1547" s="619"/>
      <c r="R1547" s="1462"/>
      <c r="S1547" s="1324"/>
      <c r="T1547" s="149"/>
      <c r="U1547" s="149"/>
      <c r="V1547" s="149"/>
      <c r="W1547" s="619"/>
      <c r="X1547" s="619"/>
      <c r="Y1547" s="1447"/>
      <c r="AA1547" s="987"/>
      <c r="AB1547" s="992"/>
      <c r="AC1547" s="993"/>
      <c r="AD1547" s="994"/>
      <c r="AE1547" s="994"/>
      <c r="AF1547" s="995"/>
      <c r="AG1547" s="996"/>
      <c r="AH1547" s="997"/>
      <c r="AI1547" s="998"/>
      <c r="AJ1547" s="312"/>
      <c r="AK1547" s="312"/>
      <c r="AL1547" s="999"/>
      <c r="AM1547" s="312"/>
      <c r="AN1547" s="312"/>
      <c r="AO1547" s="1000"/>
      <c r="AP1547" s="666"/>
      <c r="AQ1547" s="1001"/>
      <c r="AR1547" s="1001"/>
      <c r="AS1547" s="1001"/>
      <c r="AT1547" s="748"/>
    </row>
    <row r="1548">
      <c r="A1548" s="248" t="s">
        <v>673</v>
      </c>
      <c r="B1548" s="179">
        <v>4.4441339E7</v>
      </c>
      <c r="C1548" s="1037">
        <v>44249.8942325463</v>
      </c>
      <c r="D1548" s="606" t="s">
        <v>9495</v>
      </c>
      <c r="E1548" s="179" t="s">
        <v>9496</v>
      </c>
      <c r="F1548" s="228">
        <v>37584.0</v>
      </c>
      <c r="G1548" s="179" t="s">
        <v>391</v>
      </c>
      <c r="H1548" s="179" t="s">
        <v>9497</v>
      </c>
      <c r="I1548" s="179" t="s">
        <v>9498</v>
      </c>
      <c r="K1548" s="606" t="s">
        <v>5792</v>
      </c>
      <c r="L1548" s="1429" t="s">
        <v>7020</v>
      </c>
      <c r="M1548" s="176"/>
      <c r="N1548" s="176"/>
      <c r="O1548" s="619"/>
      <c r="P1548" s="619"/>
      <c r="Q1548" s="619"/>
      <c r="R1548" s="1462"/>
      <c r="S1548" s="1324"/>
      <c r="T1548" s="149"/>
      <c r="U1548" s="149"/>
      <c r="V1548" s="149"/>
      <c r="W1548" s="619"/>
      <c r="X1548" s="619"/>
      <c r="Y1548" s="1447"/>
      <c r="AA1548" s="987"/>
      <c r="AB1548" s="992"/>
      <c r="AC1548" s="993"/>
      <c r="AD1548" s="994"/>
      <c r="AE1548" s="994"/>
      <c r="AF1548" s="995"/>
      <c r="AG1548" s="996"/>
      <c r="AH1548" s="997"/>
      <c r="AI1548" s="998"/>
      <c r="AJ1548" s="312"/>
      <c r="AK1548" s="312"/>
      <c r="AL1548" s="999"/>
      <c r="AM1548" s="312"/>
      <c r="AN1548" s="312"/>
      <c r="AO1548" s="1000"/>
      <c r="AP1548" s="666"/>
      <c r="AQ1548" s="1001"/>
      <c r="AR1548" s="1001"/>
      <c r="AS1548" s="1001"/>
      <c r="AT1548" s="748"/>
    </row>
    <row r="1549">
      <c r="A1549" s="248" t="s">
        <v>673</v>
      </c>
      <c r="B1549" s="179">
        <v>4.1135869E7</v>
      </c>
      <c r="C1549" s="1037">
        <v>44251.44153136574</v>
      </c>
      <c r="D1549" s="606" t="s">
        <v>9502</v>
      </c>
      <c r="E1549" s="179" t="s">
        <v>9503</v>
      </c>
      <c r="F1549" s="228">
        <v>35668.0</v>
      </c>
      <c r="G1549" s="179" t="s">
        <v>2021</v>
      </c>
      <c r="H1549" s="179" t="s">
        <v>5413</v>
      </c>
      <c r="I1549" s="179" t="s">
        <v>9504</v>
      </c>
      <c r="K1549" s="606" t="s">
        <v>9505</v>
      </c>
      <c r="L1549" s="1429" t="s">
        <v>7020</v>
      </c>
      <c r="M1549" s="176"/>
      <c r="N1549" s="176"/>
      <c r="O1549" s="619"/>
      <c r="P1549" s="619"/>
      <c r="Q1549" s="1304"/>
      <c r="R1549" s="1462"/>
      <c r="S1549" s="1324"/>
      <c r="T1549" s="149"/>
      <c r="U1549" s="149"/>
      <c r="V1549" s="149"/>
      <c r="W1549" s="619"/>
      <c r="X1549" s="619"/>
      <c r="Y1549" s="1447"/>
      <c r="AA1549" s="987"/>
      <c r="AB1549" s="992"/>
      <c r="AC1549" s="993"/>
      <c r="AD1549" s="994"/>
      <c r="AE1549" s="994"/>
      <c r="AF1549" s="995"/>
      <c r="AG1549" s="996"/>
      <c r="AH1549" s="997"/>
      <c r="AI1549" s="998"/>
      <c r="AJ1549" s="312"/>
      <c r="AK1549" s="312"/>
      <c r="AL1549" s="999"/>
      <c r="AM1549" s="312"/>
      <c r="AN1549" s="312"/>
      <c r="AO1549" s="1000"/>
      <c r="AP1549" s="666"/>
      <c r="AQ1549" s="1001"/>
      <c r="AR1549" s="1001"/>
      <c r="AS1549" s="1001"/>
      <c r="AT1549" s="748"/>
    </row>
    <row r="1550">
      <c r="A1550" s="248" t="s">
        <v>673</v>
      </c>
      <c r="B1550" s="179">
        <v>3.7572248E7</v>
      </c>
      <c r="C1550" s="1037">
        <v>44251.47375168982</v>
      </c>
      <c r="D1550" s="606" t="s">
        <v>9510</v>
      </c>
      <c r="E1550" s="179" t="s">
        <v>9511</v>
      </c>
      <c r="F1550" s="228">
        <v>34425.0</v>
      </c>
      <c r="G1550" s="179" t="s">
        <v>391</v>
      </c>
      <c r="H1550" s="179" t="s">
        <v>9512</v>
      </c>
      <c r="I1550" s="179">
        <v>6.415462569E9</v>
      </c>
      <c r="K1550" s="606" t="s">
        <v>9513</v>
      </c>
      <c r="L1550" s="1429" t="s">
        <v>9514</v>
      </c>
      <c r="M1550" s="176"/>
      <c r="N1550" s="176"/>
      <c r="O1550" s="619"/>
      <c r="P1550" s="619"/>
      <c r="Q1550" s="1304"/>
      <c r="R1550" s="1462"/>
      <c r="S1550" s="1324"/>
      <c r="T1550" s="149"/>
      <c r="U1550" s="149"/>
      <c r="V1550" s="149"/>
      <c r="W1550" s="619"/>
      <c r="X1550" s="619"/>
      <c r="Y1550" s="1447"/>
      <c r="AA1550" s="987"/>
      <c r="AB1550" s="992"/>
      <c r="AC1550" s="993"/>
      <c r="AD1550" s="994"/>
      <c r="AE1550" s="994"/>
      <c r="AF1550" s="995"/>
      <c r="AG1550" s="996"/>
      <c r="AH1550" s="997"/>
      <c r="AI1550" s="998"/>
      <c r="AJ1550" s="312"/>
      <c r="AK1550" s="312"/>
      <c r="AL1550" s="999"/>
      <c r="AM1550" s="312"/>
      <c r="AN1550" s="312"/>
      <c r="AO1550" s="1000"/>
      <c r="AP1550" s="666"/>
      <c r="AQ1550" s="1001"/>
      <c r="AR1550" s="1001"/>
      <c r="AS1550" s="1001"/>
      <c r="AT1550" s="748"/>
    </row>
    <row r="1551">
      <c r="A1551" s="248" t="s">
        <v>673</v>
      </c>
      <c r="B1551" s="179">
        <v>4.0513973E7</v>
      </c>
      <c r="C1551" s="1037">
        <v>44252.67025435185</v>
      </c>
      <c r="D1551" s="606" t="s">
        <v>9519</v>
      </c>
      <c r="E1551" s="179" t="s">
        <v>9520</v>
      </c>
      <c r="F1551" s="228">
        <v>35612.0</v>
      </c>
      <c r="G1551" s="179" t="s">
        <v>391</v>
      </c>
      <c r="H1551" s="179" t="s">
        <v>3365</v>
      </c>
      <c r="I1551" s="179" t="s">
        <v>9521</v>
      </c>
      <c r="K1551" s="606" t="s">
        <v>9522</v>
      </c>
      <c r="L1551" s="1429" t="s">
        <v>7020</v>
      </c>
      <c r="M1551" s="176"/>
      <c r="N1551" s="176"/>
      <c r="O1551" s="619"/>
      <c r="P1551" s="619"/>
      <c r="Q1551" s="1304"/>
      <c r="R1551" s="1462"/>
      <c r="S1551" s="1324"/>
      <c r="T1551" s="149"/>
      <c r="U1551" s="149"/>
      <c r="V1551" s="149"/>
      <c r="W1551" s="619"/>
      <c r="X1551" s="619"/>
      <c r="Y1551" s="1447"/>
      <c r="AA1551" s="987"/>
      <c r="AB1551" s="992"/>
      <c r="AC1551" s="993"/>
      <c r="AD1551" s="994"/>
      <c r="AE1551" s="994"/>
      <c r="AF1551" s="995"/>
      <c r="AG1551" s="996"/>
      <c r="AH1551" s="997"/>
      <c r="AI1551" s="998"/>
      <c r="AJ1551" s="312"/>
      <c r="AK1551" s="312"/>
      <c r="AL1551" s="999"/>
      <c r="AM1551" s="312"/>
      <c r="AN1551" s="312"/>
      <c r="AO1551" s="1000"/>
      <c r="AP1551" s="666"/>
      <c r="AQ1551" s="1001"/>
      <c r="AR1551" s="1001"/>
      <c r="AS1551" s="1001"/>
      <c r="AT1551" s="748"/>
    </row>
    <row r="1552">
      <c r="A1552" s="248" t="s">
        <v>673</v>
      </c>
      <c r="B1552" s="179">
        <v>4.2224903E7</v>
      </c>
      <c r="C1552" s="1037">
        <v>44252.907184386575</v>
      </c>
      <c r="D1552" s="606" t="s">
        <v>1675</v>
      </c>
      <c r="E1552" s="179" t="s">
        <v>1676</v>
      </c>
      <c r="F1552" s="228">
        <v>36477.0</v>
      </c>
      <c r="G1552" s="179" t="s">
        <v>391</v>
      </c>
      <c r="H1552" s="179" t="s">
        <v>3611</v>
      </c>
      <c r="I1552" s="179" t="s">
        <v>9526</v>
      </c>
      <c r="K1552" s="606" t="s">
        <v>9527</v>
      </c>
      <c r="L1552" s="1429" t="s">
        <v>7020</v>
      </c>
      <c r="M1552" s="176"/>
      <c r="N1552" s="176"/>
      <c r="O1552" s="619"/>
      <c r="P1552" s="619"/>
      <c r="Q1552" s="1304"/>
      <c r="R1552" s="1462"/>
      <c r="S1552" s="1324"/>
      <c r="T1552" s="149"/>
      <c r="U1552" s="149"/>
      <c r="V1552" s="149"/>
      <c r="W1552" s="619"/>
      <c r="X1552" s="619"/>
      <c r="Y1552" s="1447"/>
      <c r="AA1552" s="987"/>
      <c r="AB1552" s="992"/>
      <c r="AC1552" s="993"/>
      <c r="AD1552" s="994"/>
      <c r="AE1552" s="994"/>
      <c r="AF1552" s="995"/>
      <c r="AG1552" s="996"/>
      <c r="AH1552" s="997"/>
      <c r="AI1552" s="998"/>
      <c r="AJ1552" s="312"/>
      <c r="AK1552" s="312"/>
      <c r="AL1552" s="999"/>
      <c r="AM1552" s="312"/>
      <c r="AN1552" s="312"/>
      <c r="AO1552" s="1000"/>
      <c r="AP1552" s="666"/>
      <c r="AQ1552" s="1001"/>
      <c r="AR1552" s="1001"/>
      <c r="AS1552" s="1001"/>
      <c r="AT1552" s="748"/>
    </row>
    <row r="1553">
      <c r="A1553" s="248" t="s">
        <v>673</v>
      </c>
      <c r="B1553" s="179">
        <v>4.4884476E7</v>
      </c>
      <c r="C1553" s="1037">
        <v>44253.500948009256</v>
      </c>
      <c r="D1553" s="606" t="s">
        <v>9530</v>
      </c>
      <c r="E1553" s="196" t="s">
        <v>9531</v>
      </c>
      <c r="F1553" s="228">
        <v>37765.0</v>
      </c>
      <c r="G1553" s="179" t="s">
        <v>391</v>
      </c>
      <c r="H1553" s="179" t="s">
        <v>9532</v>
      </c>
      <c r="I1553" s="179" t="s">
        <v>9533</v>
      </c>
      <c r="K1553" s="606" t="s">
        <v>9534</v>
      </c>
      <c r="L1553" s="1429" t="s">
        <v>9535</v>
      </c>
      <c r="M1553" s="176"/>
      <c r="N1553" s="176"/>
      <c r="O1553" s="619"/>
      <c r="P1553" s="619"/>
      <c r="Q1553" s="619"/>
      <c r="R1553" s="1462"/>
      <c r="S1553" s="1324"/>
      <c r="T1553" s="149"/>
      <c r="U1553" s="149"/>
      <c r="V1553" s="149"/>
      <c r="W1553" s="619"/>
      <c r="X1553" s="619"/>
      <c r="Y1553" s="1447"/>
      <c r="AA1553" s="987"/>
      <c r="AB1553" s="992"/>
      <c r="AC1553" s="993"/>
      <c r="AD1553" s="994"/>
      <c r="AE1553" s="994"/>
      <c r="AF1553" s="995"/>
      <c r="AG1553" s="996"/>
      <c r="AH1553" s="997"/>
      <c r="AI1553" s="998"/>
      <c r="AJ1553" s="312"/>
      <c r="AK1553" s="312"/>
      <c r="AL1553" s="999"/>
      <c r="AM1553" s="312"/>
      <c r="AN1553" s="312"/>
      <c r="AO1553" s="1000"/>
      <c r="AP1553" s="666"/>
      <c r="AQ1553" s="1001"/>
      <c r="AR1553" s="1001"/>
      <c r="AS1553" s="1001"/>
      <c r="AT1553" s="748"/>
    </row>
    <row r="1554">
      <c r="A1554" s="248" t="s">
        <v>673</v>
      </c>
      <c r="B1554" s="179">
        <v>3.1241831E7</v>
      </c>
      <c r="C1554" s="1037">
        <v>44253.90665300926</v>
      </c>
      <c r="D1554" s="606" t="s">
        <v>9540</v>
      </c>
      <c r="E1554" s="1085" t="s">
        <v>9541</v>
      </c>
      <c r="F1554" s="228">
        <v>30733.0</v>
      </c>
      <c r="G1554" s="179" t="s">
        <v>2021</v>
      </c>
      <c r="H1554" s="179" t="s">
        <v>9542</v>
      </c>
      <c r="I1554" s="179" t="s">
        <v>9543</v>
      </c>
      <c r="K1554" s="606" t="s">
        <v>9544</v>
      </c>
      <c r="L1554" s="1429" t="s">
        <v>7038</v>
      </c>
      <c r="M1554" s="176"/>
      <c r="N1554" s="176"/>
      <c r="O1554" s="619"/>
      <c r="P1554" s="619"/>
      <c r="Q1554" s="619"/>
      <c r="R1554" s="176"/>
      <c r="S1554" s="1324"/>
      <c r="T1554" s="149"/>
      <c r="U1554" s="149"/>
      <c r="V1554" s="149"/>
      <c r="W1554" s="619"/>
      <c r="X1554" s="619"/>
      <c r="Y1554" s="1447"/>
      <c r="AA1554" s="987"/>
      <c r="AB1554" s="992"/>
      <c r="AC1554" s="993"/>
      <c r="AD1554" s="994"/>
      <c r="AE1554" s="994"/>
      <c r="AF1554" s="995"/>
      <c r="AG1554" s="996"/>
      <c r="AH1554" s="997"/>
      <c r="AI1554" s="998"/>
      <c r="AJ1554" s="312"/>
      <c r="AK1554" s="312"/>
      <c r="AL1554" s="999"/>
      <c r="AM1554" s="312"/>
      <c r="AN1554" s="312"/>
      <c r="AO1554" s="1000"/>
      <c r="AP1554" s="666"/>
      <c r="AQ1554" s="1001"/>
      <c r="AR1554" s="1001"/>
      <c r="AS1554" s="1001"/>
      <c r="AT1554" s="748"/>
    </row>
    <row r="1555">
      <c r="A1555" s="248" t="s">
        <v>673</v>
      </c>
      <c r="B1555" s="179">
        <v>4.1409788E7</v>
      </c>
      <c r="C1555" s="1037">
        <v>44254.05806780093</v>
      </c>
      <c r="D1555" s="606" t="s">
        <v>9549</v>
      </c>
      <c r="E1555" s="179" t="s">
        <v>9550</v>
      </c>
      <c r="F1555" s="228">
        <v>36089.0</v>
      </c>
      <c r="G1555" s="179" t="s">
        <v>391</v>
      </c>
      <c r="H1555" s="179" t="s">
        <v>1756</v>
      </c>
      <c r="I1555" s="179">
        <v>1.144147138E9</v>
      </c>
      <c r="K1555" s="606" t="s">
        <v>7562</v>
      </c>
      <c r="L1555" s="1429" t="s">
        <v>7038</v>
      </c>
      <c r="M1555" s="176"/>
      <c r="N1555" s="176"/>
      <c r="O1555" s="619"/>
      <c r="P1555" s="619"/>
      <c r="Q1555" s="1304"/>
      <c r="R1555" s="1462"/>
      <c r="S1555" s="1324"/>
      <c r="T1555" s="149"/>
      <c r="U1555" s="149"/>
      <c r="V1555" s="149"/>
      <c r="W1555" s="619"/>
      <c r="X1555" s="619"/>
      <c r="Y1555" s="1447"/>
      <c r="AA1555" s="987"/>
      <c r="AB1555" s="992"/>
      <c r="AC1555" s="993"/>
      <c r="AD1555" s="994"/>
      <c r="AE1555" s="994"/>
      <c r="AF1555" s="995"/>
      <c r="AG1555" s="996"/>
      <c r="AH1555" s="997"/>
      <c r="AI1555" s="998"/>
      <c r="AJ1555" s="312"/>
      <c r="AK1555" s="312"/>
      <c r="AL1555" s="999"/>
      <c r="AM1555" s="312"/>
      <c r="AN1555" s="312"/>
      <c r="AO1555" s="1000"/>
      <c r="AP1555" s="666"/>
      <c r="AQ1555" s="1001"/>
      <c r="AR1555" s="1001"/>
      <c r="AS1555" s="1001"/>
      <c r="AT1555" s="748"/>
    </row>
    <row r="1556">
      <c r="A1556" s="248" t="s">
        <v>673</v>
      </c>
      <c r="B1556" s="179">
        <v>4.0168169E7</v>
      </c>
      <c r="C1556" s="1037">
        <v>44254.51733520834</v>
      </c>
      <c r="D1556" s="606" t="s">
        <v>9554</v>
      </c>
      <c r="E1556" s="179" t="s">
        <v>9555</v>
      </c>
      <c r="F1556" s="228">
        <v>35564.0</v>
      </c>
      <c r="G1556" s="179" t="s">
        <v>391</v>
      </c>
      <c r="H1556" s="179" t="s">
        <v>1678</v>
      </c>
      <c r="I1556" s="179">
        <v>3.434605557E9</v>
      </c>
      <c r="K1556" s="606" t="s">
        <v>1877</v>
      </c>
      <c r="L1556" s="1429" t="s">
        <v>9556</v>
      </c>
      <c r="M1556" s="176"/>
      <c r="N1556" s="176"/>
      <c r="O1556" s="619"/>
      <c r="P1556" s="619"/>
      <c r="Q1556" s="619"/>
      <c r="R1556" s="1462"/>
      <c r="S1556" s="1324"/>
      <c r="T1556" s="149"/>
      <c r="U1556" s="149"/>
      <c r="V1556" s="149"/>
      <c r="W1556" s="619"/>
      <c r="X1556" s="619"/>
      <c r="Y1556" s="1447"/>
      <c r="AA1556" s="987"/>
      <c r="AB1556" s="992"/>
      <c r="AC1556" s="993"/>
      <c r="AD1556" s="994"/>
      <c r="AE1556" s="994"/>
      <c r="AF1556" s="995"/>
      <c r="AG1556" s="996"/>
      <c r="AH1556" s="997"/>
      <c r="AI1556" s="998"/>
      <c r="AJ1556" s="312"/>
      <c r="AK1556" s="312"/>
      <c r="AL1556" s="999"/>
      <c r="AM1556" s="312"/>
      <c r="AN1556" s="312"/>
      <c r="AO1556" s="1000"/>
      <c r="AP1556" s="666"/>
      <c r="AQ1556" s="1001"/>
      <c r="AR1556" s="1001"/>
      <c r="AS1556" s="1001"/>
      <c r="AT1556" s="748"/>
    </row>
    <row r="1557">
      <c r="A1557" s="248" t="s">
        <v>673</v>
      </c>
      <c r="B1557" s="179">
        <v>9.5905807E7</v>
      </c>
      <c r="C1557" s="1037">
        <v>44254.74459180556</v>
      </c>
      <c r="D1557" s="606" t="s">
        <v>9562</v>
      </c>
      <c r="E1557" s="179" t="s">
        <v>9563</v>
      </c>
      <c r="F1557" s="228">
        <v>34412.0</v>
      </c>
      <c r="G1557" s="179" t="s">
        <v>6155</v>
      </c>
      <c r="H1557" s="179" t="s">
        <v>9564</v>
      </c>
      <c r="I1557" s="179">
        <v>1.157058086E9</v>
      </c>
      <c r="K1557" s="606" t="s">
        <v>9565</v>
      </c>
      <c r="L1557" s="1429" t="s">
        <v>9566</v>
      </c>
      <c r="M1557" s="176"/>
      <c r="N1557" s="176"/>
      <c r="O1557" s="619"/>
      <c r="P1557" s="619"/>
      <c r="Q1557" s="619"/>
      <c r="R1557" s="1462"/>
      <c r="S1557" s="1324"/>
      <c r="T1557" s="149"/>
      <c r="U1557" s="149"/>
      <c r="V1557" s="149"/>
      <c r="W1557" s="619"/>
      <c r="X1557" s="619"/>
      <c r="Y1557" s="1447"/>
      <c r="AA1557" s="987"/>
      <c r="AB1557" s="992"/>
      <c r="AC1557" s="993"/>
      <c r="AD1557" s="994"/>
      <c r="AE1557" s="994"/>
      <c r="AF1557" s="995"/>
      <c r="AG1557" s="996"/>
      <c r="AH1557" s="997"/>
      <c r="AI1557" s="998"/>
      <c r="AJ1557" s="312"/>
      <c r="AK1557" s="312"/>
      <c r="AL1557" s="999"/>
      <c r="AM1557" s="312"/>
      <c r="AN1557" s="312"/>
      <c r="AO1557" s="1000"/>
      <c r="AP1557" s="666"/>
      <c r="AQ1557" s="1001"/>
      <c r="AR1557" s="1001"/>
      <c r="AS1557" s="1001"/>
      <c r="AT1557" s="748"/>
    </row>
    <row r="1558">
      <c r="A1558" s="248" t="s">
        <v>673</v>
      </c>
      <c r="B1558" s="179">
        <v>3.830588E7</v>
      </c>
      <c r="C1558" s="1037">
        <v>44256.32829800926</v>
      </c>
      <c r="D1558" s="606" t="s">
        <v>9571</v>
      </c>
      <c r="E1558" s="179" t="s">
        <v>9572</v>
      </c>
      <c r="F1558" s="228">
        <v>34505.0</v>
      </c>
      <c r="G1558" s="179" t="s">
        <v>391</v>
      </c>
      <c r="H1558" s="179" t="s">
        <v>5183</v>
      </c>
      <c r="I1558" s="179" t="s">
        <v>9573</v>
      </c>
      <c r="K1558" s="606" t="s">
        <v>9574</v>
      </c>
      <c r="L1558" s="1429" t="s">
        <v>7020</v>
      </c>
      <c r="M1558" s="176"/>
      <c r="N1558" s="176"/>
      <c r="O1558" s="619"/>
      <c r="P1558" s="619"/>
      <c r="Q1558" s="1304"/>
      <c r="R1558" s="1462"/>
      <c r="S1558" s="1324"/>
      <c r="T1558" s="149"/>
      <c r="U1558" s="149"/>
      <c r="V1558" s="149"/>
      <c r="W1558" s="619"/>
      <c r="X1558" s="619"/>
      <c r="Y1558" s="1447"/>
      <c r="AA1558" s="987"/>
      <c r="AB1558" s="992"/>
      <c r="AC1558" s="993"/>
      <c r="AD1558" s="994"/>
      <c r="AE1558" s="994"/>
      <c r="AF1558" s="995"/>
      <c r="AG1558" s="996"/>
      <c r="AH1558" s="997"/>
      <c r="AI1558" s="998"/>
      <c r="AJ1558" s="312"/>
      <c r="AK1558" s="312"/>
      <c r="AL1558" s="999"/>
      <c r="AM1558" s="312"/>
      <c r="AN1558" s="312"/>
      <c r="AO1558" s="1000"/>
      <c r="AP1558" s="666"/>
      <c r="AQ1558" s="1001"/>
      <c r="AR1558" s="1001"/>
      <c r="AS1558" s="1001"/>
      <c r="AT1558" s="748"/>
    </row>
    <row r="1559">
      <c r="A1559" s="248" t="s">
        <v>673</v>
      </c>
      <c r="B1559" s="179">
        <v>2.8030092E7</v>
      </c>
      <c r="C1559" s="1037">
        <v>44256.471490428245</v>
      </c>
      <c r="D1559" s="606" t="s">
        <v>9578</v>
      </c>
      <c r="E1559" s="179" t="s">
        <v>9579</v>
      </c>
      <c r="F1559" s="228">
        <v>29275.0</v>
      </c>
      <c r="G1559" s="179" t="s">
        <v>391</v>
      </c>
      <c r="H1559" s="179" t="s">
        <v>2728</v>
      </c>
      <c r="I1559" s="179">
        <v>1.151804577E9</v>
      </c>
      <c r="K1559" s="606" t="s">
        <v>9580</v>
      </c>
      <c r="L1559" s="1429" t="s">
        <v>7038</v>
      </c>
      <c r="M1559" s="176"/>
      <c r="N1559" s="176"/>
      <c r="O1559" s="619"/>
      <c r="P1559" s="619"/>
      <c r="Q1559" s="1304"/>
      <c r="R1559" s="1462"/>
      <c r="S1559" s="1324"/>
      <c r="T1559" s="149"/>
      <c r="U1559" s="149"/>
      <c r="V1559" s="149"/>
      <c r="W1559" s="619"/>
      <c r="X1559" s="619"/>
      <c r="Y1559" s="1447"/>
      <c r="AA1559" s="987"/>
      <c r="AB1559" s="992"/>
      <c r="AC1559" s="993"/>
      <c r="AD1559" s="994"/>
      <c r="AE1559" s="994"/>
      <c r="AF1559" s="995"/>
      <c r="AG1559" s="996"/>
      <c r="AH1559" s="997"/>
      <c r="AI1559" s="998"/>
      <c r="AJ1559" s="312"/>
      <c r="AK1559" s="312"/>
      <c r="AL1559" s="999"/>
      <c r="AM1559" s="312"/>
      <c r="AN1559" s="312"/>
      <c r="AO1559" s="1000"/>
      <c r="AP1559" s="666"/>
      <c r="AQ1559" s="1001"/>
      <c r="AR1559" s="1001"/>
      <c r="AS1559" s="1001"/>
      <c r="AT1559" s="748"/>
    </row>
    <row r="1560">
      <c r="A1560" s="248" t="s">
        <v>673</v>
      </c>
      <c r="B1560" s="179">
        <v>1.7930457E7</v>
      </c>
      <c r="C1560" s="1037">
        <v>44256.52920456018</v>
      </c>
      <c r="D1560" s="606" t="s">
        <v>9584</v>
      </c>
      <c r="E1560" s="179" t="s">
        <v>9585</v>
      </c>
      <c r="F1560" s="228">
        <v>24188.0</v>
      </c>
      <c r="G1560" s="179" t="s">
        <v>2021</v>
      </c>
      <c r="H1560" s="179" t="s">
        <v>1678</v>
      </c>
      <c r="I1560" s="179" t="s">
        <v>9586</v>
      </c>
      <c r="K1560" s="606" t="s">
        <v>9587</v>
      </c>
      <c r="L1560" s="1429" t="s">
        <v>9588</v>
      </c>
      <c r="M1560" s="176"/>
      <c r="N1560" s="176"/>
      <c r="O1560" s="619"/>
      <c r="P1560" s="619"/>
      <c r="Q1560" s="619"/>
      <c r="R1560" s="1462"/>
      <c r="S1560" s="1324"/>
      <c r="T1560" s="149"/>
      <c r="U1560" s="149"/>
      <c r="V1560" s="149"/>
      <c r="W1560" s="619"/>
      <c r="X1560" s="619"/>
      <c r="Y1560" s="1447"/>
      <c r="AA1560" s="987"/>
      <c r="AB1560" s="992"/>
      <c r="AC1560" s="993"/>
      <c r="AD1560" s="994"/>
      <c r="AE1560" s="994"/>
      <c r="AF1560" s="995"/>
      <c r="AG1560" s="996"/>
      <c r="AH1560" s="997"/>
      <c r="AI1560" s="998"/>
      <c r="AJ1560" s="312"/>
      <c r="AK1560" s="312"/>
      <c r="AL1560" s="999"/>
      <c r="AM1560" s="312"/>
      <c r="AN1560" s="312"/>
      <c r="AO1560" s="1000"/>
      <c r="AP1560" s="666"/>
      <c r="AQ1560" s="1001"/>
      <c r="AR1560" s="1001"/>
      <c r="AS1560" s="1001"/>
      <c r="AT1560" s="748"/>
    </row>
    <row r="1561">
      <c r="A1561" s="248" t="s">
        <v>673</v>
      </c>
      <c r="B1561" s="179">
        <v>4.3036964E7</v>
      </c>
      <c r="C1561" s="1037">
        <v>44256.87469733796</v>
      </c>
      <c r="D1561" s="606" t="s">
        <v>9592</v>
      </c>
      <c r="E1561" s="179" t="s">
        <v>9593</v>
      </c>
      <c r="F1561" s="228">
        <v>36868.0</v>
      </c>
      <c r="G1561" s="179" t="s">
        <v>391</v>
      </c>
      <c r="H1561" s="179" t="s">
        <v>1781</v>
      </c>
      <c r="I1561" s="179" t="s">
        <v>9594</v>
      </c>
      <c r="K1561" s="606" t="s">
        <v>9595</v>
      </c>
      <c r="L1561" s="1429" t="s">
        <v>7020</v>
      </c>
      <c r="M1561" s="176"/>
      <c r="N1561" s="176"/>
      <c r="O1561" s="619"/>
      <c r="P1561" s="619"/>
      <c r="Q1561" s="1304"/>
      <c r="R1561" s="1462"/>
      <c r="S1561" s="1324"/>
      <c r="T1561" s="149"/>
      <c r="U1561" s="149"/>
      <c r="V1561" s="149"/>
      <c r="W1561" s="619"/>
      <c r="X1561" s="619"/>
      <c r="Y1561" s="1447"/>
      <c r="AA1561" s="987"/>
      <c r="AB1561" s="992"/>
      <c r="AC1561" s="993"/>
      <c r="AD1561" s="994"/>
      <c r="AE1561" s="994"/>
      <c r="AF1561" s="995"/>
      <c r="AG1561" s="996"/>
      <c r="AH1561" s="997"/>
      <c r="AI1561" s="998"/>
      <c r="AJ1561" s="312"/>
      <c r="AK1561" s="312"/>
      <c r="AL1561" s="999"/>
      <c r="AM1561" s="312"/>
      <c r="AN1561" s="312"/>
      <c r="AO1561" s="1000"/>
      <c r="AP1561" s="666"/>
      <c r="AQ1561" s="1001"/>
      <c r="AR1561" s="1001"/>
      <c r="AS1561" s="1001"/>
      <c r="AT1561" s="748"/>
    </row>
    <row r="1562">
      <c r="A1562" s="248" t="s">
        <v>673</v>
      </c>
      <c r="B1562" s="179">
        <v>3.9912157E7</v>
      </c>
      <c r="C1562" s="1037">
        <v>44257.509300949074</v>
      </c>
      <c r="D1562" s="606" t="s">
        <v>9600</v>
      </c>
      <c r="E1562" s="179" t="s">
        <v>9601</v>
      </c>
      <c r="F1562" s="228">
        <v>35355.0</v>
      </c>
      <c r="G1562" s="179" t="s">
        <v>391</v>
      </c>
      <c r="H1562" s="179" t="s">
        <v>9602</v>
      </c>
      <c r="I1562" s="179">
        <v>1.134688094E9</v>
      </c>
      <c r="K1562" s="606" t="s">
        <v>8574</v>
      </c>
      <c r="L1562" s="1429" t="s">
        <v>7038</v>
      </c>
      <c r="M1562" s="176"/>
      <c r="N1562" s="176"/>
      <c r="O1562" s="619"/>
      <c r="P1562" s="619"/>
      <c r="Q1562" s="619"/>
      <c r="R1562" s="1462"/>
      <c r="S1562" s="1324"/>
      <c r="T1562" s="149"/>
      <c r="U1562" s="149"/>
      <c r="V1562" s="149"/>
      <c r="W1562" s="619"/>
      <c r="X1562" s="619"/>
      <c r="Y1562" s="1447"/>
      <c r="AA1562" s="987"/>
      <c r="AB1562" s="992"/>
      <c r="AC1562" s="993"/>
      <c r="AD1562" s="994"/>
      <c r="AE1562" s="994"/>
      <c r="AF1562" s="995"/>
      <c r="AG1562" s="996"/>
      <c r="AH1562" s="997"/>
      <c r="AI1562" s="998"/>
      <c r="AJ1562" s="312"/>
      <c r="AK1562" s="312"/>
      <c r="AL1562" s="999"/>
      <c r="AM1562" s="312"/>
      <c r="AN1562" s="312"/>
      <c r="AO1562" s="1000"/>
      <c r="AP1562" s="666"/>
      <c r="AQ1562" s="1001"/>
      <c r="AR1562" s="1001"/>
      <c r="AS1562" s="1001"/>
      <c r="AT1562" s="748"/>
    </row>
    <row r="1563">
      <c r="A1563" s="248" t="s">
        <v>673</v>
      </c>
      <c r="B1563" s="179">
        <v>3.8841183E7</v>
      </c>
      <c r="C1563" s="1037">
        <v>44257.91131488426</v>
      </c>
      <c r="D1563" s="606" t="s">
        <v>9607</v>
      </c>
      <c r="E1563" s="179" t="s">
        <v>9608</v>
      </c>
      <c r="F1563" s="228">
        <v>34801.0</v>
      </c>
      <c r="G1563" s="179" t="s">
        <v>1755</v>
      </c>
      <c r="H1563" s="179" t="s">
        <v>9609</v>
      </c>
      <c r="I1563" s="179" t="s">
        <v>9610</v>
      </c>
      <c r="K1563" s="606" t="s">
        <v>9611</v>
      </c>
      <c r="L1563" s="1429" t="s">
        <v>7020</v>
      </c>
      <c r="M1563" s="176"/>
      <c r="N1563" s="176"/>
      <c r="O1563" s="619"/>
      <c r="P1563" s="619"/>
      <c r="Q1563" s="1304"/>
      <c r="R1563" s="1462"/>
      <c r="S1563" s="1324"/>
      <c r="T1563" s="149"/>
      <c r="U1563" s="149"/>
      <c r="V1563" s="149"/>
      <c r="W1563" s="619"/>
      <c r="X1563" s="619"/>
      <c r="Y1563" s="1447"/>
      <c r="AA1563" s="987"/>
      <c r="AB1563" s="992"/>
      <c r="AC1563" s="993"/>
      <c r="AD1563" s="994"/>
      <c r="AE1563" s="994"/>
      <c r="AF1563" s="995"/>
      <c r="AG1563" s="996"/>
      <c r="AH1563" s="997"/>
      <c r="AI1563" s="998"/>
      <c r="AJ1563" s="312"/>
      <c r="AK1563" s="312"/>
      <c r="AL1563" s="999"/>
      <c r="AM1563" s="312"/>
      <c r="AN1563" s="312"/>
      <c r="AO1563" s="1000"/>
      <c r="AP1563" s="666"/>
      <c r="AQ1563" s="1001"/>
      <c r="AR1563" s="1001"/>
      <c r="AS1563" s="1001"/>
      <c r="AT1563" s="748"/>
    </row>
    <row r="1564">
      <c r="A1564" s="248" t="s">
        <v>673</v>
      </c>
      <c r="B1564" s="179">
        <v>4.0755965E7</v>
      </c>
      <c r="C1564" s="1037">
        <v>44258.02790185185</v>
      </c>
      <c r="D1564" s="606" t="s">
        <v>9616</v>
      </c>
      <c r="E1564" s="179" t="s">
        <v>9617</v>
      </c>
      <c r="F1564" s="228">
        <v>35691.0</v>
      </c>
      <c r="G1564" s="179" t="s">
        <v>2021</v>
      </c>
      <c r="H1564" s="179" t="s">
        <v>9618</v>
      </c>
      <c r="I1564" s="179">
        <v>1.15502329E9</v>
      </c>
      <c r="K1564" s="606" t="s">
        <v>9619</v>
      </c>
      <c r="L1564" s="1429" t="s">
        <v>7020</v>
      </c>
      <c r="M1564" s="176"/>
      <c r="N1564" s="176"/>
      <c r="O1564" s="619"/>
      <c r="P1564" s="619"/>
      <c r="Q1564" s="619"/>
      <c r="R1564" s="1462"/>
      <c r="S1564" s="1324"/>
      <c r="T1564" s="149"/>
      <c r="U1564" s="149"/>
      <c r="V1564" s="149"/>
      <c r="W1564" s="619"/>
      <c r="X1564" s="619"/>
      <c r="Y1564" s="1447"/>
      <c r="AA1564" s="987"/>
      <c r="AB1564" s="992"/>
      <c r="AC1564" s="993"/>
      <c r="AD1564" s="994"/>
      <c r="AE1564" s="994"/>
      <c r="AF1564" s="995"/>
      <c r="AG1564" s="996"/>
      <c r="AH1564" s="997"/>
      <c r="AI1564" s="998"/>
      <c r="AJ1564" s="312"/>
      <c r="AK1564" s="312"/>
      <c r="AL1564" s="999"/>
      <c r="AM1564" s="312"/>
      <c r="AN1564" s="312"/>
      <c r="AO1564" s="1000"/>
      <c r="AP1564" s="666"/>
      <c r="AQ1564" s="1001"/>
      <c r="AR1564" s="1001"/>
      <c r="AS1564" s="1001"/>
      <c r="AT1564" s="748"/>
    </row>
    <row r="1565">
      <c r="A1565" s="248" t="s">
        <v>673</v>
      </c>
      <c r="B1565" s="179">
        <v>3.6491054E7</v>
      </c>
      <c r="C1565" s="1037">
        <v>44260.078930069445</v>
      </c>
      <c r="D1565" s="606" t="s">
        <v>9623</v>
      </c>
      <c r="E1565" s="179" t="s">
        <v>9624</v>
      </c>
      <c r="F1565" s="228">
        <v>33811.0</v>
      </c>
      <c r="G1565" s="179" t="s">
        <v>391</v>
      </c>
      <c r="H1565" s="179" t="s">
        <v>9625</v>
      </c>
      <c r="I1565" s="179">
        <v>2.974647148E9</v>
      </c>
      <c r="K1565" s="606" t="s">
        <v>9626</v>
      </c>
      <c r="L1565" s="1429" t="s">
        <v>7028</v>
      </c>
      <c r="M1565" s="176"/>
      <c r="N1565" s="176"/>
      <c r="O1565" s="619"/>
      <c r="P1565" s="619"/>
      <c r="Q1565" s="1304"/>
      <c r="S1565" s="1324"/>
      <c r="T1565" s="149"/>
      <c r="U1565" s="149"/>
      <c r="V1565" s="176"/>
      <c r="W1565" s="619"/>
      <c r="X1565" s="619"/>
      <c r="Y1565" s="1447"/>
      <c r="AA1565" s="987"/>
      <c r="AB1565" s="992"/>
      <c r="AC1565" s="993"/>
      <c r="AD1565" s="994"/>
      <c r="AE1565" s="994"/>
      <c r="AF1565" s="995"/>
      <c r="AG1565" s="996"/>
      <c r="AH1565" s="997"/>
      <c r="AI1565" s="998"/>
      <c r="AJ1565" s="312"/>
      <c r="AK1565" s="312"/>
      <c r="AL1565" s="999"/>
      <c r="AM1565" s="312"/>
      <c r="AN1565" s="312"/>
      <c r="AO1565" s="1000"/>
      <c r="AP1565" s="666"/>
      <c r="AQ1565" s="1001"/>
      <c r="AR1565" s="1001"/>
      <c r="AS1565" s="1001"/>
      <c r="AT1565" s="748"/>
    </row>
    <row r="1566">
      <c r="A1566" s="248" t="s">
        <v>673</v>
      </c>
      <c r="B1566" s="179">
        <v>4.2932859E7</v>
      </c>
      <c r="C1566" s="1037">
        <v>44263.68625270833</v>
      </c>
      <c r="D1566" s="606" t="s">
        <v>9631</v>
      </c>
      <c r="E1566" s="179" t="s">
        <v>9632</v>
      </c>
      <c r="F1566" s="228">
        <v>36809.0</v>
      </c>
      <c r="G1566" s="179" t="s">
        <v>391</v>
      </c>
      <c r="H1566" s="179" t="s">
        <v>9633</v>
      </c>
      <c r="I1566" s="179">
        <v>1.162949819E9</v>
      </c>
      <c r="K1566" s="606" t="s">
        <v>9634</v>
      </c>
      <c r="L1566" s="1429" t="s">
        <v>7020</v>
      </c>
      <c r="M1566" s="176"/>
      <c r="N1566" s="176"/>
      <c r="O1566" s="619"/>
      <c r="P1566" s="619"/>
      <c r="Q1566" s="1304"/>
      <c r="R1566" s="1462"/>
      <c r="S1566" s="1324"/>
      <c r="T1566" s="149"/>
      <c r="U1566" s="149"/>
      <c r="V1566" s="149"/>
      <c r="W1566" s="619"/>
      <c r="X1566" s="619"/>
      <c r="Y1566" s="1447"/>
      <c r="AA1566" s="987"/>
      <c r="AB1566" s="992"/>
      <c r="AC1566" s="993"/>
      <c r="AD1566" s="994"/>
      <c r="AE1566" s="994"/>
      <c r="AF1566" s="995"/>
      <c r="AG1566" s="996"/>
      <c r="AH1566" s="997"/>
      <c r="AI1566" s="998"/>
      <c r="AJ1566" s="312"/>
      <c r="AK1566" s="312"/>
      <c r="AL1566" s="999"/>
      <c r="AM1566" s="312"/>
      <c r="AN1566" s="312"/>
      <c r="AO1566" s="1000"/>
      <c r="AP1566" s="666"/>
      <c r="AQ1566" s="1001"/>
      <c r="AR1566" s="1001"/>
      <c r="AS1566" s="1001"/>
      <c r="AT1566" s="748"/>
    </row>
    <row r="1567">
      <c r="A1567" s="248" t="s">
        <v>673</v>
      </c>
      <c r="B1567" s="1087">
        <v>4.1824768E7</v>
      </c>
      <c r="C1567" s="1088">
        <v>44264.48738954861</v>
      </c>
      <c r="D1567" s="1089" t="s">
        <v>1820</v>
      </c>
      <c r="E1567" s="1087" t="s">
        <v>1821</v>
      </c>
      <c r="F1567" s="228">
        <v>36256.0</v>
      </c>
      <c r="G1567" s="1087" t="s">
        <v>391</v>
      </c>
      <c r="H1567" s="1087" t="s">
        <v>1795</v>
      </c>
      <c r="I1567" s="179" t="s">
        <v>1823</v>
      </c>
      <c r="K1567" s="1089" t="s">
        <v>9638</v>
      </c>
      <c r="L1567" s="1463" t="s">
        <v>7038</v>
      </c>
      <c r="M1567" s="176"/>
      <c r="N1567" s="176"/>
      <c r="O1567" s="1464"/>
      <c r="P1567" s="1464"/>
      <c r="Q1567" s="1461"/>
      <c r="R1567" s="1462"/>
      <c r="S1567" s="1324"/>
      <c r="T1567" s="149"/>
      <c r="U1567" s="149"/>
      <c r="V1567" s="1461"/>
      <c r="W1567" s="1465"/>
      <c r="X1567" s="1464"/>
      <c r="Y1567" s="1447"/>
      <c r="AA1567" s="987"/>
      <c r="AB1567" s="992"/>
      <c r="AC1567" s="993"/>
      <c r="AD1567" s="994"/>
      <c r="AE1567" s="994"/>
      <c r="AF1567" s="995"/>
      <c r="AG1567" s="996"/>
      <c r="AH1567" s="997"/>
      <c r="AI1567" s="998"/>
      <c r="AJ1567" s="312"/>
      <c r="AK1567" s="312"/>
      <c r="AL1567" s="999"/>
      <c r="AM1567" s="312"/>
      <c r="AN1567" s="312"/>
      <c r="AO1567" s="1000"/>
      <c r="AP1567" s="666"/>
      <c r="AQ1567" s="1001"/>
      <c r="AR1567" s="1001"/>
      <c r="AS1567" s="1001"/>
      <c r="AT1567" s="748"/>
    </row>
    <row r="1568">
      <c r="A1568" s="248" t="s">
        <v>673</v>
      </c>
      <c r="B1568" s="179">
        <v>4.3403846E7</v>
      </c>
      <c r="C1568" s="1037">
        <v>44264.747672453705</v>
      </c>
      <c r="D1568" s="606" t="s">
        <v>9641</v>
      </c>
      <c r="E1568" s="179" t="s">
        <v>9642</v>
      </c>
      <c r="F1568" s="228">
        <v>37078.0</v>
      </c>
      <c r="G1568" s="179" t="s">
        <v>391</v>
      </c>
      <c r="H1568" s="179" t="s">
        <v>9643</v>
      </c>
      <c r="I1568" s="179">
        <v>1.133316661E9</v>
      </c>
      <c r="K1568" s="606" t="s">
        <v>9644</v>
      </c>
      <c r="L1568" s="1466" t="s">
        <v>7028</v>
      </c>
      <c r="M1568" s="176"/>
      <c r="N1568" s="176"/>
      <c r="O1568" s="1467"/>
      <c r="P1568" s="1467"/>
      <c r="Q1568" s="1467"/>
      <c r="R1568" s="1462"/>
      <c r="S1568" s="1324"/>
      <c r="T1568" s="149"/>
      <c r="U1568" s="149"/>
      <c r="V1568" s="1468"/>
      <c r="W1568" s="619"/>
      <c r="X1568" s="1467"/>
      <c r="Y1568" s="1447"/>
      <c r="AA1568" s="987"/>
      <c r="AB1568" s="992"/>
      <c r="AC1568" s="993"/>
      <c r="AD1568" s="994"/>
      <c r="AE1568" s="994"/>
      <c r="AF1568" s="995"/>
      <c r="AG1568" s="996"/>
      <c r="AH1568" s="997"/>
      <c r="AI1568" s="998"/>
      <c r="AJ1568" s="312"/>
      <c r="AK1568" s="312"/>
      <c r="AL1568" s="999"/>
      <c r="AM1568" s="312"/>
      <c r="AN1568" s="312"/>
      <c r="AO1568" s="1000"/>
      <c r="AP1568" s="666"/>
      <c r="AQ1568" s="1001"/>
      <c r="AR1568" s="1001"/>
      <c r="AS1568" s="1001"/>
      <c r="AT1568" s="748"/>
    </row>
    <row r="1569">
      <c r="A1569" s="248" t="s">
        <v>673</v>
      </c>
      <c r="B1569" s="179">
        <v>4.4970986E7</v>
      </c>
      <c r="C1569" s="1037">
        <v>44265.49295046296</v>
      </c>
      <c r="D1569" s="606" t="s">
        <v>9650</v>
      </c>
      <c r="E1569" s="179" t="s">
        <v>9651</v>
      </c>
      <c r="F1569" s="228">
        <v>37860.0</v>
      </c>
      <c r="G1569" s="179" t="s">
        <v>391</v>
      </c>
      <c r="H1569" s="179" t="s">
        <v>5183</v>
      </c>
      <c r="I1569" s="179">
        <v>1.126596376E9</v>
      </c>
      <c r="K1569" s="606" t="s">
        <v>9652</v>
      </c>
      <c r="L1569" s="1466" t="s">
        <v>7020</v>
      </c>
      <c r="M1569" s="176"/>
      <c r="N1569" s="176"/>
      <c r="O1569" s="1467"/>
      <c r="P1569" s="1467"/>
      <c r="Q1569" s="1467"/>
      <c r="R1569" s="1462"/>
      <c r="S1569" s="1324"/>
      <c r="T1569" s="149"/>
      <c r="U1569" s="149"/>
      <c r="V1569" s="1468"/>
      <c r="W1569" s="619"/>
      <c r="X1569" s="1467"/>
      <c r="Y1569" s="1447"/>
      <c r="AA1569" s="987"/>
      <c r="AB1569" s="992"/>
      <c r="AC1569" s="993"/>
      <c r="AD1569" s="994"/>
      <c r="AE1569" s="994"/>
      <c r="AF1569" s="995"/>
      <c r="AG1569" s="996"/>
      <c r="AH1569" s="997"/>
      <c r="AI1569" s="998"/>
      <c r="AJ1569" s="312"/>
      <c r="AK1569" s="312"/>
      <c r="AL1569" s="999"/>
      <c r="AM1569" s="312"/>
      <c r="AN1569" s="312"/>
      <c r="AO1569" s="1000"/>
      <c r="AP1569" s="666"/>
      <c r="AQ1569" s="1001"/>
      <c r="AR1569" s="1001"/>
      <c r="AS1569" s="1001"/>
      <c r="AT1569" s="748"/>
    </row>
    <row r="1570">
      <c r="A1570" s="248" t="s">
        <v>673</v>
      </c>
      <c r="B1570" s="179">
        <v>4.0474011E7</v>
      </c>
      <c r="C1570" s="1037">
        <v>44266.0336555324</v>
      </c>
      <c r="D1570" s="606" t="s">
        <v>9657</v>
      </c>
      <c r="E1570" s="179" t="s">
        <v>9658</v>
      </c>
      <c r="F1570" s="228">
        <v>35637.0</v>
      </c>
      <c r="G1570" s="179" t="s">
        <v>391</v>
      </c>
      <c r="H1570" s="179" t="s">
        <v>9659</v>
      </c>
      <c r="I1570" s="179">
        <v>1.166567338E9</v>
      </c>
      <c r="K1570" s="606" t="s">
        <v>9660</v>
      </c>
      <c r="L1570" s="1466" t="s">
        <v>7038</v>
      </c>
      <c r="M1570" s="176"/>
      <c r="N1570" s="176"/>
      <c r="O1570" s="1467"/>
      <c r="P1570" s="1467"/>
      <c r="Q1570" s="1467"/>
      <c r="R1570" s="1462"/>
      <c r="S1570" s="1324"/>
      <c r="T1570" s="149"/>
      <c r="U1570" s="149"/>
      <c r="V1570" s="1468"/>
      <c r="W1570" s="619"/>
      <c r="X1570" s="1467"/>
      <c r="Y1570" s="1447"/>
      <c r="AA1570" s="987"/>
      <c r="AB1570" s="992"/>
      <c r="AC1570" s="993"/>
      <c r="AD1570" s="994"/>
      <c r="AE1570" s="994"/>
      <c r="AF1570" s="995"/>
      <c r="AG1570" s="996"/>
      <c r="AH1570" s="997"/>
      <c r="AI1570" s="998"/>
      <c r="AJ1570" s="312"/>
      <c r="AK1570" s="312"/>
      <c r="AL1570" s="999"/>
      <c r="AM1570" s="312"/>
      <c r="AN1570" s="312"/>
      <c r="AO1570" s="1000"/>
      <c r="AP1570" s="666"/>
      <c r="AQ1570" s="1001"/>
      <c r="AR1570" s="1001"/>
      <c r="AS1570" s="1001"/>
      <c r="AT1570" s="748"/>
    </row>
    <row r="1571">
      <c r="A1571" s="248" t="s">
        <v>673</v>
      </c>
      <c r="B1571" s="179">
        <v>4.3662298E7</v>
      </c>
      <c r="C1571" s="1037">
        <v>44266.65783697917</v>
      </c>
      <c r="D1571" s="1091" t="s">
        <v>9665</v>
      </c>
      <c r="E1571" s="179" t="s">
        <v>9666</v>
      </c>
      <c r="F1571" s="228">
        <v>37097.0</v>
      </c>
      <c r="G1571" s="179" t="s">
        <v>391</v>
      </c>
      <c r="H1571" s="179" t="s">
        <v>5183</v>
      </c>
      <c r="I1571" s="179" t="s">
        <v>9667</v>
      </c>
      <c r="K1571" s="1091" t="s">
        <v>9668</v>
      </c>
      <c r="L1571" s="1466" t="s">
        <v>7020</v>
      </c>
      <c r="M1571" s="176"/>
      <c r="N1571" s="176"/>
      <c r="O1571" s="1467"/>
      <c r="P1571" s="1467"/>
      <c r="Q1571" s="1468"/>
      <c r="R1571" s="1462"/>
      <c r="S1571" s="1324"/>
      <c r="T1571" s="149"/>
      <c r="U1571" s="149"/>
      <c r="V1571" s="1468"/>
      <c r="W1571" s="619"/>
      <c r="X1571" s="1467"/>
      <c r="Y1571" s="1447"/>
      <c r="AA1571" s="987"/>
      <c r="AB1571" s="992"/>
      <c r="AC1571" s="993"/>
      <c r="AD1571" s="994"/>
      <c r="AE1571" s="994"/>
      <c r="AF1571" s="995"/>
      <c r="AG1571" s="996"/>
      <c r="AH1571" s="997"/>
      <c r="AI1571" s="998"/>
      <c r="AJ1571" s="312"/>
      <c r="AK1571" s="312"/>
      <c r="AL1571" s="999"/>
      <c r="AM1571" s="312"/>
      <c r="AN1571" s="312"/>
      <c r="AO1571" s="1000"/>
      <c r="AP1571" s="666"/>
      <c r="AQ1571" s="1001"/>
      <c r="AR1571" s="1001"/>
      <c r="AS1571" s="1001"/>
      <c r="AT1571" s="748"/>
    </row>
    <row r="1572">
      <c r="A1572" s="248" t="s">
        <v>673</v>
      </c>
      <c r="B1572" s="179">
        <v>4.0227984E7</v>
      </c>
      <c r="C1572" s="1037">
        <v>44267.78596555555</v>
      </c>
      <c r="D1572" s="1091" t="s">
        <v>9672</v>
      </c>
      <c r="E1572" s="179" t="s">
        <v>9673</v>
      </c>
      <c r="F1572" s="228">
        <v>35463.0</v>
      </c>
      <c r="G1572" s="179" t="s">
        <v>391</v>
      </c>
      <c r="H1572" s="179" t="s">
        <v>3124</v>
      </c>
      <c r="I1572" s="179">
        <v>1.123872987E9</v>
      </c>
      <c r="K1572" s="1091" t="s">
        <v>9674</v>
      </c>
      <c r="L1572" s="1466" t="s">
        <v>9675</v>
      </c>
      <c r="M1572" s="176"/>
      <c r="N1572" s="176"/>
      <c r="O1572" s="1467"/>
      <c r="P1572" s="1467"/>
      <c r="Q1572" s="1467"/>
      <c r="R1572" s="1462"/>
      <c r="S1572" s="1324"/>
      <c r="T1572" s="149"/>
      <c r="U1572" s="149"/>
      <c r="V1572" s="1468"/>
      <c r="W1572" s="619"/>
      <c r="X1572" s="1467"/>
      <c r="Y1572" s="1447"/>
      <c r="AA1572" s="987"/>
      <c r="AB1572" s="992"/>
      <c r="AC1572" s="993"/>
      <c r="AD1572" s="994"/>
      <c r="AE1572" s="994"/>
      <c r="AF1572" s="995"/>
      <c r="AG1572" s="996"/>
      <c r="AH1572" s="997"/>
      <c r="AI1572" s="998"/>
      <c r="AJ1572" s="312"/>
      <c r="AK1572" s="312"/>
      <c r="AL1572" s="999"/>
      <c r="AM1572" s="312"/>
      <c r="AN1572" s="312"/>
      <c r="AO1572" s="1000"/>
      <c r="AP1572" s="666"/>
      <c r="AQ1572" s="1001"/>
      <c r="AR1572" s="1001"/>
      <c r="AS1572" s="1001"/>
      <c r="AT1572" s="748"/>
    </row>
    <row r="1573">
      <c r="A1573" s="248" t="s">
        <v>673</v>
      </c>
      <c r="B1573" s="179">
        <v>3.8010235E7</v>
      </c>
      <c r="C1573" s="1037">
        <v>44269.70669890047</v>
      </c>
      <c r="D1573" s="1091" t="s">
        <v>9679</v>
      </c>
      <c r="E1573" s="179" t="s">
        <v>9680</v>
      </c>
      <c r="F1573" s="228">
        <v>34273.0</v>
      </c>
      <c r="G1573" s="179" t="s">
        <v>391</v>
      </c>
      <c r="H1573" s="179" t="s">
        <v>1756</v>
      </c>
      <c r="I1573" s="179" t="s">
        <v>9681</v>
      </c>
      <c r="K1573" s="1091" t="s">
        <v>1950</v>
      </c>
      <c r="L1573" s="1466" t="s">
        <v>7020</v>
      </c>
      <c r="M1573" s="176"/>
      <c r="N1573" s="176"/>
      <c r="O1573" s="1467"/>
      <c r="P1573" s="1467"/>
      <c r="Q1573" s="1468"/>
      <c r="R1573" s="1462"/>
      <c r="S1573" s="1324"/>
      <c r="T1573" s="149"/>
      <c r="U1573" s="149"/>
      <c r="V1573" s="1468"/>
      <c r="W1573" s="619"/>
      <c r="X1573" s="1467"/>
      <c r="Y1573" s="1447"/>
      <c r="AA1573" s="987"/>
      <c r="AB1573" s="992"/>
      <c r="AC1573" s="993"/>
      <c r="AD1573" s="994"/>
      <c r="AE1573" s="994"/>
      <c r="AF1573" s="995"/>
      <c r="AG1573" s="996"/>
      <c r="AH1573" s="997"/>
      <c r="AI1573" s="998"/>
      <c r="AJ1573" s="312"/>
      <c r="AK1573" s="312"/>
      <c r="AL1573" s="999"/>
      <c r="AM1573" s="312"/>
      <c r="AN1573" s="312"/>
      <c r="AO1573" s="1000"/>
      <c r="AP1573" s="666"/>
      <c r="AQ1573" s="1001"/>
      <c r="AR1573" s="1001"/>
      <c r="AS1573" s="1001"/>
      <c r="AT1573" s="748"/>
    </row>
    <row r="1574">
      <c r="A1574" s="248" t="s">
        <v>673</v>
      </c>
      <c r="B1574" s="1087">
        <v>3.3952958E7</v>
      </c>
      <c r="C1574" s="1088">
        <v>44270.82790236111</v>
      </c>
      <c r="D1574" s="1090" t="s">
        <v>9686</v>
      </c>
      <c r="E1574" s="1087" t="s">
        <v>9687</v>
      </c>
      <c r="F1574" s="228">
        <v>32631.0</v>
      </c>
      <c r="G1574" s="1087" t="s">
        <v>391</v>
      </c>
      <c r="H1574" s="1087" t="s">
        <v>9688</v>
      </c>
      <c r="I1574" s="1087">
        <v>5.4911684583E12</v>
      </c>
      <c r="K1574" s="1090" t="s">
        <v>9689</v>
      </c>
      <c r="L1574" s="1463" t="s">
        <v>7020</v>
      </c>
      <c r="M1574" s="176"/>
      <c r="N1574" s="176"/>
      <c r="O1574" s="1464"/>
      <c r="P1574" s="1464"/>
      <c r="Q1574" s="1461"/>
      <c r="R1574" s="1469"/>
      <c r="S1574" s="1324"/>
      <c r="T1574" s="149"/>
      <c r="U1574" s="149"/>
      <c r="V1574" s="1461"/>
      <c r="W1574" s="1465"/>
      <c r="X1574" s="1464"/>
      <c r="Y1574" s="1447"/>
      <c r="AA1574" s="987"/>
      <c r="AB1574" s="992"/>
      <c r="AC1574" s="993"/>
      <c r="AD1574" s="994"/>
      <c r="AE1574" s="994"/>
      <c r="AF1574" s="995"/>
      <c r="AG1574" s="996"/>
      <c r="AH1574" s="997"/>
      <c r="AI1574" s="998"/>
      <c r="AJ1574" s="312"/>
      <c r="AK1574" s="312"/>
      <c r="AL1574" s="999"/>
      <c r="AM1574" s="312"/>
      <c r="AN1574" s="312"/>
      <c r="AO1574" s="1000"/>
      <c r="AP1574" s="666"/>
      <c r="AQ1574" s="1001"/>
      <c r="AR1574" s="1001"/>
      <c r="AS1574" s="1001"/>
      <c r="AT1574" s="748"/>
    </row>
    <row r="1575">
      <c r="A1575" s="248" t="s">
        <v>673</v>
      </c>
      <c r="B1575" s="1087">
        <v>4.0231522E7</v>
      </c>
      <c r="C1575" s="1088">
        <v>44270.86554601852</v>
      </c>
      <c r="D1575" s="1090" t="s">
        <v>9693</v>
      </c>
      <c r="E1575" s="1087" t="s">
        <v>9694</v>
      </c>
      <c r="F1575" s="228">
        <v>35486.0</v>
      </c>
      <c r="G1575" s="1087" t="s">
        <v>391</v>
      </c>
      <c r="H1575" s="1087" t="s">
        <v>2579</v>
      </c>
      <c r="I1575" s="1087" t="s">
        <v>9695</v>
      </c>
      <c r="K1575" s="1090" t="s">
        <v>9696</v>
      </c>
      <c r="L1575" s="1463" t="s">
        <v>9697</v>
      </c>
      <c r="M1575" s="176"/>
      <c r="N1575" s="176"/>
      <c r="O1575" s="1464"/>
      <c r="P1575" s="1464"/>
      <c r="Q1575" s="1464"/>
      <c r="R1575" s="1469"/>
      <c r="S1575" s="1324"/>
      <c r="T1575" s="149"/>
      <c r="U1575" s="149"/>
      <c r="V1575" s="1461"/>
      <c r="W1575" s="1465"/>
      <c r="X1575" s="1464"/>
      <c r="Y1575" s="1447"/>
      <c r="AA1575" s="987"/>
      <c r="AB1575" s="992"/>
      <c r="AC1575" s="993"/>
      <c r="AD1575" s="994"/>
      <c r="AE1575" s="994"/>
      <c r="AF1575" s="995"/>
      <c r="AG1575" s="996"/>
      <c r="AH1575" s="997"/>
      <c r="AI1575" s="998"/>
      <c r="AJ1575" s="312"/>
      <c r="AK1575" s="312"/>
      <c r="AL1575" s="999"/>
      <c r="AM1575" s="312"/>
      <c r="AN1575" s="312"/>
      <c r="AO1575" s="1000"/>
      <c r="AP1575" s="666"/>
      <c r="AQ1575" s="1001"/>
      <c r="AR1575" s="1001"/>
      <c r="AS1575" s="1001"/>
      <c r="AT1575" s="748"/>
    </row>
    <row r="1576">
      <c r="A1576" s="248" t="s">
        <v>673</v>
      </c>
      <c r="B1576" s="1087">
        <v>3.5358121E7</v>
      </c>
      <c r="C1576" s="1088">
        <v>44270.93279023148</v>
      </c>
      <c r="D1576" s="1090" t="s">
        <v>9701</v>
      </c>
      <c r="E1576" s="1087" t="s">
        <v>9702</v>
      </c>
      <c r="F1576" s="228">
        <v>33193.0</v>
      </c>
      <c r="G1576" s="1087" t="s">
        <v>391</v>
      </c>
      <c r="H1576" s="1087" t="s">
        <v>9703</v>
      </c>
      <c r="I1576" s="1087">
        <v>1.159059466E9</v>
      </c>
      <c r="K1576" s="1090" t="s">
        <v>9704</v>
      </c>
      <c r="L1576" s="1463" t="s">
        <v>7038</v>
      </c>
      <c r="M1576" s="176"/>
      <c r="N1576" s="176"/>
      <c r="O1576" s="1464"/>
      <c r="P1576" s="1464"/>
      <c r="Q1576" s="1461"/>
      <c r="R1576" s="1469"/>
      <c r="S1576" s="1324"/>
      <c r="T1576" s="149"/>
      <c r="U1576" s="149"/>
      <c r="V1576" s="1461"/>
      <c r="W1576" s="1465"/>
      <c r="X1576" s="1464"/>
      <c r="Y1576" s="1447"/>
      <c r="AA1576" s="987"/>
      <c r="AB1576" s="992"/>
      <c r="AC1576" s="993"/>
      <c r="AD1576" s="994"/>
      <c r="AE1576" s="994"/>
      <c r="AF1576" s="995"/>
      <c r="AG1576" s="996"/>
      <c r="AH1576" s="997"/>
      <c r="AI1576" s="998"/>
      <c r="AJ1576" s="312"/>
      <c r="AK1576" s="312"/>
      <c r="AL1576" s="999"/>
      <c r="AM1576" s="312"/>
      <c r="AN1576" s="312"/>
      <c r="AO1576" s="1000"/>
      <c r="AP1576" s="666"/>
      <c r="AQ1576" s="1001"/>
      <c r="AR1576" s="1001"/>
      <c r="AS1576" s="1001"/>
      <c r="AT1576" s="748"/>
    </row>
    <row r="1577">
      <c r="A1577" s="248" t="s">
        <v>673</v>
      </c>
      <c r="B1577" s="1087">
        <v>3.640074E7</v>
      </c>
      <c r="C1577" s="1088">
        <v>44271.60338940972</v>
      </c>
      <c r="D1577" s="1090" t="s">
        <v>9708</v>
      </c>
      <c r="E1577" s="1087" t="s">
        <v>9709</v>
      </c>
      <c r="F1577" s="228">
        <v>33467.0</v>
      </c>
      <c r="G1577" s="1087" t="s">
        <v>391</v>
      </c>
      <c r="H1577" s="1087" t="s">
        <v>1618</v>
      </c>
      <c r="I1577" s="1087">
        <v>1.164726062E9</v>
      </c>
      <c r="K1577" s="1090" t="s">
        <v>9710</v>
      </c>
      <c r="L1577" s="1463" t="s">
        <v>7028</v>
      </c>
      <c r="M1577" s="176"/>
      <c r="N1577" s="176"/>
      <c r="O1577" s="1464"/>
      <c r="P1577" s="1464"/>
      <c r="Q1577" s="1464"/>
      <c r="R1577" s="1469"/>
      <c r="S1577" s="1324"/>
      <c r="T1577" s="149"/>
      <c r="U1577" s="149"/>
      <c r="V1577" s="1461"/>
      <c r="W1577" s="1465"/>
      <c r="X1577" s="1464"/>
      <c r="Y1577" s="1447"/>
      <c r="AA1577" s="987"/>
      <c r="AB1577" s="992"/>
      <c r="AC1577" s="993"/>
      <c r="AD1577" s="994"/>
      <c r="AE1577" s="994"/>
      <c r="AF1577" s="995"/>
      <c r="AG1577" s="996"/>
      <c r="AH1577" s="997"/>
      <c r="AI1577" s="998"/>
      <c r="AJ1577" s="312"/>
      <c r="AK1577" s="312"/>
      <c r="AL1577" s="999"/>
      <c r="AM1577" s="312"/>
      <c r="AN1577" s="312"/>
      <c r="AO1577" s="1000"/>
      <c r="AP1577" s="666"/>
      <c r="AQ1577" s="1001"/>
      <c r="AR1577" s="1001"/>
      <c r="AS1577" s="1001"/>
      <c r="AT1577" s="748"/>
    </row>
    <row r="1578">
      <c r="A1578" s="248" t="s">
        <v>673</v>
      </c>
      <c r="B1578" s="1087">
        <v>3.465339E7</v>
      </c>
      <c r="C1578" s="1088">
        <v>44271.842471076394</v>
      </c>
      <c r="D1578" s="1090" t="s">
        <v>9714</v>
      </c>
      <c r="E1578" s="1087" t="s">
        <v>9715</v>
      </c>
      <c r="F1578" s="228">
        <v>32688.0</v>
      </c>
      <c r="G1578" s="1087" t="s">
        <v>391</v>
      </c>
      <c r="H1578" s="1087" t="s">
        <v>1678</v>
      </c>
      <c r="I1578" s="1087" t="s">
        <v>9716</v>
      </c>
      <c r="K1578" s="1090" t="s">
        <v>4631</v>
      </c>
      <c r="L1578" s="1463" t="s">
        <v>7038</v>
      </c>
      <c r="M1578" s="176"/>
      <c r="N1578" s="176"/>
      <c r="O1578" s="1464"/>
      <c r="P1578" s="1464"/>
      <c r="Q1578" s="1464"/>
      <c r="R1578" s="1469"/>
      <c r="S1578" s="1324"/>
      <c r="T1578" s="149"/>
      <c r="U1578" s="149"/>
      <c r="V1578" s="1461"/>
      <c r="W1578" s="1465"/>
      <c r="X1578" s="1464"/>
      <c r="Y1578" s="1447"/>
      <c r="AA1578" s="987"/>
      <c r="AB1578" s="992"/>
      <c r="AC1578" s="993"/>
      <c r="AD1578" s="994"/>
      <c r="AE1578" s="994"/>
      <c r="AF1578" s="995"/>
      <c r="AG1578" s="996"/>
      <c r="AH1578" s="997"/>
      <c r="AI1578" s="998"/>
      <c r="AJ1578" s="312"/>
      <c r="AK1578" s="312"/>
      <c r="AL1578" s="999"/>
      <c r="AM1578" s="312"/>
      <c r="AN1578" s="312"/>
      <c r="AO1578" s="1000"/>
      <c r="AP1578" s="666"/>
      <c r="AQ1578" s="1001"/>
      <c r="AR1578" s="1001"/>
      <c r="AS1578" s="1001"/>
      <c r="AT1578" s="748"/>
    </row>
    <row r="1579">
      <c r="A1579" s="248" t="s">
        <v>673</v>
      </c>
      <c r="B1579" s="1087">
        <v>1.143980303E9</v>
      </c>
      <c r="C1579" s="1088">
        <v>44272.57855679398</v>
      </c>
      <c r="D1579" s="1090" t="s">
        <v>9722</v>
      </c>
      <c r="E1579" s="1087" t="s">
        <v>9723</v>
      </c>
      <c r="F1579" s="228">
        <v>35152.0</v>
      </c>
      <c r="G1579" s="1087" t="s">
        <v>2911</v>
      </c>
      <c r="H1579" s="1087" t="s">
        <v>9724</v>
      </c>
      <c r="I1579" s="1087" t="s">
        <v>9725</v>
      </c>
      <c r="K1579" s="1090" t="s">
        <v>6795</v>
      </c>
      <c r="L1579" s="1463" t="s">
        <v>9726</v>
      </c>
      <c r="M1579" s="176"/>
      <c r="N1579" s="176"/>
      <c r="O1579" s="1464"/>
      <c r="P1579" s="1464"/>
      <c r="Q1579" s="1461"/>
      <c r="R1579" s="1469"/>
      <c r="S1579" s="1324"/>
      <c r="T1579" s="149"/>
      <c r="U1579" s="149"/>
      <c r="V1579" s="1461"/>
      <c r="W1579" s="1465"/>
      <c r="X1579" s="1464"/>
      <c r="Y1579" s="1447"/>
      <c r="AA1579" s="987"/>
      <c r="AB1579" s="992"/>
      <c r="AC1579" s="993"/>
      <c r="AD1579" s="994"/>
      <c r="AE1579" s="994"/>
      <c r="AF1579" s="995"/>
      <c r="AG1579" s="996"/>
      <c r="AH1579" s="997"/>
      <c r="AI1579" s="998"/>
      <c r="AJ1579" s="312"/>
      <c r="AK1579" s="312"/>
      <c r="AL1579" s="999"/>
      <c r="AM1579" s="312"/>
      <c r="AN1579" s="312"/>
      <c r="AO1579" s="1000"/>
      <c r="AP1579" s="666"/>
      <c r="AQ1579" s="1001"/>
      <c r="AR1579" s="1001"/>
      <c r="AS1579" s="1001"/>
      <c r="AT1579" s="748"/>
    </row>
    <row r="1580">
      <c r="A1580" s="248" t="s">
        <v>673</v>
      </c>
      <c r="B1580" s="1087">
        <v>3.8617038E7</v>
      </c>
      <c r="C1580" s="1088">
        <v>44272.64542847223</v>
      </c>
      <c r="D1580" s="1090" t="s">
        <v>9729</v>
      </c>
      <c r="E1580" s="1087" t="s">
        <v>9730</v>
      </c>
      <c r="F1580" s="228">
        <v>34606.0</v>
      </c>
      <c r="G1580" s="1087" t="s">
        <v>391</v>
      </c>
      <c r="H1580" s="1087" t="s">
        <v>9731</v>
      </c>
      <c r="I1580" s="1087">
        <v>1.154967716E9</v>
      </c>
      <c r="K1580" s="1090" t="s">
        <v>9732</v>
      </c>
      <c r="L1580" s="1463" t="s">
        <v>7038</v>
      </c>
      <c r="M1580" s="176"/>
      <c r="N1580" s="176"/>
      <c r="O1580" s="1464"/>
      <c r="P1580" s="1464"/>
      <c r="Q1580" s="1464"/>
      <c r="R1580" s="1469"/>
      <c r="S1580" s="1324"/>
      <c r="T1580" s="149"/>
      <c r="U1580" s="149"/>
      <c r="V1580" s="1461"/>
      <c r="W1580" s="1465"/>
      <c r="X1580" s="1464"/>
      <c r="Y1580" s="1447"/>
      <c r="AA1580" s="987"/>
      <c r="AB1580" s="992"/>
      <c r="AC1580" s="993"/>
      <c r="AD1580" s="994"/>
      <c r="AE1580" s="994"/>
      <c r="AF1580" s="995"/>
      <c r="AG1580" s="996"/>
      <c r="AH1580" s="997"/>
      <c r="AI1580" s="998"/>
      <c r="AJ1580" s="312"/>
      <c r="AK1580" s="312"/>
      <c r="AL1580" s="999"/>
      <c r="AM1580" s="312"/>
      <c r="AN1580" s="312"/>
      <c r="AO1580" s="1000"/>
      <c r="AP1580" s="666"/>
      <c r="AQ1580" s="1001"/>
      <c r="AR1580" s="1001"/>
      <c r="AS1580" s="1001"/>
      <c r="AT1580" s="748"/>
    </row>
    <row r="1581">
      <c r="A1581" s="248" t="s">
        <v>673</v>
      </c>
      <c r="B1581" s="1087">
        <v>3.4687538E7</v>
      </c>
      <c r="C1581" s="1088">
        <v>44273.39066528935</v>
      </c>
      <c r="D1581" s="1090" t="s">
        <v>9737</v>
      </c>
      <c r="E1581" s="1087" t="s">
        <v>9738</v>
      </c>
      <c r="F1581" s="228">
        <v>32830.0</v>
      </c>
      <c r="G1581" s="1087" t="s">
        <v>391</v>
      </c>
      <c r="H1581" s="1087" t="s">
        <v>2242</v>
      </c>
      <c r="I1581" s="1087">
        <v>3.513730013E9</v>
      </c>
      <c r="K1581" s="1090" t="s">
        <v>9739</v>
      </c>
      <c r="L1581" s="1463" t="s">
        <v>7038</v>
      </c>
      <c r="M1581" s="176"/>
      <c r="N1581" s="176"/>
      <c r="O1581" s="1464"/>
      <c r="P1581" s="1464"/>
      <c r="Q1581" s="1464"/>
      <c r="R1581" s="1315"/>
      <c r="S1581" s="1324"/>
      <c r="T1581" s="149"/>
      <c r="U1581" s="149"/>
      <c r="V1581" s="1461"/>
      <c r="W1581" s="1465"/>
      <c r="X1581" s="1464"/>
      <c r="Y1581" s="1447"/>
      <c r="AA1581" s="987"/>
      <c r="AB1581" s="992"/>
      <c r="AC1581" s="993"/>
      <c r="AD1581" s="994"/>
      <c r="AE1581" s="994"/>
      <c r="AF1581" s="995"/>
      <c r="AG1581" s="996"/>
      <c r="AH1581" s="997"/>
      <c r="AI1581" s="998"/>
      <c r="AJ1581" s="312"/>
      <c r="AK1581" s="312"/>
      <c r="AL1581" s="999"/>
      <c r="AM1581" s="312"/>
      <c r="AN1581" s="312"/>
      <c r="AO1581" s="1000"/>
      <c r="AP1581" s="666"/>
      <c r="AQ1581" s="1001"/>
      <c r="AR1581" s="1001"/>
      <c r="AS1581" s="1001"/>
      <c r="AT1581" s="748"/>
    </row>
    <row r="1582">
      <c r="A1582" s="248" t="s">
        <v>673</v>
      </c>
      <c r="B1582" s="1087">
        <v>4.1410735E7</v>
      </c>
      <c r="C1582" s="1088">
        <v>44273.424809027776</v>
      </c>
      <c r="D1582" s="1090" t="s">
        <v>9745</v>
      </c>
      <c r="E1582" s="1087" t="s">
        <v>9746</v>
      </c>
      <c r="F1582" s="228">
        <v>35990.0</v>
      </c>
      <c r="G1582" s="1087" t="s">
        <v>391</v>
      </c>
      <c r="H1582" s="1087" t="s">
        <v>9747</v>
      </c>
      <c r="I1582" s="1087" t="s">
        <v>9748</v>
      </c>
      <c r="K1582" s="1090" t="s">
        <v>9749</v>
      </c>
      <c r="L1582" s="1463" t="s">
        <v>7038</v>
      </c>
      <c r="M1582" s="176"/>
      <c r="N1582" s="176"/>
      <c r="O1582" s="1464"/>
      <c r="P1582" s="1464"/>
      <c r="Q1582" s="1461"/>
      <c r="R1582" s="1315"/>
      <c r="S1582" s="1324"/>
      <c r="T1582" s="149"/>
      <c r="U1582" s="149"/>
      <c r="V1582" s="1461"/>
      <c r="W1582" s="1465"/>
      <c r="X1582" s="1464"/>
      <c r="Y1582" s="437"/>
      <c r="AA1582" s="987"/>
      <c r="AB1582" s="992"/>
      <c r="AC1582" s="993"/>
      <c r="AD1582" s="994"/>
      <c r="AE1582" s="994"/>
      <c r="AF1582" s="995"/>
      <c r="AG1582" s="996"/>
      <c r="AH1582" s="997"/>
      <c r="AI1582" s="998"/>
      <c r="AJ1582" s="312"/>
      <c r="AK1582" s="312"/>
      <c r="AL1582" s="999"/>
      <c r="AM1582" s="312"/>
      <c r="AN1582" s="312"/>
      <c r="AO1582" s="1000"/>
      <c r="AP1582" s="666"/>
      <c r="AQ1582" s="1001"/>
      <c r="AR1582" s="1001"/>
      <c r="AS1582" s="1001"/>
      <c r="AT1582" s="748"/>
    </row>
    <row r="1583">
      <c r="A1583" s="248" t="s">
        <v>673</v>
      </c>
      <c r="B1583" s="1087">
        <v>4.2952293E7</v>
      </c>
      <c r="C1583" s="1088">
        <v>44273.60526872685</v>
      </c>
      <c r="D1583" s="1090" t="s">
        <v>9753</v>
      </c>
      <c r="E1583" s="1087" t="s">
        <v>9754</v>
      </c>
      <c r="F1583" s="228">
        <v>36824.0</v>
      </c>
      <c r="G1583" s="1087" t="s">
        <v>391</v>
      </c>
      <c r="H1583" s="1087" t="s">
        <v>1822</v>
      </c>
      <c r="I1583" s="1087">
        <v>5.49113469392E12</v>
      </c>
      <c r="K1583" s="1090" t="s">
        <v>9755</v>
      </c>
      <c r="L1583" s="1463" t="s">
        <v>7038</v>
      </c>
      <c r="M1583" s="176"/>
      <c r="N1583" s="176"/>
      <c r="O1583" s="1464"/>
      <c r="P1583" s="1464"/>
      <c r="Q1583" s="1464"/>
      <c r="R1583" s="1462"/>
      <c r="S1583" s="1324"/>
      <c r="T1583" s="149"/>
      <c r="U1583" s="149"/>
      <c r="V1583" s="1461"/>
      <c r="W1583" s="1465"/>
      <c r="X1583" s="1464"/>
      <c r="Y1583" s="1221"/>
      <c r="AA1583" s="987"/>
      <c r="AB1583" s="992"/>
      <c r="AC1583" s="993"/>
      <c r="AD1583" s="994"/>
      <c r="AE1583" s="994"/>
      <c r="AF1583" s="995"/>
      <c r="AG1583" s="996"/>
      <c r="AH1583" s="997"/>
      <c r="AI1583" s="998"/>
      <c r="AJ1583" s="312"/>
      <c r="AK1583" s="312"/>
      <c r="AL1583" s="999"/>
      <c r="AM1583" s="312"/>
      <c r="AN1583" s="312"/>
      <c r="AO1583" s="1000"/>
      <c r="AP1583" s="666"/>
      <c r="AQ1583" s="1001"/>
      <c r="AR1583" s="1001"/>
      <c r="AS1583" s="1001"/>
      <c r="AT1583" s="748"/>
    </row>
    <row r="1584">
      <c r="A1584" s="248" t="s">
        <v>673</v>
      </c>
      <c r="B1584" s="1087">
        <v>3.629825E7</v>
      </c>
      <c r="C1584" s="1088">
        <v>44273.611083738426</v>
      </c>
      <c r="D1584" s="1090" t="s">
        <v>9760</v>
      </c>
      <c r="E1584" s="1087" t="s">
        <v>9761</v>
      </c>
      <c r="F1584" s="228">
        <v>33385.0</v>
      </c>
      <c r="G1584" s="1087" t="s">
        <v>391</v>
      </c>
      <c r="H1584" s="1087" t="s">
        <v>3272</v>
      </c>
      <c r="I1584" s="1087">
        <v>1.535956042E9</v>
      </c>
      <c r="K1584" s="1090" t="s">
        <v>9762</v>
      </c>
      <c r="L1584" s="1463" t="s">
        <v>7020</v>
      </c>
      <c r="M1584" s="176"/>
      <c r="N1584" s="176"/>
      <c r="O1584" s="1464"/>
      <c r="P1584" s="1464"/>
      <c r="Q1584" s="1461"/>
      <c r="R1584" s="1462"/>
      <c r="S1584" s="1324"/>
      <c r="T1584" s="149"/>
      <c r="U1584" s="149"/>
      <c r="V1584" s="1461"/>
      <c r="W1584" s="1465"/>
      <c r="X1584" s="1464"/>
      <c r="Y1584" s="1221"/>
      <c r="AA1584" s="987"/>
      <c r="AB1584" s="992"/>
      <c r="AC1584" s="993"/>
      <c r="AD1584" s="994"/>
      <c r="AE1584" s="994"/>
      <c r="AF1584" s="995"/>
      <c r="AG1584" s="996"/>
      <c r="AH1584" s="997"/>
      <c r="AI1584" s="998"/>
      <c r="AJ1584" s="312"/>
      <c r="AK1584" s="312"/>
      <c r="AL1584" s="999"/>
      <c r="AM1584" s="312"/>
      <c r="AN1584" s="312"/>
      <c r="AO1584" s="1000"/>
      <c r="AP1584" s="666"/>
      <c r="AQ1584" s="1001"/>
      <c r="AR1584" s="1001"/>
      <c r="AS1584" s="1001"/>
      <c r="AT1584" s="748"/>
    </row>
    <row r="1585">
      <c r="A1585" s="248" t="s">
        <v>673</v>
      </c>
      <c r="B1585" s="1087">
        <v>3.7557514E7</v>
      </c>
      <c r="C1585" s="1088">
        <v>44273.86429737268</v>
      </c>
      <c r="D1585" s="1090" t="s">
        <v>9766</v>
      </c>
      <c r="E1585" s="1087" t="s">
        <v>9767</v>
      </c>
      <c r="F1585" s="228">
        <v>34092.0</v>
      </c>
      <c r="G1585" s="1087" t="s">
        <v>391</v>
      </c>
      <c r="H1585" s="1087" t="s">
        <v>2326</v>
      </c>
      <c r="I1585" s="1087">
        <v>2.236683884E9</v>
      </c>
      <c r="K1585" s="1090" t="s">
        <v>9768</v>
      </c>
      <c r="L1585" s="1463" t="s">
        <v>9769</v>
      </c>
      <c r="M1585" s="176"/>
      <c r="N1585" s="176"/>
      <c r="O1585" s="1464"/>
      <c r="P1585" s="1464"/>
      <c r="Q1585" s="1464"/>
      <c r="R1585" s="1462"/>
      <c r="S1585" s="1324"/>
      <c r="T1585" s="149"/>
      <c r="U1585" s="149"/>
      <c r="V1585" s="1461"/>
      <c r="W1585" s="1465"/>
      <c r="X1585" s="1464"/>
      <c r="Y1585" s="1221"/>
      <c r="AA1585" s="987"/>
      <c r="AB1585" s="992"/>
      <c r="AC1585" s="993"/>
      <c r="AD1585" s="994"/>
      <c r="AE1585" s="994"/>
      <c r="AF1585" s="995"/>
      <c r="AG1585" s="996"/>
      <c r="AH1585" s="997"/>
      <c r="AI1585" s="998"/>
      <c r="AJ1585" s="312"/>
      <c r="AK1585" s="312"/>
      <c r="AL1585" s="999"/>
      <c r="AM1585" s="312"/>
      <c r="AN1585" s="312"/>
      <c r="AO1585" s="1000"/>
      <c r="AP1585" s="666"/>
      <c r="AQ1585" s="1001"/>
      <c r="AR1585" s="1001"/>
      <c r="AS1585" s="1001"/>
      <c r="AT1585" s="748"/>
    </row>
    <row r="1586">
      <c r="A1586" s="248" t="s">
        <v>673</v>
      </c>
      <c r="B1586" s="1087">
        <v>3.7443874E7</v>
      </c>
      <c r="C1586" s="1088">
        <v>44273.90551048611</v>
      </c>
      <c r="D1586" s="1090" t="s">
        <v>9775</v>
      </c>
      <c r="E1586" s="1087" t="s">
        <v>9776</v>
      </c>
      <c r="F1586" s="228">
        <v>34288.0</v>
      </c>
      <c r="G1586" s="1087" t="s">
        <v>391</v>
      </c>
      <c r="H1586" s="1087" t="s">
        <v>9777</v>
      </c>
      <c r="I1586" s="1087">
        <v>3.512424371E9</v>
      </c>
      <c r="K1586" s="1090" t="s">
        <v>9778</v>
      </c>
      <c r="L1586" s="1463" t="s">
        <v>7028</v>
      </c>
      <c r="M1586" s="176"/>
      <c r="N1586" s="176"/>
      <c r="O1586" s="1464"/>
      <c r="P1586" s="1464"/>
      <c r="Q1586" s="1464"/>
      <c r="R1586" s="176"/>
      <c r="S1586" s="1324"/>
      <c r="T1586" s="149"/>
      <c r="U1586" s="149"/>
      <c r="V1586" s="1461"/>
      <c r="W1586" s="1465"/>
      <c r="X1586" s="1464"/>
      <c r="Y1586" s="1221"/>
      <c r="AA1586" s="987"/>
      <c r="AB1586" s="992"/>
      <c r="AC1586" s="993"/>
      <c r="AD1586" s="994"/>
      <c r="AE1586" s="994"/>
      <c r="AF1586" s="995"/>
      <c r="AG1586" s="996"/>
      <c r="AH1586" s="997"/>
      <c r="AI1586" s="998"/>
      <c r="AJ1586" s="312"/>
      <c r="AK1586" s="312"/>
      <c r="AL1586" s="999"/>
      <c r="AM1586" s="312"/>
      <c r="AN1586" s="312"/>
      <c r="AO1586" s="1000"/>
      <c r="AP1586" s="666"/>
      <c r="AQ1586" s="1001"/>
      <c r="AR1586" s="1001"/>
      <c r="AS1586" s="1001"/>
      <c r="AT1586" s="748"/>
    </row>
    <row r="1587">
      <c r="A1587" s="248" t="s">
        <v>673</v>
      </c>
      <c r="B1587" s="179">
        <v>3.5206509E7</v>
      </c>
      <c r="C1587" s="1037">
        <v>44275.54041706018</v>
      </c>
      <c r="D1587" s="1091" t="s">
        <v>9784</v>
      </c>
      <c r="E1587" s="179" t="s">
        <v>9785</v>
      </c>
      <c r="F1587" s="228">
        <v>32968.0</v>
      </c>
      <c r="G1587" s="179" t="s">
        <v>391</v>
      </c>
      <c r="H1587" s="179" t="s">
        <v>9786</v>
      </c>
      <c r="I1587" s="646" t="s">
        <v>9787</v>
      </c>
      <c r="K1587" s="1091" t="s">
        <v>9788</v>
      </c>
      <c r="L1587" s="1466" t="s">
        <v>9789</v>
      </c>
      <c r="M1587" s="176"/>
      <c r="N1587" s="176"/>
      <c r="O1587" s="1467"/>
      <c r="P1587" s="1467"/>
      <c r="Q1587" s="1467"/>
      <c r="R1587" s="176"/>
      <c r="S1587" s="1324"/>
      <c r="T1587" s="149"/>
      <c r="U1587" s="149"/>
      <c r="V1587" s="1461"/>
      <c r="W1587" s="619"/>
      <c r="X1587" s="1467"/>
      <c r="Y1587" s="1221"/>
      <c r="AA1587" s="987"/>
      <c r="AB1587" s="992"/>
      <c r="AC1587" s="993"/>
      <c r="AD1587" s="994"/>
      <c r="AE1587" s="994"/>
      <c r="AF1587" s="995"/>
      <c r="AG1587" s="996"/>
      <c r="AH1587" s="997"/>
      <c r="AI1587" s="998"/>
      <c r="AJ1587" s="312"/>
      <c r="AK1587" s="312"/>
      <c r="AL1587" s="999"/>
      <c r="AM1587" s="312"/>
      <c r="AN1587" s="312"/>
      <c r="AO1587" s="1000"/>
      <c r="AP1587" s="666"/>
      <c r="AQ1587" s="1001"/>
      <c r="AR1587" s="1001"/>
      <c r="AS1587" s="1001"/>
      <c r="AT1587" s="748"/>
    </row>
    <row r="1588">
      <c r="A1588" s="248" t="s">
        <v>673</v>
      </c>
      <c r="B1588" s="179">
        <v>2.383474E7</v>
      </c>
      <c r="C1588" s="1037">
        <v>44277.004913807876</v>
      </c>
      <c r="D1588" s="1091" t="s">
        <v>9796</v>
      </c>
      <c r="E1588" s="179" t="s">
        <v>9797</v>
      </c>
      <c r="F1588" s="228">
        <v>27145.0</v>
      </c>
      <c r="G1588" s="179" t="s">
        <v>2021</v>
      </c>
      <c r="H1588" s="179" t="s">
        <v>2691</v>
      </c>
      <c r="I1588" s="179">
        <v>5.491158131676E12</v>
      </c>
      <c r="K1588" s="1091" t="s">
        <v>9798</v>
      </c>
      <c r="L1588" s="1466" t="s">
        <v>7038</v>
      </c>
      <c r="M1588" s="176"/>
      <c r="N1588" s="176"/>
      <c r="O1588" s="1467"/>
      <c r="P1588" s="1467"/>
      <c r="Q1588" s="1467"/>
      <c r="R1588" s="1462"/>
      <c r="S1588" s="1324"/>
      <c r="T1588" s="149"/>
      <c r="U1588" s="149"/>
      <c r="V1588" s="1461"/>
      <c r="W1588" s="619"/>
      <c r="X1588" s="1467"/>
      <c r="Y1588" s="1221"/>
      <c r="AA1588" s="987"/>
      <c r="AB1588" s="992"/>
      <c r="AC1588" s="993"/>
      <c r="AD1588" s="994"/>
      <c r="AE1588" s="994"/>
      <c r="AF1588" s="995"/>
      <c r="AG1588" s="996"/>
      <c r="AH1588" s="997"/>
      <c r="AI1588" s="998"/>
      <c r="AJ1588" s="312"/>
      <c r="AK1588" s="312"/>
      <c r="AL1588" s="999"/>
      <c r="AM1588" s="312"/>
      <c r="AN1588" s="312"/>
      <c r="AO1588" s="1000"/>
      <c r="AP1588" s="666"/>
      <c r="AQ1588" s="1001"/>
      <c r="AR1588" s="1001"/>
      <c r="AS1588" s="1001"/>
      <c r="AT1588" s="748"/>
    </row>
    <row r="1589">
      <c r="A1589" s="248" t="s">
        <v>673</v>
      </c>
      <c r="B1589" s="179">
        <v>3.881385E7</v>
      </c>
      <c r="C1589" s="1037">
        <v>44277.44844207176</v>
      </c>
      <c r="D1589" s="1091" t="s">
        <v>9803</v>
      </c>
      <c r="E1589" s="179" t="s">
        <v>9804</v>
      </c>
      <c r="F1589" s="228">
        <v>35042.0</v>
      </c>
      <c r="G1589" s="179" t="s">
        <v>391</v>
      </c>
      <c r="H1589" s="179" t="s">
        <v>1822</v>
      </c>
      <c r="I1589" s="179" t="s">
        <v>9805</v>
      </c>
      <c r="K1589" s="1091" t="s">
        <v>9806</v>
      </c>
      <c r="L1589" s="1466" t="s">
        <v>9807</v>
      </c>
      <c r="M1589" s="176"/>
      <c r="N1589" s="176"/>
      <c r="O1589" s="1467"/>
      <c r="P1589" s="1467"/>
      <c r="Q1589" s="1468"/>
      <c r="R1589" s="1462"/>
      <c r="S1589" s="1324"/>
      <c r="T1589" s="149"/>
      <c r="U1589" s="149"/>
      <c r="V1589" s="1461"/>
      <c r="W1589" s="619"/>
      <c r="X1589" s="1467"/>
      <c r="Y1589" s="1221"/>
      <c r="AA1589" s="987"/>
      <c r="AB1589" s="992"/>
      <c r="AC1589" s="993"/>
      <c r="AD1589" s="994"/>
      <c r="AE1589" s="994"/>
      <c r="AF1589" s="995"/>
      <c r="AG1589" s="996"/>
      <c r="AH1589" s="997"/>
      <c r="AI1589" s="998"/>
      <c r="AJ1589" s="312"/>
      <c r="AK1589" s="312"/>
      <c r="AL1589" s="999"/>
      <c r="AM1589" s="312"/>
      <c r="AN1589" s="312"/>
      <c r="AO1589" s="1000"/>
      <c r="AP1589" s="666"/>
      <c r="AQ1589" s="1001"/>
      <c r="AR1589" s="1001"/>
      <c r="AS1589" s="1001"/>
      <c r="AT1589" s="748"/>
    </row>
    <row r="1590">
      <c r="A1590" s="248" t="s">
        <v>673</v>
      </c>
      <c r="B1590" s="1087">
        <v>4.2885765E7</v>
      </c>
      <c r="C1590" s="1088">
        <v>44277.74089232639</v>
      </c>
      <c r="D1590" s="1090" t="s">
        <v>9810</v>
      </c>
      <c r="E1590" s="1087" t="s">
        <v>9811</v>
      </c>
      <c r="F1590" s="228">
        <v>36789.0</v>
      </c>
      <c r="G1590" s="1087" t="s">
        <v>391</v>
      </c>
      <c r="H1590" s="1087" t="s">
        <v>5249</v>
      </c>
      <c r="I1590" s="1087" t="s">
        <v>9812</v>
      </c>
      <c r="K1590" s="1090" t="s">
        <v>9813</v>
      </c>
      <c r="L1590" s="1463" t="s">
        <v>7028</v>
      </c>
      <c r="M1590" s="176"/>
      <c r="N1590" s="176"/>
      <c r="O1590" s="1464"/>
      <c r="P1590" s="1464"/>
      <c r="Q1590" s="1464"/>
      <c r="R1590" s="1469"/>
      <c r="S1590" s="1324"/>
      <c r="T1590" s="149"/>
      <c r="U1590" s="149"/>
      <c r="V1590" s="1461"/>
      <c r="W1590" s="1465"/>
      <c r="X1590" s="1464"/>
      <c r="Y1590" s="1221"/>
      <c r="AA1590" s="987"/>
      <c r="AB1590" s="992"/>
      <c r="AC1590" s="993"/>
      <c r="AD1590" s="994"/>
      <c r="AE1590" s="994"/>
      <c r="AF1590" s="995"/>
      <c r="AG1590" s="996"/>
      <c r="AH1590" s="997"/>
      <c r="AI1590" s="998"/>
      <c r="AJ1590" s="312"/>
      <c r="AK1590" s="312"/>
      <c r="AL1590" s="999"/>
      <c r="AM1590" s="312"/>
      <c r="AN1590" s="312"/>
      <c r="AO1590" s="1000"/>
      <c r="AP1590" s="666"/>
      <c r="AQ1590" s="1001"/>
      <c r="AR1590" s="1001"/>
      <c r="AS1590" s="1001"/>
      <c r="AT1590" s="748"/>
    </row>
    <row r="1591">
      <c r="A1591" s="248" t="s">
        <v>673</v>
      </c>
      <c r="B1591" s="1087">
        <v>4.6817094E7</v>
      </c>
      <c r="C1591" s="1088">
        <v>44277.806281701385</v>
      </c>
      <c r="D1591" s="1090" t="s">
        <v>9818</v>
      </c>
      <c r="E1591" s="1087" t="s">
        <v>9819</v>
      </c>
      <c r="F1591" s="228">
        <v>38533.0</v>
      </c>
      <c r="G1591" s="1087" t="s">
        <v>391</v>
      </c>
      <c r="H1591" s="1087" t="s">
        <v>5183</v>
      </c>
      <c r="I1591" s="1087">
        <v>1.135753279E9</v>
      </c>
      <c r="K1591" s="1090" t="s">
        <v>9820</v>
      </c>
      <c r="L1591" s="1463" t="s">
        <v>7038</v>
      </c>
      <c r="M1591" s="176"/>
      <c r="N1591" s="176"/>
      <c r="O1591" s="1464"/>
      <c r="P1591" s="1464"/>
      <c r="Q1591" s="1461"/>
      <c r="R1591" s="176"/>
      <c r="S1591" s="1324"/>
      <c r="T1591" s="149"/>
      <c r="U1591" s="149"/>
      <c r="V1591" s="1461"/>
      <c r="W1591" s="1465"/>
      <c r="X1591" s="1464"/>
      <c r="Y1591" s="1221"/>
      <c r="AA1591" s="987"/>
      <c r="AB1591" s="992"/>
      <c r="AC1591" s="993"/>
      <c r="AD1591" s="994"/>
      <c r="AE1591" s="994"/>
      <c r="AF1591" s="995"/>
      <c r="AG1591" s="996"/>
      <c r="AH1591" s="997"/>
      <c r="AI1591" s="998"/>
      <c r="AJ1591" s="312"/>
      <c r="AK1591" s="312"/>
      <c r="AL1591" s="999"/>
      <c r="AM1591" s="312"/>
      <c r="AN1591" s="312"/>
      <c r="AO1591" s="1000"/>
      <c r="AP1591" s="666"/>
      <c r="AQ1591" s="1001"/>
      <c r="AR1591" s="1001"/>
      <c r="AS1591" s="1001"/>
      <c r="AT1591" s="748"/>
    </row>
    <row r="1592">
      <c r="A1592" s="248" t="s">
        <v>673</v>
      </c>
      <c r="B1592" s="1087">
        <v>4.2821371E7</v>
      </c>
      <c r="C1592" s="1088">
        <v>44278.4894296875</v>
      </c>
      <c r="D1592" s="1090" t="s">
        <v>9824</v>
      </c>
      <c r="E1592" s="1087" t="s">
        <v>9825</v>
      </c>
      <c r="F1592" s="228">
        <v>36846.0</v>
      </c>
      <c r="G1592" s="1087" t="s">
        <v>391</v>
      </c>
      <c r="H1592" s="1087" t="s">
        <v>9826</v>
      </c>
      <c r="I1592" s="1087" t="s">
        <v>9827</v>
      </c>
      <c r="K1592" s="1090" t="s">
        <v>9828</v>
      </c>
      <c r="L1592" s="1463" t="s">
        <v>9829</v>
      </c>
      <c r="M1592" s="176"/>
      <c r="N1592" s="176"/>
      <c r="O1592" s="1464"/>
      <c r="P1592" s="1464"/>
      <c r="Q1592" s="1464"/>
      <c r="R1592" s="1469"/>
      <c r="S1592" s="1324"/>
      <c r="T1592" s="149"/>
      <c r="U1592" s="149"/>
      <c r="V1592" s="1461"/>
      <c r="W1592" s="1465"/>
      <c r="X1592" s="1464"/>
      <c r="Y1592" s="1221"/>
      <c r="AA1592" s="987"/>
      <c r="AB1592" s="992"/>
      <c r="AC1592" s="993"/>
      <c r="AD1592" s="994"/>
      <c r="AE1592" s="994"/>
      <c r="AF1592" s="995"/>
      <c r="AG1592" s="996"/>
      <c r="AH1592" s="997"/>
      <c r="AI1592" s="998"/>
      <c r="AJ1592" s="312"/>
      <c r="AK1592" s="312"/>
      <c r="AL1592" s="999"/>
      <c r="AM1592" s="312"/>
      <c r="AN1592" s="312"/>
      <c r="AO1592" s="1000"/>
      <c r="AP1592" s="666"/>
      <c r="AQ1592" s="1001"/>
      <c r="AR1592" s="1001"/>
      <c r="AS1592" s="1001"/>
      <c r="AT1592" s="748"/>
    </row>
    <row r="1593">
      <c r="A1593" s="248" t="s">
        <v>673</v>
      </c>
      <c r="B1593" s="179">
        <v>4.2683705E7</v>
      </c>
      <c r="C1593" s="1088">
        <v>44278.510659004634</v>
      </c>
      <c r="D1593" s="1090" t="s">
        <v>9834</v>
      </c>
      <c r="E1593" s="1087" t="s">
        <v>9835</v>
      </c>
      <c r="F1593" s="228">
        <v>36683.0</v>
      </c>
      <c r="G1593" s="179" t="s">
        <v>391</v>
      </c>
      <c r="H1593" s="1087" t="s">
        <v>9836</v>
      </c>
      <c r="I1593" s="1087">
        <v>1.132106313E9</v>
      </c>
      <c r="K1593" s="1090" t="s">
        <v>9837</v>
      </c>
      <c r="L1593" s="1463" t="s">
        <v>9838</v>
      </c>
      <c r="M1593" s="176"/>
      <c r="N1593" s="176"/>
      <c r="O1593" s="1464"/>
      <c r="P1593" s="1464"/>
      <c r="Q1593" s="1461"/>
      <c r="R1593" s="1469"/>
      <c r="S1593" s="1324"/>
      <c r="T1593" s="149"/>
      <c r="U1593" s="149"/>
      <c r="V1593" s="1461"/>
      <c r="W1593" s="1465"/>
      <c r="X1593" s="1464"/>
      <c r="Y1593" s="1221"/>
      <c r="AA1593" s="987"/>
      <c r="AB1593" s="992"/>
      <c r="AC1593" s="993"/>
      <c r="AD1593" s="994"/>
      <c r="AE1593" s="994"/>
      <c r="AF1593" s="995"/>
      <c r="AG1593" s="996"/>
      <c r="AH1593" s="997"/>
      <c r="AI1593" s="998"/>
      <c r="AJ1593" s="312"/>
      <c r="AK1593" s="312"/>
      <c r="AL1593" s="999"/>
      <c r="AM1593" s="312"/>
      <c r="AN1593" s="312"/>
      <c r="AO1593" s="1000"/>
      <c r="AP1593" s="666"/>
      <c r="AQ1593" s="1001"/>
      <c r="AR1593" s="1001"/>
      <c r="AS1593" s="1001"/>
      <c r="AT1593" s="748"/>
    </row>
    <row r="1594">
      <c r="A1594" s="248" t="s">
        <v>673</v>
      </c>
      <c r="B1594" s="179">
        <v>1.6245791E7</v>
      </c>
      <c r="C1594" s="1088">
        <v>44279.3917156713</v>
      </c>
      <c r="D1594" s="1090" t="s">
        <v>9842</v>
      </c>
      <c r="E1594" s="1087" t="s">
        <v>9843</v>
      </c>
      <c r="F1594" s="228">
        <v>22820.0</v>
      </c>
      <c r="G1594" s="179" t="s">
        <v>9844</v>
      </c>
      <c r="H1594" s="1087" t="s">
        <v>1678</v>
      </c>
      <c r="I1594" s="1087" t="s">
        <v>9845</v>
      </c>
      <c r="K1594" s="1090" t="s">
        <v>4546</v>
      </c>
      <c r="L1594" s="1463" t="s">
        <v>7028</v>
      </c>
      <c r="M1594" s="176"/>
      <c r="N1594" s="176"/>
      <c r="O1594" s="1464"/>
      <c r="P1594" s="1464"/>
      <c r="Q1594" s="1464"/>
      <c r="R1594" s="1469"/>
      <c r="S1594" s="1324"/>
      <c r="T1594" s="149"/>
      <c r="U1594" s="149"/>
      <c r="V1594" s="1461"/>
      <c r="W1594" s="1465"/>
      <c r="X1594" s="1464"/>
      <c r="Y1594" s="1221"/>
      <c r="AA1594" s="987"/>
      <c r="AB1594" s="992"/>
      <c r="AC1594" s="993"/>
      <c r="AD1594" s="994"/>
      <c r="AE1594" s="994"/>
      <c r="AF1594" s="995"/>
      <c r="AG1594" s="996"/>
      <c r="AH1594" s="997"/>
      <c r="AI1594" s="998"/>
      <c r="AJ1594" s="312"/>
      <c r="AK1594" s="312"/>
      <c r="AL1594" s="999"/>
      <c r="AM1594" s="312"/>
      <c r="AN1594" s="312"/>
      <c r="AO1594" s="1000"/>
      <c r="AP1594" s="666"/>
      <c r="AQ1594" s="1001"/>
      <c r="AR1594" s="1001"/>
      <c r="AS1594" s="1001"/>
      <c r="AT1594" s="748"/>
    </row>
    <row r="1595">
      <c r="A1595" s="248" t="s">
        <v>673</v>
      </c>
      <c r="B1595" s="179">
        <v>3.9804279E7</v>
      </c>
      <c r="C1595" s="1088">
        <v>44280.693477442124</v>
      </c>
      <c r="D1595" s="1089" t="s">
        <v>2172</v>
      </c>
      <c r="E1595" s="1087" t="s">
        <v>2173</v>
      </c>
      <c r="F1595" s="228">
        <v>35099.0</v>
      </c>
      <c r="G1595" s="179" t="s">
        <v>391</v>
      </c>
      <c r="H1595" s="1087" t="s">
        <v>3124</v>
      </c>
      <c r="I1595" s="1087">
        <v>1.16732025E9</v>
      </c>
      <c r="K1595" s="1090" t="s">
        <v>9848</v>
      </c>
      <c r="L1595" s="1463" t="s">
        <v>7038</v>
      </c>
      <c r="M1595" s="176"/>
      <c r="N1595" s="176"/>
      <c r="O1595" s="1464"/>
      <c r="P1595" s="1464"/>
      <c r="Q1595" s="1464"/>
      <c r="R1595" s="1469"/>
      <c r="S1595" s="1324"/>
      <c r="T1595" s="149"/>
      <c r="U1595" s="149"/>
      <c r="V1595" s="1461"/>
      <c r="W1595" s="1465"/>
      <c r="X1595" s="1464"/>
      <c r="Y1595" s="1221"/>
      <c r="AA1595" s="987"/>
      <c r="AB1595" s="992"/>
      <c r="AC1595" s="993"/>
      <c r="AD1595" s="994"/>
      <c r="AE1595" s="994"/>
      <c r="AF1595" s="995"/>
      <c r="AG1595" s="996"/>
      <c r="AH1595" s="997"/>
      <c r="AI1595" s="998"/>
      <c r="AJ1595" s="312"/>
      <c r="AK1595" s="312"/>
      <c r="AL1595" s="999"/>
      <c r="AM1595" s="312"/>
      <c r="AN1595" s="312"/>
      <c r="AO1595" s="1000"/>
      <c r="AP1595" s="666"/>
      <c r="AQ1595" s="1001"/>
      <c r="AR1595" s="1001"/>
      <c r="AS1595" s="1001"/>
      <c r="AT1595" s="748"/>
    </row>
    <row r="1596">
      <c r="A1596" s="248" t="s">
        <v>673</v>
      </c>
      <c r="B1596" s="179">
        <v>3.6739266E7</v>
      </c>
      <c r="C1596" s="1088">
        <v>44281.78732072917</v>
      </c>
      <c r="D1596" s="1089" t="s">
        <v>9852</v>
      </c>
      <c r="E1596" s="1087" t="s">
        <v>9853</v>
      </c>
      <c r="F1596" s="228">
        <v>33610.0</v>
      </c>
      <c r="G1596" s="179" t="s">
        <v>391</v>
      </c>
      <c r="H1596" s="1087" t="s">
        <v>3479</v>
      </c>
      <c r="I1596" s="1087">
        <v>1.141654644E9</v>
      </c>
      <c r="K1596" s="1090" t="s">
        <v>9854</v>
      </c>
      <c r="L1596" s="1463" t="s">
        <v>7020</v>
      </c>
      <c r="M1596" s="176"/>
      <c r="N1596" s="176"/>
      <c r="O1596" s="1464"/>
      <c r="P1596" s="1464"/>
      <c r="Q1596" s="1464"/>
      <c r="R1596" s="1469"/>
      <c r="S1596" s="1324"/>
      <c r="T1596" s="149"/>
      <c r="U1596" s="149"/>
      <c r="V1596" s="1461"/>
      <c r="W1596" s="1465"/>
      <c r="X1596" s="1464"/>
      <c r="Y1596" s="1221"/>
      <c r="AA1596" s="987"/>
      <c r="AB1596" s="992"/>
      <c r="AC1596" s="993"/>
      <c r="AD1596" s="994"/>
      <c r="AE1596" s="994"/>
      <c r="AF1596" s="995"/>
      <c r="AG1596" s="996"/>
      <c r="AH1596" s="997"/>
      <c r="AI1596" s="998"/>
      <c r="AJ1596" s="312"/>
      <c r="AK1596" s="312"/>
      <c r="AL1596" s="999"/>
      <c r="AM1596" s="312"/>
      <c r="AN1596" s="312"/>
      <c r="AO1596" s="1000"/>
      <c r="AP1596" s="666"/>
      <c r="AQ1596" s="1001"/>
      <c r="AR1596" s="1001"/>
      <c r="AS1596" s="1001"/>
      <c r="AT1596" s="748"/>
    </row>
    <row r="1597">
      <c r="A1597" s="248" t="s">
        <v>673</v>
      </c>
      <c r="B1597" s="1087">
        <v>3.627634E7</v>
      </c>
      <c r="C1597" s="1088">
        <v>44282.465326307865</v>
      </c>
      <c r="D1597" s="1089" t="s">
        <v>9859</v>
      </c>
      <c r="E1597" s="1087" t="s">
        <v>9860</v>
      </c>
      <c r="F1597" s="228">
        <v>33593.0</v>
      </c>
      <c r="G1597" s="1087" t="s">
        <v>2021</v>
      </c>
      <c r="H1597" s="1087" t="s">
        <v>9861</v>
      </c>
      <c r="I1597" s="1087" t="s">
        <v>9862</v>
      </c>
      <c r="K1597" s="1090" t="s">
        <v>9863</v>
      </c>
      <c r="L1597" s="1463" t="s">
        <v>9864</v>
      </c>
      <c r="M1597" s="176"/>
      <c r="N1597" s="176"/>
      <c r="O1597" s="1464"/>
      <c r="P1597" s="1464"/>
      <c r="Q1597" s="1461"/>
      <c r="R1597" s="1469"/>
      <c r="S1597" s="1324"/>
      <c r="T1597" s="149"/>
      <c r="U1597" s="149"/>
      <c r="V1597" s="1461"/>
      <c r="W1597" s="1465"/>
      <c r="X1597" s="1464"/>
      <c r="Y1597" s="1221"/>
      <c r="AA1597" s="987"/>
      <c r="AB1597" s="992"/>
      <c r="AC1597" s="993"/>
      <c r="AD1597" s="994"/>
      <c r="AE1597" s="994"/>
      <c r="AF1597" s="995"/>
      <c r="AG1597" s="996"/>
      <c r="AH1597" s="997"/>
      <c r="AI1597" s="998"/>
      <c r="AJ1597" s="312"/>
      <c r="AK1597" s="312"/>
      <c r="AL1597" s="999"/>
      <c r="AM1597" s="312"/>
      <c r="AN1597" s="312"/>
      <c r="AO1597" s="1000"/>
      <c r="AP1597" s="666"/>
      <c r="AQ1597" s="1001"/>
      <c r="AR1597" s="1001"/>
      <c r="AS1597" s="1001"/>
      <c r="AT1597" s="748"/>
    </row>
    <row r="1598">
      <c r="A1598" s="248" t="s">
        <v>673</v>
      </c>
      <c r="B1598" s="1087">
        <v>4.4143286E7</v>
      </c>
      <c r="C1598" s="1088">
        <v>44283.040048993054</v>
      </c>
      <c r="D1598" s="1089" t="s">
        <v>9868</v>
      </c>
      <c r="E1598" s="1087" t="s">
        <v>9869</v>
      </c>
      <c r="F1598" s="228">
        <v>37579.0</v>
      </c>
      <c r="G1598" s="1087" t="s">
        <v>391</v>
      </c>
      <c r="H1598" s="1087" t="s">
        <v>9870</v>
      </c>
      <c r="I1598" s="1096" t="s">
        <v>9871</v>
      </c>
      <c r="K1598" s="1090" t="s">
        <v>4442</v>
      </c>
      <c r="L1598" s="1463" t="s">
        <v>7020</v>
      </c>
      <c r="M1598" s="176"/>
      <c r="N1598" s="176"/>
      <c r="O1598" s="1464"/>
      <c r="P1598" s="1464"/>
      <c r="Q1598" s="1461"/>
      <c r="R1598" s="1469"/>
      <c r="S1598" s="1324"/>
      <c r="T1598" s="149"/>
      <c r="U1598" s="149"/>
      <c r="V1598" s="1461"/>
      <c r="W1598" s="1465"/>
      <c r="X1598" s="1464"/>
      <c r="Y1598" s="1221"/>
      <c r="AA1598" s="987"/>
      <c r="AB1598" s="992"/>
      <c r="AC1598" s="993"/>
      <c r="AD1598" s="994"/>
      <c r="AE1598" s="994"/>
      <c r="AF1598" s="995"/>
      <c r="AG1598" s="996"/>
      <c r="AH1598" s="997"/>
      <c r="AI1598" s="998"/>
      <c r="AJ1598" s="312"/>
      <c r="AK1598" s="312"/>
      <c r="AL1598" s="999"/>
      <c r="AM1598" s="312"/>
      <c r="AN1598" s="312"/>
      <c r="AO1598" s="1000"/>
      <c r="AP1598" s="666"/>
      <c r="AQ1598" s="1001"/>
      <c r="AR1598" s="1001"/>
      <c r="AS1598" s="1001"/>
      <c r="AT1598" s="748"/>
    </row>
    <row r="1599">
      <c r="A1599" s="248" t="s">
        <v>673</v>
      </c>
      <c r="B1599" s="1087">
        <v>3.4049839E7</v>
      </c>
      <c r="C1599" s="1088">
        <v>44283.639823125</v>
      </c>
      <c r="D1599" s="1089" t="s">
        <v>9875</v>
      </c>
      <c r="E1599" s="1087" t="s">
        <v>9876</v>
      </c>
      <c r="F1599" s="228">
        <v>32392.0</v>
      </c>
      <c r="G1599" s="1087" t="s">
        <v>391</v>
      </c>
      <c r="H1599" s="1087" t="s">
        <v>9877</v>
      </c>
      <c r="I1599" s="1087" t="s">
        <v>9878</v>
      </c>
      <c r="K1599" s="1090" t="s">
        <v>9879</v>
      </c>
      <c r="L1599" s="1463" t="s">
        <v>7020</v>
      </c>
      <c r="M1599" s="176"/>
      <c r="N1599" s="176"/>
      <c r="O1599" s="1464"/>
      <c r="P1599" s="1464"/>
      <c r="Q1599" s="1461"/>
      <c r="R1599" s="1469"/>
      <c r="S1599" s="1324"/>
      <c r="T1599" s="149"/>
      <c r="U1599" s="149"/>
      <c r="V1599" s="1461"/>
      <c r="W1599" s="1465"/>
      <c r="X1599" s="1464"/>
      <c r="Y1599" s="1447"/>
      <c r="AA1599" s="987"/>
      <c r="AB1599" s="992"/>
      <c r="AC1599" s="993"/>
      <c r="AD1599" s="994"/>
      <c r="AE1599" s="994"/>
      <c r="AF1599" s="995"/>
      <c r="AG1599" s="996"/>
      <c r="AH1599" s="997"/>
      <c r="AI1599" s="998"/>
      <c r="AJ1599" s="312"/>
      <c r="AK1599" s="312"/>
      <c r="AL1599" s="999"/>
      <c r="AM1599" s="312"/>
      <c r="AN1599" s="312"/>
      <c r="AO1599" s="1000"/>
      <c r="AP1599" s="666"/>
      <c r="AQ1599" s="1001"/>
      <c r="AR1599" s="1001"/>
      <c r="AS1599" s="1001"/>
      <c r="AT1599" s="748"/>
    </row>
    <row r="1600">
      <c r="A1600" s="248" t="s">
        <v>673</v>
      </c>
      <c r="B1600" s="1087">
        <v>1.8872038E7</v>
      </c>
      <c r="C1600" s="1088">
        <v>44283.730720011576</v>
      </c>
      <c r="D1600" s="1089" t="s">
        <v>9883</v>
      </c>
      <c r="E1600" s="1087" t="s">
        <v>9884</v>
      </c>
      <c r="F1600" s="228">
        <v>31051.0</v>
      </c>
      <c r="G1600" s="1087" t="s">
        <v>674</v>
      </c>
      <c r="H1600" s="1087" t="s">
        <v>2982</v>
      </c>
      <c r="I1600" s="1087">
        <v>5.491165182994E12</v>
      </c>
      <c r="K1600" s="1090" t="s">
        <v>9885</v>
      </c>
      <c r="L1600" s="1463" t="s">
        <v>7020</v>
      </c>
      <c r="M1600" s="176"/>
      <c r="N1600" s="176"/>
      <c r="O1600" s="1464"/>
      <c r="P1600" s="1464"/>
      <c r="Q1600" s="1464"/>
      <c r="R1600" s="1469"/>
      <c r="S1600" s="1324"/>
      <c r="T1600" s="149"/>
      <c r="U1600" s="149"/>
      <c r="V1600" s="1461"/>
      <c r="W1600" s="1465"/>
      <c r="X1600" s="1464"/>
      <c r="Y1600" s="1221"/>
      <c r="AA1600" s="987"/>
      <c r="AB1600" s="992"/>
      <c r="AC1600" s="993"/>
      <c r="AD1600" s="994"/>
      <c r="AE1600" s="994"/>
      <c r="AF1600" s="995"/>
      <c r="AG1600" s="996"/>
      <c r="AH1600" s="997"/>
      <c r="AI1600" s="998"/>
      <c r="AJ1600" s="312"/>
      <c r="AK1600" s="312"/>
      <c r="AL1600" s="999"/>
      <c r="AM1600" s="312"/>
      <c r="AN1600" s="312"/>
      <c r="AO1600" s="1000"/>
      <c r="AP1600" s="666"/>
      <c r="AQ1600" s="1001"/>
      <c r="AR1600" s="1001"/>
      <c r="AS1600" s="1001"/>
      <c r="AT1600" s="748"/>
    </row>
    <row r="1601">
      <c r="A1601" s="248" t="s">
        <v>673</v>
      </c>
      <c r="B1601" s="1087">
        <v>4.454767E7</v>
      </c>
      <c r="C1601" s="1088">
        <v>44283.806218564816</v>
      </c>
      <c r="D1601" s="1089" t="s">
        <v>9890</v>
      </c>
      <c r="E1601" s="1087" t="s">
        <v>9891</v>
      </c>
      <c r="F1601" s="228">
        <v>37695.0</v>
      </c>
      <c r="G1601" s="1087" t="s">
        <v>391</v>
      </c>
      <c r="H1601" s="1087" t="s">
        <v>2282</v>
      </c>
      <c r="I1601" s="1087" t="s">
        <v>9892</v>
      </c>
      <c r="K1601" s="1090" t="s">
        <v>9893</v>
      </c>
      <c r="L1601" s="1463" t="s">
        <v>7020</v>
      </c>
      <c r="M1601" s="176"/>
      <c r="N1601" s="176"/>
      <c r="O1601" s="1464"/>
      <c r="P1601" s="1464"/>
      <c r="Q1601" s="1461"/>
      <c r="R1601" s="1469"/>
      <c r="S1601" s="1324"/>
      <c r="T1601" s="149"/>
      <c r="U1601" s="149"/>
      <c r="V1601" s="1461"/>
      <c r="W1601" s="1465"/>
      <c r="X1601" s="1464"/>
      <c r="Y1601" s="1221"/>
      <c r="AA1601" s="987"/>
      <c r="AB1601" s="992"/>
      <c r="AC1601" s="993"/>
      <c r="AD1601" s="994"/>
      <c r="AE1601" s="994"/>
      <c r="AF1601" s="995"/>
      <c r="AG1601" s="996"/>
      <c r="AH1601" s="997"/>
      <c r="AI1601" s="998"/>
      <c r="AJ1601" s="312"/>
      <c r="AK1601" s="312"/>
      <c r="AL1601" s="999"/>
      <c r="AM1601" s="312"/>
      <c r="AN1601" s="312"/>
      <c r="AO1601" s="1000"/>
      <c r="AP1601" s="666"/>
      <c r="AQ1601" s="1001"/>
      <c r="AR1601" s="1001"/>
      <c r="AS1601" s="1001"/>
      <c r="AT1601" s="748"/>
    </row>
    <row r="1602">
      <c r="A1602" s="248" t="s">
        <v>673</v>
      </c>
      <c r="B1602" s="1087">
        <v>3.3434982E7</v>
      </c>
      <c r="C1602" s="1088">
        <v>44284.46422142361</v>
      </c>
      <c r="D1602" s="1090" t="s">
        <v>9898</v>
      </c>
      <c r="E1602" s="1087" t="s">
        <v>9899</v>
      </c>
      <c r="F1602" s="228">
        <v>32368.0</v>
      </c>
      <c r="G1602" s="1087" t="s">
        <v>2021</v>
      </c>
      <c r="H1602" s="1087" t="s">
        <v>9900</v>
      </c>
      <c r="I1602" s="1087">
        <v>1.151159547E9</v>
      </c>
      <c r="K1602" s="1090" t="s">
        <v>9901</v>
      </c>
      <c r="L1602" s="1463" t="s">
        <v>7020</v>
      </c>
      <c r="M1602" s="176"/>
      <c r="N1602" s="176"/>
      <c r="O1602" s="1464"/>
      <c r="P1602" s="1464"/>
      <c r="Q1602" s="1461"/>
      <c r="R1602" s="1469"/>
      <c r="S1602" s="1324"/>
      <c r="T1602" s="149"/>
      <c r="U1602" s="149"/>
      <c r="V1602" s="1461"/>
      <c r="W1602" s="1465"/>
      <c r="X1602" s="1464"/>
      <c r="Y1602" s="1447"/>
      <c r="AA1602" s="987"/>
      <c r="AB1602" s="992"/>
      <c r="AC1602" s="993"/>
      <c r="AD1602" s="994"/>
      <c r="AE1602" s="994"/>
      <c r="AF1602" s="995"/>
      <c r="AG1602" s="996"/>
      <c r="AH1602" s="997"/>
      <c r="AI1602" s="998"/>
      <c r="AJ1602" s="312"/>
      <c r="AK1602" s="312"/>
      <c r="AL1602" s="999"/>
      <c r="AM1602" s="312"/>
      <c r="AN1602" s="312"/>
      <c r="AO1602" s="1000"/>
      <c r="AP1602" s="666"/>
      <c r="AQ1602" s="1001"/>
      <c r="AR1602" s="1001"/>
      <c r="AS1602" s="1001"/>
      <c r="AT1602" s="748"/>
    </row>
    <row r="1603">
      <c r="A1603" s="248" t="s">
        <v>673</v>
      </c>
      <c r="B1603" s="1087">
        <v>3.9123625E7</v>
      </c>
      <c r="C1603" s="1088">
        <v>44284.65879042824</v>
      </c>
      <c r="D1603" s="1090" t="s">
        <v>2160</v>
      </c>
      <c r="E1603" s="1087" t="s">
        <v>2161</v>
      </c>
      <c r="F1603" s="228">
        <v>34888.0</v>
      </c>
      <c r="G1603" s="1087" t="s">
        <v>391</v>
      </c>
      <c r="H1603" s="1087" t="s">
        <v>2162</v>
      </c>
      <c r="I1603" s="1087">
        <v>3.492312863E9</v>
      </c>
      <c r="K1603" s="1090" t="s">
        <v>9905</v>
      </c>
      <c r="L1603" s="1463" t="s">
        <v>7038</v>
      </c>
      <c r="M1603" s="176"/>
      <c r="N1603" s="176"/>
      <c r="O1603" s="1464"/>
      <c r="P1603" s="1464"/>
      <c r="Q1603" s="1464"/>
      <c r="R1603" s="1469"/>
      <c r="S1603" s="1324"/>
      <c r="T1603" s="149"/>
      <c r="U1603" s="149"/>
      <c r="V1603" s="1461"/>
      <c r="W1603" s="1465"/>
      <c r="X1603" s="1464"/>
      <c r="Y1603" s="1221"/>
      <c r="AA1603" s="987"/>
      <c r="AB1603" s="992"/>
      <c r="AC1603" s="993"/>
      <c r="AD1603" s="994"/>
      <c r="AE1603" s="994"/>
      <c r="AF1603" s="995"/>
      <c r="AG1603" s="996"/>
      <c r="AH1603" s="997"/>
      <c r="AI1603" s="998"/>
      <c r="AJ1603" s="312"/>
      <c r="AK1603" s="312"/>
      <c r="AL1603" s="999"/>
      <c r="AM1603" s="312"/>
      <c r="AN1603" s="312"/>
      <c r="AO1603" s="1000"/>
      <c r="AP1603" s="666"/>
      <c r="AQ1603" s="1001"/>
      <c r="AR1603" s="1001"/>
      <c r="AS1603" s="1001"/>
      <c r="AT1603" s="748"/>
    </row>
    <row r="1604">
      <c r="A1604" s="248" t="s">
        <v>673</v>
      </c>
      <c r="B1604" s="1087">
        <v>3.3259542E7</v>
      </c>
      <c r="C1604" s="1088">
        <v>44284.746221863425</v>
      </c>
      <c r="D1604" s="1090" t="s">
        <v>9909</v>
      </c>
      <c r="E1604" s="1087" t="s">
        <v>9910</v>
      </c>
      <c r="F1604" s="228">
        <v>32037.0</v>
      </c>
      <c r="G1604" s="1087" t="s">
        <v>391</v>
      </c>
      <c r="H1604" s="1087" t="s">
        <v>9911</v>
      </c>
      <c r="I1604" s="1087" t="s">
        <v>9912</v>
      </c>
      <c r="K1604" s="1090" t="s">
        <v>9913</v>
      </c>
      <c r="L1604" s="1463" t="s">
        <v>7020</v>
      </c>
      <c r="M1604" s="176"/>
      <c r="N1604" s="176"/>
      <c r="O1604" s="1464"/>
      <c r="P1604" s="1464"/>
      <c r="Q1604" s="1461"/>
      <c r="R1604" s="1469"/>
      <c r="S1604" s="1324"/>
      <c r="T1604" s="149"/>
      <c r="U1604" s="149"/>
      <c r="V1604" s="1461"/>
      <c r="W1604" s="1465"/>
      <c r="X1604" s="1464"/>
      <c r="Y1604" s="1221"/>
      <c r="AA1604" s="987"/>
      <c r="AB1604" s="992"/>
      <c r="AC1604" s="993"/>
      <c r="AD1604" s="994"/>
      <c r="AE1604" s="994"/>
      <c r="AF1604" s="995"/>
      <c r="AG1604" s="996"/>
      <c r="AH1604" s="997"/>
      <c r="AI1604" s="998"/>
      <c r="AJ1604" s="312"/>
      <c r="AK1604" s="312"/>
      <c r="AL1604" s="999"/>
      <c r="AM1604" s="312"/>
      <c r="AN1604" s="312"/>
      <c r="AO1604" s="1000"/>
      <c r="AP1604" s="666"/>
      <c r="AQ1604" s="1001"/>
      <c r="AR1604" s="1001"/>
      <c r="AS1604" s="1001"/>
      <c r="AT1604" s="748"/>
    </row>
    <row r="1605">
      <c r="A1605" s="248" t="s">
        <v>673</v>
      </c>
      <c r="B1605" s="1087">
        <v>3.8668539E7</v>
      </c>
      <c r="C1605" s="1088">
        <v>44284.8437264699</v>
      </c>
      <c r="D1605" s="1090" t="s">
        <v>9917</v>
      </c>
      <c r="E1605" s="1087" t="s">
        <v>9918</v>
      </c>
      <c r="F1605" s="228">
        <v>34654.0</v>
      </c>
      <c r="G1605" s="1087" t="s">
        <v>391</v>
      </c>
      <c r="H1605" s="1087" t="s">
        <v>3124</v>
      </c>
      <c r="I1605" s="1087" t="s">
        <v>9919</v>
      </c>
      <c r="K1605" s="1090" t="s">
        <v>9920</v>
      </c>
      <c r="L1605" s="1463" t="s">
        <v>7020</v>
      </c>
      <c r="M1605" s="176"/>
      <c r="N1605" s="176"/>
      <c r="O1605" s="1464"/>
      <c r="P1605" s="1464"/>
      <c r="Q1605" s="1461"/>
      <c r="R1605" s="1469"/>
      <c r="S1605" s="1324"/>
      <c r="T1605" s="149"/>
      <c r="U1605" s="149"/>
      <c r="V1605" s="1461"/>
      <c r="W1605" s="1465"/>
      <c r="X1605" s="1464"/>
      <c r="Y1605" s="1221"/>
      <c r="AA1605" s="987"/>
      <c r="AB1605" s="992"/>
      <c r="AC1605" s="993"/>
      <c r="AD1605" s="994"/>
      <c r="AE1605" s="994"/>
      <c r="AF1605" s="995"/>
      <c r="AG1605" s="996"/>
      <c r="AH1605" s="997"/>
      <c r="AI1605" s="998"/>
      <c r="AJ1605" s="312"/>
      <c r="AK1605" s="312"/>
      <c r="AL1605" s="999"/>
      <c r="AM1605" s="312"/>
      <c r="AN1605" s="312"/>
      <c r="AO1605" s="1000"/>
      <c r="AP1605" s="666"/>
      <c r="AQ1605" s="1001"/>
      <c r="AR1605" s="1001"/>
      <c r="AS1605" s="1001"/>
      <c r="AT1605" s="748"/>
    </row>
    <row r="1606">
      <c r="A1606" s="248" t="s">
        <v>673</v>
      </c>
      <c r="B1606" s="1087">
        <v>2.3763266E7</v>
      </c>
      <c r="C1606" s="1088">
        <v>44284.851224502316</v>
      </c>
      <c r="D1606" s="1090" t="s">
        <v>9925</v>
      </c>
      <c r="E1606" s="1087" t="s">
        <v>9926</v>
      </c>
      <c r="F1606" s="228">
        <v>27055.0</v>
      </c>
      <c r="G1606" s="1087" t="s">
        <v>1808</v>
      </c>
      <c r="H1606" s="1087" t="s">
        <v>1678</v>
      </c>
      <c r="I1606" s="1087">
        <v>5.491168011344E12</v>
      </c>
      <c r="K1606" s="1090" t="s">
        <v>9927</v>
      </c>
      <c r="L1606" s="1463" t="s">
        <v>9928</v>
      </c>
      <c r="M1606" s="176"/>
      <c r="N1606" s="176"/>
      <c r="O1606" s="1464"/>
      <c r="P1606" s="1464"/>
      <c r="Q1606" s="1464"/>
      <c r="R1606" s="1469"/>
      <c r="S1606" s="1324"/>
      <c r="T1606" s="149"/>
      <c r="U1606" s="149"/>
      <c r="V1606" s="1461"/>
      <c r="W1606" s="1465"/>
      <c r="X1606" s="1464"/>
      <c r="Y1606" s="1221"/>
      <c r="AA1606" s="987"/>
      <c r="AB1606" s="992"/>
      <c r="AC1606" s="993"/>
      <c r="AD1606" s="994"/>
      <c r="AE1606" s="994"/>
      <c r="AF1606" s="995"/>
      <c r="AG1606" s="996"/>
      <c r="AH1606" s="997"/>
      <c r="AI1606" s="998"/>
      <c r="AJ1606" s="312"/>
      <c r="AK1606" s="312"/>
      <c r="AL1606" s="999"/>
      <c r="AM1606" s="312"/>
      <c r="AN1606" s="312"/>
      <c r="AO1606" s="1000"/>
      <c r="AP1606" s="666"/>
      <c r="AQ1606" s="1001"/>
      <c r="AR1606" s="1001"/>
      <c r="AS1606" s="1001"/>
      <c r="AT1606" s="748"/>
    </row>
    <row r="1607">
      <c r="A1607" s="248" t="s">
        <v>673</v>
      </c>
      <c r="B1607" s="1087">
        <v>3.8993121E7</v>
      </c>
      <c r="C1607" s="1088">
        <v>44284.91061857639</v>
      </c>
      <c r="D1607" s="1090" t="s">
        <v>9933</v>
      </c>
      <c r="E1607" s="1087" t="s">
        <v>9934</v>
      </c>
      <c r="F1607" s="228">
        <v>35137.0</v>
      </c>
      <c r="G1607" s="1087" t="s">
        <v>2021</v>
      </c>
      <c r="H1607" s="1087" t="s">
        <v>3294</v>
      </c>
      <c r="I1607" s="1087">
        <v>5.491161956719E12</v>
      </c>
      <c r="K1607" s="1090" t="s">
        <v>9935</v>
      </c>
      <c r="L1607" s="1463" t="s">
        <v>7020</v>
      </c>
      <c r="M1607" s="176"/>
      <c r="N1607" s="176"/>
      <c r="O1607" s="1464"/>
      <c r="P1607" s="1464"/>
      <c r="Q1607" s="1464"/>
      <c r="R1607" s="1315"/>
      <c r="S1607" s="1324"/>
      <c r="T1607" s="149"/>
      <c r="U1607" s="149"/>
      <c r="V1607" s="1461"/>
      <c r="W1607" s="1465"/>
      <c r="X1607" s="1464"/>
      <c r="Y1607" s="1221"/>
      <c r="AA1607" s="987"/>
      <c r="AB1607" s="992"/>
      <c r="AC1607" s="993"/>
      <c r="AD1607" s="994"/>
      <c r="AE1607" s="994"/>
      <c r="AF1607" s="995"/>
      <c r="AG1607" s="996"/>
      <c r="AH1607" s="997"/>
      <c r="AI1607" s="998"/>
      <c r="AJ1607" s="312"/>
      <c r="AK1607" s="312"/>
      <c r="AL1607" s="999"/>
      <c r="AM1607" s="312"/>
      <c r="AN1607" s="312"/>
      <c r="AO1607" s="1000"/>
      <c r="AP1607" s="666"/>
      <c r="AQ1607" s="1001"/>
      <c r="AR1607" s="1001"/>
      <c r="AS1607" s="1001"/>
      <c r="AT1607" s="748"/>
    </row>
    <row r="1608">
      <c r="A1608" s="248" t="s">
        <v>673</v>
      </c>
      <c r="B1608" s="1087">
        <v>3.8285117E7</v>
      </c>
      <c r="C1608" s="1088">
        <v>44284.994158368056</v>
      </c>
      <c r="D1608" s="1090" t="s">
        <v>9940</v>
      </c>
      <c r="E1608" s="1087" t="s">
        <v>9941</v>
      </c>
      <c r="F1608" s="228">
        <v>34492.0</v>
      </c>
      <c r="G1608" s="1087" t="s">
        <v>391</v>
      </c>
      <c r="H1608" s="1087" t="s">
        <v>3195</v>
      </c>
      <c r="I1608" s="1096" t="s">
        <v>9942</v>
      </c>
      <c r="K1608" s="1090" t="s">
        <v>9943</v>
      </c>
      <c r="L1608" s="1463" t="s">
        <v>7020</v>
      </c>
      <c r="M1608" s="176"/>
      <c r="N1608" s="176"/>
      <c r="O1608" s="1464"/>
      <c r="P1608" s="1464"/>
      <c r="Q1608" s="1461"/>
      <c r="R1608" s="1315"/>
      <c r="S1608" s="1324"/>
      <c r="T1608" s="149"/>
      <c r="U1608" s="149"/>
      <c r="V1608" s="1461"/>
      <c r="W1608" s="1465"/>
      <c r="X1608" s="1464"/>
      <c r="Y1608" s="1221"/>
      <c r="AA1608" s="987"/>
      <c r="AB1608" s="992"/>
      <c r="AC1608" s="993"/>
      <c r="AD1608" s="994"/>
      <c r="AE1608" s="994"/>
      <c r="AF1608" s="995"/>
      <c r="AG1608" s="996"/>
      <c r="AH1608" s="997"/>
      <c r="AI1608" s="998"/>
      <c r="AJ1608" s="312"/>
      <c r="AK1608" s="312"/>
      <c r="AL1608" s="999"/>
      <c r="AM1608" s="312"/>
      <c r="AN1608" s="312"/>
      <c r="AO1608" s="1000"/>
      <c r="AP1608" s="666"/>
      <c r="AQ1608" s="1001"/>
      <c r="AR1608" s="1001"/>
      <c r="AS1608" s="1001"/>
      <c r="AT1608" s="748"/>
    </row>
    <row r="1609">
      <c r="A1609" s="248" t="s">
        <v>673</v>
      </c>
      <c r="B1609" s="1087">
        <v>9.5596451E7</v>
      </c>
      <c r="C1609" s="1088">
        <v>44286.48210689815</v>
      </c>
      <c r="D1609" s="1090" t="s">
        <v>9945</v>
      </c>
      <c r="E1609" s="1087" t="s">
        <v>9946</v>
      </c>
      <c r="F1609" s="228">
        <v>37252.0</v>
      </c>
      <c r="G1609" s="1087" t="s">
        <v>9947</v>
      </c>
      <c r="H1609" s="1087" t="s">
        <v>1618</v>
      </c>
      <c r="I1609" s="1087">
        <v>2.995076705E9</v>
      </c>
      <c r="K1609" s="1090" t="s">
        <v>9948</v>
      </c>
      <c r="L1609" s="1463" t="s">
        <v>7020</v>
      </c>
      <c r="M1609" s="176"/>
      <c r="N1609" s="176"/>
      <c r="O1609" s="1464"/>
      <c r="P1609" s="1464"/>
      <c r="Q1609" s="1461"/>
      <c r="R1609" s="1315"/>
      <c r="S1609" s="1324"/>
      <c r="T1609" s="149"/>
      <c r="U1609" s="149"/>
      <c r="V1609" s="1461"/>
      <c r="W1609" s="1465"/>
      <c r="X1609" s="1464"/>
      <c r="Y1609" s="1221"/>
      <c r="AA1609" s="987"/>
      <c r="AB1609" s="992"/>
      <c r="AC1609" s="993"/>
      <c r="AD1609" s="994"/>
      <c r="AE1609" s="994"/>
      <c r="AF1609" s="995"/>
      <c r="AG1609" s="996"/>
      <c r="AH1609" s="997"/>
      <c r="AI1609" s="998"/>
      <c r="AJ1609" s="312"/>
      <c r="AK1609" s="312"/>
      <c r="AL1609" s="999"/>
      <c r="AM1609" s="312"/>
      <c r="AN1609" s="312"/>
      <c r="AO1609" s="1000"/>
      <c r="AP1609" s="666"/>
      <c r="AQ1609" s="1001"/>
      <c r="AR1609" s="1001"/>
      <c r="AS1609" s="1001"/>
      <c r="AT1609" s="748"/>
    </row>
    <row r="1610">
      <c r="A1610" s="248" t="s">
        <v>673</v>
      </c>
      <c r="B1610" s="1087">
        <v>3.7932478E7</v>
      </c>
      <c r="C1610" s="1088">
        <v>44288.95498196759</v>
      </c>
      <c r="D1610" s="1090" t="s">
        <v>9951</v>
      </c>
      <c r="E1610" s="1087" t="s">
        <v>9952</v>
      </c>
      <c r="F1610" s="228">
        <v>34429.0</v>
      </c>
      <c r="G1610" s="1087" t="s">
        <v>391</v>
      </c>
      <c r="H1610" s="1087" t="s">
        <v>2282</v>
      </c>
      <c r="I1610" s="1087" t="s">
        <v>9953</v>
      </c>
      <c r="K1610" s="1090" t="s">
        <v>9954</v>
      </c>
      <c r="L1610" s="1463" t="s">
        <v>7038</v>
      </c>
      <c r="M1610" s="176"/>
      <c r="N1610" s="176"/>
      <c r="O1610" s="1464"/>
      <c r="P1610" s="1464"/>
      <c r="Q1610" s="1461"/>
      <c r="R1610" s="1469"/>
      <c r="S1610" s="1324"/>
      <c r="T1610" s="149"/>
      <c r="U1610" s="149"/>
      <c r="V1610" s="1461"/>
      <c r="W1610" s="1465"/>
      <c r="X1610" s="1464"/>
      <c r="Y1610" s="1221"/>
      <c r="AA1610" s="987"/>
      <c r="AB1610" s="992"/>
      <c r="AC1610" s="993"/>
      <c r="AD1610" s="994"/>
      <c r="AE1610" s="994"/>
      <c r="AF1610" s="995"/>
      <c r="AG1610" s="996"/>
      <c r="AH1610" s="997"/>
      <c r="AI1610" s="998"/>
      <c r="AJ1610" s="312"/>
      <c r="AK1610" s="312"/>
      <c r="AL1610" s="999"/>
      <c r="AM1610" s="312"/>
      <c r="AN1610" s="312"/>
      <c r="AO1610" s="1000"/>
      <c r="AP1610" s="666"/>
      <c r="AQ1610" s="1001"/>
      <c r="AR1610" s="1001"/>
      <c r="AS1610" s="1001"/>
      <c r="AT1610" s="748"/>
    </row>
    <row r="1611">
      <c r="A1611" s="248" t="s">
        <v>673</v>
      </c>
      <c r="B1611" s="1087">
        <v>4.1470973E7</v>
      </c>
      <c r="C1611" s="1088">
        <v>44289.529895</v>
      </c>
      <c r="D1611" s="1090" t="s">
        <v>9958</v>
      </c>
      <c r="E1611" s="1087" t="s">
        <v>9959</v>
      </c>
      <c r="F1611" s="228">
        <v>36028.0</v>
      </c>
      <c r="G1611" s="1087" t="s">
        <v>1677</v>
      </c>
      <c r="H1611" s="1087" t="s">
        <v>3611</v>
      </c>
      <c r="I1611" s="1087">
        <v>1.123120552E9</v>
      </c>
      <c r="K1611" s="1090" t="s">
        <v>9960</v>
      </c>
      <c r="L1611" s="1463" t="s">
        <v>9961</v>
      </c>
      <c r="M1611" s="176"/>
      <c r="N1611" s="176"/>
      <c r="O1611" s="1464"/>
      <c r="P1611" s="1464"/>
      <c r="Q1611" s="1461"/>
      <c r="R1611" s="1469"/>
      <c r="S1611" s="1324"/>
      <c r="T1611" s="149"/>
      <c r="U1611" s="149"/>
      <c r="V1611" s="1461"/>
      <c r="W1611" s="1465"/>
      <c r="X1611" s="1464"/>
      <c r="Y1611" s="1221"/>
      <c r="AA1611" s="987"/>
      <c r="AB1611" s="992"/>
      <c r="AC1611" s="993"/>
      <c r="AD1611" s="994"/>
      <c r="AE1611" s="994"/>
      <c r="AF1611" s="995"/>
      <c r="AG1611" s="996"/>
      <c r="AH1611" s="997"/>
      <c r="AI1611" s="998"/>
      <c r="AJ1611" s="312"/>
      <c r="AK1611" s="312"/>
      <c r="AL1611" s="999"/>
      <c r="AM1611" s="312"/>
      <c r="AN1611" s="312"/>
      <c r="AO1611" s="1000"/>
      <c r="AP1611" s="666"/>
      <c r="AQ1611" s="1001"/>
      <c r="AR1611" s="1001"/>
      <c r="AS1611" s="1001"/>
      <c r="AT1611" s="748"/>
    </row>
    <row r="1612">
      <c r="A1612" s="248" t="s">
        <v>673</v>
      </c>
      <c r="B1612" s="1087">
        <v>3.9372804E7</v>
      </c>
      <c r="C1612" s="1088">
        <v>44289.91912708333</v>
      </c>
      <c r="D1612" s="1090" t="s">
        <v>9964</v>
      </c>
      <c r="E1612" s="1087" t="s">
        <v>9965</v>
      </c>
      <c r="F1612" s="228">
        <v>35033.0</v>
      </c>
      <c r="G1612" s="1087" t="s">
        <v>391</v>
      </c>
      <c r="H1612" s="1087" t="s">
        <v>7998</v>
      </c>
      <c r="I1612" s="1087" t="s">
        <v>9966</v>
      </c>
      <c r="K1612" s="1090" t="s">
        <v>9967</v>
      </c>
      <c r="L1612" s="1463" t="s">
        <v>7038</v>
      </c>
      <c r="M1612" s="176"/>
      <c r="N1612" s="176"/>
      <c r="O1612" s="1464"/>
      <c r="P1612" s="1464"/>
      <c r="Q1612" s="1464"/>
      <c r="R1612" s="1469"/>
      <c r="S1612" s="1324"/>
      <c r="T1612" s="149"/>
      <c r="U1612" s="149"/>
      <c r="V1612" s="1461"/>
      <c r="W1612" s="1465"/>
      <c r="X1612" s="1464"/>
      <c r="Y1612" s="1221"/>
      <c r="AA1612" s="987"/>
      <c r="AB1612" s="992"/>
      <c r="AC1612" s="993"/>
      <c r="AD1612" s="994"/>
      <c r="AE1612" s="994"/>
      <c r="AF1612" s="995"/>
      <c r="AG1612" s="996"/>
      <c r="AH1612" s="997"/>
      <c r="AI1612" s="998"/>
      <c r="AJ1612" s="312"/>
      <c r="AK1612" s="312"/>
      <c r="AL1612" s="999"/>
      <c r="AM1612" s="312"/>
      <c r="AN1612" s="312"/>
      <c r="AO1612" s="1000"/>
      <c r="AP1612" s="666"/>
      <c r="AQ1612" s="1001"/>
      <c r="AR1612" s="1001"/>
      <c r="AS1612" s="1001"/>
      <c r="AT1612" s="748"/>
    </row>
    <row r="1613">
      <c r="A1613" s="248" t="s">
        <v>673</v>
      </c>
      <c r="B1613" s="1087">
        <v>3.5347032E7</v>
      </c>
      <c r="C1613" s="1088">
        <v>44290.55613747685</v>
      </c>
      <c r="D1613" s="1090" t="s">
        <v>9973</v>
      </c>
      <c r="E1613" s="1087" t="s">
        <v>9974</v>
      </c>
      <c r="F1613" s="228">
        <v>33161.0</v>
      </c>
      <c r="G1613" s="1087" t="s">
        <v>674</v>
      </c>
      <c r="H1613" s="1087" t="s">
        <v>9975</v>
      </c>
      <c r="I1613" s="1087" t="s">
        <v>9976</v>
      </c>
      <c r="K1613" s="1090" t="s">
        <v>9977</v>
      </c>
      <c r="L1613" s="1463" t="s">
        <v>7020</v>
      </c>
      <c r="M1613" s="176"/>
      <c r="N1613" s="176"/>
      <c r="O1613" s="1464"/>
      <c r="P1613" s="1464"/>
      <c r="Q1613" s="1464"/>
      <c r="R1613" s="1469"/>
      <c r="S1613" s="1324"/>
      <c r="T1613" s="149"/>
      <c r="U1613" s="149"/>
      <c r="V1613" s="1461"/>
      <c r="W1613" s="1465"/>
      <c r="X1613" s="1464"/>
      <c r="Y1613" s="1221"/>
      <c r="AA1613" s="987"/>
      <c r="AB1613" s="992"/>
      <c r="AC1613" s="993"/>
      <c r="AD1613" s="994"/>
      <c r="AE1613" s="994"/>
      <c r="AF1613" s="995"/>
      <c r="AG1613" s="996"/>
      <c r="AH1613" s="997"/>
      <c r="AI1613" s="998"/>
      <c r="AJ1613" s="312"/>
      <c r="AK1613" s="312"/>
      <c r="AL1613" s="999"/>
      <c r="AM1613" s="312"/>
      <c r="AN1613" s="312"/>
      <c r="AO1613" s="1000"/>
      <c r="AP1613" s="666"/>
      <c r="AQ1613" s="1001"/>
      <c r="AR1613" s="1001"/>
      <c r="AS1613" s="1001"/>
      <c r="AT1613" s="748"/>
    </row>
    <row r="1614">
      <c r="A1614" s="248" t="s">
        <v>673</v>
      </c>
      <c r="B1614" s="1087">
        <v>4.1457011E7</v>
      </c>
      <c r="C1614" s="1088">
        <v>44291.68902864584</v>
      </c>
      <c r="D1614" s="1090" t="s">
        <v>9982</v>
      </c>
      <c r="E1614" s="1087" t="s">
        <v>9983</v>
      </c>
      <c r="F1614" s="228">
        <v>36047.0</v>
      </c>
      <c r="G1614" s="1087" t="s">
        <v>391</v>
      </c>
      <c r="H1614" s="1087" t="s">
        <v>9984</v>
      </c>
      <c r="I1614" s="1087" t="s">
        <v>9985</v>
      </c>
      <c r="K1614" s="1090" t="s">
        <v>9986</v>
      </c>
      <c r="L1614" s="1463" t="s">
        <v>9987</v>
      </c>
      <c r="M1614" s="176"/>
      <c r="N1614" s="176"/>
      <c r="O1614" s="1464"/>
      <c r="P1614" s="1464"/>
      <c r="Q1614" s="1461"/>
      <c r="R1614" s="1315"/>
      <c r="S1614" s="1324"/>
      <c r="T1614" s="149"/>
      <c r="U1614" s="149"/>
      <c r="V1614" s="1461"/>
      <c r="W1614" s="1465"/>
      <c r="X1614" s="1464"/>
      <c r="Y1614" s="1221"/>
      <c r="AA1614" s="987"/>
      <c r="AB1614" s="992"/>
      <c r="AC1614" s="993"/>
      <c r="AD1614" s="994"/>
      <c r="AE1614" s="994"/>
      <c r="AF1614" s="995"/>
      <c r="AG1614" s="996"/>
      <c r="AH1614" s="997"/>
      <c r="AI1614" s="998"/>
      <c r="AJ1614" s="312"/>
      <c r="AK1614" s="312"/>
      <c r="AL1614" s="999"/>
      <c r="AM1614" s="312"/>
      <c r="AN1614" s="312"/>
      <c r="AO1614" s="1000"/>
      <c r="AP1614" s="666"/>
      <c r="AQ1614" s="1001"/>
      <c r="AR1614" s="1001"/>
      <c r="AS1614" s="1001"/>
      <c r="AT1614" s="748"/>
    </row>
    <row r="1615">
      <c r="A1615" s="248" t="s">
        <v>673</v>
      </c>
      <c r="B1615" s="1087">
        <v>4.3819146E7</v>
      </c>
      <c r="C1615" s="1088">
        <v>44291.707176192125</v>
      </c>
      <c r="D1615" s="1090" t="s">
        <v>9992</v>
      </c>
      <c r="E1615" s="1087" t="s">
        <v>9993</v>
      </c>
      <c r="F1615" s="228">
        <v>37305.0</v>
      </c>
      <c r="G1615" s="1087" t="s">
        <v>391</v>
      </c>
      <c r="H1615" s="1087" t="s">
        <v>1678</v>
      </c>
      <c r="I1615" s="1087" t="s">
        <v>9994</v>
      </c>
      <c r="K1615" s="1090" t="s">
        <v>4870</v>
      </c>
      <c r="L1615" s="1463" t="s">
        <v>7020</v>
      </c>
      <c r="M1615" s="176"/>
      <c r="N1615" s="176"/>
      <c r="O1615" s="1464"/>
      <c r="P1615" s="1464"/>
      <c r="Q1615" s="1461"/>
      <c r="R1615" s="1469"/>
      <c r="S1615" s="1324"/>
      <c r="T1615" s="149"/>
      <c r="U1615" s="149"/>
      <c r="V1615" s="1461"/>
      <c r="W1615" s="1465"/>
      <c r="X1615" s="1464"/>
      <c r="Y1615" s="1221"/>
      <c r="AA1615" s="987"/>
      <c r="AB1615" s="992"/>
      <c r="AC1615" s="993"/>
      <c r="AD1615" s="994"/>
      <c r="AE1615" s="994"/>
      <c r="AF1615" s="995"/>
      <c r="AG1615" s="996"/>
      <c r="AH1615" s="997"/>
      <c r="AI1615" s="998"/>
      <c r="AJ1615" s="312"/>
      <c r="AK1615" s="312"/>
      <c r="AL1615" s="999"/>
      <c r="AM1615" s="312"/>
      <c r="AN1615" s="312"/>
      <c r="AO1615" s="1000"/>
      <c r="AP1615" s="666"/>
      <c r="AQ1615" s="1001"/>
      <c r="AR1615" s="1001"/>
      <c r="AS1615" s="1001"/>
      <c r="AT1615" s="748"/>
    </row>
    <row r="1616">
      <c r="A1616" s="248" t="s">
        <v>673</v>
      </c>
      <c r="B1616" s="1087">
        <v>3.3012167E7</v>
      </c>
      <c r="C1616" s="1088">
        <v>44291.78055239584</v>
      </c>
      <c r="D1616" s="1090" t="s">
        <v>9998</v>
      </c>
      <c r="E1616" s="1087" t="s">
        <v>9999</v>
      </c>
      <c r="F1616" s="228">
        <v>31923.0</v>
      </c>
      <c r="G1616" s="1087" t="s">
        <v>391</v>
      </c>
      <c r="H1616" s="1087" t="s">
        <v>10000</v>
      </c>
      <c r="I1616" s="1087">
        <v>3.764377094E9</v>
      </c>
      <c r="K1616" s="1090" t="s">
        <v>10001</v>
      </c>
      <c r="L1616" s="1463" t="s">
        <v>7028</v>
      </c>
      <c r="M1616" s="176"/>
      <c r="N1616" s="176"/>
      <c r="O1616" s="1464"/>
      <c r="P1616" s="1464"/>
      <c r="Q1616" s="1464"/>
      <c r="R1616" s="1469"/>
      <c r="S1616" s="1324"/>
      <c r="T1616" s="149"/>
      <c r="U1616" s="149"/>
      <c r="V1616" s="1461"/>
      <c r="W1616" s="1465"/>
      <c r="X1616" s="1464"/>
      <c r="Y1616" s="1470"/>
      <c r="AA1616" s="987"/>
      <c r="AB1616" s="992"/>
      <c r="AC1616" s="993"/>
      <c r="AD1616" s="994"/>
      <c r="AE1616" s="994"/>
      <c r="AF1616" s="995"/>
      <c r="AG1616" s="996"/>
      <c r="AH1616" s="997"/>
      <c r="AI1616" s="998"/>
      <c r="AJ1616" s="312"/>
      <c r="AK1616" s="312"/>
      <c r="AL1616" s="999"/>
      <c r="AM1616" s="312"/>
      <c r="AN1616" s="312"/>
      <c r="AO1616" s="1000"/>
      <c r="AP1616" s="666"/>
      <c r="AQ1616" s="1001"/>
      <c r="AR1616" s="1001"/>
      <c r="AS1616" s="1001"/>
      <c r="AT1616" s="748"/>
    </row>
    <row r="1617">
      <c r="A1617" s="248" t="s">
        <v>673</v>
      </c>
      <c r="B1617" s="1087">
        <v>3.8067794E7</v>
      </c>
      <c r="C1617" s="1088">
        <v>44292.498472430554</v>
      </c>
      <c r="D1617" s="1090" t="s">
        <v>10006</v>
      </c>
      <c r="E1617" s="1087" t="s">
        <v>10007</v>
      </c>
      <c r="F1617" s="228">
        <v>34383.0</v>
      </c>
      <c r="G1617" s="1087" t="s">
        <v>1755</v>
      </c>
      <c r="H1617" s="1087" t="s">
        <v>3945</v>
      </c>
      <c r="I1617" s="1087" t="s">
        <v>10008</v>
      </c>
      <c r="K1617" s="1090" t="s">
        <v>10009</v>
      </c>
      <c r="L1617" s="1463" t="s">
        <v>7020</v>
      </c>
      <c r="M1617" s="176"/>
      <c r="N1617" s="176"/>
      <c r="O1617" s="1464"/>
      <c r="P1617" s="1464"/>
      <c r="Q1617" s="1464"/>
      <c r="R1617" s="1469"/>
      <c r="S1617" s="1324"/>
      <c r="T1617" s="149"/>
      <c r="U1617" s="149"/>
      <c r="V1617" s="1461"/>
      <c r="W1617" s="1465"/>
      <c r="X1617" s="1464"/>
      <c r="Y1617" s="1470"/>
      <c r="AA1617" s="987"/>
      <c r="AB1617" s="992"/>
      <c r="AC1617" s="993"/>
      <c r="AD1617" s="994"/>
      <c r="AE1617" s="994"/>
      <c r="AF1617" s="995"/>
      <c r="AG1617" s="996"/>
      <c r="AH1617" s="997"/>
      <c r="AI1617" s="998"/>
      <c r="AJ1617" s="312"/>
      <c r="AK1617" s="312"/>
      <c r="AL1617" s="999"/>
      <c r="AM1617" s="312"/>
      <c r="AN1617" s="312"/>
      <c r="AO1617" s="1000"/>
      <c r="AP1617" s="666"/>
      <c r="AQ1617" s="1001"/>
      <c r="AR1617" s="1001"/>
      <c r="AS1617" s="1001"/>
      <c r="AT1617" s="748"/>
    </row>
    <row r="1618">
      <c r="A1618" s="248" t="s">
        <v>673</v>
      </c>
      <c r="B1618" s="1087">
        <v>3.9492244E7</v>
      </c>
      <c r="C1618" s="1088">
        <v>44293.823650011575</v>
      </c>
      <c r="D1618" s="1090" t="s">
        <v>2148</v>
      </c>
      <c r="E1618" s="1087" t="s">
        <v>10013</v>
      </c>
      <c r="F1618" s="228">
        <v>35277.0</v>
      </c>
      <c r="G1618" s="1087" t="s">
        <v>674</v>
      </c>
      <c r="H1618" s="1087" t="s">
        <v>10014</v>
      </c>
      <c r="I1618" s="1087" t="s">
        <v>2151</v>
      </c>
      <c r="K1618" s="1090" t="s">
        <v>10015</v>
      </c>
      <c r="L1618" s="1463" t="s">
        <v>10016</v>
      </c>
      <c r="M1618" s="176"/>
      <c r="N1618" s="176"/>
      <c r="O1618" s="1464"/>
      <c r="P1618" s="1464"/>
      <c r="Q1618" s="1461"/>
      <c r="R1618" s="1462"/>
      <c r="S1618" s="1324"/>
      <c r="T1618" s="149"/>
      <c r="U1618" s="149"/>
      <c r="V1618" s="1461"/>
      <c r="W1618" s="1465"/>
      <c r="X1618" s="1464"/>
      <c r="Y1618" s="1470"/>
      <c r="AA1618" s="987"/>
      <c r="AB1618" s="992"/>
      <c r="AC1618" s="993"/>
      <c r="AD1618" s="994"/>
      <c r="AE1618" s="994"/>
      <c r="AF1618" s="995"/>
      <c r="AG1618" s="996"/>
      <c r="AH1618" s="997"/>
      <c r="AI1618" s="998"/>
      <c r="AJ1618" s="312"/>
      <c r="AK1618" s="312"/>
      <c r="AL1618" s="999"/>
      <c r="AM1618" s="312"/>
      <c r="AN1618" s="312"/>
      <c r="AO1618" s="1000"/>
      <c r="AP1618" s="666"/>
      <c r="AQ1618" s="1001"/>
      <c r="AR1618" s="1001"/>
      <c r="AS1618" s="1001"/>
      <c r="AT1618" s="748"/>
    </row>
    <row r="1619">
      <c r="A1619" s="248" t="s">
        <v>673</v>
      </c>
      <c r="B1619" s="179">
        <v>4.0538377E7</v>
      </c>
      <c r="C1619" s="1037">
        <v>44295.51999084491</v>
      </c>
      <c r="D1619" s="1091" t="s">
        <v>10020</v>
      </c>
      <c r="E1619" s="179" t="s">
        <v>10021</v>
      </c>
      <c r="F1619" s="228">
        <v>35609.0</v>
      </c>
      <c r="G1619" s="179" t="s">
        <v>391</v>
      </c>
      <c r="H1619" s="179" t="s">
        <v>10022</v>
      </c>
      <c r="I1619" s="179">
        <v>1.158107152E9</v>
      </c>
      <c r="K1619" s="1091" t="s">
        <v>10023</v>
      </c>
      <c r="L1619" s="1466" t="s">
        <v>7020</v>
      </c>
      <c r="M1619" s="176"/>
      <c r="N1619" s="176"/>
      <c r="O1619" s="1467"/>
      <c r="P1619" s="1467"/>
      <c r="Q1619" s="1467"/>
      <c r="R1619" s="1195"/>
      <c r="S1619" s="1324"/>
      <c r="T1619" s="149"/>
      <c r="U1619" s="149"/>
      <c r="V1619" s="1468"/>
      <c r="W1619" s="619"/>
      <c r="X1619" s="1467"/>
      <c r="Y1619" s="1201"/>
      <c r="AA1619" s="987"/>
      <c r="AB1619" s="992"/>
      <c r="AC1619" s="993"/>
      <c r="AD1619" s="994"/>
      <c r="AE1619" s="994"/>
      <c r="AF1619" s="995"/>
      <c r="AG1619" s="996"/>
      <c r="AH1619" s="997"/>
      <c r="AI1619" s="998"/>
      <c r="AJ1619" s="312"/>
      <c r="AK1619" s="312"/>
      <c r="AL1619" s="999"/>
      <c r="AM1619" s="312"/>
      <c r="AN1619" s="312"/>
      <c r="AO1619" s="1000"/>
      <c r="AP1619" s="666"/>
      <c r="AQ1619" s="1001"/>
      <c r="AR1619" s="1001"/>
      <c r="AS1619" s="1001"/>
      <c r="AT1619" s="748"/>
    </row>
    <row r="1620">
      <c r="A1620" s="248" t="s">
        <v>673</v>
      </c>
      <c r="B1620" s="179">
        <v>3.7540593E7</v>
      </c>
      <c r="C1620" s="1037">
        <v>44296.64456975694</v>
      </c>
      <c r="D1620" s="1091" t="s">
        <v>10028</v>
      </c>
      <c r="E1620" s="179" t="s">
        <v>10029</v>
      </c>
      <c r="F1620" s="228">
        <v>34088.0</v>
      </c>
      <c r="G1620" s="179" t="s">
        <v>10030</v>
      </c>
      <c r="H1620" s="179" t="s">
        <v>10031</v>
      </c>
      <c r="I1620" s="179">
        <v>1.135787444E9</v>
      </c>
      <c r="K1620" s="1091" t="s">
        <v>10032</v>
      </c>
      <c r="L1620" s="1466" t="s">
        <v>10033</v>
      </c>
      <c r="M1620" s="176"/>
      <c r="N1620" s="176"/>
      <c r="O1620" s="1467"/>
      <c r="P1620" s="1467"/>
      <c r="Q1620" s="1467"/>
      <c r="R1620" s="1195"/>
      <c r="S1620" s="1324"/>
      <c r="T1620" s="149"/>
      <c r="U1620" s="149"/>
      <c r="V1620" s="1468"/>
      <c r="W1620" s="619"/>
      <c r="X1620" s="1467"/>
      <c r="Y1620" s="1201"/>
      <c r="AA1620" s="987"/>
      <c r="AB1620" s="992"/>
      <c r="AC1620" s="993"/>
      <c r="AD1620" s="994"/>
      <c r="AE1620" s="994"/>
      <c r="AF1620" s="995"/>
      <c r="AG1620" s="996"/>
      <c r="AH1620" s="997"/>
      <c r="AI1620" s="998"/>
      <c r="AJ1620" s="312"/>
      <c r="AK1620" s="312"/>
      <c r="AL1620" s="999"/>
      <c r="AM1620" s="312"/>
      <c r="AN1620" s="312"/>
      <c r="AO1620" s="1000"/>
      <c r="AP1620" s="666"/>
      <c r="AQ1620" s="1001"/>
      <c r="AR1620" s="1001"/>
      <c r="AS1620" s="1001"/>
      <c r="AT1620" s="748"/>
    </row>
    <row r="1621">
      <c r="A1621" s="248" t="s">
        <v>673</v>
      </c>
      <c r="B1621" s="179">
        <v>4.4175076E7</v>
      </c>
      <c r="C1621" s="1037">
        <v>44296.83283417824</v>
      </c>
      <c r="D1621" s="1091" t="s">
        <v>10037</v>
      </c>
      <c r="E1621" s="179" t="s">
        <v>10038</v>
      </c>
      <c r="F1621" s="228">
        <v>37429.0</v>
      </c>
      <c r="G1621" s="179" t="s">
        <v>391</v>
      </c>
      <c r="H1621" s="179" t="s">
        <v>10039</v>
      </c>
      <c r="I1621" s="179">
        <v>3.87544638E9</v>
      </c>
      <c r="K1621" s="1091" t="s">
        <v>10040</v>
      </c>
      <c r="L1621" s="1466" t="s">
        <v>7020</v>
      </c>
      <c r="M1621" s="176"/>
      <c r="N1621" s="176"/>
      <c r="O1621" s="1467"/>
      <c r="P1621" s="1467"/>
      <c r="Q1621" s="1467"/>
      <c r="R1621" s="176"/>
      <c r="S1621" s="1324"/>
      <c r="T1621" s="149"/>
      <c r="U1621" s="149"/>
      <c r="V1621" s="1468"/>
      <c r="W1621" s="619"/>
      <c r="X1621" s="1467"/>
      <c r="Y1621" s="1190"/>
      <c r="AA1621" s="987"/>
      <c r="AB1621" s="992"/>
      <c r="AC1621" s="993"/>
      <c r="AD1621" s="994"/>
      <c r="AE1621" s="994"/>
      <c r="AF1621" s="995"/>
      <c r="AG1621" s="996"/>
      <c r="AH1621" s="997"/>
      <c r="AI1621" s="998"/>
      <c r="AJ1621" s="312"/>
      <c r="AK1621" s="312"/>
      <c r="AL1621" s="999"/>
      <c r="AM1621" s="312"/>
      <c r="AN1621" s="312"/>
      <c r="AO1621" s="1000"/>
      <c r="AP1621" s="666"/>
      <c r="AQ1621" s="1001"/>
      <c r="AR1621" s="1001"/>
      <c r="AS1621" s="1001"/>
      <c r="AT1621" s="748"/>
    </row>
    <row r="1622">
      <c r="A1622" s="248" t="s">
        <v>673</v>
      </c>
      <c r="B1622" s="179">
        <v>4.3542298E7</v>
      </c>
      <c r="C1622" s="1037">
        <v>44297.03173519676</v>
      </c>
      <c r="D1622" s="1091" t="s">
        <v>10047</v>
      </c>
      <c r="E1622" s="179" t="s">
        <v>10048</v>
      </c>
      <c r="F1622" s="228">
        <v>37180.0</v>
      </c>
      <c r="G1622" s="179" t="s">
        <v>391</v>
      </c>
      <c r="H1622" s="179" t="s">
        <v>10049</v>
      </c>
      <c r="I1622" s="179">
        <v>2.954272718E9</v>
      </c>
      <c r="K1622" s="1091" t="s">
        <v>10050</v>
      </c>
      <c r="L1622" s="1466" t="s">
        <v>7038</v>
      </c>
      <c r="M1622" s="176"/>
      <c r="N1622" s="176"/>
      <c r="O1622" s="1467"/>
      <c r="P1622" s="1467"/>
      <c r="Q1622" s="1467"/>
      <c r="R1622" s="176"/>
      <c r="S1622" s="1324"/>
      <c r="T1622" s="149"/>
      <c r="U1622" s="149"/>
      <c r="V1622" s="1468"/>
      <c r="W1622" s="619"/>
      <c r="X1622" s="1467"/>
      <c r="Y1622" s="1220"/>
      <c r="AA1622" s="987"/>
      <c r="AB1622" s="992"/>
      <c r="AC1622" s="993"/>
      <c r="AD1622" s="994"/>
      <c r="AE1622" s="994"/>
      <c r="AF1622" s="995"/>
      <c r="AG1622" s="996"/>
      <c r="AH1622" s="997"/>
      <c r="AI1622" s="998"/>
      <c r="AJ1622" s="312"/>
      <c r="AK1622" s="312"/>
      <c r="AL1622" s="999"/>
      <c r="AM1622" s="312"/>
      <c r="AN1622" s="312"/>
      <c r="AO1622" s="1000"/>
      <c r="AP1622" s="666"/>
      <c r="AQ1622" s="1001"/>
      <c r="AR1622" s="1001"/>
      <c r="AS1622" s="1001"/>
      <c r="AT1622" s="748"/>
    </row>
    <row r="1623">
      <c r="A1623" s="248" t="s">
        <v>673</v>
      </c>
      <c r="B1623" s="179">
        <v>4.5791898E7</v>
      </c>
      <c r="C1623" s="1037">
        <v>44297.57707866898</v>
      </c>
      <c r="D1623" s="1091" t="s">
        <v>10056</v>
      </c>
      <c r="E1623" s="179" t="s">
        <v>10057</v>
      </c>
      <c r="F1623" s="228">
        <v>38126.0</v>
      </c>
      <c r="G1623" s="179" t="s">
        <v>391</v>
      </c>
      <c r="H1623" s="179" t="s">
        <v>10058</v>
      </c>
      <c r="I1623" s="179" t="s">
        <v>10059</v>
      </c>
      <c r="K1623" s="1091" t="s">
        <v>10060</v>
      </c>
      <c r="L1623" s="1466" t="s">
        <v>7038</v>
      </c>
      <c r="M1623" s="176"/>
      <c r="N1623" s="176"/>
      <c r="O1623" s="1467"/>
      <c r="P1623" s="1467"/>
      <c r="Q1623" s="1468"/>
      <c r="S1623" s="1324"/>
      <c r="T1623" s="149"/>
      <c r="U1623" s="149"/>
      <c r="V1623" s="176"/>
      <c r="W1623" s="619"/>
      <c r="X1623" s="1467"/>
      <c r="Y1623" s="1220"/>
      <c r="AA1623" s="987"/>
      <c r="AB1623" s="992"/>
      <c r="AC1623" s="993"/>
      <c r="AD1623" s="994"/>
      <c r="AE1623" s="994"/>
      <c r="AF1623" s="995"/>
      <c r="AG1623" s="996"/>
      <c r="AH1623" s="997"/>
      <c r="AI1623" s="998"/>
      <c r="AJ1623" s="312"/>
      <c r="AK1623" s="312"/>
      <c r="AL1623" s="999"/>
      <c r="AM1623" s="312"/>
      <c r="AN1623" s="312"/>
      <c r="AO1623" s="1000"/>
      <c r="AP1623" s="666"/>
      <c r="AQ1623" s="1001"/>
      <c r="AR1623" s="1001"/>
      <c r="AS1623" s="1001"/>
      <c r="AT1623" s="748"/>
    </row>
    <row r="1624">
      <c r="A1624" s="248" t="s">
        <v>673</v>
      </c>
      <c r="B1624" s="179">
        <v>4.119986E7</v>
      </c>
      <c r="C1624" s="1037">
        <v>44297.969462696754</v>
      </c>
      <c r="D1624" s="1091" t="s">
        <v>10065</v>
      </c>
      <c r="E1624" s="179" t="s">
        <v>10066</v>
      </c>
      <c r="F1624" s="228">
        <v>36003.0</v>
      </c>
      <c r="G1624" s="179" t="s">
        <v>391</v>
      </c>
      <c r="H1624" s="179" t="s">
        <v>10067</v>
      </c>
      <c r="I1624" s="179">
        <v>1.16829054E9</v>
      </c>
      <c r="K1624" s="1091" t="s">
        <v>10068</v>
      </c>
      <c r="L1624" s="1466" t="s">
        <v>10069</v>
      </c>
      <c r="M1624" s="176"/>
      <c r="N1624" s="176"/>
      <c r="O1624" s="1467"/>
      <c r="P1624" s="1467"/>
      <c r="Q1624" s="1467"/>
      <c r="R1624" s="1195"/>
      <c r="S1624" s="1324"/>
      <c r="T1624" s="149"/>
      <c r="U1624" s="149"/>
      <c r="V1624" s="1468"/>
      <c r="W1624" s="619"/>
      <c r="X1624" s="1467"/>
      <c r="Y1624" s="238"/>
      <c r="AA1624" s="987"/>
      <c r="AB1624" s="992"/>
      <c r="AC1624" s="993"/>
      <c r="AD1624" s="994"/>
      <c r="AE1624" s="994"/>
      <c r="AF1624" s="995"/>
      <c r="AG1624" s="996"/>
      <c r="AH1624" s="997"/>
      <c r="AI1624" s="998"/>
      <c r="AJ1624" s="312"/>
      <c r="AK1624" s="312"/>
      <c r="AL1624" s="999"/>
      <c r="AM1624" s="312"/>
      <c r="AN1624" s="312"/>
      <c r="AO1624" s="1000"/>
      <c r="AP1624" s="666"/>
      <c r="AQ1624" s="1001"/>
      <c r="AR1624" s="1001"/>
      <c r="AS1624" s="1001"/>
      <c r="AT1624" s="748"/>
    </row>
    <row r="1625">
      <c r="A1625" s="248" t="s">
        <v>673</v>
      </c>
      <c r="B1625" s="179">
        <v>3.7007086E7</v>
      </c>
      <c r="C1625" s="1037">
        <v>44298.98299896991</v>
      </c>
      <c r="D1625" s="1091" t="s">
        <v>10075</v>
      </c>
      <c r="E1625" s="179" t="s">
        <v>10076</v>
      </c>
      <c r="F1625" s="228">
        <v>33765.0</v>
      </c>
      <c r="G1625" s="179" t="s">
        <v>391</v>
      </c>
      <c r="H1625" s="179" t="s">
        <v>10077</v>
      </c>
      <c r="I1625" s="179">
        <v>1.131487055E9</v>
      </c>
      <c r="K1625" s="1091" t="s">
        <v>7088</v>
      </c>
      <c r="L1625" s="1466" t="s">
        <v>7020</v>
      </c>
      <c r="M1625" s="176"/>
      <c r="N1625" s="176"/>
      <c r="O1625" s="1467"/>
      <c r="P1625" s="1467"/>
      <c r="Q1625" s="1468"/>
      <c r="R1625" s="1195"/>
      <c r="S1625" s="1324"/>
      <c r="T1625" s="149"/>
      <c r="U1625" s="149"/>
      <c r="V1625" s="1468"/>
      <c r="W1625" s="619"/>
      <c r="X1625" s="1467"/>
      <c r="Y1625" s="238"/>
      <c r="AA1625" s="987"/>
      <c r="AB1625" s="992"/>
      <c r="AC1625" s="993"/>
      <c r="AD1625" s="994"/>
      <c r="AE1625" s="994"/>
      <c r="AF1625" s="995"/>
      <c r="AG1625" s="996"/>
      <c r="AH1625" s="997"/>
      <c r="AI1625" s="998"/>
      <c r="AJ1625" s="312"/>
      <c r="AK1625" s="312"/>
      <c r="AL1625" s="999"/>
      <c r="AM1625" s="312"/>
      <c r="AN1625" s="312"/>
      <c r="AO1625" s="1000"/>
      <c r="AP1625" s="666"/>
      <c r="AQ1625" s="1001"/>
      <c r="AR1625" s="1001"/>
      <c r="AS1625" s="1001"/>
      <c r="AT1625" s="748"/>
    </row>
    <row r="1626">
      <c r="A1626" s="248" t="s">
        <v>673</v>
      </c>
      <c r="B1626" s="179">
        <v>4.3660333E7</v>
      </c>
      <c r="C1626" s="1037">
        <v>44299.42247347222</v>
      </c>
      <c r="D1626" s="1091" t="s">
        <v>10081</v>
      </c>
      <c r="E1626" s="179" t="s">
        <v>10082</v>
      </c>
      <c r="F1626" s="228">
        <v>37139.0</v>
      </c>
      <c r="G1626" s="179" t="s">
        <v>391</v>
      </c>
      <c r="H1626" s="179" t="s">
        <v>3479</v>
      </c>
      <c r="I1626" s="646" t="s">
        <v>10083</v>
      </c>
      <c r="K1626" s="1091" t="s">
        <v>4061</v>
      </c>
      <c r="L1626" s="1466" t="s">
        <v>7020</v>
      </c>
      <c r="M1626" s="176"/>
      <c r="N1626" s="176"/>
      <c r="O1626" s="1467"/>
      <c r="P1626" s="1467"/>
      <c r="Q1626" s="1468"/>
      <c r="R1626" s="1195"/>
      <c r="S1626" s="1324"/>
      <c r="T1626" s="149"/>
      <c r="U1626" s="149"/>
      <c r="V1626" s="1468"/>
      <c r="W1626" s="619"/>
      <c r="X1626" s="1467"/>
      <c r="Y1626" s="238"/>
      <c r="AA1626" s="987"/>
      <c r="AB1626" s="992"/>
      <c r="AC1626" s="993"/>
      <c r="AD1626" s="994"/>
      <c r="AE1626" s="994"/>
      <c r="AF1626" s="995"/>
      <c r="AG1626" s="996"/>
      <c r="AH1626" s="997"/>
      <c r="AI1626" s="998"/>
      <c r="AJ1626" s="312"/>
      <c r="AK1626" s="312"/>
      <c r="AL1626" s="999"/>
      <c r="AM1626" s="312"/>
      <c r="AN1626" s="312"/>
      <c r="AO1626" s="1000"/>
      <c r="AP1626" s="666"/>
      <c r="AQ1626" s="1001"/>
      <c r="AR1626" s="1001"/>
      <c r="AS1626" s="1001"/>
      <c r="AT1626" s="748"/>
    </row>
    <row r="1627">
      <c r="A1627" s="248" t="s">
        <v>673</v>
      </c>
      <c r="B1627" s="179">
        <v>4.4426397E7</v>
      </c>
      <c r="C1627" s="1037">
        <v>44299.438539421295</v>
      </c>
      <c r="D1627" s="1091" t="s">
        <v>10087</v>
      </c>
      <c r="E1627" s="179" t="s">
        <v>10088</v>
      </c>
      <c r="F1627" s="228">
        <v>37588.0</v>
      </c>
      <c r="G1627" s="179" t="s">
        <v>391</v>
      </c>
      <c r="H1627" s="179" t="s">
        <v>10089</v>
      </c>
      <c r="I1627" s="179" t="s">
        <v>10090</v>
      </c>
      <c r="K1627" s="1091" t="s">
        <v>10091</v>
      </c>
      <c r="L1627" s="1466" t="s">
        <v>7028</v>
      </c>
      <c r="M1627" s="176"/>
      <c r="N1627" s="176"/>
      <c r="O1627" s="1467"/>
      <c r="P1627" s="1467"/>
      <c r="Q1627" s="1467"/>
      <c r="R1627" s="1195"/>
      <c r="S1627" s="1324"/>
      <c r="T1627" s="149"/>
      <c r="U1627" s="149"/>
      <c r="V1627" s="1468"/>
      <c r="W1627" s="619"/>
      <c r="X1627" s="1467"/>
      <c r="Y1627" s="246"/>
      <c r="AA1627" s="987"/>
      <c r="AB1627" s="992"/>
      <c r="AC1627" s="993"/>
      <c r="AD1627" s="994"/>
      <c r="AE1627" s="994"/>
      <c r="AF1627" s="995"/>
      <c r="AG1627" s="996"/>
      <c r="AH1627" s="997"/>
      <c r="AI1627" s="998"/>
      <c r="AJ1627" s="312"/>
      <c r="AK1627" s="312"/>
      <c r="AL1627" s="999"/>
      <c r="AM1627" s="312"/>
      <c r="AN1627" s="312"/>
      <c r="AO1627" s="1000"/>
      <c r="AP1627" s="666"/>
      <c r="AQ1627" s="1001"/>
      <c r="AR1627" s="1001"/>
      <c r="AS1627" s="1001"/>
      <c r="AT1627" s="748"/>
    </row>
    <row r="1628">
      <c r="A1628" s="248" t="s">
        <v>673</v>
      </c>
      <c r="B1628" s="179">
        <v>4.2377447E7</v>
      </c>
      <c r="C1628" s="1037">
        <v>44300.84067415509</v>
      </c>
      <c r="D1628" s="1091" t="s">
        <v>10097</v>
      </c>
      <c r="E1628" s="179" t="s">
        <v>10098</v>
      </c>
      <c r="F1628" s="228">
        <v>39382.0</v>
      </c>
      <c r="G1628" s="179" t="s">
        <v>391</v>
      </c>
      <c r="H1628" s="179" t="s">
        <v>3195</v>
      </c>
      <c r="I1628" s="179" t="s">
        <v>10099</v>
      </c>
      <c r="K1628" s="1091" t="s">
        <v>10100</v>
      </c>
      <c r="L1628" s="1466" t="s">
        <v>7020</v>
      </c>
      <c r="M1628" s="176"/>
      <c r="N1628" s="176"/>
      <c r="O1628" s="1467"/>
      <c r="P1628" s="1467"/>
      <c r="Q1628" s="1467"/>
      <c r="R1628" s="176"/>
      <c r="S1628" s="1324"/>
      <c r="T1628" s="149"/>
      <c r="U1628" s="149"/>
      <c r="V1628" s="1468"/>
      <c r="W1628" s="619"/>
      <c r="X1628" s="1467"/>
      <c r="Y1628" s="1190"/>
      <c r="AA1628" s="987"/>
      <c r="AB1628" s="992"/>
      <c r="AC1628" s="993"/>
      <c r="AD1628" s="994"/>
      <c r="AE1628" s="994"/>
      <c r="AF1628" s="995"/>
      <c r="AG1628" s="996"/>
      <c r="AH1628" s="997"/>
      <c r="AI1628" s="998"/>
      <c r="AJ1628" s="312"/>
      <c r="AK1628" s="312"/>
      <c r="AL1628" s="999"/>
      <c r="AM1628" s="312"/>
      <c r="AN1628" s="312"/>
      <c r="AO1628" s="1000"/>
      <c r="AP1628" s="666"/>
      <c r="AQ1628" s="1001"/>
      <c r="AR1628" s="1001"/>
      <c r="AS1628" s="1001"/>
      <c r="AT1628" s="748"/>
    </row>
    <row r="1629">
      <c r="A1629" s="248" t="s">
        <v>673</v>
      </c>
      <c r="B1629" s="179">
        <v>2.0989162E7</v>
      </c>
      <c r="C1629" s="1037">
        <v>44301.5136528588</v>
      </c>
      <c r="D1629" s="1091" t="s">
        <v>10106</v>
      </c>
      <c r="E1629" s="179" t="s">
        <v>10107</v>
      </c>
      <c r="F1629" s="228">
        <v>25357.0</v>
      </c>
      <c r="G1629" s="179" t="s">
        <v>391</v>
      </c>
      <c r="H1629" s="179" t="s">
        <v>3195</v>
      </c>
      <c r="I1629" s="179">
        <v>5.491154360981E12</v>
      </c>
      <c r="K1629" s="1091" t="s">
        <v>3399</v>
      </c>
      <c r="L1629" s="1466" t="s">
        <v>7020</v>
      </c>
      <c r="M1629" s="176"/>
      <c r="N1629" s="176"/>
      <c r="O1629" s="1467"/>
      <c r="P1629" s="1467"/>
      <c r="Q1629" s="1467"/>
      <c r="R1629" s="1195"/>
      <c r="S1629" s="1324"/>
      <c r="T1629" s="149"/>
      <c r="U1629" s="149"/>
      <c r="V1629" s="1468"/>
      <c r="W1629" s="619"/>
      <c r="X1629" s="1467"/>
      <c r="Y1629" s="1190"/>
      <c r="AA1629" s="987"/>
      <c r="AB1629" s="992"/>
      <c r="AC1629" s="993"/>
      <c r="AD1629" s="994"/>
      <c r="AE1629" s="994"/>
      <c r="AF1629" s="995"/>
      <c r="AG1629" s="996"/>
      <c r="AH1629" s="997"/>
      <c r="AI1629" s="998"/>
      <c r="AJ1629" s="312"/>
      <c r="AK1629" s="312"/>
      <c r="AL1629" s="999"/>
      <c r="AM1629" s="312"/>
      <c r="AN1629" s="312"/>
      <c r="AO1629" s="1000"/>
      <c r="AP1629" s="666"/>
      <c r="AQ1629" s="1001"/>
      <c r="AR1629" s="1001"/>
      <c r="AS1629" s="1001"/>
      <c r="AT1629" s="748"/>
    </row>
    <row r="1630">
      <c r="A1630" s="248" t="s">
        <v>673</v>
      </c>
      <c r="B1630" s="179">
        <v>4.4929776E7</v>
      </c>
      <c r="C1630" s="1037">
        <v>44302.578435625</v>
      </c>
      <c r="D1630" s="1091" t="s">
        <v>3877</v>
      </c>
      <c r="E1630" s="179" t="s">
        <v>10112</v>
      </c>
      <c r="F1630" s="228">
        <v>37761.0</v>
      </c>
      <c r="G1630" s="179" t="s">
        <v>391</v>
      </c>
      <c r="H1630" s="179" t="s">
        <v>10113</v>
      </c>
      <c r="I1630" s="179">
        <v>2.324647185E9</v>
      </c>
      <c r="K1630" s="1091" t="s">
        <v>10114</v>
      </c>
      <c r="L1630" s="1466" t="s">
        <v>7038</v>
      </c>
      <c r="M1630" s="176"/>
      <c r="N1630" s="176"/>
      <c r="O1630" s="1467"/>
      <c r="P1630" s="1467"/>
      <c r="Q1630" s="1468"/>
      <c r="R1630" s="149"/>
      <c r="S1630" s="1324"/>
      <c r="T1630" s="149"/>
      <c r="U1630" s="149"/>
      <c r="V1630" s="1468"/>
      <c r="W1630" s="619"/>
      <c r="X1630" s="1467"/>
      <c r="Y1630" s="1190"/>
      <c r="AA1630" s="987"/>
      <c r="AB1630" s="992"/>
      <c r="AC1630" s="993"/>
      <c r="AD1630" s="994"/>
      <c r="AE1630" s="994"/>
      <c r="AF1630" s="995"/>
      <c r="AG1630" s="996"/>
      <c r="AH1630" s="997"/>
      <c r="AI1630" s="998"/>
      <c r="AJ1630" s="312"/>
      <c r="AK1630" s="312"/>
      <c r="AL1630" s="999"/>
      <c r="AM1630" s="312"/>
      <c r="AN1630" s="312"/>
      <c r="AO1630" s="1000"/>
      <c r="AP1630" s="666"/>
      <c r="AQ1630" s="1001"/>
      <c r="AR1630" s="1001"/>
      <c r="AS1630" s="1001"/>
      <c r="AT1630" s="748"/>
    </row>
    <row r="1631">
      <c r="A1631" s="248" t="s">
        <v>673</v>
      </c>
      <c r="B1631" s="1087">
        <v>4.4834631E7</v>
      </c>
      <c r="C1631" s="1088">
        <v>44302.943315625</v>
      </c>
      <c r="D1631" s="1090" t="s">
        <v>10116</v>
      </c>
      <c r="E1631" s="1087" t="s">
        <v>10117</v>
      </c>
      <c r="F1631" s="228">
        <v>37746.0</v>
      </c>
      <c r="G1631" s="1087" t="s">
        <v>2021</v>
      </c>
      <c r="H1631" s="1087" t="s">
        <v>10118</v>
      </c>
      <c r="I1631" s="1087">
        <v>5.491133148963E12</v>
      </c>
      <c r="K1631" s="1090" t="s">
        <v>8958</v>
      </c>
      <c r="L1631" s="1463" t="s">
        <v>7020</v>
      </c>
      <c r="M1631" s="176"/>
      <c r="N1631" s="176"/>
      <c r="O1631" s="1464"/>
      <c r="P1631" s="1464"/>
      <c r="Q1631" s="1464"/>
      <c r="R1631" s="1471"/>
      <c r="S1631" s="1324"/>
      <c r="T1631" s="149"/>
      <c r="U1631" s="149"/>
      <c r="V1631" s="1461"/>
      <c r="W1631" s="1465"/>
      <c r="X1631" s="1464"/>
      <c r="Y1631" s="1190"/>
      <c r="AA1631" s="987"/>
      <c r="AB1631" s="992"/>
      <c r="AC1631" s="993"/>
      <c r="AD1631" s="994"/>
      <c r="AE1631" s="994"/>
      <c r="AF1631" s="995"/>
      <c r="AG1631" s="996"/>
      <c r="AH1631" s="997"/>
      <c r="AI1631" s="998"/>
      <c r="AJ1631" s="312"/>
      <c r="AK1631" s="312"/>
      <c r="AL1631" s="999"/>
      <c r="AM1631" s="312"/>
      <c r="AN1631" s="312"/>
      <c r="AO1631" s="1000"/>
      <c r="AP1631" s="666"/>
      <c r="AQ1631" s="1001"/>
      <c r="AR1631" s="1001"/>
      <c r="AS1631" s="1001"/>
      <c r="AT1631" s="748"/>
    </row>
    <row r="1632">
      <c r="A1632" s="248" t="s">
        <v>673</v>
      </c>
      <c r="B1632" s="1087">
        <v>4.4661586E7</v>
      </c>
      <c r="C1632" s="1088">
        <v>44303.72731427083</v>
      </c>
      <c r="D1632" s="1090" t="s">
        <v>10124</v>
      </c>
      <c r="E1632" s="1087" t="s">
        <v>10125</v>
      </c>
      <c r="F1632" s="228">
        <v>37672.0</v>
      </c>
      <c r="G1632" s="1087" t="s">
        <v>391</v>
      </c>
      <c r="H1632" s="1087" t="s">
        <v>7018</v>
      </c>
      <c r="I1632" s="1087">
        <v>3.87513946E9</v>
      </c>
      <c r="K1632" s="1090" t="s">
        <v>2587</v>
      </c>
      <c r="L1632" s="1463" t="s">
        <v>10126</v>
      </c>
      <c r="M1632" s="176"/>
      <c r="N1632" s="176"/>
      <c r="O1632" s="1464"/>
      <c r="P1632" s="1464"/>
      <c r="Q1632" s="1461"/>
      <c r="R1632" s="368"/>
      <c r="S1632" s="1324"/>
      <c r="T1632" s="149"/>
      <c r="U1632" s="149"/>
      <c r="V1632" s="1461"/>
      <c r="W1632" s="1465"/>
      <c r="X1632" s="1464"/>
      <c r="Y1632" s="1190"/>
      <c r="AA1632" s="987"/>
      <c r="AB1632" s="992"/>
      <c r="AC1632" s="993"/>
      <c r="AD1632" s="994"/>
      <c r="AE1632" s="994"/>
      <c r="AF1632" s="995"/>
      <c r="AG1632" s="996"/>
      <c r="AH1632" s="997"/>
      <c r="AI1632" s="998"/>
      <c r="AJ1632" s="312"/>
      <c r="AK1632" s="312"/>
      <c r="AL1632" s="999"/>
      <c r="AM1632" s="312"/>
      <c r="AN1632" s="312"/>
      <c r="AO1632" s="1000"/>
      <c r="AP1632" s="666"/>
      <c r="AQ1632" s="1001"/>
      <c r="AR1632" s="1001"/>
      <c r="AS1632" s="1001"/>
      <c r="AT1632" s="748"/>
    </row>
    <row r="1633">
      <c r="A1633" s="248" t="s">
        <v>673</v>
      </c>
      <c r="B1633" s="1087">
        <v>4.3042725E7</v>
      </c>
      <c r="C1633" s="1088">
        <v>44304.87376940972</v>
      </c>
      <c r="D1633" s="1090" t="s">
        <v>10129</v>
      </c>
      <c r="E1633" s="1087" t="s">
        <v>10130</v>
      </c>
      <c r="F1633" s="228">
        <v>36867.0</v>
      </c>
      <c r="G1633" s="1087" t="s">
        <v>2021</v>
      </c>
      <c r="H1633" s="1087" t="s">
        <v>10131</v>
      </c>
      <c r="I1633" s="1087" t="s">
        <v>10132</v>
      </c>
      <c r="K1633" s="1090" t="s">
        <v>10133</v>
      </c>
      <c r="L1633" s="1463" t="s">
        <v>7020</v>
      </c>
      <c r="M1633" s="176"/>
      <c r="N1633" s="176"/>
      <c r="O1633" s="1464"/>
      <c r="P1633" s="1464"/>
      <c r="Q1633" s="1461"/>
      <c r="R1633" s="1471"/>
      <c r="S1633" s="1324"/>
      <c r="T1633" s="149"/>
      <c r="U1633" s="149"/>
      <c r="V1633" s="1461"/>
      <c r="W1633" s="1465"/>
      <c r="X1633" s="1464"/>
      <c r="Y1633" s="1190"/>
      <c r="AA1633" s="987"/>
      <c r="AB1633" s="992"/>
      <c r="AC1633" s="993"/>
      <c r="AD1633" s="994"/>
      <c r="AE1633" s="994"/>
      <c r="AF1633" s="995"/>
      <c r="AG1633" s="996"/>
      <c r="AH1633" s="997"/>
      <c r="AI1633" s="998"/>
      <c r="AJ1633" s="312"/>
      <c r="AK1633" s="312"/>
      <c r="AL1633" s="999"/>
      <c r="AM1633" s="312"/>
      <c r="AN1633" s="312"/>
      <c r="AO1633" s="1000"/>
      <c r="AP1633" s="666"/>
      <c r="AQ1633" s="1001"/>
      <c r="AR1633" s="1001"/>
      <c r="AS1633" s="1001"/>
      <c r="AT1633" s="748"/>
    </row>
    <row r="1634">
      <c r="A1634" s="248" t="s">
        <v>673</v>
      </c>
      <c r="B1634" s="1087">
        <v>1.4416158E7</v>
      </c>
      <c r="C1634" s="1088">
        <v>44304.92419258102</v>
      </c>
      <c r="D1634" s="1090" t="s">
        <v>10136</v>
      </c>
      <c r="E1634" s="1087" t="s">
        <v>10137</v>
      </c>
      <c r="F1634" s="228">
        <v>44207.0</v>
      </c>
      <c r="G1634" s="1087" t="s">
        <v>10138</v>
      </c>
      <c r="H1634" s="1087" t="s">
        <v>10139</v>
      </c>
      <c r="I1634" s="1087">
        <v>5.492215049456E12</v>
      </c>
      <c r="K1634" s="1090" t="s">
        <v>10140</v>
      </c>
      <c r="L1634" s="1463" t="s">
        <v>7038</v>
      </c>
      <c r="M1634" s="176"/>
      <c r="N1634" s="176"/>
      <c r="O1634" s="1464"/>
      <c r="P1634" s="1464"/>
      <c r="Q1634" s="1464"/>
      <c r="R1634" s="1471"/>
      <c r="S1634" s="1324"/>
      <c r="T1634" s="149"/>
      <c r="U1634" s="149"/>
      <c r="V1634" s="1461"/>
      <c r="W1634" s="1465"/>
      <c r="X1634" s="1464"/>
      <c r="Y1634" s="1190"/>
      <c r="AA1634" s="987"/>
      <c r="AB1634" s="992"/>
      <c r="AC1634" s="993"/>
      <c r="AD1634" s="994"/>
      <c r="AE1634" s="994"/>
      <c r="AF1634" s="995"/>
      <c r="AG1634" s="996"/>
      <c r="AH1634" s="997"/>
      <c r="AI1634" s="998"/>
      <c r="AJ1634" s="312"/>
      <c r="AK1634" s="312"/>
      <c r="AL1634" s="999"/>
      <c r="AM1634" s="312"/>
      <c r="AN1634" s="312"/>
      <c r="AO1634" s="1000"/>
      <c r="AP1634" s="666"/>
      <c r="AQ1634" s="1001"/>
      <c r="AR1634" s="1001"/>
      <c r="AS1634" s="1001"/>
      <c r="AT1634" s="748"/>
    </row>
    <row r="1635">
      <c r="A1635" s="248" t="s">
        <v>673</v>
      </c>
      <c r="B1635" s="179">
        <v>4.048033E7</v>
      </c>
      <c r="C1635" s="1037">
        <v>44305.980240624995</v>
      </c>
      <c r="D1635" s="1091" t="s">
        <v>10144</v>
      </c>
      <c r="E1635" s="179" t="s">
        <v>10145</v>
      </c>
      <c r="F1635" s="228">
        <v>35495.0</v>
      </c>
      <c r="G1635" s="179" t="s">
        <v>391</v>
      </c>
      <c r="H1635" s="179" t="s">
        <v>10146</v>
      </c>
      <c r="I1635" s="179">
        <v>1.162088851E9</v>
      </c>
      <c r="K1635" s="1091" t="s">
        <v>10147</v>
      </c>
      <c r="L1635" s="1466" t="s">
        <v>10148</v>
      </c>
      <c r="M1635" s="176"/>
      <c r="N1635" s="176"/>
      <c r="O1635" s="1467"/>
      <c r="P1635" s="1467"/>
      <c r="Q1635" s="1467"/>
      <c r="R1635" s="149"/>
      <c r="S1635" s="1324"/>
      <c r="T1635" s="149"/>
      <c r="U1635" s="149"/>
      <c r="V1635" s="1468"/>
      <c r="W1635" s="619"/>
      <c r="X1635" s="1467"/>
      <c r="Y1635" s="1190"/>
      <c r="AA1635" s="987"/>
      <c r="AB1635" s="992"/>
      <c r="AC1635" s="993"/>
      <c r="AD1635" s="994"/>
      <c r="AE1635" s="994"/>
      <c r="AF1635" s="995"/>
      <c r="AG1635" s="996"/>
      <c r="AH1635" s="997"/>
      <c r="AI1635" s="998"/>
      <c r="AJ1635" s="312"/>
      <c r="AK1635" s="312"/>
      <c r="AL1635" s="999"/>
      <c r="AM1635" s="312"/>
      <c r="AN1635" s="312"/>
      <c r="AO1635" s="1000"/>
      <c r="AP1635" s="666"/>
      <c r="AQ1635" s="1001"/>
      <c r="AR1635" s="1001"/>
      <c r="AS1635" s="1001"/>
      <c r="AT1635" s="748"/>
    </row>
    <row r="1636">
      <c r="A1636" s="248" t="s">
        <v>673</v>
      </c>
      <c r="B1636" s="179">
        <v>4.1774478E7</v>
      </c>
      <c r="C1636" s="1037">
        <v>44306.44636554398</v>
      </c>
      <c r="D1636" s="1091" t="s">
        <v>10153</v>
      </c>
      <c r="E1636" s="179" t="s">
        <v>10154</v>
      </c>
      <c r="F1636" s="228">
        <v>36158.0</v>
      </c>
      <c r="G1636" s="179" t="s">
        <v>391</v>
      </c>
      <c r="H1636" s="179" t="s">
        <v>10155</v>
      </c>
      <c r="I1636" s="179">
        <v>3.83404902E9</v>
      </c>
      <c r="K1636" s="1091" t="s">
        <v>10156</v>
      </c>
      <c r="L1636" s="1466" t="s">
        <v>7028</v>
      </c>
      <c r="M1636" s="176"/>
      <c r="N1636" s="176"/>
      <c r="O1636" s="1467"/>
      <c r="P1636" s="1467"/>
      <c r="Q1636" s="1467"/>
      <c r="R1636" s="1195"/>
      <c r="S1636" s="1324"/>
      <c r="T1636" s="149"/>
      <c r="U1636" s="149"/>
      <c r="V1636" s="1468"/>
      <c r="W1636" s="619"/>
      <c r="X1636" s="1467"/>
      <c r="Y1636" s="1190"/>
      <c r="AA1636" s="987"/>
      <c r="AB1636" s="992"/>
      <c r="AC1636" s="993"/>
      <c r="AD1636" s="994"/>
      <c r="AE1636" s="994"/>
      <c r="AF1636" s="995"/>
      <c r="AG1636" s="996"/>
      <c r="AH1636" s="997"/>
      <c r="AI1636" s="998"/>
      <c r="AJ1636" s="312"/>
      <c r="AK1636" s="312"/>
      <c r="AL1636" s="999"/>
      <c r="AM1636" s="312"/>
      <c r="AN1636" s="312"/>
      <c r="AO1636" s="1000"/>
      <c r="AP1636" s="666"/>
      <c r="AQ1636" s="1001"/>
      <c r="AR1636" s="1001"/>
      <c r="AS1636" s="1001"/>
      <c r="AT1636" s="748"/>
    </row>
    <row r="1637">
      <c r="A1637" s="248" t="s">
        <v>673</v>
      </c>
      <c r="B1637" s="179">
        <v>4.4612108E7</v>
      </c>
      <c r="C1637" s="1037">
        <v>44306.503398217596</v>
      </c>
      <c r="D1637" s="1091" t="s">
        <v>10160</v>
      </c>
      <c r="E1637" s="179" t="s">
        <v>10161</v>
      </c>
      <c r="F1637" s="228">
        <v>37632.0</v>
      </c>
      <c r="G1637" s="179" t="s">
        <v>391</v>
      </c>
      <c r="H1637" s="179" t="s">
        <v>10162</v>
      </c>
      <c r="I1637" s="179">
        <v>1.136300938E9</v>
      </c>
      <c r="K1637" s="1091" t="s">
        <v>10163</v>
      </c>
      <c r="L1637" s="1466" t="s">
        <v>10164</v>
      </c>
      <c r="M1637" s="176"/>
      <c r="N1637" s="176"/>
      <c r="O1637" s="1467"/>
      <c r="P1637" s="1467"/>
      <c r="Q1637" s="1468"/>
      <c r="R1637" s="1195"/>
      <c r="S1637" s="1324"/>
      <c r="T1637" s="149"/>
      <c r="U1637" s="149"/>
      <c r="V1637" s="1468"/>
      <c r="W1637" s="619"/>
      <c r="X1637" s="1467"/>
      <c r="Y1637" s="1190"/>
      <c r="AA1637" s="987"/>
      <c r="AB1637" s="992"/>
      <c r="AC1637" s="993"/>
      <c r="AD1637" s="994"/>
      <c r="AE1637" s="994"/>
      <c r="AF1637" s="995"/>
      <c r="AG1637" s="996"/>
      <c r="AH1637" s="997"/>
      <c r="AI1637" s="998"/>
      <c r="AJ1637" s="312"/>
      <c r="AK1637" s="312"/>
      <c r="AL1637" s="999"/>
      <c r="AM1637" s="312"/>
      <c r="AN1637" s="312"/>
      <c r="AO1637" s="1000"/>
      <c r="AP1637" s="666"/>
      <c r="AQ1637" s="1001"/>
      <c r="AR1637" s="1001"/>
      <c r="AS1637" s="1001"/>
      <c r="AT1637" s="748"/>
    </row>
    <row r="1638">
      <c r="A1638" s="248" t="s">
        <v>673</v>
      </c>
      <c r="B1638" s="179">
        <v>3.964475E7</v>
      </c>
      <c r="C1638" s="1037">
        <v>44306.57287261574</v>
      </c>
      <c r="D1638" s="1091" t="s">
        <v>10169</v>
      </c>
      <c r="E1638" s="179" t="s">
        <v>10170</v>
      </c>
      <c r="F1638" s="228">
        <v>35219.0</v>
      </c>
      <c r="G1638" s="179" t="s">
        <v>391</v>
      </c>
      <c r="H1638" s="179" t="s">
        <v>1678</v>
      </c>
      <c r="I1638" s="179">
        <v>1.141716739E9</v>
      </c>
      <c r="K1638" s="1091" t="s">
        <v>2092</v>
      </c>
      <c r="L1638" s="1466" t="s">
        <v>7028</v>
      </c>
      <c r="M1638" s="176"/>
      <c r="N1638" s="176"/>
      <c r="O1638" s="1467"/>
      <c r="P1638" s="1467"/>
      <c r="Q1638" s="1468"/>
      <c r="R1638" s="1195"/>
      <c r="S1638" s="1324"/>
      <c r="T1638" s="149"/>
      <c r="U1638" s="149"/>
      <c r="V1638" s="1468"/>
      <c r="W1638" s="619"/>
      <c r="X1638" s="1467"/>
      <c r="Y1638" s="1190"/>
      <c r="AA1638" s="987"/>
      <c r="AB1638" s="992"/>
      <c r="AC1638" s="993"/>
      <c r="AD1638" s="994"/>
      <c r="AE1638" s="994"/>
      <c r="AF1638" s="995"/>
      <c r="AG1638" s="996"/>
      <c r="AH1638" s="997"/>
      <c r="AI1638" s="998"/>
      <c r="AJ1638" s="312"/>
      <c r="AK1638" s="312"/>
      <c r="AL1638" s="999"/>
      <c r="AM1638" s="312"/>
      <c r="AN1638" s="312"/>
      <c r="AO1638" s="1000"/>
      <c r="AP1638" s="666"/>
      <c r="AQ1638" s="1001"/>
      <c r="AR1638" s="1001"/>
      <c r="AS1638" s="1001"/>
      <c r="AT1638" s="748"/>
    </row>
    <row r="1639">
      <c r="A1639" s="248" t="s">
        <v>673</v>
      </c>
      <c r="B1639" s="179">
        <v>3.4383126E7</v>
      </c>
      <c r="C1639" s="1088">
        <v>44306.72423585648</v>
      </c>
      <c r="D1639" s="1090" t="s">
        <v>10174</v>
      </c>
      <c r="E1639" s="1087" t="s">
        <v>10175</v>
      </c>
      <c r="F1639" s="228">
        <v>32506.0</v>
      </c>
      <c r="G1639" s="179" t="s">
        <v>391</v>
      </c>
      <c r="H1639" s="1087" t="s">
        <v>10176</v>
      </c>
      <c r="I1639" s="1087">
        <v>1.531960119E9</v>
      </c>
      <c r="K1639" s="1090" t="s">
        <v>10177</v>
      </c>
      <c r="L1639" s="1463" t="s">
        <v>7020</v>
      </c>
      <c r="M1639" s="176"/>
      <c r="N1639" s="176"/>
      <c r="O1639" s="1464"/>
      <c r="P1639" s="1464"/>
      <c r="Q1639" s="1461"/>
      <c r="R1639" s="1195"/>
      <c r="S1639" s="1324"/>
      <c r="T1639" s="149"/>
      <c r="U1639" s="149"/>
      <c r="V1639" s="1461"/>
      <c r="W1639" s="1465"/>
      <c r="X1639" s="1464"/>
      <c r="Y1639" s="1221"/>
      <c r="AA1639" s="987"/>
      <c r="AB1639" s="992"/>
      <c r="AC1639" s="993"/>
      <c r="AD1639" s="994"/>
      <c r="AE1639" s="994"/>
      <c r="AF1639" s="995"/>
      <c r="AG1639" s="996"/>
      <c r="AH1639" s="997"/>
      <c r="AI1639" s="998"/>
      <c r="AJ1639" s="312"/>
      <c r="AK1639" s="312"/>
      <c r="AL1639" s="999"/>
      <c r="AM1639" s="312"/>
      <c r="AN1639" s="312"/>
      <c r="AO1639" s="1000"/>
      <c r="AP1639" s="666"/>
      <c r="AQ1639" s="1001"/>
      <c r="AR1639" s="1001"/>
      <c r="AS1639" s="1001"/>
      <c r="AT1639" s="748"/>
    </row>
    <row r="1640">
      <c r="A1640" s="248" t="s">
        <v>673</v>
      </c>
      <c r="B1640" s="179">
        <v>9.5358205E7</v>
      </c>
      <c r="C1640" s="1088">
        <v>44307.60910341435</v>
      </c>
      <c r="D1640" s="1090" t="s">
        <v>10180</v>
      </c>
      <c r="E1640" s="1087" t="s">
        <v>10181</v>
      </c>
      <c r="F1640" s="228">
        <v>35149.0</v>
      </c>
      <c r="G1640" s="179" t="s">
        <v>10182</v>
      </c>
      <c r="H1640" s="1087" t="s">
        <v>2063</v>
      </c>
      <c r="I1640" s="1087">
        <v>1.134296817E9</v>
      </c>
      <c r="K1640" s="1090" t="s">
        <v>10183</v>
      </c>
      <c r="L1640" s="1463" t="s">
        <v>7028</v>
      </c>
      <c r="M1640" s="176"/>
      <c r="N1640" s="176"/>
      <c r="O1640" s="1464"/>
      <c r="P1640" s="1464"/>
      <c r="Q1640" s="1464"/>
      <c r="R1640" s="1195"/>
      <c r="S1640" s="1324"/>
      <c r="T1640" s="149"/>
      <c r="U1640" s="149"/>
      <c r="V1640" s="1461"/>
      <c r="W1640" s="1465"/>
      <c r="X1640" s="1464"/>
      <c r="Y1640" s="1221"/>
      <c r="AA1640" s="987"/>
      <c r="AB1640" s="992"/>
      <c r="AC1640" s="993"/>
      <c r="AD1640" s="994"/>
      <c r="AE1640" s="994"/>
      <c r="AF1640" s="995"/>
      <c r="AG1640" s="996"/>
      <c r="AH1640" s="997"/>
      <c r="AI1640" s="998"/>
      <c r="AJ1640" s="312"/>
      <c r="AK1640" s="312"/>
      <c r="AL1640" s="999"/>
      <c r="AM1640" s="312"/>
      <c r="AN1640" s="312"/>
      <c r="AO1640" s="1000"/>
      <c r="AP1640" s="666"/>
      <c r="AQ1640" s="1001"/>
      <c r="AR1640" s="1001"/>
      <c r="AS1640" s="1001"/>
      <c r="AT1640" s="748"/>
    </row>
    <row r="1641">
      <c r="A1641" s="248" t="s">
        <v>673</v>
      </c>
      <c r="B1641" s="1102">
        <v>3.7540593E7</v>
      </c>
      <c r="C1641" s="1103">
        <v>44309.0</v>
      </c>
      <c r="D1641" s="1102" t="s">
        <v>10028</v>
      </c>
      <c r="E1641" s="1102" t="s">
        <v>10187</v>
      </c>
      <c r="F1641" s="1104">
        <v>34088.0</v>
      </c>
      <c r="G1641" s="1102" t="s">
        <v>391</v>
      </c>
      <c r="H1641" s="1102" t="s">
        <v>8228</v>
      </c>
      <c r="I1641" s="1102">
        <v>1.135787444E9</v>
      </c>
      <c r="K1641" s="1105" t="s">
        <v>10188</v>
      </c>
      <c r="L1641" s="1472"/>
      <c r="M1641" s="1407"/>
      <c r="N1641" s="1407"/>
      <c r="O1641" s="1473"/>
      <c r="P1641" s="1473"/>
      <c r="Q1641" s="1473"/>
      <c r="R1641" s="1474"/>
      <c r="S1641" s="1324"/>
      <c r="T1641" s="255"/>
      <c r="U1641" s="174"/>
      <c r="V1641" s="1475"/>
      <c r="W1641" s="1476"/>
      <c r="X1641" s="1477"/>
      <c r="Y1641" s="1221"/>
      <c r="AA1641" s="987"/>
      <c r="AB1641" s="992"/>
      <c r="AC1641" s="993"/>
      <c r="AD1641" s="994"/>
      <c r="AE1641" s="994"/>
      <c r="AF1641" s="995"/>
      <c r="AG1641" s="996"/>
      <c r="AH1641" s="997"/>
      <c r="AI1641" s="998"/>
      <c r="AJ1641" s="312"/>
      <c r="AK1641" s="312"/>
      <c r="AL1641" s="999"/>
      <c r="AM1641" s="312"/>
      <c r="AN1641" s="312"/>
      <c r="AO1641" s="1000"/>
      <c r="AP1641" s="666"/>
      <c r="AQ1641" s="1001"/>
      <c r="AR1641" s="1001"/>
      <c r="AS1641" s="1001"/>
      <c r="AT1641" s="748"/>
    </row>
    <row r="1642">
      <c r="A1642" s="248" t="s">
        <v>673</v>
      </c>
      <c r="B1642" s="179">
        <v>9.5538362E7</v>
      </c>
      <c r="C1642" s="1088">
        <v>44309.01171111111</v>
      </c>
      <c r="D1642" s="1090" t="s">
        <v>10190</v>
      </c>
      <c r="E1642" s="1087" t="s">
        <v>10191</v>
      </c>
      <c r="F1642" s="228">
        <v>34383.0</v>
      </c>
      <c r="G1642" s="179" t="s">
        <v>3791</v>
      </c>
      <c r="H1642" s="1087" t="s">
        <v>3124</v>
      </c>
      <c r="I1642" s="1087" t="s">
        <v>10192</v>
      </c>
      <c r="K1642" s="1090" t="s">
        <v>10193</v>
      </c>
      <c r="L1642" s="1463" t="s">
        <v>7020</v>
      </c>
      <c r="M1642" s="176"/>
      <c r="N1642" s="176"/>
      <c r="O1642" s="1464"/>
      <c r="P1642" s="1464"/>
      <c r="Q1642" s="1464"/>
      <c r="R1642" s="1195"/>
      <c r="S1642" s="1324"/>
      <c r="T1642" s="149"/>
      <c r="U1642" s="149"/>
      <c r="V1642" s="1461"/>
      <c r="W1642" s="1465"/>
      <c r="X1642" s="1464"/>
      <c r="Y1642" s="1221"/>
      <c r="AA1642" s="987"/>
      <c r="AB1642" s="992"/>
      <c r="AC1642" s="993"/>
      <c r="AD1642" s="994"/>
      <c r="AE1642" s="994"/>
      <c r="AF1642" s="995"/>
      <c r="AG1642" s="996"/>
      <c r="AH1642" s="997"/>
      <c r="AI1642" s="998"/>
      <c r="AJ1642" s="312"/>
      <c r="AK1642" s="312"/>
      <c r="AL1642" s="999"/>
      <c r="AM1642" s="312"/>
      <c r="AN1642" s="312"/>
      <c r="AO1642" s="1000"/>
      <c r="AP1642" s="666"/>
      <c r="AQ1642" s="1001"/>
      <c r="AR1642" s="1001"/>
      <c r="AS1642" s="1001"/>
      <c r="AT1642" s="748"/>
    </row>
    <row r="1643">
      <c r="A1643" s="248" t="s">
        <v>673</v>
      </c>
      <c r="B1643" s="179">
        <v>4.0540571E7</v>
      </c>
      <c r="C1643" s="1037">
        <v>44310.72759473379</v>
      </c>
      <c r="D1643" s="1091" t="s">
        <v>10198</v>
      </c>
      <c r="E1643" s="179" t="s">
        <v>10199</v>
      </c>
      <c r="F1643" s="228">
        <v>35688.0</v>
      </c>
      <c r="G1643" s="179" t="s">
        <v>10200</v>
      </c>
      <c r="H1643" s="179" t="s">
        <v>10201</v>
      </c>
      <c r="I1643" s="179" t="s">
        <v>10202</v>
      </c>
      <c r="K1643" s="1091" t="s">
        <v>2473</v>
      </c>
      <c r="L1643" s="1466" t="s">
        <v>7028</v>
      </c>
      <c r="M1643" s="176"/>
      <c r="N1643" s="176"/>
      <c r="O1643" s="1467"/>
      <c r="P1643" s="1467"/>
      <c r="Q1643" s="1468"/>
      <c r="R1643" s="1195"/>
      <c r="S1643" s="1324"/>
      <c r="T1643" s="149"/>
      <c r="U1643" s="149"/>
      <c r="V1643" s="1468"/>
      <c r="W1643" s="619"/>
      <c r="X1643" s="1467"/>
      <c r="Y1643" s="365"/>
      <c r="AA1643" s="987"/>
      <c r="AB1643" s="992"/>
      <c r="AC1643" s="993"/>
      <c r="AD1643" s="994"/>
      <c r="AE1643" s="994"/>
      <c r="AF1643" s="995"/>
      <c r="AG1643" s="996"/>
      <c r="AH1643" s="997"/>
      <c r="AI1643" s="998"/>
      <c r="AJ1643" s="312"/>
      <c r="AK1643" s="312"/>
      <c r="AL1643" s="999"/>
      <c r="AM1643" s="312"/>
      <c r="AN1643" s="312"/>
      <c r="AO1643" s="1000"/>
      <c r="AP1643" s="666"/>
      <c r="AQ1643" s="1001"/>
      <c r="AR1643" s="1001"/>
      <c r="AS1643" s="1001"/>
      <c r="AT1643" s="748"/>
    </row>
    <row r="1644">
      <c r="A1644" s="248" t="s">
        <v>673</v>
      </c>
      <c r="B1644" s="179">
        <v>3.7782421E7</v>
      </c>
      <c r="C1644" s="1037">
        <v>44311.09870015046</v>
      </c>
      <c r="D1644" s="1091" t="s">
        <v>10205</v>
      </c>
      <c r="E1644" s="179" t="s">
        <v>10206</v>
      </c>
      <c r="F1644" s="228">
        <v>34214.0</v>
      </c>
      <c r="G1644" s="179" t="s">
        <v>2021</v>
      </c>
      <c r="H1644" s="179" t="s">
        <v>10207</v>
      </c>
      <c r="I1644" s="179" t="s">
        <v>10208</v>
      </c>
      <c r="K1644" s="1091" t="s">
        <v>10209</v>
      </c>
      <c r="L1644" s="1466" t="s">
        <v>7020</v>
      </c>
      <c r="M1644" s="176"/>
      <c r="N1644" s="176"/>
      <c r="O1644" s="1467"/>
      <c r="P1644" s="1467"/>
      <c r="Q1644" s="1468"/>
      <c r="R1644" s="1195"/>
      <c r="S1644" s="1324"/>
      <c r="T1644" s="149"/>
      <c r="U1644" s="149"/>
      <c r="V1644" s="1468"/>
      <c r="W1644" s="619"/>
      <c r="X1644" s="1467"/>
      <c r="Y1644" s="365"/>
      <c r="AA1644" s="987"/>
      <c r="AB1644" s="992"/>
      <c r="AC1644" s="993"/>
      <c r="AD1644" s="994"/>
      <c r="AE1644" s="994"/>
      <c r="AF1644" s="995"/>
      <c r="AG1644" s="996"/>
      <c r="AH1644" s="997"/>
      <c r="AI1644" s="998"/>
      <c r="AJ1644" s="312"/>
      <c r="AK1644" s="312"/>
      <c r="AL1644" s="999"/>
      <c r="AM1644" s="312"/>
      <c r="AN1644" s="312"/>
      <c r="AO1644" s="1000"/>
      <c r="AP1644" s="666"/>
      <c r="AQ1644" s="1001"/>
      <c r="AR1644" s="1001"/>
      <c r="AS1644" s="1001"/>
      <c r="AT1644" s="748"/>
    </row>
    <row r="1645">
      <c r="A1645" s="248" t="s">
        <v>673</v>
      </c>
      <c r="B1645" s="179">
        <v>2.7095273E7</v>
      </c>
      <c r="C1645" s="1037">
        <v>44311.94394704861</v>
      </c>
      <c r="D1645" s="1091" t="s">
        <v>10213</v>
      </c>
      <c r="E1645" s="179" t="s">
        <v>10214</v>
      </c>
      <c r="F1645" s="228">
        <v>28913.0</v>
      </c>
      <c r="G1645" s="179" t="s">
        <v>2496</v>
      </c>
      <c r="H1645" s="179" t="s">
        <v>10215</v>
      </c>
      <c r="I1645" s="179" t="s">
        <v>10216</v>
      </c>
      <c r="K1645" s="1091" t="s">
        <v>10217</v>
      </c>
      <c r="L1645" s="1466" t="s">
        <v>7020</v>
      </c>
      <c r="M1645" s="176"/>
      <c r="N1645" s="176"/>
      <c r="O1645" s="1467"/>
      <c r="P1645" s="1467"/>
      <c r="Q1645" s="1468"/>
      <c r="R1645" s="1195"/>
      <c r="S1645" s="1324"/>
      <c r="T1645" s="149"/>
      <c r="U1645" s="149"/>
      <c r="V1645" s="1468"/>
      <c r="W1645" s="619"/>
      <c r="X1645" s="1467"/>
      <c r="Y1645" s="365"/>
      <c r="AA1645" s="987"/>
      <c r="AB1645" s="992"/>
      <c r="AC1645" s="993"/>
      <c r="AD1645" s="994"/>
      <c r="AE1645" s="994"/>
      <c r="AF1645" s="995"/>
      <c r="AG1645" s="996"/>
      <c r="AH1645" s="997"/>
      <c r="AI1645" s="998"/>
      <c r="AJ1645" s="312"/>
      <c r="AK1645" s="312"/>
      <c r="AL1645" s="999"/>
      <c r="AM1645" s="312"/>
      <c r="AN1645" s="312"/>
      <c r="AO1645" s="1000"/>
      <c r="AP1645" s="666"/>
      <c r="AQ1645" s="1001"/>
      <c r="AR1645" s="1001"/>
      <c r="AS1645" s="1001"/>
      <c r="AT1645" s="748"/>
    </row>
    <row r="1646">
      <c r="A1646" s="248" t="s">
        <v>673</v>
      </c>
      <c r="B1646" s="179">
        <v>4.6212563E7</v>
      </c>
      <c r="C1646" s="1037">
        <v>44312.10109993056</v>
      </c>
      <c r="D1646" s="1091" t="s">
        <v>10221</v>
      </c>
      <c r="E1646" s="179" t="s">
        <v>10222</v>
      </c>
      <c r="F1646" s="228">
        <v>38252.0</v>
      </c>
      <c r="G1646" s="179" t="s">
        <v>2021</v>
      </c>
      <c r="H1646" s="179" t="s">
        <v>10223</v>
      </c>
      <c r="I1646" s="179" t="s">
        <v>10224</v>
      </c>
      <c r="K1646" s="1091" t="s">
        <v>10225</v>
      </c>
      <c r="L1646" s="1466" t="s">
        <v>7020</v>
      </c>
      <c r="M1646" s="176"/>
      <c r="N1646" s="176"/>
      <c r="O1646" s="1467"/>
      <c r="P1646" s="1467"/>
      <c r="Q1646" s="1467"/>
      <c r="R1646" s="176"/>
      <c r="S1646" s="1324"/>
      <c r="T1646" s="149"/>
      <c r="U1646" s="149"/>
      <c r="V1646" s="1468"/>
      <c r="W1646" s="619"/>
      <c r="X1646" s="1467"/>
      <c r="Y1646" s="365"/>
      <c r="AA1646" s="987"/>
      <c r="AB1646" s="992"/>
      <c r="AC1646" s="993"/>
      <c r="AD1646" s="994"/>
      <c r="AE1646" s="994"/>
      <c r="AF1646" s="995"/>
      <c r="AG1646" s="996"/>
      <c r="AH1646" s="997"/>
      <c r="AI1646" s="998"/>
      <c r="AJ1646" s="312"/>
      <c r="AK1646" s="312"/>
      <c r="AL1646" s="999"/>
      <c r="AM1646" s="312"/>
      <c r="AN1646" s="312"/>
      <c r="AO1646" s="1000"/>
      <c r="AP1646" s="666"/>
      <c r="AQ1646" s="1001"/>
      <c r="AR1646" s="1001"/>
      <c r="AS1646" s="1001"/>
      <c r="AT1646" s="748"/>
    </row>
    <row r="1647">
      <c r="A1647" s="248" t="s">
        <v>673</v>
      </c>
      <c r="B1647" s="179">
        <v>4.2637071E7</v>
      </c>
      <c r="C1647" s="1037">
        <v>44312.52874070602</v>
      </c>
      <c r="D1647" s="1091" t="s">
        <v>10230</v>
      </c>
      <c r="E1647" s="179" t="s">
        <v>10231</v>
      </c>
      <c r="F1647" s="228">
        <v>36554.0</v>
      </c>
      <c r="G1647" s="179" t="s">
        <v>391</v>
      </c>
      <c r="H1647" s="179" t="s">
        <v>10232</v>
      </c>
      <c r="I1647" s="179">
        <v>3.547304007E9</v>
      </c>
      <c r="K1647" s="1091" t="s">
        <v>10233</v>
      </c>
      <c r="L1647" s="1466" t="s">
        <v>7020</v>
      </c>
      <c r="M1647" s="176"/>
      <c r="N1647" s="176"/>
      <c r="O1647" s="1467"/>
      <c r="P1647" s="1467"/>
      <c r="Q1647" s="1467"/>
      <c r="R1647" s="176"/>
      <c r="S1647" s="1324"/>
      <c r="T1647" s="149"/>
      <c r="U1647" s="149"/>
      <c r="V1647" s="1468"/>
      <c r="W1647" s="619"/>
      <c r="X1647" s="1467"/>
      <c r="Y1647" s="365"/>
      <c r="AA1647" s="987"/>
      <c r="AB1647" s="992"/>
      <c r="AC1647" s="993"/>
      <c r="AD1647" s="994"/>
      <c r="AE1647" s="994"/>
      <c r="AF1647" s="995"/>
      <c r="AG1647" s="996"/>
      <c r="AH1647" s="997"/>
      <c r="AI1647" s="998"/>
      <c r="AJ1647" s="312"/>
      <c r="AK1647" s="312"/>
      <c r="AL1647" s="999"/>
      <c r="AM1647" s="312"/>
      <c r="AN1647" s="312"/>
      <c r="AO1647" s="1000"/>
      <c r="AP1647" s="666"/>
      <c r="AQ1647" s="1001"/>
      <c r="AR1647" s="1001"/>
      <c r="AS1647" s="1001"/>
      <c r="AT1647" s="748"/>
    </row>
    <row r="1648">
      <c r="A1648" s="248" t="s">
        <v>673</v>
      </c>
      <c r="B1648" s="1087">
        <v>4.6442764E7</v>
      </c>
      <c r="C1648" s="1088">
        <v>44312.65966071759</v>
      </c>
      <c r="D1648" s="1090" t="s">
        <v>10238</v>
      </c>
      <c r="E1648" s="1087" t="s">
        <v>10239</v>
      </c>
      <c r="F1648" s="228">
        <v>38369.0</v>
      </c>
      <c r="G1648" s="1087" t="s">
        <v>2021</v>
      </c>
      <c r="H1648" s="1087" t="s">
        <v>10223</v>
      </c>
      <c r="I1648" s="1087" t="s">
        <v>10240</v>
      </c>
      <c r="K1648" s="1090" t="s">
        <v>10241</v>
      </c>
      <c r="L1648" s="1463" t="s">
        <v>7020</v>
      </c>
      <c r="M1648" s="176"/>
      <c r="N1648" s="176"/>
      <c r="O1648" s="1464"/>
      <c r="P1648" s="1464"/>
      <c r="Q1648" s="1461"/>
      <c r="R1648" s="1315"/>
      <c r="S1648" s="1324"/>
      <c r="T1648" s="149"/>
      <c r="U1648" s="149"/>
      <c r="V1648" s="1461"/>
      <c r="W1648" s="1465"/>
      <c r="X1648" s="1464"/>
      <c r="Y1648" s="365"/>
      <c r="AA1648" s="987"/>
      <c r="AB1648" s="992"/>
      <c r="AC1648" s="993"/>
      <c r="AD1648" s="994"/>
      <c r="AE1648" s="994"/>
      <c r="AF1648" s="995"/>
      <c r="AG1648" s="996"/>
      <c r="AH1648" s="997"/>
      <c r="AI1648" s="998"/>
      <c r="AJ1648" s="312"/>
      <c r="AK1648" s="312"/>
      <c r="AL1648" s="999"/>
      <c r="AM1648" s="312"/>
      <c r="AN1648" s="312"/>
      <c r="AO1648" s="1000"/>
      <c r="AP1648" s="666"/>
      <c r="AQ1648" s="1001"/>
      <c r="AR1648" s="1001"/>
      <c r="AS1648" s="1001"/>
      <c r="AT1648" s="748"/>
    </row>
    <row r="1649">
      <c r="A1649" s="248" t="s">
        <v>673</v>
      </c>
      <c r="B1649" s="1087">
        <v>4.2720421E7</v>
      </c>
      <c r="C1649" s="1088">
        <v>44314.50207298611</v>
      </c>
      <c r="D1649" s="1090" t="s">
        <v>10246</v>
      </c>
      <c r="E1649" s="1087" t="s">
        <v>10247</v>
      </c>
      <c r="F1649" s="228">
        <v>36714.0</v>
      </c>
      <c r="G1649" s="1087" t="s">
        <v>2021</v>
      </c>
      <c r="H1649" s="1087" t="s">
        <v>10248</v>
      </c>
      <c r="I1649" s="1087" t="s">
        <v>10249</v>
      </c>
      <c r="K1649" s="1090" t="s">
        <v>10250</v>
      </c>
      <c r="L1649" s="1463" t="s">
        <v>7028</v>
      </c>
      <c r="M1649" s="176"/>
      <c r="N1649" s="176"/>
      <c r="O1649" s="1464"/>
      <c r="P1649" s="1464"/>
      <c r="Q1649" s="1461"/>
      <c r="R1649" s="1195"/>
      <c r="S1649" s="1324"/>
      <c r="T1649" s="149"/>
      <c r="U1649" s="149"/>
      <c r="V1649" s="1461"/>
      <c r="W1649" s="1465"/>
      <c r="X1649" s="1464"/>
      <c r="Y1649" s="365"/>
      <c r="AA1649" s="987"/>
      <c r="AB1649" s="992"/>
      <c r="AC1649" s="993"/>
      <c r="AD1649" s="994"/>
      <c r="AE1649" s="994"/>
      <c r="AF1649" s="995"/>
      <c r="AG1649" s="996"/>
      <c r="AH1649" s="997"/>
      <c r="AI1649" s="998"/>
      <c r="AJ1649" s="312"/>
      <c r="AK1649" s="312"/>
      <c r="AL1649" s="999"/>
      <c r="AM1649" s="312"/>
      <c r="AN1649" s="312"/>
      <c r="AO1649" s="1000"/>
      <c r="AP1649" s="666"/>
      <c r="AQ1649" s="1001"/>
      <c r="AR1649" s="1001"/>
      <c r="AS1649" s="1001"/>
      <c r="AT1649" s="748"/>
    </row>
    <row r="1650">
      <c r="A1650" s="248" t="s">
        <v>673</v>
      </c>
      <c r="B1650" s="1087">
        <v>3.6395914E7</v>
      </c>
      <c r="C1650" s="1088">
        <v>44314.60843361111</v>
      </c>
      <c r="D1650" s="1090" t="s">
        <v>10253</v>
      </c>
      <c r="E1650" s="1087" t="s">
        <v>10254</v>
      </c>
      <c r="F1650" s="228">
        <v>33462.0</v>
      </c>
      <c r="G1650" s="1087" t="s">
        <v>2021</v>
      </c>
      <c r="H1650" s="1087" t="s">
        <v>1822</v>
      </c>
      <c r="I1650" s="1087" t="s">
        <v>10255</v>
      </c>
      <c r="K1650" s="1090" t="s">
        <v>10256</v>
      </c>
      <c r="L1650" s="1463" t="s">
        <v>7028</v>
      </c>
      <c r="M1650" s="176"/>
      <c r="N1650" s="176"/>
      <c r="O1650" s="1464"/>
      <c r="P1650" s="1464"/>
      <c r="Q1650" s="1461"/>
      <c r="R1650" s="1195"/>
      <c r="S1650" s="1324"/>
      <c r="T1650" s="149"/>
      <c r="U1650" s="149"/>
      <c r="V1650" s="1461"/>
      <c r="W1650" s="1465"/>
      <c r="X1650" s="1464"/>
      <c r="Y1650" s="365"/>
      <c r="AA1650" s="987"/>
      <c r="AB1650" s="992"/>
      <c r="AC1650" s="993"/>
      <c r="AD1650" s="994"/>
      <c r="AE1650" s="994"/>
      <c r="AF1650" s="995"/>
      <c r="AG1650" s="996"/>
      <c r="AH1650" s="997"/>
      <c r="AI1650" s="998"/>
      <c r="AJ1650" s="312"/>
      <c r="AK1650" s="312"/>
      <c r="AL1650" s="999"/>
      <c r="AM1650" s="312"/>
      <c r="AN1650" s="312"/>
      <c r="AO1650" s="1000"/>
      <c r="AP1650" s="666"/>
      <c r="AQ1650" s="1001"/>
      <c r="AR1650" s="1001"/>
      <c r="AS1650" s="1001"/>
      <c r="AT1650" s="748"/>
    </row>
    <row r="1651">
      <c r="A1651" s="248" t="s">
        <v>673</v>
      </c>
      <c r="B1651" s="1087">
        <v>3.4977544E7</v>
      </c>
      <c r="C1651" s="1088">
        <v>44314.63582465278</v>
      </c>
      <c r="D1651" s="1090" t="s">
        <v>10260</v>
      </c>
      <c r="E1651" s="1087" t="s">
        <v>10261</v>
      </c>
      <c r="F1651" s="228">
        <v>32844.0</v>
      </c>
      <c r="G1651" s="1087" t="s">
        <v>674</v>
      </c>
      <c r="H1651" s="1087" t="s">
        <v>10262</v>
      </c>
      <c r="I1651" s="1087" t="s">
        <v>10263</v>
      </c>
      <c r="K1651" s="1090" t="s">
        <v>10264</v>
      </c>
      <c r="L1651" s="1463" t="s">
        <v>7038</v>
      </c>
      <c r="M1651" s="176"/>
      <c r="N1651" s="176"/>
      <c r="O1651" s="1464"/>
      <c r="P1651" s="1464"/>
      <c r="Q1651" s="1464"/>
      <c r="R1651" s="1195"/>
      <c r="S1651" s="1324"/>
      <c r="T1651" s="149"/>
      <c r="U1651" s="149"/>
      <c r="V1651" s="1461"/>
      <c r="W1651" s="1465"/>
      <c r="X1651" s="1464"/>
      <c r="Y1651" s="1478"/>
      <c r="AA1651" s="987"/>
      <c r="AB1651" s="992"/>
      <c r="AC1651" s="993"/>
      <c r="AD1651" s="994"/>
      <c r="AE1651" s="994"/>
      <c r="AF1651" s="995"/>
      <c r="AG1651" s="996"/>
      <c r="AH1651" s="997"/>
      <c r="AI1651" s="998"/>
      <c r="AJ1651" s="312"/>
      <c r="AK1651" s="312"/>
      <c r="AL1651" s="999"/>
      <c r="AM1651" s="312"/>
      <c r="AN1651" s="312"/>
      <c r="AO1651" s="1000"/>
      <c r="AP1651" s="666"/>
      <c r="AQ1651" s="1001"/>
      <c r="AR1651" s="1001"/>
      <c r="AS1651" s="1001"/>
      <c r="AT1651" s="748"/>
    </row>
    <row r="1652">
      <c r="A1652" s="248" t="s">
        <v>673</v>
      </c>
      <c r="B1652" s="179">
        <v>3.3403971E7</v>
      </c>
      <c r="C1652" s="1037">
        <v>44315.31983685185</v>
      </c>
      <c r="D1652" s="1091" t="s">
        <v>10269</v>
      </c>
      <c r="E1652" s="179" t="s">
        <v>10270</v>
      </c>
      <c r="F1652" s="228">
        <v>32109.0</v>
      </c>
      <c r="G1652" s="179" t="s">
        <v>391</v>
      </c>
      <c r="H1652" s="179" t="s">
        <v>3124</v>
      </c>
      <c r="I1652" s="179" t="s">
        <v>10271</v>
      </c>
      <c r="K1652" s="1091" t="s">
        <v>10272</v>
      </c>
      <c r="L1652" s="1466" t="s">
        <v>7020</v>
      </c>
      <c r="M1652" s="176"/>
      <c r="N1652" s="176"/>
      <c r="O1652" s="1467"/>
      <c r="P1652" s="1467"/>
      <c r="Q1652" s="1468"/>
      <c r="R1652" s="1195"/>
      <c r="S1652" s="1324"/>
      <c r="T1652" s="149"/>
      <c r="U1652" s="149"/>
      <c r="V1652" s="1468"/>
      <c r="W1652" s="619"/>
      <c r="X1652" s="1467"/>
      <c r="Y1652" s="1479"/>
      <c r="AA1652" s="987"/>
      <c r="AB1652" s="992"/>
      <c r="AC1652" s="993"/>
      <c r="AD1652" s="994"/>
      <c r="AE1652" s="994"/>
      <c r="AF1652" s="995"/>
      <c r="AG1652" s="996"/>
      <c r="AH1652" s="997"/>
      <c r="AI1652" s="998"/>
      <c r="AJ1652" s="312"/>
      <c r="AK1652" s="312"/>
      <c r="AL1652" s="999"/>
      <c r="AM1652" s="312"/>
      <c r="AN1652" s="312"/>
      <c r="AO1652" s="1000"/>
      <c r="AP1652" s="666"/>
      <c r="AQ1652" s="1001"/>
      <c r="AR1652" s="1001"/>
      <c r="AS1652" s="1001"/>
      <c r="AT1652" s="748"/>
    </row>
    <row r="1653">
      <c r="A1653" s="248" t="s">
        <v>673</v>
      </c>
      <c r="B1653" s="179">
        <v>4.6091026E7</v>
      </c>
      <c r="C1653" s="1037">
        <v>44315.6368939699</v>
      </c>
      <c r="D1653" s="1091" t="s">
        <v>10276</v>
      </c>
      <c r="E1653" s="179" t="s">
        <v>10277</v>
      </c>
      <c r="F1653" s="228">
        <v>38209.0</v>
      </c>
      <c r="G1653" s="179" t="s">
        <v>2021</v>
      </c>
      <c r="H1653" s="179" t="s">
        <v>10118</v>
      </c>
      <c r="I1653" s="179">
        <v>1.167216379E9</v>
      </c>
      <c r="K1653" s="1091" t="s">
        <v>7406</v>
      </c>
      <c r="L1653" s="1466" t="s">
        <v>7038</v>
      </c>
      <c r="M1653" s="176"/>
      <c r="N1653" s="176"/>
      <c r="O1653" s="1467"/>
      <c r="P1653" s="1467"/>
      <c r="Q1653" s="1467"/>
      <c r="R1653" s="1471"/>
      <c r="S1653" s="1324"/>
      <c r="T1653" s="149"/>
      <c r="U1653" s="149"/>
      <c r="V1653" s="1468"/>
      <c r="W1653" s="619"/>
      <c r="X1653" s="1467"/>
      <c r="Y1653" s="1479"/>
      <c r="AA1653" s="987"/>
      <c r="AB1653" s="992"/>
      <c r="AC1653" s="993"/>
      <c r="AD1653" s="994"/>
      <c r="AE1653" s="994"/>
      <c r="AF1653" s="995"/>
      <c r="AG1653" s="996"/>
      <c r="AH1653" s="997"/>
      <c r="AI1653" s="998"/>
      <c r="AJ1653" s="312"/>
      <c r="AK1653" s="312"/>
      <c r="AL1653" s="999"/>
      <c r="AM1653" s="312"/>
      <c r="AN1653" s="312"/>
      <c r="AO1653" s="1000"/>
      <c r="AP1653" s="666"/>
      <c r="AQ1653" s="1001"/>
      <c r="AR1653" s="1001"/>
      <c r="AS1653" s="1001"/>
      <c r="AT1653" s="748"/>
    </row>
    <row r="1654">
      <c r="A1654" s="248" t="s">
        <v>673</v>
      </c>
      <c r="B1654" s="1087">
        <v>3.8708201E7</v>
      </c>
      <c r="C1654" s="1088">
        <v>44315.948339062496</v>
      </c>
      <c r="D1654" s="1090" t="s">
        <v>6230</v>
      </c>
      <c r="E1654" s="1087" t="s">
        <v>6231</v>
      </c>
      <c r="F1654" s="228">
        <v>44121.0</v>
      </c>
      <c r="G1654" s="1087" t="s">
        <v>8051</v>
      </c>
      <c r="H1654" s="1087" t="s">
        <v>3124</v>
      </c>
      <c r="I1654" s="1087">
        <v>1.169256054E9</v>
      </c>
      <c r="K1654" s="1090" t="s">
        <v>10283</v>
      </c>
      <c r="L1654" s="1463" t="s">
        <v>7020</v>
      </c>
      <c r="M1654" s="176"/>
      <c r="N1654" s="176"/>
      <c r="O1654" s="1464"/>
      <c r="P1654" s="1464"/>
      <c r="Q1654" s="1461"/>
      <c r="R1654" s="1471"/>
      <c r="S1654" s="1324"/>
      <c r="T1654" s="149"/>
      <c r="U1654" s="149"/>
      <c r="V1654" s="1461"/>
      <c r="W1654" s="1465"/>
      <c r="X1654" s="1464"/>
      <c r="Y1654" s="1479"/>
      <c r="AA1654" s="987"/>
      <c r="AB1654" s="992"/>
      <c r="AC1654" s="993"/>
      <c r="AD1654" s="994"/>
      <c r="AE1654" s="994"/>
      <c r="AF1654" s="995"/>
      <c r="AG1654" s="996"/>
      <c r="AH1654" s="997"/>
      <c r="AI1654" s="998"/>
      <c r="AJ1654" s="312"/>
      <c r="AK1654" s="312"/>
      <c r="AL1654" s="999"/>
      <c r="AM1654" s="312"/>
      <c r="AN1654" s="312"/>
      <c r="AO1654" s="1000"/>
      <c r="AP1654" s="666"/>
      <c r="AQ1654" s="1001"/>
      <c r="AR1654" s="1001"/>
      <c r="AS1654" s="1001"/>
      <c r="AT1654" s="748"/>
    </row>
    <row r="1655">
      <c r="A1655" s="248" t="s">
        <v>673</v>
      </c>
      <c r="B1655" s="1087">
        <v>3.2674204E7</v>
      </c>
      <c r="C1655" s="1088">
        <v>44318.44807921296</v>
      </c>
      <c r="D1655" s="1090" t="s">
        <v>10286</v>
      </c>
      <c r="E1655" s="1087" t="s">
        <v>10287</v>
      </c>
      <c r="F1655" s="228">
        <v>31841.0</v>
      </c>
      <c r="G1655" s="1087" t="s">
        <v>1755</v>
      </c>
      <c r="H1655" s="1087" t="s">
        <v>10288</v>
      </c>
      <c r="I1655" s="1087">
        <v>1.159251183E9</v>
      </c>
      <c r="K1655" s="1090" t="s">
        <v>10289</v>
      </c>
      <c r="L1655" s="1463" t="s">
        <v>10290</v>
      </c>
      <c r="M1655" s="176"/>
      <c r="N1655" s="176"/>
      <c r="O1655" s="1464"/>
      <c r="P1655" s="1464"/>
      <c r="Q1655" s="1461"/>
      <c r="R1655" s="1471"/>
      <c r="S1655" s="1324"/>
      <c r="T1655" s="149"/>
      <c r="U1655" s="149"/>
      <c r="V1655" s="1461"/>
      <c r="W1655" s="1465"/>
      <c r="X1655" s="1464"/>
      <c r="Y1655" s="1479"/>
      <c r="AA1655" s="987"/>
      <c r="AB1655" s="992"/>
      <c r="AC1655" s="993"/>
      <c r="AD1655" s="994"/>
      <c r="AE1655" s="994"/>
      <c r="AF1655" s="995"/>
      <c r="AG1655" s="996"/>
      <c r="AH1655" s="997"/>
      <c r="AI1655" s="998"/>
      <c r="AJ1655" s="312"/>
      <c r="AK1655" s="312"/>
      <c r="AL1655" s="999"/>
      <c r="AM1655" s="312"/>
      <c r="AN1655" s="312"/>
      <c r="AO1655" s="1000"/>
      <c r="AP1655" s="666"/>
      <c r="AQ1655" s="1001"/>
      <c r="AR1655" s="1001"/>
      <c r="AS1655" s="1001"/>
      <c r="AT1655" s="748"/>
    </row>
    <row r="1656">
      <c r="A1656" s="248" t="s">
        <v>673</v>
      </c>
      <c r="B1656" s="1087">
        <v>4.2952246E7</v>
      </c>
      <c r="C1656" s="1088">
        <v>44319.44417371528</v>
      </c>
      <c r="D1656" s="1090" t="s">
        <v>10295</v>
      </c>
      <c r="E1656" s="1087" t="s">
        <v>10296</v>
      </c>
      <c r="F1656" s="228">
        <v>36830.0</v>
      </c>
      <c r="G1656" s="1087" t="s">
        <v>10030</v>
      </c>
      <c r="H1656" s="1087" t="s">
        <v>10297</v>
      </c>
      <c r="I1656" s="1087">
        <v>5.491133527427E12</v>
      </c>
      <c r="K1656" s="1090" t="s">
        <v>10298</v>
      </c>
      <c r="L1656" s="1463" t="s">
        <v>10299</v>
      </c>
      <c r="M1656" s="176"/>
      <c r="N1656" s="176"/>
      <c r="O1656" s="1464"/>
      <c r="P1656" s="1464"/>
      <c r="Q1656" s="1461"/>
      <c r="R1656" s="1471"/>
      <c r="S1656" s="1324"/>
      <c r="T1656" s="149"/>
      <c r="U1656" s="149"/>
      <c r="V1656" s="1461"/>
      <c r="W1656" s="1465"/>
      <c r="X1656" s="1464"/>
      <c r="Y1656" s="1479"/>
      <c r="AA1656" s="987"/>
      <c r="AB1656" s="992"/>
      <c r="AC1656" s="993"/>
      <c r="AD1656" s="994"/>
      <c r="AE1656" s="994"/>
      <c r="AF1656" s="995"/>
      <c r="AG1656" s="996"/>
      <c r="AH1656" s="997"/>
      <c r="AI1656" s="998"/>
      <c r="AJ1656" s="312"/>
      <c r="AK1656" s="312"/>
      <c r="AL1656" s="999"/>
      <c r="AM1656" s="312"/>
      <c r="AN1656" s="312"/>
      <c r="AO1656" s="1000"/>
      <c r="AP1656" s="666"/>
      <c r="AQ1656" s="1001"/>
      <c r="AR1656" s="1001"/>
      <c r="AS1656" s="1001"/>
      <c r="AT1656" s="748"/>
    </row>
    <row r="1657">
      <c r="A1657" s="248" t="s">
        <v>673</v>
      </c>
      <c r="B1657" s="1087">
        <v>3.2900564E7</v>
      </c>
      <c r="C1657" s="1088">
        <v>44319.44750159723</v>
      </c>
      <c r="D1657" s="1090" t="s">
        <v>10303</v>
      </c>
      <c r="E1657" s="1087" t="s">
        <v>10304</v>
      </c>
      <c r="F1657" s="228">
        <v>31862.0</v>
      </c>
      <c r="G1657" s="1087" t="s">
        <v>2021</v>
      </c>
      <c r="H1657" s="1087" t="s">
        <v>3124</v>
      </c>
      <c r="I1657" s="1087">
        <v>2.21564302E9</v>
      </c>
      <c r="K1657" s="1090" t="s">
        <v>10305</v>
      </c>
      <c r="L1657" s="1463" t="s">
        <v>10306</v>
      </c>
      <c r="M1657" s="176"/>
      <c r="N1657" s="176"/>
      <c r="O1657" s="1464"/>
      <c r="P1657" s="1464"/>
      <c r="Q1657" s="1461"/>
      <c r="R1657" s="1471"/>
      <c r="S1657" s="1324"/>
      <c r="T1657" s="149"/>
      <c r="U1657" s="149"/>
      <c r="V1657" s="1461"/>
      <c r="W1657" s="1465"/>
      <c r="X1657" s="1464"/>
      <c r="Y1657" s="1479"/>
      <c r="AA1657" s="987"/>
      <c r="AB1657" s="992"/>
      <c r="AC1657" s="993"/>
      <c r="AD1657" s="994"/>
      <c r="AE1657" s="994"/>
      <c r="AF1657" s="995"/>
      <c r="AG1657" s="996"/>
      <c r="AH1657" s="997"/>
      <c r="AI1657" s="998"/>
      <c r="AJ1657" s="312"/>
      <c r="AK1657" s="312"/>
      <c r="AL1657" s="999"/>
      <c r="AM1657" s="312"/>
      <c r="AN1657" s="312"/>
      <c r="AO1657" s="1000"/>
      <c r="AP1657" s="666"/>
      <c r="AQ1657" s="1001"/>
      <c r="AR1657" s="1001"/>
      <c r="AS1657" s="1001"/>
      <c r="AT1657" s="748"/>
    </row>
    <row r="1658">
      <c r="A1658" s="248" t="s">
        <v>673</v>
      </c>
      <c r="B1658" s="1087">
        <v>3.9556891E7</v>
      </c>
      <c r="C1658" s="1088">
        <v>44319.466938287034</v>
      </c>
      <c r="D1658" s="1090" t="s">
        <v>10309</v>
      </c>
      <c r="E1658" s="1087" t="s">
        <v>10310</v>
      </c>
      <c r="F1658" s="228">
        <v>35348.0</v>
      </c>
      <c r="G1658" s="1087" t="s">
        <v>391</v>
      </c>
      <c r="H1658" s="1087" t="s">
        <v>1618</v>
      </c>
      <c r="I1658" s="1087">
        <v>2.227627488E9</v>
      </c>
      <c r="K1658" s="1090" t="s">
        <v>10311</v>
      </c>
      <c r="L1658" s="1463" t="s">
        <v>7020</v>
      </c>
      <c r="M1658" s="176"/>
      <c r="N1658" s="176"/>
      <c r="O1658" s="1464"/>
      <c r="P1658" s="1464"/>
      <c r="Q1658" s="1464"/>
      <c r="R1658" s="1471"/>
      <c r="S1658" s="1324"/>
      <c r="T1658" s="149"/>
      <c r="U1658" s="149"/>
      <c r="V1658" s="1461"/>
      <c r="W1658" s="1465"/>
      <c r="X1658" s="1464"/>
      <c r="Y1658" s="1479"/>
      <c r="AA1658" s="987"/>
      <c r="AB1658" s="992"/>
      <c r="AC1658" s="993"/>
      <c r="AD1658" s="994"/>
      <c r="AE1658" s="994"/>
      <c r="AF1658" s="995"/>
      <c r="AG1658" s="996"/>
      <c r="AH1658" s="997"/>
      <c r="AI1658" s="998"/>
      <c r="AJ1658" s="312"/>
      <c r="AK1658" s="312"/>
      <c r="AL1658" s="999"/>
      <c r="AM1658" s="312"/>
      <c r="AN1658" s="312"/>
      <c r="AO1658" s="1000"/>
      <c r="AP1658" s="666"/>
      <c r="AQ1658" s="1001"/>
      <c r="AR1658" s="1001"/>
      <c r="AS1658" s="1001"/>
      <c r="AT1658" s="748"/>
    </row>
    <row r="1659">
      <c r="A1659" s="248" t="s">
        <v>673</v>
      </c>
      <c r="B1659" s="1087">
        <v>3.7659377E7</v>
      </c>
      <c r="C1659" s="1088">
        <v>44319.84987575232</v>
      </c>
      <c r="D1659" s="1090" t="s">
        <v>10317</v>
      </c>
      <c r="E1659" s="1087" t="s">
        <v>10318</v>
      </c>
      <c r="F1659" s="228">
        <v>34104.0</v>
      </c>
      <c r="G1659" s="1087" t="s">
        <v>391</v>
      </c>
      <c r="H1659" s="1087" t="s">
        <v>9861</v>
      </c>
      <c r="I1659" s="1087">
        <v>1.155067799E9</v>
      </c>
      <c r="K1659" s="1090" t="s">
        <v>2379</v>
      </c>
      <c r="L1659" s="1463" t="s">
        <v>10319</v>
      </c>
      <c r="M1659" s="176"/>
      <c r="N1659" s="176"/>
      <c r="O1659" s="1464"/>
      <c r="P1659" s="1464"/>
      <c r="Q1659" s="1464"/>
      <c r="R1659" s="1471"/>
      <c r="S1659" s="1324"/>
      <c r="T1659" s="149"/>
      <c r="U1659" s="149"/>
      <c r="V1659" s="1461"/>
      <c r="W1659" s="1465"/>
      <c r="X1659" s="1464"/>
      <c r="Y1659" s="1479"/>
      <c r="AA1659" s="987"/>
      <c r="AB1659" s="992"/>
      <c r="AC1659" s="993"/>
      <c r="AD1659" s="994"/>
      <c r="AE1659" s="994"/>
      <c r="AF1659" s="995"/>
      <c r="AG1659" s="996"/>
      <c r="AH1659" s="997"/>
      <c r="AI1659" s="998"/>
      <c r="AJ1659" s="312"/>
      <c r="AK1659" s="312"/>
      <c r="AL1659" s="999"/>
      <c r="AM1659" s="312"/>
      <c r="AN1659" s="312"/>
      <c r="AO1659" s="1000"/>
      <c r="AP1659" s="666"/>
      <c r="AQ1659" s="1001"/>
      <c r="AR1659" s="1001"/>
      <c r="AS1659" s="1001"/>
      <c r="AT1659" s="748"/>
    </row>
    <row r="1660">
      <c r="A1660" s="248" t="s">
        <v>673</v>
      </c>
      <c r="B1660" s="1087">
        <v>4.2951409E7</v>
      </c>
      <c r="C1660" s="1088">
        <v>44319.957171180555</v>
      </c>
      <c r="D1660" s="1090" t="s">
        <v>10324</v>
      </c>
      <c r="E1660" s="1087" t="s">
        <v>10325</v>
      </c>
      <c r="F1660" s="228">
        <v>36809.0</v>
      </c>
      <c r="G1660" s="1087" t="s">
        <v>674</v>
      </c>
      <c r="H1660" s="1087" t="s">
        <v>5261</v>
      </c>
      <c r="I1660" s="1087" t="s">
        <v>10326</v>
      </c>
      <c r="K1660" s="1090" t="s">
        <v>10327</v>
      </c>
      <c r="L1660" s="1463" t="s">
        <v>7038</v>
      </c>
      <c r="M1660" s="176"/>
      <c r="N1660" s="176"/>
      <c r="O1660" s="1464"/>
      <c r="P1660" s="1464"/>
      <c r="Q1660" s="1461"/>
      <c r="R1660" s="1315"/>
      <c r="S1660" s="1324"/>
      <c r="T1660" s="149"/>
      <c r="U1660" s="149"/>
      <c r="V1660" s="1461"/>
      <c r="W1660" s="1465"/>
      <c r="X1660" s="1464"/>
      <c r="Y1660" s="1479"/>
      <c r="AA1660" s="987"/>
      <c r="AB1660" s="992"/>
      <c r="AC1660" s="993"/>
      <c r="AD1660" s="994"/>
      <c r="AE1660" s="994"/>
      <c r="AF1660" s="995"/>
      <c r="AG1660" s="996"/>
      <c r="AH1660" s="997"/>
      <c r="AI1660" s="998"/>
      <c r="AJ1660" s="312"/>
      <c r="AK1660" s="312"/>
      <c r="AL1660" s="999"/>
      <c r="AM1660" s="312"/>
      <c r="AN1660" s="312"/>
      <c r="AO1660" s="1000"/>
      <c r="AP1660" s="666"/>
      <c r="AQ1660" s="1001"/>
      <c r="AR1660" s="1001"/>
      <c r="AS1660" s="1001"/>
      <c r="AT1660" s="748"/>
    </row>
    <row r="1661">
      <c r="A1661" s="248" t="s">
        <v>673</v>
      </c>
      <c r="B1661" s="1087">
        <v>1.110584816E9</v>
      </c>
      <c r="C1661" s="1088">
        <v>44319.973146585646</v>
      </c>
      <c r="D1661" s="1090" t="s">
        <v>10331</v>
      </c>
      <c r="E1661" s="1087" t="s">
        <v>10332</v>
      </c>
      <c r="F1661" s="228">
        <v>35682.0</v>
      </c>
      <c r="G1661" s="1087" t="s">
        <v>2911</v>
      </c>
      <c r="H1661" s="1087" t="s">
        <v>10333</v>
      </c>
      <c r="I1661" s="1087">
        <v>3.175687534E9</v>
      </c>
      <c r="K1661" s="1090" t="s">
        <v>10334</v>
      </c>
      <c r="L1661" s="1463" t="s">
        <v>10335</v>
      </c>
      <c r="M1661" s="176"/>
      <c r="N1661" s="176"/>
      <c r="O1661" s="1464"/>
      <c r="P1661" s="1464"/>
      <c r="Q1661" s="1464"/>
      <c r="R1661" s="1315"/>
      <c r="S1661" s="1324"/>
      <c r="T1661" s="149"/>
      <c r="U1661" s="149"/>
      <c r="V1661" s="1461"/>
      <c r="W1661" s="1465"/>
      <c r="X1661" s="1464"/>
      <c r="Y1661" s="1479"/>
      <c r="AA1661" s="987"/>
      <c r="AB1661" s="992"/>
      <c r="AC1661" s="993"/>
      <c r="AD1661" s="994"/>
      <c r="AE1661" s="994"/>
      <c r="AF1661" s="995"/>
      <c r="AG1661" s="996"/>
      <c r="AH1661" s="997"/>
      <c r="AI1661" s="998"/>
      <c r="AJ1661" s="312"/>
      <c r="AK1661" s="312"/>
      <c r="AL1661" s="999"/>
      <c r="AM1661" s="312"/>
      <c r="AN1661" s="312"/>
      <c r="AO1661" s="1000"/>
      <c r="AP1661" s="666"/>
      <c r="AQ1661" s="1001"/>
      <c r="AR1661" s="1001"/>
      <c r="AS1661" s="1001"/>
      <c r="AT1661" s="748"/>
    </row>
    <row r="1662">
      <c r="A1662" s="248" t="s">
        <v>673</v>
      </c>
      <c r="B1662" s="1087">
        <v>3.8553874E7</v>
      </c>
      <c r="C1662" s="1088">
        <v>44320.583926238425</v>
      </c>
      <c r="D1662" s="1090" t="s">
        <v>10339</v>
      </c>
      <c r="E1662" s="1087" t="s">
        <v>10340</v>
      </c>
      <c r="F1662" s="228">
        <v>34740.0</v>
      </c>
      <c r="G1662" s="1087" t="s">
        <v>391</v>
      </c>
      <c r="H1662" s="1087" t="s">
        <v>10341</v>
      </c>
      <c r="I1662" s="1087" t="s">
        <v>10342</v>
      </c>
      <c r="K1662" s="1090" t="s">
        <v>6561</v>
      </c>
      <c r="L1662" s="1463" t="s">
        <v>10343</v>
      </c>
      <c r="M1662" s="176"/>
      <c r="N1662" s="176"/>
      <c r="O1662" s="1464"/>
      <c r="P1662" s="1464"/>
      <c r="Q1662" s="1461"/>
      <c r="R1662" s="1471"/>
      <c r="S1662" s="1324"/>
      <c r="T1662" s="149"/>
      <c r="U1662" s="149"/>
      <c r="V1662" s="1461"/>
      <c r="W1662" s="1465"/>
      <c r="X1662" s="1464"/>
      <c r="Y1662" s="1479"/>
      <c r="AA1662" s="987"/>
      <c r="AB1662" s="992"/>
      <c r="AC1662" s="993"/>
      <c r="AD1662" s="994"/>
      <c r="AE1662" s="994"/>
      <c r="AF1662" s="995"/>
      <c r="AG1662" s="996"/>
      <c r="AH1662" s="997"/>
      <c r="AI1662" s="998"/>
      <c r="AJ1662" s="312"/>
      <c r="AK1662" s="312"/>
      <c r="AL1662" s="999"/>
      <c r="AM1662" s="312"/>
      <c r="AN1662" s="312"/>
      <c r="AO1662" s="1000"/>
      <c r="AP1662" s="666"/>
      <c r="AQ1662" s="1001"/>
      <c r="AR1662" s="1001"/>
      <c r="AS1662" s="1001"/>
      <c r="AT1662" s="748"/>
    </row>
    <row r="1663">
      <c r="A1663" s="248" t="s">
        <v>673</v>
      </c>
      <c r="B1663" s="1087">
        <v>4.4729722E7</v>
      </c>
      <c r="C1663" s="1088">
        <v>44322.5763605324</v>
      </c>
      <c r="D1663" s="1090" t="s">
        <v>10347</v>
      </c>
      <c r="E1663" s="1087" t="s">
        <v>10348</v>
      </c>
      <c r="F1663" s="228">
        <v>37714.0</v>
      </c>
      <c r="G1663" s="1087" t="s">
        <v>2021</v>
      </c>
      <c r="H1663" s="1087" t="s">
        <v>10349</v>
      </c>
      <c r="I1663" s="1087" t="s">
        <v>10350</v>
      </c>
      <c r="K1663" s="1090" t="s">
        <v>10351</v>
      </c>
      <c r="L1663" s="1463" t="s">
        <v>7028</v>
      </c>
      <c r="M1663" s="176"/>
      <c r="N1663" s="176"/>
      <c r="O1663" s="1464"/>
      <c r="P1663" s="1464"/>
      <c r="Q1663" s="1461"/>
      <c r="R1663" s="1471"/>
      <c r="S1663" s="1324"/>
      <c r="T1663" s="149"/>
      <c r="U1663" s="149"/>
      <c r="V1663" s="1461"/>
      <c r="W1663" s="1465"/>
      <c r="X1663" s="1464"/>
      <c r="Y1663" s="1479"/>
      <c r="AA1663" s="987"/>
      <c r="AB1663" s="992"/>
      <c r="AC1663" s="993"/>
      <c r="AD1663" s="994"/>
      <c r="AE1663" s="994"/>
      <c r="AF1663" s="995"/>
      <c r="AG1663" s="996"/>
      <c r="AH1663" s="997"/>
      <c r="AI1663" s="998"/>
      <c r="AJ1663" s="312"/>
      <c r="AK1663" s="312"/>
      <c r="AL1663" s="999"/>
      <c r="AM1663" s="312"/>
      <c r="AN1663" s="312"/>
      <c r="AO1663" s="1000"/>
      <c r="AP1663" s="666"/>
      <c r="AQ1663" s="1001"/>
      <c r="AR1663" s="1001"/>
      <c r="AS1663" s="1001"/>
      <c r="AT1663" s="748"/>
    </row>
    <row r="1664">
      <c r="A1664" s="248" t="s">
        <v>673</v>
      </c>
      <c r="B1664" s="1087">
        <v>3.7018093E7</v>
      </c>
      <c r="C1664" s="1088">
        <v>44322.613746944444</v>
      </c>
      <c r="D1664" s="1090" t="s">
        <v>10355</v>
      </c>
      <c r="E1664" s="1087" t="s">
        <v>10356</v>
      </c>
      <c r="F1664" s="228">
        <v>33785.0</v>
      </c>
      <c r="G1664" s="1087" t="s">
        <v>391</v>
      </c>
      <c r="H1664" s="1087" t="s">
        <v>3479</v>
      </c>
      <c r="I1664" s="1087">
        <v>1.136088832E9</v>
      </c>
      <c r="K1664" s="1090" t="s">
        <v>10357</v>
      </c>
      <c r="L1664" s="1463" t="s">
        <v>7020</v>
      </c>
      <c r="M1664" s="176"/>
      <c r="N1664" s="176"/>
      <c r="O1664" s="1464"/>
      <c r="P1664" s="1464"/>
      <c r="Q1664" s="1464"/>
      <c r="R1664" s="1471"/>
      <c r="S1664" s="1324"/>
      <c r="T1664" s="149"/>
      <c r="U1664" s="149"/>
      <c r="V1664" s="1461"/>
      <c r="W1664" s="1465"/>
      <c r="X1664" s="1464"/>
      <c r="Y1664" s="1479"/>
      <c r="AA1664" s="987"/>
      <c r="AB1664" s="992"/>
      <c r="AC1664" s="993"/>
      <c r="AD1664" s="994"/>
      <c r="AE1664" s="994"/>
      <c r="AF1664" s="995"/>
      <c r="AG1664" s="996"/>
      <c r="AH1664" s="997"/>
      <c r="AI1664" s="998"/>
      <c r="AJ1664" s="312"/>
      <c r="AK1664" s="312"/>
      <c r="AL1664" s="999"/>
      <c r="AM1664" s="312"/>
      <c r="AN1664" s="312"/>
      <c r="AO1664" s="1000"/>
      <c r="AP1664" s="666"/>
      <c r="AQ1664" s="1001"/>
      <c r="AR1664" s="1001"/>
      <c r="AS1664" s="1001"/>
      <c r="AT1664" s="748"/>
    </row>
    <row r="1665">
      <c r="A1665" s="248" t="s">
        <v>673</v>
      </c>
      <c r="B1665" s="1087">
        <v>4.5619431E7</v>
      </c>
      <c r="C1665" s="1088">
        <v>44322.88386119213</v>
      </c>
      <c r="D1665" s="1090" t="s">
        <v>10362</v>
      </c>
      <c r="E1665" s="1087" t="s">
        <v>10363</v>
      </c>
      <c r="F1665" s="228">
        <v>38079.0</v>
      </c>
      <c r="G1665" s="1087" t="s">
        <v>391</v>
      </c>
      <c r="H1665" s="1087" t="s">
        <v>10364</v>
      </c>
      <c r="I1665" s="1087">
        <v>5.491162045436E12</v>
      </c>
      <c r="K1665" s="1090" t="s">
        <v>10365</v>
      </c>
      <c r="L1665" s="1463" t="s">
        <v>7038</v>
      </c>
      <c r="M1665" s="176"/>
      <c r="N1665" s="176"/>
      <c r="O1665" s="1464"/>
      <c r="P1665" s="1464"/>
      <c r="Q1665" s="1464"/>
      <c r="R1665" s="1471"/>
      <c r="S1665" s="1324"/>
      <c r="T1665" s="149"/>
      <c r="U1665" s="149"/>
      <c r="V1665" s="1461"/>
      <c r="W1665" s="1465"/>
      <c r="X1665" s="1464"/>
      <c r="Y1665" s="1479"/>
      <c r="AA1665" s="987"/>
      <c r="AB1665" s="992"/>
      <c r="AC1665" s="993"/>
      <c r="AD1665" s="994"/>
      <c r="AE1665" s="994"/>
      <c r="AF1665" s="995"/>
      <c r="AG1665" s="996"/>
      <c r="AH1665" s="997"/>
      <c r="AI1665" s="998"/>
      <c r="AJ1665" s="312"/>
      <c r="AK1665" s="312"/>
      <c r="AL1665" s="999"/>
      <c r="AM1665" s="312"/>
      <c r="AN1665" s="312"/>
      <c r="AO1665" s="1000"/>
      <c r="AP1665" s="666"/>
      <c r="AQ1665" s="1001"/>
      <c r="AR1665" s="1001"/>
      <c r="AS1665" s="1001"/>
      <c r="AT1665" s="748"/>
    </row>
    <row r="1666">
      <c r="A1666" s="248" t="s">
        <v>673</v>
      </c>
      <c r="B1666" s="1087">
        <v>3.2592666E7</v>
      </c>
      <c r="C1666" s="1088">
        <v>44326.83769193287</v>
      </c>
      <c r="D1666" s="1090" t="s">
        <v>10370</v>
      </c>
      <c r="E1666" s="1087" t="s">
        <v>10371</v>
      </c>
      <c r="F1666" s="228">
        <v>31667.0</v>
      </c>
      <c r="G1666" s="1087" t="s">
        <v>391</v>
      </c>
      <c r="H1666" s="1087" t="s">
        <v>1618</v>
      </c>
      <c r="I1666" s="1087" t="s">
        <v>10372</v>
      </c>
      <c r="K1666" s="1090" t="s">
        <v>10373</v>
      </c>
      <c r="L1666" s="1463" t="s">
        <v>7028</v>
      </c>
      <c r="M1666" s="176"/>
      <c r="N1666" s="176"/>
      <c r="O1666" s="1464"/>
      <c r="P1666" s="1464"/>
      <c r="Q1666" s="1461"/>
      <c r="R1666" s="1471"/>
      <c r="S1666" s="1324"/>
      <c r="T1666" s="149"/>
      <c r="U1666" s="149"/>
      <c r="V1666" s="1461"/>
      <c r="W1666" s="1465"/>
      <c r="X1666" s="1464"/>
      <c r="Y1666" s="1479"/>
      <c r="AA1666" s="987"/>
      <c r="AB1666" s="992"/>
      <c r="AC1666" s="993"/>
      <c r="AD1666" s="994"/>
      <c r="AE1666" s="994"/>
      <c r="AF1666" s="995"/>
      <c r="AG1666" s="996"/>
      <c r="AH1666" s="997"/>
      <c r="AI1666" s="998"/>
      <c r="AJ1666" s="312"/>
      <c r="AK1666" s="312"/>
      <c r="AL1666" s="999"/>
      <c r="AM1666" s="312"/>
      <c r="AN1666" s="312"/>
      <c r="AO1666" s="1000"/>
      <c r="AP1666" s="666"/>
      <c r="AQ1666" s="1001"/>
      <c r="AR1666" s="1001"/>
      <c r="AS1666" s="1001"/>
      <c r="AT1666" s="748"/>
    </row>
    <row r="1667">
      <c r="A1667" s="248" t="s">
        <v>673</v>
      </c>
      <c r="B1667" s="1087">
        <v>4.4254122E7</v>
      </c>
      <c r="C1667" s="1088">
        <v>44327.49369362269</v>
      </c>
      <c r="D1667" s="1090" t="s">
        <v>10376</v>
      </c>
      <c r="E1667" s="1087" t="s">
        <v>10377</v>
      </c>
      <c r="F1667" s="228">
        <v>37545.0</v>
      </c>
      <c r="G1667" s="1087" t="s">
        <v>391</v>
      </c>
      <c r="H1667" s="1087" t="s">
        <v>10378</v>
      </c>
      <c r="I1667" s="1087">
        <v>1.156059759E9</v>
      </c>
      <c r="K1667" s="1090" t="s">
        <v>6622</v>
      </c>
      <c r="L1667" s="1463" t="s">
        <v>10379</v>
      </c>
      <c r="M1667" s="176"/>
      <c r="N1667" s="176"/>
      <c r="O1667" s="1464"/>
      <c r="P1667" s="1464"/>
      <c r="Q1667" s="1461"/>
      <c r="R1667" s="1471"/>
      <c r="S1667" s="1324"/>
      <c r="T1667" s="149"/>
      <c r="U1667" s="149"/>
      <c r="V1667" s="1461"/>
      <c r="W1667" s="1465"/>
      <c r="X1667" s="1464"/>
      <c r="Y1667" s="1479"/>
      <c r="AA1667" s="987"/>
      <c r="AB1667" s="992"/>
      <c r="AC1667" s="993"/>
      <c r="AD1667" s="994"/>
      <c r="AE1667" s="994"/>
      <c r="AF1667" s="995"/>
      <c r="AG1667" s="996"/>
      <c r="AH1667" s="997"/>
      <c r="AI1667" s="998"/>
      <c r="AJ1667" s="312"/>
      <c r="AK1667" s="312"/>
      <c r="AL1667" s="999"/>
      <c r="AM1667" s="312"/>
      <c r="AN1667" s="312"/>
      <c r="AO1667" s="1000"/>
      <c r="AP1667" s="666"/>
      <c r="AQ1667" s="1001"/>
      <c r="AR1667" s="1001"/>
      <c r="AS1667" s="1001"/>
      <c r="AT1667" s="748"/>
    </row>
    <row r="1668">
      <c r="A1668" s="248" t="s">
        <v>673</v>
      </c>
      <c r="B1668" s="1087">
        <v>4.220179E7</v>
      </c>
      <c r="C1668" s="1088">
        <v>44327.774134340274</v>
      </c>
      <c r="D1668" s="1090" t="s">
        <v>2934</v>
      </c>
      <c r="E1668" s="1087" t="s">
        <v>2935</v>
      </c>
      <c r="F1668" s="228">
        <v>36456.0</v>
      </c>
      <c r="G1668" s="1087" t="s">
        <v>391</v>
      </c>
      <c r="H1668" s="1087" t="s">
        <v>2691</v>
      </c>
      <c r="I1668" s="1087">
        <v>5.491135048311E12</v>
      </c>
      <c r="K1668" s="1090" t="s">
        <v>10383</v>
      </c>
      <c r="L1668" s="1463" t="s">
        <v>10384</v>
      </c>
      <c r="M1668" s="176"/>
      <c r="N1668" s="176"/>
      <c r="O1668" s="1464"/>
      <c r="P1668" s="1464"/>
      <c r="Q1668" s="1461"/>
      <c r="R1668" s="1471"/>
      <c r="S1668" s="1324"/>
      <c r="T1668" s="149"/>
      <c r="U1668" s="149"/>
      <c r="V1668" s="1461"/>
      <c r="W1668" s="1465"/>
      <c r="X1668" s="1464"/>
      <c r="Y1668" s="1479"/>
      <c r="AA1668" s="987"/>
      <c r="AB1668" s="992"/>
      <c r="AC1668" s="993"/>
      <c r="AD1668" s="994"/>
      <c r="AE1668" s="994"/>
      <c r="AF1668" s="995"/>
      <c r="AG1668" s="996"/>
      <c r="AH1668" s="997"/>
      <c r="AI1668" s="998"/>
      <c r="AJ1668" s="312"/>
      <c r="AK1668" s="312"/>
      <c r="AL1668" s="999"/>
      <c r="AM1668" s="312"/>
      <c r="AN1668" s="312"/>
      <c r="AO1668" s="1000"/>
      <c r="AP1668" s="666"/>
      <c r="AQ1668" s="1001"/>
      <c r="AR1668" s="1001"/>
      <c r="AS1668" s="1001"/>
      <c r="AT1668" s="748"/>
    </row>
    <row r="1669">
      <c r="A1669" s="248" t="s">
        <v>673</v>
      </c>
      <c r="B1669" s="179">
        <v>4.3442189E7</v>
      </c>
      <c r="C1669" s="1037">
        <v>44328.42199863426</v>
      </c>
      <c r="D1669" s="1091" t="s">
        <v>10386</v>
      </c>
      <c r="E1669" s="179" t="s">
        <v>10387</v>
      </c>
      <c r="F1669" s="228">
        <v>37050.0</v>
      </c>
      <c r="G1669" s="179" t="s">
        <v>2021</v>
      </c>
      <c r="H1669" s="179" t="s">
        <v>10388</v>
      </c>
      <c r="I1669" s="179" t="s">
        <v>10389</v>
      </c>
      <c r="K1669" s="1091" t="s">
        <v>10390</v>
      </c>
      <c r="L1669" s="1466" t="s">
        <v>7038</v>
      </c>
      <c r="M1669" s="176"/>
      <c r="N1669" s="176"/>
      <c r="O1669" s="1467"/>
      <c r="P1669" s="1467"/>
      <c r="Q1669" s="1467"/>
      <c r="R1669" s="1195"/>
      <c r="S1669" s="1324"/>
      <c r="T1669" s="149"/>
      <c r="U1669" s="149"/>
      <c r="V1669" s="1468"/>
      <c r="W1669" s="619"/>
      <c r="X1669" s="1467"/>
      <c r="Y1669" s="1479"/>
      <c r="AA1669" s="987"/>
      <c r="AB1669" s="992"/>
      <c r="AC1669" s="993"/>
      <c r="AD1669" s="994"/>
      <c r="AE1669" s="994"/>
      <c r="AF1669" s="995"/>
      <c r="AG1669" s="996"/>
      <c r="AH1669" s="997"/>
      <c r="AI1669" s="998"/>
      <c r="AJ1669" s="312"/>
      <c r="AK1669" s="312"/>
      <c r="AL1669" s="999"/>
      <c r="AM1669" s="312"/>
      <c r="AN1669" s="312"/>
      <c r="AO1669" s="1000"/>
      <c r="AP1669" s="666"/>
      <c r="AQ1669" s="1001"/>
      <c r="AR1669" s="1001"/>
      <c r="AS1669" s="1001"/>
      <c r="AT1669" s="748"/>
    </row>
    <row r="1670">
      <c r="A1670" s="248" t="s">
        <v>673</v>
      </c>
      <c r="B1670" s="179">
        <v>3.6891065E7</v>
      </c>
      <c r="C1670" s="1037">
        <v>44328.84629128472</v>
      </c>
      <c r="D1670" s="1091" t="s">
        <v>10394</v>
      </c>
      <c r="E1670" s="179" t="s">
        <v>10395</v>
      </c>
      <c r="F1670" s="228">
        <v>33625.0</v>
      </c>
      <c r="G1670" s="179" t="s">
        <v>2021</v>
      </c>
      <c r="H1670" s="179" t="s">
        <v>10396</v>
      </c>
      <c r="I1670" s="179" t="s">
        <v>10397</v>
      </c>
      <c r="K1670" s="1091" t="s">
        <v>4870</v>
      </c>
      <c r="L1670" s="1466" t="s">
        <v>7020</v>
      </c>
      <c r="M1670" s="176"/>
      <c r="N1670" s="176"/>
      <c r="O1670" s="1467"/>
      <c r="P1670" s="1467"/>
      <c r="Q1670" s="1468"/>
      <c r="R1670" s="1195"/>
      <c r="S1670" s="1324"/>
      <c r="T1670" s="149"/>
      <c r="U1670" s="149"/>
      <c r="V1670" s="1468"/>
      <c r="W1670" s="619"/>
      <c r="X1670" s="1467"/>
      <c r="Y1670" s="1479"/>
      <c r="AA1670" s="987"/>
      <c r="AB1670" s="992"/>
      <c r="AC1670" s="993"/>
      <c r="AD1670" s="994"/>
      <c r="AE1670" s="994"/>
      <c r="AF1670" s="995"/>
      <c r="AG1670" s="996"/>
      <c r="AH1670" s="997"/>
      <c r="AI1670" s="998"/>
      <c r="AJ1670" s="312"/>
      <c r="AK1670" s="312"/>
      <c r="AL1670" s="999"/>
      <c r="AM1670" s="312"/>
      <c r="AN1670" s="312"/>
      <c r="AO1670" s="1000"/>
      <c r="AP1670" s="666"/>
      <c r="AQ1670" s="1001"/>
      <c r="AR1670" s="1001"/>
      <c r="AS1670" s="1001"/>
      <c r="AT1670" s="748"/>
    </row>
    <row r="1671">
      <c r="A1671" s="248" t="s">
        <v>673</v>
      </c>
      <c r="B1671" s="179">
        <v>2.5560271E7</v>
      </c>
      <c r="C1671" s="1037">
        <v>44331.684053159726</v>
      </c>
      <c r="D1671" s="1091" t="s">
        <v>10401</v>
      </c>
      <c r="E1671" s="179" t="s">
        <v>10402</v>
      </c>
      <c r="F1671" s="228">
        <v>28032.0</v>
      </c>
      <c r="G1671" s="179" t="s">
        <v>391</v>
      </c>
      <c r="H1671" s="179" t="s">
        <v>10403</v>
      </c>
      <c r="I1671" s="179">
        <v>1.535636121E9</v>
      </c>
      <c r="K1671" s="1091" t="s">
        <v>8475</v>
      </c>
      <c r="L1671" s="1466" t="s">
        <v>10404</v>
      </c>
      <c r="M1671" s="176"/>
      <c r="N1671" s="176"/>
      <c r="O1671" s="1467"/>
      <c r="P1671" s="1467"/>
      <c r="Q1671" s="1467"/>
      <c r="R1671" s="1195"/>
      <c r="S1671" s="1324"/>
      <c r="T1671" s="149"/>
      <c r="U1671" s="149"/>
      <c r="V1671" s="1468"/>
      <c r="W1671" s="619"/>
      <c r="X1671" s="1467"/>
      <c r="Y1671" s="1479"/>
      <c r="AA1671" s="987"/>
      <c r="AB1671" s="992"/>
      <c r="AC1671" s="993"/>
      <c r="AD1671" s="994"/>
      <c r="AE1671" s="994"/>
      <c r="AF1671" s="995"/>
      <c r="AG1671" s="996"/>
      <c r="AH1671" s="997"/>
      <c r="AI1671" s="998"/>
      <c r="AJ1671" s="312"/>
      <c r="AK1671" s="312"/>
      <c r="AL1671" s="999"/>
      <c r="AM1671" s="312"/>
      <c r="AN1671" s="312"/>
      <c r="AO1671" s="1000"/>
      <c r="AP1671" s="666"/>
      <c r="AQ1671" s="1001"/>
      <c r="AR1671" s="1001"/>
      <c r="AS1671" s="1001"/>
      <c r="AT1671" s="748"/>
    </row>
    <row r="1672">
      <c r="A1672" s="248" t="s">
        <v>673</v>
      </c>
      <c r="B1672" s="179">
        <v>4.4829542E7</v>
      </c>
      <c r="C1672" s="1037">
        <v>44331.89030465278</v>
      </c>
      <c r="D1672" s="1091" t="s">
        <v>3713</v>
      </c>
      <c r="E1672" s="179" t="s">
        <v>3714</v>
      </c>
      <c r="F1672" s="228">
        <v>37779.0</v>
      </c>
      <c r="G1672" s="179" t="s">
        <v>674</v>
      </c>
      <c r="H1672" s="179" t="s">
        <v>10408</v>
      </c>
      <c r="I1672" s="179">
        <v>5.4911393113E12</v>
      </c>
      <c r="K1672" s="1091" t="s">
        <v>10409</v>
      </c>
      <c r="L1672" s="1466" t="s">
        <v>10410</v>
      </c>
      <c r="M1672" s="176"/>
      <c r="N1672" s="176"/>
      <c r="O1672" s="1467"/>
      <c r="P1672" s="1467"/>
      <c r="Q1672" s="1468"/>
      <c r="R1672" s="1195"/>
      <c r="S1672" s="1324"/>
      <c r="T1672" s="149"/>
      <c r="U1672" s="149"/>
      <c r="V1672" s="1468"/>
      <c r="W1672" s="619"/>
      <c r="X1672" s="1467"/>
      <c r="Y1672" s="1479"/>
      <c r="AA1672" s="987"/>
      <c r="AB1672" s="992"/>
      <c r="AC1672" s="993"/>
      <c r="AD1672" s="994"/>
      <c r="AE1672" s="994"/>
      <c r="AF1672" s="995"/>
      <c r="AG1672" s="996"/>
      <c r="AH1672" s="997"/>
      <c r="AI1672" s="998"/>
      <c r="AJ1672" s="312"/>
      <c r="AK1672" s="312"/>
      <c r="AL1672" s="999"/>
      <c r="AM1672" s="312"/>
      <c r="AN1672" s="312"/>
      <c r="AO1672" s="1000"/>
      <c r="AP1672" s="666"/>
      <c r="AQ1672" s="1001"/>
      <c r="AR1672" s="1001"/>
      <c r="AS1672" s="1001"/>
      <c r="AT1672" s="748"/>
    </row>
    <row r="1673">
      <c r="A1673" s="248" t="s">
        <v>673</v>
      </c>
      <c r="B1673" s="1087">
        <v>3.3508454E7</v>
      </c>
      <c r="C1673" s="1088">
        <v>44334.47411840278</v>
      </c>
      <c r="D1673" s="1090" t="s">
        <v>10413</v>
      </c>
      <c r="E1673" s="1087" t="s">
        <v>10414</v>
      </c>
      <c r="F1673" s="228">
        <v>32256.0</v>
      </c>
      <c r="G1673" s="1087" t="s">
        <v>391</v>
      </c>
      <c r="H1673" s="1087" t="s">
        <v>10415</v>
      </c>
      <c r="I1673" s="1087">
        <v>3.364328908E9</v>
      </c>
      <c r="K1673" s="1090" t="s">
        <v>10416</v>
      </c>
      <c r="L1673" s="1463" t="s">
        <v>7028</v>
      </c>
      <c r="M1673" s="176"/>
      <c r="N1673" s="176"/>
      <c r="O1673" s="1464"/>
      <c r="P1673" s="1464"/>
      <c r="Q1673" s="1464"/>
      <c r="R1673" s="1471"/>
      <c r="S1673" s="1324"/>
      <c r="T1673" s="149"/>
      <c r="U1673" s="149"/>
      <c r="V1673" s="1461"/>
      <c r="W1673" s="1465"/>
      <c r="X1673" s="1464"/>
      <c r="Y1673" s="1479"/>
      <c r="AA1673" s="987"/>
      <c r="AB1673" s="992"/>
      <c r="AC1673" s="993"/>
      <c r="AD1673" s="994"/>
      <c r="AE1673" s="994"/>
      <c r="AF1673" s="995"/>
      <c r="AG1673" s="996"/>
      <c r="AH1673" s="997"/>
      <c r="AI1673" s="998"/>
      <c r="AJ1673" s="312"/>
      <c r="AK1673" s="312"/>
      <c r="AL1673" s="999"/>
      <c r="AM1673" s="312"/>
      <c r="AN1673" s="312"/>
      <c r="AO1673" s="1000"/>
      <c r="AP1673" s="666"/>
      <c r="AQ1673" s="1001"/>
      <c r="AR1673" s="1001"/>
      <c r="AS1673" s="1001"/>
      <c r="AT1673" s="748"/>
    </row>
    <row r="1674">
      <c r="A1674" s="248" t="s">
        <v>673</v>
      </c>
      <c r="B1674" s="1087">
        <v>3.4374945E7</v>
      </c>
      <c r="C1674" s="1088">
        <v>44334.50578666667</v>
      </c>
      <c r="D1674" s="1090" t="s">
        <v>4966</v>
      </c>
      <c r="E1674" s="1087" t="s">
        <v>10421</v>
      </c>
      <c r="F1674" s="228">
        <v>32535.0</v>
      </c>
      <c r="G1674" s="1087" t="s">
        <v>391</v>
      </c>
      <c r="H1674" s="1087" t="s">
        <v>5463</v>
      </c>
      <c r="I1674" s="1087">
        <v>1.166750172E9</v>
      </c>
      <c r="K1674" s="1090" t="s">
        <v>10422</v>
      </c>
      <c r="L1674" s="1463" t="s">
        <v>7038</v>
      </c>
      <c r="M1674" s="176"/>
      <c r="N1674" s="176"/>
      <c r="O1674" s="1464"/>
      <c r="P1674" s="1464"/>
      <c r="Q1674" s="1461"/>
      <c r="R1674" s="1471"/>
      <c r="S1674" s="1324"/>
      <c r="T1674" s="149"/>
      <c r="U1674" s="149"/>
      <c r="V1674" s="1461"/>
      <c r="W1674" s="1465"/>
      <c r="X1674" s="1464"/>
      <c r="Y1674" s="1479"/>
      <c r="AA1674" s="987"/>
      <c r="AB1674" s="992"/>
      <c r="AC1674" s="993"/>
      <c r="AD1674" s="994"/>
      <c r="AE1674" s="994"/>
      <c r="AF1674" s="995"/>
      <c r="AG1674" s="996"/>
      <c r="AH1674" s="997"/>
      <c r="AI1674" s="998"/>
      <c r="AJ1674" s="312"/>
      <c r="AK1674" s="312"/>
      <c r="AL1674" s="999"/>
      <c r="AM1674" s="312"/>
      <c r="AN1674" s="312"/>
      <c r="AO1674" s="1000"/>
      <c r="AP1674" s="666"/>
      <c r="AQ1674" s="1001"/>
      <c r="AR1674" s="1001"/>
      <c r="AS1674" s="1001"/>
      <c r="AT1674" s="748"/>
    </row>
    <row r="1675">
      <c r="A1675" s="248" t="s">
        <v>673</v>
      </c>
      <c r="B1675" s="1087">
        <v>4.399058E7</v>
      </c>
      <c r="C1675" s="1088">
        <v>44334.67019837963</v>
      </c>
      <c r="D1675" s="1090" t="s">
        <v>10426</v>
      </c>
      <c r="E1675" s="1087" t="s">
        <v>10427</v>
      </c>
      <c r="F1675" s="228">
        <v>37354.0</v>
      </c>
      <c r="G1675" s="1087" t="s">
        <v>391</v>
      </c>
      <c r="H1675" s="1087" t="s">
        <v>1822</v>
      </c>
      <c r="I1675" s="1087">
        <v>1.140948034E9</v>
      </c>
      <c r="K1675" s="1090" t="s">
        <v>10428</v>
      </c>
      <c r="L1675" s="1463" t="s">
        <v>7020</v>
      </c>
      <c r="M1675" s="176"/>
      <c r="N1675" s="176"/>
      <c r="O1675" s="1464"/>
      <c r="P1675" s="1464"/>
      <c r="Q1675" s="1461"/>
      <c r="R1675" s="1471"/>
      <c r="S1675" s="1324"/>
      <c r="T1675" s="149"/>
      <c r="U1675" s="149"/>
      <c r="V1675" s="1461"/>
      <c r="W1675" s="1465"/>
      <c r="X1675" s="1464"/>
      <c r="Y1675" s="1479"/>
      <c r="AA1675" s="987"/>
      <c r="AB1675" s="992"/>
      <c r="AC1675" s="993"/>
      <c r="AD1675" s="994"/>
      <c r="AE1675" s="994"/>
      <c r="AF1675" s="995"/>
      <c r="AG1675" s="996"/>
      <c r="AH1675" s="997"/>
      <c r="AI1675" s="998"/>
      <c r="AJ1675" s="312"/>
      <c r="AK1675" s="312"/>
      <c r="AL1675" s="999"/>
      <c r="AM1675" s="312"/>
      <c r="AN1675" s="312"/>
      <c r="AO1675" s="1000"/>
      <c r="AP1675" s="666"/>
      <c r="AQ1675" s="1001"/>
      <c r="AR1675" s="1001"/>
      <c r="AS1675" s="1001"/>
      <c r="AT1675" s="748"/>
    </row>
    <row r="1676">
      <c r="A1676" s="248" t="s">
        <v>673</v>
      </c>
      <c r="B1676" s="1087">
        <v>3.5366876E7</v>
      </c>
      <c r="C1676" s="1088">
        <v>44335.47062010417</v>
      </c>
      <c r="D1676" s="1090" t="s">
        <v>10432</v>
      </c>
      <c r="E1676" s="1087" t="s">
        <v>10433</v>
      </c>
      <c r="F1676" s="228">
        <v>33188.0</v>
      </c>
      <c r="G1676" s="1087" t="s">
        <v>391</v>
      </c>
      <c r="H1676" s="1087" t="s">
        <v>1822</v>
      </c>
      <c r="I1676" s="1087">
        <v>1.154678475E9</v>
      </c>
      <c r="K1676" s="1090" t="s">
        <v>10434</v>
      </c>
      <c r="L1676" s="1463" t="s">
        <v>7020</v>
      </c>
      <c r="M1676" s="176"/>
      <c r="N1676" s="176"/>
      <c r="O1676" s="1464"/>
      <c r="P1676" s="1464"/>
      <c r="Q1676" s="1461"/>
      <c r="R1676" s="1471"/>
      <c r="S1676" s="1324"/>
      <c r="T1676" s="149"/>
      <c r="U1676" s="149"/>
      <c r="V1676" s="1461"/>
      <c r="W1676" s="1465"/>
      <c r="X1676" s="1464"/>
      <c r="Y1676" s="1479"/>
      <c r="AA1676" s="987"/>
      <c r="AB1676" s="992"/>
      <c r="AC1676" s="993"/>
      <c r="AD1676" s="994"/>
      <c r="AE1676" s="994"/>
      <c r="AF1676" s="995"/>
      <c r="AG1676" s="996"/>
      <c r="AH1676" s="997"/>
      <c r="AI1676" s="998"/>
      <c r="AJ1676" s="312"/>
      <c r="AK1676" s="312"/>
      <c r="AL1676" s="999"/>
      <c r="AM1676" s="312"/>
      <c r="AN1676" s="312"/>
      <c r="AO1676" s="1000"/>
      <c r="AP1676" s="666"/>
      <c r="AQ1676" s="1001"/>
      <c r="AR1676" s="1001"/>
      <c r="AS1676" s="1001"/>
      <c r="AT1676" s="748"/>
    </row>
    <row r="1677">
      <c r="A1677" s="248" t="s">
        <v>673</v>
      </c>
      <c r="B1677" s="1087">
        <v>4.222561E7</v>
      </c>
      <c r="C1677" s="1088">
        <v>44335.663115648145</v>
      </c>
      <c r="D1677" s="1090" t="s">
        <v>10438</v>
      </c>
      <c r="E1677" s="1087" t="s">
        <v>10439</v>
      </c>
      <c r="F1677" s="228">
        <v>36477.0</v>
      </c>
      <c r="G1677" s="1087" t="s">
        <v>391</v>
      </c>
      <c r="H1677" s="1087" t="s">
        <v>3727</v>
      </c>
      <c r="I1677" s="1087">
        <v>1.154584628E9</v>
      </c>
      <c r="K1677" s="1090" t="s">
        <v>6725</v>
      </c>
      <c r="L1677" s="1463" t="s">
        <v>7038</v>
      </c>
      <c r="M1677" s="176"/>
      <c r="N1677" s="176"/>
      <c r="O1677" s="1464"/>
      <c r="P1677" s="1464"/>
      <c r="Q1677" s="1464"/>
      <c r="R1677" s="1471"/>
      <c r="S1677" s="1324"/>
      <c r="T1677" s="149"/>
      <c r="U1677" s="149"/>
      <c r="V1677" s="1461"/>
      <c r="W1677" s="1465"/>
      <c r="X1677" s="1464"/>
      <c r="Y1677" s="1479"/>
      <c r="AA1677" s="987"/>
      <c r="AB1677" s="992"/>
      <c r="AC1677" s="993"/>
      <c r="AD1677" s="994"/>
      <c r="AE1677" s="994"/>
      <c r="AF1677" s="995"/>
      <c r="AG1677" s="996"/>
      <c r="AH1677" s="997"/>
      <c r="AI1677" s="998"/>
      <c r="AJ1677" s="312"/>
      <c r="AK1677" s="312"/>
      <c r="AL1677" s="999"/>
      <c r="AM1677" s="312"/>
      <c r="AN1677" s="312"/>
      <c r="AO1677" s="1000"/>
      <c r="AP1677" s="666"/>
      <c r="AQ1677" s="1001"/>
      <c r="AR1677" s="1001"/>
      <c r="AS1677" s="1001"/>
      <c r="AT1677" s="748"/>
    </row>
    <row r="1678">
      <c r="A1678" s="248" t="s">
        <v>673</v>
      </c>
      <c r="B1678" s="1087">
        <v>4.0209893E7</v>
      </c>
      <c r="C1678" s="1088">
        <v>44336.02371878472</v>
      </c>
      <c r="D1678" s="1090" t="s">
        <v>10444</v>
      </c>
      <c r="E1678" s="1087" t="s">
        <v>10445</v>
      </c>
      <c r="F1678" s="228">
        <v>35764.0</v>
      </c>
      <c r="G1678" s="1087" t="s">
        <v>391</v>
      </c>
      <c r="H1678" s="1087" t="s">
        <v>10446</v>
      </c>
      <c r="I1678" s="1087">
        <v>5.492976236375E12</v>
      </c>
      <c r="K1678" s="1090" t="s">
        <v>10447</v>
      </c>
      <c r="L1678" s="1463" t="s">
        <v>7020</v>
      </c>
      <c r="M1678" s="176"/>
      <c r="N1678" s="176"/>
      <c r="O1678" s="1464"/>
      <c r="P1678" s="1464"/>
      <c r="Q1678" s="1461"/>
      <c r="R1678" s="1315"/>
      <c r="S1678" s="1324"/>
      <c r="T1678" s="149"/>
      <c r="U1678" s="149"/>
      <c r="V1678" s="1461"/>
      <c r="W1678" s="1465"/>
      <c r="X1678" s="1464"/>
      <c r="Y1678" s="1479"/>
      <c r="AA1678" s="987"/>
      <c r="AB1678" s="992"/>
      <c r="AC1678" s="993"/>
      <c r="AD1678" s="994"/>
      <c r="AE1678" s="994"/>
      <c r="AF1678" s="995"/>
      <c r="AG1678" s="996"/>
      <c r="AH1678" s="997"/>
      <c r="AI1678" s="998"/>
      <c r="AJ1678" s="312"/>
      <c r="AK1678" s="312"/>
      <c r="AL1678" s="999"/>
      <c r="AM1678" s="312"/>
      <c r="AN1678" s="312"/>
      <c r="AO1678" s="1000"/>
      <c r="AP1678" s="666"/>
      <c r="AQ1678" s="1001"/>
      <c r="AR1678" s="1001"/>
      <c r="AS1678" s="1001"/>
      <c r="AT1678" s="748"/>
    </row>
    <row r="1679">
      <c r="A1679" s="248" t="s">
        <v>673</v>
      </c>
      <c r="B1679" s="1087">
        <v>3.760802E7</v>
      </c>
      <c r="C1679" s="1088">
        <v>44336.91985277778</v>
      </c>
      <c r="D1679" s="1090" t="s">
        <v>10452</v>
      </c>
      <c r="E1679" s="1087" t="s">
        <v>10453</v>
      </c>
      <c r="F1679" s="228">
        <v>33931.0</v>
      </c>
      <c r="G1679" s="1087" t="s">
        <v>391</v>
      </c>
      <c r="H1679" s="1087" t="s">
        <v>1618</v>
      </c>
      <c r="I1679" s="1087">
        <v>1.167461195E9</v>
      </c>
      <c r="K1679" s="1090" t="s">
        <v>10454</v>
      </c>
      <c r="L1679" s="1463" t="s">
        <v>7020</v>
      </c>
      <c r="M1679" s="176"/>
      <c r="N1679" s="176"/>
      <c r="O1679" s="1464"/>
      <c r="P1679" s="1464"/>
      <c r="Q1679" s="1464"/>
      <c r="R1679" s="1471"/>
      <c r="S1679" s="1324"/>
      <c r="T1679" s="149"/>
      <c r="U1679" s="149"/>
      <c r="V1679" s="1461"/>
      <c r="W1679" s="1465"/>
      <c r="X1679" s="1464"/>
      <c r="Y1679" s="1479"/>
      <c r="AA1679" s="987"/>
      <c r="AB1679" s="992"/>
      <c r="AC1679" s="993"/>
      <c r="AD1679" s="994"/>
      <c r="AE1679" s="994"/>
      <c r="AF1679" s="995"/>
      <c r="AG1679" s="996"/>
      <c r="AH1679" s="997"/>
      <c r="AI1679" s="998"/>
      <c r="AJ1679" s="312"/>
      <c r="AK1679" s="312"/>
      <c r="AL1679" s="999"/>
      <c r="AM1679" s="312"/>
      <c r="AN1679" s="312"/>
      <c r="AO1679" s="1000"/>
      <c r="AP1679" s="666"/>
      <c r="AQ1679" s="1001"/>
      <c r="AR1679" s="1001"/>
      <c r="AS1679" s="1001"/>
      <c r="AT1679" s="748"/>
    </row>
    <row r="1680">
      <c r="A1680" s="248" t="s">
        <v>673</v>
      </c>
      <c r="B1680" s="1087">
        <v>4.5299685E7</v>
      </c>
      <c r="C1680" s="1088">
        <v>44337.4340418287</v>
      </c>
      <c r="D1680" s="1090" t="s">
        <v>10459</v>
      </c>
      <c r="E1680" s="1087" t="s">
        <v>10460</v>
      </c>
      <c r="F1680" s="228">
        <v>37903.0</v>
      </c>
      <c r="G1680" s="1087" t="s">
        <v>391</v>
      </c>
      <c r="H1680" s="1087" t="s">
        <v>10461</v>
      </c>
      <c r="I1680" s="1087" t="s">
        <v>10462</v>
      </c>
      <c r="K1680" s="1090" t="s">
        <v>10463</v>
      </c>
      <c r="L1680" s="1463" t="s">
        <v>7020</v>
      </c>
      <c r="M1680" s="176"/>
      <c r="N1680" s="176"/>
      <c r="O1680" s="1464"/>
      <c r="P1680" s="1464"/>
      <c r="Q1680" s="1464"/>
      <c r="R1680" s="1471"/>
      <c r="S1680" s="1324"/>
      <c r="T1680" s="149"/>
      <c r="U1680" s="149"/>
      <c r="V1680" s="1461"/>
      <c r="W1680" s="1465"/>
      <c r="X1680" s="1464"/>
      <c r="Y1680" s="1479"/>
      <c r="AA1680" s="987"/>
      <c r="AB1680" s="992"/>
      <c r="AC1680" s="993"/>
      <c r="AD1680" s="994"/>
      <c r="AE1680" s="994"/>
      <c r="AF1680" s="995"/>
      <c r="AG1680" s="996"/>
      <c r="AH1680" s="997"/>
      <c r="AI1680" s="998"/>
      <c r="AJ1680" s="312"/>
      <c r="AK1680" s="312"/>
      <c r="AL1680" s="999"/>
      <c r="AM1680" s="312"/>
      <c r="AN1680" s="312"/>
      <c r="AO1680" s="1000"/>
      <c r="AP1680" s="666"/>
      <c r="AQ1680" s="1001"/>
      <c r="AR1680" s="1001"/>
      <c r="AS1680" s="1001"/>
      <c r="AT1680" s="748"/>
    </row>
    <row r="1681">
      <c r="A1681" s="248" t="s">
        <v>673</v>
      </c>
      <c r="B1681" s="1087">
        <v>4.5689874E7</v>
      </c>
      <c r="C1681" s="1088">
        <v>44337.49754336805</v>
      </c>
      <c r="D1681" s="1090" t="s">
        <v>5092</v>
      </c>
      <c r="E1681" s="1087" t="s">
        <v>5093</v>
      </c>
      <c r="F1681" s="228">
        <v>38092.0</v>
      </c>
      <c r="G1681" s="1087" t="s">
        <v>2021</v>
      </c>
      <c r="H1681" s="1087" t="s">
        <v>10467</v>
      </c>
      <c r="I1681" s="1087">
        <v>1.133966641E9</v>
      </c>
      <c r="K1681" s="1090" t="s">
        <v>10468</v>
      </c>
      <c r="L1681" s="1463" t="s">
        <v>10469</v>
      </c>
      <c r="M1681" s="176"/>
      <c r="N1681" s="176"/>
      <c r="O1681" s="1464"/>
      <c r="P1681" s="1464"/>
      <c r="Q1681" s="1461"/>
      <c r="R1681" s="1471"/>
      <c r="S1681" s="1324"/>
      <c r="T1681" s="149"/>
      <c r="U1681" s="149"/>
      <c r="V1681" s="1461"/>
      <c r="W1681" s="1465"/>
      <c r="X1681" s="1464"/>
      <c r="Y1681" s="1479"/>
      <c r="AA1681" s="987"/>
      <c r="AB1681" s="992"/>
      <c r="AC1681" s="993"/>
      <c r="AD1681" s="994"/>
      <c r="AE1681" s="994"/>
      <c r="AF1681" s="995"/>
      <c r="AG1681" s="996"/>
      <c r="AH1681" s="997"/>
      <c r="AI1681" s="998"/>
      <c r="AJ1681" s="312"/>
      <c r="AK1681" s="312"/>
      <c r="AL1681" s="999"/>
      <c r="AM1681" s="312"/>
      <c r="AN1681" s="312"/>
      <c r="AO1681" s="1000"/>
      <c r="AP1681" s="666"/>
      <c r="AQ1681" s="1001"/>
      <c r="AR1681" s="1001"/>
      <c r="AS1681" s="1001"/>
      <c r="AT1681" s="748"/>
    </row>
    <row r="1682">
      <c r="A1682" s="248" t="s">
        <v>673</v>
      </c>
      <c r="B1682" s="1087">
        <v>3.7579702E7</v>
      </c>
      <c r="C1682" s="1088">
        <v>44338.90487546296</v>
      </c>
      <c r="D1682" s="1090" t="s">
        <v>10473</v>
      </c>
      <c r="E1682" s="1087" t="s">
        <v>10474</v>
      </c>
      <c r="F1682" s="228">
        <v>34245.0</v>
      </c>
      <c r="G1682" s="1087" t="s">
        <v>391</v>
      </c>
      <c r="H1682" s="1087" t="s">
        <v>10475</v>
      </c>
      <c r="I1682" s="1087">
        <v>3.400415071E9</v>
      </c>
      <c r="K1682" s="1090" t="s">
        <v>3706</v>
      </c>
      <c r="L1682" s="1463" t="s">
        <v>7020</v>
      </c>
      <c r="M1682" s="176"/>
      <c r="N1682" s="176"/>
      <c r="O1682" s="1464"/>
      <c r="P1682" s="1464"/>
      <c r="Q1682" s="1464"/>
      <c r="R1682" s="1471"/>
      <c r="S1682" s="1324"/>
      <c r="T1682" s="149"/>
      <c r="U1682" s="149"/>
      <c r="V1682" s="1461"/>
      <c r="W1682" s="1465"/>
      <c r="X1682" s="1464"/>
      <c r="Y1682" s="1479"/>
      <c r="AA1682" s="987"/>
      <c r="AB1682" s="992"/>
      <c r="AC1682" s="993"/>
      <c r="AD1682" s="994"/>
      <c r="AE1682" s="994"/>
      <c r="AF1682" s="995"/>
      <c r="AG1682" s="996"/>
      <c r="AH1682" s="997"/>
      <c r="AI1682" s="998"/>
      <c r="AJ1682" s="312"/>
      <c r="AK1682" s="312"/>
      <c r="AL1682" s="999"/>
      <c r="AM1682" s="312"/>
      <c r="AN1682" s="312"/>
      <c r="AO1682" s="1000"/>
      <c r="AP1682" s="666"/>
      <c r="AQ1682" s="1001"/>
      <c r="AR1682" s="1001"/>
      <c r="AS1682" s="1001"/>
      <c r="AT1682" s="748"/>
    </row>
    <row r="1683">
      <c r="A1683" s="248" t="s">
        <v>673</v>
      </c>
      <c r="B1683" s="1087">
        <v>3.8304537E7</v>
      </c>
      <c r="C1683" s="1088">
        <v>44342.759729791665</v>
      </c>
      <c r="D1683" s="1090" t="s">
        <v>10479</v>
      </c>
      <c r="E1683" s="1087" t="s">
        <v>10480</v>
      </c>
      <c r="F1683" s="228">
        <v>34499.0</v>
      </c>
      <c r="G1683" s="1087" t="s">
        <v>391</v>
      </c>
      <c r="H1683" s="1087" t="s">
        <v>10481</v>
      </c>
      <c r="I1683" s="1087">
        <v>2.257550893E9</v>
      </c>
      <c r="K1683" s="1090" t="s">
        <v>8742</v>
      </c>
      <c r="L1683" s="1463" t="s">
        <v>7038</v>
      </c>
      <c r="M1683" s="176"/>
      <c r="N1683" s="176"/>
      <c r="O1683" s="1464"/>
      <c r="P1683" s="1464"/>
      <c r="Q1683" s="1461"/>
      <c r="R1683" s="1471"/>
      <c r="S1683" s="1324"/>
      <c r="T1683" s="149"/>
      <c r="U1683" s="149"/>
      <c r="V1683" s="1461"/>
      <c r="W1683" s="1465"/>
      <c r="X1683" s="1464"/>
      <c r="Y1683" s="1479"/>
      <c r="AA1683" s="987"/>
      <c r="AB1683" s="992"/>
      <c r="AC1683" s="993"/>
      <c r="AD1683" s="994"/>
      <c r="AE1683" s="994"/>
      <c r="AF1683" s="995"/>
      <c r="AG1683" s="996"/>
      <c r="AH1683" s="997"/>
      <c r="AI1683" s="998"/>
      <c r="AJ1683" s="312"/>
      <c r="AK1683" s="312"/>
      <c r="AL1683" s="999"/>
      <c r="AM1683" s="312"/>
      <c r="AN1683" s="312"/>
      <c r="AO1683" s="1000"/>
      <c r="AP1683" s="666"/>
      <c r="AQ1683" s="1001"/>
      <c r="AR1683" s="1001"/>
      <c r="AS1683" s="1001"/>
      <c r="AT1683" s="748"/>
    </row>
    <row r="1684">
      <c r="A1684" s="248" t="s">
        <v>673</v>
      </c>
      <c r="B1684" s="1087">
        <v>3.8223672E7</v>
      </c>
      <c r="C1684" s="1088">
        <v>44346.85909900463</v>
      </c>
      <c r="D1684" s="1090" t="s">
        <v>10485</v>
      </c>
      <c r="E1684" s="1087" t="s">
        <v>10486</v>
      </c>
      <c r="F1684" s="228">
        <v>34811.0</v>
      </c>
      <c r="G1684" s="1087" t="s">
        <v>674</v>
      </c>
      <c r="H1684" s="1087" t="s">
        <v>10487</v>
      </c>
      <c r="I1684" s="1087">
        <v>3.804595529E9</v>
      </c>
      <c r="K1684" s="1090" t="s">
        <v>1910</v>
      </c>
      <c r="L1684" s="1463" t="s">
        <v>7020</v>
      </c>
      <c r="M1684" s="176"/>
      <c r="N1684" s="176"/>
      <c r="O1684" s="1464"/>
      <c r="P1684" s="1464"/>
      <c r="Q1684" s="1461"/>
      <c r="R1684" s="1471"/>
      <c r="S1684" s="1324"/>
      <c r="T1684" s="149"/>
      <c r="U1684" s="149"/>
      <c r="V1684" s="1461"/>
      <c r="W1684" s="1465"/>
      <c r="X1684" s="1464"/>
      <c r="Y1684" s="1479"/>
      <c r="AA1684" s="987"/>
      <c r="AB1684" s="992"/>
      <c r="AC1684" s="993"/>
      <c r="AD1684" s="994"/>
      <c r="AE1684" s="994"/>
      <c r="AF1684" s="995"/>
      <c r="AG1684" s="996"/>
      <c r="AH1684" s="997"/>
      <c r="AI1684" s="998"/>
      <c r="AJ1684" s="312"/>
      <c r="AK1684" s="312"/>
      <c r="AL1684" s="999"/>
      <c r="AM1684" s="312"/>
      <c r="AN1684" s="312"/>
      <c r="AO1684" s="1000"/>
      <c r="AP1684" s="666"/>
      <c r="AQ1684" s="1001"/>
      <c r="AR1684" s="1001"/>
      <c r="AS1684" s="1001"/>
      <c r="AT1684" s="748"/>
    </row>
    <row r="1685">
      <c r="A1685" s="248" t="s">
        <v>673</v>
      </c>
      <c r="B1685" s="1087">
        <v>4.5074358E7</v>
      </c>
      <c r="C1685" s="1088">
        <v>44348.535194236116</v>
      </c>
      <c r="D1685" s="1090" t="s">
        <v>10491</v>
      </c>
      <c r="E1685" s="1087" t="s">
        <v>10492</v>
      </c>
      <c r="F1685" s="228">
        <v>37887.0</v>
      </c>
      <c r="G1685" s="1087" t="s">
        <v>391</v>
      </c>
      <c r="H1685" s="1087" t="s">
        <v>2593</v>
      </c>
      <c r="I1685" s="1087">
        <v>5.491125142309E12</v>
      </c>
      <c r="K1685" s="1090" t="s">
        <v>10493</v>
      </c>
      <c r="L1685" s="1463" t="s">
        <v>7038</v>
      </c>
      <c r="M1685" s="176"/>
      <c r="N1685" s="176"/>
      <c r="O1685" s="1464"/>
      <c r="P1685" s="1464"/>
      <c r="Q1685" s="1464"/>
      <c r="R1685" s="1471"/>
      <c r="S1685" s="1324"/>
      <c r="T1685" s="149"/>
      <c r="U1685" s="149"/>
      <c r="V1685" s="1461"/>
      <c r="W1685" s="1465"/>
      <c r="X1685" s="1464"/>
      <c r="Y1685" s="1479"/>
      <c r="AA1685" s="987"/>
      <c r="AB1685" s="992"/>
      <c r="AC1685" s="993"/>
      <c r="AD1685" s="994"/>
      <c r="AE1685" s="994"/>
      <c r="AF1685" s="995"/>
      <c r="AG1685" s="996"/>
      <c r="AH1685" s="997"/>
      <c r="AI1685" s="998"/>
      <c r="AJ1685" s="312"/>
      <c r="AK1685" s="312"/>
      <c r="AL1685" s="999"/>
      <c r="AM1685" s="312"/>
      <c r="AN1685" s="312"/>
      <c r="AO1685" s="1000"/>
      <c r="AP1685" s="666"/>
      <c r="AQ1685" s="1001"/>
      <c r="AR1685" s="1001"/>
      <c r="AS1685" s="1001"/>
      <c r="AT1685" s="748"/>
    </row>
    <row r="1686">
      <c r="A1686" s="248" t="s">
        <v>673</v>
      </c>
      <c r="B1686" s="1087">
        <v>4.523318E7</v>
      </c>
      <c r="C1686" s="1088">
        <v>44348.554321828706</v>
      </c>
      <c r="D1686" s="1090" t="s">
        <v>10498</v>
      </c>
      <c r="E1686" s="1087" t="s">
        <v>10499</v>
      </c>
      <c r="F1686" s="228">
        <v>37929.0</v>
      </c>
      <c r="G1686" s="1087" t="s">
        <v>391</v>
      </c>
      <c r="H1686" s="1087" t="s">
        <v>1678</v>
      </c>
      <c r="I1686" s="1087" t="s">
        <v>10500</v>
      </c>
      <c r="K1686" s="1090" t="s">
        <v>10501</v>
      </c>
      <c r="L1686" s="1463" t="s">
        <v>7038</v>
      </c>
      <c r="M1686" s="176"/>
      <c r="N1686" s="176"/>
      <c r="O1686" s="1464"/>
      <c r="P1686" s="1464"/>
      <c r="Q1686" s="1461"/>
      <c r="R1686" s="1471"/>
      <c r="S1686" s="1324"/>
      <c r="T1686" s="149"/>
      <c r="U1686" s="149"/>
      <c r="V1686" s="1461"/>
      <c r="W1686" s="1465"/>
      <c r="X1686" s="1464"/>
      <c r="Y1686" s="1479"/>
      <c r="AA1686" s="987"/>
      <c r="AB1686" s="992"/>
      <c r="AC1686" s="993"/>
      <c r="AD1686" s="994"/>
      <c r="AE1686" s="994"/>
      <c r="AF1686" s="995"/>
      <c r="AG1686" s="996"/>
      <c r="AH1686" s="997"/>
      <c r="AI1686" s="998"/>
      <c r="AJ1686" s="312"/>
      <c r="AK1686" s="312"/>
      <c r="AL1686" s="999"/>
      <c r="AM1686" s="312"/>
      <c r="AN1686" s="312"/>
      <c r="AO1686" s="1000"/>
      <c r="AP1686" s="666"/>
      <c r="AQ1686" s="1001"/>
      <c r="AR1686" s="1001"/>
      <c r="AS1686" s="1001"/>
      <c r="AT1686" s="748"/>
    </row>
    <row r="1687">
      <c r="A1687" s="248" t="s">
        <v>673</v>
      </c>
      <c r="B1687" s="1087">
        <v>4.3819012E7</v>
      </c>
      <c r="C1687" s="1088">
        <v>44350.64252902778</v>
      </c>
      <c r="D1687" s="1090" t="s">
        <v>10506</v>
      </c>
      <c r="E1687" s="1087" t="s">
        <v>10507</v>
      </c>
      <c r="F1687" s="228">
        <v>37291.0</v>
      </c>
      <c r="G1687" s="1087" t="s">
        <v>391</v>
      </c>
      <c r="H1687" s="1087" t="s">
        <v>10508</v>
      </c>
      <c r="I1687" s="1087" t="s">
        <v>10509</v>
      </c>
      <c r="K1687" s="1090" t="s">
        <v>10510</v>
      </c>
      <c r="L1687" s="1463" t="s">
        <v>7038</v>
      </c>
      <c r="M1687" s="176"/>
      <c r="N1687" s="176"/>
      <c r="O1687" s="1464"/>
      <c r="P1687" s="1464"/>
      <c r="Q1687" s="1464"/>
      <c r="R1687" s="1471"/>
      <c r="S1687" s="1324"/>
      <c r="T1687" s="149"/>
      <c r="U1687" s="149"/>
      <c r="V1687" s="1461"/>
      <c r="W1687" s="1465"/>
      <c r="X1687" s="1464"/>
      <c r="Y1687" s="1479"/>
      <c r="AA1687" s="987"/>
      <c r="AB1687" s="992"/>
      <c r="AC1687" s="993"/>
      <c r="AD1687" s="994"/>
      <c r="AE1687" s="994"/>
      <c r="AF1687" s="995"/>
      <c r="AG1687" s="996"/>
      <c r="AH1687" s="997"/>
      <c r="AI1687" s="998"/>
      <c r="AJ1687" s="312"/>
      <c r="AK1687" s="312"/>
      <c r="AL1687" s="999"/>
      <c r="AM1687" s="312"/>
      <c r="AN1687" s="312"/>
      <c r="AO1687" s="1000"/>
      <c r="AP1687" s="666"/>
      <c r="AQ1687" s="1001"/>
      <c r="AR1687" s="1001"/>
      <c r="AS1687" s="1001"/>
      <c r="AT1687" s="748"/>
    </row>
    <row r="1688">
      <c r="A1688" s="248" t="s">
        <v>673</v>
      </c>
      <c r="B1688" s="1087">
        <v>2.2200585E7</v>
      </c>
      <c r="C1688" s="1088">
        <v>44351.8414984375</v>
      </c>
      <c r="D1688" s="1090" t="s">
        <v>10515</v>
      </c>
      <c r="E1688" s="1087" t="s">
        <v>10516</v>
      </c>
      <c r="F1688" s="228">
        <v>26043.0</v>
      </c>
      <c r="G1688" s="1087" t="s">
        <v>391</v>
      </c>
      <c r="H1688" s="1087" t="s">
        <v>10517</v>
      </c>
      <c r="I1688" s="1087" t="s">
        <v>10518</v>
      </c>
      <c r="K1688" s="1090" t="s">
        <v>10519</v>
      </c>
      <c r="L1688" s="1463" t="s">
        <v>10520</v>
      </c>
      <c r="M1688" s="176"/>
      <c r="N1688" s="176"/>
      <c r="O1688" s="1464"/>
      <c r="P1688" s="1464"/>
      <c r="Q1688" s="1464"/>
      <c r="R1688" s="1471"/>
      <c r="S1688" s="1324"/>
      <c r="T1688" s="149"/>
      <c r="U1688" s="149"/>
      <c r="V1688" s="1461"/>
      <c r="W1688" s="1465"/>
      <c r="X1688" s="1464"/>
      <c r="Y1688" s="1479"/>
      <c r="AA1688" s="987"/>
      <c r="AB1688" s="992"/>
      <c r="AC1688" s="993"/>
      <c r="AD1688" s="994"/>
      <c r="AE1688" s="994"/>
      <c r="AF1688" s="995"/>
      <c r="AG1688" s="996"/>
      <c r="AH1688" s="997"/>
      <c r="AI1688" s="998"/>
      <c r="AJ1688" s="312"/>
      <c r="AK1688" s="312"/>
      <c r="AL1688" s="999"/>
      <c r="AM1688" s="312"/>
      <c r="AN1688" s="312"/>
      <c r="AO1688" s="1000"/>
      <c r="AP1688" s="666"/>
      <c r="AQ1688" s="1001"/>
      <c r="AR1688" s="1001"/>
      <c r="AS1688" s="1001"/>
      <c r="AT1688" s="748"/>
    </row>
    <row r="1689">
      <c r="A1689" s="248" t="s">
        <v>673</v>
      </c>
      <c r="B1689" s="1087">
        <v>4.4452274E7</v>
      </c>
      <c r="C1689" s="1088">
        <v>44352.42492643518</v>
      </c>
      <c r="D1689" s="1090" t="s">
        <v>10525</v>
      </c>
      <c r="E1689" s="1087" t="s">
        <v>10526</v>
      </c>
      <c r="F1689" s="228">
        <v>37537.0</v>
      </c>
      <c r="G1689" s="1087" t="s">
        <v>2021</v>
      </c>
      <c r="H1689" s="1087" t="s">
        <v>10527</v>
      </c>
      <c r="I1689" s="1087" t="s">
        <v>10528</v>
      </c>
      <c r="K1689" s="1090" t="s">
        <v>10529</v>
      </c>
      <c r="L1689" s="1463" t="s">
        <v>10530</v>
      </c>
      <c r="M1689" s="176"/>
      <c r="N1689" s="176"/>
      <c r="O1689" s="1464"/>
      <c r="P1689" s="1464"/>
      <c r="Q1689" s="1461"/>
      <c r="R1689" s="1315"/>
      <c r="S1689" s="1324"/>
      <c r="T1689" s="149"/>
      <c r="U1689" s="149"/>
      <c r="V1689" s="1461"/>
      <c r="W1689" s="1465"/>
      <c r="X1689" s="1464"/>
      <c r="Y1689" s="1479"/>
      <c r="AA1689" s="987"/>
      <c r="AB1689" s="992"/>
      <c r="AC1689" s="993"/>
      <c r="AD1689" s="994"/>
      <c r="AE1689" s="994"/>
      <c r="AF1689" s="995"/>
      <c r="AG1689" s="996"/>
      <c r="AH1689" s="997"/>
      <c r="AI1689" s="998"/>
      <c r="AJ1689" s="312"/>
      <c r="AK1689" s="312"/>
      <c r="AL1689" s="999"/>
      <c r="AM1689" s="312"/>
      <c r="AN1689" s="312"/>
      <c r="AO1689" s="1000"/>
      <c r="AP1689" s="666"/>
      <c r="AQ1689" s="1001"/>
      <c r="AR1689" s="1001"/>
      <c r="AS1689" s="1001"/>
      <c r="AT1689" s="748"/>
    </row>
    <row r="1690">
      <c r="A1690" s="248" t="s">
        <v>673</v>
      </c>
      <c r="B1690" s="1087">
        <v>4.529715E7</v>
      </c>
      <c r="C1690" s="1088">
        <v>44353.98009787037</v>
      </c>
      <c r="D1690" s="1090" t="s">
        <v>10535</v>
      </c>
      <c r="E1690" s="1087" t="s">
        <v>10536</v>
      </c>
      <c r="F1690" s="228">
        <v>37967.0</v>
      </c>
      <c r="G1690" s="1087" t="s">
        <v>391</v>
      </c>
      <c r="H1690" s="1087" t="s">
        <v>2815</v>
      </c>
      <c r="I1690" s="1087">
        <v>5.42494381821E11</v>
      </c>
      <c r="K1690" s="1090" t="s">
        <v>10537</v>
      </c>
      <c r="L1690" s="1463" t="s">
        <v>7020</v>
      </c>
      <c r="M1690" s="176"/>
      <c r="N1690" s="176"/>
      <c r="O1690" s="1464"/>
      <c r="P1690" s="1464"/>
      <c r="Q1690" s="1461"/>
      <c r="R1690" s="1471"/>
      <c r="S1690" s="1324"/>
      <c r="T1690" s="149"/>
      <c r="U1690" s="149"/>
      <c r="V1690" s="1461"/>
      <c r="W1690" s="1465"/>
      <c r="X1690" s="1464"/>
      <c r="Y1690" s="1479"/>
      <c r="AA1690" s="987"/>
      <c r="AB1690" s="992"/>
      <c r="AC1690" s="993"/>
      <c r="AD1690" s="994"/>
      <c r="AE1690" s="994"/>
      <c r="AF1690" s="995"/>
      <c r="AG1690" s="996"/>
      <c r="AH1690" s="997"/>
      <c r="AI1690" s="998"/>
      <c r="AJ1690" s="312"/>
      <c r="AK1690" s="312"/>
      <c r="AL1690" s="999"/>
      <c r="AM1690" s="312"/>
      <c r="AN1690" s="312"/>
      <c r="AO1690" s="1000"/>
      <c r="AP1690" s="666"/>
      <c r="AQ1690" s="1001"/>
      <c r="AR1690" s="1001"/>
      <c r="AS1690" s="1001"/>
      <c r="AT1690" s="748"/>
    </row>
    <row r="1691">
      <c r="A1691" s="248" t="s">
        <v>673</v>
      </c>
      <c r="B1691" s="1087">
        <v>1.143160969E9</v>
      </c>
      <c r="C1691" s="1088">
        <v>44354.01902013889</v>
      </c>
      <c r="D1691" s="1090" t="s">
        <v>10541</v>
      </c>
      <c r="E1691" s="1087" t="s">
        <v>10542</v>
      </c>
      <c r="F1691" s="228">
        <v>35529.0</v>
      </c>
      <c r="G1691" s="1087" t="s">
        <v>4034</v>
      </c>
      <c r="H1691" s="1087" t="s">
        <v>10543</v>
      </c>
      <c r="I1691" s="1087" t="s">
        <v>10544</v>
      </c>
      <c r="K1691" s="1090" t="s">
        <v>10545</v>
      </c>
      <c r="L1691" s="1463" t="s">
        <v>7038</v>
      </c>
      <c r="M1691" s="176"/>
      <c r="N1691" s="176"/>
      <c r="O1691" s="1464"/>
      <c r="P1691" s="1464"/>
      <c r="Q1691" s="1464"/>
      <c r="R1691" s="1471"/>
      <c r="S1691" s="1324"/>
      <c r="T1691" s="149"/>
      <c r="U1691" s="149"/>
      <c r="V1691" s="1461"/>
      <c r="W1691" s="1465"/>
      <c r="X1691" s="1464"/>
      <c r="Y1691" s="1479"/>
      <c r="AA1691" s="987"/>
      <c r="AB1691" s="992"/>
      <c r="AC1691" s="993"/>
      <c r="AD1691" s="994"/>
      <c r="AE1691" s="994"/>
      <c r="AF1691" s="995"/>
      <c r="AG1691" s="996"/>
      <c r="AH1691" s="997"/>
      <c r="AI1691" s="998"/>
      <c r="AJ1691" s="312"/>
      <c r="AK1691" s="312"/>
      <c r="AL1691" s="999"/>
      <c r="AM1691" s="312"/>
      <c r="AN1691" s="312"/>
      <c r="AO1691" s="1000"/>
      <c r="AP1691" s="666"/>
      <c r="AQ1691" s="1001"/>
      <c r="AR1691" s="1001"/>
      <c r="AS1691" s="1001"/>
      <c r="AT1691" s="748"/>
    </row>
    <row r="1692">
      <c r="A1692" s="248" t="s">
        <v>673</v>
      </c>
      <c r="B1692" s="1087">
        <v>3.2669876E7</v>
      </c>
      <c r="C1692" s="1088">
        <v>44355.05226707176</v>
      </c>
      <c r="D1692" s="1090" t="s">
        <v>10551</v>
      </c>
      <c r="E1692" s="1087" t="s">
        <v>10552</v>
      </c>
      <c r="F1692" s="228">
        <v>31737.0</v>
      </c>
      <c r="G1692" s="1087" t="s">
        <v>674</v>
      </c>
      <c r="H1692" s="1087" t="s">
        <v>3479</v>
      </c>
      <c r="I1692" s="1096" t="s">
        <v>10553</v>
      </c>
      <c r="K1692" s="1090" t="s">
        <v>10554</v>
      </c>
      <c r="L1692" s="1463" t="s">
        <v>7020</v>
      </c>
      <c r="M1692" s="176"/>
      <c r="N1692" s="176"/>
      <c r="O1692" s="1464"/>
      <c r="P1692" s="1464"/>
      <c r="Q1692" s="1464"/>
      <c r="R1692" s="1471"/>
      <c r="S1692" s="1324"/>
      <c r="T1692" s="149"/>
      <c r="U1692" s="149"/>
      <c r="V1692" s="1461"/>
      <c r="W1692" s="1465"/>
      <c r="X1692" s="1464"/>
      <c r="Y1692" s="1479"/>
      <c r="AA1692" s="987"/>
      <c r="AB1692" s="992"/>
      <c r="AC1692" s="993"/>
      <c r="AD1692" s="994"/>
      <c r="AE1692" s="994"/>
      <c r="AF1692" s="995"/>
      <c r="AG1692" s="996"/>
      <c r="AH1692" s="997"/>
      <c r="AI1692" s="998"/>
      <c r="AJ1692" s="312"/>
      <c r="AK1692" s="312"/>
      <c r="AL1692" s="999"/>
      <c r="AM1692" s="312"/>
      <c r="AN1692" s="312"/>
      <c r="AO1692" s="1000"/>
      <c r="AP1692" s="666"/>
      <c r="AQ1692" s="1001"/>
      <c r="AR1692" s="1001"/>
      <c r="AS1692" s="1001"/>
      <c r="AT1692" s="748"/>
    </row>
    <row r="1693">
      <c r="A1693" s="248" t="s">
        <v>673</v>
      </c>
      <c r="B1693" s="1087">
        <v>4.0139565E7</v>
      </c>
      <c r="C1693" s="1088">
        <v>44357.007777280094</v>
      </c>
      <c r="D1693" s="1090" t="s">
        <v>10560</v>
      </c>
      <c r="E1693" s="1087" t="s">
        <v>10561</v>
      </c>
      <c r="F1693" s="228">
        <v>35434.0</v>
      </c>
      <c r="G1693" s="1087" t="s">
        <v>674</v>
      </c>
      <c r="H1693" s="1087" t="s">
        <v>1822</v>
      </c>
      <c r="I1693" s="1087">
        <v>1.16473104E9</v>
      </c>
      <c r="K1693" s="1090" t="s">
        <v>10562</v>
      </c>
      <c r="L1693" s="1463" t="s">
        <v>7028</v>
      </c>
      <c r="M1693" s="176"/>
      <c r="N1693" s="176"/>
      <c r="O1693" s="1464"/>
      <c r="P1693" s="1464"/>
      <c r="Q1693" s="1464"/>
      <c r="R1693" s="1471"/>
      <c r="S1693" s="1324"/>
      <c r="T1693" s="149"/>
      <c r="U1693" s="149"/>
      <c r="V1693" s="1461"/>
      <c r="W1693" s="1465"/>
      <c r="X1693" s="1464"/>
      <c r="Y1693" s="1479"/>
      <c r="AA1693" s="987"/>
      <c r="AB1693" s="992"/>
      <c r="AC1693" s="993"/>
      <c r="AD1693" s="994"/>
      <c r="AE1693" s="994"/>
      <c r="AF1693" s="995"/>
      <c r="AG1693" s="996"/>
      <c r="AH1693" s="997"/>
      <c r="AI1693" s="998"/>
      <c r="AJ1693" s="312"/>
      <c r="AK1693" s="312"/>
      <c r="AL1693" s="999"/>
      <c r="AM1693" s="312"/>
      <c r="AN1693" s="312"/>
      <c r="AO1693" s="1000"/>
      <c r="AP1693" s="666"/>
      <c r="AQ1693" s="1001"/>
      <c r="AR1693" s="1001"/>
      <c r="AS1693" s="1001"/>
      <c r="AT1693" s="748"/>
    </row>
    <row r="1694">
      <c r="A1694" s="248" t="s">
        <v>673</v>
      </c>
      <c r="B1694" s="1087">
        <v>4.2933608E7</v>
      </c>
      <c r="C1694" s="1088">
        <v>44357.98841572917</v>
      </c>
      <c r="D1694" s="1090" t="s">
        <v>10567</v>
      </c>
      <c r="E1694" s="1087" t="s">
        <v>10568</v>
      </c>
      <c r="F1694" s="228">
        <v>36781.0</v>
      </c>
      <c r="G1694" s="1087" t="s">
        <v>391</v>
      </c>
      <c r="H1694" s="1087" t="s">
        <v>1678</v>
      </c>
      <c r="I1694" s="1087" t="s">
        <v>10569</v>
      </c>
      <c r="K1694" s="1090" t="s">
        <v>10570</v>
      </c>
      <c r="L1694" s="1463" t="s">
        <v>7020</v>
      </c>
      <c r="M1694" s="176"/>
      <c r="N1694" s="176"/>
      <c r="O1694" s="1464"/>
      <c r="P1694" s="1464"/>
      <c r="Q1694" s="1461"/>
      <c r="R1694" s="1471"/>
      <c r="S1694" s="1324"/>
      <c r="T1694" s="149"/>
      <c r="U1694" s="149"/>
      <c r="V1694" s="1461"/>
      <c r="W1694" s="1465"/>
      <c r="X1694" s="1464"/>
      <c r="Y1694" s="1479"/>
      <c r="AA1694" s="987"/>
      <c r="AB1694" s="992"/>
      <c r="AC1694" s="993"/>
      <c r="AD1694" s="994"/>
      <c r="AE1694" s="994"/>
      <c r="AF1694" s="995"/>
      <c r="AG1694" s="996"/>
      <c r="AH1694" s="997"/>
      <c r="AI1694" s="998"/>
      <c r="AJ1694" s="312"/>
      <c r="AK1694" s="312"/>
      <c r="AL1694" s="999"/>
      <c r="AM1694" s="312"/>
      <c r="AN1694" s="312"/>
      <c r="AO1694" s="1000"/>
      <c r="AP1694" s="666"/>
      <c r="AQ1694" s="1001"/>
      <c r="AR1694" s="1001"/>
      <c r="AS1694" s="1001"/>
      <c r="AT1694" s="748"/>
    </row>
    <row r="1695">
      <c r="A1695" s="248" t="s">
        <v>673</v>
      </c>
      <c r="B1695" s="1087">
        <v>9.4932618E7</v>
      </c>
      <c r="C1695" s="1088">
        <v>44358.49543954861</v>
      </c>
      <c r="D1695" s="1090" t="s">
        <v>10574</v>
      </c>
      <c r="E1695" s="1087" t="s">
        <v>10575</v>
      </c>
      <c r="F1695" s="228">
        <v>37459.0</v>
      </c>
      <c r="G1695" s="1087" t="s">
        <v>10576</v>
      </c>
      <c r="H1695" s="1087" t="s">
        <v>3195</v>
      </c>
      <c r="I1695" s="1087">
        <v>1.173665168E9</v>
      </c>
      <c r="K1695" s="1090" t="s">
        <v>10577</v>
      </c>
      <c r="L1695" s="1463" t="s">
        <v>7028</v>
      </c>
      <c r="M1695" s="176"/>
      <c r="N1695" s="176"/>
      <c r="O1695" s="1464"/>
      <c r="P1695" s="1464"/>
      <c r="Q1695" s="1464"/>
      <c r="R1695" s="1471"/>
      <c r="S1695" s="1324"/>
      <c r="T1695" s="149"/>
      <c r="U1695" s="149"/>
      <c r="V1695" s="1461"/>
      <c r="W1695" s="1465"/>
      <c r="X1695" s="1464"/>
      <c r="Y1695" s="1479"/>
      <c r="AA1695" s="987"/>
      <c r="AB1695" s="992"/>
      <c r="AC1695" s="993"/>
      <c r="AD1695" s="994"/>
      <c r="AE1695" s="994"/>
      <c r="AF1695" s="995"/>
      <c r="AG1695" s="996"/>
      <c r="AH1695" s="997"/>
      <c r="AI1695" s="998"/>
      <c r="AJ1695" s="312"/>
      <c r="AK1695" s="312"/>
      <c r="AL1695" s="999"/>
      <c r="AM1695" s="312"/>
      <c r="AN1695" s="312"/>
      <c r="AO1695" s="1000"/>
      <c r="AP1695" s="666"/>
      <c r="AQ1695" s="1001"/>
      <c r="AR1695" s="1001"/>
      <c r="AS1695" s="1001"/>
      <c r="AT1695" s="748"/>
    </row>
    <row r="1696">
      <c r="A1696" s="248" t="s">
        <v>673</v>
      </c>
      <c r="B1696" s="179">
        <v>2.5144185E7</v>
      </c>
      <c r="C1696" s="1037">
        <v>44361.081905011575</v>
      </c>
      <c r="D1696" s="1091" t="s">
        <v>10582</v>
      </c>
      <c r="E1696" s="179" t="s">
        <v>10583</v>
      </c>
      <c r="F1696" s="228">
        <v>27902.0</v>
      </c>
      <c r="G1696" s="179" t="s">
        <v>2021</v>
      </c>
      <c r="H1696" s="179" t="s">
        <v>10584</v>
      </c>
      <c r="I1696" s="179">
        <v>1.140872475E9</v>
      </c>
      <c r="K1696" s="1091" t="s">
        <v>10585</v>
      </c>
      <c r="L1696" s="1466" t="s">
        <v>7038</v>
      </c>
      <c r="M1696" s="176"/>
      <c r="N1696" s="176"/>
      <c r="O1696" s="1467"/>
      <c r="P1696" s="1467"/>
      <c r="Q1696" s="1468"/>
      <c r="R1696" s="176"/>
      <c r="S1696" s="1324"/>
      <c r="T1696" s="149"/>
      <c r="U1696" s="149"/>
      <c r="V1696" s="1468"/>
      <c r="W1696" s="619"/>
      <c r="X1696" s="1467"/>
      <c r="Y1696" s="1479"/>
      <c r="AA1696" s="987"/>
      <c r="AB1696" s="992"/>
      <c r="AC1696" s="993"/>
      <c r="AD1696" s="994"/>
      <c r="AE1696" s="994"/>
      <c r="AF1696" s="995"/>
      <c r="AG1696" s="996"/>
      <c r="AH1696" s="997"/>
      <c r="AI1696" s="998"/>
      <c r="AJ1696" s="312"/>
      <c r="AK1696" s="312"/>
      <c r="AL1696" s="999"/>
      <c r="AM1696" s="312"/>
      <c r="AN1696" s="312"/>
      <c r="AO1696" s="1000"/>
      <c r="AP1696" s="666"/>
      <c r="AQ1696" s="1001"/>
      <c r="AR1696" s="1001"/>
      <c r="AS1696" s="1001"/>
      <c r="AT1696" s="748"/>
    </row>
    <row r="1697">
      <c r="A1697" s="248" t="s">
        <v>673</v>
      </c>
      <c r="B1697" s="179">
        <v>4.4788176E7</v>
      </c>
      <c r="C1697" s="1037">
        <v>44362.86786326389</v>
      </c>
      <c r="D1697" s="1091" t="s">
        <v>10588</v>
      </c>
      <c r="E1697" s="179" t="s">
        <v>10589</v>
      </c>
      <c r="F1697" s="228">
        <v>37723.0</v>
      </c>
      <c r="G1697" s="179" t="s">
        <v>391</v>
      </c>
      <c r="H1697" s="179" t="s">
        <v>10590</v>
      </c>
      <c r="I1697" s="179">
        <v>1.159237951E9</v>
      </c>
      <c r="K1697" s="1091" t="s">
        <v>10591</v>
      </c>
      <c r="L1697" s="1466" t="s">
        <v>7038</v>
      </c>
      <c r="M1697" s="176"/>
      <c r="N1697" s="176"/>
      <c r="O1697" s="1467"/>
      <c r="P1697" s="1467"/>
      <c r="Q1697" s="1468"/>
      <c r="R1697" s="1195"/>
      <c r="S1697" s="1324"/>
      <c r="T1697" s="149"/>
      <c r="U1697" s="149"/>
      <c r="V1697" s="1468"/>
      <c r="W1697" s="619"/>
      <c r="X1697" s="1467"/>
      <c r="Y1697" s="1479"/>
      <c r="AA1697" s="987"/>
      <c r="AB1697" s="992"/>
      <c r="AC1697" s="993"/>
      <c r="AD1697" s="994"/>
      <c r="AE1697" s="994"/>
      <c r="AF1697" s="995"/>
      <c r="AG1697" s="996"/>
      <c r="AH1697" s="997"/>
      <c r="AI1697" s="998"/>
      <c r="AJ1697" s="312"/>
      <c r="AK1697" s="312"/>
      <c r="AL1697" s="999"/>
      <c r="AM1697" s="312"/>
      <c r="AN1697" s="312"/>
      <c r="AO1697" s="1000"/>
      <c r="AP1697" s="666"/>
      <c r="AQ1697" s="1001"/>
      <c r="AR1697" s="1001"/>
      <c r="AS1697" s="1001"/>
      <c r="AT1697" s="748"/>
    </row>
    <row r="1698">
      <c r="A1698" s="248" t="s">
        <v>673</v>
      </c>
      <c r="B1698" s="179">
        <v>3.7517175E7</v>
      </c>
      <c r="C1698" s="1037">
        <v>44363.9320715625</v>
      </c>
      <c r="D1698" s="1091" t="s">
        <v>10593</v>
      </c>
      <c r="E1698" s="179" t="s">
        <v>10594</v>
      </c>
      <c r="F1698" s="228">
        <v>34125.0</v>
      </c>
      <c r="G1698" s="179" t="s">
        <v>391</v>
      </c>
      <c r="H1698" s="179" t="s">
        <v>1678</v>
      </c>
      <c r="I1698" s="179">
        <v>1.167536671E9</v>
      </c>
      <c r="K1698" s="1091" t="s">
        <v>10595</v>
      </c>
      <c r="L1698" s="1466" t="s">
        <v>7020</v>
      </c>
      <c r="M1698" s="176"/>
      <c r="N1698" s="176"/>
      <c r="O1698" s="1467"/>
      <c r="P1698" s="1467"/>
      <c r="Q1698" s="1467"/>
      <c r="R1698" s="1195"/>
      <c r="S1698" s="1324"/>
      <c r="T1698" s="149"/>
      <c r="U1698" s="149"/>
      <c r="V1698" s="1468"/>
      <c r="W1698" s="619"/>
      <c r="X1698" s="1467"/>
      <c r="Y1698" s="1479"/>
      <c r="AA1698" s="987"/>
      <c r="AB1698" s="992"/>
      <c r="AC1698" s="993"/>
      <c r="AD1698" s="994"/>
      <c r="AE1698" s="994"/>
      <c r="AF1698" s="995"/>
      <c r="AG1698" s="996"/>
      <c r="AH1698" s="997"/>
      <c r="AI1698" s="998"/>
      <c r="AJ1698" s="312"/>
      <c r="AK1698" s="312"/>
      <c r="AL1698" s="999"/>
      <c r="AM1698" s="312"/>
      <c r="AN1698" s="312"/>
      <c r="AO1698" s="1000"/>
      <c r="AP1698" s="666"/>
      <c r="AQ1698" s="1001"/>
      <c r="AR1698" s="1001"/>
      <c r="AS1698" s="1001"/>
      <c r="AT1698" s="748"/>
    </row>
    <row r="1699">
      <c r="A1699" s="248" t="s">
        <v>673</v>
      </c>
      <c r="B1699" s="179">
        <v>3.3298243E7</v>
      </c>
      <c r="C1699" s="1037">
        <v>44364.05879579861</v>
      </c>
      <c r="D1699" s="1091" t="s">
        <v>10600</v>
      </c>
      <c r="E1699" s="179" t="s">
        <v>10601</v>
      </c>
      <c r="F1699" s="228">
        <v>32049.0</v>
      </c>
      <c r="G1699" s="179" t="s">
        <v>391</v>
      </c>
      <c r="H1699" s="179" t="s">
        <v>2802</v>
      </c>
      <c r="I1699" s="179">
        <v>1.151265482E9</v>
      </c>
      <c r="K1699" s="1091" t="s">
        <v>10602</v>
      </c>
      <c r="L1699" s="1466" t="s">
        <v>7038</v>
      </c>
      <c r="M1699" s="176"/>
      <c r="N1699" s="176"/>
      <c r="O1699" s="1467"/>
      <c r="P1699" s="1467"/>
      <c r="Q1699" s="1468"/>
      <c r="R1699" s="1195"/>
      <c r="S1699" s="1324"/>
      <c r="T1699" s="149"/>
      <c r="U1699" s="149"/>
      <c r="V1699" s="1468"/>
      <c r="W1699" s="619"/>
      <c r="X1699" s="1467"/>
      <c r="Y1699" s="1479"/>
      <c r="AA1699" s="987"/>
      <c r="AB1699" s="992"/>
      <c r="AC1699" s="993"/>
      <c r="AD1699" s="994"/>
      <c r="AE1699" s="994"/>
      <c r="AF1699" s="995"/>
      <c r="AG1699" s="996"/>
      <c r="AH1699" s="997"/>
      <c r="AI1699" s="998"/>
      <c r="AJ1699" s="312"/>
      <c r="AK1699" s="312"/>
      <c r="AL1699" s="999"/>
      <c r="AM1699" s="312"/>
      <c r="AN1699" s="312"/>
      <c r="AO1699" s="1000"/>
      <c r="AP1699" s="666"/>
      <c r="AQ1699" s="1001"/>
      <c r="AR1699" s="1001"/>
      <c r="AS1699" s="1001"/>
      <c r="AT1699" s="748"/>
    </row>
    <row r="1700">
      <c r="A1700" s="248" t="s">
        <v>673</v>
      </c>
      <c r="B1700" s="179">
        <v>3.6846419E7</v>
      </c>
      <c r="C1700" s="1037">
        <v>44364.49769225695</v>
      </c>
      <c r="D1700" s="1091" t="s">
        <v>10606</v>
      </c>
      <c r="E1700" s="179" t="s">
        <v>10607</v>
      </c>
      <c r="F1700" s="228">
        <v>33692.0</v>
      </c>
      <c r="G1700" s="179" t="s">
        <v>391</v>
      </c>
      <c r="H1700" s="179" t="s">
        <v>10608</v>
      </c>
      <c r="I1700" s="179">
        <v>2.954624449E9</v>
      </c>
      <c r="K1700" s="1091" t="s">
        <v>10609</v>
      </c>
      <c r="L1700" s="1466" t="s">
        <v>7038</v>
      </c>
      <c r="M1700" s="176"/>
      <c r="N1700" s="176"/>
      <c r="O1700" s="1467"/>
      <c r="P1700" s="1467"/>
      <c r="Q1700" s="1467"/>
      <c r="R1700" s="1195"/>
      <c r="S1700" s="1324"/>
      <c r="T1700" s="149"/>
      <c r="U1700" s="149"/>
      <c r="V1700" s="1468"/>
      <c r="W1700" s="619"/>
      <c r="X1700" s="1467"/>
      <c r="Y1700" s="1479"/>
      <c r="AA1700" s="987"/>
      <c r="AB1700" s="992"/>
      <c r="AC1700" s="993"/>
      <c r="AD1700" s="994"/>
      <c r="AE1700" s="994"/>
      <c r="AF1700" s="995"/>
      <c r="AG1700" s="996"/>
      <c r="AH1700" s="997"/>
      <c r="AI1700" s="998"/>
      <c r="AJ1700" s="312"/>
      <c r="AK1700" s="312"/>
      <c r="AL1700" s="999"/>
      <c r="AM1700" s="312"/>
      <c r="AN1700" s="312"/>
      <c r="AO1700" s="1000"/>
      <c r="AP1700" s="666"/>
      <c r="AQ1700" s="1001"/>
      <c r="AR1700" s="1001"/>
      <c r="AS1700" s="1001"/>
      <c r="AT1700" s="748"/>
    </row>
    <row r="1701">
      <c r="A1701" s="248" t="s">
        <v>673</v>
      </c>
      <c r="B1701" s="179">
        <v>4.4416916E7</v>
      </c>
      <c r="C1701" s="1037">
        <v>44365.40141372685</v>
      </c>
      <c r="D1701" s="1091" t="s">
        <v>2813</v>
      </c>
      <c r="E1701" s="179" t="s">
        <v>2814</v>
      </c>
      <c r="F1701" s="228">
        <v>37563.0</v>
      </c>
      <c r="G1701" s="179" t="s">
        <v>391</v>
      </c>
      <c r="H1701" s="179" t="s">
        <v>2815</v>
      </c>
      <c r="I1701" s="179" t="s">
        <v>2816</v>
      </c>
      <c r="K1701" s="1091" t="s">
        <v>10614</v>
      </c>
      <c r="L1701" s="1466" t="s">
        <v>7038</v>
      </c>
      <c r="M1701" s="176"/>
      <c r="N1701" s="176"/>
      <c r="O1701" s="1467"/>
      <c r="P1701" s="1467"/>
      <c r="Q1701" s="1467"/>
      <c r="R1701" s="238"/>
      <c r="S1701" s="1324"/>
      <c r="T1701" s="149"/>
      <c r="U1701" s="149"/>
      <c r="V1701" s="176"/>
      <c r="W1701" s="619"/>
      <c r="X1701" s="1467"/>
      <c r="Y1701" s="1479"/>
      <c r="AA1701" s="987"/>
      <c r="AB1701" s="992"/>
      <c r="AC1701" s="993"/>
      <c r="AD1701" s="994"/>
      <c r="AE1701" s="994"/>
      <c r="AF1701" s="995"/>
      <c r="AG1701" s="996"/>
      <c r="AH1701" s="997"/>
      <c r="AI1701" s="998"/>
      <c r="AJ1701" s="312"/>
      <c r="AK1701" s="312"/>
      <c r="AL1701" s="999"/>
      <c r="AM1701" s="312"/>
      <c r="AN1701" s="312"/>
      <c r="AO1701" s="1000"/>
      <c r="AP1701" s="666"/>
      <c r="AQ1701" s="1001"/>
      <c r="AR1701" s="1001"/>
      <c r="AS1701" s="1001"/>
      <c r="AT1701" s="748"/>
    </row>
    <row r="1702">
      <c r="A1702" s="248" t="s">
        <v>673</v>
      </c>
      <c r="B1702" s="179">
        <v>4.143533E7</v>
      </c>
      <c r="C1702" s="1037">
        <v>44369.609489317125</v>
      </c>
      <c r="D1702" s="1091" t="s">
        <v>10619</v>
      </c>
      <c r="E1702" s="179" t="s">
        <v>10620</v>
      </c>
      <c r="F1702" s="228">
        <v>36091.0</v>
      </c>
      <c r="G1702" s="179" t="s">
        <v>391</v>
      </c>
      <c r="H1702" s="179" t="s">
        <v>3945</v>
      </c>
      <c r="I1702" s="179">
        <v>4.143533E7</v>
      </c>
      <c r="K1702" s="1091" t="s">
        <v>10621</v>
      </c>
      <c r="L1702" s="1466" t="s">
        <v>7020</v>
      </c>
      <c r="M1702" s="176"/>
      <c r="N1702" s="176"/>
      <c r="O1702" s="1467"/>
      <c r="P1702" s="1467"/>
      <c r="Q1702" s="1468"/>
      <c r="R1702" s="176"/>
      <c r="S1702" s="1324"/>
      <c r="T1702" s="149"/>
      <c r="U1702" s="149"/>
      <c r="V1702" s="1468"/>
      <c r="W1702" s="619"/>
      <c r="X1702" s="1467"/>
      <c r="Y1702" s="1479"/>
      <c r="AA1702" s="987"/>
      <c r="AB1702" s="992"/>
      <c r="AC1702" s="993"/>
      <c r="AD1702" s="994"/>
      <c r="AE1702" s="994"/>
      <c r="AF1702" s="995"/>
      <c r="AG1702" s="996"/>
      <c r="AH1702" s="997"/>
      <c r="AI1702" s="998"/>
      <c r="AJ1702" s="312"/>
      <c r="AK1702" s="312"/>
      <c r="AL1702" s="999"/>
      <c r="AM1702" s="312"/>
      <c r="AN1702" s="312"/>
      <c r="AO1702" s="1000"/>
      <c r="AP1702" s="666"/>
      <c r="AQ1702" s="1001"/>
      <c r="AR1702" s="1001"/>
      <c r="AS1702" s="1001"/>
      <c r="AT1702" s="748"/>
    </row>
    <row r="1703">
      <c r="A1703" s="248" t="s">
        <v>673</v>
      </c>
      <c r="B1703" s="179">
        <v>3.7375152E7</v>
      </c>
      <c r="C1703" s="1037">
        <v>44369.76630708334</v>
      </c>
      <c r="D1703" s="1091" t="s">
        <v>10624</v>
      </c>
      <c r="E1703" s="179" t="s">
        <v>10625</v>
      </c>
      <c r="F1703" s="228">
        <v>34056.0</v>
      </c>
      <c r="G1703" s="179" t="s">
        <v>391</v>
      </c>
      <c r="H1703" s="179" t="s">
        <v>2691</v>
      </c>
      <c r="I1703" s="179">
        <v>1.161361582E9</v>
      </c>
      <c r="K1703" s="1091" t="s">
        <v>10626</v>
      </c>
      <c r="L1703" s="1466" t="s">
        <v>7038</v>
      </c>
      <c r="M1703" s="176"/>
      <c r="N1703" s="176"/>
      <c r="O1703" s="1467"/>
      <c r="P1703" s="1467"/>
      <c r="Q1703" s="1468"/>
      <c r="R1703" s="1195"/>
      <c r="S1703" s="1324"/>
      <c r="T1703" s="149"/>
      <c r="U1703" s="149"/>
      <c r="V1703" s="1468"/>
      <c r="W1703" s="619"/>
      <c r="X1703" s="1467"/>
      <c r="Y1703" s="1479"/>
      <c r="AA1703" s="987"/>
      <c r="AB1703" s="992"/>
      <c r="AC1703" s="993"/>
      <c r="AD1703" s="994"/>
      <c r="AE1703" s="994"/>
      <c r="AF1703" s="995"/>
      <c r="AG1703" s="996"/>
      <c r="AH1703" s="997"/>
      <c r="AI1703" s="998"/>
      <c r="AJ1703" s="312"/>
      <c r="AK1703" s="312"/>
      <c r="AL1703" s="999"/>
      <c r="AM1703" s="312"/>
      <c r="AN1703" s="312"/>
      <c r="AO1703" s="1000"/>
      <c r="AP1703" s="666"/>
      <c r="AQ1703" s="1001"/>
      <c r="AR1703" s="1001"/>
      <c r="AS1703" s="1001"/>
      <c r="AT1703" s="748"/>
    </row>
    <row r="1704">
      <c r="A1704" s="248" t="s">
        <v>673</v>
      </c>
      <c r="B1704" s="179">
        <v>2.7728748E7</v>
      </c>
      <c r="C1704" s="1037">
        <v>44371.09568820602</v>
      </c>
      <c r="D1704" s="1091" t="s">
        <v>10630</v>
      </c>
      <c r="E1704" s="179" t="s">
        <v>10631</v>
      </c>
      <c r="F1704" s="228">
        <v>29164.0</v>
      </c>
      <c r="G1704" s="179" t="s">
        <v>391</v>
      </c>
      <c r="H1704" s="179" t="s">
        <v>9688</v>
      </c>
      <c r="I1704" s="179">
        <v>2.995222042E9</v>
      </c>
      <c r="K1704" s="1091" t="s">
        <v>7421</v>
      </c>
      <c r="L1704" s="1466" t="s">
        <v>7020</v>
      </c>
      <c r="M1704" s="176"/>
      <c r="N1704" s="176"/>
      <c r="O1704" s="1467"/>
      <c r="P1704" s="1467"/>
      <c r="Q1704" s="1468"/>
      <c r="R1704" s="1195"/>
      <c r="S1704" s="1324"/>
      <c r="T1704" s="149"/>
      <c r="U1704" s="149"/>
      <c r="V1704" s="1468"/>
      <c r="W1704" s="619"/>
      <c r="X1704" s="1467"/>
      <c r="Y1704" s="1479"/>
      <c r="AA1704" s="987"/>
      <c r="AB1704" s="992"/>
      <c r="AC1704" s="993"/>
      <c r="AD1704" s="994"/>
      <c r="AE1704" s="994"/>
      <c r="AF1704" s="995"/>
      <c r="AG1704" s="996"/>
      <c r="AH1704" s="997"/>
      <c r="AI1704" s="998"/>
      <c r="AJ1704" s="312"/>
      <c r="AK1704" s="312"/>
      <c r="AL1704" s="999"/>
      <c r="AM1704" s="312"/>
      <c r="AN1704" s="312"/>
      <c r="AO1704" s="1000"/>
      <c r="AP1704" s="666"/>
      <c r="AQ1704" s="1001"/>
      <c r="AR1704" s="1001"/>
      <c r="AS1704" s="1001"/>
      <c r="AT1704" s="748"/>
    </row>
    <row r="1705">
      <c r="A1705" s="248" t="s">
        <v>673</v>
      </c>
      <c r="B1705" s="179">
        <v>3.5454963E7</v>
      </c>
      <c r="C1705" s="1037">
        <v>44371.82538273148</v>
      </c>
      <c r="D1705" s="1091" t="s">
        <v>10634</v>
      </c>
      <c r="E1705" s="179" t="s">
        <v>10635</v>
      </c>
      <c r="F1705" s="228">
        <v>33257.0</v>
      </c>
      <c r="G1705" s="179" t="s">
        <v>391</v>
      </c>
      <c r="H1705" s="179" t="s">
        <v>10636</v>
      </c>
      <c r="I1705" s="179">
        <v>1.121867806E9</v>
      </c>
      <c r="K1705" s="1091" t="s">
        <v>10637</v>
      </c>
      <c r="L1705" s="1466" t="s">
        <v>7038</v>
      </c>
      <c r="M1705" s="176"/>
      <c r="N1705" s="176"/>
      <c r="O1705" s="1467"/>
      <c r="P1705" s="1467"/>
      <c r="Q1705" s="1467"/>
      <c r="R1705" s="1195"/>
      <c r="S1705" s="1324"/>
      <c r="T1705" s="149"/>
      <c r="U1705" s="149"/>
      <c r="V1705" s="1468"/>
      <c r="W1705" s="619"/>
      <c r="X1705" s="1467"/>
      <c r="Y1705" s="1479"/>
      <c r="AA1705" s="987"/>
      <c r="AB1705" s="992"/>
      <c r="AC1705" s="993"/>
      <c r="AD1705" s="994"/>
      <c r="AE1705" s="994"/>
      <c r="AF1705" s="995"/>
      <c r="AG1705" s="996"/>
      <c r="AH1705" s="997"/>
      <c r="AI1705" s="998"/>
      <c r="AJ1705" s="312"/>
      <c r="AK1705" s="312"/>
      <c r="AL1705" s="999"/>
      <c r="AM1705" s="312"/>
      <c r="AN1705" s="312"/>
      <c r="AO1705" s="1000"/>
      <c r="AP1705" s="666"/>
      <c r="AQ1705" s="1001"/>
      <c r="AR1705" s="1001"/>
      <c r="AS1705" s="1001"/>
      <c r="AT1705" s="748"/>
    </row>
    <row r="1706">
      <c r="A1706" s="248" t="s">
        <v>673</v>
      </c>
      <c r="B1706" s="179">
        <v>3.8424258E7</v>
      </c>
      <c r="C1706" s="1037">
        <v>44372.56613233796</v>
      </c>
      <c r="D1706" s="1091" t="s">
        <v>10642</v>
      </c>
      <c r="E1706" s="179" t="s">
        <v>10643</v>
      </c>
      <c r="F1706" s="228">
        <v>34560.0</v>
      </c>
      <c r="G1706" s="179" t="s">
        <v>391</v>
      </c>
      <c r="H1706" s="179" t="s">
        <v>10644</v>
      </c>
      <c r="I1706" s="179" t="s">
        <v>10645</v>
      </c>
      <c r="K1706" s="1091" t="s">
        <v>10646</v>
      </c>
      <c r="L1706" s="1466" t="s">
        <v>7038</v>
      </c>
      <c r="M1706" s="176"/>
      <c r="N1706" s="176"/>
      <c r="O1706" s="1467"/>
      <c r="P1706" s="1467"/>
      <c r="Q1706" s="1467"/>
      <c r="R1706" s="1195"/>
      <c r="S1706" s="1324"/>
      <c r="T1706" s="149"/>
      <c r="U1706" s="149"/>
      <c r="V1706" s="1468"/>
      <c r="W1706" s="619"/>
      <c r="X1706" s="1467"/>
      <c r="Y1706" s="1479"/>
      <c r="AA1706" s="987"/>
      <c r="AB1706" s="992"/>
      <c r="AC1706" s="993"/>
      <c r="AD1706" s="994"/>
      <c r="AE1706" s="994"/>
      <c r="AF1706" s="995"/>
      <c r="AG1706" s="996"/>
      <c r="AH1706" s="997"/>
      <c r="AI1706" s="998"/>
      <c r="AJ1706" s="312"/>
      <c r="AK1706" s="312"/>
      <c r="AL1706" s="999"/>
      <c r="AM1706" s="312"/>
      <c r="AN1706" s="312"/>
      <c r="AO1706" s="1000"/>
      <c r="AP1706" s="666"/>
      <c r="AQ1706" s="1001"/>
      <c r="AR1706" s="1001"/>
      <c r="AS1706" s="1001"/>
      <c r="AT1706" s="748"/>
    </row>
    <row r="1707">
      <c r="A1707" s="248" t="s">
        <v>673</v>
      </c>
      <c r="B1707" s="179">
        <v>3.608011E7</v>
      </c>
      <c r="C1707" s="1037">
        <v>44372.670587361106</v>
      </c>
      <c r="D1707" s="1091" t="s">
        <v>10651</v>
      </c>
      <c r="E1707" s="179" t="s">
        <v>10652</v>
      </c>
      <c r="F1707" s="228">
        <v>33635.0</v>
      </c>
      <c r="G1707" s="179" t="s">
        <v>674</v>
      </c>
      <c r="H1707" s="179" t="s">
        <v>10653</v>
      </c>
      <c r="I1707" s="179">
        <v>1.123143793E9</v>
      </c>
      <c r="K1707" s="1091" t="s">
        <v>10654</v>
      </c>
      <c r="L1707" s="1466" t="s">
        <v>7038</v>
      </c>
      <c r="M1707" s="176"/>
      <c r="N1707" s="176"/>
      <c r="O1707" s="1467"/>
      <c r="P1707" s="1467"/>
      <c r="Q1707" s="1467"/>
      <c r="R1707" s="1195"/>
      <c r="S1707" s="1324"/>
      <c r="T1707" s="149"/>
      <c r="U1707" s="149"/>
      <c r="V1707" s="1468"/>
      <c r="W1707" s="619"/>
      <c r="X1707" s="1467"/>
      <c r="Y1707" s="1479"/>
      <c r="AA1707" s="987"/>
      <c r="AB1707" s="992"/>
      <c r="AC1707" s="993"/>
      <c r="AD1707" s="994"/>
      <c r="AE1707" s="994"/>
      <c r="AF1707" s="995"/>
      <c r="AG1707" s="996"/>
      <c r="AH1707" s="997"/>
      <c r="AI1707" s="998"/>
      <c r="AJ1707" s="312"/>
      <c r="AK1707" s="312"/>
      <c r="AL1707" s="999"/>
      <c r="AM1707" s="312"/>
      <c r="AN1707" s="312"/>
      <c r="AO1707" s="1000"/>
      <c r="AP1707" s="666"/>
      <c r="AQ1707" s="1001"/>
      <c r="AR1707" s="1001"/>
      <c r="AS1707" s="1001"/>
      <c r="AT1707" s="748"/>
    </row>
    <row r="1708">
      <c r="A1708" s="248" t="s">
        <v>673</v>
      </c>
      <c r="B1708" s="179">
        <v>4.2952429E7</v>
      </c>
      <c r="C1708" s="1037">
        <v>44372.802944386574</v>
      </c>
      <c r="D1708" s="1091" t="s">
        <v>10658</v>
      </c>
      <c r="E1708" s="179" t="s">
        <v>10659</v>
      </c>
      <c r="F1708" s="228">
        <v>36855.0</v>
      </c>
      <c r="G1708" s="179" t="s">
        <v>391</v>
      </c>
      <c r="H1708" s="179" t="s">
        <v>7567</v>
      </c>
      <c r="I1708" s="179">
        <v>1.126321713E9</v>
      </c>
      <c r="K1708" s="1091" t="s">
        <v>10660</v>
      </c>
      <c r="L1708" s="1466" t="s">
        <v>7038</v>
      </c>
      <c r="M1708" s="176"/>
      <c r="N1708" s="176"/>
      <c r="O1708" s="1467"/>
      <c r="P1708" s="1467"/>
      <c r="Q1708" s="1468"/>
      <c r="R1708" s="1195"/>
      <c r="S1708" s="1324"/>
      <c r="T1708" s="149"/>
      <c r="U1708" s="149"/>
      <c r="V1708" s="1468"/>
      <c r="W1708" s="619"/>
      <c r="X1708" s="1467"/>
      <c r="Y1708" s="1479"/>
      <c r="AA1708" s="987"/>
      <c r="AB1708" s="992"/>
      <c r="AC1708" s="993"/>
      <c r="AD1708" s="994"/>
      <c r="AE1708" s="994"/>
      <c r="AF1708" s="995"/>
      <c r="AG1708" s="996"/>
      <c r="AH1708" s="997"/>
      <c r="AI1708" s="998"/>
      <c r="AJ1708" s="312"/>
      <c r="AK1708" s="312"/>
      <c r="AL1708" s="999"/>
      <c r="AM1708" s="312"/>
      <c r="AN1708" s="312"/>
      <c r="AO1708" s="1000"/>
      <c r="AP1708" s="666"/>
      <c r="AQ1708" s="1001"/>
      <c r="AR1708" s="1001"/>
      <c r="AS1708" s="1001"/>
      <c r="AT1708" s="748"/>
    </row>
    <row r="1709">
      <c r="A1709" s="248" t="s">
        <v>673</v>
      </c>
      <c r="B1709" s="179">
        <v>4.387783E7</v>
      </c>
      <c r="C1709" s="1037">
        <v>44373.7272878588</v>
      </c>
      <c r="D1709" s="1091" t="s">
        <v>10664</v>
      </c>
      <c r="E1709" s="179" t="s">
        <v>10665</v>
      </c>
      <c r="F1709" s="228">
        <v>37316.0</v>
      </c>
      <c r="G1709" s="179" t="s">
        <v>2021</v>
      </c>
      <c r="H1709" s="179" t="s">
        <v>7531</v>
      </c>
      <c r="I1709" s="179">
        <v>1.131922224E9</v>
      </c>
      <c r="K1709" s="1091" t="s">
        <v>10666</v>
      </c>
      <c r="L1709" s="1466" t="s">
        <v>7038</v>
      </c>
      <c r="M1709" s="176"/>
      <c r="N1709" s="176"/>
      <c r="O1709" s="1467"/>
      <c r="P1709" s="1467"/>
      <c r="Q1709" s="1468"/>
      <c r="R1709" s="1195"/>
      <c r="S1709" s="1324"/>
      <c r="T1709" s="149"/>
      <c r="U1709" s="149"/>
      <c r="V1709" s="1468"/>
      <c r="W1709" s="619"/>
      <c r="X1709" s="1467"/>
      <c r="Y1709" s="1479"/>
      <c r="AA1709" s="987"/>
      <c r="AB1709" s="992"/>
      <c r="AC1709" s="993"/>
      <c r="AD1709" s="994"/>
      <c r="AE1709" s="994"/>
      <c r="AF1709" s="995"/>
      <c r="AG1709" s="996"/>
      <c r="AH1709" s="997"/>
      <c r="AI1709" s="998"/>
      <c r="AJ1709" s="312"/>
      <c r="AK1709" s="312"/>
      <c r="AL1709" s="999"/>
      <c r="AM1709" s="312"/>
      <c r="AN1709" s="312"/>
      <c r="AO1709" s="1000"/>
      <c r="AP1709" s="666"/>
      <c r="AQ1709" s="1001"/>
      <c r="AR1709" s="1001"/>
      <c r="AS1709" s="1001"/>
      <c r="AT1709" s="748"/>
    </row>
    <row r="1710">
      <c r="A1710" s="248" t="s">
        <v>673</v>
      </c>
      <c r="B1710" s="179">
        <v>2.999758E7</v>
      </c>
      <c r="C1710" s="1037">
        <v>44374.59876335648</v>
      </c>
      <c r="D1710" s="1091" t="s">
        <v>2886</v>
      </c>
      <c r="E1710" s="179" t="s">
        <v>10669</v>
      </c>
      <c r="F1710" s="228">
        <v>30329.0</v>
      </c>
      <c r="G1710" s="179" t="s">
        <v>1740</v>
      </c>
      <c r="H1710" s="179" t="s">
        <v>2888</v>
      </c>
      <c r="I1710" s="179">
        <v>3.816179275E9</v>
      </c>
      <c r="K1710" s="1091" t="s">
        <v>10670</v>
      </c>
      <c r="L1710" s="1466" t="s">
        <v>7028</v>
      </c>
      <c r="M1710" s="176"/>
      <c r="N1710" s="176"/>
      <c r="O1710" s="1467"/>
      <c r="P1710" s="1467"/>
      <c r="Q1710" s="1467"/>
      <c r="R1710" s="176"/>
      <c r="S1710" s="1324"/>
      <c r="T1710" s="149"/>
      <c r="U1710" s="149"/>
      <c r="V1710" s="1468"/>
      <c r="W1710" s="619"/>
      <c r="X1710" s="1467"/>
      <c r="Y1710" s="1479"/>
      <c r="AA1710" s="987"/>
      <c r="AB1710" s="992"/>
      <c r="AC1710" s="993"/>
      <c r="AD1710" s="994"/>
      <c r="AE1710" s="994"/>
      <c r="AF1710" s="995"/>
      <c r="AG1710" s="996"/>
      <c r="AH1710" s="997"/>
      <c r="AI1710" s="998"/>
      <c r="AJ1710" s="312"/>
      <c r="AK1710" s="312"/>
      <c r="AL1710" s="999"/>
      <c r="AM1710" s="312"/>
      <c r="AN1710" s="312"/>
      <c r="AO1710" s="1000"/>
      <c r="AP1710" s="666"/>
      <c r="AQ1710" s="1001"/>
      <c r="AR1710" s="1001"/>
      <c r="AS1710" s="1001"/>
      <c r="AT1710" s="748"/>
    </row>
    <row r="1711">
      <c r="A1711" s="248" t="s">
        <v>673</v>
      </c>
      <c r="B1711" s="1087">
        <v>4.3765035E7</v>
      </c>
      <c r="C1711" s="1088">
        <v>44375.5672084838</v>
      </c>
      <c r="D1711" s="1090" t="s">
        <v>10675</v>
      </c>
      <c r="E1711" s="1087" t="s">
        <v>10676</v>
      </c>
      <c r="F1711" s="228">
        <v>37091.0</v>
      </c>
      <c r="G1711" s="1087" t="s">
        <v>391</v>
      </c>
      <c r="H1711" s="1087" t="s">
        <v>10677</v>
      </c>
      <c r="I1711" s="1087" t="s">
        <v>10678</v>
      </c>
      <c r="K1711" s="1090" t="s">
        <v>10679</v>
      </c>
      <c r="L1711" s="1463" t="s">
        <v>7020</v>
      </c>
      <c r="M1711" s="176"/>
      <c r="N1711" s="176"/>
      <c r="O1711" s="1464"/>
      <c r="P1711" s="1464"/>
      <c r="Q1711" s="1464"/>
      <c r="R1711" s="1195"/>
      <c r="S1711" s="1324"/>
      <c r="T1711" s="149"/>
      <c r="U1711" s="149"/>
      <c r="V1711" s="1461"/>
      <c r="W1711" s="1465"/>
      <c r="X1711" s="1464"/>
      <c r="Y1711" s="1479"/>
      <c r="AA1711" s="987"/>
      <c r="AB1711" s="992"/>
      <c r="AC1711" s="993"/>
      <c r="AD1711" s="994"/>
      <c r="AE1711" s="994"/>
      <c r="AF1711" s="995"/>
      <c r="AG1711" s="996"/>
      <c r="AH1711" s="997"/>
      <c r="AI1711" s="998"/>
      <c r="AJ1711" s="312"/>
      <c r="AK1711" s="312"/>
      <c r="AL1711" s="999"/>
      <c r="AM1711" s="312"/>
      <c r="AN1711" s="312"/>
      <c r="AO1711" s="1000"/>
      <c r="AP1711" s="666"/>
      <c r="AQ1711" s="1001"/>
      <c r="AR1711" s="1001"/>
      <c r="AS1711" s="1001"/>
      <c r="AT1711" s="748"/>
    </row>
    <row r="1712">
      <c r="A1712" s="248" t="s">
        <v>673</v>
      </c>
      <c r="B1712" s="1087">
        <v>3.8890635E7</v>
      </c>
      <c r="C1712" s="1088">
        <v>44375.947542326394</v>
      </c>
      <c r="D1712" s="1090" t="s">
        <v>10683</v>
      </c>
      <c r="E1712" s="1087" t="s">
        <v>10684</v>
      </c>
      <c r="F1712" s="228">
        <v>34761.0</v>
      </c>
      <c r="G1712" s="1087" t="s">
        <v>391</v>
      </c>
      <c r="H1712" s="1087" t="s">
        <v>3124</v>
      </c>
      <c r="I1712" s="1087" t="s">
        <v>10685</v>
      </c>
      <c r="K1712" s="1090" t="s">
        <v>10686</v>
      </c>
      <c r="L1712" s="1463" t="s">
        <v>7020</v>
      </c>
      <c r="M1712" s="176"/>
      <c r="N1712" s="176"/>
      <c r="O1712" s="1464"/>
      <c r="P1712" s="1464"/>
      <c r="Q1712" s="1464"/>
      <c r="R1712" s="176"/>
      <c r="S1712" s="1324"/>
      <c r="T1712" s="149"/>
      <c r="U1712" s="149"/>
      <c r="V1712" s="1461"/>
      <c r="W1712" s="1465"/>
      <c r="X1712" s="1464"/>
      <c r="Y1712" s="1479"/>
      <c r="AA1712" s="987"/>
      <c r="AB1712" s="992"/>
      <c r="AC1712" s="993"/>
      <c r="AD1712" s="994"/>
      <c r="AE1712" s="994"/>
      <c r="AF1712" s="995"/>
      <c r="AG1712" s="996"/>
      <c r="AH1712" s="997"/>
      <c r="AI1712" s="998"/>
      <c r="AJ1712" s="312"/>
      <c r="AK1712" s="312"/>
      <c r="AL1712" s="999"/>
      <c r="AM1712" s="312"/>
      <c r="AN1712" s="312"/>
      <c r="AO1712" s="1000"/>
      <c r="AP1712" s="666"/>
      <c r="AQ1712" s="1001"/>
      <c r="AR1712" s="1001"/>
      <c r="AS1712" s="1001"/>
      <c r="AT1712" s="748"/>
    </row>
    <row r="1713">
      <c r="A1713" s="248" t="s">
        <v>673</v>
      </c>
      <c r="B1713" s="1087">
        <v>4.4160597E7</v>
      </c>
      <c r="C1713" s="1088">
        <v>44376.087939687495</v>
      </c>
      <c r="D1713" s="1090" t="s">
        <v>10692</v>
      </c>
      <c r="E1713" s="1087" t="s">
        <v>10693</v>
      </c>
      <c r="F1713" s="228">
        <v>37579.0</v>
      </c>
      <c r="G1713" s="1087" t="s">
        <v>674</v>
      </c>
      <c r="H1713" s="1087" t="s">
        <v>10694</v>
      </c>
      <c r="I1713" s="1087">
        <v>1.164494201E9</v>
      </c>
      <c r="K1713" s="1090" t="s">
        <v>10695</v>
      </c>
      <c r="L1713" s="1463" t="s">
        <v>10696</v>
      </c>
      <c r="M1713" s="176"/>
      <c r="N1713" s="176"/>
      <c r="O1713" s="1464"/>
      <c r="P1713" s="1464"/>
      <c r="Q1713" s="1464"/>
      <c r="R1713" s="1195"/>
      <c r="S1713" s="1324"/>
      <c r="T1713" s="149"/>
      <c r="U1713" s="149"/>
      <c r="V1713" s="1461"/>
      <c r="W1713" s="1465"/>
      <c r="X1713" s="1464"/>
      <c r="Y1713" s="1479"/>
      <c r="AA1713" s="987"/>
      <c r="AB1713" s="992"/>
      <c r="AC1713" s="993"/>
      <c r="AD1713" s="994"/>
      <c r="AE1713" s="994"/>
      <c r="AF1713" s="995"/>
      <c r="AG1713" s="996"/>
      <c r="AH1713" s="997"/>
      <c r="AI1713" s="998"/>
      <c r="AJ1713" s="312"/>
      <c r="AK1713" s="312"/>
      <c r="AL1713" s="999"/>
      <c r="AM1713" s="312"/>
      <c r="AN1713" s="312"/>
      <c r="AO1713" s="1000"/>
      <c r="AP1713" s="666"/>
      <c r="AQ1713" s="1001"/>
      <c r="AR1713" s="1001"/>
      <c r="AS1713" s="1001"/>
      <c r="AT1713" s="748"/>
    </row>
    <row r="1714">
      <c r="A1714" s="248" t="s">
        <v>673</v>
      </c>
      <c r="B1714" s="1087">
        <v>3.7540596E7</v>
      </c>
      <c r="C1714" s="1088">
        <v>44376.37844865741</v>
      </c>
      <c r="D1714" s="1090" t="s">
        <v>10701</v>
      </c>
      <c r="E1714" s="1087" t="s">
        <v>10702</v>
      </c>
      <c r="F1714" s="228">
        <v>34088.0</v>
      </c>
      <c r="G1714" s="1087" t="s">
        <v>391</v>
      </c>
      <c r="H1714" s="1087" t="s">
        <v>1618</v>
      </c>
      <c r="I1714" s="1087">
        <v>9.1134213549E10</v>
      </c>
      <c r="K1714" s="1090" t="s">
        <v>7532</v>
      </c>
      <c r="L1714" s="1463" t="s">
        <v>10703</v>
      </c>
      <c r="M1714" s="176"/>
      <c r="N1714" s="176"/>
      <c r="O1714" s="1464"/>
      <c r="P1714" s="1464"/>
      <c r="Q1714" s="1461"/>
      <c r="S1714" s="1324"/>
      <c r="T1714" s="149"/>
      <c r="U1714" s="149"/>
      <c r="V1714" s="176"/>
      <c r="W1714" s="1465"/>
      <c r="X1714" s="1464"/>
      <c r="Y1714" s="1479"/>
      <c r="AA1714" s="987"/>
      <c r="AB1714" s="992"/>
      <c r="AC1714" s="993"/>
      <c r="AD1714" s="994"/>
      <c r="AE1714" s="994"/>
      <c r="AF1714" s="995"/>
      <c r="AG1714" s="996"/>
      <c r="AH1714" s="997"/>
      <c r="AI1714" s="998"/>
      <c r="AJ1714" s="312"/>
      <c r="AK1714" s="312"/>
      <c r="AL1714" s="999"/>
      <c r="AM1714" s="312"/>
      <c r="AN1714" s="312"/>
      <c r="AO1714" s="1000"/>
      <c r="AP1714" s="666"/>
      <c r="AQ1714" s="1001"/>
      <c r="AR1714" s="1001"/>
      <c r="AS1714" s="1001"/>
      <c r="AT1714" s="748"/>
    </row>
    <row r="1715">
      <c r="A1715" s="248" t="s">
        <v>673</v>
      </c>
      <c r="B1715" s="1087">
        <v>4.43224E7</v>
      </c>
      <c r="C1715" s="1088">
        <v>44376.86764759259</v>
      </c>
      <c r="D1715" s="1090" t="s">
        <v>10708</v>
      </c>
      <c r="E1715" s="1087" t="s">
        <v>10709</v>
      </c>
      <c r="F1715" s="228">
        <v>37468.0</v>
      </c>
      <c r="G1715" s="1087" t="s">
        <v>674</v>
      </c>
      <c r="H1715" s="1087" t="s">
        <v>10710</v>
      </c>
      <c r="I1715" s="1087">
        <v>2.346543189E9</v>
      </c>
      <c r="K1715" s="1090" t="s">
        <v>10711</v>
      </c>
      <c r="L1715" s="1463" t="s">
        <v>7020</v>
      </c>
      <c r="M1715" s="176"/>
      <c r="N1715" s="176"/>
      <c r="O1715" s="1464"/>
      <c r="P1715" s="1464"/>
      <c r="Q1715" s="1461"/>
      <c r="R1715" s="1195"/>
      <c r="S1715" s="1324"/>
      <c r="T1715" s="149"/>
      <c r="U1715" s="149"/>
      <c r="V1715" s="1461"/>
      <c r="W1715" s="1465"/>
      <c r="X1715" s="1464"/>
      <c r="Y1715" s="1479"/>
      <c r="AA1715" s="987"/>
      <c r="AB1715" s="992"/>
      <c r="AC1715" s="993"/>
      <c r="AD1715" s="994"/>
      <c r="AE1715" s="994"/>
      <c r="AF1715" s="995"/>
      <c r="AG1715" s="996"/>
      <c r="AH1715" s="997"/>
      <c r="AI1715" s="998"/>
      <c r="AJ1715" s="312"/>
      <c r="AK1715" s="312"/>
      <c r="AL1715" s="999"/>
      <c r="AM1715" s="312"/>
      <c r="AN1715" s="312"/>
      <c r="AO1715" s="1000"/>
      <c r="AP1715" s="666"/>
      <c r="AQ1715" s="1001"/>
      <c r="AR1715" s="1001"/>
      <c r="AS1715" s="1001"/>
      <c r="AT1715" s="748"/>
    </row>
    <row r="1716">
      <c r="A1716" s="248" t="s">
        <v>673</v>
      </c>
      <c r="B1716" s="1087">
        <v>3.9064294E7</v>
      </c>
      <c r="C1716" s="1088">
        <v>44377.88545123843</v>
      </c>
      <c r="D1716" s="1090" t="s">
        <v>10716</v>
      </c>
      <c r="E1716" s="1087" t="s">
        <v>10717</v>
      </c>
      <c r="F1716" s="228">
        <v>34851.0</v>
      </c>
      <c r="G1716" s="1087" t="s">
        <v>391</v>
      </c>
      <c r="H1716" s="1087" t="s">
        <v>2593</v>
      </c>
      <c r="I1716" s="1087">
        <v>1.126516358E9</v>
      </c>
      <c r="K1716" s="1090" t="s">
        <v>10718</v>
      </c>
      <c r="L1716" s="1463" t="s">
        <v>10719</v>
      </c>
      <c r="M1716" s="176"/>
      <c r="N1716" s="176"/>
      <c r="O1716" s="1464"/>
      <c r="P1716" s="1464"/>
      <c r="Q1716" s="1464"/>
      <c r="R1716" s="1195"/>
      <c r="S1716" s="1324"/>
      <c r="T1716" s="149"/>
      <c r="U1716" s="149"/>
      <c r="V1716" s="1461"/>
      <c r="W1716" s="1465"/>
      <c r="X1716" s="1464"/>
      <c r="Y1716" s="1479"/>
      <c r="AA1716" s="987"/>
      <c r="AB1716" s="992"/>
      <c r="AC1716" s="993"/>
      <c r="AD1716" s="994"/>
      <c r="AE1716" s="994"/>
      <c r="AF1716" s="995"/>
      <c r="AG1716" s="996"/>
      <c r="AH1716" s="997"/>
      <c r="AI1716" s="998"/>
      <c r="AJ1716" s="312"/>
      <c r="AK1716" s="312"/>
      <c r="AL1716" s="999"/>
      <c r="AM1716" s="312"/>
      <c r="AN1716" s="312"/>
      <c r="AO1716" s="1000"/>
      <c r="AP1716" s="666"/>
      <c r="AQ1716" s="1001"/>
      <c r="AR1716" s="1001"/>
      <c r="AS1716" s="1001"/>
      <c r="AT1716" s="748"/>
    </row>
    <row r="1717">
      <c r="A1717" s="248" t="s">
        <v>673</v>
      </c>
      <c r="B1717" s="1087">
        <v>4.3553935E7</v>
      </c>
      <c r="C1717" s="1088">
        <v>44378.992093356486</v>
      </c>
      <c r="D1717" s="1090" t="s">
        <v>10724</v>
      </c>
      <c r="E1717" s="1087" t="s">
        <v>10725</v>
      </c>
      <c r="F1717" s="228">
        <v>37139.0</v>
      </c>
      <c r="G1717" s="1087" t="s">
        <v>391</v>
      </c>
      <c r="H1717" s="1087" t="s">
        <v>10726</v>
      </c>
      <c r="I1717" s="1087">
        <v>2.920321334E9</v>
      </c>
      <c r="K1717" s="1090" t="s">
        <v>10727</v>
      </c>
      <c r="L1717" s="1463" t="s">
        <v>7028</v>
      </c>
      <c r="M1717" s="176"/>
      <c r="N1717" s="176"/>
      <c r="O1717" s="1464"/>
      <c r="P1717" s="1464"/>
      <c r="Q1717" s="1464"/>
      <c r="R1717" s="1195"/>
      <c r="S1717" s="1324"/>
      <c r="T1717" s="149"/>
      <c r="U1717" s="149"/>
      <c r="V1717" s="1461"/>
      <c r="W1717" s="1465"/>
      <c r="X1717" s="1464"/>
      <c r="Y1717" s="1479"/>
      <c r="AA1717" s="987"/>
      <c r="AB1717" s="992"/>
      <c r="AC1717" s="993"/>
      <c r="AD1717" s="994"/>
      <c r="AE1717" s="994"/>
      <c r="AF1717" s="995"/>
      <c r="AG1717" s="996"/>
      <c r="AH1717" s="997"/>
      <c r="AI1717" s="998"/>
      <c r="AJ1717" s="312"/>
      <c r="AK1717" s="312"/>
      <c r="AL1717" s="999"/>
      <c r="AM1717" s="312"/>
      <c r="AN1717" s="312"/>
      <c r="AO1717" s="1000"/>
      <c r="AP1717" s="666"/>
      <c r="AQ1717" s="1001"/>
      <c r="AR1717" s="1001"/>
      <c r="AS1717" s="1001"/>
      <c r="AT1717" s="748"/>
    </row>
    <row r="1718">
      <c r="A1718" s="248" t="s">
        <v>673</v>
      </c>
      <c r="B1718" s="1087">
        <v>3.8992228E7</v>
      </c>
      <c r="C1718" s="1088">
        <v>44379.365790185184</v>
      </c>
      <c r="D1718" s="1090" t="s">
        <v>10732</v>
      </c>
      <c r="E1718" s="1087" t="s">
        <v>10733</v>
      </c>
      <c r="F1718" s="228">
        <v>34763.0</v>
      </c>
      <c r="G1718" s="1087" t="s">
        <v>391</v>
      </c>
      <c r="H1718" s="1087" t="s">
        <v>1678</v>
      </c>
      <c r="I1718" s="1087">
        <v>5.491155294312E12</v>
      </c>
      <c r="K1718" s="1090" t="s">
        <v>10734</v>
      </c>
      <c r="L1718" s="1463" t="s">
        <v>7020</v>
      </c>
      <c r="M1718" s="176"/>
      <c r="N1718" s="176"/>
      <c r="O1718" s="1464"/>
      <c r="P1718" s="1464"/>
      <c r="Q1718" s="1461"/>
      <c r="R1718" s="368"/>
      <c r="S1718" s="1324"/>
      <c r="T1718" s="149"/>
      <c r="U1718" s="149"/>
      <c r="V1718" s="1461"/>
      <c r="W1718" s="1465"/>
      <c r="X1718" s="1464"/>
      <c r="Y1718" s="1479"/>
      <c r="AA1718" s="987"/>
      <c r="AB1718" s="992"/>
      <c r="AC1718" s="993"/>
      <c r="AD1718" s="994"/>
      <c r="AE1718" s="994"/>
      <c r="AF1718" s="995"/>
      <c r="AG1718" s="996"/>
      <c r="AH1718" s="997"/>
      <c r="AI1718" s="998"/>
      <c r="AJ1718" s="312"/>
      <c r="AK1718" s="312"/>
      <c r="AL1718" s="999"/>
      <c r="AM1718" s="312"/>
      <c r="AN1718" s="312"/>
      <c r="AO1718" s="1000"/>
      <c r="AP1718" s="666"/>
      <c r="AQ1718" s="1001"/>
      <c r="AR1718" s="1001"/>
      <c r="AS1718" s="1001"/>
      <c r="AT1718" s="748"/>
    </row>
    <row r="1719">
      <c r="A1719" s="248" t="s">
        <v>673</v>
      </c>
      <c r="B1719" s="1087">
        <v>4.1667675E7</v>
      </c>
      <c r="C1719" s="1088">
        <v>44379.5347650926</v>
      </c>
      <c r="D1719" s="1090" t="s">
        <v>10739</v>
      </c>
      <c r="E1719" s="1087" t="s">
        <v>10740</v>
      </c>
      <c r="F1719" s="228">
        <v>36132.0</v>
      </c>
      <c r="G1719" s="1087" t="s">
        <v>391</v>
      </c>
      <c r="H1719" s="1087" t="s">
        <v>2270</v>
      </c>
      <c r="I1719" s="1087">
        <v>5.491167805481E12</v>
      </c>
      <c r="K1719" s="1090" t="s">
        <v>10741</v>
      </c>
      <c r="L1719" s="1463" t="s">
        <v>7038</v>
      </c>
      <c r="M1719" s="176"/>
      <c r="N1719" s="176"/>
      <c r="O1719" s="1464"/>
      <c r="P1719" s="1464"/>
      <c r="Q1719" s="1461"/>
      <c r="R1719" s="368"/>
      <c r="S1719" s="1324"/>
      <c r="T1719" s="149"/>
      <c r="U1719" s="149"/>
      <c r="V1719" s="1461"/>
      <c r="W1719" s="1465"/>
      <c r="X1719" s="1464"/>
      <c r="Y1719" s="1479"/>
      <c r="AA1719" s="987"/>
      <c r="AB1719" s="992"/>
      <c r="AC1719" s="993"/>
      <c r="AD1719" s="994"/>
      <c r="AE1719" s="994"/>
      <c r="AF1719" s="995"/>
      <c r="AG1719" s="996"/>
      <c r="AH1719" s="997"/>
      <c r="AI1719" s="998"/>
      <c r="AJ1719" s="312"/>
      <c r="AK1719" s="312"/>
      <c r="AL1719" s="999"/>
      <c r="AM1719" s="312"/>
      <c r="AN1719" s="312"/>
      <c r="AO1719" s="1000"/>
      <c r="AP1719" s="666"/>
      <c r="AQ1719" s="1001"/>
      <c r="AR1719" s="1001"/>
      <c r="AS1719" s="1001"/>
      <c r="AT1719" s="748"/>
    </row>
    <row r="1720">
      <c r="A1720" s="248" t="s">
        <v>673</v>
      </c>
      <c r="B1720" s="1087">
        <v>3.1073338E7</v>
      </c>
      <c r="C1720" s="1088">
        <v>44381.75920326389</v>
      </c>
      <c r="D1720" s="1090" t="s">
        <v>10746</v>
      </c>
      <c r="E1720" s="1087" t="s">
        <v>10747</v>
      </c>
      <c r="F1720" s="228">
        <v>30923.0</v>
      </c>
      <c r="G1720" s="1087" t="s">
        <v>391</v>
      </c>
      <c r="H1720" s="1087" t="s">
        <v>2675</v>
      </c>
      <c r="I1720" s="1087" t="s">
        <v>10748</v>
      </c>
      <c r="K1720" s="1090" t="s">
        <v>10749</v>
      </c>
      <c r="L1720" s="1463" t="s">
        <v>10750</v>
      </c>
      <c r="M1720" s="176"/>
      <c r="N1720" s="176"/>
      <c r="O1720" s="1464"/>
      <c r="P1720" s="1464"/>
      <c r="Q1720" s="1464"/>
      <c r="R1720" s="1195"/>
      <c r="S1720" s="1324"/>
      <c r="T1720" s="149"/>
      <c r="U1720" s="149"/>
      <c r="V1720" s="1461"/>
      <c r="W1720" s="1465"/>
      <c r="X1720" s="1464"/>
      <c r="Y1720" s="1479"/>
      <c r="AA1720" s="987"/>
      <c r="AB1720" s="992"/>
      <c r="AC1720" s="993"/>
      <c r="AD1720" s="994"/>
      <c r="AE1720" s="994"/>
      <c r="AF1720" s="995"/>
      <c r="AG1720" s="996"/>
      <c r="AH1720" s="997"/>
      <c r="AI1720" s="998"/>
      <c r="AJ1720" s="312"/>
      <c r="AK1720" s="312"/>
      <c r="AL1720" s="999"/>
      <c r="AM1720" s="312"/>
      <c r="AN1720" s="312"/>
      <c r="AO1720" s="1000"/>
      <c r="AP1720" s="666"/>
      <c r="AQ1720" s="1001"/>
      <c r="AR1720" s="1001"/>
      <c r="AS1720" s="1001"/>
      <c r="AT1720" s="748"/>
    </row>
    <row r="1721">
      <c r="A1721" s="248" t="s">
        <v>673</v>
      </c>
      <c r="B1721" s="1087">
        <v>4.2822196E7</v>
      </c>
      <c r="C1721" s="1088">
        <v>44382.52150028935</v>
      </c>
      <c r="D1721" s="1090" t="s">
        <v>10755</v>
      </c>
      <c r="E1721" s="1087" t="s">
        <v>10756</v>
      </c>
      <c r="F1721" s="228">
        <v>36741.0</v>
      </c>
      <c r="G1721" s="1087" t="s">
        <v>1755</v>
      </c>
      <c r="H1721" s="1087" t="s">
        <v>1678</v>
      </c>
      <c r="I1721" s="1087">
        <v>1.137057062E9</v>
      </c>
      <c r="K1721" s="1090" t="s">
        <v>10757</v>
      </c>
      <c r="L1721" s="1463" t="s">
        <v>7038</v>
      </c>
      <c r="M1721" s="176"/>
      <c r="N1721" s="176"/>
      <c r="O1721" s="1464"/>
      <c r="P1721" s="1464"/>
      <c r="Q1721" s="1461"/>
      <c r="R1721" s="1195"/>
      <c r="S1721" s="1324"/>
      <c r="T1721" s="149"/>
      <c r="U1721" s="149"/>
      <c r="V1721" s="1461"/>
      <c r="W1721" s="1465"/>
      <c r="X1721" s="1464"/>
      <c r="Y1721" s="1479"/>
      <c r="AA1721" s="987"/>
      <c r="AB1721" s="992"/>
      <c r="AC1721" s="993"/>
      <c r="AD1721" s="994"/>
      <c r="AE1721" s="994"/>
      <c r="AF1721" s="995"/>
      <c r="AG1721" s="996"/>
      <c r="AH1721" s="997"/>
      <c r="AI1721" s="998"/>
      <c r="AJ1721" s="312"/>
      <c r="AK1721" s="312"/>
      <c r="AL1721" s="999"/>
      <c r="AM1721" s="312"/>
      <c r="AN1721" s="312"/>
      <c r="AO1721" s="1000"/>
      <c r="AP1721" s="666"/>
      <c r="AQ1721" s="1001"/>
      <c r="AR1721" s="1001"/>
      <c r="AS1721" s="1001"/>
      <c r="AT1721" s="748"/>
    </row>
    <row r="1722">
      <c r="A1722" s="248" t="s">
        <v>673</v>
      </c>
      <c r="B1722" s="179">
        <v>4.0141518E7</v>
      </c>
      <c r="C1722" s="1037">
        <v>44280.833443888885</v>
      </c>
      <c r="D1722" s="1091" t="s">
        <v>2076</v>
      </c>
      <c r="E1722" s="179" t="s">
        <v>2077</v>
      </c>
      <c r="F1722" s="228">
        <v>35473.0</v>
      </c>
      <c r="G1722" s="179" t="s">
        <v>391</v>
      </c>
      <c r="H1722" s="179" t="s">
        <v>2078</v>
      </c>
      <c r="I1722" s="179" t="s">
        <v>2079</v>
      </c>
      <c r="K1722" s="1091" t="s">
        <v>2081</v>
      </c>
      <c r="L1722" s="1466"/>
      <c r="M1722" s="176"/>
      <c r="N1722" s="149"/>
      <c r="O1722" s="1461"/>
      <c r="P1722" s="1467"/>
      <c r="Q1722" s="1464"/>
      <c r="R1722" s="1195"/>
      <c r="S1722" s="1324"/>
      <c r="T1722" s="176"/>
      <c r="U1722" s="176"/>
      <c r="V1722" s="1467"/>
      <c r="W1722" s="619"/>
      <c r="X1722" s="1467"/>
      <c r="Y1722" s="1479"/>
      <c r="AA1722" s="987"/>
      <c r="AB1722" s="992"/>
      <c r="AC1722" s="993"/>
      <c r="AD1722" s="994"/>
      <c r="AE1722" s="994"/>
      <c r="AF1722" s="995"/>
      <c r="AG1722" s="996"/>
      <c r="AH1722" s="997"/>
      <c r="AI1722" s="998"/>
      <c r="AJ1722" s="312"/>
      <c r="AK1722" s="312"/>
      <c r="AL1722" s="999"/>
      <c r="AM1722" s="312"/>
      <c r="AN1722" s="312"/>
      <c r="AO1722" s="1000"/>
      <c r="AP1722" s="666"/>
      <c r="AQ1722" s="1001"/>
      <c r="AR1722" s="1001"/>
      <c r="AS1722" s="1001"/>
      <c r="AT1722" s="748"/>
    </row>
    <row r="1723">
      <c r="A1723" s="248" t="s">
        <v>673</v>
      </c>
      <c r="B1723" s="1087">
        <v>3.4834778E7</v>
      </c>
      <c r="C1723" s="1088">
        <v>44382.71626821759</v>
      </c>
      <c r="D1723" s="1090" t="s">
        <v>2957</v>
      </c>
      <c r="E1723" s="1087" t="s">
        <v>2958</v>
      </c>
      <c r="F1723" s="228">
        <v>32891.0</v>
      </c>
      <c r="G1723" s="1087" t="s">
        <v>391</v>
      </c>
      <c r="H1723" s="1087" t="s">
        <v>2203</v>
      </c>
      <c r="I1723" s="1087" t="s">
        <v>2959</v>
      </c>
      <c r="K1723" s="1090" t="s">
        <v>10761</v>
      </c>
      <c r="L1723" s="1463" t="s">
        <v>10762</v>
      </c>
      <c r="M1723" s="176"/>
      <c r="N1723" s="176"/>
      <c r="O1723" s="1464"/>
      <c r="P1723" s="1464"/>
      <c r="Q1723" s="1464"/>
      <c r="R1723" s="1471"/>
      <c r="S1723" s="1324"/>
      <c r="T1723" s="149"/>
      <c r="U1723" s="149"/>
      <c r="V1723" s="1461"/>
      <c r="W1723" s="1465"/>
      <c r="X1723" s="1464"/>
      <c r="Y1723" s="1479"/>
      <c r="AA1723" s="987"/>
      <c r="AB1723" s="992"/>
      <c r="AC1723" s="993"/>
      <c r="AD1723" s="994"/>
      <c r="AE1723" s="994"/>
      <c r="AF1723" s="995"/>
      <c r="AG1723" s="996"/>
      <c r="AH1723" s="997"/>
      <c r="AI1723" s="998"/>
      <c r="AJ1723" s="312"/>
      <c r="AK1723" s="312"/>
      <c r="AL1723" s="999"/>
      <c r="AM1723" s="312"/>
      <c r="AN1723" s="312"/>
      <c r="AO1723" s="1000"/>
      <c r="AP1723" s="666"/>
      <c r="AQ1723" s="1001"/>
      <c r="AR1723" s="1001"/>
      <c r="AS1723" s="1001"/>
      <c r="AT1723" s="748"/>
    </row>
    <row r="1724">
      <c r="A1724" s="248" t="s">
        <v>673</v>
      </c>
      <c r="B1724" s="1087">
        <v>3.7752413E7</v>
      </c>
      <c r="C1724" s="1088">
        <v>44383.760874375</v>
      </c>
      <c r="D1724" s="1090" t="s">
        <v>10766</v>
      </c>
      <c r="E1724" s="1087" t="s">
        <v>10767</v>
      </c>
      <c r="F1724" s="228">
        <v>34172.0</v>
      </c>
      <c r="G1724" s="1087" t="s">
        <v>391</v>
      </c>
      <c r="H1724" s="1087" t="s">
        <v>3124</v>
      </c>
      <c r="I1724" s="1087">
        <v>1.15880707E9</v>
      </c>
      <c r="K1724" s="1090" t="s">
        <v>6084</v>
      </c>
      <c r="L1724" s="1463" t="s">
        <v>7038</v>
      </c>
      <c r="M1724" s="176"/>
      <c r="N1724" s="176"/>
      <c r="O1724" s="1464"/>
      <c r="P1724" s="1464"/>
      <c r="Q1724" s="1461"/>
      <c r="R1724" s="1471"/>
      <c r="S1724" s="1324"/>
      <c r="T1724" s="149"/>
      <c r="U1724" s="149"/>
      <c r="V1724" s="1461"/>
      <c r="W1724" s="1465"/>
      <c r="X1724" s="1464"/>
      <c r="Y1724" s="1479"/>
      <c r="AA1724" s="987"/>
      <c r="AB1724" s="992"/>
      <c r="AC1724" s="993"/>
      <c r="AD1724" s="994"/>
      <c r="AE1724" s="994"/>
      <c r="AF1724" s="995"/>
      <c r="AG1724" s="996"/>
      <c r="AH1724" s="997"/>
      <c r="AI1724" s="998"/>
      <c r="AJ1724" s="312"/>
      <c r="AK1724" s="312"/>
      <c r="AL1724" s="999"/>
      <c r="AM1724" s="312"/>
      <c r="AN1724" s="312"/>
      <c r="AO1724" s="1000"/>
      <c r="AP1724" s="666"/>
      <c r="AQ1724" s="1001"/>
      <c r="AR1724" s="1001"/>
      <c r="AS1724" s="1001"/>
      <c r="AT1724" s="748"/>
    </row>
    <row r="1725">
      <c r="A1725" s="248" t="s">
        <v>673</v>
      </c>
      <c r="B1725" s="1087">
        <v>3.4230093E7</v>
      </c>
      <c r="C1725" s="1088">
        <v>44383.93810800926</v>
      </c>
      <c r="D1725" s="1090" t="s">
        <v>10771</v>
      </c>
      <c r="E1725" s="1087" t="s">
        <v>10772</v>
      </c>
      <c r="F1725" s="228">
        <v>32482.0</v>
      </c>
      <c r="G1725" s="1087" t="s">
        <v>391</v>
      </c>
      <c r="H1725" s="1087" t="s">
        <v>3124</v>
      </c>
      <c r="I1725" s="1087">
        <v>1.144172943E9</v>
      </c>
      <c r="K1725" s="1090" t="s">
        <v>10773</v>
      </c>
      <c r="L1725" s="1463" t="s">
        <v>7020</v>
      </c>
      <c r="M1725" s="176"/>
      <c r="N1725" s="176"/>
      <c r="O1725" s="1464"/>
      <c r="P1725" s="1464"/>
      <c r="Q1725" s="1464"/>
      <c r="R1725" s="1471"/>
      <c r="S1725" s="1324"/>
      <c r="T1725" s="176"/>
      <c r="U1725" s="176"/>
      <c r="V1725" s="1315"/>
      <c r="W1725" s="1465"/>
      <c r="X1725" s="1464"/>
      <c r="Y1725" s="1479"/>
      <c r="AA1725" s="987"/>
      <c r="AB1725" s="992"/>
      <c r="AC1725" s="993"/>
      <c r="AD1725" s="994"/>
      <c r="AE1725" s="994"/>
      <c r="AF1725" s="995"/>
      <c r="AG1725" s="996"/>
      <c r="AH1725" s="997"/>
      <c r="AI1725" s="998"/>
      <c r="AJ1725" s="312"/>
      <c r="AK1725" s="312"/>
      <c r="AL1725" s="999"/>
      <c r="AM1725" s="312"/>
      <c r="AN1725" s="312"/>
      <c r="AO1725" s="1000"/>
      <c r="AP1725" s="666"/>
      <c r="AQ1725" s="1001"/>
      <c r="AR1725" s="1001"/>
      <c r="AS1725" s="1001"/>
      <c r="AT1725" s="748"/>
    </row>
    <row r="1726">
      <c r="A1726" s="248" t="s">
        <v>673</v>
      </c>
      <c r="B1726" s="1087">
        <v>4.3662867E7</v>
      </c>
      <c r="C1726" s="1088">
        <v>44384.488407129626</v>
      </c>
      <c r="D1726" s="1090" t="s">
        <v>10778</v>
      </c>
      <c r="E1726" s="1087" t="s">
        <v>10779</v>
      </c>
      <c r="F1726" s="228">
        <v>37155.0</v>
      </c>
      <c r="G1726" s="1087" t="s">
        <v>391</v>
      </c>
      <c r="H1726" s="1087" t="s">
        <v>10780</v>
      </c>
      <c r="I1726" s="1087">
        <v>1.123936754E9</v>
      </c>
      <c r="K1726" s="1090" t="s">
        <v>3264</v>
      </c>
      <c r="L1726" s="1463" t="s">
        <v>7020</v>
      </c>
      <c r="M1726" s="176"/>
      <c r="N1726" s="176"/>
      <c r="O1726" s="1464"/>
      <c r="P1726" s="1464"/>
      <c r="Q1726" s="1461"/>
      <c r="R1726" s="1471"/>
      <c r="S1726" s="1324"/>
      <c r="T1726" s="176"/>
      <c r="U1726" s="176"/>
      <c r="V1726" s="1315"/>
      <c r="W1726" s="1465"/>
      <c r="X1726" s="1464"/>
      <c r="Y1726" s="1479"/>
      <c r="AA1726" s="987"/>
      <c r="AB1726" s="992"/>
      <c r="AC1726" s="993"/>
      <c r="AD1726" s="994"/>
      <c r="AE1726" s="994"/>
      <c r="AF1726" s="995"/>
      <c r="AG1726" s="996"/>
      <c r="AH1726" s="997"/>
      <c r="AI1726" s="998"/>
      <c r="AJ1726" s="312"/>
      <c r="AK1726" s="312"/>
      <c r="AL1726" s="999"/>
      <c r="AM1726" s="312"/>
      <c r="AN1726" s="312"/>
      <c r="AO1726" s="1000"/>
      <c r="AP1726" s="666"/>
      <c r="AQ1726" s="1001"/>
      <c r="AR1726" s="1001"/>
      <c r="AS1726" s="1001"/>
      <c r="AT1726" s="748"/>
    </row>
    <row r="1727">
      <c r="A1727" s="248" t="s">
        <v>673</v>
      </c>
      <c r="B1727" s="1087">
        <v>1.7839063E7</v>
      </c>
      <c r="C1727" s="1088">
        <v>44384.61723371528</v>
      </c>
      <c r="D1727" s="1090" t="s">
        <v>10784</v>
      </c>
      <c r="E1727" s="1087" t="s">
        <v>10785</v>
      </c>
      <c r="F1727" s="228">
        <v>24053.0</v>
      </c>
      <c r="G1727" s="1087" t="s">
        <v>391</v>
      </c>
      <c r="H1727" s="1087" t="s">
        <v>1618</v>
      </c>
      <c r="I1727" s="1087">
        <v>1.159258338E9</v>
      </c>
      <c r="K1727" s="1090" t="s">
        <v>1877</v>
      </c>
      <c r="L1727" s="1463" t="s">
        <v>10786</v>
      </c>
      <c r="M1727" s="176"/>
      <c r="N1727" s="176"/>
      <c r="O1727" s="1464"/>
      <c r="P1727" s="1464"/>
      <c r="Q1727" s="1461"/>
      <c r="R1727" s="1195"/>
      <c r="S1727" s="1324"/>
      <c r="T1727" s="176"/>
      <c r="U1727" s="176"/>
      <c r="V1727" s="1315"/>
      <c r="W1727" s="1465"/>
      <c r="X1727" s="1464"/>
      <c r="Y1727" s="1479"/>
      <c r="AA1727" s="987"/>
      <c r="AB1727" s="992"/>
      <c r="AC1727" s="993"/>
      <c r="AD1727" s="994"/>
      <c r="AE1727" s="994"/>
      <c r="AF1727" s="995"/>
      <c r="AG1727" s="996"/>
      <c r="AH1727" s="997"/>
      <c r="AI1727" s="998"/>
      <c r="AJ1727" s="312"/>
      <c r="AK1727" s="312"/>
      <c r="AL1727" s="999"/>
      <c r="AM1727" s="312"/>
      <c r="AN1727" s="312"/>
      <c r="AO1727" s="1000"/>
      <c r="AP1727" s="666"/>
      <c r="AQ1727" s="1001"/>
      <c r="AR1727" s="1001"/>
      <c r="AS1727" s="1001"/>
      <c r="AT1727" s="748"/>
    </row>
    <row r="1728">
      <c r="A1728" s="248" t="s">
        <v>673</v>
      </c>
      <c r="B1728" s="646" t="s">
        <v>85</v>
      </c>
      <c r="C1728" s="1037">
        <v>44271.57836211806</v>
      </c>
      <c r="D1728" s="1091" t="s">
        <v>1946</v>
      </c>
      <c r="E1728" s="179" t="s">
        <v>1947</v>
      </c>
      <c r="F1728" s="228">
        <v>28355.0</v>
      </c>
      <c r="G1728" s="179" t="s">
        <v>1948</v>
      </c>
      <c r="H1728" s="179" t="s">
        <v>1949</v>
      </c>
      <c r="I1728" s="179">
        <v>1.8293207559E10</v>
      </c>
      <c r="K1728" s="1091" t="s">
        <v>1950</v>
      </c>
      <c r="L1728" s="1466"/>
      <c r="M1728" s="149"/>
      <c r="N1728" s="149"/>
      <c r="O1728" s="1461"/>
      <c r="P1728" s="1461"/>
      <c r="Q1728" s="1464"/>
      <c r="R1728" s="1195"/>
      <c r="S1728" s="1324"/>
      <c r="T1728" s="149"/>
      <c r="U1728" s="149"/>
      <c r="V1728" s="1461"/>
      <c r="W1728" s="619"/>
      <c r="X1728" s="1467"/>
      <c r="Y1728" s="1479"/>
      <c r="AA1728" s="987"/>
      <c r="AB1728" s="992"/>
      <c r="AC1728" s="993"/>
      <c r="AD1728" s="994"/>
      <c r="AE1728" s="994"/>
      <c r="AF1728" s="995"/>
      <c r="AG1728" s="996"/>
      <c r="AH1728" s="997"/>
      <c r="AI1728" s="998"/>
      <c r="AJ1728" s="312"/>
      <c r="AK1728" s="312"/>
      <c r="AL1728" s="999"/>
      <c r="AM1728" s="312"/>
      <c r="AN1728" s="312"/>
      <c r="AO1728" s="1000"/>
      <c r="AP1728" s="666"/>
      <c r="AQ1728" s="1001"/>
      <c r="AR1728" s="1001"/>
      <c r="AS1728" s="1001"/>
      <c r="AT1728" s="748"/>
    </row>
    <row r="1729">
      <c r="A1729" s="248" t="s">
        <v>673</v>
      </c>
      <c r="B1729" s="1087">
        <v>4.62145E7</v>
      </c>
      <c r="C1729" s="1088">
        <v>44384.992561747684</v>
      </c>
      <c r="D1729" s="1090" t="s">
        <v>10791</v>
      </c>
      <c r="E1729" s="1087" t="s">
        <v>10792</v>
      </c>
      <c r="F1729" s="228">
        <v>38249.0</v>
      </c>
      <c r="G1729" s="1087" t="s">
        <v>391</v>
      </c>
      <c r="H1729" s="1087" t="s">
        <v>1678</v>
      </c>
      <c r="I1729" s="1087" t="s">
        <v>10793</v>
      </c>
      <c r="K1729" s="1090" t="s">
        <v>10794</v>
      </c>
      <c r="L1729" s="1463" t="s">
        <v>7020</v>
      </c>
      <c r="M1729" s="176"/>
      <c r="N1729" s="176"/>
      <c r="O1729" s="1464"/>
      <c r="P1729" s="1464"/>
      <c r="Q1729" s="1464"/>
      <c r="R1729" s="176"/>
      <c r="S1729" s="1324"/>
      <c r="T1729" s="149"/>
      <c r="U1729" s="149"/>
      <c r="V1729" s="176"/>
      <c r="W1729" s="1465"/>
      <c r="X1729" s="1464"/>
      <c r="Y1729" s="1479"/>
      <c r="AA1729" s="987"/>
      <c r="AB1729" s="992"/>
      <c r="AC1729" s="993"/>
      <c r="AD1729" s="994"/>
      <c r="AE1729" s="994"/>
      <c r="AF1729" s="995"/>
      <c r="AG1729" s="996"/>
      <c r="AH1729" s="997"/>
      <c r="AI1729" s="998"/>
      <c r="AJ1729" s="312"/>
      <c r="AK1729" s="312"/>
      <c r="AL1729" s="999"/>
      <c r="AM1729" s="312"/>
      <c r="AN1729" s="312"/>
      <c r="AO1729" s="1000"/>
      <c r="AP1729" s="666"/>
      <c r="AQ1729" s="1001"/>
      <c r="AR1729" s="1001"/>
      <c r="AS1729" s="1001"/>
      <c r="AT1729" s="748"/>
    </row>
    <row r="1730">
      <c r="A1730" s="248" t="s">
        <v>673</v>
      </c>
      <c r="B1730" s="1087">
        <v>4.0243474E7</v>
      </c>
      <c r="C1730" s="1088">
        <v>44385.82526952546</v>
      </c>
      <c r="D1730" s="1090" t="s">
        <v>10801</v>
      </c>
      <c r="E1730" s="1087" t="s">
        <v>10802</v>
      </c>
      <c r="F1730" s="1116">
        <v>35523.0</v>
      </c>
      <c r="G1730" s="1087" t="s">
        <v>2021</v>
      </c>
      <c r="H1730" s="1087" t="s">
        <v>1678</v>
      </c>
      <c r="I1730" s="1087">
        <v>1.164337087E9</v>
      </c>
      <c r="K1730" s="1090" t="s">
        <v>10803</v>
      </c>
      <c r="L1730" s="1463" t="s">
        <v>7020</v>
      </c>
      <c r="M1730" s="176"/>
      <c r="N1730" s="176"/>
      <c r="O1730" s="1464"/>
      <c r="P1730" s="1464"/>
      <c r="Q1730" s="1461"/>
      <c r="R1730" s="1195"/>
      <c r="S1730" s="1324"/>
      <c r="T1730" s="149"/>
      <c r="U1730" s="149"/>
      <c r="V1730" s="1461"/>
      <c r="W1730" s="1465"/>
      <c r="X1730" s="1464"/>
      <c r="Y1730" s="1479"/>
      <c r="AA1730" s="987"/>
      <c r="AB1730" s="992"/>
      <c r="AC1730" s="993"/>
      <c r="AD1730" s="994"/>
      <c r="AE1730" s="994"/>
      <c r="AF1730" s="995"/>
      <c r="AG1730" s="996"/>
      <c r="AH1730" s="997"/>
      <c r="AI1730" s="998"/>
      <c r="AJ1730" s="312"/>
      <c r="AK1730" s="312"/>
      <c r="AL1730" s="999"/>
      <c r="AM1730" s="312"/>
      <c r="AN1730" s="312"/>
      <c r="AO1730" s="1000"/>
      <c r="AP1730" s="666"/>
      <c r="AQ1730" s="1001"/>
      <c r="AR1730" s="1001"/>
      <c r="AS1730" s="1001"/>
      <c r="AT1730" s="748"/>
    </row>
    <row r="1731">
      <c r="A1731" s="248" t="s">
        <v>673</v>
      </c>
      <c r="B1731" s="1087">
        <v>2.7120968E7</v>
      </c>
      <c r="C1731" s="1088">
        <v>44385.82815909722</v>
      </c>
      <c r="D1731" s="1090" t="s">
        <v>10807</v>
      </c>
      <c r="E1731" s="1087" t="s">
        <v>10808</v>
      </c>
      <c r="F1731" s="1116">
        <v>28983.0</v>
      </c>
      <c r="G1731" s="1087" t="s">
        <v>391</v>
      </c>
      <c r="H1731" s="1087" t="s">
        <v>2326</v>
      </c>
      <c r="I1731" s="1087">
        <v>5.491167838062E12</v>
      </c>
      <c r="K1731" s="1090" t="s">
        <v>10809</v>
      </c>
      <c r="L1731" s="1463" t="s">
        <v>7020</v>
      </c>
      <c r="M1731" s="176"/>
      <c r="N1731" s="176"/>
      <c r="O1731" s="1464"/>
      <c r="P1731" s="1464"/>
      <c r="Q1731" s="1464"/>
      <c r="R1731" s="1195"/>
      <c r="S1731" s="1324"/>
      <c r="T1731" s="149"/>
      <c r="U1731" s="149"/>
      <c r="V1731" s="1461"/>
      <c r="W1731" s="1465"/>
      <c r="X1731" s="1464"/>
      <c r="Y1731" s="1479"/>
      <c r="AA1731" s="987"/>
      <c r="AB1731" s="992"/>
      <c r="AC1731" s="993"/>
      <c r="AD1731" s="994"/>
      <c r="AE1731" s="994"/>
      <c r="AF1731" s="995"/>
      <c r="AG1731" s="996"/>
      <c r="AH1731" s="997"/>
      <c r="AI1731" s="998"/>
      <c r="AJ1731" s="312"/>
      <c r="AK1731" s="312"/>
      <c r="AL1731" s="999"/>
      <c r="AM1731" s="312"/>
      <c r="AN1731" s="312"/>
      <c r="AO1731" s="1000"/>
      <c r="AP1731" s="666"/>
      <c r="AQ1731" s="1001"/>
      <c r="AR1731" s="1001"/>
      <c r="AS1731" s="1001"/>
      <c r="AT1731" s="748"/>
    </row>
    <row r="1732">
      <c r="A1732" s="248" t="s">
        <v>673</v>
      </c>
      <c r="B1732" s="1087">
        <v>880094.0</v>
      </c>
      <c r="C1732" s="1088">
        <v>44387.43768341435</v>
      </c>
      <c r="D1732" s="1090" t="s">
        <v>10814</v>
      </c>
      <c r="E1732" s="1087" t="s">
        <v>10815</v>
      </c>
      <c r="F1732" s="1116">
        <v>36353.0</v>
      </c>
      <c r="G1732" s="1087" t="s">
        <v>5829</v>
      </c>
      <c r="H1732" s="1087" t="s">
        <v>10816</v>
      </c>
      <c r="I1732" s="1087" t="s">
        <v>10817</v>
      </c>
      <c r="K1732" s="1090" t="s">
        <v>10818</v>
      </c>
      <c r="L1732" s="1463" t="s">
        <v>10819</v>
      </c>
      <c r="M1732" s="176"/>
      <c r="N1732" s="176"/>
      <c r="O1732" s="1464"/>
      <c r="P1732" s="1464"/>
      <c r="Q1732" s="1464"/>
      <c r="R1732" s="1195"/>
      <c r="S1732" s="1324"/>
      <c r="T1732" s="149"/>
      <c r="U1732" s="149"/>
      <c r="V1732" s="1461"/>
      <c r="W1732" s="1465"/>
      <c r="X1732" s="1464"/>
      <c r="Y1732" s="1479"/>
      <c r="AA1732" s="987"/>
      <c r="AB1732" s="992"/>
      <c r="AC1732" s="993"/>
      <c r="AD1732" s="994"/>
      <c r="AE1732" s="994"/>
      <c r="AF1732" s="995"/>
      <c r="AG1732" s="996"/>
      <c r="AH1732" s="997"/>
      <c r="AI1732" s="998"/>
      <c r="AJ1732" s="312"/>
      <c r="AK1732" s="312"/>
      <c r="AL1732" s="999"/>
      <c r="AM1732" s="312"/>
      <c r="AN1732" s="312"/>
      <c r="AO1732" s="1000"/>
      <c r="AP1732" s="666"/>
      <c r="AQ1732" s="1001"/>
      <c r="AR1732" s="1001"/>
      <c r="AS1732" s="1001"/>
      <c r="AT1732" s="748"/>
    </row>
    <row r="1733">
      <c r="A1733" s="248" t="s">
        <v>673</v>
      </c>
      <c r="B1733" s="1087">
        <v>1.7060542E7</v>
      </c>
      <c r="C1733" s="1088">
        <v>44388.739087407404</v>
      </c>
      <c r="D1733" s="1090" t="s">
        <v>10823</v>
      </c>
      <c r="E1733" s="1087" t="s">
        <v>10824</v>
      </c>
      <c r="F1733" s="1116">
        <v>32286.0</v>
      </c>
      <c r="G1733" s="1087" t="s">
        <v>7325</v>
      </c>
      <c r="H1733" s="1087" t="s">
        <v>10825</v>
      </c>
      <c r="I1733" s="1087" t="s">
        <v>10826</v>
      </c>
      <c r="K1733" s="1090" t="s">
        <v>10827</v>
      </c>
      <c r="L1733" s="1463" t="s">
        <v>7020</v>
      </c>
      <c r="M1733" s="176"/>
      <c r="N1733" s="176"/>
      <c r="O1733" s="1464"/>
      <c r="P1733" s="1464"/>
      <c r="Q1733" s="1464"/>
      <c r="R1733" s="1195"/>
      <c r="S1733" s="1324"/>
      <c r="T1733" s="149"/>
      <c r="U1733" s="149"/>
      <c r="V1733" s="1461"/>
      <c r="W1733" s="1465"/>
      <c r="X1733" s="1464"/>
      <c r="Y1733" s="1479"/>
      <c r="AA1733" s="987"/>
      <c r="AB1733" s="992"/>
      <c r="AC1733" s="993"/>
      <c r="AD1733" s="994"/>
      <c r="AE1733" s="994"/>
      <c r="AF1733" s="995"/>
      <c r="AG1733" s="996"/>
      <c r="AH1733" s="997"/>
      <c r="AI1733" s="998"/>
      <c r="AJ1733" s="312"/>
      <c r="AK1733" s="312"/>
      <c r="AL1733" s="999"/>
      <c r="AM1733" s="312"/>
      <c r="AN1733" s="312"/>
      <c r="AO1733" s="1000"/>
      <c r="AP1733" s="666"/>
      <c r="AQ1733" s="1001"/>
      <c r="AR1733" s="1001"/>
      <c r="AS1733" s="1001"/>
      <c r="AT1733" s="748"/>
    </row>
    <row r="1734">
      <c r="A1734" s="248" t="s">
        <v>673</v>
      </c>
      <c r="B1734" s="1087">
        <v>4.2196032E7</v>
      </c>
      <c r="C1734" s="1088">
        <v>44389.63864880787</v>
      </c>
      <c r="D1734" s="1090" t="s">
        <v>10831</v>
      </c>
      <c r="E1734" s="1087" t="s">
        <v>10832</v>
      </c>
      <c r="F1734" s="1116">
        <v>36501.0</v>
      </c>
      <c r="G1734" s="1087" t="s">
        <v>391</v>
      </c>
      <c r="H1734" s="1087" t="s">
        <v>10833</v>
      </c>
      <c r="I1734" s="1087" t="s">
        <v>10834</v>
      </c>
      <c r="K1734" s="1090" t="s">
        <v>10835</v>
      </c>
      <c r="L1734" s="1463" t="s">
        <v>7020</v>
      </c>
      <c r="M1734" s="176"/>
      <c r="N1734" s="176"/>
      <c r="O1734" s="1464"/>
      <c r="P1734" s="1464"/>
      <c r="Q1734" s="1464"/>
      <c r="R1734" s="1195"/>
      <c r="S1734" s="1324"/>
      <c r="T1734" s="176"/>
      <c r="U1734" s="176"/>
      <c r="V1734" s="1461"/>
      <c r="W1734" s="1465"/>
      <c r="X1734" s="1464"/>
      <c r="Y1734" s="1479"/>
      <c r="AA1734" s="987"/>
      <c r="AB1734" s="992"/>
      <c r="AC1734" s="993"/>
      <c r="AD1734" s="994"/>
      <c r="AE1734" s="994"/>
      <c r="AF1734" s="995"/>
      <c r="AG1734" s="996"/>
      <c r="AH1734" s="997"/>
      <c r="AI1734" s="998"/>
      <c r="AJ1734" s="312"/>
      <c r="AK1734" s="312"/>
      <c r="AL1734" s="999"/>
      <c r="AM1734" s="312"/>
      <c r="AN1734" s="312"/>
      <c r="AO1734" s="1000"/>
      <c r="AP1734" s="666"/>
      <c r="AQ1734" s="1001"/>
      <c r="AR1734" s="1001"/>
      <c r="AS1734" s="1001"/>
      <c r="AT1734" s="748"/>
    </row>
    <row r="1735">
      <c r="A1735" s="248" t="s">
        <v>673</v>
      </c>
      <c r="B1735" s="1087">
        <v>4.1824122E7</v>
      </c>
      <c r="C1735" s="1088">
        <v>44389.817922789356</v>
      </c>
      <c r="D1735" s="1090" t="s">
        <v>10840</v>
      </c>
      <c r="E1735" s="1087" t="s">
        <v>10841</v>
      </c>
      <c r="F1735" s="1116">
        <v>36252.0</v>
      </c>
      <c r="G1735" s="1087" t="s">
        <v>391</v>
      </c>
      <c r="H1735" s="1087" t="s">
        <v>1756</v>
      </c>
      <c r="I1735" s="1087" t="s">
        <v>10842</v>
      </c>
      <c r="K1735" s="1090" t="s">
        <v>10843</v>
      </c>
      <c r="L1735" s="1463" t="s">
        <v>7020</v>
      </c>
      <c r="M1735" s="176"/>
      <c r="N1735" s="176"/>
      <c r="O1735" s="1464"/>
      <c r="P1735" s="1464"/>
      <c r="Q1735" s="1461"/>
      <c r="R1735" s="1471"/>
      <c r="S1735" s="1324"/>
      <c r="T1735" s="176"/>
      <c r="U1735" s="176"/>
      <c r="V1735" s="1461"/>
      <c r="W1735" s="1465"/>
      <c r="X1735" s="1464"/>
      <c r="Y1735" s="1479"/>
      <c r="AA1735" s="987"/>
      <c r="AB1735" s="992"/>
      <c r="AC1735" s="993"/>
      <c r="AD1735" s="994"/>
      <c r="AE1735" s="994"/>
      <c r="AF1735" s="995"/>
      <c r="AG1735" s="996"/>
      <c r="AH1735" s="997"/>
      <c r="AI1735" s="998"/>
      <c r="AJ1735" s="312"/>
      <c r="AK1735" s="312"/>
      <c r="AL1735" s="999"/>
      <c r="AM1735" s="312"/>
      <c r="AN1735" s="312"/>
      <c r="AO1735" s="1000"/>
      <c r="AP1735" s="666"/>
      <c r="AQ1735" s="1001"/>
      <c r="AR1735" s="1001"/>
      <c r="AS1735" s="1001"/>
      <c r="AT1735" s="748"/>
    </row>
    <row r="1736">
      <c r="A1736" s="248" t="s">
        <v>673</v>
      </c>
      <c r="B1736" s="1087">
        <v>3.9915689E7</v>
      </c>
      <c r="C1736" s="1088">
        <v>44389.95759884259</v>
      </c>
      <c r="D1736" s="1090" t="s">
        <v>10847</v>
      </c>
      <c r="E1736" s="1087" t="s">
        <v>10848</v>
      </c>
      <c r="F1736" s="1116">
        <v>35396.0</v>
      </c>
      <c r="G1736" s="1087" t="s">
        <v>391</v>
      </c>
      <c r="H1736" s="1087" t="s">
        <v>1678</v>
      </c>
      <c r="I1736" s="1096" t="s">
        <v>10849</v>
      </c>
      <c r="K1736" s="1090" t="s">
        <v>10850</v>
      </c>
      <c r="L1736" s="1463" t="s">
        <v>7028</v>
      </c>
      <c r="M1736" s="176"/>
      <c r="N1736" s="176"/>
      <c r="O1736" s="1464"/>
      <c r="P1736" s="1464"/>
      <c r="Q1736" s="1464"/>
      <c r="R1736" s="1471"/>
      <c r="S1736" s="1324"/>
      <c r="T1736" s="149"/>
      <c r="U1736" s="149"/>
      <c r="V1736" s="1461"/>
      <c r="W1736" s="1465"/>
      <c r="X1736" s="1464"/>
      <c r="Y1736" s="1479"/>
      <c r="AA1736" s="987"/>
      <c r="AB1736" s="992"/>
      <c r="AC1736" s="993"/>
      <c r="AD1736" s="994"/>
      <c r="AE1736" s="994"/>
      <c r="AF1736" s="995"/>
      <c r="AG1736" s="996"/>
      <c r="AH1736" s="997"/>
      <c r="AI1736" s="998"/>
      <c r="AJ1736" s="312"/>
      <c r="AK1736" s="312"/>
      <c r="AL1736" s="999"/>
      <c r="AM1736" s="312"/>
      <c r="AN1736" s="312"/>
      <c r="AO1736" s="1000"/>
      <c r="AP1736" s="666"/>
      <c r="AQ1736" s="1001"/>
      <c r="AR1736" s="1001"/>
      <c r="AS1736" s="1001"/>
      <c r="AT1736" s="748"/>
    </row>
    <row r="1737">
      <c r="A1737" s="248" t="s">
        <v>673</v>
      </c>
      <c r="B1737" s="1087">
        <v>4.5580453E7</v>
      </c>
      <c r="C1737" s="1088">
        <v>44392.388100474534</v>
      </c>
      <c r="D1737" s="1090" t="s">
        <v>10855</v>
      </c>
      <c r="E1737" s="1087" t="s">
        <v>10856</v>
      </c>
      <c r="F1737" s="1116">
        <v>38068.0</v>
      </c>
      <c r="G1737" s="1087" t="s">
        <v>2021</v>
      </c>
      <c r="H1737" s="1087" t="s">
        <v>10857</v>
      </c>
      <c r="I1737" s="1087">
        <v>5.491131100094E12</v>
      </c>
      <c r="K1737" s="1090" t="s">
        <v>10858</v>
      </c>
      <c r="L1737" s="1463" t="s">
        <v>10859</v>
      </c>
      <c r="M1737" s="176"/>
      <c r="N1737" s="176"/>
      <c r="O1737" s="1464"/>
      <c r="P1737" s="1464"/>
      <c r="Q1737" s="1461"/>
      <c r="R1737" s="1315"/>
      <c r="S1737" s="1324"/>
      <c r="T1737" s="149"/>
      <c r="U1737" s="149"/>
      <c r="V1737" s="1461"/>
      <c r="W1737" s="1465"/>
      <c r="X1737" s="1464"/>
      <c r="Y1737" s="1479"/>
      <c r="AA1737" s="987"/>
      <c r="AB1737" s="992"/>
      <c r="AC1737" s="993"/>
      <c r="AD1737" s="994"/>
      <c r="AE1737" s="994"/>
      <c r="AF1737" s="995"/>
      <c r="AG1737" s="996"/>
      <c r="AH1737" s="997"/>
      <c r="AI1737" s="998"/>
      <c r="AJ1737" s="312"/>
      <c r="AK1737" s="312"/>
      <c r="AL1737" s="999"/>
      <c r="AM1737" s="312"/>
      <c r="AN1737" s="312"/>
      <c r="AO1737" s="1000"/>
      <c r="AP1737" s="666"/>
      <c r="AQ1737" s="1001"/>
      <c r="AR1737" s="1001"/>
      <c r="AS1737" s="1001"/>
      <c r="AT1737" s="748"/>
    </row>
    <row r="1738">
      <c r="A1738" s="248" t="s">
        <v>673</v>
      </c>
      <c r="B1738" s="179">
        <v>3.7170326E7</v>
      </c>
      <c r="C1738" s="1088">
        <v>44392.43848675926</v>
      </c>
      <c r="D1738" s="1090" t="s">
        <v>10864</v>
      </c>
      <c r="E1738" s="1087" t="s">
        <v>10865</v>
      </c>
      <c r="F1738" s="1116">
        <v>33905.0</v>
      </c>
      <c r="G1738" s="179" t="s">
        <v>1755</v>
      </c>
      <c r="H1738" s="1087" t="s">
        <v>1678</v>
      </c>
      <c r="I1738" s="1087" t="s">
        <v>10866</v>
      </c>
      <c r="K1738" s="1090" t="s">
        <v>10867</v>
      </c>
      <c r="L1738" s="1463" t="s">
        <v>7020</v>
      </c>
      <c r="M1738" s="176"/>
      <c r="N1738" s="176"/>
      <c r="O1738" s="1464"/>
      <c r="P1738" s="1464"/>
      <c r="Q1738" s="1464"/>
      <c r="R1738" s="1195"/>
      <c r="S1738" s="1324"/>
      <c r="T1738" s="176"/>
      <c r="U1738" s="176"/>
      <c r="V1738" s="1461"/>
      <c r="W1738" s="1465"/>
      <c r="X1738" s="1464"/>
      <c r="Y1738" s="1479"/>
      <c r="AA1738" s="987"/>
      <c r="AB1738" s="992"/>
      <c r="AC1738" s="993"/>
      <c r="AD1738" s="994"/>
      <c r="AE1738" s="994"/>
      <c r="AF1738" s="995"/>
      <c r="AG1738" s="996"/>
      <c r="AH1738" s="997"/>
      <c r="AI1738" s="998"/>
      <c r="AJ1738" s="312"/>
      <c r="AK1738" s="312"/>
      <c r="AL1738" s="999"/>
      <c r="AM1738" s="312"/>
      <c r="AN1738" s="312"/>
      <c r="AO1738" s="1000"/>
      <c r="AP1738" s="666"/>
      <c r="AQ1738" s="1001"/>
      <c r="AR1738" s="1001"/>
      <c r="AS1738" s="1001"/>
      <c r="AT1738" s="748"/>
    </row>
    <row r="1739">
      <c r="A1739" s="248" t="s">
        <v>673</v>
      </c>
      <c r="B1739" s="179">
        <v>2.8608806E7</v>
      </c>
      <c r="C1739" s="1088">
        <v>44395.88479001157</v>
      </c>
      <c r="D1739" s="1090" t="s">
        <v>10871</v>
      </c>
      <c r="E1739" s="1087" t="s">
        <v>10872</v>
      </c>
      <c r="F1739" s="1116">
        <v>29613.0</v>
      </c>
      <c r="G1739" s="179" t="s">
        <v>391</v>
      </c>
      <c r="H1739" s="1087" t="s">
        <v>10873</v>
      </c>
      <c r="I1739" s="1087">
        <v>2.944289227E9</v>
      </c>
      <c r="K1739" s="1090" t="s">
        <v>10874</v>
      </c>
      <c r="L1739" s="1463" t="s">
        <v>7028</v>
      </c>
      <c r="M1739" s="176"/>
      <c r="N1739" s="176"/>
      <c r="O1739" s="1464"/>
      <c r="P1739" s="1464"/>
      <c r="Q1739" s="1464"/>
      <c r="R1739" s="1195"/>
      <c r="S1739" s="1324"/>
      <c r="T1739" s="149"/>
      <c r="U1739" s="149"/>
      <c r="V1739" s="1461"/>
      <c r="W1739" s="1465"/>
      <c r="X1739" s="1464"/>
      <c r="Y1739" s="1479"/>
      <c r="AA1739" s="987"/>
      <c r="AB1739" s="992"/>
      <c r="AC1739" s="993"/>
      <c r="AD1739" s="994"/>
      <c r="AE1739" s="994"/>
      <c r="AF1739" s="995"/>
      <c r="AG1739" s="996"/>
      <c r="AH1739" s="997"/>
      <c r="AI1739" s="998"/>
      <c r="AJ1739" s="312"/>
      <c r="AK1739" s="312"/>
      <c r="AL1739" s="999"/>
      <c r="AM1739" s="312"/>
      <c r="AN1739" s="312"/>
      <c r="AO1739" s="1000"/>
      <c r="AP1739" s="666"/>
      <c r="AQ1739" s="1001"/>
      <c r="AR1739" s="1001"/>
      <c r="AS1739" s="1001"/>
      <c r="AT1739" s="748"/>
    </row>
    <row r="1740">
      <c r="A1740" s="248" t="s">
        <v>673</v>
      </c>
      <c r="B1740" s="179">
        <v>4.124834E7</v>
      </c>
      <c r="C1740" s="1088">
        <v>44396.75517898148</v>
      </c>
      <c r="D1740" s="1090" t="s">
        <v>10878</v>
      </c>
      <c r="E1740" s="1087" t="s">
        <v>10879</v>
      </c>
      <c r="F1740" s="1116">
        <v>36005.0</v>
      </c>
      <c r="G1740" s="179" t="s">
        <v>391</v>
      </c>
      <c r="H1740" s="1087" t="s">
        <v>8228</v>
      </c>
      <c r="I1740" s="1087">
        <v>1.160199251E9</v>
      </c>
      <c r="K1740" s="1090" t="s">
        <v>10880</v>
      </c>
      <c r="L1740" s="1463" t="s">
        <v>7020</v>
      </c>
      <c r="M1740" s="176"/>
      <c r="N1740" s="176"/>
      <c r="O1740" s="1464"/>
      <c r="P1740" s="1464"/>
      <c r="Q1740" s="1461"/>
      <c r="R1740" s="1195"/>
      <c r="S1740" s="1324"/>
      <c r="T1740" s="149"/>
      <c r="U1740" s="149"/>
      <c r="V1740" s="1461"/>
      <c r="W1740" s="1465"/>
      <c r="X1740" s="1464"/>
      <c r="Y1740" s="1479"/>
      <c r="AA1740" s="987"/>
      <c r="AB1740" s="992"/>
      <c r="AC1740" s="993"/>
      <c r="AD1740" s="994"/>
      <c r="AE1740" s="994"/>
      <c r="AF1740" s="995"/>
      <c r="AG1740" s="996"/>
      <c r="AH1740" s="997"/>
      <c r="AI1740" s="998"/>
      <c r="AJ1740" s="312"/>
      <c r="AK1740" s="312"/>
      <c r="AL1740" s="999"/>
      <c r="AM1740" s="312"/>
      <c r="AN1740" s="312"/>
      <c r="AO1740" s="1000"/>
      <c r="AP1740" s="666"/>
      <c r="AQ1740" s="1001"/>
      <c r="AR1740" s="1001"/>
      <c r="AS1740" s="1001"/>
      <c r="AT1740" s="748"/>
    </row>
    <row r="1741">
      <c r="A1741" s="248" t="s">
        <v>673</v>
      </c>
      <c r="B1741" s="179">
        <v>3.5985194E7</v>
      </c>
      <c r="C1741" s="1088">
        <v>44398.111236192126</v>
      </c>
      <c r="D1741" s="1090" t="s">
        <v>10884</v>
      </c>
      <c r="E1741" s="1087" t="s">
        <v>10885</v>
      </c>
      <c r="F1741" s="1116">
        <v>33122.0</v>
      </c>
      <c r="G1741" s="179" t="s">
        <v>391</v>
      </c>
      <c r="H1741" s="1087" t="s">
        <v>3890</v>
      </c>
      <c r="I1741" s="1087">
        <v>1.141493702E9</v>
      </c>
      <c r="K1741" s="1090" t="s">
        <v>10886</v>
      </c>
      <c r="L1741" s="1463" t="s">
        <v>7020</v>
      </c>
      <c r="M1741" s="176"/>
      <c r="N1741" s="176"/>
      <c r="O1741" s="1464"/>
      <c r="P1741" s="1464"/>
      <c r="Q1741" s="1464"/>
      <c r="R1741" s="1195"/>
      <c r="S1741" s="1324"/>
      <c r="T1741" s="176"/>
      <c r="U1741" s="176"/>
      <c r="V1741" s="1461"/>
      <c r="W1741" s="1465"/>
      <c r="X1741" s="1464"/>
      <c r="Y1741" s="1479"/>
      <c r="AA1741" s="987"/>
      <c r="AB1741" s="992"/>
      <c r="AC1741" s="993"/>
      <c r="AD1741" s="994"/>
      <c r="AE1741" s="994"/>
      <c r="AF1741" s="995"/>
      <c r="AG1741" s="996"/>
      <c r="AH1741" s="997"/>
      <c r="AI1741" s="998"/>
      <c r="AJ1741" s="312"/>
      <c r="AK1741" s="312"/>
      <c r="AL1741" s="999"/>
      <c r="AM1741" s="312"/>
      <c r="AN1741" s="312"/>
      <c r="AO1741" s="1000"/>
      <c r="AP1741" s="666"/>
      <c r="AQ1741" s="1001"/>
      <c r="AR1741" s="1001"/>
      <c r="AS1741" s="1001"/>
      <c r="AT1741" s="748"/>
    </row>
    <row r="1742">
      <c r="A1742" s="248" t="s">
        <v>673</v>
      </c>
      <c r="B1742" s="179">
        <v>3.4073278E7</v>
      </c>
      <c r="C1742" s="1088">
        <v>44400.044146886576</v>
      </c>
      <c r="D1742" s="1091" t="s">
        <v>10892</v>
      </c>
      <c r="E1742" s="179" t="s">
        <v>10893</v>
      </c>
      <c r="F1742" s="228">
        <v>32318.0</v>
      </c>
      <c r="G1742" s="179" t="s">
        <v>391</v>
      </c>
      <c r="H1742" s="179" t="s">
        <v>10894</v>
      </c>
      <c r="I1742" s="179" t="s">
        <v>10895</v>
      </c>
      <c r="K1742" s="1091" t="s">
        <v>10896</v>
      </c>
      <c r="L1742" s="1466" t="s">
        <v>10897</v>
      </c>
      <c r="M1742" s="176"/>
      <c r="N1742" s="176"/>
      <c r="O1742" s="1467"/>
      <c r="P1742" s="1467"/>
      <c r="Q1742" s="1468"/>
      <c r="R1742" s="1480"/>
      <c r="S1742" s="1324"/>
      <c r="T1742" s="149"/>
      <c r="U1742" s="149"/>
      <c r="V1742" s="1468"/>
      <c r="W1742" s="619"/>
      <c r="X1742" s="1467"/>
      <c r="Y1742" s="1479"/>
      <c r="AA1742" s="987"/>
      <c r="AB1742" s="992"/>
      <c r="AC1742" s="993"/>
      <c r="AD1742" s="994"/>
      <c r="AE1742" s="994"/>
      <c r="AF1742" s="995"/>
      <c r="AG1742" s="996"/>
      <c r="AH1742" s="997"/>
      <c r="AI1742" s="998"/>
      <c r="AJ1742" s="312"/>
      <c r="AK1742" s="312"/>
      <c r="AL1742" s="999"/>
      <c r="AM1742" s="312"/>
      <c r="AN1742" s="312"/>
      <c r="AO1742" s="1000"/>
      <c r="AP1742" s="666"/>
      <c r="AQ1742" s="1001"/>
      <c r="AR1742" s="1001"/>
      <c r="AS1742" s="1001"/>
      <c r="AT1742" s="748"/>
    </row>
    <row r="1743">
      <c r="A1743" s="248" t="s">
        <v>673</v>
      </c>
      <c r="B1743" s="179">
        <v>3.9413217E7</v>
      </c>
      <c r="C1743" s="1088">
        <v>44403.52426115741</v>
      </c>
      <c r="D1743" s="1091" t="s">
        <v>6120</v>
      </c>
      <c r="E1743" s="179" t="s">
        <v>10901</v>
      </c>
      <c r="F1743" s="228">
        <v>35087.0</v>
      </c>
      <c r="G1743" s="179" t="s">
        <v>10902</v>
      </c>
      <c r="H1743" s="179" t="s">
        <v>3283</v>
      </c>
      <c r="I1743" s="179" t="s">
        <v>10903</v>
      </c>
      <c r="K1743" s="1091" t="s">
        <v>6123</v>
      </c>
      <c r="L1743" s="1466" t="s">
        <v>7028</v>
      </c>
      <c r="M1743" s="176"/>
      <c r="N1743" s="176"/>
      <c r="O1743" s="1467"/>
      <c r="P1743" s="1467"/>
      <c r="Q1743" s="1468"/>
      <c r="R1743" s="1480"/>
      <c r="S1743" s="1324"/>
      <c r="T1743" s="149"/>
      <c r="U1743" s="149"/>
      <c r="V1743" s="1468"/>
      <c r="W1743" s="619"/>
      <c r="X1743" s="1467"/>
      <c r="Y1743" s="1479"/>
      <c r="AA1743" s="987"/>
      <c r="AB1743" s="992"/>
      <c r="AC1743" s="993"/>
      <c r="AD1743" s="994"/>
      <c r="AE1743" s="994"/>
      <c r="AF1743" s="995"/>
      <c r="AG1743" s="996"/>
      <c r="AH1743" s="997"/>
      <c r="AI1743" s="998"/>
      <c r="AJ1743" s="312"/>
      <c r="AK1743" s="312"/>
      <c r="AL1743" s="999"/>
      <c r="AM1743" s="312"/>
      <c r="AN1743" s="312"/>
      <c r="AO1743" s="1000"/>
      <c r="AP1743" s="666"/>
      <c r="AQ1743" s="1001"/>
      <c r="AR1743" s="1001"/>
      <c r="AS1743" s="1001"/>
      <c r="AT1743" s="748"/>
    </row>
    <row r="1744">
      <c r="A1744" s="248" t="s">
        <v>673</v>
      </c>
      <c r="B1744" s="179">
        <v>3.2248869E7</v>
      </c>
      <c r="C1744" s="1088">
        <v>44403.65845811342</v>
      </c>
      <c r="D1744" s="1091" t="s">
        <v>10907</v>
      </c>
      <c r="E1744" s="179" t="s">
        <v>10908</v>
      </c>
      <c r="F1744" s="228">
        <v>31534.0</v>
      </c>
      <c r="G1744" s="179" t="s">
        <v>1808</v>
      </c>
      <c r="H1744" s="179" t="s">
        <v>10909</v>
      </c>
      <c r="I1744" s="179">
        <v>1.157985827E9</v>
      </c>
      <c r="K1744" s="1091" t="s">
        <v>10910</v>
      </c>
      <c r="L1744" s="1466" t="s">
        <v>7020</v>
      </c>
      <c r="M1744" s="176"/>
      <c r="N1744" s="176"/>
      <c r="O1744" s="1467"/>
      <c r="P1744" s="1467"/>
      <c r="Q1744" s="1467"/>
      <c r="R1744" s="1480"/>
      <c r="S1744" s="1324"/>
      <c r="T1744" s="176"/>
      <c r="U1744" s="176"/>
      <c r="V1744" s="1467"/>
      <c r="W1744" s="619"/>
      <c r="X1744" s="1467"/>
      <c r="Y1744" s="1479"/>
      <c r="AA1744" s="987"/>
      <c r="AB1744" s="992"/>
      <c r="AC1744" s="993"/>
      <c r="AD1744" s="994"/>
      <c r="AE1744" s="994"/>
      <c r="AF1744" s="995"/>
      <c r="AG1744" s="996"/>
      <c r="AH1744" s="997"/>
      <c r="AI1744" s="998"/>
      <c r="AJ1744" s="312"/>
      <c r="AK1744" s="312"/>
      <c r="AL1744" s="999"/>
      <c r="AM1744" s="312"/>
      <c r="AN1744" s="312"/>
      <c r="AO1744" s="1000"/>
      <c r="AP1744" s="666"/>
      <c r="AQ1744" s="1001"/>
      <c r="AR1744" s="1001"/>
      <c r="AS1744" s="1001"/>
      <c r="AT1744" s="748"/>
    </row>
    <row r="1745">
      <c r="A1745" s="248" t="s">
        <v>673</v>
      </c>
      <c r="B1745" s="179">
        <v>3.9515178E7</v>
      </c>
      <c r="C1745" s="1088">
        <v>44404.038628449074</v>
      </c>
      <c r="D1745" s="1091" t="s">
        <v>10915</v>
      </c>
      <c r="E1745" s="179" t="s">
        <v>10916</v>
      </c>
      <c r="F1745" s="228">
        <v>35196.0</v>
      </c>
      <c r="G1745" s="179" t="s">
        <v>2021</v>
      </c>
      <c r="H1745" s="179" t="s">
        <v>1795</v>
      </c>
      <c r="I1745" s="179" t="s">
        <v>10917</v>
      </c>
      <c r="K1745" s="1091" t="s">
        <v>8475</v>
      </c>
      <c r="L1745" s="1466" t="s">
        <v>7028</v>
      </c>
      <c r="M1745" s="176"/>
      <c r="N1745" s="176"/>
      <c r="O1745" s="1467"/>
      <c r="P1745" s="1467"/>
      <c r="Q1745" s="1468"/>
      <c r="R1745" s="1180"/>
      <c r="S1745" s="1324"/>
      <c r="T1745" s="149"/>
      <c r="U1745" s="149"/>
      <c r="V1745" s="1468"/>
      <c r="W1745" s="619"/>
      <c r="X1745" s="1467"/>
      <c r="Y1745" s="1479"/>
      <c r="AA1745" s="987"/>
      <c r="AB1745" s="992"/>
      <c r="AC1745" s="993"/>
      <c r="AD1745" s="994"/>
      <c r="AE1745" s="994"/>
      <c r="AF1745" s="995"/>
      <c r="AG1745" s="996"/>
      <c r="AH1745" s="997"/>
      <c r="AI1745" s="998"/>
      <c r="AJ1745" s="312"/>
      <c r="AK1745" s="312"/>
      <c r="AL1745" s="999"/>
      <c r="AM1745" s="312"/>
      <c r="AN1745" s="312"/>
      <c r="AO1745" s="1000"/>
      <c r="AP1745" s="666"/>
      <c r="AQ1745" s="1001"/>
      <c r="AR1745" s="1001"/>
      <c r="AS1745" s="1001"/>
      <c r="AT1745" s="748"/>
    </row>
    <row r="1746">
      <c r="A1746" s="248" t="s">
        <v>673</v>
      </c>
      <c r="B1746" s="179">
        <v>4.4158668E7</v>
      </c>
      <c r="C1746" s="1088">
        <v>44404.4706577662</v>
      </c>
      <c r="D1746" s="1091" t="s">
        <v>10922</v>
      </c>
      <c r="E1746" s="179" t="s">
        <v>10923</v>
      </c>
      <c r="F1746" s="228">
        <v>37443.0</v>
      </c>
      <c r="G1746" s="179" t="s">
        <v>2021</v>
      </c>
      <c r="H1746" s="179" t="s">
        <v>1678</v>
      </c>
      <c r="I1746" s="179">
        <v>5.491168941885E12</v>
      </c>
      <c r="K1746" s="1091" t="s">
        <v>10924</v>
      </c>
      <c r="L1746" s="1466" t="s">
        <v>10925</v>
      </c>
      <c r="M1746" s="176"/>
      <c r="N1746" s="176"/>
      <c r="O1746" s="1467"/>
      <c r="P1746" s="1467"/>
      <c r="Q1746" s="1467"/>
      <c r="R1746" s="1480"/>
      <c r="S1746" s="1324"/>
      <c r="T1746" s="176"/>
      <c r="U1746" s="176"/>
      <c r="V1746" s="1467"/>
      <c r="W1746" s="619"/>
      <c r="X1746" s="1467"/>
      <c r="Y1746" s="1479"/>
      <c r="AA1746" s="987"/>
      <c r="AB1746" s="992"/>
      <c r="AC1746" s="993"/>
      <c r="AD1746" s="994"/>
      <c r="AE1746" s="994"/>
      <c r="AF1746" s="995"/>
      <c r="AG1746" s="996"/>
      <c r="AH1746" s="997"/>
      <c r="AI1746" s="998"/>
      <c r="AJ1746" s="312"/>
      <c r="AK1746" s="312"/>
      <c r="AL1746" s="999"/>
      <c r="AM1746" s="312"/>
      <c r="AN1746" s="312"/>
      <c r="AO1746" s="1000"/>
      <c r="AP1746" s="666"/>
      <c r="AQ1746" s="1001"/>
      <c r="AR1746" s="1001"/>
      <c r="AS1746" s="1001"/>
      <c r="AT1746" s="748"/>
    </row>
    <row r="1747">
      <c r="A1747" s="248" t="s">
        <v>673</v>
      </c>
      <c r="B1747" s="179">
        <v>4.3612375E7</v>
      </c>
      <c r="C1747" s="1088">
        <v>44405.00919202546</v>
      </c>
      <c r="D1747" s="1091" t="s">
        <v>10931</v>
      </c>
      <c r="E1747" s="179" t="s">
        <v>10932</v>
      </c>
      <c r="F1747" s="228">
        <v>37172.0</v>
      </c>
      <c r="G1747" s="179" t="s">
        <v>391</v>
      </c>
      <c r="H1747" s="179" t="s">
        <v>10933</v>
      </c>
      <c r="I1747" s="179" t="s">
        <v>10934</v>
      </c>
      <c r="K1747" s="1091" t="s">
        <v>10935</v>
      </c>
      <c r="L1747" s="1466" t="s">
        <v>7028</v>
      </c>
      <c r="M1747" s="176"/>
      <c r="N1747" s="176"/>
      <c r="O1747" s="1467"/>
      <c r="P1747" s="1467"/>
      <c r="Q1747" s="1468"/>
      <c r="R1747" s="1480"/>
      <c r="S1747" s="1324"/>
      <c r="T1747" s="149"/>
      <c r="U1747" s="149"/>
      <c r="V1747" s="1468"/>
      <c r="W1747" s="619"/>
      <c r="X1747" s="1467"/>
      <c r="Y1747" s="1479"/>
      <c r="AA1747" s="987"/>
      <c r="AB1747" s="992"/>
      <c r="AC1747" s="993"/>
      <c r="AD1747" s="994"/>
      <c r="AE1747" s="994"/>
      <c r="AF1747" s="995"/>
      <c r="AG1747" s="996"/>
      <c r="AH1747" s="997"/>
      <c r="AI1747" s="998"/>
      <c r="AJ1747" s="312"/>
      <c r="AK1747" s="312"/>
      <c r="AL1747" s="999"/>
      <c r="AM1747" s="312"/>
      <c r="AN1747" s="312"/>
      <c r="AO1747" s="1000"/>
      <c r="AP1747" s="666"/>
      <c r="AQ1747" s="1001"/>
      <c r="AR1747" s="1001"/>
      <c r="AS1747" s="1001"/>
      <c r="AT1747" s="748"/>
    </row>
    <row r="1748">
      <c r="A1748" s="248" t="s">
        <v>673</v>
      </c>
      <c r="B1748" s="179">
        <v>4.5202343E7</v>
      </c>
      <c r="C1748" s="1088">
        <v>44405.508346574075</v>
      </c>
      <c r="D1748" s="1091" t="s">
        <v>10938</v>
      </c>
      <c r="E1748" s="179" t="s">
        <v>10939</v>
      </c>
      <c r="F1748" s="228">
        <v>37886.0</v>
      </c>
      <c r="G1748" s="179" t="s">
        <v>391</v>
      </c>
      <c r="H1748" s="179" t="s">
        <v>10940</v>
      </c>
      <c r="I1748" s="179">
        <v>1.134921112E9</v>
      </c>
      <c r="K1748" s="1091" t="s">
        <v>10941</v>
      </c>
      <c r="L1748" s="1466" t="s">
        <v>10942</v>
      </c>
      <c r="M1748" s="176"/>
      <c r="N1748" s="176"/>
      <c r="O1748" s="1467"/>
      <c r="P1748" s="1467"/>
      <c r="Q1748" s="1468"/>
      <c r="R1748" s="1180"/>
      <c r="S1748" s="1324"/>
      <c r="T1748" s="149"/>
      <c r="U1748" s="149"/>
      <c r="V1748" s="1467"/>
      <c r="W1748" s="619"/>
      <c r="X1748" s="1467"/>
      <c r="Y1748" s="1479"/>
      <c r="AA1748" s="987"/>
      <c r="AB1748" s="992"/>
      <c r="AC1748" s="993"/>
      <c r="AD1748" s="994"/>
      <c r="AE1748" s="994"/>
      <c r="AF1748" s="995"/>
      <c r="AG1748" s="996"/>
      <c r="AH1748" s="997"/>
      <c r="AI1748" s="998"/>
      <c r="AJ1748" s="312"/>
      <c r="AK1748" s="312"/>
      <c r="AL1748" s="999"/>
      <c r="AM1748" s="312"/>
      <c r="AN1748" s="312"/>
      <c r="AO1748" s="1000"/>
      <c r="AP1748" s="666"/>
      <c r="AQ1748" s="1001"/>
      <c r="AR1748" s="1001"/>
      <c r="AS1748" s="1001"/>
      <c r="AT1748" s="748"/>
    </row>
    <row r="1749">
      <c r="A1749" s="248" t="s">
        <v>673</v>
      </c>
      <c r="B1749" s="179">
        <v>3.85357E7</v>
      </c>
      <c r="C1749" s="1088">
        <v>44406.85286601852</v>
      </c>
      <c r="D1749" s="1091" t="s">
        <v>10946</v>
      </c>
      <c r="E1749" s="179" t="s">
        <v>10947</v>
      </c>
      <c r="F1749" s="228">
        <v>34540.0</v>
      </c>
      <c r="G1749" s="179" t="s">
        <v>674</v>
      </c>
      <c r="H1749" s="179" t="s">
        <v>10948</v>
      </c>
      <c r="I1749" s="179">
        <v>2.974209528E9</v>
      </c>
      <c r="K1749" s="1091" t="s">
        <v>10949</v>
      </c>
      <c r="L1749" s="1466" t="s">
        <v>7038</v>
      </c>
      <c r="M1749" s="176"/>
      <c r="N1749" s="176"/>
      <c r="O1749" s="1467"/>
      <c r="P1749" s="1467"/>
      <c r="Q1749" s="1468"/>
      <c r="R1749" s="1480"/>
      <c r="S1749" s="1324"/>
      <c r="T1749" s="149"/>
      <c r="U1749" s="149"/>
      <c r="V1749" s="1468"/>
      <c r="W1749" s="619"/>
      <c r="X1749" s="1467"/>
      <c r="Y1749" s="1479"/>
      <c r="AA1749" s="987"/>
      <c r="AB1749" s="992"/>
      <c r="AC1749" s="993"/>
      <c r="AD1749" s="994"/>
      <c r="AE1749" s="994"/>
      <c r="AF1749" s="995"/>
      <c r="AG1749" s="996"/>
      <c r="AH1749" s="997"/>
      <c r="AI1749" s="998"/>
      <c r="AJ1749" s="312"/>
      <c r="AK1749" s="312"/>
      <c r="AL1749" s="999"/>
      <c r="AM1749" s="312"/>
      <c r="AN1749" s="312"/>
      <c r="AO1749" s="1000"/>
      <c r="AP1749" s="666"/>
      <c r="AQ1749" s="1001"/>
      <c r="AR1749" s="1001"/>
      <c r="AS1749" s="1001"/>
      <c r="AT1749" s="748"/>
    </row>
    <row r="1750">
      <c r="A1750" s="248" t="s">
        <v>673</v>
      </c>
      <c r="B1750" s="179">
        <v>4.6189898E7</v>
      </c>
      <c r="C1750" s="1088">
        <v>44406.944243101854</v>
      </c>
      <c r="D1750" s="1091" t="s">
        <v>10953</v>
      </c>
      <c r="E1750" s="179" t="s">
        <v>10954</v>
      </c>
      <c r="F1750" s="228">
        <v>38295.0</v>
      </c>
      <c r="G1750" s="179" t="s">
        <v>391</v>
      </c>
      <c r="H1750" s="179" t="s">
        <v>10955</v>
      </c>
      <c r="I1750" s="179" t="s">
        <v>10956</v>
      </c>
      <c r="K1750" s="1091" t="s">
        <v>10957</v>
      </c>
      <c r="L1750" s="1466" t="s">
        <v>7020</v>
      </c>
      <c r="M1750" s="176"/>
      <c r="N1750" s="176"/>
      <c r="O1750" s="1467"/>
      <c r="P1750" s="1467"/>
      <c r="Q1750" s="1467"/>
      <c r="R1750" s="1480"/>
      <c r="S1750" s="1324"/>
      <c r="T1750" s="149"/>
      <c r="U1750" s="149"/>
      <c r="V1750" s="1467"/>
      <c r="W1750" s="619"/>
      <c r="X1750" s="1467"/>
      <c r="Y1750" s="1479"/>
      <c r="AA1750" s="987"/>
      <c r="AB1750" s="992"/>
      <c r="AC1750" s="993"/>
      <c r="AD1750" s="994"/>
      <c r="AE1750" s="994"/>
      <c r="AF1750" s="995"/>
      <c r="AG1750" s="996"/>
      <c r="AH1750" s="997"/>
      <c r="AI1750" s="998"/>
      <c r="AJ1750" s="312"/>
      <c r="AK1750" s="312"/>
      <c r="AL1750" s="999"/>
      <c r="AM1750" s="312"/>
      <c r="AN1750" s="312"/>
      <c r="AO1750" s="1000"/>
      <c r="AP1750" s="666"/>
      <c r="AQ1750" s="1001"/>
      <c r="AR1750" s="1001"/>
      <c r="AS1750" s="1001"/>
      <c r="AT1750" s="748"/>
    </row>
    <row r="1751">
      <c r="A1751" s="248" t="s">
        <v>673</v>
      </c>
      <c r="B1751" s="179">
        <v>4.4747139E7</v>
      </c>
      <c r="C1751" s="1088">
        <v>44407.00310096065</v>
      </c>
      <c r="D1751" s="1091" t="s">
        <v>10964</v>
      </c>
      <c r="E1751" s="179" t="s">
        <v>10965</v>
      </c>
      <c r="F1751" s="228">
        <v>37705.0</v>
      </c>
      <c r="G1751" s="179" t="s">
        <v>2021</v>
      </c>
      <c r="H1751" s="179" t="s">
        <v>10966</v>
      </c>
      <c r="I1751" s="179">
        <v>2.617169475E9</v>
      </c>
      <c r="K1751" s="1091" t="s">
        <v>10967</v>
      </c>
      <c r="L1751" s="1466" t="s">
        <v>7028</v>
      </c>
      <c r="M1751" s="176"/>
      <c r="N1751" s="176"/>
      <c r="O1751" s="1467"/>
      <c r="P1751" s="1467"/>
      <c r="Q1751" s="1468"/>
      <c r="R1751" s="1480"/>
      <c r="S1751" s="1324"/>
      <c r="T1751" s="149"/>
      <c r="U1751" s="149"/>
      <c r="V1751" s="1468"/>
      <c r="W1751" s="619"/>
      <c r="X1751" s="1467"/>
      <c r="Y1751" s="1479"/>
      <c r="AA1751" s="987"/>
      <c r="AB1751" s="992"/>
      <c r="AC1751" s="993"/>
      <c r="AD1751" s="994"/>
      <c r="AE1751" s="994"/>
      <c r="AF1751" s="995"/>
      <c r="AG1751" s="996"/>
      <c r="AH1751" s="997"/>
      <c r="AI1751" s="998"/>
      <c r="AJ1751" s="312"/>
      <c r="AK1751" s="312"/>
      <c r="AL1751" s="999"/>
      <c r="AM1751" s="312"/>
      <c r="AN1751" s="312"/>
      <c r="AO1751" s="1000"/>
      <c r="AP1751" s="666"/>
      <c r="AQ1751" s="1001"/>
      <c r="AR1751" s="1001"/>
      <c r="AS1751" s="1001"/>
      <c r="AT1751" s="748"/>
    </row>
    <row r="1752">
      <c r="A1752" s="248" t="s">
        <v>673</v>
      </c>
      <c r="B1752" s="179">
        <v>2.3248284E7</v>
      </c>
      <c r="C1752" s="1088">
        <v>44407.60280554398</v>
      </c>
      <c r="D1752" s="1091" t="s">
        <v>10971</v>
      </c>
      <c r="E1752" s="179" t="s">
        <v>10972</v>
      </c>
      <c r="F1752" s="228">
        <v>26710.0</v>
      </c>
      <c r="G1752" s="179" t="s">
        <v>1740</v>
      </c>
      <c r="H1752" s="179" t="s">
        <v>2141</v>
      </c>
      <c r="I1752" s="179">
        <v>1.159383518E9</v>
      </c>
      <c r="K1752" s="1091" t="s">
        <v>10973</v>
      </c>
      <c r="L1752" s="1466" t="s">
        <v>7038</v>
      </c>
      <c r="M1752" s="176"/>
      <c r="N1752" s="176"/>
      <c r="O1752" s="1467"/>
      <c r="P1752" s="1467"/>
      <c r="Q1752" s="1467"/>
      <c r="R1752" s="1480"/>
      <c r="S1752" s="1324"/>
      <c r="T1752" s="149"/>
      <c r="U1752" s="149"/>
      <c r="V1752" s="1468"/>
      <c r="W1752" s="619"/>
      <c r="X1752" s="1467"/>
      <c r="Y1752" s="1479"/>
      <c r="AA1752" s="987"/>
      <c r="AB1752" s="992"/>
      <c r="AC1752" s="993"/>
      <c r="AD1752" s="994"/>
      <c r="AE1752" s="994"/>
      <c r="AF1752" s="995"/>
      <c r="AG1752" s="996"/>
      <c r="AH1752" s="997"/>
      <c r="AI1752" s="998"/>
      <c r="AJ1752" s="312"/>
      <c r="AK1752" s="312"/>
      <c r="AL1752" s="999"/>
      <c r="AM1752" s="312"/>
      <c r="AN1752" s="312"/>
      <c r="AO1752" s="1000"/>
      <c r="AP1752" s="666"/>
      <c r="AQ1752" s="1001"/>
      <c r="AR1752" s="1001"/>
      <c r="AS1752" s="1001"/>
      <c r="AT1752" s="748"/>
    </row>
    <row r="1753">
      <c r="A1753" s="248" t="s">
        <v>673</v>
      </c>
      <c r="B1753" s="179">
        <v>4.1315406E7</v>
      </c>
      <c r="C1753" s="1088">
        <v>44407.731783055555</v>
      </c>
      <c r="D1753" s="1091" t="s">
        <v>10976</v>
      </c>
      <c r="E1753" s="179" t="s">
        <v>10977</v>
      </c>
      <c r="F1753" s="228">
        <v>36020.0</v>
      </c>
      <c r="G1753" s="179" t="s">
        <v>391</v>
      </c>
      <c r="H1753" s="179" t="s">
        <v>10978</v>
      </c>
      <c r="I1753" s="179" t="s">
        <v>10979</v>
      </c>
      <c r="K1753" s="1091" t="s">
        <v>10980</v>
      </c>
      <c r="L1753" s="1466" t="s">
        <v>7028</v>
      </c>
      <c r="M1753" s="176"/>
      <c r="N1753" s="176"/>
      <c r="O1753" s="1467"/>
      <c r="P1753" s="1467"/>
      <c r="Q1753" s="1468"/>
      <c r="R1753" s="1195"/>
      <c r="S1753" s="1324"/>
      <c r="T1753" s="149"/>
      <c r="U1753" s="149"/>
      <c r="V1753" s="1468"/>
      <c r="W1753" s="619"/>
      <c r="X1753" s="1467"/>
      <c r="Y1753" s="1479"/>
      <c r="AA1753" s="987"/>
      <c r="AB1753" s="992"/>
      <c r="AC1753" s="993"/>
      <c r="AD1753" s="994"/>
      <c r="AE1753" s="994"/>
      <c r="AF1753" s="995"/>
      <c r="AG1753" s="996"/>
      <c r="AH1753" s="997"/>
      <c r="AI1753" s="998"/>
      <c r="AJ1753" s="312"/>
      <c r="AK1753" s="312"/>
      <c r="AL1753" s="999"/>
      <c r="AM1753" s="312"/>
      <c r="AN1753" s="312"/>
      <c r="AO1753" s="1000"/>
      <c r="AP1753" s="666"/>
      <c r="AQ1753" s="1001"/>
      <c r="AR1753" s="1001"/>
      <c r="AS1753" s="1001"/>
      <c r="AT1753" s="748"/>
    </row>
    <row r="1754">
      <c r="A1754" s="248" t="s">
        <v>673</v>
      </c>
      <c r="B1754" s="179">
        <v>4.3249724E7</v>
      </c>
      <c r="C1754" s="1088">
        <v>44408.43472053241</v>
      </c>
      <c r="D1754" s="1091" t="s">
        <v>10984</v>
      </c>
      <c r="E1754" s="179" t="s">
        <v>10985</v>
      </c>
      <c r="F1754" s="228">
        <v>36913.0</v>
      </c>
      <c r="G1754" s="179" t="s">
        <v>391</v>
      </c>
      <c r="H1754" s="179" t="s">
        <v>1822</v>
      </c>
      <c r="I1754" s="179" t="s">
        <v>10986</v>
      </c>
      <c r="K1754" s="1091" t="s">
        <v>10987</v>
      </c>
      <c r="L1754" s="1466" t="s">
        <v>7038</v>
      </c>
      <c r="M1754" s="176"/>
      <c r="N1754" s="176"/>
      <c r="O1754" s="1467"/>
      <c r="P1754" s="1467"/>
      <c r="Q1754" s="1468"/>
      <c r="R1754" s="1480"/>
      <c r="S1754" s="1324"/>
      <c r="T1754" s="149"/>
      <c r="U1754" s="149"/>
      <c r="V1754" s="1468"/>
      <c r="W1754" s="619"/>
      <c r="X1754" s="1467"/>
      <c r="Y1754" s="1479"/>
      <c r="AA1754" s="987"/>
      <c r="AB1754" s="992"/>
      <c r="AC1754" s="993"/>
      <c r="AD1754" s="994"/>
      <c r="AE1754" s="994"/>
      <c r="AF1754" s="995"/>
      <c r="AG1754" s="996"/>
      <c r="AH1754" s="997"/>
      <c r="AI1754" s="998"/>
      <c r="AJ1754" s="312"/>
      <c r="AK1754" s="312"/>
      <c r="AL1754" s="999"/>
      <c r="AM1754" s="312"/>
      <c r="AN1754" s="312"/>
      <c r="AO1754" s="1000"/>
      <c r="AP1754" s="666"/>
      <c r="AQ1754" s="1001"/>
      <c r="AR1754" s="1001"/>
      <c r="AS1754" s="1001"/>
      <c r="AT1754" s="748"/>
    </row>
    <row r="1755">
      <c r="A1755" s="248" t="s">
        <v>673</v>
      </c>
      <c r="B1755" s="179">
        <v>4.1010221E7</v>
      </c>
      <c r="C1755" s="1088">
        <v>44408.735972696755</v>
      </c>
      <c r="D1755" s="1091" t="s">
        <v>10991</v>
      </c>
      <c r="E1755" s="179" t="s">
        <v>10992</v>
      </c>
      <c r="F1755" s="228">
        <v>35886.0</v>
      </c>
      <c r="G1755" s="179" t="s">
        <v>391</v>
      </c>
      <c r="H1755" s="179" t="s">
        <v>6179</v>
      </c>
      <c r="I1755" s="179">
        <v>5.492995476453E12</v>
      </c>
      <c r="K1755" s="1091" t="s">
        <v>10993</v>
      </c>
      <c r="L1755" s="1466" t="s">
        <v>10994</v>
      </c>
      <c r="M1755" s="176"/>
      <c r="N1755" s="176"/>
      <c r="O1755" s="1467"/>
      <c r="P1755" s="1467"/>
      <c r="Q1755" s="1468"/>
      <c r="R1755" s="1195"/>
      <c r="S1755" s="1324"/>
      <c r="T1755" s="149"/>
      <c r="U1755" s="149"/>
      <c r="V1755" s="1468"/>
      <c r="W1755" s="619"/>
      <c r="X1755" s="1467"/>
      <c r="Y1755" s="1479"/>
      <c r="AA1755" s="987"/>
      <c r="AB1755" s="992"/>
      <c r="AC1755" s="993"/>
      <c r="AD1755" s="994"/>
      <c r="AE1755" s="994"/>
      <c r="AF1755" s="995"/>
      <c r="AG1755" s="996"/>
      <c r="AH1755" s="997"/>
      <c r="AI1755" s="998"/>
      <c r="AJ1755" s="312"/>
      <c r="AK1755" s="312"/>
      <c r="AL1755" s="999"/>
      <c r="AM1755" s="312"/>
      <c r="AN1755" s="312"/>
      <c r="AO1755" s="1000"/>
      <c r="AP1755" s="666"/>
      <c r="AQ1755" s="1001"/>
      <c r="AR1755" s="1001"/>
      <c r="AS1755" s="1001"/>
      <c r="AT1755" s="748"/>
    </row>
    <row r="1756">
      <c r="A1756" s="248" t="s">
        <v>673</v>
      </c>
      <c r="B1756" s="179">
        <v>2.8169097E7</v>
      </c>
      <c r="C1756" s="1088">
        <v>44408.78758849537</v>
      </c>
      <c r="D1756" s="1091" t="s">
        <v>10998</v>
      </c>
      <c r="E1756" s="179" t="s">
        <v>10999</v>
      </c>
      <c r="F1756" s="228">
        <v>29367.0</v>
      </c>
      <c r="G1756" s="179" t="s">
        <v>391</v>
      </c>
      <c r="H1756" s="179" t="s">
        <v>1678</v>
      </c>
      <c r="I1756" s="179" t="s">
        <v>11000</v>
      </c>
      <c r="K1756" s="1091" t="s">
        <v>11001</v>
      </c>
      <c r="L1756" s="1466" t="s">
        <v>7038</v>
      </c>
      <c r="M1756" s="176"/>
      <c r="N1756" s="176"/>
      <c r="O1756" s="1467"/>
      <c r="P1756" s="1467"/>
      <c r="Q1756" s="1468"/>
      <c r="R1756" s="1195"/>
      <c r="S1756" s="1324"/>
      <c r="T1756" s="149"/>
      <c r="U1756" s="149"/>
      <c r="V1756" s="1468"/>
      <c r="W1756" s="619"/>
      <c r="X1756" s="1467"/>
      <c r="Y1756" s="1479"/>
      <c r="AA1756" s="987"/>
      <c r="AB1756" s="992"/>
      <c r="AC1756" s="993"/>
      <c r="AD1756" s="994"/>
      <c r="AE1756" s="994"/>
      <c r="AF1756" s="995"/>
      <c r="AG1756" s="996"/>
      <c r="AH1756" s="997"/>
      <c r="AI1756" s="998"/>
      <c r="AJ1756" s="312"/>
      <c r="AK1756" s="312"/>
      <c r="AL1756" s="999"/>
      <c r="AM1756" s="312"/>
      <c r="AN1756" s="312"/>
      <c r="AO1756" s="1000"/>
      <c r="AP1756" s="666"/>
      <c r="AQ1756" s="1001"/>
      <c r="AR1756" s="1001"/>
      <c r="AS1756" s="1001"/>
      <c r="AT1756" s="748"/>
    </row>
    <row r="1757">
      <c r="A1757" s="248" t="s">
        <v>673</v>
      </c>
      <c r="B1757" s="179">
        <v>9.4438E7</v>
      </c>
      <c r="C1757" s="1088">
        <v>44410.025530914354</v>
      </c>
      <c r="D1757" s="1091" t="s">
        <v>3622</v>
      </c>
      <c r="E1757" s="179" t="s">
        <v>3623</v>
      </c>
      <c r="F1757" s="228">
        <v>32413.0</v>
      </c>
      <c r="G1757" s="179" t="s">
        <v>2864</v>
      </c>
      <c r="H1757" s="179" t="s">
        <v>1618</v>
      </c>
      <c r="I1757" s="179" t="s">
        <v>11005</v>
      </c>
      <c r="K1757" s="1091" t="s">
        <v>3125</v>
      </c>
      <c r="L1757" s="1466" t="s">
        <v>7020</v>
      </c>
      <c r="M1757" s="176"/>
      <c r="N1757" s="176"/>
      <c r="O1757" s="1467"/>
      <c r="P1757" s="1467"/>
      <c r="Q1757" s="1468"/>
      <c r="R1757" s="1480"/>
      <c r="S1757" s="1324"/>
      <c r="T1757" s="176"/>
      <c r="U1757" s="176"/>
      <c r="V1757" s="1468"/>
      <c r="W1757" s="619"/>
      <c r="X1757" s="1467"/>
      <c r="Y1757" s="1479"/>
      <c r="AA1757" s="987"/>
      <c r="AB1757" s="992"/>
      <c r="AC1757" s="993"/>
      <c r="AD1757" s="994"/>
      <c r="AE1757" s="994"/>
      <c r="AF1757" s="995"/>
      <c r="AG1757" s="996"/>
      <c r="AH1757" s="997"/>
      <c r="AI1757" s="998"/>
      <c r="AJ1757" s="312"/>
      <c r="AK1757" s="312"/>
      <c r="AL1757" s="999"/>
      <c r="AM1757" s="312"/>
      <c r="AN1757" s="312"/>
      <c r="AO1757" s="1000"/>
      <c r="AP1757" s="666"/>
      <c r="AQ1757" s="1001"/>
      <c r="AR1757" s="1001"/>
      <c r="AS1757" s="1001"/>
      <c r="AT1757" s="748"/>
    </row>
    <row r="1758">
      <c r="A1758" s="248" t="s">
        <v>673</v>
      </c>
      <c r="B1758" s="179">
        <v>3.933302E7</v>
      </c>
      <c r="C1758" s="1088">
        <v>44410.62193451389</v>
      </c>
      <c r="D1758" s="1091" t="s">
        <v>11007</v>
      </c>
      <c r="E1758" s="179" t="s">
        <v>11008</v>
      </c>
      <c r="F1758" s="228">
        <v>35094.0</v>
      </c>
      <c r="G1758" s="179" t="s">
        <v>391</v>
      </c>
      <c r="H1758" s="179" t="s">
        <v>11009</v>
      </c>
      <c r="I1758" s="179">
        <v>1.132432773E9</v>
      </c>
      <c r="K1758" s="1091" t="s">
        <v>5935</v>
      </c>
      <c r="L1758" s="1466" t="s">
        <v>11010</v>
      </c>
      <c r="M1758" s="176"/>
      <c r="N1758" s="176"/>
      <c r="O1758" s="1467"/>
      <c r="P1758" s="1467"/>
      <c r="Q1758" s="1468"/>
      <c r="R1758" s="176"/>
      <c r="S1758" s="1324"/>
      <c r="T1758" s="149"/>
      <c r="U1758" s="149"/>
      <c r="V1758" s="1468"/>
      <c r="W1758" s="619"/>
      <c r="X1758" s="1467"/>
      <c r="Y1758" s="1479"/>
      <c r="AA1758" s="987"/>
      <c r="AB1758" s="992"/>
      <c r="AC1758" s="993"/>
      <c r="AD1758" s="994"/>
      <c r="AE1758" s="994"/>
      <c r="AF1758" s="995"/>
      <c r="AG1758" s="996"/>
      <c r="AH1758" s="997"/>
      <c r="AI1758" s="998"/>
      <c r="AJ1758" s="312"/>
      <c r="AK1758" s="312"/>
      <c r="AL1758" s="999"/>
      <c r="AM1758" s="312"/>
      <c r="AN1758" s="312"/>
      <c r="AO1758" s="1000"/>
      <c r="AP1758" s="666"/>
      <c r="AQ1758" s="1001"/>
      <c r="AR1758" s="1001"/>
      <c r="AS1758" s="1001"/>
      <c r="AT1758" s="748"/>
    </row>
    <row r="1759">
      <c r="A1759" s="248" t="s">
        <v>673</v>
      </c>
      <c r="B1759" s="179">
        <v>2.7699125E7</v>
      </c>
      <c r="C1759" s="1088">
        <v>44411.82980126157</v>
      </c>
      <c r="D1759" s="1091" t="s">
        <v>11013</v>
      </c>
      <c r="E1759" s="179" t="s">
        <v>11014</v>
      </c>
      <c r="F1759" s="228">
        <v>29156.0</v>
      </c>
      <c r="G1759" s="179" t="s">
        <v>391</v>
      </c>
      <c r="H1759" s="179" t="s">
        <v>11015</v>
      </c>
      <c r="I1759" s="179" t="s">
        <v>11016</v>
      </c>
      <c r="K1759" s="1091" t="s">
        <v>11017</v>
      </c>
      <c r="L1759" s="1466" t="s">
        <v>11018</v>
      </c>
      <c r="M1759" s="176"/>
      <c r="N1759" s="176"/>
      <c r="O1759" s="1467"/>
      <c r="P1759" s="1467"/>
      <c r="Q1759" s="1467"/>
      <c r="R1759" s="1480"/>
      <c r="S1759" s="1324"/>
      <c r="T1759" s="149"/>
      <c r="U1759" s="149"/>
      <c r="V1759" s="1468"/>
      <c r="W1759" s="619"/>
      <c r="X1759" s="1467"/>
      <c r="Y1759" s="1479"/>
      <c r="AA1759" s="987"/>
      <c r="AB1759" s="992"/>
      <c r="AC1759" s="993"/>
      <c r="AD1759" s="994"/>
      <c r="AE1759" s="994"/>
      <c r="AF1759" s="995"/>
      <c r="AG1759" s="996"/>
      <c r="AH1759" s="997"/>
      <c r="AI1759" s="998"/>
      <c r="AJ1759" s="312"/>
      <c r="AK1759" s="312"/>
      <c r="AL1759" s="999"/>
      <c r="AM1759" s="312"/>
      <c r="AN1759" s="312"/>
      <c r="AO1759" s="1000"/>
      <c r="AP1759" s="666"/>
      <c r="AQ1759" s="1001"/>
      <c r="AR1759" s="1001"/>
      <c r="AS1759" s="1001"/>
      <c r="AT1759" s="748"/>
    </row>
    <row r="1760">
      <c r="A1760" s="248" t="s">
        <v>673</v>
      </c>
      <c r="B1760" s="179">
        <v>3.4707944E7</v>
      </c>
      <c r="C1760" s="1088">
        <v>44411.89222019676</v>
      </c>
      <c r="D1760" s="1091" t="s">
        <v>11023</v>
      </c>
      <c r="E1760" s="179" t="s">
        <v>11024</v>
      </c>
      <c r="F1760" s="228">
        <v>33113.0</v>
      </c>
      <c r="G1760" s="179" t="s">
        <v>391</v>
      </c>
      <c r="H1760" s="179" t="s">
        <v>1618</v>
      </c>
      <c r="I1760" s="179">
        <v>1.139448721E9</v>
      </c>
      <c r="K1760" s="1091" t="s">
        <v>11025</v>
      </c>
      <c r="L1760" s="1466" t="s">
        <v>7020</v>
      </c>
      <c r="M1760" s="176"/>
      <c r="N1760" s="176"/>
      <c r="O1760" s="1467"/>
      <c r="P1760" s="1467"/>
      <c r="Q1760" s="1467"/>
      <c r="R1760" s="1480"/>
      <c r="S1760" s="1324"/>
      <c r="T1760" s="176"/>
      <c r="U1760" s="176"/>
      <c r="V1760" s="1468"/>
      <c r="W1760" s="619"/>
      <c r="X1760" s="1467"/>
      <c r="Y1760" s="1479"/>
      <c r="AA1760" s="987"/>
      <c r="AB1760" s="992"/>
      <c r="AC1760" s="993"/>
      <c r="AD1760" s="994"/>
      <c r="AE1760" s="994"/>
      <c r="AF1760" s="995"/>
      <c r="AG1760" s="996"/>
      <c r="AH1760" s="997"/>
      <c r="AI1760" s="998"/>
      <c r="AJ1760" s="312"/>
      <c r="AK1760" s="312"/>
      <c r="AL1760" s="999"/>
      <c r="AM1760" s="312"/>
      <c r="AN1760" s="312"/>
      <c r="AO1760" s="1000"/>
      <c r="AP1760" s="666"/>
      <c r="AQ1760" s="1001"/>
      <c r="AR1760" s="1001"/>
      <c r="AS1760" s="1001"/>
      <c r="AT1760" s="748"/>
    </row>
    <row r="1761">
      <c r="A1761" s="248" t="s">
        <v>673</v>
      </c>
      <c r="B1761" s="179">
        <v>4.3288899E7</v>
      </c>
      <c r="C1761" s="1088">
        <v>44412.500731249995</v>
      </c>
      <c r="D1761" s="1091" t="s">
        <v>11030</v>
      </c>
      <c r="E1761" s="179" t="s">
        <v>11031</v>
      </c>
      <c r="F1761" s="228">
        <v>37030.0</v>
      </c>
      <c r="G1761" s="179" t="s">
        <v>391</v>
      </c>
      <c r="H1761" s="179" t="s">
        <v>11032</v>
      </c>
      <c r="I1761" s="179">
        <v>3.854483148E9</v>
      </c>
      <c r="K1761" s="1091" t="s">
        <v>11033</v>
      </c>
      <c r="L1761" s="1466" t="s">
        <v>11034</v>
      </c>
      <c r="M1761" s="176"/>
      <c r="N1761" s="176"/>
      <c r="O1761" s="1467"/>
      <c r="P1761" s="1467"/>
      <c r="Q1761" s="1467"/>
      <c r="R1761" s="1480"/>
      <c r="S1761" s="1324"/>
      <c r="T1761" s="176"/>
      <c r="U1761" s="176"/>
      <c r="V1761" s="1468"/>
      <c r="W1761" s="619"/>
      <c r="X1761" s="1467"/>
      <c r="Y1761" s="1479"/>
      <c r="AA1761" s="987"/>
      <c r="AB1761" s="992"/>
      <c r="AC1761" s="993"/>
      <c r="AD1761" s="994"/>
      <c r="AE1761" s="994"/>
      <c r="AF1761" s="995"/>
      <c r="AG1761" s="996"/>
      <c r="AH1761" s="997"/>
      <c r="AI1761" s="998"/>
      <c r="AJ1761" s="312"/>
      <c r="AK1761" s="312"/>
      <c r="AL1761" s="999"/>
      <c r="AM1761" s="312"/>
      <c r="AN1761" s="312"/>
      <c r="AO1761" s="1000"/>
      <c r="AP1761" s="666"/>
      <c r="AQ1761" s="1001"/>
      <c r="AR1761" s="1001"/>
      <c r="AS1761" s="1001"/>
      <c r="AT1761" s="748"/>
    </row>
    <row r="1762">
      <c r="A1762" s="248" t="s">
        <v>673</v>
      </c>
      <c r="B1762" s="179">
        <v>2.9049844E7</v>
      </c>
      <c r="C1762" s="1037">
        <v>44415.47054712963</v>
      </c>
      <c r="D1762" s="1091" t="s">
        <v>11040</v>
      </c>
      <c r="E1762" s="179" t="s">
        <v>11041</v>
      </c>
      <c r="F1762" s="228">
        <v>29946.0</v>
      </c>
      <c r="G1762" s="179" t="s">
        <v>391</v>
      </c>
      <c r="H1762" s="179" t="s">
        <v>3124</v>
      </c>
      <c r="I1762" s="179">
        <v>1.144775715E9</v>
      </c>
      <c r="K1762" s="1091" t="s">
        <v>11042</v>
      </c>
      <c r="L1762" s="1466" t="s">
        <v>11043</v>
      </c>
      <c r="M1762" s="176"/>
      <c r="N1762" s="176"/>
      <c r="O1762" s="1467"/>
      <c r="P1762" s="1467"/>
      <c r="Q1762" s="1467"/>
      <c r="R1762" s="1195"/>
      <c r="S1762" s="1324"/>
      <c r="T1762" s="149"/>
      <c r="U1762" s="149"/>
      <c r="V1762" s="1468"/>
      <c r="W1762" s="619"/>
      <c r="X1762" s="1467"/>
      <c r="Y1762" s="1479"/>
      <c r="AA1762" s="987"/>
      <c r="AB1762" s="992"/>
      <c r="AC1762" s="993"/>
      <c r="AD1762" s="994"/>
      <c r="AE1762" s="994"/>
      <c r="AF1762" s="995"/>
      <c r="AG1762" s="996"/>
      <c r="AH1762" s="997"/>
      <c r="AI1762" s="998"/>
      <c r="AJ1762" s="312"/>
      <c r="AK1762" s="312"/>
      <c r="AL1762" s="999"/>
      <c r="AM1762" s="312"/>
      <c r="AN1762" s="312"/>
      <c r="AO1762" s="1000"/>
      <c r="AP1762" s="666"/>
      <c r="AQ1762" s="1001"/>
      <c r="AR1762" s="1001"/>
      <c r="AS1762" s="1001"/>
      <c r="AT1762" s="748"/>
    </row>
    <row r="1763">
      <c r="A1763" s="248" t="s">
        <v>673</v>
      </c>
      <c r="B1763" s="179">
        <v>4.0044142E7</v>
      </c>
      <c r="C1763" s="1037">
        <v>44417.50424559027</v>
      </c>
      <c r="D1763" s="1091" t="s">
        <v>11049</v>
      </c>
      <c r="E1763" s="179" t="s">
        <v>11050</v>
      </c>
      <c r="F1763" s="228">
        <v>35425.0</v>
      </c>
      <c r="G1763" s="179" t="s">
        <v>391</v>
      </c>
      <c r="H1763" s="179" t="s">
        <v>1618</v>
      </c>
      <c r="I1763" s="179">
        <v>5.493764222618E12</v>
      </c>
      <c r="K1763" s="1091" t="s">
        <v>1877</v>
      </c>
      <c r="L1763" s="1466" t="s">
        <v>7038</v>
      </c>
      <c r="M1763" s="176"/>
      <c r="N1763" s="176"/>
      <c r="O1763" s="1467"/>
      <c r="P1763" s="1467"/>
      <c r="Q1763" s="1467"/>
      <c r="R1763" s="1471"/>
      <c r="S1763" s="1324"/>
      <c r="T1763" s="149"/>
      <c r="U1763" s="149"/>
      <c r="V1763" s="1468"/>
      <c r="W1763" s="619"/>
      <c r="X1763" s="1467"/>
      <c r="Y1763" s="1479"/>
      <c r="AA1763" s="987"/>
      <c r="AB1763" s="992"/>
      <c r="AC1763" s="993"/>
      <c r="AD1763" s="994"/>
      <c r="AE1763" s="994"/>
      <c r="AF1763" s="995"/>
      <c r="AG1763" s="996"/>
      <c r="AH1763" s="997"/>
      <c r="AI1763" s="998"/>
      <c r="AJ1763" s="312"/>
      <c r="AK1763" s="312"/>
      <c r="AL1763" s="999"/>
      <c r="AM1763" s="312"/>
      <c r="AN1763" s="312"/>
      <c r="AO1763" s="1000"/>
      <c r="AP1763" s="666"/>
      <c r="AQ1763" s="1001"/>
      <c r="AR1763" s="1001"/>
      <c r="AS1763" s="1001"/>
      <c r="AT1763" s="748"/>
    </row>
    <row r="1764">
      <c r="A1764" s="248" t="s">
        <v>673</v>
      </c>
      <c r="B1764" s="179">
        <v>3.8724028E7</v>
      </c>
      <c r="C1764" s="1037">
        <v>44417.61794295139</v>
      </c>
      <c r="D1764" s="1091" t="s">
        <v>11055</v>
      </c>
      <c r="E1764" s="179" t="s">
        <v>11056</v>
      </c>
      <c r="F1764" s="228">
        <v>34868.0</v>
      </c>
      <c r="G1764" s="179" t="s">
        <v>391</v>
      </c>
      <c r="H1764" s="179" t="s">
        <v>1678</v>
      </c>
      <c r="I1764" s="179">
        <v>1.134224723E9</v>
      </c>
      <c r="K1764" s="1091" t="s">
        <v>1679</v>
      </c>
      <c r="L1764" s="1466" t="s">
        <v>7020</v>
      </c>
      <c r="M1764" s="176"/>
      <c r="N1764" s="176"/>
      <c r="O1764" s="1467"/>
      <c r="P1764" s="1467"/>
      <c r="Q1764" s="1468"/>
      <c r="R1764" s="1195"/>
      <c r="S1764" s="1324"/>
      <c r="T1764" s="176"/>
      <c r="U1764" s="176"/>
      <c r="V1764" s="1468"/>
      <c r="W1764" s="619"/>
      <c r="X1764" s="1467"/>
      <c r="Y1764" s="1479"/>
      <c r="AA1764" s="987"/>
      <c r="AB1764" s="992"/>
      <c r="AC1764" s="993"/>
      <c r="AD1764" s="994"/>
      <c r="AE1764" s="994"/>
      <c r="AF1764" s="995"/>
      <c r="AG1764" s="996"/>
      <c r="AH1764" s="997"/>
      <c r="AI1764" s="998"/>
      <c r="AJ1764" s="312"/>
      <c r="AK1764" s="312"/>
      <c r="AL1764" s="999"/>
      <c r="AM1764" s="312"/>
      <c r="AN1764" s="312"/>
      <c r="AO1764" s="1000"/>
      <c r="AP1764" s="666"/>
      <c r="AQ1764" s="1001"/>
      <c r="AR1764" s="1001"/>
      <c r="AS1764" s="1001"/>
      <c r="AT1764" s="748"/>
    </row>
    <row r="1765">
      <c r="A1765" s="248" t="s">
        <v>673</v>
      </c>
      <c r="B1765" s="179">
        <v>0.0</v>
      </c>
      <c r="C1765" s="1037">
        <v>44417.69546050926</v>
      </c>
      <c r="D1765" s="1091" t="s">
        <v>11059</v>
      </c>
      <c r="E1765" s="179" t="s">
        <v>11060</v>
      </c>
      <c r="F1765" s="228">
        <v>37144.0</v>
      </c>
      <c r="G1765" s="179" t="s">
        <v>11061</v>
      </c>
      <c r="H1765" s="179" t="s">
        <v>11062</v>
      </c>
      <c r="I1765" s="179" t="s">
        <v>11063</v>
      </c>
      <c r="K1765" s="1091" t="s">
        <v>11064</v>
      </c>
      <c r="L1765" s="1466" t="s">
        <v>7038</v>
      </c>
      <c r="M1765" s="176"/>
      <c r="N1765" s="176"/>
      <c r="O1765" s="1467"/>
      <c r="P1765" s="1467"/>
      <c r="Q1765" s="1468"/>
      <c r="R1765" s="1195"/>
      <c r="S1765" s="1324"/>
      <c r="T1765" s="149"/>
      <c r="U1765" s="149"/>
      <c r="V1765" s="1468"/>
      <c r="W1765" s="619"/>
      <c r="X1765" s="1467"/>
      <c r="Y1765" s="1479"/>
      <c r="AA1765" s="987"/>
      <c r="AB1765" s="992"/>
      <c r="AC1765" s="993"/>
      <c r="AD1765" s="994"/>
      <c r="AE1765" s="994"/>
      <c r="AF1765" s="995"/>
      <c r="AG1765" s="996"/>
      <c r="AH1765" s="997"/>
      <c r="AI1765" s="998"/>
      <c r="AJ1765" s="312"/>
      <c r="AK1765" s="312"/>
      <c r="AL1765" s="999"/>
      <c r="AM1765" s="312"/>
      <c r="AN1765" s="312"/>
      <c r="AO1765" s="1000"/>
      <c r="AP1765" s="666"/>
      <c r="AQ1765" s="1001"/>
      <c r="AR1765" s="1001"/>
      <c r="AS1765" s="1001"/>
      <c r="AT1765" s="748"/>
    </row>
    <row r="1766">
      <c r="A1766" s="248" t="s">
        <v>673</v>
      </c>
      <c r="B1766" s="1087">
        <v>3.9392615E7</v>
      </c>
      <c r="C1766" s="1088">
        <v>44417.94377773148</v>
      </c>
      <c r="D1766" s="1090" t="s">
        <v>11068</v>
      </c>
      <c r="E1766" s="1087" t="s">
        <v>11069</v>
      </c>
      <c r="F1766" s="1116">
        <v>35275.0</v>
      </c>
      <c r="G1766" s="1087" t="s">
        <v>391</v>
      </c>
      <c r="H1766" s="1087" t="s">
        <v>1822</v>
      </c>
      <c r="I1766" s="1087">
        <v>5.491123138069E12</v>
      </c>
      <c r="K1766" s="1090" t="s">
        <v>11070</v>
      </c>
      <c r="L1766" s="1463" t="s">
        <v>7020</v>
      </c>
      <c r="M1766" s="176"/>
      <c r="N1766" s="176"/>
      <c r="O1766" s="1464"/>
      <c r="P1766" s="1464"/>
      <c r="Q1766" s="1461"/>
      <c r="R1766" s="1471"/>
      <c r="S1766" s="1324"/>
      <c r="T1766" s="176"/>
      <c r="U1766" s="176"/>
      <c r="V1766" s="1461"/>
      <c r="W1766" s="1465"/>
      <c r="X1766" s="1464"/>
      <c r="Y1766" s="1479"/>
      <c r="AA1766" s="987"/>
      <c r="AB1766" s="992"/>
      <c r="AC1766" s="993"/>
      <c r="AD1766" s="994"/>
      <c r="AE1766" s="994"/>
      <c r="AF1766" s="995"/>
      <c r="AG1766" s="996"/>
      <c r="AH1766" s="997"/>
      <c r="AI1766" s="998"/>
      <c r="AJ1766" s="312"/>
      <c r="AK1766" s="312"/>
      <c r="AL1766" s="999"/>
      <c r="AM1766" s="312"/>
      <c r="AN1766" s="312"/>
      <c r="AO1766" s="1000"/>
      <c r="AP1766" s="666"/>
      <c r="AQ1766" s="1001"/>
      <c r="AR1766" s="1001"/>
      <c r="AS1766" s="1001"/>
      <c r="AT1766" s="748"/>
    </row>
    <row r="1767">
      <c r="A1767" s="248" t="s">
        <v>673</v>
      </c>
      <c r="B1767" s="1087">
        <v>3.7217975E7</v>
      </c>
      <c r="C1767" s="1088">
        <v>44418.02922189815</v>
      </c>
      <c r="D1767" s="1090" t="s">
        <v>11074</v>
      </c>
      <c r="E1767" s="1087" t="s">
        <v>11075</v>
      </c>
      <c r="F1767" s="1116">
        <v>34022.0</v>
      </c>
      <c r="G1767" s="1087" t="s">
        <v>391</v>
      </c>
      <c r="H1767" s="1087" t="s">
        <v>3124</v>
      </c>
      <c r="I1767" s="1087">
        <v>1.161965823E9</v>
      </c>
      <c r="K1767" s="1090" t="s">
        <v>11076</v>
      </c>
      <c r="L1767" s="1463" t="s">
        <v>7020</v>
      </c>
      <c r="M1767" s="176"/>
      <c r="N1767" s="176"/>
      <c r="O1767" s="1464"/>
      <c r="P1767" s="1464"/>
      <c r="Q1767" s="1461"/>
      <c r="R1767" s="1471"/>
      <c r="S1767" s="1324"/>
      <c r="T1767" s="176"/>
      <c r="U1767" s="176"/>
      <c r="V1767" s="1461"/>
      <c r="W1767" s="1465"/>
      <c r="X1767" s="1464"/>
      <c r="Y1767" s="1479"/>
      <c r="AA1767" s="987"/>
      <c r="AB1767" s="992"/>
      <c r="AC1767" s="993"/>
      <c r="AD1767" s="994"/>
      <c r="AE1767" s="994"/>
      <c r="AF1767" s="995"/>
      <c r="AG1767" s="996"/>
      <c r="AH1767" s="997"/>
      <c r="AI1767" s="998"/>
      <c r="AJ1767" s="312"/>
      <c r="AK1767" s="312"/>
      <c r="AL1767" s="999"/>
      <c r="AM1767" s="312"/>
      <c r="AN1767" s="312"/>
      <c r="AO1767" s="1000"/>
      <c r="AP1767" s="666"/>
      <c r="AQ1767" s="1001"/>
      <c r="AR1767" s="1001"/>
      <c r="AS1767" s="1001"/>
      <c r="AT1767" s="748"/>
    </row>
    <row r="1768">
      <c r="A1768" s="248" t="s">
        <v>673</v>
      </c>
      <c r="B1768" s="1087">
        <v>3.572747E7</v>
      </c>
      <c r="C1768" s="1088">
        <v>44418.52975482639</v>
      </c>
      <c r="D1768" s="1090" t="s">
        <v>11080</v>
      </c>
      <c r="E1768" s="1087" t="s">
        <v>11081</v>
      </c>
      <c r="F1768" s="1116">
        <v>33210.0</v>
      </c>
      <c r="G1768" s="1087" t="s">
        <v>391</v>
      </c>
      <c r="H1768" s="1087" t="s">
        <v>1678</v>
      </c>
      <c r="I1768" s="1087" t="s">
        <v>11082</v>
      </c>
      <c r="K1768" s="1090" t="s">
        <v>11083</v>
      </c>
      <c r="L1768" s="1463" t="s">
        <v>11084</v>
      </c>
      <c r="M1768" s="176"/>
      <c r="N1768" s="176"/>
      <c r="O1768" s="1464"/>
      <c r="P1768" s="1464"/>
      <c r="Q1768" s="1461"/>
      <c r="R1768" s="1471"/>
      <c r="S1768" s="1324"/>
      <c r="T1768" s="149"/>
      <c r="U1768" s="149"/>
      <c r="V1768" s="1461"/>
      <c r="W1768" s="1465"/>
      <c r="X1768" s="1464"/>
      <c r="Y1768" s="1479"/>
      <c r="AA1768" s="987"/>
      <c r="AB1768" s="992"/>
      <c r="AC1768" s="993"/>
      <c r="AD1768" s="994"/>
      <c r="AE1768" s="994"/>
      <c r="AF1768" s="995"/>
      <c r="AG1768" s="996"/>
      <c r="AH1768" s="997"/>
      <c r="AI1768" s="998"/>
      <c r="AJ1768" s="312"/>
      <c r="AK1768" s="312"/>
      <c r="AL1768" s="999"/>
      <c r="AM1768" s="312"/>
      <c r="AN1768" s="312"/>
      <c r="AO1768" s="1000"/>
      <c r="AP1768" s="666"/>
      <c r="AQ1768" s="1001"/>
      <c r="AR1768" s="1001"/>
      <c r="AS1768" s="1001"/>
      <c r="AT1768" s="748"/>
    </row>
    <row r="1769">
      <c r="A1769" s="248" t="s">
        <v>673</v>
      </c>
      <c r="B1769" s="1087">
        <v>3.7184556E7</v>
      </c>
      <c r="C1769" s="1088">
        <v>44418.5320087037</v>
      </c>
      <c r="D1769" s="1090" t="s">
        <v>11088</v>
      </c>
      <c r="E1769" s="1087" t="s">
        <v>11089</v>
      </c>
      <c r="F1769" s="1116">
        <v>33870.0</v>
      </c>
      <c r="G1769" s="1087" t="s">
        <v>1755</v>
      </c>
      <c r="H1769" s="1087" t="s">
        <v>11090</v>
      </c>
      <c r="I1769" s="1087" t="s">
        <v>11091</v>
      </c>
      <c r="K1769" s="1090" t="s">
        <v>11092</v>
      </c>
      <c r="L1769" s="1463" t="s">
        <v>7020</v>
      </c>
      <c r="M1769" s="176"/>
      <c r="N1769" s="176"/>
      <c r="O1769" s="1464"/>
      <c r="P1769" s="1464"/>
      <c r="Q1769" s="1461"/>
      <c r="R1769" s="1471"/>
      <c r="S1769" s="1324"/>
      <c r="T1769" s="176"/>
      <c r="U1769" s="176"/>
      <c r="V1769" s="1461"/>
      <c r="W1769" s="1465"/>
      <c r="X1769" s="1464"/>
      <c r="Y1769" s="1479"/>
      <c r="AA1769" s="987"/>
      <c r="AB1769" s="992"/>
      <c r="AC1769" s="993"/>
      <c r="AD1769" s="994"/>
      <c r="AE1769" s="994"/>
      <c r="AF1769" s="995"/>
      <c r="AG1769" s="996"/>
      <c r="AH1769" s="997"/>
      <c r="AI1769" s="998"/>
      <c r="AJ1769" s="312"/>
      <c r="AK1769" s="312"/>
      <c r="AL1769" s="999"/>
      <c r="AM1769" s="312"/>
      <c r="AN1769" s="312"/>
      <c r="AO1769" s="1000"/>
      <c r="AP1769" s="666"/>
      <c r="AQ1769" s="1001"/>
      <c r="AR1769" s="1001"/>
      <c r="AS1769" s="1001"/>
      <c r="AT1769" s="748"/>
    </row>
    <row r="1770">
      <c r="A1770" s="248" t="s">
        <v>673</v>
      </c>
      <c r="B1770" s="1087">
        <v>3.1624764E7</v>
      </c>
      <c r="C1770" s="1088">
        <v>44418.78877965278</v>
      </c>
      <c r="D1770" s="1090" t="s">
        <v>11095</v>
      </c>
      <c r="E1770" s="1087" t="s">
        <v>11096</v>
      </c>
      <c r="F1770" s="1116">
        <v>31124.0</v>
      </c>
      <c r="G1770" s="1087" t="s">
        <v>391</v>
      </c>
      <c r="H1770" s="1087" t="s">
        <v>3124</v>
      </c>
      <c r="I1770" s="1096" t="s">
        <v>11097</v>
      </c>
      <c r="K1770" s="1090" t="s">
        <v>2979</v>
      </c>
      <c r="L1770" s="1463" t="s">
        <v>7020</v>
      </c>
      <c r="M1770" s="176"/>
      <c r="N1770" s="176"/>
      <c r="O1770" s="1464"/>
      <c r="P1770" s="1464"/>
      <c r="Q1770" s="1461"/>
      <c r="R1770" s="1471"/>
      <c r="S1770" s="1324"/>
      <c r="T1770" s="176"/>
      <c r="U1770" s="176"/>
      <c r="V1770" s="1461"/>
      <c r="W1770" s="1465"/>
      <c r="X1770" s="1464"/>
      <c r="Y1770" s="1479"/>
      <c r="AA1770" s="987"/>
      <c r="AB1770" s="992"/>
      <c r="AC1770" s="993"/>
      <c r="AD1770" s="994"/>
      <c r="AE1770" s="994"/>
      <c r="AF1770" s="995"/>
      <c r="AG1770" s="996"/>
      <c r="AH1770" s="997"/>
      <c r="AI1770" s="998"/>
      <c r="AJ1770" s="312"/>
      <c r="AK1770" s="312"/>
      <c r="AL1770" s="999"/>
      <c r="AM1770" s="312"/>
      <c r="AN1770" s="312"/>
      <c r="AO1770" s="1000"/>
      <c r="AP1770" s="666"/>
      <c r="AQ1770" s="1001"/>
      <c r="AR1770" s="1001"/>
      <c r="AS1770" s="1001"/>
      <c r="AT1770" s="748"/>
    </row>
    <row r="1771">
      <c r="A1771" s="248" t="s">
        <v>673</v>
      </c>
      <c r="B1771" s="1087">
        <v>4.4486629E7</v>
      </c>
      <c r="C1771" s="1088">
        <v>44419.07923581019</v>
      </c>
      <c r="D1771" s="1090" t="s">
        <v>11100</v>
      </c>
      <c r="E1771" s="1087" t="s">
        <v>11101</v>
      </c>
      <c r="F1771" s="1116">
        <v>37650.0</v>
      </c>
      <c r="G1771" s="1087" t="s">
        <v>391</v>
      </c>
      <c r="H1771" s="1087" t="s">
        <v>1678</v>
      </c>
      <c r="I1771" s="1087" t="s">
        <v>11102</v>
      </c>
      <c r="K1771" s="1090" t="s">
        <v>11103</v>
      </c>
      <c r="L1771" s="1463" t="s">
        <v>7020</v>
      </c>
      <c r="M1771" s="176"/>
      <c r="N1771" s="176"/>
      <c r="O1771" s="1464"/>
      <c r="P1771" s="1464"/>
      <c r="Q1771" s="1461"/>
      <c r="R1771" s="1471"/>
      <c r="S1771" s="1324"/>
      <c r="T1771" s="176"/>
      <c r="U1771" s="176"/>
      <c r="V1771" s="1461"/>
      <c r="W1771" s="1465"/>
      <c r="X1771" s="1464"/>
      <c r="Y1771" s="1479"/>
      <c r="AA1771" s="987"/>
      <c r="AB1771" s="992"/>
      <c r="AC1771" s="993"/>
      <c r="AD1771" s="994"/>
      <c r="AE1771" s="994"/>
      <c r="AF1771" s="995"/>
      <c r="AG1771" s="996"/>
      <c r="AH1771" s="997"/>
      <c r="AI1771" s="998"/>
      <c r="AJ1771" s="312"/>
      <c r="AK1771" s="312"/>
      <c r="AL1771" s="999"/>
      <c r="AM1771" s="312"/>
      <c r="AN1771" s="312"/>
      <c r="AO1771" s="1000"/>
      <c r="AP1771" s="666"/>
      <c r="AQ1771" s="1001"/>
      <c r="AR1771" s="1001"/>
      <c r="AS1771" s="1001"/>
      <c r="AT1771" s="748"/>
    </row>
    <row r="1772">
      <c r="A1772" s="248" t="s">
        <v>673</v>
      </c>
      <c r="B1772" s="179">
        <v>2.04898553E8</v>
      </c>
      <c r="C1772" s="1037">
        <v>44419.10189305556</v>
      </c>
      <c r="D1772" s="1091" t="s">
        <v>11107</v>
      </c>
      <c r="E1772" s="179" t="s">
        <v>11108</v>
      </c>
      <c r="F1772" s="228">
        <v>36844.0</v>
      </c>
      <c r="G1772" s="179" t="s">
        <v>7325</v>
      </c>
      <c r="H1772" s="179" t="s">
        <v>11109</v>
      </c>
      <c r="I1772" s="179" t="s">
        <v>11110</v>
      </c>
      <c r="K1772" s="1091" t="s">
        <v>11111</v>
      </c>
      <c r="L1772" s="1466" t="s">
        <v>7020</v>
      </c>
      <c r="M1772" s="176"/>
      <c r="N1772" s="176"/>
      <c r="O1772" s="1467"/>
      <c r="P1772" s="1467"/>
      <c r="Q1772" s="1468"/>
      <c r="R1772" s="1195"/>
      <c r="S1772" s="1324"/>
      <c r="T1772" s="176"/>
      <c r="U1772" s="176"/>
      <c r="V1772" s="1468"/>
      <c r="W1772" s="619"/>
      <c r="X1772" s="1467"/>
      <c r="Y1772" s="1479"/>
      <c r="AA1772" s="987"/>
      <c r="AB1772" s="992"/>
      <c r="AC1772" s="993"/>
      <c r="AD1772" s="994"/>
      <c r="AE1772" s="994"/>
      <c r="AF1772" s="995"/>
      <c r="AG1772" s="996"/>
      <c r="AH1772" s="997"/>
      <c r="AI1772" s="998"/>
      <c r="AJ1772" s="312"/>
      <c r="AK1772" s="312"/>
      <c r="AL1772" s="999"/>
      <c r="AM1772" s="312"/>
      <c r="AN1772" s="312"/>
      <c r="AO1772" s="1000"/>
      <c r="AP1772" s="666"/>
      <c r="AQ1772" s="1001"/>
      <c r="AR1772" s="1001"/>
      <c r="AS1772" s="1001"/>
      <c r="AT1772" s="748"/>
    </row>
    <row r="1773">
      <c r="A1773" s="248" t="s">
        <v>673</v>
      </c>
      <c r="B1773" s="179">
        <v>4.3022716E7</v>
      </c>
      <c r="C1773" s="1037">
        <v>44419.82184853009</v>
      </c>
      <c r="D1773" s="1091" t="s">
        <v>11115</v>
      </c>
      <c r="E1773" s="179" t="s">
        <v>11116</v>
      </c>
      <c r="F1773" s="228">
        <v>36807.0</v>
      </c>
      <c r="G1773" s="179" t="s">
        <v>391</v>
      </c>
      <c r="H1773" s="179" t="s">
        <v>11117</v>
      </c>
      <c r="I1773" s="179">
        <v>1.133634145E9</v>
      </c>
      <c r="K1773" s="1091" t="s">
        <v>2092</v>
      </c>
      <c r="L1773" s="1466" t="s">
        <v>7020</v>
      </c>
      <c r="M1773" s="176"/>
      <c r="N1773" s="176"/>
      <c r="O1773" s="1467"/>
      <c r="P1773" s="1467"/>
      <c r="Q1773" s="1468"/>
      <c r="R1773" s="1195"/>
      <c r="S1773" s="1324"/>
      <c r="T1773" s="176"/>
      <c r="U1773" s="176"/>
      <c r="V1773" s="1468"/>
      <c r="W1773" s="619"/>
      <c r="X1773" s="1467"/>
      <c r="Y1773" s="1479"/>
      <c r="AA1773" s="987"/>
      <c r="AB1773" s="992"/>
      <c r="AC1773" s="993"/>
      <c r="AD1773" s="994"/>
      <c r="AE1773" s="994"/>
      <c r="AF1773" s="995"/>
      <c r="AG1773" s="996"/>
      <c r="AH1773" s="997"/>
      <c r="AI1773" s="998"/>
      <c r="AJ1773" s="312"/>
      <c r="AK1773" s="312"/>
      <c r="AL1773" s="999"/>
      <c r="AM1773" s="312"/>
      <c r="AN1773" s="312"/>
      <c r="AO1773" s="1000"/>
      <c r="AP1773" s="666"/>
      <c r="AQ1773" s="1001"/>
      <c r="AR1773" s="1001"/>
      <c r="AS1773" s="1001"/>
      <c r="AT1773" s="748"/>
    </row>
    <row r="1774">
      <c r="A1774" s="248" t="s">
        <v>673</v>
      </c>
      <c r="B1774" s="179">
        <v>4.5264964E7</v>
      </c>
      <c r="C1774" s="1037">
        <v>44420.68816450231</v>
      </c>
      <c r="D1774" s="1091" t="s">
        <v>11120</v>
      </c>
      <c r="E1774" s="179" t="s">
        <v>11121</v>
      </c>
      <c r="F1774" s="228">
        <v>38248.0</v>
      </c>
      <c r="G1774" s="179" t="s">
        <v>2021</v>
      </c>
      <c r="H1774" s="179" t="s">
        <v>11122</v>
      </c>
      <c r="I1774" s="179" t="s">
        <v>11123</v>
      </c>
      <c r="K1774" s="1091" t="s">
        <v>7406</v>
      </c>
      <c r="L1774" s="1466" t="s">
        <v>11124</v>
      </c>
      <c r="M1774" s="176"/>
      <c r="N1774" s="176"/>
      <c r="O1774" s="1467"/>
      <c r="P1774" s="1467"/>
      <c r="Q1774" s="1467"/>
      <c r="R1774" s="176"/>
      <c r="S1774" s="1324"/>
      <c r="T1774" s="176"/>
      <c r="U1774" s="176"/>
      <c r="V1774" s="1468"/>
      <c r="W1774" s="619"/>
      <c r="X1774" s="1467"/>
      <c r="Y1774" s="1479"/>
      <c r="AA1774" s="987"/>
      <c r="AB1774" s="992"/>
      <c r="AC1774" s="993"/>
      <c r="AD1774" s="994"/>
      <c r="AE1774" s="994"/>
      <c r="AF1774" s="995"/>
      <c r="AG1774" s="996"/>
      <c r="AH1774" s="997"/>
      <c r="AI1774" s="998"/>
      <c r="AJ1774" s="312"/>
      <c r="AK1774" s="312"/>
      <c r="AL1774" s="999"/>
      <c r="AM1774" s="312"/>
      <c r="AN1774" s="312"/>
      <c r="AO1774" s="1000"/>
      <c r="AP1774" s="666"/>
      <c r="AQ1774" s="1001"/>
      <c r="AR1774" s="1001"/>
      <c r="AS1774" s="1001"/>
      <c r="AT1774" s="748"/>
    </row>
    <row r="1775">
      <c r="A1775" s="248" t="s">
        <v>673</v>
      </c>
      <c r="B1775" s="179">
        <v>4.3960449E7</v>
      </c>
      <c r="C1775" s="1037">
        <v>44421.48142763889</v>
      </c>
      <c r="D1775" s="1091" t="s">
        <v>11130</v>
      </c>
      <c r="E1775" s="179" t="s">
        <v>11131</v>
      </c>
      <c r="F1775" s="228">
        <v>37245.0</v>
      </c>
      <c r="G1775" s="179" t="s">
        <v>391</v>
      </c>
      <c r="H1775" s="179" t="s">
        <v>11132</v>
      </c>
      <c r="I1775" s="179">
        <v>3.513776687E9</v>
      </c>
      <c r="K1775" s="1091" t="s">
        <v>11133</v>
      </c>
      <c r="L1775" s="1466" t="s">
        <v>7020</v>
      </c>
      <c r="M1775" s="176"/>
      <c r="N1775" s="176"/>
      <c r="O1775" s="1467"/>
      <c r="P1775" s="1467"/>
      <c r="Q1775" s="1467"/>
      <c r="R1775" s="1195"/>
      <c r="S1775" s="1324"/>
      <c r="T1775" s="149"/>
      <c r="U1775" s="149"/>
      <c r="V1775" s="1468"/>
      <c r="W1775" s="619"/>
      <c r="X1775" s="1467"/>
      <c r="Y1775" s="1479"/>
      <c r="AA1775" s="987"/>
      <c r="AB1775" s="992"/>
      <c r="AC1775" s="993"/>
      <c r="AD1775" s="994"/>
      <c r="AE1775" s="994"/>
      <c r="AF1775" s="995"/>
      <c r="AG1775" s="996"/>
      <c r="AH1775" s="997"/>
      <c r="AI1775" s="998"/>
      <c r="AJ1775" s="312"/>
      <c r="AK1775" s="312"/>
      <c r="AL1775" s="999"/>
      <c r="AM1775" s="312"/>
      <c r="AN1775" s="312"/>
      <c r="AO1775" s="1000"/>
      <c r="AP1775" s="666"/>
      <c r="AQ1775" s="1001"/>
      <c r="AR1775" s="1001"/>
      <c r="AS1775" s="1001"/>
      <c r="AT1775" s="748"/>
    </row>
    <row r="1776">
      <c r="A1776" s="248" t="s">
        <v>673</v>
      </c>
      <c r="B1776" s="179">
        <v>4.3815261E7</v>
      </c>
      <c r="C1776" s="1037">
        <v>44421.51384960648</v>
      </c>
      <c r="D1776" s="1091" t="s">
        <v>11138</v>
      </c>
      <c r="E1776" s="179" t="s">
        <v>11139</v>
      </c>
      <c r="F1776" s="228">
        <v>37257.0</v>
      </c>
      <c r="G1776" s="179" t="s">
        <v>391</v>
      </c>
      <c r="H1776" s="179" t="s">
        <v>3294</v>
      </c>
      <c r="I1776" s="179">
        <v>5.491165007614E12</v>
      </c>
      <c r="K1776" s="1091" t="s">
        <v>11140</v>
      </c>
      <c r="L1776" s="1466" t="s">
        <v>11141</v>
      </c>
      <c r="M1776" s="176"/>
      <c r="N1776" s="176"/>
      <c r="O1776" s="1467"/>
      <c r="P1776" s="1467"/>
      <c r="Q1776" s="1467"/>
      <c r="R1776" s="176"/>
      <c r="S1776" s="1324"/>
      <c r="T1776" s="176"/>
      <c r="U1776" s="176"/>
      <c r="V1776" s="1468"/>
      <c r="W1776" s="619"/>
      <c r="X1776" s="1467"/>
      <c r="Y1776" s="1479"/>
      <c r="AA1776" s="987"/>
      <c r="AB1776" s="992"/>
      <c r="AC1776" s="993"/>
      <c r="AD1776" s="994"/>
      <c r="AE1776" s="994"/>
      <c r="AF1776" s="995"/>
      <c r="AG1776" s="996"/>
      <c r="AH1776" s="997"/>
      <c r="AI1776" s="998"/>
      <c r="AJ1776" s="312"/>
      <c r="AK1776" s="312"/>
      <c r="AL1776" s="999"/>
      <c r="AM1776" s="312"/>
      <c r="AN1776" s="312"/>
      <c r="AO1776" s="1000"/>
      <c r="AP1776" s="666"/>
      <c r="AQ1776" s="1001"/>
      <c r="AR1776" s="1001"/>
      <c r="AS1776" s="1001"/>
      <c r="AT1776" s="748"/>
    </row>
    <row r="1777">
      <c r="A1777" s="248" t="s">
        <v>673</v>
      </c>
      <c r="B1777" s="179">
        <v>9.5317119E7</v>
      </c>
      <c r="C1777" s="1037">
        <v>44421.52511248842</v>
      </c>
      <c r="D1777" s="1091" t="s">
        <v>11146</v>
      </c>
      <c r="E1777" s="179" t="s">
        <v>11147</v>
      </c>
      <c r="F1777" s="228">
        <v>31607.0</v>
      </c>
      <c r="G1777" s="179" t="s">
        <v>5829</v>
      </c>
      <c r="H1777" s="179" t="s">
        <v>2304</v>
      </c>
      <c r="I1777" s="179">
        <v>1.121703599E9</v>
      </c>
      <c r="K1777" s="1091" t="s">
        <v>11148</v>
      </c>
      <c r="L1777" s="1466" t="s">
        <v>7020</v>
      </c>
      <c r="M1777" s="176"/>
      <c r="N1777" s="176"/>
      <c r="O1777" s="1467"/>
      <c r="P1777" s="1467"/>
      <c r="Q1777" s="1468"/>
      <c r="R1777" s="1195"/>
      <c r="S1777" s="1324"/>
      <c r="T1777" s="176"/>
      <c r="U1777" s="176"/>
      <c r="V1777" s="1468"/>
      <c r="W1777" s="619"/>
      <c r="X1777" s="1467"/>
      <c r="Y1777" s="1479"/>
      <c r="AA1777" s="987"/>
      <c r="AB1777" s="992"/>
      <c r="AC1777" s="993"/>
      <c r="AD1777" s="994"/>
      <c r="AE1777" s="994"/>
      <c r="AF1777" s="995"/>
      <c r="AG1777" s="996"/>
      <c r="AH1777" s="997"/>
      <c r="AI1777" s="998"/>
      <c r="AJ1777" s="312"/>
      <c r="AK1777" s="312"/>
      <c r="AL1777" s="999"/>
      <c r="AM1777" s="312"/>
      <c r="AN1777" s="312"/>
      <c r="AO1777" s="1000"/>
      <c r="AP1777" s="666"/>
      <c r="AQ1777" s="1001"/>
      <c r="AR1777" s="1001"/>
      <c r="AS1777" s="1001"/>
      <c r="AT1777" s="748"/>
    </row>
    <row r="1778">
      <c r="A1778" s="248" t="s">
        <v>673</v>
      </c>
      <c r="B1778" s="179">
        <v>4.5007308E7</v>
      </c>
      <c r="C1778" s="1037">
        <v>44421.89720309028</v>
      </c>
      <c r="D1778" s="1091" t="s">
        <v>11151</v>
      </c>
      <c r="E1778" s="179" t="s">
        <v>11152</v>
      </c>
      <c r="F1778" s="228">
        <v>37698.0</v>
      </c>
      <c r="G1778" s="179" t="s">
        <v>391</v>
      </c>
      <c r="H1778" s="179" t="s">
        <v>11153</v>
      </c>
      <c r="I1778" s="179">
        <v>1.123402187E9</v>
      </c>
      <c r="K1778" s="1091" t="s">
        <v>11154</v>
      </c>
      <c r="L1778" s="1466" t="s">
        <v>11155</v>
      </c>
      <c r="M1778" s="176"/>
      <c r="N1778" s="176"/>
      <c r="O1778" s="1467"/>
      <c r="P1778" s="1467"/>
      <c r="Q1778" s="1468"/>
      <c r="R1778" s="1195"/>
      <c r="S1778" s="1324"/>
      <c r="T1778" s="176"/>
      <c r="U1778" s="176"/>
      <c r="V1778" s="1468"/>
      <c r="W1778" s="619"/>
      <c r="X1778" s="1467"/>
      <c r="Y1778" s="1479"/>
      <c r="AA1778" s="987"/>
      <c r="AB1778" s="992"/>
      <c r="AC1778" s="993"/>
      <c r="AD1778" s="994"/>
      <c r="AE1778" s="994"/>
      <c r="AF1778" s="995"/>
      <c r="AG1778" s="996"/>
      <c r="AH1778" s="997"/>
      <c r="AI1778" s="998"/>
      <c r="AJ1778" s="312"/>
      <c r="AK1778" s="312"/>
      <c r="AL1778" s="999"/>
      <c r="AM1778" s="312"/>
      <c r="AN1778" s="312"/>
      <c r="AO1778" s="1000"/>
      <c r="AP1778" s="666"/>
      <c r="AQ1778" s="1001"/>
      <c r="AR1778" s="1001"/>
      <c r="AS1778" s="1001"/>
      <c r="AT1778" s="748"/>
    </row>
    <row r="1779">
      <c r="A1779" s="248" t="s">
        <v>673</v>
      </c>
      <c r="B1779" s="179">
        <v>4.4595324E7</v>
      </c>
      <c r="C1779" s="1037">
        <v>44421.90424613426</v>
      </c>
      <c r="D1779" s="1091" t="s">
        <v>11158</v>
      </c>
      <c r="E1779" s="179" t="s">
        <v>11159</v>
      </c>
      <c r="F1779" s="228">
        <v>37663.0</v>
      </c>
      <c r="G1779" s="179" t="s">
        <v>391</v>
      </c>
      <c r="H1779" s="179" t="s">
        <v>11160</v>
      </c>
      <c r="I1779" s="179" t="s">
        <v>11161</v>
      </c>
      <c r="K1779" s="1091" t="s">
        <v>10147</v>
      </c>
      <c r="L1779" s="1466" t="s">
        <v>7020</v>
      </c>
      <c r="M1779" s="176"/>
      <c r="N1779" s="176"/>
      <c r="O1779" s="1467"/>
      <c r="P1779" s="1467"/>
      <c r="Q1779" s="1468"/>
      <c r="R1779" s="149"/>
      <c r="S1779" s="1324"/>
      <c r="T1779" s="149"/>
      <c r="U1779" s="149"/>
      <c r="V1779" s="1468"/>
      <c r="W1779" s="619"/>
      <c r="X1779" s="1467"/>
      <c r="Y1779" s="1479"/>
      <c r="AA1779" s="987"/>
      <c r="AB1779" s="992"/>
      <c r="AC1779" s="993"/>
      <c r="AD1779" s="994"/>
      <c r="AE1779" s="994"/>
      <c r="AF1779" s="995"/>
      <c r="AG1779" s="996"/>
      <c r="AH1779" s="997"/>
      <c r="AI1779" s="998"/>
      <c r="AJ1779" s="312"/>
      <c r="AK1779" s="312"/>
      <c r="AL1779" s="999"/>
      <c r="AM1779" s="312"/>
      <c r="AN1779" s="312"/>
      <c r="AO1779" s="1000"/>
      <c r="AP1779" s="666"/>
      <c r="AQ1779" s="1001"/>
      <c r="AR1779" s="1001"/>
      <c r="AS1779" s="1001"/>
      <c r="AT1779" s="748"/>
    </row>
    <row r="1780">
      <c r="A1780" s="248" t="s">
        <v>673</v>
      </c>
      <c r="B1780" s="179">
        <v>9.5461278E7</v>
      </c>
      <c r="C1780" s="1037">
        <v>44421.95147907407</v>
      </c>
      <c r="D1780" s="1091" t="s">
        <v>11165</v>
      </c>
      <c r="E1780" s="179" t="s">
        <v>11166</v>
      </c>
      <c r="F1780" s="228">
        <v>33736.0</v>
      </c>
      <c r="G1780" s="179" t="s">
        <v>11167</v>
      </c>
      <c r="H1780" s="179" t="s">
        <v>4171</v>
      </c>
      <c r="I1780" s="179">
        <v>1.131125345E9</v>
      </c>
      <c r="K1780" s="1091" t="s">
        <v>11168</v>
      </c>
      <c r="L1780" s="1466" t="s">
        <v>7020</v>
      </c>
      <c r="M1780" s="176"/>
      <c r="N1780" s="176"/>
      <c r="O1780" s="1467"/>
      <c r="P1780" s="1467"/>
      <c r="Q1780" s="1467"/>
      <c r="R1780" s="1195"/>
      <c r="S1780" s="1324"/>
      <c r="T1780" s="149"/>
      <c r="U1780" s="149"/>
      <c r="V1780" s="1467"/>
      <c r="W1780" s="619"/>
      <c r="X1780" s="1467"/>
      <c r="Y1780" s="1479"/>
      <c r="AA1780" s="987"/>
      <c r="AB1780" s="992"/>
      <c r="AC1780" s="993"/>
      <c r="AD1780" s="994"/>
      <c r="AE1780" s="994"/>
      <c r="AF1780" s="995"/>
      <c r="AG1780" s="996"/>
      <c r="AH1780" s="997"/>
      <c r="AI1780" s="998"/>
      <c r="AJ1780" s="312"/>
      <c r="AK1780" s="312"/>
      <c r="AL1780" s="999"/>
      <c r="AM1780" s="312"/>
      <c r="AN1780" s="312"/>
      <c r="AO1780" s="1000"/>
      <c r="AP1780" s="666"/>
      <c r="AQ1780" s="1001"/>
      <c r="AR1780" s="1001"/>
      <c r="AS1780" s="1001"/>
      <c r="AT1780" s="748"/>
    </row>
    <row r="1781">
      <c r="A1781" s="248" t="s">
        <v>673</v>
      </c>
      <c r="B1781" s="179">
        <v>2.8031402E7</v>
      </c>
      <c r="C1781" s="1037">
        <v>44423.07418863426</v>
      </c>
      <c r="D1781" s="1091" t="s">
        <v>11174</v>
      </c>
      <c r="E1781" s="179" t="s">
        <v>11175</v>
      </c>
      <c r="F1781" s="228">
        <v>29279.0</v>
      </c>
      <c r="G1781" s="179" t="s">
        <v>391</v>
      </c>
      <c r="H1781" s="179" t="s">
        <v>11176</v>
      </c>
      <c r="I1781" s="179">
        <v>1.13566426E9</v>
      </c>
      <c r="K1781" s="1091" t="s">
        <v>11177</v>
      </c>
      <c r="L1781" s="1466" t="s">
        <v>7020</v>
      </c>
      <c r="M1781" s="176"/>
      <c r="N1781" s="176"/>
      <c r="O1781" s="1467"/>
      <c r="P1781" s="1467"/>
      <c r="Q1781" s="1468"/>
      <c r="R1781" s="1195"/>
      <c r="S1781" s="1324"/>
      <c r="T1781" s="176"/>
      <c r="U1781" s="176"/>
      <c r="V1781" s="1468"/>
      <c r="W1781" s="619"/>
      <c r="X1781" s="1467"/>
      <c r="Y1781" s="1479"/>
      <c r="AA1781" s="987"/>
      <c r="AB1781" s="992"/>
      <c r="AC1781" s="993"/>
      <c r="AD1781" s="994"/>
      <c r="AE1781" s="994"/>
      <c r="AF1781" s="995"/>
      <c r="AG1781" s="996"/>
      <c r="AH1781" s="997"/>
      <c r="AI1781" s="998"/>
      <c r="AJ1781" s="312"/>
      <c r="AK1781" s="312"/>
      <c r="AL1781" s="999"/>
      <c r="AM1781" s="312"/>
      <c r="AN1781" s="312"/>
      <c r="AO1781" s="1000"/>
      <c r="AP1781" s="666"/>
      <c r="AQ1781" s="1001"/>
      <c r="AR1781" s="1001"/>
      <c r="AS1781" s="1001"/>
      <c r="AT1781" s="748"/>
    </row>
    <row r="1782">
      <c r="A1782" s="248" t="s">
        <v>673</v>
      </c>
      <c r="B1782" s="179">
        <v>1.7605266E7</v>
      </c>
      <c r="C1782" s="1037">
        <v>44423.45629693287</v>
      </c>
      <c r="D1782" s="1091" t="s">
        <v>11180</v>
      </c>
      <c r="E1782" s="179" t="s">
        <v>11181</v>
      </c>
      <c r="F1782" s="228">
        <v>23780.0</v>
      </c>
      <c r="G1782" s="179" t="s">
        <v>2021</v>
      </c>
      <c r="H1782" s="179" t="s">
        <v>1822</v>
      </c>
      <c r="I1782" s="646" t="s">
        <v>11182</v>
      </c>
      <c r="K1782" s="1091" t="s">
        <v>11183</v>
      </c>
      <c r="L1782" s="1466" t="s">
        <v>7038</v>
      </c>
      <c r="M1782" s="176"/>
      <c r="N1782" s="176"/>
      <c r="O1782" s="1467"/>
      <c r="P1782" s="1467"/>
      <c r="Q1782" s="1468"/>
      <c r="R1782" s="149"/>
      <c r="S1782" s="1324"/>
      <c r="T1782" s="149"/>
      <c r="U1782" s="149"/>
      <c r="V1782" s="1468"/>
      <c r="W1782" s="619"/>
      <c r="X1782" s="1467"/>
      <c r="Y1782" s="1479"/>
      <c r="AA1782" s="987"/>
      <c r="AB1782" s="992"/>
      <c r="AC1782" s="993"/>
      <c r="AD1782" s="994"/>
      <c r="AE1782" s="994"/>
      <c r="AF1782" s="995"/>
      <c r="AG1782" s="996"/>
      <c r="AH1782" s="997"/>
      <c r="AI1782" s="998"/>
      <c r="AJ1782" s="312"/>
      <c r="AK1782" s="312"/>
      <c r="AL1782" s="999"/>
      <c r="AM1782" s="312"/>
      <c r="AN1782" s="312"/>
      <c r="AO1782" s="1000"/>
      <c r="AP1782" s="666"/>
      <c r="AQ1782" s="1001"/>
      <c r="AR1782" s="1001"/>
      <c r="AS1782" s="1001"/>
      <c r="AT1782" s="748"/>
    </row>
    <row r="1783">
      <c r="A1783" s="248" t="s">
        <v>673</v>
      </c>
      <c r="B1783" s="179">
        <v>4.0763853E7</v>
      </c>
      <c r="C1783" s="1037">
        <v>44423.460924872685</v>
      </c>
      <c r="D1783" s="1091" t="s">
        <v>11186</v>
      </c>
      <c r="E1783" s="179" t="s">
        <v>11187</v>
      </c>
      <c r="F1783" s="228">
        <v>35617.0</v>
      </c>
      <c r="G1783" s="179" t="s">
        <v>391</v>
      </c>
      <c r="H1783" s="179" t="s">
        <v>11188</v>
      </c>
      <c r="I1783" s="179">
        <v>2.267446991E9</v>
      </c>
      <c r="K1783" s="1091" t="s">
        <v>11189</v>
      </c>
      <c r="L1783" s="1466" t="s">
        <v>7028</v>
      </c>
      <c r="M1783" s="176"/>
      <c r="N1783" s="176"/>
      <c r="O1783" s="1467"/>
      <c r="P1783" s="1467"/>
      <c r="Q1783" s="1467"/>
      <c r="R1783" s="1480"/>
      <c r="S1783" s="1324"/>
      <c r="T1783" s="149"/>
      <c r="U1783" s="149"/>
      <c r="V1783" s="1468"/>
      <c r="W1783" s="619"/>
      <c r="X1783" s="1467"/>
      <c r="Y1783" s="1479"/>
      <c r="AA1783" s="987"/>
      <c r="AB1783" s="992"/>
      <c r="AC1783" s="993"/>
      <c r="AD1783" s="994"/>
      <c r="AE1783" s="994"/>
      <c r="AF1783" s="995"/>
      <c r="AG1783" s="996"/>
      <c r="AH1783" s="997"/>
      <c r="AI1783" s="998"/>
      <c r="AJ1783" s="312"/>
      <c r="AK1783" s="312"/>
      <c r="AL1783" s="999"/>
      <c r="AM1783" s="312"/>
      <c r="AN1783" s="312"/>
      <c r="AO1783" s="1000"/>
      <c r="AP1783" s="666"/>
      <c r="AQ1783" s="1001"/>
      <c r="AR1783" s="1001"/>
      <c r="AS1783" s="1001"/>
      <c r="AT1783" s="748"/>
    </row>
    <row r="1784">
      <c r="A1784" s="248" t="s">
        <v>673</v>
      </c>
      <c r="B1784" s="179">
        <v>2.155311E7</v>
      </c>
      <c r="C1784" s="1037">
        <v>44423.46422415509</v>
      </c>
      <c r="D1784" s="1091" t="s">
        <v>11194</v>
      </c>
      <c r="E1784" s="179" t="s">
        <v>11195</v>
      </c>
      <c r="F1784" s="228">
        <v>25701.0</v>
      </c>
      <c r="G1784" s="179" t="s">
        <v>391</v>
      </c>
      <c r="H1784" s="179" t="s">
        <v>11196</v>
      </c>
      <c r="I1784" s="179">
        <v>1.13165081E9</v>
      </c>
      <c r="K1784" s="1091" t="s">
        <v>11197</v>
      </c>
      <c r="L1784" s="1466" t="s">
        <v>7020</v>
      </c>
      <c r="M1784" s="176"/>
      <c r="N1784" s="176"/>
      <c r="O1784" s="1467"/>
      <c r="P1784" s="1467"/>
      <c r="Q1784" s="1468"/>
      <c r="R1784" s="1480"/>
      <c r="S1784" s="1324"/>
      <c r="T1784" s="149"/>
      <c r="U1784" s="149"/>
      <c r="V1784" s="1468"/>
      <c r="W1784" s="619"/>
      <c r="X1784" s="1467"/>
      <c r="Y1784" s="1479"/>
      <c r="AA1784" s="987"/>
      <c r="AB1784" s="992"/>
      <c r="AC1784" s="993"/>
      <c r="AD1784" s="994"/>
      <c r="AE1784" s="994"/>
      <c r="AF1784" s="995"/>
      <c r="AG1784" s="996"/>
      <c r="AH1784" s="997"/>
      <c r="AI1784" s="998"/>
      <c r="AJ1784" s="312"/>
      <c r="AK1784" s="312"/>
      <c r="AL1784" s="999"/>
      <c r="AM1784" s="312"/>
      <c r="AN1784" s="312"/>
      <c r="AO1784" s="1000"/>
      <c r="AP1784" s="666"/>
      <c r="AQ1784" s="1001"/>
      <c r="AR1784" s="1001"/>
      <c r="AS1784" s="1001"/>
      <c r="AT1784" s="748"/>
    </row>
    <row r="1785">
      <c r="A1785" s="248" t="s">
        <v>673</v>
      </c>
      <c r="B1785" s="179">
        <v>2.7198616E7</v>
      </c>
      <c r="C1785" s="1037">
        <v>44423.466686342595</v>
      </c>
      <c r="D1785" s="1091" t="s">
        <v>11200</v>
      </c>
      <c r="E1785" s="179" t="s">
        <v>11201</v>
      </c>
      <c r="F1785" s="228">
        <v>28891.0</v>
      </c>
      <c r="G1785" s="179" t="s">
        <v>391</v>
      </c>
      <c r="H1785" s="179" t="s">
        <v>11202</v>
      </c>
      <c r="I1785" s="179" t="s">
        <v>11203</v>
      </c>
      <c r="K1785" s="1091" t="s">
        <v>6780</v>
      </c>
      <c r="L1785" s="1466" t="s">
        <v>7038</v>
      </c>
      <c r="M1785" s="176"/>
      <c r="N1785" s="176"/>
      <c r="O1785" s="1467"/>
      <c r="P1785" s="1467"/>
      <c r="Q1785" s="1468"/>
      <c r="R1785" s="1480"/>
      <c r="S1785" s="1324"/>
      <c r="T1785" s="176"/>
      <c r="U1785" s="176"/>
      <c r="V1785" s="1468"/>
      <c r="W1785" s="619"/>
      <c r="X1785" s="1467"/>
      <c r="Y1785" s="1479"/>
      <c r="AA1785" s="987"/>
      <c r="AB1785" s="992"/>
      <c r="AC1785" s="993"/>
      <c r="AD1785" s="994"/>
      <c r="AE1785" s="994"/>
      <c r="AF1785" s="995"/>
      <c r="AG1785" s="996"/>
      <c r="AH1785" s="997"/>
      <c r="AI1785" s="998"/>
      <c r="AJ1785" s="312"/>
      <c r="AK1785" s="312"/>
      <c r="AL1785" s="999"/>
      <c r="AM1785" s="312"/>
      <c r="AN1785" s="312"/>
      <c r="AO1785" s="1000"/>
      <c r="AP1785" s="666"/>
      <c r="AQ1785" s="1001"/>
      <c r="AR1785" s="1001"/>
      <c r="AS1785" s="1001"/>
      <c r="AT1785" s="748"/>
    </row>
    <row r="1786">
      <c r="A1786" s="248" t="s">
        <v>673</v>
      </c>
      <c r="B1786" s="179">
        <v>4.2149619E7</v>
      </c>
      <c r="C1786" s="1037">
        <v>44424.53426935185</v>
      </c>
      <c r="D1786" s="1091" t="s">
        <v>3748</v>
      </c>
      <c r="E1786" s="179" t="s">
        <v>3749</v>
      </c>
      <c r="F1786" s="228">
        <v>36406.0</v>
      </c>
      <c r="G1786" s="179" t="s">
        <v>391</v>
      </c>
      <c r="H1786" s="179" t="s">
        <v>1822</v>
      </c>
      <c r="I1786" s="179" t="s">
        <v>11207</v>
      </c>
      <c r="K1786" s="1091" t="s">
        <v>11208</v>
      </c>
      <c r="L1786" s="1466" t="s">
        <v>11209</v>
      </c>
      <c r="M1786" s="176"/>
      <c r="N1786" s="176"/>
      <c r="O1786" s="1467"/>
      <c r="P1786" s="1467"/>
      <c r="Q1786" s="1468"/>
      <c r="R1786" s="1480"/>
      <c r="S1786" s="1324"/>
      <c r="T1786" s="149"/>
      <c r="U1786" s="149"/>
      <c r="V1786" s="1468"/>
      <c r="W1786" s="619"/>
      <c r="X1786" s="1467"/>
      <c r="Y1786" s="1479"/>
      <c r="AA1786" s="987"/>
      <c r="AB1786" s="992"/>
      <c r="AC1786" s="993"/>
      <c r="AD1786" s="994"/>
      <c r="AE1786" s="994"/>
      <c r="AF1786" s="995"/>
      <c r="AG1786" s="996"/>
      <c r="AH1786" s="997"/>
      <c r="AI1786" s="998"/>
      <c r="AJ1786" s="312"/>
      <c r="AK1786" s="312"/>
      <c r="AL1786" s="999"/>
      <c r="AM1786" s="312"/>
      <c r="AN1786" s="312"/>
      <c r="AO1786" s="1000"/>
      <c r="AP1786" s="666"/>
      <c r="AQ1786" s="1001"/>
      <c r="AR1786" s="1001"/>
      <c r="AS1786" s="1001"/>
      <c r="AT1786" s="748"/>
    </row>
    <row r="1787">
      <c r="A1787" s="248" t="s">
        <v>673</v>
      </c>
      <c r="B1787" s="179">
        <v>3.0973611E7</v>
      </c>
      <c r="C1787" s="1037">
        <v>44424.551960578705</v>
      </c>
      <c r="D1787" s="1091" t="s">
        <v>11212</v>
      </c>
      <c r="E1787" s="179" t="s">
        <v>11213</v>
      </c>
      <c r="F1787" s="228">
        <v>30879.0</v>
      </c>
      <c r="G1787" s="179" t="s">
        <v>391</v>
      </c>
      <c r="H1787" s="179" t="s">
        <v>11214</v>
      </c>
      <c r="I1787" s="179" t="s">
        <v>11215</v>
      </c>
      <c r="K1787" s="1091" t="s">
        <v>11216</v>
      </c>
      <c r="L1787" s="1466" t="s">
        <v>7020</v>
      </c>
      <c r="M1787" s="176"/>
      <c r="N1787" s="176"/>
      <c r="O1787" s="1467"/>
      <c r="P1787" s="1467"/>
      <c r="Q1787" s="1467"/>
      <c r="R1787" s="149"/>
      <c r="S1787" s="1324"/>
      <c r="T1787" s="149"/>
      <c r="U1787" s="149"/>
      <c r="V1787" s="1468"/>
      <c r="W1787" s="619"/>
      <c r="X1787" s="1467"/>
      <c r="Y1787" s="1479"/>
      <c r="AA1787" s="987"/>
      <c r="AB1787" s="992"/>
      <c r="AC1787" s="993"/>
      <c r="AD1787" s="994"/>
      <c r="AE1787" s="994"/>
      <c r="AF1787" s="995"/>
      <c r="AG1787" s="996"/>
      <c r="AH1787" s="997"/>
      <c r="AI1787" s="998"/>
      <c r="AJ1787" s="312"/>
      <c r="AK1787" s="312"/>
      <c r="AL1787" s="999"/>
      <c r="AM1787" s="312"/>
      <c r="AN1787" s="312"/>
      <c r="AO1787" s="1000"/>
      <c r="AP1787" s="666"/>
      <c r="AQ1787" s="1001"/>
      <c r="AR1787" s="1001"/>
      <c r="AS1787" s="1001"/>
      <c r="AT1787" s="748"/>
    </row>
    <row r="1788">
      <c r="A1788" s="248" t="s">
        <v>673</v>
      </c>
      <c r="B1788" s="179">
        <v>9.5653569E7</v>
      </c>
      <c r="C1788" s="1037">
        <v>44425.51386085648</v>
      </c>
      <c r="D1788" s="1091" t="s">
        <v>11222</v>
      </c>
      <c r="E1788" s="179" t="s">
        <v>11223</v>
      </c>
      <c r="F1788" s="228">
        <v>33711.0</v>
      </c>
      <c r="G1788" s="179" t="s">
        <v>2911</v>
      </c>
      <c r="H1788" s="179" t="s">
        <v>1678</v>
      </c>
      <c r="I1788" s="179" t="s">
        <v>11224</v>
      </c>
      <c r="K1788" s="1091" t="s">
        <v>10298</v>
      </c>
      <c r="L1788" s="1466" t="s">
        <v>7028</v>
      </c>
      <c r="M1788" s="176"/>
      <c r="N1788" s="176"/>
      <c r="O1788" s="1467"/>
      <c r="P1788" s="1467"/>
      <c r="Q1788" s="1468"/>
      <c r="R1788" s="1480"/>
      <c r="S1788" s="1324"/>
      <c r="T1788" s="149"/>
      <c r="U1788" s="149"/>
      <c r="V1788" s="1468"/>
      <c r="W1788" s="619"/>
      <c r="X1788" s="1467"/>
      <c r="Y1788" s="1479"/>
      <c r="AA1788" s="987"/>
      <c r="AB1788" s="992"/>
      <c r="AC1788" s="993"/>
      <c r="AD1788" s="994"/>
      <c r="AE1788" s="994"/>
      <c r="AF1788" s="995"/>
      <c r="AG1788" s="996"/>
      <c r="AH1788" s="997"/>
      <c r="AI1788" s="998"/>
      <c r="AJ1788" s="312"/>
      <c r="AK1788" s="312"/>
      <c r="AL1788" s="999"/>
      <c r="AM1788" s="312"/>
      <c r="AN1788" s="312"/>
      <c r="AO1788" s="1000"/>
      <c r="AP1788" s="666"/>
      <c r="AQ1788" s="1001"/>
      <c r="AR1788" s="1001"/>
      <c r="AS1788" s="1001"/>
      <c r="AT1788" s="748"/>
    </row>
    <row r="1789">
      <c r="A1789" s="248" t="s">
        <v>673</v>
      </c>
      <c r="B1789" s="179">
        <v>4.0712871E7</v>
      </c>
      <c r="C1789" s="1037">
        <v>44425.76503123842</v>
      </c>
      <c r="D1789" s="1091" t="s">
        <v>11228</v>
      </c>
      <c r="E1789" s="179" t="s">
        <v>11229</v>
      </c>
      <c r="F1789" s="228">
        <v>35682.0</v>
      </c>
      <c r="G1789" s="179" t="s">
        <v>391</v>
      </c>
      <c r="H1789" s="179" t="s">
        <v>11230</v>
      </c>
      <c r="I1789" s="179">
        <v>1.165252116E9</v>
      </c>
      <c r="K1789" s="1091" t="s">
        <v>11231</v>
      </c>
      <c r="L1789" s="1466" t="s">
        <v>7028</v>
      </c>
      <c r="M1789" s="176"/>
      <c r="N1789" s="176"/>
      <c r="O1789" s="1467"/>
      <c r="P1789" s="1467"/>
      <c r="Q1789" s="1467"/>
      <c r="R1789" s="1480"/>
      <c r="S1789" s="1324"/>
      <c r="T1789" s="176"/>
      <c r="U1789" s="176"/>
      <c r="V1789" s="1468"/>
      <c r="W1789" s="619"/>
      <c r="X1789" s="1467"/>
      <c r="Y1789" s="1479"/>
      <c r="AA1789" s="987"/>
      <c r="AB1789" s="992"/>
      <c r="AC1789" s="993"/>
      <c r="AD1789" s="994"/>
      <c r="AE1789" s="994"/>
      <c r="AF1789" s="995"/>
      <c r="AG1789" s="996"/>
      <c r="AH1789" s="997"/>
      <c r="AI1789" s="998"/>
      <c r="AJ1789" s="312"/>
      <c r="AK1789" s="312"/>
      <c r="AL1789" s="999"/>
      <c r="AM1789" s="312"/>
      <c r="AN1789" s="312"/>
      <c r="AO1789" s="1000"/>
      <c r="AP1789" s="666"/>
      <c r="AQ1789" s="1001"/>
      <c r="AR1789" s="1001"/>
      <c r="AS1789" s="1001"/>
      <c r="AT1789" s="748"/>
    </row>
    <row r="1790">
      <c r="A1790" s="248" t="s">
        <v>673</v>
      </c>
      <c r="B1790" s="179">
        <v>4.4642212E7</v>
      </c>
      <c r="C1790" s="1037">
        <v>44425.79257747685</v>
      </c>
      <c r="D1790" s="1091" t="s">
        <v>11236</v>
      </c>
      <c r="E1790" s="179" t="s">
        <v>11237</v>
      </c>
      <c r="F1790" s="228">
        <v>37617.0</v>
      </c>
      <c r="G1790" s="179" t="s">
        <v>674</v>
      </c>
      <c r="H1790" s="179" t="s">
        <v>2728</v>
      </c>
      <c r="I1790" s="179" t="s">
        <v>11238</v>
      </c>
      <c r="K1790" s="1091" t="s">
        <v>11239</v>
      </c>
      <c r="L1790" s="1466" t="s">
        <v>11240</v>
      </c>
      <c r="M1790" s="176"/>
      <c r="N1790" s="176"/>
      <c r="O1790" s="1467"/>
      <c r="P1790" s="1467"/>
      <c r="Q1790" s="1467"/>
      <c r="R1790" s="176"/>
      <c r="S1790" s="1324"/>
      <c r="T1790" s="149"/>
      <c r="U1790" s="149"/>
      <c r="V1790" s="1468"/>
      <c r="W1790" s="619"/>
      <c r="X1790" s="1467"/>
      <c r="Y1790" s="1479"/>
      <c r="AA1790" s="987"/>
      <c r="AB1790" s="992"/>
      <c r="AC1790" s="993"/>
      <c r="AD1790" s="994"/>
      <c r="AE1790" s="994"/>
      <c r="AF1790" s="995"/>
      <c r="AG1790" s="996"/>
      <c r="AH1790" s="997"/>
      <c r="AI1790" s="998"/>
      <c r="AJ1790" s="312"/>
      <c r="AK1790" s="312"/>
      <c r="AL1790" s="999"/>
      <c r="AM1790" s="312"/>
      <c r="AN1790" s="312"/>
      <c r="AO1790" s="1000"/>
      <c r="AP1790" s="666"/>
      <c r="AQ1790" s="1001"/>
      <c r="AR1790" s="1001"/>
      <c r="AS1790" s="1001"/>
      <c r="AT1790" s="748"/>
    </row>
    <row r="1791">
      <c r="A1791" s="248" t="s">
        <v>673</v>
      </c>
      <c r="B1791" s="179">
        <v>3.3828591E7</v>
      </c>
      <c r="C1791" s="1037">
        <v>44425.975161712966</v>
      </c>
      <c r="D1791" s="1091" t="s">
        <v>11246</v>
      </c>
      <c r="E1791" s="179" t="s">
        <v>11247</v>
      </c>
      <c r="F1791" s="228">
        <v>32356.0</v>
      </c>
      <c r="G1791" s="179" t="s">
        <v>391</v>
      </c>
      <c r="H1791" s="179" t="s">
        <v>11248</v>
      </c>
      <c r="I1791" s="179">
        <v>3.446582029E9</v>
      </c>
      <c r="K1791" s="1091" t="s">
        <v>11249</v>
      </c>
      <c r="L1791" s="1466" t="s">
        <v>7028</v>
      </c>
      <c r="M1791" s="176"/>
      <c r="N1791" s="176"/>
      <c r="O1791" s="1467"/>
      <c r="P1791" s="1467"/>
      <c r="Q1791" s="1467"/>
      <c r="R1791" s="149"/>
      <c r="S1791" s="1324"/>
      <c r="T1791" s="149"/>
      <c r="U1791" s="149"/>
      <c r="V1791" s="1468"/>
      <c r="W1791" s="619"/>
      <c r="X1791" s="1467"/>
      <c r="Y1791" s="1479"/>
      <c r="AA1791" s="987"/>
      <c r="AB1791" s="992"/>
      <c r="AC1791" s="993"/>
      <c r="AD1791" s="994"/>
      <c r="AE1791" s="994"/>
      <c r="AF1791" s="995"/>
      <c r="AG1791" s="996"/>
      <c r="AH1791" s="997"/>
      <c r="AI1791" s="998"/>
      <c r="AJ1791" s="312"/>
      <c r="AK1791" s="312"/>
      <c r="AL1791" s="999"/>
      <c r="AM1791" s="312"/>
      <c r="AN1791" s="312"/>
      <c r="AO1791" s="1000"/>
      <c r="AP1791" s="666"/>
      <c r="AQ1791" s="1001"/>
      <c r="AR1791" s="1001"/>
      <c r="AS1791" s="1001"/>
      <c r="AT1791" s="748"/>
    </row>
    <row r="1792">
      <c r="A1792" s="248" t="s">
        <v>673</v>
      </c>
      <c r="B1792" s="179">
        <v>4.5479269E7</v>
      </c>
      <c r="C1792" s="1037">
        <v>44425.97907459491</v>
      </c>
      <c r="D1792" s="1091" t="s">
        <v>11254</v>
      </c>
      <c r="E1792" s="179" t="s">
        <v>11255</v>
      </c>
      <c r="F1792" s="228">
        <v>38002.0</v>
      </c>
      <c r="G1792" s="179" t="s">
        <v>1677</v>
      </c>
      <c r="H1792" s="179" t="s">
        <v>5014</v>
      </c>
      <c r="I1792" s="179" t="s">
        <v>11256</v>
      </c>
      <c r="K1792" s="1091" t="s">
        <v>11257</v>
      </c>
      <c r="L1792" s="1466" t="s">
        <v>7020</v>
      </c>
      <c r="M1792" s="176"/>
      <c r="N1792" s="176"/>
      <c r="O1792" s="1467"/>
      <c r="P1792" s="1467"/>
      <c r="Q1792" s="1468"/>
      <c r="R1792" s="176"/>
      <c r="S1792" s="1324"/>
      <c r="T1792" s="149"/>
      <c r="U1792" s="149"/>
      <c r="V1792" s="1468"/>
      <c r="W1792" s="619"/>
      <c r="X1792" s="1467"/>
      <c r="Y1792" s="1479"/>
      <c r="AA1792" s="987"/>
      <c r="AB1792" s="992"/>
      <c r="AC1792" s="993"/>
      <c r="AD1792" s="994"/>
      <c r="AE1792" s="994"/>
      <c r="AF1792" s="995"/>
      <c r="AG1792" s="996"/>
      <c r="AH1792" s="997"/>
      <c r="AI1792" s="998"/>
      <c r="AJ1792" s="312"/>
      <c r="AK1792" s="312"/>
      <c r="AL1792" s="999"/>
      <c r="AM1792" s="312"/>
      <c r="AN1792" s="312"/>
      <c r="AO1792" s="1000"/>
      <c r="AP1792" s="666"/>
      <c r="AQ1792" s="1001"/>
      <c r="AR1792" s="1001"/>
      <c r="AS1792" s="1001"/>
      <c r="AT1792" s="748"/>
    </row>
    <row r="1793">
      <c r="A1793" s="248" t="s">
        <v>673</v>
      </c>
      <c r="B1793" s="179">
        <v>4.55617886E8</v>
      </c>
      <c r="C1793" s="1037">
        <v>44425.98935561343</v>
      </c>
      <c r="D1793" s="1091" t="s">
        <v>11262</v>
      </c>
      <c r="E1793" s="179" t="s">
        <v>11263</v>
      </c>
      <c r="F1793" s="228">
        <v>38149.0</v>
      </c>
      <c r="G1793" s="179" t="s">
        <v>674</v>
      </c>
      <c r="H1793" s="179" t="s">
        <v>11264</v>
      </c>
      <c r="I1793" s="179">
        <v>1.169373248E9</v>
      </c>
      <c r="K1793" s="1091" t="s">
        <v>11265</v>
      </c>
      <c r="L1793" s="1466" t="s">
        <v>7020</v>
      </c>
      <c r="M1793" s="176"/>
      <c r="N1793" s="176"/>
      <c r="O1793" s="1467"/>
      <c r="P1793" s="1467"/>
      <c r="Q1793" s="1468"/>
      <c r="R1793" s="176"/>
      <c r="S1793" s="1324"/>
      <c r="T1793" s="149"/>
      <c r="U1793" s="149"/>
      <c r="V1793" s="1468"/>
      <c r="W1793" s="619"/>
      <c r="X1793" s="1467"/>
      <c r="Y1793" s="1479"/>
      <c r="AA1793" s="987"/>
      <c r="AB1793" s="992"/>
      <c r="AC1793" s="993"/>
      <c r="AD1793" s="994"/>
      <c r="AE1793" s="994"/>
      <c r="AF1793" s="995"/>
      <c r="AG1793" s="996"/>
      <c r="AH1793" s="997"/>
      <c r="AI1793" s="998"/>
      <c r="AJ1793" s="312"/>
      <c r="AK1793" s="312"/>
      <c r="AL1793" s="999"/>
      <c r="AM1793" s="312"/>
      <c r="AN1793" s="312"/>
      <c r="AO1793" s="1000"/>
      <c r="AP1793" s="666"/>
      <c r="AQ1793" s="1001"/>
      <c r="AR1793" s="1001"/>
      <c r="AS1793" s="1001"/>
      <c r="AT1793" s="748"/>
    </row>
    <row r="1794">
      <c r="A1794" s="248" t="s">
        <v>673</v>
      </c>
      <c r="B1794" s="179">
        <v>4.4512301E7</v>
      </c>
      <c r="C1794" s="1037">
        <v>44426.06424987268</v>
      </c>
      <c r="D1794" s="1091" t="s">
        <v>11269</v>
      </c>
      <c r="E1794" s="179" t="s">
        <v>11270</v>
      </c>
      <c r="F1794" s="228">
        <v>37539.0</v>
      </c>
      <c r="G1794" s="179" t="s">
        <v>674</v>
      </c>
      <c r="H1794" s="179" t="s">
        <v>11271</v>
      </c>
      <c r="I1794" s="179" t="s">
        <v>11272</v>
      </c>
      <c r="K1794" s="1091" t="s">
        <v>11273</v>
      </c>
      <c r="L1794" s="1466" t="s">
        <v>11274</v>
      </c>
      <c r="M1794" s="176"/>
      <c r="N1794" s="176"/>
      <c r="O1794" s="1467"/>
      <c r="P1794" s="1467"/>
      <c r="Q1794" s="1467"/>
      <c r="R1794" s="149"/>
      <c r="S1794" s="1324"/>
      <c r="T1794" s="149"/>
      <c r="U1794" s="149"/>
      <c r="V1794" s="1468"/>
      <c r="W1794" s="619"/>
      <c r="X1794" s="1467"/>
      <c r="Y1794" s="1479"/>
      <c r="AA1794" s="987"/>
      <c r="AB1794" s="992"/>
      <c r="AC1794" s="993"/>
      <c r="AD1794" s="994"/>
      <c r="AE1794" s="994"/>
      <c r="AF1794" s="995"/>
      <c r="AG1794" s="996"/>
      <c r="AH1794" s="997"/>
      <c r="AI1794" s="998"/>
      <c r="AJ1794" s="312"/>
      <c r="AK1794" s="312"/>
      <c r="AL1794" s="999"/>
      <c r="AM1794" s="312"/>
      <c r="AN1794" s="312"/>
      <c r="AO1794" s="1000"/>
      <c r="AP1794" s="666"/>
      <c r="AQ1794" s="1001"/>
      <c r="AR1794" s="1001"/>
      <c r="AS1794" s="1001"/>
      <c r="AT1794" s="748"/>
    </row>
    <row r="1795">
      <c r="A1795" s="248" t="s">
        <v>673</v>
      </c>
      <c r="B1795" s="179">
        <v>4.005988E7</v>
      </c>
      <c r="C1795" s="1037">
        <v>44426.4346415162</v>
      </c>
      <c r="D1795" s="1091" t="s">
        <v>11279</v>
      </c>
      <c r="E1795" s="179" t="s">
        <v>11280</v>
      </c>
      <c r="F1795" s="228">
        <v>35390.0</v>
      </c>
      <c r="G1795" s="179" t="s">
        <v>391</v>
      </c>
      <c r="H1795" s="179" t="s">
        <v>11281</v>
      </c>
      <c r="I1795" s="179" t="s">
        <v>11282</v>
      </c>
      <c r="K1795" s="1091" t="s">
        <v>5832</v>
      </c>
      <c r="L1795" s="1466" t="s">
        <v>7020</v>
      </c>
      <c r="M1795" s="176"/>
      <c r="N1795" s="176"/>
      <c r="O1795" s="1467"/>
      <c r="P1795" s="1467"/>
      <c r="Q1795" s="1468"/>
      <c r="R1795" s="1480"/>
      <c r="S1795" s="1324"/>
      <c r="T1795" s="149"/>
      <c r="U1795" s="149"/>
      <c r="V1795" s="1468"/>
      <c r="W1795" s="619"/>
      <c r="X1795" s="1467"/>
      <c r="Y1795" s="1479"/>
      <c r="AA1795" s="987"/>
      <c r="AB1795" s="992"/>
      <c r="AC1795" s="993"/>
      <c r="AD1795" s="994"/>
      <c r="AE1795" s="994"/>
      <c r="AF1795" s="995"/>
      <c r="AG1795" s="996"/>
      <c r="AH1795" s="997"/>
      <c r="AI1795" s="998"/>
      <c r="AJ1795" s="312"/>
      <c r="AK1795" s="312"/>
      <c r="AL1795" s="999"/>
      <c r="AM1795" s="312"/>
      <c r="AN1795" s="312"/>
      <c r="AO1795" s="1000"/>
      <c r="AP1795" s="666"/>
      <c r="AQ1795" s="1001"/>
      <c r="AR1795" s="1001"/>
      <c r="AS1795" s="1001"/>
      <c r="AT1795" s="748"/>
    </row>
    <row r="1796">
      <c r="A1796" s="248" t="s">
        <v>673</v>
      </c>
      <c r="B1796" s="179">
        <v>2.7828291E7</v>
      </c>
      <c r="C1796" s="1037">
        <v>44426.54557400463</v>
      </c>
      <c r="D1796" s="1091" t="s">
        <v>11287</v>
      </c>
      <c r="E1796" s="179" t="s">
        <v>11288</v>
      </c>
      <c r="F1796" s="228">
        <v>29641.0</v>
      </c>
      <c r="G1796" s="179" t="s">
        <v>391</v>
      </c>
      <c r="H1796" s="179" t="s">
        <v>11289</v>
      </c>
      <c r="I1796" s="179" t="s">
        <v>11290</v>
      </c>
      <c r="K1796" s="1091" t="s">
        <v>11291</v>
      </c>
      <c r="L1796" s="1466" t="s">
        <v>7038</v>
      </c>
      <c r="M1796" s="176"/>
      <c r="N1796" s="176"/>
      <c r="O1796" s="1467"/>
      <c r="P1796" s="1467"/>
      <c r="Q1796" s="1467"/>
      <c r="R1796" s="176"/>
      <c r="S1796" s="1324"/>
      <c r="T1796" s="149"/>
      <c r="U1796" s="149"/>
      <c r="V1796" s="1468"/>
      <c r="W1796" s="619"/>
      <c r="X1796" s="1467"/>
      <c r="Y1796" s="1479"/>
      <c r="AA1796" s="987"/>
      <c r="AB1796" s="992"/>
      <c r="AC1796" s="993"/>
      <c r="AD1796" s="994"/>
      <c r="AE1796" s="994"/>
      <c r="AF1796" s="995"/>
      <c r="AG1796" s="996"/>
      <c r="AH1796" s="997"/>
      <c r="AI1796" s="998"/>
      <c r="AJ1796" s="312"/>
      <c r="AK1796" s="312"/>
      <c r="AL1796" s="999"/>
      <c r="AM1796" s="312"/>
      <c r="AN1796" s="312"/>
      <c r="AO1796" s="1000"/>
      <c r="AP1796" s="666"/>
      <c r="AQ1796" s="1001"/>
      <c r="AR1796" s="1001"/>
      <c r="AS1796" s="1001"/>
      <c r="AT1796" s="748"/>
    </row>
    <row r="1797">
      <c r="A1797" s="248" t="s">
        <v>673</v>
      </c>
      <c r="B1797" s="179">
        <v>3.4405615E7</v>
      </c>
      <c r="C1797" s="1037">
        <v>44426.60986090278</v>
      </c>
      <c r="D1797" s="1091" t="s">
        <v>11298</v>
      </c>
      <c r="E1797" s="179" t="s">
        <v>11299</v>
      </c>
      <c r="F1797" s="228">
        <v>44426.0</v>
      </c>
      <c r="G1797" s="179" t="s">
        <v>391</v>
      </c>
      <c r="H1797" s="179" t="s">
        <v>11300</v>
      </c>
      <c r="I1797" s="179" t="s">
        <v>11301</v>
      </c>
      <c r="K1797" s="1091" t="s">
        <v>11302</v>
      </c>
      <c r="L1797" s="1466" t="s">
        <v>7028</v>
      </c>
      <c r="M1797" s="176"/>
      <c r="N1797" s="176"/>
      <c r="O1797" s="1467"/>
      <c r="P1797" s="1467"/>
      <c r="Q1797" s="1467"/>
      <c r="R1797" s="1480"/>
      <c r="S1797" s="1324"/>
      <c r="T1797" s="149"/>
      <c r="U1797" s="149"/>
      <c r="V1797" s="1468"/>
      <c r="W1797" s="619"/>
      <c r="X1797" s="1467"/>
      <c r="Y1797" s="1479"/>
      <c r="AA1797" s="987"/>
      <c r="AB1797" s="992"/>
      <c r="AC1797" s="993"/>
      <c r="AD1797" s="994"/>
      <c r="AE1797" s="994"/>
      <c r="AF1797" s="995"/>
      <c r="AG1797" s="996"/>
      <c r="AH1797" s="997"/>
      <c r="AI1797" s="998"/>
      <c r="AJ1797" s="312"/>
      <c r="AK1797" s="312"/>
      <c r="AL1797" s="999"/>
      <c r="AM1797" s="312"/>
      <c r="AN1797" s="312"/>
      <c r="AO1797" s="1000"/>
      <c r="AP1797" s="666"/>
      <c r="AQ1797" s="1001"/>
      <c r="AR1797" s="1001"/>
      <c r="AS1797" s="1001"/>
      <c r="AT1797" s="748"/>
    </row>
    <row r="1798">
      <c r="A1798" s="248" t="s">
        <v>673</v>
      </c>
      <c r="B1798" s="179">
        <v>3.7753015E7</v>
      </c>
      <c r="C1798" s="1037">
        <v>44427.63362332176</v>
      </c>
      <c r="D1798" s="1091" t="s">
        <v>11307</v>
      </c>
      <c r="E1798" s="179" t="s">
        <v>11308</v>
      </c>
      <c r="F1798" s="228">
        <v>34163.0</v>
      </c>
      <c r="G1798" s="179" t="s">
        <v>391</v>
      </c>
      <c r="H1798" s="179" t="s">
        <v>11309</v>
      </c>
      <c r="I1798" s="179">
        <v>1.165824407E9</v>
      </c>
      <c r="K1798" s="1091" t="s">
        <v>11310</v>
      </c>
      <c r="L1798" s="1466" t="s">
        <v>11311</v>
      </c>
      <c r="M1798" s="176"/>
      <c r="N1798" s="176"/>
      <c r="O1798" s="1467"/>
      <c r="P1798" s="1467"/>
      <c r="Q1798" s="1467"/>
      <c r="R1798" s="176"/>
      <c r="S1798" s="1324"/>
      <c r="T1798" s="149"/>
      <c r="U1798" s="149"/>
      <c r="V1798" s="1468"/>
      <c r="W1798" s="619"/>
      <c r="X1798" s="1467"/>
      <c r="Y1798" s="1479"/>
      <c r="AA1798" s="987"/>
      <c r="AB1798" s="992"/>
      <c r="AC1798" s="993"/>
      <c r="AD1798" s="994"/>
      <c r="AE1798" s="994"/>
      <c r="AF1798" s="995"/>
      <c r="AG1798" s="996"/>
      <c r="AH1798" s="997"/>
      <c r="AI1798" s="998"/>
      <c r="AJ1798" s="312"/>
      <c r="AK1798" s="312"/>
      <c r="AL1798" s="999"/>
      <c r="AM1798" s="312"/>
      <c r="AN1798" s="312"/>
      <c r="AO1798" s="1000"/>
      <c r="AP1798" s="666"/>
      <c r="AQ1798" s="1001"/>
      <c r="AR1798" s="1001"/>
      <c r="AS1798" s="1001"/>
      <c r="AT1798" s="748"/>
    </row>
    <row r="1799">
      <c r="A1799" s="248" t="s">
        <v>673</v>
      </c>
      <c r="B1799" s="179">
        <v>4.1308792E7</v>
      </c>
      <c r="C1799" s="1037">
        <v>44427.68870079861</v>
      </c>
      <c r="D1799" s="1091" t="s">
        <v>11317</v>
      </c>
      <c r="E1799" s="179" t="s">
        <v>11318</v>
      </c>
      <c r="F1799" s="228">
        <v>35979.0</v>
      </c>
      <c r="G1799" s="179" t="s">
        <v>391</v>
      </c>
      <c r="H1799" s="179" t="s">
        <v>3304</v>
      </c>
      <c r="I1799" s="179" t="s">
        <v>11319</v>
      </c>
      <c r="K1799" s="1091" t="s">
        <v>5696</v>
      </c>
      <c r="L1799" s="1466" t="s">
        <v>7020</v>
      </c>
      <c r="M1799" s="176"/>
      <c r="N1799" s="176"/>
      <c r="O1799" s="1467"/>
      <c r="P1799" s="1467"/>
      <c r="Q1799" s="1468"/>
      <c r="R1799" s="176"/>
      <c r="S1799" s="1324"/>
      <c r="T1799" s="149"/>
      <c r="U1799" s="149"/>
      <c r="V1799" s="1468"/>
      <c r="W1799" s="619"/>
      <c r="X1799" s="1467"/>
      <c r="Y1799" s="1479"/>
      <c r="AA1799" s="987"/>
      <c r="AB1799" s="992"/>
      <c r="AC1799" s="993"/>
      <c r="AD1799" s="994"/>
      <c r="AE1799" s="994"/>
      <c r="AF1799" s="995"/>
      <c r="AG1799" s="996"/>
      <c r="AH1799" s="997"/>
      <c r="AI1799" s="998"/>
      <c r="AJ1799" s="312"/>
      <c r="AK1799" s="312"/>
      <c r="AL1799" s="999"/>
      <c r="AM1799" s="312"/>
      <c r="AN1799" s="312"/>
      <c r="AO1799" s="1000"/>
      <c r="AP1799" s="666"/>
      <c r="AQ1799" s="1001"/>
      <c r="AR1799" s="1001"/>
      <c r="AS1799" s="1001"/>
      <c r="AT1799" s="748"/>
    </row>
    <row r="1800">
      <c r="A1800" s="248" t="s">
        <v>673</v>
      </c>
      <c r="B1800" s="179">
        <v>4.0757288E7</v>
      </c>
      <c r="C1800" s="1037">
        <v>44428.52339903935</v>
      </c>
      <c r="D1800" s="606" t="s">
        <v>11323</v>
      </c>
      <c r="E1800" s="179" t="s">
        <v>11324</v>
      </c>
      <c r="F1800" s="228">
        <v>35750.0</v>
      </c>
      <c r="G1800" s="179" t="s">
        <v>391</v>
      </c>
      <c r="H1800" s="179" t="s">
        <v>11325</v>
      </c>
      <c r="I1800" s="179">
        <v>5.41135206435E11</v>
      </c>
      <c r="K1800" s="606" t="s">
        <v>11326</v>
      </c>
      <c r="L1800" s="1429" t="s">
        <v>11327</v>
      </c>
      <c r="M1800" s="176"/>
      <c r="N1800" s="176"/>
      <c r="O1800" s="619"/>
      <c r="P1800" s="619"/>
      <c r="Q1800" s="1304"/>
      <c r="R1800" s="1195"/>
      <c r="S1800" s="1324"/>
      <c r="T1800" s="176"/>
      <c r="U1800" s="176"/>
      <c r="V1800" s="1304"/>
      <c r="W1800" s="619"/>
      <c r="X1800" s="619"/>
      <c r="Y1800" s="1479"/>
      <c r="AA1800" s="987"/>
      <c r="AB1800" s="992"/>
      <c r="AC1800" s="993"/>
      <c r="AD1800" s="994"/>
      <c r="AE1800" s="994"/>
      <c r="AF1800" s="995"/>
      <c r="AG1800" s="996"/>
      <c r="AH1800" s="997"/>
      <c r="AI1800" s="998"/>
      <c r="AJ1800" s="312"/>
      <c r="AK1800" s="312"/>
      <c r="AL1800" s="999"/>
      <c r="AM1800" s="312"/>
      <c r="AN1800" s="312"/>
      <c r="AO1800" s="1000"/>
      <c r="AP1800" s="666"/>
      <c r="AQ1800" s="1001"/>
      <c r="AR1800" s="1001"/>
      <c r="AS1800" s="1001"/>
      <c r="AT1800" s="748"/>
    </row>
    <row r="1801">
      <c r="A1801" s="248" t="s">
        <v>673</v>
      </c>
      <c r="B1801" s="179">
        <v>3.9364016E7</v>
      </c>
      <c r="C1801" s="1037">
        <v>44428.89290158565</v>
      </c>
      <c r="D1801" s="606" t="s">
        <v>11330</v>
      </c>
      <c r="E1801" s="179" t="s">
        <v>11331</v>
      </c>
      <c r="F1801" s="228">
        <v>35096.0</v>
      </c>
      <c r="G1801" s="179" t="s">
        <v>391</v>
      </c>
      <c r="H1801" s="179" t="s">
        <v>11332</v>
      </c>
      <c r="I1801" s="179">
        <v>3.873624048E9</v>
      </c>
      <c r="K1801" s="606" t="s">
        <v>11333</v>
      </c>
      <c r="L1801" s="1429" t="s">
        <v>7028</v>
      </c>
      <c r="M1801" s="176"/>
      <c r="N1801" s="176"/>
      <c r="O1801" s="619"/>
      <c r="P1801" s="619"/>
      <c r="Q1801" s="1304"/>
      <c r="R1801" s="176"/>
      <c r="S1801" s="1324"/>
      <c r="T1801" s="149"/>
      <c r="U1801" s="149"/>
      <c r="V1801" s="1304"/>
      <c r="W1801" s="619"/>
      <c r="X1801" s="619"/>
      <c r="Y1801" s="1479"/>
      <c r="AA1801" s="987"/>
      <c r="AB1801" s="992"/>
      <c r="AC1801" s="993"/>
      <c r="AD1801" s="994"/>
      <c r="AE1801" s="994"/>
      <c r="AF1801" s="995"/>
      <c r="AG1801" s="996"/>
      <c r="AH1801" s="997"/>
      <c r="AI1801" s="998"/>
      <c r="AJ1801" s="312"/>
      <c r="AK1801" s="312"/>
      <c r="AL1801" s="999"/>
      <c r="AM1801" s="312"/>
      <c r="AN1801" s="312"/>
      <c r="AO1801" s="1000"/>
      <c r="AP1801" s="666"/>
      <c r="AQ1801" s="1001"/>
      <c r="AR1801" s="1001"/>
      <c r="AS1801" s="1001"/>
      <c r="AT1801" s="748"/>
    </row>
    <row r="1802">
      <c r="A1802" s="248" t="s">
        <v>673</v>
      </c>
      <c r="B1802" s="179">
        <v>4.2068608E7</v>
      </c>
      <c r="C1802" s="1037">
        <v>44430.73913945602</v>
      </c>
      <c r="D1802" s="606" t="s">
        <v>11335</v>
      </c>
      <c r="E1802" s="179" t="s">
        <v>11336</v>
      </c>
      <c r="F1802" s="228">
        <v>36318.0</v>
      </c>
      <c r="G1802" s="179" t="s">
        <v>2021</v>
      </c>
      <c r="H1802" s="179" t="s">
        <v>11337</v>
      </c>
      <c r="I1802" s="179" t="s">
        <v>11338</v>
      </c>
      <c r="K1802" s="606" t="s">
        <v>11339</v>
      </c>
      <c r="L1802" s="1429" t="s">
        <v>7038</v>
      </c>
      <c r="M1802" s="176"/>
      <c r="N1802" s="176"/>
      <c r="O1802" s="619"/>
      <c r="P1802" s="619"/>
      <c r="Q1802" s="1304"/>
      <c r="R1802" s="1195"/>
      <c r="S1802" s="1324"/>
      <c r="T1802" s="176"/>
      <c r="U1802" s="176"/>
      <c r="V1802" s="1304"/>
      <c r="W1802" s="619"/>
      <c r="X1802" s="619"/>
      <c r="Y1802" s="1479"/>
      <c r="AA1802" s="987"/>
      <c r="AB1802" s="992"/>
      <c r="AC1802" s="993"/>
      <c r="AD1802" s="994"/>
      <c r="AE1802" s="994"/>
      <c r="AF1802" s="995"/>
      <c r="AG1802" s="996"/>
      <c r="AH1802" s="997"/>
      <c r="AI1802" s="998"/>
      <c r="AJ1802" s="312"/>
      <c r="AK1802" s="312"/>
      <c r="AL1802" s="999"/>
      <c r="AM1802" s="312"/>
      <c r="AN1802" s="312"/>
      <c r="AO1802" s="1000"/>
      <c r="AP1802" s="666"/>
      <c r="AQ1802" s="1001"/>
      <c r="AR1802" s="1001"/>
      <c r="AS1802" s="1001"/>
      <c r="AT1802" s="748"/>
    </row>
    <row r="1803">
      <c r="A1803" s="248" t="s">
        <v>673</v>
      </c>
      <c r="B1803" s="179">
        <v>4.3719021E7</v>
      </c>
      <c r="C1803" s="1037">
        <v>44431.857068391204</v>
      </c>
      <c r="D1803" s="606" t="s">
        <v>11343</v>
      </c>
      <c r="E1803" s="179" t="s">
        <v>11344</v>
      </c>
      <c r="F1803" s="228">
        <v>37178.0</v>
      </c>
      <c r="G1803" s="179" t="s">
        <v>674</v>
      </c>
      <c r="H1803" s="179" t="s">
        <v>1618</v>
      </c>
      <c r="I1803" s="179" t="s">
        <v>11345</v>
      </c>
      <c r="K1803" s="606" t="s">
        <v>11346</v>
      </c>
      <c r="L1803" s="1429" t="s">
        <v>11347</v>
      </c>
      <c r="M1803" s="176"/>
      <c r="N1803" s="176"/>
      <c r="O1803" s="619"/>
      <c r="P1803" s="619"/>
      <c r="Q1803" s="1304"/>
      <c r="R1803" s="1480"/>
      <c r="S1803" s="1324"/>
      <c r="T1803" s="176"/>
      <c r="U1803" s="176"/>
      <c r="V1803" s="1304"/>
      <c r="W1803" s="619"/>
      <c r="X1803" s="619"/>
      <c r="Y1803" s="1479"/>
      <c r="AA1803" s="987"/>
      <c r="AB1803" s="992"/>
      <c r="AC1803" s="993"/>
      <c r="AD1803" s="994"/>
      <c r="AE1803" s="994"/>
      <c r="AF1803" s="995"/>
      <c r="AG1803" s="996"/>
      <c r="AH1803" s="997"/>
      <c r="AI1803" s="998"/>
      <c r="AJ1803" s="312"/>
      <c r="AK1803" s="312"/>
      <c r="AL1803" s="999"/>
      <c r="AM1803" s="312"/>
      <c r="AN1803" s="312"/>
      <c r="AO1803" s="1000"/>
      <c r="AP1803" s="666"/>
      <c r="AQ1803" s="1001"/>
      <c r="AR1803" s="1001"/>
      <c r="AS1803" s="1001"/>
      <c r="AT1803" s="748"/>
    </row>
    <row r="1804">
      <c r="A1804" s="248" t="s">
        <v>673</v>
      </c>
      <c r="B1804" s="179">
        <v>4.183457E7</v>
      </c>
      <c r="C1804" s="1037">
        <v>44432.61501381945</v>
      </c>
      <c r="D1804" s="606" t="s">
        <v>11351</v>
      </c>
      <c r="E1804" s="179" t="s">
        <v>11352</v>
      </c>
      <c r="F1804" s="228">
        <v>36273.0</v>
      </c>
      <c r="G1804" s="179" t="s">
        <v>391</v>
      </c>
      <c r="H1804" s="179" t="s">
        <v>11353</v>
      </c>
      <c r="I1804" s="179">
        <v>1.130832304E9</v>
      </c>
      <c r="K1804" s="606" t="s">
        <v>11354</v>
      </c>
      <c r="L1804" s="1429" t="s">
        <v>7020</v>
      </c>
      <c r="M1804" s="176"/>
      <c r="N1804" s="176"/>
      <c r="O1804" s="619"/>
      <c r="P1804" s="619"/>
      <c r="Q1804" s="619"/>
      <c r="R1804" s="1480"/>
      <c r="S1804" s="1324"/>
      <c r="T1804" s="176"/>
      <c r="U1804" s="176"/>
      <c r="V1804" s="1304"/>
      <c r="W1804" s="619"/>
      <c r="X1804" s="619"/>
      <c r="Y1804" s="1479"/>
      <c r="AA1804" s="987"/>
      <c r="AB1804" s="992"/>
      <c r="AC1804" s="993"/>
      <c r="AD1804" s="994"/>
      <c r="AE1804" s="994"/>
      <c r="AF1804" s="995"/>
      <c r="AG1804" s="996"/>
      <c r="AH1804" s="997"/>
      <c r="AI1804" s="998"/>
      <c r="AJ1804" s="312"/>
      <c r="AK1804" s="312"/>
      <c r="AL1804" s="999"/>
      <c r="AM1804" s="312"/>
      <c r="AN1804" s="312"/>
      <c r="AO1804" s="1000"/>
      <c r="AP1804" s="666"/>
      <c r="AQ1804" s="1001"/>
      <c r="AR1804" s="1001"/>
      <c r="AS1804" s="1001"/>
      <c r="AT1804" s="748"/>
    </row>
    <row r="1805">
      <c r="A1805" s="248" t="s">
        <v>673</v>
      </c>
      <c r="B1805" s="179">
        <v>4.649946E7</v>
      </c>
      <c r="C1805" s="1037">
        <v>44433.86858238426</v>
      </c>
      <c r="D1805" s="606" t="s">
        <v>11359</v>
      </c>
      <c r="E1805" s="179" t="s">
        <v>11360</v>
      </c>
      <c r="F1805" s="228">
        <v>38393.0</v>
      </c>
      <c r="G1805" s="179" t="s">
        <v>391</v>
      </c>
      <c r="H1805" s="179" t="s">
        <v>11361</v>
      </c>
      <c r="I1805" s="179" t="s">
        <v>11362</v>
      </c>
      <c r="K1805" s="606" t="s">
        <v>11363</v>
      </c>
      <c r="L1805" s="1429" t="s">
        <v>7020</v>
      </c>
      <c r="M1805" s="176"/>
      <c r="N1805" s="176"/>
      <c r="O1805" s="619"/>
      <c r="P1805" s="619"/>
      <c r="Q1805" s="619"/>
      <c r="R1805" s="149"/>
      <c r="S1805" s="1324"/>
      <c r="T1805" s="149"/>
      <c r="U1805" s="149"/>
      <c r="V1805" s="1304"/>
      <c r="W1805" s="619"/>
      <c r="X1805" s="619"/>
      <c r="Y1805" s="1479"/>
      <c r="AA1805" s="987"/>
      <c r="AB1805" s="992"/>
      <c r="AC1805" s="993"/>
      <c r="AD1805" s="994"/>
      <c r="AE1805" s="994"/>
      <c r="AF1805" s="995"/>
      <c r="AG1805" s="996"/>
      <c r="AH1805" s="997"/>
      <c r="AI1805" s="998"/>
      <c r="AJ1805" s="312"/>
      <c r="AK1805" s="312"/>
      <c r="AL1805" s="999"/>
      <c r="AM1805" s="312"/>
      <c r="AN1805" s="312"/>
      <c r="AO1805" s="1000"/>
      <c r="AP1805" s="666"/>
      <c r="AQ1805" s="1001"/>
      <c r="AR1805" s="1001"/>
      <c r="AS1805" s="1001"/>
      <c r="AT1805" s="748"/>
    </row>
    <row r="1806">
      <c r="A1806" s="248" t="s">
        <v>673</v>
      </c>
      <c r="B1806" s="179">
        <v>3.7821857E7</v>
      </c>
      <c r="C1806" s="1037">
        <v>44435.11117986111</v>
      </c>
      <c r="D1806" s="606" t="s">
        <v>11367</v>
      </c>
      <c r="E1806" s="179" t="s">
        <v>11368</v>
      </c>
      <c r="F1806" s="228">
        <v>34202.0</v>
      </c>
      <c r="G1806" s="179" t="s">
        <v>1808</v>
      </c>
      <c r="H1806" s="179" t="s">
        <v>11369</v>
      </c>
      <c r="I1806" s="179" t="s">
        <v>11370</v>
      </c>
      <c r="K1806" s="606" t="s">
        <v>11371</v>
      </c>
      <c r="L1806" s="1429" t="s">
        <v>7020</v>
      </c>
      <c r="M1806" s="176"/>
      <c r="N1806" s="176"/>
      <c r="O1806" s="619"/>
      <c r="P1806" s="619"/>
      <c r="Q1806" s="619"/>
      <c r="R1806" s="1180"/>
      <c r="S1806" s="1324"/>
      <c r="T1806" s="149"/>
      <c r="U1806" s="149"/>
      <c r="V1806" s="1304"/>
      <c r="W1806" s="619"/>
      <c r="X1806" s="619"/>
      <c r="Y1806" s="1479"/>
      <c r="AA1806" s="987"/>
      <c r="AB1806" s="992"/>
      <c r="AC1806" s="993"/>
      <c r="AD1806" s="994"/>
      <c r="AE1806" s="994"/>
      <c r="AF1806" s="995"/>
      <c r="AG1806" s="996"/>
      <c r="AH1806" s="997"/>
      <c r="AI1806" s="998"/>
      <c r="AJ1806" s="312"/>
      <c r="AK1806" s="312"/>
      <c r="AL1806" s="999"/>
      <c r="AM1806" s="312"/>
      <c r="AN1806" s="312"/>
      <c r="AO1806" s="1000"/>
      <c r="AP1806" s="666"/>
      <c r="AQ1806" s="1001"/>
      <c r="AR1806" s="1001"/>
      <c r="AS1806" s="1001"/>
      <c r="AT1806" s="748"/>
    </row>
    <row r="1807">
      <c r="A1807" s="248" t="s">
        <v>673</v>
      </c>
      <c r="B1807" s="179">
        <v>4.2655127E7</v>
      </c>
      <c r="C1807" s="1037">
        <v>44436.80262724537</v>
      </c>
      <c r="D1807" s="606" t="s">
        <v>11376</v>
      </c>
      <c r="E1807" s="179" t="s">
        <v>11377</v>
      </c>
      <c r="F1807" s="228">
        <v>36675.0</v>
      </c>
      <c r="G1807" s="179" t="s">
        <v>391</v>
      </c>
      <c r="H1807" s="179" t="s">
        <v>1618</v>
      </c>
      <c r="I1807" s="179">
        <v>5.491125456637E12</v>
      </c>
      <c r="K1807" s="606" t="s">
        <v>11378</v>
      </c>
      <c r="L1807" s="1429" t="s">
        <v>11379</v>
      </c>
      <c r="M1807" s="176"/>
      <c r="N1807" s="176"/>
      <c r="O1807" s="619"/>
      <c r="P1807" s="619"/>
      <c r="Q1807" s="619"/>
      <c r="R1807" s="1480"/>
      <c r="S1807" s="1324"/>
      <c r="T1807" s="149"/>
      <c r="U1807" s="149"/>
      <c r="V1807" s="1304"/>
      <c r="W1807" s="619"/>
      <c r="X1807" s="619"/>
      <c r="Y1807" s="1479"/>
      <c r="AA1807" s="987"/>
      <c r="AB1807" s="992"/>
      <c r="AC1807" s="993"/>
      <c r="AD1807" s="994"/>
      <c r="AE1807" s="994"/>
      <c r="AF1807" s="995"/>
      <c r="AG1807" s="996"/>
      <c r="AH1807" s="997"/>
      <c r="AI1807" s="998"/>
      <c r="AJ1807" s="312"/>
      <c r="AK1807" s="312"/>
      <c r="AL1807" s="999"/>
      <c r="AM1807" s="312"/>
      <c r="AN1807" s="312"/>
      <c r="AO1807" s="1000"/>
      <c r="AP1807" s="666"/>
      <c r="AQ1807" s="1001"/>
      <c r="AR1807" s="1001"/>
      <c r="AS1807" s="1001"/>
      <c r="AT1807" s="748"/>
    </row>
    <row r="1808">
      <c r="A1808" s="248" t="s">
        <v>673</v>
      </c>
      <c r="B1808" s="179">
        <v>4.4929776E7</v>
      </c>
      <c r="C1808" s="1037">
        <v>44437.8594784375</v>
      </c>
      <c r="D1808" s="606" t="s">
        <v>3877</v>
      </c>
      <c r="E1808" s="179" t="s">
        <v>11385</v>
      </c>
      <c r="F1808" s="228">
        <v>37761.0</v>
      </c>
      <c r="G1808" s="179" t="s">
        <v>391</v>
      </c>
      <c r="H1808" s="179" t="s">
        <v>11386</v>
      </c>
      <c r="I1808" s="179">
        <v>2.324504965E9</v>
      </c>
      <c r="K1808" s="606" t="s">
        <v>8288</v>
      </c>
      <c r="L1808" s="1429" t="s">
        <v>7038</v>
      </c>
      <c r="M1808" s="176"/>
      <c r="N1808" s="176"/>
      <c r="O1808" s="619"/>
      <c r="P1808" s="619"/>
      <c r="Q1808" s="1304"/>
      <c r="R1808" s="1480"/>
      <c r="S1808" s="1324"/>
      <c r="T1808" s="149"/>
      <c r="U1808" s="149"/>
      <c r="V1808" s="1304"/>
      <c r="W1808" s="619"/>
      <c r="X1808" s="619"/>
      <c r="Y1808" s="1479"/>
      <c r="AA1808" s="987"/>
      <c r="AB1808" s="992"/>
      <c r="AC1808" s="993"/>
      <c r="AD1808" s="994"/>
      <c r="AE1808" s="994"/>
      <c r="AF1808" s="995"/>
      <c r="AG1808" s="996"/>
      <c r="AH1808" s="997"/>
      <c r="AI1808" s="998"/>
      <c r="AJ1808" s="312"/>
      <c r="AK1808" s="312"/>
      <c r="AL1808" s="999"/>
      <c r="AM1808" s="312"/>
      <c r="AN1808" s="312"/>
      <c r="AO1808" s="1000"/>
      <c r="AP1808" s="666"/>
      <c r="AQ1808" s="1001"/>
      <c r="AR1808" s="1001"/>
      <c r="AS1808" s="1001"/>
      <c r="AT1808" s="748"/>
    </row>
    <row r="1809">
      <c r="A1809" s="248" t="s">
        <v>673</v>
      </c>
      <c r="B1809" s="179">
        <v>4.1256546E7</v>
      </c>
      <c r="C1809" s="1037">
        <v>44438.536593888886</v>
      </c>
      <c r="D1809" s="606" t="s">
        <v>11390</v>
      </c>
      <c r="E1809" s="179" t="s">
        <v>11391</v>
      </c>
      <c r="F1809" s="228">
        <v>35980.0</v>
      </c>
      <c r="G1809" s="179" t="s">
        <v>2021</v>
      </c>
      <c r="H1809" s="179" t="s">
        <v>3124</v>
      </c>
      <c r="I1809" s="179">
        <v>1.12886908E9</v>
      </c>
      <c r="K1809" s="606" t="s">
        <v>11392</v>
      </c>
      <c r="L1809" s="1429" t="s">
        <v>7020</v>
      </c>
      <c r="M1809" s="176"/>
      <c r="N1809" s="176"/>
      <c r="O1809" s="619"/>
      <c r="P1809" s="619"/>
      <c r="Q1809" s="1304"/>
      <c r="R1809" s="1480"/>
      <c r="S1809" s="1324"/>
      <c r="T1809" s="149"/>
      <c r="U1809" s="149"/>
      <c r="V1809" s="1304"/>
      <c r="W1809" s="619"/>
      <c r="X1809" s="619"/>
      <c r="Y1809" s="1479"/>
      <c r="AA1809" s="987"/>
      <c r="AB1809" s="992"/>
      <c r="AC1809" s="993"/>
      <c r="AD1809" s="994"/>
      <c r="AE1809" s="994"/>
      <c r="AF1809" s="995"/>
      <c r="AG1809" s="996"/>
      <c r="AH1809" s="997"/>
      <c r="AI1809" s="998"/>
      <c r="AJ1809" s="312"/>
      <c r="AK1809" s="312"/>
      <c r="AL1809" s="999"/>
      <c r="AM1809" s="312"/>
      <c r="AN1809" s="312"/>
      <c r="AO1809" s="1000"/>
      <c r="AP1809" s="666"/>
      <c r="AQ1809" s="1001"/>
      <c r="AR1809" s="1001"/>
      <c r="AS1809" s="1001"/>
      <c r="AT1809" s="748"/>
    </row>
    <row r="1810">
      <c r="A1810" s="248" t="s">
        <v>673</v>
      </c>
      <c r="B1810" s="179">
        <v>9.5816638E7</v>
      </c>
      <c r="C1810" s="1037">
        <v>44438.65055081018</v>
      </c>
      <c r="D1810" s="606" t="s">
        <v>11396</v>
      </c>
      <c r="E1810" s="179" t="s">
        <v>11397</v>
      </c>
      <c r="F1810" s="228">
        <v>33528.0</v>
      </c>
      <c r="G1810" s="179" t="s">
        <v>5848</v>
      </c>
      <c r="H1810" s="179" t="s">
        <v>11398</v>
      </c>
      <c r="I1810" s="179" t="s">
        <v>11399</v>
      </c>
      <c r="K1810" s="606" t="s">
        <v>11400</v>
      </c>
      <c r="L1810" s="1429" t="s">
        <v>7020</v>
      </c>
      <c r="M1810" s="176"/>
      <c r="N1810" s="176"/>
      <c r="O1810" s="619"/>
      <c r="P1810" s="619"/>
      <c r="Q1810" s="1304"/>
      <c r="R1810" s="1480"/>
      <c r="S1810" s="1324"/>
      <c r="T1810" s="176"/>
      <c r="U1810" s="176"/>
      <c r="V1810" s="1304"/>
      <c r="W1810" s="619"/>
      <c r="X1810" s="619"/>
      <c r="Y1810" s="1479"/>
      <c r="AA1810" s="987"/>
      <c r="AB1810" s="992"/>
      <c r="AC1810" s="993"/>
      <c r="AD1810" s="994"/>
      <c r="AE1810" s="994"/>
      <c r="AF1810" s="995"/>
      <c r="AG1810" s="996"/>
      <c r="AH1810" s="997"/>
      <c r="AI1810" s="998"/>
      <c r="AJ1810" s="312"/>
      <c r="AK1810" s="312"/>
      <c r="AL1810" s="999"/>
      <c r="AM1810" s="312"/>
      <c r="AN1810" s="312"/>
      <c r="AO1810" s="1000"/>
      <c r="AP1810" s="666"/>
      <c r="AQ1810" s="1001"/>
      <c r="AR1810" s="1001"/>
      <c r="AS1810" s="1001"/>
      <c r="AT1810" s="748"/>
    </row>
    <row r="1811">
      <c r="A1811" s="248" t="s">
        <v>673</v>
      </c>
      <c r="B1811" s="179">
        <v>4.1396443E7</v>
      </c>
      <c r="C1811" s="1037">
        <v>44438.90266756945</v>
      </c>
      <c r="D1811" s="606" t="s">
        <v>11404</v>
      </c>
      <c r="E1811" s="179" t="s">
        <v>11405</v>
      </c>
      <c r="F1811" s="228">
        <v>35960.0</v>
      </c>
      <c r="G1811" s="179" t="s">
        <v>2021</v>
      </c>
      <c r="H1811" s="179" t="s">
        <v>5413</v>
      </c>
      <c r="I1811" s="179">
        <v>1.128853827E9</v>
      </c>
      <c r="K1811" s="606" t="s">
        <v>11406</v>
      </c>
      <c r="L1811" s="1429" t="s">
        <v>7038</v>
      </c>
      <c r="M1811" s="176"/>
      <c r="N1811" s="176"/>
      <c r="O1811" s="619"/>
      <c r="P1811" s="619"/>
      <c r="Q1811" s="1304"/>
      <c r="R1811" s="1480"/>
      <c r="S1811" s="1324"/>
      <c r="T1811" s="149"/>
      <c r="U1811" s="149"/>
      <c r="V1811" s="1304"/>
      <c r="W1811" s="619"/>
      <c r="X1811" s="619"/>
      <c r="Y1811" s="1479"/>
      <c r="AA1811" s="987"/>
      <c r="AB1811" s="992"/>
      <c r="AC1811" s="993"/>
      <c r="AD1811" s="994"/>
      <c r="AE1811" s="994"/>
      <c r="AF1811" s="995"/>
      <c r="AG1811" s="996"/>
      <c r="AH1811" s="997"/>
      <c r="AI1811" s="998"/>
      <c r="AJ1811" s="312"/>
      <c r="AK1811" s="312"/>
      <c r="AL1811" s="999"/>
      <c r="AM1811" s="312"/>
      <c r="AN1811" s="312"/>
      <c r="AO1811" s="1000"/>
      <c r="AP1811" s="666"/>
      <c r="AQ1811" s="1001"/>
      <c r="AR1811" s="1001"/>
      <c r="AS1811" s="1001"/>
      <c r="AT1811" s="748"/>
    </row>
    <row r="1812">
      <c r="A1812" s="248" t="s">
        <v>673</v>
      </c>
      <c r="B1812" s="179">
        <v>3.643544E7</v>
      </c>
      <c r="C1812" s="1037">
        <v>44439.71123232639</v>
      </c>
      <c r="D1812" s="606" t="s">
        <v>11409</v>
      </c>
      <c r="E1812" s="179" t="s">
        <v>11410</v>
      </c>
      <c r="F1812" s="228">
        <v>33557.0</v>
      </c>
      <c r="G1812" s="179" t="s">
        <v>1755</v>
      </c>
      <c r="H1812" s="179" t="s">
        <v>11411</v>
      </c>
      <c r="I1812" s="179">
        <v>2.994550124E9</v>
      </c>
      <c r="K1812" s="606" t="s">
        <v>11412</v>
      </c>
      <c r="L1812" s="1429" t="s">
        <v>7038</v>
      </c>
      <c r="M1812" s="176"/>
      <c r="N1812" s="176"/>
      <c r="O1812" s="619"/>
      <c r="P1812" s="619"/>
      <c r="Q1812" s="1304"/>
      <c r="R1812" s="149"/>
      <c r="S1812" s="1324"/>
      <c r="T1812" s="149"/>
      <c r="U1812" s="149"/>
      <c r="V1812" s="1304"/>
      <c r="W1812" s="619"/>
      <c r="X1812" s="619"/>
      <c r="Y1812" s="1479"/>
      <c r="AA1812" s="987"/>
      <c r="AB1812" s="992"/>
      <c r="AC1812" s="993"/>
      <c r="AD1812" s="994"/>
      <c r="AE1812" s="994"/>
      <c r="AF1812" s="995"/>
      <c r="AG1812" s="996"/>
      <c r="AH1812" s="997"/>
      <c r="AI1812" s="998"/>
      <c r="AJ1812" s="312"/>
      <c r="AK1812" s="312"/>
      <c r="AL1812" s="999"/>
      <c r="AM1812" s="312"/>
      <c r="AN1812" s="312"/>
      <c r="AO1812" s="1000"/>
      <c r="AP1812" s="666"/>
      <c r="AQ1812" s="1001"/>
      <c r="AR1812" s="1001"/>
      <c r="AS1812" s="1001"/>
      <c r="AT1812" s="748"/>
    </row>
    <row r="1813">
      <c r="A1813" s="248" t="s">
        <v>673</v>
      </c>
      <c r="B1813" s="179">
        <v>4.1316371E7</v>
      </c>
      <c r="C1813" s="1037">
        <v>44441.58140297454</v>
      </c>
      <c r="D1813" s="606" t="s">
        <v>11416</v>
      </c>
      <c r="E1813" s="179" t="s">
        <v>11417</v>
      </c>
      <c r="F1813" s="228">
        <v>36008.0</v>
      </c>
      <c r="G1813" s="179" t="s">
        <v>1755</v>
      </c>
      <c r="H1813" s="179" t="s">
        <v>1678</v>
      </c>
      <c r="I1813" s="179">
        <v>2.473405207E9</v>
      </c>
      <c r="K1813" s="606" t="s">
        <v>11418</v>
      </c>
      <c r="L1813" s="1429" t="s">
        <v>11419</v>
      </c>
      <c r="M1813" s="176"/>
      <c r="N1813" s="176"/>
      <c r="O1813" s="619"/>
      <c r="P1813" s="619"/>
      <c r="Q1813" s="1304"/>
      <c r="R1813" s="1480"/>
      <c r="S1813" s="1324"/>
      <c r="T1813" s="176"/>
      <c r="U1813" s="176"/>
      <c r="V1813" s="1304"/>
      <c r="W1813" s="619"/>
      <c r="X1813" s="619"/>
      <c r="Y1813" s="1479"/>
      <c r="AA1813" s="987"/>
      <c r="AB1813" s="992"/>
      <c r="AC1813" s="993"/>
      <c r="AD1813" s="994"/>
      <c r="AE1813" s="994"/>
      <c r="AF1813" s="995"/>
      <c r="AG1813" s="996"/>
      <c r="AH1813" s="997"/>
      <c r="AI1813" s="998"/>
      <c r="AJ1813" s="312"/>
      <c r="AK1813" s="312"/>
      <c r="AL1813" s="999"/>
      <c r="AM1813" s="312"/>
      <c r="AN1813" s="312"/>
      <c r="AO1813" s="1000"/>
      <c r="AP1813" s="666"/>
      <c r="AQ1813" s="1001"/>
      <c r="AR1813" s="1001"/>
      <c r="AS1813" s="1001"/>
      <c r="AT1813" s="748"/>
    </row>
    <row r="1814">
      <c r="A1814" s="248" t="s">
        <v>673</v>
      </c>
      <c r="B1814" s="179">
        <v>9.5423696E7</v>
      </c>
      <c r="C1814" s="1037">
        <v>44441.716189259256</v>
      </c>
      <c r="D1814" s="606" t="s">
        <v>11423</v>
      </c>
      <c r="E1814" s="179" t="s">
        <v>11424</v>
      </c>
      <c r="F1814" s="228">
        <v>36280.0</v>
      </c>
      <c r="G1814" s="179" t="s">
        <v>5948</v>
      </c>
      <c r="H1814" s="179" t="s">
        <v>11425</v>
      </c>
      <c r="I1814" s="179">
        <v>1.160305042E9</v>
      </c>
      <c r="K1814" s="606" t="s">
        <v>6393</v>
      </c>
      <c r="L1814" s="1429" t="s">
        <v>7020</v>
      </c>
      <c r="M1814" s="176"/>
      <c r="N1814" s="176"/>
      <c r="O1814" s="619"/>
      <c r="P1814" s="619"/>
      <c r="Q1814" s="1304"/>
      <c r="R1814" s="1480"/>
      <c r="S1814" s="1324"/>
      <c r="T1814" s="149"/>
      <c r="U1814" s="149"/>
      <c r="V1814" s="1304"/>
      <c r="W1814" s="619"/>
      <c r="X1814" s="619"/>
      <c r="Y1814" s="1479"/>
      <c r="AA1814" s="987"/>
      <c r="AB1814" s="992"/>
      <c r="AC1814" s="993"/>
      <c r="AD1814" s="994"/>
      <c r="AE1814" s="994"/>
      <c r="AF1814" s="995"/>
      <c r="AG1814" s="996"/>
      <c r="AH1814" s="997"/>
      <c r="AI1814" s="998"/>
      <c r="AJ1814" s="312"/>
      <c r="AK1814" s="312"/>
      <c r="AL1814" s="999"/>
      <c r="AM1814" s="312"/>
      <c r="AN1814" s="312"/>
      <c r="AO1814" s="1000"/>
      <c r="AP1814" s="666"/>
      <c r="AQ1814" s="1001"/>
      <c r="AR1814" s="1001"/>
      <c r="AS1814" s="1001"/>
      <c r="AT1814" s="748"/>
    </row>
    <row r="1815">
      <c r="A1815" s="248" t="s">
        <v>673</v>
      </c>
      <c r="B1815" s="179">
        <v>2.2470725E7</v>
      </c>
      <c r="C1815" s="1037">
        <v>44442.79920513889</v>
      </c>
      <c r="D1815" s="606" t="s">
        <v>11429</v>
      </c>
      <c r="E1815" s="179" t="s">
        <v>11430</v>
      </c>
      <c r="F1815" s="228">
        <v>26234.0</v>
      </c>
      <c r="G1815" s="179" t="s">
        <v>391</v>
      </c>
      <c r="H1815" s="179" t="s">
        <v>11431</v>
      </c>
      <c r="I1815" s="179">
        <v>5.491156525132E12</v>
      </c>
      <c r="K1815" s="606" t="s">
        <v>11432</v>
      </c>
      <c r="L1815" s="1429" t="s">
        <v>7020</v>
      </c>
      <c r="M1815" s="176"/>
      <c r="N1815" s="176"/>
      <c r="O1815" s="619"/>
      <c r="P1815" s="619"/>
      <c r="Q1815" s="1304"/>
      <c r="R1815" s="1481"/>
      <c r="S1815" s="1324"/>
      <c r="T1815" s="149"/>
      <c r="U1815" s="149"/>
      <c r="V1815" s="1304"/>
      <c r="W1815" s="619"/>
      <c r="X1815" s="619"/>
      <c r="Y1815" s="1479"/>
      <c r="AA1815" s="987"/>
      <c r="AB1815" s="992"/>
      <c r="AC1815" s="993"/>
      <c r="AD1815" s="994"/>
      <c r="AE1815" s="994"/>
      <c r="AF1815" s="995"/>
      <c r="AG1815" s="996"/>
      <c r="AH1815" s="997"/>
      <c r="AI1815" s="998"/>
      <c r="AJ1815" s="312"/>
      <c r="AK1815" s="312"/>
      <c r="AL1815" s="999"/>
      <c r="AM1815" s="312"/>
      <c r="AN1815" s="312"/>
      <c r="AO1815" s="1000"/>
      <c r="AP1815" s="666"/>
      <c r="AQ1815" s="1001"/>
      <c r="AR1815" s="1001"/>
      <c r="AS1815" s="1001"/>
      <c r="AT1815" s="748"/>
    </row>
    <row r="1816">
      <c r="A1816" s="248" t="s">
        <v>673</v>
      </c>
      <c r="B1816" s="179">
        <v>2.9040483E7</v>
      </c>
      <c r="C1816" s="1037">
        <v>44444.92466039352</v>
      </c>
      <c r="D1816" s="606" t="s">
        <v>11435</v>
      </c>
      <c r="E1816" s="179" t="s">
        <v>11436</v>
      </c>
      <c r="F1816" s="228">
        <v>29826.0</v>
      </c>
      <c r="G1816" s="179" t="s">
        <v>1755</v>
      </c>
      <c r="H1816" s="179" t="s">
        <v>3124</v>
      </c>
      <c r="I1816" s="179">
        <v>5.491132101621E12</v>
      </c>
      <c r="K1816" s="606" t="s">
        <v>11437</v>
      </c>
      <c r="L1816" s="1429" t="s">
        <v>11438</v>
      </c>
      <c r="M1816" s="176"/>
      <c r="N1816" s="176"/>
      <c r="O1816" s="619"/>
      <c r="P1816" s="619"/>
      <c r="Q1816" s="619"/>
      <c r="R1816" s="149"/>
      <c r="S1816" s="1324"/>
      <c r="T1816" s="149"/>
      <c r="U1816" s="149"/>
      <c r="V1816" s="1304"/>
      <c r="W1816" s="619"/>
      <c r="X1816" s="619"/>
      <c r="Y1816" s="1479"/>
      <c r="AA1816" s="987"/>
      <c r="AB1816" s="992"/>
      <c r="AC1816" s="993"/>
      <c r="AD1816" s="994"/>
      <c r="AE1816" s="994"/>
      <c r="AF1816" s="995"/>
      <c r="AG1816" s="996"/>
      <c r="AH1816" s="997"/>
      <c r="AI1816" s="998"/>
      <c r="AJ1816" s="312"/>
      <c r="AK1816" s="312"/>
      <c r="AL1816" s="999"/>
      <c r="AM1816" s="312"/>
      <c r="AN1816" s="312"/>
      <c r="AO1816" s="1000"/>
      <c r="AP1816" s="666"/>
      <c r="AQ1816" s="1001"/>
      <c r="AR1816" s="1001"/>
      <c r="AS1816" s="1001"/>
      <c r="AT1816" s="748"/>
    </row>
    <row r="1817">
      <c r="A1817" s="248" t="s">
        <v>673</v>
      </c>
      <c r="B1817" s="179">
        <v>4.2646343E7</v>
      </c>
      <c r="C1817" s="1037">
        <v>44445.60071733796</v>
      </c>
      <c r="D1817" s="606" t="s">
        <v>11444</v>
      </c>
      <c r="E1817" s="179" t="s">
        <v>11445</v>
      </c>
      <c r="F1817" s="228">
        <v>36633.0</v>
      </c>
      <c r="G1817" s="179" t="s">
        <v>391</v>
      </c>
      <c r="H1817" s="179" t="s">
        <v>11446</v>
      </c>
      <c r="I1817" s="179">
        <v>1.156996761E9</v>
      </c>
      <c r="K1817" s="606" t="s">
        <v>10233</v>
      </c>
      <c r="L1817" s="1429" t="s">
        <v>7038</v>
      </c>
      <c r="M1817" s="176"/>
      <c r="N1817" s="176"/>
      <c r="O1817" s="619"/>
      <c r="P1817" s="619"/>
      <c r="Q1817" s="1304"/>
      <c r="R1817" s="149"/>
      <c r="S1817" s="1324"/>
      <c r="T1817" s="149"/>
      <c r="U1817" s="149"/>
      <c r="V1817" s="1304"/>
      <c r="W1817" s="619"/>
      <c r="X1817" s="619"/>
      <c r="Y1817" s="1479"/>
      <c r="AA1817" s="987"/>
      <c r="AB1817" s="992"/>
      <c r="AC1817" s="993"/>
      <c r="AD1817" s="994"/>
      <c r="AE1817" s="994"/>
      <c r="AF1817" s="995"/>
      <c r="AG1817" s="996"/>
      <c r="AH1817" s="997"/>
      <c r="AI1817" s="998"/>
      <c r="AJ1817" s="312"/>
      <c r="AK1817" s="312"/>
      <c r="AL1817" s="999"/>
      <c r="AM1817" s="312"/>
      <c r="AN1817" s="312"/>
      <c r="AO1817" s="1000"/>
      <c r="AP1817" s="666"/>
      <c r="AQ1817" s="1001"/>
      <c r="AR1817" s="1001"/>
      <c r="AS1817" s="1001"/>
      <c r="AT1817" s="748"/>
    </row>
    <row r="1818">
      <c r="A1818" s="248" t="s">
        <v>673</v>
      </c>
      <c r="B1818" s="179">
        <v>4.0193365E7</v>
      </c>
      <c r="C1818" s="1037">
        <v>44447.39366618056</v>
      </c>
      <c r="D1818" s="606" t="s">
        <v>11449</v>
      </c>
      <c r="E1818" s="179" t="s">
        <v>11450</v>
      </c>
      <c r="F1818" s="228">
        <v>35554.0</v>
      </c>
      <c r="G1818" s="179" t="s">
        <v>391</v>
      </c>
      <c r="H1818" s="179" t="s">
        <v>11451</v>
      </c>
      <c r="I1818" s="179">
        <v>2.213517023E9</v>
      </c>
      <c r="K1818" s="606" t="s">
        <v>11452</v>
      </c>
      <c r="L1818" s="1429" t="s">
        <v>7028</v>
      </c>
      <c r="M1818" s="176"/>
      <c r="N1818" s="176"/>
      <c r="O1818" s="619"/>
      <c r="P1818" s="619"/>
      <c r="Q1818" s="619"/>
      <c r="R1818" s="149"/>
      <c r="S1818" s="1324"/>
      <c r="T1818" s="149"/>
      <c r="U1818" s="149"/>
      <c r="V1818" s="1304"/>
      <c r="W1818" s="619"/>
      <c r="X1818" s="619"/>
      <c r="Y1818" s="1479"/>
      <c r="AA1818" s="987"/>
      <c r="AB1818" s="992"/>
      <c r="AC1818" s="993"/>
      <c r="AD1818" s="994"/>
      <c r="AE1818" s="994"/>
      <c r="AF1818" s="995"/>
      <c r="AG1818" s="996"/>
      <c r="AH1818" s="997"/>
      <c r="AI1818" s="998"/>
      <c r="AJ1818" s="312"/>
      <c r="AK1818" s="312"/>
      <c r="AL1818" s="999"/>
      <c r="AM1818" s="312"/>
      <c r="AN1818" s="312"/>
      <c r="AO1818" s="1000"/>
      <c r="AP1818" s="666"/>
      <c r="AQ1818" s="1001"/>
      <c r="AR1818" s="1001"/>
      <c r="AS1818" s="1001"/>
      <c r="AT1818" s="748"/>
    </row>
    <row r="1819">
      <c r="A1819" s="248" t="s">
        <v>673</v>
      </c>
      <c r="B1819" s="179">
        <v>4.2253775E7</v>
      </c>
      <c r="C1819" s="1037">
        <v>44447.60835446759</v>
      </c>
      <c r="D1819" s="606" t="s">
        <v>11457</v>
      </c>
      <c r="E1819" s="179" t="s">
        <v>11458</v>
      </c>
      <c r="F1819" s="228">
        <v>36532.0</v>
      </c>
      <c r="G1819" s="179" t="s">
        <v>391</v>
      </c>
      <c r="H1819" s="179" t="s">
        <v>11459</v>
      </c>
      <c r="I1819" s="179">
        <v>1.16006486E9</v>
      </c>
      <c r="K1819" s="606" t="s">
        <v>11460</v>
      </c>
      <c r="L1819" s="1429" t="s">
        <v>7038</v>
      </c>
      <c r="M1819" s="176"/>
      <c r="N1819" s="176"/>
      <c r="O1819" s="619"/>
      <c r="P1819" s="619"/>
      <c r="Q1819" s="1304"/>
      <c r="R1819" s="1480"/>
      <c r="S1819" s="1324"/>
      <c r="T1819" s="149"/>
      <c r="U1819" s="149"/>
      <c r="V1819" s="1304"/>
      <c r="W1819" s="619"/>
      <c r="X1819" s="619"/>
      <c r="Y1819" s="1479"/>
      <c r="AA1819" s="987"/>
      <c r="AB1819" s="992"/>
      <c r="AC1819" s="993"/>
      <c r="AD1819" s="994"/>
      <c r="AE1819" s="994"/>
      <c r="AF1819" s="995"/>
      <c r="AG1819" s="996"/>
      <c r="AH1819" s="997"/>
      <c r="AI1819" s="998"/>
      <c r="AJ1819" s="312"/>
      <c r="AK1819" s="312"/>
      <c r="AL1819" s="999"/>
      <c r="AM1819" s="312"/>
      <c r="AN1819" s="312"/>
      <c r="AO1819" s="1000"/>
      <c r="AP1819" s="666"/>
      <c r="AQ1819" s="1001"/>
      <c r="AR1819" s="1001"/>
      <c r="AS1819" s="1001"/>
      <c r="AT1819" s="748"/>
    </row>
    <row r="1820">
      <c r="A1820" s="248" t="s">
        <v>673</v>
      </c>
      <c r="B1820" s="179">
        <v>4.2043509E7</v>
      </c>
      <c r="C1820" s="1037">
        <v>44447.773066678245</v>
      </c>
      <c r="D1820" s="606" t="s">
        <v>11465</v>
      </c>
      <c r="E1820" s="179" t="s">
        <v>11466</v>
      </c>
      <c r="F1820" s="228">
        <v>36414.0</v>
      </c>
      <c r="G1820" s="179" t="s">
        <v>2021</v>
      </c>
      <c r="H1820" s="179" t="s">
        <v>11467</v>
      </c>
      <c r="I1820" s="179" t="s">
        <v>11468</v>
      </c>
      <c r="K1820" s="606" t="s">
        <v>11469</v>
      </c>
      <c r="L1820" s="1429" t="s">
        <v>7028</v>
      </c>
      <c r="M1820" s="176"/>
      <c r="N1820" s="176"/>
      <c r="O1820" s="619"/>
      <c r="P1820" s="619"/>
      <c r="Q1820" s="619"/>
      <c r="R1820" s="1481"/>
      <c r="S1820" s="1324"/>
      <c r="T1820" s="149"/>
      <c r="U1820" s="149"/>
      <c r="V1820" s="1304"/>
      <c r="W1820" s="619"/>
      <c r="X1820" s="619"/>
      <c r="Y1820" s="1479"/>
      <c r="AA1820" s="987"/>
      <c r="AB1820" s="992"/>
      <c r="AC1820" s="993"/>
      <c r="AD1820" s="994"/>
      <c r="AE1820" s="994"/>
      <c r="AF1820" s="995"/>
      <c r="AG1820" s="996"/>
      <c r="AH1820" s="997"/>
      <c r="AI1820" s="998"/>
      <c r="AJ1820" s="312"/>
      <c r="AK1820" s="312"/>
      <c r="AL1820" s="999"/>
      <c r="AM1820" s="312"/>
      <c r="AN1820" s="312"/>
      <c r="AO1820" s="1000"/>
      <c r="AP1820" s="666"/>
      <c r="AQ1820" s="1001"/>
      <c r="AR1820" s="1001"/>
      <c r="AS1820" s="1001"/>
      <c r="AT1820" s="748"/>
    </row>
    <row r="1821">
      <c r="A1821" s="248" t="s">
        <v>673</v>
      </c>
      <c r="B1821" s="179">
        <v>9.2895638E7</v>
      </c>
      <c r="C1821" s="1037">
        <v>44448.428408645836</v>
      </c>
      <c r="D1821" s="606" t="s">
        <v>11475</v>
      </c>
      <c r="E1821" s="179" t="s">
        <v>11476</v>
      </c>
      <c r="F1821" s="228">
        <v>31080.0</v>
      </c>
      <c r="G1821" s="179" t="s">
        <v>3314</v>
      </c>
      <c r="H1821" s="179" t="s">
        <v>3479</v>
      </c>
      <c r="I1821" s="179">
        <v>1.131756273E9</v>
      </c>
      <c r="K1821" s="606" t="s">
        <v>9244</v>
      </c>
      <c r="L1821" s="1429" t="s">
        <v>7020</v>
      </c>
      <c r="M1821" s="176"/>
      <c r="N1821" s="176"/>
      <c r="O1821" s="619"/>
      <c r="P1821" s="619"/>
      <c r="Q1821" s="1304"/>
      <c r="R1821" s="1480"/>
      <c r="S1821" s="1324"/>
      <c r="T1821" s="149"/>
      <c r="U1821" s="149"/>
      <c r="V1821" s="1304"/>
      <c r="W1821" s="619"/>
      <c r="X1821" s="619"/>
      <c r="Y1821" s="1479"/>
      <c r="AA1821" s="987"/>
      <c r="AB1821" s="992"/>
      <c r="AC1821" s="993"/>
      <c r="AD1821" s="994"/>
      <c r="AE1821" s="994"/>
      <c r="AF1821" s="995"/>
      <c r="AG1821" s="996"/>
      <c r="AH1821" s="997"/>
      <c r="AI1821" s="998"/>
      <c r="AJ1821" s="312"/>
      <c r="AK1821" s="312"/>
      <c r="AL1821" s="999"/>
      <c r="AM1821" s="312"/>
      <c r="AN1821" s="312"/>
      <c r="AO1821" s="1000"/>
      <c r="AP1821" s="666"/>
      <c r="AQ1821" s="1001"/>
      <c r="AR1821" s="1001"/>
      <c r="AS1821" s="1001"/>
      <c r="AT1821" s="748"/>
    </row>
    <row r="1822">
      <c r="A1822" s="248" t="s">
        <v>673</v>
      </c>
      <c r="B1822" s="179">
        <v>4.2101596E7</v>
      </c>
      <c r="C1822" s="1037">
        <v>44453.79498835648</v>
      </c>
      <c r="D1822" s="606" t="s">
        <v>11480</v>
      </c>
      <c r="E1822" s="179" t="s">
        <v>11481</v>
      </c>
      <c r="F1822" s="228">
        <v>36370.0</v>
      </c>
      <c r="G1822" s="179" t="s">
        <v>391</v>
      </c>
      <c r="H1822" s="179" t="s">
        <v>1678</v>
      </c>
      <c r="I1822" s="179">
        <v>1.159443406E9</v>
      </c>
      <c r="K1822" s="606" t="s">
        <v>11482</v>
      </c>
      <c r="L1822" s="1429" t="s">
        <v>7028</v>
      </c>
      <c r="M1822" s="176"/>
      <c r="N1822" s="176"/>
      <c r="O1822" s="619"/>
      <c r="P1822" s="619"/>
      <c r="Q1822" s="619"/>
      <c r="R1822" s="1480"/>
      <c r="S1822" s="1324"/>
      <c r="T1822" s="149"/>
      <c r="U1822" s="149"/>
      <c r="V1822" s="1304"/>
      <c r="W1822" s="619"/>
      <c r="X1822" s="619"/>
      <c r="Y1822" s="1479"/>
      <c r="AA1822" s="987"/>
      <c r="AB1822" s="992"/>
      <c r="AC1822" s="993"/>
      <c r="AD1822" s="994"/>
      <c r="AE1822" s="994"/>
      <c r="AF1822" s="995"/>
      <c r="AG1822" s="996"/>
      <c r="AH1822" s="997"/>
      <c r="AI1822" s="998"/>
      <c r="AJ1822" s="312"/>
      <c r="AK1822" s="312"/>
      <c r="AL1822" s="999"/>
      <c r="AM1822" s="312"/>
      <c r="AN1822" s="312"/>
      <c r="AO1822" s="1000"/>
      <c r="AP1822" s="666"/>
      <c r="AQ1822" s="1001"/>
      <c r="AR1822" s="1001"/>
      <c r="AS1822" s="1001"/>
      <c r="AT1822" s="748"/>
    </row>
    <row r="1823">
      <c r="A1823" s="248" t="s">
        <v>673</v>
      </c>
      <c r="B1823" s="179">
        <v>4.2214825E7</v>
      </c>
      <c r="C1823" s="1037">
        <v>44455.92752773148</v>
      </c>
      <c r="D1823" s="606" t="s">
        <v>11486</v>
      </c>
      <c r="E1823" s="179" t="s">
        <v>11487</v>
      </c>
      <c r="F1823" s="228">
        <v>36461.0</v>
      </c>
      <c r="G1823" s="179" t="s">
        <v>391</v>
      </c>
      <c r="H1823" s="179" t="s">
        <v>1822</v>
      </c>
      <c r="I1823" s="179">
        <v>5.491128540391E12</v>
      </c>
      <c r="K1823" s="606" t="s">
        <v>3411</v>
      </c>
      <c r="L1823" s="1429" t="s">
        <v>7038</v>
      </c>
      <c r="M1823" s="176"/>
      <c r="N1823" s="176"/>
      <c r="O1823" s="619"/>
      <c r="P1823" s="619"/>
      <c r="Q1823" s="1304"/>
      <c r="R1823" s="1481"/>
      <c r="S1823" s="1324"/>
      <c r="T1823" s="149"/>
      <c r="U1823" s="149"/>
      <c r="V1823" s="1304"/>
      <c r="W1823" s="619"/>
      <c r="X1823" s="619"/>
      <c r="Y1823" s="1479"/>
      <c r="AA1823" s="987"/>
      <c r="AB1823" s="992"/>
      <c r="AC1823" s="993"/>
      <c r="AD1823" s="994"/>
      <c r="AE1823" s="994"/>
      <c r="AF1823" s="995"/>
      <c r="AG1823" s="996"/>
      <c r="AH1823" s="997"/>
      <c r="AI1823" s="998"/>
      <c r="AJ1823" s="312"/>
      <c r="AK1823" s="312"/>
      <c r="AL1823" s="999"/>
      <c r="AM1823" s="312"/>
      <c r="AN1823" s="312"/>
      <c r="AO1823" s="1000"/>
      <c r="AP1823" s="666"/>
      <c r="AQ1823" s="1001"/>
      <c r="AR1823" s="1001"/>
      <c r="AS1823" s="1001"/>
      <c r="AT1823" s="748"/>
    </row>
    <row r="1824">
      <c r="A1824" s="248" t="s">
        <v>673</v>
      </c>
      <c r="B1824" s="179">
        <v>4.3919185E7</v>
      </c>
      <c r="C1824" s="1037">
        <v>44457.0167678125</v>
      </c>
      <c r="D1824" s="1091" t="s">
        <v>11489</v>
      </c>
      <c r="E1824" s="179" t="s">
        <v>11490</v>
      </c>
      <c r="F1824" s="228">
        <v>37347.0</v>
      </c>
      <c r="G1824" s="179" t="s">
        <v>2021</v>
      </c>
      <c r="H1824" s="179" t="s">
        <v>3479</v>
      </c>
      <c r="I1824" s="179">
        <v>1.12712893E9</v>
      </c>
      <c r="K1824" s="1091" t="s">
        <v>11491</v>
      </c>
      <c r="L1824" s="1466" t="s">
        <v>7020</v>
      </c>
      <c r="M1824" s="176"/>
      <c r="N1824" s="176"/>
      <c r="O1824" s="1467"/>
      <c r="P1824" s="1467"/>
      <c r="Q1824" s="1468"/>
      <c r="R1824" s="1481"/>
      <c r="S1824" s="1324"/>
      <c r="T1824" s="176"/>
      <c r="U1824" s="176"/>
      <c r="V1824" s="1468"/>
      <c r="W1824" s="619"/>
      <c r="X1824" s="1467"/>
      <c r="Y1824" s="1479"/>
      <c r="AA1824" s="987"/>
      <c r="AB1824" s="992"/>
      <c r="AC1824" s="993"/>
      <c r="AD1824" s="994"/>
      <c r="AE1824" s="994"/>
      <c r="AF1824" s="995"/>
      <c r="AG1824" s="996"/>
      <c r="AH1824" s="997"/>
      <c r="AI1824" s="998"/>
      <c r="AJ1824" s="312"/>
      <c r="AK1824" s="312"/>
      <c r="AL1824" s="999"/>
      <c r="AM1824" s="312"/>
      <c r="AN1824" s="312"/>
      <c r="AO1824" s="1000"/>
      <c r="AP1824" s="666"/>
      <c r="AQ1824" s="1001"/>
      <c r="AR1824" s="1001"/>
      <c r="AS1824" s="1001"/>
      <c r="AT1824" s="748"/>
    </row>
    <row r="1825">
      <c r="A1825" s="248" t="s">
        <v>673</v>
      </c>
      <c r="B1825" s="179">
        <v>3.538549E7</v>
      </c>
      <c r="C1825" s="1037">
        <v>44457.73206891204</v>
      </c>
      <c r="D1825" s="1091" t="s">
        <v>11495</v>
      </c>
      <c r="E1825" s="179" t="s">
        <v>11496</v>
      </c>
      <c r="F1825" s="228">
        <v>33113.0</v>
      </c>
      <c r="G1825" s="179" t="s">
        <v>2021</v>
      </c>
      <c r="H1825" s="179" t="s">
        <v>11497</v>
      </c>
      <c r="I1825" s="179" t="s">
        <v>11498</v>
      </c>
      <c r="K1825" s="1091" t="s">
        <v>11499</v>
      </c>
      <c r="L1825" s="1466" t="s">
        <v>7038</v>
      </c>
      <c r="M1825" s="176"/>
      <c r="N1825" s="176"/>
      <c r="O1825" s="1467"/>
      <c r="P1825" s="1467"/>
      <c r="Q1825" s="1468"/>
      <c r="R1825" s="149"/>
      <c r="S1825" s="1324"/>
      <c r="T1825" s="149"/>
      <c r="U1825" s="149"/>
      <c r="V1825" s="1468"/>
      <c r="W1825" s="619"/>
      <c r="X1825" s="1467"/>
      <c r="Y1825" s="1479"/>
      <c r="AA1825" s="987"/>
      <c r="AB1825" s="992"/>
      <c r="AC1825" s="993"/>
      <c r="AD1825" s="994"/>
      <c r="AE1825" s="994"/>
      <c r="AF1825" s="995"/>
      <c r="AG1825" s="996"/>
      <c r="AH1825" s="997"/>
      <c r="AI1825" s="998"/>
      <c r="AJ1825" s="312"/>
      <c r="AK1825" s="312"/>
      <c r="AL1825" s="999"/>
      <c r="AM1825" s="312"/>
      <c r="AN1825" s="312"/>
      <c r="AO1825" s="1000"/>
      <c r="AP1825" s="666"/>
      <c r="AQ1825" s="1001"/>
      <c r="AR1825" s="1001"/>
      <c r="AS1825" s="1001"/>
      <c r="AT1825" s="748"/>
    </row>
    <row r="1826">
      <c r="A1826" s="248" t="s">
        <v>673</v>
      </c>
      <c r="B1826" s="179">
        <v>4.3798018E7</v>
      </c>
      <c r="C1826" s="1037">
        <v>44457.78034467592</v>
      </c>
      <c r="D1826" s="1091" t="s">
        <v>11502</v>
      </c>
      <c r="E1826" s="179" t="s">
        <v>11503</v>
      </c>
      <c r="F1826" s="228">
        <v>37158.0</v>
      </c>
      <c r="G1826" s="179" t="s">
        <v>391</v>
      </c>
      <c r="H1826" s="179" t="s">
        <v>1795</v>
      </c>
      <c r="I1826" s="179">
        <v>2.392608414E9</v>
      </c>
      <c r="K1826" s="1091" t="s">
        <v>11504</v>
      </c>
      <c r="L1826" s="1466" t="s">
        <v>7038</v>
      </c>
      <c r="M1826" s="176"/>
      <c r="N1826" s="176"/>
      <c r="O1826" s="1467"/>
      <c r="P1826" s="1467"/>
      <c r="Q1826" s="1468"/>
      <c r="R1826" s="1481"/>
      <c r="S1826" s="1324"/>
      <c r="T1826" s="149"/>
      <c r="U1826" s="149"/>
      <c r="V1826" s="1468"/>
      <c r="W1826" s="619"/>
      <c r="X1826" s="1467"/>
      <c r="Y1826" s="1479"/>
      <c r="AA1826" s="987"/>
      <c r="AB1826" s="992"/>
      <c r="AC1826" s="993"/>
      <c r="AD1826" s="994"/>
      <c r="AE1826" s="994"/>
      <c r="AF1826" s="995"/>
      <c r="AG1826" s="996"/>
      <c r="AH1826" s="997"/>
      <c r="AI1826" s="998"/>
      <c r="AJ1826" s="312"/>
      <c r="AK1826" s="312"/>
      <c r="AL1826" s="999"/>
      <c r="AM1826" s="312"/>
      <c r="AN1826" s="312"/>
      <c r="AO1826" s="1000"/>
      <c r="AP1826" s="666"/>
      <c r="AQ1826" s="1001"/>
      <c r="AR1826" s="1001"/>
      <c r="AS1826" s="1001"/>
      <c r="AT1826" s="748"/>
    </row>
    <row r="1827">
      <c r="A1827" s="248" t="s">
        <v>673</v>
      </c>
      <c r="B1827" s="179">
        <v>4.0494918E7</v>
      </c>
      <c r="C1827" s="1037">
        <v>44457.78351010417</v>
      </c>
      <c r="D1827" s="1091" t="s">
        <v>11508</v>
      </c>
      <c r="E1827" s="179" t="s">
        <v>11509</v>
      </c>
      <c r="F1827" s="228">
        <v>35612.0</v>
      </c>
      <c r="G1827" s="179" t="s">
        <v>2021</v>
      </c>
      <c r="H1827" s="179" t="s">
        <v>11510</v>
      </c>
      <c r="I1827" s="179">
        <v>2.262461084E9</v>
      </c>
      <c r="K1827" s="1091" t="s">
        <v>11511</v>
      </c>
      <c r="L1827" s="1466" t="s">
        <v>7020</v>
      </c>
      <c r="M1827" s="176"/>
      <c r="N1827" s="176"/>
      <c r="O1827" s="1467"/>
      <c r="P1827" s="1467"/>
      <c r="Q1827" s="1468"/>
      <c r="R1827" s="1180"/>
      <c r="S1827" s="1324"/>
      <c r="T1827" s="176"/>
      <c r="U1827" s="176"/>
      <c r="V1827" s="1468"/>
      <c r="W1827" s="619"/>
      <c r="X1827" s="1467"/>
      <c r="Y1827" s="1479"/>
      <c r="AA1827" s="987"/>
      <c r="AB1827" s="992"/>
      <c r="AC1827" s="993"/>
      <c r="AD1827" s="994"/>
      <c r="AE1827" s="994"/>
      <c r="AF1827" s="995"/>
      <c r="AG1827" s="996"/>
      <c r="AH1827" s="997"/>
      <c r="AI1827" s="998"/>
      <c r="AJ1827" s="312"/>
      <c r="AK1827" s="312"/>
      <c r="AL1827" s="999"/>
      <c r="AM1827" s="312"/>
      <c r="AN1827" s="312"/>
      <c r="AO1827" s="1000"/>
      <c r="AP1827" s="666"/>
      <c r="AQ1827" s="1001"/>
      <c r="AR1827" s="1001"/>
      <c r="AS1827" s="1001"/>
      <c r="AT1827" s="748"/>
    </row>
    <row r="1828">
      <c r="A1828" s="248" t="s">
        <v>673</v>
      </c>
      <c r="B1828" s="179">
        <v>4.3581692E7</v>
      </c>
      <c r="C1828" s="1037">
        <v>44457.83870959491</v>
      </c>
      <c r="D1828" s="1091" t="s">
        <v>11515</v>
      </c>
      <c r="E1828" s="179" t="s">
        <v>11516</v>
      </c>
      <c r="F1828" s="228">
        <v>37079.0</v>
      </c>
      <c r="G1828" s="179" t="s">
        <v>391</v>
      </c>
      <c r="H1828" s="179" t="s">
        <v>11517</v>
      </c>
      <c r="I1828" s="179" t="s">
        <v>11518</v>
      </c>
      <c r="K1828" s="1091" t="s">
        <v>11519</v>
      </c>
      <c r="L1828" s="1466" t="s">
        <v>7028</v>
      </c>
      <c r="M1828" s="176"/>
      <c r="N1828" s="176"/>
      <c r="O1828" s="1467"/>
      <c r="P1828" s="1467"/>
      <c r="Q1828" s="1467"/>
      <c r="R1828" s="1481"/>
      <c r="S1828" s="1324"/>
      <c r="T1828" s="176"/>
      <c r="U1828" s="176"/>
      <c r="V1828" s="1468"/>
      <c r="W1828" s="619"/>
      <c r="X1828" s="1467"/>
      <c r="Y1828" s="1479"/>
      <c r="AA1828" s="987"/>
      <c r="AB1828" s="992"/>
      <c r="AC1828" s="993"/>
      <c r="AD1828" s="994"/>
      <c r="AE1828" s="994"/>
      <c r="AF1828" s="995"/>
      <c r="AG1828" s="996"/>
      <c r="AH1828" s="997"/>
      <c r="AI1828" s="998"/>
      <c r="AJ1828" s="312"/>
      <c r="AK1828" s="312"/>
      <c r="AL1828" s="999"/>
      <c r="AM1828" s="312"/>
      <c r="AN1828" s="312"/>
      <c r="AO1828" s="1000"/>
      <c r="AP1828" s="666"/>
      <c r="AQ1828" s="1001"/>
      <c r="AR1828" s="1001"/>
      <c r="AS1828" s="1001"/>
      <c r="AT1828" s="748"/>
    </row>
    <row r="1829">
      <c r="A1829" s="248" t="s">
        <v>673</v>
      </c>
      <c r="B1829" s="179">
        <v>3.8629113E7</v>
      </c>
      <c r="C1829" s="1037">
        <v>44457.86848616898</v>
      </c>
      <c r="D1829" s="1091" t="s">
        <v>11524</v>
      </c>
      <c r="E1829" s="179" t="s">
        <v>11525</v>
      </c>
      <c r="F1829" s="228">
        <v>33413.0</v>
      </c>
      <c r="G1829" s="179" t="s">
        <v>391</v>
      </c>
      <c r="H1829" s="179" t="s">
        <v>11526</v>
      </c>
      <c r="I1829" s="179">
        <v>1.150511781E9</v>
      </c>
      <c r="K1829" s="1091" t="s">
        <v>11527</v>
      </c>
      <c r="L1829" s="1466" t="s">
        <v>11528</v>
      </c>
      <c r="M1829" s="176"/>
      <c r="N1829" s="176"/>
      <c r="O1829" s="1467"/>
      <c r="P1829" s="1467"/>
      <c r="Q1829" s="1467"/>
      <c r="R1829" s="1481"/>
      <c r="S1829" s="1324"/>
      <c r="T1829" s="149"/>
      <c r="U1829" s="149"/>
      <c r="V1829" s="1468"/>
      <c r="W1829" s="619"/>
      <c r="X1829" s="1467"/>
      <c r="Y1829" s="1479"/>
      <c r="AA1829" s="987"/>
      <c r="AB1829" s="992"/>
      <c r="AC1829" s="993"/>
      <c r="AD1829" s="994"/>
      <c r="AE1829" s="994"/>
      <c r="AF1829" s="995"/>
      <c r="AG1829" s="996"/>
      <c r="AH1829" s="997"/>
      <c r="AI1829" s="998"/>
      <c r="AJ1829" s="312"/>
      <c r="AK1829" s="312"/>
      <c r="AL1829" s="999"/>
      <c r="AM1829" s="312"/>
      <c r="AN1829" s="312"/>
      <c r="AO1829" s="1000"/>
      <c r="AP1829" s="666"/>
      <c r="AQ1829" s="1001"/>
      <c r="AR1829" s="1001"/>
      <c r="AS1829" s="1001"/>
      <c r="AT1829" s="748"/>
    </row>
    <row r="1830">
      <c r="A1830" s="248" t="s">
        <v>673</v>
      </c>
      <c r="B1830" s="179">
        <v>4.3853126E7</v>
      </c>
      <c r="C1830" s="1037">
        <v>44457.913026608796</v>
      </c>
      <c r="D1830" s="1091" t="s">
        <v>11533</v>
      </c>
      <c r="E1830" s="179" t="s">
        <v>11534</v>
      </c>
      <c r="F1830" s="228">
        <v>37243.0</v>
      </c>
      <c r="G1830" s="179" t="s">
        <v>2021</v>
      </c>
      <c r="H1830" s="179" t="s">
        <v>11535</v>
      </c>
      <c r="I1830" s="179">
        <v>1.136690626E9</v>
      </c>
      <c r="K1830" s="1091" t="s">
        <v>11536</v>
      </c>
      <c r="L1830" s="1466" t="s">
        <v>7020</v>
      </c>
      <c r="M1830" s="176"/>
      <c r="N1830" s="176"/>
      <c r="O1830" s="1467"/>
      <c r="P1830" s="1467"/>
      <c r="Q1830" s="1467"/>
      <c r="R1830" s="176"/>
      <c r="S1830" s="1324"/>
      <c r="T1830" s="149"/>
      <c r="U1830" s="149"/>
      <c r="V1830" s="1468"/>
      <c r="W1830" s="619"/>
      <c r="X1830" s="1467"/>
      <c r="Y1830" s="1479"/>
      <c r="AA1830" s="987"/>
      <c r="AB1830" s="992"/>
      <c r="AC1830" s="993"/>
      <c r="AD1830" s="994"/>
      <c r="AE1830" s="994"/>
      <c r="AF1830" s="995"/>
      <c r="AG1830" s="996"/>
      <c r="AH1830" s="997"/>
      <c r="AI1830" s="998"/>
      <c r="AJ1830" s="312"/>
      <c r="AK1830" s="312"/>
      <c r="AL1830" s="999"/>
      <c r="AM1830" s="312"/>
      <c r="AN1830" s="312"/>
      <c r="AO1830" s="1000"/>
      <c r="AP1830" s="666"/>
      <c r="AQ1830" s="1001"/>
      <c r="AR1830" s="1001"/>
      <c r="AS1830" s="1001"/>
      <c r="AT1830" s="748"/>
    </row>
    <row r="1831">
      <c r="A1831" s="248" t="s">
        <v>673</v>
      </c>
      <c r="B1831" s="179">
        <v>4.0975708E7</v>
      </c>
      <c r="C1831" s="1037">
        <v>44457.925284895835</v>
      </c>
      <c r="D1831" s="1091" t="s">
        <v>11540</v>
      </c>
      <c r="E1831" s="179" t="s">
        <v>11541</v>
      </c>
      <c r="F1831" s="228">
        <v>35852.0</v>
      </c>
      <c r="G1831" s="179" t="s">
        <v>674</v>
      </c>
      <c r="H1831" s="179" t="s">
        <v>11542</v>
      </c>
      <c r="I1831" s="179" t="s">
        <v>11543</v>
      </c>
      <c r="K1831" s="1091" t="s">
        <v>11544</v>
      </c>
      <c r="L1831" s="1466" t="s">
        <v>7038</v>
      </c>
      <c r="M1831" s="176"/>
      <c r="N1831" s="176"/>
      <c r="O1831" s="1467"/>
      <c r="P1831" s="1467"/>
      <c r="Q1831" s="1468"/>
      <c r="R1831" s="1481"/>
      <c r="S1831" s="1324"/>
      <c r="T1831" s="149"/>
      <c r="U1831" s="149"/>
      <c r="V1831" s="1468"/>
      <c r="W1831" s="619"/>
      <c r="X1831" s="1467"/>
      <c r="Y1831" s="1479"/>
      <c r="AA1831" s="987"/>
      <c r="AB1831" s="992"/>
      <c r="AC1831" s="993"/>
      <c r="AD1831" s="994"/>
      <c r="AE1831" s="994"/>
      <c r="AF1831" s="995"/>
      <c r="AG1831" s="996"/>
      <c r="AH1831" s="997"/>
      <c r="AI1831" s="998"/>
      <c r="AJ1831" s="312"/>
      <c r="AK1831" s="312"/>
      <c r="AL1831" s="999"/>
      <c r="AM1831" s="312"/>
      <c r="AN1831" s="312"/>
      <c r="AO1831" s="1000"/>
      <c r="AP1831" s="666"/>
      <c r="AQ1831" s="1001"/>
      <c r="AR1831" s="1001"/>
      <c r="AS1831" s="1001"/>
      <c r="AT1831" s="748"/>
    </row>
    <row r="1832">
      <c r="A1832" s="248" t="s">
        <v>673</v>
      </c>
      <c r="B1832" s="179">
        <v>3.101289E7</v>
      </c>
      <c r="C1832" s="1037">
        <v>44458.00786131945</v>
      </c>
      <c r="D1832" s="1091" t="s">
        <v>11548</v>
      </c>
      <c r="E1832" s="179" t="s">
        <v>11549</v>
      </c>
      <c r="F1832" s="228">
        <v>30774.0</v>
      </c>
      <c r="G1832" s="179" t="s">
        <v>2021</v>
      </c>
      <c r="H1832" s="179" t="s">
        <v>4171</v>
      </c>
      <c r="I1832" s="179">
        <v>5.491164309852E12</v>
      </c>
      <c r="K1832" s="1091" t="s">
        <v>1877</v>
      </c>
      <c r="L1832" s="1466" t="s">
        <v>7020</v>
      </c>
      <c r="M1832" s="176"/>
      <c r="N1832" s="176"/>
      <c r="O1832" s="1467"/>
      <c r="P1832" s="1467"/>
      <c r="Q1832" s="1468"/>
      <c r="R1832" s="149"/>
      <c r="S1832" s="1324"/>
      <c r="T1832" s="149"/>
      <c r="U1832" s="149"/>
      <c r="V1832" s="1468"/>
      <c r="W1832" s="619"/>
      <c r="X1832" s="1467"/>
      <c r="Y1832" s="1479"/>
      <c r="AA1832" s="987"/>
      <c r="AB1832" s="992"/>
      <c r="AC1832" s="993"/>
      <c r="AD1832" s="994"/>
      <c r="AE1832" s="994"/>
      <c r="AF1832" s="995"/>
      <c r="AG1832" s="996"/>
      <c r="AH1832" s="997"/>
      <c r="AI1832" s="998"/>
      <c r="AJ1832" s="312"/>
      <c r="AK1832" s="312"/>
      <c r="AL1832" s="999"/>
      <c r="AM1832" s="312"/>
      <c r="AN1832" s="312"/>
      <c r="AO1832" s="1000"/>
      <c r="AP1832" s="666"/>
      <c r="AQ1832" s="1001"/>
      <c r="AR1832" s="1001"/>
      <c r="AS1832" s="1001"/>
      <c r="AT1832" s="748"/>
    </row>
    <row r="1833">
      <c r="A1833" s="248" t="s">
        <v>673</v>
      </c>
      <c r="B1833" s="179">
        <v>2.8912051E7</v>
      </c>
      <c r="C1833" s="1037">
        <v>44458.351974606485</v>
      </c>
      <c r="D1833" s="1091" t="s">
        <v>11553</v>
      </c>
      <c r="E1833" s="179" t="s">
        <v>11554</v>
      </c>
      <c r="F1833" s="228">
        <v>29765.0</v>
      </c>
      <c r="G1833" s="179" t="s">
        <v>391</v>
      </c>
      <c r="H1833" s="179" t="s">
        <v>1678</v>
      </c>
      <c r="I1833" s="179">
        <v>1.153742471E9</v>
      </c>
      <c r="K1833" s="1091" t="s">
        <v>11555</v>
      </c>
      <c r="L1833" s="1466" t="s">
        <v>7020</v>
      </c>
      <c r="M1833" s="176"/>
      <c r="N1833" s="176"/>
      <c r="O1833" s="1467"/>
      <c r="P1833" s="1467"/>
      <c r="Q1833" s="1467"/>
      <c r="R1833" s="176"/>
      <c r="S1833" s="1324"/>
      <c r="T1833" s="149"/>
      <c r="U1833" s="149"/>
      <c r="V1833" s="1468"/>
      <c r="W1833" s="619"/>
      <c r="X1833" s="1467"/>
      <c r="Y1833" s="1479"/>
      <c r="AA1833" s="987"/>
      <c r="AB1833" s="992"/>
      <c r="AC1833" s="993"/>
      <c r="AD1833" s="994"/>
      <c r="AE1833" s="994"/>
      <c r="AF1833" s="995"/>
      <c r="AG1833" s="996"/>
      <c r="AH1833" s="997"/>
      <c r="AI1833" s="998"/>
      <c r="AJ1833" s="312"/>
      <c r="AK1833" s="312"/>
      <c r="AL1833" s="999"/>
      <c r="AM1833" s="312"/>
      <c r="AN1833" s="312"/>
      <c r="AO1833" s="1000"/>
      <c r="AP1833" s="666"/>
      <c r="AQ1833" s="1001"/>
      <c r="AR1833" s="1001"/>
      <c r="AS1833" s="1001"/>
      <c r="AT1833" s="748"/>
    </row>
    <row r="1834">
      <c r="A1834" s="248" t="s">
        <v>673</v>
      </c>
      <c r="B1834" s="179">
        <v>3.7081989E7</v>
      </c>
      <c r="C1834" s="1037">
        <v>44458.42651416667</v>
      </c>
      <c r="D1834" s="1091" t="s">
        <v>11559</v>
      </c>
      <c r="E1834" s="179" t="s">
        <v>11560</v>
      </c>
      <c r="F1834" s="228">
        <v>34009.0</v>
      </c>
      <c r="G1834" s="179" t="s">
        <v>2021</v>
      </c>
      <c r="H1834" s="179" t="s">
        <v>11561</v>
      </c>
      <c r="I1834" s="179">
        <v>1.151419352E9</v>
      </c>
      <c r="K1834" s="1091" t="s">
        <v>11562</v>
      </c>
      <c r="L1834" s="1466" t="s">
        <v>7020</v>
      </c>
      <c r="M1834" s="176"/>
      <c r="N1834" s="176"/>
      <c r="O1834" s="1467"/>
      <c r="P1834" s="1467"/>
      <c r="Q1834" s="1468"/>
      <c r="R1834" s="1481"/>
      <c r="S1834" s="1324"/>
      <c r="T1834" s="149"/>
      <c r="U1834" s="149"/>
      <c r="V1834" s="1468"/>
      <c r="W1834" s="619"/>
      <c r="X1834" s="1467"/>
      <c r="Y1834" s="1479"/>
      <c r="AA1834" s="987"/>
      <c r="AB1834" s="992"/>
      <c r="AC1834" s="993"/>
      <c r="AD1834" s="994"/>
      <c r="AE1834" s="994"/>
      <c r="AF1834" s="995"/>
      <c r="AG1834" s="996"/>
      <c r="AH1834" s="997"/>
      <c r="AI1834" s="998"/>
      <c r="AJ1834" s="312"/>
      <c r="AK1834" s="312"/>
      <c r="AL1834" s="999"/>
      <c r="AM1834" s="312"/>
      <c r="AN1834" s="312"/>
      <c r="AO1834" s="1000"/>
      <c r="AP1834" s="666"/>
      <c r="AQ1834" s="1001"/>
      <c r="AR1834" s="1001"/>
      <c r="AS1834" s="1001"/>
      <c r="AT1834" s="748"/>
    </row>
    <row r="1835">
      <c r="A1835" s="248" t="s">
        <v>673</v>
      </c>
      <c r="B1835" s="179">
        <v>4.0227984E7</v>
      </c>
      <c r="C1835" s="1037">
        <v>44458.477622280094</v>
      </c>
      <c r="D1835" s="1091" t="s">
        <v>9672</v>
      </c>
      <c r="E1835" s="179" t="s">
        <v>9673</v>
      </c>
      <c r="F1835" s="228">
        <v>35463.0</v>
      </c>
      <c r="G1835" s="179" t="s">
        <v>391</v>
      </c>
      <c r="H1835" s="179" t="s">
        <v>2483</v>
      </c>
      <c r="I1835" s="179" t="s">
        <v>11566</v>
      </c>
      <c r="K1835" s="1091" t="s">
        <v>11567</v>
      </c>
      <c r="L1835" s="1466" t="s">
        <v>7020</v>
      </c>
      <c r="M1835" s="176"/>
      <c r="N1835" s="176"/>
      <c r="O1835" s="1467"/>
      <c r="P1835" s="1467"/>
      <c r="Q1835" s="1468"/>
      <c r="R1835" s="176"/>
      <c r="S1835" s="1324"/>
      <c r="T1835" s="149"/>
      <c r="U1835" s="149"/>
      <c r="V1835" s="1468"/>
      <c r="W1835" s="619"/>
      <c r="X1835" s="1467"/>
      <c r="Y1835" s="1479"/>
      <c r="AA1835" s="987"/>
      <c r="AB1835" s="992"/>
      <c r="AC1835" s="993"/>
      <c r="AD1835" s="994"/>
      <c r="AE1835" s="994"/>
      <c r="AF1835" s="995"/>
      <c r="AG1835" s="996"/>
      <c r="AH1835" s="997"/>
      <c r="AI1835" s="998"/>
      <c r="AJ1835" s="312"/>
      <c r="AK1835" s="312"/>
      <c r="AL1835" s="999"/>
      <c r="AM1835" s="312"/>
      <c r="AN1835" s="312"/>
      <c r="AO1835" s="1000"/>
      <c r="AP1835" s="666"/>
      <c r="AQ1835" s="1001"/>
      <c r="AR1835" s="1001"/>
      <c r="AS1835" s="1001"/>
      <c r="AT1835" s="748"/>
    </row>
    <row r="1836">
      <c r="A1836" s="248" t="s">
        <v>673</v>
      </c>
      <c r="B1836" s="179">
        <v>4.4452803E7</v>
      </c>
      <c r="C1836" s="1037">
        <v>44458.49774508102</v>
      </c>
      <c r="D1836" s="1091" t="s">
        <v>11570</v>
      </c>
      <c r="E1836" s="179" t="s">
        <v>11571</v>
      </c>
      <c r="F1836" s="228">
        <v>37491.0</v>
      </c>
      <c r="G1836" s="179" t="s">
        <v>1677</v>
      </c>
      <c r="H1836" s="179" t="s">
        <v>11572</v>
      </c>
      <c r="I1836" s="179" t="s">
        <v>11573</v>
      </c>
      <c r="K1836" s="1091" t="s">
        <v>11574</v>
      </c>
      <c r="L1836" s="1466" t="s">
        <v>7038</v>
      </c>
      <c r="M1836" s="176"/>
      <c r="N1836" s="176"/>
      <c r="O1836" s="1467"/>
      <c r="P1836" s="1467"/>
      <c r="Q1836" s="1468"/>
      <c r="R1836" s="149"/>
      <c r="S1836" s="1324"/>
      <c r="T1836" s="149"/>
      <c r="U1836" s="149"/>
      <c r="V1836" s="1468"/>
      <c r="W1836" s="619"/>
      <c r="X1836" s="1467"/>
      <c r="Y1836" s="1479"/>
      <c r="AA1836" s="987"/>
      <c r="AB1836" s="992"/>
      <c r="AC1836" s="993"/>
      <c r="AD1836" s="994"/>
      <c r="AE1836" s="994"/>
      <c r="AF1836" s="995"/>
      <c r="AG1836" s="996"/>
      <c r="AH1836" s="997"/>
      <c r="AI1836" s="998"/>
      <c r="AJ1836" s="312"/>
      <c r="AK1836" s="312"/>
      <c r="AL1836" s="999"/>
      <c r="AM1836" s="312"/>
      <c r="AN1836" s="312"/>
      <c r="AO1836" s="1000"/>
      <c r="AP1836" s="666"/>
      <c r="AQ1836" s="1001"/>
      <c r="AR1836" s="1001"/>
      <c r="AS1836" s="1001"/>
      <c r="AT1836" s="748"/>
    </row>
    <row r="1837">
      <c r="A1837" s="248" t="s">
        <v>673</v>
      </c>
      <c r="B1837" s="179">
        <v>4.6049969E7</v>
      </c>
      <c r="C1837" s="1037">
        <v>44458.60736317129</v>
      </c>
      <c r="D1837" s="1091" t="s">
        <v>11578</v>
      </c>
      <c r="E1837" s="179" t="s">
        <v>11579</v>
      </c>
      <c r="F1837" s="228">
        <v>38743.0</v>
      </c>
      <c r="G1837" s="179" t="s">
        <v>391</v>
      </c>
      <c r="H1837" s="179" t="s">
        <v>11580</v>
      </c>
      <c r="I1837" s="179" t="s">
        <v>11581</v>
      </c>
      <c r="K1837" s="1091" t="s">
        <v>11582</v>
      </c>
      <c r="L1837" s="1466" t="s">
        <v>7020</v>
      </c>
      <c r="M1837" s="176"/>
      <c r="N1837" s="176"/>
      <c r="O1837" s="1467"/>
      <c r="P1837" s="1467"/>
      <c r="Q1837" s="1467"/>
      <c r="R1837" s="149"/>
      <c r="S1837" s="1324"/>
      <c r="T1837" s="149"/>
      <c r="U1837" s="149"/>
      <c r="V1837" s="1468"/>
      <c r="W1837" s="619"/>
      <c r="X1837" s="1467"/>
      <c r="Y1837" s="1479"/>
      <c r="AA1837" s="987"/>
      <c r="AB1837" s="992"/>
      <c r="AC1837" s="993"/>
      <c r="AD1837" s="994"/>
      <c r="AE1837" s="994"/>
      <c r="AF1837" s="995"/>
      <c r="AG1837" s="996"/>
      <c r="AH1837" s="997"/>
      <c r="AI1837" s="998"/>
      <c r="AJ1837" s="312"/>
      <c r="AK1837" s="312"/>
      <c r="AL1837" s="999"/>
      <c r="AM1837" s="312"/>
      <c r="AN1837" s="312"/>
      <c r="AO1837" s="1000"/>
      <c r="AP1837" s="666"/>
      <c r="AQ1837" s="1001"/>
      <c r="AR1837" s="1001"/>
      <c r="AS1837" s="1001"/>
      <c r="AT1837" s="748"/>
    </row>
    <row r="1838">
      <c r="A1838" s="248" t="s">
        <v>673</v>
      </c>
      <c r="B1838" s="179">
        <v>9.5705651E7</v>
      </c>
      <c r="C1838" s="1037">
        <v>44458.69822619213</v>
      </c>
      <c r="D1838" s="1091" t="s">
        <v>11587</v>
      </c>
      <c r="E1838" s="179" t="s">
        <v>11588</v>
      </c>
      <c r="F1838" s="228">
        <v>34912.0</v>
      </c>
      <c r="G1838" s="179" t="s">
        <v>5848</v>
      </c>
      <c r="H1838" s="179" t="s">
        <v>11589</v>
      </c>
      <c r="I1838" s="179" t="s">
        <v>11590</v>
      </c>
      <c r="K1838" s="1091" t="s">
        <v>11591</v>
      </c>
      <c r="L1838" s="1466" t="s">
        <v>7020</v>
      </c>
      <c r="M1838" s="176"/>
      <c r="N1838" s="176"/>
      <c r="O1838" s="1467"/>
      <c r="P1838" s="1467"/>
      <c r="Q1838" s="1468"/>
      <c r="R1838" s="1481"/>
      <c r="S1838" s="1324"/>
      <c r="T1838" s="176"/>
      <c r="U1838" s="176"/>
      <c r="V1838" s="1468"/>
      <c r="W1838" s="619"/>
      <c r="X1838" s="1467"/>
      <c r="Y1838" s="1479"/>
      <c r="AA1838" s="987"/>
      <c r="AB1838" s="992"/>
      <c r="AC1838" s="993"/>
      <c r="AD1838" s="994"/>
      <c r="AE1838" s="994"/>
      <c r="AF1838" s="995"/>
      <c r="AG1838" s="996"/>
      <c r="AH1838" s="997"/>
      <c r="AI1838" s="998"/>
      <c r="AJ1838" s="312"/>
      <c r="AK1838" s="312"/>
      <c r="AL1838" s="999"/>
      <c r="AM1838" s="312"/>
      <c r="AN1838" s="312"/>
      <c r="AO1838" s="1000"/>
      <c r="AP1838" s="666"/>
      <c r="AQ1838" s="1001"/>
      <c r="AR1838" s="1001"/>
      <c r="AS1838" s="1001"/>
      <c r="AT1838" s="748"/>
    </row>
    <row r="1839">
      <c r="A1839" s="248" t="s">
        <v>673</v>
      </c>
      <c r="B1839" s="179">
        <v>9.5604875E7</v>
      </c>
      <c r="C1839" s="1037">
        <v>44458.96833236111</v>
      </c>
      <c r="D1839" s="1091" t="s">
        <v>11594</v>
      </c>
      <c r="E1839" s="179" t="s">
        <v>11595</v>
      </c>
      <c r="F1839" s="228">
        <v>35851.0</v>
      </c>
      <c r="G1839" s="179" t="s">
        <v>5848</v>
      </c>
      <c r="H1839" s="179" t="s">
        <v>11596</v>
      </c>
      <c r="I1839" s="179" t="s">
        <v>11597</v>
      </c>
      <c r="K1839" s="1091" t="s">
        <v>11598</v>
      </c>
      <c r="L1839" s="1466" t="s">
        <v>7020</v>
      </c>
      <c r="M1839" s="176"/>
      <c r="N1839" s="176"/>
      <c r="O1839" s="1467"/>
      <c r="P1839" s="1467"/>
      <c r="Q1839" s="1468"/>
      <c r="R1839" s="149"/>
      <c r="S1839" s="1324"/>
      <c r="T1839" s="149"/>
      <c r="U1839" s="149"/>
      <c r="V1839" s="1468"/>
      <c r="W1839" s="619"/>
      <c r="X1839" s="1467"/>
      <c r="Y1839" s="1479"/>
      <c r="AA1839" s="987"/>
      <c r="AB1839" s="992"/>
      <c r="AC1839" s="993"/>
      <c r="AD1839" s="994"/>
      <c r="AE1839" s="994"/>
      <c r="AF1839" s="995"/>
      <c r="AG1839" s="996"/>
      <c r="AH1839" s="997"/>
      <c r="AI1839" s="998"/>
      <c r="AJ1839" s="312"/>
      <c r="AK1839" s="312"/>
      <c r="AL1839" s="999"/>
      <c r="AM1839" s="312"/>
      <c r="AN1839" s="312"/>
      <c r="AO1839" s="1000"/>
      <c r="AP1839" s="666"/>
      <c r="AQ1839" s="1001"/>
      <c r="AR1839" s="1001"/>
      <c r="AS1839" s="1001"/>
      <c r="AT1839" s="748"/>
    </row>
    <row r="1840">
      <c r="A1840" s="248" t="s">
        <v>673</v>
      </c>
      <c r="B1840" s="179">
        <v>4.2013543E7</v>
      </c>
      <c r="C1840" s="1037">
        <v>44459.93731715278</v>
      </c>
      <c r="D1840" s="1091" t="s">
        <v>11601</v>
      </c>
      <c r="E1840" s="179" t="s">
        <v>11602</v>
      </c>
      <c r="F1840" s="228">
        <v>36312.0</v>
      </c>
      <c r="G1840" s="179" t="s">
        <v>391</v>
      </c>
      <c r="H1840" s="179" t="s">
        <v>11603</v>
      </c>
      <c r="I1840" s="179" t="s">
        <v>11604</v>
      </c>
      <c r="K1840" s="1091" t="s">
        <v>11605</v>
      </c>
      <c r="L1840" s="1466" t="s">
        <v>7038</v>
      </c>
      <c r="M1840" s="176"/>
      <c r="N1840" s="176"/>
      <c r="O1840" s="1467"/>
      <c r="P1840" s="1467"/>
      <c r="Q1840" s="1468"/>
      <c r="R1840" s="176"/>
      <c r="S1840" s="1324"/>
      <c r="T1840" s="149"/>
      <c r="U1840" s="149"/>
      <c r="V1840" s="1468"/>
      <c r="W1840" s="619"/>
      <c r="X1840" s="1467"/>
      <c r="Y1840" s="1479"/>
      <c r="AA1840" s="987"/>
      <c r="AB1840" s="992"/>
      <c r="AC1840" s="993"/>
      <c r="AD1840" s="994"/>
      <c r="AE1840" s="994"/>
      <c r="AF1840" s="995"/>
      <c r="AG1840" s="996"/>
      <c r="AH1840" s="997"/>
      <c r="AI1840" s="998"/>
      <c r="AJ1840" s="312"/>
      <c r="AK1840" s="312"/>
      <c r="AL1840" s="999"/>
      <c r="AM1840" s="312"/>
      <c r="AN1840" s="312"/>
      <c r="AO1840" s="1000"/>
      <c r="AP1840" s="666"/>
      <c r="AQ1840" s="1001"/>
      <c r="AR1840" s="1001"/>
      <c r="AS1840" s="1001"/>
      <c r="AT1840" s="748"/>
    </row>
    <row r="1841">
      <c r="A1841" s="248" t="s">
        <v>673</v>
      </c>
      <c r="B1841" s="179">
        <v>4.2657331E7</v>
      </c>
      <c r="C1841" s="1037">
        <v>44461.813504502315</v>
      </c>
      <c r="D1841" s="1091" t="s">
        <v>11608</v>
      </c>
      <c r="E1841" s="179" t="s">
        <v>11609</v>
      </c>
      <c r="F1841" s="228">
        <v>36659.0</v>
      </c>
      <c r="G1841" s="179" t="s">
        <v>2021</v>
      </c>
      <c r="H1841" s="179" t="s">
        <v>11610</v>
      </c>
      <c r="I1841" s="179" t="s">
        <v>11611</v>
      </c>
      <c r="K1841" s="1091" t="s">
        <v>11612</v>
      </c>
      <c r="L1841" s="1466" t="s">
        <v>7020</v>
      </c>
      <c r="M1841" s="176"/>
      <c r="N1841" s="176"/>
      <c r="O1841" s="1467"/>
      <c r="P1841" s="1467"/>
      <c r="Q1841" s="1467"/>
      <c r="R1841" s="1481"/>
      <c r="S1841" s="1324"/>
      <c r="T1841" s="149"/>
      <c r="U1841" s="149"/>
      <c r="V1841" s="1468"/>
      <c r="W1841" s="619"/>
      <c r="X1841" s="1467"/>
      <c r="Y1841" s="1479"/>
      <c r="AA1841" s="987"/>
      <c r="AB1841" s="992"/>
      <c r="AC1841" s="993"/>
      <c r="AD1841" s="994"/>
      <c r="AE1841" s="994"/>
      <c r="AF1841" s="995"/>
      <c r="AG1841" s="996"/>
      <c r="AH1841" s="997"/>
      <c r="AI1841" s="998"/>
      <c r="AJ1841" s="312"/>
      <c r="AK1841" s="312"/>
      <c r="AL1841" s="999"/>
      <c r="AM1841" s="312"/>
      <c r="AN1841" s="312"/>
      <c r="AO1841" s="1000"/>
      <c r="AP1841" s="666"/>
      <c r="AQ1841" s="1001"/>
      <c r="AR1841" s="1001"/>
      <c r="AS1841" s="1001"/>
      <c r="AT1841" s="748"/>
    </row>
    <row r="1842">
      <c r="A1842" s="248" t="s">
        <v>673</v>
      </c>
      <c r="B1842" s="179">
        <v>2.3803947E7</v>
      </c>
      <c r="C1842" s="1037">
        <v>44462.398286180556</v>
      </c>
      <c r="D1842" s="1091" t="s">
        <v>11617</v>
      </c>
      <c r="E1842" s="179" t="s">
        <v>11618</v>
      </c>
      <c r="F1842" s="228">
        <v>27077.0</v>
      </c>
      <c r="G1842" s="179" t="s">
        <v>2021</v>
      </c>
      <c r="H1842" s="179" t="s">
        <v>11619</v>
      </c>
      <c r="I1842" s="179">
        <v>9.11518263E10</v>
      </c>
      <c r="K1842" s="1091" t="s">
        <v>11620</v>
      </c>
      <c r="L1842" s="1466" t="s">
        <v>11621</v>
      </c>
      <c r="M1842" s="176"/>
      <c r="N1842" s="176"/>
      <c r="O1842" s="1467"/>
      <c r="P1842" s="1467"/>
      <c r="Q1842" s="1467"/>
      <c r="R1842" s="149"/>
      <c r="S1842" s="1324"/>
      <c r="T1842" s="149"/>
      <c r="U1842" s="149"/>
      <c r="V1842" s="1468"/>
      <c r="W1842" s="619"/>
      <c r="X1842" s="1467"/>
      <c r="Y1842" s="1479"/>
      <c r="AA1842" s="987"/>
      <c r="AB1842" s="992"/>
      <c r="AC1842" s="993"/>
      <c r="AD1842" s="994"/>
      <c r="AE1842" s="994"/>
      <c r="AF1842" s="995"/>
      <c r="AG1842" s="996"/>
      <c r="AH1842" s="997"/>
      <c r="AI1842" s="998"/>
      <c r="AJ1842" s="312"/>
      <c r="AK1842" s="312"/>
      <c r="AL1842" s="999"/>
      <c r="AM1842" s="312"/>
      <c r="AN1842" s="312"/>
      <c r="AO1842" s="1000"/>
      <c r="AP1842" s="666"/>
      <c r="AQ1842" s="1001"/>
      <c r="AR1842" s="1001"/>
      <c r="AS1842" s="1001"/>
      <c r="AT1842" s="748"/>
    </row>
    <row r="1843">
      <c r="A1843" s="248" t="s">
        <v>673</v>
      </c>
      <c r="B1843" s="179">
        <v>3.7992608E7</v>
      </c>
      <c r="C1843" s="1037">
        <v>44462.48402863426</v>
      </c>
      <c r="D1843" s="1091" t="s">
        <v>11625</v>
      </c>
      <c r="E1843" s="179" t="s">
        <v>11626</v>
      </c>
      <c r="F1843" s="228">
        <v>34241.0</v>
      </c>
      <c r="G1843" s="179" t="s">
        <v>674</v>
      </c>
      <c r="H1843" s="179" t="s">
        <v>11627</v>
      </c>
      <c r="I1843" s="179">
        <v>1.162436909E9</v>
      </c>
      <c r="K1843" s="1091" t="s">
        <v>11628</v>
      </c>
      <c r="L1843" s="1466" t="s">
        <v>7020</v>
      </c>
      <c r="M1843" s="176"/>
      <c r="N1843" s="176"/>
      <c r="O1843" s="1467"/>
      <c r="P1843" s="1467"/>
      <c r="Q1843" s="1468"/>
      <c r="R1843" s="1481"/>
      <c r="S1843" s="1324"/>
      <c r="T1843" s="149"/>
      <c r="U1843" s="149"/>
      <c r="V1843" s="1468"/>
      <c r="W1843" s="619"/>
      <c r="X1843" s="1467"/>
      <c r="Y1843" s="1479"/>
      <c r="AA1843" s="987"/>
      <c r="AB1843" s="992"/>
      <c r="AC1843" s="993"/>
      <c r="AD1843" s="994"/>
      <c r="AE1843" s="994"/>
      <c r="AF1843" s="995"/>
      <c r="AG1843" s="996"/>
      <c r="AH1843" s="997"/>
      <c r="AI1843" s="998"/>
      <c r="AJ1843" s="312"/>
      <c r="AK1843" s="312"/>
      <c r="AL1843" s="999"/>
      <c r="AM1843" s="312"/>
      <c r="AN1843" s="312"/>
      <c r="AO1843" s="1000"/>
      <c r="AP1843" s="666"/>
      <c r="AQ1843" s="1001"/>
      <c r="AR1843" s="1001"/>
      <c r="AS1843" s="1001"/>
      <c r="AT1843" s="748"/>
    </row>
    <row r="1844">
      <c r="A1844" s="248" t="s">
        <v>673</v>
      </c>
      <c r="B1844" s="179">
        <v>3.2760511E7</v>
      </c>
      <c r="C1844" s="1037">
        <v>44462.69699989584</v>
      </c>
      <c r="D1844" s="1091" t="s">
        <v>11631</v>
      </c>
      <c r="E1844" s="179" t="s">
        <v>11632</v>
      </c>
      <c r="F1844" s="228">
        <v>31737.0</v>
      </c>
      <c r="G1844" s="179" t="s">
        <v>391</v>
      </c>
      <c r="H1844" s="179" t="s">
        <v>3124</v>
      </c>
      <c r="I1844" s="179" t="s">
        <v>11633</v>
      </c>
      <c r="K1844" s="1091" t="s">
        <v>11634</v>
      </c>
      <c r="L1844" s="1466" t="s">
        <v>7038</v>
      </c>
      <c r="M1844" s="176"/>
      <c r="N1844" s="176"/>
      <c r="O1844" s="1467"/>
      <c r="P1844" s="1467"/>
      <c r="Q1844" s="1467"/>
      <c r="R1844" s="1481"/>
      <c r="S1844" s="1324"/>
      <c r="T1844" s="149"/>
      <c r="U1844" s="149"/>
      <c r="V1844" s="1468"/>
      <c r="W1844" s="619"/>
      <c r="X1844" s="1467"/>
      <c r="Y1844" s="1479"/>
      <c r="AA1844" s="987"/>
      <c r="AB1844" s="992"/>
      <c r="AC1844" s="993"/>
      <c r="AD1844" s="994"/>
      <c r="AE1844" s="994"/>
      <c r="AF1844" s="995"/>
      <c r="AG1844" s="996"/>
      <c r="AH1844" s="997"/>
      <c r="AI1844" s="998"/>
      <c r="AJ1844" s="312"/>
      <c r="AK1844" s="312"/>
      <c r="AL1844" s="999"/>
      <c r="AM1844" s="312"/>
      <c r="AN1844" s="312"/>
      <c r="AO1844" s="1000"/>
      <c r="AP1844" s="666"/>
      <c r="AQ1844" s="1001"/>
      <c r="AR1844" s="1001"/>
      <c r="AS1844" s="1001"/>
      <c r="AT1844" s="748"/>
    </row>
    <row r="1845">
      <c r="A1845" s="248" t="s">
        <v>673</v>
      </c>
      <c r="B1845" s="179">
        <v>3.7326915E7</v>
      </c>
      <c r="C1845" s="1037">
        <v>44462.86095756944</v>
      </c>
      <c r="D1845" s="1091" t="s">
        <v>11638</v>
      </c>
      <c r="E1845" s="179" t="s">
        <v>11639</v>
      </c>
      <c r="F1845" s="228">
        <v>34110.0</v>
      </c>
      <c r="G1845" s="179" t="s">
        <v>391</v>
      </c>
      <c r="H1845" s="179" t="s">
        <v>11640</v>
      </c>
      <c r="I1845" s="179" t="s">
        <v>11641</v>
      </c>
      <c r="K1845" s="1091" t="s">
        <v>11642</v>
      </c>
      <c r="L1845" s="1466" t="s">
        <v>7038</v>
      </c>
      <c r="M1845" s="176"/>
      <c r="N1845" s="176"/>
      <c r="O1845" s="1467"/>
      <c r="P1845" s="1467"/>
      <c r="Q1845" s="1468"/>
      <c r="R1845" s="149"/>
      <c r="S1845" s="1324"/>
      <c r="T1845" s="149"/>
      <c r="U1845" s="149"/>
      <c r="V1845" s="1468"/>
      <c r="W1845" s="619"/>
      <c r="X1845" s="1467"/>
      <c r="Y1845" s="1479"/>
      <c r="AA1845" s="987"/>
      <c r="AB1845" s="992"/>
      <c r="AC1845" s="993"/>
      <c r="AD1845" s="994"/>
      <c r="AE1845" s="994"/>
      <c r="AF1845" s="995"/>
      <c r="AG1845" s="996"/>
      <c r="AH1845" s="997"/>
      <c r="AI1845" s="998"/>
      <c r="AJ1845" s="312"/>
      <c r="AK1845" s="312"/>
      <c r="AL1845" s="999"/>
      <c r="AM1845" s="312"/>
      <c r="AN1845" s="312"/>
      <c r="AO1845" s="1000"/>
      <c r="AP1845" s="666"/>
      <c r="AQ1845" s="1001"/>
      <c r="AR1845" s="1001"/>
      <c r="AS1845" s="1001"/>
      <c r="AT1845" s="748"/>
    </row>
    <row r="1846">
      <c r="A1846" s="248" t="s">
        <v>673</v>
      </c>
      <c r="B1846" s="179">
        <v>3.1916996E7</v>
      </c>
      <c r="C1846" s="1037">
        <v>44463.44373303241</v>
      </c>
      <c r="D1846" s="1091" t="s">
        <v>11644</v>
      </c>
      <c r="E1846" s="179" t="s">
        <v>11645</v>
      </c>
      <c r="F1846" s="228">
        <v>31344.0</v>
      </c>
      <c r="G1846" s="179" t="s">
        <v>2021</v>
      </c>
      <c r="H1846" s="179" t="s">
        <v>3529</v>
      </c>
      <c r="I1846" s="179">
        <v>1.167825193E9</v>
      </c>
      <c r="K1846" s="1091" t="s">
        <v>11646</v>
      </c>
      <c r="L1846" s="1466" t="s">
        <v>7038</v>
      </c>
      <c r="M1846" s="176"/>
      <c r="N1846" s="176"/>
      <c r="O1846" s="1467"/>
      <c r="P1846" s="1467"/>
      <c r="Q1846" s="1467"/>
      <c r="R1846" s="176"/>
      <c r="S1846" s="1324"/>
      <c r="T1846" s="176"/>
      <c r="U1846" s="176"/>
      <c r="V1846" s="1468"/>
      <c r="W1846" s="619"/>
      <c r="X1846" s="1467"/>
      <c r="Y1846" s="1479"/>
      <c r="AA1846" s="987"/>
      <c r="AB1846" s="992"/>
      <c r="AC1846" s="993"/>
      <c r="AD1846" s="994"/>
      <c r="AE1846" s="994"/>
      <c r="AF1846" s="995"/>
      <c r="AG1846" s="996"/>
      <c r="AH1846" s="997"/>
      <c r="AI1846" s="998"/>
      <c r="AJ1846" s="312"/>
      <c r="AK1846" s="312"/>
      <c r="AL1846" s="999"/>
      <c r="AM1846" s="312"/>
      <c r="AN1846" s="312"/>
      <c r="AO1846" s="1000"/>
      <c r="AP1846" s="666"/>
      <c r="AQ1846" s="1001"/>
      <c r="AR1846" s="1001"/>
      <c r="AS1846" s="1001"/>
      <c r="AT1846" s="748"/>
    </row>
    <row r="1847">
      <c r="A1847" s="248" t="s">
        <v>673</v>
      </c>
      <c r="B1847" s="179">
        <v>2.8722173E7</v>
      </c>
      <c r="C1847" s="1037">
        <v>44463.486033124995</v>
      </c>
      <c r="D1847" s="1091" t="s">
        <v>11652</v>
      </c>
      <c r="E1847" s="179" t="s">
        <v>11653</v>
      </c>
      <c r="F1847" s="228">
        <v>30119.0</v>
      </c>
      <c r="G1847" s="179" t="s">
        <v>391</v>
      </c>
      <c r="H1847" s="179" t="s">
        <v>11654</v>
      </c>
      <c r="I1847" s="179">
        <v>3.482406502E9</v>
      </c>
      <c r="K1847" s="1091" t="s">
        <v>11655</v>
      </c>
      <c r="L1847" s="1466" t="s">
        <v>7020</v>
      </c>
      <c r="M1847" s="176"/>
      <c r="N1847" s="176"/>
      <c r="O1847" s="1467"/>
      <c r="P1847" s="1467"/>
      <c r="Q1847" s="1467"/>
      <c r="R1847" s="149"/>
      <c r="S1847" s="1324"/>
      <c r="T1847" s="149"/>
      <c r="U1847" s="149"/>
      <c r="V1847" s="1468"/>
      <c r="W1847" s="619"/>
      <c r="X1847" s="1467"/>
      <c r="Y1847" s="1479"/>
      <c r="AA1847" s="987"/>
      <c r="AB1847" s="992"/>
      <c r="AC1847" s="993"/>
      <c r="AD1847" s="994"/>
      <c r="AE1847" s="994"/>
      <c r="AF1847" s="995"/>
      <c r="AG1847" s="996"/>
      <c r="AH1847" s="997"/>
      <c r="AI1847" s="998"/>
      <c r="AJ1847" s="312"/>
      <c r="AK1847" s="312"/>
      <c r="AL1847" s="999"/>
      <c r="AM1847" s="312"/>
      <c r="AN1847" s="312"/>
      <c r="AO1847" s="1000"/>
      <c r="AP1847" s="666"/>
      <c r="AQ1847" s="1001"/>
      <c r="AR1847" s="1001"/>
      <c r="AS1847" s="1001"/>
      <c r="AT1847" s="748"/>
    </row>
    <row r="1848">
      <c r="A1848" s="248" t="s">
        <v>673</v>
      </c>
      <c r="B1848" s="179">
        <v>3.1877474E7</v>
      </c>
      <c r="C1848" s="1037">
        <v>44463.49783253472</v>
      </c>
      <c r="D1848" s="1091" t="s">
        <v>11660</v>
      </c>
      <c r="E1848" s="179" t="s">
        <v>11661</v>
      </c>
      <c r="F1848" s="228">
        <v>31316.0</v>
      </c>
      <c r="G1848" s="179" t="s">
        <v>391</v>
      </c>
      <c r="H1848" s="179" t="s">
        <v>11662</v>
      </c>
      <c r="I1848" s="179" t="s">
        <v>11663</v>
      </c>
      <c r="K1848" s="1091" t="s">
        <v>11664</v>
      </c>
      <c r="L1848" s="1466" t="s">
        <v>11665</v>
      </c>
      <c r="M1848" s="176"/>
      <c r="N1848" s="176"/>
      <c r="O1848" s="1467"/>
      <c r="P1848" s="1467"/>
      <c r="Q1848" s="1467"/>
      <c r="R1848" s="149"/>
      <c r="S1848" s="1324"/>
      <c r="T1848" s="149"/>
      <c r="U1848" s="149"/>
      <c r="V1848" s="1468"/>
      <c r="W1848" s="619"/>
      <c r="X1848" s="1467"/>
      <c r="Y1848" s="1479"/>
      <c r="AA1848" s="987"/>
      <c r="AB1848" s="992"/>
      <c r="AC1848" s="993"/>
      <c r="AD1848" s="994"/>
      <c r="AE1848" s="994"/>
      <c r="AF1848" s="995"/>
      <c r="AG1848" s="996"/>
      <c r="AH1848" s="997"/>
      <c r="AI1848" s="998"/>
      <c r="AJ1848" s="312"/>
      <c r="AK1848" s="312"/>
      <c r="AL1848" s="999"/>
      <c r="AM1848" s="312"/>
      <c r="AN1848" s="312"/>
      <c r="AO1848" s="1000"/>
      <c r="AP1848" s="666"/>
      <c r="AQ1848" s="1001"/>
      <c r="AR1848" s="1001"/>
      <c r="AS1848" s="1001"/>
      <c r="AT1848" s="748"/>
    </row>
    <row r="1849">
      <c r="A1849" s="248" t="s">
        <v>673</v>
      </c>
      <c r="B1849" s="179">
        <v>1.0469903E7</v>
      </c>
      <c r="C1849" s="1037">
        <v>44463.5817985301</v>
      </c>
      <c r="D1849" s="1091" t="s">
        <v>11669</v>
      </c>
      <c r="E1849" s="179" t="s">
        <v>11670</v>
      </c>
      <c r="F1849" s="228">
        <v>19327.0</v>
      </c>
      <c r="G1849" s="179" t="s">
        <v>391</v>
      </c>
      <c r="H1849" s="179" t="s">
        <v>2254</v>
      </c>
      <c r="I1849" s="179">
        <v>3.543559098E9</v>
      </c>
      <c r="K1849" s="1091" t="s">
        <v>5973</v>
      </c>
      <c r="L1849" s="1466" t="s">
        <v>7028</v>
      </c>
      <c r="M1849" s="176"/>
      <c r="N1849" s="176"/>
      <c r="O1849" s="1467"/>
      <c r="P1849" s="1467"/>
      <c r="Q1849" s="1468"/>
      <c r="R1849" s="176"/>
      <c r="S1849" s="1324"/>
      <c r="T1849" s="149"/>
      <c r="U1849" s="149"/>
      <c r="V1849" s="1468"/>
      <c r="W1849" s="619"/>
      <c r="X1849" s="1467"/>
      <c r="Y1849" s="1479"/>
      <c r="AA1849" s="987"/>
      <c r="AB1849" s="992"/>
      <c r="AC1849" s="993"/>
      <c r="AD1849" s="994"/>
      <c r="AE1849" s="994"/>
      <c r="AF1849" s="995"/>
      <c r="AG1849" s="996"/>
      <c r="AH1849" s="997"/>
      <c r="AI1849" s="998"/>
      <c r="AJ1849" s="312"/>
      <c r="AK1849" s="312"/>
      <c r="AL1849" s="999"/>
      <c r="AM1849" s="312"/>
      <c r="AN1849" s="312"/>
      <c r="AO1849" s="1000"/>
      <c r="AP1849" s="666"/>
      <c r="AQ1849" s="1001"/>
      <c r="AR1849" s="1001"/>
      <c r="AS1849" s="1001"/>
      <c r="AT1849" s="748"/>
    </row>
    <row r="1850">
      <c r="A1850" s="248" t="s">
        <v>673</v>
      </c>
      <c r="B1850" s="179">
        <v>4.493132E7</v>
      </c>
      <c r="C1850" s="1037">
        <v>44463.67504997685</v>
      </c>
      <c r="D1850" s="1091" t="s">
        <v>11675</v>
      </c>
      <c r="E1850" s="179" t="s">
        <v>11676</v>
      </c>
      <c r="F1850" s="228">
        <v>37797.0</v>
      </c>
      <c r="G1850" s="179" t="s">
        <v>391</v>
      </c>
      <c r="H1850" s="179" t="s">
        <v>11677</v>
      </c>
      <c r="I1850" s="179" t="s">
        <v>11678</v>
      </c>
      <c r="K1850" s="1091" t="s">
        <v>11679</v>
      </c>
      <c r="L1850" s="1466" t="s">
        <v>11680</v>
      </c>
      <c r="M1850" s="176"/>
      <c r="N1850" s="176"/>
      <c r="O1850" s="1467"/>
      <c r="P1850" s="1467"/>
      <c r="Q1850" s="1468"/>
      <c r="R1850" s="149"/>
      <c r="S1850" s="1324"/>
      <c r="T1850" s="176"/>
      <c r="U1850" s="176"/>
      <c r="V1850" s="1468"/>
      <c r="W1850" s="619"/>
      <c r="X1850" s="1467"/>
      <c r="Y1850" s="1479"/>
      <c r="AA1850" s="987"/>
      <c r="AB1850" s="992"/>
      <c r="AC1850" s="993"/>
      <c r="AD1850" s="994"/>
      <c r="AE1850" s="994"/>
      <c r="AF1850" s="995"/>
      <c r="AG1850" s="996"/>
      <c r="AH1850" s="997"/>
      <c r="AI1850" s="998"/>
      <c r="AJ1850" s="312"/>
      <c r="AK1850" s="312"/>
      <c r="AL1850" s="999"/>
      <c r="AM1850" s="312"/>
      <c r="AN1850" s="312"/>
      <c r="AO1850" s="1000"/>
      <c r="AP1850" s="666"/>
      <c r="AQ1850" s="1001"/>
      <c r="AR1850" s="1001"/>
      <c r="AS1850" s="1001"/>
      <c r="AT1850" s="748"/>
    </row>
    <row r="1851">
      <c r="A1851" s="248" t="s">
        <v>673</v>
      </c>
      <c r="B1851" s="179">
        <v>3.9624807E7</v>
      </c>
      <c r="C1851" s="1037">
        <v>44463.90454783565</v>
      </c>
      <c r="D1851" s="1091" t="s">
        <v>4813</v>
      </c>
      <c r="E1851" s="179" t="s">
        <v>11684</v>
      </c>
      <c r="F1851" s="228">
        <v>35150.0</v>
      </c>
      <c r="G1851" s="179" t="s">
        <v>674</v>
      </c>
      <c r="H1851" s="179" t="s">
        <v>1678</v>
      </c>
      <c r="I1851" s="179">
        <v>1.16918996E9</v>
      </c>
      <c r="K1851" s="1091" t="s">
        <v>11685</v>
      </c>
      <c r="L1851" s="1466" t="s">
        <v>7020</v>
      </c>
      <c r="M1851" s="176"/>
      <c r="N1851" s="176"/>
      <c r="O1851" s="1467"/>
      <c r="P1851" s="1467"/>
      <c r="Q1851" s="1468"/>
      <c r="R1851" s="149"/>
      <c r="S1851" s="1324"/>
      <c r="T1851" s="149"/>
      <c r="U1851" s="149"/>
      <c r="V1851" s="1468"/>
      <c r="W1851" s="619"/>
      <c r="X1851" s="1467"/>
      <c r="Y1851" s="1479"/>
      <c r="AA1851" s="987"/>
      <c r="AB1851" s="992"/>
      <c r="AC1851" s="993"/>
      <c r="AD1851" s="994"/>
      <c r="AE1851" s="994"/>
      <c r="AF1851" s="995"/>
      <c r="AG1851" s="996"/>
      <c r="AH1851" s="997"/>
      <c r="AI1851" s="998"/>
      <c r="AJ1851" s="312"/>
      <c r="AK1851" s="312"/>
      <c r="AL1851" s="999"/>
      <c r="AM1851" s="312"/>
      <c r="AN1851" s="312"/>
      <c r="AO1851" s="1000"/>
      <c r="AP1851" s="666"/>
      <c r="AQ1851" s="1001"/>
      <c r="AR1851" s="1001"/>
      <c r="AS1851" s="1001"/>
      <c r="AT1851" s="748"/>
    </row>
    <row r="1852">
      <c r="A1852" s="248" t="s">
        <v>673</v>
      </c>
      <c r="B1852" s="179">
        <v>3.9627055E7</v>
      </c>
      <c r="C1852" s="1037">
        <v>44464.846923854166</v>
      </c>
      <c r="D1852" s="1091" t="s">
        <v>11689</v>
      </c>
      <c r="E1852" s="179" t="s">
        <v>11690</v>
      </c>
      <c r="F1852" s="228">
        <v>35205.0</v>
      </c>
      <c r="G1852" s="179" t="s">
        <v>674</v>
      </c>
      <c r="H1852" s="179" t="s">
        <v>1822</v>
      </c>
      <c r="I1852" s="179">
        <v>1.133322017E9</v>
      </c>
      <c r="K1852" s="1091" t="s">
        <v>11691</v>
      </c>
      <c r="L1852" s="1466" t="s">
        <v>11692</v>
      </c>
      <c r="M1852" s="176"/>
      <c r="N1852" s="176"/>
      <c r="O1852" s="1467"/>
      <c r="P1852" s="1467"/>
      <c r="Q1852" s="1467"/>
      <c r="R1852" s="149"/>
      <c r="S1852" s="1324"/>
      <c r="T1852" s="149"/>
      <c r="U1852" s="149"/>
      <c r="V1852" s="1468"/>
      <c r="W1852" s="619"/>
      <c r="X1852" s="1467"/>
      <c r="Y1852" s="1479"/>
      <c r="AA1852" s="987"/>
      <c r="AB1852" s="992"/>
      <c r="AC1852" s="993"/>
      <c r="AD1852" s="994"/>
      <c r="AE1852" s="994"/>
      <c r="AF1852" s="995"/>
      <c r="AG1852" s="996"/>
      <c r="AH1852" s="997"/>
      <c r="AI1852" s="998"/>
      <c r="AJ1852" s="312"/>
      <c r="AK1852" s="312"/>
      <c r="AL1852" s="999"/>
      <c r="AM1852" s="312"/>
      <c r="AN1852" s="312"/>
      <c r="AO1852" s="1000"/>
      <c r="AP1852" s="666"/>
      <c r="AQ1852" s="1001"/>
      <c r="AR1852" s="1001"/>
      <c r="AS1852" s="1001"/>
      <c r="AT1852" s="748"/>
    </row>
    <row r="1853">
      <c r="A1853" s="248" t="s">
        <v>673</v>
      </c>
      <c r="B1853" s="179">
        <v>3.1538235E7</v>
      </c>
      <c r="C1853" s="1037">
        <v>44465.37878215278</v>
      </c>
      <c r="D1853" s="1091" t="s">
        <v>3609</v>
      </c>
      <c r="E1853" s="179" t="s">
        <v>11697</v>
      </c>
      <c r="F1853" s="228">
        <v>31015.0</v>
      </c>
      <c r="G1853" s="179" t="s">
        <v>391</v>
      </c>
      <c r="H1853" s="179" t="s">
        <v>3124</v>
      </c>
      <c r="I1853" s="179">
        <v>1.130341378E9</v>
      </c>
      <c r="K1853" s="1091" t="s">
        <v>1877</v>
      </c>
      <c r="L1853" s="1466" t="s">
        <v>11698</v>
      </c>
      <c r="M1853" s="176"/>
      <c r="N1853" s="176"/>
      <c r="O1853" s="1467"/>
      <c r="P1853" s="1467"/>
      <c r="Q1853" s="1468"/>
      <c r="R1853" s="176"/>
      <c r="S1853" s="1324"/>
      <c r="T1853" s="149"/>
      <c r="U1853" s="149"/>
      <c r="V1853" s="1468"/>
      <c r="W1853" s="619"/>
      <c r="X1853" s="1467"/>
      <c r="Y1853" s="1479"/>
      <c r="AA1853" s="987"/>
      <c r="AB1853" s="992"/>
      <c r="AC1853" s="993"/>
      <c r="AD1853" s="994"/>
      <c r="AE1853" s="994"/>
      <c r="AF1853" s="995"/>
      <c r="AG1853" s="996"/>
      <c r="AH1853" s="997"/>
      <c r="AI1853" s="998"/>
      <c r="AJ1853" s="312"/>
      <c r="AK1853" s="312"/>
      <c r="AL1853" s="999"/>
      <c r="AM1853" s="312"/>
      <c r="AN1853" s="312"/>
      <c r="AO1853" s="1000"/>
      <c r="AP1853" s="666"/>
      <c r="AQ1853" s="1001"/>
      <c r="AR1853" s="1001"/>
      <c r="AS1853" s="1001"/>
      <c r="AT1853" s="748"/>
    </row>
    <row r="1854">
      <c r="A1854" s="248" t="s">
        <v>673</v>
      </c>
      <c r="B1854" s="179">
        <v>3.5402475E7</v>
      </c>
      <c r="C1854" s="1037">
        <v>44465.641718217594</v>
      </c>
      <c r="D1854" s="1091" t="s">
        <v>11702</v>
      </c>
      <c r="E1854" s="179" t="s">
        <v>11703</v>
      </c>
      <c r="F1854" s="228">
        <v>33143.0</v>
      </c>
      <c r="G1854" s="179" t="s">
        <v>2021</v>
      </c>
      <c r="H1854" s="179" t="s">
        <v>11704</v>
      </c>
      <c r="I1854" s="179">
        <v>1.131782696E9</v>
      </c>
      <c r="K1854" s="1091" t="s">
        <v>11705</v>
      </c>
      <c r="L1854" s="1466" t="s">
        <v>7020</v>
      </c>
      <c r="M1854" s="176"/>
      <c r="N1854" s="176"/>
      <c r="O1854" s="1467"/>
      <c r="P1854" s="1467"/>
      <c r="Q1854" s="1468"/>
      <c r="R1854" s="149"/>
      <c r="S1854" s="1324"/>
      <c r="T1854" s="176"/>
      <c r="U1854" s="176"/>
      <c r="V1854" s="1468"/>
      <c r="W1854" s="619"/>
      <c r="X1854" s="1467"/>
      <c r="Y1854" s="1479"/>
      <c r="AA1854" s="987"/>
      <c r="AB1854" s="992"/>
      <c r="AC1854" s="993"/>
      <c r="AD1854" s="994"/>
      <c r="AE1854" s="994"/>
      <c r="AF1854" s="995"/>
      <c r="AG1854" s="996"/>
      <c r="AH1854" s="997"/>
      <c r="AI1854" s="998"/>
      <c r="AJ1854" s="312"/>
      <c r="AK1854" s="312"/>
      <c r="AL1854" s="999"/>
      <c r="AM1854" s="312"/>
      <c r="AN1854" s="312"/>
      <c r="AO1854" s="1000"/>
      <c r="AP1854" s="666"/>
      <c r="AQ1854" s="1001"/>
      <c r="AR1854" s="1001"/>
      <c r="AS1854" s="1001"/>
      <c r="AT1854" s="748"/>
    </row>
    <row r="1855">
      <c r="A1855" s="248" t="s">
        <v>673</v>
      </c>
      <c r="B1855" s="179">
        <v>3.8992223E7</v>
      </c>
      <c r="C1855" s="1037">
        <v>44466.68422171296</v>
      </c>
      <c r="D1855" s="1091" t="s">
        <v>11708</v>
      </c>
      <c r="E1855" s="179" t="s">
        <v>11709</v>
      </c>
      <c r="F1855" s="228">
        <v>34757.0</v>
      </c>
      <c r="G1855" s="179" t="s">
        <v>1755</v>
      </c>
      <c r="H1855" s="179" t="s">
        <v>11710</v>
      </c>
      <c r="I1855" s="646" t="s">
        <v>11711</v>
      </c>
      <c r="K1855" s="1091" t="s">
        <v>8421</v>
      </c>
      <c r="L1855" s="1466" t="s">
        <v>7020</v>
      </c>
      <c r="M1855" s="176"/>
      <c r="N1855" s="176"/>
      <c r="O1855" s="1467"/>
      <c r="P1855" s="1467"/>
      <c r="Q1855" s="1468"/>
      <c r="R1855" s="149"/>
      <c r="S1855" s="1324"/>
      <c r="T1855" s="176"/>
      <c r="U1855" s="176"/>
      <c r="V1855" s="1468"/>
      <c r="W1855" s="619"/>
      <c r="X1855" s="1467"/>
      <c r="Y1855" s="1479"/>
      <c r="AA1855" s="987"/>
      <c r="AB1855" s="992"/>
      <c r="AC1855" s="993"/>
      <c r="AD1855" s="994"/>
      <c r="AE1855" s="994"/>
      <c r="AF1855" s="995"/>
      <c r="AG1855" s="996"/>
      <c r="AH1855" s="997"/>
      <c r="AI1855" s="998"/>
      <c r="AJ1855" s="312"/>
      <c r="AK1855" s="312"/>
      <c r="AL1855" s="999"/>
      <c r="AM1855" s="312"/>
      <c r="AN1855" s="312"/>
      <c r="AO1855" s="1000"/>
      <c r="AP1855" s="666"/>
      <c r="AQ1855" s="1001"/>
      <c r="AR1855" s="1001"/>
      <c r="AS1855" s="1001"/>
      <c r="AT1855" s="748"/>
    </row>
    <row r="1856">
      <c r="A1856" s="248" t="s">
        <v>673</v>
      </c>
      <c r="B1856" s="179">
        <v>4.3327636E7</v>
      </c>
      <c r="C1856" s="1037">
        <v>44467.78372626158</v>
      </c>
      <c r="D1856" s="1091" t="s">
        <v>11714</v>
      </c>
      <c r="E1856" s="179" t="s">
        <v>11715</v>
      </c>
      <c r="F1856" s="228">
        <v>37018.0</v>
      </c>
      <c r="G1856" s="179" t="s">
        <v>391</v>
      </c>
      <c r="H1856" s="179" t="s">
        <v>11716</v>
      </c>
      <c r="I1856" s="179" t="s">
        <v>11717</v>
      </c>
      <c r="K1856" s="1091" t="s">
        <v>11718</v>
      </c>
      <c r="L1856" s="1466" t="s">
        <v>7028</v>
      </c>
      <c r="M1856" s="176"/>
      <c r="N1856" s="176"/>
      <c r="O1856" s="1467"/>
      <c r="P1856" s="1467"/>
      <c r="Q1856" s="1468"/>
      <c r="R1856" s="149"/>
      <c r="S1856" s="1324"/>
      <c r="T1856" s="149"/>
      <c r="U1856" s="149"/>
      <c r="V1856" s="1468"/>
      <c r="W1856" s="619"/>
      <c r="X1856" s="1467"/>
      <c r="Y1856" s="1479"/>
      <c r="AA1856" s="987"/>
      <c r="AB1856" s="992"/>
      <c r="AC1856" s="993"/>
      <c r="AD1856" s="994"/>
      <c r="AE1856" s="994"/>
      <c r="AF1856" s="995"/>
      <c r="AG1856" s="996"/>
      <c r="AH1856" s="997"/>
      <c r="AI1856" s="998"/>
      <c r="AJ1856" s="312"/>
      <c r="AK1856" s="312"/>
      <c r="AL1856" s="999"/>
      <c r="AM1856" s="312"/>
      <c r="AN1856" s="312"/>
      <c r="AO1856" s="1000"/>
      <c r="AP1856" s="666"/>
      <c r="AQ1856" s="1001"/>
      <c r="AR1856" s="1001"/>
      <c r="AS1856" s="1001"/>
      <c r="AT1856" s="748"/>
    </row>
    <row r="1857">
      <c r="A1857" s="248" t="s">
        <v>673</v>
      </c>
      <c r="B1857" s="179">
        <v>2.8079761E7</v>
      </c>
      <c r="C1857" s="1037">
        <v>44468.848197071755</v>
      </c>
      <c r="D1857" s="1091" t="s">
        <v>11722</v>
      </c>
      <c r="E1857" s="179" t="s">
        <v>11723</v>
      </c>
      <c r="F1857" s="228">
        <v>29323.0</v>
      </c>
      <c r="G1857" s="179" t="s">
        <v>2021</v>
      </c>
      <c r="H1857" s="179" t="s">
        <v>1678</v>
      </c>
      <c r="I1857" s="179" t="s">
        <v>11724</v>
      </c>
      <c r="K1857" s="1091" t="s">
        <v>11725</v>
      </c>
      <c r="L1857" s="1466" t="s">
        <v>7020</v>
      </c>
      <c r="M1857" s="176"/>
      <c r="N1857" s="176"/>
      <c r="O1857" s="1467"/>
      <c r="P1857" s="1467"/>
      <c r="Q1857" s="1467"/>
      <c r="R1857" s="149"/>
      <c r="S1857" s="1324"/>
      <c r="T1857" s="149"/>
      <c r="U1857" s="149"/>
      <c r="V1857" s="1468"/>
      <c r="W1857" s="619"/>
      <c r="X1857" s="1467"/>
      <c r="Y1857" s="1479"/>
      <c r="AA1857" s="987"/>
      <c r="AB1857" s="992"/>
      <c r="AC1857" s="993"/>
      <c r="AD1857" s="994"/>
      <c r="AE1857" s="994"/>
      <c r="AF1857" s="995"/>
      <c r="AG1857" s="996"/>
      <c r="AH1857" s="997"/>
      <c r="AI1857" s="998"/>
      <c r="AJ1857" s="312"/>
      <c r="AK1857" s="312"/>
      <c r="AL1857" s="999"/>
      <c r="AM1857" s="312"/>
      <c r="AN1857" s="312"/>
      <c r="AO1857" s="1000"/>
      <c r="AP1857" s="666"/>
      <c r="AQ1857" s="1001"/>
      <c r="AR1857" s="1001"/>
      <c r="AS1857" s="1001"/>
      <c r="AT1857" s="748"/>
    </row>
    <row r="1858">
      <c r="A1858" s="248" t="s">
        <v>673</v>
      </c>
      <c r="B1858" s="179">
        <v>4.367297E7</v>
      </c>
      <c r="C1858" s="1037">
        <v>44469.795418877315</v>
      </c>
      <c r="D1858" s="1091" t="s">
        <v>11730</v>
      </c>
      <c r="E1858" s="179" t="s">
        <v>11731</v>
      </c>
      <c r="F1858" s="228">
        <v>37154.0</v>
      </c>
      <c r="G1858" s="179" t="s">
        <v>391</v>
      </c>
      <c r="H1858" s="179" t="s">
        <v>1678</v>
      </c>
      <c r="I1858" s="179">
        <v>1.124035039E9</v>
      </c>
      <c r="K1858" s="1091" t="s">
        <v>11732</v>
      </c>
      <c r="L1858" s="1466" t="s">
        <v>7038</v>
      </c>
      <c r="M1858" s="176"/>
      <c r="N1858" s="176"/>
      <c r="O1858" s="1467"/>
      <c r="P1858" s="1467"/>
      <c r="Q1858" s="1468"/>
      <c r="R1858" s="149"/>
      <c r="S1858" s="1324"/>
      <c r="T1858" s="149"/>
      <c r="U1858" s="149"/>
      <c r="V1858" s="1468"/>
      <c r="W1858" s="619"/>
      <c r="X1858" s="1467"/>
      <c r="Y1858" s="1479"/>
      <c r="AA1858" s="987"/>
      <c r="AB1858" s="992"/>
      <c r="AC1858" s="993"/>
      <c r="AD1858" s="994"/>
      <c r="AE1858" s="994"/>
      <c r="AF1858" s="995"/>
      <c r="AG1858" s="996"/>
      <c r="AH1858" s="997"/>
      <c r="AI1858" s="998"/>
      <c r="AJ1858" s="312"/>
      <c r="AK1858" s="312"/>
      <c r="AL1858" s="999"/>
      <c r="AM1858" s="312"/>
      <c r="AN1858" s="312"/>
      <c r="AO1858" s="1000"/>
      <c r="AP1858" s="666"/>
      <c r="AQ1858" s="1001"/>
      <c r="AR1858" s="1001"/>
      <c r="AS1858" s="1001"/>
      <c r="AT1858" s="748"/>
    </row>
    <row r="1859">
      <c r="A1859" s="248" t="s">
        <v>673</v>
      </c>
      <c r="B1859" s="179">
        <v>4.455472E7</v>
      </c>
      <c r="C1859" s="1037">
        <v>44469.817527638894</v>
      </c>
      <c r="D1859" s="1091" t="s">
        <v>11736</v>
      </c>
      <c r="E1859" s="179" t="s">
        <v>11737</v>
      </c>
      <c r="F1859" s="228">
        <v>37579.0</v>
      </c>
      <c r="G1859" s="179" t="s">
        <v>391</v>
      </c>
      <c r="H1859" s="179" t="s">
        <v>1678</v>
      </c>
      <c r="I1859" s="179">
        <v>1.138560201E9</v>
      </c>
      <c r="K1859" s="1091" t="s">
        <v>11738</v>
      </c>
      <c r="L1859" s="1466" t="s">
        <v>11739</v>
      </c>
      <c r="M1859" s="176"/>
      <c r="N1859" s="176"/>
      <c r="O1859" s="1467"/>
      <c r="P1859" s="1467"/>
      <c r="Q1859" s="1467"/>
      <c r="R1859" s="149"/>
      <c r="S1859" s="1324"/>
      <c r="T1859" s="149"/>
      <c r="U1859" s="149"/>
      <c r="V1859" s="1468"/>
      <c r="W1859" s="619"/>
      <c r="X1859" s="1467"/>
      <c r="Y1859" s="1479"/>
      <c r="AA1859" s="987"/>
      <c r="AB1859" s="992"/>
      <c r="AC1859" s="993"/>
      <c r="AD1859" s="994"/>
      <c r="AE1859" s="994"/>
      <c r="AF1859" s="995"/>
      <c r="AG1859" s="996"/>
      <c r="AH1859" s="997"/>
      <c r="AI1859" s="998"/>
      <c r="AJ1859" s="312"/>
      <c r="AK1859" s="312"/>
      <c r="AL1859" s="999"/>
      <c r="AM1859" s="312"/>
      <c r="AN1859" s="312"/>
      <c r="AO1859" s="1000"/>
      <c r="AP1859" s="666"/>
      <c r="AQ1859" s="1001"/>
      <c r="AR1859" s="1001"/>
      <c r="AS1859" s="1001"/>
      <c r="AT1859" s="748"/>
    </row>
    <row r="1860">
      <c r="A1860" s="248" t="s">
        <v>673</v>
      </c>
      <c r="B1860" s="179">
        <v>4.0397069E7</v>
      </c>
      <c r="C1860" s="1037">
        <v>44470.74798847223</v>
      </c>
      <c r="D1860" s="1091" t="s">
        <v>11744</v>
      </c>
      <c r="E1860" s="179" t="s">
        <v>11745</v>
      </c>
      <c r="F1860" s="228">
        <v>35234.0</v>
      </c>
      <c r="G1860" s="179" t="s">
        <v>391</v>
      </c>
      <c r="H1860" s="179" t="s">
        <v>1795</v>
      </c>
      <c r="I1860" s="179" t="s">
        <v>11746</v>
      </c>
      <c r="K1860" s="1091" t="s">
        <v>5792</v>
      </c>
      <c r="L1860" s="1466" t="s">
        <v>7020</v>
      </c>
      <c r="M1860" s="176"/>
      <c r="N1860" s="176"/>
      <c r="O1860" s="1467"/>
      <c r="P1860" s="1467"/>
      <c r="Q1860" s="1467"/>
      <c r="R1860" s="149"/>
      <c r="S1860" s="1324"/>
      <c r="T1860" s="149"/>
      <c r="U1860" s="149"/>
      <c r="V1860" s="1468"/>
      <c r="W1860" s="619"/>
      <c r="X1860" s="1467"/>
      <c r="Y1860" s="1479"/>
      <c r="AA1860" s="987"/>
      <c r="AB1860" s="992"/>
      <c r="AC1860" s="993"/>
      <c r="AD1860" s="994"/>
      <c r="AE1860" s="994"/>
      <c r="AF1860" s="995"/>
      <c r="AG1860" s="996"/>
      <c r="AH1860" s="997"/>
      <c r="AI1860" s="998"/>
      <c r="AJ1860" s="312"/>
      <c r="AK1860" s="312"/>
      <c r="AL1860" s="999"/>
      <c r="AM1860" s="312"/>
      <c r="AN1860" s="312"/>
      <c r="AO1860" s="1000"/>
      <c r="AP1860" s="666"/>
      <c r="AQ1860" s="1001"/>
      <c r="AR1860" s="1001"/>
      <c r="AS1860" s="1001"/>
      <c r="AT1860" s="748"/>
    </row>
    <row r="1861">
      <c r="A1861" s="248" t="s">
        <v>673</v>
      </c>
      <c r="B1861" s="179">
        <v>3.8668418E7</v>
      </c>
      <c r="C1861" s="1037">
        <v>44470.93274369213</v>
      </c>
      <c r="D1861" s="1091" t="s">
        <v>11751</v>
      </c>
      <c r="E1861" s="179" t="s">
        <v>11752</v>
      </c>
      <c r="F1861" s="228">
        <v>34632.0</v>
      </c>
      <c r="G1861" s="179" t="s">
        <v>391</v>
      </c>
      <c r="H1861" s="179" t="s">
        <v>3294</v>
      </c>
      <c r="I1861" s="646" t="s">
        <v>11753</v>
      </c>
      <c r="K1861" s="1091" t="s">
        <v>11754</v>
      </c>
      <c r="L1861" s="1466" t="s">
        <v>11755</v>
      </c>
      <c r="M1861" s="176"/>
      <c r="N1861" s="176"/>
      <c r="O1861" s="1467"/>
      <c r="P1861" s="1467"/>
      <c r="Q1861" s="1467"/>
      <c r="R1861" s="149"/>
      <c r="S1861" s="1324"/>
      <c r="T1861" s="149"/>
      <c r="U1861" s="149"/>
      <c r="V1861" s="1468"/>
      <c r="W1861" s="619"/>
      <c r="X1861" s="1467"/>
      <c r="Y1861" s="1479"/>
      <c r="AA1861" s="987"/>
      <c r="AB1861" s="992"/>
      <c r="AC1861" s="993"/>
      <c r="AD1861" s="994"/>
      <c r="AE1861" s="994"/>
      <c r="AF1861" s="995"/>
      <c r="AG1861" s="996"/>
      <c r="AH1861" s="997"/>
      <c r="AI1861" s="998"/>
      <c r="AJ1861" s="312"/>
      <c r="AK1861" s="312"/>
      <c r="AL1861" s="999"/>
      <c r="AM1861" s="312"/>
      <c r="AN1861" s="312"/>
      <c r="AO1861" s="1000"/>
      <c r="AP1861" s="666"/>
      <c r="AQ1861" s="1001"/>
      <c r="AR1861" s="1001"/>
      <c r="AS1861" s="1001"/>
      <c r="AT1861" s="748"/>
    </row>
    <row r="1862">
      <c r="A1862" s="248" t="s">
        <v>673</v>
      </c>
      <c r="B1862" s="179">
        <v>4.4884476E7</v>
      </c>
      <c r="C1862" s="1037">
        <v>44472.89212605324</v>
      </c>
      <c r="D1862" s="1091" t="s">
        <v>9530</v>
      </c>
      <c r="E1862" s="179" t="s">
        <v>11761</v>
      </c>
      <c r="F1862" s="228">
        <v>37765.0</v>
      </c>
      <c r="G1862" s="179" t="s">
        <v>391</v>
      </c>
      <c r="H1862" s="179" t="s">
        <v>11762</v>
      </c>
      <c r="I1862" s="179">
        <v>1.121704876E9</v>
      </c>
      <c r="K1862" s="1091" t="s">
        <v>11763</v>
      </c>
      <c r="L1862" s="1466" t="s">
        <v>7020</v>
      </c>
      <c r="M1862" s="176"/>
      <c r="N1862" s="176"/>
      <c r="O1862" s="1467"/>
      <c r="P1862" s="1467"/>
      <c r="Q1862" s="1468"/>
      <c r="R1862" s="149"/>
      <c r="S1862" s="1324"/>
      <c r="T1862" s="149"/>
      <c r="U1862" s="149"/>
      <c r="V1862" s="1468"/>
      <c r="W1862" s="619"/>
      <c r="X1862" s="1467"/>
      <c r="Y1862" s="1479"/>
      <c r="AA1862" s="987"/>
      <c r="AB1862" s="992"/>
      <c r="AC1862" s="993"/>
      <c r="AD1862" s="994"/>
      <c r="AE1862" s="994"/>
      <c r="AF1862" s="995"/>
      <c r="AG1862" s="996"/>
      <c r="AH1862" s="997"/>
      <c r="AI1862" s="998"/>
      <c r="AJ1862" s="312"/>
      <c r="AK1862" s="312"/>
      <c r="AL1862" s="999"/>
      <c r="AM1862" s="312"/>
      <c r="AN1862" s="312"/>
      <c r="AO1862" s="1000"/>
      <c r="AP1862" s="666"/>
      <c r="AQ1862" s="1001"/>
      <c r="AR1862" s="1001"/>
      <c r="AS1862" s="1001"/>
      <c r="AT1862" s="748"/>
    </row>
    <row r="1863">
      <c r="A1863" s="248" t="s">
        <v>673</v>
      </c>
      <c r="B1863" s="179">
        <v>4.3699095E7</v>
      </c>
      <c r="C1863" s="1037">
        <v>44474.662953437495</v>
      </c>
      <c r="D1863" s="1091" t="s">
        <v>11766</v>
      </c>
      <c r="E1863" s="179" t="s">
        <v>11767</v>
      </c>
      <c r="F1863" s="228">
        <v>37350.0</v>
      </c>
      <c r="G1863" s="179" t="s">
        <v>2021</v>
      </c>
      <c r="H1863" s="179" t="s">
        <v>11768</v>
      </c>
      <c r="I1863" s="179" t="s">
        <v>11769</v>
      </c>
      <c r="K1863" s="1091" t="s">
        <v>11770</v>
      </c>
      <c r="L1863" s="1466" t="s">
        <v>7028</v>
      </c>
      <c r="M1863" s="176"/>
      <c r="N1863" s="176"/>
      <c r="O1863" s="1467"/>
      <c r="P1863" s="1467"/>
      <c r="Q1863" s="1467"/>
      <c r="R1863" s="149"/>
      <c r="S1863" s="1324"/>
      <c r="T1863" s="149"/>
      <c r="U1863" s="149"/>
      <c r="V1863" s="1468"/>
      <c r="W1863" s="619"/>
      <c r="X1863" s="1467"/>
      <c r="Y1863" s="1479"/>
      <c r="AA1863" s="987"/>
      <c r="AB1863" s="992"/>
      <c r="AC1863" s="993"/>
      <c r="AD1863" s="994"/>
      <c r="AE1863" s="994"/>
      <c r="AF1863" s="995"/>
      <c r="AG1863" s="996"/>
      <c r="AH1863" s="997"/>
      <c r="AI1863" s="998"/>
      <c r="AJ1863" s="312"/>
      <c r="AK1863" s="312"/>
      <c r="AL1863" s="999"/>
      <c r="AM1863" s="312"/>
      <c r="AN1863" s="312"/>
      <c r="AO1863" s="1000"/>
      <c r="AP1863" s="666"/>
      <c r="AQ1863" s="1001"/>
      <c r="AR1863" s="1001"/>
      <c r="AS1863" s="1001"/>
      <c r="AT1863" s="748"/>
    </row>
    <row r="1864">
      <c r="A1864" s="248" t="s">
        <v>673</v>
      </c>
      <c r="B1864" s="179">
        <v>4.0127063E7</v>
      </c>
      <c r="C1864" s="1037">
        <v>44476.089658576384</v>
      </c>
      <c r="D1864" s="1091" t="s">
        <v>11776</v>
      </c>
      <c r="E1864" s="179" t="s">
        <v>11777</v>
      </c>
      <c r="F1864" s="228">
        <v>35404.0</v>
      </c>
      <c r="G1864" s="179" t="s">
        <v>391</v>
      </c>
      <c r="H1864" s="179" t="s">
        <v>1822</v>
      </c>
      <c r="I1864" s="179" t="s">
        <v>11778</v>
      </c>
      <c r="K1864" s="1091" t="s">
        <v>11779</v>
      </c>
      <c r="L1864" s="1466" t="s">
        <v>7038</v>
      </c>
      <c r="M1864" s="176"/>
      <c r="N1864" s="176"/>
      <c r="O1864" s="1467"/>
      <c r="P1864" s="1467"/>
      <c r="Q1864" s="1468"/>
      <c r="R1864" s="149"/>
      <c r="S1864" s="1324"/>
      <c r="T1864" s="149"/>
      <c r="U1864" s="149"/>
      <c r="V1864" s="1468"/>
      <c r="W1864" s="619"/>
      <c r="X1864" s="1467"/>
      <c r="Y1864" s="1479"/>
      <c r="AA1864" s="987"/>
      <c r="AB1864" s="992"/>
      <c r="AC1864" s="993"/>
      <c r="AD1864" s="994"/>
      <c r="AE1864" s="994"/>
      <c r="AF1864" s="995"/>
      <c r="AG1864" s="996"/>
      <c r="AH1864" s="997"/>
      <c r="AI1864" s="998"/>
      <c r="AJ1864" s="312"/>
      <c r="AK1864" s="312"/>
      <c r="AL1864" s="999"/>
      <c r="AM1864" s="312"/>
      <c r="AN1864" s="312"/>
      <c r="AO1864" s="1000"/>
      <c r="AP1864" s="666"/>
      <c r="AQ1864" s="1001"/>
      <c r="AR1864" s="1001"/>
      <c r="AS1864" s="1001"/>
      <c r="AT1864" s="748"/>
    </row>
    <row r="1865">
      <c r="A1865" s="248" t="s">
        <v>673</v>
      </c>
      <c r="B1865" s="179">
        <v>3.8856461E7</v>
      </c>
      <c r="C1865" s="1037">
        <v>44480.91648475695</v>
      </c>
      <c r="D1865" s="1091" t="s">
        <v>11783</v>
      </c>
      <c r="E1865" s="179" t="s">
        <v>11784</v>
      </c>
      <c r="F1865" s="228">
        <v>34750.0</v>
      </c>
      <c r="G1865" s="179" t="s">
        <v>391</v>
      </c>
      <c r="H1865" s="179" t="s">
        <v>11785</v>
      </c>
      <c r="I1865" s="179">
        <v>1.154652244E9</v>
      </c>
      <c r="K1865" s="1091" t="s">
        <v>11786</v>
      </c>
      <c r="L1865" s="1466" t="s">
        <v>11787</v>
      </c>
      <c r="M1865" s="176"/>
      <c r="N1865" s="176"/>
      <c r="O1865" s="1467"/>
      <c r="P1865" s="1467"/>
      <c r="Q1865" s="1467"/>
      <c r="R1865" s="149"/>
      <c r="S1865" s="1324"/>
      <c r="T1865" s="149"/>
      <c r="U1865" s="149"/>
      <c r="V1865" s="1468"/>
      <c r="W1865" s="619"/>
      <c r="X1865" s="1467"/>
      <c r="Y1865" s="1479"/>
      <c r="AA1865" s="987"/>
      <c r="AB1865" s="992"/>
      <c r="AC1865" s="993"/>
      <c r="AD1865" s="994"/>
      <c r="AE1865" s="994"/>
      <c r="AF1865" s="995"/>
      <c r="AG1865" s="996"/>
      <c r="AH1865" s="997"/>
      <c r="AI1865" s="998"/>
      <c r="AJ1865" s="312"/>
      <c r="AK1865" s="312"/>
      <c r="AL1865" s="999"/>
      <c r="AM1865" s="312"/>
      <c r="AN1865" s="312"/>
      <c r="AO1865" s="1000"/>
      <c r="AP1865" s="666"/>
      <c r="AQ1865" s="1001"/>
      <c r="AR1865" s="1001"/>
      <c r="AS1865" s="1001"/>
      <c r="AT1865" s="748"/>
    </row>
    <row r="1866">
      <c r="A1866" s="248" t="s">
        <v>673</v>
      </c>
      <c r="B1866" s="179">
        <v>3.7479678E7</v>
      </c>
      <c r="C1866" s="1037">
        <v>44482.5863916088</v>
      </c>
      <c r="D1866" s="1091" t="s">
        <v>11791</v>
      </c>
      <c r="E1866" s="179" t="s">
        <v>11792</v>
      </c>
      <c r="F1866" s="228">
        <v>34125.0</v>
      </c>
      <c r="G1866" s="179" t="s">
        <v>391</v>
      </c>
      <c r="H1866" s="179" t="s">
        <v>1822</v>
      </c>
      <c r="I1866" s="179">
        <v>5.491127908133E12</v>
      </c>
      <c r="K1866" s="1091" t="s">
        <v>11793</v>
      </c>
      <c r="L1866" s="1466" t="s">
        <v>11794</v>
      </c>
      <c r="M1866" s="176"/>
      <c r="N1866" s="176"/>
      <c r="O1866" s="1467"/>
      <c r="P1866" s="1467"/>
      <c r="Q1866" s="1467"/>
      <c r="R1866" s="149"/>
      <c r="S1866" s="1324"/>
      <c r="T1866" s="149"/>
      <c r="U1866" s="149"/>
      <c r="V1866" s="1468"/>
      <c r="W1866" s="619"/>
      <c r="X1866" s="1467"/>
      <c r="Y1866" s="1479"/>
      <c r="AA1866" s="987"/>
      <c r="AB1866" s="992"/>
      <c r="AC1866" s="993"/>
      <c r="AD1866" s="994"/>
      <c r="AE1866" s="994"/>
      <c r="AF1866" s="995"/>
      <c r="AG1866" s="996"/>
      <c r="AH1866" s="997"/>
      <c r="AI1866" s="998"/>
      <c r="AJ1866" s="312"/>
      <c r="AK1866" s="312"/>
      <c r="AL1866" s="999"/>
      <c r="AM1866" s="312"/>
      <c r="AN1866" s="312"/>
      <c r="AO1866" s="1000"/>
      <c r="AP1866" s="666"/>
      <c r="AQ1866" s="1001"/>
      <c r="AR1866" s="1001"/>
      <c r="AS1866" s="1001"/>
      <c r="AT1866" s="748"/>
    </row>
    <row r="1867">
      <c r="A1867" s="248" t="s">
        <v>673</v>
      </c>
      <c r="B1867" s="179">
        <v>9.5113387E7</v>
      </c>
      <c r="C1867" s="1037">
        <v>44482.73610864583</v>
      </c>
      <c r="D1867" s="1091" t="s">
        <v>11799</v>
      </c>
      <c r="E1867" s="179" t="s">
        <v>11800</v>
      </c>
      <c r="F1867" s="228">
        <v>33160.0</v>
      </c>
      <c r="G1867" s="179" t="s">
        <v>2911</v>
      </c>
      <c r="H1867" s="179" t="s">
        <v>1822</v>
      </c>
      <c r="I1867" s="179" t="s">
        <v>11801</v>
      </c>
      <c r="K1867" s="1091" t="s">
        <v>11802</v>
      </c>
      <c r="L1867" s="1466" t="s">
        <v>11803</v>
      </c>
      <c r="M1867" s="176"/>
      <c r="N1867" s="176"/>
      <c r="O1867" s="1467"/>
      <c r="P1867" s="1467"/>
      <c r="Q1867" s="1467"/>
      <c r="R1867" s="149"/>
      <c r="S1867" s="1324"/>
      <c r="T1867" s="149"/>
      <c r="U1867" s="149"/>
      <c r="V1867" s="1468"/>
      <c r="W1867" s="619"/>
      <c r="X1867" s="1467"/>
      <c r="Y1867" s="1479"/>
      <c r="AA1867" s="987"/>
      <c r="AB1867" s="992"/>
      <c r="AC1867" s="993"/>
      <c r="AD1867" s="994"/>
      <c r="AE1867" s="994"/>
      <c r="AF1867" s="995"/>
      <c r="AG1867" s="996"/>
      <c r="AH1867" s="997"/>
      <c r="AI1867" s="998"/>
      <c r="AJ1867" s="312"/>
      <c r="AK1867" s="312"/>
      <c r="AL1867" s="999"/>
      <c r="AM1867" s="312"/>
      <c r="AN1867" s="312"/>
      <c r="AO1867" s="1000"/>
      <c r="AP1867" s="666"/>
      <c r="AQ1867" s="1001"/>
      <c r="AR1867" s="1001"/>
      <c r="AS1867" s="1001"/>
      <c r="AT1867" s="748"/>
    </row>
    <row r="1868">
      <c r="A1868" s="248" t="s">
        <v>673</v>
      </c>
      <c r="B1868" s="179">
        <v>1.8004875E7</v>
      </c>
      <c r="C1868" s="1037">
        <v>44482.89803939815</v>
      </c>
      <c r="D1868" s="606" t="s">
        <v>11808</v>
      </c>
      <c r="E1868" s="179" t="s">
        <v>11809</v>
      </c>
      <c r="F1868" s="228">
        <v>24210.0</v>
      </c>
      <c r="G1868" s="179" t="s">
        <v>391</v>
      </c>
      <c r="H1868" s="179" t="s">
        <v>3479</v>
      </c>
      <c r="I1868" s="179" t="s">
        <v>11810</v>
      </c>
      <c r="K1868" s="606" t="s">
        <v>11811</v>
      </c>
      <c r="L1868" s="1429" t="s">
        <v>7020</v>
      </c>
      <c r="M1868" s="176"/>
      <c r="N1868" s="176"/>
      <c r="O1868" s="619"/>
      <c r="P1868" s="619"/>
      <c r="Q1868" s="1304"/>
      <c r="R1868" s="176"/>
      <c r="S1868" s="1324"/>
      <c r="T1868" s="176"/>
      <c r="U1868" s="176"/>
      <c r="V1868" s="1304"/>
      <c r="W1868" s="619"/>
      <c r="X1868" s="619"/>
      <c r="Y1868" s="1479"/>
      <c r="AA1868" s="987"/>
      <c r="AB1868" s="992"/>
      <c r="AC1868" s="993"/>
      <c r="AD1868" s="994"/>
      <c r="AE1868" s="994"/>
      <c r="AF1868" s="995"/>
      <c r="AG1868" s="996"/>
      <c r="AH1868" s="997"/>
      <c r="AI1868" s="998"/>
      <c r="AJ1868" s="312"/>
      <c r="AK1868" s="312"/>
      <c r="AL1868" s="999"/>
      <c r="AM1868" s="312"/>
      <c r="AN1868" s="312"/>
      <c r="AO1868" s="1000"/>
      <c r="AP1868" s="666"/>
      <c r="AQ1868" s="1001"/>
      <c r="AR1868" s="1001"/>
      <c r="AS1868" s="1001"/>
      <c r="AT1868" s="748"/>
    </row>
    <row r="1869">
      <c r="A1869" s="248" t="s">
        <v>673</v>
      </c>
      <c r="B1869" s="179">
        <v>1.061805868E9</v>
      </c>
      <c r="C1869" s="1037">
        <v>44483.24818659722</v>
      </c>
      <c r="D1869" s="606" t="s">
        <v>11816</v>
      </c>
      <c r="E1869" s="179" t="s">
        <v>11817</v>
      </c>
      <c r="F1869" s="228">
        <v>35786.0</v>
      </c>
      <c r="G1869" s="179" t="s">
        <v>2911</v>
      </c>
      <c r="H1869" s="179" t="s">
        <v>11818</v>
      </c>
      <c r="I1869" s="179">
        <v>5.73505960809E11</v>
      </c>
      <c r="K1869" s="606" t="s">
        <v>11819</v>
      </c>
      <c r="L1869" s="1429" t="s">
        <v>7028</v>
      </c>
      <c r="M1869" s="176"/>
      <c r="N1869" s="176"/>
      <c r="O1869" s="619"/>
      <c r="P1869" s="619"/>
      <c r="Q1869" s="1304"/>
      <c r="R1869" s="149"/>
      <c r="S1869" s="1324"/>
      <c r="T1869" s="149"/>
      <c r="U1869" s="149"/>
      <c r="V1869" s="1304"/>
      <c r="W1869" s="619"/>
      <c r="X1869" s="619"/>
      <c r="Y1869" s="1479"/>
      <c r="AA1869" s="987"/>
      <c r="AB1869" s="992"/>
      <c r="AC1869" s="993"/>
      <c r="AD1869" s="994"/>
      <c r="AE1869" s="994"/>
      <c r="AF1869" s="995"/>
      <c r="AG1869" s="996"/>
      <c r="AH1869" s="997"/>
      <c r="AI1869" s="998"/>
      <c r="AJ1869" s="312"/>
      <c r="AK1869" s="312"/>
      <c r="AL1869" s="999"/>
      <c r="AM1869" s="312"/>
      <c r="AN1869" s="312"/>
      <c r="AO1869" s="1000"/>
      <c r="AP1869" s="666"/>
      <c r="AQ1869" s="1001"/>
      <c r="AR1869" s="1001"/>
      <c r="AS1869" s="1001"/>
      <c r="AT1869" s="748"/>
    </row>
    <row r="1870">
      <c r="A1870" s="248" t="s">
        <v>673</v>
      </c>
      <c r="B1870" s="179">
        <v>9.5193362E7</v>
      </c>
      <c r="C1870" s="1037">
        <v>44483.39240019676</v>
      </c>
      <c r="D1870" s="606" t="s">
        <v>11822</v>
      </c>
      <c r="E1870" s="179" t="s">
        <v>11823</v>
      </c>
      <c r="F1870" s="228">
        <v>31399.0</v>
      </c>
      <c r="G1870" s="179" t="s">
        <v>6214</v>
      </c>
      <c r="H1870" s="179" t="s">
        <v>1678</v>
      </c>
      <c r="I1870" s="179" t="s">
        <v>11824</v>
      </c>
      <c r="K1870" s="606" t="s">
        <v>5688</v>
      </c>
      <c r="L1870" s="1429" t="s">
        <v>7038</v>
      </c>
      <c r="M1870" s="176"/>
      <c r="N1870" s="176"/>
      <c r="O1870" s="619"/>
      <c r="P1870" s="619"/>
      <c r="Q1870" s="1304"/>
      <c r="R1870" s="149"/>
      <c r="S1870" s="1324"/>
      <c r="T1870" s="149"/>
      <c r="U1870" s="149"/>
      <c r="V1870" s="1304"/>
      <c r="W1870" s="619"/>
      <c r="X1870" s="619"/>
      <c r="Y1870" s="1479"/>
      <c r="AA1870" s="987"/>
      <c r="AB1870" s="992"/>
      <c r="AC1870" s="993"/>
      <c r="AD1870" s="994"/>
      <c r="AE1870" s="994"/>
      <c r="AF1870" s="995"/>
      <c r="AG1870" s="996"/>
      <c r="AH1870" s="997"/>
      <c r="AI1870" s="998"/>
      <c r="AJ1870" s="312"/>
      <c r="AK1870" s="312"/>
      <c r="AL1870" s="999"/>
      <c r="AM1870" s="312"/>
      <c r="AN1870" s="312"/>
      <c r="AO1870" s="1000"/>
      <c r="AP1870" s="666"/>
      <c r="AQ1870" s="1001"/>
      <c r="AR1870" s="1001"/>
      <c r="AS1870" s="1001"/>
      <c r="AT1870" s="748"/>
    </row>
    <row r="1871">
      <c r="A1871" s="248" t="s">
        <v>673</v>
      </c>
      <c r="B1871" s="179">
        <v>4.1589075E7</v>
      </c>
      <c r="C1871" s="1037">
        <v>44483.40356810185</v>
      </c>
      <c r="D1871" s="606" t="s">
        <v>11827</v>
      </c>
      <c r="E1871" s="179" t="s">
        <v>11828</v>
      </c>
      <c r="F1871" s="228">
        <v>36095.0</v>
      </c>
      <c r="G1871" s="179" t="s">
        <v>391</v>
      </c>
      <c r="H1871" s="179" t="s">
        <v>11829</v>
      </c>
      <c r="I1871" s="179" t="s">
        <v>11830</v>
      </c>
      <c r="K1871" s="606" t="s">
        <v>11831</v>
      </c>
      <c r="L1871" s="1429" t="s">
        <v>11832</v>
      </c>
      <c r="M1871" s="176"/>
      <c r="N1871" s="176"/>
      <c r="O1871" s="619"/>
      <c r="P1871" s="619"/>
      <c r="Q1871" s="1304"/>
      <c r="R1871" s="149"/>
      <c r="S1871" s="1324"/>
      <c r="T1871" s="149"/>
      <c r="U1871" s="149"/>
      <c r="V1871" s="1304"/>
      <c r="W1871" s="619"/>
      <c r="X1871" s="619"/>
      <c r="Y1871" s="1479"/>
      <c r="AA1871" s="987"/>
      <c r="AB1871" s="992"/>
      <c r="AC1871" s="993"/>
      <c r="AD1871" s="994"/>
      <c r="AE1871" s="994"/>
      <c r="AF1871" s="995"/>
      <c r="AG1871" s="996"/>
      <c r="AH1871" s="997"/>
      <c r="AI1871" s="998"/>
      <c r="AJ1871" s="312"/>
      <c r="AK1871" s="312"/>
      <c r="AL1871" s="999"/>
      <c r="AM1871" s="312"/>
      <c r="AN1871" s="312"/>
      <c r="AO1871" s="1000"/>
      <c r="AP1871" s="666"/>
      <c r="AQ1871" s="1001"/>
      <c r="AR1871" s="1001"/>
      <c r="AS1871" s="1001"/>
      <c r="AT1871" s="748"/>
    </row>
    <row r="1872">
      <c r="A1872" s="248" t="s">
        <v>673</v>
      </c>
      <c r="B1872" s="179">
        <v>3.802903E7</v>
      </c>
      <c r="C1872" s="1037">
        <v>44483.641073391205</v>
      </c>
      <c r="D1872" s="606" t="s">
        <v>11834</v>
      </c>
      <c r="E1872" s="179" t="s">
        <v>11835</v>
      </c>
      <c r="F1872" s="228">
        <v>34317.0</v>
      </c>
      <c r="G1872" s="179" t="s">
        <v>391</v>
      </c>
      <c r="H1872" s="179" t="s">
        <v>1678</v>
      </c>
      <c r="I1872" s="179">
        <v>1.165161714E9</v>
      </c>
      <c r="K1872" s="606" t="s">
        <v>11836</v>
      </c>
      <c r="L1872" s="1429" t="s">
        <v>11837</v>
      </c>
      <c r="M1872" s="176"/>
      <c r="N1872" s="176"/>
      <c r="O1872" s="619"/>
      <c r="P1872" s="619"/>
      <c r="Q1872" s="1304"/>
      <c r="R1872" s="176"/>
      <c r="S1872" s="1324"/>
      <c r="T1872" s="176"/>
      <c r="U1872" s="176"/>
      <c r="V1872" s="1304"/>
      <c r="W1872" s="619"/>
      <c r="X1872" s="619"/>
      <c r="Y1872" s="1479"/>
      <c r="AA1872" s="987"/>
      <c r="AB1872" s="992"/>
      <c r="AC1872" s="993"/>
      <c r="AD1872" s="994"/>
      <c r="AE1872" s="994"/>
      <c r="AF1872" s="995"/>
      <c r="AG1872" s="996"/>
      <c r="AH1872" s="997"/>
      <c r="AI1872" s="998"/>
      <c r="AJ1872" s="312"/>
      <c r="AK1872" s="312"/>
      <c r="AL1872" s="999"/>
      <c r="AM1872" s="312"/>
      <c r="AN1872" s="312"/>
      <c r="AO1872" s="1000"/>
      <c r="AP1872" s="666"/>
      <c r="AQ1872" s="1001"/>
      <c r="AR1872" s="1001"/>
      <c r="AS1872" s="1001"/>
      <c r="AT1872" s="748"/>
    </row>
    <row r="1873">
      <c r="A1873" s="248" t="s">
        <v>673</v>
      </c>
      <c r="B1873" s="179">
        <v>3.0281398E7</v>
      </c>
      <c r="C1873" s="1037">
        <v>44484.41311686343</v>
      </c>
      <c r="D1873" s="606" t="s">
        <v>3634</v>
      </c>
      <c r="E1873" s="179" t="s">
        <v>3635</v>
      </c>
      <c r="F1873" s="228">
        <v>30488.0</v>
      </c>
      <c r="G1873" s="179" t="s">
        <v>1755</v>
      </c>
      <c r="H1873" s="179" t="s">
        <v>3195</v>
      </c>
      <c r="I1873" s="179" t="s">
        <v>3637</v>
      </c>
      <c r="K1873" s="606" t="s">
        <v>3638</v>
      </c>
      <c r="L1873" s="1429" t="s">
        <v>7020</v>
      </c>
      <c r="M1873" s="176"/>
      <c r="N1873" s="176"/>
      <c r="O1873" s="619"/>
      <c r="P1873" s="619"/>
      <c r="Q1873" s="619"/>
      <c r="R1873" s="176"/>
      <c r="S1873" s="1324"/>
      <c r="T1873" s="149"/>
      <c r="U1873" s="149"/>
      <c r="V1873" s="1304"/>
      <c r="W1873" s="619"/>
      <c r="X1873" s="619"/>
      <c r="Y1873" s="1479"/>
      <c r="AA1873" s="987"/>
      <c r="AB1873" s="992"/>
      <c r="AC1873" s="993"/>
      <c r="AD1873" s="994"/>
      <c r="AE1873" s="994"/>
      <c r="AF1873" s="995"/>
      <c r="AG1873" s="996"/>
      <c r="AH1873" s="997"/>
      <c r="AI1873" s="998"/>
      <c r="AJ1873" s="312"/>
      <c r="AK1873" s="312"/>
      <c r="AL1873" s="999"/>
      <c r="AM1873" s="312"/>
      <c r="AN1873" s="312"/>
      <c r="AO1873" s="1000"/>
      <c r="AP1873" s="666"/>
      <c r="AQ1873" s="1001"/>
      <c r="AR1873" s="1001"/>
      <c r="AS1873" s="1001"/>
      <c r="AT1873" s="748"/>
    </row>
    <row r="1874">
      <c r="A1874" s="248" t="s">
        <v>673</v>
      </c>
      <c r="B1874" s="179">
        <v>1.8004875E7</v>
      </c>
      <c r="C1874" s="1037">
        <v>44485.79695863426</v>
      </c>
      <c r="D1874" s="606" t="s">
        <v>11845</v>
      </c>
      <c r="E1874" s="179" t="s">
        <v>11809</v>
      </c>
      <c r="F1874" s="228">
        <v>44299.0</v>
      </c>
      <c r="G1874" s="179" t="s">
        <v>391</v>
      </c>
      <c r="H1874" s="179" t="s">
        <v>3479</v>
      </c>
      <c r="I1874" s="179">
        <v>5.491137716429E12</v>
      </c>
      <c r="K1874" s="606" t="s">
        <v>11811</v>
      </c>
      <c r="L1874" s="1429" t="s">
        <v>7020</v>
      </c>
      <c r="M1874" s="176"/>
      <c r="N1874" s="176"/>
      <c r="O1874" s="619"/>
      <c r="P1874" s="619"/>
      <c r="Q1874" s="1304"/>
      <c r="R1874" s="176"/>
      <c r="S1874" s="1324"/>
      <c r="T1874" s="149"/>
      <c r="U1874" s="149"/>
      <c r="V1874" s="1304"/>
      <c r="W1874" s="619"/>
      <c r="X1874" s="619"/>
      <c r="Y1874" s="1479"/>
      <c r="AA1874" s="987"/>
      <c r="AB1874" s="992"/>
      <c r="AC1874" s="993"/>
      <c r="AD1874" s="994"/>
      <c r="AE1874" s="994"/>
      <c r="AF1874" s="995"/>
      <c r="AG1874" s="996"/>
      <c r="AH1874" s="997"/>
      <c r="AI1874" s="998"/>
      <c r="AJ1874" s="312"/>
      <c r="AK1874" s="312"/>
      <c r="AL1874" s="999"/>
      <c r="AM1874" s="312"/>
      <c r="AN1874" s="312"/>
      <c r="AO1874" s="1000"/>
      <c r="AP1874" s="666"/>
      <c r="AQ1874" s="1001"/>
      <c r="AR1874" s="1001"/>
      <c r="AS1874" s="1001"/>
      <c r="AT1874" s="748"/>
    </row>
    <row r="1875">
      <c r="A1875" s="248" t="s">
        <v>673</v>
      </c>
      <c r="B1875" s="179">
        <v>3.3811502E7</v>
      </c>
      <c r="C1875" s="1037">
        <v>44490.909720219905</v>
      </c>
      <c r="D1875" s="606" t="s">
        <v>11850</v>
      </c>
      <c r="E1875" s="179" t="s">
        <v>11851</v>
      </c>
      <c r="F1875" s="228">
        <v>32272.0</v>
      </c>
      <c r="G1875" s="179" t="s">
        <v>391</v>
      </c>
      <c r="H1875" s="179" t="s">
        <v>2691</v>
      </c>
      <c r="I1875" s="179" t="s">
        <v>11852</v>
      </c>
      <c r="K1875" s="606" t="s">
        <v>11853</v>
      </c>
      <c r="L1875" s="1429" t="s">
        <v>11854</v>
      </c>
      <c r="M1875" s="176"/>
      <c r="N1875" s="176"/>
      <c r="O1875" s="619"/>
      <c r="P1875" s="619"/>
      <c r="Q1875" s="619"/>
      <c r="R1875" s="149"/>
      <c r="S1875" s="1324"/>
      <c r="T1875" s="149"/>
      <c r="U1875" s="149"/>
      <c r="V1875" s="1304"/>
      <c r="W1875" s="619"/>
      <c r="X1875" s="619"/>
      <c r="Y1875" s="1479"/>
      <c r="AA1875" s="987"/>
      <c r="AB1875" s="992"/>
      <c r="AC1875" s="993"/>
      <c r="AD1875" s="994"/>
      <c r="AE1875" s="994"/>
      <c r="AF1875" s="995"/>
      <c r="AG1875" s="996"/>
      <c r="AH1875" s="997"/>
      <c r="AI1875" s="998"/>
      <c r="AJ1875" s="312"/>
      <c r="AK1875" s="312"/>
      <c r="AL1875" s="999"/>
      <c r="AM1875" s="312"/>
      <c r="AN1875" s="312"/>
      <c r="AO1875" s="1000"/>
      <c r="AP1875" s="666"/>
      <c r="AQ1875" s="1001"/>
      <c r="AR1875" s="1001"/>
      <c r="AS1875" s="1001"/>
      <c r="AT1875" s="748"/>
    </row>
    <row r="1876">
      <c r="A1876" s="248" t="s">
        <v>673</v>
      </c>
      <c r="B1876" s="179">
        <v>3.3018695E7</v>
      </c>
      <c r="C1876" s="1037">
        <v>44491.93619461806</v>
      </c>
      <c r="D1876" s="606" t="s">
        <v>11859</v>
      </c>
      <c r="E1876" s="179" t="s">
        <v>11860</v>
      </c>
      <c r="F1876" s="228">
        <v>31903.0</v>
      </c>
      <c r="G1876" s="179" t="s">
        <v>391</v>
      </c>
      <c r="H1876" s="179" t="s">
        <v>3124</v>
      </c>
      <c r="I1876" s="179">
        <v>1.156961496E9</v>
      </c>
      <c r="K1876" s="606" t="s">
        <v>11861</v>
      </c>
      <c r="L1876" s="1429" t="s">
        <v>7038</v>
      </c>
      <c r="M1876" s="176"/>
      <c r="N1876" s="176"/>
      <c r="O1876" s="619"/>
      <c r="P1876" s="619"/>
      <c r="Q1876" s="1304"/>
      <c r="R1876" s="149"/>
      <c r="S1876" s="1324"/>
      <c r="T1876" s="149"/>
      <c r="U1876" s="149"/>
      <c r="V1876" s="1304"/>
      <c r="W1876" s="619"/>
      <c r="X1876" s="619"/>
      <c r="Y1876" s="1479"/>
      <c r="AA1876" s="987"/>
      <c r="AB1876" s="992"/>
      <c r="AC1876" s="993"/>
      <c r="AD1876" s="994"/>
      <c r="AE1876" s="994"/>
      <c r="AF1876" s="995"/>
      <c r="AG1876" s="996"/>
      <c r="AH1876" s="997"/>
      <c r="AI1876" s="998"/>
      <c r="AJ1876" s="312"/>
      <c r="AK1876" s="312"/>
      <c r="AL1876" s="999"/>
      <c r="AM1876" s="312"/>
      <c r="AN1876" s="312"/>
      <c r="AO1876" s="1000"/>
      <c r="AP1876" s="666"/>
      <c r="AQ1876" s="1001"/>
      <c r="AR1876" s="1001"/>
      <c r="AS1876" s="1001"/>
      <c r="AT1876" s="748"/>
    </row>
    <row r="1877">
      <c r="A1877" s="248" t="s">
        <v>673</v>
      </c>
      <c r="B1877" s="179">
        <v>4.5419799E7</v>
      </c>
      <c r="C1877" s="1037">
        <v>44491.95413155093</v>
      </c>
      <c r="D1877" s="606" t="s">
        <v>11863</v>
      </c>
      <c r="E1877" s="179" t="s">
        <v>11864</v>
      </c>
      <c r="F1877" s="228">
        <v>37981.0</v>
      </c>
      <c r="G1877" s="179" t="s">
        <v>391</v>
      </c>
      <c r="H1877" s="179" t="s">
        <v>1756</v>
      </c>
      <c r="I1877" s="179">
        <v>1.15629462E9</v>
      </c>
      <c r="K1877" s="606" t="s">
        <v>9143</v>
      </c>
      <c r="L1877" s="1429" t="s">
        <v>11865</v>
      </c>
      <c r="M1877" s="176"/>
      <c r="N1877" s="176"/>
      <c r="O1877" s="619"/>
      <c r="P1877" s="619"/>
      <c r="Q1877" s="619"/>
      <c r="R1877" s="149"/>
      <c r="S1877" s="1324"/>
      <c r="T1877" s="149"/>
      <c r="U1877" s="149"/>
      <c r="V1877" s="1304"/>
      <c r="W1877" s="619"/>
      <c r="X1877" s="619"/>
      <c r="Y1877" s="1479"/>
      <c r="AA1877" s="987"/>
      <c r="AB1877" s="992"/>
      <c r="AC1877" s="993"/>
      <c r="AD1877" s="994"/>
      <c r="AE1877" s="994"/>
      <c r="AF1877" s="995"/>
      <c r="AG1877" s="996"/>
      <c r="AH1877" s="997"/>
      <c r="AI1877" s="998"/>
      <c r="AJ1877" s="312"/>
      <c r="AK1877" s="312"/>
      <c r="AL1877" s="999"/>
      <c r="AM1877" s="312"/>
      <c r="AN1877" s="312"/>
      <c r="AO1877" s="1000"/>
      <c r="AP1877" s="666"/>
      <c r="AQ1877" s="1001"/>
      <c r="AR1877" s="1001"/>
      <c r="AS1877" s="1001"/>
      <c r="AT1877" s="748"/>
    </row>
    <row r="1878">
      <c r="A1878" s="248" t="s">
        <v>673</v>
      </c>
      <c r="B1878" s="179">
        <v>3.3174295E7</v>
      </c>
      <c r="C1878" s="1037">
        <v>44492.02913122685</v>
      </c>
      <c r="D1878" s="606" t="s">
        <v>11868</v>
      </c>
      <c r="E1878" s="179" t="s">
        <v>11869</v>
      </c>
      <c r="F1878" s="228">
        <v>32024.0</v>
      </c>
      <c r="G1878" s="179" t="s">
        <v>2021</v>
      </c>
      <c r="H1878" s="179" t="s">
        <v>3124</v>
      </c>
      <c r="I1878" s="179">
        <v>5.491140468383E12</v>
      </c>
      <c r="K1878" s="606" t="s">
        <v>11870</v>
      </c>
      <c r="L1878" s="1429" t="s">
        <v>7020</v>
      </c>
      <c r="M1878" s="176"/>
      <c r="N1878" s="176"/>
      <c r="O1878" s="619"/>
      <c r="P1878" s="619"/>
      <c r="Q1878" s="1304"/>
      <c r="R1878" s="149"/>
      <c r="S1878" s="1324"/>
      <c r="T1878" s="149"/>
      <c r="U1878" s="149"/>
      <c r="V1878" s="1304"/>
      <c r="W1878" s="619"/>
      <c r="X1878" s="619"/>
      <c r="Y1878" s="1479"/>
      <c r="AA1878" s="987"/>
      <c r="AB1878" s="992"/>
      <c r="AC1878" s="993"/>
      <c r="AD1878" s="994"/>
      <c r="AE1878" s="994"/>
      <c r="AF1878" s="995"/>
      <c r="AG1878" s="996"/>
      <c r="AH1878" s="997"/>
      <c r="AI1878" s="998"/>
      <c r="AJ1878" s="312"/>
      <c r="AK1878" s="312"/>
      <c r="AL1878" s="999"/>
      <c r="AM1878" s="312"/>
      <c r="AN1878" s="312"/>
      <c r="AO1878" s="1000"/>
      <c r="AP1878" s="666"/>
      <c r="AQ1878" s="1001"/>
      <c r="AR1878" s="1001"/>
      <c r="AS1878" s="1001"/>
      <c r="AT1878" s="748"/>
    </row>
    <row r="1879">
      <c r="A1879" s="248" t="s">
        <v>673</v>
      </c>
      <c r="B1879" s="179">
        <v>3.2037273E7</v>
      </c>
      <c r="C1879" s="1037">
        <v>44492.45027579861</v>
      </c>
      <c r="D1879" s="606" t="s">
        <v>11873</v>
      </c>
      <c r="E1879" s="179" t="s">
        <v>11874</v>
      </c>
      <c r="F1879" s="228">
        <v>31428.0</v>
      </c>
      <c r="G1879" s="179" t="s">
        <v>391</v>
      </c>
      <c r="H1879" s="179" t="s">
        <v>11875</v>
      </c>
      <c r="I1879" s="179">
        <v>2.994640665E9</v>
      </c>
      <c r="K1879" s="606" t="s">
        <v>11876</v>
      </c>
      <c r="L1879" s="1429" t="s">
        <v>7038</v>
      </c>
      <c r="M1879" s="176"/>
      <c r="N1879" s="176"/>
      <c r="O1879" s="619"/>
      <c r="P1879" s="619"/>
      <c r="Q1879" s="619"/>
      <c r="R1879" s="1180"/>
      <c r="S1879" s="1324"/>
      <c r="T1879" s="176"/>
      <c r="U1879" s="176"/>
      <c r="V1879" s="1304"/>
      <c r="W1879" s="619"/>
      <c r="X1879" s="619"/>
      <c r="Y1879" s="1479"/>
      <c r="AA1879" s="987"/>
      <c r="AB1879" s="992"/>
      <c r="AC1879" s="993"/>
      <c r="AD1879" s="994"/>
      <c r="AE1879" s="994"/>
      <c r="AF1879" s="995"/>
      <c r="AG1879" s="996"/>
      <c r="AH1879" s="997"/>
      <c r="AI1879" s="998"/>
      <c r="AJ1879" s="312"/>
      <c r="AK1879" s="312"/>
      <c r="AL1879" s="999"/>
      <c r="AM1879" s="312"/>
      <c r="AN1879" s="312"/>
      <c r="AO1879" s="1000"/>
      <c r="AP1879" s="666"/>
      <c r="AQ1879" s="1001"/>
      <c r="AR1879" s="1001"/>
      <c r="AS1879" s="1001"/>
      <c r="AT1879" s="748"/>
    </row>
    <row r="1880">
      <c r="A1880" s="248" t="s">
        <v>673</v>
      </c>
      <c r="B1880" s="179">
        <v>3.6302955E7</v>
      </c>
      <c r="C1880" s="1037">
        <v>44493.90916877315</v>
      </c>
      <c r="D1880" s="606" t="s">
        <v>11880</v>
      </c>
      <c r="E1880" s="179" t="s">
        <v>11881</v>
      </c>
      <c r="F1880" s="228">
        <v>33578.0</v>
      </c>
      <c r="G1880" s="179" t="s">
        <v>2021</v>
      </c>
      <c r="H1880" s="179" t="s">
        <v>11882</v>
      </c>
      <c r="I1880" s="179">
        <v>3.404516215E9</v>
      </c>
      <c r="K1880" s="606" t="s">
        <v>11883</v>
      </c>
      <c r="L1880" s="1429" t="s">
        <v>7038</v>
      </c>
      <c r="M1880" s="176"/>
      <c r="N1880" s="176"/>
      <c r="O1880" s="619"/>
      <c r="P1880" s="619"/>
      <c r="Q1880" s="619"/>
      <c r="R1880" s="149"/>
      <c r="S1880" s="1324"/>
      <c r="T1880" s="149"/>
      <c r="U1880" s="149"/>
      <c r="V1880" s="1304"/>
      <c r="W1880" s="619"/>
      <c r="X1880" s="619"/>
      <c r="Y1880" s="1479"/>
      <c r="AA1880" s="987"/>
      <c r="AB1880" s="992"/>
      <c r="AC1880" s="993"/>
      <c r="AD1880" s="994"/>
      <c r="AE1880" s="994"/>
      <c r="AF1880" s="995"/>
      <c r="AG1880" s="996"/>
      <c r="AH1880" s="997"/>
      <c r="AI1880" s="998"/>
      <c r="AJ1880" s="312"/>
      <c r="AK1880" s="312"/>
      <c r="AL1880" s="999"/>
      <c r="AM1880" s="312"/>
      <c r="AN1880" s="312"/>
      <c r="AO1880" s="1000"/>
      <c r="AP1880" s="666"/>
      <c r="AQ1880" s="1001"/>
      <c r="AR1880" s="1001"/>
      <c r="AS1880" s="1001"/>
      <c r="AT1880" s="748"/>
    </row>
    <row r="1881">
      <c r="A1881" s="248" t="s">
        <v>673</v>
      </c>
      <c r="B1881" s="179">
        <v>9.5995989E7</v>
      </c>
      <c r="C1881" s="1037">
        <v>44494.48673297453</v>
      </c>
      <c r="D1881" s="606" t="s">
        <v>11888</v>
      </c>
      <c r="E1881" s="179" t="s">
        <v>11889</v>
      </c>
      <c r="F1881" s="228">
        <v>36426.0</v>
      </c>
      <c r="G1881" s="179" t="s">
        <v>5848</v>
      </c>
      <c r="H1881" s="179" t="s">
        <v>1678</v>
      </c>
      <c r="I1881" s="179" t="s">
        <v>11890</v>
      </c>
      <c r="K1881" s="606" t="s">
        <v>11891</v>
      </c>
      <c r="L1881" s="1429" t="s">
        <v>7038</v>
      </c>
      <c r="M1881" s="176"/>
      <c r="N1881" s="176"/>
      <c r="O1881" s="619"/>
      <c r="P1881" s="619"/>
      <c r="Q1881" s="1304"/>
      <c r="R1881" s="149"/>
      <c r="S1881" s="1324"/>
      <c r="T1881" s="149"/>
      <c r="U1881" s="149"/>
      <c r="V1881" s="1304"/>
      <c r="W1881" s="619"/>
      <c r="X1881" s="619"/>
      <c r="Y1881" s="1479"/>
      <c r="AA1881" s="987"/>
      <c r="AB1881" s="992"/>
      <c r="AC1881" s="993"/>
      <c r="AD1881" s="994"/>
      <c r="AE1881" s="994"/>
      <c r="AF1881" s="995"/>
      <c r="AG1881" s="996"/>
      <c r="AH1881" s="997"/>
      <c r="AI1881" s="998"/>
      <c r="AJ1881" s="312"/>
      <c r="AK1881" s="312"/>
      <c r="AL1881" s="999"/>
      <c r="AM1881" s="312"/>
      <c r="AN1881" s="312"/>
      <c r="AO1881" s="1000"/>
      <c r="AP1881" s="666"/>
      <c r="AQ1881" s="1001"/>
      <c r="AR1881" s="1001"/>
      <c r="AS1881" s="1001"/>
      <c r="AT1881" s="748"/>
    </row>
    <row r="1882">
      <c r="A1882" s="248" t="s">
        <v>673</v>
      </c>
      <c r="B1882" s="179">
        <v>9.5995989E7</v>
      </c>
      <c r="C1882" s="1037">
        <v>44495.377296770836</v>
      </c>
      <c r="D1882" s="606" t="s">
        <v>11888</v>
      </c>
      <c r="E1882" s="179" t="s">
        <v>11889</v>
      </c>
      <c r="F1882" s="228">
        <v>36426.0</v>
      </c>
      <c r="G1882" s="179" t="s">
        <v>5848</v>
      </c>
      <c r="H1882" s="179" t="s">
        <v>1678</v>
      </c>
      <c r="I1882" s="179" t="s">
        <v>11894</v>
      </c>
      <c r="K1882" s="606" t="s">
        <v>11895</v>
      </c>
      <c r="L1882" s="1429" t="s">
        <v>7038</v>
      </c>
      <c r="M1882" s="176"/>
      <c r="N1882" s="176"/>
      <c r="O1882" s="619"/>
      <c r="P1882" s="619"/>
      <c r="Q1882" s="1304"/>
      <c r="R1882" s="176"/>
      <c r="S1882" s="1324"/>
      <c r="T1882" s="149"/>
      <c r="U1882" s="149"/>
      <c r="V1882" s="1304"/>
      <c r="W1882" s="619"/>
      <c r="X1882" s="619"/>
      <c r="Y1882" s="1479"/>
      <c r="AA1882" s="987"/>
      <c r="AB1882" s="992"/>
      <c r="AC1882" s="993"/>
      <c r="AD1882" s="994"/>
      <c r="AE1882" s="994"/>
      <c r="AF1882" s="995"/>
      <c r="AG1882" s="996"/>
      <c r="AH1882" s="997"/>
      <c r="AI1882" s="998"/>
      <c r="AJ1882" s="312"/>
      <c r="AK1882" s="312"/>
      <c r="AL1882" s="999"/>
      <c r="AM1882" s="312"/>
      <c r="AN1882" s="312"/>
      <c r="AO1882" s="1000"/>
      <c r="AP1882" s="666"/>
      <c r="AQ1882" s="1001"/>
      <c r="AR1882" s="1001"/>
      <c r="AS1882" s="1001"/>
      <c r="AT1882" s="748"/>
    </row>
    <row r="1883">
      <c r="A1883" s="248" t="s">
        <v>673</v>
      </c>
      <c r="B1883" s="179">
        <v>4.5478419E7</v>
      </c>
      <c r="C1883" s="1037">
        <v>44495.66213545139</v>
      </c>
      <c r="D1883" s="606" t="s">
        <v>11899</v>
      </c>
      <c r="E1883" s="179" t="s">
        <v>11900</v>
      </c>
      <c r="F1883" s="228">
        <v>37992.0</v>
      </c>
      <c r="G1883" s="179" t="s">
        <v>1677</v>
      </c>
      <c r="H1883" s="179" t="s">
        <v>5014</v>
      </c>
      <c r="I1883" s="179">
        <v>5.491130860601E12</v>
      </c>
      <c r="K1883" s="606" t="s">
        <v>11901</v>
      </c>
      <c r="L1883" s="1429" t="s">
        <v>7020</v>
      </c>
      <c r="M1883" s="176"/>
      <c r="N1883" s="176"/>
      <c r="O1883" s="619"/>
      <c r="P1883" s="619"/>
      <c r="Q1883" s="619"/>
      <c r="R1883" s="149"/>
      <c r="S1883" s="1324"/>
      <c r="T1883" s="149"/>
      <c r="U1883" s="149"/>
      <c r="V1883" s="1304"/>
      <c r="W1883" s="619"/>
      <c r="X1883" s="619"/>
      <c r="Y1883" s="1479"/>
      <c r="AA1883" s="987"/>
      <c r="AB1883" s="992"/>
      <c r="AC1883" s="993"/>
      <c r="AD1883" s="994"/>
      <c r="AE1883" s="994"/>
      <c r="AF1883" s="995"/>
      <c r="AG1883" s="996"/>
      <c r="AH1883" s="997"/>
      <c r="AI1883" s="998"/>
      <c r="AJ1883" s="312"/>
      <c r="AK1883" s="312"/>
      <c r="AL1883" s="999"/>
      <c r="AM1883" s="312"/>
      <c r="AN1883" s="312"/>
      <c r="AO1883" s="1000"/>
      <c r="AP1883" s="666"/>
      <c r="AQ1883" s="1001"/>
      <c r="AR1883" s="1001"/>
      <c r="AS1883" s="1001"/>
      <c r="AT1883" s="748"/>
    </row>
    <row r="1884">
      <c r="A1884" s="248" t="s">
        <v>673</v>
      </c>
      <c r="B1884" s="253">
        <v>4.1352E7</v>
      </c>
      <c r="C1884" s="1020">
        <v>44499.5072309838</v>
      </c>
      <c r="D1884" s="1119" t="s">
        <v>11906</v>
      </c>
      <c r="E1884" s="253" t="s">
        <v>11907</v>
      </c>
      <c r="F1884" s="1022">
        <v>35959.0</v>
      </c>
      <c r="G1884" s="253" t="s">
        <v>674</v>
      </c>
      <c r="H1884" s="253" t="s">
        <v>11908</v>
      </c>
      <c r="I1884" s="253">
        <v>1.556947132E9</v>
      </c>
      <c r="K1884" s="1119" t="s">
        <v>11909</v>
      </c>
      <c r="L1884" s="1482" t="s">
        <v>11910</v>
      </c>
      <c r="M1884" s="248"/>
      <c r="N1884" s="248"/>
      <c r="O1884" s="1421"/>
      <c r="P1884" s="1467"/>
      <c r="Q1884" s="1467"/>
      <c r="R1884" s="255"/>
      <c r="S1884" s="1324"/>
      <c r="T1884" s="255"/>
      <c r="U1884" s="255"/>
      <c r="V1884" s="1483"/>
      <c r="W1884" s="344"/>
      <c r="X1884" s="1421"/>
      <c r="Y1884" s="1479"/>
      <c r="AA1884" s="987"/>
      <c r="AB1884" s="992"/>
      <c r="AC1884" s="993"/>
      <c r="AD1884" s="994"/>
      <c r="AE1884" s="994"/>
      <c r="AF1884" s="995"/>
      <c r="AG1884" s="996"/>
      <c r="AH1884" s="997"/>
      <c r="AI1884" s="998"/>
      <c r="AJ1884" s="312"/>
      <c r="AK1884" s="312"/>
      <c r="AL1884" s="999"/>
      <c r="AM1884" s="312"/>
      <c r="AN1884" s="312"/>
      <c r="AO1884" s="1000"/>
      <c r="AP1884" s="666"/>
      <c r="AQ1884" s="1001"/>
      <c r="AR1884" s="1001"/>
      <c r="AS1884" s="1001"/>
      <c r="AT1884" s="748"/>
    </row>
    <row r="1885">
      <c r="A1885" s="248" t="s">
        <v>673</v>
      </c>
      <c r="B1885" s="253">
        <v>4.2535485E7</v>
      </c>
      <c r="C1885" s="1020">
        <v>44500.52835707176</v>
      </c>
      <c r="D1885" s="1119" t="s">
        <v>11915</v>
      </c>
      <c r="E1885" s="253" t="s">
        <v>11916</v>
      </c>
      <c r="F1885" s="1022">
        <v>36724.0</v>
      </c>
      <c r="G1885" s="253" t="s">
        <v>391</v>
      </c>
      <c r="H1885" s="253" t="s">
        <v>11917</v>
      </c>
      <c r="I1885" s="253" t="s">
        <v>11918</v>
      </c>
      <c r="K1885" s="1119" t="s">
        <v>11919</v>
      </c>
      <c r="L1885" s="1482" t="s">
        <v>7020</v>
      </c>
      <c r="M1885" s="248"/>
      <c r="N1885" s="248"/>
      <c r="O1885" s="1421"/>
      <c r="P1885" s="1467"/>
      <c r="Q1885" s="1467"/>
      <c r="R1885" s="255"/>
      <c r="S1885" s="1324"/>
      <c r="T1885" s="255"/>
      <c r="U1885" s="255"/>
      <c r="V1885" s="1483"/>
      <c r="W1885" s="344"/>
      <c r="X1885" s="1421"/>
      <c r="Y1885" s="1479"/>
      <c r="AA1885" s="987"/>
      <c r="AB1885" s="992"/>
      <c r="AC1885" s="993"/>
      <c r="AD1885" s="994"/>
      <c r="AE1885" s="994"/>
      <c r="AF1885" s="995"/>
      <c r="AG1885" s="996"/>
      <c r="AH1885" s="997"/>
      <c r="AI1885" s="998"/>
      <c r="AJ1885" s="312"/>
      <c r="AK1885" s="312"/>
      <c r="AL1885" s="999"/>
      <c r="AM1885" s="312"/>
      <c r="AN1885" s="312"/>
      <c r="AO1885" s="1000"/>
      <c r="AP1885" s="666"/>
      <c r="AQ1885" s="1001"/>
      <c r="AR1885" s="1001"/>
      <c r="AS1885" s="1001"/>
      <c r="AT1885" s="748"/>
    </row>
    <row r="1886">
      <c r="A1886" s="248" t="s">
        <v>673</v>
      </c>
      <c r="B1886" s="253">
        <v>3.5156973E7</v>
      </c>
      <c r="C1886" s="1020">
        <v>44500.53120885417</v>
      </c>
      <c r="D1886" s="1119" t="s">
        <v>11924</v>
      </c>
      <c r="E1886" s="253" t="s">
        <v>11925</v>
      </c>
      <c r="F1886" s="1022">
        <v>32933.0</v>
      </c>
      <c r="G1886" s="253" t="s">
        <v>391</v>
      </c>
      <c r="H1886" s="253" t="s">
        <v>1822</v>
      </c>
      <c r="I1886" s="253" t="s">
        <v>11926</v>
      </c>
      <c r="K1886" s="1119" t="s">
        <v>11927</v>
      </c>
      <c r="L1886" s="1482" t="s">
        <v>7020</v>
      </c>
      <c r="M1886" s="248"/>
      <c r="N1886" s="248"/>
      <c r="O1886" s="1421"/>
      <c r="P1886" s="1467"/>
      <c r="Q1886" s="1468"/>
      <c r="R1886" s="248"/>
      <c r="S1886" s="1324"/>
      <c r="T1886" s="255"/>
      <c r="U1886" s="255"/>
      <c r="V1886" s="1483"/>
      <c r="W1886" s="344"/>
      <c r="X1886" s="1421"/>
      <c r="Y1886" s="1479"/>
      <c r="AA1886" s="987"/>
      <c r="AB1886" s="992"/>
      <c r="AC1886" s="993"/>
      <c r="AD1886" s="994"/>
      <c r="AE1886" s="994"/>
      <c r="AF1886" s="995"/>
      <c r="AG1886" s="996"/>
      <c r="AH1886" s="997"/>
      <c r="AI1886" s="998"/>
      <c r="AJ1886" s="312"/>
      <c r="AK1886" s="312"/>
      <c r="AL1886" s="999"/>
      <c r="AM1886" s="312"/>
      <c r="AN1886" s="312"/>
      <c r="AO1886" s="1000"/>
      <c r="AP1886" s="666"/>
      <c r="AQ1886" s="1001"/>
      <c r="AR1886" s="1001"/>
      <c r="AS1886" s="1001"/>
      <c r="AT1886" s="748"/>
    </row>
    <row r="1887">
      <c r="A1887" s="248" t="s">
        <v>673</v>
      </c>
      <c r="B1887" s="253">
        <v>4.6025686E7</v>
      </c>
      <c r="C1887" s="1020">
        <v>44501.60654741898</v>
      </c>
      <c r="D1887" s="1119" t="s">
        <v>11931</v>
      </c>
      <c r="E1887" s="253" t="s">
        <v>11932</v>
      </c>
      <c r="F1887" s="1022">
        <v>38227.0</v>
      </c>
      <c r="G1887" s="253" t="s">
        <v>391</v>
      </c>
      <c r="H1887" s="253" t="s">
        <v>2282</v>
      </c>
      <c r="I1887" s="253" t="s">
        <v>11933</v>
      </c>
      <c r="K1887" s="1119" t="s">
        <v>11934</v>
      </c>
      <c r="L1887" s="1482" t="s">
        <v>7038</v>
      </c>
      <c r="M1887" s="248"/>
      <c r="N1887" s="248"/>
      <c r="O1887" s="1421"/>
      <c r="P1887" s="1467"/>
      <c r="Q1887" s="1467"/>
      <c r="R1887" s="248"/>
      <c r="S1887" s="1324"/>
      <c r="T1887" s="255"/>
      <c r="U1887" s="255"/>
      <c r="V1887" s="1483"/>
      <c r="W1887" s="344"/>
      <c r="X1887" s="1421"/>
      <c r="Y1887" s="1479"/>
      <c r="AA1887" s="987"/>
      <c r="AB1887" s="992"/>
      <c r="AC1887" s="993"/>
      <c r="AD1887" s="994"/>
      <c r="AE1887" s="994"/>
      <c r="AF1887" s="995"/>
      <c r="AG1887" s="996"/>
      <c r="AH1887" s="997"/>
      <c r="AI1887" s="998"/>
      <c r="AJ1887" s="312"/>
      <c r="AK1887" s="312"/>
      <c r="AL1887" s="999"/>
      <c r="AM1887" s="312"/>
      <c r="AN1887" s="312"/>
      <c r="AO1887" s="1000"/>
      <c r="AP1887" s="666"/>
      <c r="AQ1887" s="1001"/>
      <c r="AR1887" s="1001"/>
      <c r="AS1887" s="1001"/>
      <c r="AT1887" s="748"/>
    </row>
    <row r="1888">
      <c r="A1888" s="248" t="s">
        <v>673</v>
      </c>
      <c r="B1888" s="253">
        <v>2.9475451E7</v>
      </c>
      <c r="C1888" s="1020">
        <v>44502.336041400464</v>
      </c>
      <c r="D1888" s="1119" t="s">
        <v>11940</v>
      </c>
      <c r="E1888" s="253" t="s">
        <v>11941</v>
      </c>
      <c r="F1888" s="1022">
        <v>30083.0</v>
      </c>
      <c r="G1888" s="253" t="s">
        <v>2021</v>
      </c>
      <c r="H1888" s="253" t="s">
        <v>11942</v>
      </c>
      <c r="I1888" s="253">
        <v>5.43513972781E11</v>
      </c>
      <c r="K1888" s="1119" t="s">
        <v>11943</v>
      </c>
      <c r="L1888" s="1482" t="s">
        <v>11944</v>
      </c>
      <c r="M1888" s="248"/>
      <c r="N1888" s="248"/>
      <c r="O1888" s="1421"/>
      <c r="P1888" s="1467"/>
      <c r="Q1888" s="1468"/>
      <c r="R1888" s="248"/>
      <c r="S1888" s="1324"/>
      <c r="T1888" s="255"/>
      <c r="U1888" s="255"/>
      <c r="V1888" s="1483"/>
      <c r="W1888" s="344"/>
      <c r="X1888" s="1421"/>
      <c r="Y1888" s="1479"/>
      <c r="AA1888" s="987"/>
      <c r="AB1888" s="992"/>
      <c r="AC1888" s="993"/>
      <c r="AD1888" s="994"/>
      <c r="AE1888" s="994"/>
      <c r="AF1888" s="995"/>
      <c r="AG1888" s="996"/>
      <c r="AH1888" s="997"/>
      <c r="AI1888" s="998"/>
      <c r="AJ1888" s="312"/>
      <c r="AK1888" s="312"/>
      <c r="AL1888" s="999"/>
      <c r="AM1888" s="312"/>
      <c r="AN1888" s="312"/>
      <c r="AO1888" s="1000"/>
      <c r="AP1888" s="666"/>
      <c r="AQ1888" s="1001"/>
      <c r="AR1888" s="1001"/>
      <c r="AS1888" s="1001"/>
      <c r="AT1888" s="748"/>
    </row>
    <row r="1889">
      <c r="A1889" s="248" t="s">
        <v>673</v>
      </c>
      <c r="B1889" s="253">
        <v>9.4581737E7</v>
      </c>
      <c r="C1889" s="1020">
        <v>44502.49473826389</v>
      </c>
      <c r="D1889" s="1119" t="s">
        <v>11948</v>
      </c>
      <c r="E1889" s="253" t="s">
        <v>11949</v>
      </c>
      <c r="F1889" s="1022">
        <v>33370.0</v>
      </c>
      <c r="G1889" s="253" t="s">
        <v>3314</v>
      </c>
      <c r="H1889" s="253" t="s">
        <v>11950</v>
      </c>
      <c r="I1889" s="253">
        <v>1.555658638E9</v>
      </c>
      <c r="K1889" s="1119" t="s">
        <v>11951</v>
      </c>
      <c r="L1889" s="1482" t="s">
        <v>7028</v>
      </c>
      <c r="M1889" s="248"/>
      <c r="N1889" s="248"/>
      <c r="O1889" s="1421"/>
      <c r="P1889" s="1467"/>
      <c r="Q1889" s="1468"/>
      <c r="R1889" s="1484"/>
      <c r="S1889" s="1324"/>
      <c r="T1889" s="255"/>
      <c r="U1889" s="255"/>
      <c r="V1889" s="1483"/>
      <c r="W1889" s="344"/>
      <c r="X1889" s="1421"/>
      <c r="Y1889" s="1479"/>
      <c r="AA1889" s="987"/>
      <c r="AB1889" s="992"/>
      <c r="AC1889" s="993"/>
      <c r="AD1889" s="994"/>
      <c r="AE1889" s="994"/>
      <c r="AF1889" s="995"/>
      <c r="AG1889" s="996"/>
      <c r="AH1889" s="997"/>
      <c r="AI1889" s="998"/>
      <c r="AJ1889" s="312"/>
      <c r="AK1889" s="312"/>
      <c r="AL1889" s="999"/>
      <c r="AM1889" s="312"/>
      <c r="AN1889" s="312"/>
      <c r="AO1889" s="1000"/>
      <c r="AP1889" s="666"/>
      <c r="AQ1889" s="1001"/>
      <c r="AR1889" s="1001"/>
      <c r="AS1889" s="1001"/>
      <c r="AT1889" s="748"/>
    </row>
    <row r="1890">
      <c r="A1890" s="248" t="s">
        <v>673</v>
      </c>
      <c r="B1890" s="253">
        <v>4.4367185E7</v>
      </c>
      <c r="C1890" s="1020">
        <v>44502.746087314816</v>
      </c>
      <c r="D1890" s="1119" t="s">
        <v>11955</v>
      </c>
      <c r="E1890" s="253" t="s">
        <v>11956</v>
      </c>
      <c r="F1890" s="1022">
        <v>37501.0</v>
      </c>
      <c r="G1890" s="253" t="s">
        <v>2021</v>
      </c>
      <c r="H1890" s="253" t="s">
        <v>2593</v>
      </c>
      <c r="I1890" s="253">
        <v>5.491122551712E12</v>
      </c>
      <c r="K1890" s="1119" t="s">
        <v>11957</v>
      </c>
      <c r="L1890" s="1482" t="s">
        <v>7020</v>
      </c>
      <c r="M1890" s="248"/>
      <c r="N1890" s="248"/>
      <c r="O1890" s="1421"/>
      <c r="P1890" s="1467"/>
      <c r="Q1890" s="1468"/>
      <c r="R1890" s="1484"/>
      <c r="S1890" s="1324"/>
      <c r="T1890" s="255"/>
      <c r="U1890" s="255"/>
      <c r="V1890" s="1483"/>
      <c r="W1890" s="344"/>
      <c r="X1890" s="1421"/>
      <c r="Y1890" s="1479"/>
      <c r="AA1890" s="987"/>
      <c r="AB1890" s="992"/>
      <c r="AC1890" s="993"/>
      <c r="AD1890" s="994"/>
      <c r="AE1890" s="994"/>
      <c r="AF1890" s="995"/>
      <c r="AG1890" s="996"/>
      <c r="AH1890" s="997"/>
      <c r="AI1890" s="998"/>
      <c r="AJ1890" s="312"/>
      <c r="AK1890" s="312"/>
      <c r="AL1890" s="999"/>
      <c r="AM1890" s="312"/>
      <c r="AN1890" s="312"/>
      <c r="AO1890" s="1000"/>
      <c r="AP1890" s="666"/>
      <c r="AQ1890" s="1001"/>
      <c r="AR1890" s="1001"/>
      <c r="AS1890" s="1001"/>
      <c r="AT1890" s="748"/>
    </row>
    <row r="1891">
      <c r="A1891" s="248" t="s">
        <v>673</v>
      </c>
      <c r="B1891" s="253">
        <v>1.3956799E7</v>
      </c>
      <c r="C1891" s="1020">
        <v>44502.8635091551</v>
      </c>
      <c r="D1891" s="1119" t="s">
        <v>11961</v>
      </c>
      <c r="E1891" s="253" t="s">
        <v>11962</v>
      </c>
      <c r="F1891" s="1022">
        <v>22616.0</v>
      </c>
      <c r="G1891" s="253" t="s">
        <v>1755</v>
      </c>
      <c r="H1891" s="253" t="s">
        <v>11963</v>
      </c>
      <c r="I1891" s="253">
        <v>5.42954697346E11</v>
      </c>
      <c r="K1891" s="1119" t="s">
        <v>11964</v>
      </c>
      <c r="L1891" s="1482" t="s">
        <v>7028</v>
      </c>
      <c r="M1891" s="248"/>
      <c r="N1891" s="248"/>
      <c r="O1891" s="1421"/>
      <c r="P1891" s="1467"/>
      <c r="Q1891" s="1468"/>
      <c r="R1891" s="1484"/>
      <c r="S1891" s="1324"/>
      <c r="T1891" s="255"/>
      <c r="U1891" s="255"/>
      <c r="V1891" s="1483"/>
      <c r="W1891" s="344"/>
      <c r="X1891" s="1421"/>
      <c r="Y1891" s="1479"/>
      <c r="AA1891" s="987"/>
      <c r="AB1891" s="992"/>
      <c r="AC1891" s="993"/>
      <c r="AD1891" s="994"/>
      <c r="AE1891" s="994"/>
      <c r="AF1891" s="995"/>
      <c r="AG1891" s="996"/>
      <c r="AH1891" s="997"/>
      <c r="AI1891" s="998"/>
      <c r="AJ1891" s="312"/>
      <c r="AK1891" s="312"/>
      <c r="AL1891" s="999"/>
      <c r="AM1891" s="312"/>
      <c r="AN1891" s="312"/>
      <c r="AO1891" s="1000"/>
      <c r="AP1891" s="666"/>
      <c r="AQ1891" s="1001"/>
      <c r="AR1891" s="1001"/>
      <c r="AS1891" s="1001"/>
      <c r="AT1891" s="748"/>
    </row>
    <row r="1892">
      <c r="A1892" s="248" t="s">
        <v>673</v>
      </c>
      <c r="B1892" s="253">
        <v>4.4254788E7</v>
      </c>
      <c r="C1892" s="1020">
        <v>44503.04385109954</v>
      </c>
      <c r="D1892" s="1119" t="s">
        <v>11968</v>
      </c>
      <c r="E1892" s="253" t="s">
        <v>11969</v>
      </c>
      <c r="F1892" s="1022">
        <v>37435.0</v>
      </c>
      <c r="G1892" s="253" t="s">
        <v>2021</v>
      </c>
      <c r="H1892" s="253" t="s">
        <v>3611</v>
      </c>
      <c r="I1892" s="253">
        <v>1.15013865E9</v>
      </c>
      <c r="K1892" s="1119" t="s">
        <v>11970</v>
      </c>
      <c r="L1892" s="1482" t="s">
        <v>7020</v>
      </c>
      <c r="M1892" s="248"/>
      <c r="N1892" s="248"/>
      <c r="O1892" s="1421"/>
      <c r="P1892" s="1467"/>
      <c r="Q1892" s="1467"/>
      <c r="R1892" s="1484"/>
      <c r="S1892" s="1324"/>
      <c r="T1892" s="255"/>
      <c r="U1892" s="255"/>
      <c r="V1892" s="1483"/>
      <c r="W1892" s="344"/>
      <c r="X1892" s="1421"/>
      <c r="Y1892" s="1479"/>
      <c r="AA1892" s="987"/>
      <c r="AB1892" s="992"/>
      <c r="AC1892" s="993"/>
      <c r="AD1892" s="994"/>
      <c r="AE1892" s="994"/>
      <c r="AF1892" s="995"/>
      <c r="AG1892" s="996"/>
      <c r="AH1892" s="997"/>
      <c r="AI1892" s="998"/>
      <c r="AJ1892" s="312"/>
      <c r="AK1892" s="312"/>
      <c r="AL1892" s="999"/>
      <c r="AM1892" s="312"/>
      <c r="AN1892" s="312"/>
      <c r="AO1892" s="1000"/>
      <c r="AP1892" s="666"/>
      <c r="AQ1892" s="1001"/>
      <c r="AR1892" s="1001"/>
      <c r="AS1892" s="1001"/>
      <c r="AT1892" s="748"/>
    </row>
    <row r="1893">
      <c r="A1893" s="248" t="s">
        <v>673</v>
      </c>
      <c r="B1893" s="253">
        <v>4.3992009E7</v>
      </c>
      <c r="C1893" s="1020">
        <v>44503.47522127315</v>
      </c>
      <c r="D1893" s="1119" t="s">
        <v>11975</v>
      </c>
      <c r="E1893" s="253" t="s">
        <v>11976</v>
      </c>
      <c r="F1893" s="1022">
        <v>37337.0</v>
      </c>
      <c r="G1893" s="253" t="s">
        <v>391</v>
      </c>
      <c r="H1893" s="253" t="s">
        <v>11977</v>
      </c>
      <c r="I1893" s="253" t="s">
        <v>11978</v>
      </c>
      <c r="K1893" s="1119" t="s">
        <v>11979</v>
      </c>
      <c r="L1893" s="1482" t="s">
        <v>11980</v>
      </c>
      <c r="M1893" s="248"/>
      <c r="N1893" s="248"/>
      <c r="O1893" s="1421"/>
      <c r="P1893" s="1467"/>
      <c r="Q1893" s="1468"/>
      <c r="R1893" s="1484"/>
      <c r="S1893" s="1324"/>
      <c r="T1893" s="255"/>
      <c r="U1893" s="255"/>
      <c r="V1893" s="1483"/>
      <c r="W1893" s="344"/>
      <c r="X1893" s="1421"/>
      <c r="Y1893" s="1479"/>
      <c r="AA1893" s="987"/>
      <c r="AB1893" s="992"/>
      <c r="AC1893" s="993"/>
      <c r="AD1893" s="994"/>
      <c r="AE1893" s="994"/>
      <c r="AF1893" s="995"/>
      <c r="AG1893" s="996"/>
      <c r="AH1893" s="997"/>
      <c r="AI1893" s="998"/>
      <c r="AJ1893" s="312"/>
      <c r="AK1893" s="312"/>
      <c r="AL1893" s="999"/>
      <c r="AM1893" s="312"/>
      <c r="AN1893" s="312"/>
      <c r="AO1893" s="1000"/>
      <c r="AP1893" s="666"/>
      <c r="AQ1893" s="1001"/>
      <c r="AR1893" s="1001"/>
      <c r="AS1893" s="1001"/>
      <c r="AT1893" s="748"/>
    </row>
    <row r="1894">
      <c r="A1894" s="248" t="s">
        <v>673</v>
      </c>
      <c r="B1894" s="253">
        <v>4.2429339E7</v>
      </c>
      <c r="C1894" s="1020">
        <v>44503.70806013889</v>
      </c>
      <c r="D1894" s="1119" t="s">
        <v>11984</v>
      </c>
      <c r="E1894" s="253" t="s">
        <v>11985</v>
      </c>
      <c r="F1894" s="1022">
        <v>36586.0</v>
      </c>
      <c r="G1894" s="253" t="s">
        <v>391</v>
      </c>
      <c r="H1894" s="253" t="s">
        <v>11986</v>
      </c>
      <c r="I1894" s="253">
        <v>2.21567487E9</v>
      </c>
      <c r="K1894" s="1119" t="s">
        <v>11987</v>
      </c>
      <c r="L1894" s="1482" t="s">
        <v>7038</v>
      </c>
      <c r="M1894" s="248"/>
      <c r="N1894" s="248"/>
      <c r="O1894" s="1421"/>
      <c r="P1894" s="1467"/>
      <c r="Q1894" s="1468"/>
      <c r="R1894" s="248"/>
      <c r="S1894" s="1324"/>
      <c r="T1894" s="255"/>
      <c r="U1894" s="255"/>
      <c r="V1894" s="1483"/>
      <c r="W1894" s="344"/>
      <c r="X1894" s="1421"/>
      <c r="Y1894" s="1479"/>
      <c r="AA1894" s="987"/>
      <c r="AB1894" s="992"/>
      <c r="AC1894" s="993"/>
      <c r="AD1894" s="994"/>
      <c r="AE1894" s="994"/>
      <c r="AF1894" s="995"/>
      <c r="AG1894" s="996"/>
      <c r="AH1894" s="997"/>
      <c r="AI1894" s="998"/>
      <c r="AJ1894" s="312"/>
      <c r="AK1894" s="312"/>
      <c r="AL1894" s="999"/>
      <c r="AM1894" s="312"/>
      <c r="AN1894" s="312"/>
      <c r="AO1894" s="1000"/>
      <c r="AP1894" s="666"/>
      <c r="AQ1894" s="1001"/>
      <c r="AR1894" s="1001"/>
      <c r="AS1894" s="1001"/>
      <c r="AT1894" s="748"/>
    </row>
    <row r="1895">
      <c r="A1895" s="248" t="s">
        <v>673</v>
      </c>
      <c r="B1895" s="253">
        <v>4.3244804E7</v>
      </c>
      <c r="C1895" s="1020">
        <v>44503.905672719906</v>
      </c>
      <c r="D1895" s="1119" t="s">
        <v>11991</v>
      </c>
      <c r="E1895" s="253" t="s">
        <v>11992</v>
      </c>
      <c r="F1895" s="1022">
        <v>37048.0</v>
      </c>
      <c r="G1895" s="253" t="s">
        <v>391</v>
      </c>
      <c r="H1895" s="253" t="s">
        <v>11993</v>
      </c>
      <c r="I1895" s="253" t="s">
        <v>11994</v>
      </c>
      <c r="K1895" s="1119" t="s">
        <v>11995</v>
      </c>
      <c r="L1895" s="1482" t="s">
        <v>7020</v>
      </c>
      <c r="M1895" s="248"/>
      <c r="N1895" s="248"/>
      <c r="O1895" s="1421"/>
      <c r="P1895" s="1467"/>
      <c r="Q1895" s="1468"/>
      <c r="R1895" s="1484"/>
      <c r="S1895" s="1324"/>
      <c r="T1895" s="255"/>
      <c r="U1895" s="255"/>
      <c r="V1895" s="1483"/>
      <c r="W1895" s="344"/>
      <c r="X1895" s="1421"/>
      <c r="Y1895" s="1479"/>
      <c r="AA1895" s="987"/>
      <c r="AB1895" s="992"/>
      <c r="AC1895" s="993"/>
      <c r="AD1895" s="994"/>
      <c r="AE1895" s="994"/>
      <c r="AF1895" s="995"/>
      <c r="AG1895" s="996"/>
      <c r="AH1895" s="997"/>
      <c r="AI1895" s="998"/>
      <c r="AJ1895" s="312"/>
      <c r="AK1895" s="312"/>
      <c r="AL1895" s="999"/>
      <c r="AM1895" s="312"/>
      <c r="AN1895" s="312"/>
      <c r="AO1895" s="1000"/>
      <c r="AP1895" s="666"/>
      <c r="AQ1895" s="1001"/>
      <c r="AR1895" s="1001"/>
      <c r="AS1895" s="1001"/>
      <c r="AT1895" s="748"/>
    </row>
    <row r="1896">
      <c r="A1896" s="248" t="s">
        <v>673</v>
      </c>
      <c r="B1896" s="253">
        <v>2.5299423E7</v>
      </c>
      <c r="C1896" s="1020">
        <v>44506.02355570602</v>
      </c>
      <c r="D1896" s="1119" t="s">
        <v>12000</v>
      </c>
      <c r="E1896" s="253" t="s">
        <v>12001</v>
      </c>
      <c r="F1896" s="1022">
        <v>27918.0</v>
      </c>
      <c r="G1896" s="253" t="s">
        <v>2021</v>
      </c>
      <c r="H1896" s="253" t="s">
        <v>1781</v>
      </c>
      <c r="I1896" s="253">
        <v>5.491169570332E12</v>
      </c>
      <c r="K1896" s="1119" t="s">
        <v>11183</v>
      </c>
      <c r="L1896" s="1482" t="s">
        <v>7028</v>
      </c>
      <c r="M1896" s="248"/>
      <c r="N1896" s="248"/>
      <c r="O1896" s="1421"/>
      <c r="P1896" s="1467"/>
      <c r="Q1896" s="1467"/>
      <c r="R1896" s="248"/>
      <c r="S1896" s="1324"/>
      <c r="T1896" s="255"/>
      <c r="U1896" s="255"/>
      <c r="V1896" s="1483"/>
      <c r="W1896" s="344"/>
      <c r="X1896" s="1421"/>
      <c r="Y1896" s="1479"/>
      <c r="AA1896" s="987"/>
      <c r="AB1896" s="992"/>
      <c r="AC1896" s="993"/>
      <c r="AD1896" s="994"/>
      <c r="AE1896" s="994"/>
      <c r="AF1896" s="995"/>
      <c r="AG1896" s="996"/>
      <c r="AH1896" s="997"/>
      <c r="AI1896" s="998"/>
      <c r="AJ1896" s="312"/>
      <c r="AK1896" s="312"/>
      <c r="AL1896" s="999"/>
      <c r="AM1896" s="312"/>
      <c r="AN1896" s="312"/>
      <c r="AO1896" s="1000"/>
      <c r="AP1896" s="666"/>
      <c r="AQ1896" s="1001"/>
      <c r="AR1896" s="1001"/>
      <c r="AS1896" s="1001"/>
      <c r="AT1896" s="748"/>
    </row>
    <row r="1897">
      <c r="A1897" s="248" t="s">
        <v>673</v>
      </c>
      <c r="B1897" s="253">
        <v>1.4670276E7</v>
      </c>
      <c r="C1897" s="1020">
        <v>44506.308295752315</v>
      </c>
      <c r="D1897" s="1119" t="s">
        <v>12006</v>
      </c>
      <c r="E1897" s="253" t="s">
        <v>12007</v>
      </c>
      <c r="F1897" s="1022">
        <v>22576.0</v>
      </c>
      <c r="G1897" s="253" t="s">
        <v>2021</v>
      </c>
      <c r="H1897" s="253" t="s">
        <v>12008</v>
      </c>
      <c r="I1897" s="253" t="s">
        <v>12009</v>
      </c>
      <c r="K1897" s="1119" t="s">
        <v>12010</v>
      </c>
      <c r="L1897" s="1482" t="s">
        <v>12011</v>
      </c>
      <c r="M1897" s="248"/>
      <c r="N1897" s="248"/>
      <c r="O1897" s="1421"/>
      <c r="P1897" s="1467"/>
      <c r="Q1897" s="1485"/>
      <c r="R1897" s="248"/>
      <c r="S1897" s="1324"/>
      <c r="T1897" s="255"/>
      <c r="U1897" s="255"/>
      <c r="V1897" s="1483"/>
      <c r="W1897" s="344"/>
      <c r="X1897" s="1421"/>
      <c r="Y1897" s="1479"/>
      <c r="AA1897" s="987"/>
      <c r="AB1897" s="992"/>
      <c r="AC1897" s="993"/>
      <c r="AD1897" s="994"/>
      <c r="AE1897" s="994"/>
      <c r="AF1897" s="995"/>
      <c r="AG1897" s="996"/>
      <c r="AH1897" s="997"/>
      <c r="AI1897" s="998"/>
      <c r="AJ1897" s="312"/>
      <c r="AK1897" s="312"/>
      <c r="AL1897" s="999"/>
      <c r="AM1897" s="312"/>
      <c r="AN1897" s="312"/>
      <c r="AO1897" s="1000"/>
      <c r="AP1897" s="666"/>
      <c r="AQ1897" s="1001"/>
      <c r="AR1897" s="1001"/>
      <c r="AS1897" s="1001"/>
      <c r="AT1897" s="748"/>
    </row>
    <row r="1898">
      <c r="A1898" s="248" t="s">
        <v>673</v>
      </c>
      <c r="B1898" s="253">
        <v>3.2993459E7</v>
      </c>
      <c r="C1898" s="1020">
        <v>44510.52337394676</v>
      </c>
      <c r="D1898" s="1119" t="s">
        <v>12018</v>
      </c>
      <c r="E1898" s="253" t="s">
        <v>12019</v>
      </c>
      <c r="F1898" s="1022">
        <v>31842.0</v>
      </c>
      <c r="G1898" s="253" t="s">
        <v>674</v>
      </c>
      <c r="H1898" s="253" t="s">
        <v>1631</v>
      </c>
      <c r="I1898" s="253" t="s">
        <v>12020</v>
      </c>
      <c r="K1898" s="1119" t="s">
        <v>10654</v>
      </c>
      <c r="L1898" s="1482" t="s">
        <v>12021</v>
      </c>
      <c r="M1898" s="248"/>
      <c r="N1898" s="248"/>
      <c r="O1898" s="1421"/>
      <c r="P1898" s="1467"/>
      <c r="Q1898" s="1467"/>
      <c r="R1898" s="1484"/>
      <c r="S1898" s="1324"/>
      <c r="T1898" s="255"/>
      <c r="U1898" s="255"/>
      <c r="V1898" s="1483"/>
      <c r="W1898" s="344"/>
      <c r="X1898" s="1421"/>
      <c r="Y1898" s="1479"/>
      <c r="AA1898" s="987"/>
      <c r="AB1898" s="992"/>
      <c r="AC1898" s="993"/>
      <c r="AD1898" s="994"/>
      <c r="AE1898" s="994"/>
      <c r="AF1898" s="995"/>
      <c r="AG1898" s="996"/>
      <c r="AH1898" s="997"/>
      <c r="AI1898" s="998"/>
      <c r="AJ1898" s="312"/>
      <c r="AK1898" s="312"/>
      <c r="AL1898" s="999"/>
      <c r="AM1898" s="312"/>
      <c r="AN1898" s="312"/>
      <c r="AO1898" s="1000"/>
      <c r="AP1898" s="666"/>
      <c r="AQ1898" s="1001"/>
      <c r="AR1898" s="1001"/>
      <c r="AS1898" s="1001"/>
      <c r="AT1898" s="748"/>
    </row>
    <row r="1899">
      <c r="A1899" s="248" t="s">
        <v>673</v>
      </c>
      <c r="B1899" s="253">
        <v>3.9416682E7</v>
      </c>
      <c r="C1899" s="1020">
        <v>44510.71359850695</v>
      </c>
      <c r="D1899" s="1119" t="s">
        <v>12025</v>
      </c>
      <c r="E1899" s="253" t="s">
        <v>12026</v>
      </c>
      <c r="F1899" s="1022">
        <v>35046.0</v>
      </c>
      <c r="G1899" s="253" t="s">
        <v>391</v>
      </c>
      <c r="H1899" s="253" t="s">
        <v>3124</v>
      </c>
      <c r="I1899" s="253">
        <v>1.14413203E9</v>
      </c>
      <c r="K1899" s="1119" t="s">
        <v>12027</v>
      </c>
      <c r="L1899" s="1482" t="s">
        <v>7028</v>
      </c>
      <c r="M1899" s="248"/>
      <c r="N1899" s="248"/>
      <c r="O1899" s="1421"/>
      <c r="P1899" s="1467"/>
      <c r="Q1899" s="1468"/>
      <c r="R1899" s="1484"/>
      <c r="S1899" s="1324"/>
      <c r="T1899" s="255"/>
      <c r="U1899" s="255"/>
      <c r="V1899" s="1483"/>
      <c r="W1899" s="344"/>
      <c r="X1899" s="1421"/>
      <c r="Y1899" s="1479"/>
      <c r="AA1899" s="987"/>
      <c r="AB1899" s="992"/>
      <c r="AC1899" s="993"/>
      <c r="AD1899" s="994"/>
      <c r="AE1899" s="994"/>
      <c r="AF1899" s="995"/>
      <c r="AG1899" s="996"/>
      <c r="AH1899" s="997"/>
      <c r="AI1899" s="998"/>
      <c r="AJ1899" s="312"/>
      <c r="AK1899" s="312"/>
      <c r="AL1899" s="999"/>
      <c r="AM1899" s="312"/>
      <c r="AN1899" s="312"/>
      <c r="AO1899" s="1000"/>
      <c r="AP1899" s="666"/>
      <c r="AQ1899" s="1001"/>
      <c r="AR1899" s="1001"/>
      <c r="AS1899" s="1001"/>
      <c r="AT1899" s="748"/>
    </row>
    <row r="1900">
      <c r="A1900" s="248" t="s">
        <v>673</v>
      </c>
      <c r="B1900" s="253">
        <v>3.783449E7</v>
      </c>
      <c r="C1900" s="1020">
        <v>44510.858447129634</v>
      </c>
      <c r="D1900" s="1119" t="s">
        <v>12031</v>
      </c>
      <c r="E1900" s="253" t="s">
        <v>12032</v>
      </c>
      <c r="F1900" s="1022">
        <v>34220.0</v>
      </c>
      <c r="G1900" s="253" t="s">
        <v>2021</v>
      </c>
      <c r="H1900" s="253" t="s">
        <v>3124</v>
      </c>
      <c r="I1900" s="253">
        <v>1.134955548E9</v>
      </c>
      <c r="K1900" s="1119" t="s">
        <v>12033</v>
      </c>
      <c r="L1900" s="1482" t="s">
        <v>7020</v>
      </c>
      <c r="M1900" s="248"/>
      <c r="N1900" s="248"/>
      <c r="O1900" s="1421"/>
      <c r="P1900" s="1467"/>
      <c r="Q1900" s="1468"/>
      <c r="R1900" s="248"/>
      <c r="S1900" s="1324"/>
      <c r="T1900" s="255"/>
      <c r="U1900" s="255"/>
      <c r="V1900" s="1483"/>
      <c r="W1900" s="344"/>
      <c r="X1900" s="1421"/>
      <c r="Y1900" s="1479"/>
      <c r="AA1900" s="987"/>
      <c r="AB1900" s="992"/>
      <c r="AC1900" s="993"/>
      <c r="AD1900" s="994"/>
      <c r="AE1900" s="994"/>
      <c r="AF1900" s="995"/>
      <c r="AG1900" s="996"/>
      <c r="AH1900" s="997"/>
      <c r="AI1900" s="998"/>
      <c r="AJ1900" s="312"/>
      <c r="AK1900" s="312"/>
      <c r="AL1900" s="999"/>
      <c r="AM1900" s="312"/>
      <c r="AN1900" s="312"/>
      <c r="AO1900" s="1000"/>
      <c r="AP1900" s="666"/>
      <c r="AQ1900" s="1001"/>
      <c r="AR1900" s="1001"/>
      <c r="AS1900" s="1001"/>
      <c r="AT1900" s="748"/>
    </row>
    <row r="1901">
      <c r="A1901" s="248" t="s">
        <v>673</v>
      </c>
      <c r="B1901" s="253">
        <v>2.3330547E7</v>
      </c>
      <c r="C1901" s="1020">
        <v>44511.11753208333</v>
      </c>
      <c r="D1901" s="1119" t="s">
        <v>12038</v>
      </c>
      <c r="E1901" s="253" t="s">
        <v>12039</v>
      </c>
      <c r="F1901" s="1022">
        <v>26790.0</v>
      </c>
      <c r="G1901" s="253" t="s">
        <v>391</v>
      </c>
      <c r="H1901" s="253" t="s">
        <v>12040</v>
      </c>
      <c r="I1901" s="253">
        <v>1.159750756E9</v>
      </c>
      <c r="K1901" s="1119" t="s">
        <v>12041</v>
      </c>
      <c r="L1901" s="1482" t="s">
        <v>7020</v>
      </c>
      <c r="M1901" s="248"/>
      <c r="N1901" s="248"/>
      <c r="O1901" s="1421"/>
      <c r="P1901" s="1467"/>
      <c r="Q1901" s="1468"/>
      <c r="R1901" s="1486"/>
      <c r="S1901" s="1324"/>
      <c r="T1901" s="248"/>
      <c r="U1901" s="248"/>
      <c r="V1901" s="1483"/>
      <c r="W1901" s="344"/>
      <c r="X1901" s="1421"/>
      <c r="Y1901" s="1479"/>
      <c r="AA1901" s="987"/>
      <c r="AB1901" s="992"/>
      <c r="AC1901" s="993"/>
      <c r="AD1901" s="994"/>
      <c r="AE1901" s="994"/>
      <c r="AF1901" s="995"/>
      <c r="AG1901" s="996"/>
      <c r="AH1901" s="997"/>
      <c r="AI1901" s="998"/>
      <c r="AJ1901" s="312"/>
      <c r="AK1901" s="312"/>
      <c r="AL1901" s="999"/>
      <c r="AM1901" s="312"/>
      <c r="AN1901" s="312"/>
      <c r="AO1901" s="1000"/>
      <c r="AP1901" s="666"/>
      <c r="AQ1901" s="1001"/>
      <c r="AR1901" s="1001"/>
      <c r="AS1901" s="1001"/>
      <c r="AT1901" s="748"/>
    </row>
    <row r="1902">
      <c r="A1902" s="248" t="s">
        <v>673</v>
      </c>
      <c r="B1902" s="253">
        <v>3.5270764E7</v>
      </c>
      <c r="C1902" s="1020">
        <v>44511.58492637731</v>
      </c>
      <c r="D1902" s="1119" t="s">
        <v>12045</v>
      </c>
      <c r="E1902" s="253" t="s">
        <v>12046</v>
      </c>
      <c r="F1902" s="1022">
        <v>33044.0</v>
      </c>
      <c r="G1902" s="253" t="s">
        <v>391</v>
      </c>
      <c r="H1902" s="253" t="s">
        <v>1678</v>
      </c>
      <c r="I1902" s="253">
        <v>1.166788728E9</v>
      </c>
      <c r="K1902" s="1119" t="s">
        <v>12047</v>
      </c>
      <c r="L1902" s="1482" t="s">
        <v>7020</v>
      </c>
      <c r="M1902" s="248"/>
      <c r="N1902" s="248"/>
      <c r="O1902" s="1421"/>
      <c r="P1902" s="1467"/>
      <c r="Q1902" s="1468"/>
      <c r="R1902" s="1484"/>
      <c r="S1902" s="1324"/>
      <c r="T1902" s="255"/>
      <c r="U1902" s="255"/>
      <c r="V1902" s="1483"/>
      <c r="W1902" s="344"/>
      <c r="X1902" s="1421"/>
      <c r="Y1902" s="1479"/>
      <c r="AA1902" s="987"/>
      <c r="AB1902" s="992"/>
      <c r="AC1902" s="993"/>
      <c r="AD1902" s="994"/>
      <c r="AE1902" s="994"/>
      <c r="AF1902" s="995"/>
      <c r="AG1902" s="996"/>
      <c r="AH1902" s="997"/>
      <c r="AI1902" s="998"/>
      <c r="AJ1902" s="312"/>
      <c r="AK1902" s="312"/>
      <c r="AL1902" s="999"/>
      <c r="AM1902" s="312"/>
      <c r="AN1902" s="312"/>
      <c r="AO1902" s="1000"/>
      <c r="AP1902" s="666"/>
      <c r="AQ1902" s="1001"/>
      <c r="AR1902" s="1001"/>
      <c r="AS1902" s="1001"/>
      <c r="AT1902" s="748"/>
    </row>
    <row r="1903">
      <c r="A1903" s="248" t="s">
        <v>673</v>
      </c>
      <c r="B1903" s="253">
        <v>3.6397217E7</v>
      </c>
      <c r="C1903" s="1020">
        <v>44512.17929837963</v>
      </c>
      <c r="D1903" s="1119" t="s">
        <v>12052</v>
      </c>
      <c r="E1903" s="253" t="s">
        <v>12053</v>
      </c>
      <c r="F1903" s="1022">
        <v>33421.0</v>
      </c>
      <c r="G1903" s="253" t="s">
        <v>391</v>
      </c>
      <c r="H1903" s="253" t="s">
        <v>12054</v>
      </c>
      <c r="I1903" s="253">
        <v>1.158867634E9</v>
      </c>
      <c r="K1903" s="1119" t="s">
        <v>12055</v>
      </c>
      <c r="L1903" s="1482" t="s">
        <v>12056</v>
      </c>
      <c r="M1903" s="248"/>
      <c r="N1903" s="248"/>
      <c r="O1903" s="1421"/>
      <c r="P1903" s="1467"/>
      <c r="Q1903" s="1467"/>
      <c r="R1903" s="248"/>
      <c r="S1903" s="1324"/>
      <c r="T1903" s="255"/>
      <c r="U1903" s="255"/>
      <c r="V1903" s="1483"/>
      <c r="W1903" s="344"/>
      <c r="X1903" s="1421"/>
      <c r="Y1903" s="1479"/>
      <c r="AA1903" s="987"/>
      <c r="AB1903" s="992"/>
      <c r="AC1903" s="993"/>
      <c r="AD1903" s="994"/>
      <c r="AE1903" s="994"/>
      <c r="AF1903" s="995"/>
      <c r="AG1903" s="996"/>
      <c r="AH1903" s="997"/>
      <c r="AI1903" s="998"/>
      <c r="AJ1903" s="312"/>
      <c r="AK1903" s="312"/>
      <c r="AL1903" s="999"/>
      <c r="AM1903" s="312"/>
      <c r="AN1903" s="312"/>
      <c r="AO1903" s="1000"/>
      <c r="AP1903" s="666"/>
      <c r="AQ1903" s="1001"/>
      <c r="AR1903" s="1001"/>
      <c r="AS1903" s="1001"/>
      <c r="AT1903" s="748"/>
    </row>
    <row r="1904">
      <c r="A1904" s="248" t="s">
        <v>673</v>
      </c>
      <c r="B1904" s="253">
        <v>3.9469067E7</v>
      </c>
      <c r="C1904" s="1020">
        <v>44513.756633784724</v>
      </c>
      <c r="D1904" s="1119" t="s">
        <v>12061</v>
      </c>
      <c r="E1904" s="253" t="s">
        <v>12062</v>
      </c>
      <c r="F1904" s="1022">
        <v>35077.0</v>
      </c>
      <c r="G1904" s="253" t="s">
        <v>391</v>
      </c>
      <c r="H1904" s="253" t="s">
        <v>12063</v>
      </c>
      <c r="I1904" s="253">
        <v>1.162925289E9</v>
      </c>
      <c r="K1904" s="1119" t="s">
        <v>12064</v>
      </c>
      <c r="L1904" s="1482" t="s">
        <v>7020</v>
      </c>
      <c r="M1904" s="248"/>
      <c r="N1904" s="248"/>
      <c r="O1904" s="1421"/>
      <c r="P1904" s="1467"/>
      <c r="Q1904" s="1467"/>
      <c r="R1904" s="1484"/>
      <c r="S1904" s="1324"/>
      <c r="T1904" s="255"/>
      <c r="U1904" s="255"/>
      <c r="V1904" s="1483"/>
      <c r="W1904" s="344"/>
      <c r="X1904" s="1421"/>
      <c r="Y1904" s="1479"/>
      <c r="AA1904" s="987"/>
      <c r="AB1904" s="992"/>
      <c r="AC1904" s="993"/>
      <c r="AD1904" s="994"/>
      <c r="AE1904" s="994"/>
      <c r="AF1904" s="995"/>
      <c r="AG1904" s="996"/>
      <c r="AH1904" s="997"/>
      <c r="AI1904" s="998"/>
      <c r="AJ1904" s="312"/>
      <c r="AK1904" s="312"/>
      <c r="AL1904" s="999"/>
      <c r="AM1904" s="312"/>
      <c r="AN1904" s="312"/>
      <c r="AO1904" s="1000"/>
      <c r="AP1904" s="666"/>
      <c r="AQ1904" s="1001"/>
      <c r="AR1904" s="1001"/>
      <c r="AS1904" s="1001"/>
      <c r="AT1904" s="748"/>
    </row>
    <row r="1905">
      <c r="A1905" s="248" t="s">
        <v>673</v>
      </c>
      <c r="B1905" s="253">
        <v>1.6948557E7</v>
      </c>
      <c r="C1905" s="1020">
        <v>44514.288138020835</v>
      </c>
      <c r="D1905" s="1119" t="s">
        <v>12067</v>
      </c>
      <c r="E1905" s="253" t="s">
        <v>12068</v>
      </c>
      <c r="F1905" s="1022">
        <v>23826.0</v>
      </c>
      <c r="G1905" s="253" t="s">
        <v>3491</v>
      </c>
      <c r="H1905" s="253" t="s">
        <v>12069</v>
      </c>
      <c r="I1905" s="253">
        <v>2.216193435E9</v>
      </c>
      <c r="K1905" s="1119" t="s">
        <v>12070</v>
      </c>
      <c r="L1905" s="1482" t="s">
        <v>7038</v>
      </c>
      <c r="M1905" s="248"/>
      <c r="N1905" s="248"/>
      <c r="O1905" s="1421"/>
      <c r="P1905" s="1467"/>
      <c r="Q1905" s="1467"/>
      <c r="R1905" s="1486"/>
      <c r="S1905" s="1324"/>
      <c r="T1905" s="255"/>
      <c r="U1905" s="255"/>
      <c r="V1905" s="1483"/>
      <c r="W1905" s="344"/>
      <c r="X1905" s="1421"/>
      <c r="Y1905" s="1479"/>
      <c r="AA1905" s="987"/>
      <c r="AB1905" s="992"/>
      <c r="AC1905" s="993"/>
      <c r="AD1905" s="994"/>
      <c r="AE1905" s="994"/>
      <c r="AF1905" s="995"/>
      <c r="AG1905" s="996"/>
      <c r="AH1905" s="997"/>
      <c r="AI1905" s="998"/>
      <c r="AJ1905" s="312"/>
      <c r="AK1905" s="312"/>
      <c r="AL1905" s="999"/>
      <c r="AM1905" s="312"/>
      <c r="AN1905" s="312"/>
      <c r="AO1905" s="1000"/>
      <c r="AP1905" s="666"/>
      <c r="AQ1905" s="1001"/>
      <c r="AR1905" s="1001"/>
      <c r="AS1905" s="1001"/>
      <c r="AT1905" s="748"/>
    </row>
    <row r="1906">
      <c r="A1906" s="248" t="s">
        <v>673</v>
      </c>
      <c r="B1906" s="253">
        <v>4.5580453E7</v>
      </c>
      <c r="C1906" s="1020">
        <v>44515.46955476852</v>
      </c>
      <c r="D1906" s="1119" t="s">
        <v>10855</v>
      </c>
      <c r="E1906" s="253" t="s">
        <v>10856</v>
      </c>
      <c r="F1906" s="1022">
        <v>38068.0</v>
      </c>
      <c r="G1906" s="253" t="s">
        <v>2021</v>
      </c>
      <c r="H1906" s="253" t="s">
        <v>10857</v>
      </c>
      <c r="I1906" s="253">
        <v>5.491131100094E12</v>
      </c>
      <c r="K1906" s="1119" t="s">
        <v>12074</v>
      </c>
      <c r="L1906" s="1482" t="s">
        <v>7038</v>
      </c>
      <c r="M1906" s="248"/>
      <c r="N1906" s="248"/>
      <c r="O1906" s="1421"/>
      <c r="P1906" s="1467"/>
      <c r="Q1906" s="1468"/>
      <c r="R1906" s="619"/>
      <c r="S1906" s="1324"/>
      <c r="T1906" s="255"/>
      <c r="U1906" s="255"/>
      <c r="V1906" s="1483"/>
      <c r="W1906" s="344"/>
      <c r="X1906" s="1421"/>
      <c r="Y1906" s="1479"/>
      <c r="AA1906" s="987"/>
      <c r="AB1906" s="992"/>
      <c r="AC1906" s="993"/>
      <c r="AD1906" s="994"/>
      <c r="AE1906" s="994"/>
      <c r="AF1906" s="995"/>
      <c r="AG1906" s="996"/>
      <c r="AH1906" s="997"/>
      <c r="AI1906" s="998"/>
      <c r="AJ1906" s="312"/>
      <c r="AK1906" s="312"/>
      <c r="AL1906" s="999"/>
      <c r="AM1906" s="312"/>
      <c r="AN1906" s="312"/>
      <c r="AO1906" s="1000"/>
      <c r="AP1906" s="666"/>
      <c r="AQ1906" s="1001"/>
      <c r="AR1906" s="1001"/>
      <c r="AS1906" s="1001"/>
      <c r="AT1906" s="748"/>
    </row>
    <row r="1907">
      <c r="A1907" s="248" t="s">
        <v>673</v>
      </c>
      <c r="B1907" s="253">
        <v>3.3951674E7</v>
      </c>
      <c r="C1907" s="1020">
        <v>44516.53282060185</v>
      </c>
      <c r="D1907" s="1119" t="s">
        <v>12078</v>
      </c>
      <c r="E1907" s="253" t="s">
        <v>12079</v>
      </c>
      <c r="F1907" s="1022">
        <v>32382.0</v>
      </c>
      <c r="G1907" s="253" t="s">
        <v>1755</v>
      </c>
      <c r="H1907" s="253" t="s">
        <v>1678</v>
      </c>
      <c r="I1907" s="253">
        <v>1.132733976E9</v>
      </c>
      <c r="K1907" s="1119" t="s">
        <v>12080</v>
      </c>
      <c r="L1907" s="1482" t="s">
        <v>12081</v>
      </c>
      <c r="M1907" s="248"/>
      <c r="N1907" s="248"/>
      <c r="O1907" s="1421"/>
      <c r="P1907" s="1467"/>
      <c r="Q1907" s="1467"/>
      <c r="R1907" s="1484"/>
      <c r="S1907" s="1324"/>
      <c r="T1907" s="255"/>
      <c r="U1907" s="255"/>
      <c r="V1907" s="1483"/>
      <c r="W1907" s="344"/>
      <c r="X1907" s="1421"/>
      <c r="Y1907" s="1479"/>
      <c r="AA1907" s="987"/>
      <c r="AB1907" s="992"/>
      <c r="AC1907" s="993"/>
      <c r="AD1907" s="994"/>
      <c r="AE1907" s="994"/>
      <c r="AF1907" s="995"/>
      <c r="AG1907" s="996"/>
      <c r="AH1907" s="997"/>
      <c r="AI1907" s="998"/>
      <c r="AJ1907" s="312"/>
      <c r="AK1907" s="312"/>
      <c r="AL1907" s="999"/>
      <c r="AM1907" s="312"/>
      <c r="AN1907" s="312"/>
      <c r="AO1907" s="1000"/>
      <c r="AP1907" s="666"/>
      <c r="AQ1907" s="1001"/>
      <c r="AR1907" s="1001"/>
      <c r="AS1907" s="1001"/>
      <c r="AT1907" s="748"/>
    </row>
    <row r="1908">
      <c r="A1908" s="248" t="s">
        <v>673</v>
      </c>
      <c r="B1908" s="253">
        <v>3.941631E7</v>
      </c>
      <c r="C1908" s="1020">
        <v>44517.01362054398</v>
      </c>
      <c r="D1908" s="1119" t="s">
        <v>12086</v>
      </c>
      <c r="E1908" s="253" t="s">
        <v>12087</v>
      </c>
      <c r="F1908" s="1022">
        <v>35049.0</v>
      </c>
      <c r="G1908" s="253" t="s">
        <v>2021</v>
      </c>
      <c r="H1908" s="253" t="s">
        <v>5413</v>
      </c>
      <c r="I1908" s="253">
        <v>5.492983413912E12</v>
      </c>
      <c r="K1908" s="1119" t="s">
        <v>12088</v>
      </c>
      <c r="L1908" s="1482" t="s">
        <v>12089</v>
      </c>
      <c r="M1908" s="248"/>
      <c r="N1908" s="248"/>
      <c r="O1908" s="1421"/>
      <c r="P1908" s="1467"/>
      <c r="Q1908" s="1467"/>
      <c r="R1908" s="255"/>
      <c r="S1908" s="1324"/>
      <c r="T1908" s="255"/>
      <c r="U1908" s="255"/>
      <c r="V1908" s="1483"/>
      <c r="W1908" s="344"/>
      <c r="X1908" s="1421"/>
      <c r="Y1908" s="1479"/>
      <c r="AA1908" s="987"/>
      <c r="AB1908" s="992"/>
      <c r="AC1908" s="993"/>
      <c r="AD1908" s="994"/>
      <c r="AE1908" s="994"/>
      <c r="AF1908" s="995"/>
      <c r="AG1908" s="996"/>
      <c r="AH1908" s="997"/>
      <c r="AI1908" s="998"/>
      <c r="AJ1908" s="312"/>
      <c r="AK1908" s="312"/>
      <c r="AL1908" s="999"/>
      <c r="AM1908" s="312"/>
      <c r="AN1908" s="312"/>
      <c r="AO1908" s="1000"/>
      <c r="AP1908" s="666"/>
      <c r="AQ1908" s="1001"/>
      <c r="AR1908" s="1001"/>
      <c r="AS1908" s="1001"/>
      <c r="AT1908" s="748"/>
    </row>
    <row r="1909">
      <c r="A1909" s="248" t="s">
        <v>673</v>
      </c>
      <c r="B1909" s="253">
        <v>3.5189983E7</v>
      </c>
      <c r="C1909" s="1020">
        <v>44517.52016280092</v>
      </c>
      <c r="D1909" s="1119" t="s">
        <v>12094</v>
      </c>
      <c r="E1909" s="253" t="s">
        <v>12095</v>
      </c>
      <c r="F1909" s="1022">
        <v>32978.0</v>
      </c>
      <c r="G1909" s="253" t="s">
        <v>1755</v>
      </c>
      <c r="H1909" s="253" t="s">
        <v>12096</v>
      </c>
      <c r="I1909" s="253">
        <v>1.532609508E9</v>
      </c>
      <c r="K1909" s="1119" t="s">
        <v>12097</v>
      </c>
      <c r="L1909" s="1482" t="s">
        <v>12098</v>
      </c>
      <c r="M1909" s="248"/>
      <c r="N1909" s="248"/>
      <c r="O1909" s="1421"/>
      <c r="P1909" s="1467"/>
      <c r="Q1909" s="1468"/>
      <c r="R1909" s="1484"/>
      <c r="S1909" s="1324"/>
      <c r="T1909" s="255"/>
      <c r="U1909" s="255"/>
      <c r="V1909" s="1483"/>
      <c r="W1909" s="344"/>
      <c r="X1909" s="1421"/>
      <c r="Y1909" s="1479"/>
      <c r="AA1909" s="987"/>
      <c r="AB1909" s="992"/>
      <c r="AC1909" s="993"/>
      <c r="AD1909" s="994"/>
      <c r="AE1909" s="994"/>
      <c r="AF1909" s="995"/>
      <c r="AG1909" s="996"/>
      <c r="AH1909" s="997"/>
      <c r="AI1909" s="998"/>
      <c r="AJ1909" s="312"/>
      <c r="AK1909" s="312"/>
      <c r="AL1909" s="999"/>
      <c r="AM1909" s="312"/>
      <c r="AN1909" s="312"/>
      <c r="AO1909" s="1000"/>
      <c r="AP1909" s="666"/>
      <c r="AQ1909" s="1001"/>
      <c r="AR1909" s="1001"/>
      <c r="AS1909" s="1001"/>
      <c r="AT1909" s="748"/>
    </row>
    <row r="1910">
      <c r="A1910" s="248" t="s">
        <v>673</v>
      </c>
      <c r="B1910" s="253">
        <v>9.5637909E7</v>
      </c>
      <c r="C1910" s="1020">
        <v>44518.83051375</v>
      </c>
      <c r="D1910" s="1119" t="s">
        <v>12101</v>
      </c>
      <c r="E1910" s="253" t="s">
        <v>12102</v>
      </c>
      <c r="F1910" s="1022">
        <v>35156.0</v>
      </c>
      <c r="G1910" s="253" t="s">
        <v>3314</v>
      </c>
      <c r="H1910" s="253" t="s">
        <v>12103</v>
      </c>
      <c r="I1910" s="253">
        <v>1.13415516E9</v>
      </c>
      <c r="K1910" s="1119" t="s">
        <v>12104</v>
      </c>
      <c r="L1910" s="1482" t="s">
        <v>7020</v>
      </c>
      <c r="M1910" s="248"/>
      <c r="N1910" s="248"/>
      <c r="O1910" s="1421"/>
      <c r="P1910" s="1467"/>
      <c r="Q1910" s="1467"/>
      <c r="R1910" s="1484"/>
      <c r="S1910" s="1324"/>
      <c r="T1910" s="255"/>
      <c r="U1910" s="255"/>
      <c r="V1910" s="1483"/>
      <c r="W1910" s="344"/>
      <c r="X1910" s="1421"/>
      <c r="Y1910" s="1479"/>
      <c r="AA1910" s="987"/>
      <c r="AB1910" s="992"/>
      <c r="AC1910" s="993"/>
      <c r="AD1910" s="994"/>
      <c r="AE1910" s="994"/>
      <c r="AF1910" s="995"/>
      <c r="AG1910" s="996"/>
      <c r="AH1910" s="997"/>
      <c r="AI1910" s="998"/>
      <c r="AJ1910" s="312"/>
      <c r="AK1910" s="312"/>
      <c r="AL1910" s="999"/>
      <c r="AM1910" s="312"/>
      <c r="AN1910" s="312"/>
      <c r="AO1910" s="1000"/>
      <c r="AP1910" s="666"/>
      <c r="AQ1910" s="1001"/>
      <c r="AR1910" s="1001"/>
      <c r="AS1910" s="1001"/>
      <c r="AT1910" s="748"/>
    </row>
    <row r="1911">
      <c r="A1911" s="248" t="s">
        <v>673</v>
      </c>
      <c r="B1911" s="253">
        <v>4.0574787E7</v>
      </c>
      <c r="C1911" s="1020">
        <v>44519.82401350694</v>
      </c>
      <c r="D1911" s="1119" t="s">
        <v>12109</v>
      </c>
      <c r="E1911" s="253" t="s">
        <v>12110</v>
      </c>
      <c r="F1911" s="1022">
        <v>35401.0</v>
      </c>
      <c r="G1911" s="253" t="s">
        <v>2496</v>
      </c>
      <c r="H1911" s="253" t="s">
        <v>12111</v>
      </c>
      <c r="I1911" s="253" t="s">
        <v>12112</v>
      </c>
      <c r="K1911" s="1119" t="s">
        <v>8865</v>
      </c>
      <c r="L1911" s="1482" t="s">
        <v>7038</v>
      </c>
      <c r="M1911" s="248"/>
      <c r="N1911" s="248"/>
      <c r="O1911" s="1421"/>
      <c r="P1911" s="1467"/>
      <c r="Q1911" s="1468"/>
      <c r="R1911" s="1484"/>
      <c r="S1911" s="1324"/>
      <c r="T1911" s="255"/>
      <c r="U1911" s="255"/>
      <c r="V1911" s="1483"/>
      <c r="W1911" s="344"/>
      <c r="X1911" s="1421"/>
      <c r="Y1911" s="1479"/>
      <c r="AA1911" s="987"/>
      <c r="AB1911" s="992"/>
      <c r="AC1911" s="993"/>
      <c r="AD1911" s="994"/>
      <c r="AE1911" s="994"/>
      <c r="AF1911" s="995"/>
      <c r="AG1911" s="996"/>
      <c r="AH1911" s="997"/>
      <c r="AI1911" s="998"/>
      <c r="AJ1911" s="312"/>
      <c r="AK1911" s="312"/>
      <c r="AL1911" s="999"/>
      <c r="AM1911" s="312"/>
      <c r="AN1911" s="312"/>
      <c r="AO1911" s="1000"/>
      <c r="AP1911" s="666"/>
      <c r="AQ1911" s="1001"/>
      <c r="AR1911" s="1001"/>
      <c r="AS1911" s="1001"/>
      <c r="AT1911" s="748"/>
    </row>
    <row r="1912">
      <c r="A1912" s="248" t="s">
        <v>673</v>
      </c>
      <c r="B1912" s="253">
        <v>2.5393076E7</v>
      </c>
      <c r="C1912" s="1020">
        <v>44521.0225278588</v>
      </c>
      <c r="D1912" s="1119" t="s">
        <v>12115</v>
      </c>
      <c r="E1912" s="253" t="s">
        <v>12116</v>
      </c>
      <c r="F1912" s="1022">
        <v>27956.0</v>
      </c>
      <c r="G1912" s="253" t="s">
        <v>2021</v>
      </c>
      <c r="H1912" s="253" t="s">
        <v>1756</v>
      </c>
      <c r="I1912" s="253">
        <v>1.13938759E9</v>
      </c>
      <c r="K1912" s="1119" t="s">
        <v>12117</v>
      </c>
      <c r="L1912" s="1482" t="s">
        <v>12118</v>
      </c>
      <c r="M1912" s="248"/>
      <c r="N1912" s="248"/>
      <c r="O1912" s="1421"/>
      <c r="P1912" s="1467"/>
      <c r="Q1912" s="1467"/>
      <c r="R1912" s="1487"/>
      <c r="S1912" s="1324"/>
      <c r="T1912" s="248"/>
      <c r="U1912" s="248"/>
      <c r="V1912" s="1483"/>
      <c r="W1912" s="344"/>
      <c r="X1912" s="1421"/>
      <c r="Y1912" s="1479"/>
      <c r="AA1912" s="987"/>
      <c r="AB1912" s="992"/>
      <c r="AC1912" s="993"/>
      <c r="AD1912" s="994"/>
      <c r="AE1912" s="994"/>
      <c r="AF1912" s="995"/>
      <c r="AG1912" s="996"/>
      <c r="AH1912" s="997"/>
      <c r="AI1912" s="998"/>
      <c r="AJ1912" s="312"/>
      <c r="AK1912" s="312"/>
      <c r="AL1912" s="999"/>
      <c r="AM1912" s="312"/>
      <c r="AN1912" s="312"/>
      <c r="AO1912" s="1000"/>
      <c r="AP1912" s="666"/>
      <c r="AQ1912" s="1001"/>
      <c r="AR1912" s="1001"/>
      <c r="AS1912" s="1001"/>
      <c r="AT1912" s="748"/>
    </row>
    <row r="1913">
      <c r="A1913" s="248" t="s">
        <v>673</v>
      </c>
      <c r="B1913" s="179">
        <v>4.4619848E7</v>
      </c>
      <c r="C1913" s="1037">
        <v>44525.43648744213</v>
      </c>
      <c r="D1913" s="1091" t="s">
        <v>12122</v>
      </c>
      <c r="E1913" s="179" t="s">
        <v>12123</v>
      </c>
      <c r="F1913" s="228">
        <v>37652.0</v>
      </c>
      <c r="G1913" s="179" t="s">
        <v>391</v>
      </c>
      <c r="H1913" s="179" t="s">
        <v>12124</v>
      </c>
      <c r="I1913" s="179" t="s">
        <v>12125</v>
      </c>
      <c r="K1913" s="1091" t="s">
        <v>12126</v>
      </c>
      <c r="L1913" s="1466" t="s">
        <v>7020</v>
      </c>
      <c r="M1913" s="176"/>
      <c r="N1913" s="176"/>
      <c r="O1913" s="1467"/>
      <c r="P1913" s="1467"/>
      <c r="Q1913" s="1468"/>
      <c r="R1913" s="1488"/>
      <c r="S1913" s="1324"/>
      <c r="T1913" s="149"/>
      <c r="U1913" s="149"/>
      <c r="V1913" s="1468"/>
      <c r="W1913" s="619"/>
      <c r="X1913" s="1467"/>
      <c r="Y1913" s="1479"/>
      <c r="AA1913" s="987"/>
      <c r="AB1913" s="992"/>
      <c r="AC1913" s="993"/>
      <c r="AD1913" s="994"/>
      <c r="AE1913" s="994"/>
      <c r="AF1913" s="995"/>
      <c r="AG1913" s="996"/>
      <c r="AH1913" s="997"/>
      <c r="AI1913" s="998"/>
      <c r="AJ1913" s="312"/>
      <c r="AK1913" s="312"/>
      <c r="AL1913" s="999"/>
      <c r="AM1913" s="312"/>
      <c r="AN1913" s="312"/>
      <c r="AO1913" s="1000"/>
      <c r="AP1913" s="666"/>
      <c r="AQ1913" s="1001"/>
      <c r="AR1913" s="1001"/>
      <c r="AS1913" s="1001"/>
      <c r="AT1913" s="748"/>
    </row>
    <row r="1914">
      <c r="A1914" s="248" t="s">
        <v>673</v>
      </c>
      <c r="B1914" s="179">
        <v>4.3869268E7</v>
      </c>
      <c r="C1914" s="1037">
        <v>44527.93421820602</v>
      </c>
      <c r="D1914" s="1091" t="s">
        <v>12130</v>
      </c>
      <c r="E1914" s="179" t="s">
        <v>12131</v>
      </c>
      <c r="F1914" s="228">
        <v>37225.0</v>
      </c>
      <c r="G1914" s="179" t="s">
        <v>391</v>
      </c>
      <c r="H1914" s="179" t="s">
        <v>12132</v>
      </c>
      <c r="I1914" s="179">
        <v>1.140318979E9</v>
      </c>
      <c r="K1914" s="1091" t="s">
        <v>12133</v>
      </c>
      <c r="L1914" s="1466" t="s">
        <v>7028</v>
      </c>
      <c r="M1914" s="176"/>
      <c r="N1914" s="176"/>
      <c r="O1914" s="1467"/>
      <c r="P1914" s="1467"/>
      <c r="Q1914" s="1467"/>
      <c r="R1914" s="1195"/>
      <c r="S1914" s="1324"/>
      <c r="T1914" s="149"/>
      <c r="U1914" s="149"/>
      <c r="V1914" s="1468"/>
      <c r="W1914" s="619"/>
      <c r="X1914" s="1467"/>
      <c r="Y1914" s="1479"/>
      <c r="AA1914" s="987"/>
      <c r="AB1914" s="992"/>
      <c r="AC1914" s="993"/>
      <c r="AD1914" s="994"/>
      <c r="AE1914" s="994"/>
      <c r="AF1914" s="995"/>
      <c r="AG1914" s="996"/>
      <c r="AH1914" s="997"/>
      <c r="AI1914" s="998"/>
      <c r="AJ1914" s="312"/>
      <c r="AK1914" s="312"/>
      <c r="AL1914" s="999"/>
      <c r="AM1914" s="312"/>
      <c r="AN1914" s="312"/>
      <c r="AO1914" s="1000"/>
      <c r="AP1914" s="666"/>
      <c r="AQ1914" s="1001"/>
      <c r="AR1914" s="1001"/>
      <c r="AS1914" s="1001"/>
      <c r="AT1914" s="748"/>
    </row>
    <row r="1915">
      <c r="A1915" s="248" t="s">
        <v>673</v>
      </c>
      <c r="B1915" s="179">
        <v>3.5502884E7</v>
      </c>
      <c r="C1915" s="1037">
        <v>44529.69547097222</v>
      </c>
      <c r="D1915" s="1091" t="s">
        <v>12138</v>
      </c>
      <c r="E1915" s="179" t="s">
        <v>12139</v>
      </c>
      <c r="F1915" s="228">
        <v>33098.0</v>
      </c>
      <c r="G1915" s="179" t="s">
        <v>391</v>
      </c>
      <c r="H1915" s="179" t="s">
        <v>12140</v>
      </c>
      <c r="I1915" s="179">
        <v>3.512699464E9</v>
      </c>
      <c r="K1915" s="1091" t="s">
        <v>12141</v>
      </c>
      <c r="L1915" s="1466" t="s">
        <v>7038</v>
      </c>
      <c r="M1915" s="176"/>
      <c r="N1915" s="176"/>
      <c r="O1915" s="1467"/>
      <c r="P1915" s="1467"/>
      <c r="Q1915" s="1468"/>
      <c r="R1915" s="1481"/>
      <c r="S1915" s="1324"/>
      <c r="T1915" s="149"/>
      <c r="U1915" s="149"/>
      <c r="V1915" s="1468"/>
      <c r="W1915" s="619"/>
      <c r="X1915" s="1467"/>
      <c r="Y1915" s="1479"/>
      <c r="AA1915" s="987"/>
      <c r="AB1915" s="992"/>
      <c r="AC1915" s="993"/>
      <c r="AD1915" s="994"/>
      <c r="AE1915" s="994"/>
      <c r="AF1915" s="995"/>
      <c r="AG1915" s="996"/>
      <c r="AH1915" s="997"/>
      <c r="AI1915" s="998"/>
      <c r="AJ1915" s="312"/>
      <c r="AK1915" s="312"/>
      <c r="AL1915" s="999"/>
      <c r="AM1915" s="312"/>
      <c r="AN1915" s="312"/>
      <c r="AO1915" s="1000"/>
      <c r="AP1915" s="666"/>
      <c r="AQ1915" s="1001"/>
      <c r="AR1915" s="1001"/>
      <c r="AS1915" s="1001"/>
      <c r="AT1915" s="748"/>
    </row>
    <row r="1916">
      <c r="A1916" s="248" t="s">
        <v>673</v>
      </c>
      <c r="B1916" s="179">
        <v>4.3917091E7</v>
      </c>
      <c r="C1916" s="1037">
        <v>44529.716521759256</v>
      </c>
      <c r="D1916" s="1091" t="s">
        <v>12144</v>
      </c>
      <c r="E1916" s="179" t="s">
        <v>12145</v>
      </c>
      <c r="F1916" s="228">
        <v>37377.0</v>
      </c>
      <c r="G1916" s="179" t="s">
        <v>12146</v>
      </c>
      <c r="H1916" s="179" t="s">
        <v>2593</v>
      </c>
      <c r="I1916" s="179">
        <v>1.134716987E9</v>
      </c>
      <c r="K1916" s="1091" t="s">
        <v>12147</v>
      </c>
      <c r="L1916" s="1466" t="s">
        <v>7020</v>
      </c>
      <c r="M1916" s="176"/>
      <c r="N1916" s="176"/>
      <c r="O1916" s="1467"/>
      <c r="P1916" s="1467"/>
      <c r="Q1916" s="1467"/>
      <c r="R1916" s="1489"/>
      <c r="S1916" s="1324"/>
      <c r="T1916" s="149"/>
      <c r="U1916" s="149"/>
      <c r="V1916" s="1468"/>
      <c r="W1916" s="619"/>
      <c r="X1916" s="1467"/>
      <c r="Y1916" s="1479"/>
      <c r="AA1916" s="987"/>
      <c r="AB1916" s="992"/>
      <c r="AC1916" s="993"/>
      <c r="AD1916" s="994"/>
      <c r="AE1916" s="994"/>
      <c r="AF1916" s="995"/>
      <c r="AG1916" s="996"/>
      <c r="AH1916" s="997"/>
      <c r="AI1916" s="998"/>
      <c r="AJ1916" s="312"/>
      <c r="AK1916" s="312"/>
      <c r="AL1916" s="999"/>
      <c r="AM1916" s="312"/>
      <c r="AN1916" s="312"/>
      <c r="AO1916" s="1000"/>
      <c r="AP1916" s="666"/>
      <c r="AQ1916" s="1001"/>
      <c r="AR1916" s="1001"/>
      <c r="AS1916" s="1001"/>
      <c r="AT1916" s="748"/>
    </row>
    <row r="1917">
      <c r="A1917" s="248" t="s">
        <v>673</v>
      </c>
      <c r="B1917" s="179">
        <v>9.4581747E7</v>
      </c>
      <c r="C1917" s="1037">
        <v>44529.774886099534</v>
      </c>
      <c r="D1917" s="1091" t="s">
        <v>11948</v>
      </c>
      <c r="E1917" s="179" t="s">
        <v>11949</v>
      </c>
      <c r="F1917" s="228">
        <v>33370.0</v>
      </c>
      <c r="G1917" s="179" t="s">
        <v>3314</v>
      </c>
      <c r="H1917" s="179" t="s">
        <v>12152</v>
      </c>
      <c r="I1917" s="179">
        <v>1.155658638E9</v>
      </c>
      <c r="K1917" s="1091" t="s">
        <v>2092</v>
      </c>
      <c r="L1917" s="1466" t="s">
        <v>7038</v>
      </c>
      <c r="M1917" s="176"/>
      <c r="N1917" s="176"/>
      <c r="O1917" s="1467"/>
      <c r="P1917" s="1467"/>
      <c r="Q1917" s="1468"/>
      <c r="R1917" s="1488"/>
      <c r="S1917" s="1324"/>
      <c r="T1917" s="149"/>
      <c r="U1917" s="149"/>
      <c r="V1917" s="1468"/>
      <c r="W1917" s="619"/>
      <c r="X1917" s="1467"/>
      <c r="Y1917" s="1479"/>
      <c r="AA1917" s="987"/>
      <c r="AB1917" s="992"/>
      <c r="AC1917" s="993"/>
      <c r="AD1917" s="994"/>
      <c r="AE1917" s="994"/>
      <c r="AF1917" s="995"/>
      <c r="AG1917" s="996"/>
      <c r="AH1917" s="997"/>
      <c r="AI1917" s="998"/>
      <c r="AJ1917" s="312"/>
      <c r="AK1917" s="312"/>
      <c r="AL1917" s="999"/>
      <c r="AM1917" s="312"/>
      <c r="AN1917" s="312"/>
      <c r="AO1917" s="1000"/>
      <c r="AP1917" s="666"/>
      <c r="AQ1917" s="1001"/>
      <c r="AR1917" s="1001"/>
      <c r="AS1917" s="1001"/>
      <c r="AT1917" s="748"/>
    </row>
    <row r="1918">
      <c r="A1918" s="248" t="s">
        <v>673</v>
      </c>
      <c r="B1918" s="179">
        <v>2.0406696E7</v>
      </c>
      <c r="C1918" s="1037">
        <v>44529.78475690972</v>
      </c>
      <c r="D1918" s="1091" t="s">
        <v>12155</v>
      </c>
      <c r="E1918" s="179" t="s">
        <v>12156</v>
      </c>
      <c r="F1918" s="228">
        <v>25289.0</v>
      </c>
      <c r="G1918" s="179" t="s">
        <v>1740</v>
      </c>
      <c r="H1918" s="179" t="s">
        <v>12157</v>
      </c>
      <c r="I1918" s="179">
        <v>1.544299839E9</v>
      </c>
      <c r="K1918" s="1091" t="s">
        <v>12158</v>
      </c>
      <c r="L1918" s="1466" t="s">
        <v>7020</v>
      </c>
      <c r="M1918" s="176"/>
      <c r="N1918" s="176"/>
      <c r="O1918" s="1467"/>
      <c r="P1918" s="1467"/>
      <c r="Q1918" s="1467"/>
      <c r="R1918" s="1481"/>
      <c r="S1918" s="1324"/>
      <c r="T1918" s="149"/>
      <c r="U1918" s="149"/>
      <c r="V1918" s="1468"/>
      <c r="W1918" s="619"/>
      <c r="X1918" s="1467"/>
      <c r="Y1918" s="1479"/>
      <c r="AA1918" s="987"/>
      <c r="AB1918" s="992"/>
      <c r="AC1918" s="993"/>
      <c r="AD1918" s="994"/>
      <c r="AE1918" s="994"/>
      <c r="AF1918" s="995"/>
      <c r="AG1918" s="996"/>
      <c r="AH1918" s="997"/>
      <c r="AI1918" s="998"/>
      <c r="AJ1918" s="312"/>
      <c r="AK1918" s="312"/>
      <c r="AL1918" s="999"/>
      <c r="AM1918" s="312"/>
      <c r="AN1918" s="312"/>
      <c r="AO1918" s="1000"/>
      <c r="AP1918" s="666"/>
      <c r="AQ1918" s="1001"/>
      <c r="AR1918" s="1001"/>
      <c r="AS1918" s="1001"/>
      <c r="AT1918" s="748"/>
    </row>
    <row r="1919">
      <c r="A1919" s="248" t="s">
        <v>673</v>
      </c>
      <c r="B1919" s="179">
        <v>3.5376135E7</v>
      </c>
      <c r="C1919" s="1037">
        <v>44530.49312027778</v>
      </c>
      <c r="D1919" s="1091" t="s">
        <v>12162</v>
      </c>
      <c r="E1919" s="179" t="s">
        <v>12163</v>
      </c>
      <c r="F1919" s="228">
        <v>33134.0</v>
      </c>
      <c r="G1919" s="179" t="s">
        <v>1755</v>
      </c>
      <c r="H1919" s="179" t="s">
        <v>12164</v>
      </c>
      <c r="I1919" s="179">
        <v>5.49113089913E11</v>
      </c>
      <c r="K1919" s="1091" t="s">
        <v>7521</v>
      </c>
      <c r="L1919" s="1466" t="s">
        <v>7020</v>
      </c>
      <c r="M1919" s="176"/>
      <c r="N1919" s="176"/>
      <c r="O1919" s="1467"/>
      <c r="P1919" s="1467"/>
      <c r="Q1919" s="1467"/>
      <c r="R1919" s="1180"/>
      <c r="S1919" s="1324"/>
      <c r="T1919" s="149"/>
      <c r="U1919" s="149"/>
      <c r="V1919" s="1468"/>
      <c r="W1919" s="619"/>
      <c r="X1919" s="1467"/>
      <c r="Y1919" s="1479"/>
      <c r="AA1919" s="987"/>
      <c r="AB1919" s="992"/>
      <c r="AC1919" s="993"/>
      <c r="AD1919" s="994"/>
      <c r="AE1919" s="994"/>
      <c r="AF1919" s="995"/>
      <c r="AG1919" s="996"/>
      <c r="AH1919" s="997"/>
      <c r="AI1919" s="998"/>
      <c r="AJ1919" s="312"/>
      <c r="AK1919" s="312"/>
      <c r="AL1919" s="999"/>
      <c r="AM1919" s="312"/>
      <c r="AN1919" s="312"/>
      <c r="AO1919" s="1000"/>
      <c r="AP1919" s="666"/>
      <c r="AQ1919" s="1001"/>
      <c r="AR1919" s="1001"/>
      <c r="AS1919" s="1001"/>
      <c r="AT1919" s="748"/>
    </row>
    <row r="1920">
      <c r="A1920" s="248" t="s">
        <v>673</v>
      </c>
      <c r="B1920" s="179">
        <v>1.79931109E8</v>
      </c>
      <c r="C1920" s="1037">
        <v>44531.967853333335</v>
      </c>
      <c r="D1920" s="1091" t="s">
        <v>12170</v>
      </c>
      <c r="E1920" s="179" t="s">
        <v>12171</v>
      </c>
      <c r="F1920" s="228">
        <v>33409.0</v>
      </c>
      <c r="G1920" s="179" t="s">
        <v>12172</v>
      </c>
      <c r="H1920" s="179" t="s">
        <v>4171</v>
      </c>
      <c r="I1920" s="179" t="s">
        <v>12173</v>
      </c>
      <c r="K1920" s="1091" t="s">
        <v>12174</v>
      </c>
      <c r="L1920" s="1466" t="s">
        <v>7038</v>
      </c>
      <c r="M1920" s="176"/>
      <c r="N1920" s="176"/>
      <c r="O1920" s="1467"/>
      <c r="P1920" s="1467"/>
      <c r="Q1920" s="1467"/>
      <c r="R1920" s="1180"/>
      <c r="S1920" s="1324"/>
      <c r="T1920" s="149"/>
      <c r="U1920" s="149"/>
      <c r="V1920" s="1468"/>
      <c r="W1920" s="619"/>
      <c r="X1920" s="1467"/>
      <c r="Y1920" s="1479"/>
      <c r="AA1920" s="987"/>
      <c r="AB1920" s="992"/>
      <c r="AC1920" s="993"/>
      <c r="AD1920" s="994"/>
      <c r="AE1920" s="994"/>
      <c r="AF1920" s="995"/>
      <c r="AG1920" s="996"/>
      <c r="AH1920" s="997"/>
      <c r="AI1920" s="998"/>
      <c r="AJ1920" s="312"/>
      <c r="AK1920" s="312"/>
      <c r="AL1920" s="999"/>
      <c r="AM1920" s="312"/>
      <c r="AN1920" s="312"/>
      <c r="AO1920" s="1000"/>
      <c r="AP1920" s="666"/>
      <c r="AQ1920" s="1001"/>
      <c r="AR1920" s="1001"/>
      <c r="AS1920" s="1001"/>
      <c r="AT1920" s="748"/>
    </row>
    <row r="1921">
      <c r="A1921" s="248" t="s">
        <v>673</v>
      </c>
      <c r="B1921" s="179">
        <v>4.2283116E7</v>
      </c>
      <c r="C1921" s="1037">
        <v>44532.686693125</v>
      </c>
      <c r="D1921" s="1091" t="s">
        <v>12179</v>
      </c>
      <c r="E1921" s="179" t="s">
        <v>12180</v>
      </c>
      <c r="F1921" s="228">
        <v>36492.0</v>
      </c>
      <c r="G1921" s="179" t="s">
        <v>391</v>
      </c>
      <c r="H1921" s="179" t="s">
        <v>12181</v>
      </c>
      <c r="I1921" s="179" t="s">
        <v>12182</v>
      </c>
      <c r="K1921" s="1091" t="s">
        <v>12183</v>
      </c>
      <c r="L1921" s="1466" t="s">
        <v>7020</v>
      </c>
      <c r="M1921" s="176"/>
      <c r="N1921" s="176"/>
      <c r="O1921" s="1467"/>
      <c r="P1921" s="1467"/>
      <c r="Q1921" s="1467"/>
      <c r="R1921" s="1488"/>
      <c r="S1921" s="1324"/>
      <c r="T1921" s="149"/>
      <c r="U1921" s="149"/>
      <c r="V1921" s="1468"/>
      <c r="W1921" s="619"/>
      <c r="X1921" s="1467"/>
      <c r="Y1921" s="1479"/>
      <c r="AA1921" s="987"/>
      <c r="AB1921" s="992"/>
      <c r="AC1921" s="993"/>
      <c r="AD1921" s="994"/>
      <c r="AE1921" s="994"/>
      <c r="AF1921" s="995"/>
      <c r="AG1921" s="996"/>
      <c r="AH1921" s="997"/>
      <c r="AI1921" s="998"/>
      <c r="AJ1921" s="312"/>
      <c r="AK1921" s="312"/>
      <c r="AL1921" s="999"/>
      <c r="AM1921" s="312"/>
      <c r="AN1921" s="312"/>
      <c r="AO1921" s="1000"/>
      <c r="AP1921" s="666"/>
      <c r="AQ1921" s="1001"/>
      <c r="AR1921" s="1001"/>
      <c r="AS1921" s="1001"/>
      <c r="AT1921" s="748"/>
    </row>
    <row r="1922">
      <c r="A1922" s="248" t="s">
        <v>673</v>
      </c>
      <c r="B1922" s="179">
        <v>9.601907E7</v>
      </c>
      <c r="C1922" s="1037">
        <v>44534.64556716435</v>
      </c>
      <c r="D1922" s="1091" t="s">
        <v>12188</v>
      </c>
      <c r="E1922" s="179" t="s">
        <v>12189</v>
      </c>
      <c r="F1922" s="228">
        <v>34999.0</v>
      </c>
      <c r="G1922" s="179" t="s">
        <v>3851</v>
      </c>
      <c r="H1922" s="179" t="s">
        <v>1678</v>
      </c>
      <c r="I1922" s="179" t="s">
        <v>12190</v>
      </c>
      <c r="K1922" s="1091" t="s">
        <v>12191</v>
      </c>
      <c r="L1922" s="1466" t="s">
        <v>7020</v>
      </c>
      <c r="M1922" s="176"/>
      <c r="N1922" s="176"/>
      <c r="O1922" s="1467"/>
      <c r="P1922" s="1467"/>
      <c r="Q1922" s="1467"/>
      <c r="R1922" s="176"/>
      <c r="S1922" s="1324"/>
      <c r="T1922" s="149"/>
      <c r="U1922" s="149"/>
      <c r="V1922" s="1468"/>
      <c r="W1922" s="619"/>
      <c r="X1922" s="1467"/>
      <c r="Y1922" s="1479"/>
      <c r="AA1922" s="987"/>
      <c r="AB1922" s="992"/>
      <c r="AC1922" s="993"/>
      <c r="AD1922" s="994"/>
      <c r="AE1922" s="994"/>
      <c r="AF1922" s="995"/>
      <c r="AG1922" s="996"/>
      <c r="AH1922" s="997"/>
      <c r="AI1922" s="998"/>
      <c r="AJ1922" s="312"/>
      <c r="AK1922" s="312"/>
      <c r="AL1922" s="999"/>
      <c r="AM1922" s="312"/>
      <c r="AN1922" s="312"/>
      <c r="AO1922" s="1000"/>
      <c r="AP1922" s="666"/>
      <c r="AQ1922" s="1001"/>
      <c r="AR1922" s="1001"/>
      <c r="AS1922" s="1001"/>
      <c r="AT1922" s="748"/>
    </row>
    <row r="1923">
      <c r="A1923" s="248" t="s">
        <v>673</v>
      </c>
      <c r="B1923" s="179">
        <v>3.7610833E7</v>
      </c>
      <c r="C1923" s="1037">
        <v>44537.84873835648</v>
      </c>
      <c r="D1923" s="1091" t="s">
        <v>12197</v>
      </c>
      <c r="E1923" s="179" t="s">
        <v>12198</v>
      </c>
      <c r="F1923" s="228">
        <v>34214.0</v>
      </c>
      <c r="G1923" s="179" t="s">
        <v>1755</v>
      </c>
      <c r="H1923" s="179" t="s">
        <v>12199</v>
      </c>
      <c r="I1923" s="179">
        <v>1.136248456E9</v>
      </c>
      <c r="K1923" s="1091" t="s">
        <v>6363</v>
      </c>
      <c r="L1923" s="1466" t="s">
        <v>7028</v>
      </c>
      <c r="M1923" s="176"/>
      <c r="N1923" s="176"/>
      <c r="O1923" s="1467"/>
      <c r="P1923" s="1467"/>
      <c r="Q1923" s="1468"/>
      <c r="R1923" s="176"/>
      <c r="S1923" s="1324"/>
      <c r="T1923" s="149"/>
      <c r="U1923" s="149"/>
      <c r="V1923" s="1468"/>
      <c r="W1923" s="619"/>
      <c r="X1923" s="1467"/>
      <c r="Y1923" s="1479"/>
      <c r="AA1923" s="987"/>
      <c r="AB1923" s="992"/>
      <c r="AC1923" s="993"/>
      <c r="AD1923" s="994"/>
      <c r="AE1923" s="994"/>
      <c r="AF1923" s="995"/>
      <c r="AG1923" s="996"/>
      <c r="AH1923" s="997"/>
      <c r="AI1923" s="998"/>
      <c r="AJ1923" s="312"/>
      <c r="AK1923" s="312"/>
      <c r="AL1923" s="999"/>
      <c r="AM1923" s="312"/>
      <c r="AN1923" s="312"/>
      <c r="AO1923" s="1000"/>
      <c r="AP1923" s="666"/>
      <c r="AQ1923" s="1001"/>
      <c r="AR1923" s="1001"/>
      <c r="AS1923" s="1001"/>
      <c r="AT1923" s="748"/>
    </row>
    <row r="1924">
      <c r="A1924" s="248" t="s">
        <v>673</v>
      </c>
      <c r="B1924" s="179">
        <v>4.0211003E7</v>
      </c>
      <c r="C1924" s="1037">
        <v>44538.73934943287</v>
      </c>
      <c r="D1924" s="1091" t="s">
        <v>12202</v>
      </c>
      <c r="E1924" s="179" t="s">
        <v>12203</v>
      </c>
      <c r="F1924" s="228">
        <v>35478.0</v>
      </c>
      <c r="G1924" s="179" t="s">
        <v>391</v>
      </c>
      <c r="H1924" s="179" t="s">
        <v>12204</v>
      </c>
      <c r="I1924" s="179" t="s">
        <v>12205</v>
      </c>
      <c r="K1924" s="1091" t="s">
        <v>2092</v>
      </c>
      <c r="L1924" s="1466" t="s">
        <v>7028</v>
      </c>
      <c r="M1924" s="176"/>
      <c r="N1924" s="176"/>
      <c r="O1924" s="1467"/>
      <c r="P1924" s="1467"/>
      <c r="Q1924" s="1468"/>
      <c r="R1924" s="176"/>
      <c r="S1924" s="1324"/>
      <c r="T1924" s="149"/>
      <c r="U1924" s="149"/>
      <c r="V1924" s="1468"/>
      <c r="W1924" s="619"/>
      <c r="X1924" s="1467"/>
      <c r="Y1924" s="1479"/>
      <c r="AA1924" s="987"/>
      <c r="AB1924" s="992"/>
      <c r="AC1924" s="993"/>
      <c r="AD1924" s="994"/>
      <c r="AE1924" s="994"/>
      <c r="AF1924" s="995"/>
      <c r="AG1924" s="996"/>
      <c r="AH1924" s="997"/>
      <c r="AI1924" s="998"/>
      <c r="AJ1924" s="312"/>
      <c r="AK1924" s="312"/>
      <c r="AL1924" s="999"/>
      <c r="AM1924" s="312"/>
      <c r="AN1924" s="312"/>
      <c r="AO1924" s="1000"/>
      <c r="AP1924" s="666"/>
      <c r="AQ1924" s="1001"/>
      <c r="AR1924" s="1001"/>
      <c r="AS1924" s="1001"/>
      <c r="AT1924" s="748"/>
    </row>
    <row r="1925">
      <c r="A1925" s="248" t="s">
        <v>673</v>
      </c>
      <c r="B1925" s="179">
        <v>6.77061675E8</v>
      </c>
      <c r="C1925" s="1037">
        <v>44538.739365138885</v>
      </c>
      <c r="D1925" s="1091" t="s">
        <v>12210</v>
      </c>
      <c r="E1925" s="179" t="s">
        <v>12211</v>
      </c>
      <c r="F1925" s="228">
        <v>32628.0</v>
      </c>
      <c r="G1925" s="179" t="s">
        <v>6139</v>
      </c>
      <c r="H1925" s="179" t="s">
        <v>3272</v>
      </c>
      <c r="I1925" s="179" t="s">
        <v>12212</v>
      </c>
      <c r="K1925" s="1091" t="s">
        <v>12213</v>
      </c>
      <c r="L1925" s="1466" t="s">
        <v>7028</v>
      </c>
      <c r="M1925" s="176"/>
      <c r="N1925" s="176"/>
      <c r="O1925" s="1467"/>
      <c r="P1925" s="1467"/>
      <c r="Q1925" s="1468"/>
      <c r="R1925" s="176"/>
      <c r="S1925" s="1324"/>
      <c r="T1925" s="149"/>
      <c r="U1925" s="149"/>
      <c r="V1925" s="1468"/>
      <c r="W1925" s="619"/>
      <c r="X1925" s="1467"/>
      <c r="Y1925" s="1479"/>
      <c r="AA1925" s="987"/>
      <c r="AB1925" s="992"/>
      <c r="AC1925" s="993"/>
      <c r="AD1925" s="994"/>
      <c r="AE1925" s="994"/>
      <c r="AF1925" s="995"/>
      <c r="AG1925" s="996"/>
      <c r="AH1925" s="997"/>
      <c r="AI1925" s="998"/>
      <c r="AJ1925" s="312"/>
      <c r="AK1925" s="312"/>
      <c r="AL1925" s="999"/>
      <c r="AM1925" s="312"/>
      <c r="AN1925" s="312"/>
      <c r="AO1925" s="1000"/>
      <c r="AP1925" s="666"/>
      <c r="AQ1925" s="1001"/>
      <c r="AR1925" s="1001"/>
      <c r="AS1925" s="1001"/>
      <c r="AT1925" s="748"/>
    </row>
    <row r="1926">
      <c r="A1926" s="248" t="s">
        <v>673</v>
      </c>
      <c r="B1926" s="179">
        <v>3.4041064E7</v>
      </c>
      <c r="C1926" s="1037">
        <v>44538.990846053246</v>
      </c>
      <c r="D1926" s="1091" t="s">
        <v>12217</v>
      </c>
      <c r="E1926" s="179" t="s">
        <v>12218</v>
      </c>
      <c r="F1926" s="228">
        <v>32593.0</v>
      </c>
      <c r="G1926" s="179" t="s">
        <v>2021</v>
      </c>
      <c r="H1926" s="179" t="s">
        <v>3611</v>
      </c>
      <c r="I1926" s="179" t="s">
        <v>12219</v>
      </c>
      <c r="K1926" s="1091" t="s">
        <v>12220</v>
      </c>
      <c r="L1926" s="1466" t="s">
        <v>7038</v>
      </c>
      <c r="M1926" s="176"/>
      <c r="N1926" s="176"/>
      <c r="O1926" s="1467"/>
      <c r="P1926" s="1467"/>
      <c r="Q1926" s="1467"/>
      <c r="R1926" s="176"/>
      <c r="S1926" s="1324"/>
      <c r="T1926" s="149"/>
      <c r="U1926" s="149"/>
      <c r="V1926" s="1468"/>
      <c r="W1926" s="619"/>
      <c r="X1926" s="1467"/>
      <c r="Y1926" s="1479"/>
      <c r="AA1926" s="987"/>
      <c r="AB1926" s="992"/>
      <c r="AC1926" s="993"/>
      <c r="AD1926" s="994"/>
      <c r="AE1926" s="994"/>
      <c r="AF1926" s="995"/>
      <c r="AG1926" s="996"/>
      <c r="AH1926" s="997"/>
      <c r="AI1926" s="998"/>
      <c r="AJ1926" s="312"/>
      <c r="AK1926" s="312"/>
      <c r="AL1926" s="999"/>
      <c r="AM1926" s="312"/>
      <c r="AN1926" s="312"/>
      <c r="AO1926" s="1000"/>
      <c r="AP1926" s="666"/>
      <c r="AQ1926" s="1001"/>
      <c r="AR1926" s="1001"/>
      <c r="AS1926" s="1001"/>
      <c r="AT1926" s="748"/>
    </row>
    <row r="1927">
      <c r="A1927" s="248" t="s">
        <v>673</v>
      </c>
      <c r="B1927" s="179">
        <v>3.1223836E7</v>
      </c>
      <c r="C1927" s="1037">
        <v>44544.012470601854</v>
      </c>
      <c r="D1927" s="1091" t="s">
        <v>12224</v>
      </c>
      <c r="E1927" s="179" t="s">
        <v>12225</v>
      </c>
      <c r="F1927" s="228">
        <v>30962.0</v>
      </c>
      <c r="G1927" s="179" t="s">
        <v>391</v>
      </c>
      <c r="H1927" s="179" t="s">
        <v>10396</v>
      </c>
      <c r="I1927" s="179" t="s">
        <v>12226</v>
      </c>
      <c r="K1927" s="1091" t="s">
        <v>12227</v>
      </c>
      <c r="L1927" s="1466" t="s">
        <v>7038</v>
      </c>
      <c r="M1927" s="176"/>
      <c r="N1927" s="176"/>
      <c r="O1927" s="1467"/>
      <c r="P1927" s="1467"/>
      <c r="Q1927" s="1467"/>
      <c r="R1927" s="1195"/>
      <c r="S1927" s="1324"/>
      <c r="T1927" s="149"/>
      <c r="U1927" s="149"/>
      <c r="V1927" s="1468"/>
      <c r="W1927" s="619"/>
      <c r="X1927" s="1467"/>
      <c r="Y1927" s="1479"/>
      <c r="AA1927" s="987"/>
      <c r="AB1927" s="992"/>
      <c r="AC1927" s="993"/>
      <c r="AD1927" s="994"/>
      <c r="AE1927" s="994"/>
      <c r="AF1927" s="995"/>
      <c r="AG1927" s="996"/>
      <c r="AH1927" s="997"/>
      <c r="AI1927" s="998"/>
      <c r="AJ1927" s="312"/>
      <c r="AK1927" s="312"/>
      <c r="AL1927" s="999"/>
      <c r="AM1927" s="312"/>
      <c r="AN1927" s="312"/>
      <c r="AO1927" s="1000"/>
      <c r="AP1927" s="666"/>
      <c r="AQ1927" s="1001"/>
      <c r="AR1927" s="1001"/>
      <c r="AS1927" s="1001"/>
      <c r="AT1927" s="748"/>
    </row>
    <row r="1928">
      <c r="A1928" s="248" t="s">
        <v>673</v>
      </c>
      <c r="B1928" s="179">
        <v>1.7007282E7</v>
      </c>
      <c r="C1928" s="1037">
        <v>44545.10539849537</v>
      </c>
      <c r="D1928" s="1091" t="s">
        <v>12232</v>
      </c>
      <c r="E1928" s="179" t="s">
        <v>12233</v>
      </c>
      <c r="F1928" s="228">
        <v>23636.0</v>
      </c>
      <c r="G1928" s="179" t="s">
        <v>12234</v>
      </c>
      <c r="H1928" s="179" t="s">
        <v>12235</v>
      </c>
      <c r="I1928" s="179">
        <v>5.41130795301E11</v>
      </c>
      <c r="K1928" s="1091" t="s">
        <v>12236</v>
      </c>
      <c r="L1928" s="1466" t="s">
        <v>7038</v>
      </c>
      <c r="M1928" s="176"/>
      <c r="N1928" s="176"/>
      <c r="O1928" s="1467"/>
      <c r="P1928" s="1467"/>
      <c r="Q1928" s="1467"/>
      <c r="R1928" s="1488"/>
      <c r="S1928" s="1324"/>
      <c r="T1928" s="149"/>
      <c r="U1928" s="149"/>
      <c r="V1928" s="1468"/>
      <c r="W1928" s="619"/>
      <c r="X1928" s="1467"/>
      <c r="Y1928" s="1479"/>
      <c r="AA1928" s="987"/>
      <c r="AB1928" s="992"/>
      <c r="AC1928" s="993"/>
      <c r="AD1928" s="994"/>
      <c r="AE1928" s="994"/>
      <c r="AF1928" s="995"/>
      <c r="AG1928" s="996"/>
      <c r="AH1928" s="997"/>
      <c r="AI1928" s="998"/>
      <c r="AJ1928" s="312"/>
      <c r="AK1928" s="312"/>
      <c r="AL1928" s="999"/>
      <c r="AM1928" s="312"/>
      <c r="AN1928" s="312"/>
      <c r="AO1928" s="1000"/>
      <c r="AP1928" s="666"/>
      <c r="AQ1928" s="1001"/>
      <c r="AR1928" s="1001"/>
      <c r="AS1928" s="1001"/>
      <c r="AT1928" s="748"/>
    </row>
    <row r="1929">
      <c r="A1929" s="248" t="s">
        <v>673</v>
      </c>
      <c r="B1929" s="179">
        <v>2.0832214E7</v>
      </c>
      <c r="C1929" s="1037">
        <v>44545.613595636576</v>
      </c>
      <c r="D1929" s="1091" t="s">
        <v>12242</v>
      </c>
      <c r="E1929" s="179" t="s">
        <v>12243</v>
      </c>
      <c r="F1929" s="228">
        <v>44447.0</v>
      </c>
      <c r="G1929" s="179" t="s">
        <v>1755</v>
      </c>
      <c r="H1929" s="179" t="s">
        <v>4515</v>
      </c>
      <c r="I1929" s="179">
        <v>5.491165595399E12</v>
      </c>
      <c r="K1929" s="1091" t="s">
        <v>12244</v>
      </c>
      <c r="L1929" s="1466" t="s">
        <v>7038</v>
      </c>
      <c r="M1929" s="176"/>
      <c r="N1929" s="176"/>
      <c r="O1929" s="1467"/>
      <c r="P1929" s="1467"/>
      <c r="Q1929" s="1468"/>
      <c r="R1929" s="176"/>
      <c r="S1929" s="1324"/>
      <c r="T1929" s="149"/>
      <c r="U1929" s="149"/>
      <c r="V1929" s="1468"/>
      <c r="W1929" s="619"/>
      <c r="X1929" s="1467"/>
      <c r="Y1929" s="1479"/>
      <c r="AA1929" s="987"/>
      <c r="AB1929" s="992"/>
      <c r="AC1929" s="993"/>
      <c r="AD1929" s="994"/>
      <c r="AE1929" s="994"/>
      <c r="AF1929" s="995"/>
      <c r="AG1929" s="996"/>
      <c r="AH1929" s="997"/>
      <c r="AI1929" s="998"/>
      <c r="AJ1929" s="312"/>
      <c r="AK1929" s="312"/>
      <c r="AL1929" s="999"/>
      <c r="AM1929" s="312"/>
      <c r="AN1929" s="312"/>
      <c r="AO1929" s="1000"/>
      <c r="AP1929" s="666"/>
      <c r="AQ1929" s="1001"/>
      <c r="AR1929" s="1001"/>
      <c r="AS1929" s="1001"/>
      <c r="AT1929" s="748"/>
    </row>
    <row r="1930">
      <c r="A1930" s="248" t="s">
        <v>673</v>
      </c>
      <c r="B1930" s="179">
        <v>4.279675E7</v>
      </c>
      <c r="C1930" s="1037">
        <v>44551.31720627315</v>
      </c>
      <c r="D1930" s="1091" t="s">
        <v>12248</v>
      </c>
      <c r="E1930" s="179" t="s">
        <v>12249</v>
      </c>
      <c r="F1930" s="228">
        <v>36838.0</v>
      </c>
      <c r="G1930" s="179" t="s">
        <v>391</v>
      </c>
      <c r="H1930" s="179" t="s">
        <v>12250</v>
      </c>
      <c r="I1930" s="179">
        <v>3.815268838E9</v>
      </c>
      <c r="K1930" s="1091" t="s">
        <v>12251</v>
      </c>
      <c r="L1930" s="1466" t="s">
        <v>7028</v>
      </c>
      <c r="M1930" s="176"/>
      <c r="N1930" s="176"/>
      <c r="O1930" s="1467"/>
      <c r="P1930" s="1467"/>
      <c r="Q1930" s="1468"/>
      <c r="R1930" s="1488"/>
      <c r="S1930" s="1324"/>
      <c r="T1930" s="149"/>
      <c r="U1930" s="149"/>
      <c r="V1930" s="1468"/>
      <c r="W1930" s="619"/>
      <c r="X1930" s="1467"/>
      <c r="Y1930" s="1479"/>
      <c r="AA1930" s="987"/>
      <c r="AB1930" s="992"/>
      <c r="AC1930" s="993"/>
      <c r="AD1930" s="994"/>
      <c r="AE1930" s="994"/>
      <c r="AF1930" s="995"/>
      <c r="AG1930" s="996"/>
      <c r="AH1930" s="997"/>
      <c r="AI1930" s="998"/>
      <c r="AJ1930" s="312"/>
      <c r="AK1930" s="312"/>
      <c r="AL1930" s="999"/>
      <c r="AM1930" s="312"/>
      <c r="AN1930" s="312"/>
      <c r="AO1930" s="1000"/>
      <c r="AP1930" s="666"/>
      <c r="AQ1930" s="1001"/>
      <c r="AR1930" s="1001"/>
      <c r="AS1930" s="1001"/>
      <c r="AT1930" s="748"/>
    </row>
    <row r="1931">
      <c r="A1931" s="248" t="s">
        <v>673</v>
      </c>
      <c r="B1931" s="179">
        <v>4.2261284E7</v>
      </c>
      <c r="C1931" s="1037">
        <v>44554.411621990745</v>
      </c>
      <c r="D1931" s="1091" t="s">
        <v>12255</v>
      </c>
      <c r="E1931" s="179" t="s">
        <v>12256</v>
      </c>
      <c r="F1931" s="228">
        <v>36498.0</v>
      </c>
      <c r="G1931" s="179" t="s">
        <v>391</v>
      </c>
      <c r="H1931" s="179" t="s">
        <v>12257</v>
      </c>
      <c r="I1931" s="179">
        <v>3.794750061E9</v>
      </c>
      <c r="K1931" s="1091" t="s">
        <v>12258</v>
      </c>
      <c r="L1931" s="1466" t="s">
        <v>7020</v>
      </c>
      <c r="M1931" s="176"/>
      <c r="N1931" s="176"/>
      <c r="O1931" s="1467"/>
      <c r="P1931" s="1467"/>
      <c r="Q1931" s="1467"/>
      <c r="R1931" s="176"/>
      <c r="S1931" s="1324"/>
      <c r="T1931" s="149"/>
      <c r="U1931" s="149"/>
      <c r="V1931" s="1468"/>
      <c r="W1931" s="619"/>
      <c r="X1931" s="1467"/>
      <c r="Y1931" s="1479"/>
      <c r="AA1931" s="987"/>
      <c r="AB1931" s="992"/>
      <c r="AC1931" s="993"/>
      <c r="AD1931" s="994"/>
      <c r="AE1931" s="994"/>
      <c r="AF1931" s="995"/>
      <c r="AG1931" s="996"/>
      <c r="AH1931" s="997"/>
      <c r="AI1931" s="998"/>
      <c r="AJ1931" s="312"/>
      <c r="AK1931" s="312"/>
      <c r="AL1931" s="999"/>
      <c r="AM1931" s="312"/>
      <c r="AN1931" s="312"/>
      <c r="AO1931" s="1000"/>
      <c r="AP1931" s="666"/>
      <c r="AQ1931" s="1001"/>
      <c r="AR1931" s="1001"/>
      <c r="AS1931" s="1001"/>
      <c r="AT1931" s="748"/>
    </row>
    <row r="1932">
      <c r="A1932" s="248" t="s">
        <v>673</v>
      </c>
      <c r="B1932" s="179">
        <v>3.5072587E7</v>
      </c>
      <c r="C1932" s="1037">
        <v>44555.49701092593</v>
      </c>
      <c r="D1932" s="1091" t="s">
        <v>12265</v>
      </c>
      <c r="E1932" s="179" t="s">
        <v>12266</v>
      </c>
      <c r="F1932" s="228">
        <v>32863.0</v>
      </c>
      <c r="G1932" s="179" t="s">
        <v>391</v>
      </c>
      <c r="H1932" s="179" t="s">
        <v>1678</v>
      </c>
      <c r="I1932" s="179">
        <v>1.15765177E9</v>
      </c>
      <c r="K1932" s="1091" t="s">
        <v>12267</v>
      </c>
      <c r="L1932" s="1466" t="s">
        <v>7020</v>
      </c>
      <c r="M1932" s="176"/>
      <c r="N1932" s="176"/>
      <c r="O1932" s="1467"/>
      <c r="P1932" s="1467"/>
      <c r="Q1932" s="1467"/>
      <c r="R1932" s="1490"/>
      <c r="S1932" s="1324"/>
      <c r="T1932" s="911"/>
      <c r="U1932" s="149"/>
      <c r="V1932" s="1468"/>
      <c r="W1932" s="619"/>
      <c r="X1932" s="1467"/>
      <c r="Y1932" s="1479"/>
      <c r="AA1932" s="987"/>
      <c r="AB1932" s="992"/>
      <c r="AC1932" s="993"/>
      <c r="AD1932" s="994"/>
      <c r="AE1932" s="994"/>
      <c r="AF1932" s="995"/>
      <c r="AG1932" s="996"/>
      <c r="AH1932" s="997"/>
      <c r="AI1932" s="998"/>
      <c r="AJ1932" s="312"/>
      <c r="AK1932" s="312"/>
      <c r="AL1932" s="999"/>
      <c r="AM1932" s="312"/>
      <c r="AN1932" s="312"/>
      <c r="AO1932" s="1000"/>
      <c r="AP1932" s="666"/>
      <c r="AQ1932" s="1001"/>
      <c r="AR1932" s="1001"/>
      <c r="AS1932" s="1001"/>
      <c r="AT1932" s="748"/>
    </row>
    <row r="1933">
      <c r="A1933" s="248" t="s">
        <v>673</v>
      </c>
      <c r="B1933" s="179">
        <v>4.3409326E7</v>
      </c>
      <c r="C1933" s="1037">
        <v>44556.53255548611</v>
      </c>
      <c r="D1933" s="1091" t="s">
        <v>12271</v>
      </c>
      <c r="E1933" s="179" t="s">
        <v>12272</v>
      </c>
      <c r="F1933" s="228">
        <v>37132.0</v>
      </c>
      <c r="G1933" s="179" t="s">
        <v>674</v>
      </c>
      <c r="H1933" s="179" t="s">
        <v>3272</v>
      </c>
      <c r="I1933" s="179" t="s">
        <v>12273</v>
      </c>
      <c r="K1933" s="1091" t="s">
        <v>12274</v>
      </c>
      <c r="L1933" s="1466" t="s">
        <v>7028</v>
      </c>
      <c r="M1933" s="176"/>
      <c r="N1933" s="176"/>
      <c r="O1933" s="1467"/>
      <c r="P1933" s="1467"/>
      <c r="Q1933" s="1468"/>
      <c r="R1933" s="1490"/>
      <c r="S1933" s="1324"/>
      <c r="T1933" s="1220"/>
      <c r="U1933" s="176"/>
      <c r="V1933" s="1468"/>
      <c r="W1933" s="619"/>
      <c r="X1933" s="1467"/>
      <c r="Y1933" s="1479"/>
      <c r="AA1933" s="987"/>
      <c r="AB1933" s="992"/>
      <c r="AC1933" s="993"/>
      <c r="AD1933" s="994"/>
      <c r="AE1933" s="994"/>
      <c r="AF1933" s="995"/>
      <c r="AG1933" s="996"/>
      <c r="AH1933" s="997"/>
      <c r="AI1933" s="998"/>
      <c r="AJ1933" s="312"/>
      <c r="AK1933" s="312"/>
      <c r="AL1933" s="999"/>
      <c r="AM1933" s="312"/>
      <c r="AN1933" s="312"/>
      <c r="AO1933" s="1000"/>
      <c r="AP1933" s="666"/>
      <c r="AQ1933" s="1001"/>
      <c r="AR1933" s="1001"/>
      <c r="AS1933" s="1001"/>
      <c r="AT1933" s="748"/>
    </row>
    <row r="1934">
      <c r="A1934" s="248" t="s">
        <v>673</v>
      </c>
      <c r="B1934" s="179">
        <v>1.6051786E7</v>
      </c>
      <c r="C1934" s="1037">
        <v>44557.11367395833</v>
      </c>
      <c r="D1934" s="1091" t="s">
        <v>12279</v>
      </c>
      <c r="E1934" s="179" t="s">
        <v>12280</v>
      </c>
      <c r="F1934" s="228">
        <v>23040.0</v>
      </c>
      <c r="G1934" s="179" t="s">
        <v>3491</v>
      </c>
      <c r="H1934" s="179" t="s">
        <v>12281</v>
      </c>
      <c r="I1934" s="179" t="s">
        <v>12282</v>
      </c>
      <c r="K1934" s="1091" t="s">
        <v>12283</v>
      </c>
      <c r="L1934" s="1466" t="s">
        <v>7020</v>
      </c>
      <c r="M1934" s="176"/>
      <c r="N1934" s="176"/>
      <c r="O1934" s="1467"/>
      <c r="P1934" s="1467"/>
      <c r="Q1934" s="1467"/>
      <c r="R1934" s="176"/>
      <c r="S1934" s="1324"/>
      <c r="T1934" s="911"/>
      <c r="U1934" s="149"/>
      <c r="V1934" s="1468"/>
      <c r="W1934" s="619"/>
      <c r="X1934" s="1467"/>
      <c r="Y1934" s="1479"/>
      <c r="AA1934" s="987"/>
      <c r="AB1934" s="992"/>
      <c r="AC1934" s="993"/>
      <c r="AD1934" s="994"/>
      <c r="AE1934" s="994"/>
      <c r="AF1934" s="995"/>
      <c r="AG1934" s="996"/>
      <c r="AH1934" s="997"/>
      <c r="AI1934" s="998"/>
      <c r="AJ1934" s="312"/>
      <c r="AK1934" s="312"/>
      <c r="AL1934" s="999"/>
      <c r="AM1934" s="312"/>
      <c r="AN1934" s="312"/>
      <c r="AO1934" s="1000"/>
      <c r="AP1934" s="666"/>
      <c r="AQ1934" s="1001"/>
      <c r="AR1934" s="1001"/>
      <c r="AS1934" s="1001"/>
      <c r="AT1934" s="748"/>
    </row>
    <row r="1935">
      <c r="A1935" s="248" t="s">
        <v>673</v>
      </c>
      <c r="B1935" s="179">
        <v>3.8667747E7</v>
      </c>
      <c r="C1935" s="1037">
        <v>44559.53428208333</v>
      </c>
      <c r="D1935" s="1091" t="s">
        <v>12287</v>
      </c>
      <c r="E1935" s="179" t="s">
        <v>12288</v>
      </c>
      <c r="F1935" s="228">
        <v>35043.0</v>
      </c>
      <c r="G1935" s="179" t="s">
        <v>391</v>
      </c>
      <c r="H1935" s="179" t="s">
        <v>12289</v>
      </c>
      <c r="I1935" s="179">
        <v>1.161827482E9</v>
      </c>
      <c r="K1935" s="1091" t="s">
        <v>12290</v>
      </c>
      <c r="L1935" s="1466" t="s">
        <v>7020</v>
      </c>
      <c r="M1935" s="176"/>
      <c r="N1935" s="176"/>
      <c r="O1935" s="1467"/>
      <c r="P1935" s="1467"/>
      <c r="Q1935" s="1467"/>
      <c r="R1935" s="1490"/>
      <c r="S1935" s="1324"/>
      <c r="T1935" s="916"/>
      <c r="U1935" s="149"/>
      <c r="V1935" s="1468"/>
      <c r="W1935" s="619"/>
      <c r="X1935" s="1467"/>
      <c r="Y1935" s="1479"/>
      <c r="AA1935" s="987"/>
      <c r="AB1935" s="992"/>
      <c r="AC1935" s="993"/>
      <c r="AD1935" s="994"/>
      <c r="AE1935" s="994"/>
      <c r="AF1935" s="995"/>
      <c r="AG1935" s="996"/>
      <c r="AH1935" s="997"/>
      <c r="AI1935" s="998"/>
      <c r="AJ1935" s="312"/>
      <c r="AK1935" s="312"/>
      <c r="AL1935" s="999"/>
      <c r="AM1935" s="312"/>
      <c r="AN1935" s="312"/>
      <c r="AO1935" s="1000"/>
      <c r="AP1935" s="666"/>
      <c r="AQ1935" s="1001"/>
      <c r="AR1935" s="1001"/>
      <c r="AS1935" s="1001"/>
      <c r="AT1935" s="748"/>
    </row>
    <row r="1936">
      <c r="A1936" s="248" t="s">
        <v>673</v>
      </c>
      <c r="B1936" s="179">
        <v>4.1955742E7</v>
      </c>
      <c r="C1936" s="1037">
        <v>44559.688186053245</v>
      </c>
      <c r="D1936" s="1091" t="s">
        <v>12295</v>
      </c>
      <c r="E1936" s="179" t="s">
        <v>12296</v>
      </c>
      <c r="F1936" s="228">
        <v>36310.0</v>
      </c>
      <c r="G1936" s="179" t="s">
        <v>2021</v>
      </c>
      <c r="H1936" s="179" t="s">
        <v>12297</v>
      </c>
      <c r="I1936" s="179">
        <v>1.16509187E9</v>
      </c>
      <c r="K1936" s="1091" t="s">
        <v>12298</v>
      </c>
      <c r="L1936" s="1466" t="s">
        <v>7020</v>
      </c>
      <c r="M1936" s="176"/>
      <c r="N1936" s="176"/>
      <c r="O1936" s="1467"/>
      <c r="P1936" s="1467"/>
      <c r="Q1936" s="1468"/>
      <c r="R1936" s="176"/>
      <c r="S1936" s="1324"/>
      <c r="T1936" s="911"/>
      <c r="U1936" s="149"/>
      <c r="V1936" s="1468"/>
      <c r="W1936" s="619"/>
      <c r="X1936" s="1467"/>
      <c r="Y1936" s="1479"/>
      <c r="AA1936" s="987"/>
      <c r="AB1936" s="992"/>
      <c r="AC1936" s="993"/>
      <c r="AD1936" s="994"/>
      <c r="AE1936" s="994"/>
      <c r="AF1936" s="995"/>
      <c r="AG1936" s="996"/>
      <c r="AH1936" s="997"/>
      <c r="AI1936" s="998"/>
      <c r="AJ1936" s="312"/>
      <c r="AK1936" s="312"/>
      <c r="AL1936" s="999"/>
      <c r="AM1936" s="312"/>
      <c r="AN1936" s="312"/>
      <c r="AO1936" s="1000"/>
      <c r="AP1936" s="666"/>
      <c r="AQ1936" s="1001"/>
      <c r="AR1936" s="1001"/>
      <c r="AS1936" s="1001"/>
      <c r="AT1936" s="748"/>
    </row>
    <row r="1937">
      <c r="A1937" s="248" t="s">
        <v>673</v>
      </c>
      <c r="B1937" s="179">
        <v>3.792885E7</v>
      </c>
      <c r="C1937" s="1037">
        <v>44560.38257342593</v>
      </c>
      <c r="D1937" s="1091" t="s">
        <v>12304</v>
      </c>
      <c r="E1937" s="179" t="s">
        <v>12305</v>
      </c>
      <c r="F1937" s="228">
        <v>34240.0</v>
      </c>
      <c r="G1937" s="179" t="s">
        <v>1808</v>
      </c>
      <c r="H1937" s="179" t="s">
        <v>12306</v>
      </c>
      <c r="I1937" s="179" t="s">
        <v>12307</v>
      </c>
      <c r="K1937" s="1091" t="s">
        <v>12308</v>
      </c>
      <c r="L1937" s="1466" t="s">
        <v>7038</v>
      </c>
      <c r="M1937" s="176"/>
      <c r="N1937" s="176"/>
      <c r="O1937" s="1467"/>
      <c r="P1937" s="1467"/>
      <c r="Q1937" s="1468"/>
      <c r="R1937" s="1490"/>
      <c r="S1937" s="1324"/>
      <c r="T1937" s="911"/>
      <c r="U1937" s="149"/>
      <c r="V1937" s="1468"/>
      <c r="W1937" s="619"/>
      <c r="X1937" s="1467"/>
      <c r="Y1937" s="1479"/>
      <c r="AA1937" s="987"/>
      <c r="AB1937" s="992"/>
      <c r="AC1937" s="993"/>
      <c r="AD1937" s="994"/>
      <c r="AE1937" s="994"/>
      <c r="AF1937" s="995"/>
      <c r="AG1937" s="996"/>
      <c r="AH1937" s="997"/>
      <c r="AI1937" s="998"/>
      <c r="AJ1937" s="312"/>
      <c r="AK1937" s="312"/>
      <c r="AL1937" s="999"/>
      <c r="AM1937" s="312"/>
      <c r="AN1937" s="312"/>
      <c r="AO1937" s="1000"/>
      <c r="AP1937" s="666"/>
      <c r="AQ1937" s="1001"/>
      <c r="AR1937" s="1001"/>
      <c r="AS1937" s="1001"/>
      <c r="AT1937" s="748"/>
    </row>
    <row r="1938">
      <c r="A1938" s="248" t="s">
        <v>673</v>
      </c>
      <c r="B1938" s="179">
        <v>3.3648584E7</v>
      </c>
      <c r="C1938" s="1037">
        <v>44560.68862223379</v>
      </c>
      <c r="D1938" s="1091" t="s">
        <v>12311</v>
      </c>
      <c r="E1938" s="179" t="s">
        <v>12312</v>
      </c>
      <c r="F1938" s="228">
        <v>32228.0</v>
      </c>
      <c r="G1938" s="179" t="s">
        <v>674</v>
      </c>
      <c r="H1938" s="179" t="s">
        <v>11300</v>
      </c>
      <c r="I1938" s="179" t="s">
        <v>12313</v>
      </c>
      <c r="K1938" s="1091" t="s">
        <v>12314</v>
      </c>
      <c r="L1938" s="1466" t="s">
        <v>7020</v>
      </c>
      <c r="M1938" s="176"/>
      <c r="N1938" s="176"/>
      <c r="O1938" s="1467"/>
      <c r="P1938" s="1467"/>
      <c r="Q1938" s="1467"/>
      <c r="R1938" s="176"/>
      <c r="S1938" s="1324"/>
      <c r="T1938" s="911"/>
      <c r="U1938" s="149"/>
      <c r="V1938" s="1467"/>
      <c r="W1938" s="619"/>
      <c r="X1938" s="1467"/>
      <c r="Y1938" s="1479"/>
      <c r="AA1938" s="987"/>
      <c r="AB1938" s="992"/>
      <c r="AC1938" s="993"/>
      <c r="AD1938" s="994"/>
      <c r="AE1938" s="994"/>
      <c r="AF1938" s="995"/>
      <c r="AG1938" s="996"/>
      <c r="AH1938" s="997"/>
      <c r="AI1938" s="998"/>
      <c r="AJ1938" s="312"/>
      <c r="AK1938" s="312"/>
      <c r="AL1938" s="999"/>
      <c r="AM1938" s="312"/>
      <c r="AN1938" s="312"/>
      <c r="AO1938" s="1000"/>
      <c r="AP1938" s="666"/>
      <c r="AQ1938" s="1001"/>
      <c r="AR1938" s="1001"/>
      <c r="AS1938" s="1001"/>
      <c r="AT1938" s="748"/>
    </row>
    <row r="1939">
      <c r="A1939" s="248" t="s">
        <v>673</v>
      </c>
      <c r="B1939" s="179">
        <v>4.2999161E7</v>
      </c>
      <c r="C1939" s="1037">
        <v>44561.65988041667</v>
      </c>
      <c r="D1939" s="1091" t="s">
        <v>12320</v>
      </c>
      <c r="E1939" s="179" t="s">
        <v>12321</v>
      </c>
      <c r="F1939" s="228">
        <v>36858.0</v>
      </c>
      <c r="G1939" s="179" t="s">
        <v>391</v>
      </c>
      <c r="H1939" s="179" t="s">
        <v>1678</v>
      </c>
      <c r="I1939" s="179">
        <v>1.123091219E9</v>
      </c>
      <c r="K1939" s="1091" t="s">
        <v>12322</v>
      </c>
      <c r="L1939" s="1466" t="s">
        <v>7028</v>
      </c>
      <c r="M1939" s="176"/>
      <c r="N1939" s="176"/>
      <c r="O1939" s="1467"/>
      <c r="P1939" s="1467"/>
      <c r="Q1939" s="1468"/>
      <c r="R1939" s="176"/>
      <c r="S1939" s="1324"/>
      <c r="T1939" s="911"/>
      <c r="U1939" s="149"/>
      <c r="V1939" s="1468"/>
      <c r="W1939" s="619"/>
      <c r="X1939" s="1467"/>
      <c r="Y1939" s="1479"/>
      <c r="AA1939" s="987"/>
      <c r="AB1939" s="992"/>
      <c r="AC1939" s="993"/>
      <c r="AD1939" s="994"/>
      <c r="AE1939" s="994"/>
      <c r="AF1939" s="995"/>
      <c r="AG1939" s="996"/>
      <c r="AH1939" s="997"/>
      <c r="AI1939" s="998"/>
      <c r="AJ1939" s="312"/>
      <c r="AK1939" s="312"/>
      <c r="AL1939" s="999"/>
      <c r="AM1939" s="312"/>
      <c r="AN1939" s="312"/>
      <c r="AO1939" s="1000"/>
      <c r="AP1939" s="666"/>
      <c r="AQ1939" s="1001"/>
      <c r="AR1939" s="1001"/>
      <c r="AS1939" s="1001"/>
      <c r="AT1939" s="748"/>
    </row>
    <row r="1940">
      <c r="A1940" s="248" t="s">
        <v>673</v>
      </c>
      <c r="B1940" s="179">
        <v>3.6202279E7</v>
      </c>
      <c r="C1940" s="1037">
        <v>44562.974788252315</v>
      </c>
      <c r="D1940" s="1091" t="s">
        <v>12327</v>
      </c>
      <c r="E1940" s="179" t="s">
        <v>12328</v>
      </c>
      <c r="F1940" s="228">
        <v>33536.0</v>
      </c>
      <c r="G1940" s="179" t="s">
        <v>391</v>
      </c>
      <c r="H1940" s="179" t="s">
        <v>12329</v>
      </c>
      <c r="I1940" s="179">
        <v>5.42334406136E11</v>
      </c>
      <c r="K1940" s="1091" t="s">
        <v>4117</v>
      </c>
      <c r="L1940" s="1466" t="s">
        <v>7038</v>
      </c>
      <c r="M1940" s="176"/>
      <c r="N1940" s="176"/>
      <c r="O1940" s="1467"/>
      <c r="P1940" s="1467"/>
      <c r="Q1940" s="1467"/>
      <c r="R1940" s="176"/>
      <c r="S1940" s="1324"/>
      <c r="T1940" s="911"/>
      <c r="U1940" s="149"/>
      <c r="V1940" s="1468"/>
      <c r="W1940" s="619"/>
      <c r="X1940" s="1467"/>
      <c r="Y1940" s="1479"/>
      <c r="AA1940" s="987"/>
      <c r="AB1940" s="992"/>
      <c r="AC1940" s="993"/>
      <c r="AD1940" s="994"/>
      <c r="AE1940" s="994"/>
      <c r="AF1940" s="995"/>
      <c r="AG1940" s="996"/>
      <c r="AH1940" s="997"/>
      <c r="AI1940" s="998"/>
      <c r="AJ1940" s="312"/>
      <c r="AK1940" s="312"/>
      <c r="AL1940" s="999"/>
      <c r="AM1940" s="312"/>
      <c r="AN1940" s="312"/>
      <c r="AO1940" s="1000"/>
      <c r="AP1940" s="666"/>
      <c r="AQ1940" s="1001"/>
      <c r="AR1940" s="1001"/>
      <c r="AS1940" s="1001"/>
      <c r="AT1940" s="748"/>
    </row>
    <row r="1941">
      <c r="A1941" s="248" t="s">
        <v>673</v>
      </c>
      <c r="B1941" s="179">
        <v>1.4937851E7</v>
      </c>
      <c r="C1941" s="1037">
        <v>44563.0391944213</v>
      </c>
      <c r="D1941" s="1091" t="s">
        <v>12335</v>
      </c>
      <c r="E1941" s="179" t="s">
        <v>12336</v>
      </c>
      <c r="F1941" s="228">
        <v>22930.0</v>
      </c>
      <c r="G1941" s="179" t="s">
        <v>391</v>
      </c>
      <c r="H1941" s="179" t="s">
        <v>12337</v>
      </c>
      <c r="I1941" s="179" t="s">
        <v>12338</v>
      </c>
      <c r="K1941" s="1091" t="s">
        <v>12339</v>
      </c>
      <c r="L1941" s="1466" t="s">
        <v>12340</v>
      </c>
      <c r="M1941" s="176"/>
      <c r="N1941" s="176"/>
      <c r="O1941" s="1467"/>
      <c r="P1941" s="1467"/>
      <c r="Q1941" s="1467"/>
      <c r="R1941" s="1490"/>
      <c r="S1941" s="1324"/>
      <c r="T1941" s="1220"/>
      <c r="U1941" s="176"/>
      <c r="V1941" s="1468"/>
      <c r="W1941" s="619"/>
      <c r="X1941" s="1467"/>
      <c r="Y1941" s="1479"/>
      <c r="AA1941" s="987"/>
      <c r="AB1941" s="992"/>
      <c r="AC1941" s="993"/>
      <c r="AD1941" s="994"/>
      <c r="AE1941" s="994"/>
      <c r="AF1941" s="995"/>
      <c r="AG1941" s="996"/>
      <c r="AH1941" s="997"/>
      <c r="AI1941" s="998"/>
      <c r="AJ1941" s="312"/>
      <c r="AK1941" s="312"/>
      <c r="AL1941" s="999"/>
      <c r="AM1941" s="312"/>
      <c r="AN1941" s="312"/>
      <c r="AO1941" s="1000"/>
      <c r="AP1941" s="666"/>
      <c r="AQ1941" s="1001"/>
      <c r="AR1941" s="1001"/>
      <c r="AS1941" s="1001"/>
      <c r="AT1941" s="748"/>
    </row>
    <row r="1942">
      <c r="A1942" s="248" t="s">
        <v>673</v>
      </c>
      <c r="B1942" s="179">
        <v>3.95174E7</v>
      </c>
      <c r="C1942" s="1037">
        <v>44565.365156354164</v>
      </c>
      <c r="D1942" s="1091" t="s">
        <v>12344</v>
      </c>
      <c r="E1942" s="179" t="s">
        <v>12345</v>
      </c>
      <c r="F1942" s="228">
        <v>35131.0</v>
      </c>
      <c r="G1942" s="179" t="s">
        <v>391</v>
      </c>
      <c r="H1942" s="179" t="s">
        <v>12346</v>
      </c>
      <c r="I1942" s="179">
        <v>1.123805322E9</v>
      </c>
      <c r="K1942" s="1091" t="s">
        <v>8755</v>
      </c>
      <c r="L1942" s="1466" t="s">
        <v>7020</v>
      </c>
      <c r="M1942" s="176"/>
      <c r="N1942" s="176"/>
      <c r="O1942" s="1467"/>
      <c r="P1942" s="1467"/>
      <c r="Q1942" s="1468"/>
      <c r="R1942" s="1491"/>
      <c r="S1942" s="1324"/>
      <c r="T1942" s="911"/>
      <c r="U1942" s="176"/>
      <c r="V1942" s="1468"/>
      <c r="W1942" s="619"/>
      <c r="X1942" s="1467"/>
      <c r="Y1942" s="1479"/>
      <c r="AA1942" s="987"/>
      <c r="AB1942" s="992"/>
      <c r="AC1942" s="993"/>
      <c r="AD1942" s="994"/>
      <c r="AE1942" s="994"/>
      <c r="AF1942" s="995"/>
      <c r="AG1942" s="996"/>
      <c r="AH1942" s="997"/>
      <c r="AI1942" s="998"/>
      <c r="AJ1942" s="312"/>
      <c r="AK1942" s="312"/>
      <c r="AL1942" s="999"/>
      <c r="AM1942" s="312"/>
      <c r="AN1942" s="312"/>
      <c r="AO1942" s="1000"/>
      <c r="AP1942" s="666"/>
      <c r="AQ1942" s="1001"/>
      <c r="AR1942" s="1001"/>
      <c r="AS1942" s="1001"/>
      <c r="AT1942" s="748"/>
    </row>
    <row r="1943">
      <c r="A1943" s="248" t="s">
        <v>673</v>
      </c>
      <c r="B1943" s="179">
        <v>4.2853965E7</v>
      </c>
      <c r="C1943" s="1037">
        <v>44565.511698773145</v>
      </c>
      <c r="D1943" s="1091" t="s">
        <v>12349</v>
      </c>
      <c r="E1943" s="179" t="s">
        <v>12350</v>
      </c>
      <c r="F1943" s="228">
        <v>36784.0</v>
      </c>
      <c r="G1943" s="179" t="s">
        <v>391</v>
      </c>
      <c r="H1943" s="179" t="s">
        <v>11132</v>
      </c>
      <c r="I1943" s="179">
        <v>5.43516146122E11</v>
      </c>
      <c r="K1943" s="1091" t="s">
        <v>12351</v>
      </c>
      <c r="L1943" s="1466" t="s">
        <v>7020</v>
      </c>
      <c r="M1943" s="176"/>
      <c r="N1943" s="176"/>
      <c r="O1943" s="1467"/>
      <c r="P1943" s="1467"/>
      <c r="Q1943" s="1467"/>
      <c r="R1943" s="176"/>
      <c r="S1943" s="1324"/>
      <c r="T1943" s="255"/>
      <c r="U1943" s="149"/>
      <c r="V1943" s="1468"/>
      <c r="W1943" s="619"/>
      <c r="X1943" s="1467"/>
      <c r="Y1943" s="1479"/>
      <c r="AA1943" s="987"/>
      <c r="AB1943" s="992"/>
      <c r="AC1943" s="993"/>
      <c r="AD1943" s="994"/>
      <c r="AE1943" s="994"/>
      <c r="AF1943" s="995"/>
      <c r="AG1943" s="996"/>
      <c r="AH1943" s="997"/>
      <c r="AI1943" s="998"/>
      <c r="AJ1943" s="312"/>
      <c r="AK1943" s="312"/>
      <c r="AL1943" s="999"/>
      <c r="AM1943" s="312"/>
      <c r="AN1943" s="312"/>
      <c r="AO1943" s="1000"/>
      <c r="AP1943" s="666"/>
      <c r="AQ1943" s="1001"/>
      <c r="AR1943" s="1001"/>
      <c r="AS1943" s="1001"/>
      <c r="AT1943" s="748"/>
    </row>
    <row r="1944">
      <c r="A1944" s="248" t="s">
        <v>673</v>
      </c>
      <c r="B1944" s="179">
        <v>3.9431703E7</v>
      </c>
      <c r="C1944" s="1037">
        <v>44565.51737230324</v>
      </c>
      <c r="D1944" s="1091" t="s">
        <v>12356</v>
      </c>
      <c r="E1944" s="179" t="s">
        <v>12357</v>
      </c>
      <c r="F1944" s="228">
        <v>35091.0</v>
      </c>
      <c r="G1944" s="179" t="s">
        <v>2021</v>
      </c>
      <c r="H1944" s="179" t="s">
        <v>12358</v>
      </c>
      <c r="I1944" s="179" t="s">
        <v>12359</v>
      </c>
      <c r="K1944" s="1091" t="s">
        <v>12360</v>
      </c>
      <c r="L1944" s="1466" t="s">
        <v>7020</v>
      </c>
      <c r="M1944" s="176"/>
      <c r="N1944" s="176"/>
      <c r="O1944" s="1467"/>
      <c r="P1944" s="1467"/>
      <c r="Q1944" s="1467"/>
      <c r="R1944" s="1490"/>
      <c r="S1944" s="1324"/>
      <c r="T1944" s="911"/>
      <c r="U1944" s="176"/>
      <c r="V1944" s="1468"/>
      <c r="W1944" s="619"/>
      <c r="X1944" s="1467"/>
      <c r="Y1944" s="1479"/>
      <c r="AA1944" s="987"/>
      <c r="AB1944" s="992"/>
      <c r="AC1944" s="993"/>
      <c r="AD1944" s="994"/>
      <c r="AE1944" s="994"/>
      <c r="AF1944" s="995"/>
      <c r="AG1944" s="996"/>
      <c r="AH1944" s="997"/>
      <c r="AI1944" s="998"/>
      <c r="AJ1944" s="312"/>
      <c r="AK1944" s="312"/>
      <c r="AL1944" s="999"/>
      <c r="AM1944" s="312"/>
      <c r="AN1944" s="312"/>
      <c r="AO1944" s="1000"/>
      <c r="AP1944" s="666"/>
      <c r="AQ1944" s="1001"/>
      <c r="AR1944" s="1001"/>
      <c r="AS1944" s="1001"/>
      <c r="AT1944" s="748"/>
    </row>
    <row r="1945">
      <c r="A1945" s="248" t="s">
        <v>673</v>
      </c>
      <c r="B1945" s="179">
        <v>4.4669411E7</v>
      </c>
      <c r="C1945" s="1037">
        <v>44565.64617578704</v>
      </c>
      <c r="D1945" s="1091" t="s">
        <v>12365</v>
      </c>
      <c r="E1945" s="179" t="s">
        <v>12366</v>
      </c>
      <c r="F1945" s="228">
        <v>37664.0</v>
      </c>
      <c r="G1945" s="179" t="s">
        <v>391</v>
      </c>
      <c r="H1945" s="179" t="s">
        <v>1618</v>
      </c>
      <c r="I1945" s="179" t="s">
        <v>12367</v>
      </c>
      <c r="K1945" s="1091" t="s">
        <v>8288</v>
      </c>
      <c r="L1945" s="1466" t="s">
        <v>12368</v>
      </c>
      <c r="M1945" s="176"/>
      <c r="N1945" s="176"/>
      <c r="O1945" s="1467"/>
      <c r="P1945" s="1467"/>
      <c r="Q1945" s="1468"/>
      <c r="R1945" s="1490"/>
      <c r="S1945" s="1324"/>
      <c r="T1945" s="911"/>
      <c r="U1945" s="176"/>
      <c r="V1945" s="1468"/>
      <c r="W1945" s="619"/>
      <c r="X1945" s="1467"/>
      <c r="Y1945" s="1479"/>
      <c r="AA1945" s="987"/>
      <c r="AB1945" s="992"/>
      <c r="AC1945" s="993"/>
      <c r="AD1945" s="994"/>
      <c r="AE1945" s="994"/>
      <c r="AF1945" s="995"/>
      <c r="AG1945" s="996"/>
      <c r="AH1945" s="997"/>
      <c r="AI1945" s="998"/>
      <c r="AJ1945" s="312"/>
      <c r="AK1945" s="312"/>
      <c r="AL1945" s="999"/>
      <c r="AM1945" s="312"/>
      <c r="AN1945" s="312"/>
      <c r="AO1945" s="1000"/>
      <c r="AP1945" s="666"/>
      <c r="AQ1945" s="1001"/>
      <c r="AR1945" s="1001"/>
      <c r="AS1945" s="1001"/>
      <c r="AT1945" s="748"/>
    </row>
    <row r="1946">
      <c r="A1946" s="248" t="s">
        <v>673</v>
      </c>
      <c r="B1946" s="179">
        <v>4.6500689E7</v>
      </c>
      <c r="C1946" s="1037">
        <v>44565.940010833336</v>
      </c>
      <c r="D1946" s="1091" t="s">
        <v>12371</v>
      </c>
      <c r="E1946" s="179" t="s">
        <v>12372</v>
      </c>
      <c r="F1946" s="228">
        <v>38446.0</v>
      </c>
      <c r="G1946" s="179" t="s">
        <v>391</v>
      </c>
      <c r="H1946" s="179" t="s">
        <v>3272</v>
      </c>
      <c r="I1946" s="179">
        <v>1.136432815E9</v>
      </c>
      <c r="K1946" s="1091" t="s">
        <v>12373</v>
      </c>
      <c r="L1946" s="1466" t="s">
        <v>7038</v>
      </c>
      <c r="M1946" s="176"/>
      <c r="N1946" s="176"/>
      <c r="O1946" s="1467"/>
      <c r="P1946" s="1467"/>
      <c r="Q1946" s="1468"/>
      <c r="R1946" s="1490"/>
      <c r="S1946" s="1324"/>
      <c r="T1946" s="255"/>
      <c r="U1946" s="1483"/>
      <c r="V1946" s="1468"/>
      <c r="W1946" s="619"/>
      <c r="X1946" s="1467"/>
      <c r="Y1946" s="1479"/>
      <c r="AA1946" s="987"/>
      <c r="AB1946" s="992"/>
      <c r="AC1946" s="993"/>
      <c r="AD1946" s="994"/>
      <c r="AE1946" s="994"/>
      <c r="AF1946" s="995"/>
      <c r="AG1946" s="996"/>
      <c r="AH1946" s="997"/>
      <c r="AI1946" s="998"/>
      <c r="AJ1946" s="312"/>
      <c r="AK1946" s="312"/>
      <c r="AL1946" s="999"/>
      <c r="AM1946" s="312"/>
      <c r="AN1946" s="312"/>
      <c r="AO1946" s="1000"/>
      <c r="AP1946" s="666"/>
      <c r="AQ1946" s="1001"/>
      <c r="AR1946" s="1001"/>
      <c r="AS1946" s="1001"/>
      <c r="AT1946" s="748"/>
    </row>
    <row r="1947">
      <c r="A1947" s="248" t="s">
        <v>673</v>
      </c>
      <c r="B1947" s="179">
        <v>3.3784732E7</v>
      </c>
      <c r="C1947" s="1037">
        <v>44566.38778229167</v>
      </c>
      <c r="D1947" s="1091" t="s">
        <v>12377</v>
      </c>
      <c r="E1947" s="179" t="s">
        <v>12378</v>
      </c>
      <c r="F1947" s="228">
        <v>32268.0</v>
      </c>
      <c r="G1947" s="179" t="s">
        <v>391</v>
      </c>
      <c r="H1947" s="179" t="s">
        <v>1678</v>
      </c>
      <c r="I1947" s="179">
        <v>1.123566797E9</v>
      </c>
      <c r="K1947" s="1091" t="s">
        <v>12379</v>
      </c>
      <c r="L1947" s="1466" t="s">
        <v>12380</v>
      </c>
      <c r="M1947" s="176"/>
      <c r="N1947" s="176"/>
      <c r="O1947" s="1467"/>
      <c r="P1947" s="1467"/>
      <c r="Q1947" s="1468"/>
      <c r="R1947" s="1490"/>
      <c r="S1947" s="1324"/>
      <c r="T1947" s="911"/>
      <c r="U1947" s="176"/>
      <c r="V1947" s="1468"/>
      <c r="W1947" s="619"/>
      <c r="X1947" s="1467"/>
      <c r="Y1947" s="1479"/>
      <c r="AA1947" s="987"/>
      <c r="AB1947" s="992"/>
      <c r="AC1947" s="993"/>
      <c r="AD1947" s="994"/>
      <c r="AE1947" s="994"/>
      <c r="AF1947" s="995"/>
      <c r="AG1947" s="996"/>
      <c r="AH1947" s="997"/>
      <c r="AI1947" s="998"/>
      <c r="AJ1947" s="312"/>
      <c r="AK1947" s="312"/>
      <c r="AL1947" s="999"/>
      <c r="AM1947" s="312"/>
      <c r="AN1947" s="312"/>
      <c r="AO1947" s="1000"/>
      <c r="AP1947" s="666"/>
      <c r="AQ1947" s="1001"/>
      <c r="AR1947" s="1001"/>
      <c r="AS1947" s="1001"/>
      <c r="AT1947" s="748"/>
    </row>
    <row r="1948">
      <c r="A1948" s="248" t="s">
        <v>673</v>
      </c>
      <c r="B1948" s="179">
        <v>3.5411266E7</v>
      </c>
      <c r="C1948" s="1037">
        <v>44566.53632611111</v>
      </c>
      <c r="D1948" s="1091" t="s">
        <v>12383</v>
      </c>
      <c r="E1948" s="179" t="s">
        <v>12384</v>
      </c>
      <c r="F1948" s="228">
        <v>33124.0</v>
      </c>
      <c r="G1948" s="179" t="s">
        <v>391</v>
      </c>
      <c r="H1948" s="179" t="s">
        <v>2691</v>
      </c>
      <c r="I1948" s="179" t="s">
        <v>12385</v>
      </c>
      <c r="K1948" s="1091" t="s">
        <v>1877</v>
      </c>
      <c r="L1948" s="1466" t="s">
        <v>7020</v>
      </c>
      <c r="M1948" s="176"/>
      <c r="N1948" s="176"/>
      <c r="O1948" s="1467"/>
      <c r="P1948" s="1467"/>
      <c r="Q1948" s="1467"/>
      <c r="R1948" s="1490"/>
      <c r="S1948" s="1324"/>
      <c r="T1948" s="916"/>
      <c r="U1948" s="176"/>
      <c r="V1948" s="1468"/>
      <c r="W1948" s="619"/>
      <c r="X1948" s="1467"/>
      <c r="Y1948" s="1479"/>
      <c r="AA1948" s="987"/>
      <c r="AB1948" s="992"/>
      <c r="AC1948" s="993"/>
      <c r="AD1948" s="994"/>
      <c r="AE1948" s="994"/>
      <c r="AF1948" s="995"/>
      <c r="AG1948" s="996"/>
      <c r="AH1948" s="997"/>
      <c r="AI1948" s="998"/>
      <c r="AJ1948" s="312"/>
      <c r="AK1948" s="312"/>
      <c r="AL1948" s="999"/>
      <c r="AM1948" s="312"/>
      <c r="AN1948" s="312"/>
      <c r="AO1948" s="1000"/>
      <c r="AP1948" s="666"/>
      <c r="AQ1948" s="1001"/>
      <c r="AR1948" s="1001"/>
      <c r="AS1948" s="1001"/>
      <c r="AT1948" s="748"/>
    </row>
    <row r="1949">
      <c r="A1949" s="248" t="s">
        <v>673</v>
      </c>
      <c r="B1949" s="179">
        <v>3.9775336E7</v>
      </c>
      <c r="C1949" s="1037">
        <v>44566.54897662037</v>
      </c>
      <c r="D1949" s="1091" t="s">
        <v>12390</v>
      </c>
      <c r="E1949" s="179" t="s">
        <v>12391</v>
      </c>
      <c r="F1949" s="228">
        <v>35302.0</v>
      </c>
      <c r="G1949" s="179" t="s">
        <v>391</v>
      </c>
      <c r="H1949" s="179" t="s">
        <v>2691</v>
      </c>
      <c r="I1949" s="179" t="s">
        <v>12392</v>
      </c>
      <c r="K1949" s="1091" t="s">
        <v>12393</v>
      </c>
      <c r="L1949" s="1466" t="s">
        <v>7038</v>
      </c>
      <c r="M1949" s="176"/>
      <c r="N1949" s="176"/>
      <c r="O1949" s="1467"/>
      <c r="P1949" s="1467"/>
      <c r="Q1949" s="1467"/>
      <c r="R1949" s="176"/>
      <c r="S1949" s="1324"/>
      <c r="T1949" s="911"/>
      <c r="U1949" s="149"/>
      <c r="V1949" s="1468"/>
      <c r="W1949" s="619"/>
      <c r="X1949" s="1467"/>
      <c r="Y1949" s="1479"/>
      <c r="AA1949" s="987"/>
      <c r="AB1949" s="992"/>
      <c r="AC1949" s="993"/>
      <c r="AD1949" s="994"/>
      <c r="AE1949" s="994"/>
      <c r="AF1949" s="995"/>
      <c r="AG1949" s="996"/>
      <c r="AH1949" s="997"/>
      <c r="AI1949" s="998"/>
      <c r="AJ1949" s="312"/>
      <c r="AK1949" s="312"/>
      <c r="AL1949" s="999"/>
      <c r="AM1949" s="312"/>
      <c r="AN1949" s="312"/>
      <c r="AO1949" s="1000"/>
      <c r="AP1949" s="666"/>
      <c r="AQ1949" s="1001"/>
      <c r="AR1949" s="1001"/>
      <c r="AS1949" s="1001"/>
      <c r="AT1949" s="748"/>
    </row>
    <row r="1950">
      <c r="A1950" s="248" t="s">
        <v>673</v>
      </c>
      <c r="B1950" s="179">
        <v>3.4557281E7</v>
      </c>
      <c r="C1950" s="1037">
        <v>44567.04462891204</v>
      </c>
      <c r="D1950" s="1091" t="s">
        <v>12399</v>
      </c>
      <c r="E1950" s="179" t="s">
        <v>12400</v>
      </c>
      <c r="F1950" s="228">
        <v>32729.0</v>
      </c>
      <c r="G1950" s="179" t="s">
        <v>391</v>
      </c>
      <c r="H1950" s="179" t="s">
        <v>1795</v>
      </c>
      <c r="I1950" s="179" t="s">
        <v>12401</v>
      </c>
      <c r="K1950" s="1091" t="s">
        <v>8564</v>
      </c>
      <c r="L1950" s="1466" t="s">
        <v>7028</v>
      </c>
      <c r="M1950" s="176"/>
      <c r="N1950" s="176"/>
      <c r="O1950" s="1467"/>
      <c r="P1950" s="1467"/>
      <c r="Q1950" s="1468"/>
      <c r="R1950" s="1490"/>
      <c r="S1950" s="1324"/>
      <c r="T1950" s="916"/>
      <c r="U1950" s="176"/>
      <c r="V1950" s="1468"/>
      <c r="W1950" s="619"/>
      <c r="X1950" s="1467"/>
      <c r="Y1950" s="1479"/>
      <c r="AA1950" s="987"/>
      <c r="AB1950" s="992"/>
      <c r="AC1950" s="993"/>
      <c r="AD1950" s="994"/>
      <c r="AE1950" s="994"/>
      <c r="AF1950" s="995"/>
      <c r="AG1950" s="996"/>
      <c r="AH1950" s="997"/>
      <c r="AI1950" s="998"/>
      <c r="AJ1950" s="312"/>
      <c r="AK1950" s="312"/>
      <c r="AL1950" s="999"/>
      <c r="AM1950" s="312"/>
      <c r="AN1950" s="312"/>
      <c r="AO1950" s="1000"/>
      <c r="AP1950" s="666"/>
      <c r="AQ1950" s="1001"/>
      <c r="AR1950" s="1001"/>
      <c r="AS1950" s="1001"/>
      <c r="AT1950" s="748"/>
    </row>
    <row r="1951">
      <c r="A1951" s="248" t="s">
        <v>673</v>
      </c>
      <c r="B1951" s="179">
        <v>4.2252304E7</v>
      </c>
      <c r="C1951" s="1037">
        <v>44567.44275996528</v>
      </c>
      <c r="D1951" s="1091" t="s">
        <v>12405</v>
      </c>
      <c r="E1951" s="179" t="s">
        <v>12406</v>
      </c>
      <c r="F1951" s="228">
        <v>36520.0</v>
      </c>
      <c r="G1951" s="179" t="s">
        <v>391</v>
      </c>
      <c r="H1951" s="179" t="s">
        <v>1678</v>
      </c>
      <c r="I1951" s="179">
        <v>1.136767192E9</v>
      </c>
      <c r="K1951" s="1091" t="s">
        <v>12407</v>
      </c>
      <c r="L1951" s="1466" t="s">
        <v>7020</v>
      </c>
      <c r="M1951" s="176"/>
      <c r="N1951" s="176"/>
      <c r="O1951" s="1467"/>
      <c r="P1951" s="1467"/>
      <c r="Q1951" s="1468"/>
      <c r="R1951" s="1490"/>
      <c r="S1951" s="1324"/>
      <c r="T1951" s="916"/>
      <c r="U1951" s="176"/>
      <c r="V1951" s="1468"/>
      <c r="W1951" s="619"/>
      <c r="X1951" s="1467"/>
      <c r="Y1951" s="1479"/>
      <c r="AA1951" s="987"/>
      <c r="AB1951" s="992"/>
      <c r="AC1951" s="993"/>
      <c r="AD1951" s="994"/>
      <c r="AE1951" s="994"/>
      <c r="AF1951" s="995"/>
      <c r="AG1951" s="996"/>
      <c r="AH1951" s="997"/>
      <c r="AI1951" s="998"/>
      <c r="AJ1951" s="312"/>
      <c r="AK1951" s="312"/>
      <c r="AL1951" s="999"/>
      <c r="AM1951" s="312"/>
      <c r="AN1951" s="312"/>
      <c r="AO1951" s="1000"/>
      <c r="AP1951" s="666"/>
      <c r="AQ1951" s="1001"/>
      <c r="AR1951" s="1001"/>
      <c r="AS1951" s="1001"/>
      <c r="AT1951" s="748"/>
    </row>
    <row r="1952">
      <c r="A1952" s="248" t="s">
        <v>673</v>
      </c>
      <c r="B1952" s="179">
        <v>3.6396547E7</v>
      </c>
      <c r="C1952" s="1037">
        <v>44567.55272289352</v>
      </c>
      <c r="D1952" s="1091" t="s">
        <v>12411</v>
      </c>
      <c r="E1952" s="179" t="s">
        <v>12412</v>
      </c>
      <c r="F1952" s="228">
        <v>33533.0</v>
      </c>
      <c r="G1952" s="179" t="s">
        <v>391</v>
      </c>
      <c r="H1952" s="179" t="s">
        <v>1618</v>
      </c>
      <c r="I1952" s="179">
        <v>1.122522703E9</v>
      </c>
      <c r="K1952" s="1091" t="s">
        <v>12413</v>
      </c>
      <c r="L1952" s="1466" t="s">
        <v>12414</v>
      </c>
      <c r="M1952" s="176"/>
      <c r="N1952" s="176"/>
      <c r="O1952" s="1467"/>
      <c r="P1952" s="1467"/>
      <c r="Q1952" s="1467"/>
      <c r="R1952" s="1490"/>
      <c r="S1952" s="1324"/>
      <c r="T1952" s="911"/>
      <c r="U1952" s="149"/>
      <c r="V1952" s="1468"/>
      <c r="W1952" s="619"/>
      <c r="X1952" s="1467"/>
      <c r="Y1952" s="1479"/>
      <c r="AA1952" s="987"/>
      <c r="AB1952" s="992"/>
      <c r="AC1952" s="993"/>
      <c r="AD1952" s="994"/>
      <c r="AE1952" s="994"/>
      <c r="AF1952" s="995"/>
      <c r="AG1952" s="996"/>
      <c r="AH1952" s="997"/>
      <c r="AI1952" s="998"/>
      <c r="AJ1952" s="312"/>
      <c r="AK1952" s="312"/>
      <c r="AL1952" s="999"/>
      <c r="AM1952" s="312"/>
      <c r="AN1952" s="312"/>
      <c r="AO1952" s="1000"/>
      <c r="AP1952" s="666"/>
      <c r="AQ1952" s="1001"/>
      <c r="AR1952" s="1001"/>
      <c r="AS1952" s="1001"/>
      <c r="AT1952" s="748"/>
    </row>
    <row r="1953">
      <c r="A1953" s="248" t="s">
        <v>673</v>
      </c>
      <c r="B1953" s="179">
        <v>4.3409326E7</v>
      </c>
      <c r="C1953" s="1037">
        <v>44568.52810444444</v>
      </c>
      <c r="D1953" s="1091" t="s">
        <v>12271</v>
      </c>
      <c r="E1953" s="179" t="s">
        <v>12419</v>
      </c>
      <c r="F1953" s="228">
        <v>37132.0</v>
      </c>
      <c r="G1953" s="179" t="s">
        <v>674</v>
      </c>
      <c r="H1953" s="179" t="s">
        <v>3272</v>
      </c>
      <c r="I1953" s="179" t="s">
        <v>12273</v>
      </c>
      <c r="K1953" s="1091" t="s">
        <v>12420</v>
      </c>
      <c r="L1953" s="1466" t="s">
        <v>7038</v>
      </c>
      <c r="M1953" s="176"/>
      <c r="N1953" s="176"/>
      <c r="O1953" s="1467"/>
      <c r="P1953" s="1467"/>
      <c r="Q1953" s="1468"/>
      <c r="R1953" s="1490"/>
      <c r="S1953" s="1324"/>
      <c r="T1953" s="911"/>
      <c r="U1953" s="149"/>
      <c r="V1953" s="1468"/>
      <c r="W1953" s="619"/>
      <c r="X1953" s="1467"/>
      <c r="Y1953" s="1479"/>
      <c r="AA1953" s="987"/>
      <c r="AB1953" s="992"/>
      <c r="AC1953" s="993"/>
      <c r="AD1953" s="994"/>
      <c r="AE1953" s="994"/>
      <c r="AF1953" s="995"/>
      <c r="AG1953" s="996"/>
      <c r="AH1953" s="997"/>
      <c r="AI1953" s="998"/>
      <c r="AJ1953" s="312"/>
      <c r="AK1953" s="312"/>
      <c r="AL1953" s="999"/>
      <c r="AM1953" s="312"/>
      <c r="AN1953" s="312"/>
      <c r="AO1953" s="1000"/>
      <c r="AP1953" s="666"/>
      <c r="AQ1953" s="1001"/>
      <c r="AR1953" s="1001"/>
      <c r="AS1953" s="1001"/>
      <c r="AT1953" s="748"/>
    </row>
    <row r="1954">
      <c r="A1954" s="248" t="s">
        <v>673</v>
      </c>
      <c r="B1954" s="179">
        <v>4.4261905E7</v>
      </c>
      <c r="C1954" s="1037">
        <v>44568.775844062504</v>
      </c>
      <c r="D1954" s="1091" t="s">
        <v>4207</v>
      </c>
      <c r="E1954" s="179" t="s">
        <v>12422</v>
      </c>
      <c r="F1954" s="228">
        <v>44768.0</v>
      </c>
      <c r="G1954" s="179" t="s">
        <v>2021</v>
      </c>
      <c r="H1954" s="179" t="s">
        <v>12423</v>
      </c>
      <c r="I1954" s="179">
        <v>5.491158093916E12</v>
      </c>
      <c r="K1954" s="1091" t="s">
        <v>12424</v>
      </c>
      <c r="L1954" s="1466" t="s">
        <v>12425</v>
      </c>
      <c r="M1954" s="176"/>
      <c r="N1954" s="176"/>
      <c r="O1954" s="1467"/>
      <c r="P1954" s="1467"/>
      <c r="Q1954" s="1467"/>
      <c r="R1954" s="176"/>
      <c r="S1954" s="1324"/>
      <c r="T1954" s="911"/>
      <c r="U1954" s="149"/>
      <c r="V1954" s="1468"/>
      <c r="W1954" s="619"/>
      <c r="X1954" s="1467"/>
      <c r="Y1954" s="1479"/>
      <c r="AA1954" s="987"/>
      <c r="AB1954" s="992"/>
      <c r="AC1954" s="993"/>
      <c r="AD1954" s="994"/>
      <c r="AE1954" s="994"/>
      <c r="AF1954" s="995"/>
      <c r="AG1954" s="996"/>
      <c r="AH1954" s="997"/>
      <c r="AI1954" s="998"/>
      <c r="AJ1954" s="312"/>
      <c r="AK1954" s="312"/>
      <c r="AL1954" s="999"/>
      <c r="AM1954" s="312"/>
      <c r="AN1954" s="312"/>
      <c r="AO1954" s="1000"/>
      <c r="AP1954" s="666"/>
      <c r="AQ1954" s="1001"/>
      <c r="AR1954" s="1001"/>
      <c r="AS1954" s="1001"/>
      <c r="AT1954" s="748"/>
    </row>
    <row r="1955">
      <c r="A1955" s="248" t="s">
        <v>673</v>
      </c>
      <c r="B1955" s="179">
        <v>4.4452187E7</v>
      </c>
      <c r="C1955" s="1037">
        <v>44570.48434709491</v>
      </c>
      <c r="D1955" s="1091" t="s">
        <v>12430</v>
      </c>
      <c r="E1955" s="179" t="s">
        <v>12431</v>
      </c>
      <c r="F1955" s="228">
        <v>37538.0</v>
      </c>
      <c r="G1955" s="179" t="s">
        <v>674</v>
      </c>
      <c r="H1955" s="179" t="s">
        <v>5261</v>
      </c>
      <c r="I1955" s="179" t="s">
        <v>12432</v>
      </c>
      <c r="K1955" s="1091" t="s">
        <v>12433</v>
      </c>
      <c r="L1955" s="1466" t="s">
        <v>7038</v>
      </c>
      <c r="M1955" s="176"/>
      <c r="N1955" s="176"/>
      <c r="O1955" s="1467"/>
      <c r="P1955" s="1467"/>
      <c r="Q1955" s="1468"/>
      <c r="R1955" s="1191"/>
      <c r="S1955" s="1324"/>
      <c r="T1955" s="911"/>
      <c r="U1955" s="149"/>
      <c r="V1955" s="1468"/>
      <c r="W1955" s="619"/>
      <c r="X1955" s="1467"/>
      <c r="Y1955" s="1479"/>
      <c r="AA1955" s="987"/>
      <c r="AB1955" s="992"/>
      <c r="AC1955" s="993"/>
      <c r="AD1955" s="994"/>
      <c r="AE1955" s="994"/>
      <c r="AF1955" s="995"/>
      <c r="AG1955" s="996"/>
      <c r="AH1955" s="997"/>
      <c r="AI1955" s="998"/>
      <c r="AJ1955" s="312"/>
      <c r="AK1955" s="312"/>
      <c r="AL1955" s="999"/>
      <c r="AM1955" s="312"/>
      <c r="AN1955" s="312"/>
      <c r="AO1955" s="1000"/>
      <c r="AP1955" s="666"/>
      <c r="AQ1955" s="1001"/>
      <c r="AR1955" s="1001"/>
      <c r="AS1955" s="1001"/>
      <c r="AT1955" s="748"/>
    </row>
    <row r="1956">
      <c r="A1956" s="248" t="s">
        <v>673</v>
      </c>
      <c r="B1956" s="179">
        <v>4.3815454E7</v>
      </c>
      <c r="C1956" s="1037">
        <v>44570.868455289354</v>
      </c>
      <c r="D1956" s="1091" t="s">
        <v>12436</v>
      </c>
      <c r="E1956" s="179" t="s">
        <v>12437</v>
      </c>
      <c r="F1956" s="228">
        <v>37266.0</v>
      </c>
      <c r="G1956" s="179" t="s">
        <v>391</v>
      </c>
      <c r="H1956" s="179" t="s">
        <v>12438</v>
      </c>
      <c r="I1956" s="179">
        <v>1.130501551E9</v>
      </c>
      <c r="K1956" s="1091" t="s">
        <v>12439</v>
      </c>
      <c r="L1956" s="1466" t="s">
        <v>7038</v>
      </c>
      <c r="M1956" s="176"/>
      <c r="N1956" s="176"/>
      <c r="O1956" s="1467"/>
      <c r="P1956" s="1467"/>
      <c r="Q1956" s="1468"/>
      <c r="R1956" s="1191"/>
      <c r="S1956" s="1324"/>
      <c r="T1956" s="911"/>
      <c r="U1956" s="149"/>
      <c r="V1956" s="1468"/>
      <c r="W1956" s="619"/>
      <c r="X1956" s="1467"/>
      <c r="Y1956" s="1479"/>
      <c r="AA1956" s="987"/>
      <c r="AB1956" s="992"/>
      <c r="AC1956" s="993"/>
      <c r="AD1956" s="994"/>
      <c r="AE1956" s="994"/>
      <c r="AF1956" s="995"/>
      <c r="AG1956" s="996"/>
      <c r="AH1956" s="997"/>
      <c r="AI1956" s="998"/>
      <c r="AJ1956" s="312"/>
      <c r="AK1956" s="312"/>
      <c r="AL1956" s="999"/>
      <c r="AM1956" s="312"/>
      <c r="AN1956" s="312"/>
      <c r="AO1956" s="1000"/>
      <c r="AP1956" s="666"/>
      <c r="AQ1956" s="1001"/>
      <c r="AR1956" s="1001"/>
      <c r="AS1956" s="1001"/>
      <c r="AT1956" s="748"/>
    </row>
    <row r="1957">
      <c r="A1957" s="248" t="s">
        <v>673</v>
      </c>
      <c r="B1957" s="179">
        <v>9.3964396E7</v>
      </c>
      <c r="C1957" s="1037">
        <v>44573.84767872685</v>
      </c>
      <c r="D1957" s="1091" t="s">
        <v>12443</v>
      </c>
      <c r="E1957" s="179" t="s">
        <v>12444</v>
      </c>
      <c r="F1957" s="228">
        <v>37235.0</v>
      </c>
      <c r="G1957" s="179" t="s">
        <v>6139</v>
      </c>
      <c r="H1957" s="179" t="s">
        <v>1822</v>
      </c>
      <c r="I1957" s="179" t="s">
        <v>12445</v>
      </c>
      <c r="K1957" s="1091" t="s">
        <v>12446</v>
      </c>
      <c r="L1957" s="1466" t="s">
        <v>7038</v>
      </c>
      <c r="M1957" s="176"/>
      <c r="N1957" s="176"/>
      <c r="O1957" s="1467"/>
      <c r="P1957" s="1467"/>
      <c r="Q1957" s="1468"/>
      <c r="R1957" s="1191"/>
      <c r="S1957" s="1324"/>
      <c r="T1957" s="916"/>
      <c r="U1957" s="176"/>
      <c r="V1957" s="1468"/>
      <c r="W1957" s="619"/>
      <c r="X1957" s="1467"/>
      <c r="Y1957" s="1479"/>
      <c r="AA1957" s="987"/>
      <c r="AB1957" s="992"/>
      <c r="AC1957" s="993"/>
      <c r="AD1957" s="994"/>
      <c r="AE1957" s="994"/>
      <c r="AF1957" s="995"/>
      <c r="AG1957" s="996"/>
      <c r="AH1957" s="997"/>
      <c r="AI1957" s="998"/>
      <c r="AJ1957" s="312"/>
      <c r="AK1957" s="312"/>
      <c r="AL1957" s="999"/>
      <c r="AM1957" s="312"/>
      <c r="AN1957" s="312"/>
      <c r="AO1957" s="1000"/>
      <c r="AP1957" s="666"/>
      <c r="AQ1957" s="1001"/>
      <c r="AR1957" s="1001"/>
      <c r="AS1957" s="1001"/>
      <c r="AT1957" s="748"/>
    </row>
    <row r="1958">
      <c r="A1958" s="248" t="s">
        <v>673</v>
      </c>
      <c r="B1958" s="179">
        <v>4.5894095E7</v>
      </c>
      <c r="C1958" s="1037">
        <v>44579.61353377315</v>
      </c>
      <c r="D1958" s="1091" t="s">
        <v>12449</v>
      </c>
      <c r="E1958" s="179" t="s">
        <v>12450</v>
      </c>
      <c r="F1958" s="228">
        <v>38137.0</v>
      </c>
      <c r="G1958" s="179" t="s">
        <v>391</v>
      </c>
      <c r="H1958" s="179" t="s">
        <v>2270</v>
      </c>
      <c r="I1958" s="179" t="s">
        <v>12451</v>
      </c>
      <c r="K1958" s="1091" t="s">
        <v>7562</v>
      </c>
      <c r="L1958" s="1466" t="s">
        <v>12452</v>
      </c>
      <c r="M1958" s="176"/>
      <c r="N1958" s="176"/>
      <c r="O1958" s="1467"/>
      <c r="P1958" s="1467"/>
      <c r="Q1958" s="1467"/>
      <c r="R1958" s="1191"/>
      <c r="S1958" s="1324"/>
      <c r="T1958" s="911"/>
      <c r="U1958" s="149"/>
      <c r="V1958" s="1468"/>
      <c r="W1958" s="619"/>
      <c r="X1958" s="1467"/>
      <c r="Y1958" s="1479"/>
      <c r="AA1958" s="987"/>
      <c r="AB1958" s="992"/>
      <c r="AC1958" s="993"/>
      <c r="AD1958" s="994"/>
      <c r="AE1958" s="994"/>
      <c r="AF1958" s="995"/>
      <c r="AG1958" s="996"/>
      <c r="AH1958" s="997"/>
      <c r="AI1958" s="998"/>
      <c r="AJ1958" s="312"/>
      <c r="AK1958" s="312"/>
      <c r="AL1958" s="999"/>
      <c r="AM1958" s="312"/>
      <c r="AN1958" s="312"/>
      <c r="AO1958" s="1000"/>
      <c r="AP1958" s="666"/>
      <c r="AQ1958" s="1001"/>
      <c r="AR1958" s="1001"/>
      <c r="AS1958" s="1001"/>
      <c r="AT1958" s="748"/>
    </row>
    <row r="1959">
      <c r="A1959" s="248" t="s">
        <v>673</v>
      </c>
      <c r="B1959" s="179">
        <v>2.5875292E7</v>
      </c>
      <c r="C1959" s="1037">
        <v>44579.89959434028</v>
      </c>
      <c r="D1959" s="1091" t="s">
        <v>12456</v>
      </c>
      <c r="E1959" s="179" t="s">
        <v>12457</v>
      </c>
      <c r="F1959" s="228">
        <v>28166.0</v>
      </c>
      <c r="G1959" s="179" t="s">
        <v>2021</v>
      </c>
      <c r="H1959" s="179" t="s">
        <v>12458</v>
      </c>
      <c r="I1959" s="179">
        <v>1.127229752E9</v>
      </c>
      <c r="K1959" s="1091" t="s">
        <v>12459</v>
      </c>
      <c r="L1959" s="1466" t="s">
        <v>7038</v>
      </c>
      <c r="M1959" s="176"/>
      <c r="N1959" s="176"/>
      <c r="O1959" s="1467"/>
      <c r="P1959" s="1467"/>
      <c r="Q1959" s="1467"/>
      <c r="R1959" s="176"/>
      <c r="S1959" s="1324"/>
      <c r="T1959" s="911"/>
      <c r="U1959" s="149"/>
      <c r="V1959" s="1468"/>
      <c r="W1959" s="619"/>
      <c r="X1959" s="1467"/>
      <c r="Y1959" s="1479"/>
      <c r="AA1959" s="987"/>
      <c r="AB1959" s="992"/>
      <c r="AC1959" s="993"/>
      <c r="AD1959" s="994"/>
      <c r="AE1959" s="994"/>
      <c r="AF1959" s="995"/>
      <c r="AG1959" s="996"/>
      <c r="AH1959" s="997"/>
      <c r="AI1959" s="998"/>
      <c r="AJ1959" s="312"/>
      <c r="AK1959" s="312"/>
      <c r="AL1959" s="999"/>
      <c r="AM1959" s="312"/>
      <c r="AN1959" s="312"/>
      <c r="AO1959" s="1000"/>
      <c r="AP1959" s="666"/>
      <c r="AQ1959" s="1001"/>
      <c r="AR1959" s="1001"/>
      <c r="AS1959" s="1001"/>
      <c r="AT1959" s="748"/>
    </row>
    <row r="1960">
      <c r="A1960" s="248" t="s">
        <v>673</v>
      </c>
      <c r="B1960" s="179">
        <v>3.9095352E7</v>
      </c>
      <c r="C1960" s="1037">
        <v>44584.68941527778</v>
      </c>
      <c r="D1960" s="1091" t="s">
        <v>12462</v>
      </c>
      <c r="E1960" s="179" t="s">
        <v>12463</v>
      </c>
      <c r="F1960" s="228">
        <v>34877.0</v>
      </c>
      <c r="G1960" s="179" t="s">
        <v>391</v>
      </c>
      <c r="H1960" s="179" t="s">
        <v>12464</v>
      </c>
      <c r="I1960" s="179" t="s">
        <v>12465</v>
      </c>
      <c r="K1960" s="1091" t="s">
        <v>8742</v>
      </c>
      <c r="L1960" s="1466" t="s">
        <v>7020</v>
      </c>
      <c r="M1960" s="176"/>
      <c r="N1960" s="176"/>
      <c r="O1960" s="1467"/>
      <c r="P1960" s="1467"/>
      <c r="Q1960" s="1467"/>
      <c r="R1960" s="1191"/>
      <c r="S1960" s="1324"/>
      <c r="T1960" s="911"/>
      <c r="U1960" s="911"/>
      <c r="V1960" s="1468"/>
      <c r="W1960" s="619"/>
      <c r="X1960" s="1467"/>
      <c r="Y1960" s="1479"/>
      <c r="AA1960" s="987"/>
      <c r="AB1960" s="992"/>
      <c r="AC1960" s="993"/>
      <c r="AD1960" s="994"/>
      <c r="AE1960" s="994"/>
      <c r="AF1960" s="995"/>
      <c r="AG1960" s="996"/>
      <c r="AH1960" s="997"/>
      <c r="AI1960" s="998"/>
      <c r="AJ1960" s="312"/>
      <c r="AK1960" s="312"/>
      <c r="AL1960" s="999"/>
      <c r="AM1960" s="312"/>
      <c r="AN1960" s="312"/>
      <c r="AO1960" s="1000"/>
      <c r="AP1960" s="666"/>
      <c r="AQ1960" s="1001"/>
      <c r="AR1960" s="1001"/>
      <c r="AS1960" s="1001"/>
      <c r="AT1960" s="748"/>
    </row>
    <row r="1961">
      <c r="A1961" s="248" t="s">
        <v>673</v>
      </c>
      <c r="B1961" s="179">
        <v>3.4079728E7</v>
      </c>
      <c r="C1961" s="1037">
        <v>44584.88175659723</v>
      </c>
      <c r="D1961" s="1091" t="s">
        <v>12470</v>
      </c>
      <c r="E1961" s="179" t="s">
        <v>12471</v>
      </c>
      <c r="F1961" s="228">
        <v>32453.0</v>
      </c>
      <c r="G1961" s="179" t="s">
        <v>2021</v>
      </c>
      <c r="H1961" s="179" t="s">
        <v>12472</v>
      </c>
      <c r="I1961" s="179" t="s">
        <v>12473</v>
      </c>
      <c r="K1961" s="1091" t="s">
        <v>12474</v>
      </c>
      <c r="L1961" s="1466" t="s">
        <v>7038</v>
      </c>
      <c r="M1961" s="176"/>
      <c r="N1961" s="176"/>
      <c r="O1961" s="1467"/>
      <c r="P1961" s="1467"/>
      <c r="Q1961" s="1467"/>
      <c r="R1961" s="1191"/>
      <c r="S1961" s="1324"/>
      <c r="T1961" s="911"/>
      <c r="U1961" s="911"/>
      <c r="V1961" s="1468"/>
      <c r="W1961" s="619"/>
      <c r="X1961" s="1467"/>
      <c r="Y1961" s="1479"/>
      <c r="AA1961" s="987"/>
      <c r="AB1961" s="992"/>
      <c r="AC1961" s="993"/>
      <c r="AD1961" s="994"/>
      <c r="AE1961" s="994"/>
      <c r="AF1961" s="995"/>
      <c r="AG1961" s="996"/>
      <c r="AH1961" s="997"/>
      <c r="AI1961" s="998"/>
      <c r="AJ1961" s="312"/>
      <c r="AK1961" s="312"/>
      <c r="AL1961" s="999"/>
      <c r="AM1961" s="312"/>
      <c r="AN1961" s="312"/>
      <c r="AO1961" s="1000"/>
      <c r="AP1961" s="666"/>
      <c r="AQ1961" s="1001"/>
      <c r="AR1961" s="1001"/>
      <c r="AS1961" s="1001"/>
      <c r="AT1961" s="748"/>
    </row>
    <row r="1962">
      <c r="A1962" s="248" t="s">
        <v>673</v>
      </c>
      <c r="B1962" s="179">
        <v>3.7914295E7</v>
      </c>
      <c r="C1962" s="1037">
        <v>44587.06226672453</v>
      </c>
      <c r="D1962" s="1091" t="s">
        <v>12479</v>
      </c>
      <c r="E1962" s="179" t="s">
        <v>12480</v>
      </c>
      <c r="F1962" s="228">
        <v>34372.0</v>
      </c>
      <c r="G1962" s="179" t="s">
        <v>391</v>
      </c>
      <c r="H1962" s="179" t="s">
        <v>1822</v>
      </c>
      <c r="I1962" s="179" t="s">
        <v>12481</v>
      </c>
      <c r="K1962" s="1091" t="s">
        <v>12482</v>
      </c>
      <c r="L1962" s="1466" t="s">
        <v>7038</v>
      </c>
      <c r="M1962" s="176"/>
      <c r="N1962" s="176"/>
      <c r="O1962" s="1467"/>
      <c r="P1962" s="1467"/>
      <c r="Q1962" s="1467"/>
      <c r="R1962" s="1191"/>
      <c r="S1962" s="1324"/>
      <c r="T1962" s="911"/>
      <c r="U1962" s="911"/>
      <c r="V1962" s="1468"/>
      <c r="W1962" s="619"/>
      <c r="X1962" s="1467"/>
      <c r="Y1962" s="1479"/>
      <c r="AA1962" s="987"/>
      <c r="AB1962" s="992"/>
      <c r="AC1962" s="993"/>
      <c r="AD1962" s="994"/>
      <c r="AE1962" s="994"/>
      <c r="AF1962" s="995"/>
      <c r="AG1962" s="996"/>
      <c r="AH1962" s="997"/>
      <c r="AI1962" s="998"/>
      <c r="AJ1962" s="312"/>
      <c r="AK1962" s="312"/>
      <c r="AL1962" s="999"/>
      <c r="AM1962" s="312"/>
      <c r="AN1962" s="312"/>
      <c r="AO1962" s="1000"/>
      <c r="AP1962" s="666"/>
      <c r="AQ1962" s="1001"/>
      <c r="AR1962" s="1001"/>
      <c r="AS1962" s="1001"/>
      <c r="AT1962" s="748"/>
    </row>
    <row r="1963">
      <c r="A1963" s="248" t="s">
        <v>673</v>
      </c>
      <c r="B1963" s="179">
        <v>3.9673675E7</v>
      </c>
      <c r="C1963" s="1135">
        <v>44587.66167443287</v>
      </c>
      <c r="D1963" s="1091" t="s">
        <v>12487</v>
      </c>
      <c r="E1963" s="179" t="s">
        <v>12488</v>
      </c>
      <c r="F1963" s="228">
        <v>35196.0</v>
      </c>
      <c r="G1963" s="179" t="s">
        <v>391</v>
      </c>
      <c r="H1963" s="179" t="s">
        <v>12489</v>
      </c>
      <c r="I1963" s="179">
        <v>3.875527452E9</v>
      </c>
      <c r="K1963" s="1091" t="s">
        <v>4870</v>
      </c>
      <c r="L1963" s="1466" t="s">
        <v>7038</v>
      </c>
      <c r="M1963" s="176"/>
      <c r="N1963" s="176"/>
      <c r="O1963" s="1467"/>
      <c r="P1963" s="1467"/>
      <c r="Q1963" s="1467"/>
      <c r="R1963" s="176"/>
      <c r="S1963" s="1324"/>
      <c r="T1963" s="255"/>
      <c r="U1963" s="1483"/>
      <c r="V1963" s="1468"/>
      <c r="W1963" s="619"/>
      <c r="X1963" s="1467"/>
      <c r="Y1963" s="1479"/>
      <c r="AA1963" s="987"/>
      <c r="AB1963" s="992"/>
      <c r="AC1963" s="993"/>
      <c r="AD1963" s="994"/>
      <c r="AE1963" s="994"/>
      <c r="AF1963" s="995"/>
      <c r="AG1963" s="996"/>
      <c r="AH1963" s="997"/>
      <c r="AI1963" s="998"/>
      <c r="AJ1963" s="312"/>
      <c r="AK1963" s="312"/>
      <c r="AL1963" s="999"/>
      <c r="AM1963" s="312"/>
      <c r="AN1963" s="312"/>
      <c r="AO1963" s="1000"/>
      <c r="AP1963" s="666"/>
      <c r="AQ1963" s="1001"/>
      <c r="AR1963" s="1001"/>
      <c r="AS1963" s="1001"/>
      <c r="AT1963" s="748"/>
    </row>
    <row r="1964">
      <c r="A1964" s="248" t="s">
        <v>673</v>
      </c>
      <c r="B1964" s="179">
        <v>4.4412658E7</v>
      </c>
      <c r="C1964" s="1037">
        <v>44587.80839978009</v>
      </c>
      <c r="D1964" s="1091" t="s">
        <v>12494</v>
      </c>
      <c r="E1964" s="179" t="s">
        <v>12495</v>
      </c>
      <c r="F1964" s="228">
        <v>37569.0</v>
      </c>
      <c r="G1964" s="179" t="s">
        <v>674</v>
      </c>
      <c r="H1964" s="179" t="s">
        <v>5002</v>
      </c>
      <c r="I1964" s="179">
        <v>5.49113495608E12</v>
      </c>
      <c r="K1964" s="1091" t="s">
        <v>12496</v>
      </c>
      <c r="L1964" s="1466" t="s">
        <v>7020</v>
      </c>
      <c r="M1964" s="176"/>
      <c r="N1964" s="176"/>
      <c r="O1964" s="1467"/>
      <c r="P1964" s="1467"/>
      <c r="Q1964" s="1468"/>
      <c r="R1964" s="1191"/>
      <c r="S1964" s="1324"/>
      <c r="T1964" s="911"/>
      <c r="U1964" s="911"/>
      <c r="V1964" s="1468"/>
      <c r="W1964" s="619"/>
      <c r="X1964" s="1467"/>
      <c r="Y1964" s="1479"/>
      <c r="AA1964" s="987"/>
      <c r="AB1964" s="992"/>
      <c r="AC1964" s="993"/>
      <c r="AD1964" s="994"/>
      <c r="AE1964" s="994"/>
      <c r="AF1964" s="995"/>
      <c r="AG1964" s="996"/>
      <c r="AH1964" s="997"/>
      <c r="AI1964" s="998"/>
      <c r="AJ1964" s="312"/>
      <c r="AK1964" s="312"/>
      <c r="AL1964" s="999"/>
      <c r="AM1964" s="312"/>
      <c r="AN1964" s="312"/>
      <c r="AO1964" s="1000"/>
      <c r="AP1964" s="666"/>
      <c r="AQ1964" s="1001"/>
      <c r="AR1964" s="1001"/>
      <c r="AS1964" s="1001"/>
      <c r="AT1964" s="748"/>
    </row>
    <row r="1965">
      <c r="A1965" s="248" t="s">
        <v>673</v>
      </c>
      <c r="B1965" s="179">
        <v>4.1389624E7</v>
      </c>
      <c r="C1965" s="1037">
        <v>44592.99992905093</v>
      </c>
      <c r="D1965" s="1091" t="s">
        <v>12499</v>
      </c>
      <c r="E1965" s="179" t="s">
        <v>12500</v>
      </c>
      <c r="F1965" s="228">
        <v>36130.0</v>
      </c>
      <c r="G1965" s="179" t="s">
        <v>391</v>
      </c>
      <c r="H1965" s="179" t="s">
        <v>12501</v>
      </c>
      <c r="I1965" s="179" t="s">
        <v>12502</v>
      </c>
      <c r="K1965" s="1091" t="s">
        <v>12503</v>
      </c>
      <c r="L1965" s="1466" t="s">
        <v>7020</v>
      </c>
      <c r="M1965" s="176"/>
      <c r="N1965" s="176"/>
      <c r="O1965" s="1467"/>
      <c r="P1965" s="1467"/>
      <c r="Q1965" s="1467"/>
      <c r="R1965" s="1191"/>
      <c r="S1965" s="1324"/>
      <c r="T1965" s="1222"/>
      <c r="U1965" s="149"/>
      <c r="V1965" s="1468"/>
      <c r="W1965" s="619"/>
      <c r="X1965" s="1467"/>
      <c r="Y1965" s="1479"/>
      <c r="AA1965" s="987"/>
      <c r="AB1965" s="992"/>
      <c r="AC1965" s="993"/>
      <c r="AD1965" s="994"/>
      <c r="AE1965" s="994"/>
      <c r="AF1965" s="995"/>
      <c r="AG1965" s="996"/>
      <c r="AH1965" s="997"/>
      <c r="AI1965" s="998"/>
      <c r="AJ1965" s="312"/>
      <c r="AK1965" s="312"/>
      <c r="AL1965" s="999"/>
      <c r="AM1965" s="312"/>
      <c r="AN1965" s="312"/>
      <c r="AO1965" s="1000"/>
      <c r="AP1965" s="666"/>
      <c r="AQ1965" s="1001"/>
      <c r="AR1965" s="1001"/>
      <c r="AS1965" s="1001"/>
      <c r="AT1965" s="748"/>
    </row>
    <row r="1966">
      <c r="A1966" s="248" t="s">
        <v>673</v>
      </c>
      <c r="B1966" s="179">
        <v>4.5419799E7</v>
      </c>
      <c r="C1966" s="1037">
        <v>44593.578781331016</v>
      </c>
      <c r="D1966" s="1091" t="s">
        <v>12509</v>
      </c>
      <c r="E1966" s="179" t="s">
        <v>12510</v>
      </c>
      <c r="F1966" s="228">
        <v>37981.0</v>
      </c>
      <c r="G1966" s="179" t="s">
        <v>2021</v>
      </c>
      <c r="H1966" s="179" t="s">
        <v>10223</v>
      </c>
      <c r="I1966" s="179">
        <v>9.3517672984E10</v>
      </c>
      <c r="K1966" s="1091" t="s">
        <v>12511</v>
      </c>
      <c r="L1966" s="1466" t="s">
        <v>7020</v>
      </c>
      <c r="M1966" s="176"/>
      <c r="N1966" s="176"/>
      <c r="O1966" s="1467"/>
      <c r="P1966" s="1467"/>
      <c r="Q1966" s="1467"/>
      <c r="R1966" s="1191"/>
      <c r="S1966" s="1324"/>
      <c r="T1966" s="1222"/>
      <c r="U1966" s="149"/>
      <c r="V1966" s="1468"/>
      <c r="W1966" s="619"/>
      <c r="X1966" s="1467"/>
      <c r="Y1966" s="1479"/>
      <c r="AA1966" s="987"/>
      <c r="AB1966" s="992"/>
      <c r="AC1966" s="993"/>
      <c r="AD1966" s="994"/>
      <c r="AE1966" s="994"/>
      <c r="AF1966" s="995"/>
      <c r="AG1966" s="996"/>
      <c r="AH1966" s="997"/>
      <c r="AI1966" s="998"/>
      <c r="AJ1966" s="312"/>
      <c r="AK1966" s="312"/>
      <c r="AL1966" s="999"/>
      <c r="AM1966" s="312"/>
      <c r="AN1966" s="312"/>
      <c r="AO1966" s="1000"/>
      <c r="AP1966" s="666"/>
      <c r="AQ1966" s="1001"/>
      <c r="AR1966" s="1001"/>
      <c r="AS1966" s="1001"/>
      <c r="AT1966" s="748"/>
    </row>
    <row r="1967">
      <c r="A1967" s="248" t="s">
        <v>673</v>
      </c>
      <c r="B1967" s="253">
        <v>4.0230588E7</v>
      </c>
      <c r="C1967" s="1020">
        <v>44594.93888238426</v>
      </c>
      <c r="D1967" s="1119" t="s">
        <v>12516</v>
      </c>
      <c r="E1967" s="253" t="s">
        <v>12517</v>
      </c>
      <c r="F1967" s="1136">
        <v>35500.0</v>
      </c>
      <c r="G1967" s="253" t="s">
        <v>391</v>
      </c>
      <c r="H1967" s="253" t="s">
        <v>1848</v>
      </c>
      <c r="I1967" s="253">
        <v>1.150505241E9</v>
      </c>
      <c r="K1967" s="1119" t="s">
        <v>12518</v>
      </c>
      <c r="L1967" s="1482" t="s">
        <v>7020</v>
      </c>
      <c r="M1967" s="248"/>
      <c r="N1967" s="248"/>
      <c r="O1967" s="1421"/>
      <c r="P1967" s="1421"/>
      <c r="Q1967" s="1421"/>
      <c r="R1967" s="1229"/>
      <c r="S1967" s="1324"/>
      <c r="T1967" s="1222"/>
      <c r="U1967" s="255"/>
      <c r="V1967" s="1483"/>
      <c r="W1967" s="1421"/>
      <c r="X1967" s="1421"/>
      <c r="Y1967" s="1479"/>
      <c r="AA1967" s="987"/>
      <c r="AB1967" s="992"/>
      <c r="AC1967" s="993"/>
      <c r="AD1967" s="994"/>
      <c r="AE1967" s="994"/>
      <c r="AF1967" s="995"/>
      <c r="AG1967" s="996"/>
      <c r="AH1967" s="997"/>
      <c r="AI1967" s="998"/>
      <c r="AJ1967" s="312"/>
      <c r="AK1967" s="312"/>
      <c r="AL1967" s="999"/>
      <c r="AM1967" s="312"/>
      <c r="AN1967" s="312"/>
      <c r="AO1967" s="1000"/>
      <c r="AP1967" s="666"/>
      <c r="AQ1967" s="1001"/>
      <c r="AR1967" s="1001"/>
      <c r="AS1967" s="1001"/>
      <c r="AT1967" s="748"/>
    </row>
    <row r="1968">
      <c r="A1968" s="248" t="s">
        <v>673</v>
      </c>
      <c r="B1968" s="253">
        <v>3.1686888E7</v>
      </c>
      <c r="C1968" s="1020">
        <v>44596.00798239584</v>
      </c>
      <c r="D1968" s="1119" t="s">
        <v>12524</v>
      </c>
      <c r="E1968" s="253" t="s">
        <v>12525</v>
      </c>
      <c r="F1968" s="1136">
        <v>31249.0</v>
      </c>
      <c r="G1968" s="253" t="s">
        <v>2021</v>
      </c>
      <c r="H1968" s="253" t="s">
        <v>12526</v>
      </c>
      <c r="I1968" s="253">
        <v>5.43804627286E11</v>
      </c>
      <c r="K1968" s="1119" t="s">
        <v>12527</v>
      </c>
      <c r="L1968" s="1482" t="s">
        <v>7020</v>
      </c>
      <c r="M1968" s="248"/>
      <c r="N1968" s="248"/>
      <c r="O1968" s="1421"/>
      <c r="P1968" s="1421"/>
      <c r="Q1968" s="1421"/>
      <c r="R1968" s="1229"/>
      <c r="S1968" s="1324"/>
      <c r="T1968" s="911"/>
      <c r="U1968" s="255"/>
      <c r="V1968" s="1483"/>
      <c r="W1968" s="1421"/>
      <c r="X1968" s="1421"/>
      <c r="Y1968" s="1479"/>
      <c r="AA1968" s="987"/>
      <c r="AB1968" s="992"/>
      <c r="AC1968" s="993"/>
      <c r="AD1968" s="994"/>
      <c r="AE1968" s="994"/>
      <c r="AF1968" s="995"/>
      <c r="AG1968" s="996"/>
      <c r="AH1968" s="997"/>
      <c r="AI1968" s="998"/>
      <c r="AJ1968" s="312"/>
      <c r="AK1968" s="312"/>
      <c r="AL1968" s="999"/>
      <c r="AM1968" s="312"/>
      <c r="AN1968" s="312"/>
      <c r="AO1968" s="1000"/>
      <c r="AP1968" s="666"/>
      <c r="AQ1968" s="1001"/>
      <c r="AR1968" s="1001"/>
      <c r="AS1968" s="1001"/>
      <c r="AT1968" s="748"/>
    </row>
    <row r="1969">
      <c r="A1969" s="248" t="s">
        <v>673</v>
      </c>
      <c r="B1969" s="253">
        <v>2.6908021E7</v>
      </c>
      <c r="C1969" s="1020">
        <v>44596.65797262732</v>
      </c>
      <c r="D1969" s="1119" t="s">
        <v>12532</v>
      </c>
      <c r="E1969" s="253" t="s">
        <v>12533</v>
      </c>
      <c r="F1969" s="1136">
        <v>28772.0</v>
      </c>
      <c r="G1969" s="253" t="s">
        <v>391</v>
      </c>
      <c r="H1969" s="253" t="s">
        <v>1678</v>
      </c>
      <c r="I1969" s="253" t="s">
        <v>12534</v>
      </c>
      <c r="K1969" s="1119" t="s">
        <v>12535</v>
      </c>
      <c r="L1969" s="1482" t="s">
        <v>12536</v>
      </c>
      <c r="M1969" s="248"/>
      <c r="N1969" s="248"/>
      <c r="O1969" s="1421"/>
      <c r="P1969" s="1421"/>
      <c r="Q1969" s="1421"/>
      <c r="R1969" s="1229"/>
      <c r="S1969" s="1324"/>
      <c r="T1969" s="911"/>
      <c r="U1969" s="911"/>
      <c r="V1969" s="1483"/>
      <c r="W1969" s="1421"/>
      <c r="X1969" s="1421"/>
      <c r="Y1969" s="1479"/>
      <c r="AA1969" s="987"/>
      <c r="AB1969" s="992"/>
      <c r="AC1969" s="993"/>
      <c r="AD1969" s="994"/>
      <c r="AE1969" s="994"/>
      <c r="AF1969" s="995"/>
      <c r="AG1969" s="996"/>
      <c r="AH1969" s="997"/>
      <c r="AI1969" s="998"/>
      <c r="AJ1969" s="312"/>
      <c r="AK1969" s="312"/>
      <c r="AL1969" s="999"/>
      <c r="AM1969" s="312"/>
      <c r="AN1969" s="312"/>
      <c r="AO1969" s="1000"/>
      <c r="AP1969" s="666"/>
      <c r="AQ1969" s="1001"/>
      <c r="AR1969" s="1001"/>
      <c r="AS1969" s="1001"/>
      <c r="AT1969" s="748"/>
    </row>
    <row r="1970">
      <c r="A1970" s="248" t="s">
        <v>673</v>
      </c>
      <c r="B1970" s="253">
        <v>4.2588104E7</v>
      </c>
      <c r="C1970" s="1020">
        <v>44597.55776177083</v>
      </c>
      <c r="D1970" s="1119" t="s">
        <v>12540</v>
      </c>
      <c r="E1970" s="253" t="s">
        <v>12541</v>
      </c>
      <c r="F1970" s="1136">
        <v>36618.0</v>
      </c>
      <c r="G1970" s="253" t="s">
        <v>1755</v>
      </c>
      <c r="H1970" s="253" t="s">
        <v>1618</v>
      </c>
      <c r="I1970" s="253">
        <v>1.136358577E9</v>
      </c>
      <c r="K1970" s="1119" t="s">
        <v>12542</v>
      </c>
      <c r="L1970" s="1482" t="s">
        <v>7020</v>
      </c>
      <c r="M1970" s="248"/>
      <c r="N1970" s="248"/>
      <c r="O1970" s="1421"/>
      <c r="P1970" s="1421"/>
      <c r="Q1970" s="1483"/>
      <c r="R1970" s="1161"/>
      <c r="S1970" s="1324"/>
      <c r="T1970" s="911"/>
      <c r="U1970" s="911"/>
      <c r="V1970" s="1483"/>
      <c r="W1970" s="1421"/>
      <c r="X1970" s="1421"/>
      <c r="Y1970" s="1479"/>
      <c r="AA1970" s="987"/>
      <c r="AB1970" s="992"/>
      <c r="AC1970" s="993"/>
      <c r="AD1970" s="994"/>
      <c r="AE1970" s="994"/>
      <c r="AF1970" s="995"/>
      <c r="AG1970" s="996"/>
      <c r="AH1970" s="997"/>
      <c r="AI1970" s="998"/>
      <c r="AJ1970" s="312"/>
      <c r="AK1970" s="312"/>
      <c r="AL1970" s="999"/>
      <c r="AM1970" s="312"/>
      <c r="AN1970" s="312"/>
      <c r="AO1970" s="1000"/>
      <c r="AP1970" s="666"/>
      <c r="AQ1970" s="1001"/>
      <c r="AR1970" s="1001"/>
      <c r="AS1970" s="1001"/>
      <c r="AT1970" s="748"/>
    </row>
    <row r="1971">
      <c r="A1971" s="248" t="s">
        <v>673</v>
      </c>
      <c r="B1971" s="253">
        <v>3.4461709E7</v>
      </c>
      <c r="C1971" s="1020">
        <v>44597.92935961805</v>
      </c>
      <c r="D1971" s="1119" t="s">
        <v>12548</v>
      </c>
      <c r="E1971" s="253" t="s">
        <v>12549</v>
      </c>
      <c r="F1971" s="1136">
        <v>32514.0</v>
      </c>
      <c r="G1971" s="253" t="s">
        <v>391</v>
      </c>
      <c r="H1971" s="253" t="s">
        <v>4171</v>
      </c>
      <c r="I1971" s="253" t="s">
        <v>12550</v>
      </c>
      <c r="K1971" s="1119" t="s">
        <v>12551</v>
      </c>
      <c r="L1971" s="1482" t="s">
        <v>7020</v>
      </c>
      <c r="M1971" s="248"/>
      <c r="N1971" s="248"/>
      <c r="O1971" s="1421"/>
      <c r="P1971" s="1421"/>
      <c r="Q1971" s="1483"/>
      <c r="R1971" s="1229"/>
      <c r="S1971" s="1324"/>
      <c r="T1971" s="911"/>
      <c r="U1971" s="911"/>
      <c r="V1971" s="1483"/>
      <c r="W1971" s="1421"/>
      <c r="X1971" s="1421"/>
      <c r="Y1971" s="1479"/>
      <c r="AA1971" s="987"/>
      <c r="AB1971" s="992"/>
      <c r="AC1971" s="993"/>
      <c r="AD1971" s="994"/>
      <c r="AE1971" s="994"/>
      <c r="AF1971" s="995"/>
      <c r="AG1971" s="996"/>
      <c r="AH1971" s="997"/>
      <c r="AI1971" s="998"/>
      <c r="AJ1971" s="312"/>
      <c r="AK1971" s="312"/>
      <c r="AL1971" s="999"/>
      <c r="AM1971" s="312"/>
      <c r="AN1971" s="312"/>
      <c r="AO1971" s="1000"/>
      <c r="AP1971" s="666"/>
      <c r="AQ1971" s="1001"/>
      <c r="AR1971" s="1001"/>
      <c r="AS1971" s="1001"/>
      <c r="AT1971" s="748"/>
    </row>
    <row r="1972">
      <c r="A1972" s="248" t="s">
        <v>673</v>
      </c>
      <c r="B1972" s="253">
        <v>4.293196E7</v>
      </c>
      <c r="C1972" s="1020">
        <v>44598.977322314815</v>
      </c>
      <c r="D1972" s="1119" t="s">
        <v>12554</v>
      </c>
      <c r="E1972" s="253" t="s">
        <v>12555</v>
      </c>
      <c r="F1972" s="1136">
        <v>36912.0</v>
      </c>
      <c r="G1972" s="253" t="s">
        <v>391</v>
      </c>
      <c r="H1972" s="253" t="s">
        <v>1618</v>
      </c>
      <c r="I1972" s="253">
        <v>5.41132825323E11</v>
      </c>
      <c r="K1972" s="1119" t="s">
        <v>12556</v>
      </c>
      <c r="L1972" s="1482" t="s">
        <v>7020</v>
      </c>
      <c r="M1972" s="248"/>
      <c r="N1972" s="248"/>
      <c r="O1972" s="1421"/>
      <c r="P1972" s="1421"/>
      <c r="Q1972" s="1483"/>
      <c r="R1972" s="1229"/>
      <c r="S1972" s="1324"/>
      <c r="T1972" s="911"/>
      <c r="U1972" s="915"/>
      <c r="V1972" s="1483"/>
      <c r="W1972" s="1421"/>
      <c r="X1972" s="1421"/>
      <c r="Y1972" s="1479"/>
      <c r="AA1972" s="987"/>
      <c r="AB1972" s="992"/>
      <c r="AC1972" s="993"/>
      <c r="AD1972" s="994"/>
      <c r="AE1972" s="994"/>
      <c r="AF1972" s="995"/>
      <c r="AG1972" s="996"/>
      <c r="AH1972" s="997"/>
      <c r="AI1972" s="998"/>
      <c r="AJ1972" s="312"/>
      <c r="AK1972" s="312"/>
      <c r="AL1972" s="999"/>
      <c r="AM1972" s="312"/>
      <c r="AN1972" s="312"/>
      <c r="AO1972" s="1000"/>
      <c r="AP1972" s="666"/>
      <c r="AQ1972" s="1001"/>
      <c r="AR1972" s="1001"/>
      <c r="AS1972" s="1001"/>
      <c r="AT1972" s="748"/>
    </row>
    <row r="1973">
      <c r="A1973" s="248" t="s">
        <v>673</v>
      </c>
      <c r="B1973" s="253">
        <v>2.8169008E7</v>
      </c>
      <c r="C1973" s="1020">
        <v>44602.62947517361</v>
      </c>
      <c r="D1973" s="1119" t="s">
        <v>4181</v>
      </c>
      <c r="E1973" s="253" t="s">
        <v>12559</v>
      </c>
      <c r="F1973" s="1136">
        <v>29336.0</v>
      </c>
      <c r="G1973" s="253" t="s">
        <v>391</v>
      </c>
      <c r="H1973" s="253" t="s">
        <v>2141</v>
      </c>
      <c r="I1973" s="253">
        <v>5.4118524445E10</v>
      </c>
      <c r="K1973" s="1119" t="s">
        <v>5850</v>
      </c>
      <c r="L1973" s="1482" t="s">
        <v>7038</v>
      </c>
      <c r="M1973" s="248"/>
      <c r="N1973" s="248"/>
      <c r="O1973" s="1421"/>
      <c r="P1973" s="1421"/>
      <c r="Q1973" s="1421"/>
      <c r="R1973" s="248"/>
      <c r="S1973" s="1324"/>
      <c r="T1973" s="911"/>
      <c r="U1973" s="915"/>
      <c r="V1973" s="1483"/>
      <c r="W1973" s="1421"/>
      <c r="X1973" s="1421"/>
      <c r="Y1973" s="1479"/>
      <c r="AA1973" s="987"/>
      <c r="AB1973" s="992"/>
      <c r="AC1973" s="993"/>
      <c r="AD1973" s="994"/>
      <c r="AE1973" s="994"/>
      <c r="AF1973" s="995"/>
      <c r="AG1973" s="996"/>
      <c r="AH1973" s="997"/>
      <c r="AI1973" s="998"/>
      <c r="AJ1973" s="312"/>
      <c r="AK1973" s="312"/>
      <c r="AL1973" s="999"/>
      <c r="AM1973" s="312"/>
      <c r="AN1973" s="312"/>
      <c r="AO1973" s="1000"/>
      <c r="AP1973" s="666"/>
      <c r="AQ1973" s="1001"/>
      <c r="AR1973" s="1001"/>
      <c r="AS1973" s="1001"/>
      <c r="AT1973" s="748"/>
    </row>
    <row r="1974">
      <c r="A1974" s="248" t="s">
        <v>673</v>
      </c>
      <c r="B1974" s="253">
        <v>4.3438323E7</v>
      </c>
      <c r="C1974" s="1020">
        <v>44603.02281363426</v>
      </c>
      <c r="D1974" s="1119" t="s">
        <v>12563</v>
      </c>
      <c r="E1974" s="253" t="s">
        <v>12564</v>
      </c>
      <c r="F1974" s="1136">
        <v>37205.0</v>
      </c>
      <c r="G1974" s="253" t="s">
        <v>391</v>
      </c>
      <c r="H1974" s="253" t="s">
        <v>12565</v>
      </c>
      <c r="I1974" s="253" t="s">
        <v>12566</v>
      </c>
      <c r="K1974" s="1119" t="s">
        <v>12567</v>
      </c>
      <c r="L1974" s="1482" t="s">
        <v>7020</v>
      </c>
      <c r="M1974" s="248"/>
      <c r="N1974" s="248"/>
      <c r="O1974" s="1421"/>
      <c r="P1974" s="1421"/>
      <c r="Q1974" s="1483"/>
      <c r="R1974" s="1421"/>
      <c r="S1974" s="1324"/>
      <c r="T1974" s="255"/>
      <c r="U1974" s="1483"/>
      <c r="V1974" s="1483"/>
      <c r="W1974" s="1421"/>
      <c r="X1974" s="1421"/>
      <c r="Y1974" s="1479"/>
      <c r="AA1974" s="987"/>
      <c r="AB1974" s="992"/>
      <c r="AC1974" s="993"/>
      <c r="AD1974" s="994"/>
      <c r="AE1974" s="994"/>
      <c r="AF1974" s="995"/>
      <c r="AG1974" s="996"/>
      <c r="AH1974" s="997"/>
      <c r="AI1974" s="998"/>
      <c r="AJ1974" s="312"/>
      <c r="AK1974" s="312"/>
      <c r="AL1974" s="999"/>
      <c r="AM1974" s="312"/>
      <c r="AN1974" s="312"/>
      <c r="AO1974" s="1000"/>
      <c r="AP1974" s="666"/>
      <c r="AQ1974" s="1001"/>
      <c r="AR1974" s="1001"/>
      <c r="AS1974" s="1001"/>
      <c r="AT1974" s="748"/>
    </row>
    <row r="1975">
      <c r="A1975" s="248" t="s">
        <v>673</v>
      </c>
      <c r="B1975" s="253">
        <v>3.4112851E7</v>
      </c>
      <c r="C1975" s="1020">
        <v>44603.37550043981</v>
      </c>
      <c r="D1975" s="1119" t="s">
        <v>12572</v>
      </c>
      <c r="E1975" s="253" t="s">
        <v>12573</v>
      </c>
      <c r="F1975" s="1136">
        <v>32365.0</v>
      </c>
      <c r="G1975" s="253" t="s">
        <v>391</v>
      </c>
      <c r="H1975" s="253" t="s">
        <v>3195</v>
      </c>
      <c r="I1975" s="253">
        <v>2.215895459E9</v>
      </c>
      <c r="K1975" s="1119" t="s">
        <v>12574</v>
      </c>
      <c r="L1975" s="1482" t="s">
        <v>7020</v>
      </c>
      <c r="M1975" s="248"/>
      <c r="N1975" s="248"/>
      <c r="O1975" s="1421"/>
      <c r="P1975" s="1421"/>
      <c r="Q1975" s="1421"/>
      <c r="R1975" s="1421"/>
      <c r="S1975" s="1324"/>
      <c r="T1975" s="255"/>
      <c r="U1975" s="1483"/>
      <c r="V1975" s="1483"/>
      <c r="W1975" s="1421"/>
      <c r="X1975" s="1421"/>
      <c r="Y1975" s="1479"/>
      <c r="AA1975" s="987"/>
      <c r="AB1975" s="992"/>
      <c r="AC1975" s="993"/>
      <c r="AD1975" s="994"/>
      <c r="AE1975" s="994"/>
      <c r="AF1975" s="995"/>
      <c r="AG1975" s="996"/>
      <c r="AH1975" s="997"/>
      <c r="AI1975" s="998"/>
      <c r="AJ1975" s="312"/>
      <c r="AK1975" s="312"/>
      <c r="AL1975" s="999"/>
      <c r="AM1975" s="312"/>
      <c r="AN1975" s="312"/>
      <c r="AO1975" s="1000"/>
      <c r="AP1975" s="666"/>
      <c r="AQ1975" s="1001"/>
      <c r="AR1975" s="1001"/>
      <c r="AS1975" s="1001"/>
      <c r="AT1975" s="748"/>
    </row>
    <row r="1976">
      <c r="A1976" s="248" t="s">
        <v>673</v>
      </c>
      <c r="B1976" s="253">
        <v>4.2145446E7</v>
      </c>
      <c r="C1976" s="1020">
        <v>44603.91818119213</v>
      </c>
      <c r="D1976" s="1119" t="s">
        <v>12581</v>
      </c>
      <c r="E1976" s="253" t="s">
        <v>12582</v>
      </c>
      <c r="F1976" s="1136">
        <v>36418.0</v>
      </c>
      <c r="G1976" s="253" t="s">
        <v>391</v>
      </c>
      <c r="H1976" s="253" t="s">
        <v>3852</v>
      </c>
      <c r="I1976" s="1139" t="s">
        <v>12583</v>
      </c>
      <c r="K1976" s="1119" t="s">
        <v>5119</v>
      </c>
      <c r="L1976" s="1482" t="s">
        <v>7028</v>
      </c>
      <c r="M1976" s="248"/>
      <c r="N1976" s="248"/>
      <c r="O1976" s="1421"/>
      <c r="P1976" s="1421"/>
      <c r="Q1976" s="1483"/>
      <c r="R1976" s="1492"/>
      <c r="S1976" s="1324"/>
      <c r="T1976" s="255"/>
      <c r="U1976" s="1483"/>
      <c r="V1976" s="1483"/>
      <c r="W1976" s="1421"/>
      <c r="X1976" s="1421"/>
      <c r="Y1976" s="1479"/>
      <c r="AA1976" s="987"/>
      <c r="AB1976" s="992"/>
      <c r="AC1976" s="993"/>
      <c r="AD1976" s="994"/>
      <c r="AE1976" s="994"/>
      <c r="AF1976" s="995"/>
      <c r="AG1976" s="996"/>
      <c r="AH1976" s="997"/>
      <c r="AI1976" s="998"/>
      <c r="AJ1976" s="312"/>
      <c r="AK1976" s="312"/>
      <c r="AL1976" s="999"/>
      <c r="AM1976" s="312"/>
      <c r="AN1976" s="312"/>
      <c r="AO1976" s="1000"/>
      <c r="AP1976" s="666"/>
      <c r="AQ1976" s="1001"/>
      <c r="AR1976" s="1001"/>
      <c r="AS1976" s="1001"/>
      <c r="AT1976" s="748"/>
    </row>
    <row r="1977">
      <c r="A1977" s="248" t="s">
        <v>673</v>
      </c>
      <c r="B1977" s="253">
        <v>4.4005991E7</v>
      </c>
      <c r="C1977" s="1020">
        <v>44604.457195173614</v>
      </c>
      <c r="D1977" s="1119" t="s">
        <v>12587</v>
      </c>
      <c r="E1977" s="253" t="s">
        <v>12588</v>
      </c>
      <c r="F1977" s="1136">
        <v>37308.0</v>
      </c>
      <c r="G1977" s="253" t="s">
        <v>391</v>
      </c>
      <c r="H1977" s="253" t="s">
        <v>12589</v>
      </c>
      <c r="I1977" s="253" t="s">
        <v>12590</v>
      </c>
      <c r="K1977" s="1119" t="s">
        <v>12591</v>
      </c>
      <c r="L1977" s="1482" t="s">
        <v>12592</v>
      </c>
      <c r="M1977" s="248"/>
      <c r="N1977" s="248"/>
      <c r="O1977" s="1421"/>
      <c r="P1977" s="1421"/>
      <c r="Q1977" s="1421"/>
      <c r="R1977" s="1492"/>
      <c r="S1977" s="1324"/>
      <c r="T1977" s="911"/>
      <c r="U1977" s="911"/>
      <c r="V1977" s="1483"/>
      <c r="W1977" s="1421"/>
      <c r="X1977" s="1421"/>
      <c r="Y1977" s="1479"/>
      <c r="AA1977" s="987"/>
      <c r="AB1977" s="992"/>
      <c r="AC1977" s="993"/>
      <c r="AD1977" s="994"/>
      <c r="AE1977" s="994"/>
      <c r="AF1977" s="995"/>
      <c r="AG1977" s="996"/>
      <c r="AH1977" s="997"/>
      <c r="AI1977" s="998"/>
      <c r="AJ1977" s="312"/>
      <c r="AK1977" s="312"/>
      <c r="AL1977" s="999"/>
      <c r="AM1977" s="312"/>
      <c r="AN1977" s="312"/>
      <c r="AO1977" s="1000"/>
      <c r="AP1977" s="666"/>
      <c r="AQ1977" s="1001"/>
      <c r="AR1977" s="1001"/>
      <c r="AS1977" s="1001"/>
      <c r="AT1977" s="748"/>
    </row>
    <row r="1978">
      <c r="A1978" s="248" t="s">
        <v>673</v>
      </c>
      <c r="B1978" s="253">
        <v>4.0814595E7</v>
      </c>
      <c r="C1978" s="1020">
        <v>44606.49310385417</v>
      </c>
      <c r="D1978" s="1119" t="s">
        <v>12597</v>
      </c>
      <c r="E1978" s="253" t="s">
        <v>12598</v>
      </c>
      <c r="F1978" s="1136">
        <v>35871.0</v>
      </c>
      <c r="G1978" s="253" t="s">
        <v>391</v>
      </c>
      <c r="H1978" s="253" t="s">
        <v>3479</v>
      </c>
      <c r="I1978" s="253" t="s">
        <v>12599</v>
      </c>
      <c r="K1978" s="1119" t="s">
        <v>1877</v>
      </c>
      <c r="L1978" s="1482" t="s">
        <v>7038</v>
      </c>
      <c r="M1978" s="248"/>
      <c r="N1978" s="248"/>
      <c r="O1978" s="1421"/>
      <c r="P1978" s="1421"/>
      <c r="Q1978" s="1483"/>
      <c r="R1978" s="1492"/>
      <c r="S1978" s="1324"/>
      <c r="T1978" s="911"/>
      <c r="U1978" s="911"/>
      <c r="V1978" s="1483"/>
      <c r="W1978" s="1421"/>
      <c r="X1978" s="1421"/>
      <c r="Y1978" s="1479"/>
      <c r="AA1978" s="987"/>
      <c r="AB1978" s="992"/>
      <c r="AC1978" s="993"/>
      <c r="AD1978" s="994"/>
      <c r="AE1978" s="994"/>
      <c r="AF1978" s="995"/>
      <c r="AG1978" s="996"/>
      <c r="AH1978" s="997"/>
      <c r="AI1978" s="998"/>
      <c r="AJ1978" s="312"/>
      <c r="AK1978" s="312"/>
      <c r="AL1978" s="999"/>
      <c r="AM1978" s="312"/>
      <c r="AN1978" s="312"/>
      <c r="AO1978" s="1000"/>
      <c r="AP1978" s="666"/>
      <c r="AQ1978" s="1001"/>
      <c r="AR1978" s="1001"/>
      <c r="AS1978" s="1001"/>
      <c r="AT1978" s="748"/>
    </row>
    <row r="1979">
      <c r="A1979" s="248" t="s">
        <v>673</v>
      </c>
      <c r="B1979" s="253">
        <v>3.565307E7</v>
      </c>
      <c r="C1979" s="1020">
        <v>44606.49439231481</v>
      </c>
      <c r="D1979" s="1119" t="s">
        <v>12602</v>
      </c>
      <c r="E1979" s="253" t="s">
        <v>12603</v>
      </c>
      <c r="F1979" s="1136">
        <v>33262.0</v>
      </c>
      <c r="G1979" s="253" t="s">
        <v>2021</v>
      </c>
      <c r="H1979" s="253" t="s">
        <v>12604</v>
      </c>
      <c r="I1979" s="253" t="s">
        <v>12605</v>
      </c>
      <c r="K1979" s="1119" t="s">
        <v>12606</v>
      </c>
      <c r="L1979" s="1482" t="s">
        <v>7028</v>
      </c>
      <c r="M1979" s="248"/>
      <c r="N1979" s="248"/>
      <c r="O1979" s="1421"/>
      <c r="P1979" s="1421"/>
      <c r="Q1979" s="1483"/>
      <c r="R1979" s="1492"/>
      <c r="S1979" s="1324"/>
      <c r="T1979" s="911"/>
      <c r="U1979" s="911"/>
      <c r="V1979" s="1483"/>
      <c r="W1979" s="1421"/>
      <c r="X1979" s="1421"/>
      <c r="Y1979" s="1479"/>
      <c r="AA1979" s="987"/>
      <c r="AB1979" s="992"/>
      <c r="AC1979" s="993"/>
      <c r="AD1979" s="994"/>
      <c r="AE1979" s="994"/>
      <c r="AF1979" s="995"/>
      <c r="AG1979" s="996"/>
      <c r="AH1979" s="997"/>
      <c r="AI1979" s="998"/>
      <c r="AJ1979" s="312"/>
      <c r="AK1979" s="312"/>
      <c r="AL1979" s="999"/>
      <c r="AM1979" s="312"/>
      <c r="AN1979" s="312"/>
      <c r="AO1979" s="1000"/>
      <c r="AP1979" s="666"/>
      <c r="AQ1979" s="1001"/>
      <c r="AR1979" s="1001"/>
      <c r="AS1979" s="1001"/>
      <c r="AT1979" s="748"/>
    </row>
    <row r="1980">
      <c r="A1980" s="248" t="s">
        <v>673</v>
      </c>
      <c r="B1980" s="253">
        <v>4.0387414E7</v>
      </c>
      <c r="C1980" s="1020">
        <v>44606.598996064815</v>
      </c>
      <c r="D1980" s="1119" t="s">
        <v>12610</v>
      </c>
      <c r="E1980" s="253" t="s">
        <v>12611</v>
      </c>
      <c r="F1980" s="1136">
        <v>35777.0</v>
      </c>
      <c r="G1980" s="253" t="s">
        <v>391</v>
      </c>
      <c r="H1980" s="253" t="s">
        <v>1756</v>
      </c>
      <c r="I1980" s="253">
        <v>2.96658942E9</v>
      </c>
      <c r="K1980" s="1119" t="s">
        <v>9342</v>
      </c>
      <c r="L1980" s="1482" t="s">
        <v>7020</v>
      </c>
      <c r="M1980" s="248"/>
      <c r="N1980" s="248"/>
      <c r="O1980" s="1421"/>
      <c r="P1980" s="1421"/>
      <c r="Q1980" s="1421"/>
      <c r="R1980" s="1492"/>
      <c r="S1980" s="1324"/>
      <c r="T1980" s="911"/>
      <c r="U1980" s="911"/>
      <c r="V1980" s="1483"/>
      <c r="W1980" s="1421"/>
      <c r="X1980" s="1421"/>
      <c r="Y1980" s="1479"/>
      <c r="AA1980" s="987"/>
      <c r="AB1980" s="992"/>
      <c r="AC1980" s="993"/>
      <c r="AD1980" s="994"/>
      <c r="AE1980" s="994"/>
      <c r="AF1980" s="995"/>
      <c r="AG1980" s="996"/>
      <c r="AH1980" s="997"/>
      <c r="AI1980" s="998"/>
      <c r="AJ1980" s="312"/>
      <c r="AK1980" s="312"/>
      <c r="AL1980" s="999"/>
      <c r="AM1980" s="312"/>
      <c r="AN1980" s="312"/>
      <c r="AO1980" s="1000"/>
      <c r="AP1980" s="666"/>
      <c r="AQ1980" s="1001"/>
      <c r="AR1980" s="1001"/>
      <c r="AS1980" s="1001"/>
      <c r="AT1980" s="748"/>
    </row>
    <row r="1981">
      <c r="A1981" s="248" t="s">
        <v>673</v>
      </c>
      <c r="B1981" s="253">
        <v>2.1587329E7</v>
      </c>
      <c r="C1981" s="1020">
        <v>44606.61658787037</v>
      </c>
      <c r="D1981" s="1119" t="s">
        <v>12617</v>
      </c>
      <c r="E1981" s="253" t="s">
        <v>12618</v>
      </c>
      <c r="F1981" s="1136">
        <v>25699.0</v>
      </c>
      <c r="G1981" s="253" t="s">
        <v>391</v>
      </c>
      <c r="H1981" s="253" t="s">
        <v>12619</v>
      </c>
      <c r="I1981" s="253">
        <v>1.132838442E9</v>
      </c>
      <c r="K1981" s="1119" t="s">
        <v>12620</v>
      </c>
      <c r="L1981" s="1482" t="s">
        <v>12621</v>
      </c>
      <c r="M1981" s="248"/>
      <c r="N1981" s="248"/>
      <c r="O1981" s="1421"/>
      <c r="P1981" s="1421"/>
      <c r="Q1981" s="1421"/>
      <c r="R1981" s="1492"/>
      <c r="S1981" s="1324"/>
      <c r="T1981" s="911"/>
      <c r="U1981" s="911"/>
      <c r="V1981" s="1483"/>
      <c r="W1981" s="1421"/>
      <c r="X1981" s="1421"/>
      <c r="Y1981" s="1479"/>
      <c r="AA1981" s="987"/>
      <c r="AB1981" s="992"/>
      <c r="AC1981" s="993"/>
      <c r="AD1981" s="994"/>
      <c r="AE1981" s="994"/>
      <c r="AF1981" s="995"/>
      <c r="AG1981" s="996"/>
      <c r="AH1981" s="997"/>
      <c r="AI1981" s="998"/>
      <c r="AJ1981" s="312"/>
      <c r="AK1981" s="312"/>
      <c r="AL1981" s="999"/>
      <c r="AM1981" s="312"/>
      <c r="AN1981" s="312"/>
      <c r="AO1981" s="1000"/>
      <c r="AP1981" s="666"/>
      <c r="AQ1981" s="1001"/>
      <c r="AR1981" s="1001"/>
      <c r="AS1981" s="1001"/>
      <c r="AT1981" s="748"/>
    </row>
    <row r="1982">
      <c r="A1982" s="248" t="s">
        <v>673</v>
      </c>
      <c r="B1982" s="253">
        <v>3.261767E7</v>
      </c>
      <c r="C1982" s="1020">
        <v>44606.746310462964</v>
      </c>
      <c r="D1982" s="1119" t="s">
        <v>12626</v>
      </c>
      <c r="E1982" s="253" t="s">
        <v>12627</v>
      </c>
      <c r="F1982" s="1136">
        <v>31667.0</v>
      </c>
      <c r="G1982" s="253" t="s">
        <v>391</v>
      </c>
      <c r="H1982" s="253" t="s">
        <v>2141</v>
      </c>
      <c r="I1982" s="253" t="s">
        <v>12628</v>
      </c>
      <c r="K1982" s="1119" t="s">
        <v>12629</v>
      </c>
      <c r="L1982" s="1482" t="s">
        <v>12630</v>
      </c>
      <c r="M1982" s="248"/>
      <c r="N1982" s="248"/>
      <c r="O1982" s="1421"/>
      <c r="P1982" s="1421"/>
      <c r="Q1982" s="1483"/>
      <c r="R1982" s="1492"/>
      <c r="S1982" s="1324"/>
      <c r="T1982" s="911"/>
      <c r="U1982" s="915"/>
      <c r="V1982" s="1483"/>
      <c r="W1982" s="1421"/>
      <c r="X1982" s="1421"/>
      <c r="Y1982" s="1479"/>
      <c r="AA1982" s="987"/>
      <c r="AB1982" s="992"/>
      <c r="AC1982" s="993"/>
      <c r="AD1982" s="994"/>
      <c r="AE1982" s="994"/>
      <c r="AF1982" s="995"/>
      <c r="AG1982" s="996"/>
      <c r="AH1982" s="997"/>
      <c r="AI1982" s="998"/>
      <c r="AJ1982" s="312"/>
      <c r="AK1982" s="312"/>
      <c r="AL1982" s="999"/>
      <c r="AM1982" s="312"/>
      <c r="AN1982" s="312"/>
      <c r="AO1982" s="1000"/>
      <c r="AP1982" s="666"/>
      <c r="AQ1982" s="1001"/>
      <c r="AR1982" s="1001"/>
      <c r="AS1982" s="1001"/>
      <c r="AT1982" s="748"/>
    </row>
    <row r="1983">
      <c r="A1983" s="248" t="s">
        <v>673</v>
      </c>
      <c r="B1983" s="253">
        <v>4.3237506E7</v>
      </c>
      <c r="C1983" s="1020">
        <v>44606.84662434028</v>
      </c>
      <c r="D1983" s="1119" t="s">
        <v>12634</v>
      </c>
      <c r="E1983" s="253" t="s">
        <v>12635</v>
      </c>
      <c r="F1983" s="1136">
        <v>37118.0</v>
      </c>
      <c r="G1983" s="253" t="s">
        <v>674</v>
      </c>
      <c r="H1983" s="253" t="s">
        <v>12636</v>
      </c>
      <c r="I1983" s="253">
        <v>3.436229674E9</v>
      </c>
      <c r="K1983" s="1119" t="s">
        <v>12637</v>
      </c>
      <c r="L1983" s="1482" t="s">
        <v>7020</v>
      </c>
      <c r="M1983" s="248"/>
      <c r="N1983" s="248"/>
      <c r="O1983" s="1421"/>
      <c r="P1983" s="1421"/>
      <c r="Q1983" s="1421"/>
      <c r="R1983" s="1492"/>
      <c r="S1983" s="1324"/>
      <c r="T1983" s="911"/>
      <c r="U1983" s="911"/>
      <c r="V1983" s="1483"/>
      <c r="W1983" s="1421"/>
      <c r="X1983" s="1421"/>
      <c r="Y1983" s="1479"/>
      <c r="AA1983" s="987"/>
      <c r="AB1983" s="992"/>
      <c r="AC1983" s="993"/>
      <c r="AD1983" s="994"/>
      <c r="AE1983" s="994"/>
      <c r="AF1983" s="995"/>
      <c r="AG1983" s="996"/>
      <c r="AH1983" s="997"/>
      <c r="AI1983" s="998"/>
      <c r="AJ1983" s="312"/>
      <c r="AK1983" s="312"/>
      <c r="AL1983" s="999"/>
      <c r="AM1983" s="312"/>
      <c r="AN1983" s="312"/>
      <c r="AO1983" s="1000"/>
      <c r="AP1983" s="666"/>
      <c r="AQ1983" s="1001"/>
      <c r="AR1983" s="1001"/>
      <c r="AS1983" s="1001"/>
      <c r="AT1983" s="748"/>
    </row>
    <row r="1984">
      <c r="A1984" s="248" t="s">
        <v>673</v>
      </c>
      <c r="B1984" s="253">
        <v>2.9694685E7</v>
      </c>
      <c r="C1984" s="1020">
        <v>44607.48052545139</v>
      </c>
      <c r="D1984" s="1119" t="s">
        <v>12643</v>
      </c>
      <c r="E1984" s="253" t="s">
        <v>12644</v>
      </c>
      <c r="F1984" s="1136">
        <v>30264.0</v>
      </c>
      <c r="G1984" s="253" t="s">
        <v>12645</v>
      </c>
      <c r="H1984" s="253" t="s">
        <v>1678</v>
      </c>
      <c r="I1984" s="253">
        <v>1.159707928E9</v>
      </c>
      <c r="K1984" s="1119" t="s">
        <v>12646</v>
      </c>
      <c r="L1984" s="1482" t="s">
        <v>7038</v>
      </c>
      <c r="M1984" s="248"/>
      <c r="N1984" s="248"/>
      <c r="O1984" s="1421"/>
      <c r="P1984" s="1421"/>
      <c r="Q1984" s="1421"/>
      <c r="R1984" s="1492"/>
      <c r="S1984" s="1324"/>
      <c r="T1984" s="911"/>
      <c r="U1984" s="911"/>
      <c r="V1984" s="1483"/>
      <c r="W1984" s="1421"/>
      <c r="X1984" s="1421"/>
      <c r="Y1984" s="1479"/>
      <c r="AA1984" s="987"/>
      <c r="AB1984" s="992"/>
      <c r="AC1984" s="993"/>
      <c r="AD1984" s="994"/>
      <c r="AE1984" s="994"/>
      <c r="AF1984" s="995"/>
      <c r="AG1984" s="996"/>
      <c r="AH1984" s="997"/>
      <c r="AI1984" s="998"/>
      <c r="AJ1984" s="312"/>
      <c r="AK1984" s="312"/>
      <c r="AL1984" s="999"/>
      <c r="AM1984" s="312"/>
      <c r="AN1984" s="312"/>
      <c r="AO1984" s="1000"/>
      <c r="AP1984" s="666"/>
      <c r="AQ1984" s="1001"/>
      <c r="AR1984" s="1001"/>
      <c r="AS1984" s="1001"/>
      <c r="AT1984" s="748"/>
    </row>
    <row r="1985">
      <c r="A1985" s="248" t="s">
        <v>673</v>
      </c>
      <c r="B1985" s="253">
        <v>2.2849218E7</v>
      </c>
      <c r="C1985" s="1020">
        <v>44607.50870748842</v>
      </c>
      <c r="D1985" s="1119" t="s">
        <v>12650</v>
      </c>
      <c r="E1985" s="253" t="s">
        <v>12651</v>
      </c>
      <c r="F1985" s="1136">
        <v>26534.0</v>
      </c>
      <c r="G1985" s="253" t="s">
        <v>1755</v>
      </c>
      <c r="H1985" s="253" t="s">
        <v>1678</v>
      </c>
      <c r="I1985" s="253">
        <v>1.161029564E9</v>
      </c>
      <c r="K1985" s="1119" t="s">
        <v>6277</v>
      </c>
      <c r="L1985" s="1482" t="s">
        <v>7038</v>
      </c>
      <c r="M1985" s="248"/>
      <c r="N1985" s="248"/>
      <c r="O1985" s="1421"/>
      <c r="P1985" s="1421"/>
      <c r="Q1985" s="1483"/>
      <c r="R1985" s="1492"/>
      <c r="S1985" s="1324"/>
      <c r="T1985" s="911"/>
      <c r="U1985" s="911"/>
      <c r="V1985" s="1483"/>
      <c r="W1985" s="1421"/>
      <c r="X1985" s="1421"/>
      <c r="Y1985" s="1479"/>
      <c r="AA1985" s="987"/>
      <c r="AB1985" s="992"/>
      <c r="AC1985" s="993"/>
      <c r="AD1985" s="994"/>
      <c r="AE1985" s="994"/>
      <c r="AF1985" s="995"/>
      <c r="AG1985" s="996"/>
      <c r="AH1985" s="997"/>
      <c r="AI1985" s="998"/>
      <c r="AJ1985" s="312"/>
      <c r="AK1985" s="312"/>
      <c r="AL1985" s="999"/>
      <c r="AM1985" s="312"/>
      <c r="AN1985" s="312"/>
      <c r="AO1985" s="1000"/>
      <c r="AP1985" s="666"/>
      <c r="AQ1985" s="1001"/>
      <c r="AR1985" s="1001"/>
      <c r="AS1985" s="1001"/>
      <c r="AT1985" s="748"/>
    </row>
    <row r="1986">
      <c r="A1986" s="248" t="s">
        <v>673</v>
      </c>
      <c r="B1986" s="253">
        <v>4.4690576E7</v>
      </c>
      <c r="C1986" s="1020">
        <v>44607.53409760416</v>
      </c>
      <c r="D1986" s="1119" t="s">
        <v>12655</v>
      </c>
      <c r="E1986" s="253" t="s">
        <v>12656</v>
      </c>
      <c r="F1986" s="1136">
        <v>37680.0</v>
      </c>
      <c r="G1986" s="253" t="s">
        <v>391</v>
      </c>
      <c r="H1986" s="253" t="s">
        <v>5106</v>
      </c>
      <c r="I1986" s="253" t="s">
        <v>12657</v>
      </c>
      <c r="K1986" s="1119" t="s">
        <v>12658</v>
      </c>
      <c r="L1986" s="1482" t="s">
        <v>7038</v>
      </c>
      <c r="M1986" s="248"/>
      <c r="N1986" s="248"/>
      <c r="O1986" s="1421"/>
      <c r="P1986" s="1421"/>
      <c r="Q1986" s="1421"/>
      <c r="R1986" s="1492"/>
      <c r="S1986" s="1324"/>
      <c r="T1986" s="911"/>
      <c r="U1986" s="911"/>
      <c r="V1986" s="1483"/>
      <c r="W1986" s="1421"/>
      <c r="X1986" s="1421"/>
      <c r="Y1986" s="1479"/>
      <c r="AA1986" s="987"/>
      <c r="AB1986" s="992"/>
      <c r="AC1986" s="993"/>
      <c r="AD1986" s="994"/>
      <c r="AE1986" s="994"/>
      <c r="AF1986" s="995"/>
      <c r="AG1986" s="996"/>
      <c r="AH1986" s="997"/>
      <c r="AI1986" s="998"/>
      <c r="AJ1986" s="312"/>
      <c r="AK1986" s="312"/>
      <c r="AL1986" s="999"/>
      <c r="AM1986" s="312"/>
      <c r="AN1986" s="312"/>
      <c r="AO1986" s="1000"/>
      <c r="AP1986" s="666"/>
      <c r="AQ1986" s="1001"/>
      <c r="AR1986" s="1001"/>
      <c r="AS1986" s="1001"/>
      <c r="AT1986" s="748"/>
    </row>
    <row r="1987">
      <c r="A1987" s="248" t="s">
        <v>673</v>
      </c>
      <c r="B1987" s="253">
        <v>3.6398916E7</v>
      </c>
      <c r="C1987" s="1020">
        <v>44607.7061353125</v>
      </c>
      <c r="D1987" s="1119" t="s">
        <v>12664</v>
      </c>
      <c r="E1987" s="253" t="s">
        <v>12665</v>
      </c>
      <c r="F1987" s="1136">
        <v>33541.0</v>
      </c>
      <c r="G1987" s="253" t="s">
        <v>1740</v>
      </c>
      <c r="H1987" s="253" t="s">
        <v>1678</v>
      </c>
      <c r="I1987" s="253">
        <v>1.156066444E9</v>
      </c>
      <c r="K1987" s="1119" t="s">
        <v>12666</v>
      </c>
      <c r="L1987" s="1482" t="s">
        <v>7020</v>
      </c>
      <c r="M1987" s="248"/>
      <c r="N1987" s="248"/>
      <c r="O1987" s="1421"/>
      <c r="P1987" s="1421"/>
      <c r="Q1987" s="1421"/>
      <c r="R1987" s="1492"/>
      <c r="S1987" s="1324"/>
      <c r="T1987" s="911"/>
      <c r="U1987" s="911"/>
      <c r="V1987" s="1483"/>
      <c r="W1987" s="1421"/>
      <c r="X1987" s="1421"/>
      <c r="Y1987" s="1479"/>
      <c r="AA1987" s="987"/>
      <c r="AB1987" s="992"/>
      <c r="AC1987" s="993"/>
      <c r="AD1987" s="994"/>
      <c r="AE1987" s="994"/>
      <c r="AF1987" s="995"/>
      <c r="AG1987" s="996"/>
      <c r="AH1987" s="997"/>
      <c r="AI1987" s="998"/>
      <c r="AJ1987" s="312"/>
      <c r="AK1987" s="312"/>
      <c r="AL1987" s="999"/>
      <c r="AM1987" s="312"/>
      <c r="AN1987" s="312"/>
      <c r="AO1987" s="1000"/>
      <c r="AP1987" s="666"/>
      <c r="AQ1987" s="1001"/>
      <c r="AR1987" s="1001"/>
      <c r="AS1987" s="1001"/>
      <c r="AT1987" s="748"/>
    </row>
    <row r="1988">
      <c r="A1988" s="248" t="s">
        <v>673</v>
      </c>
      <c r="B1988" s="253">
        <v>3.6930349E7</v>
      </c>
      <c r="C1988" s="1020">
        <v>44608.5129190625</v>
      </c>
      <c r="D1988" s="1119" t="s">
        <v>12671</v>
      </c>
      <c r="E1988" s="253" t="s">
        <v>12672</v>
      </c>
      <c r="F1988" s="1136">
        <v>33772.0</v>
      </c>
      <c r="G1988" s="253" t="s">
        <v>391</v>
      </c>
      <c r="H1988" s="253" t="s">
        <v>12673</v>
      </c>
      <c r="I1988" s="253">
        <v>1.126400626E9</v>
      </c>
      <c r="K1988" s="1119" t="s">
        <v>1877</v>
      </c>
      <c r="L1988" s="1482" t="s">
        <v>12674</v>
      </c>
      <c r="M1988" s="248"/>
      <c r="N1988" s="248"/>
      <c r="O1988" s="1421"/>
      <c r="P1988" s="1421"/>
      <c r="Q1988" s="1421"/>
      <c r="R1988" s="1492"/>
      <c r="S1988" s="1324"/>
      <c r="T1988" s="911"/>
      <c r="U1988" s="255"/>
      <c r="V1988" s="1483"/>
      <c r="W1988" s="1421"/>
      <c r="X1988" s="1421"/>
      <c r="Y1988" s="1479"/>
      <c r="AA1988" s="987"/>
      <c r="AB1988" s="992"/>
      <c r="AC1988" s="993"/>
      <c r="AD1988" s="994"/>
      <c r="AE1988" s="994"/>
      <c r="AF1988" s="995"/>
      <c r="AG1988" s="996"/>
      <c r="AH1988" s="997"/>
      <c r="AI1988" s="998"/>
      <c r="AJ1988" s="312"/>
      <c r="AK1988" s="312"/>
      <c r="AL1988" s="999"/>
      <c r="AM1988" s="312"/>
      <c r="AN1988" s="312"/>
      <c r="AO1988" s="1000"/>
      <c r="AP1988" s="666"/>
      <c r="AQ1988" s="1001"/>
      <c r="AR1988" s="1001"/>
      <c r="AS1988" s="1001"/>
      <c r="AT1988" s="748"/>
    </row>
    <row r="1989">
      <c r="A1989" s="248" t="s">
        <v>673</v>
      </c>
      <c r="B1989" s="253">
        <v>4.156393E7</v>
      </c>
      <c r="C1989" s="1020">
        <v>44608.851497951386</v>
      </c>
      <c r="D1989" s="1119" t="s">
        <v>12679</v>
      </c>
      <c r="E1989" s="253" t="s">
        <v>12680</v>
      </c>
      <c r="F1989" s="1136">
        <v>36092.0</v>
      </c>
      <c r="G1989" s="253" t="s">
        <v>391</v>
      </c>
      <c r="H1989" s="253" t="s">
        <v>12681</v>
      </c>
      <c r="I1989" s="253" t="s">
        <v>12682</v>
      </c>
      <c r="K1989" s="1119" t="s">
        <v>12683</v>
      </c>
      <c r="L1989" s="1482" t="s">
        <v>7038</v>
      </c>
      <c r="M1989" s="248"/>
      <c r="N1989" s="248"/>
      <c r="O1989" s="1421"/>
      <c r="P1989" s="1421"/>
      <c r="Q1989" s="1421"/>
      <c r="R1989" s="1492"/>
      <c r="S1989" s="1324"/>
      <c r="T1989" s="911"/>
      <c r="U1989" s="911"/>
      <c r="V1989" s="1483"/>
      <c r="W1989" s="1421"/>
      <c r="X1989" s="1421"/>
      <c r="Y1989" s="1479"/>
      <c r="AA1989" s="987"/>
      <c r="AB1989" s="992"/>
      <c r="AC1989" s="993"/>
      <c r="AD1989" s="994"/>
      <c r="AE1989" s="994"/>
      <c r="AF1989" s="995"/>
      <c r="AG1989" s="996"/>
      <c r="AH1989" s="997"/>
      <c r="AI1989" s="998"/>
      <c r="AJ1989" s="312"/>
      <c r="AK1989" s="312"/>
      <c r="AL1989" s="999"/>
      <c r="AM1989" s="312"/>
      <c r="AN1989" s="312"/>
      <c r="AO1989" s="1000"/>
      <c r="AP1989" s="666"/>
      <c r="AQ1989" s="1001"/>
      <c r="AR1989" s="1001"/>
      <c r="AS1989" s="1001"/>
      <c r="AT1989" s="748"/>
    </row>
    <row r="1990">
      <c r="A1990" s="248" t="s">
        <v>673</v>
      </c>
      <c r="B1990" s="253">
        <v>3.158394E7</v>
      </c>
      <c r="C1990" s="1020">
        <v>44608.86934065972</v>
      </c>
      <c r="D1990" s="1119" t="s">
        <v>12688</v>
      </c>
      <c r="E1990" s="253" t="s">
        <v>12689</v>
      </c>
      <c r="F1990" s="1136">
        <v>31189.0</v>
      </c>
      <c r="G1990" s="253" t="s">
        <v>391</v>
      </c>
      <c r="H1990" s="253" t="s">
        <v>12690</v>
      </c>
      <c r="I1990" s="253">
        <v>1.166152205E9</v>
      </c>
      <c r="K1990" s="1119" t="s">
        <v>12691</v>
      </c>
      <c r="L1990" s="1482" t="s">
        <v>12692</v>
      </c>
      <c r="M1990" s="248"/>
      <c r="N1990" s="248"/>
      <c r="O1990" s="1421"/>
      <c r="P1990" s="1421"/>
      <c r="Q1990" s="1483"/>
      <c r="R1990" s="1492"/>
      <c r="S1990" s="1324"/>
      <c r="T1990" s="911"/>
      <c r="U1990" s="911"/>
      <c r="V1990" s="1483"/>
      <c r="W1990" s="1421"/>
      <c r="X1990" s="1421"/>
      <c r="Y1990" s="1479"/>
      <c r="AA1990" s="987"/>
      <c r="AB1990" s="992"/>
      <c r="AC1990" s="993"/>
      <c r="AD1990" s="994"/>
      <c r="AE1990" s="994"/>
      <c r="AF1990" s="995"/>
      <c r="AG1990" s="996"/>
      <c r="AH1990" s="997"/>
      <c r="AI1990" s="998"/>
      <c r="AJ1990" s="312"/>
      <c r="AK1990" s="312"/>
      <c r="AL1990" s="999"/>
      <c r="AM1990" s="312"/>
      <c r="AN1990" s="312"/>
      <c r="AO1990" s="1000"/>
      <c r="AP1990" s="666"/>
      <c r="AQ1990" s="1001"/>
      <c r="AR1990" s="1001"/>
      <c r="AS1990" s="1001"/>
      <c r="AT1990" s="748"/>
    </row>
    <row r="1991">
      <c r="A1991" s="248" t="s">
        <v>673</v>
      </c>
      <c r="B1991" s="253">
        <v>2.9889229E7</v>
      </c>
      <c r="C1991" s="1020">
        <v>44610.74802090278</v>
      </c>
      <c r="D1991" s="1119" t="s">
        <v>12698</v>
      </c>
      <c r="E1991" s="253" t="s">
        <v>12699</v>
      </c>
      <c r="F1991" s="1136">
        <v>30513.0</v>
      </c>
      <c r="G1991" s="253" t="s">
        <v>391</v>
      </c>
      <c r="H1991" s="253" t="s">
        <v>1678</v>
      </c>
      <c r="I1991" s="253" t="s">
        <v>12700</v>
      </c>
      <c r="K1991" s="1119" t="s">
        <v>12701</v>
      </c>
      <c r="L1991" s="1482" t="s">
        <v>7020</v>
      </c>
      <c r="M1991" s="248"/>
      <c r="N1991" s="248"/>
      <c r="O1991" s="1421"/>
      <c r="P1991" s="1421"/>
      <c r="Q1991" s="1483"/>
      <c r="R1991" s="1493"/>
      <c r="S1991" s="1324"/>
      <c r="T1991" s="911"/>
      <c r="U1991" s="911"/>
      <c r="V1991" s="1483"/>
      <c r="W1991" s="1421"/>
      <c r="X1991" s="1421"/>
      <c r="Y1991" s="1479"/>
      <c r="AA1991" s="987"/>
      <c r="AB1991" s="992"/>
      <c r="AC1991" s="993"/>
      <c r="AD1991" s="994"/>
      <c r="AE1991" s="994"/>
      <c r="AF1991" s="995"/>
      <c r="AG1991" s="996"/>
      <c r="AH1991" s="997"/>
      <c r="AI1991" s="998"/>
      <c r="AJ1991" s="312"/>
      <c r="AK1991" s="312"/>
      <c r="AL1991" s="999"/>
      <c r="AM1991" s="312"/>
      <c r="AN1991" s="312"/>
      <c r="AO1991" s="1000"/>
      <c r="AP1991" s="666"/>
      <c r="AQ1991" s="1001"/>
      <c r="AR1991" s="1001"/>
      <c r="AS1991" s="1001"/>
      <c r="AT1991" s="748"/>
    </row>
    <row r="1992">
      <c r="A1992" s="248" t="s">
        <v>673</v>
      </c>
      <c r="B1992" s="253">
        <v>3.5387508E7</v>
      </c>
      <c r="C1992" s="1020">
        <v>44611.47098469907</v>
      </c>
      <c r="D1992" s="1119" t="s">
        <v>12706</v>
      </c>
      <c r="E1992" s="253" t="s">
        <v>12707</v>
      </c>
      <c r="F1992" s="1136">
        <v>33313.0</v>
      </c>
      <c r="G1992" s="253" t="s">
        <v>391</v>
      </c>
      <c r="H1992" s="253" t="s">
        <v>12708</v>
      </c>
      <c r="I1992" s="253" t="s">
        <v>12709</v>
      </c>
      <c r="K1992" s="1119" t="s">
        <v>12710</v>
      </c>
      <c r="L1992" s="1482" t="s">
        <v>7020</v>
      </c>
      <c r="M1992" s="248"/>
      <c r="N1992" s="248"/>
      <c r="O1992" s="1421"/>
      <c r="P1992" s="1421"/>
      <c r="Q1992" s="1421"/>
      <c r="R1992" s="1493"/>
      <c r="S1992" s="1324"/>
      <c r="T1992" s="911"/>
      <c r="U1992" s="911"/>
      <c r="V1992" s="1483"/>
      <c r="W1992" s="1421"/>
      <c r="X1992" s="1421"/>
      <c r="Y1992" s="1479"/>
      <c r="AA1992" s="987"/>
      <c r="AB1992" s="992"/>
      <c r="AC1992" s="993"/>
      <c r="AD1992" s="994"/>
      <c r="AE1992" s="994"/>
      <c r="AF1992" s="995"/>
      <c r="AG1992" s="996"/>
      <c r="AH1992" s="997"/>
      <c r="AI1992" s="998"/>
      <c r="AJ1992" s="312"/>
      <c r="AK1992" s="312"/>
      <c r="AL1992" s="999"/>
      <c r="AM1992" s="312"/>
      <c r="AN1992" s="312"/>
      <c r="AO1992" s="1000"/>
      <c r="AP1992" s="666"/>
      <c r="AQ1992" s="1001"/>
      <c r="AR1992" s="1001"/>
      <c r="AS1992" s="1001"/>
      <c r="AT1992" s="748"/>
    </row>
    <row r="1993">
      <c r="A1993" s="248" t="s">
        <v>673</v>
      </c>
      <c r="B1993" s="253">
        <v>4.163933E7</v>
      </c>
      <c r="C1993" s="1020">
        <v>44611.8126522338</v>
      </c>
      <c r="D1993" s="1119" t="s">
        <v>12715</v>
      </c>
      <c r="E1993" s="253" t="s">
        <v>12716</v>
      </c>
      <c r="F1993" s="1136">
        <v>36092.0</v>
      </c>
      <c r="G1993" s="253" t="s">
        <v>391</v>
      </c>
      <c r="H1993" s="253" t="s">
        <v>12717</v>
      </c>
      <c r="I1993" s="253" t="s">
        <v>12718</v>
      </c>
      <c r="K1993" s="1119" t="s">
        <v>12719</v>
      </c>
      <c r="L1993" s="1482" t="s">
        <v>12720</v>
      </c>
      <c r="M1993" s="248"/>
      <c r="N1993" s="248"/>
      <c r="O1993" s="1421"/>
      <c r="P1993" s="1421"/>
      <c r="Q1993" s="1421"/>
      <c r="R1993" s="1493"/>
      <c r="S1993" s="1324"/>
      <c r="T1993" s="911"/>
      <c r="U1993" s="911"/>
      <c r="V1993" s="1483"/>
      <c r="W1993" s="1421"/>
      <c r="X1993" s="1421"/>
      <c r="Y1993" s="1479"/>
      <c r="AA1993" s="987"/>
      <c r="AB1993" s="992"/>
      <c r="AC1993" s="993"/>
      <c r="AD1993" s="994"/>
      <c r="AE1993" s="994"/>
      <c r="AF1993" s="995"/>
      <c r="AG1993" s="996"/>
      <c r="AH1993" s="997"/>
      <c r="AI1993" s="998"/>
      <c r="AJ1993" s="312"/>
      <c r="AK1993" s="312"/>
      <c r="AL1993" s="999"/>
      <c r="AM1993" s="312"/>
      <c r="AN1993" s="312"/>
      <c r="AO1993" s="1000"/>
      <c r="AP1993" s="666"/>
      <c r="AQ1993" s="1001"/>
      <c r="AR1993" s="1001"/>
      <c r="AS1993" s="1001"/>
      <c r="AT1993" s="748"/>
    </row>
    <row r="1994">
      <c r="A1994" s="248" t="s">
        <v>673</v>
      </c>
      <c r="B1994" s="253">
        <v>3.8424201E7</v>
      </c>
      <c r="C1994" s="1020">
        <v>44614.72375984954</v>
      </c>
      <c r="D1994" s="1119" t="s">
        <v>12725</v>
      </c>
      <c r="E1994" s="253" t="s">
        <v>12726</v>
      </c>
      <c r="F1994" s="1136">
        <v>34505.0</v>
      </c>
      <c r="G1994" s="253" t="s">
        <v>1740</v>
      </c>
      <c r="H1994" s="253" t="s">
        <v>5261</v>
      </c>
      <c r="I1994" s="253">
        <v>1.166558E9</v>
      </c>
      <c r="K1994" s="1119" t="s">
        <v>12727</v>
      </c>
      <c r="L1994" s="1482" t="s">
        <v>7028</v>
      </c>
      <c r="M1994" s="1421"/>
      <c r="N1994" s="1421"/>
      <c r="O1994" s="1421"/>
      <c r="P1994" s="1421"/>
      <c r="Q1994" s="1483"/>
      <c r="R1994" s="1493"/>
      <c r="S1994" s="1324"/>
      <c r="T1994" s="911"/>
      <c r="U1994" s="916"/>
      <c r="V1994" s="1483"/>
      <c r="W1994" s="1421"/>
      <c r="X1994" s="1421"/>
      <c r="Y1994" s="1479"/>
      <c r="AA1994" s="987"/>
      <c r="AB1994" s="992"/>
      <c r="AC1994" s="993"/>
      <c r="AD1994" s="994"/>
      <c r="AE1994" s="994"/>
      <c r="AF1994" s="995"/>
      <c r="AG1994" s="996"/>
      <c r="AH1994" s="997"/>
      <c r="AI1994" s="998"/>
      <c r="AJ1994" s="312"/>
      <c r="AK1994" s="312"/>
      <c r="AL1994" s="999"/>
      <c r="AM1994" s="312"/>
      <c r="AN1994" s="312"/>
      <c r="AO1994" s="1000"/>
      <c r="AP1994" s="666"/>
      <c r="AQ1994" s="1001"/>
      <c r="AR1994" s="1001"/>
      <c r="AS1994" s="1001"/>
      <c r="AT1994" s="748"/>
    </row>
    <row r="1995">
      <c r="A1995" s="248" t="s">
        <v>673</v>
      </c>
      <c r="B1995" s="253">
        <v>4.6819674E7</v>
      </c>
      <c r="C1995" s="1020">
        <v>44616.497552789355</v>
      </c>
      <c r="D1995" s="1119" t="s">
        <v>12729</v>
      </c>
      <c r="E1995" s="253" t="s">
        <v>12730</v>
      </c>
      <c r="F1995" s="1136">
        <v>38549.0</v>
      </c>
      <c r="G1995" s="253" t="s">
        <v>2021</v>
      </c>
      <c r="H1995" s="253" t="s">
        <v>12731</v>
      </c>
      <c r="I1995" s="1131">
        <v>1.124580589E9</v>
      </c>
      <c r="K1995" s="1119" t="s">
        <v>7990</v>
      </c>
      <c r="L1995" s="1482" t="s">
        <v>7020</v>
      </c>
      <c r="M1995" s="1421"/>
      <c r="N1995" s="1421"/>
      <c r="O1995" s="1421"/>
      <c r="P1995" s="1421"/>
      <c r="Q1995" s="1421"/>
      <c r="R1995" s="1161"/>
      <c r="S1995" s="1324"/>
      <c r="T1995" s="255"/>
      <c r="U1995" s="1483"/>
      <c r="V1995" s="1483"/>
      <c r="W1995" s="1421"/>
      <c r="X1995" s="1421"/>
      <c r="Y1995" s="1479"/>
      <c r="AA1995" s="987"/>
      <c r="AB1995" s="992"/>
      <c r="AC1995" s="993"/>
      <c r="AD1995" s="994"/>
      <c r="AE1995" s="994"/>
      <c r="AF1995" s="995"/>
      <c r="AG1995" s="996"/>
      <c r="AH1995" s="997"/>
      <c r="AI1995" s="998"/>
      <c r="AJ1995" s="312"/>
      <c r="AK1995" s="312"/>
      <c r="AL1995" s="999"/>
      <c r="AM1995" s="312"/>
      <c r="AN1995" s="312"/>
      <c r="AO1995" s="1000"/>
      <c r="AP1995" s="666"/>
      <c r="AQ1995" s="1001"/>
      <c r="AR1995" s="1001"/>
      <c r="AS1995" s="1001"/>
      <c r="AT1995" s="748"/>
    </row>
    <row r="1996">
      <c r="A1996" s="248" t="s">
        <v>673</v>
      </c>
      <c r="B1996" s="253">
        <v>3.9759051E7</v>
      </c>
      <c r="C1996" s="1020">
        <v>44617.45252722222</v>
      </c>
      <c r="D1996" s="1119" t="s">
        <v>12737</v>
      </c>
      <c r="E1996" s="253" t="s">
        <v>12738</v>
      </c>
      <c r="F1996" s="1136">
        <v>35276.0</v>
      </c>
      <c r="G1996" s="253" t="s">
        <v>391</v>
      </c>
      <c r="H1996" s="253" t="s">
        <v>12739</v>
      </c>
      <c r="I1996" s="253">
        <v>1.158331135E9</v>
      </c>
      <c r="K1996" s="1119" t="s">
        <v>12740</v>
      </c>
      <c r="L1996" s="1482" t="s">
        <v>7020</v>
      </c>
      <c r="M1996" s="1421"/>
      <c r="N1996" s="1421"/>
      <c r="O1996" s="1421"/>
      <c r="P1996" s="1421"/>
      <c r="Q1996" s="1421"/>
      <c r="R1996" s="1493"/>
      <c r="S1996" s="1324"/>
      <c r="T1996" s="911"/>
      <c r="U1996" s="911"/>
      <c r="V1996" s="1483"/>
      <c r="W1996" s="1421"/>
      <c r="X1996" s="1421"/>
      <c r="Y1996" s="1479"/>
      <c r="AA1996" s="987"/>
      <c r="AB1996" s="992"/>
      <c r="AC1996" s="993"/>
      <c r="AD1996" s="994"/>
      <c r="AE1996" s="994"/>
      <c r="AF1996" s="995"/>
      <c r="AG1996" s="996"/>
      <c r="AH1996" s="997"/>
      <c r="AI1996" s="998"/>
      <c r="AJ1996" s="312"/>
      <c r="AK1996" s="312"/>
      <c r="AL1996" s="999"/>
      <c r="AM1996" s="312"/>
      <c r="AN1996" s="312"/>
      <c r="AO1996" s="1000"/>
      <c r="AP1996" s="666"/>
      <c r="AQ1996" s="1001"/>
      <c r="AR1996" s="1001"/>
      <c r="AS1996" s="1001"/>
      <c r="AT1996" s="748"/>
    </row>
    <row r="1997">
      <c r="A1997" s="248" t="s">
        <v>673</v>
      </c>
      <c r="B1997" s="253">
        <v>678107.0</v>
      </c>
      <c r="C1997" s="1020">
        <v>44617.57493074074</v>
      </c>
      <c r="D1997" s="1119" t="s">
        <v>12745</v>
      </c>
      <c r="E1997" s="253" t="s">
        <v>12746</v>
      </c>
      <c r="F1997" s="1136">
        <v>34298.0</v>
      </c>
      <c r="G1997" s="253" t="s">
        <v>12747</v>
      </c>
      <c r="H1997" s="253" t="s">
        <v>1822</v>
      </c>
      <c r="I1997" s="253">
        <v>1.128443083E9</v>
      </c>
      <c r="K1997" s="1119" t="s">
        <v>12748</v>
      </c>
      <c r="L1997" s="1482" t="s">
        <v>7038</v>
      </c>
      <c r="M1997" s="1421"/>
      <c r="N1997" s="1421"/>
      <c r="O1997" s="1421"/>
      <c r="P1997" s="1421"/>
      <c r="Q1997" s="1421"/>
      <c r="R1997" s="1492"/>
      <c r="S1997" s="1324"/>
      <c r="T1997" s="911"/>
      <c r="U1997" s="911"/>
      <c r="V1997" s="1483"/>
      <c r="W1997" s="1421"/>
      <c r="X1997" s="1421"/>
      <c r="Y1997" s="1479"/>
      <c r="AA1997" s="987"/>
      <c r="AB1997" s="992"/>
      <c r="AC1997" s="993"/>
      <c r="AD1997" s="994"/>
      <c r="AE1997" s="994"/>
      <c r="AF1997" s="995"/>
      <c r="AG1997" s="996"/>
      <c r="AH1997" s="997"/>
      <c r="AI1997" s="998"/>
      <c r="AJ1997" s="312"/>
      <c r="AK1997" s="312"/>
      <c r="AL1997" s="999"/>
      <c r="AM1997" s="312"/>
      <c r="AN1997" s="312"/>
      <c r="AO1997" s="1000"/>
      <c r="AP1997" s="666"/>
      <c r="AQ1997" s="1001"/>
      <c r="AR1997" s="1001"/>
      <c r="AS1997" s="1001"/>
      <c r="AT1997" s="748"/>
    </row>
    <row r="1998">
      <c r="A1998" s="248" t="s">
        <v>673</v>
      </c>
      <c r="B1998" s="253">
        <v>4.3903004E7</v>
      </c>
      <c r="C1998" s="1020">
        <v>44622.808529953705</v>
      </c>
      <c r="D1998" s="1119" t="s">
        <v>12753</v>
      </c>
      <c r="E1998" s="253" t="s">
        <v>12754</v>
      </c>
      <c r="F1998" s="1136">
        <v>37232.0</v>
      </c>
      <c r="G1998" s="253" t="s">
        <v>391</v>
      </c>
      <c r="H1998" s="253" t="s">
        <v>2282</v>
      </c>
      <c r="I1998" s="253" t="s">
        <v>12755</v>
      </c>
      <c r="K1998" s="1119" t="s">
        <v>12756</v>
      </c>
      <c r="L1998" s="1482" t="s">
        <v>7020</v>
      </c>
      <c r="M1998" s="1421"/>
      <c r="N1998" s="1421"/>
      <c r="O1998" s="1421"/>
      <c r="P1998" s="1421"/>
      <c r="Q1998" s="1421"/>
      <c r="R1998" s="1493"/>
      <c r="S1998" s="1324"/>
      <c r="T1998" s="911"/>
      <c r="U1998" s="911"/>
      <c r="V1998" s="1483"/>
      <c r="W1998" s="1421"/>
      <c r="X1998" s="1421"/>
      <c r="Y1998" s="1479"/>
      <c r="AA1998" s="987"/>
      <c r="AB1998" s="992"/>
      <c r="AC1998" s="993"/>
      <c r="AD1998" s="994"/>
      <c r="AE1998" s="994"/>
      <c r="AF1998" s="995"/>
      <c r="AG1998" s="996"/>
      <c r="AH1998" s="997"/>
      <c r="AI1998" s="998"/>
      <c r="AJ1998" s="312"/>
      <c r="AK1998" s="312"/>
      <c r="AL1998" s="999"/>
      <c r="AM1998" s="312"/>
      <c r="AN1998" s="312"/>
      <c r="AO1998" s="1000"/>
      <c r="AP1998" s="666"/>
      <c r="AQ1998" s="1001"/>
      <c r="AR1998" s="1001"/>
      <c r="AS1998" s="1001"/>
      <c r="AT1998" s="748"/>
    </row>
    <row r="1999">
      <c r="A1999" s="248" t="s">
        <v>673</v>
      </c>
      <c r="B1999" s="253">
        <v>4.7128044E7</v>
      </c>
      <c r="C1999" s="1020">
        <v>44626.57853518518</v>
      </c>
      <c r="D1999" s="1119" t="s">
        <v>12761</v>
      </c>
      <c r="E1999" s="253" t="s">
        <v>12762</v>
      </c>
      <c r="F1999" s="1136">
        <v>38798.0</v>
      </c>
      <c r="G1999" s="253" t="s">
        <v>391</v>
      </c>
      <c r="H1999" s="253" t="s">
        <v>1678</v>
      </c>
      <c r="I1999" s="253">
        <v>5.491163305988E12</v>
      </c>
      <c r="K1999" s="1119" t="s">
        <v>12763</v>
      </c>
      <c r="L1999" s="1482" t="s">
        <v>7020</v>
      </c>
      <c r="M1999" s="1421"/>
      <c r="N1999" s="1421"/>
      <c r="O1999" s="1421"/>
      <c r="P1999" s="1421"/>
      <c r="Q1999" s="1421"/>
      <c r="R1999" s="1161"/>
      <c r="S1999" s="1324"/>
      <c r="T1999" s="255"/>
      <c r="U1999" s="1483"/>
      <c r="V1999" s="1483"/>
      <c r="W1999" s="1421"/>
      <c r="X1999" s="1421"/>
      <c r="Y1999" s="1479"/>
      <c r="AA1999" s="987"/>
      <c r="AB1999" s="992"/>
      <c r="AC1999" s="993"/>
      <c r="AD1999" s="994"/>
      <c r="AE1999" s="994"/>
      <c r="AF1999" s="995"/>
      <c r="AG1999" s="996"/>
      <c r="AH1999" s="997"/>
      <c r="AI1999" s="998"/>
      <c r="AJ1999" s="312"/>
      <c r="AK1999" s="312"/>
      <c r="AL1999" s="999"/>
      <c r="AM1999" s="312"/>
      <c r="AN1999" s="312"/>
      <c r="AO1999" s="1000"/>
      <c r="AP1999" s="666"/>
      <c r="AQ1999" s="1001"/>
      <c r="AR1999" s="1001"/>
      <c r="AS1999" s="1001"/>
      <c r="AT1999" s="748"/>
    </row>
    <row r="2000">
      <c r="A2000" s="248" t="s">
        <v>673</v>
      </c>
      <c r="B2000" s="253">
        <v>3.3007333E7</v>
      </c>
      <c r="C2000" s="1020">
        <v>44626.80924648148</v>
      </c>
      <c r="D2000" s="1119" t="s">
        <v>12768</v>
      </c>
      <c r="E2000" s="253" t="s">
        <v>12769</v>
      </c>
      <c r="F2000" s="1136">
        <v>31897.0</v>
      </c>
      <c r="G2000" s="253" t="s">
        <v>674</v>
      </c>
      <c r="H2000" s="253" t="s">
        <v>2141</v>
      </c>
      <c r="I2000" s="253">
        <v>1.566605144E9</v>
      </c>
      <c r="K2000" s="1119" t="s">
        <v>12770</v>
      </c>
      <c r="L2000" s="1482" t="s">
        <v>12771</v>
      </c>
      <c r="M2000" s="1421"/>
      <c r="N2000" s="1421"/>
      <c r="O2000" s="1421"/>
      <c r="P2000" s="1421"/>
      <c r="Q2000" s="1483"/>
      <c r="R2000" s="1493"/>
      <c r="S2000" s="1324"/>
      <c r="T2000" s="911"/>
      <c r="U2000" s="911"/>
      <c r="V2000" s="1483"/>
      <c r="W2000" s="1421"/>
      <c r="X2000" s="1421"/>
      <c r="Y2000" s="1479"/>
      <c r="AA2000" s="987"/>
      <c r="AB2000" s="992"/>
      <c r="AC2000" s="993"/>
      <c r="AD2000" s="994"/>
      <c r="AE2000" s="994"/>
      <c r="AF2000" s="995"/>
      <c r="AG2000" s="996"/>
      <c r="AH2000" s="997"/>
      <c r="AI2000" s="998"/>
      <c r="AJ2000" s="312"/>
      <c r="AK2000" s="312"/>
      <c r="AL2000" s="999"/>
      <c r="AM2000" s="312"/>
      <c r="AN2000" s="312"/>
      <c r="AO2000" s="1000"/>
      <c r="AP2000" s="666"/>
      <c r="AQ2000" s="1001"/>
      <c r="AR2000" s="1001"/>
      <c r="AS2000" s="1001"/>
      <c r="AT2000" s="748"/>
    </row>
    <row r="2001">
      <c r="A2001" s="248" t="s">
        <v>673</v>
      </c>
      <c r="B2001" s="253">
        <v>3.0373691E7</v>
      </c>
      <c r="C2001" s="1020">
        <v>44627.500940196755</v>
      </c>
      <c r="D2001" s="1119" t="s">
        <v>7840</v>
      </c>
      <c r="E2001" s="253" t="s">
        <v>12775</v>
      </c>
      <c r="F2001" s="1136">
        <v>30870.0</v>
      </c>
      <c r="G2001" s="253" t="s">
        <v>2021</v>
      </c>
      <c r="H2001" s="253" t="s">
        <v>5413</v>
      </c>
      <c r="I2001" s="253" t="s">
        <v>12776</v>
      </c>
      <c r="K2001" s="1119" t="s">
        <v>12777</v>
      </c>
      <c r="L2001" s="1482" t="s">
        <v>7020</v>
      </c>
      <c r="M2001" s="1421"/>
      <c r="N2001" s="1421"/>
      <c r="O2001" s="1421"/>
      <c r="P2001" s="1421"/>
      <c r="Q2001" s="1483"/>
      <c r="R2001" s="248"/>
      <c r="S2001" s="1324"/>
      <c r="T2001" s="911"/>
      <c r="U2001" s="911"/>
      <c r="V2001" s="1483"/>
      <c r="W2001" s="1421"/>
      <c r="X2001" s="1421"/>
      <c r="Y2001" s="1479"/>
      <c r="AA2001" s="987"/>
      <c r="AB2001" s="992"/>
      <c r="AC2001" s="993"/>
      <c r="AD2001" s="994"/>
      <c r="AE2001" s="994"/>
      <c r="AF2001" s="995"/>
      <c r="AG2001" s="996"/>
      <c r="AH2001" s="997"/>
      <c r="AI2001" s="998"/>
      <c r="AJ2001" s="312"/>
      <c r="AK2001" s="312"/>
      <c r="AL2001" s="999"/>
      <c r="AM2001" s="312"/>
      <c r="AN2001" s="312"/>
      <c r="AO2001" s="1000"/>
      <c r="AP2001" s="666"/>
      <c r="AQ2001" s="1001"/>
      <c r="AR2001" s="1001"/>
      <c r="AS2001" s="1001"/>
      <c r="AT2001" s="748"/>
    </row>
    <row r="2002">
      <c r="A2002" s="248" t="s">
        <v>673</v>
      </c>
      <c r="B2002" s="253">
        <v>3.9644111E7</v>
      </c>
      <c r="C2002" s="1020">
        <v>44627.60729797454</v>
      </c>
      <c r="D2002" s="253" t="s">
        <v>12781</v>
      </c>
      <c r="E2002" s="253" t="s">
        <v>12782</v>
      </c>
      <c r="F2002" s="1022">
        <v>35199.0</v>
      </c>
      <c r="G2002" s="253" t="s">
        <v>391</v>
      </c>
      <c r="H2002" s="253" t="s">
        <v>2691</v>
      </c>
      <c r="I2002" s="253">
        <v>1.141691432E9</v>
      </c>
      <c r="K2002" s="253" t="s">
        <v>12783</v>
      </c>
      <c r="L2002" s="1494" t="s">
        <v>7020</v>
      </c>
      <c r="M2002" s="619"/>
      <c r="N2002" s="619"/>
      <c r="O2002" s="619"/>
      <c r="P2002" s="619"/>
      <c r="Q2002" s="255"/>
      <c r="R2002" s="1492"/>
      <c r="S2002" s="1324"/>
      <c r="T2002" s="911"/>
      <c r="U2002" s="911"/>
      <c r="V2002" s="255"/>
      <c r="W2002" s="619"/>
      <c r="X2002" s="248"/>
      <c r="Y2002" s="1479"/>
      <c r="AA2002" s="987"/>
      <c r="AB2002" s="992"/>
      <c r="AC2002" s="993"/>
      <c r="AD2002" s="994"/>
      <c r="AE2002" s="994"/>
      <c r="AF2002" s="995"/>
      <c r="AG2002" s="996"/>
      <c r="AH2002" s="997"/>
      <c r="AI2002" s="998"/>
      <c r="AJ2002" s="312"/>
      <c r="AK2002" s="312"/>
      <c r="AL2002" s="999"/>
      <c r="AM2002" s="312"/>
      <c r="AN2002" s="312"/>
      <c r="AO2002" s="1000"/>
      <c r="AP2002" s="666"/>
      <c r="AQ2002" s="1001"/>
      <c r="AR2002" s="1001"/>
      <c r="AS2002" s="1001"/>
      <c r="AT2002" s="748"/>
    </row>
    <row r="2003">
      <c r="A2003" s="248" t="s">
        <v>673</v>
      </c>
      <c r="B2003" s="253">
        <v>1.40792204305E11</v>
      </c>
      <c r="C2003" s="1020">
        <v>44630.526887361106</v>
      </c>
      <c r="D2003" s="1119" t="s">
        <v>12787</v>
      </c>
      <c r="E2003" s="253" t="s">
        <v>12788</v>
      </c>
      <c r="F2003" s="1136">
        <v>35081.0</v>
      </c>
      <c r="G2003" s="253" t="s">
        <v>12789</v>
      </c>
      <c r="H2003" s="253" t="s">
        <v>12790</v>
      </c>
      <c r="I2003" s="253" t="s">
        <v>12791</v>
      </c>
      <c r="K2003" s="1119" t="s">
        <v>12792</v>
      </c>
      <c r="L2003" s="1482" t="s">
        <v>12793</v>
      </c>
      <c r="M2003" s="1421"/>
      <c r="N2003" s="1421"/>
      <c r="O2003" s="1421"/>
      <c r="P2003" s="1421"/>
      <c r="Q2003" s="1421"/>
      <c r="R2003" s="1492"/>
      <c r="S2003" s="1324"/>
      <c r="T2003" s="911"/>
      <c r="U2003" s="911"/>
      <c r="V2003" s="1483"/>
      <c r="W2003" s="1421"/>
      <c r="X2003" s="1421"/>
      <c r="Y2003" s="1479"/>
      <c r="AA2003" s="987"/>
      <c r="AB2003" s="992"/>
      <c r="AC2003" s="993"/>
      <c r="AD2003" s="994"/>
      <c r="AE2003" s="994"/>
      <c r="AF2003" s="995"/>
      <c r="AG2003" s="996"/>
      <c r="AH2003" s="997"/>
      <c r="AI2003" s="998"/>
      <c r="AJ2003" s="312"/>
      <c r="AK2003" s="312"/>
      <c r="AL2003" s="999"/>
      <c r="AM2003" s="312"/>
      <c r="AN2003" s="312"/>
      <c r="AO2003" s="1000"/>
      <c r="AP2003" s="666"/>
      <c r="AQ2003" s="1001"/>
      <c r="AR2003" s="1001"/>
      <c r="AS2003" s="1001"/>
      <c r="AT2003" s="748"/>
    </row>
    <row r="2004">
      <c r="A2004" s="248" t="s">
        <v>673</v>
      </c>
      <c r="B2004" s="253">
        <v>4.5243106E7</v>
      </c>
      <c r="C2004" s="1020">
        <v>44630.853034988424</v>
      </c>
      <c r="D2004" s="1119" t="s">
        <v>12798</v>
      </c>
      <c r="E2004" s="253" t="s">
        <v>12799</v>
      </c>
      <c r="F2004" s="1136">
        <v>37984.0</v>
      </c>
      <c r="G2004" s="253" t="s">
        <v>391</v>
      </c>
      <c r="H2004" s="253" t="s">
        <v>1822</v>
      </c>
      <c r="I2004" s="253" t="s">
        <v>12800</v>
      </c>
      <c r="K2004" s="1119" t="s">
        <v>12801</v>
      </c>
      <c r="L2004" s="1482" t="s">
        <v>7038</v>
      </c>
      <c r="M2004" s="1421"/>
      <c r="N2004" s="1421"/>
      <c r="O2004" s="1421"/>
      <c r="P2004" s="1421"/>
      <c r="Q2004" s="1421"/>
      <c r="R2004" s="1492"/>
      <c r="S2004" s="1324"/>
      <c r="T2004" s="911"/>
      <c r="U2004" s="911"/>
      <c r="V2004" s="1483"/>
      <c r="W2004" s="1421"/>
      <c r="X2004" s="1421"/>
      <c r="Y2004" s="1479"/>
      <c r="AA2004" s="987"/>
      <c r="AB2004" s="992"/>
      <c r="AC2004" s="993"/>
      <c r="AD2004" s="994"/>
      <c r="AE2004" s="994"/>
      <c r="AF2004" s="995"/>
      <c r="AG2004" s="996"/>
      <c r="AH2004" s="997"/>
      <c r="AI2004" s="998"/>
      <c r="AJ2004" s="312"/>
      <c r="AK2004" s="312"/>
      <c r="AL2004" s="999"/>
      <c r="AM2004" s="312"/>
      <c r="AN2004" s="312"/>
      <c r="AO2004" s="1000"/>
      <c r="AP2004" s="666"/>
      <c r="AQ2004" s="1001"/>
      <c r="AR2004" s="1001"/>
      <c r="AS2004" s="1001"/>
      <c r="AT2004" s="748"/>
    </row>
    <row r="2005">
      <c r="A2005" s="248" t="s">
        <v>673</v>
      </c>
      <c r="B2005" s="253">
        <v>3.8456862E7</v>
      </c>
      <c r="C2005" s="1020">
        <v>44631.49619424768</v>
      </c>
      <c r="D2005" s="1119" t="s">
        <v>12806</v>
      </c>
      <c r="E2005" s="253" t="s">
        <v>12807</v>
      </c>
      <c r="F2005" s="1136">
        <v>34594.0</v>
      </c>
      <c r="G2005" s="253" t="s">
        <v>391</v>
      </c>
      <c r="H2005" s="253" t="s">
        <v>1678</v>
      </c>
      <c r="I2005" s="253">
        <v>1.14073641E9</v>
      </c>
      <c r="K2005" s="1119" t="s">
        <v>2587</v>
      </c>
      <c r="L2005" s="1482" t="s">
        <v>12808</v>
      </c>
      <c r="M2005" s="1421"/>
      <c r="N2005" s="1421"/>
      <c r="O2005" s="1421"/>
      <c r="P2005" s="1421"/>
      <c r="Q2005" s="1421"/>
      <c r="R2005" s="1492"/>
      <c r="S2005" s="1324"/>
      <c r="T2005" s="911"/>
      <c r="U2005" s="911"/>
      <c r="V2005" s="1483"/>
      <c r="W2005" s="1421"/>
      <c r="X2005" s="1421"/>
      <c r="Y2005" s="1479"/>
      <c r="AA2005" s="987"/>
      <c r="AB2005" s="992"/>
      <c r="AC2005" s="993"/>
      <c r="AD2005" s="994"/>
      <c r="AE2005" s="994"/>
      <c r="AF2005" s="995"/>
      <c r="AG2005" s="996"/>
      <c r="AH2005" s="997"/>
      <c r="AI2005" s="998"/>
      <c r="AJ2005" s="312"/>
      <c r="AK2005" s="312"/>
      <c r="AL2005" s="999"/>
      <c r="AM2005" s="312"/>
      <c r="AN2005" s="312"/>
      <c r="AO2005" s="1000"/>
      <c r="AP2005" s="666"/>
      <c r="AQ2005" s="1001"/>
      <c r="AR2005" s="1001"/>
      <c r="AS2005" s="1001"/>
      <c r="AT2005" s="748"/>
    </row>
    <row r="2006">
      <c r="A2006" s="248" t="s">
        <v>673</v>
      </c>
      <c r="B2006" s="253">
        <v>3.7819851E7</v>
      </c>
      <c r="C2006" s="912">
        <v>44663.43676515046</v>
      </c>
      <c r="D2006" s="253" t="s">
        <v>6986</v>
      </c>
      <c r="E2006" s="253" t="s">
        <v>6987</v>
      </c>
      <c r="F2006" s="1022">
        <v>34367.0</v>
      </c>
      <c r="G2006" s="253" t="s">
        <v>391</v>
      </c>
      <c r="H2006" s="253" t="s">
        <v>1678</v>
      </c>
      <c r="I2006" s="253" t="s">
        <v>6988</v>
      </c>
      <c r="K2006" s="253" t="s">
        <v>6989</v>
      </c>
      <c r="L2006" s="1494" t="s">
        <v>7028</v>
      </c>
      <c r="M2006" s="248"/>
      <c r="N2006" s="248"/>
      <c r="O2006" s="248"/>
      <c r="P2006" s="248"/>
      <c r="Q2006" s="248"/>
      <c r="R2006" s="1421"/>
      <c r="S2006" s="1324"/>
      <c r="T2006" s="255"/>
      <c r="U2006" s="1483"/>
      <c r="V2006" s="248"/>
      <c r="W2006" s="248"/>
      <c r="X2006" s="248"/>
      <c r="Y2006" s="1479"/>
      <c r="AA2006" s="987"/>
      <c r="AB2006" s="992"/>
      <c r="AC2006" s="993"/>
      <c r="AD2006" s="994"/>
      <c r="AE2006" s="994"/>
      <c r="AF2006" s="995"/>
      <c r="AG2006" s="996"/>
      <c r="AH2006" s="997"/>
      <c r="AI2006" s="998"/>
      <c r="AJ2006" s="312"/>
      <c r="AK2006" s="312"/>
      <c r="AL2006" s="999"/>
      <c r="AM2006" s="312"/>
      <c r="AN2006" s="312"/>
      <c r="AO2006" s="1000"/>
      <c r="AP2006" s="666"/>
      <c r="AQ2006" s="1001"/>
      <c r="AR2006" s="1001"/>
      <c r="AS2006" s="1001"/>
      <c r="AT2006" s="748"/>
    </row>
    <row r="2007">
      <c r="A2007" s="248" t="s">
        <v>673</v>
      </c>
      <c r="B2007" s="253">
        <v>4.5097485E7</v>
      </c>
      <c r="C2007" s="912">
        <v>44666.67593240741</v>
      </c>
      <c r="D2007" s="253" t="s">
        <v>12817</v>
      </c>
      <c r="E2007" s="253" t="s">
        <v>12818</v>
      </c>
      <c r="F2007" s="1022">
        <v>37866.0</v>
      </c>
      <c r="G2007" s="253" t="s">
        <v>391</v>
      </c>
      <c r="H2007" s="253" t="s">
        <v>1678</v>
      </c>
      <c r="I2007" s="253">
        <v>1.122538612E9</v>
      </c>
      <c r="K2007" s="253" t="s">
        <v>12819</v>
      </c>
      <c r="L2007" s="1494" t="s">
        <v>7020</v>
      </c>
      <c r="M2007" s="248"/>
      <c r="N2007" s="248"/>
      <c r="O2007" s="248"/>
      <c r="P2007" s="248"/>
      <c r="Q2007" s="248"/>
      <c r="R2007" s="1492"/>
      <c r="S2007" s="1324"/>
      <c r="T2007" s="1495"/>
      <c r="U2007" s="1495"/>
      <c r="V2007" s="255"/>
      <c r="W2007" s="248"/>
      <c r="X2007" s="248"/>
      <c r="Y2007" s="1479"/>
      <c r="AA2007" s="987"/>
      <c r="AB2007" s="992"/>
      <c r="AC2007" s="993"/>
      <c r="AD2007" s="994"/>
      <c r="AE2007" s="994"/>
      <c r="AF2007" s="995"/>
      <c r="AG2007" s="996"/>
      <c r="AH2007" s="997"/>
      <c r="AI2007" s="998"/>
      <c r="AJ2007" s="312"/>
      <c r="AK2007" s="312"/>
      <c r="AL2007" s="999"/>
      <c r="AM2007" s="312"/>
      <c r="AN2007" s="312"/>
      <c r="AO2007" s="1000"/>
      <c r="AP2007" s="666"/>
      <c r="AQ2007" s="1001"/>
      <c r="AR2007" s="1001"/>
      <c r="AS2007" s="1001"/>
      <c r="AT2007" s="748"/>
    </row>
    <row r="2008">
      <c r="A2008" s="248" t="s">
        <v>673</v>
      </c>
      <c r="B2008" s="253">
        <v>3.4199905E7</v>
      </c>
      <c r="C2008" s="912">
        <v>44668.49887402778</v>
      </c>
      <c r="D2008" s="253" t="s">
        <v>12824</v>
      </c>
      <c r="E2008" s="253" t="s">
        <v>12825</v>
      </c>
      <c r="F2008" s="1022">
        <v>32631.0</v>
      </c>
      <c r="G2008" s="253" t="s">
        <v>391</v>
      </c>
      <c r="H2008" s="253" t="s">
        <v>3124</v>
      </c>
      <c r="I2008" s="253">
        <v>1.149703666E9</v>
      </c>
      <c r="K2008" s="253" t="s">
        <v>6956</v>
      </c>
      <c r="L2008" s="1494" t="s">
        <v>7038</v>
      </c>
      <c r="M2008" s="248"/>
      <c r="N2008" s="248"/>
      <c r="O2008" s="248"/>
      <c r="P2008" s="248"/>
      <c r="Q2008" s="255"/>
      <c r="R2008" s="1492"/>
      <c r="S2008" s="1324"/>
      <c r="T2008" s="1495"/>
      <c r="U2008" s="1495"/>
      <c r="V2008" s="255"/>
      <c r="W2008" s="248"/>
      <c r="X2008" s="248"/>
      <c r="Y2008" s="1479"/>
      <c r="AA2008" s="987"/>
      <c r="AB2008" s="992"/>
      <c r="AC2008" s="993"/>
      <c r="AD2008" s="994"/>
      <c r="AE2008" s="994"/>
      <c r="AF2008" s="995"/>
      <c r="AG2008" s="996"/>
      <c r="AH2008" s="997"/>
      <c r="AI2008" s="998"/>
      <c r="AJ2008" s="312"/>
      <c r="AK2008" s="312"/>
      <c r="AL2008" s="999"/>
      <c r="AM2008" s="312"/>
      <c r="AN2008" s="312"/>
      <c r="AO2008" s="1000"/>
      <c r="AP2008" s="666"/>
      <c r="AQ2008" s="1001"/>
      <c r="AR2008" s="1001"/>
      <c r="AS2008" s="1001"/>
      <c r="AT2008" s="748"/>
    </row>
    <row r="2009">
      <c r="A2009" s="248" t="s">
        <v>673</v>
      </c>
      <c r="B2009" s="253">
        <v>3.4566077E7</v>
      </c>
      <c r="C2009" s="912">
        <v>44669.95268918981</v>
      </c>
      <c r="D2009" s="253" t="s">
        <v>12830</v>
      </c>
      <c r="E2009" s="253" t="s">
        <v>12831</v>
      </c>
      <c r="F2009" s="1022">
        <v>32658.0</v>
      </c>
      <c r="G2009" s="253" t="s">
        <v>2021</v>
      </c>
      <c r="H2009" s="253" t="s">
        <v>3611</v>
      </c>
      <c r="I2009" s="253" t="s">
        <v>12832</v>
      </c>
      <c r="K2009" s="253" t="s">
        <v>12833</v>
      </c>
      <c r="L2009" s="1494" t="s">
        <v>7020</v>
      </c>
      <c r="M2009" s="248"/>
      <c r="N2009" s="248"/>
      <c r="O2009" s="248"/>
      <c r="P2009" s="248"/>
      <c r="Q2009" s="248"/>
      <c r="R2009" s="1492"/>
      <c r="S2009" s="1324"/>
      <c r="T2009" s="911"/>
      <c r="U2009" s="255"/>
      <c r="V2009" s="255"/>
      <c r="W2009" s="248"/>
      <c r="X2009" s="248"/>
      <c r="Y2009" s="1479"/>
      <c r="AA2009" s="987"/>
      <c r="AB2009" s="992"/>
      <c r="AC2009" s="993"/>
      <c r="AD2009" s="994"/>
      <c r="AE2009" s="994"/>
      <c r="AF2009" s="995"/>
      <c r="AG2009" s="996"/>
      <c r="AH2009" s="997"/>
      <c r="AI2009" s="998"/>
      <c r="AJ2009" s="312"/>
      <c r="AK2009" s="312"/>
      <c r="AL2009" s="999"/>
      <c r="AM2009" s="312"/>
      <c r="AN2009" s="312"/>
      <c r="AO2009" s="1000"/>
      <c r="AP2009" s="666"/>
      <c r="AQ2009" s="1001"/>
      <c r="AR2009" s="1001"/>
      <c r="AS2009" s="1001"/>
      <c r="AT2009" s="748"/>
    </row>
    <row r="2010">
      <c r="A2010" s="248" t="s">
        <v>673</v>
      </c>
      <c r="B2010" s="253">
        <v>4.0803497E7</v>
      </c>
      <c r="C2010" s="912">
        <v>44669.99715850694</v>
      </c>
      <c r="D2010" s="253" t="s">
        <v>12836</v>
      </c>
      <c r="E2010" s="253" t="s">
        <v>12837</v>
      </c>
      <c r="F2010" s="1022">
        <v>35793.0</v>
      </c>
      <c r="G2010" s="253" t="s">
        <v>391</v>
      </c>
      <c r="H2010" s="253" t="s">
        <v>12838</v>
      </c>
      <c r="I2010" s="253" t="s">
        <v>12839</v>
      </c>
      <c r="K2010" s="253" t="s">
        <v>7631</v>
      </c>
      <c r="L2010" s="1494" t="s">
        <v>12840</v>
      </c>
      <c r="M2010" s="248"/>
      <c r="N2010" s="248"/>
      <c r="O2010" s="248"/>
      <c r="P2010" s="248"/>
      <c r="Q2010" s="255"/>
      <c r="R2010" s="1492"/>
      <c r="S2010" s="1324"/>
      <c r="T2010" s="911"/>
      <c r="U2010" s="255"/>
      <c r="V2010" s="255"/>
      <c r="W2010" s="248"/>
      <c r="X2010" s="248"/>
      <c r="Y2010" s="1479"/>
      <c r="AA2010" s="987"/>
      <c r="AB2010" s="992"/>
      <c r="AC2010" s="993"/>
      <c r="AD2010" s="994"/>
      <c r="AE2010" s="994"/>
      <c r="AF2010" s="995"/>
      <c r="AG2010" s="996"/>
      <c r="AH2010" s="997"/>
      <c r="AI2010" s="998"/>
      <c r="AJ2010" s="312"/>
      <c r="AK2010" s="312"/>
      <c r="AL2010" s="999"/>
      <c r="AM2010" s="312"/>
      <c r="AN2010" s="312"/>
      <c r="AO2010" s="1000"/>
      <c r="AP2010" s="666"/>
      <c r="AQ2010" s="1001"/>
      <c r="AR2010" s="1001"/>
      <c r="AS2010" s="1001"/>
      <c r="AT2010" s="748"/>
    </row>
    <row r="2011">
      <c r="A2011" s="248" t="s">
        <v>673</v>
      </c>
      <c r="B2011" s="253">
        <v>4.4102929E7</v>
      </c>
      <c r="C2011" s="1146">
        <v>44672.87982206019</v>
      </c>
      <c r="D2011" s="253" t="s">
        <v>4411</v>
      </c>
      <c r="E2011" s="253" t="s">
        <v>12843</v>
      </c>
      <c r="F2011" s="1022">
        <v>37398.0</v>
      </c>
      <c r="G2011" s="253" t="s">
        <v>391</v>
      </c>
      <c r="H2011" s="253" t="s">
        <v>1678</v>
      </c>
      <c r="I2011" s="253">
        <v>1.153240263E9</v>
      </c>
      <c r="K2011" s="1119" t="s">
        <v>12844</v>
      </c>
      <c r="L2011" s="1482" t="s">
        <v>7028</v>
      </c>
      <c r="M2011" s="1421"/>
      <c r="N2011" s="1421"/>
      <c r="O2011" s="1421"/>
      <c r="P2011" s="1421"/>
      <c r="Q2011" s="1421"/>
      <c r="R2011" s="1492"/>
      <c r="S2011" s="1324"/>
      <c r="T2011" s="911"/>
      <c r="U2011" s="255"/>
      <c r="V2011" s="1483"/>
      <c r="W2011" s="1421"/>
      <c r="X2011" s="1421"/>
      <c r="Y2011" s="1479"/>
      <c r="AA2011" s="987"/>
      <c r="AB2011" s="992"/>
      <c r="AC2011" s="993"/>
      <c r="AD2011" s="994"/>
      <c r="AE2011" s="994"/>
      <c r="AF2011" s="995"/>
      <c r="AG2011" s="996"/>
      <c r="AH2011" s="997"/>
      <c r="AI2011" s="998"/>
      <c r="AJ2011" s="312"/>
      <c r="AK2011" s="312"/>
      <c r="AL2011" s="999"/>
      <c r="AM2011" s="312"/>
      <c r="AN2011" s="312"/>
      <c r="AO2011" s="1000"/>
      <c r="AP2011" s="666"/>
      <c r="AQ2011" s="1001"/>
      <c r="AR2011" s="1001"/>
      <c r="AS2011" s="1001"/>
      <c r="AT2011" s="748"/>
    </row>
    <row r="2012">
      <c r="A2012" s="248" t="s">
        <v>673</v>
      </c>
      <c r="B2012" s="253">
        <v>4.4938061E7</v>
      </c>
      <c r="C2012" s="1146">
        <v>44674.50426120371</v>
      </c>
      <c r="D2012" s="253" t="s">
        <v>12848</v>
      </c>
      <c r="E2012" s="253" t="s">
        <v>12849</v>
      </c>
      <c r="F2012" s="1022">
        <v>37839.0</v>
      </c>
      <c r="G2012" s="253" t="s">
        <v>2021</v>
      </c>
      <c r="H2012" s="253" t="s">
        <v>5413</v>
      </c>
      <c r="I2012" s="253" t="s">
        <v>12850</v>
      </c>
      <c r="K2012" s="1119" t="s">
        <v>12851</v>
      </c>
      <c r="L2012" s="1482" t="s">
        <v>7038</v>
      </c>
      <c r="M2012" s="1421"/>
      <c r="N2012" s="1421"/>
      <c r="O2012" s="1421"/>
      <c r="P2012" s="1421"/>
      <c r="Q2012" s="1483"/>
      <c r="R2012" s="1492"/>
      <c r="S2012" s="1324"/>
      <c r="T2012" s="911"/>
      <c r="U2012" s="915"/>
      <c r="V2012" s="1483"/>
      <c r="W2012" s="1421"/>
      <c r="X2012" s="1421"/>
      <c r="Y2012" s="1479"/>
      <c r="AA2012" s="987"/>
      <c r="AB2012" s="992"/>
      <c r="AC2012" s="993"/>
      <c r="AD2012" s="994"/>
      <c r="AE2012" s="994"/>
      <c r="AF2012" s="995"/>
      <c r="AG2012" s="996"/>
      <c r="AH2012" s="997"/>
      <c r="AI2012" s="998"/>
      <c r="AJ2012" s="312"/>
      <c r="AK2012" s="312"/>
      <c r="AL2012" s="999"/>
      <c r="AM2012" s="312"/>
      <c r="AN2012" s="312"/>
      <c r="AO2012" s="1000"/>
      <c r="AP2012" s="666"/>
      <c r="AQ2012" s="1001"/>
      <c r="AR2012" s="1001"/>
      <c r="AS2012" s="1001"/>
      <c r="AT2012" s="748"/>
    </row>
    <row r="2013">
      <c r="A2013" s="248" t="s">
        <v>673</v>
      </c>
      <c r="B2013" s="253">
        <v>4.3445058E7</v>
      </c>
      <c r="C2013" s="1146">
        <v>44674.6811246875</v>
      </c>
      <c r="D2013" s="253" t="s">
        <v>12854</v>
      </c>
      <c r="E2013" s="253" t="s">
        <v>12855</v>
      </c>
      <c r="F2013" s="1022">
        <v>37124.0</v>
      </c>
      <c r="G2013" s="253" t="s">
        <v>391</v>
      </c>
      <c r="H2013" s="253" t="s">
        <v>2117</v>
      </c>
      <c r="I2013" s="253" t="s">
        <v>12856</v>
      </c>
      <c r="K2013" s="1119" t="s">
        <v>12857</v>
      </c>
      <c r="L2013" s="1482" t="s">
        <v>7038</v>
      </c>
      <c r="M2013" s="1421"/>
      <c r="N2013" s="1421"/>
      <c r="O2013" s="1421"/>
      <c r="P2013" s="1421"/>
      <c r="Q2013" s="1421"/>
      <c r="R2013" s="1492"/>
      <c r="S2013" s="1324"/>
      <c r="T2013" s="911"/>
      <c r="U2013" s="911"/>
      <c r="V2013" s="1483"/>
      <c r="W2013" s="1421"/>
      <c r="X2013" s="1421"/>
      <c r="Y2013" s="1479"/>
      <c r="AA2013" s="987"/>
      <c r="AB2013" s="992"/>
      <c r="AC2013" s="993"/>
      <c r="AD2013" s="994"/>
      <c r="AE2013" s="994"/>
      <c r="AF2013" s="995"/>
      <c r="AG2013" s="996"/>
      <c r="AH2013" s="997"/>
      <c r="AI2013" s="998"/>
      <c r="AJ2013" s="312"/>
      <c r="AK2013" s="312"/>
      <c r="AL2013" s="999"/>
      <c r="AM2013" s="312"/>
      <c r="AN2013" s="312"/>
      <c r="AO2013" s="1000"/>
      <c r="AP2013" s="666"/>
      <c r="AQ2013" s="1001"/>
      <c r="AR2013" s="1001"/>
      <c r="AS2013" s="1001"/>
      <c r="AT2013" s="748"/>
    </row>
    <row r="2014">
      <c r="A2014" s="248" t="s">
        <v>673</v>
      </c>
      <c r="B2014" s="253">
        <v>4.4649347E7</v>
      </c>
      <c r="C2014" s="1146">
        <v>44675.693318969905</v>
      </c>
      <c r="D2014" s="253" t="s">
        <v>12862</v>
      </c>
      <c r="E2014" s="253" t="s">
        <v>12863</v>
      </c>
      <c r="F2014" s="1022">
        <v>37646.0</v>
      </c>
      <c r="G2014" s="253" t="s">
        <v>674</v>
      </c>
      <c r="H2014" s="253" t="s">
        <v>12864</v>
      </c>
      <c r="I2014" s="253">
        <v>2.317401048E9</v>
      </c>
      <c r="K2014" s="1119" t="s">
        <v>12865</v>
      </c>
      <c r="L2014" s="1482" t="s">
        <v>12866</v>
      </c>
      <c r="M2014" s="1421"/>
      <c r="N2014" s="1421"/>
      <c r="O2014" s="1421"/>
      <c r="P2014" s="1421"/>
      <c r="Q2014" s="1483"/>
      <c r="R2014" s="1492"/>
      <c r="S2014" s="1324"/>
      <c r="T2014" s="911"/>
      <c r="U2014" s="911"/>
      <c r="V2014" s="1483"/>
      <c r="W2014" s="1421"/>
      <c r="X2014" s="1421"/>
      <c r="Y2014" s="1479"/>
      <c r="AA2014" s="987"/>
      <c r="AB2014" s="992"/>
      <c r="AC2014" s="993"/>
      <c r="AD2014" s="994"/>
      <c r="AE2014" s="994"/>
      <c r="AF2014" s="995"/>
      <c r="AG2014" s="996"/>
      <c r="AH2014" s="997"/>
      <c r="AI2014" s="998"/>
      <c r="AJ2014" s="312"/>
      <c r="AK2014" s="312"/>
      <c r="AL2014" s="999"/>
      <c r="AM2014" s="312"/>
      <c r="AN2014" s="312"/>
      <c r="AO2014" s="1000"/>
      <c r="AP2014" s="666"/>
      <c r="AQ2014" s="1001"/>
      <c r="AR2014" s="1001"/>
      <c r="AS2014" s="1001"/>
      <c r="AT2014" s="748"/>
    </row>
    <row r="2015">
      <c r="A2015" s="248" t="s">
        <v>673</v>
      </c>
      <c r="B2015" s="253">
        <v>3.7639994E7</v>
      </c>
      <c r="C2015" s="1146">
        <v>44675.888545995374</v>
      </c>
      <c r="D2015" s="253" t="s">
        <v>12870</v>
      </c>
      <c r="E2015" s="253" t="s">
        <v>12871</v>
      </c>
      <c r="F2015" s="1022">
        <v>34281.0</v>
      </c>
      <c r="G2015" s="253" t="s">
        <v>391</v>
      </c>
      <c r="H2015" s="253" t="s">
        <v>12872</v>
      </c>
      <c r="I2015" s="253">
        <v>2.664274137E9</v>
      </c>
      <c r="K2015" s="1119" t="s">
        <v>12873</v>
      </c>
      <c r="L2015" s="1482" t="s">
        <v>7038</v>
      </c>
      <c r="M2015" s="1421"/>
      <c r="N2015" s="1421"/>
      <c r="O2015" s="1421"/>
      <c r="P2015" s="1421"/>
      <c r="Q2015" s="1421"/>
      <c r="R2015" s="1492"/>
      <c r="S2015" s="1324"/>
      <c r="T2015" s="911"/>
      <c r="U2015" s="911"/>
      <c r="V2015" s="1483"/>
      <c r="W2015" s="1421"/>
      <c r="X2015" s="1421"/>
      <c r="Y2015" s="1479"/>
      <c r="AA2015" s="987"/>
      <c r="AB2015" s="992"/>
      <c r="AC2015" s="993"/>
      <c r="AD2015" s="994"/>
      <c r="AE2015" s="994"/>
      <c r="AF2015" s="995"/>
      <c r="AG2015" s="996"/>
      <c r="AH2015" s="997"/>
      <c r="AI2015" s="998"/>
      <c r="AJ2015" s="312"/>
      <c r="AK2015" s="312"/>
      <c r="AL2015" s="999"/>
      <c r="AM2015" s="312"/>
      <c r="AN2015" s="312"/>
      <c r="AO2015" s="1000"/>
      <c r="AP2015" s="666"/>
      <c r="AQ2015" s="1001"/>
      <c r="AR2015" s="1001"/>
      <c r="AS2015" s="1001"/>
      <c r="AT2015" s="748"/>
    </row>
    <row r="2016">
      <c r="A2016" s="248" t="s">
        <v>673</v>
      </c>
      <c r="B2016" s="253">
        <v>3.9644045E7</v>
      </c>
      <c r="C2016" s="1148">
        <v>44678.41955265046</v>
      </c>
      <c r="D2016" s="253" t="s">
        <v>12879</v>
      </c>
      <c r="E2016" s="244" t="s">
        <v>12880</v>
      </c>
      <c r="F2016" s="1022">
        <v>34747.0</v>
      </c>
      <c r="G2016" s="253" t="s">
        <v>391</v>
      </c>
      <c r="H2016" s="253" t="s">
        <v>3479</v>
      </c>
      <c r="I2016" s="253">
        <v>9.1169327498E10</v>
      </c>
      <c r="K2016" s="253" t="s">
        <v>12881</v>
      </c>
      <c r="L2016" s="1494" t="s">
        <v>7038</v>
      </c>
      <c r="M2016" s="248"/>
      <c r="N2016" s="248"/>
      <c r="O2016" s="248"/>
      <c r="P2016" s="248"/>
      <c r="Q2016" s="248"/>
      <c r="R2016" s="1492"/>
      <c r="S2016" s="1324"/>
      <c r="T2016" s="911"/>
      <c r="U2016" s="911"/>
      <c r="V2016" s="255"/>
      <c r="W2016" s="248"/>
      <c r="X2016" s="248"/>
      <c r="Y2016" s="1479"/>
      <c r="AA2016" s="987"/>
      <c r="AB2016" s="992"/>
      <c r="AC2016" s="993"/>
      <c r="AD2016" s="994"/>
      <c r="AE2016" s="994"/>
      <c r="AF2016" s="995"/>
      <c r="AG2016" s="996"/>
      <c r="AH2016" s="997"/>
      <c r="AI2016" s="998"/>
      <c r="AJ2016" s="312"/>
      <c r="AK2016" s="312"/>
      <c r="AL2016" s="999"/>
      <c r="AM2016" s="312"/>
      <c r="AN2016" s="312"/>
      <c r="AO2016" s="1000"/>
      <c r="AP2016" s="666"/>
      <c r="AQ2016" s="1001"/>
      <c r="AR2016" s="1001"/>
      <c r="AS2016" s="1001"/>
      <c r="AT2016" s="748"/>
    </row>
    <row r="2017">
      <c r="A2017" s="248" t="s">
        <v>673</v>
      </c>
      <c r="B2017" s="253">
        <v>3.1665757E7</v>
      </c>
      <c r="C2017" s="1148">
        <v>44679.07723800926</v>
      </c>
      <c r="D2017" s="253" t="s">
        <v>12887</v>
      </c>
      <c r="E2017" s="244" t="s">
        <v>12888</v>
      </c>
      <c r="F2017" s="1022">
        <v>31259.0</v>
      </c>
      <c r="G2017" s="253" t="s">
        <v>2021</v>
      </c>
      <c r="H2017" s="253" t="s">
        <v>12889</v>
      </c>
      <c r="I2017" s="253">
        <v>2.233127828E9</v>
      </c>
      <c r="K2017" s="253" t="s">
        <v>12890</v>
      </c>
      <c r="L2017" s="1494" t="s">
        <v>7020</v>
      </c>
      <c r="M2017" s="248"/>
      <c r="N2017" s="248"/>
      <c r="O2017" s="248"/>
      <c r="P2017" s="248"/>
      <c r="Q2017" s="248"/>
      <c r="R2017" s="1492"/>
      <c r="S2017" s="1324"/>
      <c r="T2017" s="911"/>
      <c r="U2017" s="911"/>
      <c r="V2017" s="255"/>
      <c r="W2017" s="248"/>
      <c r="X2017" s="248"/>
      <c r="Y2017" s="1479"/>
      <c r="AA2017" s="987"/>
      <c r="AB2017" s="992"/>
      <c r="AC2017" s="993"/>
      <c r="AD2017" s="994"/>
      <c r="AE2017" s="994"/>
      <c r="AF2017" s="995"/>
      <c r="AG2017" s="996"/>
      <c r="AH2017" s="997"/>
      <c r="AI2017" s="998"/>
      <c r="AJ2017" s="312"/>
      <c r="AK2017" s="312"/>
      <c r="AL2017" s="999"/>
      <c r="AM2017" s="312"/>
      <c r="AN2017" s="312"/>
      <c r="AO2017" s="1000"/>
      <c r="AP2017" s="666"/>
      <c r="AQ2017" s="1001"/>
      <c r="AR2017" s="1001"/>
      <c r="AS2017" s="1001"/>
      <c r="AT2017" s="748"/>
    </row>
    <row r="2018">
      <c r="A2018" s="248" t="s">
        <v>673</v>
      </c>
      <c r="B2018" s="253">
        <v>2.9407358E7</v>
      </c>
      <c r="C2018" s="1148">
        <v>44680.531246805556</v>
      </c>
      <c r="D2018" s="253" t="s">
        <v>12894</v>
      </c>
      <c r="E2018" s="244" t="s">
        <v>12895</v>
      </c>
      <c r="F2018" s="1022">
        <v>30125.0</v>
      </c>
      <c r="G2018" s="253" t="s">
        <v>674</v>
      </c>
      <c r="H2018" s="253" t="s">
        <v>12896</v>
      </c>
      <c r="I2018" s="253">
        <v>1.553330302E9</v>
      </c>
      <c r="K2018" s="253" t="s">
        <v>12897</v>
      </c>
      <c r="L2018" s="1494" t="s">
        <v>12898</v>
      </c>
      <c r="M2018" s="248"/>
      <c r="N2018" s="248"/>
      <c r="O2018" s="248"/>
      <c r="P2018" s="248"/>
      <c r="Q2018" s="255"/>
      <c r="R2018" s="1492"/>
      <c r="S2018" s="1324"/>
      <c r="T2018" s="248"/>
      <c r="U2018" s="248"/>
      <c r="V2018" s="255"/>
      <c r="W2018" s="248"/>
      <c r="X2018" s="248"/>
      <c r="Y2018" s="1479"/>
      <c r="AA2018" s="987"/>
      <c r="AB2018" s="992"/>
      <c r="AC2018" s="993"/>
      <c r="AD2018" s="994"/>
      <c r="AE2018" s="994"/>
      <c r="AF2018" s="995"/>
      <c r="AG2018" s="996"/>
      <c r="AH2018" s="997"/>
      <c r="AI2018" s="998"/>
      <c r="AJ2018" s="312"/>
      <c r="AK2018" s="312"/>
      <c r="AL2018" s="999"/>
      <c r="AM2018" s="312"/>
      <c r="AN2018" s="312"/>
      <c r="AO2018" s="1000"/>
      <c r="AP2018" s="666"/>
      <c r="AQ2018" s="1001"/>
      <c r="AR2018" s="1001"/>
      <c r="AS2018" s="1001"/>
      <c r="AT2018" s="748"/>
    </row>
    <row r="2019">
      <c r="A2019" s="248" t="s">
        <v>673</v>
      </c>
      <c r="B2019" s="253">
        <v>1234567.0</v>
      </c>
      <c r="C2019" s="1148">
        <v>44681.435832337964</v>
      </c>
      <c r="D2019" s="253" t="s">
        <v>12902</v>
      </c>
      <c r="E2019" s="244" t="s">
        <v>12903</v>
      </c>
      <c r="F2019" s="1022">
        <v>36320.0</v>
      </c>
      <c r="G2019" s="253" t="s">
        <v>12904</v>
      </c>
      <c r="H2019" s="253" t="s">
        <v>12905</v>
      </c>
      <c r="I2019" s="253" t="s">
        <v>12906</v>
      </c>
      <c r="K2019" s="253" t="s">
        <v>12907</v>
      </c>
      <c r="L2019" s="1494" t="s">
        <v>7028</v>
      </c>
      <c r="M2019" s="248"/>
      <c r="N2019" s="248"/>
      <c r="O2019" s="248"/>
      <c r="P2019" s="248"/>
      <c r="Q2019" s="255"/>
      <c r="R2019" s="255"/>
      <c r="S2019" s="1324"/>
      <c r="T2019" s="255"/>
      <c r="U2019" s="255"/>
      <c r="V2019" s="255"/>
      <c r="W2019" s="248"/>
      <c r="X2019" s="248"/>
      <c r="Y2019" s="1479"/>
      <c r="AA2019" s="987"/>
      <c r="AB2019" s="992"/>
      <c r="AC2019" s="993"/>
      <c r="AD2019" s="994"/>
      <c r="AE2019" s="994"/>
      <c r="AF2019" s="995"/>
      <c r="AG2019" s="996"/>
      <c r="AH2019" s="997"/>
      <c r="AI2019" s="998"/>
      <c r="AJ2019" s="312"/>
      <c r="AK2019" s="312"/>
      <c r="AL2019" s="999"/>
      <c r="AM2019" s="312"/>
      <c r="AN2019" s="312"/>
      <c r="AO2019" s="1000"/>
      <c r="AP2019" s="666"/>
      <c r="AQ2019" s="1001"/>
      <c r="AR2019" s="1001"/>
      <c r="AS2019" s="1001"/>
      <c r="AT2019" s="748"/>
    </row>
    <row r="2020">
      <c r="A2020" s="248" t="s">
        <v>673</v>
      </c>
      <c r="B2020" s="253">
        <v>3.69301777E8</v>
      </c>
      <c r="C2020" s="1148">
        <v>44684.69314866899</v>
      </c>
      <c r="D2020" s="253" t="s">
        <v>12911</v>
      </c>
      <c r="E2020" s="244" t="s">
        <v>12912</v>
      </c>
      <c r="F2020" s="1022">
        <v>33743.0</v>
      </c>
      <c r="G2020" s="253" t="s">
        <v>4183</v>
      </c>
      <c r="H2020" s="253" t="s">
        <v>12913</v>
      </c>
      <c r="I2020" s="253">
        <v>1.159972139E9</v>
      </c>
      <c r="K2020" s="253" t="s">
        <v>12914</v>
      </c>
      <c r="L2020" s="1494" t="s">
        <v>12915</v>
      </c>
      <c r="M2020" s="248"/>
      <c r="N2020" s="248"/>
      <c r="O2020" s="248"/>
      <c r="P2020" s="248"/>
      <c r="Q2020" s="255"/>
      <c r="R2020" s="1492"/>
      <c r="S2020" s="1324"/>
      <c r="T2020" s="248"/>
      <c r="U2020" s="248"/>
      <c r="V2020" s="255"/>
      <c r="W2020" s="248"/>
      <c r="X2020" s="248"/>
      <c r="Y2020" s="1479"/>
      <c r="AA2020" s="987"/>
      <c r="AB2020" s="992"/>
      <c r="AC2020" s="993"/>
      <c r="AD2020" s="994"/>
      <c r="AE2020" s="994"/>
      <c r="AF2020" s="995"/>
      <c r="AG2020" s="996"/>
      <c r="AH2020" s="997"/>
      <c r="AI2020" s="998"/>
      <c r="AJ2020" s="312"/>
      <c r="AK2020" s="312"/>
      <c r="AL2020" s="999"/>
      <c r="AM2020" s="312"/>
      <c r="AN2020" s="312"/>
      <c r="AO2020" s="1000"/>
      <c r="AP2020" s="666"/>
      <c r="AQ2020" s="1001"/>
      <c r="AR2020" s="1001"/>
      <c r="AS2020" s="1001"/>
      <c r="AT2020" s="748"/>
    </row>
    <row r="2021">
      <c r="A2021" s="248" t="s">
        <v>673</v>
      </c>
      <c r="B2021" s="244">
        <v>4.2727513E7</v>
      </c>
      <c r="C2021" s="1148">
        <v>44686.66877097222</v>
      </c>
      <c r="D2021" s="244" t="s">
        <v>12919</v>
      </c>
      <c r="E2021" s="244" t="s">
        <v>12920</v>
      </c>
      <c r="F2021" s="1149">
        <v>36088.0</v>
      </c>
      <c r="G2021" s="244" t="s">
        <v>2021</v>
      </c>
      <c r="H2021" s="244" t="s">
        <v>3890</v>
      </c>
      <c r="I2021" s="244">
        <v>1.168630421E9</v>
      </c>
      <c r="K2021" s="244" t="s">
        <v>12921</v>
      </c>
      <c r="L2021" s="1496" t="s">
        <v>12922</v>
      </c>
      <c r="M2021" s="238"/>
      <c r="N2021" s="238"/>
      <c r="O2021" s="238"/>
      <c r="P2021" s="238"/>
      <c r="Q2021" s="255"/>
      <c r="R2021" s="1492"/>
      <c r="S2021" s="1324"/>
      <c r="T2021" s="238"/>
      <c r="U2021" s="238"/>
      <c r="V2021" s="246"/>
      <c r="W2021" s="238"/>
      <c r="X2021" s="238"/>
      <c r="Y2021" s="1479"/>
      <c r="AA2021" s="987"/>
      <c r="AB2021" s="992"/>
      <c r="AC2021" s="993"/>
      <c r="AD2021" s="994"/>
      <c r="AE2021" s="994"/>
      <c r="AF2021" s="995"/>
      <c r="AG2021" s="996"/>
      <c r="AH2021" s="997"/>
      <c r="AI2021" s="998"/>
      <c r="AJ2021" s="312"/>
      <c r="AK2021" s="312"/>
      <c r="AL2021" s="999"/>
      <c r="AM2021" s="312"/>
      <c r="AN2021" s="312"/>
      <c r="AO2021" s="1000"/>
      <c r="AP2021" s="666"/>
      <c r="AQ2021" s="1001"/>
      <c r="AR2021" s="1001"/>
      <c r="AS2021" s="1001"/>
      <c r="AT2021" s="748"/>
    </row>
    <row r="2022">
      <c r="A2022" s="248" t="s">
        <v>673</v>
      </c>
      <c r="B2022" s="244">
        <v>4.3969063E7</v>
      </c>
      <c r="C2022" s="1148">
        <v>44688.831475300925</v>
      </c>
      <c r="D2022" s="244" t="s">
        <v>12926</v>
      </c>
      <c r="E2022" s="244" t="s">
        <v>12927</v>
      </c>
      <c r="F2022" s="1149">
        <v>37412.0</v>
      </c>
      <c r="G2022" s="244" t="s">
        <v>391</v>
      </c>
      <c r="H2022" s="244" t="s">
        <v>12928</v>
      </c>
      <c r="I2022" s="244" t="s">
        <v>12929</v>
      </c>
      <c r="K2022" s="244" t="s">
        <v>12930</v>
      </c>
      <c r="L2022" s="1496" t="s">
        <v>12931</v>
      </c>
      <c r="M2022" s="238"/>
      <c r="N2022" s="238"/>
      <c r="O2022" s="238"/>
      <c r="P2022" s="238"/>
      <c r="Q2022" s="255"/>
      <c r="R2022" s="1492"/>
      <c r="S2022" s="1324"/>
      <c r="T2022" s="238"/>
      <c r="U2022" s="238"/>
      <c r="V2022" s="246"/>
      <c r="W2022" s="238"/>
      <c r="X2022" s="238"/>
      <c r="Y2022" s="1479"/>
      <c r="AA2022" s="987"/>
      <c r="AB2022" s="992"/>
      <c r="AC2022" s="993"/>
      <c r="AD2022" s="994"/>
      <c r="AE2022" s="994"/>
      <c r="AF2022" s="995"/>
      <c r="AG2022" s="996"/>
      <c r="AH2022" s="997"/>
      <c r="AI2022" s="998"/>
      <c r="AJ2022" s="312"/>
      <c r="AK2022" s="312"/>
      <c r="AL2022" s="999"/>
      <c r="AM2022" s="312"/>
      <c r="AN2022" s="312"/>
      <c r="AO2022" s="1000"/>
      <c r="AP2022" s="666"/>
      <c r="AQ2022" s="1001"/>
      <c r="AR2022" s="1001"/>
      <c r="AS2022" s="1001"/>
      <c r="AT2022" s="748"/>
    </row>
    <row r="2023">
      <c r="A2023" s="248" t="s">
        <v>673</v>
      </c>
      <c r="B2023" s="244">
        <v>4.1557354E7</v>
      </c>
      <c r="C2023" s="1148">
        <v>44689.57873809028</v>
      </c>
      <c r="D2023" s="244" t="s">
        <v>12935</v>
      </c>
      <c r="E2023" s="244" t="s">
        <v>12936</v>
      </c>
      <c r="F2023" s="1149">
        <v>36052.0</v>
      </c>
      <c r="G2023" s="244" t="s">
        <v>2021</v>
      </c>
      <c r="H2023" s="244" t="s">
        <v>12937</v>
      </c>
      <c r="I2023" s="244">
        <v>1.136719192E9</v>
      </c>
      <c r="K2023" s="244" t="s">
        <v>12938</v>
      </c>
      <c r="L2023" s="1496" t="s">
        <v>12939</v>
      </c>
      <c r="M2023" s="238"/>
      <c r="N2023" s="238"/>
      <c r="O2023" s="238"/>
      <c r="P2023" s="238"/>
      <c r="Q2023" s="149"/>
      <c r="R2023" s="1492"/>
      <c r="S2023" s="1324"/>
      <c r="T2023" s="238"/>
      <c r="U2023" s="238"/>
      <c r="V2023" s="246"/>
      <c r="W2023" s="238"/>
      <c r="X2023" s="238"/>
      <c r="Y2023" s="1479"/>
      <c r="AA2023" s="987"/>
      <c r="AB2023" s="992"/>
      <c r="AC2023" s="993"/>
      <c r="AD2023" s="994"/>
      <c r="AE2023" s="994"/>
      <c r="AF2023" s="995"/>
      <c r="AG2023" s="996"/>
      <c r="AH2023" s="997"/>
      <c r="AI2023" s="998"/>
      <c r="AJ2023" s="312"/>
      <c r="AK2023" s="312"/>
      <c r="AL2023" s="999"/>
      <c r="AM2023" s="312"/>
      <c r="AN2023" s="312"/>
      <c r="AO2023" s="1000"/>
      <c r="AP2023" s="666"/>
      <c r="AQ2023" s="1001"/>
      <c r="AR2023" s="1001"/>
      <c r="AS2023" s="1001"/>
      <c r="AT2023" s="748"/>
    </row>
    <row r="2024">
      <c r="A2024" s="248" t="s">
        <v>673</v>
      </c>
      <c r="B2024" s="244">
        <v>4.4966129E7</v>
      </c>
      <c r="C2024" s="1148">
        <v>44690.02315825231</v>
      </c>
      <c r="D2024" s="244" t="s">
        <v>12943</v>
      </c>
      <c r="E2024" s="244" t="s">
        <v>12944</v>
      </c>
      <c r="F2024" s="1149">
        <v>37785.0</v>
      </c>
      <c r="G2024" s="244" t="s">
        <v>1755</v>
      </c>
      <c r="H2024" s="244" t="s">
        <v>1887</v>
      </c>
      <c r="I2024" s="244" t="s">
        <v>12945</v>
      </c>
      <c r="K2024" s="244" t="s">
        <v>12946</v>
      </c>
      <c r="L2024" s="1496" t="s">
        <v>12947</v>
      </c>
      <c r="M2024" s="238"/>
      <c r="N2024" s="238"/>
      <c r="O2024" s="238"/>
      <c r="P2024" s="1315"/>
      <c r="Q2024" s="149"/>
      <c r="R2024" s="1492"/>
      <c r="S2024" s="1324"/>
      <c r="T2024" s="246"/>
      <c r="U2024" s="246"/>
      <c r="V2024" s="246"/>
      <c r="W2024" s="238"/>
      <c r="X2024" s="238"/>
      <c r="Y2024" s="1479"/>
      <c r="AA2024" s="987"/>
      <c r="AB2024" s="992"/>
      <c r="AC2024" s="993"/>
      <c r="AD2024" s="994"/>
      <c r="AE2024" s="994"/>
      <c r="AF2024" s="995"/>
      <c r="AG2024" s="996"/>
      <c r="AH2024" s="997"/>
      <c r="AI2024" s="998"/>
      <c r="AJ2024" s="312"/>
      <c r="AK2024" s="312"/>
      <c r="AL2024" s="999"/>
      <c r="AM2024" s="312"/>
      <c r="AN2024" s="312"/>
      <c r="AO2024" s="1000"/>
      <c r="AP2024" s="666"/>
      <c r="AQ2024" s="1001"/>
      <c r="AR2024" s="1001"/>
      <c r="AS2024" s="1001"/>
      <c r="AT2024" s="748"/>
    </row>
    <row r="2025">
      <c r="A2025" s="248" t="s">
        <v>673</v>
      </c>
      <c r="B2025" s="244">
        <v>3.3664967E7</v>
      </c>
      <c r="C2025" s="1148">
        <v>44691.401949837964</v>
      </c>
      <c r="D2025" s="244" t="s">
        <v>12951</v>
      </c>
      <c r="E2025" s="244" t="s">
        <v>12952</v>
      </c>
      <c r="F2025" s="1149">
        <v>32218.0</v>
      </c>
      <c r="G2025" s="244" t="s">
        <v>674</v>
      </c>
      <c r="H2025" s="244" t="s">
        <v>12953</v>
      </c>
      <c r="I2025" s="244">
        <v>1.163735211E9</v>
      </c>
      <c r="K2025" s="244" t="s">
        <v>12954</v>
      </c>
      <c r="L2025" s="1496" t="s">
        <v>7020</v>
      </c>
      <c r="M2025" s="238"/>
      <c r="N2025" s="238"/>
      <c r="O2025" s="238"/>
      <c r="P2025" s="238"/>
      <c r="Q2025" s="246"/>
      <c r="R2025" s="1497"/>
      <c r="S2025" s="1324"/>
      <c r="T2025" s="238"/>
      <c r="U2025" s="238"/>
      <c r="V2025" s="246"/>
      <c r="W2025" s="238"/>
      <c r="X2025" s="238"/>
      <c r="Y2025" s="1479"/>
      <c r="AA2025" s="987"/>
      <c r="AB2025" s="992"/>
      <c r="AC2025" s="993"/>
      <c r="AD2025" s="994"/>
      <c r="AE2025" s="994"/>
      <c r="AF2025" s="995"/>
      <c r="AG2025" s="996"/>
      <c r="AH2025" s="997"/>
      <c r="AI2025" s="998"/>
      <c r="AJ2025" s="312"/>
      <c r="AK2025" s="312"/>
      <c r="AL2025" s="999"/>
      <c r="AM2025" s="312"/>
      <c r="AN2025" s="312"/>
      <c r="AO2025" s="1000"/>
      <c r="AP2025" s="666"/>
      <c r="AQ2025" s="1001"/>
      <c r="AR2025" s="1001"/>
      <c r="AS2025" s="1001"/>
      <c r="AT2025" s="748"/>
    </row>
    <row r="2026">
      <c r="A2026" s="248" t="s">
        <v>673</v>
      </c>
      <c r="B2026" s="244">
        <v>3.5858692E7</v>
      </c>
      <c r="C2026" s="1148">
        <v>44692.87512956018</v>
      </c>
      <c r="D2026" s="244" t="s">
        <v>12958</v>
      </c>
      <c r="E2026" s="244" t="s">
        <v>12959</v>
      </c>
      <c r="F2026" s="1149">
        <v>33397.0</v>
      </c>
      <c r="G2026" s="244" t="s">
        <v>2021</v>
      </c>
      <c r="H2026" s="244" t="s">
        <v>12960</v>
      </c>
      <c r="I2026" s="244">
        <v>3.624279953E9</v>
      </c>
      <c r="K2026" s="244" t="s">
        <v>12961</v>
      </c>
      <c r="L2026" s="1496" t="s">
        <v>7020</v>
      </c>
      <c r="M2026" s="238"/>
      <c r="N2026" s="238"/>
      <c r="O2026" s="238"/>
      <c r="P2026" s="238"/>
      <c r="Q2026" s="246"/>
      <c r="R2026" s="1497"/>
      <c r="S2026" s="1324"/>
      <c r="T2026" s="246"/>
      <c r="U2026" s="246"/>
      <c r="V2026" s="246"/>
      <c r="W2026" s="238"/>
      <c r="X2026" s="238"/>
      <c r="Y2026" s="1479"/>
      <c r="AA2026" s="987"/>
      <c r="AB2026" s="992"/>
      <c r="AC2026" s="993"/>
      <c r="AD2026" s="994"/>
      <c r="AE2026" s="994"/>
      <c r="AF2026" s="995"/>
      <c r="AG2026" s="996"/>
      <c r="AH2026" s="997"/>
      <c r="AI2026" s="998"/>
      <c r="AJ2026" s="312"/>
      <c r="AK2026" s="312"/>
      <c r="AL2026" s="999"/>
      <c r="AM2026" s="312"/>
      <c r="AN2026" s="312"/>
      <c r="AO2026" s="1000"/>
      <c r="AP2026" s="666"/>
      <c r="AQ2026" s="1001"/>
      <c r="AR2026" s="1001"/>
      <c r="AS2026" s="1001"/>
      <c r="AT2026" s="748"/>
    </row>
    <row r="2027">
      <c r="A2027" s="248" t="s">
        <v>673</v>
      </c>
      <c r="B2027" s="244">
        <v>3.5971425E7</v>
      </c>
      <c r="C2027" s="1148">
        <v>44698.66498876158</v>
      </c>
      <c r="D2027" s="244" t="s">
        <v>12966</v>
      </c>
      <c r="E2027" s="244" t="s">
        <v>12967</v>
      </c>
      <c r="F2027" s="1149">
        <v>33334.0</v>
      </c>
      <c r="G2027" s="244" t="s">
        <v>391</v>
      </c>
      <c r="H2027" s="244" t="s">
        <v>5413</v>
      </c>
      <c r="I2027" s="244" t="s">
        <v>12968</v>
      </c>
      <c r="K2027" s="244" t="s">
        <v>12969</v>
      </c>
      <c r="L2027" s="1496" t="s">
        <v>7038</v>
      </c>
      <c r="M2027" s="238"/>
      <c r="N2027" s="238"/>
      <c r="O2027" s="238"/>
      <c r="P2027" s="238"/>
      <c r="Q2027" s="246"/>
      <c r="R2027" s="1497"/>
      <c r="S2027" s="1324"/>
      <c r="T2027" s="238"/>
      <c r="U2027" s="238"/>
      <c r="V2027" s="246"/>
      <c r="W2027" s="238"/>
      <c r="X2027" s="238"/>
      <c r="Y2027" s="1479"/>
      <c r="AA2027" s="987"/>
      <c r="AB2027" s="992"/>
      <c r="AC2027" s="993"/>
      <c r="AD2027" s="994"/>
      <c r="AE2027" s="994"/>
      <c r="AF2027" s="995"/>
      <c r="AG2027" s="996"/>
      <c r="AH2027" s="997"/>
      <c r="AI2027" s="998"/>
      <c r="AJ2027" s="312"/>
      <c r="AK2027" s="312"/>
      <c r="AL2027" s="999"/>
      <c r="AM2027" s="312"/>
      <c r="AN2027" s="312"/>
      <c r="AO2027" s="1000"/>
      <c r="AP2027" s="666"/>
      <c r="AQ2027" s="1001"/>
      <c r="AR2027" s="1001"/>
      <c r="AS2027" s="1001"/>
      <c r="AT2027" s="748"/>
    </row>
    <row r="2028">
      <c r="A2028" s="248" t="s">
        <v>673</v>
      </c>
      <c r="B2028" s="1152" t="s">
        <v>907</v>
      </c>
      <c r="C2028" s="1148">
        <v>44701.636212048616</v>
      </c>
      <c r="D2028" s="244" t="s">
        <v>12973</v>
      </c>
      <c r="E2028" s="244" t="s">
        <v>12974</v>
      </c>
      <c r="F2028" s="1149">
        <v>33277.0</v>
      </c>
      <c r="G2028" s="244" t="s">
        <v>12975</v>
      </c>
      <c r="H2028" s="244" t="s">
        <v>1795</v>
      </c>
      <c r="I2028" s="244" t="s">
        <v>12976</v>
      </c>
      <c r="K2028" s="244" t="s">
        <v>12977</v>
      </c>
      <c r="L2028" s="1496" t="s">
        <v>7038</v>
      </c>
      <c r="M2028" s="238"/>
      <c r="N2028" s="238"/>
      <c r="O2028" s="238"/>
      <c r="P2028" s="238"/>
      <c r="Q2028" s="246"/>
      <c r="R2028" s="1497"/>
      <c r="S2028" s="1324"/>
      <c r="T2028" s="246"/>
      <c r="U2028" s="246"/>
      <c r="V2028" s="246"/>
      <c r="W2028" s="238"/>
      <c r="X2028" s="238"/>
      <c r="Y2028" s="1479"/>
      <c r="AA2028" s="987"/>
      <c r="AB2028" s="992"/>
      <c r="AC2028" s="993"/>
      <c r="AD2028" s="994"/>
      <c r="AE2028" s="994"/>
      <c r="AF2028" s="995"/>
      <c r="AG2028" s="996"/>
      <c r="AH2028" s="997"/>
      <c r="AI2028" s="998"/>
      <c r="AJ2028" s="312"/>
      <c r="AK2028" s="312"/>
      <c r="AL2028" s="999"/>
      <c r="AM2028" s="312"/>
      <c r="AN2028" s="312"/>
      <c r="AO2028" s="1000"/>
      <c r="AP2028" s="666"/>
      <c r="AQ2028" s="1001"/>
      <c r="AR2028" s="1001"/>
      <c r="AS2028" s="1001"/>
      <c r="AT2028" s="748"/>
    </row>
    <row r="2029">
      <c r="A2029" s="248" t="s">
        <v>673</v>
      </c>
      <c r="B2029" s="244">
        <v>5.1710771E7</v>
      </c>
      <c r="C2029" s="1148">
        <v>44704.466063217595</v>
      </c>
      <c r="D2029" s="244" t="s">
        <v>12981</v>
      </c>
      <c r="E2029" s="244" t="s">
        <v>12982</v>
      </c>
      <c r="F2029" s="1149">
        <v>38114.0</v>
      </c>
      <c r="G2029" s="244" t="s">
        <v>2021</v>
      </c>
      <c r="H2029" s="244" t="s">
        <v>1678</v>
      </c>
      <c r="I2029" s="244">
        <v>1.139382808E9</v>
      </c>
      <c r="K2029" s="244" t="s">
        <v>12983</v>
      </c>
      <c r="L2029" s="1496" t="s">
        <v>12984</v>
      </c>
      <c r="M2029" s="238"/>
      <c r="N2029" s="238"/>
      <c r="O2029" s="238"/>
      <c r="P2029" s="238"/>
      <c r="Q2029" s="238"/>
      <c r="R2029" s="1497"/>
      <c r="S2029" s="1324"/>
      <c r="T2029" s="246"/>
      <c r="U2029" s="246"/>
      <c r="V2029" s="246"/>
      <c r="W2029" s="238"/>
      <c r="X2029" s="238"/>
      <c r="Y2029" s="1479"/>
      <c r="AA2029" s="987"/>
      <c r="AB2029" s="992"/>
      <c r="AC2029" s="993"/>
      <c r="AD2029" s="994"/>
      <c r="AE2029" s="994"/>
      <c r="AF2029" s="995"/>
      <c r="AG2029" s="996"/>
      <c r="AH2029" s="997"/>
      <c r="AI2029" s="998"/>
      <c r="AJ2029" s="312"/>
      <c r="AK2029" s="312"/>
      <c r="AL2029" s="999"/>
      <c r="AM2029" s="312"/>
      <c r="AN2029" s="312"/>
      <c r="AO2029" s="1000"/>
      <c r="AP2029" s="666"/>
      <c r="AQ2029" s="1001"/>
      <c r="AR2029" s="1001"/>
      <c r="AS2029" s="1001"/>
      <c r="AT2029" s="748"/>
    </row>
    <row r="2030">
      <c r="A2030" s="248" t="s">
        <v>673</v>
      </c>
      <c r="B2030" s="244">
        <v>4.0994116E7</v>
      </c>
      <c r="C2030" s="1148">
        <v>44704.58841560185</v>
      </c>
      <c r="D2030" s="244" t="s">
        <v>12989</v>
      </c>
      <c r="E2030" s="244" t="s">
        <v>12990</v>
      </c>
      <c r="F2030" s="1149">
        <v>35874.0</v>
      </c>
      <c r="G2030" s="244" t="s">
        <v>2021</v>
      </c>
      <c r="H2030" s="244" t="s">
        <v>12991</v>
      </c>
      <c r="I2030" s="244">
        <v>1.130230007E9</v>
      </c>
      <c r="K2030" s="244" t="s">
        <v>12992</v>
      </c>
      <c r="L2030" s="1496" t="s">
        <v>12993</v>
      </c>
      <c r="M2030" s="238"/>
      <c r="N2030" s="238"/>
      <c r="O2030" s="238"/>
      <c r="P2030" s="238"/>
      <c r="Q2030" s="246"/>
      <c r="R2030" s="1497"/>
      <c r="S2030" s="1324"/>
      <c r="T2030" s="246"/>
      <c r="U2030" s="246"/>
      <c r="V2030" s="246"/>
      <c r="W2030" s="238"/>
      <c r="X2030" s="238"/>
      <c r="Y2030" s="1479"/>
      <c r="AA2030" s="987"/>
      <c r="AB2030" s="992"/>
      <c r="AC2030" s="993"/>
      <c r="AD2030" s="994"/>
      <c r="AE2030" s="994"/>
      <c r="AF2030" s="995"/>
      <c r="AG2030" s="996"/>
      <c r="AH2030" s="997"/>
      <c r="AI2030" s="998"/>
      <c r="AJ2030" s="312"/>
      <c r="AK2030" s="312"/>
      <c r="AL2030" s="999"/>
      <c r="AM2030" s="312"/>
      <c r="AN2030" s="312"/>
      <c r="AO2030" s="1000"/>
      <c r="AP2030" s="666"/>
      <c r="AQ2030" s="1001"/>
      <c r="AR2030" s="1001"/>
      <c r="AS2030" s="1001"/>
      <c r="AT2030" s="748"/>
    </row>
    <row r="2031">
      <c r="A2031" s="248" t="s">
        <v>673</v>
      </c>
      <c r="B2031" s="244">
        <v>3.6150378E7</v>
      </c>
      <c r="C2031" s="1148">
        <v>44708.54549394676</v>
      </c>
      <c r="D2031" s="244" t="s">
        <v>12996</v>
      </c>
      <c r="E2031" s="244" t="s">
        <v>12997</v>
      </c>
      <c r="F2031" s="1149">
        <v>33349.0</v>
      </c>
      <c r="G2031" s="244" t="s">
        <v>2021</v>
      </c>
      <c r="H2031" s="244" t="s">
        <v>3611</v>
      </c>
      <c r="I2031" s="1152" t="s">
        <v>12998</v>
      </c>
      <c r="K2031" s="244" t="s">
        <v>12999</v>
      </c>
      <c r="L2031" s="1496" t="s">
        <v>7038</v>
      </c>
      <c r="M2031" s="238"/>
      <c r="N2031" s="238"/>
      <c r="O2031" s="238"/>
      <c r="P2031" s="238"/>
      <c r="Q2031" s="238"/>
      <c r="R2031" s="1497"/>
      <c r="S2031" s="1324"/>
      <c r="T2031" s="238"/>
      <c r="U2031" s="238"/>
      <c r="V2031" s="246"/>
      <c r="W2031" s="238"/>
      <c r="X2031" s="238"/>
      <c r="Y2031" s="1479"/>
      <c r="AA2031" s="987"/>
      <c r="AB2031" s="992"/>
      <c r="AC2031" s="993"/>
      <c r="AD2031" s="994"/>
      <c r="AE2031" s="994"/>
      <c r="AF2031" s="995"/>
      <c r="AG2031" s="996"/>
      <c r="AH2031" s="997"/>
      <c r="AI2031" s="998"/>
      <c r="AJ2031" s="312"/>
      <c r="AK2031" s="312"/>
      <c r="AL2031" s="999"/>
      <c r="AM2031" s="312"/>
      <c r="AN2031" s="312"/>
      <c r="AO2031" s="1000"/>
      <c r="AP2031" s="666"/>
      <c r="AQ2031" s="1001"/>
      <c r="AR2031" s="1001"/>
      <c r="AS2031" s="1001"/>
      <c r="AT2031" s="748"/>
    </row>
    <row r="2032">
      <c r="A2032" s="248" t="s">
        <v>673</v>
      </c>
      <c r="B2032" s="244">
        <v>3.5611773E7</v>
      </c>
      <c r="C2032" s="1148">
        <v>44716.83963689815</v>
      </c>
      <c r="D2032" s="244" t="s">
        <v>13003</v>
      </c>
      <c r="E2032" s="244" t="s">
        <v>13004</v>
      </c>
      <c r="F2032" s="1149">
        <v>33323.0</v>
      </c>
      <c r="G2032" s="244" t="s">
        <v>2021</v>
      </c>
      <c r="H2032" s="244" t="s">
        <v>13005</v>
      </c>
      <c r="I2032" s="244" t="s">
        <v>13006</v>
      </c>
      <c r="K2032" s="244" t="s">
        <v>13007</v>
      </c>
      <c r="L2032" s="1496" t="s">
        <v>7020</v>
      </c>
      <c r="M2032" s="238"/>
      <c r="N2032" s="238"/>
      <c r="O2032" s="238"/>
      <c r="P2032" s="238"/>
      <c r="Q2032" s="246"/>
      <c r="R2032" s="238"/>
      <c r="S2032" s="1324"/>
      <c r="T2032" s="246"/>
      <c r="U2032" s="246"/>
      <c r="V2032" s="246"/>
      <c r="W2032" s="238"/>
      <c r="X2032" s="238"/>
      <c r="Y2032" s="1479"/>
      <c r="AA2032" s="987"/>
      <c r="AB2032" s="992"/>
      <c r="AC2032" s="993"/>
      <c r="AD2032" s="994"/>
      <c r="AE2032" s="994"/>
      <c r="AF2032" s="995"/>
      <c r="AG2032" s="996"/>
      <c r="AH2032" s="997"/>
      <c r="AI2032" s="998"/>
      <c r="AJ2032" s="312"/>
      <c r="AK2032" s="312"/>
      <c r="AL2032" s="999"/>
      <c r="AM2032" s="312"/>
      <c r="AN2032" s="312"/>
      <c r="AO2032" s="1000"/>
      <c r="AP2032" s="666"/>
      <c r="AQ2032" s="1001"/>
      <c r="AR2032" s="1001"/>
      <c r="AS2032" s="1001"/>
      <c r="AT2032" s="748"/>
    </row>
    <row r="2033">
      <c r="A2033" s="248" t="s">
        <v>673</v>
      </c>
      <c r="B2033" s="244">
        <v>4.509357E7</v>
      </c>
      <c r="C2033" s="1148">
        <v>44718.87472738426</v>
      </c>
      <c r="D2033" s="244" t="s">
        <v>13012</v>
      </c>
      <c r="E2033" s="244" t="s">
        <v>13013</v>
      </c>
      <c r="F2033" s="1149">
        <v>37819.0</v>
      </c>
      <c r="G2033" s="244" t="s">
        <v>391</v>
      </c>
      <c r="H2033" s="244" t="s">
        <v>4299</v>
      </c>
      <c r="I2033" s="244">
        <v>1.162332433E9</v>
      </c>
      <c r="K2033" s="244" t="s">
        <v>13014</v>
      </c>
      <c r="L2033" s="1496" t="s">
        <v>7020</v>
      </c>
      <c r="M2033" s="238"/>
      <c r="N2033" s="238"/>
      <c r="O2033" s="238"/>
      <c r="P2033" s="238"/>
      <c r="Q2033" s="238"/>
      <c r="R2033" s="1497"/>
      <c r="S2033" s="1324"/>
      <c r="T2033" s="238"/>
      <c r="U2033" s="238"/>
      <c r="V2033" s="246"/>
      <c r="W2033" s="238"/>
      <c r="X2033" s="238"/>
      <c r="Y2033" s="1479"/>
      <c r="AA2033" s="987"/>
      <c r="AB2033" s="992"/>
      <c r="AC2033" s="993"/>
      <c r="AD2033" s="994"/>
      <c r="AE2033" s="994"/>
      <c r="AF2033" s="995"/>
      <c r="AG2033" s="996"/>
      <c r="AH2033" s="997"/>
      <c r="AI2033" s="998"/>
      <c r="AJ2033" s="312"/>
      <c r="AK2033" s="312"/>
      <c r="AL2033" s="999"/>
      <c r="AM2033" s="312"/>
      <c r="AN2033" s="312"/>
      <c r="AO2033" s="1000"/>
      <c r="AP2033" s="666"/>
      <c r="AQ2033" s="1001"/>
      <c r="AR2033" s="1001"/>
      <c r="AS2033" s="1001"/>
      <c r="AT2033" s="748"/>
    </row>
    <row r="2034">
      <c r="A2034" s="248" t="s">
        <v>673</v>
      </c>
      <c r="B2034" s="244">
        <v>4.4727433E7</v>
      </c>
      <c r="C2034" s="1148">
        <v>44719.91561012731</v>
      </c>
      <c r="D2034" s="244" t="s">
        <v>4904</v>
      </c>
      <c r="E2034" s="244" t="s">
        <v>13020</v>
      </c>
      <c r="F2034" s="1149">
        <v>37712.0</v>
      </c>
      <c r="G2034" s="244" t="s">
        <v>391</v>
      </c>
      <c r="H2034" s="244" t="s">
        <v>13021</v>
      </c>
      <c r="I2034" s="244" t="s">
        <v>13022</v>
      </c>
      <c r="K2034" s="244" t="s">
        <v>13023</v>
      </c>
      <c r="L2034" s="1496" t="s">
        <v>7028</v>
      </c>
      <c r="M2034" s="238"/>
      <c r="N2034" s="238"/>
      <c r="O2034" s="238"/>
      <c r="P2034" s="238"/>
      <c r="Q2034" s="246"/>
      <c r="R2034" s="1497"/>
      <c r="S2034" s="1324"/>
      <c r="T2034" s="238"/>
      <c r="U2034" s="238"/>
      <c r="V2034" s="246"/>
      <c r="W2034" s="238"/>
      <c r="X2034" s="238"/>
      <c r="Y2034" s="1479"/>
      <c r="AA2034" s="987"/>
      <c r="AB2034" s="992"/>
      <c r="AC2034" s="993"/>
      <c r="AD2034" s="994"/>
      <c r="AE2034" s="994"/>
      <c r="AF2034" s="995"/>
      <c r="AG2034" s="996"/>
      <c r="AH2034" s="997"/>
      <c r="AI2034" s="998"/>
      <c r="AJ2034" s="312"/>
      <c r="AK2034" s="312"/>
      <c r="AL2034" s="999"/>
      <c r="AM2034" s="312"/>
      <c r="AN2034" s="312"/>
      <c r="AO2034" s="1000"/>
      <c r="AP2034" s="666"/>
      <c r="AQ2034" s="1001"/>
      <c r="AR2034" s="1001"/>
      <c r="AS2034" s="1001"/>
      <c r="AT2034" s="748"/>
    </row>
    <row r="2035">
      <c r="A2035" s="248" t="s">
        <v>673</v>
      </c>
      <c r="B2035" s="244">
        <v>3.6929512E7</v>
      </c>
      <c r="C2035" s="1148">
        <v>44722.56314806713</v>
      </c>
      <c r="D2035" s="244" t="s">
        <v>13027</v>
      </c>
      <c r="E2035" s="244" t="s">
        <v>13028</v>
      </c>
      <c r="F2035" s="1149">
        <v>33730.0</v>
      </c>
      <c r="G2035" s="244" t="s">
        <v>674</v>
      </c>
      <c r="H2035" s="244" t="s">
        <v>1822</v>
      </c>
      <c r="I2035" s="244">
        <v>5.491140220026E12</v>
      </c>
      <c r="K2035" s="244" t="s">
        <v>1877</v>
      </c>
      <c r="L2035" s="1496" t="s">
        <v>13029</v>
      </c>
      <c r="M2035" s="238"/>
      <c r="N2035" s="238"/>
      <c r="O2035" s="238"/>
      <c r="P2035" s="238"/>
      <c r="Q2035" s="246"/>
      <c r="R2035" s="1498"/>
      <c r="S2035" s="1324"/>
      <c r="T2035" s="238"/>
      <c r="U2035" s="238"/>
      <c r="V2035" s="246"/>
      <c r="W2035" s="238"/>
      <c r="X2035" s="238"/>
      <c r="Y2035" s="1221"/>
      <c r="AA2035" s="987"/>
      <c r="AB2035" s="992"/>
      <c r="AC2035" s="993"/>
      <c r="AD2035" s="994"/>
      <c r="AE2035" s="994"/>
      <c r="AF2035" s="995"/>
      <c r="AG2035" s="996"/>
      <c r="AH2035" s="997"/>
      <c r="AI2035" s="998"/>
      <c r="AJ2035" s="312"/>
      <c r="AK2035" s="312"/>
      <c r="AL2035" s="999"/>
      <c r="AM2035" s="312"/>
      <c r="AN2035" s="312"/>
      <c r="AO2035" s="1000"/>
      <c r="AP2035" s="666"/>
      <c r="AQ2035" s="1001"/>
      <c r="AR2035" s="1001"/>
      <c r="AS2035" s="1001"/>
      <c r="AT2035" s="748"/>
    </row>
    <row r="2036">
      <c r="A2036" s="248" t="s">
        <v>673</v>
      </c>
      <c r="B2036" s="244">
        <v>3.7947985E7</v>
      </c>
      <c r="C2036" s="1148">
        <v>44725.59419993055</v>
      </c>
      <c r="D2036" s="244" t="s">
        <v>13032</v>
      </c>
      <c r="E2036" s="244" t="s">
        <v>13033</v>
      </c>
      <c r="F2036" s="1149">
        <v>34257.0</v>
      </c>
      <c r="G2036" s="244" t="s">
        <v>391</v>
      </c>
      <c r="H2036" s="244" t="s">
        <v>13034</v>
      </c>
      <c r="I2036" s="244">
        <v>1.153321538E9</v>
      </c>
      <c r="K2036" s="244" t="s">
        <v>13035</v>
      </c>
      <c r="L2036" s="1496" t="s">
        <v>7020</v>
      </c>
      <c r="M2036" s="238"/>
      <c r="N2036" s="238"/>
      <c r="O2036" s="238"/>
      <c r="P2036" s="238"/>
      <c r="Q2036" s="246"/>
      <c r="R2036" s="1497"/>
      <c r="S2036" s="1324"/>
      <c r="T2036" s="238"/>
      <c r="U2036" s="238"/>
      <c r="V2036" s="246"/>
      <c r="W2036" s="238"/>
      <c r="X2036" s="238"/>
      <c r="Y2036" s="1221"/>
      <c r="AA2036" s="987"/>
      <c r="AB2036" s="992"/>
      <c r="AC2036" s="993"/>
      <c r="AD2036" s="994"/>
      <c r="AE2036" s="994"/>
      <c r="AF2036" s="995"/>
      <c r="AG2036" s="996"/>
      <c r="AH2036" s="997"/>
      <c r="AI2036" s="998"/>
      <c r="AJ2036" s="312"/>
      <c r="AK2036" s="312"/>
      <c r="AL2036" s="999"/>
      <c r="AM2036" s="312"/>
      <c r="AN2036" s="312"/>
      <c r="AO2036" s="1000"/>
      <c r="AP2036" s="666"/>
      <c r="AQ2036" s="1001"/>
      <c r="AR2036" s="1001"/>
      <c r="AS2036" s="1001"/>
      <c r="AT2036" s="748"/>
    </row>
    <row r="2037">
      <c r="A2037" s="248" t="s">
        <v>673</v>
      </c>
      <c r="B2037" s="244">
        <v>3.3346569E7</v>
      </c>
      <c r="C2037" s="1148">
        <v>44725.935021990736</v>
      </c>
      <c r="D2037" s="244" t="s">
        <v>13038</v>
      </c>
      <c r="E2037" s="244" t="s">
        <v>13039</v>
      </c>
      <c r="F2037" s="1149">
        <v>31718.0</v>
      </c>
      <c r="G2037" s="244" t="s">
        <v>674</v>
      </c>
      <c r="H2037" s="244" t="s">
        <v>1631</v>
      </c>
      <c r="I2037" s="244">
        <v>1.134208695E9</v>
      </c>
      <c r="K2037" s="244" t="s">
        <v>13040</v>
      </c>
      <c r="L2037" s="1496" t="s">
        <v>7020</v>
      </c>
      <c r="M2037" s="238"/>
      <c r="N2037" s="238"/>
      <c r="O2037" s="238"/>
      <c r="P2037" s="238"/>
      <c r="Q2037" s="246"/>
      <c r="R2037" s="246"/>
      <c r="S2037" s="1324"/>
      <c r="T2037" s="246"/>
      <c r="U2037" s="246"/>
      <c r="V2037" s="246"/>
      <c r="W2037" s="238"/>
      <c r="X2037" s="238"/>
      <c r="Y2037" s="666"/>
      <c r="AA2037" s="987"/>
      <c r="AB2037" s="992"/>
      <c r="AC2037" s="993"/>
      <c r="AD2037" s="994"/>
      <c r="AE2037" s="994"/>
      <c r="AF2037" s="995"/>
      <c r="AG2037" s="996"/>
      <c r="AH2037" s="997"/>
      <c r="AI2037" s="998"/>
      <c r="AJ2037" s="312"/>
      <c r="AK2037" s="312"/>
      <c r="AL2037" s="999"/>
      <c r="AM2037" s="312"/>
      <c r="AN2037" s="312"/>
      <c r="AO2037" s="1000"/>
      <c r="AP2037" s="666"/>
      <c r="AQ2037" s="1001"/>
      <c r="AR2037" s="1001"/>
      <c r="AS2037" s="1001"/>
      <c r="AT2037" s="748"/>
    </row>
    <row r="2038">
      <c r="A2038" s="248" t="s">
        <v>673</v>
      </c>
      <c r="B2038" s="244">
        <v>4.1834991E7</v>
      </c>
      <c r="C2038" s="1148">
        <v>44726.81791814815</v>
      </c>
      <c r="D2038" s="244" t="s">
        <v>13044</v>
      </c>
      <c r="E2038" s="244" t="s">
        <v>13045</v>
      </c>
      <c r="F2038" s="1149">
        <v>36258.0</v>
      </c>
      <c r="G2038" s="244" t="s">
        <v>2021</v>
      </c>
      <c r="H2038" s="244" t="s">
        <v>1848</v>
      </c>
      <c r="I2038" s="244" t="s">
        <v>13046</v>
      </c>
      <c r="K2038" s="244" t="s">
        <v>13047</v>
      </c>
      <c r="L2038" s="1496" t="s">
        <v>7020</v>
      </c>
      <c r="M2038" s="238"/>
      <c r="N2038" s="238"/>
      <c r="O2038" s="238"/>
      <c r="P2038" s="238"/>
      <c r="Q2038" s="238"/>
      <c r="R2038" s="1497"/>
      <c r="S2038" s="1324"/>
      <c r="T2038" s="238"/>
      <c r="U2038" s="238"/>
      <c r="V2038" s="246"/>
      <c r="W2038" s="238"/>
      <c r="X2038" s="238"/>
      <c r="Y2038" s="1221"/>
      <c r="AA2038" s="987"/>
      <c r="AB2038" s="992"/>
      <c r="AC2038" s="993"/>
      <c r="AD2038" s="994"/>
      <c r="AE2038" s="994"/>
      <c r="AF2038" s="995"/>
      <c r="AG2038" s="996"/>
      <c r="AH2038" s="997"/>
      <c r="AI2038" s="998"/>
      <c r="AJ2038" s="312"/>
      <c r="AK2038" s="312"/>
      <c r="AL2038" s="999"/>
      <c r="AM2038" s="312"/>
      <c r="AN2038" s="312"/>
      <c r="AO2038" s="1000"/>
      <c r="AP2038" s="666"/>
      <c r="AQ2038" s="1001"/>
      <c r="AR2038" s="1001"/>
      <c r="AS2038" s="1001"/>
      <c r="AT2038" s="748"/>
    </row>
    <row r="2039">
      <c r="A2039" s="248" t="s">
        <v>673</v>
      </c>
      <c r="B2039" s="244">
        <v>9.6028667E7</v>
      </c>
      <c r="C2039" s="1148">
        <v>44729.55614738426</v>
      </c>
      <c r="D2039" s="244" t="s">
        <v>13053</v>
      </c>
      <c r="E2039" s="244" t="s">
        <v>13054</v>
      </c>
      <c r="F2039" s="1149">
        <v>34900.0</v>
      </c>
      <c r="G2039" s="244" t="s">
        <v>13055</v>
      </c>
      <c r="H2039" s="244" t="s">
        <v>1822</v>
      </c>
      <c r="I2039" s="244" t="s">
        <v>13056</v>
      </c>
      <c r="K2039" s="244" t="s">
        <v>13057</v>
      </c>
      <c r="L2039" s="1496" t="s">
        <v>7154</v>
      </c>
      <c r="M2039" s="238"/>
      <c r="N2039" s="238"/>
      <c r="O2039" s="238"/>
      <c r="P2039" s="238"/>
      <c r="Q2039" s="238"/>
      <c r="R2039" s="1497"/>
      <c r="S2039" s="1324"/>
      <c r="T2039" s="246"/>
      <c r="U2039" s="246"/>
      <c r="V2039" s="246"/>
      <c r="W2039" s="238"/>
      <c r="X2039" s="238"/>
      <c r="Y2039" s="297"/>
      <c r="AA2039" s="987"/>
      <c r="AB2039" s="992"/>
      <c r="AC2039" s="993"/>
      <c r="AD2039" s="994"/>
      <c r="AE2039" s="994"/>
      <c r="AF2039" s="995"/>
      <c r="AG2039" s="996"/>
      <c r="AH2039" s="997"/>
      <c r="AI2039" s="998"/>
      <c r="AJ2039" s="312"/>
      <c r="AK2039" s="312"/>
      <c r="AL2039" s="999"/>
      <c r="AM2039" s="312"/>
      <c r="AN2039" s="312"/>
      <c r="AO2039" s="1000"/>
      <c r="AP2039" s="666"/>
      <c r="AQ2039" s="1001"/>
      <c r="AR2039" s="1001"/>
      <c r="AS2039" s="1001"/>
      <c r="AT2039" s="748"/>
    </row>
    <row r="2040">
      <c r="A2040" s="248" t="s">
        <v>673</v>
      </c>
      <c r="B2040" s="244">
        <v>4.158751E7</v>
      </c>
      <c r="C2040" s="1148">
        <v>44734.84496480324</v>
      </c>
      <c r="D2040" s="244" t="s">
        <v>13062</v>
      </c>
      <c r="E2040" s="244" t="s">
        <v>13063</v>
      </c>
      <c r="F2040" s="1149">
        <v>36068.0</v>
      </c>
      <c r="G2040" s="244" t="s">
        <v>391</v>
      </c>
      <c r="H2040" s="244" t="s">
        <v>1678</v>
      </c>
      <c r="I2040" s="244" t="s">
        <v>13064</v>
      </c>
      <c r="K2040" s="244" t="s">
        <v>13065</v>
      </c>
      <c r="L2040" s="1496" t="s">
        <v>7020</v>
      </c>
      <c r="M2040" s="238"/>
      <c r="N2040" s="238"/>
      <c r="O2040" s="238"/>
      <c r="P2040" s="238"/>
      <c r="Q2040" s="246"/>
      <c r="R2040" s="238"/>
      <c r="S2040" s="1324"/>
      <c r="T2040" s="246"/>
      <c r="U2040" s="246"/>
      <c r="V2040" s="246"/>
      <c r="W2040" s="238"/>
      <c r="X2040" s="238"/>
      <c r="Y2040" s="297"/>
      <c r="AA2040" s="987"/>
      <c r="AB2040" s="992"/>
      <c r="AC2040" s="993"/>
      <c r="AD2040" s="994"/>
      <c r="AE2040" s="994"/>
      <c r="AF2040" s="995"/>
      <c r="AG2040" s="996"/>
      <c r="AH2040" s="997"/>
      <c r="AI2040" s="998"/>
      <c r="AJ2040" s="312"/>
      <c r="AK2040" s="312"/>
      <c r="AL2040" s="999"/>
      <c r="AM2040" s="312"/>
      <c r="AN2040" s="312"/>
      <c r="AO2040" s="1000"/>
      <c r="AP2040" s="666"/>
      <c r="AQ2040" s="1001"/>
      <c r="AR2040" s="1001"/>
      <c r="AS2040" s="1001"/>
      <c r="AT2040" s="748"/>
    </row>
    <row r="2041">
      <c r="A2041" s="248" t="s">
        <v>673</v>
      </c>
      <c r="B2041" s="244">
        <v>3.4401278E7</v>
      </c>
      <c r="C2041" s="1148">
        <v>44746.804123865746</v>
      </c>
      <c r="D2041" s="244" t="s">
        <v>13069</v>
      </c>
      <c r="E2041" s="244" t="s">
        <v>13070</v>
      </c>
      <c r="F2041" s="1149">
        <v>32583.0</v>
      </c>
      <c r="G2041" s="244" t="s">
        <v>391</v>
      </c>
      <c r="H2041" s="244" t="s">
        <v>5551</v>
      </c>
      <c r="I2041" s="244">
        <v>5.491141963639E12</v>
      </c>
      <c r="K2041" s="244" t="s">
        <v>13071</v>
      </c>
      <c r="L2041" s="1496" t="s">
        <v>13072</v>
      </c>
      <c r="M2041" s="238"/>
      <c r="N2041" s="238"/>
      <c r="O2041" s="238"/>
      <c r="P2041" s="238"/>
      <c r="Q2041" s="238"/>
      <c r="R2041" s="1497"/>
      <c r="S2041" s="1324"/>
      <c r="T2041" s="238"/>
      <c r="U2041" s="238"/>
      <c r="V2041" s="246"/>
      <c r="W2041" s="238"/>
      <c r="X2041" s="238"/>
      <c r="Y2041" s="1221"/>
      <c r="AA2041" s="987"/>
      <c r="AB2041" s="992"/>
      <c r="AC2041" s="993"/>
      <c r="AD2041" s="994"/>
      <c r="AE2041" s="994"/>
      <c r="AF2041" s="995"/>
      <c r="AG2041" s="996"/>
      <c r="AH2041" s="997"/>
      <c r="AI2041" s="998"/>
      <c r="AJ2041" s="312"/>
      <c r="AK2041" s="312"/>
      <c r="AL2041" s="999"/>
      <c r="AM2041" s="312"/>
      <c r="AN2041" s="312"/>
      <c r="AO2041" s="1000"/>
      <c r="AP2041" s="666"/>
      <c r="AQ2041" s="1001"/>
      <c r="AR2041" s="1001"/>
      <c r="AS2041" s="1001"/>
      <c r="AT2041" s="748"/>
    </row>
    <row r="2042">
      <c r="A2042" s="248" t="s">
        <v>673</v>
      </c>
      <c r="B2042" s="244">
        <v>2.8710581E7</v>
      </c>
      <c r="C2042" s="1148">
        <v>44747.41890534722</v>
      </c>
      <c r="D2042" s="244" t="s">
        <v>13077</v>
      </c>
      <c r="E2042" s="244" t="s">
        <v>13078</v>
      </c>
      <c r="F2042" s="1149">
        <v>29833.0</v>
      </c>
      <c r="G2042" s="244" t="s">
        <v>1740</v>
      </c>
      <c r="H2042" s="244" t="s">
        <v>13079</v>
      </c>
      <c r="I2042" s="244">
        <v>1.144114605E9</v>
      </c>
      <c r="K2042" s="244" t="s">
        <v>13080</v>
      </c>
      <c r="L2042" s="1496" t="s">
        <v>7028</v>
      </c>
      <c r="M2042" s="238"/>
      <c r="N2042" s="238"/>
      <c r="O2042" s="238"/>
      <c r="P2042" s="238"/>
      <c r="Q2042" s="238"/>
      <c r="R2042" s="1497"/>
      <c r="S2042" s="1324"/>
      <c r="T2042" s="238"/>
      <c r="U2042" s="238"/>
      <c r="V2042" s="246"/>
      <c r="W2042" s="238"/>
      <c r="X2042" s="238"/>
      <c r="Y2042" s="1221"/>
      <c r="AA2042" s="987"/>
      <c r="AB2042" s="992"/>
      <c r="AC2042" s="993"/>
      <c r="AD2042" s="994"/>
      <c r="AE2042" s="994"/>
      <c r="AF2042" s="995"/>
      <c r="AG2042" s="996"/>
      <c r="AH2042" s="997"/>
      <c r="AI2042" s="998"/>
      <c r="AJ2042" s="312"/>
      <c r="AK2042" s="312"/>
      <c r="AL2042" s="999"/>
      <c r="AM2042" s="312"/>
      <c r="AN2042" s="312"/>
      <c r="AO2042" s="1000"/>
      <c r="AP2042" s="666"/>
      <c r="AQ2042" s="1001"/>
      <c r="AR2042" s="1001"/>
      <c r="AS2042" s="1001"/>
      <c r="AT2042" s="748"/>
    </row>
    <row r="2043">
      <c r="A2043" s="248" t="s">
        <v>673</v>
      </c>
      <c r="B2043" s="244">
        <v>3.2831857E7</v>
      </c>
      <c r="C2043" s="1148">
        <v>44747.421975868056</v>
      </c>
      <c r="D2043" s="244" t="s">
        <v>13085</v>
      </c>
      <c r="E2043" s="244" t="s">
        <v>13086</v>
      </c>
      <c r="F2043" s="1149">
        <v>31834.0</v>
      </c>
      <c r="G2043" s="244" t="s">
        <v>674</v>
      </c>
      <c r="H2043" s="244" t="s">
        <v>13087</v>
      </c>
      <c r="I2043" s="244">
        <v>1.156042945E9</v>
      </c>
      <c r="K2043" s="244" t="s">
        <v>13088</v>
      </c>
      <c r="L2043" s="1496" t="s">
        <v>7028</v>
      </c>
      <c r="M2043" s="238"/>
      <c r="N2043" s="238"/>
      <c r="O2043" s="238"/>
      <c r="P2043" s="238"/>
      <c r="Q2043" s="238"/>
      <c r="R2043" s="1497"/>
      <c r="S2043" s="1324"/>
      <c r="T2043" s="238"/>
      <c r="U2043" s="238"/>
      <c r="V2043" s="246"/>
      <c r="W2043" s="238"/>
      <c r="X2043" s="238"/>
      <c r="Y2043" s="1221"/>
      <c r="AA2043" s="987"/>
      <c r="AB2043" s="992"/>
      <c r="AC2043" s="993"/>
      <c r="AD2043" s="994"/>
      <c r="AE2043" s="994"/>
      <c r="AF2043" s="995"/>
      <c r="AG2043" s="996"/>
      <c r="AH2043" s="997"/>
      <c r="AI2043" s="998"/>
      <c r="AJ2043" s="312"/>
      <c r="AK2043" s="312"/>
      <c r="AL2043" s="999"/>
      <c r="AM2043" s="312"/>
      <c r="AN2043" s="312"/>
      <c r="AO2043" s="1000"/>
      <c r="AP2043" s="666"/>
      <c r="AQ2043" s="1001"/>
      <c r="AR2043" s="1001"/>
      <c r="AS2043" s="1001"/>
      <c r="AT2043" s="748"/>
    </row>
    <row r="2044">
      <c r="A2044" s="248" t="s">
        <v>673</v>
      </c>
      <c r="B2044" s="244">
        <v>4.7695752E7</v>
      </c>
      <c r="C2044" s="1148">
        <v>44748.58447872685</v>
      </c>
      <c r="D2044" s="244" t="s">
        <v>13093</v>
      </c>
      <c r="E2044" s="244" t="s">
        <v>13094</v>
      </c>
      <c r="F2044" s="1149">
        <v>39054.0</v>
      </c>
      <c r="G2044" s="244" t="s">
        <v>391</v>
      </c>
      <c r="H2044" s="244" t="s">
        <v>1756</v>
      </c>
      <c r="I2044" s="244">
        <v>1.161425816E9</v>
      </c>
      <c r="K2044" s="244" t="s">
        <v>10060</v>
      </c>
      <c r="L2044" s="1496" t="s">
        <v>7038</v>
      </c>
      <c r="M2044" s="238"/>
      <c r="N2044" s="238"/>
      <c r="O2044" s="238"/>
      <c r="P2044" s="238"/>
      <c r="Q2044" s="246"/>
      <c r="R2044" s="1497"/>
      <c r="S2044" s="1324"/>
      <c r="T2044" s="238"/>
      <c r="U2044" s="238"/>
      <c r="V2044" s="1161"/>
      <c r="W2044" s="238"/>
      <c r="X2044" s="238"/>
      <c r="Y2044" s="1221"/>
      <c r="AA2044" s="987"/>
      <c r="AB2044" s="992"/>
      <c r="AC2044" s="993"/>
      <c r="AD2044" s="994"/>
      <c r="AE2044" s="994"/>
      <c r="AF2044" s="995"/>
      <c r="AG2044" s="996"/>
      <c r="AH2044" s="997"/>
      <c r="AI2044" s="998"/>
      <c r="AJ2044" s="312"/>
      <c r="AK2044" s="312"/>
      <c r="AL2044" s="999"/>
      <c r="AM2044" s="312"/>
      <c r="AN2044" s="312"/>
      <c r="AO2044" s="1000"/>
      <c r="AP2044" s="666"/>
      <c r="AQ2044" s="1001"/>
      <c r="AR2044" s="1001"/>
      <c r="AS2044" s="1001"/>
      <c r="AT2044" s="748"/>
    </row>
    <row r="2045">
      <c r="A2045" s="248" t="s">
        <v>673</v>
      </c>
      <c r="B2045" s="253">
        <v>3.680665E7</v>
      </c>
      <c r="C2045" s="912">
        <v>44750.44311958333</v>
      </c>
      <c r="D2045" s="253" t="s">
        <v>13100</v>
      </c>
      <c r="E2045" s="253" t="s">
        <v>13101</v>
      </c>
      <c r="F2045" s="1022">
        <v>33707.0</v>
      </c>
      <c r="G2045" s="253" t="s">
        <v>391</v>
      </c>
      <c r="H2045" s="253" t="s">
        <v>1822</v>
      </c>
      <c r="I2045" s="253" t="s">
        <v>13102</v>
      </c>
      <c r="K2045" s="253" t="s">
        <v>13103</v>
      </c>
      <c r="L2045" s="1494" t="s">
        <v>7020</v>
      </c>
      <c r="M2045" s="248"/>
      <c r="N2045" s="248"/>
      <c r="O2045" s="248"/>
      <c r="P2045" s="248"/>
      <c r="Q2045" s="248"/>
      <c r="R2045" s="1492"/>
      <c r="S2045" s="1324"/>
      <c r="T2045" s="248"/>
      <c r="U2045" s="248"/>
      <c r="V2045" s="255"/>
      <c r="W2045" s="248"/>
      <c r="X2045" s="248"/>
      <c r="Y2045" s="1201"/>
      <c r="AA2045" s="987"/>
      <c r="AB2045" s="992"/>
      <c r="AC2045" s="993"/>
      <c r="AD2045" s="994"/>
      <c r="AE2045" s="994"/>
      <c r="AF2045" s="995"/>
      <c r="AG2045" s="996"/>
      <c r="AH2045" s="997"/>
      <c r="AI2045" s="998"/>
      <c r="AJ2045" s="312"/>
      <c r="AK2045" s="312"/>
      <c r="AL2045" s="999"/>
      <c r="AM2045" s="312"/>
      <c r="AN2045" s="312"/>
      <c r="AO2045" s="1000"/>
      <c r="AP2045" s="666"/>
      <c r="AQ2045" s="1001"/>
      <c r="AR2045" s="1001"/>
      <c r="AS2045" s="1001"/>
      <c r="AT2045" s="748"/>
    </row>
    <row r="2046">
      <c r="A2046" s="248" t="s">
        <v>673</v>
      </c>
      <c r="B2046" s="253">
        <v>3.3667317E7</v>
      </c>
      <c r="C2046" s="912">
        <v>44753.51863237268</v>
      </c>
      <c r="D2046" s="253" t="s">
        <v>13110</v>
      </c>
      <c r="E2046" s="253" t="s">
        <v>13111</v>
      </c>
      <c r="F2046" s="1022">
        <v>32233.0</v>
      </c>
      <c r="G2046" s="253" t="s">
        <v>2021</v>
      </c>
      <c r="H2046" s="253" t="s">
        <v>3551</v>
      </c>
      <c r="I2046" s="253">
        <v>1.167874322E9</v>
      </c>
      <c r="K2046" s="253" t="s">
        <v>13112</v>
      </c>
      <c r="L2046" s="1494" t="s">
        <v>7038</v>
      </c>
      <c r="M2046" s="248"/>
      <c r="N2046" s="248"/>
      <c r="O2046" s="248"/>
      <c r="P2046" s="248"/>
      <c r="Q2046" s="248"/>
      <c r="R2046" s="1492"/>
      <c r="S2046" s="1324"/>
      <c r="T2046" s="255"/>
      <c r="U2046" s="255"/>
      <c r="V2046" s="255"/>
      <c r="W2046" s="248"/>
      <c r="X2046" s="248"/>
      <c r="Y2046" s="1221"/>
      <c r="AA2046" s="987"/>
      <c r="AB2046" s="992"/>
      <c r="AC2046" s="993"/>
      <c r="AD2046" s="994"/>
      <c r="AE2046" s="994"/>
      <c r="AF2046" s="995"/>
      <c r="AG2046" s="996"/>
      <c r="AH2046" s="997"/>
      <c r="AI2046" s="998"/>
      <c r="AJ2046" s="312"/>
      <c r="AK2046" s="312"/>
      <c r="AL2046" s="999"/>
      <c r="AM2046" s="312"/>
      <c r="AN2046" s="312"/>
      <c r="AO2046" s="1000"/>
      <c r="AP2046" s="666"/>
      <c r="AQ2046" s="1001"/>
      <c r="AR2046" s="1001"/>
      <c r="AS2046" s="1001"/>
      <c r="AT2046" s="748"/>
    </row>
    <row r="2047">
      <c r="A2047" s="248" t="s">
        <v>673</v>
      </c>
      <c r="B2047" s="244">
        <v>4.5478514E7</v>
      </c>
      <c r="C2047" s="1148">
        <v>44755.82320967593</v>
      </c>
      <c r="D2047" s="244" t="s">
        <v>13117</v>
      </c>
      <c r="E2047" s="244" t="s">
        <v>13118</v>
      </c>
      <c r="F2047" s="1149">
        <v>38008.0</v>
      </c>
      <c r="G2047" s="244" t="s">
        <v>391</v>
      </c>
      <c r="H2047" s="244" t="s">
        <v>1822</v>
      </c>
      <c r="I2047" s="244" t="s">
        <v>13119</v>
      </c>
      <c r="K2047" s="244" t="s">
        <v>8794</v>
      </c>
      <c r="L2047" s="1496" t="s">
        <v>7028</v>
      </c>
      <c r="M2047" s="238"/>
      <c r="N2047" s="238"/>
      <c r="O2047" s="238"/>
      <c r="P2047" s="238"/>
      <c r="Q2047" s="246"/>
      <c r="R2047" s="1497"/>
      <c r="S2047" s="1324"/>
      <c r="T2047" s="238"/>
      <c r="U2047" s="238"/>
      <c r="V2047" s="246"/>
      <c r="W2047" s="238"/>
      <c r="X2047" s="238"/>
      <c r="Y2047" s="297"/>
      <c r="AA2047" s="987"/>
      <c r="AB2047" s="992"/>
      <c r="AC2047" s="993"/>
      <c r="AD2047" s="994"/>
      <c r="AE2047" s="994"/>
      <c r="AF2047" s="995"/>
      <c r="AG2047" s="996"/>
      <c r="AH2047" s="997"/>
      <c r="AI2047" s="998"/>
      <c r="AJ2047" s="312"/>
      <c r="AK2047" s="312"/>
      <c r="AL2047" s="999"/>
      <c r="AM2047" s="312"/>
      <c r="AN2047" s="312"/>
      <c r="AO2047" s="1000"/>
      <c r="AP2047" s="666"/>
      <c r="AQ2047" s="1001"/>
      <c r="AR2047" s="1001"/>
      <c r="AS2047" s="1001"/>
      <c r="AT2047" s="748"/>
    </row>
    <row r="2048">
      <c r="A2048" s="248" t="s">
        <v>673</v>
      </c>
      <c r="B2048" s="244">
        <v>9.3051402E7</v>
      </c>
      <c r="C2048" s="1148">
        <v>44756.55513289352</v>
      </c>
      <c r="D2048" s="244" t="s">
        <v>13123</v>
      </c>
      <c r="E2048" s="244" t="s">
        <v>13124</v>
      </c>
      <c r="F2048" s="1149">
        <v>33526.0</v>
      </c>
      <c r="G2048" s="244" t="s">
        <v>13125</v>
      </c>
      <c r="H2048" s="244" t="s">
        <v>3479</v>
      </c>
      <c r="I2048" s="244">
        <v>1.132883807E9</v>
      </c>
      <c r="K2048" s="244" t="s">
        <v>13126</v>
      </c>
      <c r="L2048" s="1496" t="s">
        <v>7028</v>
      </c>
      <c r="M2048" s="238"/>
      <c r="N2048" s="238"/>
      <c r="O2048" s="238"/>
      <c r="P2048" s="238"/>
      <c r="Q2048" s="238"/>
      <c r="R2048" s="246"/>
      <c r="S2048" s="1324"/>
      <c r="T2048" s="246"/>
      <c r="U2048" s="246"/>
      <c r="V2048" s="246"/>
      <c r="W2048" s="238"/>
      <c r="X2048" s="238"/>
      <c r="Y2048" s="297"/>
      <c r="AA2048" s="987"/>
      <c r="AB2048" s="992"/>
      <c r="AC2048" s="993"/>
      <c r="AD2048" s="994"/>
      <c r="AE2048" s="994"/>
      <c r="AF2048" s="995"/>
      <c r="AG2048" s="996"/>
      <c r="AH2048" s="997"/>
      <c r="AI2048" s="998"/>
      <c r="AJ2048" s="312"/>
      <c r="AK2048" s="312"/>
      <c r="AL2048" s="999"/>
      <c r="AM2048" s="312"/>
      <c r="AN2048" s="312"/>
      <c r="AO2048" s="1000"/>
      <c r="AP2048" s="666"/>
      <c r="AQ2048" s="1001"/>
      <c r="AR2048" s="1001"/>
      <c r="AS2048" s="1001"/>
      <c r="AT2048" s="748"/>
    </row>
    <row r="2049">
      <c r="A2049" s="248" t="s">
        <v>673</v>
      </c>
      <c r="B2049" s="244">
        <v>4.547661E7</v>
      </c>
      <c r="C2049" s="1148">
        <v>44756.843976261574</v>
      </c>
      <c r="D2049" s="244" t="s">
        <v>13131</v>
      </c>
      <c r="E2049" s="244" t="s">
        <v>13132</v>
      </c>
      <c r="F2049" s="1149">
        <v>37986.0</v>
      </c>
      <c r="G2049" s="244" t="s">
        <v>2021</v>
      </c>
      <c r="H2049" s="244" t="s">
        <v>1678</v>
      </c>
      <c r="I2049" s="244" t="s">
        <v>13133</v>
      </c>
      <c r="K2049" s="244" t="s">
        <v>13134</v>
      </c>
      <c r="L2049" s="1496" t="s">
        <v>7020</v>
      </c>
      <c r="M2049" s="238"/>
      <c r="N2049" s="238"/>
      <c r="O2049" s="238"/>
      <c r="P2049" s="238"/>
      <c r="Q2049" s="238"/>
      <c r="R2049" s="246"/>
      <c r="S2049" s="1324"/>
      <c r="T2049" s="246"/>
      <c r="U2049" s="246"/>
      <c r="V2049" s="246"/>
      <c r="W2049" s="238"/>
      <c r="X2049" s="238"/>
      <c r="Y2049" s="1221"/>
      <c r="AA2049" s="987"/>
      <c r="AB2049" s="992"/>
      <c r="AC2049" s="993"/>
      <c r="AD2049" s="994"/>
      <c r="AE2049" s="994"/>
      <c r="AF2049" s="995"/>
      <c r="AG2049" s="996"/>
      <c r="AH2049" s="997"/>
      <c r="AI2049" s="998"/>
      <c r="AJ2049" s="312"/>
      <c r="AK2049" s="312"/>
      <c r="AL2049" s="999"/>
      <c r="AM2049" s="312"/>
      <c r="AN2049" s="312"/>
      <c r="AO2049" s="1000"/>
      <c r="AP2049" s="666"/>
      <c r="AQ2049" s="1001"/>
      <c r="AR2049" s="1001"/>
      <c r="AS2049" s="1001"/>
      <c r="AT2049" s="748"/>
    </row>
    <row r="2050">
      <c r="A2050" s="248" t="s">
        <v>673</v>
      </c>
      <c r="B2050" s="244">
        <v>3.8632069E7</v>
      </c>
      <c r="C2050" s="1148">
        <v>44761.800060520836</v>
      </c>
      <c r="D2050" s="244" t="s">
        <v>13139</v>
      </c>
      <c r="E2050" s="244" t="s">
        <v>13140</v>
      </c>
      <c r="F2050" s="1149">
        <v>34652.0</v>
      </c>
      <c r="G2050" s="244" t="s">
        <v>391</v>
      </c>
      <c r="H2050" s="244" t="s">
        <v>2691</v>
      </c>
      <c r="I2050" s="244" t="s">
        <v>13141</v>
      </c>
      <c r="K2050" s="244" t="s">
        <v>10609</v>
      </c>
      <c r="L2050" s="1496" t="s">
        <v>7038</v>
      </c>
      <c r="M2050" s="238"/>
      <c r="N2050" s="238"/>
      <c r="O2050" s="238"/>
      <c r="P2050" s="238"/>
      <c r="Q2050" s="246"/>
      <c r="R2050" s="1497"/>
      <c r="S2050" s="1324"/>
      <c r="T2050" s="246"/>
      <c r="U2050" s="246"/>
      <c r="V2050" s="246"/>
      <c r="W2050" s="238"/>
      <c r="X2050" s="238"/>
      <c r="Y2050" s="987"/>
      <c r="AA2050" s="987"/>
      <c r="AB2050" s="992"/>
      <c r="AC2050" s="993"/>
      <c r="AD2050" s="994"/>
      <c r="AE2050" s="994"/>
      <c r="AF2050" s="995"/>
      <c r="AG2050" s="996"/>
      <c r="AH2050" s="997"/>
      <c r="AI2050" s="998"/>
      <c r="AJ2050" s="312"/>
      <c r="AK2050" s="312"/>
      <c r="AL2050" s="999"/>
      <c r="AM2050" s="312"/>
      <c r="AN2050" s="312"/>
      <c r="AO2050" s="1000"/>
      <c r="AP2050" s="666"/>
      <c r="AQ2050" s="1001"/>
      <c r="AR2050" s="1001"/>
      <c r="AS2050" s="1001"/>
      <c r="AT2050" s="748"/>
    </row>
    <row r="2051">
      <c r="A2051" s="248" t="s">
        <v>673</v>
      </c>
      <c r="B2051" s="244">
        <v>4.547661E7</v>
      </c>
      <c r="C2051" s="1148">
        <v>44762.50855979166</v>
      </c>
      <c r="D2051" s="244" t="s">
        <v>13145</v>
      </c>
      <c r="E2051" s="244" t="s">
        <v>13132</v>
      </c>
      <c r="F2051" s="1149">
        <v>37986.0</v>
      </c>
      <c r="G2051" s="244" t="s">
        <v>391</v>
      </c>
      <c r="H2051" s="244" t="s">
        <v>13146</v>
      </c>
      <c r="I2051" s="244">
        <v>5.4911568136309E13</v>
      </c>
      <c r="K2051" s="244" t="s">
        <v>13147</v>
      </c>
      <c r="L2051" s="1496" t="s">
        <v>7020</v>
      </c>
      <c r="M2051" s="238"/>
      <c r="N2051" s="238"/>
      <c r="O2051" s="238"/>
      <c r="P2051" s="238"/>
      <c r="Q2051" s="238"/>
      <c r="R2051" s="246"/>
      <c r="S2051" s="1324"/>
      <c r="T2051" s="246"/>
      <c r="U2051" s="246"/>
      <c r="V2051" s="246"/>
      <c r="W2051" s="238"/>
      <c r="X2051" s="238"/>
      <c r="Y2051" s="297"/>
      <c r="AA2051" s="987"/>
      <c r="AB2051" s="992"/>
      <c r="AC2051" s="993"/>
      <c r="AD2051" s="994"/>
      <c r="AE2051" s="994"/>
      <c r="AF2051" s="995"/>
      <c r="AG2051" s="996"/>
      <c r="AH2051" s="997"/>
      <c r="AI2051" s="998"/>
      <c r="AJ2051" s="312"/>
      <c r="AK2051" s="312"/>
      <c r="AL2051" s="999"/>
      <c r="AM2051" s="312"/>
      <c r="AN2051" s="312"/>
      <c r="AO2051" s="1000"/>
      <c r="AP2051" s="666"/>
      <c r="AQ2051" s="1001"/>
      <c r="AR2051" s="1001"/>
      <c r="AS2051" s="1001"/>
      <c r="AT2051" s="748"/>
    </row>
    <row r="2052">
      <c r="A2052" s="248" t="s">
        <v>673</v>
      </c>
      <c r="B2052" s="244">
        <v>3.6916859E7</v>
      </c>
      <c r="C2052" s="1148">
        <v>44725.633735254625</v>
      </c>
      <c r="D2052" s="244" t="s">
        <v>4261</v>
      </c>
      <c r="E2052" s="244" t="s">
        <v>4262</v>
      </c>
      <c r="F2052" s="1149">
        <v>33894.0</v>
      </c>
      <c r="G2052" s="244" t="s">
        <v>391</v>
      </c>
      <c r="H2052" s="244" t="s">
        <v>9006</v>
      </c>
      <c r="I2052" s="244" t="s">
        <v>4264</v>
      </c>
      <c r="K2052" s="1087" t="s">
        <v>13151</v>
      </c>
      <c r="L2052" s="1496"/>
      <c r="M2052" s="238"/>
      <c r="N2052" s="238"/>
      <c r="O2052" s="238"/>
      <c r="P2052" s="238"/>
      <c r="Q2052" s="238"/>
      <c r="R2052" s="1497"/>
      <c r="S2052" s="248"/>
      <c r="T2052" s="246"/>
      <c r="U2052" s="246"/>
      <c r="V2052" s="238"/>
      <c r="W2052" s="238"/>
      <c r="X2052" s="238"/>
      <c r="Y2052" s="990"/>
      <c r="AA2052" s="987"/>
      <c r="AB2052" s="992"/>
      <c r="AC2052" s="993"/>
      <c r="AD2052" s="994"/>
      <c r="AE2052" s="994"/>
      <c r="AF2052" s="995"/>
      <c r="AG2052" s="996"/>
      <c r="AH2052" s="997"/>
      <c r="AI2052" s="998"/>
      <c r="AJ2052" s="312"/>
      <c r="AK2052" s="312"/>
      <c r="AL2052" s="999"/>
      <c r="AM2052" s="312"/>
      <c r="AN2052" s="312"/>
      <c r="AO2052" s="1000"/>
      <c r="AP2052" s="666"/>
      <c r="AQ2052" s="1001"/>
      <c r="AR2052" s="1001"/>
      <c r="AS2052" s="1001"/>
      <c r="AT2052" s="748"/>
    </row>
    <row r="2053">
      <c r="A2053" s="248" t="s">
        <v>673</v>
      </c>
      <c r="B2053" s="244">
        <v>3.0493755E7</v>
      </c>
      <c r="C2053" s="1148">
        <v>44767.91358857639</v>
      </c>
      <c r="D2053" s="244" t="s">
        <v>13153</v>
      </c>
      <c r="E2053" s="244" t="s">
        <v>13154</v>
      </c>
      <c r="F2053" s="1149">
        <v>30557.0</v>
      </c>
      <c r="G2053" s="244" t="s">
        <v>2021</v>
      </c>
      <c r="H2053" s="244" t="s">
        <v>13155</v>
      </c>
      <c r="I2053" s="244" t="s">
        <v>13156</v>
      </c>
      <c r="K2053" s="244" t="s">
        <v>13157</v>
      </c>
      <c r="L2053" s="1496" t="s">
        <v>13158</v>
      </c>
      <c r="M2053" s="238"/>
      <c r="N2053" s="238"/>
      <c r="O2053" s="238"/>
      <c r="P2053" s="238"/>
      <c r="Q2053" s="238"/>
      <c r="R2053" s="1497"/>
      <c r="S2053" s="1324"/>
      <c r="T2053" s="246"/>
      <c r="U2053" s="246"/>
      <c r="V2053" s="246"/>
      <c r="W2053" s="238"/>
      <c r="X2053" s="238"/>
      <c r="Y2053" s="990"/>
      <c r="AA2053" s="987"/>
      <c r="AB2053" s="992"/>
      <c r="AC2053" s="993"/>
      <c r="AD2053" s="994"/>
      <c r="AE2053" s="994"/>
      <c r="AF2053" s="995"/>
      <c r="AG2053" s="996"/>
      <c r="AH2053" s="997"/>
      <c r="AI2053" s="998"/>
      <c r="AJ2053" s="312"/>
      <c r="AK2053" s="312"/>
      <c r="AL2053" s="999"/>
      <c r="AM2053" s="312"/>
      <c r="AN2053" s="312"/>
      <c r="AO2053" s="1000"/>
      <c r="AP2053" s="666"/>
      <c r="AQ2053" s="1001"/>
      <c r="AR2053" s="1001"/>
      <c r="AS2053" s="1001"/>
      <c r="AT2053" s="748"/>
    </row>
    <row r="2054">
      <c r="A2054" s="248" t="s">
        <v>673</v>
      </c>
      <c r="B2054" s="244">
        <v>3.2394459E7</v>
      </c>
      <c r="C2054" s="1148">
        <v>44768.71230435185</v>
      </c>
      <c r="D2054" s="244" t="s">
        <v>13164</v>
      </c>
      <c r="E2054" s="244" t="s">
        <v>13165</v>
      </c>
      <c r="F2054" s="1149">
        <v>31530.0</v>
      </c>
      <c r="G2054" s="244" t="s">
        <v>391</v>
      </c>
      <c r="H2054" s="244" t="s">
        <v>3529</v>
      </c>
      <c r="I2054" s="244" t="s">
        <v>13166</v>
      </c>
      <c r="K2054" s="244" t="s">
        <v>13167</v>
      </c>
      <c r="L2054" s="1496" t="s">
        <v>7020</v>
      </c>
      <c r="M2054" s="238"/>
      <c r="N2054" s="238"/>
      <c r="O2054" s="238"/>
      <c r="P2054" s="238"/>
      <c r="Q2054" s="246"/>
      <c r="R2054" s="1497"/>
      <c r="S2054" s="1324"/>
      <c r="T2054" s="246"/>
      <c r="U2054" s="246"/>
      <c r="V2054" s="246"/>
      <c r="W2054" s="238"/>
      <c r="X2054" s="238"/>
      <c r="Y2054" s="990"/>
      <c r="AA2054" s="987"/>
      <c r="AB2054" s="992"/>
      <c r="AC2054" s="993"/>
      <c r="AD2054" s="994"/>
      <c r="AE2054" s="994"/>
      <c r="AF2054" s="995"/>
      <c r="AG2054" s="996"/>
      <c r="AH2054" s="997"/>
      <c r="AI2054" s="998"/>
      <c r="AJ2054" s="312"/>
      <c r="AK2054" s="312"/>
      <c r="AL2054" s="999"/>
      <c r="AM2054" s="312"/>
      <c r="AN2054" s="312"/>
      <c r="AO2054" s="1000"/>
      <c r="AP2054" s="666"/>
      <c r="AQ2054" s="1001"/>
      <c r="AR2054" s="1001"/>
      <c r="AS2054" s="1001"/>
      <c r="AT2054" s="748"/>
    </row>
    <row r="2055">
      <c r="A2055" s="248" t="s">
        <v>673</v>
      </c>
      <c r="B2055" s="244">
        <v>3.8072163E7</v>
      </c>
      <c r="C2055" s="1148">
        <v>44773.57231322917</v>
      </c>
      <c r="D2055" s="244" t="s">
        <v>13171</v>
      </c>
      <c r="E2055" s="244" t="s">
        <v>13172</v>
      </c>
      <c r="F2055" s="1149">
        <v>34407.0</v>
      </c>
      <c r="G2055" s="244" t="s">
        <v>2021</v>
      </c>
      <c r="H2055" s="244" t="s">
        <v>3551</v>
      </c>
      <c r="I2055" s="244">
        <v>1.150465229E9</v>
      </c>
      <c r="K2055" s="244" t="s">
        <v>4870</v>
      </c>
      <c r="L2055" s="1496" t="s">
        <v>7028</v>
      </c>
      <c r="M2055" s="238"/>
      <c r="N2055" s="238"/>
      <c r="O2055" s="238"/>
      <c r="P2055" s="238"/>
      <c r="Q2055" s="246"/>
      <c r="R2055" s="1497"/>
      <c r="S2055" s="1324"/>
      <c r="T2055" s="238"/>
      <c r="U2055" s="238"/>
      <c r="V2055" s="246"/>
      <c r="W2055" s="238"/>
      <c r="X2055" s="238"/>
      <c r="Y2055" s="990"/>
      <c r="AA2055" s="987"/>
      <c r="AB2055" s="992"/>
      <c r="AC2055" s="993"/>
      <c r="AD2055" s="994"/>
      <c r="AE2055" s="994"/>
      <c r="AF2055" s="995"/>
      <c r="AG2055" s="996"/>
      <c r="AH2055" s="997"/>
      <c r="AI2055" s="998"/>
      <c r="AJ2055" s="312"/>
      <c r="AK2055" s="312"/>
      <c r="AL2055" s="999"/>
      <c r="AM2055" s="312"/>
      <c r="AN2055" s="312"/>
      <c r="AO2055" s="1000"/>
      <c r="AP2055" s="666"/>
      <c r="AQ2055" s="1001"/>
      <c r="AR2055" s="1001"/>
      <c r="AS2055" s="1001"/>
      <c r="AT2055" s="748"/>
    </row>
    <row r="2056">
      <c r="A2056" s="248" t="s">
        <v>673</v>
      </c>
      <c r="B2056" s="244">
        <v>3.4056784E7</v>
      </c>
      <c r="C2056" s="1148">
        <v>44775.82516673611</v>
      </c>
      <c r="D2056" s="244" t="s">
        <v>13174</v>
      </c>
      <c r="E2056" s="244" t="s">
        <v>13175</v>
      </c>
      <c r="F2056" s="1149">
        <v>32522.0</v>
      </c>
      <c r="G2056" s="244" t="s">
        <v>391</v>
      </c>
      <c r="H2056" s="244" t="s">
        <v>13176</v>
      </c>
      <c r="I2056" s="244">
        <v>1.134201055E9</v>
      </c>
      <c r="K2056" s="244" t="s">
        <v>13177</v>
      </c>
      <c r="L2056" s="1496" t="s">
        <v>7028</v>
      </c>
      <c r="M2056" s="238"/>
      <c r="N2056" s="238"/>
      <c r="O2056" s="238"/>
      <c r="P2056" s="238"/>
      <c r="Q2056" s="238"/>
      <c r="R2056" s="1497"/>
      <c r="S2056" s="1324"/>
      <c r="T2056" s="238"/>
      <c r="U2056" s="238"/>
      <c r="V2056" s="238"/>
      <c r="W2056" s="238"/>
      <c r="X2056" s="238"/>
      <c r="Y2056" s="990"/>
      <c r="AA2056" s="987"/>
      <c r="AB2056" s="992"/>
      <c r="AC2056" s="993"/>
      <c r="AD2056" s="994"/>
      <c r="AE2056" s="994"/>
      <c r="AF2056" s="995"/>
      <c r="AG2056" s="996"/>
      <c r="AH2056" s="997"/>
      <c r="AI2056" s="998"/>
      <c r="AJ2056" s="312"/>
      <c r="AK2056" s="312"/>
      <c r="AL2056" s="999"/>
      <c r="AM2056" s="312"/>
      <c r="AN2056" s="312"/>
      <c r="AO2056" s="1000"/>
      <c r="AP2056" s="666"/>
      <c r="AQ2056" s="1001"/>
      <c r="AR2056" s="1001"/>
      <c r="AS2056" s="1001"/>
      <c r="AT2056" s="748"/>
    </row>
    <row r="2057">
      <c r="A2057" s="248" t="s">
        <v>673</v>
      </c>
      <c r="B2057" s="244">
        <v>4.2252056E7</v>
      </c>
      <c r="C2057" s="1148">
        <v>44781.62220025463</v>
      </c>
      <c r="D2057" s="244" t="s">
        <v>13183</v>
      </c>
      <c r="E2057" s="244" t="s">
        <v>13184</v>
      </c>
      <c r="F2057" s="1149">
        <v>36481.0</v>
      </c>
      <c r="G2057" s="244" t="s">
        <v>674</v>
      </c>
      <c r="H2057" s="244" t="s">
        <v>13185</v>
      </c>
      <c r="I2057" s="244" t="s">
        <v>13186</v>
      </c>
      <c r="K2057" s="244" t="s">
        <v>3125</v>
      </c>
      <c r="L2057" s="1496" t="s">
        <v>7038</v>
      </c>
      <c r="M2057" s="238"/>
      <c r="N2057" s="238"/>
      <c r="O2057" s="238"/>
      <c r="P2057" s="238"/>
      <c r="Q2057" s="246"/>
      <c r="R2057" s="1497"/>
      <c r="S2057" s="1324"/>
      <c r="T2057" s="238"/>
      <c r="U2057" s="246"/>
      <c r="V2057" s="238"/>
      <c r="W2057" s="238"/>
      <c r="X2057" s="238"/>
      <c r="Y2057" s="990"/>
      <c r="AA2057" s="987"/>
      <c r="AB2057" s="992"/>
      <c r="AC2057" s="993"/>
      <c r="AD2057" s="994"/>
      <c r="AE2057" s="994"/>
      <c r="AF2057" s="995"/>
      <c r="AG2057" s="996"/>
      <c r="AH2057" s="997"/>
      <c r="AI2057" s="998"/>
      <c r="AJ2057" s="312"/>
      <c r="AK2057" s="312"/>
      <c r="AL2057" s="999"/>
      <c r="AM2057" s="312"/>
      <c r="AN2057" s="312"/>
      <c r="AO2057" s="1000"/>
      <c r="AP2057" s="666"/>
      <c r="AQ2057" s="1001"/>
      <c r="AR2057" s="1001"/>
      <c r="AS2057" s="1001"/>
      <c r="AT2057" s="748"/>
    </row>
    <row r="2058">
      <c r="A2058" s="248" t="s">
        <v>673</v>
      </c>
      <c r="B2058" s="244">
        <v>4.2374516E7</v>
      </c>
      <c r="C2058" s="1157">
        <v>44781.95523074074</v>
      </c>
      <c r="D2058" s="244" t="s">
        <v>13191</v>
      </c>
      <c r="E2058" s="244" t="s">
        <v>13192</v>
      </c>
      <c r="F2058" s="1149">
        <v>36530.0</v>
      </c>
      <c r="G2058" s="244" t="s">
        <v>391</v>
      </c>
      <c r="H2058" s="244" t="s">
        <v>13193</v>
      </c>
      <c r="I2058" s="244" t="s">
        <v>13194</v>
      </c>
      <c r="K2058" s="244" t="s">
        <v>13195</v>
      </c>
      <c r="L2058" s="1496" t="s">
        <v>7020</v>
      </c>
      <c r="M2058" s="238"/>
      <c r="N2058" s="238"/>
      <c r="O2058" s="238"/>
      <c r="P2058" s="238"/>
      <c r="Q2058" s="238"/>
      <c r="R2058" s="1497"/>
      <c r="S2058" s="1324"/>
      <c r="T2058" s="238"/>
      <c r="U2058" s="238"/>
      <c r="V2058" s="238"/>
      <c r="W2058" s="238"/>
      <c r="X2058" s="238"/>
      <c r="Y2058" s="990"/>
      <c r="AA2058" s="987"/>
      <c r="AB2058" s="992"/>
      <c r="AC2058" s="993"/>
      <c r="AD2058" s="994"/>
      <c r="AE2058" s="994"/>
      <c r="AF2058" s="995"/>
      <c r="AG2058" s="996"/>
      <c r="AH2058" s="997"/>
      <c r="AI2058" s="998"/>
      <c r="AJ2058" s="312"/>
      <c r="AK2058" s="312"/>
      <c r="AL2058" s="999"/>
      <c r="AM2058" s="312"/>
      <c r="AN2058" s="312"/>
      <c r="AO2058" s="1000"/>
      <c r="AP2058" s="666"/>
      <c r="AQ2058" s="1001"/>
      <c r="AR2058" s="1001"/>
      <c r="AS2058" s="1001"/>
      <c r="AT2058" s="748"/>
    </row>
    <row r="2059">
      <c r="A2059" s="248" t="s">
        <v>673</v>
      </c>
      <c r="B2059" s="244">
        <v>4.5537253E7</v>
      </c>
      <c r="C2059" s="1157">
        <v>44782.45934189815</v>
      </c>
      <c r="D2059" s="244" t="s">
        <v>13201</v>
      </c>
      <c r="E2059" s="244" t="s">
        <v>13202</v>
      </c>
      <c r="F2059" s="1149">
        <v>38095.0</v>
      </c>
      <c r="G2059" s="244" t="s">
        <v>391</v>
      </c>
      <c r="H2059" s="244" t="s">
        <v>1822</v>
      </c>
      <c r="I2059" s="244" t="s">
        <v>13203</v>
      </c>
      <c r="K2059" s="244" t="s">
        <v>13204</v>
      </c>
      <c r="L2059" s="1496" t="s">
        <v>13205</v>
      </c>
      <c r="M2059" s="238"/>
      <c r="N2059" s="238"/>
      <c r="O2059" s="238"/>
      <c r="P2059" s="238"/>
      <c r="Q2059" s="238"/>
      <c r="R2059" s="1497"/>
      <c r="S2059" s="1324"/>
      <c r="V2059" s="238"/>
      <c r="W2059" s="238"/>
      <c r="X2059" s="238"/>
      <c r="Y2059" s="990"/>
      <c r="AA2059" s="987"/>
      <c r="AB2059" s="992"/>
      <c r="AC2059" s="993"/>
      <c r="AD2059" s="994"/>
      <c r="AE2059" s="994"/>
      <c r="AF2059" s="995"/>
      <c r="AG2059" s="996"/>
      <c r="AH2059" s="997"/>
      <c r="AI2059" s="998"/>
      <c r="AJ2059" s="312"/>
      <c r="AK2059" s="312"/>
      <c r="AL2059" s="999"/>
      <c r="AM2059" s="312"/>
      <c r="AN2059" s="312"/>
      <c r="AO2059" s="1000"/>
      <c r="AP2059" s="666"/>
      <c r="AQ2059" s="1001"/>
      <c r="AR2059" s="1001"/>
      <c r="AS2059" s="1001"/>
      <c r="AT2059" s="748"/>
    </row>
    <row r="2060">
      <c r="A2060" s="248" t="s">
        <v>673</v>
      </c>
      <c r="B2060" s="253">
        <v>3.4308777E7</v>
      </c>
      <c r="C2060" s="912">
        <v>44783.71868208333</v>
      </c>
      <c r="D2060" s="253" t="s">
        <v>13211</v>
      </c>
      <c r="E2060" s="253" t="s">
        <v>13212</v>
      </c>
      <c r="F2060" s="1022">
        <v>32554.0</v>
      </c>
      <c r="G2060" s="253" t="s">
        <v>391</v>
      </c>
      <c r="H2060" s="253" t="s">
        <v>3479</v>
      </c>
      <c r="I2060" s="253">
        <v>1.123871875E9</v>
      </c>
      <c r="K2060" s="253" t="s">
        <v>13213</v>
      </c>
      <c r="L2060" s="1494" t="s">
        <v>13214</v>
      </c>
      <c r="M2060" s="248"/>
      <c r="N2060" s="248"/>
      <c r="O2060" s="248"/>
      <c r="P2060" s="248"/>
      <c r="Q2060" s="248"/>
      <c r="R2060" s="1492"/>
      <c r="S2060" s="1324"/>
      <c r="T2060" s="255"/>
      <c r="U2060" s="255"/>
      <c r="V2060" s="248"/>
      <c r="W2060" s="248"/>
      <c r="X2060" s="248"/>
      <c r="Y2060" s="990"/>
      <c r="AA2060" s="987"/>
      <c r="AB2060" s="992"/>
      <c r="AC2060" s="993"/>
      <c r="AD2060" s="994"/>
      <c r="AE2060" s="994"/>
      <c r="AF2060" s="995"/>
      <c r="AG2060" s="996"/>
      <c r="AH2060" s="997"/>
      <c r="AI2060" s="998"/>
      <c r="AJ2060" s="312"/>
      <c r="AK2060" s="312"/>
      <c r="AL2060" s="999"/>
      <c r="AM2060" s="312"/>
      <c r="AN2060" s="312"/>
      <c r="AO2060" s="1000"/>
      <c r="AP2060" s="666"/>
      <c r="AQ2060" s="1001"/>
      <c r="AR2060" s="1001"/>
      <c r="AS2060" s="1001"/>
      <c r="AT2060" s="748"/>
    </row>
    <row r="2061">
      <c r="A2061" s="248" t="s">
        <v>673</v>
      </c>
      <c r="B2061" s="253">
        <v>4.3726059E7</v>
      </c>
      <c r="C2061" s="912">
        <v>44784.47747113426</v>
      </c>
      <c r="D2061" s="253" t="s">
        <v>13219</v>
      </c>
      <c r="E2061" s="253" t="s">
        <v>13220</v>
      </c>
      <c r="F2061" s="1022">
        <v>37167.0</v>
      </c>
      <c r="G2061" s="253" t="s">
        <v>391</v>
      </c>
      <c r="H2061" s="253" t="s">
        <v>1678</v>
      </c>
      <c r="I2061" s="253">
        <v>1.156391221E9</v>
      </c>
      <c r="K2061" s="253" t="s">
        <v>13221</v>
      </c>
      <c r="L2061" s="1494" t="s">
        <v>7020</v>
      </c>
      <c r="M2061" s="248"/>
      <c r="N2061" s="248"/>
      <c r="O2061" s="248"/>
      <c r="P2061" s="248"/>
      <c r="Q2061" s="248"/>
      <c r="R2061" s="1492"/>
      <c r="S2061" s="1324"/>
      <c r="T2061" s="255"/>
      <c r="U2061" s="255"/>
      <c r="V2061" s="248"/>
      <c r="W2061" s="248"/>
      <c r="X2061" s="248"/>
      <c r="Y2061" s="990"/>
      <c r="AA2061" s="987"/>
      <c r="AB2061" s="992"/>
      <c r="AC2061" s="993"/>
      <c r="AD2061" s="994"/>
      <c r="AE2061" s="994"/>
      <c r="AF2061" s="995"/>
      <c r="AG2061" s="996"/>
      <c r="AH2061" s="997"/>
      <c r="AI2061" s="998"/>
      <c r="AJ2061" s="312"/>
      <c r="AK2061" s="312"/>
      <c r="AL2061" s="999"/>
      <c r="AM2061" s="312"/>
      <c r="AN2061" s="312"/>
      <c r="AO2061" s="1000"/>
      <c r="AP2061" s="666"/>
      <c r="AQ2061" s="1001"/>
      <c r="AR2061" s="1001"/>
      <c r="AS2061" s="1001"/>
      <c r="AT2061" s="748"/>
    </row>
    <row r="2062">
      <c r="A2062" s="248" t="s">
        <v>673</v>
      </c>
      <c r="B2062" s="253">
        <v>3.5971847E7</v>
      </c>
      <c r="C2062" s="912">
        <v>44785.72855777778</v>
      </c>
      <c r="D2062" s="253" t="s">
        <v>13227</v>
      </c>
      <c r="E2062" s="253" t="s">
        <v>13228</v>
      </c>
      <c r="F2062" s="1022">
        <v>33345.0</v>
      </c>
      <c r="G2062" s="253" t="s">
        <v>391</v>
      </c>
      <c r="H2062" s="253" t="s">
        <v>2728</v>
      </c>
      <c r="I2062" s="253" t="s">
        <v>13229</v>
      </c>
      <c r="K2062" s="253" t="s">
        <v>13230</v>
      </c>
      <c r="L2062" s="1494" t="s">
        <v>7020</v>
      </c>
      <c r="M2062" s="248"/>
      <c r="N2062" s="248"/>
      <c r="O2062" s="248"/>
      <c r="P2062" s="248"/>
      <c r="Q2062" s="255"/>
      <c r="R2062" s="1492"/>
      <c r="S2062" s="1324"/>
      <c r="T2062" s="248"/>
      <c r="U2062" s="255"/>
      <c r="V2062" s="248"/>
      <c r="W2062" s="248"/>
      <c r="X2062" s="248"/>
      <c r="Y2062" s="990"/>
      <c r="AA2062" s="987"/>
      <c r="AB2062" s="992"/>
      <c r="AC2062" s="993"/>
      <c r="AD2062" s="994"/>
      <c r="AE2062" s="994"/>
      <c r="AF2062" s="995"/>
      <c r="AG2062" s="996"/>
      <c r="AH2062" s="997"/>
      <c r="AI2062" s="998"/>
      <c r="AJ2062" s="312"/>
      <c r="AK2062" s="312"/>
      <c r="AL2062" s="999"/>
      <c r="AM2062" s="312"/>
      <c r="AN2062" s="312"/>
      <c r="AO2062" s="1000"/>
      <c r="AP2062" s="666"/>
      <c r="AQ2062" s="1001"/>
      <c r="AR2062" s="1001"/>
      <c r="AS2062" s="1001"/>
      <c r="AT2062" s="748"/>
    </row>
    <row r="2063">
      <c r="A2063" s="248" t="s">
        <v>673</v>
      </c>
      <c r="B2063" s="253">
        <v>3.3174295E7</v>
      </c>
      <c r="C2063" s="912">
        <v>44786.03606263889</v>
      </c>
      <c r="D2063" s="253" t="s">
        <v>11868</v>
      </c>
      <c r="E2063" s="253" t="s">
        <v>13235</v>
      </c>
      <c r="F2063" s="1022">
        <v>32024.0</v>
      </c>
      <c r="G2063" s="253" t="s">
        <v>2021</v>
      </c>
      <c r="H2063" s="253" t="s">
        <v>3124</v>
      </c>
      <c r="I2063" s="253">
        <v>1.540468383E9</v>
      </c>
      <c r="K2063" s="253" t="s">
        <v>13236</v>
      </c>
      <c r="L2063" s="1494" t="s">
        <v>7020</v>
      </c>
      <c r="M2063" s="248"/>
      <c r="N2063" s="248"/>
      <c r="O2063" s="248"/>
      <c r="P2063" s="248"/>
      <c r="Q2063" s="255"/>
      <c r="R2063" s="1492"/>
      <c r="S2063" s="1324"/>
      <c r="T2063" s="248"/>
      <c r="U2063" s="248"/>
      <c r="V2063" s="248"/>
      <c r="W2063" s="248"/>
      <c r="X2063" s="248"/>
      <c r="Y2063" s="990"/>
      <c r="AA2063" s="987"/>
      <c r="AB2063" s="992"/>
      <c r="AC2063" s="993"/>
      <c r="AD2063" s="994"/>
      <c r="AE2063" s="994"/>
      <c r="AF2063" s="995"/>
      <c r="AG2063" s="996"/>
      <c r="AH2063" s="997"/>
      <c r="AI2063" s="998"/>
      <c r="AJ2063" s="312"/>
      <c r="AK2063" s="312"/>
      <c r="AL2063" s="999"/>
      <c r="AM2063" s="312"/>
      <c r="AN2063" s="312"/>
      <c r="AO2063" s="1000"/>
      <c r="AP2063" s="666"/>
      <c r="AQ2063" s="1001"/>
      <c r="AR2063" s="1001"/>
      <c r="AS2063" s="1001"/>
      <c r="AT2063" s="748"/>
    </row>
    <row r="2064">
      <c r="A2064" s="248" t="s">
        <v>673</v>
      </c>
      <c r="B2064" s="253">
        <v>4.4690355E7</v>
      </c>
      <c r="C2064" s="912">
        <v>44791.05967266204</v>
      </c>
      <c r="D2064" s="253" t="s">
        <v>13240</v>
      </c>
      <c r="E2064" s="253" t="s">
        <v>13241</v>
      </c>
      <c r="F2064" s="1022">
        <v>37612.0</v>
      </c>
      <c r="G2064" s="253" t="s">
        <v>391</v>
      </c>
      <c r="H2064" s="253" t="s">
        <v>2326</v>
      </c>
      <c r="I2064" s="253">
        <v>1.133767367E9</v>
      </c>
      <c r="K2064" s="253" t="s">
        <v>13242</v>
      </c>
      <c r="L2064" s="1494" t="s">
        <v>13243</v>
      </c>
      <c r="M2064" s="248"/>
      <c r="N2064" s="248"/>
      <c r="O2064" s="248"/>
      <c r="P2064" s="248"/>
      <c r="Q2064" s="248"/>
      <c r="R2064" s="248"/>
      <c r="S2064" s="1324"/>
      <c r="T2064" s="255"/>
      <c r="U2064" s="255"/>
      <c r="V2064" s="248"/>
      <c r="W2064" s="248"/>
      <c r="X2064" s="248"/>
      <c r="Y2064" s="990"/>
      <c r="AA2064" s="987"/>
      <c r="AB2064" s="992"/>
      <c r="AC2064" s="993"/>
      <c r="AD2064" s="994"/>
      <c r="AE2064" s="994"/>
      <c r="AF2064" s="995"/>
      <c r="AG2064" s="996"/>
      <c r="AH2064" s="997"/>
      <c r="AI2064" s="998"/>
      <c r="AJ2064" s="312"/>
      <c r="AK2064" s="312"/>
      <c r="AL2064" s="999"/>
      <c r="AM2064" s="312"/>
      <c r="AN2064" s="312"/>
      <c r="AO2064" s="1000"/>
      <c r="AP2064" s="666"/>
      <c r="AQ2064" s="1001"/>
      <c r="AR2064" s="1001"/>
      <c r="AS2064" s="1001"/>
      <c r="AT2064" s="748"/>
    </row>
    <row r="2065">
      <c r="A2065" s="248" t="s">
        <v>673</v>
      </c>
      <c r="B2065" s="244">
        <v>4.2931418E7</v>
      </c>
      <c r="C2065" s="1148">
        <v>44791.539164421294</v>
      </c>
      <c r="D2065" s="244" t="s">
        <v>13249</v>
      </c>
      <c r="E2065" s="244" t="s">
        <v>13250</v>
      </c>
      <c r="F2065" s="1159">
        <v>36935.0</v>
      </c>
      <c r="G2065" s="244" t="s">
        <v>391</v>
      </c>
      <c r="H2065" s="244" t="s">
        <v>1795</v>
      </c>
      <c r="I2065" s="244" t="s">
        <v>13251</v>
      </c>
      <c r="K2065" s="244" t="s">
        <v>13252</v>
      </c>
      <c r="L2065" s="1499" t="s">
        <v>13253</v>
      </c>
      <c r="M2065" s="238"/>
      <c r="N2065" s="238"/>
      <c r="O2065" s="2"/>
      <c r="P2065" s="2"/>
      <c r="R2065" s="1497"/>
      <c r="S2065" s="1324"/>
      <c r="T2065" s="238"/>
      <c r="U2065" s="238"/>
      <c r="V2065" s="238"/>
      <c r="W2065" s="2"/>
      <c r="X2065" s="2"/>
      <c r="Y2065" s="990"/>
      <c r="AA2065" s="987"/>
      <c r="AB2065" s="992"/>
      <c r="AC2065" s="993"/>
      <c r="AD2065" s="994"/>
      <c r="AE2065" s="994"/>
      <c r="AF2065" s="995"/>
      <c r="AG2065" s="996"/>
      <c r="AH2065" s="997"/>
      <c r="AI2065" s="998"/>
      <c r="AJ2065" s="312"/>
      <c r="AK2065" s="312"/>
      <c r="AL2065" s="999"/>
      <c r="AM2065" s="312"/>
      <c r="AN2065" s="312"/>
      <c r="AO2065" s="1000"/>
      <c r="AP2065" s="666"/>
      <c r="AQ2065" s="1001"/>
      <c r="AR2065" s="1001"/>
      <c r="AS2065" s="1001"/>
      <c r="AT2065" s="748"/>
    </row>
    <row r="2066">
      <c r="A2066" s="248" t="s">
        <v>673</v>
      </c>
      <c r="B2066" s="244">
        <v>4.6026049E7</v>
      </c>
      <c r="C2066" s="1148">
        <v>44791.721814861114</v>
      </c>
      <c r="D2066" s="244" t="s">
        <v>13258</v>
      </c>
      <c r="E2066" s="244" t="s">
        <v>13259</v>
      </c>
      <c r="F2066" s="1159">
        <v>38134.0</v>
      </c>
      <c r="G2066" s="244" t="s">
        <v>391</v>
      </c>
      <c r="H2066" s="244" t="s">
        <v>13260</v>
      </c>
      <c r="I2066" s="244">
        <v>1.132522252E9</v>
      </c>
      <c r="K2066" s="244" t="s">
        <v>13261</v>
      </c>
      <c r="L2066" s="1499" t="s">
        <v>7038</v>
      </c>
      <c r="M2066" s="238"/>
      <c r="N2066" s="238"/>
      <c r="O2066" s="2"/>
      <c r="P2066" s="2"/>
      <c r="R2066" s="1497"/>
      <c r="S2066" s="1324"/>
      <c r="T2066" s="238"/>
      <c r="U2066" s="238"/>
      <c r="V2066" s="238"/>
      <c r="W2066" s="2"/>
      <c r="X2066" s="2"/>
      <c r="Y2066" s="990"/>
      <c r="AA2066" s="987"/>
      <c r="AB2066" s="992"/>
      <c r="AC2066" s="993"/>
      <c r="AD2066" s="994"/>
      <c r="AE2066" s="994"/>
      <c r="AF2066" s="995"/>
      <c r="AG2066" s="996"/>
      <c r="AH2066" s="997"/>
      <c r="AI2066" s="998"/>
      <c r="AJ2066" s="312"/>
      <c r="AK2066" s="312"/>
      <c r="AL2066" s="999"/>
      <c r="AM2066" s="312"/>
      <c r="AN2066" s="312"/>
      <c r="AO2066" s="1000"/>
      <c r="AP2066" s="666"/>
      <c r="AQ2066" s="1001"/>
      <c r="AR2066" s="1001"/>
      <c r="AS2066" s="1001"/>
      <c r="AT2066" s="748"/>
    </row>
    <row r="2067">
      <c r="A2067" s="248" t="s">
        <v>673</v>
      </c>
      <c r="B2067" s="244">
        <v>4.144672E7</v>
      </c>
      <c r="C2067" s="1148">
        <v>44793.4908556713</v>
      </c>
      <c r="D2067" s="244" t="s">
        <v>13267</v>
      </c>
      <c r="E2067" s="244" t="s">
        <v>13268</v>
      </c>
      <c r="F2067" s="1159">
        <v>36081.0</v>
      </c>
      <c r="G2067" s="244" t="s">
        <v>674</v>
      </c>
      <c r="H2067" s="244" t="s">
        <v>7567</v>
      </c>
      <c r="I2067" s="244">
        <v>3.814448528E9</v>
      </c>
      <c r="K2067" s="244" t="s">
        <v>13269</v>
      </c>
      <c r="L2067" s="1499" t="s">
        <v>13270</v>
      </c>
      <c r="M2067" s="238"/>
      <c r="N2067" s="238"/>
      <c r="O2067" s="2"/>
      <c r="P2067" s="2"/>
      <c r="R2067" s="1497"/>
      <c r="S2067" s="1324"/>
      <c r="T2067" s="238"/>
      <c r="U2067" s="238"/>
      <c r="V2067" s="238"/>
      <c r="W2067" s="2"/>
      <c r="X2067" s="2"/>
      <c r="Y2067" s="990"/>
      <c r="AA2067" s="987"/>
      <c r="AB2067" s="992"/>
      <c r="AC2067" s="993"/>
      <c r="AD2067" s="994"/>
      <c r="AE2067" s="994"/>
      <c r="AF2067" s="995"/>
      <c r="AG2067" s="996"/>
      <c r="AH2067" s="997"/>
      <c r="AI2067" s="998"/>
      <c r="AJ2067" s="312"/>
      <c r="AK2067" s="312"/>
      <c r="AL2067" s="999"/>
      <c r="AM2067" s="312"/>
      <c r="AN2067" s="312"/>
      <c r="AO2067" s="1000"/>
      <c r="AP2067" s="666"/>
      <c r="AQ2067" s="1001"/>
      <c r="AR2067" s="1001"/>
      <c r="AS2067" s="1001"/>
      <c r="AT2067" s="748"/>
    </row>
    <row r="2068">
      <c r="A2068" s="248" t="s">
        <v>673</v>
      </c>
      <c r="B2068" s="244">
        <v>3.6785899E7</v>
      </c>
      <c r="C2068" s="1148">
        <v>44798.82805841435</v>
      </c>
      <c r="D2068" s="244" t="s">
        <v>13275</v>
      </c>
      <c r="E2068" s="244" t="s">
        <v>13276</v>
      </c>
      <c r="F2068" s="1149">
        <v>33647.0</v>
      </c>
      <c r="G2068" s="244" t="s">
        <v>391</v>
      </c>
      <c r="H2068" s="244" t="s">
        <v>1678</v>
      </c>
      <c r="I2068" s="244">
        <v>5.4911654475E12</v>
      </c>
      <c r="K2068" s="244" t="s">
        <v>13277</v>
      </c>
      <c r="L2068" s="1496" t="s">
        <v>7020</v>
      </c>
      <c r="M2068" s="238"/>
      <c r="N2068" s="238"/>
      <c r="O2068" s="238"/>
      <c r="P2068" s="238"/>
      <c r="Q2068" s="246"/>
      <c r="R2068" s="1497"/>
      <c r="S2068" s="1324"/>
      <c r="T2068" s="238"/>
      <c r="U2068" s="238"/>
      <c r="V2068" s="238"/>
      <c r="W2068" s="238"/>
      <c r="X2068" s="238"/>
      <c r="Y2068" s="990"/>
      <c r="AA2068" s="987"/>
      <c r="AB2068" s="992"/>
      <c r="AC2068" s="993"/>
      <c r="AD2068" s="994"/>
      <c r="AE2068" s="994"/>
      <c r="AF2068" s="995"/>
      <c r="AG2068" s="996"/>
      <c r="AH2068" s="997"/>
      <c r="AI2068" s="998"/>
      <c r="AJ2068" s="312"/>
      <c r="AK2068" s="312"/>
      <c r="AL2068" s="999"/>
      <c r="AM2068" s="312"/>
      <c r="AN2068" s="312"/>
      <c r="AO2068" s="1000"/>
      <c r="AP2068" s="666"/>
      <c r="AQ2068" s="1001"/>
      <c r="AR2068" s="1001"/>
      <c r="AS2068" s="1001"/>
      <c r="AT2068" s="748"/>
    </row>
    <row r="2069">
      <c r="A2069" s="248" t="s">
        <v>673</v>
      </c>
      <c r="B2069" s="253">
        <v>4.4174292E7</v>
      </c>
      <c r="C2069" s="912">
        <v>44801.95805459491</v>
      </c>
      <c r="D2069" s="253" t="s">
        <v>13282</v>
      </c>
      <c r="E2069" s="253" t="s">
        <v>4957</v>
      </c>
      <c r="F2069" s="1022">
        <v>37316.0</v>
      </c>
      <c r="G2069" s="253" t="s">
        <v>391</v>
      </c>
      <c r="H2069" s="253" t="s">
        <v>13283</v>
      </c>
      <c r="I2069" s="253">
        <v>5.49113831277E12</v>
      </c>
      <c r="K2069" s="253" t="s">
        <v>13284</v>
      </c>
      <c r="L2069" s="1494" t="s">
        <v>13285</v>
      </c>
      <c r="M2069" s="248"/>
      <c r="N2069" s="248"/>
      <c r="O2069" s="248"/>
      <c r="P2069" s="248"/>
      <c r="Q2069" s="255"/>
      <c r="R2069" s="238"/>
      <c r="S2069" s="1324"/>
      <c r="T2069" s="248"/>
      <c r="U2069" s="248"/>
      <c r="V2069" s="248"/>
      <c r="W2069" s="248"/>
      <c r="X2069" s="248"/>
      <c r="Y2069" s="990"/>
      <c r="AA2069" s="987"/>
      <c r="AB2069" s="992"/>
      <c r="AC2069" s="993"/>
      <c r="AD2069" s="994"/>
      <c r="AE2069" s="994"/>
      <c r="AF2069" s="995"/>
      <c r="AG2069" s="996"/>
      <c r="AH2069" s="997"/>
      <c r="AI2069" s="998"/>
      <c r="AJ2069" s="312"/>
      <c r="AK2069" s="312"/>
      <c r="AL2069" s="999"/>
      <c r="AM2069" s="312"/>
      <c r="AN2069" s="312"/>
      <c r="AO2069" s="1000"/>
      <c r="AP2069" s="666"/>
      <c r="AQ2069" s="1001"/>
      <c r="AR2069" s="1001"/>
      <c r="AS2069" s="1001"/>
      <c r="AT2069" s="748"/>
    </row>
    <row r="2070">
      <c r="A2070" s="248" t="s">
        <v>673</v>
      </c>
      <c r="B2070" s="244">
        <v>3.7934848E7</v>
      </c>
      <c r="C2070" s="1148">
        <v>44802.95527604167</v>
      </c>
      <c r="D2070" s="244" t="s">
        <v>13288</v>
      </c>
      <c r="E2070" s="244" t="s">
        <v>13289</v>
      </c>
      <c r="F2070" s="1149">
        <v>34271.0</v>
      </c>
      <c r="G2070" s="244" t="s">
        <v>2021</v>
      </c>
      <c r="H2070" s="244" t="s">
        <v>1618</v>
      </c>
      <c r="I2070" s="1152" t="s">
        <v>13290</v>
      </c>
      <c r="K2070" s="244" t="s">
        <v>13291</v>
      </c>
      <c r="L2070" s="1496" t="s">
        <v>7020</v>
      </c>
      <c r="M2070" s="238"/>
      <c r="N2070" s="238"/>
      <c r="O2070" s="238"/>
      <c r="P2070" s="238"/>
      <c r="Q2070" s="238"/>
      <c r="R2070" s="1497"/>
      <c r="S2070" s="1324"/>
      <c r="T2070" s="238"/>
      <c r="U2070" s="238"/>
      <c r="V2070" s="238"/>
      <c r="W2070" s="238"/>
      <c r="X2070" s="238"/>
      <c r="Y2070" s="990"/>
      <c r="AA2070" s="987"/>
      <c r="AB2070" s="992"/>
      <c r="AC2070" s="993"/>
      <c r="AD2070" s="994"/>
      <c r="AE2070" s="994"/>
      <c r="AF2070" s="995"/>
      <c r="AG2070" s="996"/>
      <c r="AH2070" s="997"/>
      <c r="AI2070" s="998"/>
      <c r="AJ2070" s="312"/>
      <c r="AK2070" s="312"/>
      <c r="AL2070" s="999"/>
      <c r="AM2070" s="312"/>
      <c r="AN2070" s="312"/>
      <c r="AO2070" s="1000"/>
      <c r="AP2070" s="666"/>
      <c r="AQ2070" s="1001"/>
      <c r="AR2070" s="1001"/>
      <c r="AS2070" s="1001"/>
      <c r="AT2070" s="748"/>
    </row>
    <row r="2071">
      <c r="A2071" s="248" t="s">
        <v>673</v>
      </c>
      <c r="B2071" s="244">
        <v>4.4934149E7</v>
      </c>
      <c r="C2071" s="1148">
        <v>44808.66599971065</v>
      </c>
      <c r="D2071" s="244" t="s">
        <v>5181</v>
      </c>
      <c r="E2071" s="244" t="s">
        <v>5182</v>
      </c>
      <c r="F2071" s="1149">
        <v>37711.0</v>
      </c>
      <c r="G2071" s="244" t="s">
        <v>391</v>
      </c>
      <c r="H2071" s="244" t="s">
        <v>13296</v>
      </c>
      <c r="I2071" s="244" t="s">
        <v>13297</v>
      </c>
      <c r="K2071" s="244" t="s">
        <v>13298</v>
      </c>
      <c r="L2071" s="1496" t="s">
        <v>7028</v>
      </c>
      <c r="M2071" s="238"/>
      <c r="N2071" s="238"/>
      <c r="O2071" s="238"/>
      <c r="P2071" s="238"/>
      <c r="Q2071" s="246"/>
      <c r="R2071" s="1497"/>
      <c r="S2071" s="1324"/>
      <c r="T2071" s="238"/>
      <c r="U2071" s="238"/>
      <c r="V2071" s="238"/>
      <c r="W2071" s="238"/>
      <c r="X2071" s="238"/>
      <c r="Y2071" s="990"/>
      <c r="AA2071" s="987"/>
      <c r="AB2071" s="992"/>
      <c r="AC2071" s="993"/>
      <c r="AD2071" s="994"/>
      <c r="AE2071" s="994"/>
      <c r="AF2071" s="995"/>
      <c r="AG2071" s="996"/>
      <c r="AH2071" s="997"/>
      <c r="AI2071" s="998"/>
      <c r="AJ2071" s="312"/>
      <c r="AK2071" s="312"/>
      <c r="AL2071" s="999"/>
      <c r="AM2071" s="312"/>
      <c r="AN2071" s="312"/>
      <c r="AO2071" s="1000"/>
      <c r="AP2071" s="666"/>
      <c r="AQ2071" s="1001"/>
      <c r="AR2071" s="1001"/>
      <c r="AS2071" s="1001"/>
      <c r="AT2071" s="748"/>
    </row>
    <row r="2072">
      <c r="A2072" s="248" t="s">
        <v>673</v>
      </c>
      <c r="B2072" s="244">
        <v>3.8260713E7</v>
      </c>
      <c r="C2072" s="1148">
        <v>44811.52935885417</v>
      </c>
      <c r="D2072" s="244" t="s">
        <v>13303</v>
      </c>
      <c r="E2072" s="244" t="s">
        <v>13304</v>
      </c>
      <c r="F2072" s="1149">
        <v>34479.0</v>
      </c>
      <c r="G2072" s="244" t="s">
        <v>1808</v>
      </c>
      <c r="H2072" s="244" t="s">
        <v>13305</v>
      </c>
      <c r="I2072" s="244">
        <v>3.416833949E9</v>
      </c>
      <c r="K2072" s="244" t="s">
        <v>13306</v>
      </c>
      <c r="L2072" s="1496" t="s">
        <v>7038</v>
      </c>
      <c r="M2072" s="238"/>
      <c r="N2072" s="238"/>
      <c r="O2072" s="238"/>
      <c r="P2072" s="238"/>
      <c r="Q2072" s="246"/>
      <c r="R2072" s="238"/>
      <c r="S2072" s="1324"/>
      <c r="T2072" s="238"/>
      <c r="U2072" s="238"/>
      <c r="V2072" s="238"/>
      <c r="W2072" s="238"/>
      <c r="X2072" s="238"/>
      <c r="Y2072" s="990"/>
      <c r="AA2072" s="987"/>
      <c r="AB2072" s="992"/>
      <c r="AC2072" s="993"/>
      <c r="AD2072" s="994"/>
      <c r="AE2072" s="994"/>
      <c r="AF2072" s="995"/>
      <c r="AG2072" s="996"/>
      <c r="AH2072" s="997"/>
      <c r="AI2072" s="998"/>
      <c r="AJ2072" s="312"/>
      <c r="AK2072" s="312"/>
      <c r="AL2072" s="999"/>
      <c r="AM2072" s="312"/>
      <c r="AN2072" s="312"/>
      <c r="AO2072" s="1000"/>
      <c r="AP2072" s="666"/>
      <c r="AQ2072" s="1001"/>
      <c r="AR2072" s="1001"/>
      <c r="AS2072" s="1001"/>
      <c r="AT2072" s="748"/>
    </row>
    <row r="2073">
      <c r="A2073" s="248" t="s">
        <v>673</v>
      </c>
      <c r="B2073" s="253">
        <v>4.5584581E7</v>
      </c>
      <c r="C2073" s="912">
        <v>44816.49240383102</v>
      </c>
      <c r="D2073" s="253" t="s">
        <v>13311</v>
      </c>
      <c r="E2073" s="253" t="s">
        <v>13312</v>
      </c>
      <c r="F2073" s="1022">
        <v>38078.0</v>
      </c>
      <c r="G2073" s="253" t="s">
        <v>391</v>
      </c>
      <c r="H2073" s="253" t="s">
        <v>13313</v>
      </c>
      <c r="I2073" s="253" t="s">
        <v>13314</v>
      </c>
      <c r="K2073" s="253" t="s">
        <v>13315</v>
      </c>
      <c r="L2073" s="1494" t="s">
        <v>13316</v>
      </c>
      <c r="M2073" s="248"/>
      <c r="N2073" s="248"/>
      <c r="O2073" s="248"/>
      <c r="P2073" s="248"/>
      <c r="Q2073" s="248"/>
      <c r="R2073" s="1492"/>
      <c r="S2073" s="1324"/>
      <c r="T2073" s="255"/>
      <c r="U2073" s="255"/>
      <c r="V2073" s="255"/>
      <c r="W2073" s="248"/>
      <c r="X2073" s="248"/>
      <c r="Y2073" s="990"/>
      <c r="AA2073" s="987"/>
      <c r="AB2073" s="992"/>
      <c r="AC2073" s="993"/>
      <c r="AD2073" s="994"/>
      <c r="AE2073" s="994"/>
      <c r="AF2073" s="995"/>
      <c r="AG2073" s="996"/>
      <c r="AH2073" s="997"/>
      <c r="AI2073" s="998"/>
      <c r="AJ2073" s="312"/>
      <c r="AK2073" s="312"/>
      <c r="AL2073" s="999"/>
      <c r="AM2073" s="312"/>
      <c r="AN2073" s="312"/>
      <c r="AO2073" s="1000"/>
      <c r="AP2073" s="666"/>
      <c r="AQ2073" s="1001"/>
      <c r="AR2073" s="1001"/>
      <c r="AS2073" s="1001"/>
      <c r="AT2073" s="748"/>
    </row>
    <row r="2074">
      <c r="A2074" s="248" t="s">
        <v>673</v>
      </c>
      <c r="B2074" s="244">
        <v>3.8617073E7</v>
      </c>
      <c r="C2074" s="1148">
        <v>44821.74432107639</v>
      </c>
      <c r="D2074" s="244" t="s">
        <v>13321</v>
      </c>
      <c r="E2074" s="244" t="s">
        <v>13322</v>
      </c>
      <c r="F2074" s="1149">
        <v>34612.0</v>
      </c>
      <c r="G2074" s="244" t="s">
        <v>391</v>
      </c>
      <c r="H2074" s="244" t="s">
        <v>2579</v>
      </c>
      <c r="I2074" s="244">
        <v>5.491163053076E12</v>
      </c>
      <c r="K2074" s="244" t="s">
        <v>13323</v>
      </c>
      <c r="L2074" s="1496" t="s">
        <v>7020</v>
      </c>
      <c r="M2074" s="238"/>
      <c r="N2074" s="238"/>
      <c r="O2074" s="238"/>
      <c r="P2074" s="238"/>
      <c r="Q2074" s="238"/>
      <c r="R2074" s="1497"/>
      <c r="S2074" s="1324"/>
      <c r="T2074" s="246"/>
      <c r="U2074" s="246"/>
      <c r="V2074" s="246"/>
      <c r="W2074" s="238"/>
      <c r="X2074" s="238"/>
      <c r="Y2074" s="990"/>
      <c r="AA2074" s="987"/>
      <c r="AB2074" s="992"/>
      <c r="AC2074" s="993"/>
      <c r="AD2074" s="994"/>
      <c r="AE2074" s="994"/>
      <c r="AF2074" s="995"/>
      <c r="AG2074" s="996"/>
      <c r="AH2074" s="997"/>
      <c r="AI2074" s="998"/>
      <c r="AJ2074" s="312"/>
      <c r="AK2074" s="312"/>
      <c r="AL2074" s="999"/>
      <c r="AM2074" s="312"/>
      <c r="AN2074" s="312"/>
      <c r="AO2074" s="1000"/>
      <c r="AP2074" s="666"/>
      <c r="AQ2074" s="1001"/>
      <c r="AR2074" s="1001"/>
      <c r="AS2074" s="1001"/>
      <c r="AT2074" s="748"/>
    </row>
    <row r="2075">
      <c r="A2075" s="248" t="s">
        <v>673</v>
      </c>
      <c r="B2075" s="244">
        <v>2.807421E7</v>
      </c>
      <c r="C2075" s="1148">
        <v>44830.563678148144</v>
      </c>
      <c r="D2075" s="244" t="s">
        <v>13328</v>
      </c>
      <c r="E2075" s="244" t="s">
        <v>13329</v>
      </c>
      <c r="F2075" s="1149">
        <v>29348.0</v>
      </c>
      <c r="G2075" s="244" t="s">
        <v>391</v>
      </c>
      <c r="H2075" s="244" t="s">
        <v>13330</v>
      </c>
      <c r="I2075" s="244" t="s">
        <v>13331</v>
      </c>
      <c r="K2075" s="244" t="s">
        <v>13332</v>
      </c>
      <c r="L2075" s="1496" t="s">
        <v>13333</v>
      </c>
      <c r="M2075" s="238"/>
      <c r="N2075" s="238"/>
      <c r="O2075" s="238"/>
      <c r="P2075" s="238"/>
      <c r="Q2075" s="238"/>
      <c r="R2075" s="1500"/>
      <c r="S2075" s="1324"/>
      <c r="T2075" s="246"/>
      <c r="U2075" s="246"/>
      <c r="V2075" s="246"/>
      <c r="W2075" s="238"/>
      <c r="X2075" s="238"/>
      <c r="Y2075" s="990"/>
      <c r="AA2075" s="987"/>
      <c r="AB2075" s="992"/>
      <c r="AC2075" s="993"/>
      <c r="AD2075" s="994"/>
      <c r="AE2075" s="994"/>
      <c r="AF2075" s="995"/>
      <c r="AG2075" s="996"/>
      <c r="AH2075" s="997"/>
      <c r="AI2075" s="998"/>
      <c r="AJ2075" s="312"/>
      <c r="AK2075" s="312"/>
      <c r="AL2075" s="999"/>
      <c r="AM2075" s="312"/>
      <c r="AN2075" s="312"/>
      <c r="AO2075" s="1000"/>
      <c r="AP2075" s="666"/>
      <c r="AQ2075" s="1001"/>
      <c r="AR2075" s="1001"/>
      <c r="AS2075" s="1001"/>
      <c r="AT2075" s="748"/>
    </row>
    <row r="2076">
      <c r="A2076" s="248" t="s">
        <v>673</v>
      </c>
      <c r="B2076" s="244">
        <v>4.459946E7</v>
      </c>
      <c r="C2076" s="1148">
        <v>44838.51097296296</v>
      </c>
      <c r="D2076" s="244" t="s">
        <v>13338</v>
      </c>
      <c r="E2076" s="244" t="s">
        <v>13339</v>
      </c>
      <c r="F2076" s="1149">
        <v>37676.0</v>
      </c>
      <c r="G2076" s="244" t="s">
        <v>674</v>
      </c>
      <c r="H2076" s="244" t="s">
        <v>13340</v>
      </c>
      <c r="I2076" s="244" t="s">
        <v>13341</v>
      </c>
      <c r="K2076" s="244" t="s">
        <v>8942</v>
      </c>
      <c r="L2076" s="1496" t="s">
        <v>13342</v>
      </c>
      <c r="M2076" s="238"/>
      <c r="N2076" s="238"/>
      <c r="O2076" s="238"/>
      <c r="P2076" s="238"/>
      <c r="Q2076" s="246"/>
      <c r="R2076" s="238"/>
      <c r="S2076" s="1324"/>
      <c r="T2076" s="246"/>
      <c r="U2076" s="246"/>
      <c r="V2076" s="1315"/>
      <c r="W2076" s="238"/>
      <c r="X2076" s="238"/>
      <c r="Y2076" s="990"/>
      <c r="AA2076" s="987"/>
      <c r="AB2076" s="992"/>
      <c r="AC2076" s="993"/>
      <c r="AD2076" s="994"/>
      <c r="AE2076" s="994"/>
      <c r="AF2076" s="995"/>
      <c r="AG2076" s="996"/>
      <c r="AH2076" s="997"/>
      <c r="AI2076" s="998"/>
      <c r="AJ2076" s="312"/>
      <c r="AK2076" s="312"/>
      <c r="AL2076" s="999"/>
      <c r="AM2076" s="312"/>
      <c r="AN2076" s="312"/>
      <c r="AO2076" s="1000"/>
      <c r="AP2076" s="666"/>
      <c r="AQ2076" s="1001"/>
      <c r="AR2076" s="1001"/>
      <c r="AS2076" s="1001"/>
      <c r="AT2076" s="748"/>
    </row>
    <row r="2077">
      <c r="A2077" s="248" t="s">
        <v>673</v>
      </c>
      <c r="B2077" s="244">
        <v>4.3399043E7</v>
      </c>
      <c r="C2077" s="1148">
        <v>44847.581627175925</v>
      </c>
      <c r="D2077" s="244" t="s">
        <v>13347</v>
      </c>
      <c r="E2077" s="244" t="s">
        <v>13348</v>
      </c>
      <c r="F2077" s="1149">
        <v>37005.0</v>
      </c>
      <c r="G2077" s="244" t="s">
        <v>391</v>
      </c>
      <c r="H2077" s="244" t="s">
        <v>13349</v>
      </c>
      <c r="I2077" s="244">
        <v>2.396570188E9</v>
      </c>
      <c r="K2077" s="244" t="s">
        <v>13350</v>
      </c>
      <c r="L2077" s="1496" t="s">
        <v>13351</v>
      </c>
      <c r="M2077" s="238"/>
      <c r="N2077" s="238"/>
      <c r="O2077" s="238"/>
      <c r="P2077" s="238"/>
      <c r="Q2077" s="246"/>
      <c r="R2077" s="1500"/>
      <c r="S2077" s="1324"/>
      <c r="T2077" s="246"/>
      <c r="U2077" s="246"/>
      <c r="V2077" s="238"/>
      <c r="W2077" s="238"/>
      <c r="X2077" s="238"/>
      <c r="Y2077" s="990"/>
      <c r="AA2077" s="987"/>
      <c r="AB2077" s="992"/>
      <c r="AC2077" s="993"/>
      <c r="AD2077" s="994"/>
      <c r="AE2077" s="994"/>
      <c r="AF2077" s="995"/>
      <c r="AG2077" s="996"/>
      <c r="AH2077" s="997"/>
      <c r="AI2077" s="998"/>
      <c r="AJ2077" s="312"/>
      <c r="AK2077" s="312"/>
      <c r="AL2077" s="999"/>
      <c r="AM2077" s="312"/>
      <c r="AN2077" s="312"/>
      <c r="AO2077" s="1000"/>
      <c r="AP2077" s="666"/>
      <c r="AQ2077" s="1001"/>
      <c r="AR2077" s="1001"/>
      <c r="AS2077" s="1001"/>
      <c r="AT2077" s="748"/>
    </row>
    <row r="2078">
      <c r="A2078" s="248" t="s">
        <v>673</v>
      </c>
      <c r="B2078" s="244">
        <v>3.4815982E7</v>
      </c>
      <c r="C2078" s="1148">
        <v>44852.40242568287</v>
      </c>
      <c r="D2078" s="244" t="s">
        <v>13356</v>
      </c>
      <c r="E2078" s="244" t="s">
        <v>13357</v>
      </c>
      <c r="F2078" s="1149">
        <v>32878.0</v>
      </c>
      <c r="G2078" s="244" t="s">
        <v>2021</v>
      </c>
      <c r="H2078" s="244" t="s">
        <v>12132</v>
      </c>
      <c r="I2078" s="244">
        <v>5.491132141968E12</v>
      </c>
      <c r="K2078" s="244" t="s">
        <v>13358</v>
      </c>
      <c r="L2078" s="1496" t="s">
        <v>7020</v>
      </c>
      <c r="M2078" s="238"/>
      <c r="N2078" s="238"/>
      <c r="O2078" s="238"/>
      <c r="P2078" s="238"/>
      <c r="Q2078" s="246"/>
      <c r="R2078" s="1500"/>
      <c r="S2078" s="1324"/>
      <c r="T2078" s="238"/>
      <c r="U2078" s="238"/>
      <c r="V2078" s="238"/>
      <c r="W2078" s="238"/>
      <c r="X2078" s="238"/>
      <c r="Y2078" s="990"/>
      <c r="AA2078" s="987"/>
      <c r="AB2078" s="992"/>
      <c r="AC2078" s="993"/>
      <c r="AD2078" s="994"/>
      <c r="AE2078" s="994"/>
      <c r="AF2078" s="995"/>
      <c r="AG2078" s="996"/>
      <c r="AH2078" s="997"/>
      <c r="AI2078" s="998"/>
      <c r="AJ2078" s="312"/>
      <c r="AK2078" s="312"/>
      <c r="AL2078" s="999"/>
      <c r="AM2078" s="312"/>
      <c r="AN2078" s="312"/>
      <c r="AO2078" s="1000"/>
      <c r="AP2078" s="666"/>
      <c r="AQ2078" s="1001"/>
      <c r="AR2078" s="1001"/>
      <c r="AS2078" s="1001"/>
      <c r="AT2078" s="748"/>
    </row>
    <row r="2079">
      <c r="A2079" s="248" t="s">
        <v>673</v>
      </c>
      <c r="B2079" s="244">
        <v>4.1824768E7</v>
      </c>
      <c r="C2079" s="1148">
        <v>44852.68739378473</v>
      </c>
      <c r="D2079" s="244" t="s">
        <v>1820</v>
      </c>
      <c r="E2079" s="244" t="s">
        <v>1821</v>
      </c>
      <c r="F2079" s="1149">
        <v>36256.0</v>
      </c>
      <c r="G2079" s="244" t="s">
        <v>391</v>
      </c>
      <c r="H2079" s="244" t="s">
        <v>1822</v>
      </c>
      <c r="I2079" s="244" t="s">
        <v>1823</v>
      </c>
      <c r="K2079" s="244" t="s">
        <v>13362</v>
      </c>
      <c r="L2079" s="1496" t="s">
        <v>7038</v>
      </c>
      <c r="M2079" s="238"/>
      <c r="N2079" s="238"/>
      <c r="O2079" s="238"/>
      <c r="P2079" s="238"/>
      <c r="Q2079" s="238"/>
      <c r="R2079" s="1500"/>
      <c r="S2079" s="1324"/>
      <c r="T2079" s="246"/>
      <c r="U2079" s="246"/>
      <c r="V2079" s="238"/>
      <c r="W2079" s="238"/>
      <c r="X2079" s="238"/>
      <c r="Y2079" s="990"/>
      <c r="AA2079" s="987"/>
      <c r="AB2079" s="992"/>
      <c r="AC2079" s="993"/>
      <c r="AD2079" s="994"/>
      <c r="AE2079" s="994"/>
      <c r="AF2079" s="995"/>
      <c r="AG2079" s="996"/>
      <c r="AH2079" s="997"/>
      <c r="AI2079" s="998"/>
      <c r="AJ2079" s="312"/>
      <c r="AK2079" s="312"/>
      <c r="AL2079" s="999"/>
      <c r="AM2079" s="312"/>
      <c r="AN2079" s="312"/>
      <c r="AO2079" s="1000"/>
      <c r="AP2079" s="666"/>
      <c r="AQ2079" s="1001"/>
      <c r="AR2079" s="1001"/>
      <c r="AS2079" s="1001"/>
      <c r="AT2079" s="748"/>
    </row>
    <row r="2080">
      <c r="A2080" s="248" t="s">
        <v>673</v>
      </c>
      <c r="B2080" s="244">
        <v>3.5747671E7</v>
      </c>
      <c r="C2080" s="1148">
        <v>44852.71588296296</v>
      </c>
      <c r="D2080" s="244" t="s">
        <v>13367</v>
      </c>
      <c r="E2080" s="244" t="s">
        <v>13368</v>
      </c>
      <c r="F2080" s="1149">
        <v>33456.0</v>
      </c>
      <c r="G2080" s="244" t="s">
        <v>391</v>
      </c>
      <c r="H2080" s="244" t="s">
        <v>13369</v>
      </c>
      <c r="I2080" s="244">
        <v>2.215436274E9</v>
      </c>
      <c r="K2080" s="244" t="s">
        <v>13370</v>
      </c>
      <c r="L2080" s="1496" t="s">
        <v>7028</v>
      </c>
      <c r="M2080" s="238"/>
      <c r="N2080" s="238"/>
      <c r="O2080" s="238"/>
      <c r="P2080" s="238"/>
      <c r="Q2080" s="238"/>
      <c r="R2080" s="1500"/>
      <c r="S2080" s="1324"/>
      <c r="T2080" s="246"/>
      <c r="U2080" s="246"/>
      <c r="V2080" s="238"/>
      <c r="W2080" s="238"/>
      <c r="X2080" s="238"/>
      <c r="Y2080" s="990"/>
      <c r="AA2080" s="987"/>
      <c r="AB2080" s="992"/>
      <c r="AC2080" s="993"/>
      <c r="AD2080" s="994"/>
      <c r="AE2080" s="994"/>
      <c r="AF2080" s="995"/>
      <c r="AG2080" s="996"/>
      <c r="AH2080" s="997"/>
      <c r="AI2080" s="998"/>
      <c r="AJ2080" s="312"/>
      <c r="AK2080" s="312"/>
      <c r="AL2080" s="999"/>
      <c r="AM2080" s="312"/>
      <c r="AN2080" s="312"/>
      <c r="AO2080" s="1000"/>
      <c r="AP2080" s="666"/>
      <c r="AQ2080" s="1001"/>
      <c r="AR2080" s="1001"/>
      <c r="AS2080" s="1001"/>
      <c r="AT2080" s="748"/>
    </row>
    <row r="2081">
      <c r="A2081" s="248" t="s">
        <v>673</v>
      </c>
      <c r="B2081" s="244">
        <v>3.8324186E7</v>
      </c>
      <c r="C2081" s="1148">
        <v>44853.908107870375</v>
      </c>
      <c r="D2081" s="244" t="s">
        <v>13375</v>
      </c>
      <c r="E2081" s="244" t="s">
        <v>13376</v>
      </c>
      <c r="F2081" s="1149">
        <v>34499.0</v>
      </c>
      <c r="G2081" s="244" t="s">
        <v>391</v>
      </c>
      <c r="H2081" s="244" t="s">
        <v>4881</v>
      </c>
      <c r="I2081" s="244">
        <v>1.165540314E9</v>
      </c>
      <c r="K2081" s="244" t="s">
        <v>11273</v>
      </c>
      <c r="L2081" s="1496" t="s">
        <v>13377</v>
      </c>
      <c r="M2081" s="238"/>
      <c r="N2081" s="238"/>
      <c r="O2081" s="238"/>
      <c r="P2081" s="238"/>
      <c r="Q2081" s="238"/>
      <c r="R2081" s="1500"/>
      <c r="S2081" s="1324"/>
      <c r="T2081" s="246"/>
      <c r="U2081" s="246"/>
      <c r="V2081" s="238"/>
      <c r="W2081" s="238"/>
      <c r="X2081" s="238"/>
      <c r="Y2081" s="990"/>
      <c r="AA2081" s="987"/>
      <c r="AB2081" s="992"/>
      <c r="AC2081" s="993"/>
      <c r="AD2081" s="994"/>
      <c r="AE2081" s="994"/>
      <c r="AF2081" s="995"/>
      <c r="AG2081" s="996"/>
      <c r="AH2081" s="997"/>
      <c r="AI2081" s="998"/>
      <c r="AJ2081" s="312"/>
      <c r="AK2081" s="312"/>
      <c r="AL2081" s="999"/>
      <c r="AM2081" s="312"/>
      <c r="AN2081" s="312"/>
      <c r="AO2081" s="1000"/>
      <c r="AP2081" s="666"/>
      <c r="AQ2081" s="1001"/>
      <c r="AR2081" s="1001"/>
      <c r="AS2081" s="1001"/>
      <c r="AT2081" s="748"/>
    </row>
    <row r="2082">
      <c r="A2082" s="248" t="s">
        <v>673</v>
      </c>
      <c r="B2082" s="244">
        <v>4.0422413E7</v>
      </c>
      <c r="C2082" s="1148">
        <v>44854.63343920139</v>
      </c>
      <c r="D2082" s="244" t="s">
        <v>4867</v>
      </c>
      <c r="E2082" s="244" t="s">
        <v>13381</v>
      </c>
      <c r="F2082" s="1149">
        <v>35531.0</v>
      </c>
      <c r="G2082" s="244" t="s">
        <v>391</v>
      </c>
      <c r="H2082" s="244" t="s">
        <v>13382</v>
      </c>
      <c r="I2082" s="244" t="s">
        <v>4869</v>
      </c>
      <c r="K2082" s="244" t="s">
        <v>9454</v>
      </c>
      <c r="L2082" s="1496" t="s">
        <v>7028</v>
      </c>
      <c r="M2082" s="238"/>
      <c r="N2082" s="238"/>
      <c r="O2082" s="238"/>
      <c r="P2082" s="238"/>
      <c r="Q2082" s="246"/>
      <c r="R2082" s="1500"/>
      <c r="S2082" s="1324"/>
      <c r="T2082" s="238"/>
      <c r="U2082" s="238"/>
      <c r="V2082" s="238"/>
      <c r="W2082" s="238"/>
      <c r="X2082" s="238"/>
      <c r="Y2082" s="990"/>
      <c r="AA2082" s="987"/>
      <c r="AB2082" s="992"/>
      <c r="AC2082" s="993"/>
      <c r="AD2082" s="994"/>
      <c r="AE2082" s="994"/>
      <c r="AF2082" s="995"/>
      <c r="AG2082" s="996"/>
      <c r="AH2082" s="997"/>
      <c r="AI2082" s="998"/>
      <c r="AJ2082" s="312"/>
      <c r="AK2082" s="312"/>
      <c r="AL2082" s="999"/>
      <c r="AM2082" s="312"/>
      <c r="AN2082" s="312"/>
      <c r="AO2082" s="1000"/>
      <c r="AP2082" s="666"/>
      <c r="AQ2082" s="1001"/>
      <c r="AR2082" s="1001"/>
      <c r="AS2082" s="1001"/>
      <c r="AT2082" s="748"/>
    </row>
    <row r="2083">
      <c r="A2083" s="248" t="s">
        <v>673</v>
      </c>
      <c r="B2083" s="244">
        <v>4.6439263E7</v>
      </c>
      <c r="C2083" s="1148">
        <v>44856.90708376157</v>
      </c>
      <c r="D2083" s="244" t="s">
        <v>13384</v>
      </c>
      <c r="E2083" s="244" t="s">
        <v>13385</v>
      </c>
      <c r="F2083" s="1149">
        <v>38387.0</v>
      </c>
      <c r="G2083" s="244" t="s">
        <v>2021</v>
      </c>
      <c r="H2083" s="244" t="s">
        <v>10207</v>
      </c>
      <c r="I2083" s="244">
        <v>5.491126202005E12</v>
      </c>
      <c r="K2083" s="244" t="s">
        <v>8858</v>
      </c>
      <c r="L2083" s="1496" t="s">
        <v>7020</v>
      </c>
      <c r="M2083" s="238"/>
      <c r="N2083" s="238"/>
      <c r="O2083" s="238"/>
      <c r="P2083" s="1315"/>
      <c r="Q2083" s="246"/>
      <c r="R2083" s="1500"/>
      <c r="S2083" s="1324"/>
      <c r="T2083" s="246"/>
      <c r="U2083" s="246"/>
      <c r="V2083" s="1315"/>
      <c r="W2083" s="238"/>
      <c r="X2083" s="238"/>
      <c r="Y2083" s="990"/>
      <c r="AA2083" s="987"/>
      <c r="AB2083" s="992"/>
      <c r="AC2083" s="993"/>
      <c r="AD2083" s="994"/>
      <c r="AE2083" s="994"/>
      <c r="AF2083" s="995"/>
      <c r="AG2083" s="996"/>
      <c r="AH2083" s="997"/>
      <c r="AI2083" s="998"/>
      <c r="AJ2083" s="312"/>
      <c r="AK2083" s="312"/>
      <c r="AL2083" s="999"/>
      <c r="AM2083" s="312"/>
      <c r="AN2083" s="312"/>
      <c r="AO2083" s="1000"/>
      <c r="AP2083" s="666"/>
      <c r="AQ2083" s="1001"/>
      <c r="AR2083" s="1001"/>
      <c r="AS2083" s="1001"/>
      <c r="AT2083" s="748"/>
    </row>
    <row r="2084">
      <c r="A2084" s="248" t="s">
        <v>673</v>
      </c>
      <c r="B2084" s="244">
        <v>4.588572E7</v>
      </c>
      <c r="C2084" s="1148">
        <v>44857.50997665509</v>
      </c>
      <c r="D2084" s="244" t="s">
        <v>13390</v>
      </c>
      <c r="E2084" s="244" t="s">
        <v>13391</v>
      </c>
      <c r="F2084" s="1149">
        <v>38178.0</v>
      </c>
      <c r="G2084" s="244" t="s">
        <v>2021</v>
      </c>
      <c r="H2084" s="244" t="s">
        <v>13392</v>
      </c>
      <c r="I2084" s="244" t="s">
        <v>13393</v>
      </c>
      <c r="K2084" s="244" t="s">
        <v>13394</v>
      </c>
      <c r="L2084" s="1496" t="s">
        <v>7020</v>
      </c>
      <c r="M2084" s="238"/>
      <c r="N2084" s="238"/>
      <c r="O2084" s="238"/>
      <c r="P2084" s="238"/>
      <c r="Q2084" s="246"/>
      <c r="R2084" s="1500"/>
      <c r="S2084" s="1324"/>
      <c r="T2084" s="246"/>
      <c r="U2084" s="246"/>
      <c r="V2084" s="238"/>
      <c r="W2084" s="238"/>
      <c r="X2084" s="238"/>
      <c r="Y2084" s="990"/>
      <c r="AA2084" s="987"/>
      <c r="AB2084" s="992"/>
      <c r="AC2084" s="993"/>
      <c r="AD2084" s="994"/>
      <c r="AE2084" s="994"/>
      <c r="AF2084" s="995"/>
      <c r="AG2084" s="996"/>
      <c r="AH2084" s="997"/>
      <c r="AI2084" s="998"/>
      <c r="AJ2084" s="312"/>
      <c r="AK2084" s="312"/>
      <c r="AL2084" s="999"/>
      <c r="AM2084" s="312"/>
      <c r="AN2084" s="312"/>
      <c r="AO2084" s="1000"/>
      <c r="AP2084" s="666"/>
      <c r="AQ2084" s="1001"/>
      <c r="AR2084" s="1001"/>
      <c r="AS2084" s="1001"/>
      <c r="AT2084" s="748"/>
    </row>
    <row r="2085">
      <c r="A2085" s="248" t="s">
        <v>673</v>
      </c>
      <c r="B2085" s="244">
        <v>3.9270347E7</v>
      </c>
      <c r="C2085" s="1148">
        <v>44860.47313366898</v>
      </c>
      <c r="D2085" s="244" t="s">
        <v>13398</v>
      </c>
      <c r="E2085" s="244" t="s">
        <v>13399</v>
      </c>
      <c r="F2085" s="1149">
        <v>34991.0</v>
      </c>
      <c r="G2085" s="244" t="s">
        <v>391</v>
      </c>
      <c r="H2085" s="244" t="s">
        <v>13400</v>
      </c>
      <c r="I2085" s="244" t="s">
        <v>13401</v>
      </c>
      <c r="K2085" s="244" t="s">
        <v>9121</v>
      </c>
      <c r="L2085" s="1496" t="s">
        <v>7038</v>
      </c>
      <c r="M2085" s="238"/>
      <c r="N2085" s="238"/>
      <c r="O2085" s="238"/>
      <c r="P2085" s="238"/>
      <c r="Q2085" s="238"/>
      <c r="R2085" s="1500"/>
      <c r="S2085" s="1324"/>
      <c r="T2085" s="238"/>
      <c r="U2085" s="238"/>
      <c r="V2085" s="246"/>
      <c r="W2085" s="238"/>
      <c r="X2085" s="238"/>
      <c r="Y2085" s="990"/>
      <c r="AA2085" s="987"/>
      <c r="AB2085" s="992"/>
      <c r="AC2085" s="993"/>
      <c r="AD2085" s="994"/>
      <c r="AE2085" s="994"/>
      <c r="AF2085" s="995"/>
      <c r="AG2085" s="996"/>
      <c r="AH2085" s="997"/>
      <c r="AI2085" s="998"/>
      <c r="AJ2085" s="312"/>
      <c r="AK2085" s="312"/>
      <c r="AL2085" s="999"/>
      <c r="AM2085" s="312"/>
      <c r="AN2085" s="312"/>
      <c r="AO2085" s="1000"/>
      <c r="AP2085" s="666"/>
      <c r="AQ2085" s="1001"/>
      <c r="AR2085" s="1001"/>
      <c r="AS2085" s="1001"/>
      <c r="AT2085" s="748"/>
    </row>
    <row r="2086">
      <c r="A2086" s="248" t="s">
        <v>673</v>
      </c>
      <c r="B2086" s="244">
        <v>3.1827977E7</v>
      </c>
      <c r="C2086" s="1148">
        <v>44863.47747162037</v>
      </c>
      <c r="D2086" s="244" t="s">
        <v>4824</v>
      </c>
      <c r="E2086" s="244" t="s">
        <v>13405</v>
      </c>
      <c r="F2086" s="1149">
        <v>31015.0</v>
      </c>
      <c r="G2086" s="244" t="s">
        <v>674</v>
      </c>
      <c r="H2086" s="244" t="s">
        <v>2691</v>
      </c>
      <c r="I2086" s="244">
        <v>1.128825525E9</v>
      </c>
      <c r="K2086" s="244" t="s">
        <v>13406</v>
      </c>
      <c r="L2086" s="1496" t="s">
        <v>7028</v>
      </c>
      <c r="M2086" s="238"/>
      <c r="N2086" s="238"/>
      <c r="O2086" s="238"/>
      <c r="P2086" s="238"/>
      <c r="Q2086" s="246"/>
      <c r="R2086" s="1500"/>
      <c r="S2086" s="1324"/>
      <c r="T2086" s="238"/>
      <c r="U2086" s="238"/>
      <c r="V2086" s="246"/>
      <c r="W2086" s="238"/>
      <c r="X2086" s="238"/>
      <c r="Y2086" s="990"/>
      <c r="AA2086" s="987"/>
      <c r="AB2086" s="992"/>
      <c r="AC2086" s="993"/>
      <c r="AD2086" s="994"/>
      <c r="AE2086" s="994"/>
      <c r="AF2086" s="995"/>
      <c r="AG2086" s="996"/>
      <c r="AH2086" s="997"/>
      <c r="AI2086" s="998"/>
      <c r="AJ2086" s="312"/>
      <c r="AK2086" s="312"/>
      <c r="AL2086" s="999"/>
      <c r="AM2086" s="312"/>
      <c r="AN2086" s="312"/>
      <c r="AO2086" s="1000"/>
      <c r="AP2086" s="666"/>
      <c r="AQ2086" s="1001"/>
      <c r="AR2086" s="1001"/>
      <c r="AS2086" s="1001"/>
      <c r="AT2086" s="748"/>
    </row>
    <row r="2087">
      <c r="A2087" s="248" t="s">
        <v>673</v>
      </c>
      <c r="B2087" s="244">
        <v>3.9603648E7</v>
      </c>
      <c r="C2087" s="1148">
        <v>44865.876587453706</v>
      </c>
      <c r="D2087" s="244" t="s">
        <v>13411</v>
      </c>
      <c r="E2087" s="244" t="s">
        <v>13412</v>
      </c>
      <c r="F2087" s="1149">
        <v>35276.0</v>
      </c>
      <c r="G2087" s="244" t="s">
        <v>2021</v>
      </c>
      <c r="H2087" s="244" t="s">
        <v>13413</v>
      </c>
      <c r="I2087" s="244">
        <v>2.634567532E9</v>
      </c>
      <c r="K2087" s="244" t="s">
        <v>13414</v>
      </c>
      <c r="L2087" s="1496" t="s">
        <v>7020</v>
      </c>
      <c r="M2087" s="238"/>
      <c r="N2087" s="238"/>
      <c r="O2087" s="238"/>
      <c r="P2087" s="238"/>
      <c r="Q2087" s="238"/>
      <c r="R2087" s="1500"/>
      <c r="S2087" s="1324"/>
      <c r="T2087" s="238"/>
      <c r="U2087" s="238"/>
      <c r="V2087" s="246"/>
      <c r="W2087" s="238"/>
      <c r="X2087" s="238"/>
      <c r="Y2087" s="990"/>
      <c r="AA2087" s="987"/>
      <c r="AB2087" s="992"/>
      <c r="AC2087" s="993"/>
      <c r="AD2087" s="994"/>
      <c r="AE2087" s="994"/>
      <c r="AF2087" s="995"/>
      <c r="AG2087" s="996"/>
      <c r="AH2087" s="997"/>
      <c r="AI2087" s="998"/>
      <c r="AJ2087" s="312"/>
      <c r="AK2087" s="312"/>
      <c r="AL2087" s="999"/>
      <c r="AM2087" s="312"/>
      <c r="AN2087" s="312"/>
      <c r="AO2087" s="1000"/>
      <c r="AP2087" s="666"/>
      <c r="AQ2087" s="1001"/>
      <c r="AR2087" s="1001"/>
      <c r="AS2087" s="1001"/>
      <c r="AT2087" s="748"/>
    </row>
    <row r="2088">
      <c r="A2088" s="248" t="s">
        <v>673</v>
      </c>
      <c r="B2088" s="244">
        <v>4.6579401E7</v>
      </c>
      <c r="C2088" s="1148">
        <v>44871.77638984953</v>
      </c>
      <c r="D2088" s="244" t="s">
        <v>13419</v>
      </c>
      <c r="E2088" s="244" t="s">
        <v>13420</v>
      </c>
      <c r="F2088" s="1149">
        <v>38433.0</v>
      </c>
      <c r="G2088" s="244" t="s">
        <v>391</v>
      </c>
      <c r="H2088" s="244" t="s">
        <v>1678</v>
      </c>
      <c r="I2088" s="244" t="s">
        <v>13421</v>
      </c>
      <c r="K2088" s="244" t="s">
        <v>13422</v>
      </c>
      <c r="L2088" s="1496" t="s">
        <v>7020</v>
      </c>
      <c r="M2088" s="238"/>
      <c r="N2088" s="238"/>
      <c r="O2088" s="238"/>
      <c r="P2088" s="238"/>
      <c r="Q2088" s="238"/>
      <c r="R2088" s="238"/>
      <c r="S2088" s="1324"/>
      <c r="T2088" s="246"/>
      <c r="U2088" s="246"/>
      <c r="V2088" s="238"/>
      <c r="W2088" s="238"/>
      <c r="X2088" s="238"/>
      <c r="Y2088" s="990"/>
      <c r="AA2088" s="987"/>
      <c r="AB2088" s="992"/>
      <c r="AC2088" s="993"/>
      <c r="AD2088" s="994"/>
      <c r="AE2088" s="994"/>
      <c r="AF2088" s="995"/>
      <c r="AG2088" s="996"/>
      <c r="AH2088" s="997"/>
      <c r="AI2088" s="998"/>
      <c r="AJ2088" s="312"/>
      <c r="AK2088" s="312"/>
      <c r="AL2088" s="999"/>
      <c r="AM2088" s="312"/>
      <c r="AN2088" s="312"/>
      <c r="AO2088" s="1000"/>
      <c r="AP2088" s="666"/>
      <c r="AQ2088" s="1001"/>
      <c r="AR2088" s="1001"/>
      <c r="AS2088" s="1001"/>
      <c r="AT2088" s="748"/>
    </row>
    <row r="2089">
      <c r="A2089" s="248" t="s">
        <v>673</v>
      </c>
      <c r="B2089" s="244">
        <v>4.3871653E7</v>
      </c>
      <c r="C2089" s="1148">
        <v>44872.651353912035</v>
      </c>
      <c r="D2089" s="244" t="s">
        <v>13427</v>
      </c>
      <c r="E2089" s="244" t="s">
        <v>13428</v>
      </c>
      <c r="F2089" s="1149">
        <v>37230.0</v>
      </c>
      <c r="G2089" s="244" t="s">
        <v>391</v>
      </c>
      <c r="H2089" s="244" t="s">
        <v>9609</v>
      </c>
      <c r="I2089" s="244" t="s">
        <v>13429</v>
      </c>
      <c r="K2089" s="244" t="s">
        <v>13430</v>
      </c>
      <c r="L2089" s="1496" t="s">
        <v>7038</v>
      </c>
      <c r="M2089" s="238"/>
      <c r="N2089" s="238"/>
      <c r="O2089" s="238"/>
      <c r="P2089" s="238"/>
      <c r="Q2089" s="238"/>
      <c r="R2089" s="1500"/>
      <c r="S2089" s="1324"/>
      <c r="T2089" s="246"/>
      <c r="U2089" s="246"/>
      <c r="V2089" s="246"/>
      <c r="W2089" s="238"/>
      <c r="X2089" s="238"/>
      <c r="Y2089" s="990"/>
      <c r="AA2089" s="987"/>
      <c r="AB2089" s="992"/>
      <c r="AC2089" s="993"/>
      <c r="AD2089" s="994"/>
      <c r="AE2089" s="994"/>
      <c r="AF2089" s="995"/>
      <c r="AG2089" s="996"/>
      <c r="AH2089" s="997"/>
      <c r="AI2089" s="998"/>
      <c r="AJ2089" s="312"/>
      <c r="AK2089" s="312"/>
      <c r="AL2089" s="999"/>
      <c r="AM2089" s="312"/>
      <c r="AN2089" s="312"/>
      <c r="AO2089" s="1000"/>
      <c r="AP2089" s="666"/>
      <c r="AQ2089" s="1001"/>
      <c r="AR2089" s="1001"/>
      <c r="AS2089" s="1001"/>
      <c r="AT2089" s="748"/>
    </row>
    <row r="2090">
      <c r="A2090" s="248" t="s">
        <v>673</v>
      </c>
      <c r="B2090" s="244">
        <v>3.2640269E7</v>
      </c>
      <c r="C2090" s="1148">
        <v>44880.43927159722</v>
      </c>
      <c r="D2090" s="244" t="s">
        <v>13435</v>
      </c>
      <c r="E2090" s="244" t="s">
        <v>13436</v>
      </c>
      <c r="F2090" s="1149">
        <v>31725.0</v>
      </c>
      <c r="G2090" s="244" t="s">
        <v>2021</v>
      </c>
      <c r="H2090" s="244" t="s">
        <v>3551</v>
      </c>
      <c r="I2090" s="244" t="s">
        <v>13437</v>
      </c>
      <c r="K2090" s="244" t="s">
        <v>13438</v>
      </c>
      <c r="L2090" s="1496" t="s">
        <v>7020</v>
      </c>
      <c r="M2090" s="238"/>
      <c r="N2090" s="238"/>
      <c r="O2090" s="238"/>
      <c r="P2090" s="238"/>
      <c r="Q2090" s="238"/>
      <c r="R2090" s="1500"/>
      <c r="S2090" s="1324"/>
      <c r="T2090" s="246"/>
      <c r="U2090" s="246"/>
      <c r="V2090" s="246"/>
      <c r="W2090" s="238"/>
      <c r="X2090" s="238"/>
      <c r="Y2090" s="990"/>
      <c r="AA2090" s="987"/>
      <c r="AB2090" s="992"/>
      <c r="AC2090" s="993"/>
      <c r="AD2090" s="994"/>
      <c r="AE2090" s="994"/>
      <c r="AF2090" s="995"/>
      <c r="AG2090" s="996"/>
      <c r="AH2090" s="997"/>
      <c r="AI2090" s="998"/>
      <c r="AJ2090" s="312"/>
      <c r="AK2090" s="312"/>
      <c r="AL2090" s="999"/>
      <c r="AM2090" s="312"/>
      <c r="AN2090" s="312"/>
      <c r="AO2090" s="1000"/>
      <c r="AP2090" s="666"/>
      <c r="AQ2090" s="1001"/>
      <c r="AR2090" s="1001"/>
      <c r="AS2090" s="1001"/>
      <c r="AT2090" s="748"/>
    </row>
    <row r="2091">
      <c r="A2091" s="248" t="s">
        <v>673</v>
      </c>
      <c r="B2091" s="244">
        <v>3.8570909E7</v>
      </c>
      <c r="C2091" s="1148">
        <v>44884.84713342592</v>
      </c>
      <c r="D2091" s="244" t="s">
        <v>13441</v>
      </c>
      <c r="E2091" s="244" t="s">
        <v>13442</v>
      </c>
      <c r="F2091" s="1149">
        <v>34788.0</v>
      </c>
      <c r="G2091" s="244" t="s">
        <v>391</v>
      </c>
      <c r="H2091" s="244" t="s">
        <v>1678</v>
      </c>
      <c r="I2091" s="244" t="s">
        <v>13443</v>
      </c>
      <c r="K2091" s="244" t="s">
        <v>13444</v>
      </c>
      <c r="L2091" s="1496" t="s">
        <v>7020</v>
      </c>
      <c r="M2091" s="238"/>
      <c r="N2091" s="238"/>
      <c r="O2091" s="238"/>
      <c r="P2091" s="238"/>
      <c r="Q2091" s="238"/>
      <c r="R2091" s="1500"/>
      <c r="S2091" s="1324"/>
      <c r="T2091" s="246"/>
      <c r="U2091" s="246"/>
      <c r="V2091" s="246"/>
      <c r="W2091" s="238"/>
      <c r="X2091" s="238"/>
      <c r="Y2091" s="990"/>
      <c r="AA2091" s="987"/>
      <c r="AB2091" s="992"/>
      <c r="AC2091" s="993"/>
      <c r="AD2091" s="994"/>
      <c r="AE2091" s="994"/>
      <c r="AF2091" s="995"/>
      <c r="AG2091" s="996"/>
      <c r="AH2091" s="997"/>
      <c r="AI2091" s="998"/>
      <c r="AJ2091" s="312"/>
      <c r="AK2091" s="312"/>
      <c r="AL2091" s="999"/>
      <c r="AM2091" s="312"/>
      <c r="AN2091" s="312"/>
      <c r="AO2091" s="1000"/>
      <c r="AP2091" s="666"/>
      <c r="AQ2091" s="1001"/>
      <c r="AR2091" s="1001"/>
      <c r="AS2091" s="1001"/>
      <c r="AT2091" s="748"/>
    </row>
    <row r="2092">
      <c r="A2092" s="248" t="s">
        <v>673</v>
      </c>
      <c r="B2092" s="244">
        <v>2.8377814E7</v>
      </c>
      <c r="C2092" s="1148">
        <v>44892.02148306713</v>
      </c>
      <c r="D2092" s="244" t="s">
        <v>13447</v>
      </c>
      <c r="E2092" s="244" t="s">
        <v>13448</v>
      </c>
      <c r="F2092" s="1149">
        <v>29491.0</v>
      </c>
      <c r="G2092" s="244" t="s">
        <v>391</v>
      </c>
      <c r="H2092" s="244" t="s">
        <v>13449</v>
      </c>
      <c r="I2092" s="244">
        <v>1.536735834E9</v>
      </c>
      <c r="K2092" s="244" t="s">
        <v>13450</v>
      </c>
      <c r="L2092" s="1496" t="s">
        <v>7028</v>
      </c>
      <c r="M2092" s="238"/>
      <c r="N2092" s="238"/>
      <c r="O2092" s="238"/>
      <c r="P2092" s="238"/>
      <c r="Q2092" s="246"/>
      <c r="R2092" s="238"/>
      <c r="S2092" s="1324"/>
      <c r="T2092" s="246"/>
      <c r="U2092" s="246"/>
      <c r="V2092" s="238"/>
      <c r="W2092" s="238"/>
      <c r="X2092" s="238"/>
      <c r="Y2092" s="990"/>
      <c r="AA2092" s="987"/>
      <c r="AB2092" s="992"/>
      <c r="AC2092" s="993"/>
      <c r="AD2092" s="994"/>
      <c r="AE2092" s="994"/>
      <c r="AF2092" s="995"/>
      <c r="AG2092" s="996"/>
      <c r="AH2092" s="997"/>
      <c r="AI2092" s="998"/>
      <c r="AJ2092" s="312"/>
      <c r="AK2092" s="312"/>
      <c r="AL2092" s="999"/>
      <c r="AM2092" s="312"/>
      <c r="AN2092" s="312"/>
      <c r="AO2092" s="1000"/>
      <c r="AP2092" s="666"/>
      <c r="AQ2092" s="1001"/>
      <c r="AR2092" s="1001"/>
      <c r="AS2092" s="1001"/>
      <c r="AT2092" s="748"/>
    </row>
    <row r="2093">
      <c r="A2093" s="248" t="s">
        <v>673</v>
      </c>
      <c r="B2093" s="244">
        <v>3.069747E7</v>
      </c>
      <c r="C2093" s="1148">
        <v>44901.000775532404</v>
      </c>
      <c r="D2093" s="244" t="s">
        <v>13452</v>
      </c>
      <c r="E2093" s="244" t="s">
        <v>13453</v>
      </c>
      <c r="F2093" s="1149">
        <v>44978.0</v>
      </c>
      <c r="G2093" s="244" t="s">
        <v>2021</v>
      </c>
      <c r="H2093" s="244" t="s">
        <v>13454</v>
      </c>
      <c r="I2093" s="244" t="s">
        <v>13455</v>
      </c>
      <c r="K2093" s="244" t="s">
        <v>13456</v>
      </c>
      <c r="L2093" s="1496" t="s">
        <v>13457</v>
      </c>
      <c r="M2093" s="238"/>
      <c r="N2093" s="238"/>
      <c r="O2093" s="238"/>
      <c r="P2093" s="238"/>
      <c r="Q2093" s="238"/>
      <c r="R2093" s="1497"/>
      <c r="S2093" s="1324"/>
      <c r="T2093" s="238"/>
      <c r="U2093" s="238"/>
      <c r="V2093" s="238"/>
      <c r="W2093" s="238"/>
      <c r="X2093" s="238"/>
      <c r="Y2093" s="990"/>
      <c r="AA2093" s="987"/>
      <c r="AB2093" s="992"/>
      <c r="AC2093" s="993"/>
      <c r="AD2093" s="994"/>
      <c r="AE2093" s="994"/>
      <c r="AF2093" s="995"/>
      <c r="AG2093" s="996"/>
      <c r="AH2093" s="997"/>
      <c r="AI2093" s="998"/>
      <c r="AJ2093" s="312"/>
      <c r="AK2093" s="312"/>
      <c r="AL2093" s="999"/>
      <c r="AM2093" s="312"/>
      <c r="AN2093" s="312"/>
      <c r="AO2093" s="1000"/>
      <c r="AP2093" s="666"/>
      <c r="AQ2093" s="1001"/>
      <c r="AR2093" s="1001"/>
      <c r="AS2093" s="1001"/>
      <c r="AT2093" s="748"/>
    </row>
    <row r="2094">
      <c r="A2094" s="248" t="s">
        <v>673</v>
      </c>
      <c r="B2094" s="244">
        <v>4.4729738E7</v>
      </c>
      <c r="C2094" s="1148">
        <v>44906.958637986114</v>
      </c>
      <c r="D2094" s="244" t="s">
        <v>13463</v>
      </c>
      <c r="E2094" s="244" t="s">
        <v>13464</v>
      </c>
      <c r="F2094" s="1149">
        <v>37711.0</v>
      </c>
      <c r="G2094" s="244" t="s">
        <v>674</v>
      </c>
      <c r="H2094" s="244" t="s">
        <v>13465</v>
      </c>
      <c r="I2094" s="244">
        <v>5.491122476554E12</v>
      </c>
      <c r="K2094" s="244" t="s">
        <v>13466</v>
      </c>
      <c r="L2094" s="1496" t="s">
        <v>7038</v>
      </c>
      <c r="M2094" s="238"/>
      <c r="N2094" s="238"/>
      <c r="O2094" s="238"/>
      <c r="P2094" s="238"/>
      <c r="Q2094" s="238"/>
      <c r="R2094" s="1497"/>
      <c r="S2094" s="1324"/>
      <c r="T2094" s="238"/>
      <c r="U2094" s="238"/>
      <c r="V2094" s="238"/>
      <c r="W2094" s="238"/>
      <c r="X2094" s="238"/>
      <c r="Y2094" s="990"/>
      <c r="AA2094" s="987"/>
      <c r="AB2094" s="992"/>
      <c r="AC2094" s="993"/>
      <c r="AD2094" s="994"/>
      <c r="AE2094" s="994"/>
      <c r="AF2094" s="995"/>
      <c r="AG2094" s="996"/>
      <c r="AH2094" s="997"/>
      <c r="AI2094" s="998"/>
      <c r="AJ2094" s="312"/>
      <c r="AK2094" s="312"/>
      <c r="AL2094" s="999"/>
      <c r="AM2094" s="312"/>
      <c r="AN2094" s="312"/>
      <c r="AO2094" s="1000"/>
      <c r="AP2094" s="666"/>
      <c r="AQ2094" s="1001"/>
      <c r="AR2094" s="1001"/>
      <c r="AS2094" s="1001"/>
      <c r="AT2094" s="748"/>
    </row>
    <row r="2095">
      <c r="A2095" s="248" t="s">
        <v>673</v>
      </c>
      <c r="B2095" s="244">
        <v>3.71993385E8</v>
      </c>
      <c r="C2095" s="1148">
        <v>44930.64421650463</v>
      </c>
      <c r="D2095" s="244" t="s">
        <v>13472</v>
      </c>
      <c r="E2095" s="244" t="s">
        <v>13473</v>
      </c>
      <c r="F2095" s="1149">
        <v>33964.0</v>
      </c>
      <c r="G2095" s="244" t="s">
        <v>391</v>
      </c>
      <c r="H2095" s="244" t="s">
        <v>1678</v>
      </c>
      <c r="I2095" s="244" t="s">
        <v>13474</v>
      </c>
      <c r="K2095" s="244" t="s">
        <v>13475</v>
      </c>
      <c r="L2095" s="1496" t="s">
        <v>7020</v>
      </c>
      <c r="M2095" s="238"/>
      <c r="N2095" s="238"/>
      <c r="O2095" s="238"/>
      <c r="P2095" s="238"/>
      <c r="Q2095" s="246"/>
      <c r="R2095" s="1497"/>
      <c r="S2095" s="1324"/>
      <c r="T2095" s="238"/>
      <c r="U2095" s="238"/>
      <c r="V2095" s="238"/>
      <c r="W2095" s="238"/>
      <c r="X2095" s="238"/>
      <c r="Y2095" s="990"/>
      <c r="AA2095" s="987"/>
      <c r="AB2095" s="992"/>
      <c r="AC2095" s="993"/>
      <c r="AD2095" s="994"/>
      <c r="AE2095" s="994"/>
      <c r="AF2095" s="995"/>
      <c r="AG2095" s="996"/>
      <c r="AH2095" s="997"/>
      <c r="AI2095" s="998"/>
      <c r="AJ2095" s="312"/>
      <c r="AK2095" s="312"/>
      <c r="AL2095" s="999"/>
      <c r="AM2095" s="312"/>
      <c r="AN2095" s="312"/>
      <c r="AO2095" s="1000"/>
      <c r="AP2095" s="666"/>
      <c r="AQ2095" s="1001"/>
      <c r="AR2095" s="1001"/>
      <c r="AS2095" s="1001"/>
      <c r="AT2095" s="748"/>
    </row>
    <row r="2096">
      <c r="A2096" s="248" t="s">
        <v>673</v>
      </c>
      <c r="B2096" s="244">
        <v>3.8157619E7</v>
      </c>
      <c r="C2096" s="1148">
        <v>44931.61152171296</v>
      </c>
      <c r="D2096" s="244" t="s">
        <v>13480</v>
      </c>
      <c r="E2096" s="244" t="s">
        <v>13481</v>
      </c>
      <c r="F2096" s="1149">
        <v>34371.0</v>
      </c>
      <c r="G2096" s="244" t="s">
        <v>391</v>
      </c>
      <c r="H2096" s="244" t="s">
        <v>1795</v>
      </c>
      <c r="I2096" s="244" t="s">
        <v>13482</v>
      </c>
      <c r="K2096" s="244" t="s">
        <v>13483</v>
      </c>
      <c r="L2096" s="1496" t="s">
        <v>7038</v>
      </c>
      <c r="M2096" s="238"/>
      <c r="N2096" s="238"/>
      <c r="O2096" s="238"/>
      <c r="P2096" s="238"/>
      <c r="Q2096" s="238"/>
      <c r="R2096" s="1497"/>
      <c r="S2096" s="1324"/>
      <c r="T2096" s="238"/>
      <c r="U2096" s="238"/>
      <c r="V2096" s="238"/>
      <c r="W2096" s="238"/>
      <c r="X2096" s="238"/>
      <c r="Y2096" s="990"/>
      <c r="AA2096" s="987"/>
      <c r="AB2096" s="992"/>
      <c r="AC2096" s="993"/>
      <c r="AD2096" s="994"/>
      <c r="AE2096" s="994"/>
      <c r="AF2096" s="995"/>
      <c r="AG2096" s="996"/>
      <c r="AH2096" s="997"/>
      <c r="AI2096" s="998"/>
      <c r="AJ2096" s="312"/>
      <c r="AK2096" s="312"/>
      <c r="AL2096" s="999"/>
      <c r="AM2096" s="312"/>
      <c r="AN2096" s="312"/>
      <c r="AO2096" s="1000"/>
      <c r="AP2096" s="666"/>
      <c r="AQ2096" s="1001"/>
      <c r="AR2096" s="1001"/>
      <c r="AS2096" s="1001"/>
      <c r="AT2096" s="748"/>
    </row>
    <row r="2097">
      <c r="A2097" s="248" t="s">
        <v>673</v>
      </c>
      <c r="B2097" s="244">
        <v>3.6312517E7</v>
      </c>
      <c r="C2097" s="1148">
        <v>44935.80018199074</v>
      </c>
      <c r="D2097" s="244" t="s">
        <v>13489</v>
      </c>
      <c r="E2097" s="244" t="s">
        <v>13490</v>
      </c>
      <c r="F2097" s="1149">
        <v>33468.0</v>
      </c>
      <c r="G2097" s="244" t="s">
        <v>1755</v>
      </c>
      <c r="H2097" s="244" t="s">
        <v>13146</v>
      </c>
      <c r="I2097" s="244">
        <v>5.491136255031E12</v>
      </c>
      <c r="K2097" s="244" t="s">
        <v>13491</v>
      </c>
      <c r="L2097" s="1496" t="s">
        <v>7020</v>
      </c>
      <c r="M2097" s="238"/>
      <c r="N2097" s="238"/>
      <c r="O2097" s="238"/>
      <c r="P2097" s="238"/>
      <c r="Q2097" s="246"/>
      <c r="R2097" s="1497"/>
      <c r="S2097" s="1324"/>
      <c r="T2097" s="246"/>
      <c r="U2097" s="246"/>
      <c r="V2097" s="238"/>
      <c r="W2097" s="238"/>
      <c r="X2097" s="238"/>
      <c r="Y2097" s="990"/>
      <c r="AA2097" s="987"/>
      <c r="AB2097" s="992"/>
      <c r="AC2097" s="993"/>
      <c r="AD2097" s="994"/>
      <c r="AE2097" s="994"/>
      <c r="AF2097" s="995"/>
      <c r="AG2097" s="996"/>
      <c r="AH2097" s="997"/>
      <c r="AI2097" s="998"/>
      <c r="AJ2097" s="312"/>
      <c r="AK2097" s="312"/>
      <c r="AL2097" s="999"/>
      <c r="AM2097" s="312"/>
      <c r="AN2097" s="312"/>
      <c r="AO2097" s="1000"/>
      <c r="AP2097" s="666"/>
      <c r="AQ2097" s="1001"/>
      <c r="AR2097" s="1001"/>
      <c r="AS2097" s="1001"/>
      <c r="AT2097" s="748"/>
    </row>
    <row r="2098">
      <c r="A2098" s="248" t="s">
        <v>673</v>
      </c>
      <c r="B2098" s="244">
        <v>4.2254517E7</v>
      </c>
      <c r="C2098" s="1148">
        <v>44936.6719060301</v>
      </c>
      <c r="D2098" s="244" t="s">
        <v>13496</v>
      </c>
      <c r="E2098" s="244" t="s">
        <v>13497</v>
      </c>
      <c r="F2098" s="1149">
        <v>36513.0</v>
      </c>
      <c r="G2098" s="244" t="s">
        <v>391</v>
      </c>
      <c r="H2098" s="244" t="s">
        <v>1618</v>
      </c>
      <c r="I2098" s="244" t="s">
        <v>13498</v>
      </c>
      <c r="K2098" s="244" t="s">
        <v>13499</v>
      </c>
      <c r="L2098" s="1496" t="s">
        <v>13500</v>
      </c>
      <c r="M2098" s="238"/>
      <c r="N2098" s="238"/>
      <c r="O2098" s="238"/>
      <c r="P2098" s="238"/>
      <c r="Q2098" s="238"/>
      <c r="R2098" s="1497"/>
      <c r="S2098" s="1324"/>
      <c r="T2098" s="246"/>
      <c r="U2098" s="246"/>
      <c r="V2098" s="238"/>
      <c r="W2098" s="238"/>
      <c r="X2098" s="238"/>
      <c r="Y2098" s="990"/>
      <c r="AA2098" s="987"/>
      <c r="AB2098" s="992"/>
      <c r="AC2098" s="993"/>
      <c r="AD2098" s="994"/>
      <c r="AE2098" s="994"/>
      <c r="AF2098" s="995"/>
      <c r="AG2098" s="996"/>
      <c r="AH2098" s="997"/>
      <c r="AI2098" s="998"/>
      <c r="AJ2098" s="312"/>
      <c r="AK2098" s="312"/>
      <c r="AL2098" s="999"/>
      <c r="AM2098" s="312"/>
      <c r="AN2098" s="312"/>
      <c r="AO2098" s="1000"/>
      <c r="AP2098" s="666"/>
      <c r="AQ2098" s="1001"/>
      <c r="AR2098" s="1001"/>
      <c r="AS2098" s="1001"/>
      <c r="AT2098" s="748"/>
    </row>
    <row r="2099">
      <c r="A2099" s="248" t="s">
        <v>673</v>
      </c>
      <c r="B2099" s="179">
        <v>3.6572483E7</v>
      </c>
      <c r="C2099" s="201">
        <v>44938.696293726854</v>
      </c>
      <c r="D2099" s="179" t="s">
        <v>13506</v>
      </c>
      <c r="E2099" s="179" t="s">
        <v>13507</v>
      </c>
      <c r="F2099" s="228">
        <v>44905.0</v>
      </c>
      <c r="G2099" s="179" t="s">
        <v>391</v>
      </c>
      <c r="H2099" s="179" t="s">
        <v>1678</v>
      </c>
      <c r="I2099" s="179">
        <v>5.492284716005E12</v>
      </c>
      <c r="K2099" s="179" t="s">
        <v>13508</v>
      </c>
      <c r="L2099" s="1323" t="s">
        <v>7020</v>
      </c>
      <c r="M2099" s="176"/>
      <c r="N2099" s="176"/>
      <c r="O2099" s="176"/>
      <c r="P2099" s="176"/>
      <c r="Q2099" s="176"/>
      <c r="R2099" s="1195"/>
      <c r="S2099" s="1324"/>
      <c r="T2099" s="149"/>
      <c r="U2099" s="149"/>
      <c r="V2099" s="176"/>
      <c r="W2099" s="176"/>
      <c r="X2099" s="176"/>
      <c r="Y2099" s="990"/>
      <c r="AA2099" s="987"/>
      <c r="AB2099" s="992"/>
      <c r="AC2099" s="993"/>
      <c r="AD2099" s="994"/>
      <c r="AE2099" s="994"/>
      <c r="AF2099" s="995"/>
      <c r="AG2099" s="996"/>
      <c r="AH2099" s="997"/>
      <c r="AI2099" s="998"/>
      <c r="AJ2099" s="312"/>
      <c r="AK2099" s="312"/>
      <c r="AL2099" s="999"/>
      <c r="AM2099" s="312"/>
      <c r="AN2099" s="312"/>
      <c r="AO2099" s="1000"/>
      <c r="AP2099" s="666"/>
      <c r="AQ2099" s="1001"/>
      <c r="AR2099" s="1001"/>
      <c r="AS2099" s="1001"/>
      <c r="AT2099" s="748"/>
    </row>
    <row r="2100">
      <c r="A2100" s="248" t="s">
        <v>673</v>
      </c>
      <c r="B2100" s="244">
        <v>4.5754371E7</v>
      </c>
      <c r="C2100" s="1148">
        <v>44943.488028368054</v>
      </c>
      <c r="D2100" s="244" t="s">
        <v>13511</v>
      </c>
      <c r="E2100" s="244" t="s">
        <v>13512</v>
      </c>
      <c r="F2100" s="1149">
        <v>38042.0</v>
      </c>
      <c r="G2100" s="244" t="s">
        <v>2021</v>
      </c>
      <c r="H2100" s="244" t="s">
        <v>2189</v>
      </c>
      <c r="I2100" s="244">
        <v>5.491134712502E12</v>
      </c>
      <c r="K2100" s="244" t="s">
        <v>13513</v>
      </c>
      <c r="L2100" s="1496" t="s">
        <v>7038</v>
      </c>
      <c r="M2100" s="238"/>
      <c r="N2100" s="238"/>
      <c r="O2100" s="238"/>
      <c r="P2100" s="238"/>
      <c r="Q2100" s="246"/>
      <c r="R2100" s="246"/>
      <c r="S2100" s="1324"/>
      <c r="T2100" s="246"/>
      <c r="U2100" s="246"/>
      <c r="V2100" s="238"/>
      <c r="W2100" s="238"/>
      <c r="X2100" s="238"/>
      <c r="Y2100" s="990"/>
      <c r="AA2100" s="987"/>
      <c r="AB2100" s="992"/>
      <c r="AC2100" s="993"/>
      <c r="AD2100" s="994"/>
      <c r="AE2100" s="994"/>
      <c r="AF2100" s="995"/>
      <c r="AG2100" s="996"/>
      <c r="AH2100" s="997"/>
      <c r="AI2100" s="998"/>
      <c r="AJ2100" s="312"/>
      <c r="AK2100" s="312"/>
      <c r="AL2100" s="999"/>
      <c r="AM2100" s="312"/>
      <c r="AN2100" s="312"/>
      <c r="AO2100" s="1000"/>
      <c r="AP2100" s="666"/>
      <c r="AQ2100" s="1001"/>
      <c r="AR2100" s="1001"/>
      <c r="AS2100" s="1001"/>
      <c r="AT2100" s="748"/>
    </row>
    <row r="2101">
      <c r="A2101" s="248" t="s">
        <v>673</v>
      </c>
      <c r="B2101" s="239">
        <v>3.3017459E7</v>
      </c>
      <c r="C2101" s="240">
        <v>44964.802320937495</v>
      </c>
      <c r="D2101" s="239" t="s">
        <v>13517</v>
      </c>
      <c r="E2101" s="239" t="s">
        <v>13518</v>
      </c>
      <c r="F2101" s="241">
        <v>31919.0</v>
      </c>
      <c r="G2101" s="239" t="s">
        <v>2021</v>
      </c>
      <c r="H2101" s="239" t="s">
        <v>13519</v>
      </c>
      <c r="I2101" s="239">
        <v>1.134451656E9</v>
      </c>
      <c r="K2101" s="239" t="s">
        <v>13520</v>
      </c>
      <c r="L2101" s="1200" t="s">
        <v>7028</v>
      </c>
      <c r="M2101" s="238"/>
      <c r="N2101" s="238"/>
      <c r="O2101" s="238"/>
      <c r="P2101" s="238"/>
      <c r="Q2101" s="238"/>
      <c r="R2101" s="246"/>
      <c r="S2101" s="1324"/>
      <c r="T2101" s="246"/>
      <c r="U2101" s="246"/>
      <c r="V2101" s="238"/>
      <c r="W2101" s="238"/>
      <c r="X2101" s="238"/>
      <c r="Y2101" s="990"/>
      <c r="AA2101" s="987"/>
      <c r="AB2101" s="992"/>
      <c r="AC2101" s="993"/>
      <c r="AD2101" s="994"/>
      <c r="AE2101" s="994"/>
      <c r="AF2101" s="995"/>
      <c r="AG2101" s="996"/>
      <c r="AH2101" s="997"/>
      <c r="AI2101" s="998"/>
      <c r="AJ2101" s="312"/>
      <c r="AK2101" s="312"/>
      <c r="AL2101" s="999"/>
      <c r="AM2101" s="312"/>
      <c r="AN2101" s="312"/>
      <c r="AO2101" s="1000"/>
      <c r="AP2101" s="666"/>
      <c r="AQ2101" s="1001"/>
      <c r="AR2101" s="1001"/>
      <c r="AS2101" s="1001"/>
      <c r="AT2101" s="748"/>
    </row>
    <row r="2102">
      <c r="A2102" s="248" t="s">
        <v>673</v>
      </c>
      <c r="B2102" s="239">
        <v>3.8893338E7</v>
      </c>
      <c r="C2102" s="240">
        <v>44969.87594229166</v>
      </c>
      <c r="D2102" s="239" t="s">
        <v>4979</v>
      </c>
      <c r="E2102" s="239" t="s">
        <v>4980</v>
      </c>
      <c r="F2102" s="241">
        <v>34807.0</v>
      </c>
      <c r="G2102" s="239" t="s">
        <v>391</v>
      </c>
      <c r="H2102" s="239" t="s">
        <v>1618</v>
      </c>
      <c r="I2102" s="239" t="s">
        <v>13526</v>
      </c>
      <c r="K2102" s="239" t="s">
        <v>1877</v>
      </c>
      <c r="L2102" s="1200" t="s">
        <v>7038</v>
      </c>
      <c r="M2102" s="238"/>
      <c r="N2102" s="238"/>
      <c r="O2102" s="238"/>
      <c r="P2102" s="238"/>
      <c r="Q2102" s="238"/>
      <c r="R2102" s="246"/>
      <c r="S2102" s="1324"/>
      <c r="T2102" s="246"/>
      <c r="U2102" s="246"/>
      <c r="V2102" s="238"/>
      <c r="W2102" s="238"/>
      <c r="X2102" s="238"/>
      <c r="Y2102" s="990"/>
      <c r="AA2102" s="987"/>
      <c r="AB2102" s="992"/>
      <c r="AC2102" s="993"/>
      <c r="AD2102" s="994"/>
      <c r="AE2102" s="994"/>
      <c r="AF2102" s="995"/>
      <c r="AG2102" s="996"/>
      <c r="AH2102" s="997"/>
      <c r="AI2102" s="998"/>
      <c r="AJ2102" s="312"/>
      <c r="AK2102" s="312"/>
      <c r="AL2102" s="999"/>
      <c r="AM2102" s="312"/>
      <c r="AN2102" s="312"/>
      <c r="AO2102" s="1000"/>
      <c r="AP2102" s="666"/>
      <c r="AQ2102" s="1001"/>
      <c r="AR2102" s="1001"/>
      <c r="AS2102" s="1001"/>
      <c r="AT2102" s="748"/>
    </row>
    <row r="2103">
      <c r="A2103" s="248" t="s">
        <v>673</v>
      </c>
      <c r="B2103" s="239">
        <v>3.7992753E7</v>
      </c>
      <c r="C2103" s="240">
        <v>44979.6042384375</v>
      </c>
      <c r="D2103" s="239" t="s">
        <v>13531</v>
      </c>
      <c r="E2103" s="239" t="s">
        <v>13532</v>
      </c>
      <c r="F2103" s="241">
        <v>34244.0</v>
      </c>
      <c r="G2103" s="239" t="s">
        <v>391</v>
      </c>
      <c r="H2103" s="239" t="s">
        <v>13533</v>
      </c>
      <c r="I2103" s="239" t="s">
        <v>13534</v>
      </c>
      <c r="K2103" s="239" t="s">
        <v>13535</v>
      </c>
      <c r="L2103" s="1200" t="s">
        <v>13536</v>
      </c>
      <c r="M2103" s="238"/>
      <c r="N2103" s="238"/>
      <c r="O2103" s="238"/>
      <c r="P2103" s="238"/>
      <c r="Q2103" s="246"/>
      <c r="R2103" s="246"/>
      <c r="S2103" s="1324"/>
      <c r="T2103" s="246"/>
      <c r="U2103" s="246"/>
      <c r="V2103" s="246"/>
      <c r="W2103" s="238"/>
      <c r="X2103" s="238"/>
      <c r="Y2103" s="990"/>
      <c r="AA2103" s="987"/>
      <c r="AB2103" s="992"/>
      <c r="AC2103" s="993"/>
      <c r="AD2103" s="994"/>
      <c r="AE2103" s="994"/>
      <c r="AF2103" s="995"/>
      <c r="AG2103" s="996"/>
      <c r="AH2103" s="997"/>
      <c r="AI2103" s="998"/>
      <c r="AJ2103" s="312"/>
      <c r="AK2103" s="312"/>
      <c r="AL2103" s="999"/>
      <c r="AM2103" s="312"/>
      <c r="AN2103" s="312"/>
      <c r="AO2103" s="1000"/>
      <c r="AP2103" s="666"/>
      <c r="AQ2103" s="1001"/>
      <c r="AR2103" s="1001"/>
      <c r="AS2103" s="1001"/>
      <c r="AT2103" s="748"/>
    </row>
    <row r="2104">
      <c r="A2104" s="248" t="s">
        <v>673</v>
      </c>
      <c r="B2104" s="249">
        <v>4.831862E7</v>
      </c>
      <c r="C2104" s="250">
        <v>44986.682583125</v>
      </c>
      <c r="D2104" s="249" t="s">
        <v>13540</v>
      </c>
      <c r="E2104" s="249" t="s">
        <v>13541</v>
      </c>
      <c r="F2104" s="251">
        <v>39341.0</v>
      </c>
      <c r="G2104" s="249" t="s">
        <v>2021</v>
      </c>
      <c r="H2104" s="249" t="s">
        <v>13542</v>
      </c>
      <c r="I2104" s="249">
        <v>5.42984204451E11</v>
      </c>
      <c r="K2104" s="249" t="s">
        <v>13543</v>
      </c>
      <c r="L2104" s="953" t="s">
        <v>7038</v>
      </c>
      <c r="M2104" s="248"/>
      <c r="N2104" s="248"/>
      <c r="O2104" s="248"/>
      <c r="P2104" s="248"/>
      <c r="Q2104" s="248"/>
      <c r="R2104" s="255"/>
      <c r="S2104" s="1324"/>
      <c r="T2104" s="255"/>
      <c r="U2104" s="255"/>
      <c r="V2104" s="1161"/>
      <c r="W2104" s="248"/>
      <c r="X2104" s="248"/>
      <c r="Y2104" s="990"/>
      <c r="AA2104" s="987"/>
      <c r="AB2104" s="992"/>
      <c r="AC2104" s="993"/>
      <c r="AD2104" s="994"/>
      <c r="AE2104" s="994"/>
      <c r="AF2104" s="995"/>
      <c r="AG2104" s="996"/>
      <c r="AH2104" s="997"/>
      <c r="AI2104" s="998"/>
      <c r="AJ2104" s="312"/>
      <c r="AK2104" s="312"/>
      <c r="AL2104" s="999"/>
      <c r="AM2104" s="312"/>
      <c r="AN2104" s="312"/>
      <c r="AO2104" s="1000"/>
      <c r="AP2104" s="666"/>
      <c r="AQ2104" s="1001"/>
      <c r="AR2104" s="1001"/>
      <c r="AS2104" s="1001"/>
      <c r="AT2104" s="748"/>
    </row>
    <row r="2105">
      <c r="A2105" s="248" t="s">
        <v>673</v>
      </c>
      <c r="B2105" s="249">
        <v>4.262219E7</v>
      </c>
      <c r="C2105" s="263" t="s">
        <v>13549</v>
      </c>
      <c r="D2105" s="249" t="s">
        <v>5000</v>
      </c>
      <c r="E2105" s="249" t="s">
        <v>5001</v>
      </c>
      <c r="F2105" s="251">
        <v>36642.0</v>
      </c>
      <c r="G2105" s="249" t="s">
        <v>391</v>
      </c>
      <c r="H2105" s="249" t="s">
        <v>5002</v>
      </c>
      <c r="I2105" s="249" t="s">
        <v>5003</v>
      </c>
      <c r="K2105" s="249" t="s">
        <v>5004</v>
      </c>
      <c r="L2105" s="953" t="s">
        <v>2587</v>
      </c>
      <c r="M2105" s="176"/>
      <c r="N2105" s="176"/>
      <c r="O2105" s="149"/>
      <c r="P2105" s="149"/>
      <c r="Q2105" s="149"/>
      <c r="R2105" s="1195"/>
      <c r="S2105" s="248"/>
      <c r="T2105" s="149"/>
      <c r="U2105" s="149"/>
      <c r="V2105" s="176"/>
      <c r="W2105" s="248"/>
      <c r="X2105" s="248"/>
      <c r="Y2105" s="990"/>
      <c r="AA2105" s="987"/>
      <c r="AB2105" s="992"/>
      <c r="AC2105" s="993"/>
      <c r="AD2105" s="994"/>
      <c r="AE2105" s="994"/>
      <c r="AF2105" s="995"/>
      <c r="AG2105" s="996"/>
      <c r="AH2105" s="997"/>
      <c r="AI2105" s="998"/>
      <c r="AJ2105" s="312"/>
      <c r="AK2105" s="312"/>
      <c r="AL2105" s="999"/>
      <c r="AM2105" s="312"/>
      <c r="AN2105" s="312"/>
      <c r="AO2105" s="1000"/>
      <c r="AP2105" s="666"/>
      <c r="AQ2105" s="1001"/>
      <c r="AR2105" s="1001"/>
      <c r="AS2105" s="1001"/>
      <c r="AT2105" s="748"/>
    </row>
    <row r="2106">
      <c r="A2106" s="248" t="s">
        <v>673</v>
      </c>
      <c r="B2106" s="631">
        <v>4.2375381E7</v>
      </c>
      <c r="C2106" s="263" t="s">
        <v>13549</v>
      </c>
      <c r="D2106" s="631" t="s">
        <v>4857</v>
      </c>
      <c r="E2106" s="631" t="s">
        <v>4858</v>
      </c>
      <c r="F2106" s="1162">
        <v>36573.0</v>
      </c>
      <c r="G2106" s="631" t="s">
        <v>2021</v>
      </c>
      <c r="H2106" s="631" t="s">
        <v>4171</v>
      </c>
      <c r="I2106" s="249">
        <v>1.136017277E9</v>
      </c>
      <c r="K2106" s="249" t="s">
        <v>4859</v>
      </c>
      <c r="L2106" s="1501"/>
      <c r="M2106" s="1161"/>
      <c r="N2106" s="1161"/>
      <c r="O2106" s="1161"/>
      <c r="P2106" s="1161"/>
      <c r="Q2106" s="1423"/>
      <c r="R2106" s="1502"/>
      <c r="S2106" s="1161"/>
      <c r="T2106" s="1423"/>
      <c r="U2106" s="1423"/>
      <c r="V2106" s="1161"/>
      <c r="W2106" s="1161"/>
      <c r="X2106" s="1161"/>
      <c r="Y2106" s="990"/>
      <c r="AA2106" s="987"/>
      <c r="AB2106" s="992"/>
      <c r="AC2106" s="993"/>
      <c r="AD2106" s="994"/>
      <c r="AE2106" s="994"/>
      <c r="AF2106" s="995"/>
      <c r="AG2106" s="996"/>
      <c r="AH2106" s="997"/>
      <c r="AI2106" s="998"/>
      <c r="AJ2106" s="312"/>
      <c r="AK2106" s="312"/>
      <c r="AL2106" s="999"/>
      <c r="AM2106" s="312"/>
      <c r="AN2106" s="312"/>
      <c r="AO2106" s="1000"/>
      <c r="AP2106" s="666"/>
      <c r="AQ2106" s="1001"/>
      <c r="AR2106" s="1001"/>
      <c r="AS2106" s="1001"/>
      <c r="AT2106" s="748"/>
    </row>
    <row r="2107">
      <c r="A2107" s="248" t="s">
        <v>673</v>
      </c>
      <c r="B2107" s="249">
        <v>4.1665545E7</v>
      </c>
      <c r="C2107" s="250">
        <v>45000.48472315972</v>
      </c>
      <c r="D2107" s="249" t="s">
        <v>13551</v>
      </c>
      <c r="E2107" s="249" t="s">
        <v>13552</v>
      </c>
      <c r="F2107" s="251">
        <v>36094.0</v>
      </c>
      <c r="G2107" s="249" t="s">
        <v>674</v>
      </c>
      <c r="H2107" s="249" t="s">
        <v>2141</v>
      </c>
      <c r="I2107" s="249">
        <v>1.149488839E9</v>
      </c>
      <c r="K2107" s="249" t="s">
        <v>13553</v>
      </c>
      <c r="L2107" s="953" t="s">
        <v>7020</v>
      </c>
      <c r="M2107" s="248"/>
      <c r="N2107" s="248"/>
      <c r="O2107" s="248"/>
      <c r="P2107" s="248"/>
      <c r="Q2107" s="255"/>
      <c r="R2107" s="1492"/>
      <c r="S2107" s="1324"/>
      <c r="T2107" s="255"/>
      <c r="U2107" s="255"/>
      <c r="V2107" s="255"/>
      <c r="W2107" s="248"/>
      <c r="X2107" s="248"/>
      <c r="Y2107" s="990"/>
      <c r="AA2107" s="987"/>
      <c r="AB2107" s="992"/>
      <c r="AC2107" s="993"/>
      <c r="AD2107" s="994"/>
      <c r="AE2107" s="994"/>
      <c r="AF2107" s="995"/>
      <c r="AG2107" s="996"/>
      <c r="AH2107" s="997"/>
      <c r="AI2107" s="998"/>
      <c r="AJ2107" s="312"/>
      <c r="AK2107" s="312"/>
      <c r="AL2107" s="999"/>
      <c r="AM2107" s="312"/>
      <c r="AN2107" s="312"/>
      <c r="AO2107" s="1000"/>
      <c r="AP2107" s="666"/>
      <c r="AQ2107" s="1001"/>
      <c r="AR2107" s="1001"/>
      <c r="AS2107" s="1001"/>
      <c r="AT2107" s="748"/>
    </row>
    <row r="2108">
      <c r="A2108" s="248" t="s">
        <v>673</v>
      </c>
      <c r="B2108" s="249">
        <v>3.8267289E7</v>
      </c>
      <c r="C2108" s="250">
        <v>45002.59107851852</v>
      </c>
      <c r="D2108" s="249" t="s">
        <v>13558</v>
      </c>
      <c r="E2108" s="249" t="s">
        <v>13559</v>
      </c>
      <c r="F2108" s="251">
        <v>34488.0</v>
      </c>
      <c r="G2108" s="249" t="s">
        <v>391</v>
      </c>
      <c r="H2108" s="249" t="s">
        <v>13560</v>
      </c>
      <c r="I2108" s="249" t="s">
        <v>13561</v>
      </c>
      <c r="K2108" s="249" t="s">
        <v>1877</v>
      </c>
      <c r="L2108" s="953" t="s">
        <v>7020</v>
      </c>
      <c r="M2108" s="248"/>
      <c r="N2108" s="248"/>
      <c r="O2108" s="248"/>
      <c r="P2108" s="176"/>
      <c r="Q2108" s="248"/>
      <c r="R2108" s="255"/>
      <c r="S2108" s="1324"/>
      <c r="T2108" s="255"/>
      <c r="U2108" s="255"/>
      <c r="V2108" s="255"/>
      <c r="W2108" s="248"/>
      <c r="X2108" s="248"/>
      <c r="Y2108" s="990"/>
      <c r="AA2108" s="987"/>
      <c r="AB2108" s="992"/>
      <c r="AC2108" s="993"/>
      <c r="AD2108" s="994"/>
      <c r="AE2108" s="994"/>
      <c r="AF2108" s="995"/>
      <c r="AG2108" s="996"/>
      <c r="AH2108" s="997"/>
      <c r="AI2108" s="998"/>
      <c r="AJ2108" s="312"/>
      <c r="AK2108" s="312"/>
      <c r="AL2108" s="999"/>
      <c r="AM2108" s="312"/>
      <c r="AN2108" s="312"/>
      <c r="AO2108" s="1000"/>
      <c r="AP2108" s="666"/>
      <c r="AQ2108" s="1001"/>
      <c r="AR2108" s="1001"/>
      <c r="AS2108" s="1001"/>
      <c r="AT2108" s="748"/>
    </row>
    <row r="2109">
      <c r="A2109" s="248" t="s">
        <v>673</v>
      </c>
      <c r="B2109" s="263">
        <v>4.3819146E7</v>
      </c>
      <c r="C2109" s="264">
        <v>45009.76774916667</v>
      </c>
      <c r="D2109" s="263" t="s">
        <v>9992</v>
      </c>
      <c r="E2109" s="263" t="s">
        <v>13566</v>
      </c>
      <c r="F2109" s="265">
        <v>37305.0</v>
      </c>
      <c r="G2109" s="263" t="s">
        <v>2021</v>
      </c>
      <c r="H2109" s="263" t="s">
        <v>13567</v>
      </c>
      <c r="I2109" s="263" t="s">
        <v>13568</v>
      </c>
      <c r="K2109" s="263" t="s">
        <v>13569</v>
      </c>
      <c r="L2109" s="1204" t="s">
        <v>7020</v>
      </c>
      <c r="M2109" s="2"/>
      <c r="N2109" s="2"/>
      <c r="O2109" s="2"/>
      <c r="P2109" s="2"/>
      <c r="S2109" s="1324"/>
      <c r="W2109" s="2"/>
      <c r="X2109" s="2"/>
      <c r="Y2109" s="990"/>
      <c r="AA2109" s="987"/>
      <c r="AB2109" s="992"/>
      <c r="AC2109" s="993"/>
      <c r="AD2109" s="994"/>
      <c r="AE2109" s="994"/>
      <c r="AF2109" s="995"/>
      <c r="AG2109" s="996"/>
      <c r="AH2109" s="997"/>
      <c r="AI2109" s="998"/>
      <c r="AJ2109" s="312"/>
      <c r="AK2109" s="312"/>
      <c r="AL2109" s="999"/>
      <c r="AM2109" s="312"/>
      <c r="AN2109" s="312"/>
      <c r="AO2109" s="1000"/>
      <c r="AP2109" s="666"/>
      <c r="AQ2109" s="1001"/>
      <c r="AR2109" s="1001"/>
      <c r="AS2109" s="1001"/>
      <c r="AT2109" s="748"/>
    </row>
    <row r="2110">
      <c r="A2110" s="248" t="s">
        <v>673</v>
      </c>
      <c r="B2110" s="263">
        <v>5.61812511E8</v>
      </c>
      <c r="C2110" s="264">
        <v>45013.50969324074</v>
      </c>
      <c r="D2110" s="263" t="s">
        <v>13573</v>
      </c>
      <c r="E2110" s="263" t="s">
        <v>13574</v>
      </c>
      <c r="F2110" s="265">
        <v>36959.0</v>
      </c>
      <c r="G2110" s="263" t="s">
        <v>6553</v>
      </c>
      <c r="H2110" s="263" t="s">
        <v>13575</v>
      </c>
      <c r="I2110" s="263">
        <v>1.9784919852E10</v>
      </c>
      <c r="K2110" s="263" t="s">
        <v>13576</v>
      </c>
      <c r="L2110" s="1204" t="s">
        <v>13577</v>
      </c>
      <c r="M2110" s="2"/>
      <c r="N2110" s="2"/>
      <c r="O2110" s="2"/>
      <c r="P2110" s="2"/>
      <c r="Q2110" s="2"/>
      <c r="S2110" s="1324"/>
      <c r="W2110" s="2"/>
      <c r="X2110" s="2"/>
      <c r="Y2110" s="990"/>
      <c r="AA2110" s="987"/>
      <c r="AB2110" s="992"/>
      <c r="AC2110" s="993"/>
      <c r="AD2110" s="994"/>
      <c r="AE2110" s="994"/>
      <c r="AF2110" s="995"/>
      <c r="AG2110" s="996"/>
      <c r="AH2110" s="997"/>
      <c r="AI2110" s="998"/>
      <c r="AJ2110" s="312"/>
      <c r="AK2110" s="312"/>
      <c r="AL2110" s="999"/>
      <c r="AM2110" s="312"/>
      <c r="AN2110" s="312"/>
      <c r="AO2110" s="1000"/>
      <c r="AP2110" s="666"/>
      <c r="AQ2110" s="1001"/>
      <c r="AR2110" s="1001"/>
      <c r="AS2110" s="1001"/>
      <c r="AT2110" s="748"/>
    </row>
    <row r="2111">
      <c r="A2111" s="248" t="s">
        <v>673</v>
      </c>
      <c r="B2111" s="263">
        <v>3.575012E7</v>
      </c>
      <c r="C2111" s="264">
        <v>45013.73024457176</v>
      </c>
      <c r="D2111" s="263" t="s">
        <v>13582</v>
      </c>
      <c r="E2111" s="263" t="s">
        <v>13583</v>
      </c>
      <c r="F2111" s="265">
        <v>33341.0</v>
      </c>
      <c r="G2111" s="263" t="s">
        <v>391</v>
      </c>
      <c r="H2111" s="263" t="s">
        <v>1618</v>
      </c>
      <c r="I2111" s="263" t="s">
        <v>13584</v>
      </c>
      <c r="K2111" s="263" t="s">
        <v>13585</v>
      </c>
      <c r="L2111" s="1204" t="s">
        <v>7020</v>
      </c>
      <c r="M2111" s="2"/>
      <c r="N2111" s="2"/>
      <c r="O2111" s="2"/>
      <c r="P2111" s="2"/>
      <c r="Q2111" s="2"/>
      <c r="S2111" s="1324"/>
      <c r="W2111" s="2"/>
      <c r="X2111" s="2"/>
      <c r="Y2111" s="990"/>
      <c r="AA2111" s="987"/>
      <c r="AB2111" s="992"/>
      <c r="AC2111" s="993"/>
      <c r="AD2111" s="994"/>
      <c r="AE2111" s="994"/>
      <c r="AF2111" s="995"/>
      <c r="AG2111" s="996"/>
      <c r="AH2111" s="997"/>
      <c r="AI2111" s="998"/>
      <c r="AJ2111" s="312"/>
      <c r="AK2111" s="312"/>
      <c r="AL2111" s="999"/>
      <c r="AM2111" s="312"/>
      <c r="AN2111" s="312"/>
      <c r="AO2111" s="1000"/>
      <c r="AP2111" s="666"/>
      <c r="AQ2111" s="1001"/>
      <c r="AR2111" s="1001"/>
      <c r="AS2111" s="1001"/>
      <c r="AT2111" s="748"/>
    </row>
    <row r="2112">
      <c r="A2112" s="248" t="s">
        <v>673</v>
      </c>
      <c r="B2112" s="239">
        <v>3.8714309E7</v>
      </c>
      <c r="C2112" s="263" t="s">
        <v>13549</v>
      </c>
      <c r="D2112" s="239" t="s">
        <v>4927</v>
      </c>
      <c r="E2112" s="239" t="s">
        <v>4928</v>
      </c>
      <c r="F2112" s="241">
        <v>34664.0</v>
      </c>
      <c r="G2112" s="263" t="s">
        <v>391</v>
      </c>
      <c r="H2112" s="239" t="s">
        <v>1822</v>
      </c>
      <c r="I2112" s="239">
        <v>1.131287837E9</v>
      </c>
      <c r="K2112" s="239" t="s">
        <v>4929</v>
      </c>
      <c r="L2112" s="1200" t="s">
        <v>1622</v>
      </c>
      <c r="M2112" s="2"/>
      <c r="N2112" s="2"/>
      <c r="O2112" s="2"/>
      <c r="P2112" s="2"/>
      <c r="Q2112" s="2"/>
      <c r="R2112" s="1492"/>
      <c r="S2112" s="1324"/>
      <c r="V2112" s="1161"/>
      <c r="W2112" s="1503"/>
      <c r="X2112" s="1503"/>
      <c r="Y2112" s="990"/>
      <c r="AA2112" s="987"/>
      <c r="AB2112" s="992"/>
      <c r="AC2112" s="993"/>
      <c r="AD2112" s="994"/>
      <c r="AE2112" s="994"/>
      <c r="AF2112" s="995"/>
      <c r="AG2112" s="996"/>
      <c r="AH2112" s="997"/>
      <c r="AI2112" s="998"/>
      <c r="AJ2112" s="312"/>
      <c r="AK2112" s="312"/>
      <c r="AL2112" s="999"/>
      <c r="AM2112" s="312"/>
      <c r="AN2112" s="312"/>
      <c r="AO2112" s="1000"/>
      <c r="AP2112" s="666"/>
      <c r="AQ2112" s="1001"/>
      <c r="AR2112" s="1001"/>
      <c r="AS2112" s="1001"/>
      <c r="AT2112" s="748"/>
    </row>
    <row r="2113">
      <c r="A2113" s="248" t="s">
        <v>673</v>
      </c>
      <c r="B2113" s="263">
        <v>4.0808242E7</v>
      </c>
      <c r="C2113" s="264">
        <v>45017.204935497684</v>
      </c>
      <c r="D2113" s="263" t="s">
        <v>13591</v>
      </c>
      <c r="E2113" s="263" t="s">
        <v>13592</v>
      </c>
      <c r="F2113" s="265">
        <v>35767.0</v>
      </c>
      <c r="G2113" s="263" t="s">
        <v>2021</v>
      </c>
      <c r="H2113" s="263" t="s">
        <v>3124</v>
      </c>
      <c r="I2113" s="263" t="s">
        <v>13593</v>
      </c>
      <c r="K2113" s="263" t="s">
        <v>13594</v>
      </c>
      <c r="L2113" s="1204" t="s">
        <v>13595</v>
      </c>
      <c r="M2113" s="2"/>
      <c r="N2113" s="2"/>
      <c r="O2113" s="2"/>
      <c r="P2113" s="2"/>
      <c r="Q2113" s="2"/>
      <c r="S2113" s="1324"/>
      <c r="V2113" s="2"/>
      <c r="W2113" s="2"/>
      <c r="X2113" s="2"/>
      <c r="Y2113" s="990"/>
      <c r="AA2113" s="987"/>
      <c r="AB2113" s="992"/>
      <c r="AC2113" s="993"/>
      <c r="AD2113" s="994"/>
      <c r="AE2113" s="994"/>
      <c r="AF2113" s="995"/>
      <c r="AG2113" s="996"/>
      <c r="AH2113" s="997"/>
      <c r="AI2113" s="998"/>
      <c r="AJ2113" s="312"/>
      <c r="AK2113" s="312"/>
      <c r="AL2113" s="999"/>
      <c r="AM2113" s="312"/>
      <c r="AN2113" s="312"/>
      <c r="AO2113" s="1000"/>
      <c r="AP2113" s="666"/>
      <c r="AQ2113" s="1001"/>
      <c r="AR2113" s="1001"/>
      <c r="AS2113" s="1001"/>
      <c r="AT2113" s="748"/>
    </row>
    <row r="2114">
      <c r="A2114" s="248" t="s">
        <v>673</v>
      </c>
      <c r="B2114" s="263">
        <v>4.7126355E7</v>
      </c>
      <c r="C2114" s="264">
        <v>45021.75393961805</v>
      </c>
      <c r="D2114" s="263" t="s">
        <v>13601</v>
      </c>
      <c r="E2114" s="263" t="s">
        <v>13602</v>
      </c>
      <c r="F2114" s="265">
        <v>38769.0</v>
      </c>
      <c r="G2114" s="263" t="s">
        <v>391</v>
      </c>
      <c r="H2114" s="263" t="s">
        <v>13603</v>
      </c>
      <c r="I2114" s="263">
        <v>1.164510006E9</v>
      </c>
      <c r="K2114" s="263" t="s">
        <v>13604</v>
      </c>
      <c r="L2114" s="1204" t="s">
        <v>7020</v>
      </c>
      <c r="M2114" s="2"/>
      <c r="N2114" s="2"/>
      <c r="O2114" s="2"/>
      <c r="P2114" s="2"/>
      <c r="S2114" s="1324"/>
      <c r="V2114" s="2"/>
      <c r="W2114" s="2"/>
      <c r="X2114" s="2"/>
      <c r="Y2114" s="990"/>
      <c r="AA2114" s="987"/>
      <c r="AB2114" s="992"/>
      <c r="AC2114" s="993"/>
      <c r="AD2114" s="994"/>
      <c r="AE2114" s="994"/>
      <c r="AF2114" s="995"/>
      <c r="AG2114" s="996"/>
      <c r="AH2114" s="997"/>
      <c r="AI2114" s="998"/>
      <c r="AJ2114" s="312"/>
      <c r="AK2114" s="312"/>
      <c r="AL2114" s="999"/>
      <c r="AM2114" s="312"/>
      <c r="AN2114" s="312"/>
      <c r="AO2114" s="1000"/>
      <c r="AP2114" s="666"/>
      <c r="AQ2114" s="1001"/>
      <c r="AR2114" s="1001"/>
      <c r="AS2114" s="1001"/>
      <c r="AT2114" s="748"/>
    </row>
    <row r="2115">
      <c r="A2115" s="248" t="s">
        <v>673</v>
      </c>
      <c r="B2115" s="263">
        <v>3.9757177E7</v>
      </c>
      <c r="C2115" s="264">
        <v>45022.83681987268</v>
      </c>
      <c r="D2115" s="263" t="s">
        <v>13608</v>
      </c>
      <c r="E2115" s="263" t="s">
        <v>13609</v>
      </c>
      <c r="F2115" s="265">
        <v>35234.0</v>
      </c>
      <c r="G2115" s="263" t="s">
        <v>391</v>
      </c>
      <c r="H2115" s="263" t="s">
        <v>13610</v>
      </c>
      <c r="I2115" s="263" t="s">
        <v>13611</v>
      </c>
      <c r="K2115" s="263" t="s">
        <v>13612</v>
      </c>
      <c r="L2115" s="1204" t="s">
        <v>7020</v>
      </c>
      <c r="M2115" s="2"/>
      <c r="N2115" s="2"/>
      <c r="O2115" s="2"/>
      <c r="P2115" s="2"/>
      <c r="R2115" s="1504"/>
      <c r="S2115" s="1324"/>
      <c r="W2115" s="2"/>
      <c r="X2115" s="2"/>
      <c r="Y2115" s="990"/>
      <c r="AA2115" s="987"/>
      <c r="AB2115" s="992"/>
      <c r="AC2115" s="993"/>
      <c r="AD2115" s="994"/>
      <c r="AE2115" s="994"/>
      <c r="AF2115" s="995"/>
      <c r="AG2115" s="996"/>
      <c r="AH2115" s="997"/>
      <c r="AI2115" s="998"/>
      <c r="AJ2115" s="312"/>
      <c r="AK2115" s="312"/>
      <c r="AL2115" s="999"/>
      <c r="AM2115" s="312"/>
      <c r="AN2115" s="312"/>
      <c r="AO2115" s="1000"/>
      <c r="AP2115" s="666"/>
      <c r="AQ2115" s="1001"/>
      <c r="AR2115" s="1001"/>
      <c r="AS2115" s="1001"/>
      <c r="AT2115" s="748"/>
    </row>
    <row r="2116">
      <c r="A2116" s="248" t="s">
        <v>673</v>
      </c>
      <c r="B2116" s="263">
        <v>3.9906777E7</v>
      </c>
      <c r="C2116" s="264">
        <v>45029.82605495371</v>
      </c>
      <c r="D2116" s="263" t="s">
        <v>13617</v>
      </c>
      <c r="E2116" s="263" t="s">
        <v>13618</v>
      </c>
      <c r="F2116" s="265">
        <v>35308.0</v>
      </c>
      <c r="G2116" s="263" t="s">
        <v>2021</v>
      </c>
      <c r="H2116" s="263" t="s">
        <v>3124</v>
      </c>
      <c r="I2116" s="263">
        <v>5.491166622356E12</v>
      </c>
      <c r="K2116" s="263" t="s">
        <v>13619</v>
      </c>
      <c r="L2116" s="1204" t="s">
        <v>13620</v>
      </c>
      <c r="M2116" s="2"/>
      <c r="N2116" s="2"/>
      <c r="O2116" s="2"/>
      <c r="P2116" s="2"/>
      <c r="R2116" s="1504"/>
      <c r="S2116" s="1324"/>
      <c r="W2116" s="2"/>
      <c r="X2116" s="2"/>
      <c r="Y2116" s="990"/>
      <c r="AA2116" s="987"/>
      <c r="AB2116" s="992"/>
      <c r="AC2116" s="993"/>
      <c r="AD2116" s="994"/>
      <c r="AE2116" s="994"/>
      <c r="AF2116" s="995"/>
      <c r="AG2116" s="996"/>
      <c r="AH2116" s="997"/>
      <c r="AI2116" s="998"/>
      <c r="AJ2116" s="312"/>
      <c r="AK2116" s="312"/>
      <c r="AL2116" s="999"/>
      <c r="AM2116" s="312"/>
      <c r="AN2116" s="312"/>
      <c r="AO2116" s="1000"/>
      <c r="AP2116" s="666"/>
      <c r="AQ2116" s="1001"/>
      <c r="AR2116" s="1001"/>
      <c r="AS2116" s="1001"/>
      <c r="AT2116" s="748"/>
    </row>
    <row r="2117">
      <c r="A2117" s="248" t="s">
        <v>673</v>
      </c>
      <c r="B2117" s="263">
        <v>4.2822145E7</v>
      </c>
      <c r="C2117" s="264">
        <v>45034.86159234954</v>
      </c>
      <c r="D2117" s="263" t="s">
        <v>13624</v>
      </c>
      <c r="E2117" s="263" t="s">
        <v>13625</v>
      </c>
      <c r="F2117" s="265">
        <v>36754.0</v>
      </c>
      <c r="G2117" s="263" t="s">
        <v>391</v>
      </c>
      <c r="H2117" s="263" t="s">
        <v>1822</v>
      </c>
      <c r="I2117" s="263" t="s">
        <v>13626</v>
      </c>
      <c r="K2117" s="263" t="s">
        <v>13627</v>
      </c>
      <c r="L2117" s="1204" t="s">
        <v>13628</v>
      </c>
      <c r="M2117" s="2"/>
      <c r="N2117" s="2"/>
      <c r="O2117" s="2"/>
      <c r="P2117" s="2"/>
      <c r="R2117" s="1504"/>
      <c r="S2117" s="1324"/>
      <c r="W2117" s="2"/>
      <c r="X2117" s="2"/>
      <c r="Y2117" s="990"/>
      <c r="AA2117" s="987"/>
      <c r="AB2117" s="992"/>
      <c r="AC2117" s="993"/>
      <c r="AD2117" s="994"/>
      <c r="AE2117" s="994"/>
      <c r="AF2117" s="995"/>
      <c r="AG2117" s="996"/>
      <c r="AH2117" s="997"/>
      <c r="AI2117" s="998"/>
      <c r="AJ2117" s="312"/>
      <c r="AK2117" s="312"/>
      <c r="AL2117" s="999"/>
      <c r="AM2117" s="312"/>
      <c r="AN2117" s="312"/>
      <c r="AO2117" s="1000"/>
      <c r="AP2117" s="666"/>
      <c r="AQ2117" s="1001"/>
      <c r="AR2117" s="1001"/>
      <c r="AS2117" s="1001"/>
      <c r="AT2117" s="748"/>
    </row>
    <row r="2118">
      <c r="A2118" s="248" t="s">
        <v>673</v>
      </c>
      <c r="B2118" s="263">
        <v>2.9250306E7</v>
      </c>
      <c r="C2118" s="264">
        <v>45035.44255231482</v>
      </c>
      <c r="D2118" s="263" t="s">
        <v>13632</v>
      </c>
      <c r="E2118" s="263" t="s">
        <v>13633</v>
      </c>
      <c r="F2118" s="265">
        <v>29949.0</v>
      </c>
      <c r="G2118" s="263" t="s">
        <v>391</v>
      </c>
      <c r="H2118" s="263" t="s">
        <v>1678</v>
      </c>
      <c r="I2118" s="263">
        <v>1.161025545E9</v>
      </c>
      <c r="K2118" s="263" t="s">
        <v>6066</v>
      </c>
      <c r="L2118" s="1204" t="s">
        <v>7020</v>
      </c>
      <c r="M2118" s="2"/>
      <c r="N2118" s="2"/>
      <c r="O2118" s="2"/>
      <c r="P2118" s="2"/>
      <c r="Q2118" s="2"/>
      <c r="R2118" s="1504"/>
      <c r="S2118" s="1324"/>
      <c r="V2118" s="2"/>
      <c r="W2118" s="2"/>
      <c r="X2118" s="2"/>
      <c r="Y2118" s="990"/>
      <c r="AA2118" s="987"/>
      <c r="AB2118" s="992"/>
      <c r="AC2118" s="993"/>
      <c r="AD2118" s="994"/>
      <c r="AE2118" s="994"/>
      <c r="AF2118" s="995"/>
      <c r="AG2118" s="996"/>
      <c r="AH2118" s="997"/>
      <c r="AI2118" s="998"/>
      <c r="AJ2118" s="312"/>
      <c r="AK2118" s="312"/>
      <c r="AL2118" s="999"/>
      <c r="AM2118" s="312"/>
      <c r="AN2118" s="312"/>
      <c r="AO2118" s="1000"/>
      <c r="AP2118" s="666"/>
      <c r="AQ2118" s="1001"/>
      <c r="AR2118" s="1001"/>
      <c r="AS2118" s="1001"/>
      <c r="AT2118" s="748"/>
    </row>
    <row r="2119">
      <c r="A2119" s="248" t="s">
        <v>673</v>
      </c>
      <c r="B2119" s="263">
        <v>4.2723381E7</v>
      </c>
      <c r="C2119" s="264">
        <v>45035.45118635417</v>
      </c>
      <c r="D2119" s="263" t="s">
        <v>13638</v>
      </c>
      <c r="E2119" s="263" t="s">
        <v>13639</v>
      </c>
      <c r="F2119" s="265">
        <v>36756.0</v>
      </c>
      <c r="G2119" s="263" t="s">
        <v>2021</v>
      </c>
      <c r="H2119" s="263" t="s">
        <v>13640</v>
      </c>
      <c r="I2119" s="263">
        <v>1.16192739E9</v>
      </c>
      <c r="K2119" s="263" t="s">
        <v>13641</v>
      </c>
      <c r="L2119" s="1204" t="s">
        <v>7038</v>
      </c>
      <c r="M2119" s="2"/>
      <c r="N2119" s="2"/>
      <c r="O2119" s="2"/>
      <c r="P2119" s="2"/>
      <c r="Q2119" s="2"/>
      <c r="S2119" s="1324"/>
      <c r="V2119" s="2"/>
      <c r="W2119" s="2"/>
      <c r="X2119" s="2"/>
      <c r="Y2119" s="990"/>
      <c r="AA2119" s="987"/>
      <c r="AB2119" s="992"/>
      <c r="AC2119" s="993"/>
      <c r="AD2119" s="994"/>
      <c r="AE2119" s="994"/>
      <c r="AF2119" s="995"/>
      <c r="AG2119" s="996"/>
      <c r="AH2119" s="997"/>
      <c r="AI2119" s="998"/>
      <c r="AJ2119" s="312"/>
      <c r="AK2119" s="312"/>
      <c r="AL2119" s="999"/>
      <c r="AM2119" s="312"/>
      <c r="AN2119" s="312"/>
      <c r="AO2119" s="1000"/>
      <c r="AP2119" s="666"/>
      <c r="AQ2119" s="1001"/>
      <c r="AR2119" s="1001"/>
      <c r="AS2119" s="1001"/>
      <c r="AT2119" s="748"/>
    </row>
    <row r="2120">
      <c r="A2120" s="248" t="s">
        <v>673</v>
      </c>
      <c r="B2120" s="263">
        <v>3.9757177E7</v>
      </c>
      <c r="C2120" s="264">
        <v>45040.93406493055</v>
      </c>
      <c r="D2120" s="263" t="s">
        <v>13608</v>
      </c>
      <c r="E2120" s="263" t="s">
        <v>13647</v>
      </c>
      <c r="F2120" s="265">
        <v>35234.0</v>
      </c>
      <c r="G2120" s="263" t="s">
        <v>2021</v>
      </c>
      <c r="H2120" s="263" t="s">
        <v>13648</v>
      </c>
      <c r="I2120" s="263" t="s">
        <v>13611</v>
      </c>
      <c r="K2120" s="263" t="s">
        <v>13612</v>
      </c>
      <c r="L2120" s="1204" t="s">
        <v>7020</v>
      </c>
      <c r="M2120" s="2"/>
      <c r="N2120" s="2"/>
      <c r="O2120" s="2"/>
      <c r="P2120" s="2"/>
      <c r="R2120" s="1504"/>
      <c r="S2120" s="1324"/>
      <c r="W2120" s="2"/>
      <c r="X2120" s="2"/>
      <c r="Y2120" s="990"/>
      <c r="AA2120" s="987"/>
      <c r="AB2120" s="992"/>
      <c r="AC2120" s="993"/>
      <c r="AD2120" s="994"/>
      <c r="AE2120" s="994"/>
      <c r="AF2120" s="995"/>
      <c r="AG2120" s="996"/>
      <c r="AH2120" s="997"/>
      <c r="AI2120" s="998"/>
      <c r="AJ2120" s="312"/>
      <c r="AK2120" s="312"/>
      <c r="AL2120" s="999"/>
      <c r="AM2120" s="312"/>
      <c r="AN2120" s="312"/>
      <c r="AO2120" s="1000"/>
      <c r="AP2120" s="666"/>
      <c r="AQ2120" s="1001"/>
      <c r="AR2120" s="1001"/>
      <c r="AS2120" s="1001"/>
      <c r="AT2120" s="748"/>
    </row>
    <row r="2121">
      <c r="A2121" s="248" t="s">
        <v>673</v>
      </c>
      <c r="B2121" s="263"/>
      <c r="C2121" s="263" t="s">
        <v>13549</v>
      </c>
      <c r="D2121" s="263" t="s">
        <v>5205</v>
      </c>
      <c r="E2121" s="263" t="s">
        <v>5206</v>
      </c>
      <c r="F2121" s="265">
        <v>36815.0</v>
      </c>
      <c r="G2121" s="263"/>
      <c r="H2121" s="263"/>
      <c r="I2121" s="263">
        <f>555199292438</f>
        <v>555199292438</v>
      </c>
      <c r="K2121" s="263"/>
      <c r="L2121" s="1204"/>
      <c r="M2121" s="2"/>
      <c r="N2121" s="2"/>
      <c r="O2121" s="2"/>
      <c r="P2121" s="2"/>
      <c r="R2121" s="1504"/>
      <c r="S2121" s="1324"/>
      <c r="V2121" s="2"/>
      <c r="W2121" s="2"/>
      <c r="X2121" s="2"/>
      <c r="Y2121" s="990"/>
      <c r="AA2121" s="987"/>
      <c r="AB2121" s="992"/>
      <c r="AC2121" s="993"/>
      <c r="AD2121" s="994"/>
      <c r="AE2121" s="994"/>
      <c r="AF2121" s="995"/>
      <c r="AG2121" s="996"/>
      <c r="AH2121" s="997"/>
      <c r="AI2121" s="998"/>
      <c r="AJ2121" s="312"/>
      <c r="AK2121" s="312"/>
      <c r="AL2121" s="999"/>
      <c r="AM2121" s="312"/>
      <c r="AN2121" s="312"/>
      <c r="AO2121" s="1000"/>
      <c r="AP2121" s="666"/>
      <c r="AQ2121" s="1001"/>
      <c r="AR2121" s="1001"/>
      <c r="AS2121" s="1001"/>
      <c r="AT2121" s="748"/>
    </row>
    <row r="2122">
      <c r="A2122" s="248" t="s">
        <v>673</v>
      </c>
      <c r="B2122" s="263"/>
      <c r="C2122" s="263" t="s">
        <v>13549</v>
      </c>
      <c r="D2122" s="239" t="s">
        <v>5024</v>
      </c>
      <c r="E2122" s="263" t="s">
        <v>5025</v>
      </c>
      <c r="F2122" s="241">
        <v>34342.0</v>
      </c>
      <c r="G2122" s="263"/>
      <c r="H2122" s="263"/>
      <c r="I2122" s="239">
        <v>1.127653713E9</v>
      </c>
      <c r="K2122" s="263"/>
      <c r="L2122" s="1204"/>
      <c r="M2122" s="2"/>
      <c r="N2122" s="2"/>
      <c r="O2122" s="2"/>
      <c r="P2122" s="2"/>
      <c r="R2122" s="1504"/>
      <c r="S2122" s="1324"/>
      <c r="V2122" s="2"/>
      <c r="W2122" s="2"/>
      <c r="X2122" s="2"/>
      <c r="Y2122" s="990"/>
      <c r="AA2122" s="987"/>
      <c r="AB2122" s="992"/>
      <c r="AC2122" s="993"/>
      <c r="AD2122" s="994"/>
      <c r="AE2122" s="994"/>
      <c r="AF2122" s="995"/>
      <c r="AG2122" s="996"/>
      <c r="AH2122" s="997"/>
      <c r="AI2122" s="998"/>
      <c r="AJ2122" s="312"/>
      <c r="AK2122" s="312"/>
      <c r="AL2122" s="999"/>
      <c r="AM2122" s="312"/>
      <c r="AN2122" s="312"/>
      <c r="AO2122" s="1000"/>
      <c r="AP2122" s="666"/>
      <c r="AQ2122" s="1001"/>
      <c r="AR2122" s="1001"/>
      <c r="AS2122" s="1001"/>
      <c r="AT2122" s="748"/>
    </row>
    <row r="2123">
      <c r="A2123" s="248" t="s">
        <v>673</v>
      </c>
      <c r="B2123" s="263"/>
      <c r="C2123" s="263" t="s">
        <v>13549</v>
      </c>
      <c r="D2123" s="239" t="s">
        <v>4966</v>
      </c>
      <c r="E2123" s="263" t="s">
        <v>4967</v>
      </c>
      <c r="F2123" s="241">
        <v>32535.0</v>
      </c>
      <c r="G2123" s="263"/>
      <c r="H2123" s="263"/>
      <c r="I2123" s="239" t="s">
        <v>4969</v>
      </c>
      <c r="K2123" s="263"/>
      <c r="L2123" s="1204"/>
      <c r="M2123" s="2"/>
      <c r="N2123" s="2"/>
      <c r="O2123" s="2"/>
      <c r="P2123" s="2"/>
      <c r="R2123" s="1504"/>
      <c r="S2123" s="1324"/>
      <c r="V2123" s="2"/>
      <c r="W2123" s="2"/>
      <c r="X2123" s="2"/>
      <c r="Y2123" s="990"/>
      <c r="AA2123" s="987"/>
      <c r="AB2123" s="992"/>
      <c r="AC2123" s="993"/>
      <c r="AD2123" s="994"/>
      <c r="AE2123" s="994"/>
      <c r="AF2123" s="995"/>
      <c r="AG2123" s="996"/>
      <c r="AH2123" s="997"/>
      <c r="AI2123" s="998"/>
      <c r="AJ2123" s="312"/>
      <c r="AK2123" s="312"/>
      <c r="AL2123" s="999"/>
      <c r="AM2123" s="312"/>
      <c r="AN2123" s="312"/>
      <c r="AO2123" s="1000"/>
      <c r="AP2123" s="666"/>
      <c r="AQ2123" s="1001"/>
      <c r="AR2123" s="1001"/>
      <c r="AS2123" s="1001"/>
      <c r="AT2123" s="748"/>
    </row>
    <row r="2124">
      <c r="A2124" s="248" t="s">
        <v>673</v>
      </c>
      <c r="B2124" s="263"/>
      <c r="C2124" s="263" t="s">
        <v>13549</v>
      </c>
      <c r="D2124" s="249" t="s">
        <v>4867</v>
      </c>
      <c r="E2124" s="263" t="s">
        <v>4868</v>
      </c>
      <c r="F2124" s="251">
        <v>35531.0</v>
      </c>
      <c r="G2124" s="263"/>
      <c r="H2124" s="263"/>
      <c r="I2124" s="249" t="s">
        <v>4869</v>
      </c>
      <c r="K2124" s="263"/>
      <c r="L2124" s="1204"/>
      <c r="M2124" s="2"/>
      <c r="N2124" s="2"/>
      <c r="O2124" s="2"/>
      <c r="P2124" s="2"/>
      <c r="R2124" s="1504"/>
      <c r="S2124" s="1324"/>
      <c r="V2124" s="2"/>
      <c r="W2124" s="2"/>
      <c r="X2124" s="2"/>
      <c r="Y2124" s="990"/>
      <c r="AA2124" s="987"/>
      <c r="AB2124" s="992"/>
      <c r="AC2124" s="993"/>
      <c r="AD2124" s="994"/>
      <c r="AE2124" s="994"/>
      <c r="AF2124" s="995"/>
      <c r="AG2124" s="996"/>
      <c r="AH2124" s="997"/>
      <c r="AI2124" s="998"/>
      <c r="AJ2124" s="312"/>
      <c r="AK2124" s="312"/>
      <c r="AL2124" s="999"/>
      <c r="AM2124" s="312"/>
      <c r="AN2124" s="312"/>
      <c r="AO2124" s="1000"/>
      <c r="AP2124" s="666"/>
      <c r="AQ2124" s="1001"/>
      <c r="AR2124" s="1001"/>
      <c r="AS2124" s="1001"/>
      <c r="AT2124" s="748"/>
    </row>
    <row r="2125">
      <c r="A2125" s="248" t="s">
        <v>673</v>
      </c>
      <c r="B2125" s="263">
        <v>4.4483081E7</v>
      </c>
      <c r="C2125" s="264">
        <v>45041.56049561343</v>
      </c>
      <c r="D2125" s="263" t="s">
        <v>13654</v>
      </c>
      <c r="E2125" s="263" t="s">
        <v>13655</v>
      </c>
      <c r="F2125" s="265">
        <v>37585.0</v>
      </c>
      <c r="G2125" s="263" t="s">
        <v>391</v>
      </c>
      <c r="H2125" s="263" t="s">
        <v>4171</v>
      </c>
      <c r="I2125" s="263">
        <v>5.491132350396E12</v>
      </c>
      <c r="K2125" s="263" t="s">
        <v>8875</v>
      </c>
      <c r="L2125" s="1204" t="s">
        <v>7038</v>
      </c>
      <c r="M2125" s="2"/>
      <c r="N2125" s="2"/>
      <c r="O2125" s="2"/>
      <c r="P2125" s="2"/>
      <c r="R2125" s="1504"/>
      <c r="S2125" s="1324"/>
      <c r="W2125" s="2"/>
      <c r="X2125" s="2"/>
      <c r="Y2125" s="990"/>
      <c r="AA2125" s="987"/>
      <c r="AB2125" s="992"/>
      <c r="AC2125" s="993"/>
      <c r="AD2125" s="994"/>
      <c r="AE2125" s="994"/>
      <c r="AF2125" s="995"/>
      <c r="AG2125" s="996"/>
      <c r="AH2125" s="997"/>
      <c r="AI2125" s="998"/>
      <c r="AJ2125" s="312"/>
      <c r="AK2125" s="312"/>
      <c r="AL2125" s="999"/>
      <c r="AM2125" s="312"/>
      <c r="AN2125" s="312"/>
      <c r="AO2125" s="1000"/>
      <c r="AP2125" s="666"/>
      <c r="AQ2125" s="1001"/>
      <c r="AR2125" s="1001"/>
      <c r="AS2125" s="1001"/>
      <c r="AT2125" s="748"/>
    </row>
    <row r="2126">
      <c r="A2126" s="248" t="s">
        <v>673</v>
      </c>
      <c r="B2126" s="263">
        <v>4.464232E7</v>
      </c>
      <c r="C2126" s="264">
        <v>45042.07660107639</v>
      </c>
      <c r="D2126" s="263" t="s">
        <v>13659</v>
      </c>
      <c r="E2126" s="263" t="s">
        <v>13660</v>
      </c>
      <c r="F2126" s="265">
        <v>37617.0</v>
      </c>
      <c r="G2126" s="263" t="s">
        <v>674</v>
      </c>
      <c r="H2126" s="263" t="s">
        <v>1631</v>
      </c>
      <c r="I2126" s="263" t="s">
        <v>13661</v>
      </c>
      <c r="K2126" s="263" t="s">
        <v>13662</v>
      </c>
      <c r="L2126" s="1204" t="s">
        <v>7028</v>
      </c>
      <c r="M2126" s="2"/>
      <c r="N2126" s="2"/>
      <c r="O2126" s="2"/>
      <c r="P2126" s="2"/>
      <c r="Q2126" s="2"/>
      <c r="R2126" s="1504"/>
      <c r="S2126" s="1324"/>
      <c r="W2126" s="2"/>
      <c r="X2126" s="2"/>
      <c r="Y2126" s="990"/>
      <c r="AA2126" s="987"/>
      <c r="AB2126" s="992"/>
      <c r="AC2126" s="993"/>
      <c r="AD2126" s="994"/>
      <c r="AE2126" s="994"/>
      <c r="AF2126" s="995"/>
      <c r="AG2126" s="996"/>
      <c r="AH2126" s="997"/>
      <c r="AI2126" s="998"/>
      <c r="AJ2126" s="312"/>
      <c r="AK2126" s="312"/>
      <c r="AL2126" s="999"/>
      <c r="AM2126" s="312"/>
      <c r="AN2126" s="312"/>
      <c r="AO2126" s="1000"/>
      <c r="AP2126" s="666"/>
      <c r="AQ2126" s="1001"/>
      <c r="AR2126" s="1001"/>
      <c r="AS2126" s="1001"/>
      <c r="AT2126" s="748"/>
    </row>
    <row r="2127">
      <c r="A2127" s="248" t="s">
        <v>673</v>
      </c>
      <c r="B2127" s="263">
        <v>4.2360292E7</v>
      </c>
      <c r="C2127" s="264">
        <v>45043.54991806713</v>
      </c>
      <c r="D2127" s="263" t="s">
        <v>13667</v>
      </c>
      <c r="E2127" s="263" t="s">
        <v>13668</v>
      </c>
      <c r="F2127" s="265">
        <v>36569.0</v>
      </c>
      <c r="G2127" s="263" t="s">
        <v>391</v>
      </c>
      <c r="H2127" s="263" t="s">
        <v>13669</v>
      </c>
      <c r="I2127" s="263" t="s">
        <v>13670</v>
      </c>
      <c r="K2127" s="263" t="s">
        <v>7373</v>
      </c>
      <c r="L2127" s="1204" t="s">
        <v>7020</v>
      </c>
      <c r="M2127" s="2"/>
      <c r="N2127" s="2"/>
      <c r="O2127" s="2"/>
      <c r="P2127" s="2"/>
      <c r="R2127" s="2"/>
      <c r="S2127" s="1324"/>
      <c r="W2127" s="2"/>
      <c r="X2127" s="2"/>
      <c r="Y2127" s="990"/>
      <c r="AA2127" s="987"/>
      <c r="AB2127" s="992"/>
      <c r="AC2127" s="993"/>
      <c r="AD2127" s="994"/>
      <c r="AE2127" s="994"/>
      <c r="AF2127" s="995"/>
      <c r="AG2127" s="996"/>
      <c r="AH2127" s="997"/>
      <c r="AI2127" s="998"/>
      <c r="AJ2127" s="312"/>
      <c r="AK2127" s="312"/>
      <c r="AL2127" s="999"/>
      <c r="AM2127" s="312"/>
      <c r="AN2127" s="312"/>
      <c r="AO2127" s="1000"/>
      <c r="AP2127" s="666"/>
      <c r="AQ2127" s="1001"/>
      <c r="AR2127" s="1001"/>
      <c r="AS2127" s="1001"/>
      <c r="AT2127" s="748"/>
    </row>
    <row r="2128">
      <c r="A2128" s="248" t="s">
        <v>673</v>
      </c>
      <c r="B2128" s="263">
        <v>4.0459384E7</v>
      </c>
      <c r="C2128" s="264">
        <v>45051.37742520834</v>
      </c>
      <c r="D2128" s="263" t="s">
        <v>5217</v>
      </c>
      <c r="E2128" s="263" t="s">
        <v>5218</v>
      </c>
      <c r="F2128" s="265">
        <v>35599.0</v>
      </c>
      <c r="G2128" s="263" t="s">
        <v>1755</v>
      </c>
      <c r="H2128" s="263" t="s">
        <v>9861</v>
      </c>
      <c r="I2128" s="263">
        <v>1.13388122E9</v>
      </c>
      <c r="K2128" s="263" t="s">
        <v>1716</v>
      </c>
      <c r="L2128" s="1204" t="s">
        <v>7028</v>
      </c>
      <c r="M2128" s="2"/>
      <c r="N2128" s="2"/>
      <c r="O2128" s="2"/>
      <c r="P2128" s="2"/>
      <c r="R2128" s="1504"/>
      <c r="S2128" s="1324"/>
      <c r="W2128" s="2"/>
      <c r="X2128" s="2"/>
      <c r="Y2128" s="990"/>
      <c r="AA2128" s="987"/>
      <c r="AB2128" s="992"/>
      <c r="AC2128" s="993"/>
      <c r="AD2128" s="994"/>
      <c r="AE2128" s="994"/>
      <c r="AF2128" s="995"/>
      <c r="AG2128" s="996"/>
      <c r="AH2128" s="997"/>
      <c r="AI2128" s="998"/>
      <c r="AJ2128" s="312"/>
      <c r="AK2128" s="312"/>
      <c r="AL2128" s="999"/>
      <c r="AM2128" s="312"/>
      <c r="AN2128" s="312"/>
      <c r="AO2128" s="1000"/>
      <c r="AP2128" s="666"/>
      <c r="AQ2128" s="1001"/>
      <c r="AR2128" s="1001"/>
      <c r="AS2128" s="1001"/>
      <c r="AT2128" s="748"/>
    </row>
    <row r="2129">
      <c r="A2129" s="248" t="s">
        <v>673</v>
      </c>
      <c r="B2129" s="263">
        <v>4.1928261E7</v>
      </c>
      <c r="C2129" s="264">
        <v>45054.90980039352</v>
      </c>
      <c r="D2129" s="263" t="s">
        <v>13676</v>
      </c>
      <c r="E2129" s="263" t="s">
        <v>13677</v>
      </c>
      <c r="F2129" s="265">
        <v>35147.0</v>
      </c>
      <c r="G2129" s="263" t="s">
        <v>391</v>
      </c>
      <c r="H2129" s="263" t="s">
        <v>1971</v>
      </c>
      <c r="I2129" s="263" t="s">
        <v>13678</v>
      </c>
      <c r="K2129" s="263" t="s">
        <v>7175</v>
      </c>
      <c r="L2129" s="1204" t="s">
        <v>7020</v>
      </c>
      <c r="M2129" s="2"/>
      <c r="N2129" s="2"/>
      <c r="O2129" s="2"/>
      <c r="P2129" s="2"/>
      <c r="R2129" s="1504"/>
      <c r="S2129" s="1324"/>
      <c r="W2129" s="2"/>
      <c r="X2129" s="2"/>
      <c r="Y2129" s="990"/>
      <c r="AA2129" s="987"/>
      <c r="AB2129" s="992"/>
      <c r="AC2129" s="993"/>
      <c r="AD2129" s="994"/>
      <c r="AE2129" s="994"/>
      <c r="AF2129" s="995"/>
      <c r="AG2129" s="996"/>
      <c r="AH2129" s="997"/>
      <c r="AI2129" s="998"/>
      <c r="AJ2129" s="312"/>
      <c r="AK2129" s="312"/>
      <c r="AL2129" s="999"/>
      <c r="AM2129" s="312"/>
      <c r="AN2129" s="312"/>
      <c r="AO2129" s="1000"/>
      <c r="AP2129" s="666"/>
      <c r="AQ2129" s="1001"/>
      <c r="AR2129" s="1001"/>
      <c r="AS2129" s="1001"/>
      <c r="AT2129" s="748"/>
    </row>
    <row r="2130">
      <c r="A2130" s="248" t="s">
        <v>673</v>
      </c>
      <c r="B2130" s="263">
        <v>4691981.0</v>
      </c>
      <c r="C2130" s="264">
        <v>45060.75866082176</v>
      </c>
      <c r="D2130" s="263" t="s">
        <v>13682</v>
      </c>
      <c r="E2130" s="263" t="s">
        <v>13683</v>
      </c>
      <c r="F2130" s="265">
        <v>38401.0</v>
      </c>
      <c r="G2130" s="263" t="s">
        <v>391</v>
      </c>
      <c r="H2130" s="263" t="s">
        <v>11446</v>
      </c>
      <c r="I2130" s="263">
        <v>1.126474494E9</v>
      </c>
      <c r="K2130" s="263" t="s">
        <v>13684</v>
      </c>
      <c r="L2130" s="1204" t="s">
        <v>7038</v>
      </c>
      <c r="M2130" s="2"/>
      <c r="N2130" s="2"/>
      <c r="O2130" s="2"/>
      <c r="P2130" s="2"/>
      <c r="R2130" s="2"/>
      <c r="S2130" s="1324"/>
      <c r="W2130" s="2"/>
      <c r="X2130" s="2"/>
      <c r="Y2130" s="990"/>
      <c r="AA2130" s="987"/>
      <c r="AB2130" s="992"/>
      <c r="AC2130" s="993"/>
      <c r="AD2130" s="994"/>
      <c r="AE2130" s="994"/>
      <c r="AF2130" s="995"/>
      <c r="AG2130" s="996"/>
      <c r="AH2130" s="997"/>
      <c r="AI2130" s="998"/>
      <c r="AJ2130" s="312"/>
      <c r="AK2130" s="312"/>
      <c r="AL2130" s="999"/>
      <c r="AM2130" s="312"/>
      <c r="AN2130" s="312"/>
      <c r="AO2130" s="1000"/>
      <c r="AP2130" s="666"/>
      <c r="AQ2130" s="1001"/>
      <c r="AR2130" s="1001"/>
      <c r="AS2130" s="1001"/>
      <c r="AT2130" s="748"/>
    </row>
    <row r="2131">
      <c r="A2131" s="248" t="s">
        <v>673</v>
      </c>
      <c r="B2131" s="263">
        <v>4.1497006E7</v>
      </c>
      <c r="C2131" s="264">
        <v>45062.826698599536</v>
      </c>
      <c r="D2131" s="263" t="s">
        <v>13688</v>
      </c>
      <c r="E2131" s="263" t="s">
        <v>13689</v>
      </c>
      <c r="F2131" s="265">
        <v>36022.0</v>
      </c>
      <c r="G2131" s="263" t="s">
        <v>2021</v>
      </c>
      <c r="H2131" s="263" t="s">
        <v>13690</v>
      </c>
      <c r="I2131" s="263" t="s">
        <v>13691</v>
      </c>
      <c r="K2131" s="263" t="s">
        <v>13692</v>
      </c>
      <c r="L2131" s="1204" t="s">
        <v>7020</v>
      </c>
      <c r="M2131" s="2"/>
      <c r="N2131" s="2"/>
      <c r="O2131" s="2"/>
      <c r="P2131" s="2"/>
      <c r="Q2131" s="2"/>
      <c r="R2131" s="1504"/>
      <c r="S2131" s="1324"/>
      <c r="W2131" s="2"/>
      <c r="X2131" s="2"/>
      <c r="Y2131" s="990"/>
      <c r="AA2131" s="987"/>
      <c r="AB2131" s="992"/>
      <c r="AC2131" s="993"/>
      <c r="AD2131" s="994"/>
      <c r="AE2131" s="994"/>
      <c r="AF2131" s="995"/>
      <c r="AG2131" s="996"/>
      <c r="AH2131" s="997"/>
      <c r="AI2131" s="998"/>
      <c r="AJ2131" s="312"/>
      <c r="AK2131" s="312"/>
      <c r="AL2131" s="999"/>
      <c r="AM2131" s="312"/>
      <c r="AN2131" s="312"/>
      <c r="AO2131" s="1000"/>
      <c r="AP2131" s="666"/>
      <c r="AQ2131" s="1001"/>
      <c r="AR2131" s="1001"/>
      <c r="AS2131" s="1001"/>
      <c r="AT2131" s="748"/>
    </row>
    <row r="2132">
      <c r="A2132" s="248" t="s">
        <v>673</v>
      </c>
      <c r="B2132" s="263">
        <v>3.9916554E7</v>
      </c>
      <c r="C2132" s="264">
        <v>45063.709251203705</v>
      </c>
      <c r="D2132" s="263" t="s">
        <v>13697</v>
      </c>
      <c r="E2132" s="263" t="s">
        <v>13698</v>
      </c>
      <c r="F2132" s="265">
        <v>35356.0</v>
      </c>
      <c r="G2132" s="263" t="s">
        <v>391</v>
      </c>
      <c r="H2132" s="263" t="s">
        <v>2691</v>
      </c>
      <c r="I2132" s="263">
        <v>1.155792348E9</v>
      </c>
      <c r="K2132" s="263" t="s">
        <v>13699</v>
      </c>
      <c r="L2132" s="1204" t="s">
        <v>7028</v>
      </c>
      <c r="M2132" s="2"/>
      <c r="N2132" s="2"/>
      <c r="O2132" s="2"/>
      <c r="P2132" s="2"/>
      <c r="R2132" s="1504"/>
      <c r="S2132" s="1324"/>
      <c r="W2132" s="2"/>
      <c r="X2132" s="2"/>
      <c r="Y2132" s="990"/>
      <c r="AA2132" s="987"/>
      <c r="AB2132" s="992"/>
      <c r="AC2132" s="993"/>
      <c r="AD2132" s="994"/>
      <c r="AE2132" s="994"/>
      <c r="AF2132" s="995"/>
      <c r="AG2132" s="996"/>
      <c r="AH2132" s="997"/>
      <c r="AI2132" s="998"/>
      <c r="AJ2132" s="312"/>
      <c r="AK2132" s="312"/>
      <c r="AL2132" s="999"/>
      <c r="AM2132" s="312"/>
      <c r="AN2132" s="312"/>
      <c r="AO2132" s="1000"/>
      <c r="AP2132" s="666"/>
      <c r="AQ2132" s="1001"/>
      <c r="AR2132" s="1001"/>
      <c r="AS2132" s="1001"/>
      <c r="AT2132" s="748"/>
    </row>
    <row r="2133">
      <c r="A2133" s="248" t="s">
        <v>673</v>
      </c>
      <c r="B2133" s="263">
        <v>4.6501632E7</v>
      </c>
      <c r="C2133" s="264">
        <v>45069.88980122685</v>
      </c>
      <c r="D2133" s="263" t="s">
        <v>13703</v>
      </c>
      <c r="E2133" s="263" t="s">
        <v>13704</v>
      </c>
      <c r="F2133" s="265">
        <v>38428.0</v>
      </c>
      <c r="G2133" s="263" t="s">
        <v>13705</v>
      </c>
      <c r="H2133" s="263" t="s">
        <v>1678</v>
      </c>
      <c r="I2133" s="263" t="s">
        <v>13706</v>
      </c>
      <c r="K2133" s="263" t="s">
        <v>13707</v>
      </c>
      <c r="L2133" s="1204" t="s">
        <v>7038</v>
      </c>
      <c r="M2133" s="2"/>
      <c r="N2133" s="2"/>
      <c r="O2133" s="2"/>
      <c r="P2133" s="2"/>
      <c r="Q2133" s="2"/>
      <c r="R2133" s="1504"/>
      <c r="S2133" s="1324"/>
      <c r="W2133" s="2"/>
      <c r="X2133" s="2"/>
      <c r="Y2133" s="990"/>
      <c r="AA2133" s="987"/>
      <c r="AB2133" s="992"/>
      <c r="AC2133" s="993"/>
      <c r="AD2133" s="994"/>
      <c r="AE2133" s="994"/>
      <c r="AF2133" s="995"/>
      <c r="AG2133" s="996"/>
      <c r="AH2133" s="997"/>
      <c r="AI2133" s="998"/>
      <c r="AJ2133" s="312"/>
      <c r="AK2133" s="312"/>
      <c r="AL2133" s="999"/>
      <c r="AM2133" s="312"/>
      <c r="AN2133" s="312"/>
      <c r="AO2133" s="1000"/>
      <c r="AP2133" s="666"/>
      <c r="AQ2133" s="1001"/>
      <c r="AR2133" s="1001"/>
      <c r="AS2133" s="1001"/>
      <c r="AT2133" s="748"/>
    </row>
    <row r="2134">
      <c r="A2134" s="248" t="s">
        <v>673</v>
      </c>
      <c r="B2134" s="263">
        <v>3.4932235E7</v>
      </c>
      <c r="C2134" s="264">
        <v>45071.52006026621</v>
      </c>
      <c r="D2134" s="263" t="s">
        <v>13712</v>
      </c>
      <c r="E2134" s="263" t="s">
        <v>13713</v>
      </c>
      <c r="F2134" s="265">
        <v>32897.0</v>
      </c>
      <c r="G2134" s="263" t="s">
        <v>2021</v>
      </c>
      <c r="H2134" s="263" t="s">
        <v>10223</v>
      </c>
      <c r="I2134" s="263">
        <v>1.169995592E9</v>
      </c>
      <c r="K2134" s="263" t="s">
        <v>13714</v>
      </c>
      <c r="L2134" s="1204" t="s">
        <v>7020</v>
      </c>
      <c r="M2134" s="2"/>
      <c r="N2134" s="2"/>
      <c r="O2134" s="2"/>
      <c r="P2134" s="2"/>
      <c r="R2134" s="1504"/>
      <c r="S2134" s="1324"/>
      <c r="W2134" s="2"/>
      <c r="X2134" s="2"/>
      <c r="Y2134" s="990"/>
      <c r="AA2134" s="987"/>
      <c r="AB2134" s="992"/>
      <c r="AC2134" s="993"/>
      <c r="AD2134" s="994"/>
      <c r="AE2134" s="994"/>
      <c r="AF2134" s="995"/>
      <c r="AG2134" s="996"/>
      <c r="AH2134" s="997"/>
      <c r="AI2134" s="998"/>
      <c r="AJ2134" s="312"/>
      <c r="AK2134" s="312"/>
      <c r="AL2134" s="999"/>
      <c r="AM2134" s="312"/>
      <c r="AN2134" s="312"/>
      <c r="AO2134" s="1000"/>
      <c r="AP2134" s="666"/>
      <c r="AQ2134" s="1001"/>
      <c r="AR2134" s="1001"/>
      <c r="AS2134" s="1001"/>
      <c r="AT2134" s="748"/>
    </row>
    <row r="2135">
      <c r="A2135" s="248" t="s">
        <v>673</v>
      </c>
      <c r="B2135" s="263">
        <v>7070967.0</v>
      </c>
      <c r="C2135" s="264">
        <v>45071.80137247685</v>
      </c>
      <c r="D2135" s="263" t="s">
        <v>13717</v>
      </c>
      <c r="E2135" s="263" t="s">
        <v>13718</v>
      </c>
      <c r="F2135" s="265">
        <v>37531.0</v>
      </c>
      <c r="G2135" s="263" t="s">
        <v>13719</v>
      </c>
      <c r="H2135" s="263" t="s">
        <v>1822</v>
      </c>
      <c r="I2135" s="263">
        <v>1.121617983E9</v>
      </c>
      <c r="K2135" s="263" t="s">
        <v>6175</v>
      </c>
      <c r="L2135" s="1204" t="s">
        <v>13720</v>
      </c>
      <c r="M2135" s="2"/>
      <c r="N2135" s="2"/>
      <c r="O2135" s="2"/>
      <c r="P2135" s="2"/>
      <c r="Q2135" s="2"/>
      <c r="R2135" s="2"/>
      <c r="S2135" s="1324"/>
      <c r="W2135" s="2"/>
      <c r="X2135" s="2"/>
      <c r="Y2135" s="990"/>
      <c r="AA2135" s="987"/>
      <c r="AB2135" s="992"/>
      <c r="AC2135" s="993"/>
      <c r="AD2135" s="994"/>
      <c r="AE2135" s="994"/>
      <c r="AF2135" s="995"/>
      <c r="AG2135" s="996"/>
      <c r="AH2135" s="997"/>
      <c r="AI2135" s="998"/>
      <c r="AJ2135" s="312"/>
      <c r="AK2135" s="312"/>
      <c r="AL2135" s="999"/>
      <c r="AM2135" s="312"/>
      <c r="AN2135" s="312"/>
      <c r="AO2135" s="1000"/>
      <c r="AP2135" s="666"/>
      <c r="AQ2135" s="1001"/>
      <c r="AR2135" s="1001"/>
      <c r="AS2135" s="1001"/>
      <c r="AT2135" s="748"/>
    </row>
    <row r="2136">
      <c r="A2136" s="248" t="s">
        <v>673</v>
      </c>
      <c r="B2136" s="263">
        <v>3.9959007E7</v>
      </c>
      <c r="C2136" s="264">
        <v>45072.89129678241</v>
      </c>
      <c r="D2136" s="263" t="s">
        <v>13725</v>
      </c>
      <c r="E2136" s="263" t="s">
        <v>13726</v>
      </c>
      <c r="F2136" s="265">
        <v>35345.0</v>
      </c>
      <c r="G2136" s="263" t="s">
        <v>391</v>
      </c>
      <c r="H2136" s="263" t="s">
        <v>9006</v>
      </c>
      <c r="I2136" s="263">
        <v>5.491165285118E12</v>
      </c>
      <c r="K2136" s="263" t="s">
        <v>5757</v>
      </c>
      <c r="L2136" s="1204" t="s">
        <v>13727</v>
      </c>
      <c r="M2136" s="2"/>
      <c r="N2136" s="2"/>
      <c r="O2136" s="2"/>
      <c r="P2136" s="2"/>
      <c r="Q2136" s="2"/>
      <c r="R2136" s="1504"/>
      <c r="S2136" s="1324"/>
      <c r="W2136" s="2"/>
      <c r="X2136" s="2"/>
      <c r="Y2136" s="990"/>
      <c r="AA2136" s="987"/>
      <c r="AB2136" s="992"/>
      <c r="AC2136" s="993"/>
      <c r="AD2136" s="994"/>
      <c r="AE2136" s="994"/>
      <c r="AF2136" s="995"/>
      <c r="AG2136" s="996"/>
      <c r="AH2136" s="997"/>
      <c r="AI2136" s="998"/>
      <c r="AJ2136" s="312"/>
      <c r="AK2136" s="312"/>
      <c r="AL2136" s="999"/>
      <c r="AM2136" s="312"/>
      <c r="AN2136" s="312"/>
      <c r="AO2136" s="1000"/>
      <c r="AP2136" s="666"/>
      <c r="AQ2136" s="1001"/>
      <c r="AR2136" s="1001"/>
      <c r="AS2136" s="1001"/>
      <c r="AT2136" s="748"/>
    </row>
    <row r="2137">
      <c r="A2137" s="248" t="s">
        <v>673</v>
      </c>
      <c r="B2137" s="263">
        <v>4.2212647E7</v>
      </c>
      <c r="C2137" s="264">
        <v>45083.496328587964</v>
      </c>
      <c r="D2137" s="263" t="s">
        <v>13731</v>
      </c>
      <c r="E2137" s="263" t="s">
        <v>13732</v>
      </c>
      <c r="F2137" s="265">
        <v>36455.0</v>
      </c>
      <c r="G2137" s="263" t="s">
        <v>2021</v>
      </c>
      <c r="H2137" s="263" t="s">
        <v>1618</v>
      </c>
      <c r="I2137" s="263" t="s">
        <v>2064</v>
      </c>
      <c r="K2137" s="263" t="s">
        <v>8297</v>
      </c>
      <c r="L2137" s="1204" t="s">
        <v>7038</v>
      </c>
      <c r="M2137" s="2"/>
      <c r="N2137" s="2"/>
      <c r="O2137" s="2"/>
      <c r="P2137" s="2"/>
      <c r="R2137" s="2"/>
      <c r="S2137" s="1324"/>
      <c r="W2137" s="2"/>
      <c r="X2137" s="2"/>
      <c r="Y2137" s="990"/>
      <c r="AA2137" s="987"/>
      <c r="AB2137" s="992"/>
      <c r="AC2137" s="993"/>
      <c r="AD2137" s="994"/>
      <c r="AE2137" s="994"/>
      <c r="AF2137" s="995"/>
      <c r="AG2137" s="996"/>
      <c r="AH2137" s="997"/>
      <c r="AI2137" s="998"/>
      <c r="AJ2137" s="312"/>
      <c r="AK2137" s="312"/>
      <c r="AL2137" s="999"/>
      <c r="AM2137" s="312"/>
      <c r="AN2137" s="312"/>
      <c r="AO2137" s="1000"/>
      <c r="AP2137" s="666"/>
      <c r="AQ2137" s="1001"/>
      <c r="AR2137" s="1001"/>
      <c r="AS2137" s="1001"/>
      <c r="AT2137" s="748"/>
    </row>
    <row r="2138">
      <c r="A2138" s="248" t="s">
        <v>673</v>
      </c>
      <c r="B2138" s="263">
        <v>4.5480817E7</v>
      </c>
      <c r="C2138" s="264">
        <v>45083.55591943287</v>
      </c>
      <c r="D2138" s="263" t="s">
        <v>13736</v>
      </c>
      <c r="E2138" s="263" t="s">
        <v>13737</v>
      </c>
      <c r="F2138" s="265">
        <v>37962.0</v>
      </c>
      <c r="G2138" s="263" t="s">
        <v>2021</v>
      </c>
      <c r="H2138" s="263" t="s">
        <v>1678</v>
      </c>
      <c r="I2138" s="263">
        <v>5.49115526021E12</v>
      </c>
      <c r="K2138" s="263" t="s">
        <v>13738</v>
      </c>
      <c r="L2138" s="1204" t="s">
        <v>7028</v>
      </c>
      <c r="M2138" s="2"/>
      <c r="N2138" s="2"/>
      <c r="O2138" s="2"/>
      <c r="P2138" s="2"/>
      <c r="R2138" s="1504"/>
      <c r="S2138" s="1324"/>
      <c r="W2138" s="2"/>
      <c r="X2138" s="2"/>
      <c r="Y2138" s="990"/>
      <c r="AA2138" s="987"/>
      <c r="AB2138" s="992"/>
      <c r="AC2138" s="993"/>
      <c r="AD2138" s="994"/>
      <c r="AE2138" s="994"/>
      <c r="AF2138" s="995"/>
      <c r="AG2138" s="996"/>
      <c r="AH2138" s="997"/>
      <c r="AI2138" s="998"/>
      <c r="AJ2138" s="312"/>
      <c r="AK2138" s="312"/>
      <c r="AL2138" s="999"/>
      <c r="AM2138" s="312"/>
      <c r="AN2138" s="312"/>
      <c r="AO2138" s="1000"/>
      <c r="AP2138" s="666"/>
      <c r="AQ2138" s="1001"/>
      <c r="AR2138" s="1001"/>
      <c r="AS2138" s="1001"/>
      <c r="AT2138" s="748"/>
    </row>
    <row r="2139">
      <c r="A2139" s="248" t="s">
        <v>673</v>
      </c>
      <c r="B2139" s="263">
        <v>4.5628918E7</v>
      </c>
      <c r="C2139" s="264">
        <v>45084.59570150463</v>
      </c>
      <c r="D2139" s="263" t="s">
        <v>13742</v>
      </c>
      <c r="E2139" s="263" t="s">
        <v>13743</v>
      </c>
      <c r="F2139" s="265">
        <v>38114.0</v>
      </c>
      <c r="G2139" s="263" t="s">
        <v>391</v>
      </c>
      <c r="H2139" s="263" t="s">
        <v>2691</v>
      </c>
      <c r="I2139" s="263">
        <v>2.39254887E9</v>
      </c>
      <c r="K2139" s="263" t="s">
        <v>13744</v>
      </c>
      <c r="L2139" s="1204" t="s">
        <v>7038</v>
      </c>
      <c r="M2139" s="2"/>
      <c r="N2139" s="2"/>
      <c r="O2139" s="2"/>
      <c r="P2139" s="2"/>
      <c r="Q2139" s="2"/>
      <c r="R2139" s="1504"/>
      <c r="S2139" s="1324"/>
      <c r="W2139" s="2"/>
      <c r="X2139" s="2"/>
      <c r="Y2139" s="990"/>
      <c r="AA2139" s="987"/>
      <c r="AB2139" s="992"/>
      <c r="AC2139" s="993"/>
      <c r="AD2139" s="994"/>
      <c r="AE2139" s="994"/>
      <c r="AF2139" s="995"/>
      <c r="AG2139" s="996"/>
      <c r="AH2139" s="997"/>
      <c r="AI2139" s="998"/>
      <c r="AJ2139" s="312"/>
      <c r="AK2139" s="312"/>
      <c r="AL2139" s="999"/>
      <c r="AM2139" s="312"/>
      <c r="AN2139" s="312"/>
      <c r="AO2139" s="1000"/>
      <c r="AP2139" s="666"/>
      <c r="AQ2139" s="1001"/>
      <c r="AR2139" s="1001"/>
      <c r="AS2139" s="1001"/>
      <c r="AT2139" s="748"/>
    </row>
    <row r="2140">
      <c r="A2140" s="248" t="s">
        <v>673</v>
      </c>
      <c r="B2140" s="263">
        <v>4.1150815E7</v>
      </c>
      <c r="C2140" s="264">
        <v>45101.63132804398</v>
      </c>
      <c r="D2140" s="263" t="s">
        <v>13749</v>
      </c>
      <c r="E2140" s="263" t="s">
        <v>13750</v>
      </c>
      <c r="F2140" s="265">
        <v>35890.0</v>
      </c>
      <c r="G2140" s="263" t="s">
        <v>1755</v>
      </c>
      <c r="H2140" s="263" t="s">
        <v>10396</v>
      </c>
      <c r="I2140" s="263">
        <v>5.491131242872E12</v>
      </c>
      <c r="K2140" s="263" t="s">
        <v>13751</v>
      </c>
      <c r="L2140" s="1204" t="s">
        <v>13752</v>
      </c>
      <c r="M2140" s="2"/>
      <c r="N2140" s="2"/>
      <c r="O2140" s="2"/>
      <c r="P2140" s="2"/>
      <c r="R2140" s="1504"/>
      <c r="S2140" s="1324"/>
      <c r="W2140" s="2"/>
      <c r="X2140" s="2"/>
      <c r="Y2140" s="990"/>
      <c r="AA2140" s="987"/>
      <c r="AB2140" s="992"/>
      <c r="AC2140" s="993"/>
      <c r="AD2140" s="994"/>
      <c r="AE2140" s="994"/>
      <c r="AF2140" s="995"/>
      <c r="AG2140" s="996"/>
      <c r="AH2140" s="997"/>
      <c r="AI2140" s="998"/>
      <c r="AJ2140" s="312"/>
      <c r="AK2140" s="312"/>
      <c r="AL2140" s="999"/>
      <c r="AM2140" s="312"/>
      <c r="AN2140" s="312"/>
      <c r="AO2140" s="1000"/>
      <c r="AP2140" s="666"/>
      <c r="AQ2140" s="1001"/>
      <c r="AR2140" s="1001"/>
      <c r="AS2140" s="1001"/>
      <c r="AT2140" s="748"/>
    </row>
    <row r="2141">
      <c r="A2141" s="248" t="s">
        <v>673</v>
      </c>
      <c r="B2141" s="263"/>
      <c r="C2141" s="249" t="s">
        <v>13549</v>
      </c>
      <c r="D2141" s="249" t="s">
        <v>4688</v>
      </c>
      <c r="E2141" s="263" t="s">
        <v>4689</v>
      </c>
      <c r="F2141" s="251">
        <v>35877.0</v>
      </c>
      <c r="G2141" s="263"/>
      <c r="H2141" s="263"/>
      <c r="I2141" s="249" t="s">
        <v>4691</v>
      </c>
      <c r="K2141" s="263"/>
      <c r="L2141" s="1204"/>
      <c r="M2141" s="2"/>
      <c r="N2141" s="2"/>
      <c r="O2141" s="2"/>
      <c r="P2141" s="2"/>
      <c r="R2141" s="1504"/>
      <c r="S2141" s="1324"/>
      <c r="V2141" s="2"/>
      <c r="W2141" s="2"/>
      <c r="X2141" s="2"/>
      <c r="Y2141" s="990"/>
      <c r="AA2141" s="987"/>
      <c r="AB2141" s="992"/>
      <c r="AC2141" s="993"/>
      <c r="AD2141" s="994"/>
      <c r="AE2141" s="994"/>
      <c r="AF2141" s="995"/>
      <c r="AG2141" s="996"/>
      <c r="AH2141" s="997"/>
      <c r="AI2141" s="998"/>
      <c r="AJ2141" s="312"/>
      <c r="AK2141" s="312"/>
      <c r="AL2141" s="999"/>
      <c r="AM2141" s="312"/>
      <c r="AN2141" s="312"/>
      <c r="AO2141" s="1000"/>
      <c r="AP2141" s="666"/>
      <c r="AQ2141" s="1001"/>
      <c r="AR2141" s="1001"/>
      <c r="AS2141" s="1001"/>
      <c r="AT2141" s="748"/>
    </row>
    <row r="2142">
      <c r="A2142" s="248" t="s">
        <v>673</v>
      </c>
      <c r="B2142" s="263"/>
      <c r="C2142" s="249" t="s">
        <v>13549</v>
      </c>
      <c r="D2142" s="239" t="s">
        <v>4709</v>
      </c>
      <c r="E2142" s="263" t="s">
        <v>4710</v>
      </c>
      <c r="F2142" s="241">
        <v>36727.0</v>
      </c>
      <c r="G2142" s="263"/>
      <c r="H2142" s="263"/>
      <c r="I2142" s="239" t="s">
        <v>4712</v>
      </c>
      <c r="K2142" s="263"/>
      <c r="L2142" s="1204"/>
      <c r="M2142" s="2"/>
      <c r="N2142" s="2"/>
      <c r="O2142" s="2"/>
      <c r="P2142" s="2"/>
      <c r="R2142" s="1504"/>
      <c r="S2142" s="1324"/>
      <c r="V2142" s="2"/>
      <c r="W2142" s="2"/>
      <c r="X2142" s="2"/>
      <c r="Y2142" s="990"/>
      <c r="AA2142" s="987"/>
      <c r="AB2142" s="992"/>
      <c r="AC2142" s="993"/>
      <c r="AD2142" s="994"/>
      <c r="AE2142" s="994"/>
      <c r="AF2142" s="995"/>
      <c r="AG2142" s="996"/>
      <c r="AH2142" s="997"/>
      <c r="AI2142" s="998"/>
      <c r="AJ2142" s="312"/>
      <c r="AK2142" s="312"/>
      <c r="AL2142" s="999"/>
      <c r="AM2142" s="312"/>
      <c r="AN2142" s="312"/>
      <c r="AO2142" s="1000"/>
      <c r="AP2142" s="666"/>
      <c r="AQ2142" s="1001"/>
      <c r="AR2142" s="1001"/>
      <c r="AS2142" s="1001"/>
      <c r="AT2142" s="748"/>
    </row>
    <row r="2143">
      <c r="A2143" s="248" t="s">
        <v>673</v>
      </c>
      <c r="B2143" s="2">
        <v>4.3916211E7</v>
      </c>
      <c r="C2143" s="269">
        <v>45105.459580243056</v>
      </c>
      <c r="D2143" s="2" t="s">
        <v>13756</v>
      </c>
      <c r="E2143" s="2" t="s">
        <v>13757</v>
      </c>
      <c r="F2143" s="270">
        <v>37356.0</v>
      </c>
      <c r="G2143" s="2" t="s">
        <v>2021</v>
      </c>
      <c r="H2143" s="2" t="s">
        <v>5413</v>
      </c>
      <c r="I2143" s="2">
        <v>1.123025978E9</v>
      </c>
      <c r="K2143" s="2" t="s">
        <v>11154</v>
      </c>
      <c r="L2143" s="2" t="s">
        <v>13758</v>
      </c>
      <c r="S2143" s="1324"/>
      <c r="Y2143" s="990"/>
      <c r="AA2143" s="987"/>
      <c r="AB2143" s="992"/>
      <c r="AC2143" s="993"/>
      <c r="AD2143" s="994"/>
      <c r="AE2143" s="994"/>
      <c r="AF2143" s="995"/>
      <c r="AG2143" s="996"/>
      <c r="AH2143" s="997"/>
      <c r="AI2143" s="998"/>
      <c r="AJ2143" s="312"/>
      <c r="AK2143" s="312"/>
      <c r="AL2143" s="999"/>
      <c r="AM2143" s="312"/>
      <c r="AN2143" s="312"/>
      <c r="AO2143" s="1000"/>
      <c r="AP2143" s="666"/>
      <c r="AQ2143" s="1001"/>
      <c r="AR2143" s="1001"/>
      <c r="AS2143" s="1001"/>
      <c r="AT2143" s="748"/>
    </row>
    <row r="2144">
      <c r="A2144" s="248" t="s">
        <v>673</v>
      </c>
      <c r="B2144" s="2">
        <v>4.3629521E7</v>
      </c>
      <c r="C2144" s="269">
        <v>45105.58652488426</v>
      </c>
      <c r="D2144" s="2" t="s">
        <v>13762</v>
      </c>
      <c r="E2144" s="2" t="s">
        <v>13763</v>
      </c>
      <c r="F2144" s="270">
        <v>37202.0</v>
      </c>
      <c r="G2144" s="2" t="s">
        <v>391</v>
      </c>
      <c r="H2144" s="2" t="s">
        <v>1678</v>
      </c>
      <c r="I2144" s="2" t="s">
        <v>13764</v>
      </c>
      <c r="K2144" s="2" t="s">
        <v>13765</v>
      </c>
      <c r="L2144" s="2" t="s">
        <v>13766</v>
      </c>
      <c r="S2144" s="1324"/>
      <c r="Y2144" s="990"/>
      <c r="AA2144" s="987"/>
      <c r="AB2144" s="992"/>
      <c r="AC2144" s="993"/>
      <c r="AD2144" s="994"/>
      <c r="AE2144" s="994"/>
      <c r="AF2144" s="995"/>
      <c r="AG2144" s="996"/>
      <c r="AH2144" s="997"/>
      <c r="AI2144" s="998"/>
      <c r="AJ2144" s="312"/>
      <c r="AK2144" s="312"/>
      <c r="AL2144" s="999"/>
      <c r="AM2144" s="312"/>
      <c r="AN2144" s="312"/>
      <c r="AO2144" s="1000"/>
      <c r="AP2144" s="666"/>
      <c r="AQ2144" s="1001"/>
      <c r="AR2144" s="1001"/>
      <c r="AS2144" s="1001"/>
      <c r="AT2144" s="748"/>
    </row>
    <row r="2145">
      <c r="A2145" s="248" t="s">
        <v>673</v>
      </c>
      <c r="B2145" s="2">
        <v>4.295114E7</v>
      </c>
      <c r="C2145" s="269">
        <v>45109.56779475695</v>
      </c>
      <c r="D2145" s="2" t="s">
        <v>13769</v>
      </c>
      <c r="E2145" s="2" t="s">
        <v>13770</v>
      </c>
      <c r="F2145" s="270">
        <v>36802.0</v>
      </c>
      <c r="G2145" s="2" t="s">
        <v>391</v>
      </c>
      <c r="H2145" s="2" t="s">
        <v>1822</v>
      </c>
      <c r="I2145" s="2" t="s">
        <v>13771</v>
      </c>
      <c r="K2145" s="2" t="s">
        <v>13772</v>
      </c>
      <c r="L2145" s="2" t="s">
        <v>7038</v>
      </c>
      <c r="Y2145" s="990"/>
      <c r="AA2145" s="987"/>
      <c r="AB2145" s="992"/>
      <c r="AC2145" s="993"/>
      <c r="AD2145" s="994"/>
      <c r="AE2145" s="994"/>
      <c r="AF2145" s="995"/>
      <c r="AG2145" s="996"/>
      <c r="AH2145" s="997"/>
      <c r="AI2145" s="998"/>
      <c r="AJ2145" s="312"/>
      <c r="AK2145" s="312"/>
      <c r="AL2145" s="999"/>
      <c r="AM2145" s="312"/>
      <c r="AN2145" s="312"/>
      <c r="AO2145" s="1000"/>
      <c r="AP2145" s="666"/>
      <c r="AQ2145" s="1001"/>
      <c r="AR2145" s="1001"/>
      <c r="AS2145" s="1001"/>
      <c r="AT2145" s="748"/>
    </row>
    <row r="2146">
      <c r="A2146" s="248" t="s">
        <v>673</v>
      </c>
      <c r="B2146" s="2">
        <v>4.0675149E7</v>
      </c>
      <c r="C2146" s="269">
        <v>45110.51012195602</v>
      </c>
      <c r="D2146" s="2" t="s">
        <v>13777</v>
      </c>
      <c r="E2146" s="2" t="s">
        <v>13778</v>
      </c>
      <c r="F2146" s="270">
        <v>35676.0</v>
      </c>
      <c r="G2146" s="2" t="s">
        <v>391</v>
      </c>
      <c r="H2146" s="2" t="s">
        <v>1678</v>
      </c>
      <c r="I2146" s="2" t="s">
        <v>13779</v>
      </c>
      <c r="K2146" s="2" t="s">
        <v>13780</v>
      </c>
      <c r="L2146" s="2" t="s">
        <v>7020</v>
      </c>
      <c r="Y2146" s="990"/>
      <c r="AA2146" s="987"/>
      <c r="AB2146" s="992"/>
      <c r="AC2146" s="993"/>
      <c r="AD2146" s="994"/>
      <c r="AE2146" s="994"/>
      <c r="AF2146" s="995"/>
      <c r="AG2146" s="996"/>
      <c r="AH2146" s="997"/>
      <c r="AI2146" s="998"/>
      <c r="AJ2146" s="312"/>
      <c r="AK2146" s="312"/>
      <c r="AL2146" s="999"/>
      <c r="AM2146" s="312"/>
      <c r="AN2146" s="312"/>
      <c r="AO2146" s="1000"/>
      <c r="AP2146" s="666"/>
      <c r="AQ2146" s="1001"/>
      <c r="AR2146" s="1001"/>
      <c r="AS2146" s="1001"/>
      <c r="AT2146" s="748"/>
    </row>
    <row r="2147">
      <c r="A2147" s="248" t="s">
        <v>673</v>
      </c>
      <c r="B2147" s="263">
        <v>9.4246989E7</v>
      </c>
      <c r="C2147" s="264">
        <v>45111.731182881944</v>
      </c>
      <c r="D2147" s="263" t="s">
        <v>13783</v>
      </c>
      <c r="E2147" s="263" t="s">
        <v>13784</v>
      </c>
      <c r="F2147" s="265">
        <v>31924.0</v>
      </c>
      <c r="G2147" s="263" t="s">
        <v>13785</v>
      </c>
      <c r="H2147" s="263" t="s">
        <v>13786</v>
      </c>
      <c r="I2147" s="263">
        <v>5.491168540501E12</v>
      </c>
      <c r="K2147" s="263" t="s">
        <v>13787</v>
      </c>
      <c r="L2147" s="1204" t="s">
        <v>7020</v>
      </c>
      <c r="M2147" s="2"/>
      <c r="N2147" s="2"/>
      <c r="O2147" s="2"/>
      <c r="P2147" s="2"/>
      <c r="R2147" s="1504"/>
      <c r="W2147" s="2"/>
      <c r="X2147" s="2"/>
      <c r="Y2147" s="990"/>
      <c r="AA2147" s="987"/>
      <c r="AB2147" s="992"/>
      <c r="AC2147" s="993"/>
      <c r="AD2147" s="994"/>
      <c r="AE2147" s="994"/>
      <c r="AF2147" s="995"/>
      <c r="AG2147" s="996"/>
      <c r="AH2147" s="997"/>
      <c r="AI2147" s="998"/>
      <c r="AJ2147" s="312"/>
      <c r="AK2147" s="312"/>
      <c r="AL2147" s="999"/>
      <c r="AM2147" s="312"/>
      <c r="AN2147" s="312"/>
      <c r="AO2147" s="1000"/>
      <c r="AP2147" s="666"/>
      <c r="AQ2147" s="1001"/>
      <c r="AR2147" s="1001"/>
      <c r="AS2147" s="1001"/>
      <c r="AT2147" s="748"/>
    </row>
    <row r="2148">
      <c r="A2148" s="248" t="s">
        <v>673</v>
      </c>
      <c r="B2148" s="2">
        <v>9.4948557E7</v>
      </c>
      <c r="C2148" s="269">
        <v>45121.7514784838</v>
      </c>
      <c r="D2148" s="2" t="s">
        <v>13790</v>
      </c>
      <c r="E2148" s="2" t="s">
        <v>13791</v>
      </c>
      <c r="F2148" s="270">
        <v>34269.0</v>
      </c>
      <c r="G2148" s="2" t="s">
        <v>391</v>
      </c>
      <c r="H2148" s="2" t="s">
        <v>13792</v>
      </c>
      <c r="I2148" s="2" t="s">
        <v>13793</v>
      </c>
      <c r="K2148" s="2" t="s">
        <v>13794</v>
      </c>
      <c r="L2148" s="2" t="s">
        <v>13795</v>
      </c>
      <c r="Y2148" s="990"/>
      <c r="AA2148" s="987"/>
      <c r="AB2148" s="992"/>
      <c r="AC2148" s="993"/>
      <c r="AD2148" s="994"/>
      <c r="AE2148" s="994"/>
      <c r="AF2148" s="995"/>
      <c r="AG2148" s="996"/>
      <c r="AH2148" s="997"/>
      <c r="AI2148" s="998"/>
      <c r="AJ2148" s="312"/>
      <c r="AK2148" s="312"/>
      <c r="AL2148" s="999"/>
      <c r="AM2148" s="312"/>
      <c r="AN2148" s="312"/>
      <c r="AO2148" s="1000"/>
      <c r="AP2148" s="666"/>
      <c r="AQ2148" s="1001"/>
      <c r="AR2148" s="1001"/>
      <c r="AS2148" s="1001"/>
      <c r="AT2148" s="748"/>
    </row>
    <row r="2149">
      <c r="A2149" s="248" t="s">
        <v>673</v>
      </c>
      <c r="B2149" s="2">
        <v>4.263591E7</v>
      </c>
      <c r="C2149" s="269">
        <v>45137.863150000005</v>
      </c>
      <c r="D2149" s="2" t="s">
        <v>13798</v>
      </c>
      <c r="E2149" s="2" t="s">
        <v>13799</v>
      </c>
      <c r="F2149" s="270">
        <v>36621.0</v>
      </c>
      <c r="G2149" s="2" t="s">
        <v>391</v>
      </c>
      <c r="H2149" s="2" t="s">
        <v>2728</v>
      </c>
      <c r="I2149" s="2" t="s">
        <v>13800</v>
      </c>
      <c r="K2149" s="2" t="s">
        <v>13801</v>
      </c>
      <c r="L2149" s="2" t="s">
        <v>13802</v>
      </c>
      <c r="Y2149" s="990"/>
      <c r="AA2149" s="987"/>
      <c r="AB2149" s="992"/>
      <c r="AC2149" s="993"/>
      <c r="AD2149" s="994"/>
      <c r="AE2149" s="994"/>
      <c r="AF2149" s="995"/>
      <c r="AG2149" s="996"/>
      <c r="AH2149" s="997"/>
      <c r="AI2149" s="998"/>
      <c r="AJ2149" s="312"/>
      <c r="AK2149" s="312"/>
      <c r="AL2149" s="999"/>
      <c r="AM2149" s="312"/>
      <c r="AN2149" s="312"/>
      <c r="AO2149" s="1000"/>
      <c r="AP2149" s="666"/>
      <c r="AQ2149" s="1001"/>
      <c r="AR2149" s="1001"/>
      <c r="AS2149" s="1001"/>
      <c r="AT2149" s="748"/>
    </row>
    <row r="2150">
      <c r="A2150" s="248" t="s">
        <v>673</v>
      </c>
      <c r="B2150" s="2">
        <v>4.6567436E7</v>
      </c>
      <c r="C2150" s="269">
        <v>45138.59642457176</v>
      </c>
      <c r="D2150" s="2" t="s">
        <v>5341</v>
      </c>
      <c r="E2150" s="2" t="s">
        <v>5342</v>
      </c>
      <c r="F2150" s="270">
        <v>38467.0</v>
      </c>
      <c r="G2150" s="2" t="s">
        <v>391</v>
      </c>
      <c r="H2150" s="2" t="s">
        <v>1822</v>
      </c>
      <c r="I2150" s="2">
        <v>5.49338867183E12</v>
      </c>
      <c r="K2150" s="2" t="s">
        <v>13807</v>
      </c>
      <c r="L2150" s="2" t="s">
        <v>7028</v>
      </c>
      <c r="Y2150" s="990"/>
      <c r="AA2150" s="987"/>
      <c r="AB2150" s="992"/>
      <c r="AC2150" s="993"/>
      <c r="AD2150" s="994"/>
      <c r="AE2150" s="994"/>
      <c r="AF2150" s="995"/>
      <c r="AG2150" s="996"/>
      <c r="AH2150" s="997"/>
      <c r="AI2150" s="998"/>
      <c r="AJ2150" s="312"/>
      <c r="AK2150" s="312"/>
      <c r="AL2150" s="999"/>
      <c r="AM2150" s="312"/>
      <c r="AN2150" s="312"/>
      <c r="AO2150" s="1000"/>
      <c r="AP2150" s="666"/>
      <c r="AQ2150" s="1001"/>
      <c r="AR2150" s="1001"/>
      <c r="AS2150" s="1001"/>
      <c r="AT2150" s="748"/>
    </row>
    <row r="2151">
      <c r="A2151" s="248" t="s">
        <v>673</v>
      </c>
      <c r="B2151" s="2">
        <v>4.2440352E7</v>
      </c>
      <c r="C2151" s="269">
        <v>45144.998695601855</v>
      </c>
      <c r="D2151" s="2" t="s">
        <v>13810</v>
      </c>
      <c r="E2151" s="2" t="s">
        <v>13811</v>
      </c>
      <c r="F2151" s="270">
        <v>36599.0</v>
      </c>
      <c r="G2151" s="2" t="s">
        <v>391</v>
      </c>
      <c r="H2151" s="2" t="s">
        <v>11942</v>
      </c>
      <c r="I2151" s="2">
        <v>3.512584954E9</v>
      </c>
      <c r="K2151" s="2" t="s">
        <v>13812</v>
      </c>
      <c r="L2151" s="2" t="s">
        <v>7020</v>
      </c>
      <c r="Y2151" s="990"/>
      <c r="AA2151" s="987"/>
      <c r="AB2151" s="992"/>
      <c r="AC2151" s="993"/>
      <c r="AD2151" s="994"/>
      <c r="AE2151" s="994"/>
      <c r="AF2151" s="995"/>
      <c r="AG2151" s="996"/>
      <c r="AH2151" s="997"/>
      <c r="AI2151" s="998"/>
      <c r="AJ2151" s="312"/>
      <c r="AK2151" s="312"/>
      <c r="AL2151" s="999"/>
      <c r="AM2151" s="312"/>
      <c r="AN2151" s="312"/>
      <c r="AO2151" s="1000"/>
      <c r="AP2151" s="666"/>
      <c r="AQ2151" s="1001"/>
      <c r="AR2151" s="1001"/>
      <c r="AS2151" s="1001"/>
      <c r="AT2151" s="748"/>
    </row>
    <row r="2152">
      <c r="A2152" s="248" t="s">
        <v>673</v>
      </c>
      <c r="B2152" s="2">
        <v>4.3784493E7</v>
      </c>
      <c r="C2152" s="269">
        <v>45147.047859722225</v>
      </c>
      <c r="D2152" s="2" t="s">
        <v>13817</v>
      </c>
      <c r="E2152" s="2" t="s">
        <v>13818</v>
      </c>
      <c r="F2152" s="270">
        <v>37232.0</v>
      </c>
      <c r="G2152" s="2" t="s">
        <v>2021</v>
      </c>
      <c r="H2152" s="2" t="s">
        <v>1971</v>
      </c>
      <c r="I2152" s="2" t="s">
        <v>13819</v>
      </c>
      <c r="K2152" s="2" t="s">
        <v>13820</v>
      </c>
      <c r="L2152" s="2" t="s">
        <v>13821</v>
      </c>
      <c r="Y2152" s="990"/>
      <c r="AA2152" s="987"/>
      <c r="AB2152" s="992"/>
      <c r="AC2152" s="993"/>
      <c r="AD2152" s="994"/>
      <c r="AE2152" s="994"/>
      <c r="AF2152" s="995"/>
      <c r="AG2152" s="996"/>
      <c r="AH2152" s="997"/>
      <c r="AI2152" s="998"/>
      <c r="AJ2152" s="312"/>
      <c r="AK2152" s="312"/>
      <c r="AL2152" s="999"/>
      <c r="AM2152" s="312"/>
      <c r="AN2152" s="312"/>
      <c r="AO2152" s="1000"/>
      <c r="AP2152" s="666"/>
      <c r="AQ2152" s="1001"/>
      <c r="AR2152" s="1001"/>
      <c r="AS2152" s="1001"/>
      <c r="AT2152" s="748"/>
    </row>
    <row r="2153">
      <c r="A2153" s="248" t="s">
        <v>673</v>
      </c>
      <c r="B2153" s="263">
        <v>4.6286449E7</v>
      </c>
      <c r="C2153" s="264">
        <v>45151.853100416665</v>
      </c>
      <c r="D2153" s="263" t="s">
        <v>13827</v>
      </c>
      <c r="E2153" s="263" t="s">
        <v>13828</v>
      </c>
      <c r="F2153" s="265">
        <v>38500.0</v>
      </c>
      <c r="G2153" s="263" t="s">
        <v>391</v>
      </c>
      <c r="H2153" s="263" t="s">
        <v>13829</v>
      </c>
      <c r="I2153" s="263">
        <v>1.130708499E9</v>
      </c>
      <c r="K2153" s="263" t="s">
        <v>13830</v>
      </c>
      <c r="L2153" s="1204" t="s">
        <v>13831</v>
      </c>
      <c r="M2153" s="2"/>
      <c r="N2153" s="2"/>
      <c r="O2153" s="2"/>
      <c r="P2153" s="2"/>
      <c r="Q2153" s="2"/>
      <c r="R2153" s="1504"/>
      <c r="S2153" s="1324"/>
      <c r="W2153" s="2"/>
      <c r="X2153" s="2"/>
      <c r="Y2153" s="990"/>
      <c r="AA2153" s="987"/>
      <c r="AB2153" s="992"/>
      <c r="AC2153" s="993"/>
      <c r="AD2153" s="994"/>
      <c r="AE2153" s="994"/>
      <c r="AF2153" s="995"/>
      <c r="AG2153" s="996"/>
      <c r="AH2153" s="997"/>
      <c r="AI2153" s="998"/>
      <c r="AJ2153" s="312"/>
      <c r="AK2153" s="312"/>
      <c r="AL2153" s="999"/>
      <c r="AM2153" s="312"/>
      <c r="AN2153" s="312"/>
      <c r="AO2153" s="1000"/>
      <c r="AP2153" s="666"/>
      <c r="AQ2153" s="1001"/>
      <c r="AR2153" s="1001"/>
      <c r="AS2153" s="1001"/>
      <c r="AT2153" s="748"/>
    </row>
    <row r="2154">
      <c r="A2154" s="248" t="s">
        <v>673</v>
      </c>
      <c r="B2154" s="2">
        <v>3.2917166E7</v>
      </c>
      <c r="C2154" s="269">
        <v>45152.865449606485</v>
      </c>
      <c r="D2154" s="2" t="s">
        <v>13836</v>
      </c>
      <c r="E2154" s="2" t="s">
        <v>13837</v>
      </c>
      <c r="F2154" s="270">
        <v>31776.0</v>
      </c>
      <c r="G2154" s="2" t="s">
        <v>1808</v>
      </c>
      <c r="H2154" s="2" t="s">
        <v>13838</v>
      </c>
      <c r="I2154" s="2">
        <v>1.565957409E9</v>
      </c>
      <c r="K2154" s="2" t="s">
        <v>13839</v>
      </c>
      <c r="L2154" s="2" t="s">
        <v>13840</v>
      </c>
      <c r="Y2154" s="990"/>
      <c r="AA2154" s="987"/>
      <c r="AB2154" s="992"/>
      <c r="AC2154" s="993"/>
      <c r="AD2154" s="994"/>
      <c r="AE2154" s="994"/>
      <c r="AF2154" s="995"/>
      <c r="AG2154" s="996"/>
      <c r="AH2154" s="997"/>
      <c r="AI2154" s="998"/>
      <c r="AJ2154" s="312"/>
      <c r="AK2154" s="312"/>
      <c r="AL2154" s="999"/>
      <c r="AM2154" s="312"/>
      <c r="AN2154" s="312"/>
      <c r="AO2154" s="1000"/>
      <c r="AP2154" s="666"/>
      <c r="AQ2154" s="1001"/>
      <c r="AR2154" s="1001"/>
      <c r="AS2154" s="1001"/>
      <c r="AT2154" s="748"/>
    </row>
    <row r="2155">
      <c r="A2155" s="248" t="s">
        <v>673</v>
      </c>
      <c r="B2155" s="2">
        <v>4.165408E7</v>
      </c>
      <c r="C2155" s="269">
        <v>45154.59055493056</v>
      </c>
      <c r="D2155" s="2" t="s">
        <v>13844</v>
      </c>
      <c r="E2155" s="2" t="s">
        <v>13845</v>
      </c>
      <c r="F2155" s="270">
        <v>35836.0</v>
      </c>
      <c r="G2155" s="2" t="s">
        <v>1677</v>
      </c>
      <c r="H2155" s="2" t="s">
        <v>13846</v>
      </c>
      <c r="I2155" s="2">
        <v>1.121723357E9</v>
      </c>
      <c r="K2155" s="2" t="s">
        <v>13847</v>
      </c>
      <c r="L2155" s="2" t="s">
        <v>7020</v>
      </c>
      <c r="Y2155" s="990"/>
      <c r="AA2155" s="987"/>
      <c r="AB2155" s="992"/>
      <c r="AC2155" s="993"/>
      <c r="AD2155" s="994"/>
      <c r="AE2155" s="994"/>
      <c r="AF2155" s="995"/>
      <c r="AG2155" s="996"/>
      <c r="AH2155" s="997"/>
      <c r="AI2155" s="998"/>
      <c r="AJ2155" s="312"/>
      <c r="AK2155" s="312"/>
      <c r="AL2155" s="999"/>
      <c r="AM2155" s="312"/>
      <c r="AN2155" s="312"/>
      <c r="AO2155" s="1000"/>
      <c r="AP2155" s="666"/>
      <c r="AQ2155" s="1001"/>
      <c r="AR2155" s="1001"/>
      <c r="AS2155" s="1001"/>
      <c r="AT2155" s="748"/>
    </row>
    <row r="2156">
      <c r="A2156" s="248" t="s">
        <v>673</v>
      </c>
      <c r="B2156" s="2">
        <v>1.20941E7</v>
      </c>
      <c r="C2156" s="269">
        <v>45159.7312508912</v>
      </c>
      <c r="D2156" s="2" t="s">
        <v>13852</v>
      </c>
      <c r="E2156" s="2" t="s">
        <v>13853</v>
      </c>
      <c r="F2156" s="270">
        <v>20612.0</v>
      </c>
      <c r="G2156" s="2" t="s">
        <v>1755</v>
      </c>
      <c r="H2156" s="2" t="s">
        <v>1678</v>
      </c>
      <c r="I2156" s="2" t="s">
        <v>13854</v>
      </c>
      <c r="K2156" s="2" t="s">
        <v>13855</v>
      </c>
      <c r="L2156" s="2" t="s">
        <v>7028</v>
      </c>
      <c r="Y2156" s="990"/>
      <c r="AA2156" s="987"/>
      <c r="AB2156" s="992"/>
      <c r="AC2156" s="993"/>
      <c r="AD2156" s="994"/>
      <c r="AE2156" s="994"/>
      <c r="AF2156" s="995"/>
      <c r="AG2156" s="996"/>
      <c r="AH2156" s="997"/>
      <c r="AI2156" s="998"/>
      <c r="AJ2156" s="312"/>
      <c r="AK2156" s="312"/>
      <c r="AL2156" s="999"/>
      <c r="AM2156" s="312"/>
      <c r="AN2156" s="312"/>
      <c r="AO2156" s="1000"/>
      <c r="AP2156" s="666"/>
      <c r="AQ2156" s="1001"/>
      <c r="AR2156" s="1001"/>
      <c r="AS2156" s="1001"/>
      <c r="AT2156" s="748"/>
    </row>
    <row r="2157">
      <c r="A2157" s="248" t="s">
        <v>673</v>
      </c>
      <c r="B2157" s="2">
        <v>4.6213445E7</v>
      </c>
      <c r="C2157" s="269">
        <v>45159.88607572917</v>
      </c>
      <c r="D2157" s="2" t="s">
        <v>13860</v>
      </c>
      <c r="E2157" s="2" t="s">
        <v>13861</v>
      </c>
      <c r="F2157" s="270">
        <v>38253.0</v>
      </c>
      <c r="G2157" s="2" t="s">
        <v>391</v>
      </c>
      <c r="H2157" s="2" t="s">
        <v>13862</v>
      </c>
      <c r="I2157" s="2" t="s">
        <v>13863</v>
      </c>
      <c r="K2157" s="2" t="s">
        <v>13864</v>
      </c>
      <c r="L2157" s="2" t="s">
        <v>7038</v>
      </c>
      <c r="Y2157" s="990"/>
      <c r="AA2157" s="987"/>
      <c r="AB2157" s="992"/>
      <c r="AC2157" s="993"/>
      <c r="AD2157" s="994"/>
      <c r="AE2157" s="994"/>
      <c r="AF2157" s="995"/>
      <c r="AG2157" s="996"/>
      <c r="AH2157" s="997"/>
      <c r="AI2157" s="998"/>
      <c r="AJ2157" s="312"/>
      <c r="AK2157" s="312"/>
      <c r="AL2157" s="999"/>
      <c r="AM2157" s="312"/>
      <c r="AN2157" s="312"/>
      <c r="AO2157" s="1000"/>
      <c r="AP2157" s="666"/>
      <c r="AQ2157" s="1001"/>
      <c r="AR2157" s="1001"/>
      <c r="AS2157" s="1001"/>
      <c r="AT2157" s="748"/>
    </row>
    <row r="2158">
      <c r="A2158" s="248" t="s">
        <v>673</v>
      </c>
      <c r="B2158" s="2">
        <v>3.4071168E7</v>
      </c>
      <c r="C2158" s="269">
        <v>45160.88582060185</v>
      </c>
      <c r="D2158" s="2" t="s">
        <v>13869</v>
      </c>
      <c r="E2158" s="2" t="s">
        <v>13870</v>
      </c>
      <c r="F2158" s="270">
        <v>32667.0</v>
      </c>
      <c r="G2158" s="2" t="s">
        <v>391</v>
      </c>
      <c r="H2158" s="2" t="s">
        <v>13871</v>
      </c>
      <c r="I2158" s="2" t="s">
        <v>13872</v>
      </c>
      <c r="K2158" s="2" t="s">
        <v>5842</v>
      </c>
      <c r="L2158" s="2" t="s">
        <v>7038</v>
      </c>
      <c r="Y2158" s="990"/>
      <c r="AA2158" s="987"/>
      <c r="AB2158" s="992"/>
      <c r="AC2158" s="993"/>
      <c r="AD2158" s="994"/>
      <c r="AE2158" s="994"/>
      <c r="AF2158" s="995"/>
      <c r="AG2158" s="996"/>
      <c r="AH2158" s="997"/>
      <c r="AI2158" s="998"/>
      <c r="AJ2158" s="312"/>
      <c r="AK2158" s="312"/>
      <c r="AL2158" s="999"/>
      <c r="AM2158" s="312"/>
      <c r="AN2158" s="312"/>
      <c r="AO2158" s="1000"/>
      <c r="AP2158" s="666"/>
      <c r="AQ2158" s="1001"/>
      <c r="AR2158" s="1001"/>
      <c r="AS2158" s="1001"/>
      <c r="AT2158" s="748"/>
    </row>
    <row r="2159">
      <c r="A2159" s="248" t="s">
        <v>673</v>
      </c>
      <c r="B2159" s="2">
        <v>4.4278415E7</v>
      </c>
      <c r="C2159" s="269">
        <v>45160.94980112268</v>
      </c>
      <c r="D2159" s="2" t="s">
        <v>13877</v>
      </c>
      <c r="E2159" s="2" t="s">
        <v>13878</v>
      </c>
      <c r="F2159" s="270">
        <v>37438.0</v>
      </c>
      <c r="G2159" s="2" t="s">
        <v>2021</v>
      </c>
      <c r="H2159" s="2" t="s">
        <v>1822</v>
      </c>
      <c r="I2159" s="2">
        <v>3.7642243E9</v>
      </c>
      <c r="K2159" s="2" t="s">
        <v>13879</v>
      </c>
      <c r="L2159" s="2" t="s">
        <v>7028</v>
      </c>
      <c r="Y2159" s="990"/>
      <c r="AA2159" s="987"/>
      <c r="AB2159" s="992"/>
      <c r="AC2159" s="993"/>
      <c r="AD2159" s="994"/>
      <c r="AE2159" s="994"/>
      <c r="AF2159" s="995"/>
      <c r="AG2159" s="996"/>
      <c r="AH2159" s="997"/>
      <c r="AI2159" s="998"/>
      <c r="AJ2159" s="312"/>
      <c r="AK2159" s="312"/>
      <c r="AL2159" s="999"/>
      <c r="AM2159" s="312"/>
      <c r="AN2159" s="312"/>
      <c r="AO2159" s="1000"/>
      <c r="AP2159" s="666"/>
      <c r="AQ2159" s="1001"/>
      <c r="AR2159" s="1001"/>
      <c r="AS2159" s="1001"/>
      <c r="AT2159" s="748"/>
    </row>
    <row r="2160">
      <c r="A2160" s="248" t="s">
        <v>673</v>
      </c>
      <c r="B2160" s="2">
        <v>9.6169179E7</v>
      </c>
      <c r="C2160" s="269">
        <v>45164.887174375</v>
      </c>
      <c r="D2160" s="2" t="s">
        <v>13883</v>
      </c>
      <c r="E2160" s="2" t="s">
        <v>13884</v>
      </c>
      <c r="F2160" s="270">
        <v>32547.0</v>
      </c>
      <c r="G2160" s="2" t="s">
        <v>3791</v>
      </c>
      <c r="H2160" s="2" t="s">
        <v>13885</v>
      </c>
      <c r="I2160" s="2">
        <v>1.17139063E9</v>
      </c>
      <c r="K2160" s="2" t="s">
        <v>13886</v>
      </c>
      <c r="L2160" s="2" t="s">
        <v>7028</v>
      </c>
      <c r="Y2160" s="990"/>
      <c r="AA2160" s="987"/>
      <c r="AB2160" s="992"/>
      <c r="AC2160" s="993"/>
      <c r="AD2160" s="994"/>
      <c r="AE2160" s="994"/>
      <c r="AF2160" s="995"/>
      <c r="AG2160" s="996"/>
      <c r="AH2160" s="997"/>
      <c r="AI2160" s="998"/>
      <c r="AJ2160" s="312"/>
      <c r="AK2160" s="312"/>
      <c r="AL2160" s="999"/>
      <c r="AM2160" s="312"/>
      <c r="AN2160" s="312"/>
      <c r="AO2160" s="1000"/>
      <c r="AP2160" s="666"/>
      <c r="AQ2160" s="1001"/>
      <c r="AR2160" s="1001"/>
      <c r="AS2160" s="1001"/>
      <c r="AT2160" s="748"/>
    </row>
    <row r="2161">
      <c r="A2161" s="248" t="s">
        <v>673</v>
      </c>
      <c r="B2161" s="2">
        <v>5.30725032E8</v>
      </c>
      <c r="C2161" s="269">
        <v>45176.64482440973</v>
      </c>
      <c r="D2161" s="2" t="s">
        <v>13891</v>
      </c>
      <c r="E2161" s="2" t="s">
        <v>13892</v>
      </c>
      <c r="F2161" s="270">
        <v>36196.0</v>
      </c>
      <c r="G2161" s="2" t="s">
        <v>13893</v>
      </c>
      <c r="H2161" s="2" t="s">
        <v>5413</v>
      </c>
      <c r="I2161" s="2" t="s">
        <v>13894</v>
      </c>
      <c r="K2161" s="2" t="s">
        <v>13895</v>
      </c>
      <c r="L2161" s="2" t="s">
        <v>13896</v>
      </c>
      <c r="Y2161" s="990"/>
      <c r="AA2161" s="987"/>
      <c r="AB2161" s="992"/>
      <c r="AC2161" s="993"/>
      <c r="AD2161" s="994"/>
      <c r="AE2161" s="994"/>
      <c r="AF2161" s="995"/>
      <c r="AG2161" s="996"/>
      <c r="AH2161" s="997"/>
      <c r="AI2161" s="998"/>
      <c r="AJ2161" s="312"/>
      <c r="AK2161" s="312"/>
      <c r="AL2161" s="999"/>
      <c r="AM2161" s="312"/>
      <c r="AN2161" s="312"/>
      <c r="AO2161" s="1000"/>
      <c r="AP2161" s="666"/>
      <c r="AQ2161" s="1001"/>
      <c r="AR2161" s="1001"/>
      <c r="AS2161" s="1001"/>
      <c r="AT2161" s="748"/>
    </row>
    <row r="2162">
      <c r="A2162" s="313"/>
      <c r="B2162" s="313"/>
      <c r="C2162" s="986"/>
      <c r="D2162" s="987"/>
      <c r="E2162" s="988"/>
      <c r="F2162" s="989"/>
      <c r="G2162" s="297"/>
      <c r="H2162" s="987"/>
      <c r="I2162" s="987"/>
      <c r="J2162" s="987"/>
      <c r="K2162" s="987"/>
      <c r="L2162" s="987"/>
      <c r="M2162" s="990"/>
      <c r="N2162" s="987"/>
      <c r="O2162" s="987"/>
      <c r="P2162" s="987"/>
      <c r="Q2162" s="987"/>
      <c r="R2162" s="987"/>
      <c r="S2162" s="987"/>
      <c r="T2162" s="991"/>
      <c r="U2162" s="987"/>
      <c r="V2162" s="987"/>
      <c r="W2162" s="987"/>
      <c r="X2162" s="987"/>
      <c r="Y2162" s="990"/>
      <c r="Z2162" s="987"/>
      <c r="AA2162" s="987"/>
      <c r="AB2162" s="992"/>
      <c r="AC2162" s="993"/>
      <c r="AD2162" s="994"/>
      <c r="AE2162" s="994"/>
      <c r="AF2162" s="995"/>
      <c r="AG2162" s="996"/>
      <c r="AH2162" s="997"/>
      <c r="AI2162" s="998"/>
      <c r="AJ2162" s="312"/>
      <c r="AK2162" s="312"/>
      <c r="AL2162" s="999"/>
      <c r="AM2162" s="312"/>
      <c r="AN2162" s="312"/>
      <c r="AO2162" s="1000"/>
      <c r="AP2162" s="666"/>
      <c r="AQ2162" s="1001"/>
      <c r="AR2162" s="1001"/>
      <c r="AS2162" s="1001"/>
      <c r="AT2162" s="748"/>
    </row>
    <row r="2163">
      <c r="A2163" s="313"/>
      <c r="B2163" s="313"/>
      <c r="C2163" s="986"/>
      <c r="D2163" s="987"/>
      <c r="E2163" s="988"/>
      <c r="F2163" s="989"/>
      <c r="G2163" s="297"/>
      <c r="H2163" s="987"/>
      <c r="I2163" s="987"/>
      <c r="J2163" s="987"/>
      <c r="K2163" s="987"/>
      <c r="L2163" s="987"/>
      <c r="M2163" s="990"/>
      <c r="N2163" s="987"/>
      <c r="O2163" s="987"/>
      <c r="P2163" s="987"/>
      <c r="Q2163" s="987"/>
      <c r="R2163" s="987"/>
      <c r="S2163" s="987"/>
      <c r="T2163" s="991"/>
      <c r="U2163" s="987"/>
      <c r="V2163" s="987"/>
      <c r="W2163" s="987"/>
      <c r="X2163" s="987"/>
      <c r="Y2163" s="990"/>
      <c r="Z2163" s="987"/>
      <c r="AA2163" s="987"/>
      <c r="AB2163" s="992"/>
      <c r="AC2163" s="993"/>
      <c r="AD2163" s="994"/>
      <c r="AE2163" s="994"/>
      <c r="AF2163" s="995"/>
      <c r="AG2163" s="996"/>
      <c r="AH2163" s="997"/>
      <c r="AI2163" s="998"/>
      <c r="AJ2163" s="312"/>
      <c r="AK2163" s="312"/>
      <c r="AL2163" s="999"/>
      <c r="AM2163" s="312"/>
      <c r="AN2163" s="312"/>
      <c r="AO2163" s="1000"/>
      <c r="AP2163" s="666"/>
      <c r="AQ2163" s="1001"/>
      <c r="AR2163" s="1001"/>
      <c r="AS2163" s="1001"/>
      <c r="AT2163" s="748"/>
    </row>
    <row r="2164">
      <c r="A2164" s="313"/>
      <c r="B2164" s="313"/>
      <c r="C2164" s="986"/>
      <c r="D2164" s="987"/>
      <c r="E2164" s="988"/>
      <c r="F2164" s="989"/>
      <c r="G2164" s="297"/>
      <c r="H2164" s="987"/>
      <c r="I2164" s="987"/>
      <c r="J2164" s="987"/>
      <c r="K2164" s="987"/>
      <c r="L2164" s="987"/>
      <c r="M2164" s="990"/>
      <c r="N2164" s="987"/>
      <c r="O2164" s="987"/>
      <c r="P2164" s="987"/>
      <c r="Q2164" s="987"/>
      <c r="R2164" s="987"/>
      <c r="S2164" s="987"/>
      <c r="T2164" s="991"/>
      <c r="U2164" s="987"/>
      <c r="V2164" s="987"/>
      <c r="W2164" s="987"/>
      <c r="X2164" s="987"/>
      <c r="Y2164" s="990"/>
      <c r="Z2164" s="987"/>
      <c r="AA2164" s="987"/>
      <c r="AB2164" s="992"/>
      <c r="AC2164" s="993"/>
      <c r="AD2164" s="994"/>
      <c r="AE2164" s="994"/>
      <c r="AF2164" s="995"/>
      <c r="AG2164" s="996"/>
      <c r="AH2164" s="997"/>
      <c r="AI2164" s="998"/>
      <c r="AJ2164" s="312"/>
      <c r="AK2164" s="312"/>
      <c r="AL2164" s="999"/>
      <c r="AM2164" s="312"/>
      <c r="AN2164" s="312"/>
      <c r="AO2164" s="1000"/>
      <c r="AP2164" s="666"/>
      <c r="AQ2164" s="1001"/>
      <c r="AR2164" s="1001"/>
      <c r="AS2164" s="1001"/>
      <c r="AT2164" s="748"/>
    </row>
    <row r="2165">
      <c r="A2165" s="313"/>
      <c r="B2165" s="313"/>
      <c r="C2165" s="986"/>
      <c r="D2165" s="987"/>
      <c r="E2165" s="988"/>
      <c r="F2165" s="989"/>
      <c r="G2165" s="297"/>
      <c r="H2165" s="987"/>
      <c r="I2165" s="987"/>
      <c r="J2165" s="987"/>
      <c r="K2165" s="987"/>
      <c r="L2165" s="987"/>
      <c r="M2165" s="990"/>
      <c r="N2165" s="987"/>
      <c r="O2165" s="987"/>
      <c r="P2165" s="987"/>
      <c r="Q2165" s="987"/>
      <c r="R2165" s="987"/>
      <c r="S2165" s="987"/>
      <c r="T2165" s="991"/>
      <c r="U2165" s="987"/>
      <c r="V2165" s="987"/>
      <c r="W2165" s="987"/>
      <c r="X2165" s="987"/>
      <c r="Y2165" s="990"/>
      <c r="Z2165" s="987"/>
      <c r="AA2165" s="987"/>
      <c r="AB2165" s="992"/>
      <c r="AC2165" s="993"/>
      <c r="AD2165" s="994"/>
      <c r="AE2165" s="994"/>
      <c r="AF2165" s="995"/>
      <c r="AG2165" s="996"/>
      <c r="AH2165" s="997"/>
      <c r="AI2165" s="998"/>
      <c r="AJ2165" s="312"/>
      <c r="AK2165" s="312"/>
      <c r="AL2165" s="999"/>
      <c r="AM2165" s="312"/>
      <c r="AN2165" s="312"/>
      <c r="AO2165" s="1000"/>
      <c r="AP2165" s="666"/>
      <c r="AQ2165" s="1001"/>
      <c r="AR2165" s="1001"/>
      <c r="AS2165" s="1001"/>
      <c r="AT2165" s="748"/>
    </row>
    <row r="2166">
      <c r="A2166" s="313"/>
      <c r="B2166" s="313"/>
      <c r="C2166" s="986"/>
      <c r="D2166" s="987"/>
      <c r="E2166" s="988"/>
      <c r="F2166" s="989"/>
      <c r="G2166" s="297"/>
      <c r="H2166" s="987"/>
      <c r="I2166" s="987"/>
      <c r="J2166" s="987"/>
      <c r="K2166" s="987"/>
      <c r="L2166" s="987"/>
      <c r="M2166" s="990"/>
      <c r="N2166" s="987"/>
      <c r="O2166" s="987"/>
      <c r="P2166" s="987"/>
      <c r="Q2166" s="987"/>
      <c r="R2166" s="987"/>
      <c r="S2166" s="987"/>
      <c r="T2166" s="991"/>
      <c r="U2166" s="987"/>
      <c r="V2166" s="987"/>
      <c r="W2166" s="987"/>
      <c r="X2166" s="987"/>
      <c r="Y2166" s="990"/>
      <c r="Z2166" s="987"/>
      <c r="AA2166" s="987"/>
      <c r="AB2166" s="992"/>
      <c r="AC2166" s="993"/>
      <c r="AD2166" s="994"/>
      <c r="AE2166" s="994"/>
      <c r="AF2166" s="995"/>
      <c r="AG2166" s="996"/>
      <c r="AH2166" s="997"/>
      <c r="AI2166" s="998"/>
      <c r="AJ2166" s="312"/>
      <c r="AK2166" s="312"/>
      <c r="AL2166" s="999"/>
      <c r="AM2166" s="312"/>
      <c r="AN2166" s="312"/>
      <c r="AO2166" s="1000"/>
      <c r="AP2166" s="666"/>
      <c r="AQ2166" s="1001"/>
      <c r="AR2166" s="1001"/>
      <c r="AS2166" s="1001"/>
      <c r="AT2166" s="748"/>
    </row>
    <row r="2167">
      <c r="A2167" s="313"/>
      <c r="B2167" s="313"/>
      <c r="C2167" s="986"/>
      <c r="D2167" s="987"/>
      <c r="E2167" s="988"/>
      <c r="F2167" s="989"/>
      <c r="G2167" s="297"/>
      <c r="H2167" s="987"/>
      <c r="I2167" s="987"/>
      <c r="J2167" s="987"/>
      <c r="K2167" s="987"/>
      <c r="L2167" s="987"/>
      <c r="M2167" s="990"/>
      <c r="N2167" s="987"/>
      <c r="O2167" s="987"/>
      <c r="P2167" s="987"/>
      <c r="Q2167" s="987"/>
      <c r="R2167" s="987"/>
      <c r="S2167" s="987"/>
      <c r="T2167" s="991"/>
      <c r="U2167" s="987"/>
      <c r="V2167" s="987"/>
      <c r="W2167" s="987"/>
      <c r="X2167" s="987"/>
      <c r="Y2167" s="990"/>
      <c r="Z2167" s="987"/>
      <c r="AA2167" s="987"/>
      <c r="AB2167" s="992"/>
      <c r="AC2167" s="993"/>
      <c r="AD2167" s="994"/>
      <c r="AE2167" s="994"/>
      <c r="AF2167" s="995"/>
      <c r="AG2167" s="996"/>
      <c r="AH2167" s="997"/>
      <c r="AI2167" s="998"/>
      <c r="AJ2167" s="312"/>
      <c r="AK2167" s="312"/>
      <c r="AL2167" s="999"/>
      <c r="AM2167" s="312"/>
      <c r="AN2167" s="312"/>
      <c r="AO2167" s="1000"/>
      <c r="AP2167" s="666"/>
      <c r="AQ2167" s="1001"/>
      <c r="AR2167" s="1001"/>
      <c r="AS2167" s="1001"/>
      <c r="AT2167" s="748"/>
    </row>
    <row r="2168">
      <c r="A2168" s="313"/>
      <c r="B2168" s="313"/>
      <c r="C2168" s="986"/>
      <c r="D2168" s="987"/>
      <c r="E2168" s="988"/>
      <c r="F2168" s="989"/>
      <c r="G2168" s="297"/>
      <c r="H2168" s="987"/>
      <c r="I2168" s="987"/>
      <c r="J2168" s="987"/>
      <c r="K2168" s="987"/>
      <c r="L2168" s="987"/>
      <c r="M2168" s="990"/>
      <c r="N2168" s="987"/>
      <c r="O2168" s="987"/>
      <c r="P2168" s="987"/>
      <c r="Q2168" s="987"/>
      <c r="R2168" s="987"/>
      <c r="S2168" s="987"/>
      <c r="T2168" s="991"/>
      <c r="U2168" s="987"/>
      <c r="V2168" s="987"/>
      <c r="W2168" s="987"/>
      <c r="X2168" s="987"/>
      <c r="Y2168" s="990"/>
      <c r="Z2168" s="987"/>
      <c r="AA2168" s="987"/>
      <c r="AB2168" s="992"/>
      <c r="AC2168" s="993"/>
      <c r="AD2168" s="994"/>
      <c r="AE2168" s="994"/>
      <c r="AF2168" s="995"/>
      <c r="AG2168" s="996"/>
      <c r="AH2168" s="997"/>
      <c r="AI2168" s="998"/>
      <c r="AJ2168" s="312"/>
      <c r="AK2168" s="312"/>
      <c r="AL2168" s="999"/>
      <c r="AM2168" s="312"/>
      <c r="AN2168" s="312"/>
      <c r="AO2168" s="1000"/>
      <c r="AP2168" s="666"/>
      <c r="AQ2168" s="1001"/>
      <c r="AR2168" s="1001"/>
      <c r="AS2168" s="1001"/>
      <c r="AT2168" s="748"/>
    </row>
    <row r="2169">
      <c r="A2169" s="313"/>
      <c r="B2169" s="313"/>
      <c r="C2169" s="986"/>
      <c r="D2169" s="987"/>
      <c r="E2169" s="988"/>
      <c r="F2169" s="989"/>
      <c r="G2169" s="297"/>
      <c r="H2169" s="987"/>
      <c r="I2169" s="987"/>
      <c r="J2169" s="987"/>
      <c r="K2169" s="987"/>
      <c r="L2169" s="987"/>
      <c r="M2169" s="990"/>
      <c r="N2169" s="987"/>
      <c r="O2169" s="987"/>
      <c r="P2169" s="987"/>
      <c r="Q2169" s="987"/>
      <c r="R2169" s="987"/>
      <c r="S2169" s="987"/>
      <c r="T2169" s="991"/>
      <c r="U2169" s="987"/>
      <c r="V2169" s="987"/>
      <c r="W2169" s="987"/>
      <c r="X2169" s="987"/>
      <c r="Y2169" s="990"/>
      <c r="Z2169" s="987"/>
      <c r="AA2169" s="987"/>
      <c r="AB2169" s="992"/>
      <c r="AC2169" s="993"/>
      <c r="AD2169" s="994"/>
      <c r="AE2169" s="994"/>
      <c r="AF2169" s="995"/>
      <c r="AG2169" s="996"/>
      <c r="AH2169" s="997"/>
      <c r="AI2169" s="998"/>
      <c r="AJ2169" s="312"/>
      <c r="AK2169" s="312"/>
      <c r="AL2169" s="999"/>
      <c r="AM2169" s="312"/>
      <c r="AN2169" s="312"/>
      <c r="AO2169" s="1000"/>
      <c r="AP2169" s="666"/>
      <c r="AQ2169" s="1001"/>
      <c r="AR2169" s="1001"/>
      <c r="AS2169" s="1001"/>
      <c r="AT2169" s="748"/>
    </row>
    <row r="2170">
      <c r="A2170" s="313"/>
      <c r="B2170" s="313"/>
      <c r="C2170" s="986"/>
      <c r="D2170" s="987"/>
      <c r="E2170" s="988"/>
      <c r="F2170" s="989"/>
      <c r="G2170" s="297"/>
      <c r="H2170" s="987"/>
      <c r="I2170" s="987"/>
      <c r="J2170" s="987"/>
      <c r="K2170" s="987"/>
      <c r="L2170" s="987"/>
      <c r="M2170" s="990"/>
      <c r="N2170" s="987"/>
      <c r="O2170" s="987"/>
      <c r="P2170" s="987"/>
      <c r="Q2170" s="987"/>
      <c r="R2170" s="987"/>
      <c r="S2170" s="987"/>
      <c r="T2170" s="991"/>
      <c r="U2170" s="987"/>
      <c r="V2170" s="987"/>
      <c r="W2170" s="987"/>
      <c r="X2170" s="987"/>
      <c r="Y2170" s="990"/>
      <c r="Z2170" s="987"/>
      <c r="AA2170" s="987"/>
      <c r="AB2170" s="992"/>
      <c r="AC2170" s="993"/>
      <c r="AD2170" s="994"/>
      <c r="AE2170" s="994"/>
      <c r="AF2170" s="995"/>
      <c r="AG2170" s="996"/>
      <c r="AH2170" s="997"/>
      <c r="AI2170" s="998"/>
      <c r="AJ2170" s="312"/>
      <c r="AK2170" s="312"/>
      <c r="AL2170" s="999"/>
      <c r="AM2170" s="312"/>
      <c r="AN2170" s="312"/>
      <c r="AO2170" s="1000"/>
      <c r="AP2170" s="666"/>
      <c r="AQ2170" s="1001"/>
      <c r="AR2170" s="1001"/>
      <c r="AS2170" s="1001"/>
      <c r="AT2170" s="748"/>
    </row>
    <row r="2171">
      <c r="A2171" s="313"/>
      <c r="B2171" s="313"/>
      <c r="C2171" s="986"/>
      <c r="D2171" s="987"/>
      <c r="E2171" s="988"/>
      <c r="F2171" s="989"/>
      <c r="G2171" s="297"/>
      <c r="H2171" s="987"/>
      <c r="I2171" s="987"/>
      <c r="J2171" s="987"/>
      <c r="K2171" s="987"/>
      <c r="L2171" s="987"/>
      <c r="M2171" s="990"/>
      <c r="N2171" s="987"/>
      <c r="O2171" s="987"/>
      <c r="P2171" s="987"/>
      <c r="Q2171" s="987"/>
      <c r="R2171" s="987"/>
      <c r="S2171" s="987"/>
      <c r="T2171" s="991"/>
      <c r="U2171" s="987"/>
      <c r="V2171" s="987"/>
      <c r="W2171" s="987"/>
      <c r="X2171" s="987"/>
      <c r="Y2171" s="990"/>
      <c r="Z2171" s="987"/>
      <c r="AA2171" s="987"/>
      <c r="AB2171" s="992"/>
      <c r="AC2171" s="993"/>
      <c r="AD2171" s="994"/>
      <c r="AE2171" s="994"/>
      <c r="AF2171" s="995"/>
      <c r="AG2171" s="996"/>
      <c r="AH2171" s="997"/>
      <c r="AI2171" s="998"/>
      <c r="AJ2171" s="312"/>
      <c r="AK2171" s="312"/>
      <c r="AL2171" s="999"/>
      <c r="AM2171" s="312"/>
      <c r="AN2171" s="312"/>
      <c r="AO2171" s="1000"/>
      <c r="AP2171" s="666"/>
      <c r="AQ2171" s="1001"/>
      <c r="AR2171" s="1001"/>
      <c r="AS2171" s="1001"/>
      <c r="AT2171" s="748"/>
    </row>
    <row r="2172">
      <c r="A2172" s="313"/>
      <c r="B2172" s="313"/>
      <c r="C2172" s="986"/>
      <c r="D2172" s="987"/>
      <c r="E2172" s="988"/>
      <c r="F2172" s="989"/>
      <c r="G2172" s="297"/>
      <c r="H2172" s="987"/>
      <c r="I2172" s="987"/>
      <c r="J2172" s="987"/>
      <c r="K2172" s="987"/>
      <c r="L2172" s="987"/>
      <c r="M2172" s="990"/>
      <c r="N2172" s="987"/>
      <c r="O2172" s="987"/>
      <c r="P2172" s="987"/>
      <c r="Q2172" s="987"/>
      <c r="R2172" s="987"/>
      <c r="S2172" s="987"/>
      <c r="T2172" s="991"/>
      <c r="U2172" s="987"/>
      <c r="V2172" s="987"/>
      <c r="W2172" s="987"/>
      <c r="X2172" s="987"/>
      <c r="Y2172" s="990"/>
      <c r="Z2172" s="987"/>
      <c r="AA2172" s="987"/>
      <c r="AB2172" s="992"/>
      <c r="AC2172" s="993"/>
      <c r="AD2172" s="994"/>
      <c r="AE2172" s="994"/>
      <c r="AF2172" s="995"/>
      <c r="AG2172" s="996"/>
      <c r="AH2172" s="997"/>
      <c r="AI2172" s="998"/>
      <c r="AJ2172" s="312"/>
      <c r="AK2172" s="312"/>
      <c r="AL2172" s="999"/>
      <c r="AM2172" s="312"/>
      <c r="AN2172" s="312"/>
      <c r="AO2172" s="1000"/>
      <c r="AP2172" s="666"/>
      <c r="AQ2172" s="1001"/>
      <c r="AR2172" s="1001"/>
      <c r="AS2172" s="1001"/>
      <c r="AT2172" s="748"/>
    </row>
    <row r="2173">
      <c r="A2173" s="313"/>
      <c r="B2173" s="313"/>
      <c r="C2173" s="986"/>
      <c r="D2173" s="987"/>
      <c r="E2173" s="988"/>
      <c r="F2173" s="989"/>
      <c r="G2173" s="297"/>
      <c r="H2173" s="987"/>
      <c r="I2173" s="987"/>
      <c r="J2173" s="987"/>
      <c r="K2173" s="987"/>
      <c r="L2173" s="987"/>
      <c r="M2173" s="990"/>
      <c r="N2173" s="987"/>
      <c r="O2173" s="987"/>
      <c r="P2173" s="987"/>
      <c r="Q2173" s="987"/>
      <c r="R2173" s="987"/>
      <c r="S2173" s="987"/>
      <c r="T2173" s="991"/>
      <c r="U2173" s="987"/>
      <c r="V2173" s="987"/>
      <c r="W2173" s="987"/>
      <c r="X2173" s="987"/>
      <c r="Y2173" s="990"/>
      <c r="Z2173" s="987"/>
      <c r="AA2173" s="987"/>
      <c r="AB2173" s="992"/>
      <c r="AC2173" s="993"/>
      <c r="AD2173" s="994"/>
      <c r="AE2173" s="994"/>
      <c r="AF2173" s="995"/>
      <c r="AG2173" s="996"/>
      <c r="AH2173" s="997"/>
      <c r="AI2173" s="998"/>
      <c r="AJ2173" s="312"/>
      <c r="AK2173" s="312"/>
      <c r="AL2173" s="999"/>
      <c r="AM2173" s="312"/>
      <c r="AN2173" s="312"/>
      <c r="AO2173" s="1000"/>
      <c r="AP2173" s="666"/>
      <c r="AQ2173" s="1001"/>
      <c r="AR2173" s="1001"/>
      <c r="AS2173" s="1001"/>
      <c r="AT2173" s="748"/>
    </row>
    <row r="2174">
      <c r="A2174" s="313"/>
      <c r="B2174" s="313"/>
      <c r="C2174" s="986"/>
      <c r="D2174" s="987"/>
      <c r="E2174" s="988"/>
      <c r="F2174" s="989"/>
      <c r="G2174" s="297"/>
      <c r="H2174" s="987"/>
      <c r="I2174" s="987"/>
      <c r="J2174" s="987"/>
      <c r="K2174" s="987"/>
      <c r="L2174" s="987"/>
      <c r="M2174" s="990"/>
      <c r="N2174" s="987"/>
      <c r="O2174" s="987"/>
      <c r="P2174" s="987"/>
      <c r="Q2174" s="987"/>
      <c r="R2174" s="987"/>
      <c r="S2174" s="987"/>
      <c r="T2174" s="991"/>
      <c r="U2174" s="987"/>
      <c r="V2174" s="987"/>
      <c r="W2174" s="987"/>
      <c r="X2174" s="987"/>
      <c r="Y2174" s="990"/>
      <c r="Z2174" s="987"/>
      <c r="AA2174" s="987"/>
      <c r="AB2174" s="992"/>
      <c r="AC2174" s="993"/>
      <c r="AD2174" s="994"/>
      <c r="AE2174" s="994"/>
      <c r="AF2174" s="995"/>
      <c r="AG2174" s="996"/>
      <c r="AH2174" s="997"/>
      <c r="AI2174" s="998"/>
      <c r="AJ2174" s="312"/>
      <c r="AK2174" s="312"/>
      <c r="AL2174" s="999"/>
      <c r="AM2174" s="312"/>
      <c r="AN2174" s="312"/>
      <c r="AO2174" s="1000"/>
      <c r="AP2174" s="666"/>
      <c r="AQ2174" s="1001"/>
      <c r="AR2174" s="1001"/>
      <c r="AS2174" s="1001"/>
      <c r="AT2174" s="748"/>
    </row>
    <row r="2175">
      <c r="A2175" s="313"/>
      <c r="B2175" s="313"/>
      <c r="C2175" s="986"/>
      <c r="D2175" s="987"/>
      <c r="E2175" s="988"/>
      <c r="F2175" s="989"/>
      <c r="G2175" s="297"/>
      <c r="H2175" s="987"/>
      <c r="I2175" s="987"/>
      <c r="J2175" s="987"/>
      <c r="K2175" s="987"/>
      <c r="L2175" s="987"/>
      <c r="M2175" s="990"/>
      <c r="N2175" s="987"/>
      <c r="O2175" s="987"/>
      <c r="P2175" s="987"/>
      <c r="Q2175" s="987"/>
      <c r="R2175" s="987"/>
      <c r="S2175" s="987"/>
      <c r="T2175" s="991"/>
      <c r="U2175" s="987"/>
      <c r="V2175" s="987"/>
      <c r="W2175" s="987"/>
      <c r="X2175" s="987"/>
      <c r="Y2175" s="990"/>
      <c r="Z2175" s="987"/>
      <c r="AA2175" s="987"/>
      <c r="AB2175" s="992"/>
      <c r="AC2175" s="993"/>
      <c r="AD2175" s="994"/>
      <c r="AE2175" s="994"/>
      <c r="AF2175" s="995"/>
      <c r="AG2175" s="996"/>
      <c r="AH2175" s="997"/>
      <c r="AI2175" s="998"/>
      <c r="AJ2175" s="312"/>
      <c r="AK2175" s="312"/>
      <c r="AL2175" s="999"/>
      <c r="AM2175" s="312"/>
      <c r="AN2175" s="312"/>
      <c r="AO2175" s="1000"/>
      <c r="AP2175" s="666"/>
      <c r="AQ2175" s="1001"/>
      <c r="AR2175" s="1001"/>
      <c r="AS2175" s="1001"/>
      <c r="AT2175" s="748"/>
    </row>
    <row r="2176">
      <c r="A2176" s="313"/>
      <c r="B2176" s="313"/>
      <c r="C2176" s="986"/>
      <c r="D2176" s="987"/>
      <c r="E2176" s="988"/>
      <c r="F2176" s="989"/>
      <c r="G2176" s="297"/>
      <c r="H2176" s="987"/>
      <c r="I2176" s="987"/>
      <c r="J2176" s="987"/>
      <c r="K2176" s="987"/>
      <c r="L2176" s="987"/>
      <c r="M2176" s="990"/>
      <c r="N2176" s="987"/>
      <c r="O2176" s="987"/>
      <c r="P2176" s="987"/>
      <c r="Q2176" s="987"/>
      <c r="R2176" s="987"/>
      <c r="S2176" s="987"/>
      <c r="T2176" s="991"/>
      <c r="U2176" s="987"/>
      <c r="V2176" s="987"/>
      <c r="W2176" s="987"/>
      <c r="X2176" s="987"/>
      <c r="Y2176" s="990"/>
      <c r="Z2176" s="987"/>
      <c r="AA2176" s="987"/>
      <c r="AB2176" s="992"/>
      <c r="AC2176" s="993"/>
      <c r="AD2176" s="994"/>
      <c r="AE2176" s="994"/>
      <c r="AF2176" s="995"/>
      <c r="AG2176" s="996"/>
      <c r="AH2176" s="997"/>
      <c r="AI2176" s="998"/>
      <c r="AJ2176" s="312"/>
      <c r="AK2176" s="312"/>
      <c r="AL2176" s="999"/>
      <c r="AM2176" s="312"/>
      <c r="AN2176" s="312"/>
      <c r="AO2176" s="1000"/>
      <c r="AP2176" s="666"/>
      <c r="AQ2176" s="1001"/>
      <c r="AR2176" s="1001"/>
      <c r="AS2176" s="1001"/>
      <c r="AT2176" s="748"/>
    </row>
    <row r="2177">
      <c r="A2177" s="313"/>
      <c r="B2177" s="313"/>
      <c r="C2177" s="986"/>
      <c r="D2177" s="987"/>
      <c r="E2177" s="988"/>
      <c r="F2177" s="989"/>
      <c r="G2177" s="297"/>
      <c r="H2177" s="987"/>
      <c r="I2177" s="987"/>
      <c r="J2177" s="987"/>
      <c r="K2177" s="987"/>
      <c r="L2177" s="987"/>
      <c r="M2177" s="990"/>
      <c r="N2177" s="987"/>
      <c r="O2177" s="987"/>
      <c r="P2177" s="987"/>
      <c r="Q2177" s="987"/>
      <c r="R2177" s="987"/>
      <c r="S2177" s="987"/>
      <c r="T2177" s="991"/>
      <c r="U2177" s="987"/>
      <c r="V2177" s="987"/>
      <c r="W2177" s="987"/>
      <c r="X2177" s="987"/>
      <c r="Y2177" s="990"/>
      <c r="Z2177" s="987"/>
      <c r="AA2177" s="987"/>
      <c r="AB2177" s="992"/>
      <c r="AC2177" s="993"/>
      <c r="AD2177" s="994"/>
      <c r="AE2177" s="994"/>
      <c r="AF2177" s="995"/>
      <c r="AG2177" s="996"/>
      <c r="AH2177" s="997"/>
      <c r="AI2177" s="998"/>
      <c r="AJ2177" s="312"/>
      <c r="AK2177" s="312"/>
      <c r="AL2177" s="999"/>
      <c r="AM2177" s="312"/>
      <c r="AN2177" s="312"/>
      <c r="AO2177" s="1000"/>
      <c r="AP2177" s="666"/>
      <c r="AQ2177" s="1001"/>
      <c r="AR2177" s="1001"/>
      <c r="AS2177" s="1001"/>
      <c r="AT2177" s="748"/>
    </row>
    <row r="2178">
      <c r="A2178" s="313"/>
      <c r="B2178" s="313"/>
      <c r="C2178" s="986"/>
      <c r="D2178" s="987"/>
      <c r="E2178" s="988"/>
      <c r="F2178" s="989"/>
      <c r="G2178" s="297"/>
      <c r="H2178" s="987"/>
      <c r="I2178" s="987"/>
      <c r="J2178" s="987"/>
      <c r="K2178" s="987"/>
      <c r="L2178" s="987"/>
      <c r="M2178" s="990"/>
      <c r="N2178" s="987"/>
      <c r="O2178" s="987"/>
      <c r="P2178" s="987"/>
      <c r="Q2178" s="987"/>
      <c r="R2178" s="987"/>
      <c r="S2178" s="987"/>
      <c r="T2178" s="991"/>
      <c r="U2178" s="987"/>
      <c r="V2178" s="987"/>
      <c r="W2178" s="987"/>
      <c r="X2178" s="987"/>
      <c r="Y2178" s="990"/>
      <c r="Z2178" s="987"/>
      <c r="AA2178" s="987"/>
      <c r="AB2178" s="992"/>
      <c r="AC2178" s="993"/>
      <c r="AD2178" s="994"/>
      <c r="AE2178" s="994"/>
      <c r="AF2178" s="995"/>
      <c r="AG2178" s="996"/>
      <c r="AH2178" s="997"/>
      <c r="AI2178" s="998"/>
      <c r="AJ2178" s="312"/>
      <c r="AK2178" s="312"/>
      <c r="AL2178" s="999"/>
      <c r="AM2178" s="312"/>
      <c r="AN2178" s="312"/>
      <c r="AO2178" s="1000"/>
      <c r="AP2178" s="666"/>
      <c r="AQ2178" s="1001"/>
      <c r="AR2178" s="1001"/>
      <c r="AS2178" s="1001"/>
      <c r="AT2178" s="748"/>
    </row>
    <row r="2179">
      <c r="A2179" s="313"/>
      <c r="B2179" s="313"/>
      <c r="C2179" s="986"/>
      <c r="D2179" s="987"/>
      <c r="E2179" s="988"/>
      <c r="F2179" s="989"/>
      <c r="G2179" s="297"/>
      <c r="H2179" s="987"/>
      <c r="I2179" s="987"/>
      <c r="J2179" s="987"/>
      <c r="K2179" s="987"/>
      <c r="L2179" s="987"/>
      <c r="M2179" s="990"/>
      <c r="N2179" s="987"/>
      <c r="O2179" s="987"/>
      <c r="P2179" s="987"/>
      <c r="Q2179" s="987"/>
      <c r="R2179" s="987"/>
      <c r="S2179" s="987"/>
      <c r="T2179" s="991"/>
      <c r="U2179" s="987"/>
      <c r="V2179" s="987"/>
      <c r="W2179" s="987"/>
      <c r="X2179" s="987"/>
      <c r="Y2179" s="990"/>
      <c r="Z2179" s="987"/>
      <c r="AA2179" s="987"/>
      <c r="AB2179" s="992"/>
      <c r="AC2179" s="993"/>
      <c r="AD2179" s="994"/>
      <c r="AE2179" s="994"/>
      <c r="AF2179" s="995"/>
      <c r="AG2179" s="996"/>
      <c r="AH2179" s="997"/>
      <c r="AI2179" s="998"/>
      <c r="AJ2179" s="312"/>
      <c r="AK2179" s="312"/>
      <c r="AL2179" s="999"/>
      <c r="AM2179" s="312"/>
      <c r="AN2179" s="312"/>
      <c r="AO2179" s="1000"/>
      <c r="AP2179" s="666"/>
      <c r="AQ2179" s="1001"/>
      <c r="AR2179" s="1001"/>
      <c r="AS2179" s="1001"/>
      <c r="AT2179" s="748"/>
    </row>
    <row r="2180">
      <c r="A2180" s="313"/>
      <c r="B2180" s="313"/>
      <c r="C2180" s="986"/>
      <c r="D2180" s="987"/>
      <c r="E2180" s="988"/>
      <c r="F2180" s="989"/>
      <c r="G2180" s="297"/>
      <c r="H2180" s="987"/>
      <c r="I2180" s="987"/>
      <c r="J2180" s="987"/>
      <c r="K2180" s="987"/>
      <c r="L2180" s="987"/>
      <c r="M2180" s="990"/>
      <c r="N2180" s="987"/>
      <c r="O2180" s="987"/>
      <c r="P2180" s="987"/>
      <c r="Q2180" s="987"/>
      <c r="R2180" s="987"/>
      <c r="S2180" s="987"/>
      <c r="T2180" s="991"/>
      <c r="U2180" s="987"/>
      <c r="V2180" s="987"/>
      <c r="W2180" s="987"/>
      <c r="X2180" s="987"/>
      <c r="Y2180" s="990"/>
      <c r="Z2180" s="987"/>
      <c r="AA2180" s="987"/>
      <c r="AB2180" s="992"/>
      <c r="AC2180" s="993"/>
      <c r="AD2180" s="994"/>
      <c r="AE2180" s="994"/>
      <c r="AF2180" s="995"/>
      <c r="AG2180" s="996"/>
      <c r="AH2180" s="997"/>
      <c r="AI2180" s="998"/>
      <c r="AJ2180" s="312"/>
      <c r="AK2180" s="312"/>
      <c r="AL2180" s="999"/>
      <c r="AM2180" s="312"/>
      <c r="AN2180" s="312"/>
      <c r="AO2180" s="1000"/>
      <c r="AP2180" s="666"/>
      <c r="AQ2180" s="1001"/>
      <c r="AR2180" s="1001"/>
      <c r="AS2180" s="1001"/>
      <c r="AT2180" s="748"/>
    </row>
    <row r="2181">
      <c r="A2181" s="313"/>
      <c r="B2181" s="313"/>
      <c r="C2181" s="986"/>
      <c r="D2181" s="987"/>
      <c r="E2181" s="988"/>
      <c r="F2181" s="989"/>
      <c r="G2181" s="297"/>
      <c r="H2181" s="987"/>
      <c r="I2181" s="987"/>
      <c r="J2181" s="987"/>
      <c r="K2181" s="987"/>
      <c r="L2181" s="987"/>
      <c r="M2181" s="990"/>
      <c r="N2181" s="987"/>
      <c r="O2181" s="987"/>
      <c r="P2181" s="987"/>
      <c r="Q2181" s="987"/>
      <c r="R2181" s="987"/>
      <c r="S2181" s="987"/>
      <c r="T2181" s="991"/>
      <c r="U2181" s="987"/>
      <c r="V2181" s="987"/>
      <c r="W2181" s="987"/>
      <c r="X2181" s="987"/>
      <c r="Y2181" s="990"/>
      <c r="Z2181" s="987"/>
      <c r="AA2181" s="987"/>
      <c r="AB2181" s="992"/>
      <c r="AC2181" s="993"/>
      <c r="AD2181" s="994"/>
      <c r="AE2181" s="994"/>
      <c r="AF2181" s="995"/>
      <c r="AG2181" s="996"/>
      <c r="AH2181" s="997"/>
      <c r="AI2181" s="998"/>
      <c r="AJ2181" s="312"/>
      <c r="AK2181" s="312"/>
      <c r="AL2181" s="999"/>
      <c r="AM2181" s="312"/>
      <c r="AN2181" s="312"/>
      <c r="AO2181" s="1000"/>
      <c r="AP2181" s="666"/>
      <c r="AQ2181" s="1001"/>
      <c r="AR2181" s="1001"/>
      <c r="AS2181" s="1001"/>
      <c r="AT2181" s="748"/>
    </row>
    <row r="2182">
      <c r="A2182" s="313"/>
      <c r="B2182" s="313"/>
      <c r="C2182" s="986"/>
      <c r="D2182" s="987"/>
      <c r="E2182" s="988"/>
      <c r="F2182" s="989"/>
      <c r="G2182" s="297"/>
      <c r="H2182" s="987"/>
      <c r="I2182" s="987"/>
      <c r="J2182" s="987"/>
      <c r="K2182" s="987"/>
      <c r="L2182" s="987"/>
      <c r="M2182" s="990"/>
      <c r="N2182" s="987"/>
      <c r="O2182" s="987"/>
      <c r="P2182" s="987"/>
      <c r="Q2182" s="987"/>
      <c r="R2182" s="987"/>
      <c r="S2182" s="987"/>
      <c r="T2182" s="991"/>
      <c r="U2182" s="987"/>
      <c r="V2182" s="987"/>
      <c r="W2182" s="987"/>
      <c r="X2182" s="987"/>
      <c r="Y2182" s="990"/>
      <c r="Z2182" s="987"/>
      <c r="AA2182" s="987"/>
      <c r="AB2182" s="992"/>
      <c r="AC2182" s="993"/>
      <c r="AD2182" s="994"/>
      <c r="AE2182" s="994"/>
      <c r="AF2182" s="995"/>
      <c r="AG2182" s="996"/>
      <c r="AH2182" s="997"/>
      <c r="AI2182" s="998"/>
      <c r="AJ2182" s="312"/>
      <c r="AK2182" s="312"/>
      <c r="AL2182" s="999"/>
      <c r="AM2182" s="312"/>
      <c r="AN2182" s="312"/>
      <c r="AO2182" s="1000"/>
      <c r="AP2182" s="666"/>
      <c r="AQ2182" s="1001"/>
      <c r="AR2182" s="1001"/>
      <c r="AS2182" s="1001"/>
      <c r="AT2182" s="748"/>
    </row>
    <row r="2183">
      <c r="A2183" s="313"/>
      <c r="B2183" s="313"/>
      <c r="C2183" s="986"/>
      <c r="D2183" s="987"/>
      <c r="E2183" s="988"/>
      <c r="F2183" s="989"/>
      <c r="G2183" s="297"/>
      <c r="H2183" s="987"/>
      <c r="I2183" s="987"/>
      <c r="J2183" s="987"/>
      <c r="K2183" s="987"/>
      <c r="L2183" s="987"/>
      <c r="M2183" s="990"/>
      <c r="N2183" s="987"/>
      <c r="O2183" s="987"/>
      <c r="P2183" s="987"/>
      <c r="Q2183" s="987"/>
      <c r="R2183" s="987"/>
      <c r="S2183" s="987"/>
      <c r="T2183" s="991"/>
      <c r="U2183" s="987"/>
      <c r="V2183" s="987"/>
      <c r="W2183" s="987"/>
      <c r="X2183" s="987"/>
      <c r="Y2183" s="990"/>
      <c r="Z2183" s="987"/>
      <c r="AA2183" s="987"/>
      <c r="AB2183" s="992"/>
      <c r="AC2183" s="993"/>
      <c r="AD2183" s="994"/>
      <c r="AE2183" s="994"/>
      <c r="AF2183" s="995"/>
      <c r="AG2183" s="996"/>
      <c r="AH2183" s="997"/>
      <c r="AI2183" s="998"/>
      <c r="AJ2183" s="312"/>
      <c r="AK2183" s="312"/>
      <c r="AL2183" s="999"/>
      <c r="AM2183" s="312"/>
      <c r="AN2183" s="312"/>
      <c r="AO2183" s="1000"/>
      <c r="AP2183" s="666"/>
      <c r="AQ2183" s="1001"/>
      <c r="AR2183" s="1001"/>
      <c r="AS2183" s="1001"/>
      <c r="AT2183" s="748"/>
    </row>
    <row r="2184">
      <c r="A2184" s="313"/>
      <c r="B2184" s="313"/>
      <c r="C2184" s="986"/>
      <c r="D2184" s="987"/>
      <c r="E2184" s="988"/>
      <c r="F2184" s="989"/>
      <c r="G2184" s="297"/>
      <c r="H2184" s="987"/>
      <c r="I2184" s="987"/>
      <c r="J2184" s="987"/>
      <c r="K2184" s="987"/>
      <c r="L2184" s="987"/>
      <c r="M2184" s="990"/>
      <c r="N2184" s="987"/>
      <c r="O2184" s="987"/>
      <c r="P2184" s="987"/>
      <c r="Q2184" s="987"/>
      <c r="R2184" s="987"/>
      <c r="S2184" s="987"/>
      <c r="T2184" s="991"/>
      <c r="U2184" s="987"/>
      <c r="V2184" s="987"/>
      <c r="W2184" s="987"/>
      <c r="X2184" s="987"/>
      <c r="Y2184" s="990"/>
      <c r="Z2184" s="987"/>
      <c r="AA2184" s="987"/>
      <c r="AB2184" s="992"/>
      <c r="AC2184" s="993"/>
      <c r="AD2184" s="994"/>
      <c r="AE2184" s="994"/>
      <c r="AF2184" s="995"/>
      <c r="AG2184" s="996"/>
      <c r="AH2184" s="997"/>
      <c r="AI2184" s="998"/>
      <c r="AJ2184" s="312"/>
      <c r="AK2184" s="312"/>
      <c r="AL2184" s="999"/>
      <c r="AM2184" s="312"/>
      <c r="AN2184" s="312"/>
      <c r="AO2184" s="1000"/>
      <c r="AP2184" s="666"/>
      <c r="AQ2184" s="1001"/>
      <c r="AR2184" s="1001"/>
      <c r="AS2184" s="1001"/>
      <c r="AT2184" s="748"/>
    </row>
  </sheetData>
  <mergeCells count="1">
    <mergeCell ref="AC327:AM327"/>
  </mergeCells>
  <conditionalFormatting sqref="AK329 AK340:AK342 AJ343:AJ792 AL778:AL784 AL789:AL791 AK793:AK2184 AO1176">
    <cfRule type="cellIs" dxfId="1" priority="1" operator="equal">
      <formula>"VENCIDO!"</formula>
    </cfRule>
  </conditionalFormatting>
  <conditionalFormatting sqref="AK337:AK339">
    <cfRule type="cellIs" dxfId="1" priority="2" operator="equal">
      <formula>"VENCIDO!"</formula>
    </cfRule>
  </conditionalFormatting>
  <conditionalFormatting sqref="AK335:AK336">
    <cfRule type="cellIs" dxfId="1" priority="3" operator="equal">
      <formula>"VENCIDO!"</formula>
    </cfRule>
  </conditionalFormatting>
  <conditionalFormatting sqref="AK334">
    <cfRule type="cellIs" dxfId="1" priority="4" operator="equal">
      <formula>"VENCIDO!"</formula>
    </cfRule>
  </conditionalFormatting>
  <conditionalFormatting sqref="AK333">
    <cfRule type="cellIs" dxfId="1" priority="5" operator="equal">
      <formula>"VENCIDO!"</formula>
    </cfRule>
  </conditionalFormatting>
  <conditionalFormatting sqref="AK330:AK332">
    <cfRule type="cellIs" dxfId="1" priority="6" operator="equal">
      <formula>"VENCIDO!"</formula>
    </cfRule>
  </conditionalFormatting>
  <dataValidations>
    <dataValidation type="list" allowBlank="1" sqref="L401 M432:M434 AD1098 L1107:L1109 M1424 M1469">
      <formula1>"Mery,Mechi,Pao,Rosario,Caro,Alex"</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G1" s="375" t="s">
        <v>1554</v>
      </c>
    </row>
    <row r="2">
      <c r="G2" s="387" t="s">
        <v>1616</v>
      </c>
    </row>
    <row r="3">
      <c r="G3" s="399" t="s">
        <v>1629</v>
      </c>
    </row>
    <row r="4">
      <c r="G4" s="399" t="s">
        <v>1648</v>
      </c>
    </row>
    <row r="5">
      <c r="G5" s="399" t="s">
        <v>1653</v>
      </c>
    </row>
    <row r="6">
      <c r="G6" s="399" t="s">
        <v>1663</v>
      </c>
    </row>
    <row r="7">
      <c r="G7" s="399" t="s">
        <v>1698</v>
      </c>
    </row>
    <row r="8">
      <c r="G8" s="399" t="s">
        <v>1713</v>
      </c>
    </row>
    <row r="9">
      <c r="G9" s="399" t="s">
        <v>1730</v>
      </c>
    </row>
    <row r="10">
      <c r="G10" s="399" t="s">
        <v>1743</v>
      </c>
    </row>
    <row r="11">
      <c r="G11" s="399" t="s">
        <v>1758</v>
      </c>
    </row>
    <row r="12">
      <c r="G12" s="399" t="s">
        <v>1793</v>
      </c>
    </row>
    <row r="13">
      <c r="G13" s="399" t="s">
        <v>1806</v>
      </c>
    </row>
    <row r="14">
      <c r="G14" s="399" t="s">
        <v>1840</v>
      </c>
    </row>
    <row r="15">
      <c r="G15" s="399" t="s">
        <v>1846</v>
      </c>
    </row>
    <row r="16">
      <c r="G16" s="399" t="s">
        <v>1863</v>
      </c>
    </row>
    <row r="17">
      <c r="G17" s="399" t="s">
        <v>1873</v>
      </c>
    </row>
    <row r="18">
      <c r="G18" s="399" t="s">
        <v>1885</v>
      </c>
    </row>
    <row r="19">
      <c r="G19" s="399" t="s">
        <v>2105</v>
      </c>
    </row>
    <row r="20">
      <c r="G20" s="399" t="s">
        <v>2115</v>
      </c>
    </row>
    <row r="21">
      <c r="G21" s="399" t="s">
        <v>2160</v>
      </c>
    </row>
    <row r="22">
      <c r="G22" s="399" t="s">
        <v>2268</v>
      </c>
    </row>
    <row r="23">
      <c r="G23" s="399" t="s">
        <v>2293</v>
      </c>
    </row>
    <row r="24">
      <c r="G24" s="399" t="s">
        <v>2076</v>
      </c>
    </row>
    <row r="25">
      <c r="G25" s="399" t="s">
        <v>2025</v>
      </c>
    </row>
    <row r="26">
      <c r="G26" s="399" t="s">
        <v>2008</v>
      </c>
    </row>
    <row r="27">
      <c r="G27" s="405" t="s">
        <v>1969</v>
      </c>
    </row>
    <row r="28">
      <c r="G28" s="399" t="s">
        <v>2127</v>
      </c>
    </row>
    <row r="29">
      <c r="G29" s="399" t="s">
        <v>2139</v>
      </c>
    </row>
    <row r="30">
      <c r="G30" s="399" t="s">
        <v>2088</v>
      </c>
    </row>
    <row r="31">
      <c r="G31" s="399" t="s">
        <v>2737</v>
      </c>
    </row>
    <row r="32">
      <c r="G32" s="399" t="s">
        <v>2762</v>
      </c>
    </row>
    <row r="33">
      <c r="G33" s="399" t="s">
        <v>2615</v>
      </c>
    </row>
    <row r="34">
      <c r="G34" s="399" t="s">
        <v>2591</v>
      </c>
    </row>
    <row r="35">
      <c r="G35" s="399" t="s">
        <v>2531</v>
      </c>
    </row>
    <row r="36">
      <c r="G36" s="399" t="s">
        <v>2563</v>
      </c>
    </row>
    <row r="37">
      <c r="G37" s="399" t="s">
        <v>2701</v>
      </c>
    </row>
    <row r="38">
      <c r="G38" s="399" t="s">
        <v>2553</v>
      </c>
    </row>
    <row r="39">
      <c r="G39" s="399" t="s">
        <v>2285</v>
      </c>
    </row>
    <row r="40">
      <c r="G40" s="399" t="s">
        <v>1946</v>
      </c>
    </row>
    <row r="41">
      <c r="G41" s="399" t="s">
        <v>2302</v>
      </c>
    </row>
    <row r="42">
      <c r="G42" s="399" t="s">
        <v>2518</v>
      </c>
    </row>
    <row r="43">
      <c r="G43" s="399" t="s">
        <v>1616</v>
      </c>
    </row>
    <row r="44">
      <c r="G44" s="399" t="s">
        <v>2676</v>
      </c>
    </row>
    <row r="45">
      <c r="G45" s="399" t="s">
        <v>2726</v>
      </c>
    </row>
    <row r="46">
      <c r="G46" s="399" t="s">
        <v>2187</v>
      </c>
    </row>
    <row r="47">
      <c r="G47" s="399" t="s">
        <v>1957</v>
      </c>
    </row>
    <row r="48">
      <c r="G48" s="399" t="s">
        <v>2259</v>
      </c>
    </row>
    <row r="49">
      <c r="G49" s="399" t="s">
        <v>2638</v>
      </c>
    </row>
    <row r="50">
      <c r="G50" s="399" t="s">
        <v>3001</v>
      </c>
    </row>
    <row r="51">
      <c r="G51" s="399" t="s">
        <v>3051</v>
      </c>
    </row>
    <row r="52">
      <c r="G52" s="399" t="s">
        <v>1766</v>
      </c>
    </row>
    <row r="53">
      <c r="G53" s="399" t="s">
        <v>1779</v>
      </c>
    </row>
    <row r="54">
      <c r="G54" s="399" t="s">
        <v>1899</v>
      </c>
    </row>
    <row r="55">
      <c r="G55" s="399" t="s">
        <v>2050</v>
      </c>
    </row>
    <row r="56">
      <c r="G56" s="399" t="s">
        <v>2413</v>
      </c>
    </row>
    <row r="57">
      <c r="G57" s="399" t="s">
        <v>3122</v>
      </c>
    </row>
    <row r="58">
      <c r="G58" s="399" t="s">
        <v>2971</v>
      </c>
    </row>
    <row r="59">
      <c r="G59" s="399" t="s">
        <v>2148</v>
      </c>
    </row>
    <row r="60">
      <c r="G60" s="399" t="s">
        <v>2754</v>
      </c>
    </row>
    <row r="61">
      <c r="G61" s="401" t="s">
        <v>5558</v>
      </c>
    </row>
    <row r="62">
      <c r="G62" s="399" t="s">
        <v>3489</v>
      </c>
    </row>
    <row r="63">
      <c r="G63" s="399" t="s">
        <v>3292</v>
      </c>
    </row>
    <row r="64">
      <c r="G64" s="399" t="s">
        <v>3217</v>
      </c>
    </row>
    <row r="65">
      <c r="G65" s="399" t="s">
        <v>3145</v>
      </c>
    </row>
    <row r="66">
      <c r="G66" s="399" t="s">
        <v>3172</v>
      </c>
    </row>
    <row r="67">
      <c r="G67" s="399" t="s">
        <v>3227</v>
      </c>
    </row>
    <row r="68">
      <c r="G68" s="399" t="s">
        <v>3239</v>
      </c>
    </row>
    <row r="69">
      <c r="G69" s="399" t="s">
        <v>3380</v>
      </c>
    </row>
    <row r="70">
      <c r="G70" s="399" t="s">
        <v>3353</v>
      </c>
    </row>
    <row r="71">
      <c r="G71" s="399" t="s">
        <v>3340</v>
      </c>
    </row>
    <row r="72">
      <c r="G72" s="399" t="s">
        <v>3270</v>
      </c>
    </row>
    <row r="73">
      <c r="G73" s="399" t="s">
        <v>3539</v>
      </c>
    </row>
    <row r="74">
      <c r="G74" s="399" t="s">
        <v>3087</v>
      </c>
    </row>
    <row r="75">
      <c r="G75" s="399" t="s">
        <v>2494</v>
      </c>
    </row>
    <row r="76">
      <c r="G76" s="399" t="s">
        <v>2650</v>
      </c>
    </row>
    <row r="77">
      <c r="G77" s="399" t="s">
        <v>2934</v>
      </c>
    </row>
    <row r="78">
      <c r="G78" s="399" t="s">
        <v>3312</v>
      </c>
    </row>
    <row r="79">
      <c r="G79" s="399" t="s">
        <v>2898</v>
      </c>
    </row>
    <row r="80">
      <c r="G80" s="399" t="s">
        <v>3157</v>
      </c>
    </row>
    <row r="81">
      <c r="G81" s="399" t="s">
        <v>3566</v>
      </c>
    </row>
    <row r="82">
      <c r="G82" s="399" t="s">
        <v>3703</v>
      </c>
    </row>
    <row r="83">
      <c r="G83" s="399" t="s">
        <v>4380</v>
      </c>
    </row>
    <row r="84">
      <c r="G84" s="399" t="s">
        <v>3748</v>
      </c>
    </row>
    <row r="85">
      <c r="G85" s="399" t="s">
        <v>3728</v>
      </c>
    </row>
    <row r="86">
      <c r="G86" s="399" t="s">
        <v>3921</v>
      </c>
    </row>
    <row r="87">
      <c r="G87" s="399" t="s">
        <v>4181</v>
      </c>
    </row>
    <row r="88">
      <c r="G88" s="1505" t="s">
        <v>5394</v>
      </c>
    </row>
    <row r="89">
      <c r="G89" s="404" t="s">
        <v>2850</v>
      </c>
    </row>
    <row r="90">
      <c r="G90" s="55" t="s">
        <v>5639</v>
      </c>
    </row>
    <row r="91">
      <c r="G91" s="57" t="s">
        <v>5650</v>
      </c>
    </row>
    <row r="92">
      <c r="G92" s="57" t="s">
        <v>5660</v>
      </c>
    </row>
    <row r="93">
      <c r="G93" s="403" t="s">
        <v>2545</v>
      </c>
    </row>
    <row r="94">
      <c r="G94" s="493"/>
    </row>
    <row r="95">
      <c r="G95" s="492"/>
    </row>
    <row r="96">
      <c r="G96" s="413"/>
    </row>
    <row r="97">
      <c r="G97" s="413"/>
    </row>
    <row r="98">
      <c r="G98" s="413"/>
    </row>
    <row r="99">
      <c r="G99" s="413"/>
    </row>
    <row r="100">
      <c r="G100" s="413"/>
    </row>
    <row r="101">
      <c r="G101" s="413"/>
    </row>
    <row r="102">
      <c r="G102" s="413"/>
    </row>
    <row r="103">
      <c r="G103" s="413"/>
    </row>
    <row r="104">
      <c r="G104" s="413"/>
    </row>
    <row r="105">
      <c r="G105" s="413"/>
    </row>
    <row r="106">
      <c r="G106" s="413"/>
    </row>
    <row r="107">
      <c r="G107" s="413"/>
    </row>
    <row r="108">
      <c r="G108" s="413"/>
    </row>
    <row r="109">
      <c r="G109" s="413"/>
    </row>
    <row r="110">
      <c r="G110" s="413"/>
    </row>
    <row r="111">
      <c r="G111" s="413"/>
    </row>
    <row r="112">
      <c r="G112" s="413"/>
    </row>
    <row r="113">
      <c r="G113" s="413"/>
    </row>
    <row r="114">
      <c r="G114" s="413"/>
    </row>
    <row r="115">
      <c r="G115" s="413"/>
    </row>
    <row r="116">
      <c r="G116" s="413"/>
    </row>
    <row r="117">
      <c r="G117" s="413"/>
    </row>
    <row r="118">
      <c r="G118" s="413"/>
    </row>
    <row r="119">
      <c r="G119" s="413"/>
    </row>
    <row r="120">
      <c r="G120" s="413"/>
    </row>
    <row r="121">
      <c r="G121" s="486"/>
    </row>
    <row r="122">
      <c r="G122" s="413"/>
    </row>
    <row r="123">
      <c r="G123" s="413"/>
    </row>
    <row r="124">
      <c r="G124" s="413"/>
    </row>
    <row r="125">
      <c r="G125" s="413"/>
    </row>
    <row r="126">
      <c r="G126" s="413"/>
    </row>
    <row r="127">
      <c r="G127" s="413"/>
    </row>
    <row r="128">
      <c r="G128" s="413"/>
    </row>
    <row r="129">
      <c r="G129" s="413"/>
    </row>
    <row r="130">
      <c r="G130" s="413"/>
    </row>
    <row r="131">
      <c r="G131" s="413"/>
    </row>
    <row r="132">
      <c r="G132" s="413"/>
    </row>
    <row r="133">
      <c r="G133" s="413"/>
    </row>
    <row r="134">
      <c r="G134" s="413"/>
    </row>
    <row r="135">
      <c r="G135" s="413"/>
    </row>
    <row r="136">
      <c r="G136" s="413"/>
    </row>
    <row r="137">
      <c r="G137" s="413"/>
    </row>
    <row r="138">
      <c r="G138" s="413"/>
    </row>
    <row r="139">
      <c r="G139" s="413"/>
    </row>
    <row r="140">
      <c r="G140" s="413"/>
    </row>
    <row r="141">
      <c r="G141" s="413"/>
    </row>
    <row r="142">
      <c r="G142" s="413"/>
    </row>
    <row r="143">
      <c r="G143" s="413"/>
    </row>
    <row r="144">
      <c r="G144" s="413"/>
    </row>
    <row r="145">
      <c r="G145" s="413"/>
    </row>
    <row r="146">
      <c r="G146" s="413"/>
    </row>
    <row r="147">
      <c r="G147" s="413"/>
    </row>
    <row r="148">
      <c r="G148" s="413"/>
    </row>
    <row r="149">
      <c r="G149" s="413"/>
    </row>
    <row r="150">
      <c r="G150" s="413"/>
    </row>
    <row r="151">
      <c r="G151" s="413"/>
    </row>
    <row r="152">
      <c r="G152" s="413"/>
    </row>
    <row r="153">
      <c r="G153" s="413"/>
    </row>
    <row r="154">
      <c r="G154" s="413"/>
    </row>
    <row r="155">
      <c r="G155" s="413"/>
    </row>
    <row r="156">
      <c r="G156" s="413"/>
    </row>
    <row r="157">
      <c r="G157" s="413"/>
    </row>
    <row r="158">
      <c r="G158" s="413"/>
    </row>
    <row r="159">
      <c r="G159" s="413"/>
    </row>
    <row r="160">
      <c r="G160" s="413"/>
    </row>
    <row r="161">
      <c r="G161" s="413"/>
    </row>
    <row r="162">
      <c r="G162" s="413"/>
    </row>
    <row r="163">
      <c r="G163" s="413"/>
    </row>
    <row r="164">
      <c r="G164" s="413"/>
    </row>
    <row r="165">
      <c r="G165" s="413"/>
    </row>
    <row r="166">
      <c r="G166" s="413"/>
    </row>
    <row r="167">
      <c r="G167" s="413"/>
    </row>
    <row r="168">
      <c r="G168" s="413"/>
    </row>
    <row r="169">
      <c r="G169" s="413"/>
    </row>
    <row r="170">
      <c r="G170" s="413"/>
    </row>
    <row r="171">
      <c r="G171" s="413"/>
    </row>
    <row r="172">
      <c r="G172" s="413"/>
    </row>
    <row r="173">
      <c r="G173" s="413"/>
    </row>
    <row r="174">
      <c r="G174" s="413"/>
    </row>
    <row r="175">
      <c r="G175" s="413"/>
    </row>
    <row r="176">
      <c r="G176" s="413"/>
    </row>
    <row r="177">
      <c r="G177" s="413"/>
    </row>
    <row r="178">
      <c r="G178" s="413"/>
    </row>
    <row r="179">
      <c r="G179" s="413"/>
    </row>
    <row r="180">
      <c r="G180" s="413"/>
    </row>
    <row r="181">
      <c r="G181" s="413"/>
    </row>
    <row r="182">
      <c r="G182" s="413"/>
    </row>
    <row r="183">
      <c r="G183" s="413"/>
    </row>
    <row r="184">
      <c r="G184" s="413"/>
    </row>
    <row r="185">
      <c r="G185" s="413"/>
    </row>
    <row r="186">
      <c r="G186" s="413"/>
    </row>
    <row r="187">
      <c r="G187" s="413"/>
    </row>
    <row r="188">
      <c r="G188" s="413"/>
    </row>
    <row r="189">
      <c r="G189" s="413"/>
    </row>
    <row r="190">
      <c r="G190" s="413"/>
    </row>
    <row r="191">
      <c r="G191" s="413"/>
    </row>
    <row r="192">
      <c r="G192" s="413"/>
    </row>
    <row r="193">
      <c r="G193" s="413"/>
    </row>
    <row r="194">
      <c r="G194" s="413"/>
    </row>
    <row r="195">
      <c r="G195" s="413"/>
    </row>
    <row r="196">
      <c r="G196" s="413"/>
    </row>
    <row r="197">
      <c r="G197" s="413"/>
    </row>
    <row r="198">
      <c r="G198" s="413"/>
    </row>
    <row r="199">
      <c r="G199" s="413"/>
    </row>
    <row r="200">
      <c r="G200" s="413"/>
    </row>
    <row r="201">
      <c r="G201" s="413"/>
    </row>
    <row r="202">
      <c r="G202" s="413"/>
    </row>
    <row r="203">
      <c r="G203" s="413"/>
    </row>
    <row r="204">
      <c r="G204" s="413"/>
    </row>
    <row r="205">
      <c r="G205" s="413"/>
    </row>
    <row r="206">
      <c r="G206" s="413"/>
    </row>
    <row r="207">
      <c r="G207" s="413"/>
    </row>
    <row r="208">
      <c r="G208" s="413"/>
    </row>
    <row r="209">
      <c r="G209" s="413"/>
    </row>
    <row r="210">
      <c r="G210" s="413"/>
    </row>
    <row r="211">
      <c r="G211" s="413"/>
    </row>
    <row r="212">
      <c r="G212" s="413"/>
    </row>
    <row r="213">
      <c r="G213" s="413"/>
    </row>
    <row r="214">
      <c r="G214" s="413"/>
    </row>
    <row r="215">
      <c r="G215" s="413"/>
    </row>
    <row r="216">
      <c r="G216" s="413"/>
    </row>
    <row r="217">
      <c r="G217" s="413"/>
    </row>
    <row r="218">
      <c r="G218" s="413"/>
    </row>
    <row r="219">
      <c r="G219" s="413"/>
    </row>
    <row r="220">
      <c r="G220" s="413"/>
    </row>
    <row r="221">
      <c r="G221" s="413"/>
    </row>
    <row r="222">
      <c r="G222" s="413"/>
    </row>
    <row r="223">
      <c r="G223" s="413"/>
    </row>
    <row r="224">
      <c r="G224" s="413"/>
    </row>
    <row r="225">
      <c r="G225" s="413"/>
    </row>
    <row r="226">
      <c r="G226" s="413"/>
    </row>
    <row r="227">
      <c r="G227" s="413"/>
    </row>
    <row r="228">
      <c r="G228" s="413"/>
    </row>
    <row r="229">
      <c r="G229" s="413"/>
    </row>
    <row r="230">
      <c r="G230" s="413"/>
    </row>
    <row r="231">
      <c r="G231" s="413"/>
    </row>
    <row r="232">
      <c r="G232" s="413"/>
    </row>
    <row r="233">
      <c r="G233" s="413"/>
    </row>
    <row r="234">
      <c r="G234" s="413"/>
    </row>
    <row r="235">
      <c r="G235" s="413"/>
    </row>
    <row r="236">
      <c r="G236" s="413"/>
    </row>
    <row r="237">
      <c r="G237" s="413"/>
    </row>
    <row r="238">
      <c r="G238" s="413"/>
    </row>
    <row r="239">
      <c r="G239" s="413"/>
    </row>
    <row r="240">
      <c r="G240" s="413"/>
    </row>
    <row r="241">
      <c r="G241" s="413"/>
    </row>
    <row r="242">
      <c r="G242" s="413"/>
    </row>
    <row r="243">
      <c r="G243" s="413"/>
    </row>
    <row r="244">
      <c r="G244" s="413"/>
    </row>
    <row r="245">
      <c r="G245" s="413"/>
    </row>
    <row r="246">
      <c r="G246" s="413"/>
    </row>
    <row r="247">
      <c r="G247" s="413"/>
    </row>
    <row r="248">
      <c r="G248" s="413"/>
    </row>
    <row r="249">
      <c r="G249" s="413"/>
    </row>
    <row r="250">
      <c r="G250" s="413"/>
    </row>
    <row r="251">
      <c r="G251" s="413"/>
    </row>
    <row r="252">
      <c r="G252" s="413"/>
    </row>
    <row r="253">
      <c r="G253" s="413"/>
    </row>
    <row r="254">
      <c r="G254" s="413"/>
    </row>
    <row r="255">
      <c r="G255" s="413"/>
    </row>
    <row r="256">
      <c r="G256" s="413"/>
    </row>
    <row r="257">
      <c r="G257" s="413"/>
    </row>
    <row r="258">
      <c r="G258" s="413"/>
    </row>
    <row r="259">
      <c r="G259" s="413"/>
    </row>
    <row r="260">
      <c r="G260" s="413"/>
    </row>
    <row r="261">
      <c r="G261" s="413"/>
    </row>
    <row r="262">
      <c r="G262" s="413"/>
    </row>
    <row r="263">
      <c r="G263" s="413"/>
    </row>
    <row r="264">
      <c r="G264" s="413"/>
    </row>
    <row r="265">
      <c r="G265" s="413"/>
    </row>
    <row r="266">
      <c r="G266" s="413"/>
    </row>
    <row r="267">
      <c r="G267" s="413"/>
    </row>
    <row r="268">
      <c r="G268" s="413"/>
    </row>
    <row r="269">
      <c r="G269" s="413"/>
    </row>
    <row r="270">
      <c r="G270" s="413"/>
    </row>
    <row r="271">
      <c r="G271" s="413"/>
    </row>
    <row r="272">
      <c r="G272" s="413"/>
    </row>
    <row r="273">
      <c r="G273" s="413"/>
    </row>
    <row r="274">
      <c r="G274" s="413"/>
    </row>
    <row r="275">
      <c r="G275" s="413"/>
    </row>
    <row r="276">
      <c r="G276" s="413"/>
    </row>
    <row r="277">
      <c r="G277" s="413"/>
    </row>
    <row r="278">
      <c r="G278" s="413"/>
    </row>
    <row r="279">
      <c r="G279" s="413"/>
    </row>
    <row r="280">
      <c r="G280" s="413"/>
    </row>
    <row r="281">
      <c r="G281" s="413"/>
    </row>
    <row r="282">
      <c r="G282" s="413"/>
    </row>
    <row r="283">
      <c r="G283" s="413"/>
    </row>
    <row r="284">
      <c r="G284" s="413"/>
    </row>
    <row r="285">
      <c r="G285" s="413"/>
    </row>
    <row r="286">
      <c r="G286" s="413"/>
    </row>
    <row r="287">
      <c r="G287" s="413"/>
    </row>
    <row r="288">
      <c r="G288" s="413"/>
    </row>
    <row r="289">
      <c r="G289" s="413"/>
    </row>
    <row r="290">
      <c r="G290" s="413"/>
    </row>
    <row r="291">
      <c r="G291" s="413"/>
    </row>
    <row r="292">
      <c r="G292" s="413"/>
    </row>
    <row r="293">
      <c r="G293" s="413"/>
    </row>
    <row r="294">
      <c r="G294" s="413"/>
    </row>
    <row r="295">
      <c r="G295" s="413"/>
    </row>
    <row r="296">
      <c r="G296" s="413"/>
    </row>
    <row r="297">
      <c r="G297" s="413"/>
    </row>
    <row r="298">
      <c r="G298" s="413"/>
    </row>
    <row r="299">
      <c r="G299" s="413"/>
    </row>
    <row r="300">
      <c r="G300" s="413"/>
    </row>
    <row r="301">
      <c r="G301" s="413"/>
    </row>
    <row r="302">
      <c r="G302" s="413"/>
    </row>
    <row r="303">
      <c r="G303" s="413"/>
    </row>
    <row r="304">
      <c r="G304" s="413"/>
    </row>
    <row r="305">
      <c r="G305" s="413"/>
    </row>
    <row r="306">
      <c r="G306" s="413"/>
    </row>
    <row r="307">
      <c r="G307" s="413"/>
    </row>
    <row r="308">
      <c r="G308" s="413"/>
    </row>
    <row r="309">
      <c r="G309" s="413"/>
    </row>
    <row r="310">
      <c r="G310" s="413"/>
    </row>
    <row r="311">
      <c r="G311" s="413"/>
    </row>
    <row r="312">
      <c r="G312" s="413"/>
    </row>
    <row r="313">
      <c r="G313" s="413"/>
    </row>
    <row r="314">
      <c r="G314" s="413"/>
    </row>
    <row r="315">
      <c r="G315" s="413"/>
    </row>
    <row r="316">
      <c r="G316" s="413"/>
    </row>
    <row r="317">
      <c r="G317" s="413"/>
    </row>
    <row r="318">
      <c r="G318" s="413"/>
    </row>
    <row r="319">
      <c r="G319" s="413"/>
    </row>
    <row r="320">
      <c r="G320" s="413"/>
    </row>
    <row r="321">
      <c r="G321" s="413"/>
    </row>
    <row r="322">
      <c r="G322" s="413"/>
    </row>
    <row r="323">
      <c r="G323" s="413"/>
    </row>
    <row r="324">
      <c r="G324" s="413"/>
    </row>
    <row r="325">
      <c r="G325" s="413"/>
    </row>
    <row r="326">
      <c r="G326" s="413"/>
    </row>
    <row r="327">
      <c r="G327" s="413"/>
    </row>
    <row r="328">
      <c r="G328" s="413"/>
    </row>
    <row r="329">
      <c r="G329" s="413"/>
    </row>
    <row r="330">
      <c r="G330" s="413"/>
    </row>
    <row r="331">
      <c r="G331" s="413"/>
    </row>
    <row r="332">
      <c r="G332" s="413"/>
    </row>
    <row r="333">
      <c r="G333" s="413"/>
    </row>
    <row r="334">
      <c r="G334" s="413"/>
    </row>
    <row r="335">
      <c r="G335" s="413"/>
    </row>
    <row r="336">
      <c r="G336" s="413"/>
    </row>
    <row r="337">
      <c r="G337" s="413"/>
    </row>
    <row r="338">
      <c r="G338" s="413"/>
    </row>
    <row r="339">
      <c r="G339" s="413"/>
    </row>
    <row r="340">
      <c r="G340" s="413"/>
    </row>
    <row r="341">
      <c r="G341" s="413"/>
    </row>
    <row r="342">
      <c r="G342" s="413"/>
    </row>
    <row r="343">
      <c r="G343" s="413"/>
    </row>
    <row r="344">
      <c r="G344" s="413"/>
    </row>
    <row r="345">
      <c r="G345" s="413"/>
    </row>
    <row r="346">
      <c r="G346" s="413"/>
    </row>
    <row r="347">
      <c r="G347" s="413"/>
    </row>
    <row r="348">
      <c r="G348" s="413"/>
    </row>
    <row r="349">
      <c r="G349" s="413"/>
    </row>
    <row r="350">
      <c r="G350" s="413"/>
    </row>
    <row r="351">
      <c r="G351" s="413"/>
    </row>
    <row r="352">
      <c r="G352" s="413"/>
    </row>
    <row r="353">
      <c r="G353" s="413"/>
    </row>
    <row r="354">
      <c r="G354" s="413"/>
    </row>
    <row r="355">
      <c r="G355" s="413"/>
    </row>
    <row r="356">
      <c r="G356" s="413"/>
    </row>
    <row r="357">
      <c r="G357" s="413"/>
    </row>
    <row r="358">
      <c r="G358" s="413"/>
    </row>
    <row r="359">
      <c r="G359" s="413"/>
    </row>
    <row r="360">
      <c r="G360" s="413"/>
    </row>
    <row r="361">
      <c r="G361" s="413"/>
    </row>
    <row r="362">
      <c r="G362" s="413"/>
    </row>
    <row r="363">
      <c r="G363" s="413"/>
    </row>
    <row r="364">
      <c r="G364" s="413"/>
    </row>
    <row r="365">
      <c r="G365" s="413"/>
    </row>
    <row r="366">
      <c r="G366" s="413"/>
    </row>
    <row r="367">
      <c r="G367" s="413"/>
    </row>
    <row r="368">
      <c r="G368" s="413"/>
    </row>
    <row r="369">
      <c r="G369" s="413"/>
    </row>
    <row r="370">
      <c r="G370" s="413"/>
    </row>
    <row r="371">
      <c r="G371" s="413"/>
    </row>
    <row r="372">
      <c r="G372" s="413"/>
    </row>
    <row r="373">
      <c r="G373" s="413"/>
    </row>
    <row r="374">
      <c r="G374" s="413"/>
    </row>
    <row r="375">
      <c r="G375" s="413"/>
    </row>
    <row r="376">
      <c r="G376" s="413"/>
    </row>
    <row r="377">
      <c r="G377" s="413"/>
    </row>
    <row r="378">
      <c r="G378" s="413"/>
    </row>
    <row r="379">
      <c r="G379" s="413"/>
    </row>
    <row r="380">
      <c r="G380" s="413"/>
    </row>
    <row r="381">
      <c r="G381" s="413"/>
    </row>
    <row r="382">
      <c r="G382" s="413"/>
    </row>
    <row r="383">
      <c r="G383" s="413"/>
    </row>
    <row r="384">
      <c r="G384" s="413"/>
    </row>
    <row r="385">
      <c r="G385" s="413"/>
    </row>
    <row r="386">
      <c r="G386" s="413"/>
    </row>
    <row r="387">
      <c r="G387" s="413"/>
    </row>
    <row r="388">
      <c r="G388" s="413"/>
    </row>
    <row r="389">
      <c r="G389" s="413"/>
    </row>
    <row r="390">
      <c r="G390" s="413"/>
    </row>
    <row r="391">
      <c r="G391" s="537"/>
    </row>
    <row r="392">
      <c r="G392" s="548" t="s">
        <v>3769</v>
      </c>
    </row>
    <row r="393">
      <c r="G393" s="564" t="s">
        <v>4231</v>
      </c>
    </row>
    <row r="394">
      <c r="G394" s="552" t="s">
        <v>4275</v>
      </c>
    </row>
    <row r="395">
      <c r="G395" s="581" t="s">
        <v>3658</v>
      </c>
    </row>
    <row r="396">
      <c r="G396" s="568" t="s">
        <v>4411</v>
      </c>
    </row>
    <row r="397">
      <c r="G397" s="568" t="s">
        <v>4424</v>
      </c>
    </row>
    <row r="398">
      <c r="G398" s="568" t="s">
        <v>4465</v>
      </c>
    </row>
    <row r="399">
      <c r="G399" s="350" t="s">
        <v>4567</v>
      </c>
    </row>
    <row r="400">
      <c r="G400" s="568" t="s">
        <v>4321</v>
      </c>
    </row>
    <row r="401">
      <c r="G401" s="568" t="s">
        <v>4342</v>
      </c>
    </row>
    <row r="402">
      <c r="G402" s="568" t="s">
        <v>3888</v>
      </c>
    </row>
    <row r="403">
      <c r="G403" s="568" t="s">
        <v>4330</v>
      </c>
    </row>
    <row r="404">
      <c r="G404" s="601" t="s">
        <v>4517</v>
      </c>
    </row>
    <row r="405">
      <c r="G405" s="601" t="s">
        <v>4643</v>
      </c>
    </row>
    <row r="406">
      <c r="G406" s="568" t="s">
        <v>3599</v>
      </c>
    </row>
    <row r="407">
      <c r="G407" s="350" t="s">
        <v>4688</v>
      </c>
    </row>
    <row r="408">
      <c r="G408" s="424" t="s">
        <v>6242</v>
      </c>
    </row>
    <row r="409">
      <c r="G409" s="568" t="s">
        <v>4197</v>
      </c>
    </row>
    <row r="410">
      <c r="G410" s="551" t="str">
        <f>'Datos por dni'!D759</f>
        <v>sm.rimoldi@gmail.com</v>
      </c>
    </row>
    <row r="411">
      <c r="G411" s="551" t="str">
        <f>'Datos por dni'!D760</f>
        <v>belanaoliver@gmail.com</v>
      </c>
    </row>
    <row r="412">
      <c r="G412" s="551" t="str">
        <f>'Datos por dni'!D761</f>
        <v>elimoreno333@gmail.com</v>
      </c>
    </row>
    <row r="413">
      <c r="G413" s="551" t="str">
        <f>'Datos por dni'!D762</f>
        <v>florencianagy@gmail.com</v>
      </c>
    </row>
    <row r="414">
      <c r="G414" s="551" t="str">
        <f>'Datos por dni'!D763</f>
        <v>erica.alves@utexas.edu</v>
      </c>
    </row>
    <row r="415">
      <c r="G415" s="551" t="str">
        <f>'Datos por dni'!D764</f>
        <v>hjesusdosmontes@gmail.com</v>
      </c>
    </row>
    <row r="416">
      <c r="G416" s="551" t="str">
        <f>'Datos por dni'!D765</f>
        <v>julietacastromolina@gmal.com</v>
      </c>
    </row>
    <row r="417">
      <c r="G417" s="551" t="str">
        <f>'Datos por dni'!D766</f>
        <v>lucia.cabrio@gmail.com</v>
      </c>
    </row>
    <row r="418">
      <c r="G418" s="551" t="str">
        <f>'Datos por dni'!D767</f>
        <v>lmmr280390@Gmail.com</v>
      </c>
    </row>
    <row r="419">
      <c r="G419" s="551" t="str">
        <f>'Datos por dni'!D768</f>
        <v>vanina812@hotmail.com</v>
      </c>
    </row>
    <row r="420">
      <c r="G420" s="551"/>
    </row>
    <row r="421">
      <c r="G421" s="551" t="str">
        <f>'Datos por dni'!D770</f>
        <v/>
      </c>
    </row>
    <row r="422">
      <c r="G422" s="601" t="s">
        <v>4616</v>
      </c>
    </row>
    <row r="423">
      <c r="G423" s="335" t="str">
        <f>'Datos por dni'!D772</f>
        <v>erica.alves@utexas.edu</v>
      </c>
    </row>
    <row r="424">
      <c r="G424" s="335" t="str">
        <f>'Datos por dni'!D773</f>
        <v>hjesusdosmontes@gmail.com</v>
      </c>
    </row>
    <row r="425">
      <c r="G425" s="249" t="s">
        <v>4724</v>
      </c>
    </row>
    <row r="426">
      <c r="G426" s="249" t="s">
        <v>4737</v>
      </c>
    </row>
    <row r="427">
      <c r="G427" s="249" t="s">
        <v>4762</v>
      </c>
    </row>
    <row r="428">
      <c r="G428" s="249" t="s">
        <v>4714</v>
      </c>
    </row>
    <row r="429">
      <c r="G429" s="249" t="s">
        <v>4813</v>
      </c>
    </row>
    <row r="430">
      <c r="G430" s="239" t="s">
        <v>4827</v>
      </c>
    </row>
    <row r="431">
      <c r="G431" s="639" t="s">
        <v>4698</v>
      </c>
    </row>
    <row r="432">
      <c r="G432" s="239" t="s">
        <v>1620</v>
      </c>
    </row>
    <row r="433">
      <c r="G433" s="239" t="s">
        <v>4930</v>
      </c>
    </row>
    <row r="434">
      <c r="G434" s="179" t="s">
        <v>2587</v>
      </c>
    </row>
    <row r="435">
      <c r="G435" s="239" t="s">
        <v>1620</v>
      </c>
    </row>
    <row r="436">
      <c r="G436" s="239" t="s">
        <v>4946</v>
      </c>
    </row>
    <row r="437">
      <c r="G437" s="239" t="s">
        <v>4936</v>
      </c>
    </row>
    <row r="438">
      <c r="G438" s="239" t="s">
        <v>4971</v>
      </c>
    </row>
    <row r="439">
      <c r="G439" s="239" t="s">
        <v>4920</v>
      </c>
    </row>
    <row r="440">
      <c r="G440" s="239" t="s">
        <v>5024</v>
      </c>
    </row>
    <row r="441">
      <c r="G441" s="249" t="s">
        <v>5051</v>
      </c>
    </row>
    <row r="442">
      <c r="G442" s="239" t="s">
        <v>4895</v>
      </c>
    </row>
    <row r="443">
      <c r="G443" s="249" t="s">
        <v>4867</v>
      </c>
    </row>
    <row r="444">
      <c r="G444" s="249" t="s">
        <v>5092</v>
      </c>
    </row>
    <row r="445">
      <c r="G445" s="249" t="s">
        <v>5115</v>
      </c>
    </row>
    <row r="446">
      <c r="G446" s="249" t="s">
        <v>5147</v>
      </c>
    </row>
    <row r="447">
      <c r="G447" s="239" t="s">
        <v>5158</v>
      </c>
    </row>
    <row r="448">
      <c r="G448" s="905" t="str">
        <f>'Datos por dni'!D797</f>
        <v>dieguezflorencia@gmail.com</v>
      </c>
    </row>
    <row r="449">
      <c r="G449" s="905" t="str">
        <f>'Datos por dni'!D798</f>
        <v>mica.torrestkd14@gmail.com</v>
      </c>
    </row>
    <row r="450">
      <c r="G450" s="263" t="s">
        <v>5210</v>
      </c>
    </row>
    <row r="451">
      <c r="G451" s="335" t="str">
        <f>'Datos por dni'!D800</f>
        <v>anaisrubio@hotmail.com</v>
      </c>
    </row>
    <row r="452">
      <c r="G452" s="280"/>
    </row>
    <row r="453">
      <c r="G453" s="280"/>
    </row>
    <row r="454">
      <c r="G454" s="280"/>
    </row>
    <row r="455">
      <c r="G455" s="280"/>
    </row>
    <row r="456">
      <c r="G456" s="280"/>
    </row>
    <row r="457">
      <c r="G457" s="280"/>
    </row>
    <row r="458">
      <c r="G458" s="280"/>
    </row>
    <row r="459">
      <c r="G459" s="280"/>
    </row>
    <row r="460">
      <c r="G460" s="655" t="s">
        <v>13902</v>
      </c>
    </row>
    <row r="461">
      <c r="G461" s="671"/>
    </row>
    <row r="462">
      <c r="G462" s="686"/>
    </row>
    <row r="463">
      <c r="G463" s="686"/>
    </row>
    <row r="464">
      <c r="G464" s="686"/>
    </row>
    <row r="465">
      <c r="G465" s="686"/>
    </row>
    <row r="466">
      <c r="G466" s="686"/>
    </row>
    <row r="467">
      <c r="G467" s="686"/>
    </row>
    <row r="468">
      <c r="G468" s="686"/>
    </row>
    <row r="469">
      <c r="G469" s="686"/>
    </row>
    <row r="470">
      <c r="G470" s="686"/>
    </row>
    <row r="471">
      <c r="G471" s="686"/>
    </row>
    <row r="472">
      <c r="G472" s="686"/>
    </row>
    <row r="473">
      <c r="G473" s="686"/>
    </row>
    <row r="474">
      <c r="G474" s="686"/>
    </row>
    <row r="475">
      <c r="G475" s="686"/>
    </row>
    <row r="476">
      <c r="G476" s="686"/>
    </row>
    <row r="477">
      <c r="G477" s="686"/>
    </row>
    <row r="478">
      <c r="G478" s="686"/>
    </row>
    <row r="479">
      <c r="G479" s="686"/>
    </row>
    <row r="480">
      <c r="G480" s="686"/>
    </row>
    <row r="481">
      <c r="G481" s="686"/>
    </row>
    <row r="482">
      <c r="G482" s="686"/>
    </row>
    <row r="483">
      <c r="G483" s="686"/>
    </row>
    <row r="484">
      <c r="G484" s="686"/>
    </row>
    <row r="485">
      <c r="G485" s="686"/>
    </row>
    <row r="486">
      <c r="G486" s="686"/>
    </row>
    <row r="487">
      <c r="G487" s="686"/>
    </row>
    <row r="488">
      <c r="G488" s="686"/>
    </row>
    <row r="489">
      <c r="G489" s="686"/>
    </row>
    <row r="490">
      <c r="G490" s="686"/>
    </row>
    <row r="491">
      <c r="G491" s="686"/>
    </row>
    <row r="492">
      <c r="G492" s="686"/>
    </row>
    <row r="493">
      <c r="G493" s="686"/>
    </row>
    <row r="494">
      <c r="G494" s="686"/>
    </row>
    <row r="495">
      <c r="G495" s="686"/>
    </row>
    <row r="496">
      <c r="G496" s="686"/>
    </row>
    <row r="497">
      <c r="G497" s="686"/>
    </row>
    <row r="498">
      <c r="G498" s="686"/>
    </row>
    <row r="499">
      <c r="G499" s="686"/>
    </row>
    <row r="500">
      <c r="G500" s="686"/>
    </row>
    <row r="501">
      <c r="G501" s="686"/>
    </row>
    <row r="502">
      <c r="G502" s="686"/>
    </row>
    <row r="503">
      <c r="G503" s="686"/>
    </row>
    <row r="504">
      <c r="G504" s="686"/>
    </row>
    <row r="505">
      <c r="G505" s="686"/>
    </row>
    <row r="506">
      <c r="G506" s="686"/>
    </row>
    <row r="507">
      <c r="G507" s="686"/>
    </row>
    <row r="508">
      <c r="G508" s="686"/>
    </row>
    <row r="509">
      <c r="G509" s="686"/>
    </row>
    <row r="510">
      <c r="G510" s="686"/>
    </row>
    <row r="511">
      <c r="G511" s="686"/>
    </row>
    <row r="512">
      <c r="G512" s="686"/>
    </row>
    <row r="513">
      <c r="G513" s="686"/>
    </row>
    <row r="514">
      <c r="G514" s="686"/>
    </row>
    <row r="515">
      <c r="G515" s="686"/>
    </row>
    <row r="516">
      <c r="G516" s="686"/>
    </row>
    <row r="517">
      <c r="G517" s="686"/>
    </row>
    <row r="518">
      <c r="G518" s="686"/>
    </row>
    <row r="519">
      <c r="G519" s="686"/>
    </row>
    <row r="520">
      <c r="G520" s="686"/>
    </row>
    <row r="521">
      <c r="G521" s="686"/>
    </row>
    <row r="522">
      <c r="G522" s="686"/>
    </row>
    <row r="523">
      <c r="G523" s="686"/>
    </row>
    <row r="524">
      <c r="G524" s="686"/>
    </row>
    <row r="525">
      <c r="G525" s="686"/>
    </row>
    <row r="526">
      <c r="G526" s="686"/>
    </row>
    <row r="527">
      <c r="G527" s="686"/>
    </row>
    <row r="528">
      <c r="G528" s="686"/>
    </row>
    <row r="529">
      <c r="G529" s="686"/>
    </row>
    <row r="530">
      <c r="G530" s="686"/>
    </row>
    <row r="531">
      <c r="G531" s="686"/>
    </row>
    <row r="532">
      <c r="G532" s="686"/>
    </row>
    <row r="533">
      <c r="G533" s="686"/>
    </row>
    <row r="534">
      <c r="G534" s="686"/>
    </row>
    <row r="535">
      <c r="G535" s="686"/>
    </row>
    <row r="536">
      <c r="G536" s="686"/>
    </row>
    <row r="537">
      <c r="G537" s="686"/>
    </row>
    <row r="538">
      <c r="G538" s="686"/>
    </row>
    <row r="539">
      <c r="G539" s="686"/>
    </row>
    <row r="540">
      <c r="G540" s="686"/>
    </row>
    <row r="541">
      <c r="G541" s="686"/>
    </row>
    <row r="542">
      <c r="G542" s="686"/>
    </row>
    <row r="543">
      <c r="G543" s="686"/>
    </row>
    <row r="544">
      <c r="G544" s="686"/>
    </row>
    <row r="545">
      <c r="G545" s="686"/>
    </row>
    <row r="546">
      <c r="G546" s="686"/>
    </row>
    <row r="547">
      <c r="G547" s="686"/>
    </row>
    <row r="548">
      <c r="G548" s="686"/>
    </row>
    <row r="549">
      <c r="G549" s="686"/>
    </row>
    <row r="550">
      <c r="G550" s="686"/>
    </row>
    <row r="551">
      <c r="G551" s="686"/>
    </row>
    <row r="552">
      <c r="G552" s="686"/>
    </row>
    <row r="553">
      <c r="G553" s="686"/>
    </row>
    <row r="554">
      <c r="G554" s="686"/>
    </row>
    <row r="555">
      <c r="G555" s="686"/>
    </row>
    <row r="556">
      <c r="G556" s="686"/>
    </row>
    <row r="557">
      <c r="G557" s="686"/>
    </row>
    <row r="558">
      <c r="G558" s="686"/>
    </row>
    <row r="559">
      <c r="G559" s="686"/>
    </row>
    <row r="560">
      <c r="G560" s="686"/>
    </row>
    <row r="561">
      <c r="G561" s="686"/>
    </row>
    <row r="562">
      <c r="G562" s="686"/>
    </row>
    <row r="563">
      <c r="G563" s="686"/>
    </row>
    <row r="564">
      <c r="G564" s="686"/>
    </row>
    <row r="565">
      <c r="G565" s="686"/>
    </row>
    <row r="566">
      <c r="G566" s="686"/>
    </row>
    <row r="567">
      <c r="G567" s="686"/>
    </row>
    <row r="568">
      <c r="G568" s="686"/>
    </row>
    <row r="569">
      <c r="G569" s="686"/>
    </row>
    <row r="570">
      <c r="G570" s="686"/>
    </row>
    <row r="571">
      <c r="G571" s="686"/>
    </row>
    <row r="572">
      <c r="G572" s="686"/>
    </row>
    <row r="573">
      <c r="G573" s="686"/>
    </row>
    <row r="574">
      <c r="G574" s="686"/>
    </row>
    <row r="575">
      <c r="G575" s="686"/>
    </row>
    <row r="576">
      <c r="G576" s="686"/>
    </row>
    <row r="577">
      <c r="G577" s="686"/>
    </row>
    <row r="578">
      <c r="G578" s="686"/>
    </row>
    <row r="579">
      <c r="G579" s="686"/>
    </row>
    <row r="580">
      <c r="G580" s="686"/>
    </row>
    <row r="581">
      <c r="G581" s="686"/>
    </row>
    <row r="582">
      <c r="G582" s="686"/>
    </row>
    <row r="583">
      <c r="G583" s="686"/>
    </row>
    <row r="584">
      <c r="G584" s="686"/>
    </row>
    <row r="585">
      <c r="G585" s="686"/>
    </row>
    <row r="586">
      <c r="G586" s="686"/>
    </row>
    <row r="587">
      <c r="G587" s="686"/>
    </row>
    <row r="588">
      <c r="G588" s="686"/>
    </row>
    <row r="589">
      <c r="G589" s="686"/>
    </row>
    <row r="590">
      <c r="G590" s="686"/>
    </row>
    <row r="591">
      <c r="G591" s="686"/>
    </row>
    <row r="592">
      <c r="G592" s="686"/>
    </row>
    <row r="593">
      <c r="G593" s="686"/>
    </row>
    <row r="594">
      <c r="G594" s="686"/>
    </row>
    <row r="595">
      <c r="G595" s="686"/>
    </row>
    <row r="596">
      <c r="G596" s="686"/>
    </row>
    <row r="597">
      <c r="G597" s="686"/>
    </row>
    <row r="598">
      <c r="G598" s="686"/>
    </row>
    <row r="599">
      <c r="G599" s="686"/>
    </row>
    <row r="600">
      <c r="G600" s="686"/>
    </row>
    <row r="601">
      <c r="G601" s="686"/>
    </row>
    <row r="602">
      <c r="G602" s="686"/>
    </row>
    <row r="603">
      <c r="G603" s="686"/>
    </row>
    <row r="604">
      <c r="G604" s="686"/>
    </row>
    <row r="605">
      <c r="G605" s="686"/>
    </row>
    <row r="606">
      <c r="G606" s="686"/>
    </row>
    <row r="607">
      <c r="G607" s="686"/>
    </row>
    <row r="608">
      <c r="G608" s="686"/>
    </row>
    <row r="609">
      <c r="G609" s="686"/>
    </row>
    <row r="610">
      <c r="G610" s="686"/>
    </row>
    <row r="611">
      <c r="G611" s="686"/>
    </row>
    <row r="612">
      <c r="G612" s="686"/>
    </row>
    <row r="613">
      <c r="G613" s="686"/>
    </row>
    <row r="614">
      <c r="G614" s="686"/>
    </row>
    <row r="615">
      <c r="G615" s="686"/>
    </row>
    <row r="616">
      <c r="G616" s="686"/>
    </row>
    <row r="617">
      <c r="G617" s="686"/>
    </row>
    <row r="618">
      <c r="G618" s="686"/>
    </row>
    <row r="619">
      <c r="G619" s="686"/>
    </row>
    <row r="620">
      <c r="G620" s="686"/>
    </row>
    <row r="621">
      <c r="G621" s="686"/>
    </row>
    <row r="622">
      <c r="G622" s="686"/>
    </row>
    <row r="623">
      <c r="G623" s="686"/>
    </row>
    <row r="624">
      <c r="G624" s="686"/>
    </row>
    <row r="625">
      <c r="G625" s="686"/>
    </row>
    <row r="626">
      <c r="G626" s="686"/>
    </row>
    <row r="627">
      <c r="G627" s="686"/>
    </row>
    <row r="628">
      <c r="G628" s="686"/>
    </row>
    <row r="629">
      <c r="G629" s="686"/>
    </row>
    <row r="630">
      <c r="G630" s="686"/>
    </row>
    <row r="631">
      <c r="G631" s="686"/>
    </row>
    <row r="632">
      <c r="G632" s="686"/>
    </row>
    <row r="633">
      <c r="G633" s="686"/>
    </row>
    <row r="634">
      <c r="G634" s="686"/>
    </row>
    <row r="635">
      <c r="G635" s="686"/>
    </row>
    <row r="636">
      <c r="G636" s="686"/>
    </row>
    <row r="637">
      <c r="G637" s="686"/>
    </row>
    <row r="638">
      <c r="G638" s="686"/>
    </row>
    <row r="639">
      <c r="G639" s="686"/>
    </row>
    <row r="640">
      <c r="G640" s="686"/>
    </row>
    <row r="641">
      <c r="G641" s="686"/>
    </row>
    <row r="642">
      <c r="G642" s="686"/>
    </row>
    <row r="643">
      <c r="G643" s="686"/>
    </row>
    <row r="644">
      <c r="G644" s="686"/>
    </row>
    <row r="645">
      <c r="G645" s="686"/>
    </row>
    <row r="646">
      <c r="G646" s="686"/>
    </row>
    <row r="647">
      <c r="G647" s="686"/>
    </row>
    <row r="648">
      <c r="G648" s="686"/>
    </row>
    <row r="649">
      <c r="G649" s="686"/>
    </row>
    <row r="650">
      <c r="G650" s="686"/>
    </row>
    <row r="651">
      <c r="G651" s="686"/>
    </row>
    <row r="652">
      <c r="G652" s="686"/>
    </row>
    <row r="653">
      <c r="G653" s="686"/>
    </row>
    <row r="654">
      <c r="G654" s="686"/>
    </row>
    <row r="655">
      <c r="G655" s="686"/>
    </row>
    <row r="656">
      <c r="G656" s="686"/>
    </row>
    <row r="657">
      <c r="G657" s="686"/>
    </row>
    <row r="658">
      <c r="G658" s="686"/>
    </row>
    <row r="659">
      <c r="G659" s="686"/>
    </row>
    <row r="660">
      <c r="G660" s="686"/>
    </row>
    <row r="661">
      <c r="G661" s="686"/>
    </row>
    <row r="662">
      <c r="G662" s="686"/>
    </row>
    <row r="663">
      <c r="G663" s="686"/>
    </row>
    <row r="664">
      <c r="G664" s="686"/>
    </row>
    <row r="665">
      <c r="G665" s="686"/>
    </row>
    <row r="666">
      <c r="G666" s="686"/>
    </row>
    <row r="667">
      <c r="G667" s="686"/>
    </row>
    <row r="668">
      <c r="G668" s="686"/>
    </row>
    <row r="669">
      <c r="G669" s="686"/>
    </row>
    <row r="670">
      <c r="G670" s="686"/>
    </row>
    <row r="671">
      <c r="G671" s="686"/>
    </row>
    <row r="672">
      <c r="G672" s="686"/>
    </row>
    <row r="673">
      <c r="G673" s="686"/>
    </row>
    <row r="674">
      <c r="G674" s="686"/>
    </row>
    <row r="675">
      <c r="G675" s="686"/>
    </row>
    <row r="676">
      <c r="G676" s="686"/>
    </row>
    <row r="677">
      <c r="G677" s="686"/>
    </row>
    <row r="678">
      <c r="G678" s="686"/>
    </row>
    <row r="679">
      <c r="G679" s="686"/>
    </row>
    <row r="680">
      <c r="G680" s="686"/>
    </row>
    <row r="681">
      <c r="G681" s="686"/>
    </row>
    <row r="682">
      <c r="G682" s="686"/>
    </row>
    <row r="683">
      <c r="G683" s="686"/>
    </row>
    <row r="684">
      <c r="G684" s="686"/>
    </row>
    <row r="685">
      <c r="G685" s="686"/>
    </row>
    <row r="686">
      <c r="G686" s="686"/>
    </row>
    <row r="687">
      <c r="G687" s="686"/>
    </row>
    <row r="688">
      <c r="G688" s="686"/>
    </row>
    <row r="689">
      <c r="G689" s="686"/>
    </row>
    <row r="690">
      <c r="G690" s="686"/>
    </row>
    <row r="691">
      <c r="G691" s="686"/>
    </row>
    <row r="692">
      <c r="G692" s="686"/>
    </row>
    <row r="693">
      <c r="G693" s="686"/>
    </row>
    <row r="694">
      <c r="G694" s="686"/>
    </row>
    <row r="695">
      <c r="G695" s="686"/>
    </row>
    <row r="696">
      <c r="G696" s="686"/>
    </row>
    <row r="697">
      <c r="G697" s="686"/>
    </row>
    <row r="698">
      <c r="G698" s="686"/>
    </row>
    <row r="699">
      <c r="G699" s="686"/>
    </row>
    <row r="700">
      <c r="G700" s="686"/>
    </row>
    <row r="701">
      <c r="G701" s="686"/>
    </row>
    <row r="702">
      <c r="G702" s="686"/>
    </row>
    <row r="703">
      <c r="G703" s="686"/>
    </row>
    <row r="704">
      <c r="G704" s="686"/>
    </row>
    <row r="705">
      <c r="G705" s="686"/>
    </row>
    <row r="706">
      <c r="G706" s="686"/>
    </row>
    <row r="707">
      <c r="G707" s="686"/>
    </row>
    <row r="708">
      <c r="G708" s="686"/>
    </row>
    <row r="709">
      <c r="G709" s="686"/>
    </row>
    <row r="710">
      <c r="G710" s="686"/>
    </row>
    <row r="711">
      <c r="G711" s="686"/>
    </row>
    <row r="712">
      <c r="G712" s="686"/>
    </row>
    <row r="713">
      <c r="G713" s="686"/>
    </row>
    <row r="714">
      <c r="G714" s="686"/>
    </row>
    <row r="715">
      <c r="G715" s="686"/>
    </row>
    <row r="716">
      <c r="G716" s="686"/>
    </row>
    <row r="717">
      <c r="G717" s="686"/>
    </row>
    <row r="718">
      <c r="G718" s="686"/>
    </row>
    <row r="719">
      <c r="G719" s="686"/>
    </row>
    <row r="720">
      <c r="G720" s="686"/>
    </row>
    <row r="721">
      <c r="G721" s="686"/>
    </row>
    <row r="722">
      <c r="G722" s="686"/>
    </row>
    <row r="723">
      <c r="G723" s="686"/>
    </row>
    <row r="724">
      <c r="G724" s="686"/>
    </row>
    <row r="725">
      <c r="G725" s="686"/>
    </row>
    <row r="726">
      <c r="G726" s="686"/>
    </row>
    <row r="727">
      <c r="G727" s="686"/>
    </row>
    <row r="728">
      <c r="G728" s="686"/>
    </row>
    <row r="729">
      <c r="G729" s="686"/>
    </row>
    <row r="730">
      <c r="G730" s="686"/>
    </row>
    <row r="731">
      <c r="G731" s="686"/>
    </row>
    <row r="732">
      <c r="G732" s="686"/>
    </row>
    <row r="733">
      <c r="G733" s="686"/>
    </row>
    <row r="734">
      <c r="G734" s="686"/>
    </row>
    <row r="735">
      <c r="G735" s="686"/>
    </row>
    <row r="736">
      <c r="G736" s="686"/>
    </row>
    <row r="737">
      <c r="G737" s="686"/>
    </row>
    <row r="738">
      <c r="G738" s="686"/>
    </row>
    <row r="739">
      <c r="G739" s="686"/>
    </row>
    <row r="740">
      <c r="G740" s="686"/>
    </row>
    <row r="741">
      <c r="G741" s="686"/>
    </row>
    <row r="742">
      <c r="G742" s="686"/>
    </row>
    <row r="743">
      <c r="G743" s="686"/>
    </row>
    <row r="744">
      <c r="G744" s="686"/>
    </row>
    <row r="745">
      <c r="G745" s="686"/>
    </row>
    <row r="746">
      <c r="G746" s="686"/>
    </row>
    <row r="747">
      <c r="G747" s="686"/>
    </row>
    <row r="748">
      <c r="G748" s="686"/>
    </row>
    <row r="749">
      <c r="G749" s="686"/>
    </row>
    <row r="750">
      <c r="G750" s="686"/>
    </row>
    <row r="751">
      <c r="G751" s="686"/>
    </row>
    <row r="752">
      <c r="G752" s="686"/>
    </row>
    <row r="753">
      <c r="G753" s="686"/>
    </row>
    <row r="754">
      <c r="G754" s="686"/>
    </row>
    <row r="755">
      <c r="G755" s="686"/>
    </row>
    <row r="756">
      <c r="G756" s="686"/>
    </row>
    <row r="757">
      <c r="G757" s="686"/>
    </row>
    <row r="758">
      <c r="G758" s="686"/>
    </row>
    <row r="759">
      <c r="G759" s="686"/>
    </row>
    <row r="760">
      <c r="G760" s="692" t="s">
        <v>1969</v>
      </c>
    </row>
    <row r="761">
      <c r="G761" s="704" t="s">
        <v>1629</v>
      </c>
    </row>
    <row r="762">
      <c r="G762" s="704" t="s">
        <v>1648</v>
      </c>
    </row>
    <row r="763">
      <c r="G763" s="706"/>
    </row>
    <row r="764">
      <c r="G764" s="704"/>
    </row>
    <row r="765">
      <c r="G765" s="704" t="s">
        <v>1863</v>
      </c>
    </row>
    <row r="766">
      <c r="G766" s="692" t="s">
        <v>1698</v>
      </c>
    </row>
    <row r="767">
      <c r="G767" s="692" t="s">
        <v>13903</v>
      </c>
    </row>
    <row r="768">
      <c r="G768" s="704" t="s">
        <v>1663</v>
      </c>
    </row>
    <row r="769">
      <c r="G769" s="706" t="s">
        <v>1616</v>
      </c>
    </row>
    <row r="770">
      <c r="G770" s="706" t="s">
        <v>1653</v>
      </c>
    </row>
    <row r="771">
      <c r="G771" s="692" t="s">
        <v>1730</v>
      </c>
    </row>
    <row r="772">
      <c r="G772" s="692" t="s">
        <v>2268</v>
      </c>
    </row>
    <row r="773">
      <c r="G773" s="704" t="s">
        <v>1846</v>
      </c>
    </row>
    <row r="774">
      <c r="G774" s="692" t="s">
        <v>2545</v>
      </c>
    </row>
    <row r="775">
      <c r="G775" s="686" t="s">
        <v>5558</v>
      </c>
    </row>
    <row r="776">
      <c r="G776" s="690" t="s">
        <v>5650</v>
      </c>
    </row>
    <row r="777">
      <c r="G777" s="690" t="s">
        <v>5660</v>
      </c>
    </row>
    <row r="778">
      <c r="G778" s="774" t="s">
        <v>5639</v>
      </c>
    </row>
    <row r="779">
      <c r="G779" s="774" t="s">
        <v>2726</v>
      </c>
    </row>
    <row r="780">
      <c r="G780" s="686" t="s">
        <v>2676</v>
      </c>
    </row>
    <row r="781">
      <c r="G781" s="706" t="s">
        <v>2337</v>
      </c>
    </row>
    <row r="782">
      <c r="G782" s="692" t="s">
        <v>1713</v>
      </c>
    </row>
    <row r="783">
      <c r="G783" s="704" t="s">
        <v>1743</v>
      </c>
    </row>
    <row r="784">
      <c r="G784" s="704" t="s">
        <v>1758</v>
      </c>
    </row>
    <row r="785">
      <c r="G785" s="704" t="s">
        <v>1793</v>
      </c>
    </row>
    <row r="786">
      <c r="G786" s="704" t="s">
        <v>1806</v>
      </c>
    </row>
    <row r="787">
      <c r="G787" s="704" t="s">
        <v>1840</v>
      </c>
    </row>
    <row r="788">
      <c r="G788" s="692" t="s">
        <v>1873</v>
      </c>
    </row>
    <row r="789">
      <c r="G789" s="692" t="s">
        <v>1885</v>
      </c>
    </row>
    <row r="790">
      <c r="G790" s="692" t="s">
        <v>2105</v>
      </c>
    </row>
    <row r="791">
      <c r="G791" s="692" t="s">
        <v>2115</v>
      </c>
    </row>
    <row r="792">
      <c r="G792" s="692" t="s">
        <v>2160</v>
      </c>
    </row>
    <row r="793">
      <c r="G793" s="692" t="s">
        <v>2293</v>
      </c>
    </row>
    <row r="794">
      <c r="G794" s="692" t="s">
        <v>2025</v>
      </c>
    </row>
    <row r="795">
      <c r="G795" s="686" t="s">
        <v>2008</v>
      </c>
    </row>
    <row r="796">
      <c r="G796" s="704" t="s">
        <v>1969</v>
      </c>
    </row>
    <row r="797">
      <c r="G797" s="704" t="s">
        <v>2127</v>
      </c>
    </row>
    <row r="798">
      <c r="G798" s="692" t="s">
        <v>2139</v>
      </c>
    </row>
    <row r="799">
      <c r="G799" s="692" t="s">
        <v>2737</v>
      </c>
    </row>
    <row r="800">
      <c r="G800" s="692" t="s">
        <v>2762</v>
      </c>
    </row>
    <row r="801">
      <c r="G801" s="692" t="s">
        <v>2615</v>
      </c>
    </row>
    <row r="802">
      <c r="G802" s="692" t="s">
        <v>2591</v>
      </c>
    </row>
    <row r="803">
      <c r="G803" s="692" t="s">
        <v>2531</v>
      </c>
    </row>
    <row r="804">
      <c r="G804" s="692" t="s">
        <v>2563</v>
      </c>
    </row>
    <row r="805">
      <c r="G805" s="692" t="s">
        <v>2701</v>
      </c>
    </row>
    <row r="806">
      <c r="G806" s="692" t="s">
        <v>2553</v>
      </c>
    </row>
    <row r="807">
      <c r="G807" s="704" t="s">
        <v>2285</v>
      </c>
    </row>
    <row r="808">
      <c r="G808" s="704" t="s">
        <v>2302</v>
      </c>
    </row>
    <row r="809">
      <c r="G809" s="704" t="s">
        <v>2187</v>
      </c>
    </row>
    <row r="810">
      <c r="G810" s="704" t="s">
        <v>1957</v>
      </c>
    </row>
    <row r="811">
      <c r="G811" s="706" t="s">
        <v>2259</v>
      </c>
    </row>
    <row r="812">
      <c r="G812" s="692" t="s">
        <v>2638</v>
      </c>
    </row>
    <row r="813">
      <c r="G813" s="692" t="s">
        <v>2518</v>
      </c>
    </row>
    <row r="814">
      <c r="G814" s="704" t="s">
        <v>1616</v>
      </c>
    </row>
    <row r="815">
      <c r="G815" s="692" t="s">
        <v>3001</v>
      </c>
    </row>
    <row r="816">
      <c r="G816" s="704" t="s">
        <v>3051</v>
      </c>
    </row>
    <row r="817">
      <c r="G817" s="704" t="s">
        <v>1766</v>
      </c>
    </row>
    <row r="818">
      <c r="G818" s="704" t="s">
        <v>1779</v>
      </c>
    </row>
    <row r="819">
      <c r="G819" s="704" t="s">
        <v>1899</v>
      </c>
    </row>
    <row r="820">
      <c r="G820" s="845" t="s">
        <v>2050</v>
      </c>
    </row>
    <row r="821">
      <c r="G821" s="704" t="s">
        <v>2413</v>
      </c>
    </row>
    <row r="822">
      <c r="G822" s="704" t="s">
        <v>3122</v>
      </c>
    </row>
    <row r="823">
      <c r="G823" s="704" t="s">
        <v>2971</v>
      </c>
    </row>
    <row r="824">
      <c r="G824" s="704" t="s">
        <v>2148</v>
      </c>
    </row>
    <row r="825">
      <c r="G825" s="692" t="s">
        <v>2754</v>
      </c>
    </row>
    <row r="826">
      <c r="G826" s="692" t="s">
        <v>3489</v>
      </c>
    </row>
    <row r="827">
      <c r="G827" s="692" t="s">
        <v>3292</v>
      </c>
    </row>
    <row r="828">
      <c r="G828" s="692" t="s">
        <v>3217</v>
      </c>
    </row>
    <row r="829">
      <c r="G829" s="692" t="s">
        <v>3145</v>
      </c>
    </row>
    <row r="830">
      <c r="G830" s="692" t="s">
        <v>3172</v>
      </c>
    </row>
    <row r="831">
      <c r="G831" s="692" t="s">
        <v>3227</v>
      </c>
    </row>
    <row r="832">
      <c r="G832" s="692" t="s">
        <v>3380</v>
      </c>
    </row>
    <row r="833">
      <c r="G833" s="692" t="s">
        <v>3353</v>
      </c>
    </row>
    <row r="834">
      <c r="G834" s="867" t="s">
        <v>4465</v>
      </c>
    </row>
    <row r="835">
      <c r="G835" s="692" t="s">
        <v>3748</v>
      </c>
    </row>
    <row r="836">
      <c r="G836" s="692" t="s">
        <v>3270</v>
      </c>
    </row>
    <row r="837">
      <c r="G837" s="692" t="s">
        <v>2898</v>
      </c>
    </row>
    <row r="838">
      <c r="G838" s="692" t="s">
        <v>3566</v>
      </c>
    </row>
    <row r="839">
      <c r="G839" s="692" t="s">
        <v>3087</v>
      </c>
    </row>
    <row r="840">
      <c r="G840" s="686" t="s">
        <v>3340</v>
      </c>
    </row>
    <row r="841">
      <c r="G841" s="692" t="s">
        <v>3312</v>
      </c>
    </row>
    <row r="842">
      <c r="G842" s="692" t="s">
        <v>3157</v>
      </c>
    </row>
    <row r="843">
      <c r="G843" s="886" t="s">
        <v>3703</v>
      </c>
    </row>
    <row r="844">
      <c r="G844" s="905" t="str">
        <f>'Datos por dni'!D1193</f>
        <v>soledadkonic@gmail.com</v>
      </c>
    </row>
    <row r="845">
      <c r="G845" s="905" t="str">
        <f>'Datos por dni'!D1194</f>
        <v>matias1fernandez2@gmail.com</v>
      </c>
    </row>
    <row r="846">
      <c r="G846" s="253" t="s">
        <v>6986</v>
      </c>
    </row>
    <row r="847">
      <c r="G847" s="1014" t="str">
        <f>'Datos por dni'!D1196</f>
        <v>lucia.cabrio@gmail.com</v>
      </c>
    </row>
    <row r="848">
      <c r="G848" s="300" t="s">
        <v>3477</v>
      </c>
    </row>
    <row r="849">
      <c r="G849" s="932" t="s">
        <v>4197</v>
      </c>
    </row>
    <row r="850">
      <c r="G850" s="335" t="str">
        <f>'Datos por dni'!D1199</f>
        <v>miliperini@gmail.com</v>
      </c>
    </row>
    <row r="851">
      <c r="G851" s="335" t="str">
        <f>'Datos por dni'!D1200</f>
        <v>flordisanto@gmail.com</v>
      </c>
    </row>
    <row r="852">
      <c r="G852" s="335" t="str">
        <f>'Datos por dni'!D1201</f>
        <v>sofiastuder95@gmail.com</v>
      </c>
    </row>
    <row r="853">
      <c r="G853" s="335" t="str">
        <f>'Datos por dni'!D1202</f>
        <v>milenamoyano.mm@gmail.com</v>
      </c>
    </row>
    <row r="854">
      <c r="G854" s="249" t="s">
        <v>4813</v>
      </c>
    </row>
    <row r="855">
      <c r="G855" s="335" t="str">
        <f>'Datos por dni'!D1204</f>
        <v>juli.pucciarelli@gmail.com</v>
      </c>
    </row>
    <row r="856">
      <c r="G856" s="347" t="str">
        <f>'Datos por dni'!D1205</f>
        <v>marianalourdesferreyra@gmail.com</v>
      </c>
    </row>
    <row r="857">
      <c r="G857" s="310" t="s">
        <v>6242</v>
      </c>
    </row>
    <row r="858">
      <c r="G858" s="335" t="str">
        <f>'Datos por dni'!D1207</f>
        <v>luismaben@gmail.com</v>
      </c>
    </row>
    <row r="859">
      <c r="G859" s="966" t="s">
        <v>4895</v>
      </c>
    </row>
    <row r="860">
      <c r="G860" s="347" t="str">
        <f>'Datos por dni'!D1209</f>
        <v>flordiiorio.fdi@gmail.com</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13"/>
    <col customWidth="1" min="3" max="3" width="12.88"/>
    <col customWidth="1" min="5" max="5" width="18.88"/>
    <col customWidth="1" min="10" max="10" width="26.25"/>
  </cols>
  <sheetData>
    <row r="1">
      <c r="A1" s="2" t="s">
        <v>4</v>
      </c>
      <c r="B1" s="2" t="s">
        <v>22</v>
      </c>
      <c r="C1" s="2" t="s">
        <v>25</v>
      </c>
      <c r="D1" s="2" t="s">
        <v>26</v>
      </c>
      <c r="E1" s="2" t="s">
        <v>33</v>
      </c>
      <c r="F1" s="2" t="s">
        <v>35</v>
      </c>
      <c r="G1" s="2" t="s">
        <v>13904</v>
      </c>
      <c r="H1" s="2" t="s">
        <v>43</v>
      </c>
      <c r="I1" s="2" t="s">
        <v>44</v>
      </c>
      <c r="J1" s="2" t="s">
        <v>13905</v>
      </c>
      <c r="K1" s="2" t="s">
        <v>53</v>
      </c>
    </row>
    <row r="2">
      <c r="A2" s="2" t="s">
        <v>55</v>
      </c>
      <c r="B2" s="1506" t="s">
        <v>391</v>
      </c>
    </row>
    <row r="3">
      <c r="A3" s="2" t="s">
        <v>13906</v>
      </c>
      <c r="B3" s="1506" t="s">
        <v>4034</v>
      </c>
    </row>
    <row r="4">
      <c r="A4" s="2" t="s">
        <v>13907</v>
      </c>
      <c r="B4" s="1507" t="s">
        <v>1948</v>
      </c>
    </row>
    <row r="5">
      <c r="A5" s="2" t="s">
        <v>13908</v>
      </c>
      <c r="B5" s="1506" t="s">
        <v>13909</v>
      </c>
    </row>
    <row r="6">
      <c r="A6" s="2" t="s">
        <v>6876</v>
      </c>
      <c r="B6" s="1506" t="s">
        <v>13910</v>
      </c>
    </row>
    <row r="7">
      <c r="B7" s="1506" t="s">
        <v>13911</v>
      </c>
    </row>
    <row r="8">
      <c r="B8" s="1506" t="s">
        <v>13912</v>
      </c>
    </row>
    <row r="9">
      <c r="B9" s="1506" t="s">
        <v>13913</v>
      </c>
    </row>
    <row r="10">
      <c r="B10" s="1507" t="s">
        <v>13914</v>
      </c>
    </row>
    <row r="11">
      <c r="B11" s="1506" t="s">
        <v>13915</v>
      </c>
    </row>
    <row r="12">
      <c r="B12" s="1506" t="s">
        <v>13916</v>
      </c>
    </row>
    <row r="13">
      <c r="B13" s="1506" t="s">
        <v>13917</v>
      </c>
    </row>
    <row r="14">
      <c r="B14" s="1507" t="s">
        <v>5065</v>
      </c>
    </row>
    <row r="15">
      <c r="B15" s="1506" t="s">
        <v>13918</v>
      </c>
    </row>
    <row r="16">
      <c r="B16" s="1506" t="s">
        <v>13919</v>
      </c>
    </row>
    <row r="17">
      <c r="B17" s="1506" t="s">
        <v>13920</v>
      </c>
    </row>
    <row r="18">
      <c r="B18" s="1507" t="s">
        <v>13921</v>
      </c>
    </row>
    <row r="19">
      <c r="B19" s="1506" t="s">
        <v>13922</v>
      </c>
    </row>
    <row r="20">
      <c r="B20" s="1506" t="s">
        <v>13923</v>
      </c>
    </row>
    <row r="21">
      <c r="B21" s="1507" t="s">
        <v>13924</v>
      </c>
    </row>
    <row r="22">
      <c r="B22" s="1506" t="s">
        <v>13925</v>
      </c>
    </row>
    <row r="23">
      <c r="B23" s="1506" t="s">
        <v>13926</v>
      </c>
    </row>
    <row r="24">
      <c r="B24" s="1506" t="s">
        <v>13927</v>
      </c>
    </row>
    <row r="25">
      <c r="B25" s="1506" t="s">
        <v>13928</v>
      </c>
    </row>
    <row r="26">
      <c r="B26" s="1506" t="s">
        <v>13929</v>
      </c>
    </row>
    <row r="27">
      <c r="B27" s="1506" t="s">
        <v>13930</v>
      </c>
    </row>
    <row r="28">
      <c r="B28" s="1506" t="s">
        <v>13931</v>
      </c>
    </row>
    <row r="29">
      <c r="B29" s="1506" t="s">
        <v>13932</v>
      </c>
    </row>
    <row r="30">
      <c r="B30" s="1507" t="s">
        <v>13933</v>
      </c>
    </row>
    <row r="31">
      <c r="B31" s="1507" t="s">
        <v>13934</v>
      </c>
    </row>
    <row r="32">
      <c r="B32" s="1507" t="s">
        <v>13935</v>
      </c>
    </row>
    <row r="33">
      <c r="B33" s="1507" t="s">
        <v>13936</v>
      </c>
    </row>
    <row r="34">
      <c r="B34" s="150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75"/>
    <col customWidth="1" min="2" max="2" width="15.88"/>
    <col customWidth="1" min="3" max="3" width="23.75"/>
    <col customWidth="1" min="4" max="4" width="24.5"/>
    <col customWidth="1" min="5" max="5" width="10.0"/>
    <col customWidth="1" min="6" max="6" width="5.5"/>
    <col customWidth="1" min="7" max="7" width="10.5"/>
    <col customWidth="1" min="8" max="8" width="13.0"/>
    <col customWidth="1" min="9" max="9" width="19.13"/>
    <col customWidth="1" min="10" max="10" width="17.38"/>
    <col customWidth="1" min="11" max="11" width="21.5"/>
    <col customWidth="1" min="12" max="12" width="8.38"/>
    <col customWidth="1" min="13" max="13" width="15.75"/>
    <col customWidth="1" min="14" max="14" width="24.88"/>
    <col customWidth="1" min="15" max="15" width="23.88"/>
    <col customWidth="1" min="16" max="16" width="20.0"/>
    <col customWidth="1" min="17" max="17" width="13.0"/>
    <col customWidth="1" min="18" max="18" width="10.13"/>
    <col customWidth="1" min="19" max="19" width="15.88"/>
    <col customWidth="1" min="20" max="20" width="13.38"/>
    <col customWidth="1" min="21" max="21" width="14.5"/>
    <col customWidth="1" min="22" max="22" width="14.0"/>
    <col customWidth="1" min="23" max="24" width="18.88"/>
    <col customWidth="1" min="25" max="25" width="16.5"/>
    <col customWidth="1" min="26" max="26" width="18.88"/>
    <col customWidth="1" min="27" max="27" width="39.0"/>
    <col customWidth="1" min="28" max="28" width="49.63"/>
    <col customWidth="1" min="29" max="29" width="15.13"/>
    <col customWidth="1" min="30" max="30" width="16.75"/>
    <col customWidth="1" min="31" max="31" width="12.88"/>
    <col customWidth="1" min="32" max="32" width="11.13"/>
    <col customWidth="1" min="33" max="33" width="10.88"/>
    <col customWidth="1" min="34" max="34" width="10.75"/>
    <col customWidth="1" min="35" max="35" width="9.25"/>
    <col customWidth="1" min="36" max="36" width="8.5"/>
    <col customWidth="1" min="37" max="37" width="12.75"/>
    <col customWidth="1" min="38" max="38" width="11.0"/>
    <col customWidth="1" min="39" max="39" width="29.5"/>
  </cols>
  <sheetData>
    <row r="1" ht="71.25" customHeight="1">
      <c r="A1" s="129" t="s">
        <v>13937</v>
      </c>
      <c r="B1" s="127" t="s">
        <v>1545</v>
      </c>
      <c r="C1" s="127" t="s">
        <v>1546</v>
      </c>
      <c r="D1" s="127" t="s">
        <v>1547</v>
      </c>
      <c r="E1" s="127" t="s">
        <v>1548</v>
      </c>
      <c r="F1" s="128" t="s">
        <v>1567</v>
      </c>
      <c r="G1" s="127" t="s">
        <v>1544</v>
      </c>
      <c r="H1" s="128" t="s">
        <v>22</v>
      </c>
      <c r="I1" s="127" t="s">
        <v>1549</v>
      </c>
      <c r="J1" s="129" t="s">
        <v>1550</v>
      </c>
      <c r="K1" s="129" t="s">
        <v>1554</v>
      </c>
      <c r="L1" s="128" t="s">
        <v>1551</v>
      </c>
      <c r="M1" s="127" t="s">
        <v>1552</v>
      </c>
      <c r="N1" s="129" t="s">
        <v>1555</v>
      </c>
      <c r="O1" s="130" t="s">
        <v>1553</v>
      </c>
      <c r="P1" s="131" t="s">
        <v>1556</v>
      </c>
      <c r="Q1" s="128" t="s">
        <v>1557</v>
      </c>
      <c r="R1" s="128" t="s">
        <v>1558</v>
      </c>
      <c r="S1" s="128" t="s">
        <v>1559</v>
      </c>
      <c r="T1" s="127" t="s">
        <v>1560</v>
      </c>
      <c r="U1" s="132" t="s">
        <v>1561</v>
      </c>
      <c r="V1" s="129" t="s">
        <v>1562</v>
      </c>
      <c r="W1" s="132" t="s">
        <v>1563</v>
      </c>
      <c r="X1" s="132" t="s">
        <v>1564</v>
      </c>
      <c r="Y1" s="132" t="s">
        <v>1565</v>
      </c>
      <c r="Z1" s="132" t="s">
        <v>1566</v>
      </c>
      <c r="AA1" s="133" t="s">
        <v>1568</v>
      </c>
      <c r="AB1" s="134" t="s">
        <v>3</v>
      </c>
      <c r="AC1" s="135" t="s">
        <v>1569</v>
      </c>
      <c r="AD1" s="136"/>
      <c r="AE1" s="136"/>
      <c r="AF1" s="136"/>
      <c r="AG1" s="136"/>
      <c r="AH1" s="136"/>
      <c r="AI1" s="136"/>
      <c r="AJ1" s="136"/>
      <c r="AK1" s="136"/>
      <c r="AL1" s="136"/>
      <c r="AM1" s="137"/>
    </row>
    <row r="2" ht="15.0" customHeight="1">
      <c r="A2" s="1508" t="s">
        <v>13937</v>
      </c>
      <c r="B2" s="141" t="s">
        <v>1545</v>
      </c>
      <c r="C2" s="140" t="s">
        <v>1546</v>
      </c>
      <c r="D2" s="140" t="s">
        <v>1547</v>
      </c>
      <c r="E2" s="140" t="s">
        <v>1548</v>
      </c>
      <c r="F2" s="142" t="s">
        <v>1567</v>
      </c>
      <c r="G2" s="140" t="s">
        <v>1544</v>
      </c>
      <c r="H2" s="140" t="s">
        <v>22</v>
      </c>
      <c r="I2" s="140" t="s">
        <v>1549</v>
      </c>
      <c r="J2" s="140" t="s">
        <v>1550</v>
      </c>
      <c r="K2" s="140" t="s">
        <v>1554</v>
      </c>
      <c r="L2" s="140" t="s">
        <v>1551</v>
      </c>
      <c r="M2" s="140" t="s">
        <v>1552</v>
      </c>
      <c r="N2" s="140" t="s">
        <v>1555</v>
      </c>
      <c r="O2" s="140" t="s">
        <v>1570</v>
      </c>
      <c r="P2" s="140" t="s">
        <v>1571</v>
      </c>
      <c r="Q2" s="140" t="s">
        <v>1557</v>
      </c>
      <c r="R2" s="140" t="s">
        <v>1558</v>
      </c>
      <c r="S2" s="140" t="s">
        <v>1559</v>
      </c>
      <c r="T2" s="140" t="s">
        <v>1560</v>
      </c>
      <c r="U2" s="140" t="s">
        <v>1561</v>
      </c>
      <c r="V2" s="140" t="s">
        <v>1562</v>
      </c>
      <c r="W2" s="140" t="s">
        <v>1563</v>
      </c>
      <c r="X2" s="140" t="s">
        <v>1564</v>
      </c>
      <c r="Y2" s="140" t="s">
        <v>1565</v>
      </c>
      <c r="Z2" s="142" t="s">
        <v>1566</v>
      </c>
      <c r="AA2" s="143" t="s">
        <v>1572</v>
      </c>
      <c r="AB2" s="144" t="s">
        <v>1573</v>
      </c>
      <c r="AC2" s="144" t="s">
        <v>1574</v>
      </c>
      <c r="AD2" s="144" t="s">
        <v>1575</v>
      </c>
      <c r="AE2" s="144" t="s">
        <v>1576</v>
      </c>
      <c r="AF2" s="144" t="s">
        <v>1577</v>
      </c>
      <c r="AG2" s="145" t="s">
        <v>1578</v>
      </c>
      <c r="AH2" s="146" t="s">
        <v>1579</v>
      </c>
      <c r="AI2" s="146" t="s">
        <v>1580</v>
      </c>
      <c r="AJ2" s="146" t="s">
        <v>1581</v>
      </c>
      <c r="AK2" s="147" t="s">
        <v>1582</v>
      </c>
      <c r="AL2" s="147" t="s">
        <v>1583</v>
      </c>
      <c r="AM2" s="147" t="s">
        <v>1584</v>
      </c>
    </row>
    <row r="3" ht="15.0" customHeight="1">
      <c r="A3" s="1509" t="s">
        <v>5797</v>
      </c>
      <c r="B3" s="151" t="s">
        <v>1585</v>
      </c>
      <c r="C3" s="152" t="s">
        <v>1586</v>
      </c>
      <c r="D3" s="153" t="s">
        <v>1587</v>
      </c>
      <c r="E3" s="150"/>
      <c r="F3" s="155"/>
      <c r="G3" s="150"/>
      <c r="H3" s="153"/>
      <c r="I3" s="150"/>
      <c r="J3" s="153" t="s">
        <v>1588</v>
      </c>
      <c r="K3" s="150"/>
      <c r="L3" s="150"/>
      <c r="M3" s="153" t="s">
        <v>1589</v>
      </c>
      <c r="N3" s="150"/>
      <c r="O3" s="150"/>
      <c r="P3" s="154" t="s">
        <v>1590</v>
      </c>
      <c r="Q3" s="150"/>
      <c r="R3" s="150"/>
      <c r="S3" s="150"/>
      <c r="T3" s="150"/>
      <c r="U3" s="150"/>
      <c r="V3" s="150"/>
      <c r="W3" s="150"/>
      <c r="X3" s="150"/>
      <c r="Y3" s="150"/>
      <c r="Z3" s="155"/>
      <c r="AA3" s="151" t="s">
        <v>1591</v>
      </c>
      <c r="AB3" s="150"/>
      <c r="AC3" s="150"/>
      <c r="AD3" s="150"/>
      <c r="AE3" s="150"/>
      <c r="AF3" s="150"/>
      <c r="AG3" s="156"/>
      <c r="AH3" s="157"/>
      <c r="AI3" s="158" t="b">
        <v>0</v>
      </c>
      <c r="AJ3" s="159" t="b">
        <v>0</v>
      </c>
      <c r="AK3" s="159" t="b">
        <v>0</v>
      </c>
      <c r="AL3" s="159" t="b">
        <v>0</v>
      </c>
      <c r="AM3" s="159"/>
    </row>
    <row r="4" ht="15.0" customHeight="1">
      <c r="A4" s="220" t="s">
        <v>5797</v>
      </c>
      <c r="B4" s="162" t="s">
        <v>1585</v>
      </c>
      <c r="C4" s="163" t="s">
        <v>1592</v>
      </c>
      <c r="D4" s="164" t="s">
        <v>1593</v>
      </c>
      <c r="E4" s="161"/>
      <c r="F4" s="166"/>
      <c r="G4" s="161"/>
      <c r="H4" s="164"/>
      <c r="I4" s="161"/>
      <c r="J4" s="164" t="s">
        <v>1594</v>
      </c>
      <c r="K4" s="161"/>
      <c r="L4" s="161"/>
      <c r="M4" s="164" t="s">
        <v>1595</v>
      </c>
      <c r="N4" s="161"/>
      <c r="O4" s="161"/>
      <c r="P4" s="165" t="s">
        <v>1590</v>
      </c>
      <c r="Q4" s="161"/>
      <c r="R4" s="161"/>
      <c r="S4" s="161"/>
      <c r="T4" s="161"/>
      <c r="U4" s="161"/>
      <c r="V4" s="161"/>
      <c r="W4" s="161"/>
      <c r="X4" s="161"/>
      <c r="Y4" s="161"/>
      <c r="Z4" s="166"/>
      <c r="AA4" s="162" t="s">
        <v>1591</v>
      </c>
      <c r="AB4" s="161"/>
      <c r="AC4" s="161"/>
      <c r="AD4" s="161"/>
      <c r="AE4" s="161"/>
      <c r="AF4" s="161"/>
      <c r="AG4" s="167"/>
      <c r="AH4" s="25"/>
      <c r="AI4" s="168" t="b">
        <v>0</v>
      </c>
      <c r="AJ4" s="169" t="b">
        <v>0</v>
      </c>
      <c r="AK4" s="169" t="b">
        <v>0</v>
      </c>
      <c r="AL4" s="169" t="b">
        <v>0</v>
      </c>
      <c r="AM4" s="169"/>
    </row>
    <row r="5" ht="15.0" customHeight="1">
      <c r="A5" s="220" t="s">
        <v>5797</v>
      </c>
      <c r="B5" s="162" t="s">
        <v>1585</v>
      </c>
      <c r="C5" s="164" t="s">
        <v>1596</v>
      </c>
      <c r="D5" s="164" t="s">
        <v>1597</v>
      </c>
      <c r="E5" s="161"/>
      <c r="F5" s="166"/>
      <c r="G5" s="161"/>
      <c r="H5" s="164"/>
      <c r="I5" s="161"/>
      <c r="J5" s="164" t="s">
        <v>1598</v>
      </c>
      <c r="K5" s="161"/>
      <c r="L5" s="161"/>
      <c r="M5" s="164" t="s">
        <v>1599</v>
      </c>
      <c r="N5" s="161"/>
      <c r="O5" s="161"/>
      <c r="P5" s="165" t="s">
        <v>1590</v>
      </c>
      <c r="Q5" s="161"/>
      <c r="R5" s="161"/>
      <c r="S5" s="161"/>
      <c r="T5" s="161"/>
      <c r="U5" s="161"/>
      <c r="V5" s="161"/>
      <c r="W5" s="161"/>
      <c r="X5" s="161"/>
      <c r="Y5" s="161"/>
      <c r="Z5" s="166"/>
      <c r="AA5" s="162" t="s">
        <v>1591</v>
      </c>
      <c r="AB5" s="161"/>
      <c r="AC5" s="161"/>
      <c r="AD5" s="161"/>
      <c r="AE5" s="161"/>
      <c r="AF5" s="161"/>
      <c r="AG5" s="167"/>
      <c r="AH5" s="25"/>
      <c r="AI5" s="168" t="b">
        <v>0</v>
      </c>
      <c r="AJ5" s="169" t="b">
        <v>0</v>
      </c>
      <c r="AK5" s="169" t="b">
        <v>0</v>
      </c>
      <c r="AL5" s="169" t="b">
        <v>0</v>
      </c>
      <c r="AM5" s="169"/>
    </row>
    <row r="6" ht="15.0" customHeight="1">
      <c r="A6" s="220" t="s">
        <v>5797</v>
      </c>
      <c r="B6" s="162" t="s">
        <v>1585</v>
      </c>
      <c r="C6" s="164" t="s">
        <v>1600</v>
      </c>
      <c r="D6" s="170" t="s">
        <v>1601</v>
      </c>
      <c r="E6" s="161"/>
      <c r="F6" s="166"/>
      <c r="G6" s="161"/>
      <c r="H6" s="164"/>
      <c r="I6" s="161"/>
      <c r="J6" s="164" t="s">
        <v>1602</v>
      </c>
      <c r="K6" s="161"/>
      <c r="L6" s="161"/>
      <c r="M6" s="164" t="s">
        <v>1603</v>
      </c>
      <c r="N6" s="161"/>
      <c r="O6" s="161"/>
      <c r="P6" s="165" t="s">
        <v>1590</v>
      </c>
      <c r="Q6" s="161"/>
      <c r="R6" s="161"/>
      <c r="S6" s="161"/>
      <c r="T6" s="161"/>
      <c r="U6" s="161"/>
      <c r="V6" s="161"/>
      <c r="W6" s="161"/>
      <c r="X6" s="161"/>
      <c r="Y6" s="161"/>
      <c r="Z6" s="166"/>
      <c r="AA6" s="162" t="s">
        <v>1591</v>
      </c>
      <c r="AB6" s="161"/>
      <c r="AC6" s="161"/>
      <c r="AD6" s="161"/>
      <c r="AE6" s="161"/>
      <c r="AF6" s="161"/>
      <c r="AG6" s="167"/>
      <c r="AH6" s="25"/>
      <c r="AI6" s="168" t="b">
        <v>0</v>
      </c>
      <c r="AJ6" s="169" t="b">
        <v>0</v>
      </c>
      <c r="AK6" s="169" t="b">
        <v>0</v>
      </c>
      <c r="AL6" s="169" t="b">
        <v>0</v>
      </c>
      <c r="AM6" s="169"/>
    </row>
    <row r="7" ht="15.0" customHeight="1">
      <c r="A7" s="220" t="s">
        <v>5797</v>
      </c>
      <c r="B7" s="161"/>
      <c r="C7" s="171" t="s">
        <v>1604</v>
      </c>
      <c r="D7" s="170" t="s">
        <v>1605</v>
      </c>
      <c r="E7" s="161"/>
      <c r="F7" s="166"/>
      <c r="G7" s="161"/>
      <c r="H7" s="164"/>
      <c r="I7" s="161"/>
      <c r="J7" s="172" t="s">
        <v>1606</v>
      </c>
      <c r="K7" s="161"/>
      <c r="L7" s="161"/>
      <c r="M7" s="164" t="s">
        <v>1607</v>
      </c>
      <c r="N7" s="161"/>
      <c r="O7" s="161"/>
      <c r="P7" s="173" t="s">
        <v>1608</v>
      </c>
      <c r="Q7" s="161"/>
      <c r="R7" s="161"/>
      <c r="S7" s="161"/>
      <c r="T7" s="161"/>
      <c r="U7" s="161"/>
      <c r="V7" s="161"/>
      <c r="W7" s="161"/>
      <c r="X7" s="161"/>
      <c r="Y7" s="161"/>
      <c r="Z7" s="166"/>
      <c r="AA7" s="162" t="s">
        <v>1591</v>
      </c>
      <c r="AB7" s="161"/>
      <c r="AC7" s="161"/>
      <c r="AD7" s="161"/>
      <c r="AE7" s="161"/>
      <c r="AF7" s="161"/>
      <c r="AG7" s="167"/>
      <c r="AH7" s="25"/>
      <c r="AI7" s="168" t="b">
        <v>0</v>
      </c>
      <c r="AJ7" s="169" t="b">
        <v>0</v>
      </c>
      <c r="AK7" s="169" t="b">
        <v>0</v>
      </c>
      <c r="AL7" s="169" t="b">
        <v>0</v>
      </c>
      <c r="AM7" s="169"/>
    </row>
    <row r="8" ht="15.0" customHeight="1">
      <c r="A8" s="220" t="s">
        <v>5797</v>
      </c>
      <c r="B8" s="161"/>
      <c r="C8" s="161"/>
      <c r="D8" s="164" t="s">
        <v>1610</v>
      </c>
      <c r="E8" s="164" t="s">
        <v>1611</v>
      </c>
      <c r="F8" s="175" t="s">
        <v>1614</v>
      </c>
      <c r="G8" s="164" t="s">
        <v>1609</v>
      </c>
      <c r="H8" s="164" t="s">
        <v>1612</v>
      </c>
      <c r="I8" s="163" t="s">
        <v>1613</v>
      </c>
      <c r="J8" s="161"/>
      <c r="K8" s="161"/>
      <c r="L8" s="161"/>
      <c r="M8" s="161"/>
      <c r="N8" s="161"/>
      <c r="O8" s="161"/>
      <c r="P8" s="161"/>
      <c r="Q8" s="161"/>
      <c r="R8" s="161"/>
      <c r="S8" s="161"/>
      <c r="T8" s="161"/>
      <c r="U8" s="161"/>
      <c r="V8" s="161"/>
      <c r="W8" s="161"/>
      <c r="X8" s="161"/>
      <c r="Y8" s="161"/>
      <c r="Z8" s="166"/>
      <c r="AA8" s="162" t="s">
        <v>1615</v>
      </c>
      <c r="AB8" s="161"/>
      <c r="AC8" s="161"/>
      <c r="AD8" s="161"/>
      <c r="AE8" s="161"/>
      <c r="AF8" s="161"/>
      <c r="AG8" s="167"/>
      <c r="AH8" s="25"/>
      <c r="AI8" s="168" t="b">
        <v>0</v>
      </c>
      <c r="AJ8" s="169" t="b">
        <v>0</v>
      </c>
      <c r="AK8" s="169" t="b">
        <v>0</v>
      </c>
      <c r="AL8" s="169" t="b">
        <v>0</v>
      </c>
      <c r="AM8" s="169"/>
    </row>
    <row r="9" ht="18.0" customHeight="1">
      <c r="A9" s="1510">
        <v>1.0</v>
      </c>
      <c r="B9" s="177">
        <v>44244.09057396991</v>
      </c>
      <c r="C9" s="162" t="s">
        <v>1616</v>
      </c>
      <c r="D9" s="162" t="s">
        <v>1617</v>
      </c>
      <c r="E9" s="178">
        <v>36855.0</v>
      </c>
      <c r="F9" s="179">
        <v>20.0</v>
      </c>
      <c r="G9" s="162">
        <v>4.3094417E7</v>
      </c>
      <c r="H9" s="162" t="s">
        <v>391</v>
      </c>
      <c r="I9" s="162" t="s">
        <v>1618</v>
      </c>
      <c r="J9" s="162" t="s">
        <v>1619</v>
      </c>
      <c r="K9" s="179" t="s">
        <v>1616</v>
      </c>
      <c r="L9" s="162" t="s">
        <v>1620</v>
      </c>
      <c r="M9" s="162" t="s">
        <v>1621</v>
      </c>
      <c r="N9" s="162" t="s">
        <v>1623</v>
      </c>
      <c r="O9" s="162" t="s">
        <v>1622</v>
      </c>
      <c r="P9" s="162" t="s">
        <v>57</v>
      </c>
      <c r="Q9" s="162" t="s">
        <v>1624</v>
      </c>
      <c r="R9" s="162" t="s">
        <v>1625</v>
      </c>
      <c r="S9" s="161"/>
      <c r="T9" s="180" t="s">
        <v>1626</v>
      </c>
      <c r="U9" s="181"/>
      <c r="V9" s="181"/>
      <c r="W9" s="181"/>
      <c r="X9" s="181"/>
      <c r="Y9" s="181"/>
      <c r="Z9" s="182"/>
      <c r="AA9" s="162" t="s">
        <v>1627</v>
      </c>
      <c r="AB9" s="162"/>
      <c r="AC9" s="161"/>
      <c r="AD9" s="183" t="s">
        <v>1628</v>
      </c>
      <c r="AE9" s="161"/>
      <c r="AF9" s="184">
        <v>44349.0</v>
      </c>
      <c r="AG9" s="185">
        <f t="shared" ref="AG9:AG13" si="1">DATE(YEAR(AF9),MONTH(AF9)+1,DAY(AF9)+15)</f>
        <v>44394</v>
      </c>
      <c r="AH9" s="186">
        <f t="shared" ref="AH9:AH13" si="2">DATE(YEAR(AF9),MONTH(AF9)+3,DAY(AF9))</f>
        <v>44441</v>
      </c>
      <c r="AI9" s="168" t="b">
        <v>0</v>
      </c>
      <c r="AJ9" s="169" t="b">
        <v>0</v>
      </c>
      <c r="AK9" s="169" t="b">
        <v>1</v>
      </c>
      <c r="AL9" s="169" t="b">
        <v>1</v>
      </c>
      <c r="AM9" s="169"/>
    </row>
    <row r="10" ht="18.0" customHeight="1">
      <c r="A10" s="1510">
        <v>3.0</v>
      </c>
      <c r="B10" s="177">
        <v>44245.687562175925</v>
      </c>
      <c r="C10" s="162" t="s">
        <v>1629</v>
      </c>
      <c r="D10" s="162" t="s">
        <v>1630</v>
      </c>
      <c r="E10" s="178">
        <v>32660.0</v>
      </c>
      <c r="F10" s="179">
        <v>31.0</v>
      </c>
      <c r="G10" s="162">
        <v>3.4553602E7</v>
      </c>
      <c r="H10" s="162" t="s">
        <v>391</v>
      </c>
      <c r="I10" s="162" t="s">
        <v>1631</v>
      </c>
      <c r="J10" s="162" t="s">
        <v>1632</v>
      </c>
      <c r="K10" s="179" t="s">
        <v>1629</v>
      </c>
      <c r="L10" s="162" t="s">
        <v>1620</v>
      </c>
      <c r="M10" s="162" t="s">
        <v>1633</v>
      </c>
      <c r="N10" s="162" t="s">
        <v>1635</v>
      </c>
      <c r="O10" s="162" t="s">
        <v>1634</v>
      </c>
      <c r="P10" s="162" t="s">
        <v>59</v>
      </c>
      <c r="Q10" s="162" t="s">
        <v>1636</v>
      </c>
      <c r="R10" s="162" t="s">
        <v>1637</v>
      </c>
      <c r="S10" s="162" t="s">
        <v>1638</v>
      </c>
      <c r="T10" s="180" t="s">
        <v>1639</v>
      </c>
      <c r="U10" s="181"/>
      <c r="V10" s="181"/>
      <c r="W10" s="181"/>
      <c r="X10" s="181"/>
      <c r="Y10" s="181"/>
      <c r="Z10" s="182"/>
      <c r="AA10" s="162" t="s">
        <v>1627</v>
      </c>
      <c r="AB10" s="162"/>
      <c r="AC10" s="161"/>
      <c r="AD10" s="183" t="s">
        <v>1640</v>
      </c>
      <c r="AE10" s="161"/>
      <c r="AF10" s="184">
        <v>44267.0</v>
      </c>
      <c r="AG10" s="185">
        <f t="shared" si="1"/>
        <v>44313</v>
      </c>
      <c r="AH10" s="186">
        <f t="shared" si="2"/>
        <v>44359</v>
      </c>
      <c r="AI10" s="168" t="b">
        <v>1</v>
      </c>
      <c r="AJ10" s="169" t="b">
        <v>1</v>
      </c>
      <c r="AK10" s="169" t="b">
        <v>0</v>
      </c>
      <c r="AL10" s="169" t="b">
        <v>0</v>
      </c>
      <c r="AM10" s="169"/>
    </row>
    <row r="11" ht="18.0" customHeight="1">
      <c r="A11" s="1510">
        <v>4.0</v>
      </c>
      <c r="B11" s="177">
        <v>44245.90694185185</v>
      </c>
      <c r="C11" s="162" t="s">
        <v>1641</v>
      </c>
      <c r="D11" s="162" t="s">
        <v>1642</v>
      </c>
      <c r="E11" s="178">
        <v>32459.0</v>
      </c>
      <c r="F11" s="179">
        <v>32.0</v>
      </c>
      <c r="G11" s="162">
        <v>9.4525894E7</v>
      </c>
      <c r="H11" s="162" t="s">
        <v>1643</v>
      </c>
      <c r="I11" s="162" t="s">
        <v>1644</v>
      </c>
      <c r="J11" s="162" t="s">
        <v>1645</v>
      </c>
      <c r="K11" s="179" t="s">
        <v>1648</v>
      </c>
      <c r="L11" s="162" t="s">
        <v>1646</v>
      </c>
      <c r="M11" s="162" t="s">
        <v>1647</v>
      </c>
      <c r="N11" s="162" t="s">
        <v>1649</v>
      </c>
      <c r="O11" s="162" t="s">
        <v>1622</v>
      </c>
      <c r="P11" s="162" t="s">
        <v>59</v>
      </c>
      <c r="Q11" s="162" t="s">
        <v>1650</v>
      </c>
      <c r="R11" s="162" t="s">
        <v>1651</v>
      </c>
      <c r="S11" s="161"/>
      <c r="T11" s="180" t="s">
        <v>1652</v>
      </c>
      <c r="U11" s="181"/>
      <c r="V11" s="181"/>
      <c r="W11" s="181"/>
      <c r="X11" s="181"/>
      <c r="Y11" s="181"/>
      <c r="Z11" s="182"/>
      <c r="AA11" s="162" t="s">
        <v>1627</v>
      </c>
      <c r="AB11" s="162"/>
      <c r="AC11" s="162"/>
      <c r="AD11" s="183" t="s">
        <v>1640</v>
      </c>
      <c r="AE11" s="161"/>
      <c r="AF11" s="184">
        <v>44267.0</v>
      </c>
      <c r="AG11" s="185">
        <f t="shared" si="1"/>
        <v>44313</v>
      </c>
      <c r="AH11" s="186">
        <f t="shared" si="2"/>
        <v>44359</v>
      </c>
      <c r="AI11" s="168" t="b">
        <v>1</v>
      </c>
      <c r="AJ11" s="169" t="b">
        <v>1</v>
      </c>
      <c r="AK11" s="169" t="b">
        <v>0</v>
      </c>
      <c r="AL11" s="169" t="b">
        <v>0</v>
      </c>
      <c r="AM11" s="169"/>
    </row>
    <row r="12" ht="18.0" customHeight="1">
      <c r="A12" s="1510">
        <v>5.0</v>
      </c>
      <c r="B12" s="177">
        <v>44247.638900289356</v>
      </c>
      <c r="C12" s="162" t="s">
        <v>1653</v>
      </c>
      <c r="D12" s="162" t="s">
        <v>1654</v>
      </c>
      <c r="E12" s="178">
        <v>35001.0</v>
      </c>
      <c r="F12" s="179">
        <v>25.0</v>
      </c>
      <c r="G12" s="162">
        <v>3.9130153E7</v>
      </c>
      <c r="H12" s="162" t="s">
        <v>391</v>
      </c>
      <c r="I12" s="162" t="s">
        <v>1618</v>
      </c>
      <c r="J12" s="162" t="s">
        <v>1655</v>
      </c>
      <c r="K12" s="179" t="s">
        <v>1653</v>
      </c>
      <c r="L12" s="162" t="s">
        <v>1620</v>
      </c>
      <c r="M12" s="162" t="s">
        <v>1656</v>
      </c>
      <c r="N12" s="162" t="s">
        <v>1657</v>
      </c>
      <c r="O12" s="162" t="s">
        <v>1634</v>
      </c>
      <c r="P12" s="162" t="s">
        <v>57</v>
      </c>
      <c r="Q12" s="162" t="s">
        <v>1658</v>
      </c>
      <c r="R12" s="162" t="s">
        <v>1651</v>
      </c>
      <c r="S12" s="162" t="s">
        <v>1659</v>
      </c>
      <c r="T12" s="180" t="s">
        <v>1660</v>
      </c>
      <c r="U12" s="162" t="s">
        <v>1661</v>
      </c>
      <c r="V12" s="162" t="s">
        <v>1662</v>
      </c>
      <c r="W12" s="181"/>
      <c r="X12" s="181"/>
      <c r="Y12" s="181"/>
      <c r="Z12" s="182"/>
      <c r="AA12" s="162" t="s">
        <v>1627</v>
      </c>
      <c r="AB12" s="162"/>
      <c r="AC12" s="161"/>
      <c r="AD12" s="183" t="s">
        <v>1628</v>
      </c>
      <c r="AE12" s="161"/>
      <c r="AF12" s="184">
        <v>44267.0</v>
      </c>
      <c r="AG12" s="185">
        <f t="shared" si="1"/>
        <v>44313</v>
      </c>
      <c r="AH12" s="186">
        <f t="shared" si="2"/>
        <v>44359</v>
      </c>
      <c r="AI12" s="168" t="b">
        <v>1</v>
      </c>
      <c r="AJ12" s="169" t="b">
        <v>1</v>
      </c>
      <c r="AK12" s="169" t="b">
        <v>0</v>
      </c>
      <c r="AL12" s="169" t="b">
        <v>0</v>
      </c>
      <c r="AM12" s="169"/>
    </row>
    <row r="13" ht="18.0" customHeight="1">
      <c r="A13" s="1510">
        <v>6.0</v>
      </c>
      <c r="B13" s="177">
        <v>44249.48386331019</v>
      </c>
      <c r="C13" s="162" t="s">
        <v>1663</v>
      </c>
      <c r="D13" s="162" t="s">
        <v>1664</v>
      </c>
      <c r="E13" s="178">
        <v>32793.0</v>
      </c>
      <c r="F13" s="179">
        <v>31.0</v>
      </c>
      <c r="G13" s="162">
        <v>3.4870468E7</v>
      </c>
      <c r="H13" s="162" t="s">
        <v>391</v>
      </c>
      <c r="I13" s="162" t="s">
        <v>1665</v>
      </c>
      <c r="J13" s="162" t="s">
        <v>1666</v>
      </c>
      <c r="K13" s="179" t="s">
        <v>1663</v>
      </c>
      <c r="L13" s="162" t="s">
        <v>1620</v>
      </c>
      <c r="M13" s="162" t="s">
        <v>1667</v>
      </c>
      <c r="N13" s="162" t="s">
        <v>1669</v>
      </c>
      <c r="O13" s="162" t="s">
        <v>1668</v>
      </c>
      <c r="P13" s="162" t="s">
        <v>63</v>
      </c>
      <c r="Q13" s="162" t="s">
        <v>1670</v>
      </c>
      <c r="R13" s="162" t="s">
        <v>1651</v>
      </c>
      <c r="S13" s="162" t="s">
        <v>1671</v>
      </c>
      <c r="T13" s="180" t="s">
        <v>1672</v>
      </c>
      <c r="U13" s="162" t="s">
        <v>1673</v>
      </c>
      <c r="V13" s="162" t="s">
        <v>1662</v>
      </c>
      <c r="W13" s="181"/>
      <c r="X13" s="181"/>
      <c r="Y13" s="181"/>
      <c r="Z13" s="182"/>
      <c r="AA13" s="162" t="s">
        <v>1627</v>
      </c>
      <c r="AB13" s="162"/>
      <c r="AC13" s="162" t="s">
        <v>1674</v>
      </c>
      <c r="AD13" s="183" t="s">
        <v>1628</v>
      </c>
      <c r="AE13" s="161"/>
      <c r="AF13" s="184">
        <v>44267.0</v>
      </c>
      <c r="AG13" s="185">
        <f t="shared" si="1"/>
        <v>44313</v>
      </c>
      <c r="AH13" s="186">
        <f t="shared" si="2"/>
        <v>44359</v>
      </c>
      <c r="AI13" s="168" t="b">
        <v>1</v>
      </c>
      <c r="AJ13" s="169" t="b">
        <v>1</v>
      </c>
      <c r="AK13" s="169" t="b">
        <v>0</v>
      </c>
      <c r="AL13" s="169" t="b">
        <v>0</v>
      </c>
      <c r="AM13" s="169"/>
    </row>
    <row r="14" ht="18.0" customHeight="1">
      <c r="A14" s="1511">
        <v>1.0</v>
      </c>
      <c r="B14" s="177">
        <v>44252.54506392361</v>
      </c>
      <c r="C14" s="162" t="s">
        <v>1675</v>
      </c>
      <c r="D14" s="162" t="s">
        <v>1676</v>
      </c>
      <c r="E14" s="178">
        <v>36477.0</v>
      </c>
      <c r="F14" s="179">
        <v>21.0</v>
      </c>
      <c r="G14" s="162">
        <v>4.2224903E7</v>
      </c>
      <c r="H14" s="162" t="s">
        <v>1677</v>
      </c>
      <c r="I14" s="162" t="s">
        <v>1678</v>
      </c>
      <c r="J14" s="162" t="s">
        <v>391</v>
      </c>
      <c r="K14" s="162" t="s">
        <v>1675</v>
      </c>
      <c r="L14" s="162" t="s">
        <v>1620</v>
      </c>
      <c r="M14" s="162" t="s">
        <v>1679</v>
      </c>
      <c r="N14" s="162" t="s">
        <v>1681</v>
      </c>
      <c r="O14" s="162" t="s">
        <v>1680</v>
      </c>
      <c r="P14" s="162" t="s">
        <v>57</v>
      </c>
      <c r="Q14" s="162" t="s">
        <v>1682</v>
      </c>
      <c r="R14" s="162" t="s">
        <v>1683</v>
      </c>
      <c r="S14" s="161"/>
      <c r="T14" s="180" t="s">
        <v>1684</v>
      </c>
      <c r="U14" s="162" t="s">
        <v>1661</v>
      </c>
      <c r="V14" s="162" t="s">
        <v>1685</v>
      </c>
      <c r="W14" s="181"/>
      <c r="X14" s="181"/>
      <c r="Y14" s="181"/>
      <c r="Z14" s="182"/>
      <c r="AA14" s="162" t="s">
        <v>1686</v>
      </c>
      <c r="AB14" s="162" t="s">
        <v>1687</v>
      </c>
      <c r="AC14" s="161"/>
      <c r="AD14" s="161"/>
      <c r="AE14" s="161"/>
      <c r="AF14" s="161"/>
      <c r="AG14" s="167"/>
      <c r="AH14" s="25"/>
      <c r="AI14" s="161" t="b">
        <v>0</v>
      </c>
      <c r="AJ14" s="161" t="b">
        <v>0</v>
      </c>
      <c r="AK14" s="161" t="b">
        <v>0</v>
      </c>
      <c r="AL14" s="161" t="b">
        <v>0</v>
      </c>
      <c r="AM14" s="161"/>
    </row>
    <row r="15" ht="18.0" customHeight="1">
      <c r="A15" s="1511" t="s">
        <v>9547</v>
      </c>
      <c r="B15" s="189">
        <v>44252.84184659722</v>
      </c>
      <c r="C15" s="188" t="s">
        <v>1688</v>
      </c>
      <c r="D15" s="188" t="s">
        <v>1689</v>
      </c>
      <c r="E15" s="190">
        <v>35408.0</v>
      </c>
      <c r="F15" s="196">
        <v>24.0</v>
      </c>
      <c r="G15" s="188">
        <v>4.0014382E7</v>
      </c>
      <c r="H15" s="188" t="s">
        <v>391</v>
      </c>
      <c r="I15" s="188" t="s">
        <v>1690</v>
      </c>
      <c r="J15" s="191" t="s">
        <v>1691</v>
      </c>
      <c r="K15" s="191" t="s">
        <v>1688</v>
      </c>
      <c r="L15" s="191" t="s">
        <v>1646</v>
      </c>
      <c r="M15" s="191" t="s">
        <v>1692</v>
      </c>
      <c r="N15" s="191" t="s">
        <v>1693</v>
      </c>
      <c r="O15" s="191" t="s">
        <v>1668</v>
      </c>
      <c r="P15" s="191" t="s">
        <v>57</v>
      </c>
      <c r="Q15" s="191" t="s">
        <v>1694</v>
      </c>
      <c r="R15" s="191" t="s">
        <v>1695</v>
      </c>
      <c r="S15" s="192"/>
      <c r="T15" s="193" t="s">
        <v>1696</v>
      </c>
      <c r="U15" s="191" t="s">
        <v>1661</v>
      </c>
      <c r="V15" s="191" t="s">
        <v>1662</v>
      </c>
      <c r="W15" s="194"/>
      <c r="X15" s="194"/>
      <c r="Y15" s="194"/>
      <c r="Z15" s="195"/>
      <c r="AA15" s="191" t="s">
        <v>1686</v>
      </c>
      <c r="AB15" s="191"/>
      <c r="AC15" s="191" t="s">
        <v>1697</v>
      </c>
      <c r="AD15" s="192"/>
      <c r="AE15" s="192"/>
      <c r="AF15" s="192"/>
      <c r="AG15" s="197"/>
      <c r="AH15" s="198"/>
      <c r="AI15" s="192" t="b">
        <v>0</v>
      </c>
      <c r="AJ15" s="192" t="b">
        <v>0</v>
      </c>
      <c r="AK15" s="192" t="b">
        <v>0</v>
      </c>
      <c r="AL15" s="192" t="b">
        <v>0</v>
      </c>
      <c r="AM15" s="192"/>
    </row>
    <row r="16" ht="18.0" customHeight="1">
      <c r="A16" s="1512">
        <v>7.0</v>
      </c>
      <c r="B16" s="177">
        <v>44252.94685978009</v>
      </c>
      <c r="C16" s="162" t="s">
        <v>1698</v>
      </c>
      <c r="D16" s="162" t="s">
        <v>1699</v>
      </c>
      <c r="E16" s="178">
        <v>37432.0</v>
      </c>
      <c r="F16" s="179">
        <v>18.0</v>
      </c>
      <c r="G16" s="162">
        <v>4.4161598E7</v>
      </c>
      <c r="H16" s="162" t="s">
        <v>1700</v>
      </c>
      <c r="I16" s="162" t="s">
        <v>1618</v>
      </c>
      <c r="J16" s="162" t="s">
        <v>1701</v>
      </c>
      <c r="K16" s="162" t="s">
        <v>1698</v>
      </c>
      <c r="L16" s="162" t="s">
        <v>1620</v>
      </c>
      <c r="M16" s="162" t="s">
        <v>1702</v>
      </c>
      <c r="N16" s="162" t="s">
        <v>1703</v>
      </c>
      <c r="O16" s="162" t="s">
        <v>1634</v>
      </c>
      <c r="P16" s="162" t="s">
        <v>59</v>
      </c>
      <c r="Q16" s="162" t="s">
        <v>1704</v>
      </c>
      <c r="R16" s="162" t="s">
        <v>1637</v>
      </c>
      <c r="S16" s="161"/>
      <c r="T16" s="180" t="s">
        <v>1705</v>
      </c>
      <c r="U16" s="162" t="s">
        <v>5420</v>
      </c>
      <c r="V16" s="162" t="s">
        <v>1662</v>
      </c>
      <c r="W16" s="176" t="s">
        <v>1707</v>
      </c>
      <c r="X16" s="162" t="s">
        <v>1708</v>
      </c>
      <c r="Y16" s="162" t="s">
        <v>1709</v>
      </c>
      <c r="Z16" s="179" t="s">
        <v>1710</v>
      </c>
      <c r="AA16" s="162" t="s">
        <v>1711</v>
      </c>
      <c r="AB16" s="162"/>
      <c r="AC16" s="161"/>
      <c r="AD16" s="162" t="s">
        <v>1712</v>
      </c>
      <c r="AE16" s="161"/>
      <c r="AF16" s="184">
        <v>44295.0</v>
      </c>
      <c r="AG16" s="185">
        <f t="shared" ref="AG16:AG24" si="3">DATE(YEAR(AF16),MONTH(AF16)+1,DAY(AF16)+15)</f>
        <v>44340</v>
      </c>
      <c r="AH16" s="186">
        <f t="shared" ref="AH16:AH24" si="4">DATE(YEAR(AF16),MONTH(AF16)+3,DAY(AF16))</f>
        <v>44386</v>
      </c>
      <c r="AI16" s="162" t="b">
        <v>1</v>
      </c>
      <c r="AJ16" s="161" t="b">
        <v>0</v>
      </c>
      <c r="AK16" s="161" t="b">
        <v>0</v>
      </c>
      <c r="AL16" s="161" t="b">
        <v>0</v>
      </c>
      <c r="AM16" s="161"/>
    </row>
    <row r="17" ht="18.0" customHeight="1">
      <c r="A17" s="1512">
        <v>8.0</v>
      </c>
      <c r="B17" s="177">
        <v>44257.57292315972</v>
      </c>
      <c r="C17" s="162" t="s">
        <v>1713</v>
      </c>
      <c r="D17" s="162" t="s">
        <v>1714</v>
      </c>
      <c r="E17" s="178">
        <v>36003.0</v>
      </c>
      <c r="F17" s="179">
        <v>22.0</v>
      </c>
      <c r="G17" s="162">
        <v>4.147178E7</v>
      </c>
      <c r="H17" s="162" t="s">
        <v>391</v>
      </c>
      <c r="I17" s="162" t="s">
        <v>1678</v>
      </c>
      <c r="J17" s="162" t="s">
        <v>1715</v>
      </c>
      <c r="K17" s="162" t="s">
        <v>1713</v>
      </c>
      <c r="L17" s="162" t="s">
        <v>1620</v>
      </c>
      <c r="M17" s="162" t="s">
        <v>1716</v>
      </c>
      <c r="N17" s="162" t="s">
        <v>1717</v>
      </c>
      <c r="O17" s="162" t="s">
        <v>1680</v>
      </c>
      <c r="P17" s="162" t="s">
        <v>63</v>
      </c>
      <c r="Q17" s="162" t="s">
        <v>1718</v>
      </c>
      <c r="R17" s="162" t="s">
        <v>1719</v>
      </c>
      <c r="S17" s="161"/>
      <c r="T17" s="180" t="s">
        <v>1720</v>
      </c>
      <c r="U17" s="162" t="s">
        <v>1721</v>
      </c>
      <c r="V17" s="162" t="s">
        <v>1662</v>
      </c>
      <c r="W17" s="162" t="s">
        <v>1722</v>
      </c>
      <c r="X17" s="162" t="s">
        <v>1723</v>
      </c>
      <c r="Y17" s="162" t="s">
        <v>1724</v>
      </c>
      <c r="Z17" s="179" t="s">
        <v>1725</v>
      </c>
      <c r="AA17" s="162" t="s">
        <v>1711</v>
      </c>
      <c r="AB17" s="162"/>
      <c r="AC17" s="161"/>
      <c r="AD17" s="162" t="s">
        <v>63</v>
      </c>
      <c r="AE17" s="161"/>
      <c r="AF17" s="184">
        <v>44295.0</v>
      </c>
      <c r="AG17" s="185">
        <f t="shared" si="3"/>
        <v>44340</v>
      </c>
      <c r="AH17" s="186">
        <f t="shared" si="4"/>
        <v>44386</v>
      </c>
      <c r="AI17" s="162" t="b">
        <v>1</v>
      </c>
      <c r="AJ17" s="161" t="b">
        <v>0</v>
      </c>
      <c r="AK17" s="161" t="b">
        <v>0</v>
      </c>
      <c r="AL17" s="161" t="b">
        <v>0</v>
      </c>
      <c r="AM17" s="161"/>
    </row>
    <row r="18" ht="18.0" customHeight="1">
      <c r="A18" s="1512">
        <v>9.0</v>
      </c>
      <c r="B18" s="177">
        <v>44258.94379331019</v>
      </c>
      <c r="C18" s="162" t="s">
        <v>1726</v>
      </c>
      <c r="D18" s="162" t="s">
        <v>1727</v>
      </c>
      <c r="E18" s="178">
        <v>33370.0</v>
      </c>
      <c r="F18" s="179">
        <v>29.0</v>
      </c>
      <c r="G18" s="162">
        <v>3.5972544E7</v>
      </c>
      <c r="H18" s="162" t="s">
        <v>391</v>
      </c>
      <c r="I18" s="162" t="s">
        <v>1678</v>
      </c>
      <c r="J18" s="162" t="s">
        <v>1728</v>
      </c>
      <c r="K18" s="162" t="s">
        <v>1730</v>
      </c>
      <c r="L18" s="162" t="s">
        <v>1620</v>
      </c>
      <c r="M18" s="162" t="s">
        <v>1729</v>
      </c>
      <c r="N18" s="162" t="s">
        <v>1731</v>
      </c>
      <c r="O18" s="162" t="s">
        <v>1668</v>
      </c>
      <c r="P18" s="162" t="s">
        <v>63</v>
      </c>
      <c r="Q18" s="162" t="s">
        <v>1732</v>
      </c>
      <c r="R18" s="162" t="s">
        <v>1637</v>
      </c>
      <c r="S18" s="161"/>
      <c r="T18" s="180" t="s">
        <v>1733</v>
      </c>
      <c r="U18" s="162" t="s">
        <v>1734</v>
      </c>
      <c r="V18" s="162" t="s">
        <v>1685</v>
      </c>
      <c r="W18" s="162" t="s">
        <v>1735</v>
      </c>
      <c r="X18" s="162" t="s">
        <v>1708</v>
      </c>
      <c r="Y18" s="162" t="s">
        <v>1736</v>
      </c>
      <c r="Z18" s="179" t="s">
        <v>1737</v>
      </c>
      <c r="AA18" s="162" t="s">
        <v>1711</v>
      </c>
      <c r="AB18" s="161"/>
      <c r="AC18" s="161"/>
      <c r="AD18" s="162" t="s">
        <v>63</v>
      </c>
      <c r="AE18" s="161"/>
      <c r="AF18" s="184">
        <v>44295.0</v>
      </c>
      <c r="AG18" s="185">
        <f t="shared" si="3"/>
        <v>44340</v>
      </c>
      <c r="AH18" s="186">
        <f t="shared" si="4"/>
        <v>44386</v>
      </c>
      <c r="AI18" s="162" t="b">
        <v>1</v>
      </c>
      <c r="AJ18" s="161" t="b">
        <v>0</v>
      </c>
      <c r="AK18" s="161" t="b">
        <v>0</v>
      </c>
      <c r="AL18" s="161" t="b">
        <v>0</v>
      </c>
      <c r="AM18" s="161"/>
    </row>
    <row r="19" ht="18.0" customHeight="1">
      <c r="A19" s="1512">
        <v>10.0</v>
      </c>
      <c r="B19" s="177">
        <v>44259.60480729167</v>
      </c>
      <c r="C19" s="162" t="s">
        <v>1738</v>
      </c>
      <c r="D19" s="179" t="s">
        <v>1739</v>
      </c>
      <c r="E19" s="178">
        <v>35003.0</v>
      </c>
      <c r="F19" s="179">
        <v>25.0</v>
      </c>
      <c r="G19" s="162">
        <v>3.9287357E7</v>
      </c>
      <c r="H19" s="162" t="s">
        <v>1740</v>
      </c>
      <c r="I19" s="162" t="s">
        <v>1741</v>
      </c>
      <c r="J19" s="162">
        <v>1.130232765E9</v>
      </c>
      <c r="K19" s="179" t="s">
        <v>1743</v>
      </c>
      <c r="L19" s="162" t="s">
        <v>1646</v>
      </c>
      <c r="M19" s="162" t="s">
        <v>1742</v>
      </c>
      <c r="N19" s="162" t="s">
        <v>1744</v>
      </c>
      <c r="O19" s="162" t="s">
        <v>1680</v>
      </c>
      <c r="P19" s="162" t="s">
        <v>57</v>
      </c>
      <c r="Q19" s="162" t="s">
        <v>1745</v>
      </c>
      <c r="R19" s="162" t="s">
        <v>1637</v>
      </c>
      <c r="S19" s="161"/>
      <c r="T19" s="180" t="s">
        <v>1746</v>
      </c>
      <c r="U19" s="162" t="s">
        <v>1747</v>
      </c>
      <c r="V19" s="162" t="s">
        <v>1685</v>
      </c>
      <c r="W19" s="162" t="s">
        <v>1748</v>
      </c>
      <c r="X19" s="162" t="s">
        <v>1749</v>
      </c>
      <c r="Y19" s="162" t="s">
        <v>1750</v>
      </c>
      <c r="Z19" s="179" t="s">
        <v>1751</v>
      </c>
      <c r="AA19" s="162" t="s">
        <v>1627</v>
      </c>
      <c r="AB19" s="162"/>
      <c r="AC19" s="161"/>
      <c r="AD19" s="200" t="s">
        <v>1752</v>
      </c>
      <c r="AE19" s="161"/>
      <c r="AF19" s="184">
        <v>44267.0</v>
      </c>
      <c r="AG19" s="185">
        <f t="shared" si="3"/>
        <v>44313</v>
      </c>
      <c r="AH19" s="186">
        <f t="shared" si="4"/>
        <v>44359</v>
      </c>
      <c r="AI19" s="161" t="b">
        <v>0</v>
      </c>
      <c r="AJ19" s="161" t="b">
        <v>0</v>
      </c>
      <c r="AK19" s="161" t="b">
        <v>0</v>
      </c>
      <c r="AL19" s="161" t="b">
        <v>0</v>
      </c>
      <c r="AM19" s="161"/>
    </row>
    <row r="20" ht="18.0" customHeight="1">
      <c r="A20" s="1513">
        <v>11.0</v>
      </c>
      <c r="B20" s="177">
        <v>44259.62810930556</v>
      </c>
      <c r="C20" s="162" t="s">
        <v>1753</v>
      </c>
      <c r="D20" s="162" t="s">
        <v>1754</v>
      </c>
      <c r="E20" s="178">
        <v>36304.0</v>
      </c>
      <c r="F20" s="179">
        <v>21.0</v>
      </c>
      <c r="G20" s="162">
        <v>4.1130549E7</v>
      </c>
      <c r="H20" s="162" t="s">
        <v>1755</v>
      </c>
      <c r="I20" s="162" t="s">
        <v>1756</v>
      </c>
      <c r="J20" s="162">
        <v>1.155014672E9</v>
      </c>
      <c r="K20" s="179" t="s">
        <v>1758</v>
      </c>
      <c r="L20" s="162" t="s">
        <v>1646</v>
      </c>
      <c r="M20" s="162" t="s">
        <v>1757</v>
      </c>
      <c r="N20" s="162" t="s">
        <v>1759</v>
      </c>
      <c r="O20" s="162" t="s">
        <v>1668</v>
      </c>
      <c r="P20" s="162" t="s">
        <v>63</v>
      </c>
      <c r="Q20" s="162" t="s">
        <v>1760</v>
      </c>
      <c r="R20" s="162" t="s">
        <v>1761</v>
      </c>
      <c r="S20" s="161"/>
      <c r="T20" s="180" t="s">
        <v>1762</v>
      </c>
      <c r="U20" s="162" t="s">
        <v>1763</v>
      </c>
      <c r="V20" s="162" t="s">
        <v>1685</v>
      </c>
      <c r="W20" s="162" t="s">
        <v>1764</v>
      </c>
      <c r="X20" s="162" t="s">
        <v>1708</v>
      </c>
      <c r="Y20" s="162">
        <v>1.155014672E9</v>
      </c>
      <c r="Z20" s="179" t="s">
        <v>1765</v>
      </c>
      <c r="AA20" s="162" t="s">
        <v>1627</v>
      </c>
      <c r="AB20" s="162"/>
      <c r="AC20" s="161"/>
      <c r="AD20" s="183" t="s">
        <v>1628</v>
      </c>
      <c r="AE20" s="161"/>
      <c r="AF20" s="184">
        <v>44391.0</v>
      </c>
      <c r="AG20" s="185">
        <f t="shared" si="3"/>
        <v>44437</v>
      </c>
      <c r="AH20" s="186">
        <f t="shared" si="4"/>
        <v>44483</v>
      </c>
      <c r="AI20" s="162" t="b">
        <v>0</v>
      </c>
      <c r="AJ20" s="162" t="b">
        <v>0</v>
      </c>
      <c r="AK20" s="162" t="b">
        <v>1</v>
      </c>
      <c r="AL20" s="162" t="b">
        <v>1</v>
      </c>
      <c r="AM20" s="161"/>
    </row>
    <row r="21" ht="18.0" customHeight="1">
      <c r="A21" s="1510">
        <v>2.0</v>
      </c>
      <c r="B21" s="201">
        <v>44259.62906399305</v>
      </c>
      <c r="C21" s="179" t="s">
        <v>1766</v>
      </c>
      <c r="D21" s="162" t="s">
        <v>1767</v>
      </c>
      <c r="E21" s="178">
        <v>35015.0</v>
      </c>
      <c r="F21" s="179">
        <v>25.0</v>
      </c>
      <c r="G21" s="162">
        <v>3.851712E7</v>
      </c>
      <c r="H21" s="162" t="s">
        <v>391</v>
      </c>
      <c r="I21" s="162" t="s">
        <v>1618</v>
      </c>
      <c r="J21" s="162" t="s">
        <v>1768</v>
      </c>
      <c r="K21" s="162" t="s">
        <v>1766</v>
      </c>
      <c r="L21" s="162" t="s">
        <v>1620</v>
      </c>
      <c r="M21" s="162" t="s">
        <v>1769</v>
      </c>
      <c r="N21" s="162" t="s">
        <v>1770</v>
      </c>
      <c r="O21" s="162" t="s">
        <v>1668</v>
      </c>
      <c r="P21" s="162" t="s">
        <v>59</v>
      </c>
      <c r="Q21" s="162" t="s">
        <v>1771</v>
      </c>
      <c r="R21" s="162" t="s">
        <v>1772</v>
      </c>
      <c r="S21" s="161"/>
      <c r="T21" s="180" t="s">
        <v>1773</v>
      </c>
      <c r="U21" s="162" t="s">
        <v>1774</v>
      </c>
      <c r="V21" s="162" t="s">
        <v>1662</v>
      </c>
      <c r="W21" s="162" t="s">
        <v>1775</v>
      </c>
      <c r="X21" s="162" t="s">
        <v>1776</v>
      </c>
      <c r="Y21" s="162" t="s">
        <v>1777</v>
      </c>
      <c r="Z21" s="179" t="s">
        <v>1778</v>
      </c>
      <c r="AA21" s="162" t="s">
        <v>1686</v>
      </c>
      <c r="AB21" s="161"/>
      <c r="AC21" s="161"/>
      <c r="AD21" s="162" t="s">
        <v>1640</v>
      </c>
      <c r="AE21" s="161"/>
      <c r="AF21" s="202">
        <v>44398.0</v>
      </c>
      <c r="AG21" s="185">
        <f t="shared" si="3"/>
        <v>44444</v>
      </c>
      <c r="AH21" s="186">
        <f t="shared" si="4"/>
        <v>44490</v>
      </c>
      <c r="AI21" s="161" t="b">
        <v>0</v>
      </c>
      <c r="AJ21" s="161" t="b">
        <v>0</v>
      </c>
      <c r="AK21" s="161" t="b">
        <v>0</v>
      </c>
      <c r="AL21" s="161" t="b">
        <v>0</v>
      </c>
      <c r="AM21" s="161"/>
    </row>
    <row r="22" ht="18.0" customHeight="1">
      <c r="A22" s="1510">
        <v>3.0</v>
      </c>
      <c r="B22" s="201">
        <v>44259.66651368055</v>
      </c>
      <c r="C22" s="179" t="s">
        <v>1779</v>
      </c>
      <c r="D22" s="162" t="s">
        <v>1780</v>
      </c>
      <c r="E22" s="178">
        <v>37427.0</v>
      </c>
      <c r="F22" s="179">
        <v>18.0</v>
      </c>
      <c r="G22" s="204">
        <v>4.3918583E7</v>
      </c>
      <c r="H22" s="162" t="s">
        <v>391</v>
      </c>
      <c r="I22" s="162" t="s">
        <v>1781</v>
      </c>
      <c r="J22" s="162" t="s">
        <v>1782</v>
      </c>
      <c r="K22" s="162" t="s">
        <v>1779</v>
      </c>
      <c r="L22" s="162" t="s">
        <v>1620</v>
      </c>
      <c r="M22" s="162" t="s">
        <v>1783</v>
      </c>
      <c r="N22" s="162" t="s">
        <v>1784</v>
      </c>
      <c r="O22" s="162" t="s">
        <v>1634</v>
      </c>
      <c r="P22" s="162" t="s">
        <v>59</v>
      </c>
      <c r="Q22" s="162" t="s">
        <v>1785</v>
      </c>
      <c r="R22" s="162" t="s">
        <v>1637</v>
      </c>
      <c r="S22" s="161"/>
      <c r="T22" s="180" t="s">
        <v>1786</v>
      </c>
      <c r="U22" s="162" t="s">
        <v>1787</v>
      </c>
      <c r="V22" s="162" t="s">
        <v>1788</v>
      </c>
      <c r="W22" s="162" t="s">
        <v>1789</v>
      </c>
      <c r="X22" s="162" t="s">
        <v>1790</v>
      </c>
      <c r="Y22" s="162" t="s">
        <v>1791</v>
      </c>
      <c r="Z22" s="179" t="s">
        <v>1792</v>
      </c>
      <c r="AA22" s="162" t="s">
        <v>1686</v>
      </c>
      <c r="AB22" s="161"/>
      <c r="AC22" s="161"/>
      <c r="AD22" s="162" t="s">
        <v>1640</v>
      </c>
      <c r="AE22" s="161"/>
      <c r="AF22" s="202">
        <v>44398.0</v>
      </c>
      <c r="AG22" s="185">
        <f t="shared" si="3"/>
        <v>44444</v>
      </c>
      <c r="AH22" s="186">
        <f t="shared" si="4"/>
        <v>44490</v>
      </c>
      <c r="AI22" s="161" t="b">
        <v>0</v>
      </c>
      <c r="AJ22" s="161" t="b">
        <v>0</v>
      </c>
      <c r="AK22" s="161" t="b">
        <v>0</v>
      </c>
      <c r="AL22" s="161" t="b">
        <v>0</v>
      </c>
      <c r="AM22" s="161"/>
    </row>
    <row r="23" ht="18.0" customHeight="1">
      <c r="A23" s="1510">
        <v>12.0</v>
      </c>
      <c r="B23" s="177">
        <v>44259.852550474534</v>
      </c>
      <c r="C23" s="162" t="s">
        <v>1793</v>
      </c>
      <c r="D23" s="162" t="s">
        <v>1794</v>
      </c>
      <c r="E23" s="178">
        <v>34687.0</v>
      </c>
      <c r="F23" s="179">
        <v>26.0</v>
      </c>
      <c r="G23" s="162">
        <v>3.8483368E7</v>
      </c>
      <c r="H23" s="162" t="s">
        <v>674</v>
      </c>
      <c r="I23" s="162" t="s">
        <v>1795</v>
      </c>
      <c r="J23" s="162" t="s">
        <v>1796</v>
      </c>
      <c r="K23" s="179" t="s">
        <v>1793</v>
      </c>
      <c r="L23" s="162" t="s">
        <v>1620</v>
      </c>
      <c r="M23" s="162" t="s">
        <v>1797</v>
      </c>
      <c r="N23" s="162" t="s">
        <v>1798</v>
      </c>
      <c r="O23" s="162" t="s">
        <v>1622</v>
      </c>
      <c r="P23" s="162" t="s">
        <v>59</v>
      </c>
      <c r="Q23" s="162" t="s">
        <v>1799</v>
      </c>
      <c r="R23" s="162" t="s">
        <v>1637</v>
      </c>
      <c r="S23" s="161"/>
      <c r="T23" s="180" t="s">
        <v>1800</v>
      </c>
      <c r="U23" s="162" t="s">
        <v>1747</v>
      </c>
      <c r="V23" s="162" t="s">
        <v>1801</v>
      </c>
      <c r="W23" s="162" t="s">
        <v>1802</v>
      </c>
      <c r="X23" s="162" t="s">
        <v>1803</v>
      </c>
      <c r="Y23" s="162" t="s">
        <v>1804</v>
      </c>
      <c r="Z23" s="179" t="s">
        <v>1805</v>
      </c>
      <c r="AA23" s="162" t="s">
        <v>1627</v>
      </c>
      <c r="AB23" s="162"/>
      <c r="AC23" s="161"/>
      <c r="AD23" s="183" t="s">
        <v>1640</v>
      </c>
      <c r="AE23" s="161"/>
      <c r="AF23" s="184">
        <v>44267.0</v>
      </c>
      <c r="AG23" s="185">
        <f t="shared" si="3"/>
        <v>44313</v>
      </c>
      <c r="AH23" s="186">
        <f t="shared" si="4"/>
        <v>44359</v>
      </c>
      <c r="AI23" s="161" t="b">
        <v>0</v>
      </c>
      <c r="AJ23" s="161" t="b">
        <v>0</v>
      </c>
      <c r="AK23" s="161" t="b">
        <v>0</v>
      </c>
      <c r="AL23" s="161" t="b">
        <v>0</v>
      </c>
      <c r="AM23" s="161"/>
    </row>
    <row r="24" ht="18.0" customHeight="1">
      <c r="A24" s="1510">
        <v>13.0</v>
      </c>
      <c r="B24" s="177">
        <v>44259.858755486115</v>
      </c>
      <c r="C24" s="162" t="s">
        <v>1806</v>
      </c>
      <c r="D24" s="162" t="s">
        <v>1807</v>
      </c>
      <c r="E24" s="178">
        <v>32819.0</v>
      </c>
      <c r="F24" s="179">
        <v>31.0</v>
      </c>
      <c r="G24" s="204">
        <v>3.46741E7</v>
      </c>
      <c r="H24" s="162" t="s">
        <v>1808</v>
      </c>
      <c r="I24" s="162" t="s">
        <v>1809</v>
      </c>
      <c r="J24" s="162" t="s">
        <v>1810</v>
      </c>
      <c r="K24" s="179" t="s">
        <v>1806</v>
      </c>
      <c r="L24" s="162" t="s">
        <v>1620</v>
      </c>
      <c r="M24" s="162" t="s">
        <v>1811</v>
      </c>
      <c r="N24" s="162" t="s">
        <v>1812</v>
      </c>
      <c r="O24" s="162" t="s">
        <v>1622</v>
      </c>
      <c r="P24" s="162" t="s">
        <v>57</v>
      </c>
      <c r="Q24" s="162" t="s">
        <v>1813</v>
      </c>
      <c r="R24" s="162" t="s">
        <v>1814</v>
      </c>
      <c r="S24" s="161"/>
      <c r="T24" s="180" t="s">
        <v>1815</v>
      </c>
      <c r="U24" s="162" t="s">
        <v>1816</v>
      </c>
      <c r="V24" s="162" t="s">
        <v>1662</v>
      </c>
      <c r="W24" s="162" t="s">
        <v>1817</v>
      </c>
      <c r="X24" s="162" t="s">
        <v>1818</v>
      </c>
      <c r="Y24" s="162" t="s">
        <v>1819</v>
      </c>
      <c r="Z24" s="179" t="s">
        <v>1805</v>
      </c>
      <c r="AA24" s="162" t="s">
        <v>1627</v>
      </c>
      <c r="AB24" s="162"/>
      <c r="AC24" s="161"/>
      <c r="AD24" s="183" t="s">
        <v>1640</v>
      </c>
      <c r="AE24" s="161"/>
      <c r="AF24" s="184">
        <v>44267.0</v>
      </c>
      <c r="AG24" s="185">
        <f t="shared" si="3"/>
        <v>44313</v>
      </c>
      <c r="AH24" s="186">
        <f t="shared" si="4"/>
        <v>44359</v>
      </c>
      <c r="AI24" s="161" t="b">
        <v>0</v>
      </c>
      <c r="AJ24" s="162" t="b">
        <v>1</v>
      </c>
      <c r="AK24" s="161" t="b">
        <v>0</v>
      </c>
      <c r="AL24" s="161" t="b">
        <v>0</v>
      </c>
      <c r="AM24" s="161"/>
    </row>
    <row r="25" ht="18.0" customHeight="1">
      <c r="A25" s="1514"/>
      <c r="B25" s="177">
        <v>44260.52026884259</v>
      </c>
      <c r="C25" s="162" t="s">
        <v>1820</v>
      </c>
      <c r="D25" s="162" t="s">
        <v>1821</v>
      </c>
      <c r="E25" s="178">
        <v>36256.0</v>
      </c>
      <c r="F25" s="179">
        <v>21.0</v>
      </c>
      <c r="G25" s="162">
        <v>4.1824768E7</v>
      </c>
      <c r="H25" s="162" t="s">
        <v>391</v>
      </c>
      <c r="I25" s="162" t="s">
        <v>1822</v>
      </c>
      <c r="J25" s="162" t="s">
        <v>1823</v>
      </c>
      <c r="K25" s="162" t="s">
        <v>1820</v>
      </c>
      <c r="L25" s="162" t="s">
        <v>1646</v>
      </c>
      <c r="M25" s="162" t="s">
        <v>1824</v>
      </c>
      <c r="N25" s="162" t="s">
        <v>1825</v>
      </c>
      <c r="O25" s="162" t="s">
        <v>1680</v>
      </c>
      <c r="P25" s="162" t="s">
        <v>57</v>
      </c>
      <c r="Q25" s="162" t="s">
        <v>1826</v>
      </c>
      <c r="R25" s="162" t="s">
        <v>1651</v>
      </c>
      <c r="S25" s="161"/>
      <c r="T25" s="180" t="s">
        <v>1827</v>
      </c>
      <c r="U25" s="162" t="s">
        <v>1828</v>
      </c>
      <c r="V25" s="162" t="s">
        <v>1829</v>
      </c>
      <c r="W25" s="162" t="s">
        <v>1830</v>
      </c>
      <c r="X25" s="162" t="s">
        <v>1831</v>
      </c>
      <c r="Y25" s="162" t="s">
        <v>1832</v>
      </c>
      <c r="Z25" s="179" t="s">
        <v>1792</v>
      </c>
      <c r="AA25" s="162" t="s">
        <v>1833</v>
      </c>
      <c r="AB25" s="162" t="s">
        <v>1834</v>
      </c>
      <c r="AC25" s="161"/>
      <c r="AD25" s="161"/>
      <c r="AE25" s="161"/>
      <c r="AF25" s="161"/>
      <c r="AG25" s="161"/>
      <c r="AH25" s="161"/>
      <c r="AI25" s="161" t="b">
        <v>0</v>
      </c>
      <c r="AJ25" s="161" t="b">
        <v>0</v>
      </c>
      <c r="AK25" s="161" t="b">
        <v>0</v>
      </c>
      <c r="AL25" s="161" t="b">
        <v>0</v>
      </c>
      <c r="AM25" s="161"/>
    </row>
    <row r="26" ht="18.0" customHeight="1">
      <c r="A26" s="1510">
        <v>14.0</v>
      </c>
      <c r="B26" s="177">
        <v>44260.88104057871</v>
      </c>
      <c r="C26" s="162" t="s">
        <v>1835</v>
      </c>
      <c r="D26" s="162" t="s">
        <v>1836</v>
      </c>
      <c r="E26" s="178">
        <v>37707.0</v>
      </c>
      <c r="F26" s="179">
        <v>17.0</v>
      </c>
      <c r="G26" s="162">
        <v>4.4237395E7</v>
      </c>
      <c r="H26" s="162" t="s">
        <v>391</v>
      </c>
      <c r="I26" s="162" t="s">
        <v>1837</v>
      </c>
      <c r="J26" s="162" t="s">
        <v>1838</v>
      </c>
      <c r="K26" s="179" t="s">
        <v>1840</v>
      </c>
      <c r="L26" s="162" t="s">
        <v>1620</v>
      </c>
      <c r="M26" s="162" t="s">
        <v>1839</v>
      </c>
      <c r="N26" s="162" t="s">
        <v>1841</v>
      </c>
      <c r="O26" s="162" t="s">
        <v>1622</v>
      </c>
      <c r="P26" s="162" t="s">
        <v>63</v>
      </c>
      <c r="Q26" s="162" t="s">
        <v>1842</v>
      </c>
      <c r="R26" s="162" t="s">
        <v>1842</v>
      </c>
      <c r="S26" s="161"/>
      <c r="T26" s="180" t="s">
        <v>1843</v>
      </c>
      <c r="U26" s="162" t="s">
        <v>1661</v>
      </c>
      <c r="V26" s="162" t="s">
        <v>1662</v>
      </c>
      <c r="W26" s="162" t="s">
        <v>1844</v>
      </c>
      <c r="X26" s="162" t="s">
        <v>1831</v>
      </c>
      <c r="Y26" s="162" t="s">
        <v>1845</v>
      </c>
      <c r="Z26" s="179" t="s">
        <v>1792</v>
      </c>
      <c r="AA26" s="162" t="s">
        <v>1627</v>
      </c>
      <c r="AB26" s="161"/>
      <c r="AC26" s="161"/>
      <c r="AD26" s="183" t="s">
        <v>1640</v>
      </c>
      <c r="AE26" s="161"/>
      <c r="AF26" s="184">
        <v>44267.0</v>
      </c>
      <c r="AG26" s="185">
        <f t="shared" ref="AG26:AG31" si="5">DATE(YEAR(AF26),MONTH(AF26)+1,DAY(AF26)+15)</f>
        <v>44313</v>
      </c>
      <c r="AH26" s="186">
        <f t="shared" ref="AH26:AH31" si="6">DATE(YEAR(AF26),MONTH(AF26)+3,DAY(AF26))</f>
        <v>44359</v>
      </c>
      <c r="AI26" s="162" t="b">
        <v>1</v>
      </c>
      <c r="AJ26" s="162" t="b">
        <v>1</v>
      </c>
      <c r="AK26" s="161" t="b">
        <v>0</v>
      </c>
      <c r="AL26" s="161" t="b">
        <v>0</v>
      </c>
      <c r="AM26" s="161"/>
    </row>
    <row r="27" ht="18.0" customHeight="1">
      <c r="A27" s="1510">
        <v>15.0</v>
      </c>
      <c r="B27" s="177">
        <v>44262.8846940625</v>
      </c>
      <c r="C27" s="162" t="s">
        <v>1846</v>
      </c>
      <c r="D27" s="162" t="s">
        <v>1847</v>
      </c>
      <c r="E27" s="178">
        <v>35005.0</v>
      </c>
      <c r="F27" s="179">
        <v>25.0</v>
      </c>
      <c r="G27" s="162">
        <v>3.9352861E7</v>
      </c>
      <c r="H27" s="162" t="s">
        <v>391</v>
      </c>
      <c r="I27" s="162" t="s">
        <v>1848</v>
      </c>
      <c r="J27" s="162" t="s">
        <v>1849</v>
      </c>
      <c r="K27" s="179" t="s">
        <v>1846</v>
      </c>
      <c r="L27" s="162" t="s">
        <v>1620</v>
      </c>
      <c r="M27" s="162" t="s">
        <v>1850</v>
      </c>
      <c r="N27" s="162" t="s">
        <v>1851</v>
      </c>
      <c r="O27" s="162" t="s">
        <v>1668</v>
      </c>
      <c r="P27" s="162" t="s">
        <v>57</v>
      </c>
      <c r="Q27" s="162" t="s">
        <v>1852</v>
      </c>
      <c r="R27" s="162" t="s">
        <v>1651</v>
      </c>
      <c r="S27" s="161"/>
      <c r="T27" s="180" t="s">
        <v>1853</v>
      </c>
      <c r="U27" s="162" t="s">
        <v>1854</v>
      </c>
      <c r="V27" s="162" t="s">
        <v>1662</v>
      </c>
      <c r="W27" s="162" t="s">
        <v>1855</v>
      </c>
      <c r="X27" s="162" t="s">
        <v>1776</v>
      </c>
      <c r="Y27" s="162" t="s">
        <v>1856</v>
      </c>
      <c r="Z27" s="179" t="s">
        <v>1857</v>
      </c>
      <c r="AA27" s="162" t="s">
        <v>1627</v>
      </c>
      <c r="AB27" s="161"/>
      <c r="AC27" s="161"/>
      <c r="AD27" s="183" t="s">
        <v>1640</v>
      </c>
      <c r="AE27" s="161"/>
      <c r="AF27" s="184">
        <v>44267.0</v>
      </c>
      <c r="AG27" s="185">
        <f t="shared" si="5"/>
        <v>44313</v>
      </c>
      <c r="AH27" s="186">
        <f t="shared" si="6"/>
        <v>44359</v>
      </c>
      <c r="AI27" s="162" t="b">
        <v>1</v>
      </c>
      <c r="AJ27" s="162" t="b">
        <v>1</v>
      </c>
      <c r="AK27" s="161" t="b">
        <v>0</v>
      </c>
      <c r="AL27" s="161" t="b">
        <v>0</v>
      </c>
      <c r="AM27" s="161"/>
    </row>
    <row r="28" ht="18.0" customHeight="1">
      <c r="A28" s="1510">
        <v>16.0</v>
      </c>
      <c r="B28" s="177">
        <v>44263.32354565972</v>
      </c>
      <c r="C28" s="162" t="s">
        <v>1858</v>
      </c>
      <c r="D28" s="162" t="s">
        <v>1859</v>
      </c>
      <c r="E28" s="178">
        <v>35856.0</v>
      </c>
      <c r="F28" s="179">
        <v>23.0</v>
      </c>
      <c r="G28" s="162">
        <v>4.1003013E7</v>
      </c>
      <c r="H28" s="162" t="s">
        <v>391</v>
      </c>
      <c r="I28" s="162" t="s">
        <v>1860</v>
      </c>
      <c r="J28" s="162" t="s">
        <v>1861</v>
      </c>
      <c r="K28" s="179" t="s">
        <v>1863</v>
      </c>
      <c r="L28" s="162" t="s">
        <v>1620</v>
      </c>
      <c r="M28" s="162" t="s">
        <v>1862</v>
      </c>
      <c r="N28" s="162" t="s">
        <v>1864</v>
      </c>
      <c r="O28" s="162" t="s">
        <v>1680</v>
      </c>
      <c r="P28" s="162" t="s">
        <v>63</v>
      </c>
      <c r="Q28" s="162" t="s">
        <v>1865</v>
      </c>
      <c r="R28" s="162" t="s">
        <v>1866</v>
      </c>
      <c r="S28" s="161"/>
      <c r="T28" s="180" t="s">
        <v>1867</v>
      </c>
      <c r="U28" s="162" t="s">
        <v>1868</v>
      </c>
      <c r="V28" s="162" t="s">
        <v>1662</v>
      </c>
      <c r="W28" s="162" t="s">
        <v>1869</v>
      </c>
      <c r="X28" s="162" t="s">
        <v>1870</v>
      </c>
      <c r="Y28" s="162" t="s">
        <v>1871</v>
      </c>
      <c r="Z28" s="179" t="s">
        <v>1872</v>
      </c>
      <c r="AA28" s="162" t="s">
        <v>1627</v>
      </c>
      <c r="AB28" s="161"/>
      <c r="AC28" s="161"/>
      <c r="AD28" s="183" t="s">
        <v>1628</v>
      </c>
      <c r="AE28" s="161"/>
      <c r="AF28" s="184">
        <v>44267.0</v>
      </c>
      <c r="AG28" s="185">
        <f t="shared" si="5"/>
        <v>44313</v>
      </c>
      <c r="AH28" s="186">
        <f t="shared" si="6"/>
        <v>44359</v>
      </c>
      <c r="AI28" s="161" t="b">
        <v>0</v>
      </c>
      <c r="AJ28" s="162" t="b">
        <v>1</v>
      </c>
      <c r="AK28" s="161" t="b">
        <v>0</v>
      </c>
      <c r="AL28" s="161" t="b">
        <v>0</v>
      </c>
      <c r="AM28" s="161"/>
    </row>
    <row r="29" ht="18.0" customHeight="1">
      <c r="A29" s="1510">
        <v>17.0</v>
      </c>
      <c r="B29" s="201">
        <v>44263.62995210648</v>
      </c>
      <c r="C29" s="179" t="s">
        <v>1873</v>
      </c>
      <c r="D29" s="162" t="s">
        <v>1874</v>
      </c>
      <c r="E29" s="178">
        <v>31476.0</v>
      </c>
      <c r="F29" s="179">
        <v>35.0</v>
      </c>
      <c r="G29" s="162">
        <v>3.2236447E7</v>
      </c>
      <c r="H29" s="162" t="s">
        <v>391</v>
      </c>
      <c r="I29" s="162" t="s">
        <v>1875</v>
      </c>
      <c r="J29" s="162" t="s">
        <v>1876</v>
      </c>
      <c r="K29" s="162" t="s">
        <v>1873</v>
      </c>
      <c r="L29" s="162" t="s">
        <v>1620</v>
      </c>
      <c r="M29" s="162" t="s">
        <v>1877</v>
      </c>
      <c r="N29" s="162" t="s">
        <v>1878</v>
      </c>
      <c r="O29" s="162" t="s">
        <v>1668</v>
      </c>
      <c r="P29" s="162" t="s">
        <v>59</v>
      </c>
      <c r="Q29" s="162" t="s">
        <v>1879</v>
      </c>
      <c r="R29" s="162" t="s">
        <v>1880</v>
      </c>
      <c r="S29" s="162" t="s">
        <v>1881</v>
      </c>
      <c r="T29" s="180" t="s">
        <v>1882</v>
      </c>
      <c r="U29" s="162" t="s">
        <v>1661</v>
      </c>
      <c r="V29" s="162" t="s">
        <v>1662</v>
      </c>
      <c r="W29" s="162" t="s">
        <v>1883</v>
      </c>
      <c r="X29" s="162" t="s">
        <v>1884</v>
      </c>
      <c r="Y29" s="162">
        <v>5.4111559605589E13</v>
      </c>
      <c r="Z29" s="179" t="s">
        <v>1792</v>
      </c>
      <c r="AA29" s="162" t="s">
        <v>1711</v>
      </c>
      <c r="AB29" s="161"/>
      <c r="AC29" s="161"/>
      <c r="AD29" s="162" t="s">
        <v>1712</v>
      </c>
      <c r="AE29" s="161"/>
      <c r="AF29" s="184">
        <v>44295.0</v>
      </c>
      <c r="AG29" s="185">
        <f t="shared" si="5"/>
        <v>44340</v>
      </c>
      <c r="AH29" s="186">
        <f t="shared" si="6"/>
        <v>44386</v>
      </c>
      <c r="AI29" s="162" t="b">
        <v>1</v>
      </c>
      <c r="AJ29" s="161" t="b">
        <v>0</v>
      </c>
      <c r="AK29" s="161" t="b">
        <v>0</v>
      </c>
      <c r="AL29" s="161" t="b">
        <v>0</v>
      </c>
      <c r="AM29" s="161"/>
    </row>
    <row r="30" ht="18.0" customHeight="1">
      <c r="A30" s="1510">
        <v>18.0</v>
      </c>
      <c r="B30" s="201">
        <v>44263.76439561343</v>
      </c>
      <c r="C30" s="179" t="s">
        <v>1885</v>
      </c>
      <c r="D30" s="162" t="s">
        <v>1886</v>
      </c>
      <c r="E30" s="178">
        <v>35040.0</v>
      </c>
      <c r="F30" s="179">
        <v>25.0</v>
      </c>
      <c r="G30" s="162">
        <v>3.9339472E7</v>
      </c>
      <c r="H30" s="162" t="s">
        <v>1740</v>
      </c>
      <c r="I30" s="162" t="s">
        <v>1887</v>
      </c>
      <c r="J30" s="162" t="s">
        <v>1888</v>
      </c>
      <c r="K30" s="162" t="s">
        <v>1885</v>
      </c>
      <c r="L30" s="162" t="s">
        <v>1646</v>
      </c>
      <c r="M30" s="162" t="s">
        <v>1889</v>
      </c>
      <c r="N30" s="162" t="s">
        <v>1890</v>
      </c>
      <c r="O30" s="162" t="s">
        <v>1668</v>
      </c>
      <c r="P30" s="162" t="s">
        <v>59</v>
      </c>
      <c r="Q30" s="162" t="s">
        <v>1891</v>
      </c>
      <c r="R30" s="162" t="s">
        <v>1892</v>
      </c>
      <c r="S30" s="161"/>
      <c r="T30" s="180" t="s">
        <v>1893</v>
      </c>
      <c r="U30" s="162" t="s">
        <v>1894</v>
      </c>
      <c r="V30" s="162" t="s">
        <v>1895</v>
      </c>
      <c r="W30" s="162" t="s">
        <v>1896</v>
      </c>
      <c r="X30" s="162" t="s">
        <v>1897</v>
      </c>
      <c r="Y30" s="162" t="s">
        <v>1898</v>
      </c>
      <c r="Z30" s="179" t="s">
        <v>1805</v>
      </c>
      <c r="AA30" s="162" t="s">
        <v>1711</v>
      </c>
      <c r="AB30" s="161"/>
      <c r="AC30" s="161"/>
      <c r="AD30" s="162" t="s">
        <v>1712</v>
      </c>
      <c r="AE30" s="161"/>
      <c r="AF30" s="184">
        <v>44295.0</v>
      </c>
      <c r="AG30" s="185">
        <f t="shared" si="5"/>
        <v>44340</v>
      </c>
      <c r="AH30" s="186">
        <f t="shared" si="6"/>
        <v>44386</v>
      </c>
      <c r="AI30" s="161" t="b">
        <v>0</v>
      </c>
      <c r="AJ30" s="161" t="b">
        <v>0</v>
      </c>
      <c r="AK30" s="161" t="b">
        <v>0</v>
      </c>
      <c r="AL30" s="161" t="b">
        <v>0</v>
      </c>
      <c r="AM30" s="161"/>
    </row>
    <row r="31" ht="18.0" customHeight="1">
      <c r="A31" s="1510">
        <v>9.0</v>
      </c>
      <c r="B31" s="201">
        <v>44266.71163644676</v>
      </c>
      <c r="C31" s="179" t="s">
        <v>1899</v>
      </c>
      <c r="D31" s="162" t="s">
        <v>1900</v>
      </c>
      <c r="E31" s="178">
        <v>33495.0</v>
      </c>
      <c r="F31" s="179">
        <v>29.0</v>
      </c>
      <c r="G31" s="204">
        <v>3.6123398E7</v>
      </c>
      <c r="H31" s="162" t="s">
        <v>391</v>
      </c>
      <c r="I31" s="162" t="s">
        <v>1618</v>
      </c>
      <c r="J31" s="162" t="s">
        <v>1901</v>
      </c>
      <c r="K31" s="162" t="s">
        <v>1899</v>
      </c>
      <c r="L31" s="162" t="s">
        <v>1620</v>
      </c>
      <c r="M31" s="162" t="s">
        <v>1877</v>
      </c>
      <c r="N31" s="162" t="s">
        <v>1902</v>
      </c>
      <c r="O31" s="162" t="s">
        <v>1622</v>
      </c>
      <c r="P31" s="162" t="s">
        <v>59</v>
      </c>
      <c r="Q31" s="162" t="s">
        <v>1903</v>
      </c>
      <c r="R31" s="162" t="s">
        <v>1637</v>
      </c>
      <c r="S31" s="161"/>
      <c r="T31" s="180" t="s">
        <v>1904</v>
      </c>
      <c r="U31" s="162" t="s">
        <v>1905</v>
      </c>
      <c r="V31" s="162" t="s">
        <v>1685</v>
      </c>
      <c r="W31" s="162" t="s">
        <v>1906</v>
      </c>
      <c r="X31" s="162" t="s">
        <v>1884</v>
      </c>
      <c r="Y31" s="162" t="s">
        <v>1907</v>
      </c>
      <c r="Z31" s="179" t="s">
        <v>1908</v>
      </c>
      <c r="AA31" s="162" t="s">
        <v>1686</v>
      </c>
      <c r="AB31" s="161"/>
      <c r="AC31" s="161"/>
      <c r="AD31" s="162" t="s">
        <v>1640</v>
      </c>
      <c r="AE31" s="161"/>
      <c r="AF31" s="202">
        <v>44398.0</v>
      </c>
      <c r="AG31" s="185">
        <f t="shared" si="5"/>
        <v>44444</v>
      </c>
      <c r="AH31" s="186">
        <f t="shared" si="6"/>
        <v>44490</v>
      </c>
      <c r="AI31" s="161" t="b">
        <v>0</v>
      </c>
      <c r="AJ31" s="161" t="b">
        <v>0</v>
      </c>
      <c r="AK31" s="161" t="b">
        <v>0</v>
      </c>
      <c r="AL31" s="161" t="b">
        <v>0</v>
      </c>
      <c r="AM31" s="161"/>
    </row>
    <row r="32" ht="18.0" customHeight="1">
      <c r="A32" s="1511">
        <v>10.0</v>
      </c>
      <c r="B32" s="177">
        <v>44266.71539994213</v>
      </c>
      <c r="C32" s="162" t="s">
        <v>1909</v>
      </c>
      <c r="D32" s="162" t="s">
        <v>1906</v>
      </c>
      <c r="E32" s="178">
        <v>33017.0</v>
      </c>
      <c r="F32" s="179">
        <v>30.0</v>
      </c>
      <c r="G32" s="162">
        <v>3.5267218E7</v>
      </c>
      <c r="H32" s="162" t="s">
        <v>391</v>
      </c>
      <c r="I32" s="162" t="s">
        <v>1618</v>
      </c>
      <c r="J32" s="162" t="s">
        <v>1907</v>
      </c>
      <c r="K32" s="162" t="s">
        <v>1911</v>
      </c>
      <c r="L32" s="162" t="s">
        <v>1646</v>
      </c>
      <c r="M32" s="162" t="s">
        <v>1910</v>
      </c>
      <c r="N32" s="162" t="s">
        <v>1912</v>
      </c>
      <c r="O32" s="162" t="s">
        <v>1622</v>
      </c>
      <c r="P32" s="162" t="s">
        <v>59</v>
      </c>
      <c r="Q32" s="162" t="s">
        <v>1913</v>
      </c>
      <c r="R32" s="162" t="s">
        <v>1745</v>
      </c>
      <c r="S32" s="161"/>
      <c r="T32" s="180" t="s">
        <v>1914</v>
      </c>
      <c r="U32" s="162" t="s">
        <v>1905</v>
      </c>
      <c r="V32" s="162" t="s">
        <v>1685</v>
      </c>
      <c r="W32" s="162" t="s">
        <v>1900</v>
      </c>
      <c r="X32" s="162" t="s">
        <v>1915</v>
      </c>
      <c r="Y32" s="162" t="s">
        <v>1916</v>
      </c>
      <c r="Z32" s="179" t="s">
        <v>1917</v>
      </c>
      <c r="AA32" s="162" t="s">
        <v>1686</v>
      </c>
      <c r="AB32" s="162" t="s">
        <v>1918</v>
      </c>
      <c r="AC32" s="161"/>
      <c r="AD32" s="161"/>
      <c r="AE32" s="161"/>
      <c r="AF32" s="161"/>
      <c r="AG32" s="161"/>
      <c r="AH32" s="161"/>
      <c r="AI32" s="161" t="b">
        <v>0</v>
      </c>
      <c r="AJ32" s="161" t="b">
        <v>0</v>
      </c>
      <c r="AK32" s="161" t="b">
        <v>0</v>
      </c>
      <c r="AL32" s="161" t="b">
        <v>0</v>
      </c>
      <c r="AM32" s="161"/>
    </row>
    <row r="33" ht="18.0" customHeight="1">
      <c r="A33" s="1511">
        <v>11.0</v>
      </c>
      <c r="B33" s="177">
        <v>44266.88556190972</v>
      </c>
      <c r="C33" s="162" t="s">
        <v>1919</v>
      </c>
      <c r="D33" s="162" t="s">
        <v>1920</v>
      </c>
      <c r="E33" s="178">
        <v>37019.0</v>
      </c>
      <c r="F33" s="179" t="s">
        <v>1930</v>
      </c>
      <c r="G33" s="162">
        <v>4.3339089E7</v>
      </c>
      <c r="H33" s="162" t="s">
        <v>391</v>
      </c>
      <c r="I33" s="162" t="s">
        <v>1921</v>
      </c>
      <c r="J33" s="162" t="s">
        <v>1922</v>
      </c>
      <c r="K33" s="162" t="s">
        <v>1919</v>
      </c>
      <c r="L33" s="162" t="s">
        <v>1646</v>
      </c>
      <c r="M33" s="162" t="s">
        <v>1923</v>
      </c>
      <c r="N33" s="162" t="s">
        <v>1924</v>
      </c>
      <c r="O33" s="162" t="s">
        <v>1680</v>
      </c>
      <c r="P33" s="162" t="s">
        <v>57</v>
      </c>
      <c r="Q33" s="162" t="s">
        <v>1925</v>
      </c>
      <c r="R33" s="162" t="s">
        <v>1745</v>
      </c>
      <c r="S33" s="161"/>
      <c r="T33" s="180" t="s">
        <v>1926</v>
      </c>
      <c r="U33" s="162" t="s">
        <v>1905</v>
      </c>
      <c r="V33" s="162" t="s">
        <v>1662</v>
      </c>
      <c r="W33" s="162" t="s">
        <v>1927</v>
      </c>
      <c r="X33" s="162" t="s">
        <v>1928</v>
      </c>
      <c r="Y33" s="162" t="s">
        <v>1929</v>
      </c>
      <c r="Z33" s="179" t="s">
        <v>1745</v>
      </c>
      <c r="AA33" s="162" t="s">
        <v>1686</v>
      </c>
      <c r="AB33" s="161"/>
      <c r="AC33" s="161"/>
      <c r="AD33" s="161"/>
      <c r="AE33" s="161"/>
      <c r="AF33" s="161"/>
      <c r="AG33" s="161"/>
      <c r="AH33" s="161"/>
      <c r="AI33" s="161" t="b">
        <v>0</v>
      </c>
      <c r="AJ33" s="161" t="b">
        <v>0</v>
      </c>
      <c r="AK33" s="161" t="b">
        <v>0</v>
      </c>
      <c r="AL33" s="161" t="b">
        <v>0</v>
      </c>
      <c r="AM33" s="161"/>
    </row>
    <row r="34" ht="18.0" customHeight="1">
      <c r="A34" s="1511">
        <v>12.0</v>
      </c>
      <c r="B34" s="177">
        <v>44269.60954427083</v>
      </c>
      <c r="C34" s="162" t="s">
        <v>1931</v>
      </c>
      <c r="D34" s="162" t="s">
        <v>1932</v>
      </c>
      <c r="E34" s="178">
        <v>36933.0</v>
      </c>
      <c r="F34" s="179" t="s">
        <v>1944</v>
      </c>
      <c r="G34" s="162">
        <v>4.3253076E7</v>
      </c>
      <c r="H34" s="162" t="s">
        <v>1808</v>
      </c>
      <c r="I34" s="162" t="s">
        <v>1933</v>
      </c>
      <c r="J34" s="162" t="s">
        <v>1934</v>
      </c>
      <c r="K34" s="162" t="s">
        <v>1936</v>
      </c>
      <c r="L34" s="162" t="s">
        <v>1620</v>
      </c>
      <c r="M34" s="162" t="s">
        <v>1935</v>
      </c>
      <c r="N34" s="162" t="s">
        <v>1937</v>
      </c>
      <c r="O34" s="162" t="s">
        <v>1680</v>
      </c>
      <c r="P34" s="162" t="s">
        <v>59</v>
      </c>
      <c r="Q34" s="162" t="s">
        <v>1938</v>
      </c>
      <c r="R34" s="162" t="s">
        <v>1939</v>
      </c>
      <c r="S34" s="161"/>
      <c r="T34" s="180" t="s">
        <v>1940</v>
      </c>
      <c r="U34" s="162" t="s">
        <v>1747</v>
      </c>
      <c r="V34" s="162" t="s">
        <v>1662</v>
      </c>
      <c r="W34" s="162" t="s">
        <v>1941</v>
      </c>
      <c r="X34" s="162" t="s">
        <v>1897</v>
      </c>
      <c r="Y34" s="162" t="s">
        <v>1942</v>
      </c>
      <c r="Z34" s="179" t="s">
        <v>1943</v>
      </c>
      <c r="AA34" s="162" t="s">
        <v>1686</v>
      </c>
      <c r="AB34" s="162" t="s">
        <v>1945</v>
      </c>
      <c r="AC34" s="161"/>
      <c r="AD34" s="161"/>
      <c r="AE34" s="161"/>
      <c r="AF34" s="161"/>
      <c r="AG34" s="161"/>
      <c r="AH34" s="161"/>
      <c r="AI34" s="161" t="b">
        <v>0</v>
      </c>
      <c r="AJ34" s="161" t="b">
        <v>0</v>
      </c>
      <c r="AK34" s="161" t="b">
        <v>0</v>
      </c>
      <c r="AL34" s="161" t="b">
        <v>0</v>
      </c>
      <c r="AM34" s="161"/>
    </row>
    <row r="35" ht="18.0" customHeight="1">
      <c r="A35" s="1510">
        <v>19.0</v>
      </c>
      <c r="B35" s="177">
        <v>44271.57836211806</v>
      </c>
      <c r="C35" s="162" t="s">
        <v>1946</v>
      </c>
      <c r="D35" s="162" t="s">
        <v>1947</v>
      </c>
      <c r="E35" s="178">
        <v>28355.0</v>
      </c>
      <c r="F35" s="179">
        <v>43.0</v>
      </c>
      <c r="G35" s="205" t="s">
        <v>85</v>
      </c>
      <c r="H35" s="162" t="s">
        <v>1948</v>
      </c>
      <c r="I35" s="162" t="s">
        <v>1949</v>
      </c>
      <c r="J35" s="162">
        <v>1.8293207559E10</v>
      </c>
      <c r="K35" s="162" t="s">
        <v>1946</v>
      </c>
      <c r="L35" s="162" t="s">
        <v>1646</v>
      </c>
      <c r="M35" s="162" t="s">
        <v>1950</v>
      </c>
      <c r="N35" s="162" t="s">
        <v>1951</v>
      </c>
      <c r="O35" s="162" t="s">
        <v>1668</v>
      </c>
      <c r="P35" s="162" t="s">
        <v>57</v>
      </c>
      <c r="Q35" s="162" t="s">
        <v>1952</v>
      </c>
      <c r="R35" s="162" t="s">
        <v>1953</v>
      </c>
      <c r="S35" s="161"/>
      <c r="T35" s="180" t="s">
        <v>1954</v>
      </c>
      <c r="U35" s="162" t="s">
        <v>1747</v>
      </c>
      <c r="V35" s="162" t="s">
        <v>1895</v>
      </c>
      <c r="W35" s="162" t="s">
        <v>1955</v>
      </c>
      <c r="X35" s="162" t="s">
        <v>1956</v>
      </c>
      <c r="Y35" s="162">
        <v>1.8293086026E10</v>
      </c>
      <c r="Z35" s="179" t="s">
        <v>1651</v>
      </c>
      <c r="AA35" s="162" t="s">
        <v>1686</v>
      </c>
      <c r="AB35" s="161"/>
      <c r="AC35" s="161"/>
      <c r="AD35" s="183" t="s">
        <v>1628</v>
      </c>
      <c r="AE35" s="161"/>
      <c r="AF35" s="184">
        <v>44362.0</v>
      </c>
      <c r="AG35" s="185">
        <f>DATE(YEAR(AF35),MONTH(AF35)+1,DAY(AF35)+15)</f>
        <v>44407</v>
      </c>
      <c r="AH35" s="186">
        <f>DATE(YEAR(AF35),MONTH(AF35)+3,DAY(AF35))</f>
        <v>44454</v>
      </c>
      <c r="AI35" s="161" t="b">
        <v>0</v>
      </c>
      <c r="AJ35" s="161" t="b">
        <v>0</v>
      </c>
      <c r="AK35" s="161" t="b">
        <v>0</v>
      </c>
      <c r="AL35" s="161" t="b">
        <v>0</v>
      </c>
      <c r="AM35" s="161"/>
    </row>
    <row r="36" ht="18.0" customHeight="1">
      <c r="A36" s="1510">
        <v>20.0</v>
      </c>
      <c r="B36" s="177">
        <v>44272.55071502315</v>
      </c>
      <c r="C36" s="162" t="s">
        <v>1957</v>
      </c>
      <c r="D36" s="162" t="s">
        <v>1958</v>
      </c>
      <c r="E36" s="178">
        <v>35527.0</v>
      </c>
      <c r="F36" s="179">
        <v>23.0</v>
      </c>
      <c r="G36" s="162">
        <v>4.0244938E7</v>
      </c>
      <c r="H36" s="162" t="s">
        <v>391</v>
      </c>
      <c r="I36" s="162" t="s">
        <v>1618</v>
      </c>
      <c r="J36" s="162" t="s">
        <v>1959</v>
      </c>
      <c r="K36" s="162" t="s">
        <v>1957</v>
      </c>
      <c r="L36" s="162" t="s">
        <v>1620</v>
      </c>
      <c r="M36" s="162" t="s">
        <v>1960</v>
      </c>
      <c r="N36" s="162" t="s">
        <v>1961</v>
      </c>
      <c r="O36" s="162" t="s">
        <v>1634</v>
      </c>
      <c r="P36" s="162" t="s">
        <v>57</v>
      </c>
      <c r="Q36" s="162" t="s">
        <v>1962</v>
      </c>
      <c r="R36" s="162" t="s">
        <v>1962</v>
      </c>
      <c r="S36" s="161"/>
      <c r="T36" s="180" t="s">
        <v>1963</v>
      </c>
      <c r="U36" s="162" t="s">
        <v>1964</v>
      </c>
      <c r="V36" s="162" t="s">
        <v>1965</v>
      </c>
      <c r="W36" s="162" t="s">
        <v>1966</v>
      </c>
      <c r="X36" s="162" t="s">
        <v>1790</v>
      </c>
      <c r="Y36" s="162" t="s">
        <v>1967</v>
      </c>
      <c r="Z36" s="179" t="s">
        <v>1968</v>
      </c>
      <c r="AA36" s="162" t="s">
        <v>1686</v>
      </c>
      <c r="AB36" s="161"/>
      <c r="AC36" s="161"/>
      <c r="AD36" s="161"/>
      <c r="AE36" s="161"/>
      <c r="AF36" s="161"/>
      <c r="AG36" s="161"/>
      <c r="AH36" s="161"/>
      <c r="AI36" s="161" t="b">
        <v>0</v>
      </c>
      <c r="AJ36" s="161" t="b">
        <v>0</v>
      </c>
      <c r="AK36" s="161" t="b">
        <v>0</v>
      </c>
      <c r="AL36" s="161" t="b">
        <v>0</v>
      </c>
      <c r="AM36" s="161"/>
    </row>
    <row r="37" ht="18.0" customHeight="1">
      <c r="A37" s="1510">
        <v>21.0</v>
      </c>
      <c r="B37" s="177">
        <v>44272.76355466435</v>
      </c>
      <c r="C37" s="162" t="s">
        <v>1969</v>
      </c>
      <c r="D37" s="162" t="s">
        <v>1970</v>
      </c>
      <c r="E37" s="178">
        <v>36452.0</v>
      </c>
      <c r="F37" s="179">
        <v>21.0</v>
      </c>
      <c r="G37" s="162">
        <v>4.2157657E7</v>
      </c>
      <c r="H37" s="162" t="s">
        <v>391</v>
      </c>
      <c r="I37" s="162" t="s">
        <v>1971</v>
      </c>
      <c r="J37" s="162" t="s">
        <v>1972</v>
      </c>
      <c r="K37" s="162" t="s">
        <v>1969</v>
      </c>
      <c r="L37" s="162" t="s">
        <v>1620</v>
      </c>
      <c r="M37" s="162" t="s">
        <v>1973</v>
      </c>
      <c r="N37" s="162" t="s">
        <v>1974</v>
      </c>
      <c r="O37" s="162" t="s">
        <v>1668</v>
      </c>
      <c r="P37" s="162" t="s">
        <v>57</v>
      </c>
      <c r="Q37" s="162" t="s">
        <v>1975</v>
      </c>
      <c r="R37" s="162" t="s">
        <v>1637</v>
      </c>
      <c r="S37" s="161"/>
      <c r="T37" s="180" t="s">
        <v>1976</v>
      </c>
      <c r="U37" s="162" t="s">
        <v>1977</v>
      </c>
      <c r="V37" s="162" t="s">
        <v>1685</v>
      </c>
      <c r="W37" s="162" t="s">
        <v>1978</v>
      </c>
      <c r="X37" s="162" t="s">
        <v>1708</v>
      </c>
      <c r="Y37" s="162" t="s">
        <v>1979</v>
      </c>
      <c r="Z37" s="179" t="s">
        <v>1792</v>
      </c>
      <c r="AA37" s="162" t="s">
        <v>1686</v>
      </c>
      <c r="AB37" s="161"/>
      <c r="AC37" s="161"/>
      <c r="AD37" s="183" t="s">
        <v>1628</v>
      </c>
      <c r="AE37" s="161"/>
      <c r="AF37" s="184">
        <v>44349.0</v>
      </c>
      <c r="AG37" s="185">
        <f>DATE(YEAR(AF37),MONTH(AF37)+1,DAY(AF37)+15)</f>
        <v>44394</v>
      </c>
      <c r="AH37" s="186">
        <f>DATE(YEAR(AF37),MONTH(AF37)+3,DAY(AF37))</f>
        <v>44441</v>
      </c>
      <c r="AI37" s="161" t="b">
        <v>0</v>
      </c>
      <c r="AJ37" s="161" t="b">
        <v>0</v>
      </c>
      <c r="AK37" s="161" t="b">
        <v>0</v>
      </c>
      <c r="AL37" s="161" t="b">
        <v>0</v>
      </c>
      <c r="AM37" s="161"/>
    </row>
    <row r="38" ht="18.0" customHeight="1">
      <c r="A38" s="1511">
        <v>16.0</v>
      </c>
      <c r="B38" s="208">
        <v>44273.03249136574</v>
      </c>
      <c r="C38" s="207" t="s">
        <v>1980</v>
      </c>
      <c r="D38" s="207" t="s">
        <v>1981</v>
      </c>
      <c r="E38" s="209">
        <v>36923.0</v>
      </c>
      <c r="F38" s="179">
        <v>20.0</v>
      </c>
      <c r="G38" s="207">
        <v>4.2850399E7</v>
      </c>
      <c r="H38" s="207" t="s">
        <v>391</v>
      </c>
      <c r="I38" s="207" t="s">
        <v>1982</v>
      </c>
      <c r="J38" s="162" t="s">
        <v>1983</v>
      </c>
      <c r="K38" s="162" t="s">
        <v>1980</v>
      </c>
      <c r="L38" s="162" t="s">
        <v>1620</v>
      </c>
      <c r="M38" s="162" t="s">
        <v>1984</v>
      </c>
      <c r="N38" s="162" t="s">
        <v>1985</v>
      </c>
      <c r="O38" s="162" t="s">
        <v>1680</v>
      </c>
      <c r="P38" s="162" t="s">
        <v>63</v>
      </c>
      <c r="Q38" s="162" t="s">
        <v>1986</v>
      </c>
      <c r="R38" s="162" t="s">
        <v>1987</v>
      </c>
      <c r="S38" s="161"/>
      <c r="T38" s="180" t="s">
        <v>1988</v>
      </c>
      <c r="U38" s="162" t="s">
        <v>1989</v>
      </c>
      <c r="V38" s="162" t="s">
        <v>1662</v>
      </c>
      <c r="W38" s="162" t="s">
        <v>1990</v>
      </c>
      <c r="X38" s="162" t="s">
        <v>1991</v>
      </c>
      <c r="Y38" s="162" t="s">
        <v>1992</v>
      </c>
      <c r="Z38" s="179" t="s">
        <v>1993</v>
      </c>
      <c r="AA38" s="162" t="s">
        <v>1994</v>
      </c>
      <c r="AB38" s="162" t="s">
        <v>1995</v>
      </c>
      <c r="AC38" s="161"/>
      <c r="AD38" s="161"/>
      <c r="AE38" s="161"/>
      <c r="AF38" s="161"/>
      <c r="AG38" s="161"/>
      <c r="AH38" s="161"/>
      <c r="AI38" s="161" t="b">
        <v>0</v>
      </c>
      <c r="AJ38" s="161" t="b">
        <v>0</v>
      </c>
      <c r="AK38" s="161" t="b">
        <v>0</v>
      </c>
      <c r="AL38" s="161" t="b">
        <v>0</v>
      </c>
      <c r="AM38" s="161"/>
    </row>
    <row r="39" ht="18.0" customHeight="1">
      <c r="A39" s="1510">
        <v>22.0</v>
      </c>
      <c r="B39" s="177">
        <v>44274.50049590278</v>
      </c>
      <c r="C39" s="162" t="s">
        <v>1996</v>
      </c>
      <c r="D39" s="162" t="s">
        <v>1997</v>
      </c>
      <c r="E39" s="178">
        <v>36104.0</v>
      </c>
      <c r="F39" s="179">
        <v>22.0</v>
      </c>
      <c r="G39" s="162">
        <v>4.1561571E7</v>
      </c>
      <c r="H39" s="162" t="s">
        <v>391</v>
      </c>
      <c r="I39" s="162" t="s">
        <v>1678</v>
      </c>
      <c r="J39" s="205" t="s">
        <v>1998</v>
      </c>
      <c r="K39" s="162" t="s">
        <v>1996</v>
      </c>
      <c r="L39" s="162" t="s">
        <v>1620</v>
      </c>
      <c r="M39" s="162" t="s">
        <v>1999</v>
      </c>
      <c r="N39" s="162" t="s">
        <v>2000</v>
      </c>
      <c r="O39" s="162" t="s">
        <v>1622</v>
      </c>
      <c r="P39" s="162" t="s">
        <v>63</v>
      </c>
      <c r="Q39" s="162" t="s">
        <v>2001</v>
      </c>
      <c r="R39" s="162" t="s">
        <v>2002</v>
      </c>
      <c r="S39" s="161"/>
      <c r="T39" s="180" t="s">
        <v>2003</v>
      </c>
      <c r="U39" s="162" t="s">
        <v>2004</v>
      </c>
      <c r="V39" s="162" t="s">
        <v>1662</v>
      </c>
      <c r="W39" s="162" t="s">
        <v>2005</v>
      </c>
      <c r="X39" s="162" t="s">
        <v>1803</v>
      </c>
      <c r="Y39" s="162" t="s">
        <v>2006</v>
      </c>
      <c r="Z39" s="179" t="s">
        <v>2007</v>
      </c>
      <c r="AA39" s="162" t="s">
        <v>1686</v>
      </c>
      <c r="AB39" s="161"/>
      <c r="AC39" s="161"/>
      <c r="AD39" s="161"/>
      <c r="AE39" s="161"/>
      <c r="AF39" s="161"/>
      <c r="AG39" s="161"/>
      <c r="AH39" s="161"/>
      <c r="AI39" s="161" t="b">
        <v>0</v>
      </c>
      <c r="AJ39" s="161" t="b">
        <v>0</v>
      </c>
      <c r="AK39" s="161" t="b">
        <v>0</v>
      </c>
      <c r="AL39" s="161" t="b">
        <v>0</v>
      </c>
      <c r="AM39" s="161"/>
    </row>
    <row r="40" ht="18.0" customHeight="1">
      <c r="A40" s="1510">
        <v>23.0</v>
      </c>
      <c r="B40" s="177">
        <v>44274.96465229167</v>
      </c>
      <c r="C40" s="162" t="s">
        <v>2008</v>
      </c>
      <c r="D40" s="162" t="s">
        <v>2009</v>
      </c>
      <c r="E40" s="178">
        <v>34045.0</v>
      </c>
      <c r="F40" s="179">
        <v>28.0</v>
      </c>
      <c r="G40" s="162">
        <v>3.6018418E7</v>
      </c>
      <c r="H40" s="162" t="s">
        <v>674</v>
      </c>
      <c r="I40" s="162" t="s">
        <v>1822</v>
      </c>
      <c r="J40" s="162" t="s">
        <v>2010</v>
      </c>
      <c r="K40" s="162" t="s">
        <v>2008</v>
      </c>
      <c r="L40" s="162" t="s">
        <v>1620</v>
      </c>
      <c r="M40" s="162" t="s">
        <v>2011</v>
      </c>
      <c r="N40" s="162" t="s">
        <v>2012</v>
      </c>
      <c r="O40" s="162" t="s">
        <v>1680</v>
      </c>
      <c r="P40" s="162" t="s">
        <v>57</v>
      </c>
      <c r="Q40" s="162" t="s">
        <v>1637</v>
      </c>
      <c r="R40" s="162" t="s">
        <v>1637</v>
      </c>
      <c r="S40" s="162" t="s">
        <v>2013</v>
      </c>
      <c r="T40" s="180" t="s">
        <v>2014</v>
      </c>
      <c r="U40" s="162" t="s">
        <v>2015</v>
      </c>
      <c r="V40" s="162" t="s">
        <v>1685</v>
      </c>
      <c r="W40" s="162" t="s">
        <v>2016</v>
      </c>
      <c r="X40" s="162" t="s">
        <v>2017</v>
      </c>
      <c r="Y40" s="162" t="s">
        <v>2018</v>
      </c>
      <c r="Z40" s="179" t="s">
        <v>1637</v>
      </c>
      <c r="AA40" s="162" t="s">
        <v>1686</v>
      </c>
      <c r="AB40" s="161"/>
      <c r="AC40" s="161"/>
      <c r="AD40" s="183" t="s">
        <v>1628</v>
      </c>
      <c r="AE40" s="161"/>
      <c r="AF40" s="184">
        <v>44349.0</v>
      </c>
      <c r="AG40" s="185">
        <f t="shared" ref="AG40:AG41" si="7">DATE(YEAR(AF40),MONTH(AF40)+1,DAY(AF40)+15)</f>
        <v>44394</v>
      </c>
      <c r="AH40" s="186">
        <f t="shared" ref="AH40:AH41" si="8">DATE(YEAR(AF40),MONTH(AF40)+3,DAY(AF40))</f>
        <v>44441</v>
      </c>
      <c r="AI40" s="161" t="b">
        <v>0</v>
      </c>
      <c r="AJ40" s="161" t="b">
        <v>0</v>
      </c>
      <c r="AK40" s="161" t="b">
        <v>0</v>
      </c>
      <c r="AL40" s="161" t="b">
        <v>0</v>
      </c>
      <c r="AM40" s="161"/>
    </row>
    <row r="41" ht="18.0" customHeight="1">
      <c r="A41" s="1510">
        <v>24.0</v>
      </c>
      <c r="B41" s="208">
        <v>44276.676318136575</v>
      </c>
      <c r="C41" s="207" t="s">
        <v>2019</v>
      </c>
      <c r="D41" s="207" t="s">
        <v>2020</v>
      </c>
      <c r="E41" s="209">
        <v>31415.0</v>
      </c>
      <c r="F41" s="179">
        <v>35.0</v>
      </c>
      <c r="G41" s="207">
        <v>3.2034966E7</v>
      </c>
      <c r="H41" s="207" t="s">
        <v>2021</v>
      </c>
      <c r="I41" s="207" t="s">
        <v>2022</v>
      </c>
      <c r="J41" s="162" t="s">
        <v>2023</v>
      </c>
      <c r="K41" s="162" t="s">
        <v>2025</v>
      </c>
      <c r="L41" s="162" t="s">
        <v>1620</v>
      </c>
      <c r="M41" s="162" t="s">
        <v>2024</v>
      </c>
      <c r="N41" s="162" t="s">
        <v>2026</v>
      </c>
      <c r="O41" s="162" t="s">
        <v>1634</v>
      </c>
      <c r="P41" s="162" t="s">
        <v>57</v>
      </c>
      <c r="Q41" s="162" t="s">
        <v>2027</v>
      </c>
      <c r="R41" s="162" t="s">
        <v>1651</v>
      </c>
      <c r="S41" s="161"/>
      <c r="T41" s="180" t="s">
        <v>2028</v>
      </c>
      <c r="U41" s="162" t="s">
        <v>2029</v>
      </c>
      <c r="V41" s="162" t="s">
        <v>2030</v>
      </c>
      <c r="W41" s="162" t="s">
        <v>2031</v>
      </c>
      <c r="X41" s="162" t="s">
        <v>2032</v>
      </c>
      <c r="Y41" s="162" t="s">
        <v>2033</v>
      </c>
      <c r="Z41" s="179" t="s">
        <v>2034</v>
      </c>
      <c r="AA41" s="162" t="s">
        <v>2035</v>
      </c>
      <c r="AB41" s="161"/>
      <c r="AC41" s="161"/>
      <c r="AD41" s="183" t="s">
        <v>1628</v>
      </c>
      <c r="AE41" s="161"/>
      <c r="AF41" s="184">
        <v>44349.0</v>
      </c>
      <c r="AG41" s="185">
        <f t="shared" si="7"/>
        <v>44394</v>
      </c>
      <c r="AH41" s="186">
        <f t="shared" si="8"/>
        <v>44441</v>
      </c>
      <c r="AI41" s="161" t="b">
        <v>0</v>
      </c>
      <c r="AJ41" s="161" t="b">
        <v>0</v>
      </c>
      <c r="AK41" s="161" t="b">
        <v>0</v>
      </c>
      <c r="AL41" s="161" t="b">
        <v>0</v>
      </c>
      <c r="AM41" s="161"/>
    </row>
    <row r="42" ht="18.0" customHeight="1">
      <c r="A42" s="1511">
        <v>20.0</v>
      </c>
      <c r="B42" s="177">
        <v>44277.50348053241</v>
      </c>
      <c r="C42" s="162" t="s">
        <v>2036</v>
      </c>
      <c r="D42" s="162" t="s">
        <v>2037</v>
      </c>
      <c r="E42" s="178">
        <v>32946.0</v>
      </c>
      <c r="F42" s="179">
        <v>31.0</v>
      </c>
      <c r="G42" s="162">
        <v>3.5156234E7</v>
      </c>
      <c r="H42" s="162" t="s">
        <v>391</v>
      </c>
      <c r="I42" s="162" t="s">
        <v>2038</v>
      </c>
      <c r="J42" s="162" t="s">
        <v>2039</v>
      </c>
      <c r="K42" s="162" t="s">
        <v>2036</v>
      </c>
      <c r="L42" s="162" t="s">
        <v>1620</v>
      </c>
      <c r="M42" s="162" t="s">
        <v>2040</v>
      </c>
      <c r="N42" s="162" t="s">
        <v>2041</v>
      </c>
      <c r="O42" s="162" t="s">
        <v>1668</v>
      </c>
      <c r="P42" s="162" t="s">
        <v>57</v>
      </c>
      <c r="Q42" s="162" t="s">
        <v>2042</v>
      </c>
      <c r="R42" s="162" t="s">
        <v>1637</v>
      </c>
      <c r="S42" s="162" t="s">
        <v>2043</v>
      </c>
      <c r="T42" s="180" t="s">
        <v>2044</v>
      </c>
      <c r="U42" s="162" t="s">
        <v>2045</v>
      </c>
      <c r="V42" s="162" t="s">
        <v>2046</v>
      </c>
      <c r="W42" s="162" t="s">
        <v>2047</v>
      </c>
      <c r="X42" s="162" t="s">
        <v>1884</v>
      </c>
      <c r="Y42" s="162" t="s">
        <v>2048</v>
      </c>
      <c r="Z42" s="179" t="s">
        <v>2049</v>
      </c>
      <c r="AA42" s="162" t="s">
        <v>1686</v>
      </c>
      <c r="AB42" s="161"/>
      <c r="AC42" s="161"/>
      <c r="AD42" s="161"/>
      <c r="AE42" s="161"/>
      <c r="AF42" s="161"/>
      <c r="AG42" s="161"/>
      <c r="AH42" s="161"/>
      <c r="AI42" s="161" t="b">
        <v>0</v>
      </c>
      <c r="AJ42" s="161" t="b">
        <v>0</v>
      </c>
      <c r="AK42" s="161" t="b">
        <v>0</v>
      </c>
      <c r="AL42" s="161" t="b">
        <v>0</v>
      </c>
      <c r="AM42" s="161"/>
    </row>
    <row r="43" ht="18.0" customHeight="1">
      <c r="A43" s="1510">
        <v>21.0</v>
      </c>
      <c r="B43" s="177">
        <v>44279.81272059028</v>
      </c>
      <c r="C43" s="162" t="s">
        <v>2050</v>
      </c>
      <c r="D43" s="162" t="s">
        <v>2051</v>
      </c>
      <c r="E43" s="178">
        <v>36712.0</v>
      </c>
      <c r="F43" s="179">
        <v>20.0</v>
      </c>
      <c r="G43" s="162">
        <v>4.2662663E7</v>
      </c>
      <c r="H43" s="162" t="s">
        <v>1755</v>
      </c>
      <c r="I43" s="162" t="s">
        <v>1822</v>
      </c>
      <c r="J43" s="162" t="s">
        <v>2052</v>
      </c>
      <c r="K43" s="162" t="s">
        <v>2050</v>
      </c>
      <c r="L43" s="162" t="s">
        <v>1646</v>
      </c>
      <c r="M43" s="162" t="s">
        <v>2053</v>
      </c>
      <c r="N43" s="162" t="s">
        <v>2054</v>
      </c>
      <c r="O43" s="162" t="s">
        <v>1622</v>
      </c>
      <c r="P43" s="162" t="s">
        <v>59</v>
      </c>
      <c r="Q43" s="162" t="s">
        <v>2055</v>
      </c>
      <c r="R43" s="162" t="s">
        <v>2056</v>
      </c>
      <c r="S43" s="161"/>
      <c r="T43" s="180" t="s">
        <v>2057</v>
      </c>
      <c r="U43" s="162" t="s">
        <v>2058</v>
      </c>
      <c r="V43" s="162" t="s">
        <v>1685</v>
      </c>
      <c r="W43" s="162" t="s">
        <v>2059</v>
      </c>
      <c r="X43" s="162" t="s">
        <v>2032</v>
      </c>
      <c r="Y43" s="162" t="s">
        <v>2060</v>
      </c>
      <c r="Z43" s="179" t="s">
        <v>1792</v>
      </c>
      <c r="AA43" s="162" t="s">
        <v>1686</v>
      </c>
      <c r="AB43" s="161"/>
      <c r="AC43" s="161"/>
      <c r="AD43" s="162" t="s">
        <v>1752</v>
      </c>
      <c r="AE43" s="161"/>
      <c r="AF43" s="210">
        <v>44398.0</v>
      </c>
      <c r="AG43" s="185">
        <f>DATE(YEAR(AF43),MONTH(AF43)+1,DAY(AF43)+15)</f>
        <v>44444</v>
      </c>
      <c r="AH43" s="186">
        <f>DATE(YEAR(AF43),MONTH(AF43)+3,DAY(AF43))</f>
        <v>44490</v>
      </c>
      <c r="AI43" s="161" t="b">
        <v>0</v>
      </c>
      <c r="AJ43" s="161" t="b">
        <v>0</v>
      </c>
      <c r="AK43" s="161" t="b">
        <v>0</v>
      </c>
      <c r="AL43" s="161" t="b">
        <v>0</v>
      </c>
      <c r="AM43" s="161"/>
    </row>
    <row r="44" ht="18.0" customHeight="1">
      <c r="A44" s="1511">
        <v>22.0</v>
      </c>
      <c r="B44" s="177">
        <v>44280.789490509254</v>
      </c>
      <c r="C44" s="162" t="s">
        <v>2061</v>
      </c>
      <c r="D44" s="162" t="s">
        <v>2062</v>
      </c>
      <c r="E44" s="178">
        <v>33437.0</v>
      </c>
      <c r="F44" s="179">
        <v>29.0</v>
      </c>
      <c r="G44" s="162">
        <v>3.6171988E7</v>
      </c>
      <c r="H44" s="162" t="s">
        <v>391</v>
      </c>
      <c r="I44" s="162" t="s">
        <v>2063</v>
      </c>
      <c r="J44" s="162" t="s">
        <v>2064</v>
      </c>
      <c r="K44" s="162" t="s">
        <v>2061</v>
      </c>
      <c r="L44" s="162" t="s">
        <v>1620</v>
      </c>
      <c r="M44" s="162" t="s">
        <v>2065</v>
      </c>
      <c r="N44" s="162" t="s">
        <v>2066</v>
      </c>
      <c r="O44" s="162" t="s">
        <v>1634</v>
      </c>
      <c r="P44" s="162" t="s">
        <v>57</v>
      </c>
      <c r="Q44" s="162" t="s">
        <v>2067</v>
      </c>
      <c r="R44" s="162" t="s">
        <v>2068</v>
      </c>
      <c r="S44" s="161"/>
      <c r="T44" s="180" t="s">
        <v>2069</v>
      </c>
      <c r="U44" s="162" t="s">
        <v>1747</v>
      </c>
      <c r="V44" s="162" t="s">
        <v>1662</v>
      </c>
      <c r="W44" s="162" t="s">
        <v>2070</v>
      </c>
      <c r="X44" s="162" t="s">
        <v>2071</v>
      </c>
      <c r="Y44" s="162" t="s">
        <v>2072</v>
      </c>
      <c r="Z44" s="179" t="s">
        <v>2073</v>
      </c>
      <c r="AA44" s="162" t="s">
        <v>2074</v>
      </c>
      <c r="AB44" s="162" t="s">
        <v>2075</v>
      </c>
      <c r="AC44" s="161"/>
      <c r="AD44" s="161"/>
      <c r="AE44" s="161"/>
      <c r="AF44" s="161"/>
      <c r="AG44" s="161"/>
      <c r="AH44" s="161"/>
      <c r="AI44" s="161" t="b">
        <v>0</v>
      </c>
      <c r="AJ44" s="161" t="b">
        <v>0</v>
      </c>
      <c r="AK44" s="161" t="b">
        <v>0</v>
      </c>
      <c r="AL44" s="161" t="b">
        <v>0</v>
      </c>
      <c r="AM44" s="161"/>
    </row>
    <row r="45" ht="18.0" customHeight="1">
      <c r="A45" s="1510">
        <v>24.0</v>
      </c>
      <c r="B45" s="177">
        <v>44280.833443888885</v>
      </c>
      <c r="C45" s="162" t="s">
        <v>2076</v>
      </c>
      <c r="D45" s="162" t="s">
        <v>2077</v>
      </c>
      <c r="E45" s="178">
        <v>35473.0</v>
      </c>
      <c r="F45" s="179">
        <v>24.0</v>
      </c>
      <c r="G45" s="162">
        <v>4.0141518E7</v>
      </c>
      <c r="H45" s="162" t="s">
        <v>391</v>
      </c>
      <c r="I45" s="162" t="s">
        <v>2078</v>
      </c>
      <c r="J45" s="162" t="s">
        <v>2079</v>
      </c>
      <c r="K45" s="162" t="s">
        <v>2076</v>
      </c>
      <c r="L45" s="162" t="s">
        <v>2080</v>
      </c>
      <c r="M45" s="162" t="s">
        <v>2081</v>
      </c>
      <c r="N45" s="162" t="s">
        <v>2082</v>
      </c>
      <c r="O45" s="162" t="s">
        <v>1680</v>
      </c>
      <c r="P45" s="162" t="s">
        <v>57</v>
      </c>
      <c r="Q45" s="162" t="s">
        <v>2083</v>
      </c>
      <c r="R45" s="162" t="s">
        <v>1637</v>
      </c>
      <c r="S45" s="162" t="s">
        <v>2084</v>
      </c>
      <c r="T45" s="180" t="s">
        <v>2085</v>
      </c>
      <c r="U45" s="162" t="s">
        <v>1661</v>
      </c>
      <c r="V45" s="162" t="s">
        <v>1685</v>
      </c>
      <c r="W45" s="162" t="s">
        <v>2086</v>
      </c>
      <c r="X45" s="162" t="s">
        <v>1708</v>
      </c>
      <c r="Y45" s="162" t="s">
        <v>2087</v>
      </c>
      <c r="Z45" s="179" t="s">
        <v>1637</v>
      </c>
      <c r="AA45" s="162" t="s">
        <v>1686</v>
      </c>
      <c r="AB45" s="161"/>
      <c r="AC45" s="161"/>
      <c r="AD45" s="183" t="s">
        <v>1628</v>
      </c>
      <c r="AE45" s="161"/>
      <c r="AF45" s="184">
        <v>44349.0</v>
      </c>
      <c r="AG45" s="185">
        <f t="shared" ref="AG45:AG52" si="9">DATE(YEAR(AF45),MONTH(AF45)+1,DAY(AF45)+15)</f>
        <v>44394</v>
      </c>
      <c r="AH45" s="186">
        <f t="shared" ref="AH45:AH52" si="10">DATE(YEAR(AF45),MONTH(AF45)+3,DAY(AF45))</f>
        <v>44441</v>
      </c>
      <c r="AI45" s="161" t="b">
        <v>0</v>
      </c>
      <c r="AJ45" s="161" t="b">
        <v>0</v>
      </c>
      <c r="AK45" s="161" t="b">
        <v>0</v>
      </c>
      <c r="AL45" s="161" t="b">
        <v>0</v>
      </c>
      <c r="AM45" s="161"/>
    </row>
    <row r="46" ht="18.0" customHeight="1">
      <c r="A46" s="1510">
        <v>25.0</v>
      </c>
      <c r="B46" s="177">
        <v>44282.427103333335</v>
      </c>
      <c r="C46" s="162" t="s">
        <v>2088</v>
      </c>
      <c r="D46" s="162" t="s">
        <v>2089</v>
      </c>
      <c r="E46" s="178">
        <v>32258.0</v>
      </c>
      <c r="F46" s="179">
        <v>32.0</v>
      </c>
      <c r="G46" s="162">
        <v>3.3780111E7</v>
      </c>
      <c r="H46" s="162" t="s">
        <v>391</v>
      </c>
      <c r="I46" s="162" t="s">
        <v>2090</v>
      </c>
      <c r="J46" s="162" t="s">
        <v>2091</v>
      </c>
      <c r="K46" s="162" t="s">
        <v>2088</v>
      </c>
      <c r="L46" s="162" t="s">
        <v>1646</v>
      </c>
      <c r="M46" s="162" t="s">
        <v>2092</v>
      </c>
      <c r="N46" s="162" t="s">
        <v>2093</v>
      </c>
      <c r="O46" s="162" t="s">
        <v>1634</v>
      </c>
      <c r="P46" s="162" t="s">
        <v>57</v>
      </c>
      <c r="Q46" s="162" t="s">
        <v>2094</v>
      </c>
      <c r="R46" s="162" t="s">
        <v>1651</v>
      </c>
      <c r="S46" s="161"/>
      <c r="T46" s="180" t="s">
        <v>2095</v>
      </c>
      <c r="U46" s="162" t="s">
        <v>2096</v>
      </c>
      <c r="V46" s="162" t="s">
        <v>1662</v>
      </c>
      <c r="W46" s="162" t="s">
        <v>2097</v>
      </c>
      <c r="X46" s="162" t="s">
        <v>2098</v>
      </c>
      <c r="Y46" s="162" t="s">
        <v>2099</v>
      </c>
      <c r="Z46" s="179" t="s">
        <v>1651</v>
      </c>
      <c r="AA46" s="162" t="s">
        <v>1686</v>
      </c>
      <c r="AB46" s="161"/>
      <c r="AC46" s="161"/>
      <c r="AD46" s="183" t="s">
        <v>1628</v>
      </c>
      <c r="AE46" s="161"/>
      <c r="AF46" s="202">
        <v>44355.0</v>
      </c>
      <c r="AG46" s="185">
        <f t="shared" si="9"/>
        <v>44400</v>
      </c>
      <c r="AH46" s="186">
        <f t="shared" si="10"/>
        <v>44447</v>
      </c>
      <c r="AI46" s="161" t="b">
        <v>0</v>
      </c>
      <c r="AJ46" s="161" t="b">
        <v>0</v>
      </c>
      <c r="AK46" s="161" t="b">
        <v>0</v>
      </c>
      <c r="AL46" s="161" t="b">
        <v>0</v>
      </c>
      <c r="AM46" s="161"/>
    </row>
    <row r="47" ht="18.0" customHeight="1">
      <c r="A47" s="1510">
        <v>26.0</v>
      </c>
      <c r="B47" s="177">
        <v>44284.611100891205</v>
      </c>
      <c r="C47" s="162" t="s">
        <v>2100</v>
      </c>
      <c r="D47" s="162" t="s">
        <v>2101</v>
      </c>
      <c r="E47" s="178">
        <v>35383.0</v>
      </c>
      <c r="F47" s="179">
        <v>24.0</v>
      </c>
      <c r="G47" s="162">
        <v>3.9912739E7</v>
      </c>
      <c r="H47" s="162" t="s">
        <v>2021</v>
      </c>
      <c r="I47" s="162" t="s">
        <v>2102</v>
      </c>
      <c r="J47" s="162" t="s">
        <v>2103</v>
      </c>
      <c r="K47" s="162" t="s">
        <v>2105</v>
      </c>
      <c r="L47" s="162" t="s">
        <v>1620</v>
      </c>
      <c r="M47" s="162" t="s">
        <v>2104</v>
      </c>
      <c r="N47" s="162" t="s">
        <v>2106</v>
      </c>
      <c r="O47" s="162" t="s">
        <v>1668</v>
      </c>
      <c r="P47" s="162" t="s">
        <v>57</v>
      </c>
      <c r="Q47" s="162" t="s">
        <v>2107</v>
      </c>
      <c r="R47" s="162" t="s">
        <v>1866</v>
      </c>
      <c r="S47" s="161"/>
      <c r="T47" s="180" t="s">
        <v>2108</v>
      </c>
      <c r="U47" s="162" t="s">
        <v>2109</v>
      </c>
      <c r="V47" s="162" t="s">
        <v>1685</v>
      </c>
      <c r="W47" s="162" t="s">
        <v>2110</v>
      </c>
      <c r="X47" s="162" t="s">
        <v>2111</v>
      </c>
      <c r="Y47" s="162" t="s">
        <v>2112</v>
      </c>
      <c r="Z47" s="179" t="s">
        <v>2113</v>
      </c>
      <c r="AA47" s="162" t="s">
        <v>2074</v>
      </c>
      <c r="AB47" s="161"/>
      <c r="AC47" s="161"/>
      <c r="AD47" s="162" t="s">
        <v>2114</v>
      </c>
      <c r="AE47" s="161"/>
      <c r="AF47" s="184">
        <v>44327.0</v>
      </c>
      <c r="AG47" s="185">
        <f t="shared" si="9"/>
        <v>44373</v>
      </c>
      <c r="AH47" s="186">
        <f t="shared" si="10"/>
        <v>44419</v>
      </c>
      <c r="AI47" s="161" t="b">
        <v>0</v>
      </c>
      <c r="AJ47" s="161" t="b">
        <v>0</v>
      </c>
      <c r="AK47" s="161" t="b">
        <v>0</v>
      </c>
      <c r="AL47" s="161" t="b">
        <v>0</v>
      </c>
      <c r="AM47" s="161"/>
    </row>
    <row r="48" ht="18.0" customHeight="1">
      <c r="A48" s="1510">
        <v>27.0</v>
      </c>
      <c r="B48" s="177">
        <v>44284.61632559028</v>
      </c>
      <c r="C48" s="162" t="s">
        <v>2115</v>
      </c>
      <c r="D48" s="162" t="s">
        <v>2116</v>
      </c>
      <c r="E48" s="178">
        <v>36103.0</v>
      </c>
      <c r="F48" s="179">
        <v>22.0</v>
      </c>
      <c r="G48" s="162">
        <v>4.1585386E7</v>
      </c>
      <c r="H48" s="162" t="s">
        <v>391</v>
      </c>
      <c r="I48" s="162" t="s">
        <v>2117</v>
      </c>
      <c r="J48" s="162" t="s">
        <v>2118</v>
      </c>
      <c r="K48" s="162" t="s">
        <v>2115</v>
      </c>
      <c r="L48" s="162" t="s">
        <v>1620</v>
      </c>
      <c r="M48" s="162" t="s">
        <v>2119</v>
      </c>
      <c r="N48" s="162" t="s">
        <v>2120</v>
      </c>
      <c r="O48" s="162" t="s">
        <v>1634</v>
      </c>
      <c r="P48" s="162" t="s">
        <v>63</v>
      </c>
      <c r="Q48" s="162" t="s">
        <v>1637</v>
      </c>
      <c r="R48" s="162" t="s">
        <v>1637</v>
      </c>
      <c r="S48" s="162" t="s">
        <v>2121</v>
      </c>
      <c r="T48" s="180" t="s">
        <v>2122</v>
      </c>
      <c r="U48" s="162" t="s">
        <v>2123</v>
      </c>
      <c r="V48" s="162" t="s">
        <v>1662</v>
      </c>
      <c r="W48" s="162" t="s">
        <v>2124</v>
      </c>
      <c r="X48" s="162" t="s">
        <v>1708</v>
      </c>
      <c r="Y48" s="162" t="s">
        <v>2125</v>
      </c>
      <c r="Z48" s="179" t="s">
        <v>1805</v>
      </c>
      <c r="AA48" s="162" t="s">
        <v>2074</v>
      </c>
      <c r="AB48" s="161"/>
      <c r="AC48" s="161"/>
      <c r="AD48" s="162" t="s">
        <v>2126</v>
      </c>
      <c r="AE48" s="161"/>
      <c r="AF48" s="184">
        <v>44327.0</v>
      </c>
      <c r="AG48" s="185">
        <f t="shared" si="9"/>
        <v>44373</v>
      </c>
      <c r="AH48" s="186">
        <f t="shared" si="10"/>
        <v>44419</v>
      </c>
      <c r="AI48" s="161" t="b">
        <v>0</v>
      </c>
      <c r="AJ48" s="161" t="b">
        <v>0</v>
      </c>
      <c r="AK48" s="161" t="b">
        <v>0</v>
      </c>
      <c r="AL48" s="161" t="b">
        <v>0</v>
      </c>
      <c r="AM48" s="161"/>
    </row>
    <row r="49" ht="18.0" customHeight="1">
      <c r="A49" s="1510">
        <v>28.0</v>
      </c>
      <c r="B49" s="177">
        <v>44284.71099425926</v>
      </c>
      <c r="C49" s="162" t="s">
        <v>2127</v>
      </c>
      <c r="D49" s="162" t="s">
        <v>2128</v>
      </c>
      <c r="E49" s="178">
        <v>37293.0</v>
      </c>
      <c r="F49" s="179">
        <v>19.0</v>
      </c>
      <c r="G49" s="162">
        <v>4.3876118E7</v>
      </c>
      <c r="H49" s="162" t="s">
        <v>391</v>
      </c>
      <c r="I49" s="162" t="s">
        <v>1678</v>
      </c>
      <c r="J49" s="162" t="s">
        <v>2129</v>
      </c>
      <c r="K49" s="162" t="s">
        <v>2127</v>
      </c>
      <c r="L49" s="162" t="s">
        <v>1620</v>
      </c>
      <c r="M49" s="162" t="s">
        <v>2130</v>
      </c>
      <c r="N49" s="162" t="s">
        <v>2131</v>
      </c>
      <c r="O49" s="162" t="s">
        <v>1668</v>
      </c>
      <c r="P49" s="162" t="s">
        <v>57</v>
      </c>
      <c r="Q49" s="162" t="s">
        <v>2132</v>
      </c>
      <c r="R49" s="162" t="s">
        <v>1637</v>
      </c>
      <c r="S49" s="161"/>
      <c r="T49" s="180" t="s">
        <v>2133</v>
      </c>
      <c r="U49" s="162" t="s">
        <v>2134</v>
      </c>
      <c r="V49" s="162" t="s">
        <v>2135</v>
      </c>
      <c r="W49" s="162" t="s">
        <v>2136</v>
      </c>
      <c r="X49" s="162" t="s">
        <v>1708</v>
      </c>
      <c r="Y49" s="162" t="s">
        <v>2137</v>
      </c>
      <c r="Z49" s="179" t="s">
        <v>2138</v>
      </c>
      <c r="AA49" s="162" t="s">
        <v>2074</v>
      </c>
      <c r="AB49" s="161"/>
      <c r="AC49" s="161"/>
      <c r="AD49" s="183" t="s">
        <v>1628</v>
      </c>
      <c r="AE49" s="161"/>
      <c r="AF49" s="184">
        <v>44355.0</v>
      </c>
      <c r="AG49" s="185">
        <f t="shared" si="9"/>
        <v>44400</v>
      </c>
      <c r="AH49" s="186">
        <f t="shared" si="10"/>
        <v>44447</v>
      </c>
      <c r="AI49" s="149" t="b">
        <v>0</v>
      </c>
      <c r="AJ49" s="149" t="b">
        <v>0</v>
      </c>
      <c r="AK49" s="149" t="b">
        <v>0</v>
      </c>
      <c r="AL49" s="149" t="b">
        <v>0</v>
      </c>
      <c r="AM49" s="149"/>
    </row>
    <row r="50" ht="18.0" customHeight="1">
      <c r="A50" s="1510">
        <v>29.0</v>
      </c>
      <c r="B50" s="177">
        <v>44285.72360907408</v>
      </c>
      <c r="C50" s="162" t="s">
        <v>2139</v>
      </c>
      <c r="D50" s="162" t="s">
        <v>2140</v>
      </c>
      <c r="E50" s="178">
        <v>31316.0</v>
      </c>
      <c r="F50" s="179">
        <v>35.0</v>
      </c>
      <c r="G50" s="162">
        <v>3.1861022E7</v>
      </c>
      <c r="H50" s="162" t="s">
        <v>391</v>
      </c>
      <c r="I50" s="162" t="s">
        <v>2141</v>
      </c>
      <c r="J50" s="162" t="s">
        <v>2142</v>
      </c>
      <c r="K50" s="162" t="s">
        <v>2139</v>
      </c>
      <c r="L50" s="162" t="s">
        <v>1620</v>
      </c>
      <c r="M50" s="162" t="s">
        <v>2143</v>
      </c>
      <c r="N50" s="162" t="s">
        <v>2144</v>
      </c>
      <c r="O50" s="162" t="s">
        <v>1680</v>
      </c>
      <c r="P50" s="162" t="s">
        <v>63</v>
      </c>
      <c r="Q50" s="162" t="s">
        <v>1637</v>
      </c>
      <c r="R50" s="162" t="s">
        <v>1637</v>
      </c>
      <c r="S50" s="161"/>
      <c r="T50" s="180" t="s">
        <v>2145</v>
      </c>
      <c r="U50" s="162" t="s">
        <v>2146</v>
      </c>
      <c r="V50" s="162" t="s">
        <v>1662</v>
      </c>
      <c r="W50" s="162" t="s">
        <v>2147</v>
      </c>
      <c r="X50" s="162" t="s">
        <v>1915</v>
      </c>
      <c r="Y50" s="162">
        <v>1.564468042E9</v>
      </c>
      <c r="Z50" s="179" t="s">
        <v>1637</v>
      </c>
      <c r="AA50" s="162" t="s">
        <v>2074</v>
      </c>
      <c r="AB50" s="161"/>
      <c r="AC50" s="161"/>
      <c r="AD50" s="183" t="s">
        <v>1628</v>
      </c>
      <c r="AE50" s="161"/>
      <c r="AF50" s="184">
        <v>44355.0</v>
      </c>
      <c r="AG50" s="185">
        <f t="shared" si="9"/>
        <v>44400</v>
      </c>
      <c r="AH50" s="186">
        <f t="shared" si="10"/>
        <v>44447</v>
      </c>
      <c r="AI50" s="161" t="b">
        <v>0</v>
      </c>
      <c r="AJ50" s="161" t="b">
        <v>0</v>
      </c>
      <c r="AK50" s="161" t="b">
        <v>0</v>
      </c>
      <c r="AL50" s="161" t="b">
        <v>0</v>
      </c>
      <c r="AM50" s="161"/>
    </row>
    <row r="51" ht="18.0" customHeight="1">
      <c r="A51" s="1510">
        <v>29.0</v>
      </c>
      <c r="B51" s="177">
        <v>44289.7961725</v>
      </c>
      <c r="C51" s="162" t="s">
        <v>2148</v>
      </c>
      <c r="D51" s="162" t="s">
        <v>2149</v>
      </c>
      <c r="E51" s="178">
        <v>35277.0</v>
      </c>
      <c r="F51" s="179">
        <v>24.0</v>
      </c>
      <c r="G51" s="162">
        <v>3.9492244E7</v>
      </c>
      <c r="H51" s="162" t="s">
        <v>391</v>
      </c>
      <c r="I51" s="162" t="s">
        <v>2150</v>
      </c>
      <c r="J51" s="162" t="s">
        <v>2151</v>
      </c>
      <c r="K51" s="162" t="s">
        <v>2148</v>
      </c>
      <c r="L51" s="162" t="s">
        <v>1620</v>
      </c>
      <c r="M51" s="162" t="s">
        <v>2152</v>
      </c>
      <c r="N51" s="162" t="s">
        <v>2153</v>
      </c>
      <c r="O51" s="162" t="s">
        <v>1634</v>
      </c>
      <c r="P51" s="162" t="s">
        <v>59</v>
      </c>
      <c r="Q51" s="162" t="s">
        <v>2154</v>
      </c>
      <c r="R51" s="162" t="s">
        <v>1637</v>
      </c>
      <c r="S51" s="161"/>
      <c r="T51" s="180" t="s">
        <v>2155</v>
      </c>
      <c r="U51" s="162" t="s">
        <v>2156</v>
      </c>
      <c r="V51" s="162" t="s">
        <v>1662</v>
      </c>
      <c r="W51" s="162" t="s">
        <v>2157</v>
      </c>
      <c r="X51" s="162" t="s">
        <v>1897</v>
      </c>
      <c r="Y51" s="162" t="s">
        <v>2158</v>
      </c>
      <c r="Z51" s="179" t="s">
        <v>2159</v>
      </c>
      <c r="AA51" s="162" t="s">
        <v>2074</v>
      </c>
      <c r="AB51" s="161"/>
      <c r="AC51" s="161"/>
      <c r="AD51" s="162" t="s">
        <v>1640</v>
      </c>
      <c r="AE51" s="161"/>
      <c r="AF51" s="211">
        <v>44398.0</v>
      </c>
      <c r="AG51" s="185">
        <f t="shared" si="9"/>
        <v>44444</v>
      </c>
      <c r="AH51" s="186">
        <f t="shared" si="10"/>
        <v>44490</v>
      </c>
      <c r="AI51" s="161" t="b">
        <v>0</v>
      </c>
      <c r="AJ51" s="161" t="b">
        <v>0</v>
      </c>
      <c r="AK51" s="161" t="b">
        <v>0</v>
      </c>
      <c r="AL51" s="161" t="b">
        <v>0</v>
      </c>
      <c r="AM51" s="161"/>
    </row>
    <row r="52" ht="18.0" customHeight="1">
      <c r="A52" s="1510">
        <v>30.0</v>
      </c>
      <c r="B52" s="177">
        <v>44291.507306168976</v>
      </c>
      <c r="C52" s="162" t="s">
        <v>2160</v>
      </c>
      <c r="D52" s="162" t="s">
        <v>2161</v>
      </c>
      <c r="E52" s="178">
        <v>34888.0</v>
      </c>
      <c r="F52" s="179">
        <v>25.0</v>
      </c>
      <c r="G52" s="162">
        <v>3.9123625E7</v>
      </c>
      <c r="H52" s="162" t="s">
        <v>391</v>
      </c>
      <c r="I52" s="162" t="s">
        <v>2162</v>
      </c>
      <c r="J52" s="162" t="s">
        <v>2163</v>
      </c>
      <c r="K52" s="162" t="s">
        <v>2160</v>
      </c>
      <c r="L52" s="162" t="s">
        <v>1620</v>
      </c>
      <c r="M52" s="162" t="s">
        <v>2164</v>
      </c>
      <c r="N52" s="162" t="s">
        <v>2165</v>
      </c>
      <c r="O52" s="162" t="s">
        <v>1634</v>
      </c>
      <c r="P52" s="162" t="s">
        <v>63</v>
      </c>
      <c r="Q52" s="162" t="s">
        <v>2166</v>
      </c>
      <c r="R52" s="162" t="s">
        <v>1637</v>
      </c>
      <c r="S52" s="162" t="s">
        <v>2167</v>
      </c>
      <c r="T52" s="180" t="s">
        <v>2168</v>
      </c>
      <c r="U52" s="162" t="s">
        <v>1661</v>
      </c>
      <c r="V52" s="162" t="s">
        <v>1662</v>
      </c>
      <c r="W52" s="162" t="s">
        <v>2169</v>
      </c>
      <c r="X52" s="162" t="s">
        <v>1708</v>
      </c>
      <c r="Y52" s="162" t="s">
        <v>2170</v>
      </c>
      <c r="Z52" s="179" t="s">
        <v>2171</v>
      </c>
      <c r="AA52" s="162" t="s">
        <v>2074</v>
      </c>
      <c r="AB52" s="161"/>
      <c r="AC52" s="161"/>
      <c r="AD52" s="162" t="s">
        <v>2126</v>
      </c>
      <c r="AE52" s="161"/>
      <c r="AF52" s="184">
        <v>44327.0</v>
      </c>
      <c r="AG52" s="185">
        <f t="shared" si="9"/>
        <v>44373</v>
      </c>
      <c r="AH52" s="186">
        <f t="shared" si="10"/>
        <v>44419</v>
      </c>
      <c r="AI52" s="162" t="b">
        <v>1</v>
      </c>
      <c r="AJ52" s="161" t="b">
        <v>0</v>
      </c>
      <c r="AK52" s="161" t="b">
        <v>0</v>
      </c>
      <c r="AL52" s="161" t="b">
        <v>0</v>
      </c>
      <c r="AM52" s="161"/>
    </row>
    <row r="53" ht="18.0" customHeight="1">
      <c r="A53" s="1511">
        <v>31.0</v>
      </c>
      <c r="B53" s="177">
        <v>44292.75827431713</v>
      </c>
      <c r="C53" s="162" t="s">
        <v>2172</v>
      </c>
      <c r="D53" s="179" t="s">
        <v>2173</v>
      </c>
      <c r="E53" s="178">
        <v>35099.0</v>
      </c>
      <c r="F53" s="179">
        <v>25.0</v>
      </c>
      <c r="G53" s="162">
        <v>3.9804279E7</v>
      </c>
      <c r="H53" s="162" t="s">
        <v>391</v>
      </c>
      <c r="I53" s="162" t="s">
        <v>2174</v>
      </c>
      <c r="J53" s="162" t="s">
        <v>2175</v>
      </c>
      <c r="K53" s="162" t="s">
        <v>2172</v>
      </c>
      <c r="L53" s="162" t="s">
        <v>1620</v>
      </c>
      <c r="M53" s="162" t="s">
        <v>2176</v>
      </c>
      <c r="N53" s="162" t="s">
        <v>2177</v>
      </c>
      <c r="O53" s="162" t="s">
        <v>1622</v>
      </c>
      <c r="P53" s="162" t="s">
        <v>57</v>
      </c>
      <c r="Q53" s="162" t="s">
        <v>2178</v>
      </c>
      <c r="R53" s="162" t="s">
        <v>2179</v>
      </c>
      <c r="S53" s="161"/>
      <c r="T53" s="180" t="s">
        <v>2180</v>
      </c>
      <c r="U53" s="162" t="s">
        <v>2181</v>
      </c>
      <c r="V53" s="162" t="s">
        <v>1685</v>
      </c>
      <c r="W53" s="162" t="s">
        <v>2182</v>
      </c>
      <c r="X53" s="162" t="s">
        <v>2098</v>
      </c>
      <c r="Y53" s="162" t="s">
        <v>2183</v>
      </c>
      <c r="Z53" s="179" t="s">
        <v>2184</v>
      </c>
      <c r="AA53" s="162" t="s">
        <v>2074</v>
      </c>
      <c r="AB53" s="162" t="s">
        <v>2185</v>
      </c>
      <c r="AC53" s="161"/>
      <c r="AD53" s="161"/>
      <c r="AE53" s="161"/>
      <c r="AF53" s="161"/>
      <c r="AG53" s="161"/>
      <c r="AH53" s="161"/>
      <c r="AI53" s="161" t="b">
        <v>0</v>
      </c>
      <c r="AJ53" s="161" t="b">
        <v>0</v>
      </c>
      <c r="AK53" s="161" t="b">
        <v>0</v>
      </c>
      <c r="AL53" s="161" t="b">
        <v>0</v>
      </c>
      <c r="AM53" s="162" t="s">
        <v>2186</v>
      </c>
    </row>
    <row r="54" ht="18.0" customHeight="1">
      <c r="A54" s="1510">
        <v>31.0</v>
      </c>
      <c r="B54" s="177">
        <v>44294.09424457176</v>
      </c>
      <c r="C54" s="162" t="s">
        <v>2187</v>
      </c>
      <c r="D54" s="162" t="s">
        <v>2188</v>
      </c>
      <c r="E54" s="178">
        <v>34271.0</v>
      </c>
      <c r="F54" s="179">
        <v>27.0</v>
      </c>
      <c r="G54" s="162">
        <v>3.7936581E7</v>
      </c>
      <c r="H54" s="162" t="s">
        <v>674</v>
      </c>
      <c r="I54" s="162" t="s">
        <v>2189</v>
      </c>
      <c r="J54" s="162" t="s">
        <v>2190</v>
      </c>
      <c r="K54" s="162" t="s">
        <v>2187</v>
      </c>
      <c r="L54" s="162" t="s">
        <v>1620</v>
      </c>
      <c r="M54" s="162" t="s">
        <v>2191</v>
      </c>
      <c r="N54" s="162" t="s">
        <v>2192</v>
      </c>
      <c r="O54" s="162" t="s">
        <v>1668</v>
      </c>
      <c r="P54" s="162" t="s">
        <v>57</v>
      </c>
      <c r="Q54" s="162" t="s">
        <v>2193</v>
      </c>
      <c r="R54" s="162" t="s">
        <v>1637</v>
      </c>
      <c r="S54" s="161"/>
      <c r="T54" s="180" t="s">
        <v>2194</v>
      </c>
      <c r="U54" s="162" t="s">
        <v>2195</v>
      </c>
      <c r="V54" s="162" t="s">
        <v>1662</v>
      </c>
      <c r="W54" s="162" t="s">
        <v>2196</v>
      </c>
      <c r="X54" s="162" t="s">
        <v>2197</v>
      </c>
      <c r="Y54" s="162" t="s">
        <v>2198</v>
      </c>
      <c r="Z54" s="179" t="s">
        <v>2199</v>
      </c>
      <c r="AA54" s="162" t="s">
        <v>2074</v>
      </c>
      <c r="AB54" s="161"/>
      <c r="AC54" s="161"/>
      <c r="AD54" s="161"/>
      <c r="AE54" s="161"/>
      <c r="AF54" s="161"/>
      <c r="AG54" s="161"/>
      <c r="AH54" s="161"/>
      <c r="AI54" s="161" t="b">
        <v>0</v>
      </c>
      <c r="AJ54" s="161" t="b">
        <v>0</v>
      </c>
      <c r="AK54" s="161" t="b">
        <v>0</v>
      </c>
      <c r="AL54" s="161" t="b">
        <v>0</v>
      </c>
      <c r="AM54" s="161"/>
    </row>
    <row r="55" ht="18.0" customHeight="1">
      <c r="A55" s="1511">
        <v>34.0</v>
      </c>
      <c r="B55" s="177">
        <v>44294.76504453704</v>
      </c>
      <c r="C55" s="162" t="s">
        <v>2200</v>
      </c>
      <c r="D55" s="162" t="s">
        <v>2201</v>
      </c>
      <c r="E55" s="178">
        <v>34555.0</v>
      </c>
      <c r="F55" s="179">
        <v>26.0</v>
      </c>
      <c r="G55" s="162" t="s">
        <v>105</v>
      </c>
      <c r="H55" s="162" t="s">
        <v>2202</v>
      </c>
      <c r="I55" s="162" t="s">
        <v>2203</v>
      </c>
      <c r="J55" s="162" t="s">
        <v>2204</v>
      </c>
      <c r="K55" s="162" t="s">
        <v>2200</v>
      </c>
      <c r="L55" s="162" t="s">
        <v>1646</v>
      </c>
      <c r="M55" s="162" t="s">
        <v>2205</v>
      </c>
      <c r="N55" s="162" t="s">
        <v>2206</v>
      </c>
      <c r="O55" s="162" t="s">
        <v>1634</v>
      </c>
      <c r="P55" s="162" t="s">
        <v>57</v>
      </c>
      <c r="Q55" s="162" t="s">
        <v>2207</v>
      </c>
      <c r="R55" s="162" t="s">
        <v>1637</v>
      </c>
      <c r="S55" s="162" t="s">
        <v>2208</v>
      </c>
      <c r="T55" s="180" t="s">
        <v>2209</v>
      </c>
      <c r="U55" s="162" t="s">
        <v>2210</v>
      </c>
      <c r="V55" s="162" t="s">
        <v>2211</v>
      </c>
      <c r="W55" s="162" t="s">
        <v>2212</v>
      </c>
      <c r="X55" s="162" t="s">
        <v>1915</v>
      </c>
      <c r="Y55" s="162" t="s">
        <v>2213</v>
      </c>
      <c r="Z55" s="179" t="s">
        <v>2214</v>
      </c>
      <c r="AA55" s="162" t="s">
        <v>2074</v>
      </c>
      <c r="AB55" s="162" t="s">
        <v>2215</v>
      </c>
      <c r="AC55" s="161"/>
      <c r="AD55" s="161"/>
      <c r="AE55" s="161"/>
      <c r="AF55" s="161"/>
      <c r="AG55" s="161"/>
      <c r="AH55" s="161"/>
      <c r="AI55" s="161" t="b">
        <v>0</v>
      </c>
      <c r="AJ55" s="161" t="b">
        <v>0</v>
      </c>
      <c r="AK55" s="161" t="b">
        <v>0</v>
      </c>
      <c r="AL55" s="161" t="b">
        <v>0</v>
      </c>
      <c r="AM55" s="161"/>
    </row>
    <row r="56">
      <c r="A56" s="1511">
        <v>35.0</v>
      </c>
      <c r="B56" s="177">
        <v>44301.656175324075</v>
      </c>
      <c r="C56" s="162" t="s">
        <v>2216</v>
      </c>
      <c r="D56" s="162" t="s">
        <v>2217</v>
      </c>
      <c r="E56" s="178">
        <v>34315.0</v>
      </c>
      <c r="F56" s="179">
        <v>27.0</v>
      </c>
      <c r="G56" s="162">
        <v>3.8029031E7</v>
      </c>
      <c r="H56" s="162" t="s">
        <v>1755</v>
      </c>
      <c r="I56" s="162" t="s">
        <v>1678</v>
      </c>
      <c r="J56" s="162">
        <v>5.491141950826E12</v>
      </c>
      <c r="K56" s="162" t="s">
        <v>2216</v>
      </c>
      <c r="L56" s="162" t="s">
        <v>1646</v>
      </c>
      <c r="M56" s="162" t="s">
        <v>2218</v>
      </c>
      <c r="N56" s="162" t="s">
        <v>2219</v>
      </c>
      <c r="O56" s="162" t="s">
        <v>1668</v>
      </c>
      <c r="P56" s="162" t="s">
        <v>57</v>
      </c>
      <c r="Q56" s="162" t="s">
        <v>2220</v>
      </c>
      <c r="R56" s="162" t="s">
        <v>1637</v>
      </c>
      <c r="S56" s="161"/>
      <c r="T56" s="180" t="s">
        <v>2221</v>
      </c>
      <c r="U56" s="162" t="s">
        <v>2222</v>
      </c>
      <c r="V56" s="162" t="s">
        <v>2223</v>
      </c>
      <c r="W56" s="162" t="s">
        <v>2224</v>
      </c>
      <c r="X56" s="162" t="s">
        <v>1803</v>
      </c>
      <c r="Y56" s="162">
        <v>5.4911362005E12</v>
      </c>
      <c r="Z56" s="179" t="s">
        <v>2225</v>
      </c>
      <c r="AA56" s="162" t="s">
        <v>2074</v>
      </c>
      <c r="AB56" s="162" t="s">
        <v>2226</v>
      </c>
      <c r="AC56" s="161"/>
      <c r="AD56" s="161"/>
      <c r="AE56" s="161"/>
      <c r="AF56" s="161"/>
      <c r="AG56" s="161"/>
      <c r="AH56" s="161"/>
      <c r="AI56" s="161" t="b">
        <v>0</v>
      </c>
      <c r="AJ56" s="161" t="b">
        <v>0</v>
      </c>
      <c r="AK56" s="161" t="b">
        <v>0</v>
      </c>
      <c r="AL56" s="161" t="b">
        <v>0</v>
      </c>
      <c r="AM56" s="161"/>
    </row>
    <row r="57">
      <c r="A57" s="1511">
        <v>36.0</v>
      </c>
      <c r="B57" s="177">
        <v>44301.80123092592</v>
      </c>
      <c r="C57" s="162" t="s">
        <v>2227</v>
      </c>
      <c r="D57" s="162" t="s">
        <v>2228</v>
      </c>
      <c r="E57" s="178">
        <v>36208.0</v>
      </c>
      <c r="F57" s="179">
        <v>22.0</v>
      </c>
      <c r="G57" s="162">
        <v>4.175765E7</v>
      </c>
      <c r="H57" s="162" t="s">
        <v>674</v>
      </c>
      <c r="I57" s="162" t="s">
        <v>1795</v>
      </c>
      <c r="J57" s="162" t="s">
        <v>2229</v>
      </c>
      <c r="K57" s="162" t="s">
        <v>2227</v>
      </c>
      <c r="L57" s="162" t="s">
        <v>1620</v>
      </c>
      <c r="M57" s="162" t="s">
        <v>2230</v>
      </c>
      <c r="N57" s="162" t="s">
        <v>2231</v>
      </c>
      <c r="O57" s="162" t="s">
        <v>1622</v>
      </c>
      <c r="P57" s="162" t="s">
        <v>57</v>
      </c>
      <c r="Q57" s="162" t="s">
        <v>2232</v>
      </c>
      <c r="R57" s="162" t="s">
        <v>2233</v>
      </c>
      <c r="S57" s="161"/>
      <c r="T57" s="180" t="s">
        <v>2234</v>
      </c>
      <c r="U57" s="162" t="s">
        <v>2235</v>
      </c>
      <c r="V57" s="162" t="s">
        <v>1749</v>
      </c>
      <c r="W57" s="162" t="s">
        <v>2236</v>
      </c>
      <c r="X57" s="162" t="s">
        <v>2237</v>
      </c>
      <c r="Y57" s="162" t="s">
        <v>2238</v>
      </c>
      <c r="Z57" s="179" t="s">
        <v>2239</v>
      </c>
      <c r="AA57" s="162" t="s">
        <v>2074</v>
      </c>
      <c r="AB57" s="161"/>
      <c r="AC57" s="161"/>
      <c r="AD57" s="161"/>
      <c r="AE57" s="161"/>
      <c r="AF57" s="161"/>
      <c r="AG57" s="161"/>
      <c r="AH57" s="161"/>
      <c r="AI57" s="161" t="b">
        <v>0</v>
      </c>
      <c r="AJ57" s="161" t="b">
        <v>0</v>
      </c>
      <c r="AK57" s="161" t="b">
        <v>0</v>
      </c>
      <c r="AL57" s="161" t="b">
        <v>0</v>
      </c>
      <c r="AM57" s="161"/>
    </row>
    <row r="58">
      <c r="A58" s="1511">
        <v>37.0</v>
      </c>
      <c r="B58" s="208">
        <v>44301.80375655093</v>
      </c>
      <c r="C58" s="207" t="s">
        <v>2240</v>
      </c>
      <c r="D58" s="207" t="s">
        <v>2241</v>
      </c>
      <c r="E58" s="209">
        <v>35398.0</v>
      </c>
      <c r="F58" s="179">
        <v>24.0</v>
      </c>
      <c r="G58" s="207">
        <v>3.9937694E7</v>
      </c>
      <c r="H58" s="207" t="s">
        <v>391</v>
      </c>
      <c r="I58" s="207" t="s">
        <v>2242</v>
      </c>
      <c r="J58" s="162" t="s">
        <v>2243</v>
      </c>
      <c r="K58" s="162" t="s">
        <v>2240</v>
      </c>
      <c r="L58" s="162" t="s">
        <v>1646</v>
      </c>
      <c r="M58" s="162" t="s">
        <v>2244</v>
      </c>
      <c r="N58" s="162" t="s">
        <v>2245</v>
      </c>
      <c r="O58" s="162" t="s">
        <v>1622</v>
      </c>
      <c r="P58" s="162" t="s">
        <v>57</v>
      </c>
      <c r="Q58" s="162" t="s">
        <v>2246</v>
      </c>
      <c r="R58" s="162" t="s">
        <v>2247</v>
      </c>
      <c r="S58" s="161"/>
      <c r="T58" s="180" t="s">
        <v>2248</v>
      </c>
      <c r="U58" s="162" t="s">
        <v>2249</v>
      </c>
      <c r="V58" s="162" t="s">
        <v>1685</v>
      </c>
      <c r="W58" s="162" t="s">
        <v>2250</v>
      </c>
      <c r="X58" s="162" t="s">
        <v>1790</v>
      </c>
      <c r="Y58" s="162" t="s">
        <v>2251</v>
      </c>
      <c r="Z58" s="179" t="s">
        <v>2252</v>
      </c>
      <c r="AA58" s="162" t="s">
        <v>2253</v>
      </c>
      <c r="AB58" s="162" t="s">
        <v>2254</v>
      </c>
      <c r="AC58" s="161"/>
      <c r="AD58" s="161"/>
      <c r="AE58" s="161"/>
      <c r="AF58" s="161"/>
      <c r="AG58" s="161"/>
      <c r="AH58" s="161"/>
      <c r="AI58" s="161" t="b">
        <v>0</v>
      </c>
      <c r="AJ58" s="161" t="b">
        <v>0</v>
      </c>
      <c r="AK58" s="161" t="b">
        <v>0</v>
      </c>
      <c r="AL58" s="161" t="b">
        <v>0</v>
      </c>
      <c r="AM58" s="161"/>
    </row>
    <row r="59">
      <c r="A59" s="1510">
        <v>38.0</v>
      </c>
      <c r="B59" s="177">
        <v>44303.04641258102</v>
      </c>
      <c r="C59" s="162" t="s">
        <v>2255</v>
      </c>
      <c r="D59" s="162" t="s">
        <v>2256</v>
      </c>
      <c r="E59" s="178">
        <v>33978.0</v>
      </c>
      <c r="F59" s="179">
        <v>28.0</v>
      </c>
      <c r="G59" s="162">
        <v>3.7204244E7</v>
      </c>
      <c r="H59" s="162" t="s">
        <v>391</v>
      </c>
      <c r="I59" s="162" t="s">
        <v>1822</v>
      </c>
      <c r="J59" s="162" t="s">
        <v>2257</v>
      </c>
      <c r="K59" s="162" t="s">
        <v>2259</v>
      </c>
      <c r="L59" s="162" t="s">
        <v>1620</v>
      </c>
      <c r="M59" s="162" t="s">
        <v>2258</v>
      </c>
      <c r="N59" s="162" t="s">
        <v>2260</v>
      </c>
      <c r="O59" s="162" t="s">
        <v>1668</v>
      </c>
      <c r="P59" s="162" t="s">
        <v>57</v>
      </c>
      <c r="Q59" s="162" t="s">
        <v>2261</v>
      </c>
      <c r="R59" s="162" t="s">
        <v>1637</v>
      </c>
      <c r="S59" s="161"/>
      <c r="T59" s="180" t="s">
        <v>2262</v>
      </c>
      <c r="U59" s="162" t="s">
        <v>2263</v>
      </c>
      <c r="V59" s="162" t="s">
        <v>2264</v>
      </c>
      <c r="W59" s="162" t="s">
        <v>2265</v>
      </c>
      <c r="X59" s="162" t="s">
        <v>1708</v>
      </c>
      <c r="Y59" s="162" t="s">
        <v>2266</v>
      </c>
      <c r="Z59" s="179" t="s">
        <v>2267</v>
      </c>
      <c r="AA59" s="162" t="s">
        <v>2074</v>
      </c>
      <c r="AB59" s="161"/>
      <c r="AC59" s="161"/>
      <c r="AD59" s="162" t="s">
        <v>1628</v>
      </c>
      <c r="AE59" s="161"/>
      <c r="AF59" s="184">
        <v>44378.0</v>
      </c>
      <c r="AG59" s="185">
        <f t="shared" ref="AG59:AG63" si="11">DATE(YEAR(AF59),MONTH(AF59)+1,DAY(AF59)+15)</f>
        <v>44424</v>
      </c>
      <c r="AH59" s="186">
        <f t="shared" ref="AH59:AH63" si="12">DATE(YEAR(AF59),MONTH(AF59)+3,DAY(AF59))</f>
        <v>44470</v>
      </c>
      <c r="AI59" s="161" t="b">
        <v>0</v>
      </c>
      <c r="AJ59" s="161" t="b">
        <v>0</v>
      </c>
      <c r="AK59" s="161" t="b">
        <v>0</v>
      </c>
      <c r="AL59" s="161" t="b">
        <v>0</v>
      </c>
      <c r="AM59" s="161"/>
    </row>
    <row r="60">
      <c r="A60" s="1510">
        <v>40.0</v>
      </c>
      <c r="B60" s="177">
        <v>44306.48978704862</v>
      </c>
      <c r="C60" s="162" t="s">
        <v>2268</v>
      </c>
      <c r="D60" s="162" t="s">
        <v>2269</v>
      </c>
      <c r="E60" s="178">
        <v>35354.0</v>
      </c>
      <c r="F60" s="179">
        <v>24.0</v>
      </c>
      <c r="G60" s="162">
        <v>3.9909479E7</v>
      </c>
      <c r="H60" s="162" t="s">
        <v>391</v>
      </c>
      <c r="I60" s="162" t="s">
        <v>2270</v>
      </c>
      <c r="J60" s="162" t="s">
        <v>2271</v>
      </c>
      <c r="K60" s="162" t="s">
        <v>2268</v>
      </c>
      <c r="L60" s="162" t="s">
        <v>1620</v>
      </c>
      <c r="M60" s="162" t="s">
        <v>2272</v>
      </c>
      <c r="N60" s="162" t="s">
        <v>2273</v>
      </c>
      <c r="O60" s="162" t="s">
        <v>1680</v>
      </c>
      <c r="P60" s="162" t="s">
        <v>57</v>
      </c>
      <c r="Q60" s="162" t="s">
        <v>2274</v>
      </c>
      <c r="R60" s="162" t="s">
        <v>1651</v>
      </c>
      <c r="S60" s="161"/>
      <c r="T60" s="180" t="s">
        <v>2275</v>
      </c>
      <c r="U60" s="162" t="s">
        <v>2276</v>
      </c>
      <c r="V60" s="162" t="s">
        <v>1685</v>
      </c>
      <c r="W60" s="162" t="s">
        <v>2277</v>
      </c>
      <c r="X60" s="162" t="s">
        <v>1708</v>
      </c>
      <c r="Y60" s="162" t="s">
        <v>2278</v>
      </c>
      <c r="Z60" s="179" t="s">
        <v>1737</v>
      </c>
      <c r="AA60" s="162" t="s">
        <v>2074</v>
      </c>
      <c r="AB60" s="161"/>
      <c r="AC60" s="161"/>
      <c r="AD60" s="162" t="s">
        <v>2279</v>
      </c>
      <c r="AE60" s="161"/>
      <c r="AF60" s="184">
        <v>44327.0</v>
      </c>
      <c r="AG60" s="185">
        <f t="shared" si="11"/>
        <v>44373</v>
      </c>
      <c r="AH60" s="186">
        <f t="shared" si="12"/>
        <v>44419</v>
      </c>
      <c r="AI60" s="162" t="b">
        <v>1</v>
      </c>
      <c r="AJ60" s="161" t="b">
        <v>0</v>
      </c>
      <c r="AK60" s="161" t="b">
        <v>0</v>
      </c>
      <c r="AL60" s="161" t="b">
        <v>0</v>
      </c>
      <c r="AM60" s="161"/>
    </row>
    <row r="61">
      <c r="A61" s="1510">
        <v>41.0</v>
      </c>
      <c r="B61" s="177">
        <v>44306.496817708336</v>
      </c>
      <c r="C61" s="162" t="s">
        <v>2280</v>
      </c>
      <c r="D61" s="162" t="s">
        <v>2281</v>
      </c>
      <c r="E61" s="178">
        <v>34740.0</v>
      </c>
      <c r="F61" s="179">
        <v>26.0</v>
      </c>
      <c r="G61" s="162">
        <v>3.8707894E7</v>
      </c>
      <c r="H61" s="162" t="s">
        <v>391</v>
      </c>
      <c r="I61" s="162" t="s">
        <v>2282</v>
      </c>
      <c r="J61" s="162" t="s">
        <v>2283</v>
      </c>
      <c r="K61" s="162" t="s">
        <v>2285</v>
      </c>
      <c r="L61" s="162" t="s">
        <v>1620</v>
      </c>
      <c r="M61" s="162" t="s">
        <v>2284</v>
      </c>
      <c r="N61" s="162" t="s">
        <v>2286</v>
      </c>
      <c r="O61" s="162" t="s">
        <v>1634</v>
      </c>
      <c r="P61" s="162" t="s">
        <v>57</v>
      </c>
      <c r="Q61" s="162" t="s">
        <v>2287</v>
      </c>
      <c r="R61" s="162" t="s">
        <v>1637</v>
      </c>
      <c r="S61" s="161"/>
      <c r="T61" s="180" t="s">
        <v>2288</v>
      </c>
      <c r="U61" s="162" t="s">
        <v>2289</v>
      </c>
      <c r="V61" s="162" t="s">
        <v>2290</v>
      </c>
      <c r="W61" s="162" t="s">
        <v>2291</v>
      </c>
      <c r="X61" s="162" t="s">
        <v>1884</v>
      </c>
      <c r="Y61" s="162" t="s">
        <v>2292</v>
      </c>
      <c r="Z61" s="179" t="s">
        <v>1792</v>
      </c>
      <c r="AA61" s="162" t="s">
        <v>2074</v>
      </c>
      <c r="AB61" s="161"/>
      <c r="AC61" s="161"/>
      <c r="AD61" s="183" t="s">
        <v>1628</v>
      </c>
      <c r="AE61" s="161"/>
      <c r="AF61" s="184">
        <v>44362.0</v>
      </c>
      <c r="AG61" s="185">
        <f t="shared" si="11"/>
        <v>44407</v>
      </c>
      <c r="AH61" s="186">
        <f t="shared" si="12"/>
        <v>44454</v>
      </c>
      <c r="AI61" s="161" t="b">
        <v>0</v>
      </c>
      <c r="AJ61" s="161" t="b">
        <v>0</v>
      </c>
      <c r="AK61" s="161" t="b">
        <v>0</v>
      </c>
      <c r="AL61" s="161" t="b">
        <v>0</v>
      </c>
      <c r="AM61" s="161"/>
    </row>
    <row r="62">
      <c r="A62" s="1510">
        <v>42.0</v>
      </c>
      <c r="B62" s="177">
        <v>44306.72206827546</v>
      </c>
      <c r="C62" s="162" t="s">
        <v>2293</v>
      </c>
      <c r="D62" s="162" t="s">
        <v>2294</v>
      </c>
      <c r="E62" s="178">
        <v>33541.0</v>
      </c>
      <c r="F62" s="179">
        <v>29.0</v>
      </c>
      <c r="G62" s="162">
        <v>3.659373E7</v>
      </c>
      <c r="H62" s="162" t="s">
        <v>391</v>
      </c>
      <c r="I62" s="162" t="s">
        <v>2295</v>
      </c>
      <c r="J62" s="162">
        <v>5.491165483809E12</v>
      </c>
      <c r="K62" s="162" t="s">
        <v>2293</v>
      </c>
      <c r="L62" s="162" t="s">
        <v>1646</v>
      </c>
      <c r="M62" s="162" t="s">
        <v>2296</v>
      </c>
      <c r="N62" s="162" t="s">
        <v>2297</v>
      </c>
      <c r="O62" s="162" t="s">
        <v>1668</v>
      </c>
      <c r="P62" s="162" t="s">
        <v>59</v>
      </c>
      <c r="Q62" s="162" t="s">
        <v>2298</v>
      </c>
      <c r="R62" s="162" t="s">
        <v>1637</v>
      </c>
      <c r="S62" s="161"/>
      <c r="T62" s="180" t="s">
        <v>2299</v>
      </c>
      <c r="U62" s="162" t="s">
        <v>2300</v>
      </c>
      <c r="V62" s="162" t="s">
        <v>1662</v>
      </c>
      <c r="W62" s="162" t="s">
        <v>2301</v>
      </c>
      <c r="X62" s="162" t="s">
        <v>1723</v>
      </c>
      <c r="Y62" s="162">
        <v>5.491151561199E12</v>
      </c>
      <c r="Z62" s="179" t="s">
        <v>1805</v>
      </c>
      <c r="AA62" s="162" t="s">
        <v>2074</v>
      </c>
      <c r="AB62" s="161"/>
      <c r="AC62" s="161"/>
      <c r="AD62" s="212" t="s">
        <v>1640</v>
      </c>
      <c r="AE62" s="161"/>
      <c r="AF62" s="184">
        <v>44327.0</v>
      </c>
      <c r="AG62" s="185">
        <f t="shared" si="11"/>
        <v>44373</v>
      </c>
      <c r="AH62" s="186">
        <f t="shared" si="12"/>
        <v>44419</v>
      </c>
      <c r="AI62" s="162" t="b">
        <v>1</v>
      </c>
      <c r="AJ62" s="161" t="b">
        <v>0</v>
      </c>
      <c r="AK62" s="161" t="b">
        <v>0</v>
      </c>
      <c r="AL62" s="161" t="b">
        <v>0</v>
      </c>
      <c r="AM62" s="161"/>
    </row>
    <row r="63">
      <c r="A63" s="1510">
        <v>43.0</v>
      </c>
      <c r="B63" s="177">
        <v>44307.636409259256</v>
      </c>
      <c r="C63" s="162" t="s">
        <v>2302</v>
      </c>
      <c r="D63" s="162" t="s">
        <v>2303</v>
      </c>
      <c r="E63" s="178">
        <v>34259.0</v>
      </c>
      <c r="F63" s="179">
        <v>27.0</v>
      </c>
      <c r="G63" s="162">
        <v>3.7377948E7</v>
      </c>
      <c r="H63" s="162" t="s">
        <v>1740</v>
      </c>
      <c r="I63" s="162" t="s">
        <v>2304</v>
      </c>
      <c r="J63" s="162" t="s">
        <v>2305</v>
      </c>
      <c r="K63" s="162" t="s">
        <v>2302</v>
      </c>
      <c r="L63" s="162" t="s">
        <v>1646</v>
      </c>
      <c r="M63" s="162" t="s">
        <v>2306</v>
      </c>
      <c r="N63" s="162" t="s">
        <v>2307</v>
      </c>
      <c r="O63" s="162" t="s">
        <v>1680</v>
      </c>
      <c r="P63" s="162" t="s">
        <v>57</v>
      </c>
      <c r="Q63" s="162" t="s">
        <v>1637</v>
      </c>
      <c r="R63" s="162" t="s">
        <v>1637</v>
      </c>
      <c r="S63" s="161"/>
      <c r="T63" s="180" t="s">
        <v>2308</v>
      </c>
      <c r="U63" s="162" t="s">
        <v>2309</v>
      </c>
      <c r="V63" s="162" t="s">
        <v>2310</v>
      </c>
      <c r="W63" s="162" t="s">
        <v>2311</v>
      </c>
      <c r="X63" s="162" t="s">
        <v>1803</v>
      </c>
      <c r="Y63" s="162" t="s">
        <v>2312</v>
      </c>
      <c r="Z63" s="179" t="s">
        <v>1805</v>
      </c>
      <c r="AA63" s="162" t="s">
        <v>2074</v>
      </c>
      <c r="AB63" s="161"/>
      <c r="AC63" s="161"/>
      <c r="AD63" s="183" t="s">
        <v>1628</v>
      </c>
      <c r="AE63" s="161"/>
      <c r="AF63" s="184">
        <v>44362.0</v>
      </c>
      <c r="AG63" s="185">
        <f t="shared" si="11"/>
        <v>44407</v>
      </c>
      <c r="AH63" s="186">
        <f t="shared" si="12"/>
        <v>44454</v>
      </c>
      <c r="AI63" s="161" t="b">
        <v>0</v>
      </c>
      <c r="AJ63" s="161" t="b">
        <v>0</v>
      </c>
      <c r="AK63" s="161" t="b">
        <v>0</v>
      </c>
      <c r="AL63" s="161" t="b">
        <v>0</v>
      </c>
      <c r="AM63" s="161"/>
    </row>
    <row r="64" ht="18.0" customHeight="1">
      <c r="A64" s="1510">
        <v>43.0</v>
      </c>
      <c r="B64" s="177">
        <v>44307.63834633102</v>
      </c>
      <c r="C64" s="162" t="s">
        <v>2313</v>
      </c>
      <c r="D64" s="162" t="s">
        <v>2314</v>
      </c>
      <c r="E64" s="178">
        <v>28308.0</v>
      </c>
      <c r="F64" s="179">
        <v>43.0</v>
      </c>
      <c r="G64" s="162">
        <v>2.5951854E7</v>
      </c>
      <c r="H64" s="162" t="s">
        <v>674</v>
      </c>
      <c r="I64" s="162" t="s">
        <v>2315</v>
      </c>
      <c r="J64" s="162">
        <v>1.163510966E9</v>
      </c>
      <c r="K64" s="162" t="s">
        <v>2313</v>
      </c>
      <c r="L64" s="162" t="s">
        <v>1620</v>
      </c>
      <c r="M64" s="162" t="s">
        <v>2316</v>
      </c>
      <c r="N64" s="162" t="s">
        <v>2317</v>
      </c>
      <c r="O64" s="162" t="s">
        <v>1680</v>
      </c>
      <c r="P64" s="162" t="s">
        <v>57</v>
      </c>
      <c r="Q64" s="162" t="s">
        <v>2318</v>
      </c>
      <c r="R64" s="162" t="s">
        <v>1637</v>
      </c>
      <c r="S64" s="161"/>
      <c r="T64" s="180" t="s">
        <v>2319</v>
      </c>
      <c r="U64" s="162" t="s">
        <v>2320</v>
      </c>
      <c r="V64" s="162" t="s">
        <v>1662</v>
      </c>
      <c r="W64" s="162" t="s">
        <v>2321</v>
      </c>
      <c r="X64" s="162" t="s">
        <v>2322</v>
      </c>
      <c r="Y64" s="162">
        <v>2.357430569E9</v>
      </c>
      <c r="Z64" s="179" t="s">
        <v>2323</v>
      </c>
      <c r="AA64" s="162" t="s">
        <v>2074</v>
      </c>
      <c r="AB64" s="161"/>
      <c r="AC64" s="161"/>
      <c r="AD64" s="161"/>
      <c r="AE64" s="161"/>
      <c r="AF64" s="161"/>
      <c r="AG64" s="213"/>
      <c r="AH64" s="168"/>
      <c r="AI64" s="161" t="b">
        <v>0</v>
      </c>
      <c r="AJ64" s="161" t="b">
        <v>0</v>
      </c>
      <c r="AK64" s="161" t="b">
        <v>0</v>
      </c>
      <c r="AL64" s="161" t="b">
        <v>0</v>
      </c>
      <c r="AM64" s="161"/>
    </row>
    <row r="65">
      <c r="A65" s="1511">
        <v>44.0</v>
      </c>
      <c r="B65" s="177">
        <v>44309.4528658912</v>
      </c>
      <c r="C65" s="162" t="s">
        <v>2324</v>
      </c>
      <c r="D65" s="162" t="s">
        <v>2325</v>
      </c>
      <c r="E65" s="178">
        <v>37599.0</v>
      </c>
      <c r="F65" s="179">
        <v>18.0</v>
      </c>
      <c r="G65" s="162">
        <v>4.459898E7</v>
      </c>
      <c r="H65" s="162" t="s">
        <v>391</v>
      </c>
      <c r="I65" s="162" t="s">
        <v>2326</v>
      </c>
      <c r="J65" s="162" t="s">
        <v>2327</v>
      </c>
      <c r="K65" s="162" t="s">
        <v>2324</v>
      </c>
      <c r="L65" s="162" t="s">
        <v>1620</v>
      </c>
      <c r="M65" s="162" t="s">
        <v>2328</v>
      </c>
      <c r="N65" s="162" t="s">
        <v>2329</v>
      </c>
      <c r="O65" s="162" t="s">
        <v>1622</v>
      </c>
      <c r="P65" s="162" t="s">
        <v>57</v>
      </c>
      <c r="Q65" s="162" t="s">
        <v>2330</v>
      </c>
      <c r="R65" s="162" t="s">
        <v>1637</v>
      </c>
      <c r="S65" s="161"/>
      <c r="T65" s="180" t="s">
        <v>2331</v>
      </c>
      <c r="U65" s="162" t="s">
        <v>1747</v>
      </c>
      <c r="V65" s="162" t="s">
        <v>2332</v>
      </c>
      <c r="W65" s="162" t="s">
        <v>2333</v>
      </c>
      <c r="X65" s="162" t="s">
        <v>1708</v>
      </c>
      <c r="Y65" s="162" t="s">
        <v>2334</v>
      </c>
      <c r="Z65" s="179" t="s">
        <v>2335</v>
      </c>
      <c r="AA65" s="162" t="s">
        <v>2074</v>
      </c>
      <c r="AB65" s="162" t="s">
        <v>2336</v>
      </c>
      <c r="AC65" s="161"/>
      <c r="AD65" s="161"/>
      <c r="AE65" s="161"/>
      <c r="AF65" s="161"/>
      <c r="AG65" s="213"/>
      <c r="AH65" s="168"/>
      <c r="AI65" s="161" t="b">
        <v>0</v>
      </c>
      <c r="AJ65" s="161" t="b">
        <v>0</v>
      </c>
      <c r="AK65" s="161" t="b">
        <v>0</v>
      </c>
      <c r="AL65" s="161" t="b">
        <v>0</v>
      </c>
      <c r="AM65" s="161"/>
    </row>
    <row r="66">
      <c r="A66" s="1510">
        <v>45.0</v>
      </c>
      <c r="B66" s="177">
        <v>44315.864556712964</v>
      </c>
      <c r="C66" s="162" t="s">
        <v>2337</v>
      </c>
      <c r="D66" s="162" t="s">
        <v>2338</v>
      </c>
      <c r="E66" s="178">
        <v>32043.0</v>
      </c>
      <c r="F66" s="179">
        <v>33.0</v>
      </c>
      <c r="G66" s="162">
        <v>3.3267318E7</v>
      </c>
      <c r="H66" s="162" t="s">
        <v>391</v>
      </c>
      <c r="I66" s="162" t="s">
        <v>2339</v>
      </c>
      <c r="J66" s="162" t="s">
        <v>2340</v>
      </c>
      <c r="K66" s="162" t="s">
        <v>2337</v>
      </c>
      <c r="L66" s="162" t="s">
        <v>1620</v>
      </c>
      <c r="M66" s="162" t="s">
        <v>2341</v>
      </c>
      <c r="N66" s="162" t="s">
        <v>2342</v>
      </c>
      <c r="O66" s="162" t="s">
        <v>1668</v>
      </c>
      <c r="P66" s="162" t="s">
        <v>57</v>
      </c>
      <c r="Q66" s="162" t="s">
        <v>2343</v>
      </c>
      <c r="R66" s="162" t="s">
        <v>2344</v>
      </c>
      <c r="S66" s="161"/>
      <c r="T66" s="180" t="s">
        <v>2345</v>
      </c>
      <c r="U66" s="162" t="s">
        <v>1747</v>
      </c>
      <c r="V66" s="162" t="s">
        <v>2346</v>
      </c>
      <c r="W66" s="162" t="s">
        <v>2347</v>
      </c>
      <c r="X66" s="162" t="s">
        <v>1915</v>
      </c>
      <c r="Y66" s="162" t="s">
        <v>2348</v>
      </c>
      <c r="Z66" s="179" t="s">
        <v>1637</v>
      </c>
      <c r="AA66" s="162" t="s">
        <v>2074</v>
      </c>
      <c r="AB66" s="161"/>
      <c r="AC66" s="161"/>
      <c r="AD66" s="161"/>
      <c r="AE66" s="161"/>
      <c r="AF66" s="161"/>
      <c r="AG66" s="213"/>
      <c r="AH66" s="168"/>
      <c r="AI66" s="161" t="b">
        <v>0</v>
      </c>
      <c r="AJ66" s="161" t="b">
        <v>0</v>
      </c>
      <c r="AK66" s="161" t="b">
        <v>0</v>
      </c>
      <c r="AL66" s="161" t="b">
        <v>0</v>
      </c>
      <c r="AM66" s="161"/>
    </row>
    <row r="67" ht="20.25" customHeight="1">
      <c r="A67" s="1510">
        <v>46.0</v>
      </c>
      <c r="B67" s="177">
        <v>44315.86980354167</v>
      </c>
      <c r="C67" s="162" t="s">
        <v>2349</v>
      </c>
      <c r="D67" s="162" t="s">
        <v>2350</v>
      </c>
      <c r="E67" s="178">
        <v>35258.0</v>
      </c>
      <c r="F67" s="179">
        <v>24.0</v>
      </c>
      <c r="G67" s="162">
        <v>3.934252E7</v>
      </c>
      <c r="H67" s="162" t="s">
        <v>391</v>
      </c>
      <c r="I67" s="162" t="s">
        <v>2351</v>
      </c>
      <c r="J67" s="162" t="s">
        <v>2352</v>
      </c>
      <c r="K67" s="162" t="s">
        <v>2354</v>
      </c>
      <c r="L67" s="162" t="s">
        <v>1646</v>
      </c>
      <c r="M67" s="162" t="s">
        <v>2353</v>
      </c>
      <c r="N67" s="162" t="s">
        <v>2355</v>
      </c>
      <c r="O67" s="162" t="s">
        <v>1622</v>
      </c>
      <c r="P67" s="162" t="s">
        <v>63</v>
      </c>
      <c r="Q67" s="162" t="s">
        <v>2356</v>
      </c>
      <c r="R67" s="162" t="s">
        <v>1651</v>
      </c>
      <c r="S67" s="161"/>
      <c r="T67" s="180" t="s">
        <v>2357</v>
      </c>
      <c r="U67" s="162" t="s">
        <v>2358</v>
      </c>
      <c r="V67" s="162" t="s">
        <v>1662</v>
      </c>
      <c r="W67" s="162" t="s">
        <v>2359</v>
      </c>
      <c r="X67" s="162" t="s">
        <v>2360</v>
      </c>
      <c r="Y67" s="162" t="s">
        <v>2361</v>
      </c>
      <c r="Z67" s="179" t="s">
        <v>2362</v>
      </c>
      <c r="AA67" s="162" t="s">
        <v>2074</v>
      </c>
      <c r="AB67" s="161"/>
      <c r="AC67" s="161"/>
      <c r="AD67" s="161"/>
      <c r="AE67" s="161"/>
      <c r="AF67" s="161"/>
      <c r="AG67" s="213"/>
      <c r="AH67" s="168"/>
      <c r="AI67" s="161" t="b">
        <v>0</v>
      </c>
      <c r="AJ67" s="161" t="b">
        <v>0</v>
      </c>
      <c r="AK67" s="161" t="b">
        <v>0</v>
      </c>
      <c r="AL67" s="161" t="b">
        <v>0</v>
      </c>
      <c r="AM67" s="161"/>
    </row>
    <row r="68">
      <c r="A68" s="1510">
        <v>47.0</v>
      </c>
      <c r="B68" s="177">
        <v>44322.79023462963</v>
      </c>
      <c r="C68" s="162" t="s">
        <v>2363</v>
      </c>
      <c r="D68" s="162" t="s">
        <v>2364</v>
      </c>
      <c r="E68" s="178">
        <v>37012.0</v>
      </c>
      <c r="F68" s="179">
        <v>20.0</v>
      </c>
      <c r="G68" s="162">
        <v>4.3518336E7</v>
      </c>
      <c r="H68" s="162" t="s">
        <v>391</v>
      </c>
      <c r="I68" s="162" t="s">
        <v>1887</v>
      </c>
      <c r="J68" s="162" t="s">
        <v>2365</v>
      </c>
      <c r="K68" s="162" t="s">
        <v>2363</v>
      </c>
      <c r="L68" s="162" t="s">
        <v>1620</v>
      </c>
      <c r="M68" s="162" t="s">
        <v>2366</v>
      </c>
      <c r="N68" s="162" t="s">
        <v>2367</v>
      </c>
      <c r="O68" s="162" t="s">
        <v>1668</v>
      </c>
      <c r="P68" s="162" t="s">
        <v>57</v>
      </c>
      <c r="Q68" s="162" t="s">
        <v>2368</v>
      </c>
      <c r="R68" s="162" t="s">
        <v>2369</v>
      </c>
      <c r="S68" s="161"/>
      <c r="T68" s="180" t="s">
        <v>2370</v>
      </c>
      <c r="U68" s="162" t="s">
        <v>2371</v>
      </c>
      <c r="V68" s="162" t="s">
        <v>1685</v>
      </c>
      <c r="W68" s="162" t="s">
        <v>2372</v>
      </c>
      <c r="X68" s="162" t="s">
        <v>1708</v>
      </c>
      <c r="Y68" s="162" t="s">
        <v>2373</v>
      </c>
      <c r="Z68" s="179" t="s">
        <v>2374</v>
      </c>
      <c r="AA68" s="162" t="s">
        <v>2074</v>
      </c>
      <c r="AB68" s="161"/>
      <c r="AC68" s="161"/>
      <c r="AD68" s="161"/>
      <c r="AE68" s="161"/>
      <c r="AF68" s="161"/>
      <c r="AG68" s="213"/>
      <c r="AH68" s="168"/>
      <c r="AI68" s="161" t="b">
        <v>0</v>
      </c>
      <c r="AJ68" s="161" t="b">
        <v>0</v>
      </c>
      <c r="AK68" s="161" t="b">
        <v>0</v>
      </c>
      <c r="AL68" s="161" t="b">
        <v>0</v>
      </c>
      <c r="AM68" s="161"/>
    </row>
    <row r="69" ht="18.75" customHeight="1">
      <c r="A69" s="1511">
        <v>48.0</v>
      </c>
      <c r="B69" s="177">
        <v>44323.496586747686</v>
      </c>
      <c r="C69" s="162" t="s">
        <v>2375</v>
      </c>
      <c r="D69" s="162" t="s">
        <v>2376</v>
      </c>
      <c r="E69" s="178">
        <v>36049.0</v>
      </c>
      <c r="F69" s="179">
        <v>22.0</v>
      </c>
      <c r="G69" s="162">
        <v>4.1452146E7</v>
      </c>
      <c r="H69" s="162" t="s">
        <v>391</v>
      </c>
      <c r="I69" s="162" t="s">
        <v>2377</v>
      </c>
      <c r="J69" s="162" t="s">
        <v>2378</v>
      </c>
      <c r="K69" s="162" t="s">
        <v>2375</v>
      </c>
      <c r="L69" s="162" t="s">
        <v>1620</v>
      </c>
      <c r="M69" s="162" t="s">
        <v>2379</v>
      </c>
      <c r="N69" s="162" t="s">
        <v>2380</v>
      </c>
      <c r="O69" s="162" t="s">
        <v>1668</v>
      </c>
      <c r="P69" s="162" t="s">
        <v>57</v>
      </c>
      <c r="Q69" s="162" t="s">
        <v>2381</v>
      </c>
      <c r="R69" s="162" t="s">
        <v>1651</v>
      </c>
      <c r="S69" s="162" t="s">
        <v>2382</v>
      </c>
      <c r="T69" s="180" t="s">
        <v>2383</v>
      </c>
      <c r="U69" s="162" t="s">
        <v>2384</v>
      </c>
      <c r="V69" s="162" t="s">
        <v>1662</v>
      </c>
      <c r="W69" s="162" t="s">
        <v>2385</v>
      </c>
      <c r="X69" s="162" t="s">
        <v>2032</v>
      </c>
      <c r="Y69" s="162" t="s">
        <v>2386</v>
      </c>
      <c r="Z69" s="179" t="s">
        <v>1651</v>
      </c>
      <c r="AA69" s="162" t="s">
        <v>2074</v>
      </c>
      <c r="AB69" s="162" t="s">
        <v>2387</v>
      </c>
      <c r="AC69" s="161"/>
      <c r="AD69" s="161"/>
      <c r="AE69" s="161"/>
      <c r="AF69" s="161"/>
      <c r="AG69" s="213"/>
      <c r="AH69" s="168"/>
      <c r="AI69" s="161" t="b">
        <v>0</v>
      </c>
      <c r="AJ69" s="161" t="b">
        <v>0</v>
      </c>
      <c r="AK69" s="161" t="b">
        <v>0</v>
      </c>
      <c r="AL69" s="161" t="b">
        <v>0</v>
      </c>
      <c r="AM69" s="161"/>
    </row>
    <row r="70" ht="20.25" customHeight="1">
      <c r="A70" s="1511">
        <v>49.0</v>
      </c>
      <c r="B70" s="177">
        <v>44330.592840972226</v>
      </c>
      <c r="C70" s="162" t="s">
        <v>2388</v>
      </c>
      <c r="D70" s="162" t="s">
        <v>2389</v>
      </c>
      <c r="E70" s="178">
        <v>37395.0</v>
      </c>
      <c r="F70" s="179">
        <v>18.0</v>
      </c>
      <c r="G70" s="162">
        <v>4.3994925E7</v>
      </c>
      <c r="H70" s="162" t="s">
        <v>391</v>
      </c>
      <c r="I70" s="162" t="s">
        <v>2390</v>
      </c>
      <c r="J70" s="162" t="s">
        <v>2391</v>
      </c>
      <c r="K70" s="162" t="s">
        <v>2388</v>
      </c>
      <c r="L70" s="162" t="s">
        <v>1620</v>
      </c>
      <c r="M70" s="162" t="s">
        <v>2392</v>
      </c>
      <c r="N70" s="162" t="s">
        <v>2393</v>
      </c>
      <c r="O70" s="162" t="s">
        <v>1634</v>
      </c>
      <c r="P70" s="162" t="s">
        <v>57</v>
      </c>
      <c r="Q70" s="162" t="s">
        <v>2394</v>
      </c>
      <c r="R70" s="162" t="s">
        <v>2395</v>
      </c>
      <c r="S70" s="162" t="s">
        <v>2396</v>
      </c>
      <c r="T70" s="180" t="s">
        <v>2397</v>
      </c>
      <c r="U70" s="162" t="s">
        <v>2398</v>
      </c>
      <c r="V70" s="162" t="s">
        <v>1662</v>
      </c>
      <c r="W70" s="162" t="s">
        <v>2399</v>
      </c>
      <c r="X70" s="162" t="s">
        <v>1790</v>
      </c>
      <c r="Y70" s="162" t="s">
        <v>2400</v>
      </c>
      <c r="Z70" s="179" t="s">
        <v>2401</v>
      </c>
      <c r="AA70" s="162" t="s">
        <v>2074</v>
      </c>
      <c r="AB70" s="214">
        <v>44452.0</v>
      </c>
      <c r="AC70" s="161"/>
      <c r="AD70" s="161"/>
      <c r="AE70" s="161"/>
      <c r="AF70" s="161"/>
      <c r="AG70" s="213"/>
      <c r="AH70" s="168"/>
      <c r="AI70" s="161" t="b">
        <v>0</v>
      </c>
      <c r="AJ70" s="161" t="b">
        <v>0</v>
      </c>
      <c r="AK70" s="161" t="b">
        <v>0</v>
      </c>
      <c r="AL70" s="161" t="b">
        <v>0</v>
      </c>
      <c r="AM70" s="161"/>
    </row>
    <row r="71" ht="18.0" customHeight="1">
      <c r="A71" s="1510">
        <v>50.0</v>
      </c>
      <c r="B71" s="177">
        <v>44330.77534800926</v>
      </c>
      <c r="C71" s="162" t="s">
        <v>2402</v>
      </c>
      <c r="D71" s="162" t="s">
        <v>2403</v>
      </c>
      <c r="E71" s="178">
        <v>37274.0</v>
      </c>
      <c r="F71" s="179">
        <v>19.0</v>
      </c>
      <c r="G71" s="162">
        <v>4.3968202E7</v>
      </c>
      <c r="H71" s="162" t="s">
        <v>391</v>
      </c>
      <c r="I71" s="162" t="s">
        <v>2404</v>
      </c>
      <c r="J71" s="162" t="s">
        <v>2405</v>
      </c>
      <c r="K71" s="162" t="s">
        <v>2402</v>
      </c>
      <c r="L71" s="162" t="s">
        <v>1646</v>
      </c>
      <c r="M71" s="162" t="s">
        <v>2406</v>
      </c>
      <c r="N71" s="162" t="s">
        <v>2407</v>
      </c>
      <c r="O71" s="162" t="s">
        <v>1668</v>
      </c>
      <c r="P71" s="162" t="s">
        <v>57</v>
      </c>
      <c r="Q71" s="162" t="s">
        <v>2408</v>
      </c>
      <c r="R71" s="162" t="s">
        <v>1637</v>
      </c>
      <c r="S71" s="161"/>
      <c r="T71" s="180" t="s">
        <v>2409</v>
      </c>
      <c r="U71" s="162" t="s">
        <v>2410</v>
      </c>
      <c r="V71" s="162" t="s">
        <v>1662</v>
      </c>
      <c r="W71" s="162" t="s">
        <v>2411</v>
      </c>
      <c r="X71" s="162" t="s">
        <v>1708</v>
      </c>
      <c r="Y71" s="162" t="s">
        <v>2412</v>
      </c>
      <c r="Z71" s="179" t="s">
        <v>1651</v>
      </c>
      <c r="AA71" s="162" t="s">
        <v>2074</v>
      </c>
      <c r="AB71" s="161"/>
      <c r="AC71" s="161"/>
      <c r="AD71" s="161"/>
      <c r="AE71" s="161"/>
      <c r="AF71" s="161"/>
      <c r="AG71" s="213"/>
      <c r="AH71" s="168"/>
      <c r="AI71" s="161" t="b">
        <v>0</v>
      </c>
      <c r="AJ71" s="161" t="b">
        <v>0</v>
      </c>
      <c r="AK71" s="161" t="b">
        <v>0</v>
      </c>
      <c r="AL71" s="161" t="b">
        <v>0</v>
      </c>
      <c r="AM71" s="161"/>
    </row>
    <row r="72" ht="18.0" customHeight="1">
      <c r="A72" s="1510">
        <v>51.0</v>
      </c>
      <c r="B72" s="177">
        <v>44333.95993084491</v>
      </c>
      <c r="C72" s="162" t="s">
        <v>2413</v>
      </c>
      <c r="D72" s="162" t="s">
        <v>2414</v>
      </c>
      <c r="E72" s="178">
        <v>35171.0</v>
      </c>
      <c r="F72" s="179">
        <v>25.0</v>
      </c>
      <c r="G72" s="162">
        <v>3.9558828E7</v>
      </c>
      <c r="H72" s="162" t="s">
        <v>391</v>
      </c>
      <c r="I72" s="162" t="s">
        <v>1822</v>
      </c>
      <c r="J72" s="162" t="s">
        <v>2415</v>
      </c>
      <c r="K72" s="162" t="s">
        <v>2413</v>
      </c>
      <c r="L72" s="162" t="s">
        <v>1620</v>
      </c>
      <c r="M72" s="162" t="s">
        <v>2416</v>
      </c>
      <c r="N72" s="162" t="s">
        <v>2417</v>
      </c>
      <c r="O72" s="162" t="s">
        <v>1668</v>
      </c>
      <c r="P72" s="162" t="s">
        <v>59</v>
      </c>
      <c r="Q72" s="162" t="s">
        <v>2418</v>
      </c>
      <c r="R72" s="162" t="s">
        <v>1637</v>
      </c>
      <c r="S72" s="161"/>
      <c r="T72" s="180" t="s">
        <v>2419</v>
      </c>
      <c r="U72" s="162" t="s">
        <v>1661</v>
      </c>
      <c r="V72" s="162" t="s">
        <v>2420</v>
      </c>
      <c r="W72" s="162" t="s">
        <v>2421</v>
      </c>
      <c r="X72" s="162" t="s">
        <v>1708</v>
      </c>
      <c r="Y72" s="162" t="s">
        <v>2422</v>
      </c>
      <c r="Z72" s="179" t="s">
        <v>1805</v>
      </c>
      <c r="AA72" s="162" t="s">
        <v>2074</v>
      </c>
      <c r="AB72" s="161"/>
      <c r="AC72" s="161"/>
      <c r="AD72" s="162" t="s">
        <v>1640</v>
      </c>
      <c r="AE72" s="161"/>
      <c r="AF72" s="210">
        <v>44398.0</v>
      </c>
      <c r="AG72" s="185">
        <f>DATE(YEAR(AF72),MONTH(AF72)+1,DAY(AF72)+15)</f>
        <v>44444</v>
      </c>
      <c r="AH72" s="186">
        <f>DATE(YEAR(AF72),MONTH(AF72)+3,DAY(AF72))</f>
        <v>44490</v>
      </c>
      <c r="AI72" s="161" t="b">
        <v>0</v>
      </c>
      <c r="AJ72" s="161" t="b">
        <v>0</v>
      </c>
      <c r="AK72" s="161" t="b">
        <v>0</v>
      </c>
      <c r="AL72" s="161" t="b">
        <v>0</v>
      </c>
      <c r="AM72" s="161"/>
    </row>
    <row r="73">
      <c r="A73" s="1515">
        <v>52.0</v>
      </c>
      <c r="B73" s="177">
        <v>44335.75989452546</v>
      </c>
      <c r="C73" s="162" t="s">
        <v>2423</v>
      </c>
      <c r="D73" s="162" t="s">
        <v>2424</v>
      </c>
      <c r="E73" s="178">
        <v>35757.0</v>
      </c>
      <c r="F73" s="179">
        <v>23.0</v>
      </c>
      <c r="G73" s="162">
        <v>4.0851005E7</v>
      </c>
      <c r="H73" s="162" t="s">
        <v>391</v>
      </c>
      <c r="I73" s="162" t="s">
        <v>2425</v>
      </c>
      <c r="J73" s="162" t="s">
        <v>2426</v>
      </c>
      <c r="K73" s="162" t="s">
        <v>2423</v>
      </c>
      <c r="L73" s="162" t="s">
        <v>1646</v>
      </c>
      <c r="M73" s="162" t="s">
        <v>2092</v>
      </c>
      <c r="N73" s="162" t="s">
        <v>2427</v>
      </c>
      <c r="O73" s="162" t="s">
        <v>1680</v>
      </c>
      <c r="P73" s="162" t="s">
        <v>57</v>
      </c>
      <c r="Q73" s="162" t="s">
        <v>2428</v>
      </c>
      <c r="R73" s="162" t="s">
        <v>2428</v>
      </c>
      <c r="S73" s="161"/>
      <c r="T73" s="180" t="s">
        <v>2429</v>
      </c>
      <c r="U73" s="162" t="s">
        <v>2430</v>
      </c>
      <c r="V73" s="162" t="s">
        <v>1895</v>
      </c>
      <c r="W73" s="162" t="s">
        <v>2431</v>
      </c>
      <c r="X73" s="162" t="s">
        <v>2032</v>
      </c>
      <c r="Y73" s="162" t="s">
        <v>2432</v>
      </c>
      <c r="Z73" s="179" t="s">
        <v>1943</v>
      </c>
      <c r="AA73" s="162" t="s">
        <v>2074</v>
      </c>
      <c r="AB73" s="162" t="s">
        <v>2433</v>
      </c>
      <c r="AC73" s="161"/>
      <c r="AD73" s="161"/>
      <c r="AE73" s="161"/>
      <c r="AF73" s="161"/>
      <c r="AG73" s="213"/>
      <c r="AH73" s="168"/>
      <c r="AI73" s="161" t="b">
        <v>0</v>
      </c>
      <c r="AJ73" s="161" t="b">
        <v>0</v>
      </c>
      <c r="AK73" s="161" t="b">
        <v>0</v>
      </c>
      <c r="AL73" s="161" t="b">
        <v>0</v>
      </c>
      <c r="AM73" s="161"/>
    </row>
    <row r="74">
      <c r="A74" s="1511">
        <v>53.0</v>
      </c>
      <c r="B74" s="177">
        <v>44338.91859826389</v>
      </c>
      <c r="C74" s="162" t="s">
        <v>2434</v>
      </c>
      <c r="D74" s="162" t="s">
        <v>2435</v>
      </c>
      <c r="E74" s="178">
        <v>36060.0</v>
      </c>
      <c r="F74" s="179">
        <v>22.0</v>
      </c>
      <c r="G74" s="162">
        <v>4.1560847E7</v>
      </c>
      <c r="H74" s="162" t="s">
        <v>1755</v>
      </c>
      <c r="I74" s="162" t="s">
        <v>1822</v>
      </c>
      <c r="J74" s="162" t="s">
        <v>2436</v>
      </c>
      <c r="K74" s="162" t="s">
        <v>2434</v>
      </c>
      <c r="L74" s="162" t="s">
        <v>1646</v>
      </c>
      <c r="M74" s="162" t="s">
        <v>2437</v>
      </c>
      <c r="N74" s="162" t="s">
        <v>2438</v>
      </c>
      <c r="O74" s="162" t="s">
        <v>1668</v>
      </c>
      <c r="P74" s="162" t="s">
        <v>57</v>
      </c>
      <c r="Q74" s="162" t="s">
        <v>2439</v>
      </c>
      <c r="R74" s="162" t="s">
        <v>2439</v>
      </c>
      <c r="S74" s="161"/>
      <c r="T74" s="180" t="s">
        <v>2440</v>
      </c>
      <c r="U74" s="162" t="s">
        <v>1661</v>
      </c>
      <c r="V74" s="162" t="s">
        <v>1662</v>
      </c>
      <c r="W74" s="162" t="s">
        <v>2441</v>
      </c>
      <c r="X74" s="162" t="s">
        <v>2032</v>
      </c>
      <c r="Y74" s="162" t="s">
        <v>2442</v>
      </c>
      <c r="Z74" s="179" t="s">
        <v>1651</v>
      </c>
      <c r="AA74" s="162" t="s">
        <v>2074</v>
      </c>
      <c r="AB74" s="162" t="s">
        <v>2336</v>
      </c>
      <c r="AC74" s="161"/>
      <c r="AD74" s="161"/>
      <c r="AE74" s="161"/>
      <c r="AF74" s="161"/>
      <c r="AG74" s="213"/>
      <c r="AH74" s="168"/>
      <c r="AI74" s="161" t="b">
        <v>0</v>
      </c>
      <c r="AJ74" s="161" t="b">
        <v>0</v>
      </c>
      <c r="AK74" s="161" t="b">
        <v>0</v>
      </c>
      <c r="AL74" s="161" t="b">
        <v>0</v>
      </c>
      <c r="AM74" s="161"/>
    </row>
    <row r="75">
      <c r="A75" s="1511">
        <v>54.0</v>
      </c>
      <c r="B75" s="208">
        <v>44339.45587789352</v>
      </c>
      <c r="C75" s="207" t="s">
        <v>2443</v>
      </c>
      <c r="D75" s="207" t="s">
        <v>2444</v>
      </c>
      <c r="E75" s="209">
        <v>34042.0</v>
      </c>
      <c r="F75" s="179">
        <v>28.0</v>
      </c>
      <c r="G75" s="207">
        <v>3.7424191E7</v>
      </c>
      <c r="H75" s="207" t="s">
        <v>391</v>
      </c>
      <c r="I75" s="207" t="s">
        <v>2445</v>
      </c>
      <c r="J75" s="162" t="s">
        <v>2446</v>
      </c>
      <c r="K75" s="162" t="s">
        <v>2443</v>
      </c>
      <c r="L75" s="162" t="s">
        <v>1620</v>
      </c>
      <c r="M75" s="162" t="s">
        <v>2447</v>
      </c>
      <c r="N75" s="162" t="s">
        <v>2448</v>
      </c>
      <c r="O75" s="162" t="s">
        <v>1668</v>
      </c>
      <c r="P75" s="162" t="s">
        <v>63</v>
      </c>
      <c r="Q75" s="162" t="s">
        <v>1651</v>
      </c>
      <c r="R75" s="162" t="s">
        <v>2449</v>
      </c>
      <c r="S75" s="162" t="s">
        <v>2450</v>
      </c>
      <c r="T75" s="180" t="s">
        <v>2451</v>
      </c>
      <c r="U75" s="162" t="s">
        <v>2452</v>
      </c>
      <c r="V75" s="162" t="s">
        <v>2453</v>
      </c>
      <c r="W75" s="162" t="s">
        <v>2454</v>
      </c>
      <c r="X75" s="162" t="s">
        <v>2455</v>
      </c>
      <c r="Y75" s="162" t="s">
        <v>2456</v>
      </c>
      <c r="Z75" s="179" t="s">
        <v>1866</v>
      </c>
      <c r="AA75" s="162" t="s">
        <v>2074</v>
      </c>
      <c r="AB75" s="161"/>
      <c r="AC75" s="161"/>
      <c r="AD75" s="161"/>
      <c r="AE75" s="161"/>
      <c r="AF75" s="161"/>
      <c r="AG75" s="213"/>
      <c r="AH75" s="168"/>
      <c r="AI75" s="161" t="b">
        <v>0</v>
      </c>
      <c r="AJ75" s="161" t="b">
        <v>0</v>
      </c>
      <c r="AK75" s="161" t="b">
        <v>0</v>
      </c>
      <c r="AL75" s="161" t="b">
        <v>0</v>
      </c>
      <c r="AM75" s="161"/>
    </row>
    <row r="76">
      <c r="A76" s="1511">
        <v>55.0</v>
      </c>
      <c r="B76" s="177">
        <v>44341.264372731486</v>
      </c>
      <c r="C76" s="162" t="s">
        <v>2457</v>
      </c>
      <c r="D76" s="162" t="s">
        <v>2458</v>
      </c>
      <c r="E76" s="178">
        <v>33171.0</v>
      </c>
      <c r="F76" s="179">
        <v>30.0</v>
      </c>
      <c r="G76" s="162">
        <v>3.536397E7</v>
      </c>
      <c r="H76" s="162" t="s">
        <v>391</v>
      </c>
      <c r="I76" s="162" t="s">
        <v>1678</v>
      </c>
      <c r="J76" s="162" t="s">
        <v>2459</v>
      </c>
      <c r="K76" s="162" t="s">
        <v>2461</v>
      </c>
      <c r="L76" s="162" t="s">
        <v>1620</v>
      </c>
      <c r="M76" s="162" t="s">
        <v>2460</v>
      </c>
      <c r="N76" s="162" t="s">
        <v>2462</v>
      </c>
      <c r="O76" s="162" t="s">
        <v>1634</v>
      </c>
      <c r="P76" s="162" t="s">
        <v>57</v>
      </c>
      <c r="Q76" s="162" t="s">
        <v>2463</v>
      </c>
      <c r="R76" s="162" t="s">
        <v>2464</v>
      </c>
      <c r="S76" s="161"/>
      <c r="T76" s="180" t="s">
        <v>2465</v>
      </c>
      <c r="U76" s="162" t="s">
        <v>2466</v>
      </c>
      <c r="V76" s="162" t="s">
        <v>1662</v>
      </c>
      <c r="W76" s="162" t="s">
        <v>2467</v>
      </c>
      <c r="X76" s="162" t="s">
        <v>2098</v>
      </c>
      <c r="Y76" s="162" t="s">
        <v>2468</v>
      </c>
      <c r="Z76" s="179" t="s">
        <v>1651</v>
      </c>
      <c r="AA76" s="162" t="s">
        <v>2469</v>
      </c>
      <c r="AB76" s="162" t="s">
        <v>1918</v>
      </c>
      <c r="AC76" s="161"/>
      <c r="AD76" s="161"/>
      <c r="AE76" s="161"/>
      <c r="AF76" s="161"/>
      <c r="AG76" s="213"/>
      <c r="AH76" s="168"/>
      <c r="AI76" s="161" t="b">
        <v>0</v>
      </c>
      <c r="AJ76" s="161" t="b">
        <v>0</v>
      </c>
      <c r="AK76" s="161" t="b">
        <v>0</v>
      </c>
      <c r="AL76" s="161" t="b">
        <v>0</v>
      </c>
      <c r="AM76" s="161"/>
    </row>
    <row r="77">
      <c r="A77" s="1510">
        <v>56.0</v>
      </c>
      <c r="B77" s="177">
        <v>44342.5016841551</v>
      </c>
      <c r="C77" s="162" t="s">
        <v>2470</v>
      </c>
      <c r="D77" s="215" t="s">
        <v>2471</v>
      </c>
      <c r="E77" s="178">
        <v>35552.0</v>
      </c>
      <c r="F77" s="179">
        <v>24.0</v>
      </c>
      <c r="G77" s="162">
        <v>4.0370155E7</v>
      </c>
      <c r="H77" s="162" t="s">
        <v>391</v>
      </c>
      <c r="I77" s="162" t="s">
        <v>1822</v>
      </c>
      <c r="J77" s="162" t="s">
        <v>2472</v>
      </c>
      <c r="K77" s="162" t="s">
        <v>2470</v>
      </c>
      <c r="L77" s="162" t="s">
        <v>1620</v>
      </c>
      <c r="M77" s="162" t="s">
        <v>2473</v>
      </c>
      <c r="N77" s="162" t="s">
        <v>2474</v>
      </c>
      <c r="O77" s="162" t="s">
        <v>1622</v>
      </c>
      <c r="P77" s="162" t="s">
        <v>59</v>
      </c>
      <c r="Q77" s="162" t="s">
        <v>2475</v>
      </c>
      <c r="R77" s="162" t="s">
        <v>1637</v>
      </c>
      <c r="S77" s="161"/>
      <c r="T77" s="180" t="s">
        <v>2476</v>
      </c>
      <c r="U77" s="162" t="s">
        <v>2477</v>
      </c>
      <c r="V77" s="162" t="s">
        <v>1662</v>
      </c>
      <c r="W77" s="162" t="s">
        <v>2478</v>
      </c>
      <c r="X77" s="162" t="s">
        <v>1708</v>
      </c>
      <c r="Y77" s="162" t="s">
        <v>2479</v>
      </c>
      <c r="Z77" s="179" t="s">
        <v>2480</v>
      </c>
      <c r="AA77" s="161"/>
      <c r="AB77" s="161"/>
      <c r="AC77" s="161"/>
      <c r="AD77" s="161"/>
      <c r="AE77" s="161"/>
      <c r="AF77" s="161"/>
      <c r="AG77" s="213"/>
      <c r="AH77" s="168"/>
      <c r="AI77" s="161" t="b">
        <v>0</v>
      </c>
      <c r="AJ77" s="161" t="b">
        <v>0</v>
      </c>
      <c r="AK77" s="161" t="b">
        <v>0</v>
      </c>
      <c r="AL77" s="161" t="b">
        <v>0</v>
      </c>
      <c r="AM77" s="161"/>
    </row>
    <row r="78">
      <c r="A78" s="1511">
        <v>57.0</v>
      </c>
      <c r="B78" s="177">
        <v>44342.567044571755</v>
      </c>
      <c r="C78" s="162" t="s">
        <v>2481</v>
      </c>
      <c r="D78" s="162" t="s">
        <v>2482</v>
      </c>
      <c r="E78" s="178">
        <v>33263.0</v>
      </c>
      <c r="F78" s="179">
        <v>30.0</v>
      </c>
      <c r="G78" s="162">
        <v>3.5728074E7</v>
      </c>
      <c r="H78" s="162" t="s">
        <v>391</v>
      </c>
      <c r="I78" s="162" t="s">
        <v>2483</v>
      </c>
      <c r="J78" s="162" t="s">
        <v>2484</v>
      </c>
      <c r="K78" s="162" t="s">
        <v>2481</v>
      </c>
      <c r="L78" s="162" t="s">
        <v>1620</v>
      </c>
      <c r="M78" s="162" t="s">
        <v>2485</v>
      </c>
      <c r="N78" s="162" t="s">
        <v>2486</v>
      </c>
      <c r="O78" s="162" t="s">
        <v>1634</v>
      </c>
      <c r="P78" s="162" t="s">
        <v>57</v>
      </c>
      <c r="Q78" s="162" t="s">
        <v>2487</v>
      </c>
      <c r="R78" s="162" t="s">
        <v>1651</v>
      </c>
      <c r="S78" s="162" t="s">
        <v>2488</v>
      </c>
      <c r="T78" s="180" t="s">
        <v>2489</v>
      </c>
      <c r="U78" s="162" t="s">
        <v>1661</v>
      </c>
      <c r="V78" s="162" t="s">
        <v>2360</v>
      </c>
      <c r="W78" s="162" t="s">
        <v>2490</v>
      </c>
      <c r="X78" s="162" t="s">
        <v>1884</v>
      </c>
      <c r="Y78" s="162" t="s">
        <v>2491</v>
      </c>
      <c r="Z78" s="179" t="s">
        <v>1805</v>
      </c>
      <c r="AA78" s="162" t="s">
        <v>2492</v>
      </c>
      <c r="AB78" s="162" t="s">
        <v>2493</v>
      </c>
      <c r="AC78" s="161"/>
      <c r="AD78" s="161"/>
      <c r="AE78" s="161"/>
      <c r="AF78" s="161"/>
      <c r="AG78" s="213"/>
      <c r="AH78" s="168"/>
      <c r="AI78" s="161" t="b">
        <v>0</v>
      </c>
      <c r="AJ78" s="161" t="b">
        <v>0</v>
      </c>
      <c r="AK78" s="161" t="b">
        <v>0</v>
      </c>
      <c r="AL78" s="161" t="b">
        <v>0</v>
      </c>
      <c r="AM78" s="161"/>
    </row>
    <row r="79">
      <c r="A79" s="1510">
        <v>58.0</v>
      </c>
      <c r="B79" s="177">
        <v>44342.60128873843</v>
      </c>
      <c r="C79" s="162" t="s">
        <v>2494</v>
      </c>
      <c r="D79" s="162" t="s">
        <v>2495</v>
      </c>
      <c r="E79" s="178">
        <v>36263.0</v>
      </c>
      <c r="F79" s="179">
        <v>22.0</v>
      </c>
      <c r="G79" s="162">
        <v>4.1834575E7</v>
      </c>
      <c r="H79" s="162" t="s">
        <v>2496</v>
      </c>
      <c r="I79" s="162" t="s">
        <v>1822</v>
      </c>
      <c r="J79" s="162" t="s">
        <v>2497</v>
      </c>
      <c r="K79" s="162" t="s">
        <v>2494</v>
      </c>
      <c r="L79" s="162" t="s">
        <v>1646</v>
      </c>
      <c r="M79" s="162" t="s">
        <v>2498</v>
      </c>
      <c r="N79" s="162" t="s">
        <v>2499</v>
      </c>
      <c r="O79" s="162" t="s">
        <v>1622</v>
      </c>
      <c r="P79" s="162" t="s">
        <v>63</v>
      </c>
      <c r="Q79" s="162" t="s">
        <v>2500</v>
      </c>
      <c r="R79" s="162" t="s">
        <v>1745</v>
      </c>
      <c r="S79" s="161"/>
      <c r="T79" s="180" t="s">
        <v>2501</v>
      </c>
      <c r="U79" s="162" t="s">
        <v>2502</v>
      </c>
      <c r="V79" s="162" t="s">
        <v>1662</v>
      </c>
      <c r="W79" s="162" t="s">
        <v>2503</v>
      </c>
      <c r="X79" s="162" t="s">
        <v>1790</v>
      </c>
      <c r="Y79" s="162" t="s">
        <v>2504</v>
      </c>
      <c r="Z79" s="179" t="s">
        <v>2505</v>
      </c>
      <c r="AA79" s="162" t="s">
        <v>2074</v>
      </c>
      <c r="AB79" s="214">
        <v>44452.0</v>
      </c>
      <c r="AC79" s="161"/>
      <c r="AD79" s="162" t="s">
        <v>2506</v>
      </c>
      <c r="AE79" s="161"/>
      <c r="AF79" s="202">
        <v>44454.0</v>
      </c>
      <c r="AG79" s="185">
        <f>DATE(YEAR(AF79),MONTH(AF79)+1,DAY(AF79)+15)</f>
        <v>44499</v>
      </c>
      <c r="AH79" s="186">
        <f>DATE(YEAR(AF79),MONTH(AF79)+3,DAY(AF79))</f>
        <v>44545</v>
      </c>
      <c r="AI79" s="161" t="b">
        <v>0</v>
      </c>
      <c r="AJ79" s="161" t="b">
        <v>0</v>
      </c>
      <c r="AK79" s="161" t="b">
        <v>0</v>
      </c>
      <c r="AL79" s="161" t="b">
        <v>0</v>
      </c>
      <c r="AM79" s="161"/>
    </row>
    <row r="80">
      <c r="A80" s="1516" t="s">
        <v>13938</v>
      </c>
      <c r="B80" s="177">
        <v>44344.52992</v>
      </c>
      <c r="C80" s="162" t="s">
        <v>2507</v>
      </c>
      <c r="D80" s="162" t="s">
        <v>2508</v>
      </c>
      <c r="E80" s="178">
        <v>33553.0</v>
      </c>
      <c r="F80" s="179">
        <v>29.0</v>
      </c>
      <c r="G80" s="162">
        <v>3.6595307E7</v>
      </c>
      <c r="H80" s="162" t="s">
        <v>1755</v>
      </c>
      <c r="I80" s="162" t="s">
        <v>1756</v>
      </c>
      <c r="J80" s="162" t="s">
        <v>391</v>
      </c>
      <c r="K80" s="162" t="s">
        <v>2507</v>
      </c>
      <c r="L80" s="162" t="s">
        <v>1646</v>
      </c>
      <c r="M80" s="162" t="s">
        <v>2509</v>
      </c>
      <c r="N80" s="162" t="s">
        <v>2510</v>
      </c>
      <c r="O80" s="162" t="s">
        <v>1622</v>
      </c>
      <c r="P80" s="162" t="s">
        <v>63</v>
      </c>
      <c r="Q80" s="162" t="s">
        <v>2511</v>
      </c>
      <c r="R80" s="162" t="s">
        <v>1637</v>
      </c>
      <c r="S80" s="162" t="s">
        <v>2512</v>
      </c>
      <c r="T80" s="180" t="s">
        <v>2513</v>
      </c>
      <c r="U80" s="162" t="s">
        <v>2514</v>
      </c>
      <c r="V80" s="162" t="s">
        <v>1685</v>
      </c>
      <c r="W80" s="162" t="s">
        <v>2515</v>
      </c>
      <c r="X80" s="162" t="s">
        <v>2071</v>
      </c>
      <c r="Y80" s="205" t="s">
        <v>2516</v>
      </c>
      <c r="Z80" s="179" t="s">
        <v>1805</v>
      </c>
      <c r="AA80" s="162" t="s">
        <v>2517</v>
      </c>
      <c r="AB80" s="161"/>
      <c r="AC80" s="161"/>
      <c r="AD80" s="161"/>
      <c r="AE80" s="161"/>
      <c r="AF80" s="161"/>
      <c r="AG80" s="213"/>
      <c r="AH80" s="168"/>
      <c r="AI80" s="161" t="b">
        <v>0</v>
      </c>
      <c r="AJ80" s="161" t="b">
        <v>0</v>
      </c>
      <c r="AK80" s="161" t="b">
        <v>0</v>
      </c>
      <c r="AL80" s="161" t="b">
        <v>0</v>
      </c>
      <c r="AM80" s="161"/>
    </row>
    <row r="81">
      <c r="A81" s="1516" t="s">
        <v>13938</v>
      </c>
      <c r="B81" s="177">
        <v>44347.84843619213</v>
      </c>
      <c r="C81" s="162" t="s">
        <v>2518</v>
      </c>
      <c r="D81" s="162" t="s">
        <v>2519</v>
      </c>
      <c r="E81" s="178">
        <v>36124.0</v>
      </c>
      <c r="F81" s="179">
        <v>22.0</v>
      </c>
      <c r="G81" s="162">
        <v>4.1646263E7</v>
      </c>
      <c r="H81" s="162" t="s">
        <v>391</v>
      </c>
      <c r="I81" s="162" t="s">
        <v>1795</v>
      </c>
      <c r="J81" s="162" t="s">
        <v>2520</v>
      </c>
      <c r="K81" s="162" t="s">
        <v>2518</v>
      </c>
      <c r="L81" s="162" t="s">
        <v>1620</v>
      </c>
      <c r="M81" s="162" t="s">
        <v>2521</v>
      </c>
      <c r="N81" s="162" t="s">
        <v>2522</v>
      </c>
      <c r="O81" s="162" t="s">
        <v>1622</v>
      </c>
      <c r="P81" s="162" t="s">
        <v>59</v>
      </c>
      <c r="Q81" s="162" t="s">
        <v>2523</v>
      </c>
      <c r="R81" s="162" t="s">
        <v>2524</v>
      </c>
      <c r="S81" s="162" t="s">
        <v>2525</v>
      </c>
      <c r="T81" s="180" t="s">
        <v>2526</v>
      </c>
      <c r="U81" s="162" t="s">
        <v>2527</v>
      </c>
      <c r="V81" s="162" t="s">
        <v>1662</v>
      </c>
      <c r="W81" s="162" t="s">
        <v>2528</v>
      </c>
      <c r="X81" s="162" t="s">
        <v>1708</v>
      </c>
      <c r="Y81" s="162" t="s">
        <v>2529</v>
      </c>
      <c r="Z81" s="179" t="s">
        <v>2530</v>
      </c>
      <c r="AA81" s="162" t="s">
        <v>2517</v>
      </c>
      <c r="AB81" s="161"/>
      <c r="AC81" s="161"/>
      <c r="AD81" s="162" t="s">
        <v>1640</v>
      </c>
      <c r="AE81" s="161"/>
      <c r="AF81" s="202">
        <v>44347.0</v>
      </c>
      <c r="AG81" s="185">
        <f t="shared" ref="AG81:AG84" si="13">DATE(YEAR(AF81),MONTH(AF81)+1,DAY(AF81)+15)</f>
        <v>44393</v>
      </c>
      <c r="AH81" s="186">
        <f t="shared" ref="AH81:AH84" si="14">DATE(YEAR(AF81),MONTH(AF81)+3,DAY(AF81))</f>
        <v>44439</v>
      </c>
      <c r="AI81" s="161" t="b">
        <v>0</v>
      </c>
      <c r="AJ81" s="161" t="b">
        <v>0</v>
      </c>
      <c r="AK81" s="162" t="b">
        <v>1</v>
      </c>
      <c r="AL81" s="162" t="b">
        <v>1</v>
      </c>
      <c r="AM81" s="161"/>
    </row>
    <row r="82">
      <c r="A82" s="1516" t="s">
        <v>13938</v>
      </c>
      <c r="B82" s="177">
        <v>44347.90294836806</v>
      </c>
      <c r="C82" s="162" t="s">
        <v>2531</v>
      </c>
      <c r="D82" s="162" t="s">
        <v>2532</v>
      </c>
      <c r="E82" s="178">
        <v>34803.0</v>
      </c>
      <c r="F82" s="179">
        <v>26.0</v>
      </c>
      <c r="G82" s="162">
        <v>3.8615955E7</v>
      </c>
      <c r="H82" s="162" t="s">
        <v>674</v>
      </c>
      <c r="I82" s="162" t="s">
        <v>2533</v>
      </c>
      <c r="J82" s="162">
        <v>1.136552387E9</v>
      </c>
      <c r="K82" s="162" t="s">
        <v>2531</v>
      </c>
      <c r="L82" s="162" t="s">
        <v>1620</v>
      </c>
      <c r="M82" s="162" t="s">
        <v>2534</v>
      </c>
      <c r="N82" s="162" t="s">
        <v>2535</v>
      </c>
      <c r="O82" s="162" t="s">
        <v>1622</v>
      </c>
      <c r="P82" s="162" t="s">
        <v>59</v>
      </c>
      <c r="Q82" s="162" t="s">
        <v>2536</v>
      </c>
      <c r="R82" s="162" t="s">
        <v>2537</v>
      </c>
      <c r="S82" s="162" t="s">
        <v>2538</v>
      </c>
      <c r="T82" s="180" t="s">
        <v>2539</v>
      </c>
      <c r="U82" s="162" t="s">
        <v>2540</v>
      </c>
      <c r="V82" s="162" t="s">
        <v>1685</v>
      </c>
      <c r="W82" s="162" t="s">
        <v>2541</v>
      </c>
      <c r="X82" s="162" t="s">
        <v>2542</v>
      </c>
      <c r="Y82" s="205" t="s">
        <v>2543</v>
      </c>
      <c r="Z82" s="179" t="s">
        <v>2544</v>
      </c>
      <c r="AA82" s="162" t="s">
        <v>2517</v>
      </c>
      <c r="AB82" s="161"/>
      <c r="AC82" s="161"/>
      <c r="AD82" s="162" t="s">
        <v>1640</v>
      </c>
      <c r="AE82" s="161"/>
      <c r="AF82" s="210">
        <v>44347.0</v>
      </c>
      <c r="AG82" s="185">
        <f t="shared" si="13"/>
        <v>44393</v>
      </c>
      <c r="AH82" s="186">
        <f t="shared" si="14"/>
        <v>44439</v>
      </c>
      <c r="AI82" s="161" t="b">
        <v>0</v>
      </c>
      <c r="AJ82" s="161" t="b">
        <v>0</v>
      </c>
      <c r="AK82" s="162" t="b">
        <v>1</v>
      </c>
      <c r="AL82" s="162" t="b">
        <v>1</v>
      </c>
      <c r="AM82" s="161"/>
    </row>
    <row r="83">
      <c r="A83" s="1516" t="s">
        <v>13938</v>
      </c>
      <c r="B83" s="177">
        <v>44348.42060006944</v>
      </c>
      <c r="C83" s="162" t="s">
        <v>2545</v>
      </c>
      <c r="D83" s="162" t="s">
        <v>2546</v>
      </c>
      <c r="E83" s="178">
        <v>28615.0</v>
      </c>
      <c r="F83" s="179">
        <v>43.0</v>
      </c>
      <c r="G83" s="162">
        <v>2.6588286E7</v>
      </c>
      <c r="H83" s="162" t="s">
        <v>2021</v>
      </c>
      <c r="I83" s="162" t="s">
        <v>2547</v>
      </c>
      <c r="J83" s="162">
        <v>1.154596623E9</v>
      </c>
      <c r="K83" s="162" t="s">
        <v>2545</v>
      </c>
      <c r="L83" s="162" t="s">
        <v>1620</v>
      </c>
      <c r="M83" s="162" t="s">
        <v>1877</v>
      </c>
      <c r="N83" s="162" t="s">
        <v>2548</v>
      </c>
      <c r="O83" s="162" t="s">
        <v>1622</v>
      </c>
      <c r="P83" s="162" t="s">
        <v>59</v>
      </c>
      <c r="Q83" s="162" t="s">
        <v>2549</v>
      </c>
      <c r="R83" s="162" t="s">
        <v>1651</v>
      </c>
      <c r="S83" s="162" t="s">
        <v>2525</v>
      </c>
      <c r="T83" s="180" t="s">
        <v>2550</v>
      </c>
      <c r="U83" s="162" t="s">
        <v>1661</v>
      </c>
      <c r="V83" s="162" t="s">
        <v>1662</v>
      </c>
      <c r="W83" s="162" t="s">
        <v>2551</v>
      </c>
      <c r="X83" s="162" t="s">
        <v>1790</v>
      </c>
      <c r="Y83" s="162">
        <v>1.162119027E9</v>
      </c>
      <c r="Z83" s="179" t="s">
        <v>2552</v>
      </c>
      <c r="AA83" s="162" t="s">
        <v>2517</v>
      </c>
      <c r="AB83" s="161"/>
      <c r="AC83" s="161"/>
      <c r="AD83" s="162" t="s">
        <v>1640</v>
      </c>
      <c r="AE83" s="161"/>
      <c r="AF83" s="202">
        <v>44355.0</v>
      </c>
      <c r="AG83" s="185">
        <f t="shared" si="13"/>
        <v>44400</v>
      </c>
      <c r="AH83" s="186">
        <f t="shared" si="14"/>
        <v>44447</v>
      </c>
      <c r="AI83" s="161" t="b">
        <v>0</v>
      </c>
      <c r="AJ83" s="161" t="b">
        <v>0</v>
      </c>
      <c r="AK83" s="162" t="b">
        <v>1</v>
      </c>
      <c r="AL83" s="162" t="b">
        <v>1</v>
      </c>
      <c r="AM83" s="161"/>
    </row>
    <row r="84">
      <c r="A84" s="1516" t="s">
        <v>13938</v>
      </c>
      <c r="B84" s="177">
        <v>44348.468171851855</v>
      </c>
      <c r="C84" s="162" t="s">
        <v>2553</v>
      </c>
      <c r="D84" s="162" t="s">
        <v>2554</v>
      </c>
      <c r="E84" s="178">
        <v>36438.0</v>
      </c>
      <c r="F84" s="179">
        <v>21.0</v>
      </c>
      <c r="G84" s="162">
        <v>4.2312513E7</v>
      </c>
      <c r="H84" s="162" t="s">
        <v>391</v>
      </c>
      <c r="I84" s="162" t="s">
        <v>2555</v>
      </c>
      <c r="J84" s="162" t="s">
        <v>2556</v>
      </c>
      <c r="K84" s="162" t="s">
        <v>2553</v>
      </c>
      <c r="L84" s="162" t="s">
        <v>1620</v>
      </c>
      <c r="M84" s="162" t="s">
        <v>2557</v>
      </c>
      <c r="N84" s="162" t="s">
        <v>2558</v>
      </c>
      <c r="O84" s="162" t="s">
        <v>1622</v>
      </c>
      <c r="P84" s="162" t="s">
        <v>59</v>
      </c>
      <c r="Q84" s="162" t="s">
        <v>2559</v>
      </c>
      <c r="R84" s="162" t="s">
        <v>2559</v>
      </c>
      <c r="S84" s="161"/>
      <c r="T84" s="180" t="s">
        <v>2560</v>
      </c>
      <c r="U84" s="162" t="s">
        <v>1747</v>
      </c>
      <c r="V84" s="162" t="s">
        <v>1662</v>
      </c>
      <c r="W84" s="162" t="s">
        <v>2561</v>
      </c>
      <c r="X84" s="162" t="s">
        <v>1708</v>
      </c>
      <c r="Y84" s="162">
        <v>1.139319909E9</v>
      </c>
      <c r="Z84" s="179" t="s">
        <v>2562</v>
      </c>
      <c r="AA84" s="162" t="s">
        <v>2517</v>
      </c>
      <c r="AB84" s="161"/>
      <c r="AC84" s="161"/>
      <c r="AD84" s="162" t="s">
        <v>1640</v>
      </c>
      <c r="AE84" s="161"/>
      <c r="AF84" s="202">
        <v>44348.0</v>
      </c>
      <c r="AG84" s="185">
        <f t="shared" si="13"/>
        <v>44393</v>
      </c>
      <c r="AH84" s="186">
        <f t="shared" si="14"/>
        <v>44440</v>
      </c>
      <c r="AI84" s="162" t="b">
        <v>0</v>
      </c>
      <c r="AJ84" s="161" t="b">
        <v>0</v>
      </c>
      <c r="AK84" s="162" t="b">
        <v>1</v>
      </c>
      <c r="AL84" s="162" t="b">
        <v>1</v>
      </c>
      <c r="AM84" s="161"/>
    </row>
    <row r="85" ht="22.5" customHeight="1">
      <c r="A85" s="1516" t="s">
        <v>13938</v>
      </c>
      <c r="B85" s="177">
        <v>44348.526083495366</v>
      </c>
      <c r="C85" s="162" t="s">
        <v>2563</v>
      </c>
      <c r="D85" s="162" t="s">
        <v>2564</v>
      </c>
      <c r="E85" s="178">
        <v>36671.0</v>
      </c>
      <c r="F85" s="179">
        <v>21.0</v>
      </c>
      <c r="G85" s="204">
        <v>4.2689528E7</v>
      </c>
      <c r="H85" s="162" t="s">
        <v>674</v>
      </c>
      <c r="I85" s="162" t="s">
        <v>2565</v>
      </c>
      <c r="J85" s="162" t="s">
        <v>2566</v>
      </c>
      <c r="K85" s="162" t="s">
        <v>2563</v>
      </c>
      <c r="L85" s="162" t="s">
        <v>1620</v>
      </c>
      <c r="M85" s="162" t="s">
        <v>2567</v>
      </c>
      <c r="N85" s="162" t="s">
        <v>2438</v>
      </c>
      <c r="O85" s="162" t="s">
        <v>1680</v>
      </c>
      <c r="P85" s="162" t="s">
        <v>57</v>
      </c>
      <c r="Q85" s="162" t="s">
        <v>2568</v>
      </c>
      <c r="R85" s="162" t="s">
        <v>2569</v>
      </c>
      <c r="S85" s="162" t="s">
        <v>2570</v>
      </c>
      <c r="T85" s="180" t="s">
        <v>2571</v>
      </c>
      <c r="U85" s="162" t="s">
        <v>2572</v>
      </c>
      <c r="V85" s="162" t="s">
        <v>1662</v>
      </c>
      <c r="W85" s="162" t="s">
        <v>2573</v>
      </c>
      <c r="X85" s="162" t="s">
        <v>1708</v>
      </c>
      <c r="Y85" s="162" t="s">
        <v>2574</v>
      </c>
      <c r="Z85" s="179" t="s">
        <v>2575</v>
      </c>
      <c r="AA85" s="162" t="s">
        <v>2517</v>
      </c>
      <c r="AB85" s="161"/>
      <c r="AC85" s="161"/>
      <c r="AD85" s="162" t="s">
        <v>1640</v>
      </c>
      <c r="AE85" s="161"/>
      <c r="AF85" s="216" t="s">
        <v>2576</v>
      </c>
      <c r="AG85" s="161"/>
      <c r="AH85" s="161"/>
      <c r="AI85" s="161" t="b">
        <v>0</v>
      </c>
      <c r="AJ85" s="161" t="b">
        <v>0</v>
      </c>
      <c r="AK85" s="161" t="b">
        <v>0</v>
      </c>
      <c r="AL85" s="161" t="b">
        <v>0</v>
      </c>
      <c r="AM85" s="161"/>
    </row>
    <row r="86">
      <c r="A86" s="1516" t="s">
        <v>13938</v>
      </c>
      <c r="B86" s="177">
        <v>44348.631540856484</v>
      </c>
      <c r="C86" s="162" t="s">
        <v>2577</v>
      </c>
      <c r="D86" s="162" t="s">
        <v>2578</v>
      </c>
      <c r="E86" s="178">
        <v>36316.0</v>
      </c>
      <c r="F86" s="179" t="s">
        <v>2590</v>
      </c>
      <c r="G86" s="162">
        <v>4.1780188E7</v>
      </c>
      <c r="H86" s="162" t="s">
        <v>391</v>
      </c>
      <c r="I86" s="162" t="s">
        <v>2579</v>
      </c>
      <c r="J86" s="162" t="s">
        <v>2580</v>
      </c>
      <c r="K86" s="162" t="s">
        <v>2577</v>
      </c>
      <c r="L86" s="162" t="s">
        <v>1620</v>
      </c>
      <c r="M86" s="162" t="s">
        <v>2581</v>
      </c>
      <c r="N86" s="162" t="s">
        <v>2582</v>
      </c>
      <c r="O86" s="162" t="s">
        <v>1622</v>
      </c>
      <c r="P86" s="162" t="s">
        <v>59</v>
      </c>
      <c r="Q86" s="162" t="s">
        <v>2583</v>
      </c>
      <c r="R86" s="162" t="s">
        <v>2584</v>
      </c>
      <c r="S86" s="162" t="s">
        <v>2585</v>
      </c>
      <c r="T86" s="180" t="s">
        <v>2586</v>
      </c>
      <c r="U86" s="162" t="s">
        <v>2587</v>
      </c>
      <c r="V86" s="162" t="s">
        <v>1662</v>
      </c>
      <c r="W86" s="162" t="s">
        <v>2588</v>
      </c>
      <c r="X86" s="162" t="s">
        <v>1708</v>
      </c>
      <c r="Y86" s="162" t="s">
        <v>2589</v>
      </c>
      <c r="Z86" s="179" t="s">
        <v>1792</v>
      </c>
      <c r="AA86" s="162" t="s">
        <v>2517</v>
      </c>
      <c r="AB86" s="161"/>
      <c r="AC86" s="161"/>
      <c r="AD86" s="162" t="s">
        <v>1640</v>
      </c>
      <c r="AE86" s="161"/>
      <c r="AF86" s="161"/>
      <c r="AG86" s="161"/>
      <c r="AH86" s="161"/>
      <c r="AI86" s="161" t="b">
        <v>0</v>
      </c>
      <c r="AJ86" s="161" t="b">
        <v>0</v>
      </c>
      <c r="AK86" s="161" t="b">
        <v>0</v>
      </c>
      <c r="AL86" s="161" t="b">
        <v>0</v>
      </c>
      <c r="AM86" s="161"/>
    </row>
    <row r="87">
      <c r="A87" s="1516" t="s">
        <v>13938</v>
      </c>
      <c r="B87" s="177">
        <v>44348.77463701389</v>
      </c>
      <c r="C87" s="162" t="s">
        <v>2591</v>
      </c>
      <c r="D87" s="162" t="s">
        <v>2592</v>
      </c>
      <c r="E87" s="178">
        <v>34094.0</v>
      </c>
      <c r="F87" s="179">
        <v>28.0</v>
      </c>
      <c r="G87" s="162">
        <v>3.7475363E7</v>
      </c>
      <c r="H87" s="162" t="s">
        <v>391</v>
      </c>
      <c r="I87" s="162" t="s">
        <v>2593</v>
      </c>
      <c r="J87" s="162" t="s">
        <v>2594</v>
      </c>
      <c r="K87" s="162" t="s">
        <v>2591</v>
      </c>
      <c r="L87" s="162" t="s">
        <v>1620</v>
      </c>
      <c r="M87" s="162" t="s">
        <v>2595</v>
      </c>
      <c r="N87" s="162" t="s">
        <v>2596</v>
      </c>
      <c r="O87" s="162" t="s">
        <v>1634</v>
      </c>
      <c r="P87" s="162" t="s">
        <v>59</v>
      </c>
      <c r="Q87" s="162" t="s">
        <v>2597</v>
      </c>
      <c r="R87" s="162" t="s">
        <v>1637</v>
      </c>
      <c r="S87" s="162" t="s">
        <v>2598</v>
      </c>
      <c r="T87" s="180" t="s">
        <v>2599</v>
      </c>
      <c r="U87" s="162" t="s">
        <v>1747</v>
      </c>
      <c r="V87" s="162" t="s">
        <v>1662</v>
      </c>
      <c r="W87" s="162" t="s">
        <v>2600</v>
      </c>
      <c r="X87" s="162" t="s">
        <v>2032</v>
      </c>
      <c r="Y87" s="162" t="s">
        <v>2601</v>
      </c>
      <c r="Z87" s="179" t="s">
        <v>2602</v>
      </c>
      <c r="AA87" s="162" t="s">
        <v>2517</v>
      </c>
      <c r="AB87" s="161"/>
      <c r="AC87" s="161"/>
      <c r="AD87" s="162" t="s">
        <v>1640</v>
      </c>
      <c r="AE87" s="161"/>
      <c r="AF87" s="202">
        <v>44348.0</v>
      </c>
      <c r="AG87" s="185">
        <f>DATE(YEAR(AF87),MONTH(AF87)+1,DAY(AF87)+15)</f>
        <v>44393</v>
      </c>
      <c r="AH87" s="186">
        <f>DATE(YEAR(AF87),MONTH(AF87)+3,DAY(AF87))</f>
        <v>44440</v>
      </c>
      <c r="AI87" s="161" t="b">
        <v>0</v>
      </c>
      <c r="AJ87" s="161" t="b">
        <v>0</v>
      </c>
      <c r="AK87" s="162" t="b">
        <v>1</v>
      </c>
      <c r="AL87" s="162" t="b">
        <v>1</v>
      </c>
      <c r="AM87" s="161"/>
    </row>
    <row r="88">
      <c r="A88" s="1511">
        <v>59.0</v>
      </c>
      <c r="B88" s="177">
        <v>44348.78933175926</v>
      </c>
      <c r="C88" s="162" t="s">
        <v>2603</v>
      </c>
      <c r="D88" s="162" t="s">
        <v>2604</v>
      </c>
      <c r="E88" s="178">
        <v>34727.0</v>
      </c>
      <c r="F88" s="179">
        <v>26.0</v>
      </c>
      <c r="G88" s="162">
        <v>3.8795232E7</v>
      </c>
      <c r="H88" s="162" t="s">
        <v>1755</v>
      </c>
      <c r="I88" s="162" t="s">
        <v>1822</v>
      </c>
      <c r="J88" s="162" t="s">
        <v>2605</v>
      </c>
      <c r="K88" s="162" t="s">
        <v>2603</v>
      </c>
      <c r="L88" s="162" t="s">
        <v>1646</v>
      </c>
      <c r="M88" s="162" t="s">
        <v>2606</v>
      </c>
      <c r="N88" s="162" t="s">
        <v>2607</v>
      </c>
      <c r="O88" s="162" t="s">
        <v>1668</v>
      </c>
      <c r="P88" s="162" t="s">
        <v>57</v>
      </c>
      <c r="Q88" s="162" t="s">
        <v>2608</v>
      </c>
      <c r="R88" s="162" t="s">
        <v>1651</v>
      </c>
      <c r="S88" s="162" t="s">
        <v>2609</v>
      </c>
      <c r="T88" s="180" t="s">
        <v>2610</v>
      </c>
      <c r="U88" s="162" t="s">
        <v>2611</v>
      </c>
      <c r="V88" s="162" t="s">
        <v>1662</v>
      </c>
      <c r="W88" s="162" t="s">
        <v>2612</v>
      </c>
      <c r="X88" s="162" t="s">
        <v>1803</v>
      </c>
      <c r="Y88" s="162" t="s">
        <v>2613</v>
      </c>
      <c r="Z88" s="179" t="s">
        <v>1805</v>
      </c>
      <c r="AA88" s="214">
        <v>44350.0</v>
      </c>
      <c r="AB88" s="162" t="s">
        <v>2614</v>
      </c>
      <c r="AC88" s="161"/>
      <c r="AD88" s="161"/>
      <c r="AE88" s="161"/>
      <c r="AF88" s="161"/>
      <c r="AG88" s="161"/>
      <c r="AH88" s="161"/>
      <c r="AI88" s="161" t="b">
        <v>0</v>
      </c>
      <c r="AJ88" s="161" t="b">
        <v>0</v>
      </c>
      <c r="AK88" s="161" t="b">
        <v>0</v>
      </c>
      <c r="AL88" s="161" t="b">
        <v>0</v>
      </c>
      <c r="AM88" s="161"/>
    </row>
    <row r="89">
      <c r="A89" s="1516" t="s">
        <v>13938</v>
      </c>
      <c r="B89" s="177">
        <v>44349.56902894676</v>
      </c>
      <c r="C89" s="162" t="s">
        <v>2615</v>
      </c>
      <c r="D89" s="162" t="s">
        <v>2616</v>
      </c>
      <c r="E89" s="178">
        <v>36404.0</v>
      </c>
      <c r="F89" s="179">
        <v>21.0</v>
      </c>
      <c r="G89" s="162">
        <v>4.2100321E7</v>
      </c>
      <c r="H89" s="162" t="s">
        <v>674</v>
      </c>
      <c r="I89" s="162" t="s">
        <v>1678</v>
      </c>
      <c r="J89" s="162">
        <v>1.1693265E9</v>
      </c>
      <c r="K89" s="162" t="s">
        <v>2615</v>
      </c>
      <c r="L89" s="162" t="s">
        <v>1620</v>
      </c>
      <c r="M89" s="162" t="s">
        <v>2617</v>
      </c>
      <c r="N89" s="162" t="s">
        <v>2618</v>
      </c>
      <c r="O89" s="162" t="s">
        <v>1622</v>
      </c>
      <c r="P89" s="162" t="s">
        <v>59</v>
      </c>
      <c r="Q89" s="162" t="s">
        <v>2619</v>
      </c>
      <c r="R89" s="162" t="s">
        <v>1637</v>
      </c>
      <c r="S89" s="162" t="s">
        <v>2620</v>
      </c>
      <c r="T89" s="180" t="s">
        <v>2621</v>
      </c>
      <c r="U89" s="162" t="s">
        <v>2622</v>
      </c>
      <c r="V89" s="162" t="s">
        <v>1662</v>
      </c>
      <c r="W89" s="162" t="s">
        <v>2623</v>
      </c>
      <c r="X89" s="162" t="s">
        <v>1897</v>
      </c>
      <c r="Y89" s="162">
        <v>1.158238016E9</v>
      </c>
      <c r="Z89" s="179" t="s">
        <v>2624</v>
      </c>
      <c r="AA89" s="162" t="s">
        <v>2517</v>
      </c>
      <c r="AB89" s="161"/>
      <c r="AC89" s="161"/>
      <c r="AD89" s="162" t="s">
        <v>1640</v>
      </c>
      <c r="AE89" s="161"/>
      <c r="AF89" s="202">
        <v>44348.0</v>
      </c>
      <c r="AG89" s="185">
        <f>DATE(YEAR(AF89),MONTH(AF89)+1,DAY(AF89)+15)</f>
        <v>44393</v>
      </c>
      <c r="AH89" s="186">
        <f>DATE(YEAR(AF89),MONTH(AF89)+3,DAY(AF89))</f>
        <v>44440</v>
      </c>
      <c r="AI89" s="161" t="b">
        <v>0</v>
      </c>
      <c r="AJ89" s="161" t="b">
        <v>0</v>
      </c>
      <c r="AK89" s="162" t="b">
        <v>1</v>
      </c>
      <c r="AL89" s="162" t="b">
        <v>0</v>
      </c>
      <c r="AM89" s="161"/>
    </row>
    <row r="90">
      <c r="A90" s="1516" t="s">
        <v>13938</v>
      </c>
      <c r="B90" s="177">
        <v>44349.70431378472</v>
      </c>
      <c r="C90" s="162" t="s">
        <v>2625</v>
      </c>
      <c r="D90" s="162" t="s">
        <v>1617</v>
      </c>
      <c r="E90" s="178">
        <v>36654.0</v>
      </c>
      <c r="F90" s="179">
        <v>21.0</v>
      </c>
      <c r="G90" s="162">
        <v>4.2565668E7</v>
      </c>
      <c r="H90" s="162" t="s">
        <v>391</v>
      </c>
      <c r="I90" s="162" t="s">
        <v>2626</v>
      </c>
      <c r="J90" s="162" t="s">
        <v>2627</v>
      </c>
      <c r="K90" s="162" t="s">
        <v>2629</v>
      </c>
      <c r="L90" s="162" t="s">
        <v>1620</v>
      </c>
      <c r="M90" s="162" t="s">
        <v>2628</v>
      </c>
      <c r="N90" s="162" t="s">
        <v>2630</v>
      </c>
      <c r="O90" s="162" t="s">
        <v>1634</v>
      </c>
      <c r="P90" s="162" t="s">
        <v>57</v>
      </c>
      <c r="Q90" s="162" t="s">
        <v>2631</v>
      </c>
      <c r="R90" s="162" t="s">
        <v>2632</v>
      </c>
      <c r="S90" s="162" t="s">
        <v>2633</v>
      </c>
      <c r="T90" s="180" t="s">
        <v>2634</v>
      </c>
      <c r="U90" s="162" t="s">
        <v>2635</v>
      </c>
      <c r="V90" s="162" t="s">
        <v>1685</v>
      </c>
      <c r="W90" s="162" t="s">
        <v>2636</v>
      </c>
      <c r="X90" s="162" t="s">
        <v>2071</v>
      </c>
      <c r="Y90" s="162" t="s">
        <v>2637</v>
      </c>
      <c r="Z90" s="179" t="s">
        <v>1792</v>
      </c>
      <c r="AA90" s="162" t="s">
        <v>2517</v>
      </c>
      <c r="AB90" s="161"/>
      <c r="AC90" s="161"/>
      <c r="AD90" s="161"/>
      <c r="AE90" s="161"/>
      <c r="AF90" s="161"/>
      <c r="AG90" s="185"/>
      <c r="AH90" s="217"/>
      <c r="AI90" s="161" t="b">
        <v>0</v>
      </c>
      <c r="AJ90" s="161" t="b">
        <v>0</v>
      </c>
      <c r="AK90" s="161" t="b">
        <v>0</v>
      </c>
      <c r="AL90" s="161" t="b">
        <v>0</v>
      </c>
      <c r="AM90" s="161"/>
    </row>
    <row r="91">
      <c r="A91" s="1510">
        <v>60.0</v>
      </c>
      <c r="B91" s="177">
        <v>44349.90772192129</v>
      </c>
      <c r="C91" s="162" t="s">
        <v>2638</v>
      </c>
      <c r="D91" s="162" t="s">
        <v>2639</v>
      </c>
      <c r="E91" s="178">
        <v>32300.0</v>
      </c>
      <c r="F91" s="179">
        <v>33.0</v>
      </c>
      <c r="G91" s="162">
        <v>3.378237E7</v>
      </c>
      <c r="H91" s="162" t="s">
        <v>1755</v>
      </c>
      <c r="I91" s="162" t="s">
        <v>1618</v>
      </c>
      <c r="J91" s="162" t="s">
        <v>2640</v>
      </c>
      <c r="K91" s="162" t="s">
        <v>2638</v>
      </c>
      <c r="L91" s="162" t="s">
        <v>1646</v>
      </c>
      <c r="M91" s="162" t="s">
        <v>2641</v>
      </c>
      <c r="N91" s="162" t="s">
        <v>2642</v>
      </c>
      <c r="O91" s="162" t="s">
        <v>1668</v>
      </c>
      <c r="P91" s="162" t="s">
        <v>57</v>
      </c>
      <c r="Q91" s="162" t="s">
        <v>2643</v>
      </c>
      <c r="R91" s="162" t="s">
        <v>1651</v>
      </c>
      <c r="S91" s="162" t="s">
        <v>2644</v>
      </c>
      <c r="T91" s="180" t="s">
        <v>2645</v>
      </c>
      <c r="U91" s="162" t="s">
        <v>1661</v>
      </c>
      <c r="V91" s="162" t="s">
        <v>2646</v>
      </c>
      <c r="W91" s="162" t="s">
        <v>2647</v>
      </c>
      <c r="X91" s="162" t="s">
        <v>1884</v>
      </c>
      <c r="Y91" s="162" t="s">
        <v>2648</v>
      </c>
      <c r="Z91" s="179" t="s">
        <v>2649</v>
      </c>
      <c r="AA91" s="214">
        <v>44350.0</v>
      </c>
      <c r="AB91" s="161"/>
      <c r="AC91" s="161"/>
      <c r="AD91" s="162" t="s">
        <v>63</v>
      </c>
      <c r="AE91" s="161"/>
      <c r="AF91" s="210">
        <v>44378.0</v>
      </c>
      <c r="AG91" s="185">
        <f t="shared" ref="AG91:AG92" si="15">DATE(YEAR(AF91),MONTH(AF91)+1,DAY(AF91)+15)</f>
        <v>44424</v>
      </c>
      <c r="AH91" s="186">
        <f t="shared" ref="AH91:AH92" si="16">DATE(YEAR(AF91),MONTH(AF91)+3,DAY(AF91))</f>
        <v>44470</v>
      </c>
      <c r="AI91" s="161" t="b">
        <v>0</v>
      </c>
      <c r="AJ91" s="161" t="b">
        <v>0</v>
      </c>
      <c r="AK91" s="161" t="b">
        <v>0</v>
      </c>
      <c r="AL91" s="161" t="b">
        <v>0</v>
      </c>
      <c r="AM91" s="161"/>
    </row>
    <row r="92">
      <c r="A92" s="1510">
        <v>61.0</v>
      </c>
      <c r="B92" s="177">
        <v>44350.388374120375</v>
      </c>
      <c r="C92" s="162" t="s">
        <v>2650</v>
      </c>
      <c r="D92" s="218" t="s">
        <v>2651</v>
      </c>
      <c r="E92" s="178">
        <v>32160.0</v>
      </c>
      <c r="F92" s="179">
        <v>33.0</v>
      </c>
      <c r="G92" s="162">
        <v>3.33367962E8</v>
      </c>
      <c r="H92" s="162" t="s">
        <v>2021</v>
      </c>
      <c r="I92" s="162" t="s">
        <v>2652</v>
      </c>
      <c r="J92" s="205" t="s">
        <v>2653</v>
      </c>
      <c r="K92" s="162" t="s">
        <v>2650</v>
      </c>
      <c r="L92" s="162" t="s">
        <v>1620</v>
      </c>
      <c r="M92" s="162" t="s">
        <v>2654</v>
      </c>
      <c r="N92" s="162" t="s">
        <v>2655</v>
      </c>
      <c r="O92" s="162" t="s">
        <v>1634</v>
      </c>
      <c r="P92" s="162" t="s">
        <v>57</v>
      </c>
      <c r="Q92" s="162" t="s">
        <v>2656</v>
      </c>
      <c r="R92" s="162" t="s">
        <v>2657</v>
      </c>
      <c r="S92" s="162" t="s">
        <v>2658</v>
      </c>
      <c r="T92" s="180" t="s">
        <v>2659</v>
      </c>
      <c r="U92" s="162" t="s">
        <v>2660</v>
      </c>
      <c r="V92" s="162" t="s">
        <v>1662</v>
      </c>
      <c r="W92" s="162" t="s">
        <v>2661</v>
      </c>
      <c r="X92" s="162" t="s">
        <v>2071</v>
      </c>
      <c r="Y92" s="205" t="s">
        <v>2662</v>
      </c>
      <c r="Z92" s="179" t="s">
        <v>2663</v>
      </c>
      <c r="AA92" s="214">
        <v>44350.0</v>
      </c>
      <c r="AB92" s="161"/>
      <c r="AC92" s="161"/>
      <c r="AD92" s="162" t="s">
        <v>63</v>
      </c>
      <c r="AE92" s="161"/>
      <c r="AF92" s="202">
        <v>44452.0</v>
      </c>
      <c r="AG92" s="185">
        <f t="shared" si="15"/>
        <v>44497</v>
      </c>
      <c r="AH92" s="186">
        <f t="shared" si="16"/>
        <v>44543</v>
      </c>
      <c r="AI92" s="161" t="b">
        <v>0</v>
      </c>
      <c r="AJ92" s="161" t="b">
        <v>0</v>
      </c>
      <c r="AK92" s="161" t="b">
        <v>0</v>
      </c>
      <c r="AL92" s="161" t="b">
        <v>0</v>
      </c>
      <c r="AM92" s="161"/>
    </row>
    <row r="93">
      <c r="A93" s="1511">
        <v>62.0</v>
      </c>
      <c r="B93" s="208">
        <v>44350.907777939814</v>
      </c>
      <c r="C93" s="207" t="s">
        <v>2664</v>
      </c>
      <c r="D93" s="207" t="s">
        <v>2665</v>
      </c>
      <c r="E93" s="209">
        <v>38448.0</v>
      </c>
      <c r="F93" s="179">
        <v>16.0</v>
      </c>
      <c r="G93" s="207">
        <v>4.6272448E7</v>
      </c>
      <c r="H93" s="207" t="s">
        <v>391</v>
      </c>
      <c r="I93" s="207" t="s">
        <v>2666</v>
      </c>
      <c r="J93" s="162" t="s">
        <v>2667</v>
      </c>
      <c r="K93" s="162" t="s">
        <v>2668</v>
      </c>
      <c r="L93" s="162" t="s">
        <v>1620</v>
      </c>
      <c r="M93" s="162" t="s">
        <v>2092</v>
      </c>
      <c r="N93" s="162" t="s">
        <v>2669</v>
      </c>
      <c r="O93" s="162" t="s">
        <v>1622</v>
      </c>
      <c r="P93" s="162" t="s">
        <v>57</v>
      </c>
      <c r="Q93" s="162" t="s">
        <v>2670</v>
      </c>
      <c r="R93" s="162" t="s">
        <v>2671</v>
      </c>
      <c r="S93" s="161"/>
      <c r="T93" s="180" t="s">
        <v>2672</v>
      </c>
      <c r="U93" s="162" t="s">
        <v>1661</v>
      </c>
      <c r="V93" s="162" t="s">
        <v>1662</v>
      </c>
      <c r="W93" s="162" t="s">
        <v>2673</v>
      </c>
      <c r="X93" s="162" t="s">
        <v>1803</v>
      </c>
      <c r="Y93" s="162">
        <v>2.216383011E9</v>
      </c>
      <c r="Z93" s="179" t="s">
        <v>2674</v>
      </c>
      <c r="AA93" s="214"/>
      <c r="AB93" s="162" t="s">
        <v>2675</v>
      </c>
      <c r="AC93" s="161"/>
      <c r="AD93" s="161"/>
      <c r="AE93" s="161"/>
      <c r="AF93" s="161"/>
      <c r="AG93" s="185"/>
      <c r="AH93" s="217"/>
      <c r="AI93" s="161" t="b">
        <v>0</v>
      </c>
      <c r="AJ93" s="161" t="b">
        <v>0</v>
      </c>
      <c r="AK93" s="161" t="b">
        <v>0</v>
      </c>
      <c r="AL93" s="161" t="b">
        <v>0</v>
      </c>
      <c r="AM93" s="161"/>
    </row>
    <row r="94">
      <c r="A94" s="1516" t="s">
        <v>13938</v>
      </c>
      <c r="B94" s="177">
        <v>44351.53402457176</v>
      </c>
      <c r="C94" s="162" t="s">
        <v>2676</v>
      </c>
      <c r="D94" s="162" t="s">
        <v>2677</v>
      </c>
      <c r="E94" s="178">
        <v>36535.0</v>
      </c>
      <c r="F94" s="179">
        <v>21.0</v>
      </c>
      <c r="G94" s="162">
        <v>4.1987964E7</v>
      </c>
      <c r="H94" s="162" t="s">
        <v>391</v>
      </c>
      <c r="I94" s="162" t="s">
        <v>2678</v>
      </c>
      <c r="J94" s="162">
        <v>1.134918538E9</v>
      </c>
      <c r="K94" s="162" t="s">
        <v>2676</v>
      </c>
      <c r="L94" s="162" t="s">
        <v>1620</v>
      </c>
      <c r="M94" s="162" t="s">
        <v>2679</v>
      </c>
      <c r="N94" s="162" t="s">
        <v>2680</v>
      </c>
      <c r="O94" s="162" t="s">
        <v>1622</v>
      </c>
      <c r="P94" s="162" t="s">
        <v>57</v>
      </c>
      <c r="Q94" s="162" t="s">
        <v>2681</v>
      </c>
      <c r="R94" s="162" t="s">
        <v>2682</v>
      </c>
      <c r="S94" s="162" t="s">
        <v>2683</v>
      </c>
      <c r="T94" s="180" t="s">
        <v>2684</v>
      </c>
      <c r="U94" s="162" t="s">
        <v>2685</v>
      </c>
      <c r="V94" s="162" t="s">
        <v>1662</v>
      </c>
      <c r="W94" s="162" t="s">
        <v>2686</v>
      </c>
      <c r="X94" s="162" t="s">
        <v>1708</v>
      </c>
      <c r="Y94" s="162">
        <v>1.156465595E9</v>
      </c>
      <c r="Z94" s="179" t="s">
        <v>2687</v>
      </c>
      <c r="AA94" s="162" t="s">
        <v>2517</v>
      </c>
      <c r="AB94" s="161"/>
      <c r="AC94" s="161"/>
      <c r="AD94" s="162" t="s">
        <v>2688</v>
      </c>
      <c r="AE94" s="161"/>
      <c r="AF94" s="202">
        <v>44350.0</v>
      </c>
      <c r="AG94" s="185">
        <f>DATE(YEAR(AF94),MONTH(AF94)+1,DAY(AF94)+15)</f>
        <v>44395</v>
      </c>
      <c r="AH94" s="186">
        <f>DATE(YEAR(AF94),MONTH(AF94)+3,DAY(AF94))</f>
        <v>44442</v>
      </c>
      <c r="AI94" s="161" t="b">
        <v>0</v>
      </c>
      <c r="AJ94" s="161" t="b">
        <v>0</v>
      </c>
      <c r="AK94" s="162" t="b">
        <v>1</v>
      </c>
      <c r="AL94" s="162" t="b">
        <v>1</v>
      </c>
      <c r="AM94" s="161"/>
    </row>
    <row r="95">
      <c r="A95" s="1516" t="s">
        <v>13938</v>
      </c>
      <c r="B95" s="177">
        <v>44351.740785092596</v>
      </c>
      <c r="C95" s="162" t="s">
        <v>2689</v>
      </c>
      <c r="D95" s="162" t="s">
        <v>2690</v>
      </c>
      <c r="E95" s="178">
        <v>36596.0</v>
      </c>
      <c r="F95" s="179">
        <v>21.0</v>
      </c>
      <c r="G95" s="162">
        <v>4.2497511E7</v>
      </c>
      <c r="H95" s="162" t="s">
        <v>391</v>
      </c>
      <c r="I95" s="162" t="s">
        <v>2691</v>
      </c>
      <c r="J95" s="162" t="s">
        <v>2692</v>
      </c>
      <c r="K95" s="162" t="s">
        <v>2689</v>
      </c>
      <c r="L95" s="162" t="s">
        <v>1646</v>
      </c>
      <c r="M95" s="162" t="s">
        <v>2693</v>
      </c>
      <c r="N95" s="162" t="s">
        <v>2694</v>
      </c>
      <c r="O95" s="162" t="s">
        <v>1622</v>
      </c>
      <c r="P95" s="162" t="s">
        <v>57</v>
      </c>
      <c r="Q95" s="162" t="s">
        <v>2695</v>
      </c>
      <c r="R95" s="162" t="s">
        <v>2696</v>
      </c>
      <c r="S95" s="162" t="s">
        <v>2697</v>
      </c>
      <c r="T95" s="180" t="s">
        <v>2698</v>
      </c>
      <c r="U95" s="162" t="s">
        <v>1661</v>
      </c>
      <c r="V95" s="162" t="s">
        <v>1685</v>
      </c>
      <c r="W95" s="162" t="s">
        <v>2699</v>
      </c>
      <c r="X95" s="162" t="s">
        <v>2032</v>
      </c>
      <c r="Y95" s="162" t="s">
        <v>2700</v>
      </c>
      <c r="Z95" s="179" t="s">
        <v>1805</v>
      </c>
      <c r="AA95" s="161"/>
      <c r="AB95" s="161"/>
      <c r="AC95" s="161"/>
      <c r="AD95" s="161"/>
      <c r="AE95" s="161"/>
      <c r="AF95" s="161"/>
      <c r="AG95" s="185"/>
      <c r="AH95" s="217"/>
      <c r="AI95" s="161" t="b">
        <v>0</v>
      </c>
      <c r="AJ95" s="161" t="b">
        <v>0</v>
      </c>
      <c r="AK95" s="161" t="b">
        <v>0</v>
      </c>
      <c r="AL95" s="161" t="b">
        <v>0</v>
      </c>
      <c r="AM95" s="161"/>
    </row>
    <row r="96">
      <c r="A96" s="1516" t="s">
        <v>13938</v>
      </c>
      <c r="B96" s="177">
        <v>44351.78309946759</v>
      </c>
      <c r="C96" s="162" t="s">
        <v>2701</v>
      </c>
      <c r="D96" s="162" t="s">
        <v>2702</v>
      </c>
      <c r="E96" s="178">
        <v>36390.0</v>
      </c>
      <c r="F96" s="179">
        <v>21.0</v>
      </c>
      <c r="G96" s="162">
        <v>4.2103092E7</v>
      </c>
      <c r="H96" s="162" t="s">
        <v>391</v>
      </c>
      <c r="I96" s="162" t="s">
        <v>1678</v>
      </c>
      <c r="J96" s="162" t="s">
        <v>2703</v>
      </c>
      <c r="K96" s="162" t="s">
        <v>2701</v>
      </c>
      <c r="L96" s="162" t="s">
        <v>1620</v>
      </c>
      <c r="M96" s="162" t="s">
        <v>2704</v>
      </c>
      <c r="N96" s="162" t="s">
        <v>2705</v>
      </c>
      <c r="O96" s="162" t="s">
        <v>1622</v>
      </c>
      <c r="P96" s="162" t="s">
        <v>59</v>
      </c>
      <c r="Q96" s="162" t="s">
        <v>2706</v>
      </c>
      <c r="R96" s="162" t="s">
        <v>2707</v>
      </c>
      <c r="S96" s="161"/>
      <c r="T96" s="180" t="s">
        <v>2708</v>
      </c>
      <c r="U96" s="162" t="s">
        <v>2709</v>
      </c>
      <c r="V96" s="162" t="s">
        <v>1685</v>
      </c>
      <c r="W96" s="162" t="s">
        <v>2710</v>
      </c>
      <c r="X96" s="162" t="s">
        <v>1708</v>
      </c>
      <c r="Y96" s="162" t="s">
        <v>2711</v>
      </c>
      <c r="Z96" s="179" t="s">
        <v>1805</v>
      </c>
      <c r="AA96" s="162" t="s">
        <v>2517</v>
      </c>
      <c r="AB96" s="161"/>
      <c r="AC96" s="161"/>
      <c r="AD96" s="162" t="s">
        <v>1640</v>
      </c>
      <c r="AE96" s="161"/>
      <c r="AF96" s="202">
        <v>44351.0</v>
      </c>
      <c r="AG96" s="185">
        <f>DATE(YEAR(AF96),MONTH(AF96)+1,DAY(AF96)+15)</f>
        <v>44396</v>
      </c>
      <c r="AH96" s="186">
        <f>DATE(YEAR(AF96),MONTH(AF96)+3,DAY(AF96))</f>
        <v>44443</v>
      </c>
      <c r="AI96" s="161" t="b">
        <v>0</v>
      </c>
      <c r="AJ96" s="161" t="b">
        <v>0</v>
      </c>
      <c r="AK96" s="162" t="b">
        <v>1</v>
      </c>
      <c r="AL96" s="162" t="b">
        <v>1</v>
      </c>
      <c r="AM96" s="161"/>
    </row>
    <row r="97">
      <c r="A97" s="1511">
        <v>63.0</v>
      </c>
      <c r="B97" s="177">
        <v>44353.47707201389</v>
      </c>
      <c r="C97" s="162" t="s">
        <v>2712</v>
      </c>
      <c r="D97" s="162" t="s">
        <v>2713</v>
      </c>
      <c r="E97" s="178">
        <v>37994.0</v>
      </c>
      <c r="F97" s="179">
        <v>17.0</v>
      </c>
      <c r="G97" s="162">
        <v>5.3913034E7</v>
      </c>
      <c r="H97" s="162" t="s">
        <v>2714</v>
      </c>
      <c r="I97" s="162" t="s">
        <v>2715</v>
      </c>
      <c r="J97" s="162" t="s">
        <v>2716</v>
      </c>
      <c r="K97" s="162" t="s">
        <v>2718</v>
      </c>
      <c r="L97" s="162" t="s">
        <v>1620</v>
      </c>
      <c r="M97" s="162" t="s">
        <v>2717</v>
      </c>
      <c r="N97" s="162" t="s">
        <v>2719</v>
      </c>
      <c r="O97" s="162" t="s">
        <v>1622</v>
      </c>
      <c r="P97" s="162" t="s">
        <v>57</v>
      </c>
      <c r="Q97" s="162" t="s">
        <v>2720</v>
      </c>
      <c r="R97" s="162" t="s">
        <v>1866</v>
      </c>
      <c r="S97" s="161"/>
      <c r="T97" s="180" t="s">
        <v>2721</v>
      </c>
      <c r="U97" s="162" t="s">
        <v>2722</v>
      </c>
      <c r="V97" s="162" t="s">
        <v>1662</v>
      </c>
      <c r="W97" s="162" t="s">
        <v>2723</v>
      </c>
      <c r="X97" s="162" t="s">
        <v>2724</v>
      </c>
      <c r="Y97" s="162" t="s">
        <v>2725</v>
      </c>
      <c r="Z97" s="179" t="s">
        <v>1866</v>
      </c>
      <c r="AA97" s="161"/>
      <c r="AB97" s="214">
        <v>44452.0</v>
      </c>
      <c r="AC97" s="161"/>
      <c r="AD97" s="161"/>
      <c r="AE97" s="161"/>
      <c r="AF97" s="161"/>
      <c r="AG97" s="161"/>
      <c r="AH97" s="161"/>
      <c r="AI97" s="161" t="b">
        <v>0</v>
      </c>
      <c r="AJ97" s="161" t="b">
        <v>0</v>
      </c>
      <c r="AK97" s="161" t="b">
        <v>0</v>
      </c>
      <c r="AL97" s="161" t="b">
        <v>0</v>
      </c>
      <c r="AM97" s="161"/>
    </row>
    <row r="98">
      <c r="A98" s="1516" t="s">
        <v>13938</v>
      </c>
      <c r="B98" s="177">
        <v>44353.81026445601</v>
      </c>
      <c r="C98" s="162" t="s">
        <v>2726</v>
      </c>
      <c r="D98" s="162" t="s">
        <v>2727</v>
      </c>
      <c r="E98" s="178">
        <v>32804.0</v>
      </c>
      <c r="F98" s="179">
        <v>31.0</v>
      </c>
      <c r="G98" s="162">
        <v>3.4833427E7</v>
      </c>
      <c r="H98" s="162" t="s">
        <v>674</v>
      </c>
      <c r="I98" s="162" t="s">
        <v>2728</v>
      </c>
      <c r="J98" s="162" t="s">
        <v>2729</v>
      </c>
      <c r="K98" s="162" t="s">
        <v>2726</v>
      </c>
      <c r="L98" s="162" t="s">
        <v>1620</v>
      </c>
      <c r="M98" s="162" t="s">
        <v>2730</v>
      </c>
      <c r="N98" s="162" t="s">
        <v>2731</v>
      </c>
      <c r="O98" s="162" t="s">
        <v>1622</v>
      </c>
      <c r="P98" s="162" t="s">
        <v>63</v>
      </c>
      <c r="Q98" s="162" t="s">
        <v>2732</v>
      </c>
      <c r="R98" s="162" t="s">
        <v>1637</v>
      </c>
      <c r="S98" s="162" t="s">
        <v>2683</v>
      </c>
      <c r="T98" s="180" t="s">
        <v>2733</v>
      </c>
      <c r="U98" s="162" t="s">
        <v>2734</v>
      </c>
      <c r="V98" s="162" t="s">
        <v>1685</v>
      </c>
      <c r="W98" s="162" t="s">
        <v>2735</v>
      </c>
      <c r="X98" s="162" t="s">
        <v>1790</v>
      </c>
      <c r="Y98" s="162" t="s">
        <v>2736</v>
      </c>
      <c r="Z98" s="179" t="s">
        <v>1792</v>
      </c>
      <c r="AA98" s="161"/>
      <c r="AB98" s="161"/>
      <c r="AC98" s="161"/>
      <c r="AD98" s="161"/>
      <c r="AE98" s="161"/>
      <c r="AF98" s="202">
        <v>44348.0</v>
      </c>
      <c r="AG98" s="185">
        <f t="shared" ref="AG98:AG101" si="17">DATE(YEAR(AF98),MONTH(AF98)+1,DAY(AF98)+15)</f>
        <v>44393</v>
      </c>
      <c r="AH98" s="186">
        <f t="shared" ref="AH98:AH101" si="18">DATE(YEAR(AF98),MONTH(AF98)+3,DAY(AF98))</f>
        <v>44440</v>
      </c>
      <c r="AI98" s="161" t="b">
        <v>0</v>
      </c>
      <c r="AJ98" s="161" t="b">
        <v>0</v>
      </c>
      <c r="AK98" s="162" t="b">
        <v>1</v>
      </c>
      <c r="AL98" s="162" t="b">
        <v>1</v>
      </c>
      <c r="AM98" s="161"/>
    </row>
    <row r="99">
      <c r="A99" s="1516" t="s">
        <v>13938</v>
      </c>
      <c r="B99" s="177">
        <v>44355.780551874996</v>
      </c>
      <c r="C99" s="162" t="s">
        <v>2737</v>
      </c>
      <c r="D99" s="162" t="s">
        <v>2738</v>
      </c>
      <c r="E99" s="178">
        <v>34727.0</v>
      </c>
      <c r="F99" s="179">
        <v>26.0</v>
      </c>
      <c r="G99" s="162">
        <v>3.8658181E7</v>
      </c>
      <c r="H99" s="162" t="s">
        <v>391</v>
      </c>
      <c r="I99" s="162" t="s">
        <v>2270</v>
      </c>
      <c r="J99" s="162" t="s">
        <v>2739</v>
      </c>
      <c r="K99" s="162" t="s">
        <v>2737</v>
      </c>
      <c r="L99" s="162" t="s">
        <v>1620</v>
      </c>
      <c r="M99" s="162" t="s">
        <v>2740</v>
      </c>
      <c r="N99" s="162" t="s">
        <v>2741</v>
      </c>
      <c r="O99" s="162" t="s">
        <v>1634</v>
      </c>
      <c r="P99" s="162" t="s">
        <v>59</v>
      </c>
      <c r="Q99" s="162" t="s">
        <v>2742</v>
      </c>
      <c r="R99" s="162" t="s">
        <v>2743</v>
      </c>
      <c r="S99" s="162" t="s">
        <v>2744</v>
      </c>
      <c r="T99" s="180" t="s">
        <v>2745</v>
      </c>
      <c r="U99" s="162" t="s">
        <v>2746</v>
      </c>
      <c r="V99" s="162" t="s">
        <v>1662</v>
      </c>
      <c r="W99" s="162" t="s">
        <v>2747</v>
      </c>
      <c r="X99" s="162" t="s">
        <v>1723</v>
      </c>
      <c r="Y99" s="162" t="s">
        <v>2748</v>
      </c>
      <c r="Z99" s="179" t="s">
        <v>2401</v>
      </c>
      <c r="AA99" s="162" t="s">
        <v>2517</v>
      </c>
      <c r="AB99" s="161"/>
      <c r="AC99" s="161"/>
      <c r="AD99" s="162" t="s">
        <v>1640</v>
      </c>
      <c r="AE99" s="161"/>
      <c r="AF99" s="202">
        <v>44355.0</v>
      </c>
      <c r="AG99" s="185">
        <f t="shared" si="17"/>
        <v>44400</v>
      </c>
      <c r="AH99" s="186">
        <f t="shared" si="18"/>
        <v>44447</v>
      </c>
      <c r="AI99" s="161" t="b">
        <v>0</v>
      </c>
      <c r="AJ99" s="161" t="b">
        <v>0</v>
      </c>
      <c r="AK99" s="162" t="b">
        <v>1</v>
      </c>
      <c r="AL99" s="161" t="b">
        <v>0</v>
      </c>
      <c r="AM99" s="161"/>
    </row>
    <row r="100">
      <c r="A100" s="1516" t="s">
        <v>13938</v>
      </c>
      <c r="B100" s="177">
        <v>44355.78191193287</v>
      </c>
      <c r="C100" s="162" t="s">
        <v>2749</v>
      </c>
      <c r="D100" s="162" t="s">
        <v>2750</v>
      </c>
      <c r="E100" s="178">
        <v>37726.0</v>
      </c>
      <c r="F100" s="179">
        <v>18.0</v>
      </c>
      <c r="G100" s="162">
        <v>4.4729997E7</v>
      </c>
      <c r="H100" s="162" t="s">
        <v>391</v>
      </c>
      <c r="I100" s="162" t="s">
        <v>2751</v>
      </c>
      <c r="J100" s="162" t="s">
        <v>2752</v>
      </c>
      <c r="K100" s="162" t="s">
        <v>2754</v>
      </c>
      <c r="L100" s="162" t="s">
        <v>1620</v>
      </c>
      <c r="M100" s="162" t="s">
        <v>2753</v>
      </c>
      <c r="N100" s="162" t="s">
        <v>2755</v>
      </c>
      <c r="O100" s="162" t="s">
        <v>1622</v>
      </c>
      <c r="P100" s="162" t="s">
        <v>57</v>
      </c>
      <c r="Q100" s="162" t="s">
        <v>2756</v>
      </c>
      <c r="R100" s="162" t="s">
        <v>1651</v>
      </c>
      <c r="S100" s="162" t="s">
        <v>2757</v>
      </c>
      <c r="T100" s="180" t="s">
        <v>2758</v>
      </c>
      <c r="U100" s="162" t="s">
        <v>2759</v>
      </c>
      <c r="V100" s="162" t="s">
        <v>1662</v>
      </c>
      <c r="W100" s="162" t="s">
        <v>2760</v>
      </c>
      <c r="X100" s="162" t="s">
        <v>2360</v>
      </c>
      <c r="Y100" s="162">
        <v>1.13767756E9</v>
      </c>
      <c r="Z100" s="179" t="s">
        <v>2761</v>
      </c>
      <c r="AA100" s="161"/>
      <c r="AB100" s="161"/>
      <c r="AC100" s="161"/>
      <c r="AD100" s="162" t="s">
        <v>1640</v>
      </c>
      <c r="AE100" s="161"/>
      <c r="AF100" s="202">
        <v>44355.0</v>
      </c>
      <c r="AG100" s="185">
        <f t="shared" si="17"/>
        <v>44400</v>
      </c>
      <c r="AH100" s="186">
        <f t="shared" si="18"/>
        <v>44447</v>
      </c>
      <c r="AI100" s="161" t="b">
        <v>0</v>
      </c>
      <c r="AJ100" s="161" t="b">
        <v>0</v>
      </c>
      <c r="AK100" s="162" t="b">
        <v>1</v>
      </c>
      <c r="AL100" s="162" t="b">
        <v>1</v>
      </c>
      <c r="AM100" s="161"/>
    </row>
    <row r="101">
      <c r="A101" s="1516" t="s">
        <v>13938</v>
      </c>
      <c r="B101" s="177">
        <v>44357.76293950231</v>
      </c>
      <c r="C101" s="162" t="s">
        <v>2762</v>
      </c>
      <c r="D101" s="162" t="s">
        <v>2763</v>
      </c>
      <c r="E101" s="178">
        <v>36617.0</v>
      </c>
      <c r="F101" s="179">
        <v>21.0</v>
      </c>
      <c r="G101" s="162">
        <v>4.2392678E7</v>
      </c>
      <c r="H101" s="162" t="s">
        <v>391</v>
      </c>
      <c r="I101" s="162" t="s">
        <v>2764</v>
      </c>
      <c r="J101" s="162" t="s">
        <v>2765</v>
      </c>
      <c r="K101" s="162" t="s">
        <v>2762</v>
      </c>
      <c r="L101" s="162" t="s">
        <v>1620</v>
      </c>
      <c r="M101" s="162" t="s">
        <v>2766</v>
      </c>
      <c r="N101" s="162" t="s">
        <v>2767</v>
      </c>
      <c r="O101" s="162" t="s">
        <v>1634</v>
      </c>
      <c r="P101" s="162" t="s">
        <v>59</v>
      </c>
      <c r="Q101" s="162" t="s">
        <v>2768</v>
      </c>
      <c r="R101" s="162" t="s">
        <v>1637</v>
      </c>
      <c r="S101" s="162" t="s">
        <v>2769</v>
      </c>
      <c r="T101" s="180" t="s">
        <v>2770</v>
      </c>
      <c r="U101" s="162" t="s">
        <v>2771</v>
      </c>
      <c r="V101" s="162" t="s">
        <v>1662</v>
      </c>
      <c r="W101" s="162" t="s">
        <v>2772</v>
      </c>
      <c r="X101" s="162" t="s">
        <v>2071</v>
      </c>
      <c r="Y101" s="162" t="s">
        <v>2773</v>
      </c>
      <c r="Z101" s="179" t="s">
        <v>1651</v>
      </c>
      <c r="AA101" s="162" t="s">
        <v>2517</v>
      </c>
      <c r="AB101" s="161"/>
      <c r="AC101" s="161"/>
      <c r="AD101" s="162" t="s">
        <v>1640</v>
      </c>
      <c r="AE101" s="161"/>
      <c r="AF101" s="202">
        <v>44384.0</v>
      </c>
      <c r="AG101" s="185">
        <f t="shared" si="17"/>
        <v>44430</v>
      </c>
      <c r="AH101" s="186">
        <f t="shared" si="18"/>
        <v>44476</v>
      </c>
      <c r="AI101" s="161" t="b">
        <v>0</v>
      </c>
      <c r="AJ101" s="161" t="b">
        <v>0</v>
      </c>
      <c r="AK101" s="162" t="b">
        <v>1</v>
      </c>
      <c r="AL101" s="162" t="b">
        <v>1</v>
      </c>
      <c r="AM101" s="161"/>
    </row>
    <row r="102">
      <c r="A102" s="1511">
        <v>64.0</v>
      </c>
      <c r="B102" s="177">
        <v>44357.81238670139</v>
      </c>
      <c r="C102" s="162" t="s">
        <v>2774</v>
      </c>
      <c r="D102" s="162" t="s">
        <v>2775</v>
      </c>
      <c r="E102" s="178">
        <v>27887.0</v>
      </c>
      <c r="F102" s="179">
        <v>45.0</v>
      </c>
      <c r="G102" s="162">
        <v>2.5350301E7</v>
      </c>
      <c r="H102" s="162" t="s">
        <v>391</v>
      </c>
      <c r="I102" s="162" t="s">
        <v>2776</v>
      </c>
      <c r="J102" s="162" t="s">
        <v>2777</v>
      </c>
      <c r="K102" s="162" t="s">
        <v>2774</v>
      </c>
      <c r="L102" s="162" t="s">
        <v>1620</v>
      </c>
      <c r="M102" s="162" t="s">
        <v>2778</v>
      </c>
      <c r="N102" s="162" t="s">
        <v>2779</v>
      </c>
      <c r="O102" s="162" t="s">
        <v>1634</v>
      </c>
      <c r="P102" s="162" t="s">
        <v>57</v>
      </c>
      <c r="Q102" s="162" t="s">
        <v>2780</v>
      </c>
      <c r="R102" s="162" t="s">
        <v>2780</v>
      </c>
      <c r="S102" s="162" t="s">
        <v>2781</v>
      </c>
      <c r="T102" s="180" t="s">
        <v>2782</v>
      </c>
      <c r="U102" s="162" t="s">
        <v>2783</v>
      </c>
      <c r="V102" s="162" t="s">
        <v>2310</v>
      </c>
      <c r="W102" s="162" t="s">
        <v>2784</v>
      </c>
      <c r="X102" s="162" t="s">
        <v>2032</v>
      </c>
      <c r="Y102" s="162" t="s">
        <v>2785</v>
      </c>
      <c r="Z102" s="179" t="s">
        <v>2786</v>
      </c>
      <c r="AA102" s="161"/>
      <c r="AB102" s="162" t="s">
        <v>2787</v>
      </c>
      <c r="AC102" s="161"/>
      <c r="AD102" s="161"/>
      <c r="AE102" s="161"/>
      <c r="AF102" s="161"/>
      <c r="AG102" s="213"/>
      <c r="AH102" s="168"/>
      <c r="AI102" s="161" t="b">
        <v>0</v>
      </c>
      <c r="AJ102" s="161" t="b">
        <v>0</v>
      </c>
      <c r="AK102" s="161" t="b">
        <v>0</v>
      </c>
      <c r="AL102" s="161" t="b">
        <v>0</v>
      </c>
      <c r="AM102" s="161"/>
    </row>
    <row r="103">
      <c r="A103" s="1511">
        <v>65.0</v>
      </c>
      <c r="B103" s="177">
        <v>44357.86090329861</v>
      </c>
      <c r="C103" s="162" t="s">
        <v>2788</v>
      </c>
      <c r="D103" s="162" t="s">
        <v>2789</v>
      </c>
      <c r="E103" s="178">
        <v>34629.0</v>
      </c>
      <c r="F103" s="179">
        <v>26.0</v>
      </c>
      <c r="G103" s="204">
        <v>3.8457296E7</v>
      </c>
      <c r="H103" s="162" t="s">
        <v>1755</v>
      </c>
      <c r="I103" s="162" t="s">
        <v>1678</v>
      </c>
      <c r="J103" s="162" t="s">
        <v>2790</v>
      </c>
      <c r="K103" s="162" t="s">
        <v>2788</v>
      </c>
      <c r="L103" s="162" t="s">
        <v>1646</v>
      </c>
      <c r="M103" s="162" t="s">
        <v>2791</v>
      </c>
      <c r="N103" s="162" t="s">
        <v>2792</v>
      </c>
      <c r="O103" s="162" t="s">
        <v>1634</v>
      </c>
      <c r="P103" s="162" t="s">
        <v>59</v>
      </c>
      <c r="Q103" s="162" t="s">
        <v>2793</v>
      </c>
      <c r="R103" s="162" t="s">
        <v>2793</v>
      </c>
      <c r="S103" s="162" t="s">
        <v>2794</v>
      </c>
      <c r="T103" s="180" t="s">
        <v>2795</v>
      </c>
      <c r="U103" s="162" t="s">
        <v>1661</v>
      </c>
      <c r="V103" s="162" t="s">
        <v>1662</v>
      </c>
      <c r="W103" s="162" t="s">
        <v>2796</v>
      </c>
      <c r="X103" s="162" t="s">
        <v>2797</v>
      </c>
      <c r="Y103" s="205" t="s">
        <v>2798</v>
      </c>
      <c r="Z103" s="179" t="s">
        <v>2799</v>
      </c>
      <c r="AA103" s="161"/>
      <c r="AB103" s="161"/>
      <c r="AC103" s="161"/>
      <c r="AD103" s="161"/>
      <c r="AE103" s="161"/>
      <c r="AF103" s="161"/>
      <c r="AG103" s="213"/>
      <c r="AH103" s="168"/>
      <c r="AI103" s="161" t="b">
        <v>0</v>
      </c>
      <c r="AJ103" s="161" t="b">
        <v>0</v>
      </c>
      <c r="AK103" s="161" t="b">
        <v>0</v>
      </c>
      <c r="AL103" s="161" t="b">
        <v>0</v>
      </c>
      <c r="AM103" s="161"/>
    </row>
    <row r="104">
      <c r="A104" s="1511">
        <v>66.0</v>
      </c>
      <c r="B104" s="177">
        <v>44363.693833576384</v>
      </c>
      <c r="C104" s="162" t="s">
        <v>2800</v>
      </c>
      <c r="D104" s="162" t="s">
        <v>2801</v>
      </c>
      <c r="E104" s="178">
        <v>35992.0</v>
      </c>
      <c r="F104" s="179">
        <v>22.0</v>
      </c>
      <c r="G104" s="162">
        <v>4.0985774E7</v>
      </c>
      <c r="H104" s="162" t="s">
        <v>1755</v>
      </c>
      <c r="I104" s="162" t="s">
        <v>2802</v>
      </c>
      <c r="J104" s="162" t="s">
        <v>2803</v>
      </c>
      <c r="K104" s="162" t="s">
        <v>2805</v>
      </c>
      <c r="L104" s="162" t="s">
        <v>1646</v>
      </c>
      <c r="M104" s="162" t="s">
        <v>2804</v>
      </c>
      <c r="N104" s="162" t="s">
        <v>2806</v>
      </c>
      <c r="O104" s="162" t="s">
        <v>1634</v>
      </c>
      <c r="P104" s="162" t="s">
        <v>57</v>
      </c>
      <c r="Q104" s="162" t="s">
        <v>2807</v>
      </c>
      <c r="R104" s="162" t="s">
        <v>1637</v>
      </c>
      <c r="S104" s="161"/>
      <c r="T104" s="180" t="s">
        <v>2808</v>
      </c>
      <c r="U104" s="162" t="s">
        <v>1661</v>
      </c>
      <c r="V104" s="162" t="s">
        <v>2809</v>
      </c>
      <c r="W104" s="162" t="s">
        <v>2810</v>
      </c>
      <c r="X104" s="162" t="s">
        <v>2360</v>
      </c>
      <c r="Y104" s="162">
        <v>1.521916496E9</v>
      </c>
      <c r="Z104" s="179" t="s">
        <v>2811</v>
      </c>
      <c r="AA104" s="161"/>
      <c r="AB104" s="162" t="s">
        <v>2812</v>
      </c>
      <c r="AC104" s="161"/>
      <c r="AD104" s="161"/>
      <c r="AE104" s="161"/>
      <c r="AF104" s="161"/>
      <c r="AG104" s="213"/>
      <c r="AH104" s="168"/>
      <c r="AI104" s="161" t="b">
        <v>0</v>
      </c>
      <c r="AJ104" s="161" t="b">
        <v>0</v>
      </c>
      <c r="AK104" s="161" t="b">
        <v>0</v>
      </c>
      <c r="AL104" s="161" t="b">
        <v>0</v>
      </c>
      <c r="AM104" s="161"/>
    </row>
    <row r="105" ht="21.75" customHeight="1">
      <c r="A105" s="1511">
        <v>67.0</v>
      </c>
      <c r="B105" s="177">
        <v>44366.4683263426</v>
      </c>
      <c r="C105" s="162" t="s">
        <v>2813</v>
      </c>
      <c r="D105" s="162" t="s">
        <v>2814</v>
      </c>
      <c r="E105" s="178">
        <v>37563.0</v>
      </c>
      <c r="F105" s="179">
        <v>18.0</v>
      </c>
      <c r="G105" s="162">
        <v>4.4416916E7</v>
      </c>
      <c r="H105" s="162" t="s">
        <v>391</v>
      </c>
      <c r="I105" s="162" t="s">
        <v>2815</v>
      </c>
      <c r="J105" s="162" t="s">
        <v>2816</v>
      </c>
      <c r="K105" s="162" t="s">
        <v>2813</v>
      </c>
      <c r="L105" s="162" t="s">
        <v>1620</v>
      </c>
      <c r="M105" s="162" t="s">
        <v>2817</v>
      </c>
      <c r="N105" s="162" t="s">
        <v>2818</v>
      </c>
      <c r="O105" s="162" t="s">
        <v>1680</v>
      </c>
      <c r="P105" s="162" t="s">
        <v>57</v>
      </c>
      <c r="Q105" s="162" t="s">
        <v>2819</v>
      </c>
      <c r="R105" s="162" t="s">
        <v>1651</v>
      </c>
      <c r="S105" s="162" t="s">
        <v>2820</v>
      </c>
      <c r="T105" s="180" t="s">
        <v>2821</v>
      </c>
      <c r="U105" s="162" t="s">
        <v>2822</v>
      </c>
      <c r="V105" s="162" t="s">
        <v>2823</v>
      </c>
      <c r="W105" s="162" t="s">
        <v>2824</v>
      </c>
      <c r="X105" s="162" t="s">
        <v>2032</v>
      </c>
      <c r="Y105" s="162" t="s">
        <v>2825</v>
      </c>
      <c r="Z105" s="179" t="s">
        <v>2826</v>
      </c>
      <c r="AA105" s="161"/>
      <c r="AB105" s="161"/>
      <c r="AC105" s="161"/>
      <c r="AD105" s="161"/>
      <c r="AE105" s="161"/>
      <c r="AF105" s="161"/>
      <c r="AG105" s="213"/>
      <c r="AH105" s="168"/>
      <c r="AI105" s="161" t="b">
        <v>0</v>
      </c>
      <c r="AJ105" s="161" t="b">
        <v>0</v>
      </c>
      <c r="AK105" s="161" t="b">
        <v>0</v>
      </c>
      <c r="AL105" s="161" t="b">
        <v>0</v>
      </c>
      <c r="AM105" s="161"/>
    </row>
    <row r="106">
      <c r="A106" s="1511">
        <v>68.0</v>
      </c>
      <c r="B106" s="177">
        <v>44369.037293587964</v>
      </c>
      <c r="C106" s="162" t="s">
        <v>2827</v>
      </c>
      <c r="D106" s="162" t="s">
        <v>2828</v>
      </c>
      <c r="E106" s="178">
        <v>36053.0</v>
      </c>
      <c r="F106" s="179">
        <v>22.0</v>
      </c>
      <c r="G106" s="162">
        <v>4.1559906E7</v>
      </c>
      <c r="H106" s="162" t="s">
        <v>391</v>
      </c>
      <c r="I106" s="162" t="s">
        <v>1618</v>
      </c>
      <c r="J106" s="162" t="s">
        <v>2829</v>
      </c>
      <c r="K106" s="162" t="s">
        <v>2827</v>
      </c>
      <c r="L106" s="162" t="s">
        <v>1620</v>
      </c>
      <c r="M106" s="162" t="s">
        <v>2830</v>
      </c>
      <c r="N106" s="162" t="s">
        <v>2831</v>
      </c>
      <c r="O106" s="162" t="s">
        <v>1680</v>
      </c>
      <c r="P106" s="162" t="s">
        <v>63</v>
      </c>
      <c r="Q106" s="162" t="s">
        <v>2832</v>
      </c>
      <c r="R106" s="162" t="s">
        <v>1637</v>
      </c>
      <c r="S106" s="161"/>
      <c r="T106" s="180" t="s">
        <v>2833</v>
      </c>
      <c r="U106" s="162" t="s">
        <v>1661</v>
      </c>
      <c r="V106" s="162" t="s">
        <v>1685</v>
      </c>
      <c r="W106" s="162" t="s">
        <v>2834</v>
      </c>
      <c r="X106" s="162" t="s">
        <v>1803</v>
      </c>
      <c r="Y106" s="162" t="s">
        <v>2835</v>
      </c>
      <c r="Z106" s="179" t="s">
        <v>1737</v>
      </c>
      <c r="AA106" s="161"/>
      <c r="AB106" s="162" t="s">
        <v>2836</v>
      </c>
      <c r="AC106" s="161"/>
      <c r="AD106" s="161"/>
      <c r="AE106" s="161"/>
      <c r="AF106" s="161"/>
      <c r="AG106" s="213"/>
      <c r="AH106" s="168"/>
      <c r="AI106" s="161" t="b">
        <v>0</v>
      </c>
      <c r="AJ106" s="161" t="b">
        <v>0</v>
      </c>
      <c r="AK106" s="161" t="b">
        <v>0</v>
      </c>
      <c r="AL106" s="161" t="b">
        <v>0</v>
      </c>
      <c r="AM106" s="161"/>
    </row>
    <row r="107">
      <c r="A107" s="1511">
        <v>69.0</v>
      </c>
      <c r="B107" s="177">
        <v>44369.863410543985</v>
      </c>
      <c r="C107" s="162" t="s">
        <v>2837</v>
      </c>
      <c r="D107" s="162" t="s">
        <v>2838</v>
      </c>
      <c r="E107" s="178">
        <v>28081.0</v>
      </c>
      <c r="F107" s="179">
        <v>44.0</v>
      </c>
      <c r="G107" s="162">
        <v>2.5623958E7</v>
      </c>
      <c r="H107" s="162" t="s">
        <v>391</v>
      </c>
      <c r="I107" s="162" t="s">
        <v>2839</v>
      </c>
      <c r="J107" s="162" t="s">
        <v>2840</v>
      </c>
      <c r="K107" s="162" t="s">
        <v>2837</v>
      </c>
      <c r="L107" s="162" t="s">
        <v>1620</v>
      </c>
      <c r="M107" s="162" t="s">
        <v>2841</v>
      </c>
      <c r="N107" s="162" t="s">
        <v>2842</v>
      </c>
      <c r="O107" s="162" t="s">
        <v>1668</v>
      </c>
      <c r="P107" s="162" t="s">
        <v>158</v>
      </c>
      <c r="Q107" s="162" t="s">
        <v>2843</v>
      </c>
      <c r="R107" s="162" t="s">
        <v>1637</v>
      </c>
      <c r="S107" s="162" t="s">
        <v>2844</v>
      </c>
      <c r="T107" s="180" t="s">
        <v>2845</v>
      </c>
      <c r="U107" s="162" t="s">
        <v>2846</v>
      </c>
      <c r="V107" s="162" t="s">
        <v>1788</v>
      </c>
      <c r="W107" s="162" t="s">
        <v>2847</v>
      </c>
      <c r="X107" s="162" t="s">
        <v>2098</v>
      </c>
      <c r="Y107" s="162" t="s">
        <v>2848</v>
      </c>
      <c r="Z107" s="179" t="s">
        <v>2849</v>
      </c>
      <c r="AA107" s="161"/>
      <c r="AB107" s="161"/>
      <c r="AC107" s="161"/>
      <c r="AD107" s="161"/>
      <c r="AE107" s="161"/>
      <c r="AF107" s="161"/>
      <c r="AG107" s="213"/>
      <c r="AH107" s="168"/>
      <c r="AI107" s="161" t="b">
        <v>0</v>
      </c>
      <c r="AJ107" s="161" t="b">
        <v>0</v>
      </c>
      <c r="AK107" s="161" t="b">
        <v>0</v>
      </c>
      <c r="AL107" s="161" t="b">
        <v>0</v>
      </c>
      <c r="AM107" s="161"/>
    </row>
    <row r="108" ht="27.0" customHeight="1">
      <c r="A108" s="1511">
        <v>70.0</v>
      </c>
      <c r="B108" s="177">
        <v>44370.679610011575</v>
      </c>
      <c r="C108" s="162" t="s">
        <v>2850</v>
      </c>
      <c r="D108" s="162" t="s">
        <v>2851</v>
      </c>
      <c r="E108" s="178">
        <v>31197.0</v>
      </c>
      <c r="F108" s="179">
        <v>36.0</v>
      </c>
      <c r="G108" s="162">
        <v>3.1659757E7</v>
      </c>
      <c r="H108" s="162" t="s">
        <v>391</v>
      </c>
      <c r="I108" s="162" t="s">
        <v>1678</v>
      </c>
      <c r="J108" s="162" t="s">
        <v>2852</v>
      </c>
      <c r="K108" s="162" t="s">
        <v>2850</v>
      </c>
      <c r="L108" s="162" t="s">
        <v>1646</v>
      </c>
      <c r="M108" s="162" t="s">
        <v>2853</v>
      </c>
      <c r="N108" s="162" t="s">
        <v>2854</v>
      </c>
      <c r="O108" s="162" t="s">
        <v>1668</v>
      </c>
      <c r="P108" s="162" t="s">
        <v>160</v>
      </c>
      <c r="Q108" s="162" t="s">
        <v>2855</v>
      </c>
      <c r="R108" s="162" t="s">
        <v>2856</v>
      </c>
      <c r="S108" s="162" t="s">
        <v>2857</v>
      </c>
      <c r="T108" s="180" t="s">
        <v>2858</v>
      </c>
      <c r="U108" s="162" t="s">
        <v>1661</v>
      </c>
      <c r="V108" s="162" t="s">
        <v>2264</v>
      </c>
      <c r="W108" s="162" t="s">
        <v>2859</v>
      </c>
      <c r="X108" s="162" t="s">
        <v>1803</v>
      </c>
      <c r="Y108" s="162" t="s">
        <v>2860</v>
      </c>
      <c r="Z108" s="179" t="s">
        <v>1805</v>
      </c>
      <c r="AA108" s="162"/>
      <c r="AB108" s="162" t="s">
        <v>2861</v>
      </c>
      <c r="AC108" s="161"/>
      <c r="AD108" s="161"/>
      <c r="AE108" s="161"/>
      <c r="AF108" s="161"/>
      <c r="AG108" s="213"/>
      <c r="AH108" s="168"/>
      <c r="AI108" s="161" t="b">
        <v>0</v>
      </c>
      <c r="AJ108" s="161" t="b">
        <v>0</v>
      </c>
      <c r="AK108" s="161" t="b">
        <v>0</v>
      </c>
      <c r="AL108" s="161" t="b">
        <v>0</v>
      </c>
      <c r="AM108" s="161"/>
    </row>
    <row r="109">
      <c r="A109" s="1511">
        <v>71.0</v>
      </c>
      <c r="B109" s="177">
        <v>44370.80011652778</v>
      </c>
      <c r="C109" s="162" t="s">
        <v>2862</v>
      </c>
      <c r="D109" s="162" t="s">
        <v>2863</v>
      </c>
      <c r="E109" s="178">
        <v>32072.0</v>
      </c>
      <c r="F109" s="179">
        <v>33.0</v>
      </c>
      <c r="G109" s="162">
        <v>9.5330082E7</v>
      </c>
      <c r="H109" s="162" t="s">
        <v>2864</v>
      </c>
      <c r="I109" s="162" t="s">
        <v>1665</v>
      </c>
      <c r="J109" s="162" t="s">
        <v>2865</v>
      </c>
      <c r="K109" s="162" t="s">
        <v>2862</v>
      </c>
      <c r="L109" s="162" t="s">
        <v>1620</v>
      </c>
      <c r="M109" s="162" t="s">
        <v>2866</v>
      </c>
      <c r="N109" s="162" t="s">
        <v>2867</v>
      </c>
      <c r="O109" s="162" t="s">
        <v>1668</v>
      </c>
      <c r="P109" s="162" t="s">
        <v>57</v>
      </c>
      <c r="Q109" s="162" t="s">
        <v>2868</v>
      </c>
      <c r="R109" s="162" t="s">
        <v>1637</v>
      </c>
      <c r="S109" s="162" t="s">
        <v>2869</v>
      </c>
      <c r="T109" s="180" t="s">
        <v>2870</v>
      </c>
      <c r="U109" s="162" t="s">
        <v>1747</v>
      </c>
      <c r="V109" s="162" t="s">
        <v>2871</v>
      </c>
      <c r="W109" s="162" t="s">
        <v>2872</v>
      </c>
      <c r="X109" s="162" t="s">
        <v>2237</v>
      </c>
      <c r="Y109" s="162" t="s">
        <v>2873</v>
      </c>
      <c r="Z109" s="179" t="s">
        <v>2049</v>
      </c>
      <c r="AA109" s="161"/>
      <c r="AB109" s="162" t="s">
        <v>2874</v>
      </c>
      <c r="AC109" s="161"/>
      <c r="AD109" s="161"/>
      <c r="AE109" s="161"/>
      <c r="AF109" s="161"/>
      <c r="AG109" s="213"/>
      <c r="AH109" s="168"/>
      <c r="AI109" s="161" t="b">
        <v>0</v>
      </c>
      <c r="AJ109" s="161" t="b">
        <v>0</v>
      </c>
      <c r="AK109" s="161" t="b">
        <v>0</v>
      </c>
      <c r="AL109" s="161" t="b">
        <v>0</v>
      </c>
      <c r="AM109" s="161"/>
    </row>
    <row r="110">
      <c r="A110" s="1511">
        <v>72.0</v>
      </c>
      <c r="B110" s="177">
        <v>44373.75588326389</v>
      </c>
      <c r="C110" s="162" t="s">
        <v>2875</v>
      </c>
      <c r="D110" s="218" t="s">
        <v>2876</v>
      </c>
      <c r="E110" s="178">
        <v>34814.0</v>
      </c>
      <c r="F110" s="179" t="s">
        <v>2884</v>
      </c>
      <c r="G110" s="162">
        <v>3.8673054E7</v>
      </c>
      <c r="H110" s="162" t="s">
        <v>391</v>
      </c>
      <c r="I110" s="162" t="s">
        <v>2295</v>
      </c>
      <c r="J110" s="162" t="s">
        <v>2877</v>
      </c>
      <c r="K110" s="162" t="s">
        <v>2875</v>
      </c>
      <c r="L110" s="162" t="s">
        <v>1620</v>
      </c>
      <c r="M110" s="162" t="s">
        <v>2878</v>
      </c>
      <c r="N110" s="162" t="s">
        <v>2879</v>
      </c>
      <c r="O110" s="162" t="s">
        <v>1680</v>
      </c>
      <c r="P110" s="162" t="s">
        <v>57</v>
      </c>
      <c r="Q110" s="162" t="s">
        <v>2880</v>
      </c>
      <c r="R110" s="162" t="s">
        <v>1651</v>
      </c>
      <c r="S110" s="162" t="s">
        <v>2881</v>
      </c>
      <c r="T110" s="180" t="s">
        <v>2882</v>
      </c>
      <c r="U110" s="162" t="s">
        <v>1661</v>
      </c>
      <c r="V110" s="162" t="s">
        <v>1662</v>
      </c>
      <c r="W110" s="162" t="s">
        <v>2883</v>
      </c>
      <c r="X110" s="162" t="s">
        <v>1803</v>
      </c>
      <c r="Y110" s="162">
        <v>1.134552707E9</v>
      </c>
      <c r="Z110" s="179" t="s">
        <v>2761</v>
      </c>
      <c r="AA110" s="149"/>
      <c r="AB110" s="162" t="s">
        <v>2885</v>
      </c>
      <c r="AC110" s="161"/>
      <c r="AD110" s="161"/>
      <c r="AE110" s="161"/>
      <c r="AF110" s="161"/>
      <c r="AG110" s="213"/>
      <c r="AH110" s="168"/>
      <c r="AI110" s="161" t="b">
        <v>0</v>
      </c>
      <c r="AJ110" s="161" t="b">
        <v>0</v>
      </c>
      <c r="AK110" s="161" t="b">
        <v>0</v>
      </c>
      <c r="AL110" s="161" t="b">
        <v>0</v>
      </c>
      <c r="AM110" s="161"/>
    </row>
    <row r="111">
      <c r="A111" s="1511">
        <v>73.0</v>
      </c>
      <c r="B111" s="177">
        <v>44374.60356105324</v>
      </c>
      <c r="C111" s="162" t="s">
        <v>2886</v>
      </c>
      <c r="D111" s="162" t="s">
        <v>2887</v>
      </c>
      <c r="E111" s="178">
        <v>30329.0</v>
      </c>
      <c r="F111" s="179">
        <v>38.0</v>
      </c>
      <c r="G111" s="162">
        <v>2.999758E7</v>
      </c>
      <c r="H111" s="162" t="s">
        <v>1755</v>
      </c>
      <c r="I111" s="162" t="s">
        <v>2888</v>
      </c>
      <c r="J111" s="162">
        <v>3.816179275E9</v>
      </c>
      <c r="K111" s="162" t="s">
        <v>2890</v>
      </c>
      <c r="L111" s="162" t="s">
        <v>1646</v>
      </c>
      <c r="M111" s="162" t="s">
        <v>2889</v>
      </c>
      <c r="N111" s="162" t="s">
        <v>2891</v>
      </c>
      <c r="O111" s="162" t="s">
        <v>1668</v>
      </c>
      <c r="P111" s="162" t="s">
        <v>57</v>
      </c>
      <c r="Q111" s="162" t="s">
        <v>2892</v>
      </c>
      <c r="R111" s="162" t="s">
        <v>2893</v>
      </c>
      <c r="S111" s="162" t="s">
        <v>2894</v>
      </c>
      <c r="T111" s="180" t="s">
        <v>2895</v>
      </c>
      <c r="U111" s="162" t="s">
        <v>2896</v>
      </c>
      <c r="V111" s="162" t="s">
        <v>2310</v>
      </c>
      <c r="W111" s="162" t="s">
        <v>2897</v>
      </c>
      <c r="X111" s="162" t="s">
        <v>1708</v>
      </c>
      <c r="Y111" s="162">
        <v>3.814039809E9</v>
      </c>
      <c r="Z111" s="179" t="s">
        <v>1637</v>
      </c>
      <c r="AA111" s="149"/>
      <c r="AB111" s="162" t="s">
        <v>2433</v>
      </c>
      <c r="AC111" s="161"/>
      <c r="AD111" s="161"/>
      <c r="AE111" s="161"/>
      <c r="AF111" s="161"/>
      <c r="AG111" s="213"/>
      <c r="AH111" s="168"/>
      <c r="AI111" s="161" t="b">
        <v>0</v>
      </c>
      <c r="AJ111" s="161" t="b">
        <v>0</v>
      </c>
      <c r="AK111" s="161" t="b">
        <v>0</v>
      </c>
      <c r="AL111" s="161" t="b">
        <v>0</v>
      </c>
      <c r="AM111" s="161"/>
    </row>
    <row r="112">
      <c r="A112" s="1517"/>
      <c r="B112" s="177">
        <v>44376.81212831019</v>
      </c>
      <c r="C112" s="162" t="s">
        <v>2898</v>
      </c>
      <c r="D112" s="220" t="s">
        <v>2899</v>
      </c>
      <c r="E112" s="221">
        <v>36850.0</v>
      </c>
      <c r="F112" s="179" t="s">
        <v>2908</v>
      </c>
      <c r="G112" s="220">
        <v>4.2979993E7</v>
      </c>
      <c r="H112" s="220" t="s">
        <v>391</v>
      </c>
      <c r="I112" s="220" t="s">
        <v>2900</v>
      </c>
      <c r="J112" s="162" t="s">
        <v>2901</v>
      </c>
      <c r="K112" s="162" t="s">
        <v>2898</v>
      </c>
      <c r="L112" s="162" t="s">
        <v>1620</v>
      </c>
      <c r="M112" s="162" t="s">
        <v>2902</v>
      </c>
      <c r="N112" s="162" t="s">
        <v>2903</v>
      </c>
      <c r="O112" s="162" t="s">
        <v>1668</v>
      </c>
      <c r="P112" s="162" t="s">
        <v>57</v>
      </c>
      <c r="Q112" s="162" t="s">
        <v>2904</v>
      </c>
      <c r="R112" s="162" t="s">
        <v>2904</v>
      </c>
      <c r="S112" s="161"/>
      <c r="T112" s="180" t="s">
        <v>2905</v>
      </c>
      <c r="U112" s="162" t="s">
        <v>1747</v>
      </c>
      <c r="V112" s="162" t="s">
        <v>1685</v>
      </c>
      <c r="W112" s="162" t="s">
        <v>2906</v>
      </c>
      <c r="X112" s="162" t="s">
        <v>1803</v>
      </c>
      <c r="Y112" s="162" t="s">
        <v>2907</v>
      </c>
      <c r="Z112" s="179" t="s">
        <v>1943</v>
      </c>
      <c r="AA112" s="149"/>
      <c r="AB112" s="162" t="s">
        <v>2074</v>
      </c>
      <c r="AC112" s="161"/>
      <c r="AD112" s="162" t="s">
        <v>1640</v>
      </c>
      <c r="AE112" s="161"/>
      <c r="AF112" s="202">
        <v>44452.0</v>
      </c>
      <c r="AG112" s="185">
        <f>DATE(YEAR(AF112),MONTH(AF112)+1,DAY(AF112)+15)</f>
        <v>44497</v>
      </c>
      <c r="AH112" s="186">
        <f>DATE(YEAR(AF112),MONTH(AF112)+3,DAY(AF112))</f>
        <v>44543</v>
      </c>
      <c r="AI112" s="161" t="b">
        <v>0</v>
      </c>
      <c r="AJ112" s="161" t="b">
        <v>0</v>
      </c>
      <c r="AK112" s="161" t="b">
        <v>0</v>
      </c>
      <c r="AL112" s="161" t="b">
        <v>0</v>
      </c>
      <c r="AM112" s="161"/>
    </row>
    <row r="113">
      <c r="A113" s="1511">
        <v>75.0</v>
      </c>
      <c r="B113" s="177">
        <v>44379.53183630787</v>
      </c>
      <c r="C113" s="162" t="s">
        <v>2909</v>
      </c>
      <c r="D113" s="162" t="s">
        <v>2910</v>
      </c>
      <c r="E113" s="178">
        <v>33616.0</v>
      </c>
      <c r="F113" s="179">
        <v>29.0</v>
      </c>
      <c r="G113" s="162">
        <v>9.5979433E7</v>
      </c>
      <c r="H113" s="162" t="s">
        <v>2911</v>
      </c>
      <c r="I113" s="162" t="s">
        <v>1822</v>
      </c>
      <c r="J113" s="162" t="s">
        <v>2912</v>
      </c>
      <c r="K113" s="162" t="s">
        <v>2909</v>
      </c>
      <c r="L113" s="162" t="s">
        <v>1620</v>
      </c>
      <c r="M113" s="162" t="s">
        <v>2913</v>
      </c>
      <c r="N113" s="162" t="s">
        <v>2914</v>
      </c>
      <c r="O113" s="162" t="s">
        <v>1680</v>
      </c>
      <c r="P113" s="162" t="s">
        <v>57</v>
      </c>
      <c r="Q113" s="162" t="s">
        <v>2915</v>
      </c>
      <c r="R113" s="162" t="s">
        <v>2916</v>
      </c>
      <c r="S113" s="161"/>
      <c r="T113" s="180" t="s">
        <v>2917</v>
      </c>
      <c r="U113" s="162" t="s">
        <v>1661</v>
      </c>
      <c r="V113" s="162" t="s">
        <v>1662</v>
      </c>
      <c r="W113" s="162" t="s">
        <v>2918</v>
      </c>
      <c r="X113" s="162" t="s">
        <v>2919</v>
      </c>
      <c r="Y113" s="162" t="s">
        <v>2920</v>
      </c>
      <c r="Z113" s="179" t="s">
        <v>1651</v>
      </c>
      <c r="AA113" s="162"/>
      <c r="AB113" s="162" t="s">
        <v>2921</v>
      </c>
      <c r="AC113" s="161"/>
      <c r="AD113" s="161"/>
      <c r="AE113" s="161"/>
      <c r="AF113" s="161"/>
      <c r="AG113" s="213"/>
      <c r="AH113" s="168"/>
      <c r="AI113" s="161" t="b">
        <v>0</v>
      </c>
      <c r="AJ113" s="161" t="b">
        <v>0</v>
      </c>
      <c r="AK113" s="161" t="b">
        <v>0</v>
      </c>
      <c r="AL113" s="161" t="b">
        <v>0</v>
      </c>
      <c r="AM113" s="161"/>
    </row>
    <row r="114">
      <c r="A114" s="1511">
        <v>76.0</v>
      </c>
      <c r="B114" s="177">
        <v>44379.77303790509</v>
      </c>
      <c r="C114" s="162" t="s">
        <v>2922</v>
      </c>
      <c r="D114" s="162" t="s">
        <v>2923</v>
      </c>
      <c r="E114" s="178">
        <v>37088.0</v>
      </c>
      <c r="F114" s="179">
        <v>19.0</v>
      </c>
      <c r="G114" s="162">
        <v>4.3463055E7</v>
      </c>
      <c r="H114" s="162" t="s">
        <v>391</v>
      </c>
      <c r="I114" s="162" t="s">
        <v>2924</v>
      </c>
      <c r="J114" s="162" t="s">
        <v>2925</v>
      </c>
      <c r="K114" s="162" t="s">
        <v>2922</v>
      </c>
      <c r="L114" s="162" t="s">
        <v>1620</v>
      </c>
      <c r="M114" s="162" t="s">
        <v>2926</v>
      </c>
      <c r="N114" s="162" t="s">
        <v>2927</v>
      </c>
      <c r="O114" s="162" t="s">
        <v>1680</v>
      </c>
      <c r="P114" s="162" t="s">
        <v>57</v>
      </c>
      <c r="Q114" s="162" t="s">
        <v>2928</v>
      </c>
      <c r="R114" s="162" t="s">
        <v>2929</v>
      </c>
      <c r="S114" s="161"/>
      <c r="T114" s="180" t="s">
        <v>2930</v>
      </c>
      <c r="U114" s="162" t="s">
        <v>2931</v>
      </c>
      <c r="V114" s="162" t="s">
        <v>1662</v>
      </c>
      <c r="W114" s="162" t="s">
        <v>2932</v>
      </c>
      <c r="X114" s="162" t="s">
        <v>1708</v>
      </c>
      <c r="Y114" s="162" t="s">
        <v>2933</v>
      </c>
      <c r="Z114" s="179" t="s">
        <v>1866</v>
      </c>
      <c r="AA114" s="149"/>
      <c r="AB114" s="162" t="s">
        <v>2074</v>
      </c>
      <c r="AC114" s="161"/>
      <c r="AD114" s="161"/>
      <c r="AE114" s="161"/>
      <c r="AF114" s="161"/>
      <c r="AG114" s="213"/>
      <c r="AH114" s="168"/>
      <c r="AI114" s="161" t="b">
        <v>0</v>
      </c>
      <c r="AJ114" s="161" t="b">
        <v>0</v>
      </c>
      <c r="AK114" s="161" t="b">
        <v>0</v>
      </c>
      <c r="AL114" s="161" t="b">
        <v>0</v>
      </c>
      <c r="AM114" s="161"/>
    </row>
    <row r="115" ht="16.5" customHeight="1">
      <c r="A115" s="1517"/>
      <c r="B115" s="177">
        <v>44381.92455181713</v>
      </c>
      <c r="C115" s="162" t="s">
        <v>2934</v>
      </c>
      <c r="D115" s="162" t="s">
        <v>2935</v>
      </c>
      <c r="E115" s="178">
        <v>36456.0</v>
      </c>
      <c r="F115" s="179">
        <v>21.0</v>
      </c>
      <c r="G115" s="162">
        <v>4.220179E7</v>
      </c>
      <c r="H115" s="162" t="s">
        <v>391</v>
      </c>
      <c r="I115" s="162" t="s">
        <v>2691</v>
      </c>
      <c r="J115" s="162" t="s">
        <v>2936</v>
      </c>
      <c r="K115" s="162" t="s">
        <v>2934</v>
      </c>
      <c r="L115" s="162" t="s">
        <v>1620</v>
      </c>
      <c r="M115" s="162" t="s">
        <v>2937</v>
      </c>
      <c r="N115" s="162" t="s">
        <v>2938</v>
      </c>
      <c r="O115" s="162" t="s">
        <v>1622</v>
      </c>
      <c r="P115" s="162" t="s">
        <v>59</v>
      </c>
      <c r="Q115" s="162" t="s">
        <v>2939</v>
      </c>
      <c r="R115" s="162" t="s">
        <v>1637</v>
      </c>
      <c r="S115" s="161"/>
      <c r="T115" s="180" t="s">
        <v>2940</v>
      </c>
      <c r="U115" s="162" t="s">
        <v>2941</v>
      </c>
      <c r="V115" s="162" t="s">
        <v>1685</v>
      </c>
      <c r="W115" s="162" t="s">
        <v>2942</v>
      </c>
      <c r="X115" s="162" t="s">
        <v>1708</v>
      </c>
      <c r="Y115" s="162" t="s">
        <v>2943</v>
      </c>
      <c r="Z115" s="179" t="s">
        <v>2944</v>
      </c>
      <c r="AA115" s="149"/>
      <c r="AB115" s="162" t="s">
        <v>2074</v>
      </c>
      <c r="AC115" s="161"/>
      <c r="AD115" s="162" t="s">
        <v>2945</v>
      </c>
      <c r="AE115" s="161"/>
      <c r="AF115" s="202">
        <v>44452.0</v>
      </c>
      <c r="AG115" s="185">
        <f>DATE(YEAR(AF115),MONTH(AF115)+1,DAY(AF115)+15)</f>
        <v>44497</v>
      </c>
      <c r="AH115" s="186">
        <f>DATE(YEAR(AF115),MONTH(AF115)+3,DAY(AF115))</f>
        <v>44543</v>
      </c>
      <c r="AI115" s="161" t="b">
        <v>0</v>
      </c>
      <c r="AJ115" s="161" t="b">
        <v>0</v>
      </c>
      <c r="AK115" s="161" t="b">
        <v>0</v>
      </c>
      <c r="AL115" s="161" t="b">
        <v>0</v>
      </c>
      <c r="AM115" s="161"/>
    </row>
    <row r="116" ht="16.5" customHeight="1">
      <c r="A116" s="1514"/>
      <c r="B116" s="177">
        <v>44382.44574947917</v>
      </c>
      <c r="C116" s="162" t="s">
        <v>2946</v>
      </c>
      <c r="D116" s="162" t="s">
        <v>2947</v>
      </c>
      <c r="E116" s="178">
        <v>35942.0</v>
      </c>
      <c r="F116" s="179">
        <v>23.0</v>
      </c>
      <c r="G116" s="162">
        <v>4.1316798E7</v>
      </c>
      <c r="H116" s="162" t="s">
        <v>391</v>
      </c>
      <c r="I116" s="162" t="s">
        <v>2815</v>
      </c>
      <c r="J116" s="162" t="s">
        <v>2948</v>
      </c>
      <c r="K116" s="162" t="s">
        <v>2946</v>
      </c>
      <c r="L116" s="162" t="s">
        <v>1620</v>
      </c>
      <c r="M116" s="162" t="s">
        <v>2949</v>
      </c>
      <c r="N116" s="162" t="s">
        <v>2950</v>
      </c>
      <c r="O116" s="162" t="s">
        <v>1668</v>
      </c>
      <c r="P116" s="162" t="s">
        <v>57</v>
      </c>
      <c r="Q116" s="162" t="s">
        <v>2951</v>
      </c>
      <c r="R116" s="162" t="s">
        <v>2952</v>
      </c>
      <c r="S116" s="161"/>
      <c r="T116" s="180" t="s">
        <v>2953</v>
      </c>
      <c r="U116" s="162" t="s">
        <v>2954</v>
      </c>
      <c r="V116" s="162" t="s">
        <v>1788</v>
      </c>
      <c r="W116" s="162" t="s">
        <v>2955</v>
      </c>
      <c r="X116" s="162" t="s">
        <v>1708</v>
      </c>
      <c r="Y116" s="162" t="s">
        <v>2956</v>
      </c>
      <c r="Z116" s="179" t="s">
        <v>1943</v>
      </c>
      <c r="AA116" s="149"/>
      <c r="AB116" s="162" t="s">
        <v>2074</v>
      </c>
      <c r="AC116" s="161"/>
      <c r="AD116" s="161"/>
      <c r="AE116" s="161"/>
      <c r="AF116" s="161"/>
      <c r="AG116" s="213"/>
      <c r="AH116" s="168"/>
      <c r="AI116" s="161" t="b">
        <v>0</v>
      </c>
      <c r="AJ116" s="161" t="b">
        <v>0</v>
      </c>
      <c r="AK116" s="161" t="b">
        <v>0</v>
      </c>
      <c r="AL116" s="161" t="b">
        <v>0</v>
      </c>
      <c r="AM116" s="161"/>
    </row>
    <row r="117" ht="16.5" customHeight="1">
      <c r="A117" s="1514"/>
      <c r="B117" s="177">
        <v>44385.64631053241</v>
      </c>
      <c r="C117" s="162" t="s">
        <v>2957</v>
      </c>
      <c r="D117" s="162" t="s">
        <v>2958</v>
      </c>
      <c r="E117" s="178">
        <v>32891.0</v>
      </c>
      <c r="F117" s="179">
        <v>31.0</v>
      </c>
      <c r="G117" s="162">
        <v>3.4834778E7</v>
      </c>
      <c r="H117" s="162" t="s">
        <v>1755</v>
      </c>
      <c r="I117" s="162" t="s">
        <v>2203</v>
      </c>
      <c r="J117" s="162" t="s">
        <v>2959</v>
      </c>
      <c r="K117" s="162" t="s">
        <v>2957</v>
      </c>
      <c r="L117" s="162" t="s">
        <v>1646</v>
      </c>
      <c r="M117" s="162" t="s">
        <v>2960</v>
      </c>
      <c r="N117" s="162" t="s">
        <v>2961</v>
      </c>
      <c r="O117" s="162" t="s">
        <v>1622</v>
      </c>
      <c r="P117" s="162" t="s">
        <v>170</v>
      </c>
      <c r="Q117" s="162" t="s">
        <v>2962</v>
      </c>
      <c r="R117" s="162" t="s">
        <v>2846</v>
      </c>
      <c r="S117" s="161"/>
      <c r="T117" s="180" t="s">
        <v>2963</v>
      </c>
      <c r="U117" s="162" t="s">
        <v>2964</v>
      </c>
      <c r="V117" s="162" t="s">
        <v>1662</v>
      </c>
      <c r="W117" s="162" t="s">
        <v>2965</v>
      </c>
      <c r="X117" s="162" t="s">
        <v>1884</v>
      </c>
      <c r="Y117" s="162" t="s">
        <v>2966</v>
      </c>
      <c r="Z117" s="179" t="s">
        <v>1805</v>
      </c>
      <c r="AA117" s="161"/>
      <c r="AB117" s="161"/>
      <c r="AC117" s="161"/>
      <c r="AD117" s="161"/>
      <c r="AE117" s="161"/>
      <c r="AF117" s="161"/>
      <c r="AG117" s="213"/>
      <c r="AH117" s="168"/>
      <c r="AI117" s="161" t="b">
        <v>0</v>
      </c>
      <c r="AJ117" s="161" t="b">
        <v>0</v>
      </c>
      <c r="AK117" s="161" t="b">
        <v>0</v>
      </c>
      <c r="AL117" s="161" t="b">
        <v>0</v>
      </c>
      <c r="AM117" s="161"/>
    </row>
    <row r="118">
      <c r="A118" s="1517"/>
      <c r="B118" s="177">
        <v>44389.82156023148</v>
      </c>
      <c r="C118" s="162" t="s">
        <v>2967</v>
      </c>
      <c r="D118" s="218" t="s">
        <v>2968</v>
      </c>
      <c r="E118" s="178">
        <v>31864.0</v>
      </c>
      <c r="F118" s="179">
        <v>34.0</v>
      </c>
      <c r="G118" s="162">
        <v>3.3248553E7</v>
      </c>
      <c r="H118" s="162" t="s">
        <v>391</v>
      </c>
      <c r="I118" s="162" t="s">
        <v>1678</v>
      </c>
      <c r="J118" s="162" t="s">
        <v>2969</v>
      </c>
      <c r="K118" s="162" t="s">
        <v>2971</v>
      </c>
      <c r="L118" s="162" t="s">
        <v>1620</v>
      </c>
      <c r="M118" s="162" t="s">
        <v>2970</v>
      </c>
      <c r="N118" s="162" t="s">
        <v>2972</v>
      </c>
      <c r="O118" s="162" t="s">
        <v>1622</v>
      </c>
      <c r="P118" s="162" t="s">
        <v>172</v>
      </c>
      <c r="Q118" s="162" t="s">
        <v>2973</v>
      </c>
      <c r="R118" s="162" t="s">
        <v>1651</v>
      </c>
      <c r="S118" s="161"/>
      <c r="T118" s="180" t="s">
        <v>2974</v>
      </c>
      <c r="U118" s="162" t="s">
        <v>2975</v>
      </c>
      <c r="V118" s="162" t="s">
        <v>1788</v>
      </c>
      <c r="W118" s="162" t="s">
        <v>2976</v>
      </c>
      <c r="X118" s="162" t="s">
        <v>1708</v>
      </c>
      <c r="Y118" s="162" t="s">
        <v>2977</v>
      </c>
      <c r="Z118" s="179" t="s">
        <v>1805</v>
      </c>
      <c r="AA118" s="162"/>
      <c r="AB118" s="162" t="s">
        <v>2978</v>
      </c>
      <c r="AC118" s="161"/>
      <c r="AD118" s="162" t="s">
        <v>2979</v>
      </c>
      <c r="AE118" s="161"/>
      <c r="AF118" s="211">
        <v>44398.0</v>
      </c>
      <c r="AG118" s="185">
        <f>DATE(YEAR(AF118),MONTH(AF118)+1,DAY(AF118)+15)</f>
        <v>44444</v>
      </c>
      <c r="AH118" s="186">
        <f>DATE(YEAR(AF118),MONTH(AF118)+3,DAY(AF118))</f>
        <v>44490</v>
      </c>
      <c r="AI118" s="161" t="b">
        <v>0</v>
      </c>
      <c r="AJ118" s="161" t="b">
        <v>0</v>
      </c>
      <c r="AK118" s="161" t="b">
        <v>0</v>
      </c>
      <c r="AL118" s="161" t="b">
        <v>0</v>
      </c>
      <c r="AM118" s="161"/>
    </row>
    <row r="119">
      <c r="A119" s="1514"/>
      <c r="B119" s="177">
        <v>44389.88114538194</v>
      </c>
      <c r="C119" s="162" t="s">
        <v>2980</v>
      </c>
      <c r="D119" s="179" t="s">
        <v>2981</v>
      </c>
      <c r="E119" s="178">
        <v>34975.0</v>
      </c>
      <c r="F119" s="179">
        <v>25.0</v>
      </c>
      <c r="G119" s="162">
        <v>3.9134446E7</v>
      </c>
      <c r="H119" s="162" t="s">
        <v>391</v>
      </c>
      <c r="I119" s="162" t="s">
        <v>2982</v>
      </c>
      <c r="J119" s="162">
        <v>1.161880013E9</v>
      </c>
      <c r="K119" s="162" t="s">
        <v>2980</v>
      </c>
      <c r="L119" s="162" t="s">
        <v>1620</v>
      </c>
      <c r="M119" s="162" t="s">
        <v>2983</v>
      </c>
      <c r="N119" s="162" t="s">
        <v>2984</v>
      </c>
      <c r="O119" s="162" t="s">
        <v>1622</v>
      </c>
      <c r="P119" s="162" t="s">
        <v>174</v>
      </c>
      <c r="Q119" s="162" t="s">
        <v>2985</v>
      </c>
      <c r="R119" s="162" t="s">
        <v>1745</v>
      </c>
      <c r="S119" s="161"/>
      <c r="T119" s="180" t="s">
        <v>2986</v>
      </c>
      <c r="U119" s="162" t="s">
        <v>2109</v>
      </c>
      <c r="V119" s="162" t="s">
        <v>1788</v>
      </c>
      <c r="W119" s="162" t="s">
        <v>2987</v>
      </c>
      <c r="X119" s="162" t="s">
        <v>2988</v>
      </c>
      <c r="Y119" s="162">
        <v>1.149286488E9</v>
      </c>
      <c r="Z119" s="179" t="s">
        <v>2989</v>
      </c>
      <c r="AA119" s="161"/>
      <c r="AB119" s="162" t="s">
        <v>2990</v>
      </c>
      <c r="AC119" s="161"/>
      <c r="AD119" s="161"/>
      <c r="AE119" s="161"/>
      <c r="AF119" s="161"/>
      <c r="AG119" s="213"/>
      <c r="AH119" s="168"/>
      <c r="AI119" s="161" t="b">
        <v>0</v>
      </c>
      <c r="AJ119" s="161" t="b">
        <v>0</v>
      </c>
      <c r="AK119" s="161" t="b">
        <v>0</v>
      </c>
      <c r="AL119" s="161" t="b">
        <v>0</v>
      </c>
      <c r="AM119" s="161"/>
    </row>
    <row r="120">
      <c r="A120" s="1514"/>
      <c r="B120" s="177">
        <v>44391.7019625463</v>
      </c>
      <c r="C120" s="162" t="s">
        <v>2991</v>
      </c>
      <c r="D120" s="218" t="s">
        <v>2992</v>
      </c>
      <c r="E120" s="178">
        <v>35257.0</v>
      </c>
      <c r="F120" s="179">
        <v>25.0</v>
      </c>
      <c r="G120" s="162">
        <v>3.9769322E7</v>
      </c>
      <c r="H120" s="162" t="s">
        <v>391</v>
      </c>
      <c r="I120" s="162" t="s">
        <v>1795</v>
      </c>
      <c r="J120" s="162" t="s">
        <v>2993</v>
      </c>
      <c r="K120" s="162" t="s">
        <v>2991</v>
      </c>
      <c r="L120" s="162" t="s">
        <v>1620</v>
      </c>
      <c r="M120" s="162" t="s">
        <v>2994</v>
      </c>
      <c r="N120" s="162" t="s">
        <v>2995</v>
      </c>
      <c r="O120" s="162" t="s">
        <v>1622</v>
      </c>
      <c r="P120" s="162" t="s">
        <v>172</v>
      </c>
      <c r="Q120" s="162" t="s">
        <v>2996</v>
      </c>
      <c r="R120" s="162" t="s">
        <v>1637</v>
      </c>
      <c r="S120" s="162" t="s">
        <v>2587</v>
      </c>
      <c r="T120" s="180" t="s">
        <v>2997</v>
      </c>
      <c r="U120" s="162" t="s">
        <v>1747</v>
      </c>
      <c r="V120" s="162" t="s">
        <v>2264</v>
      </c>
      <c r="W120" s="162" t="s">
        <v>2998</v>
      </c>
      <c r="X120" s="162" t="s">
        <v>1708</v>
      </c>
      <c r="Y120" s="162" t="s">
        <v>2999</v>
      </c>
      <c r="Z120" s="179" t="s">
        <v>1805</v>
      </c>
      <c r="AA120" s="162"/>
      <c r="AB120" s="162" t="s">
        <v>3000</v>
      </c>
      <c r="AC120" s="161"/>
      <c r="AD120" s="161"/>
      <c r="AE120" s="161"/>
      <c r="AF120" s="161"/>
      <c r="AG120" s="213"/>
      <c r="AH120" s="168"/>
      <c r="AI120" s="161" t="b">
        <v>0</v>
      </c>
      <c r="AJ120" s="161" t="b">
        <v>0</v>
      </c>
      <c r="AK120" s="161" t="b">
        <v>0</v>
      </c>
      <c r="AL120" s="161" t="b">
        <v>0</v>
      </c>
      <c r="AM120" s="161"/>
    </row>
    <row r="121">
      <c r="A121" s="1516" t="s">
        <v>13938</v>
      </c>
      <c r="B121" s="177">
        <v>44392.67984626157</v>
      </c>
      <c r="C121" s="162" t="s">
        <v>3001</v>
      </c>
      <c r="D121" s="162" t="s">
        <v>3002</v>
      </c>
      <c r="E121" s="178">
        <v>35157.0</v>
      </c>
      <c r="F121" s="179">
        <v>25.0</v>
      </c>
      <c r="G121" s="162">
        <v>3.9342851E7</v>
      </c>
      <c r="H121" s="162" t="s">
        <v>391</v>
      </c>
      <c r="I121" s="162" t="s">
        <v>3003</v>
      </c>
      <c r="J121" s="162" t="s">
        <v>3004</v>
      </c>
      <c r="K121" s="162" t="s">
        <v>3001</v>
      </c>
      <c r="L121" s="162" t="s">
        <v>1620</v>
      </c>
      <c r="M121" s="162" t="s">
        <v>3005</v>
      </c>
      <c r="N121" s="162" t="s">
        <v>3006</v>
      </c>
      <c r="O121" s="162" t="s">
        <v>1622</v>
      </c>
      <c r="P121" s="162" t="s">
        <v>170</v>
      </c>
      <c r="Q121" s="162" t="s">
        <v>1637</v>
      </c>
      <c r="R121" s="162" t="s">
        <v>1637</v>
      </c>
      <c r="S121" s="162" t="s">
        <v>3007</v>
      </c>
      <c r="T121" s="180" t="s">
        <v>3008</v>
      </c>
      <c r="U121" s="162" t="s">
        <v>2587</v>
      </c>
      <c r="V121" s="162" t="s">
        <v>1662</v>
      </c>
      <c r="W121" s="162" t="s">
        <v>3009</v>
      </c>
      <c r="X121" s="162" t="s">
        <v>3010</v>
      </c>
      <c r="Y121" s="162" t="s">
        <v>3011</v>
      </c>
      <c r="Z121" s="179" t="s">
        <v>3012</v>
      </c>
      <c r="AA121" s="161"/>
      <c r="AB121" s="161"/>
      <c r="AC121" s="161"/>
      <c r="AD121" s="162" t="s">
        <v>1640</v>
      </c>
      <c r="AE121" s="161"/>
      <c r="AF121" s="222">
        <v>44392.0</v>
      </c>
      <c r="AG121" s="185">
        <f>DATE(YEAR(AF121),MONTH(AF121)+1,DAY(AF121)+15)</f>
        <v>44438</v>
      </c>
      <c r="AH121" s="186">
        <f>DATE(YEAR(AF121),MONTH(AF121)+3,DAY(AF121))</f>
        <v>44484</v>
      </c>
      <c r="AI121" s="161" t="b">
        <v>0</v>
      </c>
      <c r="AJ121" s="161" t="b">
        <v>0</v>
      </c>
      <c r="AK121" s="162" t="b">
        <v>1</v>
      </c>
      <c r="AL121" s="162" t="b">
        <v>1</v>
      </c>
      <c r="AM121" s="161"/>
    </row>
    <row r="122">
      <c r="A122" s="1514"/>
      <c r="B122" s="177">
        <v>44393.70243388889</v>
      </c>
      <c r="C122" s="162" t="s">
        <v>3013</v>
      </c>
      <c r="D122" s="218" t="s">
        <v>3014</v>
      </c>
      <c r="E122" s="178">
        <v>35082.0</v>
      </c>
      <c r="F122" s="179">
        <v>45.0</v>
      </c>
      <c r="G122" s="162">
        <v>3312706.0</v>
      </c>
      <c r="H122" s="162" t="s">
        <v>2021</v>
      </c>
      <c r="I122" s="162" t="s">
        <v>1678</v>
      </c>
      <c r="J122" s="162" t="s">
        <v>3015</v>
      </c>
      <c r="K122" s="162" t="s">
        <v>3018</v>
      </c>
      <c r="L122" s="162" t="s">
        <v>3016</v>
      </c>
      <c r="M122" s="162" t="s">
        <v>3017</v>
      </c>
      <c r="N122" s="162" t="s">
        <v>3019</v>
      </c>
      <c r="O122" s="162" t="s">
        <v>1634</v>
      </c>
      <c r="P122" s="162" t="s">
        <v>174</v>
      </c>
      <c r="Q122" s="162" t="s">
        <v>3020</v>
      </c>
      <c r="R122" s="162" t="s">
        <v>3021</v>
      </c>
      <c r="S122" s="161"/>
      <c r="T122" s="180" t="s">
        <v>3022</v>
      </c>
      <c r="U122" s="162" t="s">
        <v>3023</v>
      </c>
      <c r="V122" s="162" t="s">
        <v>1788</v>
      </c>
      <c r="W122" s="162" t="s">
        <v>3024</v>
      </c>
      <c r="X122" s="162" t="s">
        <v>3024</v>
      </c>
      <c r="Y122" s="162" t="s">
        <v>3025</v>
      </c>
      <c r="Z122" s="179" t="s">
        <v>1866</v>
      </c>
      <c r="AA122" s="161"/>
      <c r="AB122" s="162" t="s">
        <v>3026</v>
      </c>
      <c r="AC122" s="161"/>
      <c r="AD122" s="161"/>
      <c r="AE122" s="161"/>
      <c r="AF122" s="161"/>
      <c r="AG122" s="213"/>
      <c r="AH122" s="168"/>
      <c r="AI122" s="161" t="b">
        <v>0</v>
      </c>
      <c r="AJ122" s="161" t="b">
        <v>0</v>
      </c>
      <c r="AK122" s="161" t="b">
        <v>0</v>
      </c>
      <c r="AL122" s="161" t="b">
        <v>0</v>
      </c>
      <c r="AM122" s="161"/>
    </row>
    <row r="123">
      <c r="A123" s="1514"/>
      <c r="B123" s="177">
        <v>44396.21223806713</v>
      </c>
      <c r="C123" s="162" t="s">
        <v>3027</v>
      </c>
      <c r="D123" s="218" t="s">
        <v>3028</v>
      </c>
      <c r="E123" s="178">
        <v>35436.0</v>
      </c>
      <c r="F123" s="179">
        <v>24.0</v>
      </c>
      <c r="G123" s="162">
        <v>4.0009368E7</v>
      </c>
      <c r="H123" s="162" t="s">
        <v>391</v>
      </c>
      <c r="I123" s="162" t="s">
        <v>1822</v>
      </c>
      <c r="J123" s="162" t="s">
        <v>3029</v>
      </c>
      <c r="K123" s="162" t="s">
        <v>3027</v>
      </c>
      <c r="L123" s="162" t="s">
        <v>1620</v>
      </c>
      <c r="M123" s="162" t="s">
        <v>3030</v>
      </c>
      <c r="N123" s="162" t="s">
        <v>3031</v>
      </c>
      <c r="O123" s="162" t="s">
        <v>1622</v>
      </c>
      <c r="P123" s="162" t="s">
        <v>174</v>
      </c>
      <c r="Q123" s="162" t="s">
        <v>3032</v>
      </c>
      <c r="R123" s="162" t="s">
        <v>3033</v>
      </c>
      <c r="S123" s="161"/>
      <c r="T123" s="180" t="s">
        <v>3034</v>
      </c>
      <c r="U123" s="162" t="s">
        <v>3035</v>
      </c>
      <c r="V123" s="162" t="s">
        <v>3036</v>
      </c>
      <c r="W123" s="162" t="s">
        <v>3037</v>
      </c>
      <c r="X123" s="162" t="s">
        <v>3038</v>
      </c>
      <c r="Y123" s="162" t="s">
        <v>3039</v>
      </c>
      <c r="Z123" s="179" t="s">
        <v>1737</v>
      </c>
      <c r="AA123" s="162"/>
      <c r="AB123" s="162" t="s">
        <v>3040</v>
      </c>
      <c r="AC123" s="161"/>
      <c r="AD123" s="161"/>
      <c r="AE123" s="161"/>
      <c r="AF123" s="161"/>
      <c r="AG123" s="213"/>
      <c r="AH123" s="168"/>
      <c r="AI123" s="161" t="b">
        <v>0</v>
      </c>
      <c r="AJ123" s="161" t="b">
        <v>0</v>
      </c>
      <c r="AK123" s="161" t="b">
        <v>0</v>
      </c>
      <c r="AL123" s="161" t="b">
        <v>0</v>
      </c>
      <c r="AM123" s="161"/>
    </row>
    <row r="124">
      <c r="A124" s="1517"/>
      <c r="B124" s="177">
        <v>44396.5136125</v>
      </c>
      <c r="C124" s="162" t="s">
        <v>3041</v>
      </c>
      <c r="D124" s="218" t="s">
        <v>3042</v>
      </c>
      <c r="E124" s="178">
        <v>35206.0</v>
      </c>
      <c r="F124" s="179">
        <v>25.0</v>
      </c>
      <c r="G124" s="162">
        <v>3.9625511E7</v>
      </c>
      <c r="H124" s="162" t="s">
        <v>674</v>
      </c>
      <c r="I124" s="162" t="s">
        <v>3043</v>
      </c>
      <c r="J124" s="162">
        <v>1.131783753E9</v>
      </c>
      <c r="K124" s="162" t="s">
        <v>3041</v>
      </c>
      <c r="L124" s="162" t="s">
        <v>1620</v>
      </c>
      <c r="M124" s="162" t="s">
        <v>3044</v>
      </c>
      <c r="N124" s="162" t="s">
        <v>3045</v>
      </c>
      <c r="O124" s="162" t="s">
        <v>1622</v>
      </c>
      <c r="P124" s="162" t="s">
        <v>174</v>
      </c>
      <c r="Q124" s="162" t="s">
        <v>3046</v>
      </c>
      <c r="R124" s="162" t="s">
        <v>1637</v>
      </c>
      <c r="S124" s="161"/>
      <c r="T124" s="180" t="s">
        <v>3047</v>
      </c>
      <c r="U124" s="162" t="s">
        <v>1747</v>
      </c>
      <c r="V124" s="162" t="s">
        <v>1662</v>
      </c>
      <c r="W124" s="162" t="s">
        <v>3048</v>
      </c>
      <c r="X124" s="162" t="s">
        <v>1708</v>
      </c>
      <c r="Y124" s="162">
        <v>1.136652841E9</v>
      </c>
      <c r="Z124" s="179" t="s">
        <v>3049</v>
      </c>
      <c r="AA124" s="162"/>
      <c r="AB124" s="162" t="s">
        <v>3050</v>
      </c>
      <c r="AC124" s="161"/>
      <c r="AD124" s="161"/>
      <c r="AE124" s="161"/>
      <c r="AF124" s="161"/>
      <c r="AG124" s="213"/>
      <c r="AH124" s="168"/>
      <c r="AI124" s="161" t="b">
        <v>0</v>
      </c>
      <c r="AJ124" s="161" t="b">
        <v>0</v>
      </c>
      <c r="AK124" s="161" t="b">
        <v>0</v>
      </c>
      <c r="AL124" s="161" t="b">
        <v>0</v>
      </c>
      <c r="AM124" s="161"/>
    </row>
    <row r="125">
      <c r="A125" s="1516" t="s">
        <v>13938</v>
      </c>
      <c r="B125" s="177">
        <v>44397.412847858795</v>
      </c>
      <c r="C125" s="162" t="s">
        <v>3051</v>
      </c>
      <c r="D125" s="162" t="s">
        <v>3052</v>
      </c>
      <c r="E125" s="178">
        <v>36173.0</v>
      </c>
      <c r="F125" s="179">
        <v>22.0</v>
      </c>
      <c r="G125" s="162">
        <v>4.1702696E7</v>
      </c>
      <c r="H125" s="162" t="s">
        <v>391</v>
      </c>
      <c r="I125" s="162" t="s">
        <v>1678</v>
      </c>
      <c r="J125" s="162" t="s">
        <v>3053</v>
      </c>
      <c r="K125" s="162" t="s">
        <v>3051</v>
      </c>
      <c r="L125" s="162" t="s">
        <v>1620</v>
      </c>
      <c r="M125" s="162" t="s">
        <v>3054</v>
      </c>
      <c r="N125" s="162" t="s">
        <v>3055</v>
      </c>
      <c r="O125" s="162" t="s">
        <v>1622</v>
      </c>
      <c r="P125" s="162" t="s">
        <v>170</v>
      </c>
      <c r="Q125" s="162" t="s">
        <v>3056</v>
      </c>
      <c r="R125" s="162" t="s">
        <v>3057</v>
      </c>
      <c r="S125" s="162" t="s">
        <v>3007</v>
      </c>
      <c r="T125" s="180" t="s">
        <v>3058</v>
      </c>
      <c r="U125" s="162" t="s">
        <v>3059</v>
      </c>
      <c r="V125" s="162" t="s">
        <v>1788</v>
      </c>
      <c r="W125" s="162" t="s">
        <v>3060</v>
      </c>
      <c r="X125" s="162" t="s">
        <v>1708</v>
      </c>
      <c r="Y125" s="162" t="s">
        <v>3061</v>
      </c>
      <c r="Z125" s="179" t="s">
        <v>3062</v>
      </c>
      <c r="AA125" s="161"/>
      <c r="AB125" s="161"/>
      <c r="AC125" s="161"/>
      <c r="AD125" s="162" t="s">
        <v>1640</v>
      </c>
      <c r="AE125" s="161"/>
      <c r="AF125" s="210">
        <v>44397.0</v>
      </c>
      <c r="AG125" s="185">
        <f>DATE(YEAR(AF125),MONTH(AF125)+1,DAY(AF125)+15)</f>
        <v>44443</v>
      </c>
      <c r="AH125" s="186">
        <f>DATE(YEAR(AF125),MONTH(AF125)+3,DAY(AF125))</f>
        <v>44489</v>
      </c>
      <c r="AI125" s="161" t="b">
        <v>0</v>
      </c>
      <c r="AJ125" s="161" t="b">
        <v>0</v>
      </c>
      <c r="AK125" s="162" t="b">
        <v>1</v>
      </c>
      <c r="AL125" s="162" t="b">
        <v>1</v>
      </c>
      <c r="AM125" s="161"/>
    </row>
    <row r="126">
      <c r="A126" s="1514"/>
      <c r="B126" s="177">
        <v>44398.61628954861</v>
      </c>
      <c r="C126" s="162" t="s">
        <v>3063</v>
      </c>
      <c r="D126" s="162" t="s">
        <v>3064</v>
      </c>
      <c r="E126" s="178">
        <v>34551.0</v>
      </c>
      <c r="F126" s="179">
        <v>26.0</v>
      </c>
      <c r="G126" s="162">
        <v>3.844014E7</v>
      </c>
      <c r="H126" s="162" t="s">
        <v>391</v>
      </c>
      <c r="I126" s="162" t="s">
        <v>1887</v>
      </c>
      <c r="J126" s="162" t="s">
        <v>3065</v>
      </c>
      <c r="K126" s="162" t="s">
        <v>3063</v>
      </c>
      <c r="L126" s="162" t="s">
        <v>1620</v>
      </c>
      <c r="M126" s="162" t="s">
        <v>3066</v>
      </c>
      <c r="N126" s="162" t="s">
        <v>3067</v>
      </c>
      <c r="O126" s="162" t="s">
        <v>1634</v>
      </c>
      <c r="P126" s="162" t="s">
        <v>170</v>
      </c>
      <c r="Q126" s="162" t="s">
        <v>3068</v>
      </c>
      <c r="R126" s="162" t="s">
        <v>3069</v>
      </c>
      <c r="S126" s="162" t="s">
        <v>3070</v>
      </c>
      <c r="T126" s="180" t="s">
        <v>3071</v>
      </c>
      <c r="U126" s="162" t="s">
        <v>3072</v>
      </c>
      <c r="V126" s="162" t="s">
        <v>1685</v>
      </c>
      <c r="W126" s="162" t="s">
        <v>3073</v>
      </c>
      <c r="X126" s="162" t="s">
        <v>1884</v>
      </c>
      <c r="Y126" s="162" t="s">
        <v>3074</v>
      </c>
      <c r="Z126" s="179" t="s">
        <v>3075</v>
      </c>
      <c r="AA126" s="161"/>
      <c r="AB126" s="161"/>
      <c r="AC126" s="161"/>
      <c r="AD126" s="161"/>
      <c r="AE126" s="161"/>
      <c r="AF126" s="161"/>
      <c r="AG126" s="185"/>
      <c r="AH126" s="217"/>
      <c r="AI126" s="161" t="b">
        <v>0</v>
      </c>
      <c r="AJ126" s="161" t="b">
        <v>0</v>
      </c>
      <c r="AK126" s="161" t="b">
        <v>0</v>
      </c>
      <c r="AL126" s="161" t="b">
        <v>0</v>
      </c>
      <c r="AM126" s="161"/>
    </row>
    <row r="127">
      <c r="A127" s="1514"/>
      <c r="B127" s="177">
        <v>44400.81259824074</v>
      </c>
      <c r="C127" s="162" t="s">
        <v>3076</v>
      </c>
      <c r="D127" s="218" t="s">
        <v>3077</v>
      </c>
      <c r="E127" s="178">
        <v>35496.0</v>
      </c>
      <c r="F127" s="179">
        <v>24.0</v>
      </c>
      <c r="G127" s="162">
        <v>4.0042945E7</v>
      </c>
      <c r="H127" s="162" t="s">
        <v>1755</v>
      </c>
      <c r="I127" s="162" t="s">
        <v>1822</v>
      </c>
      <c r="J127" s="162">
        <v>1.136129791E9</v>
      </c>
      <c r="K127" s="162" t="s">
        <v>3079</v>
      </c>
      <c r="L127" s="162" t="s">
        <v>1646</v>
      </c>
      <c r="M127" s="162" t="s">
        <v>3078</v>
      </c>
      <c r="N127" s="162" t="s">
        <v>3080</v>
      </c>
      <c r="O127" s="162" t="s">
        <v>1634</v>
      </c>
      <c r="P127" s="162" t="s">
        <v>174</v>
      </c>
      <c r="Q127" s="162" t="s">
        <v>3081</v>
      </c>
      <c r="R127" s="162" t="s">
        <v>3082</v>
      </c>
      <c r="S127" s="161"/>
      <c r="T127" s="180" t="s">
        <v>3083</v>
      </c>
      <c r="U127" s="162" t="s">
        <v>1661</v>
      </c>
      <c r="V127" s="162" t="s">
        <v>3084</v>
      </c>
      <c r="W127" s="162" t="s">
        <v>3085</v>
      </c>
      <c r="X127" s="162" t="s">
        <v>3086</v>
      </c>
      <c r="Y127" s="162">
        <v>1.144309597E9</v>
      </c>
      <c r="Z127" s="179" t="s">
        <v>1866</v>
      </c>
      <c r="AA127" s="161"/>
      <c r="AB127" s="162" t="s">
        <v>2387</v>
      </c>
      <c r="AC127" s="161"/>
      <c r="AD127" s="161"/>
      <c r="AE127" s="161"/>
      <c r="AF127" s="161"/>
      <c r="AG127" s="185"/>
      <c r="AH127" s="217"/>
      <c r="AI127" s="161" t="b">
        <v>0</v>
      </c>
      <c r="AJ127" s="161" t="b">
        <v>0</v>
      </c>
      <c r="AK127" s="161" t="b">
        <v>0</v>
      </c>
      <c r="AL127" s="161" t="b">
        <v>0</v>
      </c>
      <c r="AM127" s="161"/>
    </row>
    <row r="128">
      <c r="A128" s="1517"/>
      <c r="B128" s="223">
        <v>44407.24179905093</v>
      </c>
      <c r="C128" s="162" t="s">
        <v>3087</v>
      </c>
      <c r="D128" s="162" t="s">
        <v>3088</v>
      </c>
      <c r="E128" s="178">
        <v>31668.0</v>
      </c>
      <c r="F128" s="179">
        <v>34.0</v>
      </c>
      <c r="G128" s="162">
        <v>3.2592512E7</v>
      </c>
      <c r="H128" s="162" t="s">
        <v>1740</v>
      </c>
      <c r="I128" s="162" t="s">
        <v>1678</v>
      </c>
      <c r="J128" s="162">
        <v>1.168168057E9</v>
      </c>
      <c r="K128" s="162" t="s">
        <v>3087</v>
      </c>
      <c r="L128" s="162" t="s">
        <v>1646</v>
      </c>
      <c r="M128" s="162" t="s">
        <v>3089</v>
      </c>
      <c r="N128" s="162" t="s">
        <v>3090</v>
      </c>
      <c r="O128" s="162" t="s">
        <v>1680</v>
      </c>
      <c r="P128" s="162" t="s">
        <v>174</v>
      </c>
      <c r="Q128" s="162" t="s">
        <v>3091</v>
      </c>
      <c r="R128" s="162" t="s">
        <v>1637</v>
      </c>
      <c r="S128" s="161"/>
      <c r="T128" s="180" t="s">
        <v>3092</v>
      </c>
      <c r="U128" s="162" t="s">
        <v>1747</v>
      </c>
      <c r="V128" s="162" t="s">
        <v>3093</v>
      </c>
      <c r="W128" s="162" t="s">
        <v>3094</v>
      </c>
      <c r="X128" s="162" t="s">
        <v>1870</v>
      </c>
      <c r="Y128" s="162" t="s">
        <v>3095</v>
      </c>
      <c r="Z128" s="179" t="s">
        <v>2624</v>
      </c>
      <c r="AA128" s="161"/>
      <c r="AB128" s="162" t="s">
        <v>3096</v>
      </c>
      <c r="AC128" s="161"/>
      <c r="AD128" s="162" t="s">
        <v>3097</v>
      </c>
      <c r="AE128" s="161"/>
      <c r="AF128" s="210">
        <v>44481.0</v>
      </c>
      <c r="AG128" s="185">
        <f>DATE(YEAR(AF128),MONTH(AF128)+1,DAY(AF128)+15)</f>
        <v>44527</v>
      </c>
      <c r="AH128" s="186">
        <f>DATE(YEAR(AF128),MONTH(AF128)+3,DAY(AF128))</f>
        <v>44573</v>
      </c>
      <c r="AI128" s="161" t="b">
        <v>0</v>
      </c>
      <c r="AJ128" s="161" t="b">
        <v>0</v>
      </c>
      <c r="AK128" s="161" t="b">
        <v>0</v>
      </c>
      <c r="AL128" s="161" t="b">
        <v>0</v>
      </c>
      <c r="AM128" s="161"/>
    </row>
    <row r="129">
      <c r="A129" s="1517"/>
      <c r="B129" s="223">
        <v>44407.42532837963</v>
      </c>
      <c r="C129" s="162" t="s">
        <v>3098</v>
      </c>
      <c r="D129" s="162" t="s">
        <v>3099</v>
      </c>
      <c r="E129" s="178">
        <v>32760.0</v>
      </c>
      <c r="F129" s="179">
        <v>31.0</v>
      </c>
      <c r="G129" s="162">
        <v>3.4664239E7</v>
      </c>
      <c r="H129" s="162" t="s">
        <v>391</v>
      </c>
      <c r="I129" s="162" t="s">
        <v>3100</v>
      </c>
      <c r="J129" s="162">
        <v>2.804881912E9</v>
      </c>
      <c r="K129" s="162" t="s">
        <v>3098</v>
      </c>
      <c r="L129" s="162" t="s">
        <v>1620</v>
      </c>
      <c r="M129" s="162" t="s">
        <v>3101</v>
      </c>
      <c r="N129" s="162" t="s">
        <v>3102</v>
      </c>
      <c r="O129" s="162" t="s">
        <v>1622</v>
      </c>
      <c r="P129" s="162" t="s">
        <v>174</v>
      </c>
      <c r="Q129" s="162" t="s">
        <v>3103</v>
      </c>
      <c r="R129" s="162" t="s">
        <v>3104</v>
      </c>
      <c r="S129" s="161"/>
      <c r="T129" s="180" t="s">
        <v>3105</v>
      </c>
      <c r="U129" s="162" t="s">
        <v>3106</v>
      </c>
      <c r="V129" s="162" t="s">
        <v>2310</v>
      </c>
      <c r="W129" s="162" t="s">
        <v>3107</v>
      </c>
      <c r="X129" s="162" t="s">
        <v>3108</v>
      </c>
      <c r="Y129" s="162">
        <v>2.804881912E9</v>
      </c>
      <c r="Z129" s="179" t="s">
        <v>1651</v>
      </c>
      <c r="AA129" s="161"/>
      <c r="AB129" s="161"/>
      <c r="AC129" s="161"/>
      <c r="AD129" s="161"/>
      <c r="AE129" s="161"/>
      <c r="AF129" s="161"/>
      <c r="AG129" s="185"/>
      <c r="AH129" s="217"/>
      <c r="AI129" s="161" t="b">
        <v>0</v>
      </c>
      <c r="AJ129" s="161" t="b">
        <v>0</v>
      </c>
      <c r="AK129" s="161" t="b">
        <v>0</v>
      </c>
      <c r="AL129" s="161" t="b">
        <v>0</v>
      </c>
      <c r="AM129" s="161"/>
    </row>
    <row r="130">
      <c r="A130" s="1514"/>
      <c r="B130" s="223">
        <v>44407.68276459491</v>
      </c>
      <c r="C130" s="162" t="s">
        <v>3109</v>
      </c>
      <c r="D130" s="162" t="s">
        <v>3110</v>
      </c>
      <c r="E130" s="178">
        <v>35256.0</v>
      </c>
      <c r="F130" s="179">
        <v>25.0</v>
      </c>
      <c r="G130" s="162">
        <v>3.9389078E7</v>
      </c>
      <c r="H130" s="162" t="s">
        <v>391</v>
      </c>
      <c r="I130" s="162" t="s">
        <v>3111</v>
      </c>
      <c r="J130" s="162" t="s">
        <v>3112</v>
      </c>
      <c r="K130" s="162" t="s">
        <v>3109</v>
      </c>
      <c r="L130" s="162" t="s">
        <v>1646</v>
      </c>
      <c r="M130" s="162" t="s">
        <v>3113</v>
      </c>
      <c r="N130" s="162" t="s">
        <v>3114</v>
      </c>
      <c r="O130" s="162" t="s">
        <v>1622</v>
      </c>
      <c r="P130" s="162" t="s">
        <v>170</v>
      </c>
      <c r="Q130" s="162" t="s">
        <v>3115</v>
      </c>
      <c r="R130" s="162" t="s">
        <v>3116</v>
      </c>
      <c r="S130" s="161"/>
      <c r="T130" s="180" t="s">
        <v>3117</v>
      </c>
      <c r="U130" s="162" t="s">
        <v>2611</v>
      </c>
      <c r="V130" s="162" t="s">
        <v>1895</v>
      </c>
      <c r="W130" s="162" t="s">
        <v>3118</v>
      </c>
      <c r="X130" s="162" t="s">
        <v>1708</v>
      </c>
      <c r="Y130" s="162" t="s">
        <v>3119</v>
      </c>
      <c r="Z130" s="179" t="s">
        <v>3120</v>
      </c>
      <c r="AA130" s="161"/>
      <c r="AB130" s="162" t="s">
        <v>3121</v>
      </c>
      <c r="AC130" s="161"/>
      <c r="AD130" s="161"/>
      <c r="AE130" s="161"/>
      <c r="AF130" s="161"/>
      <c r="AG130" s="185"/>
      <c r="AH130" s="217"/>
      <c r="AI130" s="161" t="b">
        <v>0</v>
      </c>
      <c r="AJ130" s="161" t="b">
        <v>0</v>
      </c>
      <c r="AK130" s="161" t="b">
        <v>0</v>
      </c>
      <c r="AL130" s="161" t="b">
        <v>0</v>
      </c>
      <c r="AM130" s="161"/>
    </row>
    <row r="131">
      <c r="A131" s="1518" t="s">
        <v>13938</v>
      </c>
      <c r="B131" s="177">
        <v>44409.471882592596</v>
      </c>
      <c r="C131" s="162" t="s">
        <v>3122</v>
      </c>
      <c r="D131" s="162" t="s">
        <v>3123</v>
      </c>
      <c r="E131" s="178">
        <v>32275.0</v>
      </c>
      <c r="F131" s="179">
        <v>33.0</v>
      </c>
      <c r="G131" s="162">
        <v>3.3679194E7</v>
      </c>
      <c r="H131" s="162" t="s">
        <v>391</v>
      </c>
      <c r="I131" s="162" t="s">
        <v>3124</v>
      </c>
      <c r="J131" s="162">
        <v>1.166571639E9</v>
      </c>
      <c r="K131" s="162" t="s">
        <v>3122</v>
      </c>
      <c r="L131" s="162" t="s">
        <v>1620</v>
      </c>
      <c r="M131" s="162" t="s">
        <v>3125</v>
      </c>
      <c r="N131" s="162" t="s">
        <v>3126</v>
      </c>
      <c r="O131" s="162" t="s">
        <v>1622</v>
      </c>
      <c r="P131" s="162" t="s">
        <v>174</v>
      </c>
      <c r="Q131" s="162" t="s">
        <v>3127</v>
      </c>
      <c r="R131" s="162" t="s">
        <v>1637</v>
      </c>
      <c r="S131" s="162" t="s">
        <v>3128</v>
      </c>
      <c r="T131" s="180" t="s">
        <v>3129</v>
      </c>
      <c r="U131" s="162" t="s">
        <v>3130</v>
      </c>
      <c r="V131" s="162" t="s">
        <v>3131</v>
      </c>
      <c r="W131" s="162" t="s">
        <v>3132</v>
      </c>
      <c r="X131" s="162" t="s">
        <v>2098</v>
      </c>
      <c r="Y131" s="162">
        <v>1.155612771E9</v>
      </c>
      <c r="Z131" s="179" t="s">
        <v>1737</v>
      </c>
      <c r="AA131" s="161"/>
      <c r="AB131" s="161"/>
      <c r="AC131" s="161"/>
      <c r="AD131" s="161"/>
      <c r="AE131" s="161"/>
      <c r="AF131" s="211">
        <v>44410.0</v>
      </c>
      <c r="AG131" s="185">
        <f>DATE(YEAR(AF131),MONTH(AF131)+1,DAY(AF131)+15)</f>
        <v>44456</v>
      </c>
      <c r="AH131" s="186">
        <f>DATE(YEAR(AF131),MONTH(AF131)+3,DAY(AF131))</f>
        <v>44502</v>
      </c>
      <c r="AI131" s="161" t="b">
        <v>0</v>
      </c>
      <c r="AJ131" s="161" t="b">
        <v>0</v>
      </c>
      <c r="AK131" s="162" t="b">
        <v>1</v>
      </c>
      <c r="AL131" s="162" t="b">
        <v>1</v>
      </c>
      <c r="AM131" s="161"/>
    </row>
    <row r="132">
      <c r="A132" s="1514"/>
      <c r="B132" s="177">
        <v>44410.467214317134</v>
      </c>
      <c r="C132" s="162" t="s">
        <v>3133</v>
      </c>
      <c r="D132" s="162" t="s">
        <v>3134</v>
      </c>
      <c r="E132" s="178">
        <v>36097.0</v>
      </c>
      <c r="F132" s="179">
        <v>22.0</v>
      </c>
      <c r="G132" s="162">
        <v>4.1638826E7</v>
      </c>
      <c r="H132" s="162" t="s">
        <v>391</v>
      </c>
      <c r="I132" s="162" t="s">
        <v>1822</v>
      </c>
      <c r="J132" s="162" t="s">
        <v>3135</v>
      </c>
      <c r="K132" s="162" t="s">
        <v>3133</v>
      </c>
      <c r="L132" s="162" t="s">
        <v>1620</v>
      </c>
      <c r="M132" s="162" t="s">
        <v>3136</v>
      </c>
      <c r="N132" s="162" t="s">
        <v>3137</v>
      </c>
      <c r="O132" s="162" t="s">
        <v>1622</v>
      </c>
      <c r="P132" s="162" t="s">
        <v>170</v>
      </c>
      <c r="Q132" s="162" t="s">
        <v>3138</v>
      </c>
      <c r="R132" s="162" t="s">
        <v>1651</v>
      </c>
      <c r="S132" s="162" t="s">
        <v>3139</v>
      </c>
      <c r="T132" s="180" t="s">
        <v>3140</v>
      </c>
      <c r="U132" s="162" t="s">
        <v>3141</v>
      </c>
      <c r="V132" s="162" t="s">
        <v>1685</v>
      </c>
      <c r="W132" s="162" t="s">
        <v>3142</v>
      </c>
      <c r="X132" s="162" t="s">
        <v>1708</v>
      </c>
      <c r="Y132" s="162">
        <v>1.157453567E9</v>
      </c>
      <c r="Z132" s="179" t="s">
        <v>3143</v>
      </c>
      <c r="AA132" s="161"/>
      <c r="AB132" s="162" t="s">
        <v>3144</v>
      </c>
      <c r="AC132" s="161"/>
      <c r="AD132" s="161"/>
      <c r="AE132" s="161"/>
      <c r="AF132" s="161"/>
      <c r="AG132" s="161"/>
      <c r="AH132" s="161"/>
      <c r="AI132" s="161" t="b">
        <v>0</v>
      </c>
      <c r="AJ132" s="161" t="b">
        <v>0</v>
      </c>
      <c r="AK132" s="161" t="b">
        <v>0</v>
      </c>
      <c r="AL132" s="161" t="b">
        <v>0</v>
      </c>
      <c r="AM132" s="161"/>
    </row>
    <row r="133">
      <c r="A133" s="1517"/>
      <c r="B133" s="223">
        <v>44410.52434175926</v>
      </c>
      <c r="C133" s="162" t="s">
        <v>3145</v>
      </c>
      <c r="D133" s="162" t="s">
        <v>3146</v>
      </c>
      <c r="E133" s="178">
        <v>36189.0</v>
      </c>
      <c r="F133" s="179">
        <v>22.0</v>
      </c>
      <c r="G133" s="162">
        <v>4.1673277E7</v>
      </c>
      <c r="H133" s="162" t="s">
        <v>391</v>
      </c>
      <c r="I133" s="162" t="s">
        <v>3147</v>
      </c>
      <c r="J133" s="162" t="s">
        <v>3148</v>
      </c>
      <c r="K133" s="162" t="s">
        <v>3145</v>
      </c>
      <c r="L133" s="162" t="s">
        <v>1620</v>
      </c>
      <c r="M133" s="162" t="s">
        <v>3149</v>
      </c>
      <c r="N133" s="162" t="s">
        <v>3150</v>
      </c>
      <c r="O133" s="162" t="s">
        <v>1668</v>
      </c>
      <c r="P133" s="162" t="s">
        <v>174</v>
      </c>
      <c r="Q133" s="162" t="s">
        <v>3151</v>
      </c>
      <c r="R133" s="162" t="s">
        <v>3152</v>
      </c>
      <c r="S133" s="161"/>
      <c r="T133" s="180" t="s">
        <v>3153</v>
      </c>
      <c r="U133" s="162" t="s">
        <v>1661</v>
      </c>
      <c r="V133" s="162" t="s">
        <v>1662</v>
      </c>
      <c r="W133" s="162" t="s">
        <v>3154</v>
      </c>
      <c r="X133" s="162" t="s">
        <v>1790</v>
      </c>
      <c r="Y133" s="162" t="s">
        <v>3155</v>
      </c>
      <c r="Z133" s="179" t="s">
        <v>1792</v>
      </c>
      <c r="AA133" s="161"/>
      <c r="AB133" s="162" t="s">
        <v>3144</v>
      </c>
      <c r="AC133" s="161"/>
      <c r="AD133" s="162" t="s">
        <v>3156</v>
      </c>
      <c r="AE133" s="161"/>
      <c r="AF133" s="210">
        <v>44481.0</v>
      </c>
      <c r="AG133" s="185">
        <f t="shared" ref="AG133:AG135" si="19">DATE(YEAR(AF133),MONTH(AF133)+1,DAY(AF133)+15)</f>
        <v>44527</v>
      </c>
      <c r="AH133" s="186">
        <f t="shared" ref="AH133:AH135" si="20">DATE(YEAR(AF133),MONTH(AF133)+3,DAY(AF133))</f>
        <v>44573</v>
      </c>
      <c r="AI133" s="161" t="b">
        <v>0</v>
      </c>
      <c r="AJ133" s="161" t="b">
        <v>0</v>
      </c>
      <c r="AK133" s="161" t="b">
        <v>0</v>
      </c>
      <c r="AL133" s="161" t="b">
        <v>0</v>
      </c>
      <c r="AM133" s="161"/>
    </row>
    <row r="134">
      <c r="A134" s="1517"/>
      <c r="B134" s="177">
        <v>44410.536069699076</v>
      </c>
      <c r="C134" s="162" t="s">
        <v>3157</v>
      </c>
      <c r="D134" s="162" t="s">
        <v>3158</v>
      </c>
      <c r="E134" s="178">
        <v>37683.0</v>
      </c>
      <c r="F134" s="179">
        <v>18.0</v>
      </c>
      <c r="G134" s="162">
        <v>4.4796282E7</v>
      </c>
      <c r="H134" s="162" t="s">
        <v>391</v>
      </c>
      <c r="I134" s="162" t="s">
        <v>3159</v>
      </c>
      <c r="J134" s="162" t="s">
        <v>3160</v>
      </c>
      <c r="K134" s="162" t="s">
        <v>3157</v>
      </c>
      <c r="L134" s="162" t="s">
        <v>1620</v>
      </c>
      <c r="M134" s="162" t="s">
        <v>3161</v>
      </c>
      <c r="N134" s="162" t="s">
        <v>3162</v>
      </c>
      <c r="O134" s="162" t="s">
        <v>1668</v>
      </c>
      <c r="P134" s="162" t="s">
        <v>174</v>
      </c>
      <c r="Q134" s="162" t="s">
        <v>3163</v>
      </c>
      <c r="R134" s="162" t="s">
        <v>3164</v>
      </c>
      <c r="S134" s="161"/>
      <c r="T134" s="180" t="s">
        <v>3165</v>
      </c>
      <c r="U134" s="162" t="s">
        <v>3166</v>
      </c>
      <c r="V134" s="162" t="s">
        <v>1662</v>
      </c>
      <c r="W134" s="162" t="s">
        <v>3167</v>
      </c>
      <c r="X134" s="162" t="s">
        <v>3167</v>
      </c>
      <c r="Y134" s="162" t="s">
        <v>3167</v>
      </c>
      <c r="Z134" s="179" t="s">
        <v>3168</v>
      </c>
      <c r="AA134" s="161"/>
      <c r="AB134" s="161"/>
      <c r="AC134" s="161"/>
      <c r="AD134" s="162" t="s">
        <v>2979</v>
      </c>
      <c r="AE134" s="161"/>
      <c r="AF134" s="211">
        <v>44489.0</v>
      </c>
      <c r="AG134" s="185">
        <f t="shared" si="19"/>
        <v>44535</v>
      </c>
      <c r="AH134" s="186">
        <f t="shared" si="20"/>
        <v>44581</v>
      </c>
      <c r="AI134" s="161" t="b">
        <v>0</v>
      </c>
      <c r="AJ134" s="161" t="b">
        <v>0</v>
      </c>
      <c r="AK134" s="161" t="b">
        <v>0</v>
      </c>
      <c r="AL134" s="161" t="b">
        <v>0</v>
      </c>
      <c r="AM134" s="161"/>
    </row>
    <row r="135">
      <c r="A135" s="1517"/>
      <c r="B135" s="201">
        <v>44410.678020231484</v>
      </c>
      <c r="C135" s="162" t="s">
        <v>3169</v>
      </c>
      <c r="D135" s="162" t="s">
        <v>3170</v>
      </c>
      <c r="E135" s="178">
        <v>35541.0</v>
      </c>
      <c r="F135" s="179">
        <v>24.0</v>
      </c>
      <c r="G135" s="162">
        <v>4.0228672E7</v>
      </c>
      <c r="H135" s="162" t="s">
        <v>391</v>
      </c>
      <c r="I135" s="162" t="s">
        <v>3171</v>
      </c>
      <c r="J135" s="162">
        <v>1.130181841E9</v>
      </c>
      <c r="K135" s="162" t="s">
        <v>3172</v>
      </c>
      <c r="L135" s="162" t="s">
        <v>1620</v>
      </c>
      <c r="M135" s="162" t="s">
        <v>2092</v>
      </c>
      <c r="N135" s="162" t="s">
        <v>3173</v>
      </c>
      <c r="O135" s="162" t="s">
        <v>1680</v>
      </c>
      <c r="P135" s="162" t="s">
        <v>174</v>
      </c>
      <c r="Q135" s="162" t="s">
        <v>3174</v>
      </c>
      <c r="R135" s="162" t="s">
        <v>1866</v>
      </c>
      <c r="S135" s="161"/>
      <c r="T135" s="180" t="s">
        <v>3175</v>
      </c>
      <c r="U135" s="162" t="s">
        <v>3176</v>
      </c>
      <c r="V135" s="162" t="s">
        <v>1662</v>
      </c>
      <c r="W135" s="162" t="s">
        <v>3177</v>
      </c>
      <c r="X135" s="162" t="s">
        <v>1831</v>
      </c>
      <c r="Y135" s="162">
        <v>1.158547569E9</v>
      </c>
      <c r="Z135" s="179" t="s">
        <v>3178</v>
      </c>
      <c r="AA135" s="161"/>
      <c r="AB135" s="162" t="s">
        <v>3179</v>
      </c>
      <c r="AC135" s="161"/>
      <c r="AD135" s="162" t="s">
        <v>3097</v>
      </c>
      <c r="AE135" s="161"/>
      <c r="AF135" s="210">
        <v>44488.0</v>
      </c>
      <c r="AG135" s="185">
        <f t="shared" si="19"/>
        <v>44534</v>
      </c>
      <c r="AH135" s="186">
        <f t="shared" si="20"/>
        <v>44580</v>
      </c>
      <c r="AI135" s="161" t="b">
        <v>0</v>
      </c>
      <c r="AJ135" s="161" t="b">
        <v>0</v>
      </c>
      <c r="AK135" s="161" t="b">
        <v>0</v>
      </c>
      <c r="AL135" s="161" t="b">
        <v>0</v>
      </c>
      <c r="AM135" s="161"/>
    </row>
    <row r="136">
      <c r="A136" s="1514"/>
      <c r="B136" s="201">
        <v>44411.53720888888</v>
      </c>
      <c r="C136" s="162" t="s">
        <v>3180</v>
      </c>
      <c r="D136" s="162" t="s">
        <v>3181</v>
      </c>
      <c r="E136" s="178">
        <v>37706.0</v>
      </c>
      <c r="F136" s="179">
        <v>18.0</v>
      </c>
      <c r="G136" s="162">
        <v>4.4728975E7</v>
      </c>
      <c r="H136" s="162" t="s">
        <v>391</v>
      </c>
      <c r="I136" s="162" t="s">
        <v>1795</v>
      </c>
      <c r="J136" s="162" t="s">
        <v>3182</v>
      </c>
      <c r="K136" s="162" t="s">
        <v>3184</v>
      </c>
      <c r="L136" s="162" t="s">
        <v>1620</v>
      </c>
      <c r="M136" s="162" t="s">
        <v>3183</v>
      </c>
      <c r="N136" s="162" t="s">
        <v>3185</v>
      </c>
      <c r="O136" s="162" t="s">
        <v>1622</v>
      </c>
      <c r="P136" s="162" t="s">
        <v>170</v>
      </c>
      <c r="Q136" s="162" t="s">
        <v>3186</v>
      </c>
      <c r="R136" s="162" t="s">
        <v>1651</v>
      </c>
      <c r="S136" s="161"/>
      <c r="T136" s="180" t="s">
        <v>3187</v>
      </c>
      <c r="U136" s="162" t="s">
        <v>3188</v>
      </c>
      <c r="V136" s="162" t="s">
        <v>1662</v>
      </c>
      <c r="W136" s="162" t="s">
        <v>3189</v>
      </c>
      <c r="X136" s="162" t="s">
        <v>1708</v>
      </c>
      <c r="Y136" s="162" t="s">
        <v>3190</v>
      </c>
      <c r="Z136" s="179" t="s">
        <v>3191</v>
      </c>
      <c r="AA136" s="161"/>
      <c r="AB136" s="162" t="s">
        <v>3192</v>
      </c>
      <c r="AC136" s="161"/>
      <c r="AD136" s="161"/>
      <c r="AE136" s="161"/>
      <c r="AF136" s="161"/>
      <c r="AG136" s="161"/>
      <c r="AH136" s="161"/>
      <c r="AI136" s="161" t="b">
        <v>0</v>
      </c>
      <c r="AJ136" s="161" t="b">
        <v>0</v>
      </c>
      <c r="AK136" s="161" t="b">
        <v>0</v>
      </c>
      <c r="AL136" s="161" t="b">
        <v>0</v>
      </c>
      <c r="AM136" s="161"/>
    </row>
    <row r="137">
      <c r="A137" s="1514"/>
      <c r="B137" s="201">
        <v>44412.433680648144</v>
      </c>
      <c r="C137" s="162" t="s">
        <v>3193</v>
      </c>
      <c r="D137" s="162" t="s">
        <v>3194</v>
      </c>
      <c r="E137" s="178">
        <v>36928.0</v>
      </c>
      <c r="F137" s="179">
        <v>20.0</v>
      </c>
      <c r="G137" s="162">
        <v>4.3195629E7</v>
      </c>
      <c r="H137" s="162" t="s">
        <v>391</v>
      </c>
      <c r="I137" s="207" t="s">
        <v>3195</v>
      </c>
      <c r="J137" s="162" t="s">
        <v>3196</v>
      </c>
      <c r="K137" s="162" t="s">
        <v>3198</v>
      </c>
      <c r="L137" s="162" t="s">
        <v>1620</v>
      </c>
      <c r="M137" s="162" t="s">
        <v>3197</v>
      </c>
      <c r="N137" s="162" t="s">
        <v>3199</v>
      </c>
      <c r="O137" s="162" t="s">
        <v>1680</v>
      </c>
      <c r="P137" s="162" t="s">
        <v>174</v>
      </c>
      <c r="Q137" s="162" t="s">
        <v>3200</v>
      </c>
      <c r="R137" s="162" t="s">
        <v>3201</v>
      </c>
      <c r="S137" s="162" t="s">
        <v>3202</v>
      </c>
      <c r="T137" s="180" t="s">
        <v>3203</v>
      </c>
      <c r="U137" s="162" t="s">
        <v>3204</v>
      </c>
      <c r="V137" s="162" t="s">
        <v>1662</v>
      </c>
      <c r="W137" s="162" t="s">
        <v>3205</v>
      </c>
      <c r="X137" s="162" t="s">
        <v>1708</v>
      </c>
      <c r="Y137" s="162">
        <v>2.215647995E9</v>
      </c>
      <c r="Z137" s="179" t="s">
        <v>2674</v>
      </c>
      <c r="AA137" s="161"/>
      <c r="AB137" s="162" t="s">
        <v>3179</v>
      </c>
      <c r="AC137" s="161"/>
      <c r="AD137" s="161"/>
      <c r="AE137" s="161"/>
      <c r="AF137" s="161"/>
      <c r="AG137" s="161"/>
      <c r="AH137" s="161"/>
      <c r="AI137" s="161" t="b">
        <v>0</v>
      </c>
      <c r="AJ137" s="161" t="b">
        <v>0</v>
      </c>
      <c r="AK137" s="161" t="b">
        <v>0</v>
      </c>
      <c r="AL137" s="161" t="b">
        <v>0</v>
      </c>
      <c r="AM137" s="161"/>
    </row>
    <row r="138">
      <c r="A138" s="1514"/>
      <c r="B138" s="201">
        <v>44412.60057488426</v>
      </c>
      <c r="C138" s="162" t="s">
        <v>3206</v>
      </c>
      <c r="D138" s="162" t="s">
        <v>3207</v>
      </c>
      <c r="E138" s="178">
        <v>36068.0</v>
      </c>
      <c r="F138" s="179">
        <v>22.0</v>
      </c>
      <c r="G138" s="162">
        <v>4.1589644E7</v>
      </c>
      <c r="H138" s="162" t="s">
        <v>391</v>
      </c>
      <c r="I138" s="162" t="s">
        <v>1678</v>
      </c>
      <c r="J138" s="162" t="s">
        <v>3208</v>
      </c>
      <c r="K138" s="162" t="s">
        <v>3206</v>
      </c>
      <c r="L138" s="162" t="s">
        <v>1620</v>
      </c>
      <c r="M138" s="162" t="s">
        <v>3209</v>
      </c>
      <c r="N138" s="162" t="s">
        <v>3210</v>
      </c>
      <c r="O138" s="162" t="s">
        <v>1622</v>
      </c>
      <c r="P138" s="162" t="s">
        <v>170</v>
      </c>
      <c r="Q138" s="162" t="s">
        <v>3211</v>
      </c>
      <c r="R138" s="162" t="s">
        <v>3211</v>
      </c>
      <c r="S138" s="161"/>
      <c r="T138" s="180" t="s">
        <v>3212</v>
      </c>
      <c r="U138" s="162" t="s">
        <v>3213</v>
      </c>
      <c r="V138" s="162" t="s">
        <v>1662</v>
      </c>
      <c r="W138" s="162" t="s">
        <v>3214</v>
      </c>
      <c r="X138" s="162" t="s">
        <v>1884</v>
      </c>
      <c r="Y138" s="162" t="s">
        <v>3215</v>
      </c>
      <c r="Z138" s="179" t="s">
        <v>2649</v>
      </c>
      <c r="AA138" s="161"/>
      <c r="AB138" s="224" t="s">
        <v>3216</v>
      </c>
      <c r="AC138" s="161"/>
      <c r="AD138" s="161"/>
      <c r="AE138" s="161"/>
      <c r="AF138" s="161"/>
      <c r="AG138" s="161"/>
      <c r="AH138" s="161"/>
      <c r="AI138" s="161" t="b">
        <v>0</v>
      </c>
      <c r="AJ138" s="161" t="b">
        <v>0</v>
      </c>
      <c r="AK138" s="161" t="b">
        <v>0</v>
      </c>
      <c r="AL138" s="161" t="b">
        <v>0</v>
      </c>
      <c r="AM138" s="161"/>
    </row>
    <row r="139">
      <c r="A139" s="1517"/>
      <c r="B139" s="201">
        <v>44412.96757258102</v>
      </c>
      <c r="C139" s="162" t="s">
        <v>3217</v>
      </c>
      <c r="D139" s="162" t="s">
        <v>3218</v>
      </c>
      <c r="E139" s="178">
        <v>37353.0</v>
      </c>
      <c r="F139" s="179">
        <v>19.0</v>
      </c>
      <c r="G139" s="162">
        <v>4.3989116E7</v>
      </c>
      <c r="H139" s="162" t="s">
        <v>391</v>
      </c>
      <c r="I139" s="162" t="s">
        <v>1795</v>
      </c>
      <c r="J139" s="162" t="s">
        <v>3219</v>
      </c>
      <c r="K139" s="162" t="s">
        <v>3217</v>
      </c>
      <c r="L139" s="162" t="s">
        <v>1620</v>
      </c>
      <c r="M139" s="162" t="s">
        <v>3220</v>
      </c>
      <c r="N139" s="162" t="s">
        <v>3221</v>
      </c>
      <c r="O139" s="162" t="s">
        <v>1668</v>
      </c>
      <c r="P139" s="162" t="s">
        <v>174</v>
      </c>
      <c r="Q139" s="162" t="s">
        <v>3222</v>
      </c>
      <c r="R139" s="162" t="s">
        <v>1745</v>
      </c>
      <c r="S139" s="161"/>
      <c r="T139" s="180" t="s">
        <v>3223</v>
      </c>
      <c r="U139" s="162" t="s">
        <v>3224</v>
      </c>
      <c r="V139" s="162" t="s">
        <v>1662</v>
      </c>
      <c r="W139" s="162" t="s">
        <v>3225</v>
      </c>
      <c r="X139" s="162" t="s">
        <v>1708</v>
      </c>
      <c r="Y139" s="162" t="s">
        <v>3219</v>
      </c>
      <c r="Z139" s="179" t="s">
        <v>3226</v>
      </c>
      <c r="AA139" s="161"/>
      <c r="AB139" s="161"/>
      <c r="AC139" s="161"/>
      <c r="AD139" s="162" t="s">
        <v>3156</v>
      </c>
      <c r="AE139" s="161"/>
      <c r="AF139" s="210">
        <v>44481.0</v>
      </c>
      <c r="AG139" s="185">
        <f t="shared" ref="AG139:AG141" si="21">DATE(YEAR(AF139),MONTH(AF139)+1,DAY(AF139)+15)</f>
        <v>44527</v>
      </c>
      <c r="AH139" s="186">
        <f t="shared" ref="AH139:AH141" si="22">DATE(YEAR(AF139),MONTH(AF139)+3,DAY(AF139))</f>
        <v>44573</v>
      </c>
      <c r="AI139" s="161" t="b">
        <v>0</v>
      </c>
      <c r="AJ139" s="161" t="b">
        <v>0</v>
      </c>
      <c r="AK139" s="161" t="b">
        <v>0</v>
      </c>
      <c r="AL139" s="161" t="b">
        <v>0</v>
      </c>
      <c r="AM139" s="161"/>
    </row>
    <row r="140">
      <c r="A140" s="1517"/>
      <c r="B140" s="201">
        <v>44415.44338607639</v>
      </c>
      <c r="C140" s="162" t="s">
        <v>3227</v>
      </c>
      <c r="D140" s="162" t="s">
        <v>3228</v>
      </c>
      <c r="E140" s="178">
        <v>36021.0</v>
      </c>
      <c r="F140" s="179">
        <v>22.0</v>
      </c>
      <c r="G140" s="162">
        <v>4.1557015E7</v>
      </c>
      <c r="H140" s="162" t="s">
        <v>391</v>
      </c>
      <c r="I140" s="162" t="s">
        <v>1822</v>
      </c>
      <c r="J140" s="162" t="s">
        <v>3229</v>
      </c>
      <c r="K140" s="162" t="s">
        <v>3227</v>
      </c>
      <c r="L140" s="162" t="s">
        <v>1620</v>
      </c>
      <c r="M140" s="162" t="s">
        <v>3230</v>
      </c>
      <c r="N140" s="162" t="s">
        <v>3231</v>
      </c>
      <c r="O140" s="162" t="s">
        <v>1668</v>
      </c>
      <c r="P140" s="162" t="s">
        <v>174</v>
      </c>
      <c r="Q140" s="162" t="s">
        <v>3232</v>
      </c>
      <c r="R140" s="162" t="s">
        <v>3233</v>
      </c>
      <c r="S140" s="161"/>
      <c r="T140" s="180" t="s">
        <v>3234</v>
      </c>
      <c r="U140" s="162" t="s">
        <v>2452</v>
      </c>
      <c r="V140" s="162" t="s">
        <v>1662</v>
      </c>
      <c r="W140" s="162" t="s">
        <v>3235</v>
      </c>
      <c r="X140" s="162" t="s">
        <v>1803</v>
      </c>
      <c r="Y140" s="162" t="s">
        <v>3236</v>
      </c>
      <c r="Z140" s="179" t="s">
        <v>3237</v>
      </c>
      <c r="AA140" s="149"/>
      <c r="AB140" s="162" t="s">
        <v>3238</v>
      </c>
      <c r="AC140" s="161"/>
      <c r="AD140" s="162" t="s">
        <v>3097</v>
      </c>
      <c r="AE140" s="161"/>
      <c r="AF140" s="211">
        <v>44481.0</v>
      </c>
      <c r="AG140" s="185">
        <f t="shared" si="21"/>
        <v>44527</v>
      </c>
      <c r="AH140" s="186">
        <f t="shared" si="22"/>
        <v>44573</v>
      </c>
      <c r="AI140" s="161" t="b">
        <v>0</v>
      </c>
      <c r="AJ140" s="161" t="b">
        <v>0</v>
      </c>
      <c r="AK140" s="161" t="b">
        <v>0</v>
      </c>
      <c r="AL140" s="161" t="b">
        <v>0</v>
      </c>
      <c r="AM140" s="161"/>
    </row>
    <row r="141">
      <c r="A141" s="1517"/>
      <c r="B141" s="177">
        <v>44416.61856145834</v>
      </c>
      <c r="C141" s="162" t="s">
        <v>3239</v>
      </c>
      <c r="D141" s="162" t="s">
        <v>3240</v>
      </c>
      <c r="E141" s="178">
        <v>32023.0</v>
      </c>
      <c r="F141" s="179">
        <v>33.0</v>
      </c>
      <c r="G141" s="162">
        <v>3.3418981E7</v>
      </c>
      <c r="H141" s="162" t="s">
        <v>391</v>
      </c>
      <c r="I141" s="162" t="s">
        <v>3241</v>
      </c>
      <c r="J141" s="162">
        <v>5.491137962941E12</v>
      </c>
      <c r="K141" s="162" t="s">
        <v>3239</v>
      </c>
      <c r="L141" s="162" t="s">
        <v>1620</v>
      </c>
      <c r="M141" s="162" t="s">
        <v>3242</v>
      </c>
      <c r="N141" s="162" t="s">
        <v>3243</v>
      </c>
      <c r="O141" s="162" t="s">
        <v>1634</v>
      </c>
      <c r="P141" s="162" t="s">
        <v>174</v>
      </c>
      <c r="Q141" s="162" t="s">
        <v>3244</v>
      </c>
      <c r="R141" s="162" t="s">
        <v>3245</v>
      </c>
      <c r="S141" s="161"/>
      <c r="T141" s="180" t="s">
        <v>3246</v>
      </c>
      <c r="U141" s="162" t="s">
        <v>2611</v>
      </c>
      <c r="V141" s="162" t="s">
        <v>3247</v>
      </c>
      <c r="W141" s="162" t="s">
        <v>3248</v>
      </c>
      <c r="X141" s="162" t="s">
        <v>1708</v>
      </c>
      <c r="Y141" s="162" t="s">
        <v>3249</v>
      </c>
      <c r="Z141" s="179" t="s">
        <v>2761</v>
      </c>
      <c r="AA141" s="161"/>
      <c r="AB141" s="161"/>
      <c r="AC141" s="161"/>
      <c r="AD141" s="162" t="s">
        <v>3097</v>
      </c>
      <c r="AE141" s="161"/>
      <c r="AF141" s="210">
        <v>44481.0</v>
      </c>
      <c r="AG141" s="185">
        <f t="shared" si="21"/>
        <v>44527</v>
      </c>
      <c r="AH141" s="186">
        <f t="shared" si="22"/>
        <v>44573</v>
      </c>
      <c r="AI141" s="161" t="b">
        <v>0</v>
      </c>
      <c r="AJ141" s="161" t="b">
        <v>0</v>
      </c>
      <c r="AK141" s="161" t="b">
        <v>0</v>
      </c>
      <c r="AL141" s="161" t="b">
        <v>0</v>
      </c>
      <c r="AM141" s="161"/>
    </row>
    <row r="142" ht="14.25" customHeight="1">
      <c r="A142" s="1514"/>
      <c r="B142" s="177">
        <v>44417.01357483796</v>
      </c>
      <c r="C142" s="162" t="s">
        <v>3250</v>
      </c>
      <c r="D142" s="162" t="s">
        <v>3251</v>
      </c>
      <c r="E142" s="178">
        <v>37266.0</v>
      </c>
      <c r="F142" s="179">
        <v>19.0</v>
      </c>
      <c r="G142" s="162">
        <v>4.3914999E7</v>
      </c>
      <c r="H142" s="162" t="s">
        <v>391</v>
      </c>
      <c r="I142" s="162" t="s">
        <v>1887</v>
      </c>
      <c r="J142" s="162" t="s">
        <v>3252</v>
      </c>
      <c r="K142" s="162" t="s">
        <v>3254</v>
      </c>
      <c r="L142" s="162" t="s">
        <v>1620</v>
      </c>
      <c r="M142" s="162" t="s">
        <v>3253</v>
      </c>
      <c r="N142" s="162" t="s">
        <v>3255</v>
      </c>
      <c r="O142" s="162" t="s">
        <v>1668</v>
      </c>
      <c r="P142" s="162" t="s">
        <v>174</v>
      </c>
      <c r="Q142" s="162" t="s">
        <v>3256</v>
      </c>
      <c r="R142" s="162" t="s">
        <v>1651</v>
      </c>
      <c r="S142" s="161"/>
      <c r="T142" s="180" t="s">
        <v>3257</v>
      </c>
      <c r="U142" s="162" t="s">
        <v>1977</v>
      </c>
      <c r="V142" s="162" t="s">
        <v>1662</v>
      </c>
      <c r="W142" s="162" t="s">
        <v>3258</v>
      </c>
      <c r="X142" s="162" t="s">
        <v>1803</v>
      </c>
      <c r="Y142" s="162" t="s">
        <v>3259</v>
      </c>
      <c r="Z142" s="179" t="s">
        <v>1805</v>
      </c>
      <c r="AA142" s="149"/>
      <c r="AB142" s="162" t="s">
        <v>3260</v>
      </c>
      <c r="AC142" s="161"/>
      <c r="AD142" s="161"/>
      <c r="AE142" s="161"/>
      <c r="AF142" s="161"/>
      <c r="AG142" s="161"/>
      <c r="AH142" s="161"/>
      <c r="AI142" s="161" t="b">
        <v>0</v>
      </c>
      <c r="AJ142" s="161" t="b">
        <v>0</v>
      </c>
      <c r="AK142" s="161" t="b">
        <v>0</v>
      </c>
      <c r="AL142" s="161" t="b">
        <v>0</v>
      </c>
      <c r="AM142" s="161"/>
    </row>
    <row r="143">
      <c r="A143" s="1514"/>
      <c r="B143" s="177">
        <v>44420.123576655096</v>
      </c>
      <c r="C143" s="162" t="s">
        <v>3261</v>
      </c>
      <c r="D143" s="162" t="s">
        <v>3262</v>
      </c>
      <c r="E143" s="178">
        <v>33880.0</v>
      </c>
      <c r="F143" s="179">
        <v>28.0</v>
      </c>
      <c r="G143" s="162">
        <v>3.6949187E7</v>
      </c>
      <c r="H143" s="162" t="s">
        <v>391</v>
      </c>
      <c r="I143" s="162" t="s">
        <v>1822</v>
      </c>
      <c r="J143" s="162" t="s">
        <v>3263</v>
      </c>
      <c r="K143" s="162" t="s">
        <v>3261</v>
      </c>
      <c r="L143" s="162" t="s">
        <v>1620</v>
      </c>
      <c r="M143" s="162" t="s">
        <v>3264</v>
      </c>
      <c r="N143" s="162" t="s">
        <v>3265</v>
      </c>
      <c r="O143" s="162" t="s">
        <v>1680</v>
      </c>
      <c r="P143" s="162" t="s">
        <v>170</v>
      </c>
      <c r="Q143" s="162" t="s">
        <v>3266</v>
      </c>
      <c r="R143" s="162" t="s">
        <v>1651</v>
      </c>
      <c r="S143" s="161"/>
      <c r="T143" s="180" t="s">
        <v>3267</v>
      </c>
      <c r="U143" s="162" t="s">
        <v>1661</v>
      </c>
      <c r="V143" s="162" t="s">
        <v>1662</v>
      </c>
      <c r="W143" s="162" t="s">
        <v>3268</v>
      </c>
      <c r="X143" s="162" t="s">
        <v>1803</v>
      </c>
      <c r="Y143" s="162" t="s">
        <v>3269</v>
      </c>
      <c r="Z143" s="179" t="s">
        <v>1651</v>
      </c>
      <c r="AA143" s="161"/>
      <c r="AB143" s="161"/>
      <c r="AC143" s="161"/>
      <c r="AD143" s="161"/>
      <c r="AE143" s="161"/>
      <c r="AF143" s="161"/>
      <c r="AG143" s="161"/>
      <c r="AH143" s="161"/>
      <c r="AI143" s="161" t="b">
        <v>0</v>
      </c>
      <c r="AJ143" s="161" t="b">
        <v>0</v>
      </c>
      <c r="AK143" s="161" t="b">
        <v>0</v>
      </c>
      <c r="AL143" s="161" t="b">
        <v>0</v>
      </c>
      <c r="AM143" s="161"/>
    </row>
    <row r="144">
      <c r="A144" s="1517"/>
      <c r="B144" s="177">
        <v>44425.48251585648</v>
      </c>
      <c r="C144" s="162" t="s">
        <v>3270</v>
      </c>
      <c r="D144" s="162" t="s">
        <v>3271</v>
      </c>
      <c r="E144" s="178">
        <v>36015.0</v>
      </c>
      <c r="F144" s="179">
        <v>23.0</v>
      </c>
      <c r="G144" s="162">
        <v>4.131072E7</v>
      </c>
      <c r="H144" s="162" t="s">
        <v>391</v>
      </c>
      <c r="I144" s="162" t="s">
        <v>3272</v>
      </c>
      <c r="J144" s="162" t="s">
        <v>3273</v>
      </c>
      <c r="K144" s="162" t="s">
        <v>3270</v>
      </c>
      <c r="L144" s="162" t="s">
        <v>1620</v>
      </c>
      <c r="M144" s="162" t="s">
        <v>3274</v>
      </c>
      <c r="N144" s="162" t="s">
        <v>3275</v>
      </c>
      <c r="O144" s="162" t="s">
        <v>1668</v>
      </c>
      <c r="P144" s="162" t="s">
        <v>174</v>
      </c>
      <c r="Q144" s="162" t="s">
        <v>3276</v>
      </c>
      <c r="R144" s="162" t="s">
        <v>1651</v>
      </c>
      <c r="S144" s="161"/>
      <c r="T144" s="180" t="s">
        <v>3277</v>
      </c>
      <c r="U144" s="162" t="s">
        <v>1661</v>
      </c>
      <c r="V144" s="162" t="s">
        <v>1662</v>
      </c>
      <c r="W144" s="162" t="s">
        <v>3278</v>
      </c>
      <c r="X144" s="162" t="s">
        <v>3279</v>
      </c>
      <c r="Y144" s="162" t="s">
        <v>3280</v>
      </c>
      <c r="Z144" s="179" t="s">
        <v>1943</v>
      </c>
      <c r="AA144" s="161"/>
      <c r="AB144" s="161"/>
      <c r="AC144" s="161"/>
      <c r="AD144" s="162" t="s">
        <v>2979</v>
      </c>
      <c r="AE144" s="161"/>
      <c r="AF144" s="210">
        <v>44481.0</v>
      </c>
      <c r="AG144" s="185">
        <f>DATE(YEAR(AF144),MONTH(AF144)+1,DAY(AF144)+15)</f>
        <v>44527</v>
      </c>
      <c r="AH144" s="186">
        <f>DATE(YEAR(AF144),MONTH(AF144)+3,DAY(AF144))</f>
        <v>44573</v>
      </c>
      <c r="AI144" s="161" t="b">
        <v>0</v>
      </c>
      <c r="AJ144" s="161" t="b">
        <v>0</v>
      </c>
      <c r="AK144" s="161" t="b">
        <v>0</v>
      </c>
      <c r="AL144" s="161" t="b">
        <v>0</v>
      </c>
      <c r="AM144" s="161"/>
    </row>
    <row r="145">
      <c r="A145" s="1514"/>
      <c r="B145" s="177">
        <v>44426.518596458336</v>
      </c>
      <c r="C145" s="162" t="s">
        <v>3281</v>
      </c>
      <c r="D145" s="162" t="s">
        <v>3282</v>
      </c>
      <c r="E145" s="178">
        <v>37400.0</v>
      </c>
      <c r="F145" s="179">
        <v>19.0</v>
      </c>
      <c r="G145" s="162">
        <v>4.4209681E7</v>
      </c>
      <c r="H145" s="162" t="s">
        <v>391</v>
      </c>
      <c r="I145" s="162" t="s">
        <v>3283</v>
      </c>
      <c r="J145" s="162" t="s">
        <v>3284</v>
      </c>
      <c r="K145" s="162" t="s">
        <v>3286</v>
      </c>
      <c r="L145" s="162" t="s">
        <v>1620</v>
      </c>
      <c r="M145" s="162" t="s">
        <v>3285</v>
      </c>
      <c r="N145" s="162" t="s">
        <v>3287</v>
      </c>
      <c r="O145" s="162" t="s">
        <v>1622</v>
      </c>
      <c r="P145" s="162" t="s">
        <v>170</v>
      </c>
      <c r="Q145" s="162" t="s">
        <v>3288</v>
      </c>
      <c r="R145" s="162" t="s">
        <v>1637</v>
      </c>
      <c r="S145" s="161"/>
      <c r="T145" s="180" t="s">
        <v>3289</v>
      </c>
      <c r="U145" s="162" t="s">
        <v>1661</v>
      </c>
      <c r="V145" s="162" t="s">
        <v>1662</v>
      </c>
      <c r="W145" s="162" t="s">
        <v>3290</v>
      </c>
      <c r="X145" s="162" t="s">
        <v>1790</v>
      </c>
      <c r="Y145" s="162" t="s">
        <v>3291</v>
      </c>
      <c r="Z145" s="179" t="s">
        <v>1792</v>
      </c>
      <c r="AA145" s="161"/>
      <c r="AB145" s="161"/>
      <c r="AC145" s="161"/>
      <c r="AD145" s="161"/>
      <c r="AE145" s="161"/>
      <c r="AF145" s="161"/>
      <c r="AG145" s="161"/>
      <c r="AH145" s="161"/>
      <c r="AI145" s="161" t="b">
        <v>0</v>
      </c>
      <c r="AJ145" s="161" t="b">
        <v>0</v>
      </c>
      <c r="AK145" s="161" t="b">
        <v>0</v>
      </c>
      <c r="AL145" s="161" t="b">
        <v>0</v>
      </c>
      <c r="AM145" s="161"/>
    </row>
    <row r="146">
      <c r="A146" s="1517"/>
      <c r="B146" s="177">
        <v>44431.847242222226</v>
      </c>
      <c r="C146" s="162" t="s">
        <v>3292</v>
      </c>
      <c r="D146" s="162" t="s">
        <v>3293</v>
      </c>
      <c r="E146" s="178">
        <v>35265.0</v>
      </c>
      <c r="F146" s="179">
        <v>25.0</v>
      </c>
      <c r="G146" s="162">
        <v>3.9769397E7</v>
      </c>
      <c r="H146" s="162" t="s">
        <v>391</v>
      </c>
      <c r="I146" s="162" t="s">
        <v>3294</v>
      </c>
      <c r="J146" s="162" t="s">
        <v>3295</v>
      </c>
      <c r="K146" s="162" t="s">
        <v>3292</v>
      </c>
      <c r="L146" s="162" t="s">
        <v>1620</v>
      </c>
      <c r="M146" s="162" t="s">
        <v>3296</v>
      </c>
      <c r="N146" s="162" t="s">
        <v>3297</v>
      </c>
      <c r="O146" s="162" t="s">
        <v>1668</v>
      </c>
      <c r="P146" s="162" t="s">
        <v>174</v>
      </c>
      <c r="Q146" s="162" t="s">
        <v>3298</v>
      </c>
      <c r="R146" s="162" t="s">
        <v>1637</v>
      </c>
      <c r="S146" s="161"/>
      <c r="T146" s="180" t="s">
        <v>3299</v>
      </c>
      <c r="U146" s="162" t="s">
        <v>1747</v>
      </c>
      <c r="V146" s="162" t="s">
        <v>1662</v>
      </c>
      <c r="W146" s="162" t="s">
        <v>3300</v>
      </c>
      <c r="X146" s="162" t="s">
        <v>2322</v>
      </c>
      <c r="Y146" s="162" t="s">
        <v>3301</v>
      </c>
      <c r="Z146" s="179" t="s">
        <v>2944</v>
      </c>
      <c r="AA146" s="149"/>
      <c r="AB146" s="224" t="s">
        <v>3216</v>
      </c>
      <c r="AC146" s="161"/>
      <c r="AD146" s="161"/>
      <c r="AE146" s="161"/>
      <c r="AF146" s="210">
        <v>44481.0</v>
      </c>
      <c r="AG146" s="185">
        <f>DATE(YEAR(AF146),MONTH(AF146)+1,DAY(AF146)+15)</f>
        <v>44527</v>
      </c>
      <c r="AH146" s="186">
        <f>DATE(YEAR(AF146),MONTH(AF146)+3,DAY(AF146))</f>
        <v>44573</v>
      </c>
      <c r="AI146" s="161" t="b">
        <v>0</v>
      </c>
      <c r="AJ146" s="161" t="b">
        <v>0</v>
      </c>
      <c r="AK146" s="161" t="b">
        <v>0</v>
      </c>
      <c r="AL146" s="161" t="b">
        <v>0</v>
      </c>
      <c r="AM146" s="161"/>
    </row>
    <row r="147">
      <c r="A147" s="1517"/>
      <c r="B147" s="177">
        <v>44433.46830782408</v>
      </c>
      <c r="C147" s="162" t="s">
        <v>3302</v>
      </c>
      <c r="D147" s="179" t="s">
        <v>3303</v>
      </c>
      <c r="E147" s="178">
        <v>35979.0</v>
      </c>
      <c r="F147" s="179">
        <v>23.0</v>
      </c>
      <c r="G147" s="162">
        <v>4.1308792E7</v>
      </c>
      <c r="H147" s="162" t="s">
        <v>391</v>
      </c>
      <c r="I147" s="162" t="s">
        <v>3304</v>
      </c>
      <c r="J147" s="162">
        <v>5.491150421656E12</v>
      </c>
      <c r="K147" s="162" t="s">
        <v>3302</v>
      </c>
      <c r="L147" s="162" t="s">
        <v>1620</v>
      </c>
      <c r="M147" s="162" t="s">
        <v>3305</v>
      </c>
      <c r="N147" s="162" t="s">
        <v>3306</v>
      </c>
      <c r="O147" s="162" t="s">
        <v>1622</v>
      </c>
      <c r="P147" s="162" t="s">
        <v>172</v>
      </c>
      <c r="Q147" s="162" t="s">
        <v>3307</v>
      </c>
      <c r="R147" s="162" t="s">
        <v>1651</v>
      </c>
      <c r="S147" s="161"/>
      <c r="T147" s="180" t="s">
        <v>3308</v>
      </c>
      <c r="U147" s="162" t="s">
        <v>3309</v>
      </c>
      <c r="V147" s="162" t="s">
        <v>2809</v>
      </c>
      <c r="W147" s="162" t="s">
        <v>3310</v>
      </c>
      <c r="X147" s="162" t="s">
        <v>2098</v>
      </c>
      <c r="Y147" s="162" t="s">
        <v>3311</v>
      </c>
      <c r="Z147" s="179" t="s">
        <v>1651</v>
      </c>
      <c r="AA147" s="161"/>
      <c r="AB147" s="161"/>
      <c r="AC147" s="161"/>
      <c r="AD147" s="161"/>
      <c r="AE147" s="161"/>
      <c r="AF147" s="161"/>
      <c r="AG147" s="161"/>
      <c r="AH147" s="161"/>
      <c r="AI147" s="161" t="b">
        <v>0</v>
      </c>
      <c r="AJ147" s="161" t="b">
        <v>0</v>
      </c>
      <c r="AK147" s="161" t="b">
        <v>0</v>
      </c>
      <c r="AL147" s="161" t="b">
        <v>0</v>
      </c>
      <c r="AM147" s="161"/>
    </row>
    <row r="148">
      <c r="A148" s="1517"/>
      <c r="B148" s="177">
        <v>44433.487999317134</v>
      </c>
      <c r="C148" s="162" t="s">
        <v>3312</v>
      </c>
      <c r="D148" s="162" t="s">
        <v>3313</v>
      </c>
      <c r="E148" s="178">
        <v>37320.0</v>
      </c>
      <c r="F148" s="179" t="s">
        <v>1930</v>
      </c>
      <c r="G148" s="162">
        <v>9.5748726E7</v>
      </c>
      <c r="H148" s="162" t="s">
        <v>3314</v>
      </c>
      <c r="I148" s="162" t="s">
        <v>3315</v>
      </c>
      <c r="J148" s="162" t="s">
        <v>3316</v>
      </c>
      <c r="K148" s="162" t="s">
        <v>3312</v>
      </c>
      <c r="L148" s="162" t="s">
        <v>1620</v>
      </c>
      <c r="M148" s="162" t="s">
        <v>3317</v>
      </c>
      <c r="N148" s="162" t="s">
        <v>3318</v>
      </c>
      <c r="O148" s="162" t="s">
        <v>1680</v>
      </c>
      <c r="P148" s="162" t="s">
        <v>172</v>
      </c>
      <c r="Q148" s="162" t="s">
        <v>3319</v>
      </c>
      <c r="R148" s="162" t="s">
        <v>1637</v>
      </c>
      <c r="S148" s="161"/>
      <c r="T148" s="180" t="s">
        <v>3320</v>
      </c>
      <c r="U148" s="162" t="s">
        <v>3321</v>
      </c>
      <c r="V148" s="162" t="s">
        <v>1685</v>
      </c>
      <c r="W148" s="162" t="s">
        <v>3322</v>
      </c>
      <c r="X148" s="162" t="s">
        <v>1708</v>
      </c>
      <c r="Y148" s="162">
        <v>1.165993016E9</v>
      </c>
      <c r="Z148" s="179" t="s">
        <v>1637</v>
      </c>
      <c r="AA148" s="161"/>
      <c r="AB148" s="161"/>
      <c r="AC148" s="161"/>
      <c r="AD148" s="162" t="s">
        <v>2979</v>
      </c>
      <c r="AE148" s="161"/>
      <c r="AF148" s="202">
        <v>44452.0</v>
      </c>
      <c r="AG148" s="185">
        <f>DATE(YEAR(AF148),MONTH(AF148)+1,DAY(AF148)+15)</f>
        <v>44497</v>
      </c>
      <c r="AH148" s="186">
        <f>DATE(YEAR(AF148),MONTH(AF148)+3,DAY(AF148))</f>
        <v>44543</v>
      </c>
      <c r="AI148" s="161" t="b">
        <v>0</v>
      </c>
      <c r="AJ148" s="161" t="b">
        <v>0</v>
      </c>
      <c r="AK148" s="161" t="b">
        <v>0</v>
      </c>
      <c r="AL148" s="161" t="b">
        <v>0</v>
      </c>
      <c r="AM148" s="161"/>
    </row>
    <row r="149">
      <c r="A149" s="1514"/>
      <c r="B149" s="177">
        <v>44434.655493530096</v>
      </c>
      <c r="C149" s="162" t="s">
        <v>3323</v>
      </c>
      <c r="D149" s="162" t="s">
        <v>3324</v>
      </c>
      <c r="E149" s="178">
        <v>35778.0</v>
      </c>
      <c r="F149" s="179">
        <v>23.0</v>
      </c>
      <c r="G149" s="162">
        <v>4.0829853E7</v>
      </c>
      <c r="H149" s="162" t="s">
        <v>391</v>
      </c>
      <c r="I149" s="162" t="s">
        <v>1678</v>
      </c>
      <c r="J149" s="162" t="s">
        <v>3325</v>
      </c>
      <c r="K149" s="162" t="s">
        <v>3323</v>
      </c>
      <c r="L149" s="162" t="s">
        <v>1646</v>
      </c>
      <c r="M149" s="162" t="s">
        <v>3326</v>
      </c>
      <c r="N149" s="162" t="s">
        <v>3327</v>
      </c>
      <c r="O149" s="162" t="s">
        <v>1634</v>
      </c>
      <c r="P149" s="162" t="s">
        <v>174</v>
      </c>
      <c r="Q149" s="162" t="s">
        <v>3328</v>
      </c>
      <c r="R149" s="162" t="s">
        <v>1637</v>
      </c>
      <c r="S149" s="162" t="s">
        <v>3329</v>
      </c>
      <c r="T149" s="180" t="s">
        <v>3330</v>
      </c>
      <c r="U149" s="162" t="s">
        <v>3331</v>
      </c>
      <c r="V149" s="162" t="s">
        <v>1662</v>
      </c>
      <c r="W149" s="162" t="s">
        <v>3332</v>
      </c>
      <c r="X149" s="162" t="s">
        <v>1870</v>
      </c>
      <c r="Y149" s="162" t="s">
        <v>3333</v>
      </c>
      <c r="Z149" s="179" t="s">
        <v>2113</v>
      </c>
      <c r="AA149" s="161"/>
      <c r="AB149" s="162" t="s">
        <v>3334</v>
      </c>
      <c r="AC149" s="161"/>
      <c r="AD149" s="161"/>
      <c r="AE149" s="161"/>
      <c r="AF149" s="161"/>
      <c r="AG149" s="161"/>
      <c r="AH149" s="161"/>
      <c r="AI149" s="161" t="b">
        <v>0</v>
      </c>
      <c r="AJ149" s="161" t="b">
        <v>0</v>
      </c>
      <c r="AK149" s="161" t="b">
        <v>0</v>
      </c>
      <c r="AL149" s="161" t="b">
        <v>0</v>
      </c>
      <c r="AM149" s="161"/>
    </row>
    <row r="150">
      <c r="A150" s="1517"/>
      <c r="B150" s="177">
        <v>44438.90879914352</v>
      </c>
      <c r="C150" s="162" t="s">
        <v>3335</v>
      </c>
      <c r="D150" s="225" t="s">
        <v>3336</v>
      </c>
      <c r="E150" s="178">
        <v>37608.0</v>
      </c>
      <c r="F150" s="179">
        <v>18.0</v>
      </c>
      <c r="G150" s="162">
        <v>4.4568209E7</v>
      </c>
      <c r="H150" s="162" t="s">
        <v>2021</v>
      </c>
      <c r="I150" s="162" t="s">
        <v>3337</v>
      </c>
      <c r="J150" s="162" t="s">
        <v>3338</v>
      </c>
      <c r="K150" s="162" t="s">
        <v>3340</v>
      </c>
      <c r="L150" s="162" t="s">
        <v>1620</v>
      </c>
      <c r="M150" s="162" t="s">
        <v>3339</v>
      </c>
      <c r="N150" s="162" t="s">
        <v>3341</v>
      </c>
      <c r="O150" s="162" t="s">
        <v>1622</v>
      </c>
      <c r="P150" s="162" t="s">
        <v>172</v>
      </c>
      <c r="Q150" s="162" t="s">
        <v>3342</v>
      </c>
      <c r="R150" s="162" t="s">
        <v>1637</v>
      </c>
      <c r="S150" s="161"/>
      <c r="T150" s="180" t="s">
        <v>3343</v>
      </c>
      <c r="U150" s="162" t="s">
        <v>3344</v>
      </c>
      <c r="V150" s="162" t="s">
        <v>1662</v>
      </c>
      <c r="W150" s="162" t="s">
        <v>3345</v>
      </c>
      <c r="X150" s="162" t="s">
        <v>3346</v>
      </c>
      <c r="Y150" s="162" t="s">
        <v>3347</v>
      </c>
      <c r="Z150" s="179" t="s">
        <v>3348</v>
      </c>
      <c r="AA150" s="161"/>
      <c r="AB150" s="161"/>
      <c r="AC150" s="161"/>
      <c r="AD150" s="162" t="s">
        <v>2979</v>
      </c>
      <c r="AE150" s="161"/>
      <c r="AF150" s="210">
        <v>44481.0</v>
      </c>
      <c r="AG150" s="185">
        <f t="shared" ref="AG150:AG151" si="23">DATE(YEAR(AF150),MONTH(AF150)+1,DAY(AF150)+15)</f>
        <v>44527</v>
      </c>
      <c r="AH150" s="186">
        <f t="shared" ref="AH150:AH151" si="24">DATE(YEAR(AF150),MONTH(AF150)+3,DAY(AF150))</f>
        <v>44573</v>
      </c>
      <c r="AI150" s="161" t="b">
        <v>0</v>
      </c>
      <c r="AJ150" s="161" t="b">
        <v>0</v>
      </c>
      <c r="AK150" s="161" t="b">
        <v>0</v>
      </c>
      <c r="AL150" s="161" t="b">
        <v>0</v>
      </c>
      <c r="AM150" s="161"/>
    </row>
    <row r="151">
      <c r="A151" s="1517"/>
      <c r="B151" s="177">
        <v>44441.844740127315</v>
      </c>
      <c r="C151" s="162" t="s">
        <v>3349</v>
      </c>
      <c r="D151" s="162" t="s">
        <v>3350</v>
      </c>
      <c r="E151" s="178">
        <v>36382.0</v>
      </c>
      <c r="F151" s="179">
        <v>22.0</v>
      </c>
      <c r="G151" s="162">
        <v>3.809718E7</v>
      </c>
      <c r="H151" s="162" t="s">
        <v>391</v>
      </c>
      <c r="I151" s="162" t="s">
        <v>1678</v>
      </c>
      <c r="J151" s="162" t="s">
        <v>3351</v>
      </c>
      <c r="K151" s="162" t="s">
        <v>3353</v>
      </c>
      <c r="L151" s="162" t="s">
        <v>1620</v>
      </c>
      <c r="M151" s="162" t="s">
        <v>3352</v>
      </c>
      <c r="N151" s="162" t="s">
        <v>3354</v>
      </c>
      <c r="O151" s="162" t="s">
        <v>1668</v>
      </c>
      <c r="P151" s="162" t="s">
        <v>158</v>
      </c>
      <c r="Q151" s="162" t="s">
        <v>3355</v>
      </c>
      <c r="R151" s="162" t="s">
        <v>3356</v>
      </c>
      <c r="S151" s="161"/>
      <c r="T151" s="180" t="s">
        <v>3357</v>
      </c>
      <c r="U151" s="162" t="s">
        <v>1661</v>
      </c>
      <c r="V151" s="162" t="s">
        <v>1662</v>
      </c>
      <c r="W151" s="162" t="s">
        <v>3358</v>
      </c>
      <c r="X151" s="162" t="s">
        <v>3359</v>
      </c>
      <c r="Y151" s="162" t="s">
        <v>3360</v>
      </c>
      <c r="Z151" s="179" t="s">
        <v>3361</v>
      </c>
      <c r="AA151" s="161"/>
      <c r="AB151" s="161"/>
      <c r="AC151" s="161"/>
      <c r="AD151" s="162" t="s">
        <v>3097</v>
      </c>
      <c r="AE151" s="161"/>
      <c r="AF151" s="210">
        <v>44481.0</v>
      </c>
      <c r="AG151" s="185">
        <f t="shared" si="23"/>
        <v>44527</v>
      </c>
      <c r="AH151" s="186">
        <f t="shared" si="24"/>
        <v>44573</v>
      </c>
      <c r="AI151" s="161" t="b">
        <v>0</v>
      </c>
      <c r="AJ151" s="161" t="b">
        <v>0</v>
      </c>
      <c r="AK151" s="161" t="b">
        <v>0</v>
      </c>
      <c r="AL151" s="161" t="b">
        <v>0</v>
      </c>
      <c r="AM151" s="161"/>
    </row>
    <row r="152">
      <c r="A152" s="1514"/>
      <c r="B152" s="177">
        <v>44443.52717965278</v>
      </c>
      <c r="C152" s="162" t="s">
        <v>3362</v>
      </c>
      <c r="D152" s="162" t="s">
        <v>3363</v>
      </c>
      <c r="E152" s="178" t="s">
        <v>3364</v>
      </c>
      <c r="F152" s="179">
        <v>24.0</v>
      </c>
      <c r="G152" s="162">
        <v>4.0009784E7</v>
      </c>
      <c r="H152" s="162" t="s">
        <v>2021</v>
      </c>
      <c r="I152" s="162" t="s">
        <v>3365</v>
      </c>
      <c r="J152" s="162" t="s">
        <v>3366</v>
      </c>
      <c r="K152" s="162" t="s">
        <v>3362</v>
      </c>
      <c r="L152" s="162" t="s">
        <v>1620</v>
      </c>
      <c r="M152" s="162" t="s">
        <v>3367</v>
      </c>
      <c r="N152" s="162" t="s">
        <v>3368</v>
      </c>
      <c r="O152" s="162" t="s">
        <v>1680</v>
      </c>
      <c r="P152" s="162" t="s">
        <v>170</v>
      </c>
      <c r="Q152" s="162" t="s">
        <v>3369</v>
      </c>
      <c r="R152" s="162" t="s">
        <v>1651</v>
      </c>
      <c r="S152" s="161"/>
      <c r="T152" s="180" t="s">
        <v>3370</v>
      </c>
      <c r="U152" s="162" t="s">
        <v>3371</v>
      </c>
      <c r="V152" s="162" t="s">
        <v>1685</v>
      </c>
      <c r="W152" s="162" t="s">
        <v>3372</v>
      </c>
      <c r="X152" s="162" t="s">
        <v>1884</v>
      </c>
      <c r="Y152" s="162" t="s">
        <v>3373</v>
      </c>
      <c r="Z152" s="179" t="s">
        <v>3374</v>
      </c>
      <c r="AA152" s="161"/>
      <c r="AB152" s="162" t="s">
        <v>3238</v>
      </c>
      <c r="AC152" s="161"/>
      <c r="AD152" s="161"/>
      <c r="AE152" s="161"/>
      <c r="AF152" s="161"/>
      <c r="AG152" s="161"/>
      <c r="AH152" s="161"/>
      <c r="AI152" s="161" t="b">
        <v>0</v>
      </c>
      <c r="AJ152" s="161" t="b">
        <v>0</v>
      </c>
      <c r="AK152" s="161" t="b">
        <v>0</v>
      </c>
      <c r="AL152" s="161" t="b">
        <v>0</v>
      </c>
      <c r="AM152" s="161"/>
    </row>
    <row r="153">
      <c r="A153" s="1517"/>
      <c r="B153" s="177">
        <v>44443.9436703588</v>
      </c>
      <c r="C153" s="162" t="s">
        <v>3375</v>
      </c>
      <c r="D153" s="162" t="s">
        <v>3376</v>
      </c>
      <c r="E153" s="178">
        <v>34568.0</v>
      </c>
      <c r="F153" s="179">
        <v>27.0</v>
      </c>
      <c r="G153" s="162">
        <v>3.8528111E7</v>
      </c>
      <c r="H153" s="162" t="s">
        <v>391</v>
      </c>
      <c r="I153" s="162" t="s">
        <v>3377</v>
      </c>
      <c r="J153" s="162" t="s">
        <v>3378</v>
      </c>
      <c r="K153" s="162" t="s">
        <v>3380</v>
      </c>
      <c r="L153" s="162" t="s">
        <v>1620</v>
      </c>
      <c r="M153" s="162" t="s">
        <v>3379</v>
      </c>
      <c r="N153" s="162" t="s">
        <v>3381</v>
      </c>
      <c r="O153" s="162" t="s">
        <v>1668</v>
      </c>
      <c r="P153" s="162" t="s">
        <v>174</v>
      </c>
      <c r="Q153" s="162" t="s">
        <v>3382</v>
      </c>
      <c r="R153" s="162" t="s">
        <v>1637</v>
      </c>
      <c r="S153" s="162" t="s">
        <v>3383</v>
      </c>
      <c r="T153" s="180" t="s">
        <v>3384</v>
      </c>
      <c r="U153" s="162" t="s">
        <v>2611</v>
      </c>
      <c r="V153" s="162" t="s">
        <v>1662</v>
      </c>
      <c r="W153" s="162" t="s">
        <v>3385</v>
      </c>
      <c r="X153" s="162" t="s">
        <v>1884</v>
      </c>
      <c r="Y153" s="162" t="s">
        <v>3386</v>
      </c>
      <c r="Z153" s="179" t="s">
        <v>1737</v>
      </c>
      <c r="AA153" s="161"/>
      <c r="AB153" s="162" t="s">
        <v>3387</v>
      </c>
      <c r="AC153" s="161"/>
      <c r="AD153" s="162" t="s">
        <v>3097</v>
      </c>
      <c r="AE153" s="161"/>
      <c r="AF153" s="210">
        <v>44481.0</v>
      </c>
      <c r="AG153" s="185">
        <f>DATE(YEAR(AF153),MONTH(AF153)+1,DAY(AF153)+15)</f>
        <v>44527</v>
      </c>
      <c r="AH153" s="186">
        <f>DATE(YEAR(AF153),MONTH(AF153)+3,DAY(AF153))</f>
        <v>44573</v>
      </c>
      <c r="AI153" s="161" t="b">
        <v>0</v>
      </c>
      <c r="AJ153" s="161" t="b">
        <v>0</v>
      </c>
      <c r="AK153" s="161" t="b">
        <v>0</v>
      </c>
      <c r="AL153" s="161" t="b">
        <v>0</v>
      </c>
      <c r="AM153" s="161"/>
    </row>
    <row r="154">
      <c r="A154" s="1517"/>
      <c r="B154" s="177">
        <v>44447.73638275463</v>
      </c>
      <c r="C154" s="162" t="s">
        <v>3041</v>
      </c>
      <c r="D154" s="218" t="s">
        <v>3388</v>
      </c>
      <c r="E154" s="178">
        <v>35206.0</v>
      </c>
      <c r="F154" s="179">
        <v>25.0</v>
      </c>
      <c r="G154" s="162">
        <v>3.9625511E7</v>
      </c>
      <c r="H154" s="162" t="s">
        <v>391</v>
      </c>
      <c r="I154" s="162" t="s">
        <v>1678</v>
      </c>
      <c r="J154" s="162" t="s">
        <v>391</v>
      </c>
      <c r="K154" s="162" t="s">
        <v>3041</v>
      </c>
      <c r="L154" s="162" t="s">
        <v>1620</v>
      </c>
      <c r="M154" s="162" t="s">
        <v>3389</v>
      </c>
      <c r="N154" s="162" t="s">
        <v>3390</v>
      </c>
      <c r="O154" s="162" t="s">
        <v>1634</v>
      </c>
      <c r="P154" s="162" t="s">
        <v>158</v>
      </c>
      <c r="Q154" s="162" t="s">
        <v>1651</v>
      </c>
      <c r="R154" s="162" t="s">
        <v>1651</v>
      </c>
      <c r="S154" s="161"/>
      <c r="T154" s="180" t="s">
        <v>3391</v>
      </c>
      <c r="U154" s="162" t="s">
        <v>1661</v>
      </c>
      <c r="V154" s="162" t="s">
        <v>1685</v>
      </c>
      <c r="W154" s="162" t="s">
        <v>3392</v>
      </c>
      <c r="X154" s="162" t="s">
        <v>1708</v>
      </c>
      <c r="Y154" s="162">
        <v>1.131783753E9</v>
      </c>
      <c r="Z154" s="179" t="s">
        <v>3393</v>
      </c>
      <c r="AA154" s="161"/>
      <c r="AB154" s="162" t="s">
        <v>3394</v>
      </c>
      <c r="AC154" s="161"/>
      <c r="AD154" s="161"/>
      <c r="AE154" s="161"/>
      <c r="AF154" s="161"/>
      <c r="AG154" s="161"/>
      <c r="AH154" s="161"/>
      <c r="AI154" s="161" t="b">
        <v>0</v>
      </c>
      <c r="AJ154" s="161" t="b">
        <v>0</v>
      </c>
      <c r="AK154" s="161" t="b">
        <v>0</v>
      </c>
      <c r="AL154" s="161" t="b">
        <v>0</v>
      </c>
      <c r="AM154" s="161"/>
    </row>
    <row r="155">
      <c r="A155" s="1514"/>
      <c r="B155" s="223">
        <v>44447.95011149306</v>
      </c>
      <c r="C155" s="162" t="s">
        <v>3395</v>
      </c>
      <c r="D155" s="218" t="s">
        <v>3396</v>
      </c>
      <c r="E155" s="178">
        <v>35539.0</v>
      </c>
      <c r="F155" s="179">
        <v>24.0</v>
      </c>
      <c r="G155" s="162">
        <v>4.0242338E7</v>
      </c>
      <c r="H155" s="162" t="s">
        <v>1740</v>
      </c>
      <c r="I155" s="162" t="s">
        <v>3397</v>
      </c>
      <c r="J155" s="162" t="s">
        <v>3398</v>
      </c>
      <c r="K155" s="162" t="s">
        <v>3400</v>
      </c>
      <c r="L155" s="162" t="s">
        <v>1646</v>
      </c>
      <c r="M155" s="162" t="s">
        <v>3399</v>
      </c>
      <c r="N155" s="162" t="s">
        <v>3401</v>
      </c>
      <c r="O155" s="162" t="s">
        <v>1668</v>
      </c>
      <c r="P155" s="162" t="s">
        <v>170</v>
      </c>
      <c r="Q155" s="162" t="s">
        <v>3402</v>
      </c>
      <c r="R155" s="162" t="s">
        <v>1637</v>
      </c>
      <c r="S155" s="161"/>
      <c r="T155" s="180" t="s">
        <v>3403</v>
      </c>
      <c r="U155" s="162" t="s">
        <v>1747</v>
      </c>
      <c r="V155" s="162" t="s">
        <v>3404</v>
      </c>
      <c r="W155" s="162" t="s">
        <v>3405</v>
      </c>
      <c r="X155" s="162" t="s">
        <v>1790</v>
      </c>
      <c r="Y155" s="162">
        <v>1.549393837E9</v>
      </c>
      <c r="Z155" s="179" t="s">
        <v>3406</v>
      </c>
      <c r="AA155" s="161"/>
      <c r="AB155" s="161"/>
      <c r="AC155" s="161"/>
      <c r="AD155" s="161"/>
      <c r="AE155" s="161"/>
      <c r="AF155" s="161"/>
      <c r="AG155" s="161"/>
      <c r="AH155" s="161"/>
      <c r="AI155" s="161" t="b">
        <v>0</v>
      </c>
      <c r="AJ155" s="161" t="b">
        <v>0</v>
      </c>
      <c r="AK155" s="161" t="b">
        <v>0</v>
      </c>
      <c r="AL155" s="161" t="b">
        <v>0</v>
      </c>
      <c r="AM155" s="161"/>
    </row>
    <row r="156">
      <c r="A156" s="1514"/>
      <c r="B156" s="223">
        <v>44448.190624016206</v>
      </c>
      <c r="C156" s="162" t="s">
        <v>3407</v>
      </c>
      <c r="D156" s="162" t="s">
        <v>3408</v>
      </c>
      <c r="E156" s="178">
        <v>33938.0</v>
      </c>
      <c r="F156" s="179">
        <v>28.0</v>
      </c>
      <c r="G156" s="162">
        <v>3.691493E7</v>
      </c>
      <c r="H156" s="162" t="s">
        <v>1755</v>
      </c>
      <c r="I156" s="162" t="s">
        <v>3409</v>
      </c>
      <c r="J156" s="205" t="s">
        <v>3410</v>
      </c>
      <c r="K156" s="162" t="s">
        <v>3412</v>
      </c>
      <c r="L156" s="162" t="s">
        <v>1646</v>
      </c>
      <c r="M156" s="162" t="s">
        <v>3411</v>
      </c>
      <c r="N156" s="162" t="s">
        <v>3413</v>
      </c>
      <c r="O156" s="162" t="s">
        <v>1668</v>
      </c>
      <c r="P156" s="162" t="s">
        <v>174</v>
      </c>
      <c r="Q156" s="162" t="s">
        <v>3414</v>
      </c>
      <c r="R156" s="162" t="s">
        <v>1651</v>
      </c>
      <c r="S156" s="161"/>
      <c r="T156" s="180" t="s">
        <v>3415</v>
      </c>
      <c r="U156" s="162" t="s">
        <v>1661</v>
      </c>
      <c r="V156" s="162" t="s">
        <v>1662</v>
      </c>
      <c r="W156" s="162" t="s">
        <v>3416</v>
      </c>
      <c r="X156" s="162" t="s">
        <v>2360</v>
      </c>
      <c r="Y156" s="162">
        <v>1.557480882E9</v>
      </c>
      <c r="Z156" s="179" t="s">
        <v>3417</v>
      </c>
      <c r="AA156" s="161"/>
      <c r="AB156" s="162" t="s">
        <v>3418</v>
      </c>
      <c r="AC156" s="161"/>
      <c r="AD156" s="161"/>
      <c r="AE156" s="161"/>
      <c r="AF156" s="161"/>
      <c r="AG156" s="161"/>
      <c r="AH156" s="161"/>
      <c r="AI156" s="161" t="b">
        <v>0</v>
      </c>
      <c r="AJ156" s="161" t="b">
        <v>0</v>
      </c>
      <c r="AK156" s="161" t="b">
        <v>0</v>
      </c>
      <c r="AL156" s="161" t="b">
        <v>0</v>
      </c>
      <c r="AM156" s="161"/>
    </row>
    <row r="157">
      <c r="A157" s="1514"/>
      <c r="B157" s="223">
        <v>44453.05327778935</v>
      </c>
      <c r="C157" s="162" t="s">
        <v>3419</v>
      </c>
      <c r="D157" s="162" t="s">
        <v>3420</v>
      </c>
      <c r="E157" s="178">
        <v>37665.0</v>
      </c>
      <c r="F157" s="179">
        <v>18.0</v>
      </c>
      <c r="G157" s="162">
        <v>4.4783557E7</v>
      </c>
      <c r="H157" s="162" t="s">
        <v>391</v>
      </c>
      <c r="I157" s="162" t="s">
        <v>1822</v>
      </c>
      <c r="J157" s="162" t="s">
        <v>3421</v>
      </c>
      <c r="K157" s="162" t="s">
        <v>3419</v>
      </c>
      <c r="L157" s="162" t="s">
        <v>1620</v>
      </c>
      <c r="M157" s="162" t="s">
        <v>3422</v>
      </c>
      <c r="N157" s="162" t="s">
        <v>3423</v>
      </c>
      <c r="O157" s="162" t="s">
        <v>1668</v>
      </c>
      <c r="P157" s="162" t="s">
        <v>172</v>
      </c>
      <c r="Q157" s="162" t="s">
        <v>3424</v>
      </c>
      <c r="R157" s="162" t="s">
        <v>3425</v>
      </c>
      <c r="S157" s="161"/>
      <c r="T157" s="180" t="s">
        <v>3426</v>
      </c>
      <c r="U157" s="162" t="s">
        <v>1661</v>
      </c>
      <c r="V157" s="162" t="s">
        <v>3427</v>
      </c>
      <c r="W157" s="162" t="s">
        <v>3428</v>
      </c>
      <c r="X157" s="162" t="s">
        <v>1708</v>
      </c>
      <c r="Y157" s="162" t="s">
        <v>3429</v>
      </c>
      <c r="Z157" s="179" t="s">
        <v>3430</v>
      </c>
      <c r="AA157" s="161"/>
      <c r="AB157" s="162" t="s">
        <v>3431</v>
      </c>
      <c r="AC157" s="161"/>
      <c r="AD157" s="161"/>
      <c r="AE157" s="161"/>
      <c r="AF157" s="161"/>
      <c r="AG157" s="161"/>
      <c r="AH157" s="161"/>
      <c r="AI157" s="161" t="b">
        <v>0</v>
      </c>
      <c r="AJ157" s="161" t="b">
        <v>0</v>
      </c>
      <c r="AK157" s="161" t="b">
        <v>0</v>
      </c>
      <c r="AL157" s="161" t="b">
        <v>0</v>
      </c>
      <c r="AM157" s="161"/>
    </row>
    <row r="158">
      <c r="A158" s="1514"/>
      <c r="B158" s="223">
        <v>44455.94995861111</v>
      </c>
      <c r="C158" s="162" t="s">
        <v>3432</v>
      </c>
      <c r="D158" s="218" t="s">
        <v>3433</v>
      </c>
      <c r="E158" s="178">
        <v>37485.0</v>
      </c>
      <c r="F158" s="179">
        <v>19.0</v>
      </c>
      <c r="G158" s="162" t="s">
        <v>213</v>
      </c>
      <c r="H158" s="162" t="s">
        <v>1755</v>
      </c>
      <c r="I158" s="162" t="s">
        <v>1822</v>
      </c>
      <c r="J158" s="162" t="s">
        <v>3434</v>
      </c>
      <c r="K158" s="162" t="s">
        <v>3432</v>
      </c>
      <c r="L158" s="162" t="s">
        <v>1646</v>
      </c>
      <c r="M158" s="162" t="s">
        <v>3435</v>
      </c>
      <c r="N158" s="162" t="s">
        <v>3436</v>
      </c>
      <c r="O158" s="162" t="s">
        <v>1634</v>
      </c>
      <c r="P158" s="162" t="s">
        <v>174</v>
      </c>
      <c r="Q158" s="162" t="s">
        <v>3437</v>
      </c>
      <c r="R158" s="162" t="s">
        <v>1637</v>
      </c>
      <c r="S158" s="161"/>
      <c r="T158" s="180" t="s">
        <v>3438</v>
      </c>
      <c r="U158" s="162" t="s">
        <v>1747</v>
      </c>
      <c r="V158" s="162" t="s">
        <v>3439</v>
      </c>
      <c r="W158" s="162" t="s">
        <v>3440</v>
      </c>
      <c r="X158" s="162" t="s">
        <v>1790</v>
      </c>
      <c r="Y158" s="162" t="s">
        <v>3441</v>
      </c>
      <c r="Z158" s="179" t="s">
        <v>1637</v>
      </c>
      <c r="AA158" s="161"/>
      <c r="AB158" s="162" t="s">
        <v>3442</v>
      </c>
      <c r="AC158" s="161"/>
      <c r="AD158" s="161"/>
      <c r="AE158" s="161"/>
      <c r="AF158" s="161"/>
      <c r="AG158" s="161"/>
      <c r="AH158" s="161"/>
      <c r="AI158" s="161" t="b">
        <v>0</v>
      </c>
      <c r="AJ158" s="161" t="b">
        <v>0</v>
      </c>
      <c r="AK158" s="161" t="b">
        <v>0</v>
      </c>
      <c r="AL158" s="161" t="b">
        <v>0</v>
      </c>
      <c r="AM158" s="161"/>
    </row>
    <row r="159">
      <c r="A159" s="1514"/>
      <c r="B159" s="223">
        <v>44456.73769289352</v>
      </c>
      <c r="C159" s="162" t="s">
        <v>3443</v>
      </c>
      <c r="D159" s="162" t="s">
        <v>3444</v>
      </c>
      <c r="E159" s="178">
        <v>35544.0</v>
      </c>
      <c r="F159" s="179"/>
      <c r="G159" s="162">
        <v>4.0298043E7</v>
      </c>
      <c r="H159" s="162" t="s">
        <v>391</v>
      </c>
      <c r="I159" s="162" t="s">
        <v>1822</v>
      </c>
      <c r="J159" s="162" t="s">
        <v>3445</v>
      </c>
      <c r="K159" s="162" t="s">
        <v>3443</v>
      </c>
      <c r="L159" s="162" t="s">
        <v>3016</v>
      </c>
      <c r="M159" s="162" t="s">
        <v>3446</v>
      </c>
      <c r="N159" s="162" t="s">
        <v>3447</v>
      </c>
      <c r="O159" s="162" t="s">
        <v>1634</v>
      </c>
      <c r="P159" s="162" t="s">
        <v>158</v>
      </c>
      <c r="Q159" s="162" t="s">
        <v>3448</v>
      </c>
      <c r="R159" s="162" t="s">
        <v>1651</v>
      </c>
      <c r="S159" s="161"/>
      <c r="T159" s="180" t="s">
        <v>3449</v>
      </c>
      <c r="U159" s="162" t="s">
        <v>1661</v>
      </c>
      <c r="V159" s="162" t="s">
        <v>3450</v>
      </c>
      <c r="W159" s="162" t="s">
        <v>3451</v>
      </c>
      <c r="X159" s="162" t="s">
        <v>1790</v>
      </c>
      <c r="Y159" s="162" t="s">
        <v>3452</v>
      </c>
      <c r="Z159" s="179" t="s">
        <v>1651</v>
      </c>
      <c r="AA159" s="161"/>
      <c r="AB159" s="162" t="s">
        <v>3453</v>
      </c>
      <c r="AC159" s="161"/>
      <c r="AD159" s="161"/>
      <c r="AE159" s="161"/>
      <c r="AF159" s="161"/>
      <c r="AG159" s="161"/>
      <c r="AH159" s="161"/>
      <c r="AI159" s="161" t="b">
        <v>0</v>
      </c>
      <c r="AJ159" s="161" t="b">
        <v>0</v>
      </c>
      <c r="AK159" s="161" t="b">
        <v>0</v>
      </c>
      <c r="AL159" s="161" t="b">
        <v>0</v>
      </c>
      <c r="AM159" s="161"/>
    </row>
    <row r="160">
      <c r="A160" s="1514"/>
      <c r="B160" s="223">
        <v>44456.775983009255</v>
      </c>
      <c r="C160" s="162" t="s">
        <v>3454</v>
      </c>
      <c r="D160" s="162" t="s">
        <v>3455</v>
      </c>
      <c r="E160" s="178">
        <v>36171.0</v>
      </c>
      <c r="F160" s="179">
        <v>22.0</v>
      </c>
      <c r="G160" s="162">
        <v>4.1321003E7</v>
      </c>
      <c r="H160" s="162" t="s">
        <v>391</v>
      </c>
      <c r="I160" s="162" t="s">
        <v>3456</v>
      </c>
      <c r="J160" s="162" t="s">
        <v>3457</v>
      </c>
      <c r="K160" s="162" t="s">
        <v>3459</v>
      </c>
      <c r="L160" s="162" t="s">
        <v>1646</v>
      </c>
      <c r="M160" s="162" t="s">
        <v>3458</v>
      </c>
      <c r="N160" s="162" t="s">
        <v>3460</v>
      </c>
      <c r="O160" s="162" t="s">
        <v>1668</v>
      </c>
      <c r="P160" s="162" t="s">
        <v>174</v>
      </c>
      <c r="Q160" s="162" t="s">
        <v>3461</v>
      </c>
      <c r="R160" s="162" t="s">
        <v>1745</v>
      </c>
      <c r="S160" s="161"/>
      <c r="T160" s="180" t="s">
        <v>3462</v>
      </c>
      <c r="U160" s="162" t="s">
        <v>1661</v>
      </c>
      <c r="V160" s="162" t="s">
        <v>1685</v>
      </c>
      <c r="W160" s="162" t="s">
        <v>3463</v>
      </c>
      <c r="X160" s="162" t="s">
        <v>1803</v>
      </c>
      <c r="Y160" s="162" t="s">
        <v>3464</v>
      </c>
      <c r="Z160" s="179" t="s">
        <v>2073</v>
      </c>
      <c r="AA160" s="161"/>
      <c r="AB160" s="162" t="s">
        <v>3465</v>
      </c>
      <c r="AC160" s="161"/>
      <c r="AD160" s="161"/>
      <c r="AE160" s="161"/>
      <c r="AF160" s="161"/>
      <c r="AG160" s="161"/>
      <c r="AH160" s="161"/>
      <c r="AI160" s="161" t="b">
        <v>0</v>
      </c>
      <c r="AJ160" s="161" t="b">
        <v>0</v>
      </c>
      <c r="AK160" s="161" t="b">
        <v>0</v>
      </c>
      <c r="AL160" s="161" t="b">
        <v>0</v>
      </c>
      <c r="AM160" s="161"/>
    </row>
    <row r="161">
      <c r="A161" s="1514"/>
      <c r="B161" s="223">
        <v>44457.96944869213</v>
      </c>
      <c r="C161" s="162" t="s">
        <v>3466</v>
      </c>
      <c r="D161" s="162" t="s">
        <v>3467</v>
      </c>
      <c r="E161" s="178">
        <v>34214.0</v>
      </c>
      <c r="F161" s="179">
        <v>28.0</v>
      </c>
      <c r="G161" s="162">
        <v>3.7610833E7</v>
      </c>
      <c r="H161" s="162" t="s">
        <v>391</v>
      </c>
      <c r="I161" s="162" t="s">
        <v>3468</v>
      </c>
      <c r="J161" s="162" t="s">
        <v>3469</v>
      </c>
      <c r="K161" s="162" t="s">
        <v>3466</v>
      </c>
      <c r="L161" s="162" t="s">
        <v>1646</v>
      </c>
      <c r="M161" s="162" t="s">
        <v>3470</v>
      </c>
      <c r="N161" s="162" t="s">
        <v>3471</v>
      </c>
      <c r="O161" s="162" t="s">
        <v>1634</v>
      </c>
      <c r="P161" s="162" t="s">
        <v>174</v>
      </c>
      <c r="Q161" s="162" t="s">
        <v>3472</v>
      </c>
      <c r="R161" s="162" t="s">
        <v>1866</v>
      </c>
      <c r="S161" s="161"/>
      <c r="T161" s="180" t="s">
        <v>3473</v>
      </c>
      <c r="U161" s="162" t="s">
        <v>1661</v>
      </c>
      <c r="V161" s="162" t="s">
        <v>1662</v>
      </c>
      <c r="W161" s="162" t="s">
        <v>3474</v>
      </c>
      <c r="X161" s="162" t="s">
        <v>1776</v>
      </c>
      <c r="Y161" s="162" t="s">
        <v>3475</v>
      </c>
      <c r="Z161" s="179" t="s">
        <v>2674</v>
      </c>
      <c r="AA161" s="161"/>
      <c r="AB161" s="162" t="s">
        <v>3476</v>
      </c>
      <c r="AC161" s="161"/>
      <c r="AD161" s="161"/>
      <c r="AE161" s="161"/>
      <c r="AF161" s="161"/>
      <c r="AG161" s="161"/>
      <c r="AH161" s="161"/>
      <c r="AI161" s="161" t="b">
        <v>0</v>
      </c>
      <c r="AJ161" s="161" t="b">
        <v>0</v>
      </c>
      <c r="AK161" s="161" t="b">
        <v>0</v>
      </c>
      <c r="AL161" s="161" t="b">
        <v>0</v>
      </c>
      <c r="AM161" s="161"/>
    </row>
    <row r="162">
      <c r="A162" s="1510"/>
      <c r="B162" s="223">
        <v>44460.65051384259</v>
      </c>
      <c r="C162" s="162" t="s">
        <v>3477</v>
      </c>
      <c r="D162" s="179" t="s">
        <v>3478</v>
      </c>
      <c r="E162" s="178">
        <v>35181.0</v>
      </c>
      <c r="F162" s="179">
        <v>25.0</v>
      </c>
      <c r="G162" s="162">
        <v>3.9464728E7</v>
      </c>
      <c r="H162" s="162" t="s">
        <v>391</v>
      </c>
      <c r="I162" s="162" t="s">
        <v>3479</v>
      </c>
      <c r="J162" s="162" t="s">
        <v>3480</v>
      </c>
      <c r="K162" s="162" t="s">
        <v>3477</v>
      </c>
      <c r="L162" s="162" t="s">
        <v>1646</v>
      </c>
      <c r="M162" s="162" t="s">
        <v>3481</v>
      </c>
      <c r="N162" s="162" t="s">
        <v>3482</v>
      </c>
      <c r="O162" s="162" t="s">
        <v>1622</v>
      </c>
      <c r="P162" s="162" t="s">
        <v>174</v>
      </c>
      <c r="Q162" s="162" t="s">
        <v>3483</v>
      </c>
      <c r="R162" s="162" t="s">
        <v>1651</v>
      </c>
      <c r="S162" s="161"/>
      <c r="T162" s="180" t="s">
        <v>3484</v>
      </c>
      <c r="U162" s="162" t="s">
        <v>3485</v>
      </c>
      <c r="V162" s="162" t="s">
        <v>1685</v>
      </c>
      <c r="W162" s="162" t="s">
        <v>3486</v>
      </c>
      <c r="X162" s="162" t="s">
        <v>3487</v>
      </c>
      <c r="Y162" s="162" t="s">
        <v>3488</v>
      </c>
      <c r="Z162" s="179" t="s">
        <v>1651</v>
      </c>
      <c r="AA162" s="161"/>
      <c r="AB162" s="161"/>
      <c r="AC162" s="161"/>
      <c r="AD162" s="161"/>
      <c r="AE162" s="161"/>
      <c r="AF162" s="161"/>
      <c r="AG162" s="161"/>
      <c r="AH162" s="161"/>
      <c r="AI162" s="161" t="b">
        <v>0</v>
      </c>
      <c r="AJ162" s="161" t="b">
        <v>0</v>
      </c>
      <c r="AK162" s="161" t="b">
        <v>0</v>
      </c>
      <c r="AL162" s="161" t="b">
        <v>0</v>
      </c>
      <c r="AM162" s="161"/>
    </row>
    <row r="163">
      <c r="A163" s="1517"/>
      <c r="B163" s="223">
        <v>44461.05118729167</v>
      </c>
      <c r="C163" s="162" t="s">
        <v>3489</v>
      </c>
      <c r="D163" s="162" t="s">
        <v>3490</v>
      </c>
      <c r="E163" s="178">
        <v>32244.0</v>
      </c>
      <c r="F163" s="179">
        <v>33.0</v>
      </c>
      <c r="G163" s="162">
        <v>3.3601492E7</v>
      </c>
      <c r="H163" s="162" t="s">
        <v>3491</v>
      </c>
      <c r="I163" s="162" t="s">
        <v>1678</v>
      </c>
      <c r="J163" s="162" t="s">
        <v>3492</v>
      </c>
      <c r="K163" s="162" t="s">
        <v>3489</v>
      </c>
      <c r="L163" s="162" t="s">
        <v>1646</v>
      </c>
      <c r="M163" s="162" t="s">
        <v>3493</v>
      </c>
      <c r="N163" s="162" t="s">
        <v>3494</v>
      </c>
      <c r="O163" s="162" t="s">
        <v>1668</v>
      </c>
      <c r="P163" s="162" t="s">
        <v>174</v>
      </c>
      <c r="Q163" s="162" t="s">
        <v>3495</v>
      </c>
      <c r="R163" s="162" t="s">
        <v>3496</v>
      </c>
      <c r="S163" s="162" t="s">
        <v>3497</v>
      </c>
      <c r="T163" s="180" t="s">
        <v>3498</v>
      </c>
      <c r="U163" s="162" t="s">
        <v>3499</v>
      </c>
      <c r="V163" s="162" t="s">
        <v>3500</v>
      </c>
      <c r="W163" s="162" t="s">
        <v>3501</v>
      </c>
      <c r="X163" s="162" t="s">
        <v>3108</v>
      </c>
      <c r="Y163" s="162" t="s">
        <v>3502</v>
      </c>
      <c r="Z163" s="179" t="s">
        <v>2649</v>
      </c>
      <c r="AA163" s="161"/>
      <c r="AB163" s="161"/>
      <c r="AC163" s="161"/>
      <c r="AD163" s="162" t="s">
        <v>3503</v>
      </c>
      <c r="AE163" s="161"/>
      <c r="AF163" s="210">
        <v>44481.0</v>
      </c>
      <c r="AG163" s="185">
        <f>DATE(YEAR(AF163),MONTH(AF163)+1,DAY(AF163)+15)</f>
        <v>44527</v>
      </c>
      <c r="AH163" s="186">
        <f>DATE(YEAR(AF163),MONTH(AF163)+3,DAY(AF163))</f>
        <v>44573</v>
      </c>
      <c r="AI163" s="161" t="b">
        <v>0</v>
      </c>
      <c r="AJ163" s="161" t="b">
        <v>0</v>
      </c>
      <c r="AK163" s="161" t="b">
        <v>0</v>
      </c>
      <c r="AL163" s="161" t="b">
        <v>0</v>
      </c>
      <c r="AM163" s="161"/>
    </row>
    <row r="164">
      <c r="A164" s="1514"/>
      <c r="B164" s="223">
        <v>44461.334029108795</v>
      </c>
      <c r="C164" s="162" t="s">
        <v>3504</v>
      </c>
      <c r="D164" s="162" t="s">
        <v>3505</v>
      </c>
      <c r="E164" s="178">
        <v>34276.0</v>
      </c>
      <c r="F164" s="179">
        <v>27.0</v>
      </c>
      <c r="G164" s="162">
        <v>3.8409496E7</v>
      </c>
      <c r="H164" s="162" t="s">
        <v>391</v>
      </c>
      <c r="I164" s="162" t="s">
        <v>3506</v>
      </c>
      <c r="J164" s="205" t="s">
        <v>3507</v>
      </c>
      <c r="K164" s="162" t="s">
        <v>3504</v>
      </c>
      <c r="L164" s="162" t="s">
        <v>1620</v>
      </c>
      <c r="M164" s="162" t="s">
        <v>3508</v>
      </c>
      <c r="N164" s="162" t="s">
        <v>3509</v>
      </c>
      <c r="O164" s="162" t="s">
        <v>1634</v>
      </c>
      <c r="P164" s="162" t="s">
        <v>174</v>
      </c>
      <c r="Q164" s="162" t="s">
        <v>3510</v>
      </c>
      <c r="R164" s="162" t="s">
        <v>1637</v>
      </c>
      <c r="S164" s="161"/>
      <c r="T164" s="180" t="s">
        <v>3511</v>
      </c>
      <c r="U164" s="162" t="s">
        <v>1661</v>
      </c>
      <c r="V164" s="162" t="s">
        <v>3512</v>
      </c>
      <c r="W164" s="162" t="s">
        <v>3513</v>
      </c>
      <c r="X164" s="162" t="s">
        <v>1708</v>
      </c>
      <c r="Y164" s="162">
        <v>1.164625405E9</v>
      </c>
      <c r="Z164" s="179" t="s">
        <v>3514</v>
      </c>
      <c r="AA164" s="161"/>
      <c r="AB164" s="162" t="s">
        <v>3515</v>
      </c>
      <c r="AC164" s="161"/>
      <c r="AD164" s="161"/>
      <c r="AE164" s="161"/>
      <c r="AF164" s="161"/>
      <c r="AG164" s="161"/>
      <c r="AH164" s="161"/>
      <c r="AI164" s="161" t="b">
        <v>0</v>
      </c>
      <c r="AJ164" s="161" t="b">
        <v>0</v>
      </c>
      <c r="AK164" s="161" t="b">
        <v>0</v>
      </c>
      <c r="AL164" s="161" t="b">
        <v>0</v>
      </c>
      <c r="AM164" s="161"/>
    </row>
    <row r="165">
      <c r="A165" s="1514"/>
      <c r="B165" s="201">
        <v>44462.550483252315</v>
      </c>
      <c r="C165" s="162" t="s">
        <v>3516</v>
      </c>
      <c r="D165" s="162" t="s">
        <v>3517</v>
      </c>
      <c r="E165" s="178">
        <v>33631.0</v>
      </c>
      <c r="F165" s="179">
        <v>29.0</v>
      </c>
      <c r="G165" s="162">
        <v>3.6727605E7</v>
      </c>
      <c r="H165" s="162" t="s">
        <v>391</v>
      </c>
      <c r="I165" s="162" t="s">
        <v>3518</v>
      </c>
      <c r="J165" s="162" t="s">
        <v>3519</v>
      </c>
      <c r="K165" s="162" t="s">
        <v>3516</v>
      </c>
      <c r="L165" s="162" t="s">
        <v>1620</v>
      </c>
      <c r="M165" s="162" t="s">
        <v>3520</v>
      </c>
      <c r="N165" s="162" t="s">
        <v>3521</v>
      </c>
      <c r="O165" s="162" t="s">
        <v>1668</v>
      </c>
      <c r="P165" s="162" t="s">
        <v>174</v>
      </c>
      <c r="Q165" s="162" t="s">
        <v>3522</v>
      </c>
      <c r="R165" s="162" t="s">
        <v>1651</v>
      </c>
      <c r="S165" s="161"/>
      <c r="T165" s="180" t="s">
        <v>3523</v>
      </c>
      <c r="U165" s="162" t="s">
        <v>1661</v>
      </c>
      <c r="V165" s="162" t="s">
        <v>1685</v>
      </c>
      <c r="W165" s="162" t="s">
        <v>3524</v>
      </c>
      <c r="X165" s="162" t="s">
        <v>2032</v>
      </c>
      <c r="Y165" s="162" t="s">
        <v>3525</v>
      </c>
      <c r="Z165" s="179" t="s">
        <v>1866</v>
      </c>
      <c r="AA165" s="161"/>
      <c r="AB165" s="162" t="s">
        <v>3526</v>
      </c>
      <c r="AC165" s="161"/>
      <c r="AD165" s="161"/>
      <c r="AE165" s="161"/>
      <c r="AF165" s="161"/>
      <c r="AG165" s="161"/>
      <c r="AH165" s="161"/>
      <c r="AI165" s="161" t="b">
        <v>0</v>
      </c>
      <c r="AJ165" s="161" t="b">
        <v>0</v>
      </c>
      <c r="AK165" s="161" t="b">
        <v>0</v>
      </c>
      <c r="AL165" s="161" t="b">
        <v>0</v>
      </c>
      <c r="AM165" s="161"/>
    </row>
    <row r="166">
      <c r="A166" s="1514"/>
      <c r="B166" s="201">
        <v>44463.91193269676</v>
      </c>
      <c r="C166" s="162" t="s">
        <v>3527</v>
      </c>
      <c r="D166" s="162" t="s">
        <v>3528</v>
      </c>
      <c r="E166" s="178">
        <v>30821.0</v>
      </c>
      <c r="F166" s="179">
        <v>37.0</v>
      </c>
      <c r="G166" s="162">
        <v>3.0892863E7</v>
      </c>
      <c r="H166" s="162" t="s">
        <v>391</v>
      </c>
      <c r="I166" s="162" t="s">
        <v>3529</v>
      </c>
      <c r="J166" s="162" t="s">
        <v>3530</v>
      </c>
      <c r="K166" s="162" t="s">
        <v>3527</v>
      </c>
      <c r="L166" s="162" t="s">
        <v>1646</v>
      </c>
      <c r="M166" s="162" t="s">
        <v>3531</v>
      </c>
      <c r="N166" s="162" t="s">
        <v>3532</v>
      </c>
      <c r="O166" s="162" t="s">
        <v>1634</v>
      </c>
      <c r="P166" s="162" t="s">
        <v>174</v>
      </c>
      <c r="Q166" s="162" t="s">
        <v>3533</v>
      </c>
      <c r="R166" s="162" t="s">
        <v>3534</v>
      </c>
      <c r="S166" s="161"/>
      <c r="T166" s="180" t="s">
        <v>3535</v>
      </c>
      <c r="U166" s="162" t="s">
        <v>3536</v>
      </c>
      <c r="V166" s="162" t="s">
        <v>1662</v>
      </c>
      <c r="W166" s="162" t="s">
        <v>3537</v>
      </c>
      <c r="X166" s="162" t="s">
        <v>1708</v>
      </c>
      <c r="Y166" s="162">
        <v>1.16273733E9</v>
      </c>
      <c r="Z166" s="179" t="s">
        <v>2761</v>
      </c>
      <c r="AA166" s="161"/>
      <c r="AB166" s="162" t="s">
        <v>3538</v>
      </c>
      <c r="AC166" s="161"/>
      <c r="AD166" s="161"/>
      <c r="AE166" s="161"/>
      <c r="AF166" s="161"/>
      <c r="AG166" s="161"/>
      <c r="AH166" s="161"/>
      <c r="AI166" s="161" t="b">
        <v>0</v>
      </c>
      <c r="AJ166" s="161" t="b">
        <v>0</v>
      </c>
      <c r="AK166" s="161" t="b">
        <v>0</v>
      </c>
      <c r="AL166" s="161" t="b">
        <v>0</v>
      </c>
      <c r="AM166" s="161"/>
    </row>
    <row r="167">
      <c r="A167" s="1517"/>
      <c r="B167" s="177">
        <v>44470.46375013889</v>
      </c>
      <c r="C167" s="162" t="s">
        <v>3539</v>
      </c>
      <c r="D167" s="162" t="s">
        <v>3540</v>
      </c>
      <c r="E167" s="178">
        <v>36833.0</v>
      </c>
      <c r="F167" s="179">
        <v>20.0</v>
      </c>
      <c r="G167" s="162">
        <v>4.2850667E7</v>
      </c>
      <c r="H167" s="162" t="s">
        <v>391</v>
      </c>
      <c r="I167" s="162" t="s">
        <v>2691</v>
      </c>
      <c r="J167" s="162" t="s">
        <v>3541</v>
      </c>
      <c r="K167" s="162" t="s">
        <v>3539</v>
      </c>
      <c r="L167" s="162" t="s">
        <v>1646</v>
      </c>
      <c r="M167" s="162" t="s">
        <v>3542</v>
      </c>
      <c r="N167" s="162" t="s">
        <v>3543</v>
      </c>
      <c r="O167" s="162" t="s">
        <v>1634</v>
      </c>
      <c r="P167" s="162" t="s">
        <v>174</v>
      </c>
      <c r="Q167" s="162" t="s">
        <v>3544</v>
      </c>
      <c r="R167" s="162" t="s">
        <v>1637</v>
      </c>
      <c r="S167" s="161"/>
      <c r="T167" s="180" t="s">
        <v>3545</v>
      </c>
      <c r="U167" s="162" t="s">
        <v>1661</v>
      </c>
      <c r="V167" s="162" t="s">
        <v>1685</v>
      </c>
      <c r="W167" s="162" t="s">
        <v>3546</v>
      </c>
      <c r="X167" s="162" t="s">
        <v>1884</v>
      </c>
      <c r="Y167" s="162" t="s">
        <v>3547</v>
      </c>
      <c r="Z167" s="179" t="s">
        <v>3548</v>
      </c>
      <c r="AA167" s="161"/>
      <c r="AB167" s="161"/>
      <c r="AC167" s="161"/>
      <c r="AD167" s="162" t="s">
        <v>3503</v>
      </c>
      <c r="AE167" s="161"/>
      <c r="AF167" s="210">
        <v>44481.0</v>
      </c>
      <c r="AG167" s="185">
        <f>DATE(YEAR(AF167),MONTH(AF167)+1,DAY(AF167)+15)</f>
        <v>44527</v>
      </c>
      <c r="AH167" s="186">
        <f>DATE(YEAR(AF167),MONTH(AF167)+3,DAY(AF167))</f>
        <v>44573</v>
      </c>
      <c r="AI167" s="161" t="b">
        <v>0</v>
      </c>
      <c r="AJ167" s="161" t="b">
        <v>0</v>
      </c>
      <c r="AK167" s="161" t="b">
        <v>0</v>
      </c>
      <c r="AL167" s="161" t="b">
        <v>0</v>
      </c>
      <c r="AM167" s="161"/>
    </row>
    <row r="168">
      <c r="A168" s="1517"/>
      <c r="B168" s="177">
        <v>44473.66591993056</v>
      </c>
      <c r="C168" s="162" t="s">
        <v>3549</v>
      </c>
      <c r="D168" s="162" t="s">
        <v>3550</v>
      </c>
      <c r="E168" s="178">
        <v>34955.0</v>
      </c>
      <c r="F168" s="179">
        <v>26.0</v>
      </c>
      <c r="G168" s="162">
        <v>3.955558E7</v>
      </c>
      <c r="H168" s="162" t="s">
        <v>2021</v>
      </c>
      <c r="I168" s="162" t="s">
        <v>3551</v>
      </c>
      <c r="J168" s="162" t="s">
        <v>3552</v>
      </c>
      <c r="K168" s="162" t="s">
        <v>3549</v>
      </c>
      <c r="L168" s="162" t="s">
        <v>1620</v>
      </c>
      <c r="M168" s="162" t="s">
        <v>3553</v>
      </c>
      <c r="N168" s="162" t="s">
        <v>3554</v>
      </c>
      <c r="O168" s="162" t="s">
        <v>1634</v>
      </c>
      <c r="P168" s="162" t="s">
        <v>174</v>
      </c>
      <c r="Q168" s="162" t="s">
        <v>3555</v>
      </c>
      <c r="R168" s="162" t="s">
        <v>1866</v>
      </c>
      <c r="S168" s="162" t="s">
        <v>1661</v>
      </c>
      <c r="T168" s="180" t="s">
        <v>3556</v>
      </c>
      <c r="U168" s="162" t="s">
        <v>2109</v>
      </c>
      <c r="V168" s="162" t="s">
        <v>3557</v>
      </c>
      <c r="W168" s="162" t="s">
        <v>3558</v>
      </c>
      <c r="X168" s="162" t="s">
        <v>3559</v>
      </c>
      <c r="Y168" s="162" t="s">
        <v>3560</v>
      </c>
      <c r="Z168" s="179" t="s">
        <v>3561</v>
      </c>
      <c r="AA168" s="161"/>
      <c r="AB168" s="161"/>
      <c r="AC168" s="161"/>
      <c r="AD168" s="161"/>
      <c r="AE168" s="161"/>
      <c r="AF168" s="210"/>
      <c r="AG168" s="210"/>
      <c r="AH168" s="226"/>
      <c r="AI168" s="161" t="b">
        <v>0</v>
      </c>
      <c r="AJ168" s="161" t="b">
        <v>0</v>
      </c>
      <c r="AK168" s="161" t="b">
        <v>0</v>
      </c>
      <c r="AL168" s="161" t="b">
        <v>0</v>
      </c>
      <c r="AM168" s="161"/>
    </row>
    <row r="169">
      <c r="A169" s="1517"/>
      <c r="B169" s="177">
        <v>44476.647133645834</v>
      </c>
      <c r="C169" s="162" t="s">
        <v>3562</v>
      </c>
      <c r="D169" s="162" t="s">
        <v>3563</v>
      </c>
      <c r="E169" s="178">
        <v>35369.0</v>
      </c>
      <c r="F169" s="179">
        <v>24.0</v>
      </c>
      <c r="G169" s="162">
        <v>4.0011345E7</v>
      </c>
      <c r="H169" s="162" t="s">
        <v>1677</v>
      </c>
      <c r="I169" s="162" t="s">
        <v>1795</v>
      </c>
      <c r="J169" s="162" t="s">
        <v>3564</v>
      </c>
      <c r="K169" s="162" t="s">
        <v>3566</v>
      </c>
      <c r="L169" s="162" t="s">
        <v>1620</v>
      </c>
      <c r="M169" s="162" t="s">
        <v>3565</v>
      </c>
      <c r="N169" s="162" t="s">
        <v>3567</v>
      </c>
      <c r="O169" s="162" t="s">
        <v>1622</v>
      </c>
      <c r="P169" s="162" t="s">
        <v>170</v>
      </c>
      <c r="Q169" s="162" t="s">
        <v>3568</v>
      </c>
      <c r="R169" s="162" t="s">
        <v>3569</v>
      </c>
      <c r="S169" s="161"/>
      <c r="T169" s="180" t="s">
        <v>3570</v>
      </c>
      <c r="U169" s="162" t="s">
        <v>3571</v>
      </c>
      <c r="V169" s="162" t="s">
        <v>1685</v>
      </c>
      <c r="W169" s="162" t="s">
        <v>3572</v>
      </c>
      <c r="X169" s="162" t="s">
        <v>3573</v>
      </c>
      <c r="Y169" s="162" t="s">
        <v>3574</v>
      </c>
      <c r="Z169" s="179" t="s">
        <v>3575</v>
      </c>
      <c r="AA169" s="161"/>
      <c r="AB169" s="162" t="s">
        <v>3576</v>
      </c>
      <c r="AC169" s="161"/>
      <c r="AD169" s="162" t="s">
        <v>3577</v>
      </c>
      <c r="AE169" s="161"/>
      <c r="AF169" s="210">
        <v>44517.0</v>
      </c>
      <c r="AG169" s="185">
        <f>DATE(YEAR(AF169),MONTH(AF169)+1,DAY(AF169)+15)</f>
        <v>44562</v>
      </c>
      <c r="AH169" s="186">
        <f>DATE(YEAR(AF169),MONTH(AF169)+3,DAY(AF169))</f>
        <v>44609</v>
      </c>
      <c r="AI169" s="161" t="b">
        <v>0</v>
      </c>
      <c r="AJ169" s="161" t="b">
        <v>0</v>
      </c>
      <c r="AK169" s="161" t="b">
        <v>0</v>
      </c>
      <c r="AL169" s="161" t="b">
        <v>0</v>
      </c>
      <c r="AM169" s="161"/>
    </row>
    <row r="170">
      <c r="A170" s="1514"/>
      <c r="B170" s="177">
        <v>44479.576253506944</v>
      </c>
      <c r="C170" s="162" t="s">
        <v>3578</v>
      </c>
      <c r="D170" s="162" t="s">
        <v>3579</v>
      </c>
      <c r="E170" s="178">
        <v>36863.0</v>
      </c>
      <c r="F170" s="179" t="s">
        <v>2908</v>
      </c>
      <c r="G170" s="162" t="s">
        <v>226</v>
      </c>
      <c r="H170" s="162" t="s">
        <v>3580</v>
      </c>
      <c r="I170" s="162" t="s">
        <v>3581</v>
      </c>
      <c r="J170" s="162" t="s">
        <v>3582</v>
      </c>
      <c r="K170" s="162" t="s">
        <v>3578</v>
      </c>
      <c r="L170" s="162" t="s">
        <v>1620</v>
      </c>
      <c r="M170" s="162" t="s">
        <v>3583</v>
      </c>
      <c r="N170" s="162" t="s">
        <v>3584</v>
      </c>
      <c r="O170" s="162" t="s">
        <v>1668</v>
      </c>
      <c r="P170" s="162" t="s">
        <v>174</v>
      </c>
      <c r="Q170" s="162" t="s">
        <v>3585</v>
      </c>
      <c r="R170" s="162" t="s">
        <v>3585</v>
      </c>
      <c r="S170" s="162" t="s">
        <v>3586</v>
      </c>
      <c r="T170" s="180" t="s">
        <v>3587</v>
      </c>
      <c r="U170" s="162" t="s">
        <v>3588</v>
      </c>
      <c r="V170" s="162" t="s">
        <v>1685</v>
      </c>
      <c r="W170" s="162" t="s">
        <v>3589</v>
      </c>
      <c r="X170" s="162" t="s">
        <v>1708</v>
      </c>
      <c r="Y170" s="162" t="s">
        <v>3590</v>
      </c>
      <c r="Z170" s="179" t="s">
        <v>1651</v>
      </c>
      <c r="AA170" s="161"/>
      <c r="AB170" s="161"/>
      <c r="AC170" s="161"/>
      <c r="AD170" s="161"/>
      <c r="AE170" s="161"/>
      <c r="AF170" s="161"/>
      <c r="AG170" s="161"/>
      <c r="AH170" s="161"/>
      <c r="AI170" s="161" t="b">
        <v>0</v>
      </c>
      <c r="AJ170" s="161" t="b">
        <v>0</v>
      </c>
      <c r="AK170" s="161" t="b">
        <v>0</v>
      </c>
      <c r="AL170" s="161" t="b">
        <v>0</v>
      </c>
      <c r="AM170" s="161"/>
    </row>
    <row r="171">
      <c r="A171" s="1514"/>
      <c r="B171" s="177">
        <v>44479.68708184028</v>
      </c>
      <c r="C171" s="162" t="s">
        <v>3591</v>
      </c>
      <c r="D171" s="218" t="s">
        <v>3592</v>
      </c>
      <c r="E171" s="178">
        <v>36957.0</v>
      </c>
      <c r="F171" s="179">
        <v>20.0</v>
      </c>
      <c r="G171" s="162">
        <v>4.2998321E7</v>
      </c>
      <c r="H171" s="162" t="s">
        <v>391</v>
      </c>
      <c r="I171" s="162" t="s">
        <v>3593</v>
      </c>
      <c r="J171" s="162">
        <v>1.124616523E9</v>
      </c>
      <c r="K171" s="162" t="s">
        <v>3591</v>
      </c>
      <c r="L171" s="162" t="s">
        <v>1620</v>
      </c>
      <c r="M171" s="162" t="s">
        <v>3594</v>
      </c>
      <c r="N171" s="162" t="s">
        <v>3595</v>
      </c>
      <c r="O171" s="162" t="s">
        <v>1668</v>
      </c>
      <c r="P171" s="162" t="s">
        <v>172</v>
      </c>
      <c r="Q171" s="162" t="s">
        <v>3596</v>
      </c>
      <c r="R171" s="162" t="s">
        <v>3596</v>
      </c>
      <c r="S171" s="161"/>
      <c r="T171" s="180" t="s">
        <v>3597</v>
      </c>
      <c r="U171" s="162" t="s">
        <v>1661</v>
      </c>
      <c r="V171" s="162" t="s">
        <v>1662</v>
      </c>
      <c r="W171" s="162" t="s">
        <v>3598</v>
      </c>
      <c r="X171" s="162" t="s">
        <v>1708</v>
      </c>
      <c r="Y171" s="162">
        <v>1.139118931E9</v>
      </c>
      <c r="Z171" s="179" t="s">
        <v>2530</v>
      </c>
      <c r="AA171" s="161"/>
      <c r="AB171" s="161"/>
      <c r="AC171" s="161"/>
      <c r="AD171" s="161"/>
      <c r="AE171" s="161"/>
      <c r="AF171" s="161"/>
      <c r="AG171" s="161"/>
      <c r="AH171" s="161"/>
      <c r="AI171" s="161" t="b">
        <v>0</v>
      </c>
      <c r="AJ171" s="161" t="b">
        <v>0</v>
      </c>
      <c r="AK171" s="161" t="b">
        <v>0</v>
      </c>
      <c r="AL171" s="161" t="b">
        <v>0</v>
      </c>
      <c r="AM171" s="161"/>
    </row>
    <row r="172">
      <c r="A172" s="1517"/>
      <c r="B172" s="177">
        <v>44481.61167146991</v>
      </c>
      <c r="C172" s="162" t="s">
        <v>3599</v>
      </c>
      <c r="D172" s="162" t="s">
        <v>3600</v>
      </c>
      <c r="E172" s="178">
        <v>33699.0</v>
      </c>
      <c r="F172" s="179">
        <v>29.0</v>
      </c>
      <c r="G172" s="162">
        <v>3.6806115E7</v>
      </c>
      <c r="H172" s="162" t="s">
        <v>391</v>
      </c>
      <c r="I172" s="162" t="s">
        <v>1795</v>
      </c>
      <c r="J172" s="162" t="s">
        <v>3601</v>
      </c>
      <c r="K172" s="162" t="s">
        <v>3599</v>
      </c>
      <c r="L172" s="162" t="s">
        <v>1620</v>
      </c>
      <c r="M172" s="162" t="s">
        <v>2473</v>
      </c>
      <c r="N172" s="162" t="s">
        <v>3602</v>
      </c>
      <c r="O172" s="162" t="s">
        <v>1634</v>
      </c>
      <c r="P172" s="162" t="s">
        <v>174</v>
      </c>
      <c r="Q172" s="162" t="s">
        <v>3603</v>
      </c>
      <c r="R172" s="162" t="s">
        <v>1651</v>
      </c>
      <c r="S172" s="161"/>
      <c r="T172" s="180" t="s">
        <v>3604</v>
      </c>
      <c r="U172" s="162" t="s">
        <v>3605</v>
      </c>
      <c r="V172" s="162" t="s">
        <v>1685</v>
      </c>
      <c r="W172" s="162" t="s">
        <v>3606</v>
      </c>
      <c r="X172" s="162" t="s">
        <v>1708</v>
      </c>
      <c r="Y172" s="162" t="s">
        <v>3607</v>
      </c>
      <c r="Z172" s="179" t="s">
        <v>1651</v>
      </c>
      <c r="AA172" s="161"/>
      <c r="AB172" s="162" t="s">
        <v>3608</v>
      </c>
      <c r="AC172" s="161"/>
      <c r="AD172" s="161"/>
      <c r="AE172" s="161"/>
      <c r="AF172" s="161"/>
      <c r="AG172" s="161"/>
      <c r="AH172" s="161"/>
      <c r="AI172" s="161" t="b">
        <v>0</v>
      </c>
      <c r="AJ172" s="161" t="b">
        <v>0</v>
      </c>
      <c r="AK172" s="161" t="b">
        <v>0</v>
      </c>
      <c r="AL172" s="161" t="b">
        <v>0</v>
      </c>
      <c r="AM172" s="161"/>
    </row>
    <row r="173">
      <c r="A173" s="1514"/>
      <c r="B173" s="177">
        <v>44482.408182314815</v>
      </c>
      <c r="C173" s="162" t="s">
        <v>3609</v>
      </c>
      <c r="D173" s="162" t="s">
        <v>3610</v>
      </c>
      <c r="E173" s="178">
        <v>31015.0</v>
      </c>
      <c r="F173" s="179">
        <v>36.0</v>
      </c>
      <c r="G173" s="162">
        <v>3.1538235E7</v>
      </c>
      <c r="H173" s="162" t="s">
        <v>391</v>
      </c>
      <c r="I173" s="162" t="s">
        <v>3611</v>
      </c>
      <c r="J173" s="162" t="s">
        <v>3612</v>
      </c>
      <c r="K173" s="162" t="s">
        <v>3613</v>
      </c>
      <c r="L173" s="162" t="s">
        <v>1620</v>
      </c>
      <c r="M173" s="162" t="s">
        <v>1877</v>
      </c>
      <c r="N173" s="162" t="s">
        <v>3614</v>
      </c>
      <c r="O173" s="162" t="s">
        <v>1622</v>
      </c>
      <c r="P173" s="162" t="s">
        <v>170</v>
      </c>
      <c r="Q173" s="162" t="s">
        <v>3615</v>
      </c>
      <c r="R173" s="162" t="s">
        <v>3616</v>
      </c>
      <c r="S173" s="162" t="s">
        <v>3617</v>
      </c>
      <c r="T173" s="180" t="s">
        <v>3618</v>
      </c>
      <c r="U173" s="162" t="s">
        <v>1661</v>
      </c>
      <c r="V173" s="162" t="s">
        <v>1788</v>
      </c>
      <c r="W173" s="162" t="s">
        <v>3619</v>
      </c>
      <c r="X173" s="162" t="s">
        <v>3620</v>
      </c>
      <c r="Y173" s="162" t="s">
        <v>3621</v>
      </c>
      <c r="Z173" s="179" t="s">
        <v>1792</v>
      </c>
      <c r="AA173" s="161"/>
      <c r="AB173" s="161"/>
      <c r="AC173" s="161"/>
      <c r="AD173" s="161"/>
      <c r="AE173" s="161"/>
      <c r="AF173" s="161"/>
      <c r="AG173" s="161"/>
      <c r="AH173" s="161"/>
      <c r="AI173" s="161" t="b">
        <v>0</v>
      </c>
      <c r="AJ173" s="161" t="b">
        <v>0</v>
      </c>
      <c r="AK173" s="161" t="b">
        <v>0</v>
      </c>
      <c r="AL173" s="161" t="b">
        <v>0</v>
      </c>
      <c r="AM173" s="161"/>
    </row>
    <row r="174">
      <c r="A174" s="1514"/>
      <c r="B174" s="177">
        <v>44483.1078330787</v>
      </c>
      <c r="C174" s="162" t="s">
        <v>3622</v>
      </c>
      <c r="D174" s="162" t="s">
        <v>3623</v>
      </c>
      <c r="E174" s="178">
        <v>32413.0</v>
      </c>
      <c r="F174" s="179">
        <v>33.0</v>
      </c>
      <c r="G174" s="162">
        <v>9.4438E7</v>
      </c>
      <c r="H174" s="162" t="s">
        <v>2864</v>
      </c>
      <c r="I174" s="162" t="s">
        <v>2691</v>
      </c>
      <c r="J174" s="162" t="s">
        <v>3624</v>
      </c>
      <c r="K174" s="162" t="s">
        <v>3622</v>
      </c>
      <c r="L174" s="162" t="s">
        <v>1620</v>
      </c>
      <c r="M174" s="162" t="s">
        <v>3625</v>
      </c>
      <c r="N174" s="162" t="s">
        <v>3626</v>
      </c>
      <c r="O174" s="162" t="s">
        <v>1622</v>
      </c>
      <c r="P174" s="162" t="s">
        <v>174</v>
      </c>
      <c r="Q174" s="162" t="s">
        <v>3627</v>
      </c>
      <c r="R174" s="162" t="s">
        <v>3628</v>
      </c>
      <c r="S174" s="161"/>
      <c r="T174" s="180" t="s">
        <v>3629</v>
      </c>
      <c r="U174" s="162" t="s">
        <v>3630</v>
      </c>
      <c r="V174" s="162" t="s">
        <v>1662</v>
      </c>
      <c r="W174" s="162" t="s">
        <v>3631</v>
      </c>
      <c r="X174" s="162" t="s">
        <v>1723</v>
      </c>
      <c r="Y174" s="162" t="s">
        <v>3632</v>
      </c>
      <c r="Z174" s="179" t="s">
        <v>1737</v>
      </c>
      <c r="AA174" s="161"/>
      <c r="AB174" s="162" t="s">
        <v>3633</v>
      </c>
      <c r="AC174" s="161"/>
      <c r="AD174" s="161"/>
      <c r="AE174" s="161"/>
      <c r="AF174" s="161"/>
      <c r="AG174" s="161"/>
      <c r="AH174" s="161"/>
      <c r="AI174" s="161" t="b">
        <v>0</v>
      </c>
      <c r="AJ174" s="161" t="b">
        <v>0</v>
      </c>
      <c r="AK174" s="161" t="b">
        <v>0</v>
      </c>
      <c r="AL174" s="161" t="b">
        <v>0</v>
      </c>
      <c r="AM174" s="161"/>
    </row>
    <row r="175">
      <c r="A175" s="1514"/>
      <c r="B175" s="177">
        <v>44483.48002829861</v>
      </c>
      <c r="C175" s="162" t="s">
        <v>3634</v>
      </c>
      <c r="D175" s="162" t="s">
        <v>3635</v>
      </c>
      <c r="E175" s="178" t="s">
        <v>3636</v>
      </c>
      <c r="F175" s="179">
        <v>38.0</v>
      </c>
      <c r="G175" s="162">
        <v>3.0281398E7</v>
      </c>
      <c r="H175" s="162" t="s">
        <v>1755</v>
      </c>
      <c r="I175" s="220" t="s">
        <v>3195</v>
      </c>
      <c r="J175" s="162" t="s">
        <v>3637</v>
      </c>
      <c r="K175" s="162" t="s">
        <v>3634</v>
      </c>
      <c r="L175" s="162" t="s">
        <v>1646</v>
      </c>
      <c r="M175" s="162" t="s">
        <v>3638</v>
      </c>
      <c r="N175" s="162" t="s">
        <v>3639</v>
      </c>
      <c r="O175" s="162" t="s">
        <v>1680</v>
      </c>
      <c r="P175" s="162" t="s">
        <v>174</v>
      </c>
      <c r="Q175" s="162" t="s">
        <v>1637</v>
      </c>
      <c r="R175" s="162" t="s">
        <v>1637</v>
      </c>
      <c r="S175" s="161"/>
      <c r="T175" s="180" t="s">
        <v>3640</v>
      </c>
      <c r="U175" s="162" t="s">
        <v>3641</v>
      </c>
      <c r="V175" s="162" t="s">
        <v>1662</v>
      </c>
      <c r="W175" s="162" t="s">
        <v>3642</v>
      </c>
      <c r="X175" s="162" t="s">
        <v>1884</v>
      </c>
      <c r="Y175" s="162" t="s">
        <v>3643</v>
      </c>
      <c r="Z175" s="179" t="s">
        <v>1737</v>
      </c>
      <c r="AA175" s="161"/>
      <c r="AB175" s="161"/>
      <c r="AC175" s="161"/>
      <c r="AD175" s="161"/>
      <c r="AE175" s="161"/>
      <c r="AF175" s="161"/>
      <c r="AG175" s="161"/>
      <c r="AH175" s="161"/>
      <c r="AI175" s="161" t="b">
        <v>0</v>
      </c>
      <c r="AJ175" s="161" t="b">
        <v>0</v>
      </c>
      <c r="AK175" s="161" t="b">
        <v>0</v>
      </c>
      <c r="AL175" s="161" t="b">
        <v>0</v>
      </c>
      <c r="AM175" s="161"/>
    </row>
    <row r="176">
      <c r="A176" s="1517"/>
      <c r="B176" s="177">
        <v>44483.89884879629</v>
      </c>
      <c r="C176" s="162" t="s">
        <v>3644</v>
      </c>
      <c r="D176" s="162" t="s">
        <v>3645</v>
      </c>
      <c r="E176" s="178">
        <v>26325.0</v>
      </c>
      <c r="F176" s="179">
        <v>49.0</v>
      </c>
      <c r="G176" s="162">
        <v>2.2344613E7</v>
      </c>
      <c r="H176" s="162" t="s">
        <v>674</v>
      </c>
      <c r="I176" s="162" t="s">
        <v>3479</v>
      </c>
      <c r="J176" s="162" t="s">
        <v>3646</v>
      </c>
      <c r="K176" s="162" t="s">
        <v>3648</v>
      </c>
      <c r="L176" s="162" t="s">
        <v>1620</v>
      </c>
      <c r="M176" s="162" t="s">
        <v>3647</v>
      </c>
      <c r="N176" s="162" t="s">
        <v>3649</v>
      </c>
      <c r="O176" s="162" t="s">
        <v>1668</v>
      </c>
      <c r="P176" s="162" t="s">
        <v>172</v>
      </c>
      <c r="Q176" s="162" t="s">
        <v>3650</v>
      </c>
      <c r="R176" s="162" t="s">
        <v>1637</v>
      </c>
      <c r="S176" s="161"/>
      <c r="T176" s="180" t="s">
        <v>3651</v>
      </c>
      <c r="U176" s="162" t="s">
        <v>1747</v>
      </c>
      <c r="V176" s="162" t="s">
        <v>3652</v>
      </c>
      <c r="W176" s="162" t="s">
        <v>3653</v>
      </c>
      <c r="X176" s="162" t="s">
        <v>1915</v>
      </c>
      <c r="Y176" s="162">
        <v>5.491161350705E12</v>
      </c>
      <c r="Z176" s="179" t="s">
        <v>2073</v>
      </c>
      <c r="AA176" s="161"/>
      <c r="AB176" s="161"/>
      <c r="AC176" s="161"/>
      <c r="AD176" s="161"/>
      <c r="AE176" s="161"/>
      <c r="AF176" s="161"/>
      <c r="AG176" s="161"/>
      <c r="AH176" s="161"/>
      <c r="AI176" s="161" t="b">
        <v>0</v>
      </c>
      <c r="AJ176" s="161" t="b">
        <v>0</v>
      </c>
      <c r="AK176" s="161" t="b">
        <v>0</v>
      </c>
      <c r="AL176" s="161" t="b">
        <v>0</v>
      </c>
      <c r="AM176" s="161"/>
    </row>
    <row r="177">
      <c r="A177" s="1510"/>
      <c r="B177" s="177">
        <v>44487.83649236111</v>
      </c>
      <c r="C177" s="162" t="s">
        <v>3654</v>
      </c>
      <c r="D177" s="162" t="s">
        <v>3655</v>
      </c>
      <c r="E177" s="178">
        <v>37784.0</v>
      </c>
      <c r="F177" s="179">
        <v>18.0</v>
      </c>
      <c r="G177" s="162">
        <v>4.4833846E7</v>
      </c>
      <c r="H177" s="162" t="s">
        <v>674</v>
      </c>
      <c r="I177" s="162" t="s">
        <v>3294</v>
      </c>
      <c r="J177" s="162" t="s">
        <v>3656</v>
      </c>
      <c r="K177" s="162" t="s">
        <v>3658</v>
      </c>
      <c r="L177" s="162" t="s">
        <v>1620</v>
      </c>
      <c r="M177" s="162" t="s">
        <v>3657</v>
      </c>
      <c r="N177" s="162" t="s">
        <v>3659</v>
      </c>
      <c r="O177" s="162" t="s">
        <v>1668</v>
      </c>
      <c r="P177" s="162" t="s">
        <v>174</v>
      </c>
      <c r="Q177" s="162" t="s">
        <v>3660</v>
      </c>
      <c r="R177" s="162" t="s">
        <v>1637</v>
      </c>
      <c r="S177" s="162" t="s">
        <v>3661</v>
      </c>
      <c r="T177" s="180" t="s">
        <v>3662</v>
      </c>
      <c r="U177" s="162" t="s">
        <v>3663</v>
      </c>
      <c r="V177" s="162" t="s">
        <v>3664</v>
      </c>
      <c r="W177" s="162" t="s">
        <v>3665</v>
      </c>
      <c r="X177" s="162" t="s">
        <v>1708</v>
      </c>
      <c r="Y177" s="162" t="s">
        <v>3666</v>
      </c>
      <c r="Z177" s="179" t="s">
        <v>3667</v>
      </c>
      <c r="AA177" s="161"/>
      <c r="AB177" s="162"/>
      <c r="AC177" s="161"/>
      <c r="AD177" s="162" t="s">
        <v>3668</v>
      </c>
      <c r="AE177" s="161"/>
      <c r="AF177" s="202">
        <v>44698.0</v>
      </c>
      <c r="AG177" s="161"/>
      <c r="AH177" s="161"/>
      <c r="AI177" s="161" t="b">
        <v>0</v>
      </c>
      <c r="AJ177" s="161" t="b">
        <v>0</v>
      </c>
      <c r="AK177" s="161" t="b">
        <v>0</v>
      </c>
      <c r="AL177" s="161" t="b">
        <v>0</v>
      </c>
      <c r="AM177" s="161"/>
    </row>
    <row r="178">
      <c r="A178" s="1511"/>
      <c r="B178" s="177">
        <v>44489.68237913195</v>
      </c>
      <c r="C178" s="162" t="s">
        <v>3669</v>
      </c>
      <c r="D178" s="162" t="s">
        <v>3670</v>
      </c>
      <c r="E178" s="178">
        <v>36617.0</v>
      </c>
      <c r="F178" s="179">
        <v>21.0</v>
      </c>
      <c r="G178" s="162">
        <v>4.2575737E7</v>
      </c>
      <c r="H178" s="162" t="s">
        <v>391</v>
      </c>
      <c r="I178" s="162" t="s">
        <v>1887</v>
      </c>
      <c r="J178" s="162" t="s">
        <v>3671</v>
      </c>
      <c r="K178" s="162" t="s">
        <v>3673</v>
      </c>
      <c r="L178" s="162" t="s">
        <v>1620</v>
      </c>
      <c r="M178" s="162" t="s">
        <v>3672</v>
      </c>
      <c r="N178" s="162" t="s">
        <v>3674</v>
      </c>
      <c r="O178" s="162" t="s">
        <v>1680</v>
      </c>
      <c r="P178" s="162" t="s">
        <v>158</v>
      </c>
      <c r="Q178" s="162" t="s">
        <v>3675</v>
      </c>
      <c r="R178" s="162" t="s">
        <v>1745</v>
      </c>
      <c r="S178" s="161"/>
      <c r="T178" s="180" t="s">
        <v>3676</v>
      </c>
      <c r="U178" s="162" t="s">
        <v>3677</v>
      </c>
      <c r="V178" s="162" t="s">
        <v>1662</v>
      </c>
      <c r="W178" s="162" t="s">
        <v>3678</v>
      </c>
      <c r="X178" s="162" t="s">
        <v>1790</v>
      </c>
      <c r="Y178" s="162">
        <v>1.13581609E9</v>
      </c>
      <c r="Z178" s="179" t="s">
        <v>1792</v>
      </c>
      <c r="AA178" s="161"/>
      <c r="AB178" s="162" t="s">
        <v>1918</v>
      </c>
      <c r="AC178" s="161"/>
      <c r="AD178" s="161"/>
      <c r="AE178" s="161"/>
      <c r="AF178" s="161"/>
      <c r="AG178" s="161"/>
      <c r="AH178" s="161"/>
      <c r="AI178" s="161" t="b">
        <v>0</v>
      </c>
      <c r="AJ178" s="161" t="b">
        <v>0</v>
      </c>
      <c r="AK178" s="161" t="b">
        <v>0</v>
      </c>
      <c r="AL178" s="161" t="b">
        <v>0</v>
      </c>
      <c r="AM178" s="161"/>
    </row>
    <row r="179">
      <c r="A179" s="1514"/>
      <c r="B179" s="177">
        <v>44493.43890850694</v>
      </c>
      <c r="C179" s="162" t="s">
        <v>3679</v>
      </c>
      <c r="D179" s="162" t="s">
        <v>3680</v>
      </c>
      <c r="E179" s="178">
        <v>31065.0</v>
      </c>
      <c r="F179" s="179">
        <v>36.0</v>
      </c>
      <c r="G179" s="162">
        <v>4.1662982E7</v>
      </c>
      <c r="H179" s="162" t="s">
        <v>2714</v>
      </c>
      <c r="I179" s="162" t="s">
        <v>3681</v>
      </c>
      <c r="J179" s="162" t="s">
        <v>3682</v>
      </c>
      <c r="K179" s="162" t="s">
        <v>3679</v>
      </c>
      <c r="L179" s="162" t="s">
        <v>1620</v>
      </c>
      <c r="M179" s="162" t="s">
        <v>3683</v>
      </c>
      <c r="N179" s="162" t="s">
        <v>3684</v>
      </c>
      <c r="O179" s="162" t="s">
        <v>1622</v>
      </c>
      <c r="P179" s="162" t="s">
        <v>174</v>
      </c>
      <c r="Q179" s="162" t="s">
        <v>3685</v>
      </c>
      <c r="R179" s="162" t="s">
        <v>3686</v>
      </c>
      <c r="S179" s="162" t="s">
        <v>3687</v>
      </c>
      <c r="T179" s="180" t="s">
        <v>3688</v>
      </c>
      <c r="U179" s="162" t="s">
        <v>3689</v>
      </c>
      <c r="V179" s="162" t="s">
        <v>1662</v>
      </c>
      <c r="W179" s="162" t="s">
        <v>3690</v>
      </c>
      <c r="X179" s="162" t="s">
        <v>1884</v>
      </c>
      <c r="Y179" s="162" t="s">
        <v>3691</v>
      </c>
      <c r="Z179" s="179" t="s">
        <v>3692</v>
      </c>
      <c r="AA179" s="161"/>
      <c r="AB179" s="161"/>
      <c r="AC179" s="161"/>
      <c r="AD179" s="161"/>
      <c r="AE179" s="161"/>
      <c r="AF179" s="161"/>
      <c r="AG179" s="161"/>
      <c r="AH179" s="161"/>
      <c r="AI179" s="161" t="b">
        <v>0</v>
      </c>
      <c r="AJ179" s="161" t="b">
        <v>0</v>
      </c>
      <c r="AK179" s="161" t="b">
        <v>0</v>
      </c>
      <c r="AL179" s="161" t="b">
        <v>0</v>
      </c>
      <c r="AM179" s="161"/>
    </row>
    <row r="180">
      <c r="A180" s="1511"/>
      <c r="B180" s="177">
        <v>44494.793415520835</v>
      </c>
      <c r="C180" s="162" t="s">
        <v>3693</v>
      </c>
      <c r="D180" s="179" t="s">
        <v>3694</v>
      </c>
      <c r="E180" s="228">
        <v>34260.0</v>
      </c>
      <c r="F180" s="179">
        <v>28.0</v>
      </c>
      <c r="G180" s="179">
        <v>3.7767046E7</v>
      </c>
      <c r="H180" s="179" t="s">
        <v>391</v>
      </c>
      <c r="I180" s="220" t="s">
        <v>2022</v>
      </c>
      <c r="J180" s="162" t="s">
        <v>3695</v>
      </c>
      <c r="K180" s="162" t="s">
        <v>3693</v>
      </c>
      <c r="L180" s="162" t="s">
        <v>1620</v>
      </c>
      <c r="M180" s="162" t="s">
        <v>3696</v>
      </c>
      <c r="N180" s="162" t="s">
        <v>3697</v>
      </c>
      <c r="O180" s="162" t="s">
        <v>1622</v>
      </c>
      <c r="P180" s="162" t="s">
        <v>158</v>
      </c>
      <c r="Q180" s="162" t="s">
        <v>3698</v>
      </c>
      <c r="R180" s="162" t="s">
        <v>1880</v>
      </c>
      <c r="S180" s="161"/>
      <c r="T180" s="180" t="s">
        <v>3699</v>
      </c>
      <c r="U180" s="162" t="s">
        <v>3700</v>
      </c>
      <c r="V180" s="162" t="s">
        <v>1662</v>
      </c>
      <c r="W180" s="162" t="s">
        <v>3701</v>
      </c>
      <c r="X180" s="162" t="s">
        <v>1884</v>
      </c>
      <c r="Y180" s="162">
        <v>2.945546592E9</v>
      </c>
      <c r="Z180" s="179" t="s">
        <v>3702</v>
      </c>
      <c r="AA180" s="161"/>
      <c r="AB180" s="162" t="s">
        <v>3238</v>
      </c>
      <c r="AC180" s="161"/>
      <c r="AD180" s="161"/>
      <c r="AE180" s="161"/>
      <c r="AF180" s="161"/>
      <c r="AG180" s="161"/>
      <c r="AH180" s="161"/>
      <c r="AI180" s="161" t="b">
        <v>0</v>
      </c>
      <c r="AJ180" s="161" t="b">
        <v>0</v>
      </c>
      <c r="AK180" s="161" t="b">
        <v>0</v>
      </c>
      <c r="AL180" s="161" t="b">
        <v>0</v>
      </c>
      <c r="AM180" s="161"/>
    </row>
    <row r="181">
      <c r="A181" s="1510" t="s">
        <v>13939</v>
      </c>
      <c r="B181" s="177">
        <v>44496.80198655093</v>
      </c>
      <c r="C181" s="162" t="s">
        <v>3703</v>
      </c>
      <c r="D181" s="218" t="s">
        <v>3704</v>
      </c>
      <c r="E181" s="178">
        <v>35426.0</v>
      </c>
      <c r="F181" s="179">
        <v>24.0</v>
      </c>
      <c r="G181" s="162">
        <v>4.0009293E7</v>
      </c>
      <c r="H181" s="162" t="s">
        <v>391</v>
      </c>
      <c r="I181" s="162" t="s">
        <v>1756</v>
      </c>
      <c r="J181" s="162" t="s">
        <v>3705</v>
      </c>
      <c r="K181" s="162" t="s">
        <v>3703</v>
      </c>
      <c r="L181" s="162" t="s">
        <v>1620</v>
      </c>
      <c r="M181" s="162" t="s">
        <v>3706</v>
      </c>
      <c r="N181" s="162" t="s">
        <v>3707</v>
      </c>
      <c r="O181" s="162" t="s">
        <v>1634</v>
      </c>
      <c r="P181" s="162" t="s">
        <v>170</v>
      </c>
      <c r="Q181" s="162" t="s">
        <v>3708</v>
      </c>
      <c r="R181" s="162" t="s">
        <v>1637</v>
      </c>
      <c r="S181" s="161"/>
      <c r="T181" s="180" t="s">
        <v>3709</v>
      </c>
      <c r="U181" s="162" t="s">
        <v>3710</v>
      </c>
      <c r="V181" s="162" t="s">
        <v>1685</v>
      </c>
      <c r="W181" s="162" t="s">
        <v>3711</v>
      </c>
      <c r="X181" s="162" t="s">
        <v>1790</v>
      </c>
      <c r="Y181" s="162">
        <v>1.169914582E9</v>
      </c>
      <c r="Z181" s="179" t="s">
        <v>2159</v>
      </c>
      <c r="AA181" s="161"/>
      <c r="AB181" s="162" t="s">
        <v>3712</v>
      </c>
      <c r="AC181" s="161"/>
      <c r="AD181" s="162" t="s">
        <v>3577</v>
      </c>
      <c r="AE181" s="161"/>
      <c r="AF181" s="210">
        <v>44517.0</v>
      </c>
      <c r="AG181" s="229">
        <f>DATE(YEAR(AF181),MONTH(AF181)+1,DAY(AF181)+15)</f>
        <v>44562</v>
      </c>
      <c r="AH181" s="230">
        <f>DATE(YEAR(AF181),MONTH(AF181)+3,DAY(AF181))</f>
        <v>44609</v>
      </c>
      <c r="AI181" s="161" t="b">
        <v>0</v>
      </c>
      <c r="AJ181" s="161" t="b">
        <v>0</v>
      </c>
      <c r="AK181" s="161" t="b">
        <v>0</v>
      </c>
      <c r="AL181" s="161" t="b">
        <v>0</v>
      </c>
      <c r="AM181" s="161"/>
    </row>
    <row r="182" ht="15.0" customHeight="1">
      <c r="A182" s="1511"/>
      <c r="B182" s="177">
        <v>44496.84096958333</v>
      </c>
      <c r="C182" s="162" t="s">
        <v>3713</v>
      </c>
      <c r="D182" s="162" t="s">
        <v>3714</v>
      </c>
      <c r="E182" s="178">
        <v>37779.0</v>
      </c>
      <c r="F182" s="179">
        <v>18.0</v>
      </c>
      <c r="G182" s="162">
        <v>4.4829542E7</v>
      </c>
      <c r="H182" s="162" t="s">
        <v>2021</v>
      </c>
      <c r="I182" s="162" t="s">
        <v>1678</v>
      </c>
      <c r="J182" s="162" t="s">
        <v>3715</v>
      </c>
      <c r="K182" s="162" t="s">
        <v>3713</v>
      </c>
      <c r="L182" s="162" t="s">
        <v>1620</v>
      </c>
      <c r="M182" s="162" t="s">
        <v>3716</v>
      </c>
      <c r="N182" s="162" t="s">
        <v>3717</v>
      </c>
      <c r="O182" s="162" t="s">
        <v>1634</v>
      </c>
      <c r="P182" s="162" t="s">
        <v>170</v>
      </c>
      <c r="Q182" s="162" t="s">
        <v>3718</v>
      </c>
      <c r="R182" s="162" t="s">
        <v>1651</v>
      </c>
      <c r="S182" s="162" t="s">
        <v>3719</v>
      </c>
      <c r="T182" s="180" t="s">
        <v>3720</v>
      </c>
      <c r="U182" s="162" t="s">
        <v>1661</v>
      </c>
      <c r="V182" s="162" t="s">
        <v>3721</v>
      </c>
      <c r="W182" s="162" t="s">
        <v>3722</v>
      </c>
      <c r="X182" s="162" t="s">
        <v>2322</v>
      </c>
      <c r="Y182" s="162" t="s">
        <v>3715</v>
      </c>
      <c r="Z182" s="179" t="s">
        <v>3723</v>
      </c>
      <c r="AA182" s="161"/>
      <c r="AB182" s="162" t="s">
        <v>3724</v>
      </c>
      <c r="AC182" s="161"/>
      <c r="AD182" s="161"/>
      <c r="AE182" s="161"/>
      <c r="AF182" s="161"/>
      <c r="AG182" s="229"/>
      <c r="AH182" s="231"/>
      <c r="AI182" s="161" t="b">
        <v>0</v>
      </c>
      <c r="AJ182" s="161" t="b">
        <v>0</v>
      </c>
      <c r="AK182" s="161" t="b">
        <v>0</v>
      </c>
      <c r="AL182" s="161" t="b">
        <v>0</v>
      </c>
      <c r="AM182" s="161"/>
    </row>
    <row r="183" ht="15.0" customHeight="1">
      <c r="A183" s="1510"/>
      <c r="B183" s="177">
        <v>44497.89046481482</v>
      </c>
      <c r="C183" s="162" t="s">
        <v>3725</v>
      </c>
      <c r="D183" s="162" t="s">
        <v>3726</v>
      </c>
      <c r="E183" s="178">
        <v>33339.0</v>
      </c>
      <c r="F183" s="179">
        <v>30.0</v>
      </c>
      <c r="G183" s="162">
        <v>3.4893148E7</v>
      </c>
      <c r="H183" s="162" t="s">
        <v>1755</v>
      </c>
      <c r="I183" s="162" t="s">
        <v>3727</v>
      </c>
      <c r="J183" s="162">
        <v>1.159023866E9</v>
      </c>
      <c r="K183" s="162" t="s">
        <v>3728</v>
      </c>
      <c r="L183" s="162" t="s">
        <v>1646</v>
      </c>
      <c r="M183" s="162" t="s">
        <v>2092</v>
      </c>
      <c r="N183" s="162" t="s">
        <v>3729</v>
      </c>
      <c r="O183" s="162" t="s">
        <v>1622</v>
      </c>
      <c r="P183" s="162" t="s">
        <v>174</v>
      </c>
      <c r="Q183" s="162" t="s">
        <v>3730</v>
      </c>
      <c r="R183" s="162" t="s">
        <v>1651</v>
      </c>
      <c r="S183" s="162" t="s">
        <v>3731</v>
      </c>
      <c r="T183" s="180" t="s">
        <v>3732</v>
      </c>
      <c r="U183" s="162" t="s">
        <v>3733</v>
      </c>
      <c r="V183" s="162" t="s">
        <v>1685</v>
      </c>
      <c r="W183" s="162" t="s">
        <v>3734</v>
      </c>
      <c r="X183" s="162" t="s">
        <v>2919</v>
      </c>
      <c r="Y183" s="162">
        <v>1.128739577E9</v>
      </c>
      <c r="Z183" s="179" t="s">
        <v>1651</v>
      </c>
      <c r="AA183" s="161"/>
      <c r="AB183" s="161"/>
      <c r="AC183" s="161"/>
      <c r="AD183" s="162" t="s">
        <v>158</v>
      </c>
      <c r="AE183" s="161"/>
      <c r="AF183" s="202">
        <v>44676.0</v>
      </c>
      <c r="AG183" s="229">
        <f>DATE(YEAR(AF183),MONTH(AF183)+1,DAY(AF183)+15)</f>
        <v>44721</v>
      </c>
      <c r="AH183" s="230">
        <f>DATE(YEAR(AF183),MONTH(AF183)+3,DAY(AF183))</f>
        <v>44767</v>
      </c>
      <c r="AI183" s="161" t="b">
        <v>0</v>
      </c>
      <c r="AJ183" s="161" t="b">
        <v>0</v>
      </c>
      <c r="AK183" s="161" t="b">
        <v>0</v>
      </c>
      <c r="AL183" s="161" t="b">
        <v>0</v>
      </c>
      <c r="AM183" s="161"/>
    </row>
    <row r="184" ht="15.0" customHeight="1">
      <c r="A184" s="1511"/>
      <c r="B184" s="177">
        <v>44497.963253842594</v>
      </c>
      <c r="C184" s="162" t="s">
        <v>3735</v>
      </c>
      <c r="D184" s="162" t="s">
        <v>3736</v>
      </c>
      <c r="E184" s="178">
        <v>34837.0</v>
      </c>
      <c r="F184" s="179">
        <v>26.0</v>
      </c>
      <c r="G184" s="162">
        <v>3.8846656E7</v>
      </c>
      <c r="H184" s="162" t="s">
        <v>2021</v>
      </c>
      <c r="I184" s="162" t="s">
        <v>1887</v>
      </c>
      <c r="J184" s="162" t="s">
        <v>3737</v>
      </c>
      <c r="K184" s="162" t="s">
        <v>3735</v>
      </c>
      <c r="L184" s="162" t="s">
        <v>1620</v>
      </c>
      <c r="M184" s="162" t="s">
        <v>3738</v>
      </c>
      <c r="N184" s="162" t="s">
        <v>3739</v>
      </c>
      <c r="O184" s="162" t="s">
        <v>1634</v>
      </c>
      <c r="P184" s="162" t="s">
        <v>158</v>
      </c>
      <c r="Q184" s="162" t="s">
        <v>3740</v>
      </c>
      <c r="R184" s="162" t="s">
        <v>1651</v>
      </c>
      <c r="S184" s="161"/>
      <c r="T184" s="180" t="s">
        <v>3741</v>
      </c>
      <c r="U184" s="162" t="s">
        <v>3742</v>
      </c>
      <c r="V184" s="162" t="s">
        <v>3743</v>
      </c>
      <c r="W184" s="162" t="s">
        <v>3744</v>
      </c>
      <c r="X184" s="162" t="s">
        <v>2988</v>
      </c>
      <c r="Y184" s="162" t="s">
        <v>3745</v>
      </c>
      <c r="Z184" s="179" t="s">
        <v>3746</v>
      </c>
      <c r="AA184" s="161"/>
      <c r="AB184" s="162" t="s">
        <v>3747</v>
      </c>
      <c r="AC184" s="161"/>
      <c r="AD184" s="161"/>
      <c r="AE184" s="161"/>
      <c r="AF184" s="161"/>
      <c r="AG184" s="229"/>
      <c r="AH184" s="231"/>
      <c r="AI184" s="161" t="b">
        <v>0</v>
      </c>
      <c r="AJ184" s="161" t="b">
        <v>0</v>
      </c>
      <c r="AK184" s="161" t="b">
        <v>0</v>
      </c>
      <c r="AL184" s="161" t="b">
        <v>0</v>
      </c>
      <c r="AM184" s="161"/>
    </row>
    <row r="185" ht="15.0" customHeight="1">
      <c r="A185" s="1510"/>
      <c r="B185" s="177">
        <v>44502.48294726852</v>
      </c>
      <c r="C185" s="162" t="s">
        <v>3748</v>
      </c>
      <c r="D185" s="162" t="s">
        <v>3749</v>
      </c>
      <c r="E185" s="178">
        <v>36406.0</v>
      </c>
      <c r="F185" s="179">
        <v>22.0</v>
      </c>
      <c r="G185" s="162">
        <v>4.2149619E7</v>
      </c>
      <c r="H185" s="162" t="s">
        <v>391</v>
      </c>
      <c r="I185" s="162" t="s">
        <v>1678</v>
      </c>
      <c r="J185" s="162">
        <v>1.167687602E9</v>
      </c>
      <c r="K185" s="162" t="s">
        <v>3748</v>
      </c>
      <c r="L185" s="162" t="s">
        <v>1620</v>
      </c>
      <c r="M185" s="162" t="s">
        <v>3750</v>
      </c>
      <c r="N185" s="162" t="s">
        <v>3751</v>
      </c>
      <c r="O185" s="162" t="s">
        <v>1622</v>
      </c>
      <c r="P185" s="162" t="s">
        <v>174</v>
      </c>
      <c r="Q185" s="162" t="s">
        <v>3752</v>
      </c>
      <c r="R185" s="162" t="s">
        <v>1637</v>
      </c>
      <c r="S185" s="162" t="s">
        <v>3753</v>
      </c>
      <c r="T185" s="180" t="s">
        <v>3754</v>
      </c>
      <c r="U185" s="162" t="s">
        <v>1661</v>
      </c>
      <c r="V185" s="162" t="s">
        <v>1662</v>
      </c>
      <c r="W185" s="162" t="s">
        <v>3755</v>
      </c>
      <c r="X185" s="162" t="s">
        <v>1803</v>
      </c>
      <c r="Y185" s="162">
        <v>1.167000284E9</v>
      </c>
      <c r="Z185" s="179" t="s">
        <v>1737</v>
      </c>
      <c r="AA185" s="161"/>
      <c r="AB185" s="161"/>
      <c r="AC185" s="161"/>
      <c r="AD185" s="162" t="s">
        <v>158</v>
      </c>
      <c r="AE185" s="161"/>
      <c r="AF185" s="202">
        <v>44671.0</v>
      </c>
      <c r="AG185" s="229">
        <f>DATE(YEAR(AF185),MONTH(AF185)+1,DAY(AF185)+15)</f>
        <v>44716</v>
      </c>
      <c r="AH185" s="230">
        <f>DATE(YEAR(AF185),MONTH(AF185)+3,DAY(AF185))</f>
        <v>44762</v>
      </c>
      <c r="AI185" s="161" t="b">
        <v>0</v>
      </c>
      <c r="AJ185" s="161" t="b">
        <v>0</v>
      </c>
      <c r="AK185" s="161" t="b">
        <v>0</v>
      </c>
      <c r="AL185" s="161" t="b">
        <v>0</v>
      </c>
      <c r="AM185" s="161"/>
    </row>
    <row r="186" ht="15.0" customHeight="1">
      <c r="A186" s="1511"/>
      <c r="B186" s="177">
        <v>44503.601947557865</v>
      </c>
      <c r="C186" s="162" t="s">
        <v>3756</v>
      </c>
      <c r="D186" s="162" t="s">
        <v>3757</v>
      </c>
      <c r="E186" s="178">
        <v>33158.0</v>
      </c>
      <c r="F186" s="179">
        <v>31.0</v>
      </c>
      <c r="G186" s="162">
        <v>3.43553695E8</v>
      </c>
      <c r="H186" s="162" t="s">
        <v>391</v>
      </c>
      <c r="I186" s="162" t="s">
        <v>1822</v>
      </c>
      <c r="J186" s="162" t="s">
        <v>3758</v>
      </c>
      <c r="K186" s="162" t="s">
        <v>3756</v>
      </c>
      <c r="L186" s="162" t="s">
        <v>3016</v>
      </c>
      <c r="M186" s="162" t="s">
        <v>3759</v>
      </c>
      <c r="N186" s="162" t="s">
        <v>3760</v>
      </c>
      <c r="O186" s="162" t="s">
        <v>1668</v>
      </c>
      <c r="P186" s="162" t="s">
        <v>170</v>
      </c>
      <c r="Q186" s="162" t="s">
        <v>3761</v>
      </c>
      <c r="R186" s="162" t="s">
        <v>1637</v>
      </c>
      <c r="S186" s="161"/>
      <c r="T186" s="180" t="s">
        <v>3762</v>
      </c>
      <c r="U186" s="162" t="s">
        <v>1661</v>
      </c>
      <c r="V186" s="162" t="s">
        <v>1662</v>
      </c>
      <c r="W186" s="162" t="s">
        <v>3763</v>
      </c>
      <c r="X186" s="162" t="s">
        <v>3764</v>
      </c>
      <c r="Y186" s="162">
        <v>5.49115458582E12</v>
      </c>
      <c r="Z186" s="179" t="s">
        <v>1805</v>
      </c>
      <c r="AA186" s="161"/>
      <c r="AB186" s="179" t="s">
        <v>3765</v>
      </c>
      <c r="AC186" s="161"/>
      <c r="AD186" s="161"/>
      <c r="AE186" s="161"/>
      <c r="AF186" s="161"/>
      <c r="AG186" s="229"/>
      <c r="AH186" s="231"/>
      <c r="AI186" s="161" t="b">
        <v>0</v>
      </c>
      <c r="AJ186" s="161" t="b">
        <v>0</v>
      </c>
      <c r="AK186" s="161" t="b">
        <v>0</v>
      </c>
      <c r="AL186" s="161" t="b">
        <v>0</v>
      </c>
      <c r="AM186" s="161"/>
    </row>
    <row r="187" ht="15.0" customHeight="1">
      <c r="A187" s="1510"/>
      <c r="B187" s="177">
        <v>44505.50564912037</v>
      </c>
      <c r="C187" s="162" t="s">
        <v>3766</v>
      </c>
      <c r="D187" s="162" t="s">
        <v>3767</v>
      </c>
      <c r="E187" s="178">
        <v>34950.0</v>
      </c>
      <c r="F187" s="179">
        <v>26.0</v>
      </c>
      <c r="G187" s="162">
        <v>3.916394E7</v>
      </c>
      <c r="H187" s="162" t="s">
        <v>2021</v>
      </c>
      <c r="I187" s="162" t="s">
        <v>3124</v>
      </c>
      <c r="J187" s="162">
        <v>1.167870539E9</v>
      </c>
      <c r="K187" s="162" t="s">
        <v>3769</v>
      </c>
      <c r="L187" s="162" t="s">
        <v>1620</v>
      </c>
      <c r="M187" s="162" t="s">
        <v>3768</v>
      </c>
      <c r="N187" s="162" t="s">
        <v>3770</v>
      </c>
      <c r="O187" s="162" t="s">
        <v>1668</v>
      </c>
      <c r="P187" s="162" t="s">
        <v>174</v>
      </c>
      <c r="Q187" s="162" t="s">
        <v>3771</v>
      </c>
      <c r="R187" s="162" t="s">
        <v>3772</v>
      </c>
      <c r="S187" s="161"/>
      <c r="T187" s="180" t="s">
        <v>3773</v>
      </c>
      <c r="U187" s="162" t="s">
        <v>1661</v>
      </c>
      <c r="V187" s="162" t="s">
        <v>1662</v>
      </c>
      <c r="W187" s="162" t="s">
        <v>3774</v>
      </c>
      <c r="X187" s="162" t="s">
        <v>2111</v>
      </c>
      <c r="Y187" s="162">
        <v>2.357412959E9</v>
      </c>
      <c r="Z187" s="179" t="s">
        <v>2761</v>
      </c>
      <c r="AA187" s="161"/>
      <c r="AB187" s="161"/>
      <c r="AC187" s="161"/>
      <c r="AD187" s="162" t="s">
        <v>158</v>
      </c>
      <c r="AE187" s="161"/>
      <c r="AF187" s="202">
        <v>44671.0</v>
      </c>
      <c r="AG187" s="229">
        <f>DATE(YEAR(AF187),MONTH(AF187)+1,DAY(AF187)+15)</f>
        <v>44716</v>
      </c>
      <c r="AH187" s="230">
        <f>DATE(YEAR(AF187),MONTH(AF187)+3,DAY(AF187))</f>
        <v>44762</v>
      </c>
      <c r="AI187" s="161" t="b">
        <v>0</v>
      </c>
      <c r="AJ187" s="161" t="b">
        <v>0</v>
      </c>
      <c r="AK187" s="161" t="b">
        <v>0</v>
      </c>
      <c r="AL187" s="161" t="b">
        <v>0</v>
      </c>
      <c r="AM187" s="161"/>
    </row>
    <row r="188" ht="15.0" customHeight="1">
      <c r="A188" s="1511"/>
      <c r="B188" s="177">
        <v>44509.972714918986</v>
      </c>
      <c r="C188" s="162" t="s">
        <v>3775</v>
      </c>
      <c r="D188" s="162" t="s">
        <v>3776</v>
      </c>
      <c r="E188" s="178">
        <v>37127.0</v>
      </c>
      <c r="F188" s="179">
        <v>20.0</v>
      </c>
      <c r="G188" s="162">
        <v>4.3442961E7</v>
      </c>
      <c r="H188" s="162" t="s">
        <v>2021</v>
      </c>
      <c r="I188" s="162" t="s">
        <v>3777</v>
      </c>
      <c r="J188" s="162" t="s">
        <v>3778</v>
      </c>
      <c r="K188" s="162" t="s">
        <v>3775</v>
      </c>
      <c r="L188" s="162" t="s">
        <v>1620</v>
      </c>
      <c r="M188" s="162" t="s">
        <v>3779</v>
      </c>
      <c r="N188" s="162" t="s">
        <v>3780</v>
      </c>
      <c r="O188" s="162" t="s">
        <v>1634</v>
      </c>
      <c r="P188" s="162" t="s">
        <v>158</v>
      </c>
      <c r="Q188" s="162" t="s">
        <v>3781</v>
      </c>
      <c r="R188" s="162" t="s">
        <v>1637</v>
      </c>
      <c r="S188" s="162" t="s">
        <v>3782</v>
      </c>
      <c r="T188" s="180" t="s">
        <v>3783</v>
      </c>
      <c r="U188" s="162" t="s">
        <v>3784</v>
      </c>
      <c r="V188" s="162" t="s">
        <v>1662</v>
      </c>
      <c r="W188" s="162" t="s">
        <v>3785</v>
      </c>
      <c r="X188" s="162" t="s">
        <v>3786</v>
      </c>
      <c r="Y188" s="162" t="s">
        <v>3787</v>
      </c>
      <c r="Z188" s="179" t="s">
        <v>1737</v>
      </c>
      <c r="AA188" s="161"/>
      <c r="AB188" s="162" t="s">
        <v>3788</v>
      </c>
      <c r="AC188" s="161"/>
      <c r="AD188" s="161"/>
      <c r="AE188" s="161"/>
      <c r="AF188" s="161"/>
      <c r="AG188" s="161"/>
      <c r="AH188" s="161"/>
      <c r="AI188" s="161" t="b">
        <v>0</v>
      </c>
      <c r="AJ188" s="161" t="b">
        <v>0</v>
      </c>
      <c r="AK188" s="161" t="b">
        <v>0</v>
      </c>
      <c r="AL188" s="161" t="b">
        <v>0</v>
      </c>
      <c r="AM188" s="161"/>
    </row>
    <row r="189" ht="15.0" customHeight="1">
      <c r="A189" s="1511"/>
      <c r="B189" s="177">
        <v>44510.283775324075</v>
      </c>
      <c r="C189" s="162" t="s">
        <v>3789</v>
      </c>
      <c r="D189" s="162" t="s">
        <v>3790</v>
      </c>
      <c r="E189" s="178">
        <v>36041.0</v>
      </c>
      <c r="F189" s="179">
        <v>23.0</v>
      </c>
      <c r="G189" s="162">
        <v>9.5803306E7</v>
      </c>
      <c r="H189" s="162" t="s">
        <v>3791</v>
      </c>
      <c r="I189" s="162" t="s">
        <v>1618</v>
      </c>
      <c r="J189" s="162" t="s">
        <v>3792</v>
      </c>
      <c r="K189" s="162" t="s">
        <v>3794</v>
      </c>
      <c r="L189" s="162" t="s">
        <v>1646</v>
      </c>
      <c r="M189" s="162" t="s">
        <v>3793</v>
      </c>
      <c r="N189" s="162" t="s">
        <v>3795</v>
      </c>
      <c r="O189" s="162" t="s">
        <v>1668</v>
      </c>
      <c r="P189" s="162" t="s">
        <v>170</v>
      </c>
      <c r="Q189" s="162" t="s">
        <v>3796</v>
      </c>
      <c r="R189" s="162" t="s">
        <v>1637</v>
      </c>
      <c r="S189" s="162" t="s">
        <v>3797</v>
      </c>
      <c r="T189" s="180" t="s">
        <v>3798</v>
      </c>
      <c r="U189" s="162" t="s">
        <v>1661</v>
      </c>
      <c r="V189" s="162" t="s">
        <v>3799</v>
      </c>
      <c r="W189" s="162" t="s">
        <v>3800</v>
      </c>
      <c r="X189" s="162" t="s">
        <v>1884</v>
      </c>
      <c r="Y189" s="162" t="s">
        <v>3801</v>
      </c>
      <c r="Z189" s="179" t="s">
        <v>3802</v>
      </c>
      <c r="AA189" s="161"/>
      <c r="AB189" s="162" t="s">
        <v>3788</v>
      </c>
      <c r="AC189" s="161"/>
      <c r="AD189" s="161"/>
      <c r="AE189" s="161"/>
      <c r="AF189" s="161"/>
      <c r="AG189" s="161"/>
      <c r="AH189" s="161"/>
      <c r="AI189" s="161" t="b">
        <v>0</v>
      </c>
      <c r="AJ189" s="161" t="b">
        <v>0</v>
      </c>
      <c r="AK189" s="161" t="b">
        <v>0</v>
      </c>
      <c r="AL189" s="161" t="b">
        <v>0</v>
      </c>
      <c r="AM189" s="161"/>
    </row>
    <row r="190" ht="15.0" customHeight="1">
      <c r="A190" s="1511"/>
      <c r="B190" s="177">
        <v>44512.68154827546</v>
      </c>
      <c r="C190" s="162" t="s">
        <v>3803</v>
      </c>
      <c r="D190" s="162" t="s">
        <v>3804</v>
      </c>
      <c r="E190" s="178">
        <v>36872.0</v>
      </c>
      <c r="F190" s="179">
        <v>20.0</v>
      </c>
      <c r="G190" s="162">
        <v>4.3162289E7</v>
      </c>
      <c r="H190" s="162" t="s">
        <v>391</v>
      </c>
      <c r="I190" s="162" t="s">
        <v>3805</v>
      </c>
      <c r="J190" s="162" t="s">
        <v>3806</v>
      </c>
      <c r="K190" s="162" t="s">
        <v>3803</v>
      </c>
      <c r="L190" s="162" t="s">
        <v>1620</v>
      </c>
      <c r="M190" s="162" t="s">
        <v>3807</v>
      </c>
      <c r="N190" s="162" t="s">
        <v>3808</v>
      </c>
      <c r="O190" s="162" t="s">
        <v>1634</v>
      </c>
      <c r="P190" s="162" t="s">
        <v>174</v>
      </c>
      <c r="Q190" s="162" t="s">
        <v>3809</v>
      </c>
      <c r="R190" s="162" t="s">
        <v>1637</v>
      </c>
      <c r="S190" s="162" t="s">
        <v>3810</v>
      </c>
      <c r="T190" s="180" t="s">
        <v>3811</v>
      </c>
      <c r="U190" s="162" t="s">
        <v>3812</v>
      </c>
      <c r="V190" s="162" t="s">
        <v>1662</v>
      </c>
      <c r="W190" s="162" t="s">
        <v>3813</v>
      </c>
      <c r="X190" s="162" t="s">
        <v>1915</v>
      </c>
      <c r="Y190" s="162" t="s">
        <v>3814</v>
      </c>
      <c r="Z190" s="179" t="s">
        <v>1792</v>
      </c>
      <c r="AA190" s="161"/>
      <c r="AB190" s="162" t="s">
        <v>1918</v>
      </c>
      <c r="AC190" s="161"/>
      <c r="AD190" s="161"/>
      <c r="AE190" s="161"/>
      <c r="AF190" s="161"/>
      <c r="AG190" s="161"/>
      <c r="AH190" s="161"/>
      <c r="AI190" s="161" t="b">
        <v>0</v>
      </c>
      <c r="AJ190" s="161" t="b">
        <v>0</v>
      </c>
      <c r="AK190" s="161" t="b">
        <v>0</v>
      </c>
      <c r="AL190" s="161" t="b">
        <v>0</v>
      </c>
      <c r="AM190" s="161"/>
    </row>
    <row r="191" ht="15.0" customHeight="1">
      <c r="A191" s="1511"/>
      <c r="B191" s="177">
        <v>44512.803620879626</v>
      </c>
      <c r="C191" s="162" t="s">
        <v>3815</v>
      </c>
      <c r="D191" s="162" t="s">
        <v>3816</v>
      </c>
      <c r="E191" s="178">
        <v>34844.0</v>
      </c>
      <c r="F191" s="179">
        <v>26.0</v>
      </c>
      <c r="G191" s="162">
        <v>3.9068456E7</v>
      </c>
      <c r="H191" s="162" t="s">
        <v>391</v>
      </c>
      <c r="I191" s="162" t="s">
        <v>1822</v>
      </c>
      <c r="J191" s="162" t="s">
        <v>3817</v>
      </c>
      <c r="K191" s="162" t="s">
        <v>3819</v>
      </c>
      <c r="L191" s="162" t="s">
        <v>1620</v>
      </c>
      <c r="M191" s="162" t="s">
        <v>3818</v>
      </c>
      <c r="N191" s="162" t="s">
        <v>3820</v>
      </c>
      <c r="O191" s="162" t="s">
        <v>1668</v>
      </c>
      <c r="P191" s="162" t="s">
        <v>158</v>
      </c>
      <c r="Q191" s="162" t="s">
        <v>3821</v>
      </c>
      <c r="R191" s="162" t="s">
        <v>1651</v>
      </c>
      <c r="S191" s="161"/>
      <c r="T191" s="180" t="s">
        <v>3822</v>
      </c>
      <c r="U191" s="162" t="s">
        <v>3823</v>
      </c>
      <c r="V191" s="162" t="s">
        <v>1662</v>
      </c>
      <c r="W191" s="162" t="s">
        <v>3824</v>
      </c>
      <c r="X191" s="162" t="s">
        <v>1790</v>
      </c>
      <c r="Y191" s="205" t="s">
        <v>3825</v>
      </c>
      <c r="Z191" s="179" t="s">
        <v>1805</v>
      </c>
      <c r="AA191" s="161"/>
      <c r="AB191" s="162" t="s">
        <v>3826</v>
      </c>
      <c r="AC191" s="161"/>
      <c r="AD191" s="161"/>
      <c r="AE191" s="161"/>
      <c r="AF191" s="161"/>
      <c r="AG191" s="161"/>
      <c r="AH191" s="161"/>
      <c r="AI191" s="161" t="b">
        <v>0</v>
      </c>
      <c r="AJ191" s="161" t="b">
        <v>0</v>
      </c>
      <c r="AK191" s="161" t="b">
        <v>0</v>
      </c>
      <c r="AL191" s="161" t="b">
        <v>0</v>
      </c>
      <c r="AM191" s="161"/>
    </row>
    <row r="192" ht="15.0" customHeight="1">
      <c r="A192" s="1511"/>
      <c r="B192" s="177">
        <v>44520.60664167824</v>
      </c>
      <c r="C192" s="162" t="s">
        <v>3827</v>
      </c>
      <c r="D192" s="162" t="s">
        <v>3828</v>
      </c>
      <c r="E192" s="178">
        <v>35101.0</v>
      </c>
      <c r="F192" s="179">
        <v>25.0</v>
      </c>
      <c r="G192" s="162">
        <v>3.9430795E7</v>
      </c>
      <c r="H192" s="162" t="s">
        <v>391</v>
      </c>
      <c r="I192" s="162" t="s">
        <v>3829</v>
      </c>
      <c r="J192" s="205" t="s">
        <v>3830</v>
      </c>
      <c r="K192" s="162" t="s">
        <v>3827</v>
      </c>
      <c r="L192" s="162" t="s">
        <v>1646</v>
      </c>
      <c r="M192" s="162" t="s">
        <v>3831</v>
      </c>
      <c r="N192" s="162" t="s">
        <v>3832</v>
      </c>
      <c r="O192" s="162" t="s">
        <v>1668</v>
      </c>
      <c r="P192" s="162" t="s">
        <v>158</v>
      </c>
      <c r="Q192" s="162" t="s">
        <v>3833</v>
      </c>
      <c r="R192" s="162" t="s">
        <v>1637</v>
      </c>
      <c r="S192" s="161"/>
      <c r="T192" s="180" t="s">
        <v>3834</v>
      </c>
      <c r="U192" s="162" t="s">
        <v>3835</v>
      </c>
      <c r="V192" s="162" t="s">
        <v>1685</v>
      </c>
      <c r="W192" s="162" t="s">
        <v>3836</v>
      </c>
      <c r="X192" s="162" t="s">
        <v>3837</v>
      </c>
      <c r="Y192" s="205" t="s">
        <v>3838</v>
      </c>
      <c r="Z192" s="179" t="s">
        <v>3839</v>
      </c>
      <c r="AA192" s="161"/>
      <c r="AB192" s="161"/>
      <c r="AC192" s="161"/>
      <c r="AD192" s="161"/>
      <c r="AE192" s="161"/>
      <c r="AF192" s="161"/>
      <c r="AG192" s="161"/>
      <c r="AH192" s="161"/>
      <c r="AI192" s="161" t="b">
        <v>0</v>
      </c>
      <c r="AJ192" s="161" t="b">
        <v>0</v>
      </c>
      <c r="AK192" s="161" t="b">
        <v>0</v>
      </c>
      <c r="AL192" s="161" t="b">
        <v>0</v>
      </c>
      <c r="AM192" s="161"/>
    </row>
    <row r="193" ht="15.0" customHeight="1">
      <c r="A193" s="1511"/>
      <c r="B193" s="177">
        <v>44525.70102777777</v>
      </c>
      <c r="C193" s="162" t="s">
        <v>3840</v>
      </c>
      <c r="D193" s="162" t="s">
        <v>3841</v>
      </c>
      <c r="E193" s="178">
        <v>36130.0</v>
      </c>
      <c r="F193" s="179">
        <v>22.0</v>
      </c>
      <c r="G193" s="162">
        <v>4.1561593E7</v>
      </c>
      <c r="H193" s="162" t="s">
        <v>391</v>
      </c>
      <c r="I193" s="162" t="s">
        <v>1678</v>
      </c>
      <c r="J193" s="162" t="s">
        <v>3842</v>
      </c>
      <c r="K193" s="162" t="s">
        <v>3840</v>
      </c>
      <c r="L193" s="162" t="s">
        <v>1620</v>
      </c>
      <c r="M193" s="162" t="s">
        <v>3843</v>
      </c>
      <c r="N193" s="162" t="s">
        <v>3844</v>
      </c>
      <c r="O193" s="162" t="s">
        <v>1668</v>
      </c>
      <c r="P193" s="162" t="s">
        <v>170</v>
      </c>
      <c r="Q193" s="162" t="s">
        <v>3845</v>
      </c>
      <c r="R193" s="162" t="s">
        <v>1651</v>
      </c>
      <c r="S193" s="161"/>
      <c r="T193" s="180" t="s">
        <v>3846</v>
      </c>
      <c r="U193" s="162" t="s">
        <v>1661</v>
      </c>
      <c r="V193" s="162" t="s">
        <v>1685</v>
      </c>
      <c r="W193" s="162" t="s">
        <v>3847</v>
      </c>
      <c r="X193" s="162" t="s">
        <v>1708</v>
      </c>
      <c r="Y193" s="162" t="s">
        <v>3848</v>
      </c>
      <c r="Z193" s="179" t="s">
        <v>2007</v>
      </c>
      <c r="AA193" s="161"/>
      <c r="AB193" s="162" t="s">
        <v>1918</v>
      </c>
      <c r="AC193" s="161"/>
      <c r="AD193" s="161"/>
      <c r="AE193" s="161"/>
      <c r="AF193" s="161"/>
      <c r="AG193" s="161"/>
      <c r="AH193" s="161"/>
      <c r="AI193" s="161" t="b">
        <v>0</v>
      </c>
      <c r="AJ193" s="161" t="b">
        <v>0</v>
      </c>
      <c r="AK193" s="161" t="b">
        <v>0</v>
      </c>
      <c r="AL193" s="161" t="b">
        <v>0</v>
      </c>
      <c r="AM193" s="161"/>
    </row>
    <row r="194" ht="15.0" customHeight="1">
      <c r="A194" s="1510"/>
      <c r="B194" s="177">
        <v>44526.589820127316</v>
      </c>
      <c r="C194" s="162" t="s">
        <v>3849</v>
      </c>
      <c r="D194" s="162" t="s">
        <v>3850</v>
      </c>
      <c r="E194" s="178">
        <v>32960.0</v>
      </c>
      <c r="F194" s="179">
        <v>31.0</v>
      </c>
      <c r="G194" s="162">
        <v>9.5665936E7</v>
      </c>
      <c r="H194" s="162" t="s">
        <v>3851</v>
      </c>
      <c r="I194" s="162" t="s">
        <v>3852</v>
      </c>
      <c r="J194" s="162">
        <v>1.123940603E9</v>
      </c>
      <c r="K194" s="162" t="s">
        <v>3854</v>
      </c>
      <c r="L194" s="162" t="s">
        <v>1646</v>
      </c>
      <c r="M194" s="162" t="s">
        <v>3853</v>
      </c>
      <c r="N194" s="162" t="s">
        <v>3855</v>
      </c>
      <c r="O194" s="162" t="s">
        <v>1622</v>
      </c>
      <c r="P194" s="162" t="s">
        <v>174</v>
      </c>
      <c r="Q194" s="162" t="s">
        <v>3856</v>
      </c>
      <c r="R194" s="162" t="s">
        <v>1866</v>
      </c>
      <c r="S194" s="161"/>
      <c r="T194" s="180" t="s">
        <v>3857</v>
      </c>
      <c r="U194" s="162" t="s">
        <v>3858</v>
      </c>
      <c r="V194" s="162" t="s">
        <v>1662</v>
      </c>
      <c r="W194" s="162" t="s">
        <v>3859</v>
      </c>
      <c r="X194" s="162" t="s">
        <v>3860</v>
      </c>
      <c r="Y194" s="162" t="s">
        <v>3861</v>
      </c>
      <c r="Z194" s="179" t="s">
        <v>1866</v>
      </c>
      <c r="AA194" s="161"/>
      <c r="AB194" s="161"/>
      <c r="AC194" s="161"/>
      <c r="AD194" s="161"/>
      <c r="AE194" s="161"/>
      <c r="AF194" s="161"/>
      <c r="AG194" s="161"/>
      <c r="AH194" s="161"/>
      <c r="AI194" s="161" t="b">
        <v>0</v>
      </c>
      <c r="AJ194" s="161" t="b">
        <v>0</v>
      </c>
      <c r="AK194" s="161" t="b">
        <v>0</v>
      </c>
      <c r="AL194" s="161" t="b">
        <v>0</v>
      </c>
      <c r="AM194" s="161"/>
    </row>
    <row r="195" ht="15.0" customHeight="1">
      <c r="A195" s="1511"/>
      <c r="B195" s="177">
        <v>44529.63982516204</v>
      </c>
      <c r="C195" s="162" t="s">
        <v>3862</v>
      </c>
      <c r="D195" s="162" t="s">
        <v>3863</v>
      </c>
      <c r="E195" s="178">
        <v>35629.0</v>
      </c>
      <c r="F195" s="179">
        <v>24.0</v>
      </c>
      <c r="G195" s="162" t="s">
        <v>251</v>
      </c>
      <c r="H195" s="162" t="s">
        <v>3864</v>
      </c>
      <c r="I195" s="162" t="s">
        <v>1822</v>
      </c>
      <c r="J195" s="162" t="s">
        <v>3865</v>
      </c>
      <c r="K195" s="162" t="s">
        <v>3867</v>
      </c>
      <c r="L195" s="162" t="s">
        <v>1620</v>
      </c>
      <c r="M195" s="162" t="s">
        <v>3866</v>
      </c>
      <c r="N195" s="162" t="s">
        <v>3868</v>
      </c>
      <c r="O195" s="162" t="s">
        <v>1634</v>
      </c>
      <c r="P195" s="162" t="s">
        <v>174</v>
      </c>
      <c r="Q195" s="162" t="s">
        <v>3869</v>
      </c>
      <c r="R195" s="162" t="s">
        <v>3870</v>
      </c>
      <c r="S195" s="162" t="s">
        <v>3871</v>
      </c>
      <c r="T195" s="180" t="s">
        <v>3872</v>
      </c>
      <c r="U195" s="162" t="s">
        <v>3873</v>
      </c>
      <c r="V195" s="162" t="s">
        <v>1685</v>
      </c>
      <c r="W195" s="162" t="s">
        <v>3874</v>
      </c>
      <c r="X195" s="162" t="s">
        <v>1884</v>
      </c>
      <c r="Y195" s="162" t="s">
        <v>3875</v>
      </c>
      <c r="Z195" s="179" t="s">
        <v>1637</v>
      </c>
      <c r="AA195" s="162"/>
      <c r="AB195" s="232" t="s">
        <v>3876</v>
      </c>
      <c r="AC195" s="161"/>
      <c r="AD195" s="161"/>
      <c r="AE195" s="161"/>
      <c r="AF195" s="161"/>
      <c r="AG195" s="161"/>
      <c r="AH195" s="161"/>
      <c r="AI195" s="161" t="b">
        <v>0</v>
      </c>
      <c r="AJ195" s="161" t="b">
        <v>0</v>
      </c>
      <c r="AK195" s="161" t="b">
        <v>0</v>
      </c>
      <c r="AL195" s="161" t="b">
        <v>0</v>
      </c>
      <c r="AM195" s="161"/>
    </row>
    <row r="196" ht="15.0" customHeight="1">
      <c r="A196" s="1511"/>
      <c r="B196" s="177">
        <v>44529.85056180556</v>
      </c>
      <c r="C196" s="162" t="s">
        <v>3877</v>
      </c>
      <c r="D196" s="162" t="s">
        <v>3878</v>
      </c>
      <c r="E196" s="178">
        <v>37761.0</v>
      </c>
      <c r="F196" s="179">
        <v>18.0</v>
      </c>
      <c r="G196" s="162">
        <v>4.4929777E7</v>
      </c>
      <c r="H196" s="162" t="s">
        <v>391</v>
      </c>
      <c r="I196" s="162" t="s">
        <v>3879</v>
      </c>
      <c r="J196" s="162" t="s">
        <v>3880</v>
      </c>
      <c r="K196" s="162" t="s">
        <v>3877</v>
      </c>
      <c r="L196" s="162" t="s">
        <v>1620</v>
      </c>
      <c r="M196" s="162" t="s">
        <v>3881</v>
      </c>
      <c r="N196" s="162" t="s">
        <v>3882</v>
      </c>
      <c r="O196" s="162" t="s">
        <v>1622</v>
      </c>
      <c r="P196" s="162" t="s">
        <v>174</v>
      </c>
      <c r="Q196" s="162" t="s">
        <v>3883</v>
      </c>
      <c r="R196" s="162" t="s">
        <v>1651</v>
      </c>
      <c r="S196" s="161"/>
      <c r="T196" s="180" t="s">
        <v>3884</v>
      </c>
      <c r="U196" s="162" t="s">
        <v>3885</v>
      </c>
      <c r="V196" s="162" t="s">
        <v>1662</v>
      </c>
      <c r="W196" s="162" t="s">
        <v>3886</v>
      </c>
      <c r="X196" s="162" t="s">
        <v>1803</v>
      </c>
      <c r="Y196" s="162" t="s">
        <v>3887</v>
      </c>
      <c r="Z196" s="179" t="s">
        <v>2199</v>
      </c>
      <c r="AA196" s="161"/>
      <c r="AB196" s="161"/>
      <c r="AC196" s="161"/>
      <c r="AD196" s="161"/>
      <c r="AE196" s="161"/>
      <c r="AF196" s="161"/>
      <c r="AG196" s="161"/>
      <c r="AH196" s="161"/>
      <c r="AI196" s="161" t="b">
        <v>0</v>
      </c>
      <c r="AJ196" s="161" t="b">
        <v>0</v>
      </c>
      <c r="AK196" s="161" t="b">
        <v>0</v>
      </c>
      <c r="AL196" s="161" t="b">
        <v>0</v>
      </c>
      <c r="AM196" s="161"/>
    </row>
    <row r="197" ht="15.0" customHeight="1">
      <c r="A197" s="1510"/>
      <c r="B197" s="177">
        <v>44530.89167642361</v>
      </c>
      <c r="C197" s="162" t="s">
        <v>3888</v>
      </c>
      <c r="D197" s="162" t="s">
        <v>3889</v>
      </c>
      <c r="E197" s="178">
        <v>34051.0</v>
      </c>
      <c r="F197" s="179">
        <v>28.0</v>
      </c>
      <c r="G197" s="162">
        <v>3.7374669E7</v>
      </c>
      <c r="H197" s="162" t="s">
        <v>391</v>
      </c>
      <c r="I197" s="162" t="s">
        <v>3890</v>
      </c>
      <c r="J197" s="162">
        <v>1.144012084E9</v>
      </c>
      <c r="K197" s="162" t="s">
        <v>3888</v>
      </c>
      <c r="L197" s="162" t="s">
        <v>1620</v>
      </c>
      <c r="M197" s="162" t="s">
        <v>3891</v>
      </c>
      <c r="N197" s="162" t="s">
        <v>3892</v>
      </c>
      <c r="O197" s="162" t="s">
        <v>1634</v>
      </c>
      <c r="P197" s="162" t="s">
        <v>174</v>
      </c>
      <c r="Q197" s="162" t="s">
        <v>3893</v>
      </c>
      <c r="R197" s="162" t="s">
        <v>3893</v>
      </c>
      <c r="S197" s="162" t="s">
        <v>3894</v>
      </c>
      <c r="T197" s="180" t="s">
        <v>3895</v>
      </c>
      <c r="U197" s="162" t="s">
        <v>3896</v>
      </c>
      <c r="V197" s="162" t="s">
        <v>1662</v>
      </c>
      <c r="W197" s="162" t="s">
        <v>3897</v>
      </c>
      <c r="X197" s="162" t="s">
        <v>1790</v>
      </c>
      <c r="Y197" s="205" t="s">
        <v>3898</v>
      </c>
      <c r="Z197" s="179" t="s">
        <v>3899</v>
      </c>
      <c r="AA197" s="161"/>
      <c r="AB197" s="162" t="s">
        <v>3788</v>
      </c>
      <c r="AC197" s="161"/>
      <c r="AD197" s="162" t="s">
        <v>158</v>
      </c>
      <c r="AE197" s="161"/>
      <c r="AF197" s="161"/>
      <c r="AG197" s="161"/>
      <c r="AH197" s="161"/>
      <c r="AI197" s="161" t="b">
        <v>0</v>
      </c>
      <c r="AJ197" s="161" t="b">
        <v>0</v>
      </c>
      <c r="AK197" s="161" t="b">
        <v>0</v>
      </c>
      <c r="AL197" s="161" t="b">
        <v>0</v>
      </c>
      <c r="AM197" s="161"/>
    </row>
    <row r="198" ht="15.0" customHeight="1">
      <c r="A198" s="1511"/>
      <c r="B198" s="177">
        <v>44532.41722537037</v>
      </c>
      <c r="C198" s="162" t="s">
        <v>3900</v>
      </c>
      <c r="D198" s="162" t="s">
        <v>3901</v>
      </c>
      <c r="E198" s="178">
        <v>34477.0</v>
      </c>
      <c r="F198" s="179">
        <v>27.0</v>
      </c>
      <c r="G198" s="162">
        <v>3.8321486E7</v>
      </c>
      <c r="H198" s="162" t="s">
        <v>674</v>
      </c>
      <c r="I198" s="162" t="s">
        <v>1822</v>
      </c>
      <c r="J198" s="162">
        <v>1.130230989E9</v>
      </c>
      <c r="K198" s="162" t="s">
        <v>3903</v>
      </c>
      <c r="L198" s="162" t="s">
        <v>1646</v>
      </c>
      <c r="M198" s="162" t="s">
        <v>3902</v>
      </c>
      <c r="N198" s="162" t="s">
        <v>3904</v>
      </c>
      <c r="O198" s="162" t="s">
        <v>1634</v>
      </c>
      <c r="P198" s="162" t="s">
        <v>170</v>
      </c>
      <c r="Q198" s="162" t="s">
        <v>3905</v>
      </c>
      <c r="R198" s="162" t="s">
        <v>3906</v>
      </c>
      <c r="S198" s="161"/>
      <c r="T198" s="180" t="s">
        <v>3907</v>
      </c>
      <c r="U198" s="162" t="s">
        <v>1747</v>
      </c>
      <c r="V198" s="162" t="s">
        <v>3908</v>
      </c>
      <c r="W198" s="162" t="s">
        <v>3909</v>
      </c>
      <c r="X198" s="162" t="s">
        <v>1897</v>
      </c>
      <c r="Y198" s="162">
        <v>5.41164528962E11</v>
      </c>
      <c r="Z198" s="179" t="s">
        <v>3012</v>
      </c>
      <c r="AA198" s="161"/>
      <c r="AB198" s="162" t="s">
        <v>1918</v>
      </c>
      <c r="AC198" s="161"/>
      <c r="AD198" s="161"/>
      <c r="AE198" s="161"/>
      <c r="AF198" s="161"/>
      <c r="AG198" s="161"/>
      <c r="AH198" s="161"/>
      <c r="AI198" s="161" t="b">
        <v>0</v>
      </c>
      <c r="AJ198" s="161" t="b">
        <v>0</v>
      </c>
      <c r="AK198" s="161" t="b">
        <v>0</v>
      </c>
      <c r="AL198" s="161" t="b">
        <v>0</v>
      </c>
      <c r="AM198" s="161"/>
    </row>
    <row r="199" ht="15.0" customHeight="1">
      <c r="A199" s="1511"/>
      <c r="B199" s="177">
        <v>44533.21908259259</v>
      </c>
      <c r="C199" s="162" t="s">
        <v>3910</v>
      </c>
      <c r="D199" s="162" t="s">
        <v>3911</v>
      </c>
      <c r="E199" s="178">
        <v>37166.0</v>
      </c>
      <c r="F199" s="179">
        <v>20.0</v>
      </c>
      <c r="G199" s="162">
        <v>4.3571901E7</v>
      </c>
      <c r="H199" s="162" t="s">
        <v>391</v>
      </c>
      <c r="I199" s="162" t="s">
        <v>3912</v>
      </c>
      <c r="J199" s="162" t="s">
        <v>3913</v>
      </c>
      <c r="K199" s="162" t="s">
        <v>3915</v>
      </c>
      <c r="L199" s="162" t="s">
        <v>1620</v>
      </c>
      <c r="M199" s="162" t="s">
        <v>3914</v>
      </c>
      <c r="N199" s="162" t="s">
        <v>3916</v>
      </c>
      <c r="O199" s="162" t="s">
        <v>1634</v>
      </c>
      <c r="P199" s="162" t="s">
        <v>172</v>
      </c>
      <c r="Q199" s="162" t="s">
        <v>1637</v>
      </c>
      <c r="R199" s="162" t="s">
        <v>1637</v>
      </c>
      <c r="S199" s="161"/>
      <c r="T199" s="180" t="s">
        <v>3917</v>
      </c>
      <c r="U199" s="162" t="s">
        <v>3918</v>
      </c>
      <c r="V199" s="162" t="s">
        <v>2646</v>
      </c>
      <c r="W199" s="162" t="s">
        <v>3919</v>
      </c>
      <c r="X199" s="162" t="s">
        <v>1831</v>
      </c>
      <c r="Y199" s="162" t="s">
        <v>3920</v>
      </c>
      <c r="Z199" s="179" t="s">
        <v>2049</v>
      </c>
      <c r="AA199" s="161"/>
      <c r="AB199" s="161"/>
      <c r="AC199" s="161"/>
      <c r="AD199" s="161"/>
      <c r="AE199" s="161"/>
      <c r="AF199" s="161"/>
      <c r="AG199" s="161"/>
      <c r="AH199" s="161"/>
      <c r="AI199" s="161" t="b">
        <v>0</v>
      </c>
      <c r="AJ199" s="161" t="b">
        <v>0</v>
      </c>
      <c r="AK199" s="161" t="b">
        <v>0</v>
      </c>
      <c r="AL199" s="161" t="b">
        <v>0</v>
      </c>
      <c r="AM199" s="161"/>
    </row>
    <row r="200" ht="15.0" customHeight="1">
      <c r="A200" s="1510"/>
      <c r="B200" s="177">
        <v>44533.47542623842</v>
      </c>
      <c r="C200" s="162" t="s">
        <v>3921</v>
      </c>
      <c r="D200" s="162" t="s">
        <v>3922</v>
      </c>
      <c r="E200" s="178">
        <v>31466.0</v>
      </c>
      <c r="F200" s="179">
        <v>35.0</v>
      </c>
      <c r="G200" s="162" t="s">
        <v>257</v>
      </c>
      <c r="H200" s="162" t="s">
        <v>1755</v>
      </c>
      <c r="I200" s="162" t="s">
        <v>3923</v>
      </c>
      <c r="J200" s="162" t="s">
        <v>3924</v>
      </c>
      <c r="K200" s="162" t="s">
        <v>3921</v>
      </c>
      <c r="L200" s="162" t="s">
        <v>1646</v>
      </c>
      <c r="M200" s="162" t="s">
        <v>3925</v>
      </c>
      <c r="N200" s="162" t="s">
        <v>3926</v>
      </c>
      <c r="O200" s="162" t="s">
        <v>1622</v>
      </c>
      <c r="P200" s="162" t="s">
        <v>174</v>
      </c>
      <c r="Q200" s="162" t="s">
        <v>1637</v>
      </c>
      <c r="R200" s="162" t="s">
        <v>1637</v>
      </c>
      <c r="S200" s="161"/>
      <c r="T200" s="180" t="s">
        <v>3927</v>
      </c>
      <c r="U200" s="162" t="s">
        <v>1661</v>
      </c>
      <c r="V200" s="162" t="s">
        <v>3928</v>
      </c>
      <c r="W200" s="162" t="s">
        <v>3929</v>
      </c>
      <c r="X200" s="162" t="s">
        <v>2098</v>
      </c>
      <c r="Y200" s="162" t="s">
        <v>3930</v>
      </c>
      <c r="Z200" s="179" t="s">
        <v>1651</v>
      </c>
      <c r="AA200" s="161"/>
      <c r="AB200" s="161"/>
      <c r="AC200" s="161"/>
      <c r="AD200" s="162" t="s">
        <v>158</v>
      </c>
      <c r="AE200" s="161"/>
      <c r="AF200" s="202">
        <v>44671.0</v>
      </c>
      <c r="AG200" s="229">
        <f>DATE(YEAR(AF200),MONTH(AF200)+1,DAY(AF200)+15)</f>
        <v>44716</v>
      </c>
      <c r="AH200" s="230">
        <f>DATE(YEAR(AF200),MONTH(AF200)+3,DAY(AF200))</f>
        <v>44762</v>
      </c>
      <c r="AI200" s="161" t="b">
        <v>0</v>
      </c>
      <c r="AJ200" s="161" t="b">
        <v>0</v>
      </c>
      <c r="AK200" s="161" t="b">
        <v>0</v>
      </c>
      <c r="AL200" s="161" t="b">
        <v>0</v>
      </c>
      <c r="AM200" s="161"/>
    </row>
    <row r="201" ht="15.0" customHeight="1">
      <c r="A201" s="1511"/>
      <c r="B201" s="177">
        <v>44535.56224855324</v>
      </c>
      <c r="C201" s="162" t="s">
        <v>3931</v>
      </c>
      <c r="D201" s="162" t="s">
        <v>3932</v>
      </c>
      <c r="E201" s="178">
        <v>35647.0</v>
      </c>
      <c r="F201" s="179">
        <v>24.0</v>
      </c>
      <c r="G201" s="162">
        <v>4.0699042E7</v>
      </c>
      <c r="H201" s="162" t="s">
        <v>1808</v>
      </c>
      <c r="I201" s="162" t="s">
        <v>1822</v>
      </c>
      <c r="J201" s="162" t="s">
        <v>3933</v>
      </c>
      <c r="K201" s="162" t="s">
        <v>3935</v>
      </c>
      <c r="L201" s="162" t="s">
        <v>1620</v>
      </c>
      <c r="M201" s="162" t="s">
        <v>3934</v>
      </c>
      <c r="N201" s="162" t="s">
        <v>3936</v>
      </c>
      <c r="O201" s="162" t="s">
        <v>1668</v>
      </c>
      <c r="P201" s="162" t="s">
        <v>174</v>
      </c>
      <c r="Q201" s="162" t="s">
        <v>3937</v>
      </c>
      <c r="R201" s="162" t="s">
        <v>1745</v>
      </c>
      <c r="S201" s="161"/>
      <c r="T201" s="180" t="s">
        <v>3938</v>
      </c>
      <c r="U201" s="162" t="s">
        <v>1661</v>
      </c>
      <c r="V201" s="162" t="s">
        <v>1662</v>
      </c>
      <c r="W201" s="162" t="s">
        <v>3939</v>
      </c>
      <c r="X201" s="162" t="s">
        <v>1884</v>
      </c>
      <c r="Y201" s="162" t="s">
        <v>3940</v>
      </c>
      <c r="Z201" s="179" t="s">
        <v>3941</v>
      </c>
      <c r="AA201" s="161"/>
      <c r="AB201" s="162" t="s">
        <v>3942</v>
      </c>
      <c r="AC201" s="161"/>
      <c r="AD201" s="161"/>
      <c r="AE201" s="161"/>
      <c r="AF201" s="161"/>
      <c r="AG201" s="161"/>
      <c r="AH201" s="161"/>
      <c r="AI201" s="161" t="b">
        <v>0</v>
      </c>
      <c r="AJ201" s="161" t="b">
        <v>0</v>
      </c>
      <c r="AK201" s="161" t="b">
        <v>0</v>
      </c>
      <c r="AL201" s="161" t="b">
        <v>0</v>
      </c>
      <c r="AM201" s="161"/>
    </row>
    <row r="202" ht="15.0" customHeight="1">
      <c r="A202" s="1511"/>
      <c r="B202" s="177">
        <v>44536.56872177083</v>
      </c>
      <c r="C202" s="162" t="s">
        <v>3943</v>
      </c>
      <c r="D202" s="162" t="s">
        <v>3944</v>
      </c>
      <c r="E202" s="178">
        <v>37276.0</v>
      </c>
      <c r="F202" s="179">
        <v>19.0</v>
      </c>
      <c r="G202" s="162">
        <v>4.3630993E7</v>
      </c>
      <c r="H202" s="162" t="s">
        <v>2021</v>
      </c>
      <c r="I202" s="162" t="s">
        <v>3945</v>
      </c>
      <c r="J202" s="162" t="s">
        <v>3946</v>
      </c>
      <c r="K202" s="162" t="s">
        <v>3943</v>
      </c>
      <c r="L202" s="162" t="s">
        <v>1620</v>
      </c>
      <c r="M202" s="162" t="s">
        <v>3947</v>
      </c>
      <c r="N202" s="162" t="s">
        <v>3948</v>
      </c>
      <c r="O202" s="162" t="s">
        <v>1668</v>
      </c>
      <c r="P202" s="162" t="s">
        <v>170</v>
      </c>
      <c r="Q202" s="162" t="s">
        <v>3949</v>
      </c>
      <c r="R202" s="162" t="s">
        <v>3950</v>
      </c>
      <c r="S202" s="162" t="s">
        <v>3951</v>
      </c>
      <c r="T202" s="180" t="s">
        <v>3952</v>
      </c>
      <c r="U202" s="162" t="s">
        <v>3953</v>
      </c>
      <c r="V202" s="162" t="s">
        <v>1662</v>
      </c>
      <c r="W202" s="162" t="s">
        <v>3954</v>
      </c>
      <c r="X202" s="162" t="s">
        <v>1708</v>
      </c>
      <c r="Y202" s="162" t="s">
        <v>3955</v>
      </c>
      <c r="Z202" s="179" t="s">
        <v>2138</v>
      </c>
      <c r="AA202" s="161"/>
      <c r="AB202" s="161"/>
      <c r="AC202" s="161"/>
      <c r="AD202" s="161"/>
      <c r="AE202" s="161"/>
      <c r="AF202" s="161"/>
      <c r="AG202" s="161"/>
      <c r="AH202" s="161"/>
      <c r="AI202" s="161" t="b">
        <v>0</v>
      </c>
      <c r="AJ202" s="161" t="b">
        <v>0</v>
      </c>
      <c r="AK202" s="161" t="b">
        <v>0</v>
      </c>
      <c r="AL202" s="161" t="b">
        <v>0</v>
      </c>
      <c r="AM202" s="161"/>
    </row>
    <row r="203" ht="15.0" customHeight="1">
      <c r="A203" s="1511"/>
      <c r="B203" s="177">
        <v>44537.97259269676</v>
      </c>
      <c r="C203" s="162" t="s">
        <v>3956</v>
      </c>
      <c r="D203" s="162" t="s">
        <v>3957</v>
      </c>
      <c r="E203" s="178">
        <v>36527.0</v>
      </c>
      <c r="F203" s="179">
        <v>21.0</v>
      </c>
      <c r="G203" s="162">
        <v>4.225484E7</v>
      </c>
      <c r="H203" s="162" t="s">
        <v>391</v>
      </c>
      <c r="I203" s="162" t="s">
        <v>3958</v>
      </c>
      <c r="J203" s="162" t="s">
        <v>3959</v>
      </c>
      <c r="K203" s="162" t="s">
        <v>3956</v>
      </c>
      <c r="L203" s="162" t="s">
        <v>1620</v>
      </c>
      <c r="M203" s="162" t="s">
        <v>3960</v>
      </c>
      <c r="N203" s="162" t="s">
        <v>3961</v>
      </c>
      <c r="O203" s="162" t="s">
        <v>1634</v>
      </c>
      <c r="P203" s="162" t="s">
        <v>174</v>
      </c>
      <c r="Q203" s="162" t="s">
        <v>3962</v>
      </c>
      <c r="R203" s="162" t="s">
        <v>1637</v>
      </c>
      <c r="S203" s="161"/>
      <c r="T203" s="180" t="s">
        <v>3963</v>
      </c>
      <c r="U203" s="162" t="s">
        <v>1661</v>
      </c>
      <c r="V203" s="162" t="s">
        <v>2646</v>
      </c>
      <c r="W203" s="162" t="s">
        <v>3964</v>
      </c>
      <c r="X203" s="162" t="s">
        <v>1803</v>
      </c>
      <c r="Y203" s="162" t="s">
        <v>3965</v>
      </c>
      <c r="Z203" s="179" t="s">
        <v>1637</v>
      </c>
      <c r="AA203" s="162"/>
      <c r="AB203" s="162" t="s">
        <v>3942</v>
      </c>
      <c r="AC203" s="161"/>
      <c r="AD203" s="161"/>
      <c r="AE203" s="161"/>
      <c r="AF203" s="161"/>
      <c r="AG203" s="161"/>
      <c r="AH203" s="161"/>
      <c r="AI203" s="161" t="b">
        <v>0</v>
      </c>
      <c r="AJ203" s="161" t="b">
        <v>0</v>
      </c>
      <c r="AK203" s="161" t="b">
        <v>0</v>
      </c>
      <c r="AL203" s="161" t="b">
        <v>0</v>
      </c>
      <c r="AM203" s="161"/>
    </row>
    <row r="204" ht="15.0" customHeight="1">
      <c r="A204" s="1511"/>
      <c r="B204" s="177">
        <v>44549.6233125</v>
      </c>
      <c r="C204" s="162" t="s">
        <v>3966</v>
      </c>
      <c r="D204" s="162" t="s">
        <v>3967</v>
      </c>
      <c r="E204" s="178">
        <v>36880.0</v>
      </c>
      <c r="F204" s="179" t="s">
        <v>2908</v>
      </c>
      <c r="G204" s="162" t="s">
        <v>262</v>
      </c>
      <c r="H204" s="162" t="s">
        <v>391</v>
      </c>
      <c r="I204" s="162" t="s">
        <v>3968</v>
      </c>
      <c r="J204" s="162" t="s">
        <v>3969</v>
      </c>
      <c r="K204" s="162" t="s">
        <v>3971</v>
      </c>
      <c r="L204" s="162" t="s">
        <v>1620</v>
      </c>
      <c r="M204" s="162" t="s">
        <v>3970</v>
      </c>
      <c r="N204" s="162" t="s">
        <v>3972</v>
      </c>
      <c r="O204" s="162" t="s">
        <v>1668</v>
      </c>
      <c r="P204" s="162" t="s">
        <v>170</v>
      </c>
      <c r="Q204" s="162" t="s">
        <v>3973</v>
      </c>
      <c r="R204" s="162" t="s">
        <v>1637</v>
      </c>
      <c r="S204" s="161"/>
      <c r="T204" s="180" t="s">
        <v>3974</v>
      </c>
      <c r="U204" s="162" t="s">
        <v>3975</v>
      </c>
      <c r="V204" s="162" t="s">
        <v>1685</v>
      </c>
      <c r="W204" s="162" t="s">
        <v>3976</v>
      </c>
      <c r="X204" s="162" t="s">
        <v>1708</v>
      </c>
      <c r="Y204" s="162" t="s">
        <v>3977</v>
      </c>
      <c r="Z204" s="179" t="s">
        <v>3978</v>
      </c>
      <c r="AA204" s="161"/>
      <c r="AB204" s="162" t="s">
        <v>3979</v>
      </c>
      <c r="AC204" s="161"/>
      <c r="AD204" s="161"/>
      <c r="AE204" s="161"/>
      <c r="AF204" s="161"/>
      <c r="AG204" s="161"/>
      <c r="AH204" s="161"/>
      <c r="AI204" s="161" t="b">
        <v>0</v>
      </c>
      <c r="AJ204" s="161" t="b">
        <v>0</v>
      </c>
      <c r="AK204" s="161" t="b">
        <v>0</v>
      </c>
      <c r="AL204" s="161" t="b">
        <v>0</v>
      </c>
      <c r="AM204" s="161"/>
    </row>
    <row r="205" ht="15.0" customHeight="1">
      <c r="A205" s="1511"/>
      <c r="B205" s="177">
        <v>44551.757520659725</v>
      </c>
      <c r="C205" s="162" t="s">
        <v>3980</v>
      </c>
      <c r="D205" s="162" t="s">
        <v>3981</v>
      </c>
      <c r="E205" s="178">
        <v>36348.0</v>
      </c>
      <c r="F205" s="179" t="s">
        <v>3992</v>
      </c>
      <c r="G205" s="162">
        <v>4.2025814E7</v>
      </c>
      <c r="H205" s="162" t="s">
        <v>391</v>
      </c>
      <c r="I205" s="162" t="s">
        <v>3982</v>
      </c>
      <c r="J205" s="162" t="s">
        <v>3983</v>
      </c>
      <c r="K205" s="162" t="s">
        <v>3980</v>
      </c>
      <c r="L205" s="162" t="s">
        <v>1620</v>
      </c>
      <c r="M205" s="162" t="s">
        <v>3984</v>
      </c>
      <c r="N205" s="162" t="s">
        <v>3985</v>
      </c>
      <c r="O205" s="162" t="s">
        <v>1622</v>
      </c>
      <c r="P205" s="162" t="s">
        <v>170</v>
      </c>
      <c r="Q205" s="162" t="s">
        <v>3986</v>
      </c>
      <c r="R205" s="162" t="s">
        <v>3987</v>
      </c>
      <c r="S205" s="161"/>
      <c r="T205" s="180" t="s">
        <v>3988</v>
      </c>
      <c r="U205" s="162" t="s">
        <v>1661</v>
      </c>
      <c r="V205" s="162" t="s">
        <v>1662</v>
      </c>
      <c r="W205" s="162" t="s">
        <v>3989</v>
      </c>
      <c r="X205" s="162" t="s">
        <v>1723</v>
      </c>
      <c r="Y205" s="162" t="s">
        <v>3990</v>
      </c>
      <c r="Z205" s="179" t="s">
        <v>3991</v>
      </c>
      <c r="AA205" s="161"/>
      <c r="AB205" s="162" t="s">
        <v>1918</v>
      </c>
      <c r="AC205" s="161"/>
      <c r="AD205" s="161"/>
      <c r="AE205" s="161"/>
      <c r="AF205" s="161"/>
      <c r="AG205" s="161"/>
      <c r="AH205" s="161"/>
      <c r="AI205" s="161" t="b">
        <v>0</v>
      </c>
      <c r="AJ205" s="161" t="b">
        <v>0</v>
      </c>
      <c r="AK205" s="161" t="b">
        <v>0</v>
      </c>
      <c r="AL205" s="161" t="b">
        <v>0</v>
      </c>
      <c r="AM205" s="161"/>
    </row>
    <row r="206" ht="15.0" customHeight="1">
      <c r="A206" s="1511"/>
      <c r="B206" s="177">
        <v>44561.486750428245</v>
      </c>
      <c r="C206" s="162" t="s">
        <v>3993</v>
      </c>
      <c r="D206" s="162" t="s">
        <v>3994</v>
      </c>
      <c r="E206" s="178">
        <v>33589.0</v>
      </c>
      <c r="F206" s="179">
        <v>30.0</v>
      </c>
      <c r="G206" s="162">
        <v>3.610587E7</v>
      </c>
      <c r="H206" s="162" t="s">
        <v>2021</v>
      </c>
      <c r="I206" s="162" t="s">
        <v>3995</v>
      </c>
      <c r="J206" s="162" t="s">
        <v>3996</v>
      </c>
      <c r="K206" s="162" t="s">
        <v>3993</v>
      </c>
      <c r="L206" s="162" t="s">
        <v>1620</v>
      </c>
      <c r="M206" s="162" t="s">
        <v>3997</v>
      </c>
      <c r="N206" s="162" t="s">
        <v>3998</v>
      </c>
      <c r="O206" s="162" t="s">
        <v>1668</v>
      </c>
      <c r="P206" s="162" t="s">
        <v>170</v>
      </c>
      <c r="Q206" s="162" t="s">
        <v>3999</v>
      </c>
      <c r="R206" s="162" t="s">
        <v>1651</v>
      </c>
      <c r="S206" s="162" t="s">
        <v>4000</v>
      </c>
      <c r="T206" s="180" t="s">
        <v>4001</v>
      </c>
      <c r="U206" s="162" t="s">
        <v>1661</v>
      </c>
      <c r="V206" s="162" t="s">
        <v>1662</v>
      </c>
      <c r="W206" s="162" t="s">
        <v>4002</v>
      </c>
      <c r="X206" s="162" t="s">
        <v>2360</v>
      </c>
      <c r="Y206" s="162" t="s">
        <v>4003</v>
      </c>
      <c r="Z206" s="179" t="s">
        <v>2649</v>
      </c>
      <c r="AA206" s="161"/>
      <c r="AB206" s="162" t="s">
        <v>3942</v>
      </c>
      <c r="AC206" s="161"/>
      <c r="AD206" s="161"/>
      <c r="AE206" s="161"/>
      <c r="AF206" s="161"/>
      <c r="AG206" s="161"/>
      <c r="AH206" s="161"/>
      <c r="AI206" s="161" t="b">
        <v>0</v>
      </c>
      <c r="AJ206" s="161" t="b">
        <v>0</v>
      </c>
      <c r="AK206" s="161" t="b">
        <v>0</v>
      </c>
      <c r="AL206" s="161" t="b">
        <v>0</v>
      </c>
      <c r="AM206" s="161"/>
    </row>
    <row r="207" ht="15.0" customHeight="1">
      <c r="A207" s="1510"/>
      <c r="B207" s="177">
        <v>44566.36575355324</v>
      </c>
      <c r="C207" s="162" t="s">
        <v>4004</v>
      </c>
      <c r="D207" s="162" t="s">
        <v>4005</v>
      </c>
      <c r="E207" s="178">
        <v>32342.0</v>
      </c>
      <c r="F207" s="179">
        <v>33.0</v>
      </c>
      <c r="G207" s="162">
        <v>3.4027546E7</v>
      </c>
      <c r="H207" s="162" t="s">
        <v>391</v>
      </c>
      <c r="I207" s="162" t="s">
        <v>4006</v>
      </c>
      <c r="J207" s="162" t="s">
        <v>4007</v>
      </c>
      <c r="K207" s="162" t="s">
        <v>4009</v>
      </c>
      <c r="L207" s="162" t="s">
        <v>1620</v>
      </c>
      <c r="M207" s="162" t="s">
        <v>4008</v>
      </c>
      <c r="N207" s="162" t="s">
        <v>4010</v>
      </c>
      <c r="O207" s="162" t="s">
        <v>1622</v>
      </c>
      <c r="P207" s="162" t="s">
        <v>170</v>
      </c>
      <c r="Q207" s="162" t="s">
        <v>4011</v>
      </c>
      <c r="R207" s="162" t="s">
        <v>4012</v>
      </c>
      <c r="S207" s="161"/>
      <c r="T207" s="180" t="s">
        <v>4013</v>
      </c>
      <c r="U207" s="162" t="s">
        <v>4014</v>
      </c>
      <c r="V207" s="162" t="s">
        <v>4015</v>
      </c>
      <c r="W207" s="162" t="s">
        <v>4016</v>
      </c>
      <c r="X207" s="162" t="s">
        <v>1915</v>
      </c>
      <c r="Y207" s="162" t="s">
        <v>4017</v>
      </c>
      <c r="Z207" s="179" t="s">
        <v>1805</v>
      </c>
      <c r="AA207" s="161"/>
      <c r="AB207" s="161"/>
      <c r="AC207" s="161"/>
      <c r="AD207" s="161"/>
      <c r="AE207" s="161"/>
      <c r="AF207" s="161"/>
      <c r="AG207" s="161"/>
      <c r="AH207" s="161"/>
      <c r="AI207" s="162" t="b">
        <v>0</v>
      </c>
      <c r="AJ207" s="162" t="b">
        <v>0</v>
      </c>
      <c r="AK207" s="161" t="b">
        <v>0</v>
      </c>
      <c r="AL207" s="161" t="b">
        <v>0</v>
      </c>
      <c r="AM207" s="161"/>
    </row>
    <row r="208" ht="15.0" customHeight="1">
      <c r="A208" s="1511"/>
      <c r="B208" s="177">
        <v>44567.457359548614</v>
      </c>
      <c r="C208" s="162" t="s">
        <v>4018</v>
      </c>
      <c r="D208" s="162" t="s">
        <v>4019</v>
      </c>
      <c r="E208" s="178">
        <v>30094.0</v>
      </c>
      <c r="F208" s="179">
        <v>39.0</v>
      </c>
      <c r="G208" s="162">
        <v>2.9543705E7</v>
      </c>
      <c r="H208" s="162" t="s">
        <v>391</v>
      </c>
      <c r="I208" s="162" t="s">
        <v>2270</v>
      </c>
      <c r="J208" s="162" t="s">
        <v>4020</v>
      </c>
      <c r="K208" s="162" t="s">
        <v>4018</v>
      </c>
      <c r="L208" s="162" t="s">
        <v>1620</v>
      </c>
      <c r="M208" s="162" t="s">
        <v>4021</v>
      </c>
      <c r="N208" s="162" t="s">
        <v>4022</v>
      </c>
      <c r="O208" s="162" t="s">
        <v>1622</v>
      </c>
      <c r="P208" s="162" t="s">
        <v>174</v>
      </c>
      <c r="Q208" s="162" t="s">
        <v>4023</v>
      </c>
      <c r="R208" s="162" t="s">
        <v>1637</v>
      </c>
      <c r="S208" s="162" t="s">
        <v>4024</v>
      </c>
      <c r="T208" s="180" t="s">
        <v>4025</v>
      </c>
      <c r="U208" s="162" t="s">
        <v>1661</v>
      </c>
      <c r="V208" s="162" t="s">
        <v>1662</v>
      </c>
      <c r="W208" s="162" t="s">
        <v>4026</v>
      </c>
      <c r="X208" s="162" t="s">
        <v>2098</v>
      </c>
      <c r="Y208" s="162" t="s">
        <v>4027</v>
      </c>
      <c r="Z208" s="179" t="s">
        <v>4028</v>
      </c>
      <c r="AA208" s="162"/>
      <c r="AB208" s="232" t="s">
        <v>4029</v>
      </c>
      <c r="AC208" s="161"/>
      <c r="AD208" s="161"/>
      <c r="AE208" s="161"/>
      <c r="AF208" s="161"/>
      <c r="AG208" s="161"/>
      <c r="AH208" s="161"/>
      <c r="AI208" s="161" t="b">
        <v>0</v>
      </c>
      <c r="AJ208" s="161" t="b">
        <v>0</v>
      </c>
      <c r="AK208" s="161" t="b">
        <v>0</v>
      </c>
      <c r="AL208" s="161" t="b">
        <v>0</v>
      </c>
      <c r="AM208" s="161"/>
    </row>
    <row r="209" ht="15.0" customHeight="1">
      <c r="A209" s="1511"/>
      <c r="B209" s="177">
        <v>44567.664183368055</v>
      </c>
      <c r="C209" s="179" t="s">
        <v>4030</v>
      </c>
      <c r="D209" s="179" t="s">
        <v>4031</v>
      </c>
      <c r="E209" s="178">
        <v>30952.0</v>
      </c>
      <c r="F209" s="179">
        <v>37.0</v>
      </c>
      <c r="G209" s="162" t="s">
        <v>267</v>
      </c>
      <c r="H209" s="162" t="s">
        <v>4032</v>
      </c>
      <c r="I209" s="162" t="s">
        <v>4033</v>
      </c>
      <c r="J209" s="162" t="s">
        <v>4034</v>
      </c>
      <c r="K209" s="162" t="s">
        <v>4030</v>
      </c>
      <c r="L209" s="162" t="s">
        <v>1646</v>
      </c>
      <c r="M209" s="162" t="s">
        <v>4035</v>
      </c>
      <c r="N209" s="162" t="s">
        <v>4036</v>
      </c>
      <c r="O209" s="162" t="s">
        <v>1668</v>
      </c>
      <c r="P209" s="162" t="s">
        <v>158</v>
      </c>
      <c r="Q209" s="162" t="s">
        <v>4037</v>
      </c>
      <c r="R209" s="162" t="s">
        <v>4037</v>
      </c>
      <c r="S209" s="162" t="s">
        <v>4038</v>
      </c>
      <c r="T209" s="180" t="s">
        <v>4039</v>
      </c>
      <c r="U209" s="162" t="s">
        <v>1747</v>
      </c>
      <c r="V209" s="162" t="s">
        <v>2310</v>
      </c>
      <c r="W209" s="162" t="s">
        <v>4040</v>
      </c>
      <c r="X209" s="162" t="s">
        <v>1915</v>
      </c>
      <c r="Y209" s="162">
        <v>3.105379378E9</v>
      </c>
      <c r="Z209" s="179" t="s">
        <v>4041</v>
      </c>
      <c r="AA209" s="161"/>
      <c r="AB209" s="162" t="s">
        <v>4042</v>
      </c>
      <c r="AC209" s="161"/>
      <c r="AD209" s="161"/>
      <c r="AE209" s="161"/>
      <c r="AF209" s="161"/>
      <c r="AG209" s="161"/>
      <c r="AH209" s="161"/>
      <c r="AI209" s="161" t="b">
        <v>0</v>
      </c>
      <c r="AJ209" s="161" t="b">
        <v>0</v>
      </c>
      <c r="AK209" s="161" t="b">
        <v>0</v>
      </c>
      <c r="AL209" s="161" t="b">
        <v>0</v>
      </c>
      <c r="AM209" s="161"/>
    </row>
    <row r="210" ht="15.0" customHeight="1">
      <c r="A210" s="1511"/>
      <c r="B210" s="177">
        <v>44572.39593586806</v>
      </c>
      <c r="C210" s="162" t="s">
        <v>4043</v>
      </c>
      <c r="D210" s="162" t="s">
        <v>4044</v>
      </c>
      <c r="E210" s="178">
        <v>35783.0</v>
      </c>
      <c r="F210" s="179">
        <v>24.0</v>
      </c>
      <c r="G210" s="162">
        <v>4.082932E7</v>
      </c>
      <c r="H210" s="162" t="s">
        <v>391</v>
      </c>
      <c r="I210" s="162" t="s">
        <v>1618</v>
      </c>
      <c r="J210" s="162" t="s">
        <v>4045</v>
      </c>
      <c r="K210" s="162" t="s">
        <v>4047</v>
      </c>
      <c r="L210" s="162" t="s">
        <v>1620</v>
      </c>
      <c r="M210" s="162" t="s">
        <v>4046</v>
      </c>
      <c r="N210" s="162" t="s">
        <v>4048</v>
      </c>
      <c r="O210" s="162" t="s">
        <v>1668</v>
      </c>
      <c r="P210" s="162" t="s">
        <v>158</v>
      </c>
      <c r="Q210" s="162" t="s">
        <v>4049</v>
      </c>
      <c r="R210" s="162" t="s">
        <v>4050</v>
      </c>
      <c r="S210" s="161"/>
      <c r="T210" s="180" t="s">
        <v>4051</v>
      </c>
      <c r="U210" s="162" t="s">
        <v>4052</v>
      </c>
      <c r="V210" s="162" t="s">
        <v>4053</v>
      </c>
      <c r="W210" s="162" t="s">
        <v>4054</v>
      </c>
      <c r="X210" s="162" t="s">
        <v>1803</v>
      </c>
      <c r="Y210" s="162" t="s">
        <v>4055</v>
      </c>
      <c r="Z210" s="179" t="s">
        <v>4056</v>
      </c>
      <c r="AA210" s="162"/>
      <c r="AB210" s="162" t="s">
        <v>4057</v>
      </c>
      <c r="AC210" s="161"/>
      <c r="AD210" s="161"/>
      <c r="AE210" s="161"/>
      <c r="AF210" s="161"/>
      <c r="AG210" s="161"/>
      <c r="AH210" s="161"/>
      <c r="AI210" s="161" t="b">
        <v>0</v>
      </c>
      <c r="AJ210" s="161" t="b">
        <v>0</v>
      </c>
      <c r="AK210" s="161" t="b">
        <v>0</v>
      </c>
      <c r="AL210" s="161" t="b">
        <v>0</v>
      </c>
      <c r="AM210" s="161"/>
    </row>
    <row r="211" ht="15.0" customHeight="1">
      <c r="A211" s="1511"/>
      <c r="B211" s="177">
        <v>44575.32441119213</v>
      </c>
      <c r="C211" s="162" t="s">
        <v>4058</v>
      </c>
      <c r="D211" s="162" t="s">
        <v>4059</v>
      </c>
      <c r="E211" s="178">
        <v>36858.0</v>
      </c>
      <c r="F211" s="179">
        <v>21.0</v>
      </c>
      <c r="G211" s="162">
        <v>4.3053693E7</v>
      </c>
      <c r="H211" s="162" t="s">
        <v>391</v>
      </c>
      <c r="I211" s="162" t="s">
        <v>1756</v>
      </c>
      <c r="J211" s="162" t="s">
        <v>4060</v>
      </c>
      <c r="K211" s="162" t="s">
        <v>4058</v>
      </c>
      <c r="L211" s="162" t="s">
        <v>1620</v>
      </c>
      <c r="M211" s="162" t="s">
        <v>4061</v>
      </c>
      <c r="N211" s="162" t="s">
        <v>4062</v>
      </c>
      <c r="O211" s="162" t="s">
        <v>1668</v>
      </c>
      <c r="P211" s="162" t="s">
        <v>174</v>
      </c>
      <c r="Q211" s="162" t="s">
        <v>4063</v>
      </c>
      <c r="R211" s="162" t="s">
        <v>1637</v>
      </c>
      <c r="S211" s="161"/>
      <c r="T211" s="180" t="s">
        <v>4064</v>
      </c>
      <c r="U211" s="162" t="s">
        <v>4065</v>
      </c>
      <c r="V211" s="162" t="s">
        <v>1662</v>
      </c>
      <c r="W211" s="162" t="s">
        <v>4066</v>
      </c>
      <c r="X211" s="162" t="s">
        <v>1790</v>
      </c>
      <c r="Y211" s="162" t="s">
        <v>4067</v>
      </c>
      <c r="Z211" s="179" t="s">
        <v>4068</v>
      </c>
      <c r="AA211" s="161"/>
      <c r="AB211" s="161"/>
      <c r="AC211" s="161"/>
      <c r="AD211" s="161"/>
      <c r="AE211" s="161"/>
      <c r="AF211" s="161"/>
      <c r="AG211" s="161"/>
      <c r="AH211" s="161"/>
      <c r="AI211" s="161" t="b">
        <v>0</v>
      </c>
      <c r="AJ211" s="161" t="b">
        <v>0</v>
      </c>
      <c r="AK211" s="161" t="b">
        <v>0</v>
      </c>
      <c r="AL211" s="161" t="b">
        <v>0</v>
      </c>
      <c r="AM211" s="161"/>
    </row>
    <row r="212" ht="15.0" customHeight="1">
      <c r="A212" s="1511"/>
      <c r="B212" s="177">
        <v>44579.44298129629</v>
      </c>
      <c r="C212" s="162" t="s">
        <v>4069</v>
      </c>
      <c r="D212" s="162" t="s">
        <v>4070</v>
      </c>
      <c r="E212" s="178">
        <v>28214.0</v>
      </c>
      <c r="F212" s="179">
        <v>44.0</v>
      </c>
      <c r="G212" s="162">
        <v>2.5895336E7</v>
      </c>
      <c r="H212" s="162" t="s">
        <v>2021</v>
      </c>
      <c r="I212" s="162" t="s">
        <v>4071</v>
      </c>
      <c r="J212" s="162">
        <v>1.16400208E9</v>
      </c>
      <c r="K212" s="162" t="s">
        <v>4069</v>
      </c>
      <c r="L212" s="162" t="s">
        <v>1620</v>
      </c>
      <c r="M212" s="162" t="s">
        <v>4072</v>
      </c>
      <c r="N212" s="162" t="s">
        <v>4073</v>
      </c>
      <c r="O212" s="162" t="s">
        <v>1668</v>
      </c>
      <c r="P212" s="162" t="s">
        <v>158</v>
      </c>
      <c r="Q212" s="162" t="s">
        <v>4074</v>
      </c>
      <c r="R212" s="162" t="s">
        <v>1866</v>
      </c>
      <c r="S212" s="161"/>
      <c r="T212" s="180" t="s">
        <v>4075</v>
      </c>
      <c r="U212" s="162" t="s">
        <v>4076</v>
      </c>
      <c r="V212" s="162" t="s">
        <v>4077</v>
      </c>
      <c r="W212" s="162" t="s">
        <v>4078</v>
      </c>
      <c r="X212" s="162" t="s">
        <v>4079</v>
      </c>
      <c r="Y212" s="162">
        <v>1.164002079E9</v>
      </c>
      <c r="Z212" s="179" t="s">
        <v>4080</v>
      </c>
      <c r="AA212" s="162"/>
      <c r="AB212" s="232" t="s">
        <v>3515</v>
      </c>
      <c r="AC212" s="161"/>
      <c r="AD212" s="161"/>
      <c r="AE212" s="161"/>
      <c r="AF212" s="161"/>
      <c r="AG212" s="161"/>
      <c r="AH212" s="161"/>
      <c r="AI212" s="161" t="b">
        <v>0</v>
      </c>
      <c r="AJ212" s="161" t="b">
        <v>0</v>
      </c>
      <c r="AK212" s="161" t="b">
        <v>0</v>
      </c>
      <c r="AL212" s="161" t="b">
        <v>0</v>
      </c>
      <c r="AM212" s="161"/>
    </row>
    <row r="213" ht="15.0" customHeight="1">
      <c r="A213" s="1511"/>
      <c r="B213" s="177">
        <v>44580.46814949074</v>
      </c>
      <c r="C213" s="179" t="s">
        <v>4081</v>
      </c>
      <c r="D213" s="179" t="s">
        <v>4082</v>
      </c>
      <c r="E213" s="178">
        <v>35777.0</v>
      </c>
      <c r="F213" s="179">
        <v>24.0</v>
      </c>
      <c r="G213" s="162">
        <v>4.0808383E7</v>
      </c>
      <c r="H213" s="162" t="s">
        <v>391</v>
      </c>
      <c r="I213" s="162" t="s">
        <v>4083</v>
      </c>
      <c r="J213" s="162" t="s">
        <v>391</v>
      </c>
      <c r="K213" s="162" t="s">
        <v>4081</v>
      </c>
      <c r="L213" s="162" t="s">
        <v>1620</v>
      </c>
      <c r="M213" s="162" t="s">
        <v>4084</v>
      </c>
      <c r="N213" s="162" t="s">
        <v>4085</v>
      </c>
      <c r="O213" s="162" t="s">
        <v>1634</v>
      </c>
      <c r="P213" s="162" t="s">
        <v>170</v>
      </c>
      <c r="Q213" s="162" t="s">
        <v>4086</v>
      </c>
      <c r="R213" s="162" t="s">
        <v>1637</v>
      </c>
      <c r="S213" s="161"/>
      <c r="T213" s="180" t="s">
        <v>4087</v>
      </c>
      <c r="U213" s="162" t="s">
        <v>4088</v>
      </c>
      <c r="V213" s="162" t="s">
        <v>1685</v>
      </c>
      <c r="W213" s="162" t="s">
        <v>4089</v>
      </c>
      <c r="X213" s="162" t="s">
        <v>2322</v>
      </c>
      <c r="Y213" s="205" t="s">
        <v>4090</v>
      </c>
      <c r="Z213" s="179" t="s">
        <v>1651</v>
      </c>
      <c r="AA213" s="162"/>
      <c r="AB213" s="162" t="s">
        <v>3942</v>
      </c>
      <c r="AC213" s="161"/>
      <c r="AD213" s="161"/>
      <c r="AE213" s="161"/>
      <c r="AF213" s="161"/>
      <c r="AG213" s="161"/>
      <c r="AH213" s="161"/>
      <c r="AI213" s="161" t="b">
        <v>0</v>
      </c>
      <c r="AJ213" s="161" t="b">
        <v>0</v>
      </c>
      <c r="AK213" s="161" t="b">
        <v>0</v>
      </c>
      <c r="AL213" s="161" t="b">
        <v>0</v>
      </c>
      <c r="AM213" s="161"/>
    </row>
    <row r="214" ht="15.0" customHeight="1">
      <c r="A214" s="1514"/>
      <c r="B214" s="177">
        <v>44581.55641225695</v>
      </c>
      <c r="C214" s="162" t="s">
        <v>4091</v>
      </c>
      <c r="D214" s="162" t="s">
        <v>4092</v>
      </c>
      <c r="E214" s="178">
        <v>34994.0</v>
      </c>
      <c r="F214" s="179">
        <v>26.0</v>
      </c>
      <c r="G214" s="162">
        <v>3.935324E7</v>
      </c>
      <c r="H214" s="162" t="s">
        <v>391</v>
      </c>
      <c r="I214" s="162" t="s">
        <v>4093</v>
      </c>
      <c r="J214" s="162" t="s">
        <v>4094</v>
      </c>
      <c r="K214" s="162" t="s">
        <v>4091</v>
      </c>
      <c r="L214" s="162" t="s">
        <v>1620</v>
      </c>
      <c r="M214" s="162" t="s">
        <v>4095</v>
      </c>
      <c r="N214" s="162" t="s">
        <v>4096</v>
      </c>
      <c r="O214" s="162" t="s">
        <v>1668</v>
      </c>
      <c r="P214" s="162" t="s">
        <v>170</v>
      </c>
      <c r="Q214" s="162" t="s">
        <v>4097</v>
      </c>
      <c r="R214" s="162" t="s">
        <v>4097</v>
      </c>
      <c r="S214" s="161"/>
      <c r="T214" s="180" t="s">
        <v>4098</v>
      </c>
      <c r="U214" s="162" t="s">
        <v>4099</v>
      </c>
      <c r="V214" s="162" t="s">
        <v>1662</v>
      </c>
      <c r="W214" s="162" t="s">
        <v>4100</v>
      </c>
      <c r="X214" s="162" t="s">
        <v>1790</v>
      </c>
      <c r="Y214" s="162" t="s">
        <v>4101</v>
      </c>
      <c r="Z214" s="179" t="s">
        <v>4102</v>
      </c>
      <c r="AA214" s="161"/>
      <c r="AB214" s="161"/>
      <c r="AC214" s="161"/>
      <c r="AD214" s="161"/>
      <c r="AE214" s="161"/>
      <c r="AF214" s="161"/>
      <c r="AG214" s="161"/>
      <c r="AH214" s="161"/>
      <c r="AI214" s="161" t="b">
        <v>0</v>
      </c>
      <c r="AJ214" s="161" t="b">
        <v>0</v>
      </c>
      <c r="AK214" s="161" t="b">
        <v>0</v>
      </c>
      <c r="AL214" s="161" t="b">
        <v>0</v>
      </c>
      <c r="AM214" s="161"/>
    </row>
    <row r="215" ht="15.0" customHeight="1">
      <c r="A215" s="1514"/>
      <c r="B215" s="177">
        <v>44581.675346261574</v>
      </c>
      <c r="C215" s="162" t="s">
        <v>4103</v>
      </c>
      <c r="D215" s="162" t="s">
        <v>4104</v>
      </c>
      <c r="E215" s="178">
        <v>34228.0</v>
      </c>
      <c r="F215" s="179">
        <v>28.0</v>
      </c>
      <c r="G215" s="162">
        <v>3.6745759E7</v>
      </c>
      <c r="H215" s="162" t="s">
        <v>391</v>
      </c>
      <c r="I215" s="162" t="s">
        <v>1678</v>
      </c>
      <c r="J215" s="162" t="s">
        <v>4105</v>
      </c>
      <c r="K215" s="162" t="s">
        <v>4103</v>
      </c>
      <c r="L215" s="162" t="s">
        <v>1620</v>
      </c>
      <c r="M215" s="162" t="s">
        <v>4106</v>
      </c>
      <c r="N215" s="162" t="s">
        <v>4107</v>
      </c>
      <c r="O215" s="162" t="s">
        <v>1668</v>
      </c>
      <c r="P215" s="162" t="s">
        <v>170</v>
      </c>
      <c r="Q215" s="162" t="s">
        <v>4108</v>
      </c>
      <c r="R215" s="162" t="s">
        <v>1637</v>
      </c>
      <c r="S215" s="162" t="s">
        <v>4109</v>
      </c>
      <c r="T215" s="180" t="s">
        <v>4110</v>
      </c>
      <c r="U215" s="162" t="s">
        <v>1747</v>
      </c>
      <c r="V215" s="162" t="s">
        <v>1662</v>
      </c>
      <c r="W215" s="162" t="s">
        <v>4111</v>
      </c>
      <c r="X215" s="162" t="s">
        <v>2360</v>
      </c>
      <c r="Y215" s="162">
        <v>1.135222002E9</v>
      </c>
      <c r="Z215" s="179" t="s">
        <v>4112</v>
      </c>
      <c r="AA215" s="161"/>
      <c r="AB215" s="161"/>
      <c r="AC215" s="161"/>
      <c r="AD215" s="161"/>
      <c r="AE215" s="161"/>
      <c r="AF215" s="161"/>
      <c r="AG215" s="161"/>
      <c r="AH215" s="161"/>
      <c r="AI215" s="161" t="b">
        <v>0</v>
      </c>
      <c r="AJ215" s="161" t="b">
        <v>0</v>
      </c>
      <c r="AK215" s="161" t="b">
        <v>0</v>
      </c>
      <c r="AL215" s="161" t="b">
        <v>0</v>
      </c>
      <c r="AM215" s="161"/>
    </row>
    <row r="216" ht="15.0" customHeight="1">
      <c r="A216" s="1511"/>
      <c r="B216" s="177">
        <v>44587.606619976854</v>
      </c>
      <c r="C216" s="162" t="s">
        <v>4113</v>
      </c>
      <c r="D216" s="162" t="s">
        <v>4114</v>
      </c>
      <c r="E216" s="178">
        <v>33536.0</v>
      </c>
      <c r="F216" s="179">
        <v>30.0</v>
      </c>
      <c r="G216" s="162">
        <v>3.6202279E7</v>
      </c>
      <c r="H216" s="162" t="s">
        <v>391</v>
      </c>
      <c r="I216" s="162" t="s">
        <v>4115</v>
      </c>
      <c r="J216" s="162" t="s">
        <v>4116</v>
      </c>
      <c r="K216" s="162" t="s">
        <v>4118</v>
      </c>
      <c r="L216" s="162" t="s">
        <v>1620</v>
      </c>
      <c r="M216" s="162" t="s">
        <v>4117</v>
      </c>
      <c r="N216" s="162" t="s">
        <v>4119</v>
      </c>
      <c r="O216" s="162" t="s">
        <v>1622</v>
      </c>
      <c r="P216" s="162" t="s">
        <v>158</v>
      </c>
      <c r="Q216" s="162" t="s">
        <v>4120</v>
      </c>
      <c r="R216" s="162" t="s">
        <v>1651</v>
      </c>
      <c r="S216" s="161"/>
      <c r="T216" s="180" t="s">
        <v>4121</v>
      </c>
      <c r="U216" s="162" t="s">
        <v>4122</v>
      </c>
      <c r="V216" s="162" t="s">
        <v>1662</v>
      </c>
      <c r="W216" s="162" t="s">
        <v>4123</v>
      </c>
      <c r="X216" s="162" t="s">
        <v>1884</v>
      </c>
      <c r="Y216" s="162">
        <v>2.954666177E9</v>
      </c>
      <c r="Z216" s="179" t="s">
        <v>1651</v>
      </c>
      <c r="AA216" s="162"/>
      <c r="AB216" s="161"/>
      <c r="AC216" s="161"/>
      <c r="AD216" s="161"/>
      <c r="AE216" s="161"/>
      <c r="AF216" s="161"/>
      <c r="AG216" s="161"/>
      <c r="AH216" s="161"/>
      <c r="AI216" s="161" t="b">
        <v>0</v>
      </c>
      <c r="AJ216" s="161" t="b">
        <v>0</v>
      </c>
      <c r="AK216" s="161" t="b">
        <v>0</v>
      </c>
      <c r="AL216" s="161" t="b">
        <v>0</v>
      </c>
      <c r="AM216" s="161"/>
    </row>
    <row r="217" ht="15.0" customHeight="1">
      <c r="A217" s="1511"/>
      <c r="B217" s="177">
        <v>44591.005026099534</v>
      </c>
      <c r="C217" s="162" t="s">
        <v>4124</v>
      </c>
      <c r="D217" s="162" t="s">
        <v>4125</v>
      </c>
      <c r="E217" s="178">
        <v>37840.0</v>
      </c>
      <c r="F217" s="179">
        <v>18.0</v>
      </c>
      <c r="G217" s="162">
        <v>4.5137776E7</v>
      </c>
      <c r="H217" s="162" t="s">
        <v>391</v>
      </c>
      <c r="I217" s="162" t="s">
        <v>1678</v>
      </c>
      <c r="J217" s="162">
        <v>5.491164164579E12</v>
      </c>
      <c r="K217" s="162" t="s">
        <v>4124</v>
      </c>
      <c r="L217" s="162" t="s">
        <v>1620</v>
      </c>
      <c r="M217" s="162" t="s">
        <v>4126</v>
      </c>
      <c r="N217" s="162" t="s">
        <v>4127</v>
      </c>
      <c r="O217" s="162" t="s">
        <v>1668</v>
      </c>
      <c r="P217" s="162" t="s">
        <v>174</v>
      </c>
      <c r="Q217" s="162" t="s">
        <v>4128</v>
      </c>
      <c r="R217" s="162" t="s">
        <v>1637</v>
      </c>
      <c r="S217" s="162" t="s">
        <v>4129</v>
      </c>
      <c r="T217" s="180" t="s">
        <v>4130</v>
      </c>
      <c r="U217" s="162" t="s">
        <v>4131</v>
      </c>
      <c r="V217" s="162" t="s">
        <v>1662</v>
      </c>
      <c r="W217" s="162" t="s">
        <v>4132</v>
      </c>
      <c r="X217" s="162" t="s">
        <v>1790</v>
      </c>
      <c r="Y217" s="162">
        <v>5.491162162222E12</v>
      </c>
      <c r="Z217" s="179" t="s">
        <v>1805</v>
      </c>
      <c r="AA217" s="161"/>
      <c r="AB217" s="162" t="s">
        <v>4133</v>
      </c>
      <c r="AC217" s="161"/>
      <c r="AD217" s="161"/>
      <c r="AE217" s="161"/>
      <c r="AF217" s="161"/>
      <c r="AG217" s="161"/>
      <c r="AH217" s="161"/>
      <c r="AI217" s="161" t="b">
        <v>0</v>
      </c>
      <c r="AJ217" s="161" t="b">
        <v>0</v>
      </c>
      <c r="AK217" s="161" t="b">
        <v>0</v>
      </c>
      <c r="AL217" s="161" t="b">
        <v>0</v>
      </c>
      <c r="AM217" s="161"/>
    </row>
    <row r="218">
      <c r="A218" s="1515"/>
      <c r="B218" s="177">
        <v>44594.85512748842</v>
      </c>
      <c r="C218" s="162" t="s">
        <v>4134</v>
      </c>
      <c r="D218" s="227" t="s">
        <v>4135</v>
      </c>
      <c r="E218" s="178">
        <v>33417.0</v>
      </c>
      <c r="F218" s="179">
        <v>30.0</v>
      </c>
      <c r="G218" s="162">
        <v>9.572987E7</v>
      </c>
      <c r="H218" s="162" t="s">
        <v>4136</v>
      </c>
      <c r="I218" s="233" t="s">
        <v>4137</v>
      </c>
      <c r="J218" s="162" t="s">
        <v>4138</v>
      </c>
      <c r="K218" s="162" t="s">
        <v>4134</v>
      </c>
      <c r="L218" s="162" t="s">
        <v>1620</v>
      </c>
      <c r="M218" s="162" t="s">
        <v>4139</v>
      </c>
      <c r="N218" s="162" t="s">
        <v>4140</v>
      </c>
      <c r="O218" s="162" t="s">
        <v>1622</v>
      </c>
      <c r="P218" s="162" t="s">
        <v>174</v>
      </c>
      <c r="Q218" s="162" t="s">
        <v>4141</v>
      </c>
      <c r="R218" s="162" t="s">
        <v>1637</v>
      </c>
      <c r="S218" s="162" t="s">
        <v>4142</v>
      </c>
      <c r="T218" s="180" t="s">
        <v>4143</v>
      </c>
      <c r="U218" s="162" t="s">
        <v>4144</v>
      </c>
      <c r="V218" s="162" t="s">
        <v>1662</v>
      </c>
      <c r="W218" s="162" t="s">
        <v>4145</v>
      </c>
      <c r="X218" s="162" t="s">
        <v>3108</v>
      </c>
      <c r="Y218" s="162" t="s">
        <v>4146</v>
      </c>
      <c r="Z218" s="179" t="s">
        <v>4147</v>
      </c>
      <c r="AA218" s="161"/>
      <c r="AB218" s="161"/>
      <c r="AC218" s="161"/>
      <c r="AD218" s="161"/>
      <c r="AE218" s="161"/>
      <c r="AF218" s="161"/>
      <c r="AG218" s="161"/>
      <c r="AH218" s="149"/>
      <c r="AI218" s="149" t="b">
        <v>0</v>
      </c>
      <c r="AJ218" s="149" t="b">
        <v>0</v>
      </c>
      <c r="AK218" s="149" t="b">
        <v>0</v>
      </c>
      <c r="AL218" s="149" t="b">
        <v>0</v>
      </c>
      <c r="AM218" s="149"/>
    </row>
    <row r="219">
      <c r="A219" s="1511"/>
      <c r="B219" s="177">
        <v>44600.599498020834</v>
      </c>
      <c r="C219" s="162" t="s">
        <v>3504</v>
      </c>
      <c r="D219" s="162" t="s">
        <v>4148</v>
      </c>
      <c r="E219" s="178">
        <v>34276.0</v>
      </c>
      <c r="F219" s="179">
        <v>28.0</v>
      </c>
      <c r="G219" s="162">
        <v>3.8409496E7</v>
      </c>
      <c r="H219" s="162" t="s">
        <v>391</v>
      </c>
      <c r="I219" s="162" t="s">
        <v>1678</v>
      </c>
      <c r="J219" s="162">
        <v>1.168664315E9</v>
      </c>
      <c r="K219" s="162" t="s">
        <v>3504</v>
      </c>
      <c r="L219" s="162" t="s">
        <v>1620</v>
      </c>
      <c r="M219" s="162" t="s">
        <v>4149</v>
      </c>
      <c r="N219" s="162" t="s">
        <v>4150</v>
      </c>
      <c r="O219" s="162" t="s">
        <v>1680</v>
      </c>
      <c r="P219" s="162" t="s">
        <v>174</v>
      </c>
      <c r="Q219" s="162" t="s">
        <v>4151</v>
      </c>
      <c r="R219" s="162" t="s">
        <v>1637</v>
      </c>
      <c r="S219" s="161"/>
      <c r="T219" s="180" t="s">
        <v>4152</v>
      </c>
      <c r="U219" s="162" t="s">
        <v>4153</v>
      </c>
      <c r="V219" s="162" t="s">
        <v>4154</v>
      </c>
      <c r="W219" s="162" t="s">
        <v>4155</v>
      </c>
      <c r="X219" s="162" t="s">
        <v>2322</v>
      </c>
      <c r="Y219" s="162">
        <v>1.168664315E9</v>
      </c>
      <c r="Z219" s="179" t="s">
        <v>4156</v>
      </c>
      <c r="AA219" s="161"/>
      <c r="AB219" s="162" t="s">
        <v>4157</v>
      </c>
      <c r="AC219" s="161"/>
      <c r="AD219" s="161"/>
      <c r="AE219" s="161"/>
      <c r="AF219" s="161"/>
      <c r="AG219" s="161"/>
      <c r="AH219" s="161"/>
      <c r="AI219" s="161" t="b">
        <v>0</v>
      </c>
      <c r="AJ219" s="161" t="b">
        <v>0</v>
      </c>
      <c r="AK219" s="161" t="b">
        <v>0</v>
      </c>
      <c r="AL219" s="161" t="b">
        <v>0</v>
      </c>
      <c r="AM219" s="161"/>
    </row>
    <row r="220">
      <c r="A220" s="1511"/>
      <c r="B220" s="177">
        <v>44601.40650945602</v>
      </c>
      <c r="C220" s="162" t="s">
        <v>4158</v>
      </c>
      <c r="D220" s="162" t="s">
        <v>4159</v>
      </c>
      <c r="E220" s="178">
        <v>30580.0</v>
      </c>
      <c r="F220" s="179">
        <v>38.0</v>
      </c>
      <c r="G220" s="162">
        <v>3.0514272E7</v>
      </c>
      <c r="H220" s="162" t="s">
        <v>674</v>
      </c>
      <c r="I220" s="179" t="s">
        <v>4160</v>
      </c>
      <c r="J220" s="162">
        <v>5.491141575511E12</v>
      </c>
      <c r="K220" s="162" t="s">
        <v>4158</v>
      </c>
      <c r="L220" s="162" t="s">
        <v>1620</v>
      </c>
      <c r="M220" s="162" t="s">
        <v>4161</v>
      </c>
      <c r="N220" s="162" t="s">
        <v>4162</v>
      </c>
      <c r="O220" s="162" t="s">
        <v>1634</v>
      </c>
      <c r="P220" s="162" t="s">
        <v>174</v>
      </c>
      <c r="Q220" s="162" t="s">
        <v>4163</v>
      </c>
      <c r="R220" s="162" t="s">
        <v>4163</v>
      </c>
      <c r="S220" s="162" t="s">
        <v>4164</v>
      </c>
      <c r="T220" s="180" t="s">
        <v>4165</v>
      </c>
      <c r="U220" s="162" t="s">
        <v>1747</v>
      </c>
      <c r="V220" s="162" t="s">
        <v>1662</v>
      </c>
      <c r="W220" s="162" t="s">
        <v>4166</v>
      </c>
      <c r="X220" s="162" t="s">
        <v>4167</v>
      </c>
      <c r="Y220" s="162">
        <v>5.491134086597E12</v>
      </c>
      <c r="Z220" s="179" t="s">
        <v>1805</v>
      </c>
      <c r="AA220" s="161"/>
      <c r="AB220" s="162" t="s">
        <v>1918</v>
      </c>
      <c r="AC220" s="161"/>
      <c r="AD220" s="161"/>
      <c r="AE220" s="161"/>
      <c r="AF220" s="161"/>
      <c r="AG220" s="161"/>
      <c r="AH220" s="161"/>
      <c r="AI220" s="161" t="b">
        <v>0</v>
      </c>
      <c r="AJ220" s="161" t="b">
        <v>0</v>
      </c>
      <c r="AK220" s="161" t="b">
        <v>0</v>
      </c>
      <c r="AL220" s="161" t="b">
        <v>0</v>
      </c>
      <c r="AM220" s="161"/>
    </row>
    <row r="221">
      <c r="A221" s="1510"/>
      <c r="B221" s="177">
        <v>44602.9006519213</v>
      </c>
      <c r="C221" s="162" t="s">
        <v>4168</v>
      </c>
      <c r="D221" s="162" t="s">
        <v>4169</v>
      </c>
      <c r="E221" s="178">
        <v>35549.0</v>
      </c>
      <c r="F221" s="179" t="s">
        <v>4180</v>
      </c>
      <c r="G221" s="162">
        <v>9.5849092E7</v>
      </c>
      <c r="H221" s="162" t="s">
        <v>4170</v>
      </c>
      <c r="I221" s="162" t="s">
        <v>4171</v>
      </c>
      <c r="J221" s="162" t="s">
        <v>4172</v>
      </c>
      <c r="K221" s="162" t="s">
        <v>4168</v>
      </c>
      <c r="L221" s="162" t="s">
        <v>1620</v>
      </c>
      <c r="M221" s="162" t="s">
        <v>4173</v>
      </c>
      <c r="N221" s="162" t="s">
        <v>4174</v>
      </c>
      <c r="O221" s="162" t="s">
        <v>1634</v>
      </c>
      <c r="P221" s="162" t="s">
        <v>158</v>
      </c>
      <c r="Q221" s="162" t="s">
        <v>1745</v>
      </c>
      <c r="R221" s="162" t="s">
        <v>1745</v>
      </c>
      <c r="S221" s="161"/>
      <c r="T221" s="180" t="s">
        <v>4175</v>
      </c>
      <c r="U221" s="162" t="s">
        <v>4176</v>
      </c>
      <c r="V221" s="162" t="s">
        <v>4177</v>
      </c>
      <c r="W221" s="162" t="s">
        <v>4178</v>
      </c>
      <c r="X221" s="162" t="s">
        <v>1884</v>
      </c>
      <c r="Y221" s="162" t="s">
        <v>4179</v>
      </c>
      <c r="Z221" s="179" t="s">
        <v>4056</v>
      </c>
      <c r="AA221" s="161"/>
      <c r="AB221" s="162"/>
      <c r="AC221" s="161"/>
      <c r="AD221" s="161"/>
      <c r="AE221" s="161"/>
      <c r="AF221" s="161"/>
      <c r="AG221" s="161"/>
      <c r="AH221" s="161"/>
      <c r="AI221" s="161" t="b">
        <v>0</v>
      </c>
      <c r="AJ221" s="161" t="b">
        <v>0</v>
      </c>
      <c r="AK221" s="161" t="b">
        <v>0</v>
      </c>
      <c r="AL221" s="161" t="b">
        <v>0</v>
      </c>
      <c r="AM221" s="161"/>
    </row>
    <row r="222">
      <c r="A222" s="1510"/>
      <c r="B222" s="177">
        <v>44603.69935206018</v>
      </c>
      <c r="C222" s="162" t="s">
        <v>4181</v>
      </c>
      <c r="D222" s="162" t="s">
        <v>4182</v>
      </c>
      <c r="E222" s="178">
        <v>29336.0</v>
      </c>
      <c r="F222" s="179">
        <v>41.0</v>
      </c>
      <c r="G222" s="162">
        <v>2.8169008E7</v>
      </c>
      <c r="H222" s="162" t="s">
        <v>4183</v>
      </c>
      <c r="I222" s="162" t="s">
        <v>2141</v>
      </c>
      <c r="J222" s="162" t="s">
        <v>4184</v>
      </c>
      <c r="K222" s="162" t="s">
        <v>4181</v>
      </c>
      <c r="L222" s="162" t="s">
        <v>1620</v>
      </c>
      <c r="M222" s="162" t="s">
        <v>4185</v>
      </c>
      <c r="N222" s="162" t="s">
        <v>4186</v>
      </c>
      <c r="O222" s="162" t="s">
        <v>1668</v>
      </c>
      <c r="P222" s="162" t="s">
        <v>158</v>
      </c>
      <c r="Q222" s="162" t="s">
        <v>4187</v>
      </c>
      <c r="R222" s="162" t="s">
        <v>1637</v>
      </c>
      <c r="S222" s="161"/>
      <c r="T222" s="180" t="s">
        <v>4188</v>
      </c>
      <c r="U222" s="162" t="s">
        <v>4189</v>
      </c>
      <c r="V222" s="162" t="s">
        <v>1662</v>
      </c>
      <c r="W222" s="162" t="s">
        <v>4190</v>
      </c>
      <c r="X222" s="162" t="s">
        <v>4191</v>
      </c>
      <c r="Y222" s="162" t="s">
        <v>4192</v>
      </c>
      <c r="Z222" s="179" t="s">
        <v>1737</v>
      </c>
      <c r="AA222" s="161"/>
      <c r="AB222" s="162"/>
      <c r="AC222" s="161"/>
      <c r="AD222" s="162" t="s">
        <v>158</v>
      </c>
      <c r="AE222" s="161"/>
      <c r="AF222" s="202">
        <v>44671.0</v>
      </c>
      <c r="AG222" s="229">
        <f>DATE(YEAR(AF222),MONTH(AF222)+1,DAY(AF222)+15)</f>
        <v>44716</v>
      </c>
      <c r="AH222" s="230">
        <f>DATE(YEAR(AF222),MONTH(AF222)+3,DAY(AF222))</f>
        <v>44762</v>
      </c>
      <c r="AI222" s="161" t="b">
        <v>0</v>
      </c>
      <c r="AJ222" s="161" t="b">
        <v>0</v>
      </c>
      <c r="AK222" s="161" t="b">
        <v>0</v>
      </c>
      <c r="AL222" s="161" t="b">
        <v>0</v>
      </c>
      <c r="AM222" s="161"/>
    </row>
    <row r="223">
      <c r="A223" s="1510"/>
      <c r="B223" s="177">
        <v>44606.6264506713</v>
      </c>
      <c r="C223" s="162" t="s">
        <v>4193</v>
      </c>
      <c r="D223" s="162" t="s">
        <v>4194</v>
      </c>
      <c r="E223" s="178">
        <v>29539.0</v>
      </c>
      <c r="F223" s="179">
        <v>41.0</v>
      </c>
      <c r="G223" s="162">
        <v>2.8418358E7</v>
      </c>
      <c r="H223" s="162" t="s">
        <v>391</v>
      </c>
      <c r="I223" s="162" t="s">
        <v>1822</v>
      </c>
      <c r="J223" s="162" t="s">
        <v>4195</v>
      </c>
      <c r="K223" s="162" t="s">
        <v>4197</v>
      </c>
      <c r="L223" s="162" t="s">
        <v>1620</v>
      </c>
      <c r="M223" s="162" t="s">
        <v>4196</v>
      </c>
      <c r="N223" s="162" t="s">
        <v>4198</v>
      </c>
      <c r="O223" s="162" t="s">
        <v>1634</v>
      </c>
      <c r="P223" s="162" t="s">
        <v>158</v>
      </c>
      <c r="Q223" s="162" t="s">
        <v>4199</v>
      </c>
      <c r="R223" s="162" t="s">
        <v>4200</v>
      </c>
      <c r="S223" s="162" t="s">
        <v>4201</v>
      </c>
      <c r="T223" s="180" t="s">
        <v>4202</v>
      </c>
      <c r="U223" s="162" t="s">
        <v>4203</v>
      </c>
      <c r="V223" s="162" t="s">
        <v>4204</v>
      </c>
      <c r="W223" s="162" t="s">
        <v>4205</v>
      </c>
      <c r="X223" s="162" t="s">
        <v>1803</v>
      </c>
      <c r="Y223" s="162" t="s">
        <v>4206</v>
      </c>
      <c r="Z223" s="179" t="s">
        <v>1805</v>
      </c>
      <c r="AA223" s="161"/>
      <c r="AB223" s="162"/>
      <c r="AC223" s="161"/>
      <c r="AD223" s="161"/>
      <c r="AE223" s="161"/>
      <c r="AF223" s="161"/>
      <c r="AG223" s="229"/>
      <c r="AH223" s="231"/>
      <c r="AI223" s="161" t="b">
        <v>0</v>
      </c>
      <c r="AJ223" s="161" t="b">
        <v>0</v>
      </c>
      <c r="AK223" s="161" t="b">
        <v>0</v>
      </c>
      <c r="AL223" s="161" t="b">
        <v>0</v>
      </c>
      <c r="AM223" s="161"/>
    </row>
    <row r="224">
      <c r="A224" s="1511"/>
      <c r="B224" s="177">
        <v>44607.59096339121</v>
      </c>
      <c r="C224" s="162" t="s">
        <v>4207</v>
      </c>
      <c r="D224" s="162" t="s">
        <v>4208</v>
      </c>
      <c r="E224" s="178">
        <v>37463.0</v>
      </c>
      <c r="F224" s="179">
        <v>19.0</v>
      </c>
      <c r="G224" s="162">
        <v>4.4261905E7</v>
      </c>
      <c r="H224" s="162" t="s">
        <v>391</v>
      </c>
      <c r="I224" s="234" t="s">
        <v>4209</v>
      </c>
      <c r="J224" s="162" t="s">
        <v>4210</v>
      </c>
      <c r="K224" s="162" t="s">
        <v>4207</v>
      </c>
      <c r="L224" s="162" t="s">
        <v>1620</v>
      </c>
      <c r="M224" s="162" t="s">
        <v>4211</v>
      </c>
      <c r="N224" s="162" t="s">
        <v>4212</v>
      </c>
      <c r="O224" s="162" t="s">
        <v>1634</v>
      </c>
      <c r="P224" s="162" t="s">
        <v>282</v>
      </c>
      <c r="Q224" s="162" t="s">
        <v>4213</v>
      </c>
      <c r="R224" s="162" t="s">
        <v>1651</v>
      </c>
      <c r="S224" s="161"/>
      <c r="T224" s="180" t="s">
        <v>4214</v>
      </c>
      <c r="U224" s="162" t="s">
        <v>4215</v>
      </c>
      <c r="V224" s="162" t="s">
        <v>1662</v>
      </c>
      <c r="W224" s="162" t="s">
        <v>4216</v>
      </c>
      <c r="X224" s="162" t="s">
        <v>1790</v>
      </c>
      <c r="Y224" s="162" t="s">
        <v>4217</v>
      </c>
      <c r="Z224" s="179" t="s">
        <v>4218</v>
      </c>
      <c r="AA224" s="161"/>
      <c r="AB224" s="162" t="s">
        <v>4219</v>
      </c>
      <c r="AC224" s="161"/>
      <c r="AD224" s="161"/>
      <c r="AE224" s="161"/>
      <c r="AF224" s="161"/>
      <c r="AG224" s="229"/>
      <c r="AH224" s="231"/>
      <c r="AI224" s="161" t="b">
        <v>0</v>
      </c>
      <c r="AJ224" s="161" t="b">
        <v>0</v>
      </c>
      <c r="AK224" s="161" t="b">
        <v>0</v>
      </c>
      <c r="AL224" s="161" t="b">
        <v>0</v>
      </c>
      <c r="AM224" s="161"/>
    </row>
    <row r="225">
      <c r="A225" s="1511"/>
      <c r="B225" s="177">
        <v>44608.78367855324</v>
      </c>
      <c r="C225" s="162" t="s">
        <v>4220</v>
      </c>
      <c r="D225" s="162" t="s">
        <v>4221</v>
      </c>
      <c r="E225" s="178">
        <v>35802.0</v>
      </c>
      <c r="F225" s="179">
        <v>24.0</v>
      </c>
      <c r="G225" s="162">
        <v>4.0729286E7</v>
      </c>
      <c r="H225" s="162" t="s">
        <v>674</v>
      </c>
      <c r="I225" s="162" t="s">
        <v>1678</v>
      </c>
      <c r="J225" s="235">
        <v>1.159091197E9</v>
      </c>
      <c r="K225" s="162" t="s">
        <v>4220</v>
      </c>
      <c r="L225" s="162" t="s">
        <v>1620</v>
      </c>
      <c r="M225" s="162" t="s">
        <v>4222</v>
      </c>
      <c r="N225" s="162" t="s">
        <v>4223</v>
      </c>
      <c r="O225" s="162" t="s">
        <v>1668</v>
      </c>
      <c r="P225" s="162" t="s">
        <v>170</v>
      </c>
      <c r="Q225" s="180" t="s">
        <v>4224</v>
      </c>
      <c r="R225" s="162" t="s">
        <v>4225</v>
      </c>
      <c r="S225" s="161"/>
      <c r="T225" s="180" t="s">
        <v>4226</v>
      </c>
      <c r="U225" s="162" t="s">
        <v>4227</v>
      </c>
      <c r="V225" s="162" t="s">
        <v>1685</v>
      </c>
      <c r="W225" s="162" t="s">
        <v>4228</v>
      </c>
      <c r="X225" s="162" t="s">
        <v>2032</v>
      </c>
      <c r="Y225" s="162" t="s">
        <v>4229</v>
      </c>
      <c r="Z225" s="179" t="s">
        <v>4230</v>
      </c>
      <c r="AA225" s="161"/>
      <c r="AB225" s="161"/>
      <c r="AC225" s="161"/>
      <c r="AD225" s="161"/>
      <c r="AE225" s="161"/>
      <c r="AF225" s="161"/>
      <c r="AG225" s="229"/>
      <c r="AH225" s="231"/>
      <c r="AI225" s="161" t="b">
        <v>0</v>
      </c>
      <c r="AJ225" s="161" t="b">
        <v>0</v>
      </c>
      <c r="AK225" s="161" t="b">
        <v>0</v>
      </c>
      <c r="AL225" s="161" t="b">
        <v>0</v>
      </c>
      <c r="AM225" s="161"/>
    </row>
    <row r="226">
      <c r="A226" s="1510"/>
      <c r="B226" s="177">
        <v>44609.47915601852</v>
      </c>
      <c r="C226" s="162" t="s">
        <v>4231</v>
      </c>
      <c r="D226" s="162" t="s">
        <v>4232</v>
      </c>
      <c r="E226" s="178">
        <v>31811.0</v>
      </c>
      <c r="F226" s="179">
        <v>35.0</v>
      </c>
      <c r="G226" s="162">
        <v>3.2849209E7</v>
      </c>
      <c r="H226" s="162" t="s">
        <v>391</v>
      </c>
      <c r="I226" s="162" t="s">
        <v>3945</v>
      </c>
      <c r="J226" s="162" t="s">
        <v>4233</v>
      </c>
      <c r="K226" s="162" t="s">
        <v>4231</v>
      </c>
      <c r="L226" s="162" t="s">
        <v>1620</v>
      </c>
      <c r="M226" s="162" t="s">
        <v>4234</v>
      </c>
      <c r="N226" s="162" t="s">
        <v>4235</v>
      </c>
      <c r="O226" s="162" t="s">
        <v>1668</v>
      </c>
      <c r="P226" s="162" t="s">
        <v>174</v>
      </c>
      <c r="Q226" s="162" t="s">
        <v>1637</v>
      </c>
      <c r="R226" s="162" t="s">
        <v>1637</v>
      </c>
      <c r="S226" s="161"/>
      <c r="T226" s="180" t="s">
        <v>4236</v>
      </c>
      <c r="U226" s="162" t="s">
        <v>1661</v>
      </c>
      <c r="V226" s="162" t="s">
        <v>4237</v>
      </c>
      <c r="W226" s="162" t="s">
        <v>4238</v>
      </c>
      <c r="X226" s="162" t="s">
        <v>1708</v>
      </c>
      <c r="Y226" s="162">
        <v>5.41159524787E11</v>
      </c>
      <c r="Z226" s="179" t="s">
        <v>4239</v>
      </c>
      <c r="AA226" s="161"/>
      <c r="AB226" s="161"/>
      <c r="AC226" s="161"/>
      <c r="AD226" s="162" t="s">
        <v>158</v>
      </c>
      <c r="AE226" s="161"/>
      <c r="AF226" s="202">
        <v>44671.0</v>
      </c>
      <c r="AG226" s="229">
        <f>DATE(YEAR(AF226),MONTH(AF226)+1,DAY(AF226)+15)</f>
        <v>44716</v>
      </c>
      <c r="AH226" s="230">
        <f>DATE(YEAR(AF226),MONTH(AF226)+3,DAY(AF226))</f>
        <v>44762</v>
      </c>
      <c r="AI226" s="161" t="b">
        <v>0</v>
      </c>
      <c r="AJ226" s="161" t="b">
        <v>0</v>
      </c>
      <c r="AK226" s="161" t="b">
        <v>0</v>
      </c>
      <c r="AL226" s="161" t="b">
        <v>0</v>
      </c>
      <c r="AM226" s="161"/>
    </row>
    <row r="227">
      <c r="A227" s="1511"/>
      <c r="B227" s="177">
        <v>44610.72915997685</v>
      </c>
      <c r="C227" s="162" t="s">
        <v>4240</v>
      </c>
      <c r="D227" s="162" t="s">
        <v>4241</v>
      </c>
      <c r="E227" s="178">
        <v>32394.0</v>
      </c>
      <c r="F227" s="179">
        <v>33.0</v>
      </c>
      <c r="G227" s="162">
        <v>3.3741744E7</v>
      </c>
      <c r="H227" s="162" t="s">
        <v>2496</v>
      </c>
      <c r="I227" s="162" t="s">
        <v>4242</v>
      </c>
      <c r="J227" s="162" t="s">
        <v>4243</v>
      </c>
      <c r="K227" s="162" t="s">
        <v>4240</v>
      </c>
      <c r="L227" s="162" t="s">
        <v>1646</v>
      </c>
      <c r="M227" s="162" t="s">
        <v>4244</v>
      </c>
      <c r="N227" s="162" t="s">
        <v>4245</v>
      </c>
      <c r="O227" s="162" t="s">
        <v>1668</v>
      </c>
      <c r="P227" s="162" t="s">
        <v>170</v>
      </c>
      <c r="Q227" s="162" t="s">
        <v>4246</v>
      </c>
      <c r="R227" s="162" t="s">
        <v>1651</v>
      </c>
      <c r="S227" s="161"/>
      <c r="T227" s="180" t="s">
        <v>4247</v>
      </c>
      <c r="U227" s="162" t="s">
        <v>4248</v>
      </c>
      <c r="V227" s="162" t="s">
        <v>1662</v>
      </c>
      <c r="W227" s="162" t="s">
        <v>4249</v>
      </c>
      <c r="X227" s="162" t="s">
        <v>1831</v>
      </c>
      <c r="Y227" s="162" t="s">
        <v>4250</v>
      </c>
      <c r="Z227" s="179" t="s">
        <v>1866</v>
      </c>
      <c r="AA227" s="161"/>
      <c r="AB227" s="161"/>
      <c r="AC227" s="161"/>
      <c r="AD227" s="161"/>
      <c r="AE227" s="161"/>
      <c r="AF227" s="161"/>
      <c r="AG227" s="229"/>
      <c r="AH227" s="231"/>
      <c r="AI227" s="161" t="b">
        <v>0</v>
      </c>
      <c r="AJ227" s="161" t="b">
        <v>0</v>
      </c>
      <c r="AK227" s="161" t="b">
        <v>0</v>
      </c>
      <c r="AL227" s="161" t="b">
        <v>0</v>
      </c>
      <c r="AM227" s="161"/>
    </row>
    <row r="228">
      <c r="A228" s="1511"/>
      <c r="B228" s="177">
        <v>44612.662348136575</v>
      </c>
      <c r="C228" s="162" t="s">
        <v>4251</v>
      </c>
      <c r="D228" s="162" t="s">
        <v>4252</v>
      </c>
      <c r="E228" s="178">
        <v>44577.0</v>
      </c>
      <c r="F228" s="179">
        <v>21.0</v>
      </c>
      <c r="G228" s="162">
        <v>4.2648352E7</v>
      </c>
      <c r="H228" s="162" t="s">
        <v>391</v>
      </c>
      <c r="I228" s="162" t="s">
        <v>1678</v>
      </c>
      <c r="J228" s="162" t="s">
        <v>4253</v>
      </c>
      <c r="K228" s="162" t="s">
        <v>4251</v>
      </c>
      <c r="L228" s="162" t="s">
        <v>1620</v>
      </c>
      <c r="M228" s="162" t="s">
        <v>4254</v>
      </c>
      <c r="N228" s="162" t="s">
        <v>4255</v>
      </c>
      <c r="O228" s="162" t="s">
        <v>1668</v>
      </c>
      <c r="P228" s="162" t="s">
        <v>172</v>
      </c>
      <c r="Q228" s="162" t="s">
        <v>4256</v>
      </c>
      <c r="R228" s="162" t="s">
        <v>1651</v>
      </c>
      <c r="S228" s="161"/>
      <c r="T228" s="180" t="s">
        <v>4257</v>
      </c>
      <c r="U228" s="162" t="s">
        <v>1661</v>
      </c>
      <c r="V228" s="162" t="s">
        <v>1662</v>
      </c>
      <c r="W228" s="162" t="s">
        <v>4258</v>
      </c>
      <c r="X228" s="162" t="s">
        <v>1708</v>
      </c>
      <c r="Y228" s="162" t="s">
        <v>4259</v>
      </c>
      <c r="Z228" s="179" t="s">
        <v>4260</v>
      </c>
      <c r="AA228" s="161"/>
      <c r="AB228" s="161"/>
      <c r="AC228" s="161"/>
      <c r="AD228" s="161"/>
      <c r="AE228" s="161"/>
      <c r="AF228" s="161"/>
      <c r="AG228" s="229"/>
      <c r="AH228" s="231"/>
      <c r="AI228" s="161" t="b">
        <v>0</v>
      </c>
      <c r="AJ228" s="161" t="b">
        <v>0</v>
      </c>
      <c r="AK228" s="161" t="b">
        <v>0</v>
      </c>
      <c r="AL228" s="161" t="b">
        <v>0</v>
      </c>
      <c r="AM228" s="161"/>
    </row>
    <row r="229">
      <c r="A229" s="1511"/>
      <c r="B229" s="177">
        <v>44615.47298464121</v>
      </c>
      <c r="C229" s="162" t="s">
        <v>4261</v>
      </c>
      <c r="D229" s="162" t="s">
        <v>4262</v>
      </c>
      <c r="E229" s="178">
        <v>33894.0</v>
      </c>
      <c r="F229" s="179">
        <v>29.0</v>
      </c>
      <c r="G229" s="162">
        <v>3.6916859E7</v>
      </c>
      <c r="H229" s="162" t="s">
        <v>391</v>
      </c>
      <c r="I229" s="162" t="s">
        <v>4263</v>
      </c>
      <c r="J229" s="162" t="s">
        <v>4264</v>
      </c>
      <c r="K229" s="162" t="s">
        <v>4261</v>
      </c>
      <c r="L229" s="162" t="s">
        <v>1646</v>
      </c>
      <c r="M229" s="162" t="s">
        <v>4265</v>
      </c>
      <c r="N229" s="162" t="s">
        <v>4266</v>
      </c>
      <c r="O229" s="162" t="s">
        <v>1680</v>
      </c>
      <c r="P229" s="162" t="s">
        <v>170</v>
      </c>
      <c r="Q229" s="162" t="s">
        <v>4267</v>
      </c>
      <c r="R229" s="162" t="s">
        <v>1637</v>
      </c>
      <c r="S229" s="161"/>
      <c r="T229" s="180" t="s">
        <v>4268</v>
      </c>
      <c r="U229" s="162" t="s">
        <v>4269</v>
      </c>
      <c r="V229" s="162" t="s">
        <v>4270</v>
      </c>
      <c r="W229" s="162" t="s">
        <v>4271</v>
      </c>
      <c r="X229" s="162" t="s">
        <v>1897</v>
      </c>
      <c r="Y229" s="162" t="s">
        <v>4272</v>
      </c>
      <c r="Z229" s="179" t="s">
        <v>4273</v>
      </c>
      <c r="AA229" s="161"/>
      <c r="AB229" s="162" t="s">
        <v>4274</v>
      </c>
      <c r="AC229" s="161"/>
      <c r="AD229" s="161"/>
      <c r="AE229" s="161"/>
      <c r="AF229" s="161"/>
      <c r="AG229" s="229"/>
      <c r="AH229" s="231"/>
      <c r="AI229" s="161" t="b">
        <v>0</v>
      </c>
      <c r="AJ229" s="161" t="b">
        <v>0</v>
      </c>
      <c r="AK229" s="161" t="b">
        <v>0</v>
      </c>
      <c r="AL229" s="161" t="b">
        <v>0</v>
      </c>
      <c r="AM229" s="161"/>
    </row>
    <row r="230">
      <c r="A230" s="1510"/>
      <c r="B230" s="177">
        <v>44615.52912010417</v>
      </c>
      <c r="C230" s="162" t="s">
        <v>4275</v>
      </c>
      <c r="D230" s="162" t="s">
        <v>4276</v>
      </c>
      <c r="E230" s="178">
        <v>34886.0</v>
      </c>
      <c r="F230" s="179">
        <v>26.0</v>
      </c>
      <c r="G230" s="162">
        <v>9.3780952E7</v>
      </c>
      <c r="H230" s="162" t="s">
        <v>4277</v>
      </c>
      <c r="I230" s="162" t="s">
        <v>1678</v>
      </c>
      <c r="J230" s="162" t="s">
        <v>4278</v>
      </c>
      <c r="K230" s="162" t="s">
        <v>4275</v>
      </c>
      <c r="L230" s="162" t="s">
        <v>1620</v>
      </c>
      <c r="M230" s="162" t="s">
        <v>4279</v>
      </c>
      <c r="N230" s="162" t="s">
        <v>4280</v>
      </c>
      <c r="O230" s="162" t="s">
        <v>1668</v>
      </c>
      <c r="P230" s="162" t="s">
        <v>158</v>
      </c>
      <c r="Q230" s="162" t="s">
        <v>4281</v>
      </c>
      <c r="R230" s="162" t="s">
        <v>1637</v>
      </c>
      <c r="S230" s="162" t="s">
        <v>4282</v>
      </c>
      <c r="T230" s="180" t="s">
        <v>4283</v>
      </c>
      <c r="U230" s="162" t="s">
        <v>4284</v>
      </c>
      <c r="V230" s="162" t="s">
        <v>1662</v>
      </c>
      <c r="W230" s="162" t="s">
        <v>4285</v>
      </c>
      <c r="X230" s="162" t="s">
        <v>2360</v>
      </c>
      <c r="Y230" s="162" t="s">
        <v>4286</v>
      </c>
      <c r="Z230" s="179" t="s">
        <v>4056</v>
      </c>
      <c r="AA230" s="161"/>
      <c r="AB230" s="161"/>
      <c r="AC230" s="161"/>
      <c r="AD230" s="162" t="s">
        <v>158</v>
      </c>
      <c r="AE230" s="161"/>
      <c r="AF230" s="202">
        <v>44671.0</v>
      </c>
      <c r="AG230" s="229">
        <f>DATE(YEAR(AF230),MONTH(AF230)+1,DAY(AF230)+15)</f>
        <v>44716</v>
      </c>
      <c r="AH230" s="230">
        <f>DATE(YEAR(AF230),MONTH(AF230)+3,DAY(AF230))</f>
        <v>44762</v>
      </c>
      <c r="AI230" s="161" t="b">
        <v>0</v>
      </c>
      <c r="AJ230" s="161" t="b">
        <v>0</v>
      </c>
      <c r="AK230" s="161" t="b">
        <v>0</v>
      </c>
      <c r="AL230" s="161" t="b">
        <v>0</v>
      </c>
      <c r="AM230" s="161"/>
    </row>
    <row r="231" ht="14.25" customHeight="1">
      <c r="A231" s="1511"/>
      <c r="B231" s="177">
        <v>44617.757483946756</v>
      </c>
      <c r="C231" s="162" t="s">
        <v>4287</v>
      </c>
      <c r="D231" s="162" t="s">
        <v>4288</v>
      </c>
      <c r="E231" s="178">
        <v>24113.0</v>
      </c>
      <c r="F231" s="179">
        <v>56.0</v>
      </c>
      <c r="G231" s="162">
        <v>1.7708427E7</v>
      </c>
      <c r="H231" s="162" t="s">
        <v>1755</v>
      </c>
      <c r="I231" s="162" t="s">
        <v>3124</v>
      </c>
      <c r="J231" s="162">
        <v>1.125448921E9</v>
      </c>
      <c r="K231" s="162" t="s">
        <v>4287</v>
      </c>
      <c r="L231" s="162" t="s">
        <v>1646</v>
      </c>
      <c r="M231" s="162" t="s">
        <v>4289</v>
      </c>
      <c r="N231" s="162" t="s">
        <v>4290</v>
      </c>
      <c r="O231" s="162" t="s">
        <v>1680</v>
      </c>
      <c r="P231" s="162" t="s">
        <v>172</v>
      </c>
      <c r="Q231" s="162" t="s">
        <v>4291</v>
      </c>
      <c r="R231" s="162" t="s">
        <v>1651</v>
      </c>
      <c r="S231" s="162" t="s">
        <v>4292</v>
      </c>
      <c r="T231" s="180" t="s">
        <v>4293</v>
      </c>
      <c r="U231" s="162" t="s">
        <v>2761</v>
      </c>
      <c r="V231" s="162" t="s">
        <v>2646</v>
      </c>
      <c r="W231" s="162" t="s">
        <v>4294</v>
      </c>
      <c r="X231" s="162" t="s">
        <v>1915</v>
      </c>
      <c r="Y231" s="162" t="s">
        <v>4295</v>
      </c>
      <c r="Z231" s="179" t="s">
        <v>3237</v>
      </c>
      <c r="AA231" s="161"/>
      <c r="AB231" s="162" t="s">
        <v>4296</v>
      </c>
      <c r="AC231" s="161"/>
      <c r="AD231" s="161"/>
      <c r="AE231" s="161"/>
      <c r="AF231" s="161"/>
      <c r="AG231" s="161"/>
      <c r="AH231" s="161"/>
      <c r="AI231" s="161" t="b">
        <v>0</v>
      </c>
      <c r="AJ231" s="161" t="b">
        <v>0</v>
      </c>
      <c r="AK231" s="161" t="b">
        <v>0</v>
      </c>
      <c r="AL231" s="161" t="b">
        <v>0</v>
      </c>
      <c r="AM231" s="161"/>
    </row>
    <row r="232">
      <c r="A232" s="1511"/>
      <c r="B232" s="177">
        <v>44620.751506875</v>
      </c>
      <c r="C232" s="162" t="s">
        <v>4297</v>
      </c>
      <c r="D232" s="162" t="s">
        <v>4298</v>
      </c>
      <c r="E232" s="178">
        <v>36483.0</v>
      </c>
      <c r="F232" s="179">
        <v>22.0</v>
      </c>
      <c r="G232" s="162">
        <v>4.222697E7</v>
      </c>
      <c r="H232" s="162" t="s">
        <v>391</v>
      </c>
      <c r="I232" s="162" t="s">
        <v>4299</v>
      </c>
      <c r="J232" s="162" t="s">
        <v>4300</v>
      </c>
      <c r="K232" s="162" t="s">
        <v>4297</v>
      </c>
      <c r="L232" s="162" t="s">
        <v>1620</v>
      </c>
      <c r="M232" s="162" t="s">
        <v>4301</v>
      </c>
      <c r="N232" s="162" t="s">
        <v>4302</v>
      </c>
      <c r="O232" s="162" t="s">
        <v>1634</v>
      </c>
      <c r="P232" s="162" t="s">
        <v>158</v>
      </c>
      <c r="Q232" s="162" t="s">
        <v>4303</v>
      </c>
      <c r="R232" s="162" t="s">
        <v>1651</v>
      </c>
      <c r="S232" s="162" t="s">
        <v>4304</v>
      </c>
      <c r="T232" s="180" t="s">
        <v>4305</v>
      </c>
      <c r="U232" s="162" t="s">
        <v>4306</v>
      </c>
      <c r="V232" s="162" t="s">
        <v>1662</v>
      </c>
      <c r="W232" s="162" t="s">
        <v>4307</v>
      </c>
      <c r="X232" s="162" t="s">
        <v>1708</v>
      </c>
      <c r="Y232" s="162" t="s">
        <v>4308</v>
      </c>
      <c r="Z232" s="179" t="s">
        <v>1737</v>
      </c>
      <c r="AA232" s="161"/>
      <c r="AB232" s="162" t="s">
        <v>2387</v>
      </c>
      <c r="AC232" s="161"/>
      <c r="AD232" s="161"/>
      <c r="AE232" s="161"/>
      <c r="AF232" s="161"/>
      <c r="AG232" s="161"/>
      <c r="AH232" s="161"/>
      <c r="AI232" s="161" t="b">
        <v>0</v>
      </c>
      <c r="AJ232" s="161" t="b">
        <v>0</v>
      </c>
      <c r="AK232" s="161" t="b">
        <v>0</v>
      </c>
      <c r="AL232" s="161" t="b">
        <v>0</v>
      </c>
      <c r="AM232" s="161"/>
    </row>
    <row r="233">
      <c r="A233" s="1510"/>
      <c r="B233" s="177">
        <v>44623.79085164352</v>
      </c>
      <c r="C233" s="162" t="s">
        <v>3599</v>
      </c>
      <c r="D233" s="162" t="s">
        <v>4309</v>
      </c>
      <c r="E233" s="178">
        <v>33699.0</v>
      </c>
      <c r="F233" s="179">
        <v>29.0</v>
      </c>
      <c r="G233" s="162">
        <v>3.6806115E7</v>
      </c>
      <c r="H233" s="162" t="s">
        <v>2021</v>
      </c>
      <c r="I233" s="162" t="s">
        <v>1678</v>
      </c>
      <c r="J233" s="162" t="s">
        <v>4310</v>
      </c>
      <c r="K233" s="162" t="s">
        <v>3599</v>
      </c>
      <c r="L233" s="162" t="s">
        <v>1620</v>
      </c>
      <c r="M233" s="162" t="s">
        <v>4311</v>
      </c>
      <c r="N233" s="162" t="s">
        <v>4312</v>
      </c>
      <c r="O233" s="162" t="s">
        <v>1634</v>
      </c>
      <c r="P233" s="162" t="s">
        <v>174</v>
      </c>
      <c r="Q233" s="162" t="s">
        <v>4313</v>
      </c>
      <c r="R233" s="162" t="s">
        <v>1651</v>
      </c>
      <c r="S233" s="161"/>
      <c r="T233" s="180" t="s">
        <v>4314</v>
      </c>
      <c r="U233" s="162" t="s">
        <v>4315</v>
      </c>
      <c r="V233" s="162" t="s">
        <v>1685</v>
      </c>
      <c r="W233" s="162" t="s">
        <v>3606</v>
      </c>
      <c r="X233" s="162" t="s">
        <v>1708</v>
      </c>
      <c r="Y233" s="162" t="s">
        <v>4316</v>
      </c>
      <c r="Z233" s="179" t="s">
        <v>1651</v>
      </c>
      <c r="AA233" s="161"/>
      <c r="AB233" s="161"/>
      <c r="AC233" s="161"/>
      <c r="AD233" s="161"/>
      <c r="AE233" s="161"/>
      <c r="AF233" s="161"/>
      <c r="AG233" s="161"/>
      <c r="AH233" s="161"/>
      <c r="AI233" s="161" t="b">
        <v>0</v>
      </c>
      <c r="AJ233" s="161" t="b">
        <v>0</v>
      </c>
      <c r="AK233" s="161" t="b">
        <v>0</v>
      </c>
      <c r="AL233" s="161" t="b">
        <v>0</v>
      </c>
      <c r="AM233" s="161"/>
    </row>
    <row r="234">
      <c r="A234" s="1510"/>
      <c r="B234" s="177">
        <v>44631.043015567135</v>
      </c>
      <c r="C234" s="162" t="s">
        <v>4317</v>
      </c>
      <c r="D234" s="162" t="s">
        <v>4318</v>
      </c>
      <c r="E234" s="178">
        <v>35192.0</v>
      </c>
      <c r="F234" s="179">
        <v>25.0</v>
      </c>
      <c r="G234" s="162">
        <v>3.9657032E7</v>
      </c>
      <c r="H234" s="162" t="s">
        <v>391</v>
      </c>
      <c r="I234" s="162" t="s">
        <v>2691</v>
      </c>
      <c r="J234" s="162" t="s">
        <v>4319</v>
      </c>
      <c r="K234" s="162" t="s">
        <v>4321</v>
      </c>
      <c r="L234" s="162" t="s">
        <v>1620</v>
      </c>
      <c r="M234" s="162" t="s">
        <v>4320</v>
      </c>
      <c r="N234" s="162" t="s">
        <v>4322</v>
      </c>
      <c r="O234" s="162" t="s">
        <v>1668</v>
      </c>
      <c r="P234" s="162" t="s">
        <v>174</v>
      </c>
      <c r="Q234" s="162" t="s">
        <v>4323</v>
      </c>
      <c r="R234" s="162" t="s">
        <v>1651</v>
      </c>
      <c r="S234" s="162" t="s">
        <v>4324</v>
      </c>
      <c r="T234" s="180" t="s">
        <v>4325</v>
      </c>
      <c r="U234" s="162" t="s">
        <v>4326</v>
      </c>
      <c r="V234" s="162" t="s">
        <v>4327</v>
      </c>
      <c r="W234" s="162" t="s">
        <v>4328</v>
      </c>
      <c r="X234" s="162" t="s">
        <v>2360</v>
      </c>
      <c r="Y234" s="162" t="s">
        <v>4329</v>
      </c>
      <c r="Z234" s="179" t="s">
        <v>2530</v>
      </c>
      <c r="AA234" s="161"/>
      <c r="AB234" s="161"/>
      <c r="AC234" s="161"/>
      <c r="AD234" s="161"/>
      <c r="AE234" s="161"/>
      <c r="AF234" s="161"/>
      <c r="AG234" s="161"/>
      <c r="AH234" s="161"/>
      <c r="AI234" s="161" t="b">
        <v>0</v>
      </c>
      <c r="AJ234" s="161" t="b">
        <v>0</v>
      </c>
      <c r="AK234" s="161" t="b">
        <v>0</v>
      </c>
      <c r="AL234" s="161" t="b">
        <v>0</v>
      </c>
      <c r="AM234" s="161"/>
    </row>
    <row r="235">
      <c r="A235" s="1510"/>
      <c r="B235" s="177">
        <v>44634.87411689815</v>
      </c>
      <c r="C235" s="162" t="s">
        <v>4330</v>
      </c>
      <c r="D235" s="162" t="s">
        <v>4331</v>
      </c>
      <c r="E235" s="178">
        <v>34814.0</v>
      </c>
      <c r="F235" s="179">
        <v>26.0</v>
      </c>
      <c r="G235" s="162">
        <v>3.8891459E7</v>
      </c>
      <c r="H235" s="162" t="s">
        <v>1808</v>
      </c>
      <c r="I235" s="162" t="s">
        <v>4332</v>
      </c>
      <c r="J235" s="162">
        <v>2.323336813E9</v>
      </c>
      <c r="K235" s="162" t="s">
        <v>4330</v>
      </c>
      <c r="L235" s="162" t="s">
        <v>1620</v>
      </c>
      <c r="M235" s="162" t="s">
        <v>4333</v>
      </c>
      <c r="N235" s="162" t="s">
        <v>4334</v>
      </c>
      <c r="O235" s="162" t="s">
        <v>1622</v>
      </c>
      <c r="P235" s="162" t="s">
        <v>158</v>
      </c>
      <c r="Q235" s="162" t="s">
        <v>4335</v>
      </c>
      <c r="R235" s="162" t="s">
        <v>1637</v>
      </c>
      <c r="S235" s="162" t="s">
        <v>4336</v>
      </c>
      <c r="T235" s="236" t="s">
        <v>4337</v>
      </c>
      <c r="U235" s="162" t="s">
        <v>1661</v>
      </c>
      <c r="V235" s="162" t="s">
        <v>4338</v>
      </c>
      <c r="W235" s="162" t="s">
        <v>2587</v>
      </c>
      <c r="X235" s="162" t="s">
        <v>2587</v>
      </c>
      <c r="Y235" s="162" t="s">
        <v>2587</v>
      </c>
      <c r="Z235" s="179" t="s">
        <v>2587</v>
      </c>
      <c r="AA235" s="161"/>
      <c r="AB235" s="161"/>
      <c r="AC235" s="161"/>
      <c r="AD235" s="161"/>
      <c r="AE235" s="161"/>
      <c r="AF235" s="161"/>
      <c r="AG235" s="161"/>
      <c r="AH235" s="161"/>
      <c r="AI235" s="161" t="b">
        <v>0</v>
      </c>
      <c r="AJ235" s="161" t="b">
        <v>0</v>
      </c>
      <c r="AK235" s="161" t="b">
        <v>0</v>
      </c>
      <c r="AL235" s="161" t="b">
        <v>0</v>
      </c>
      <c r="AM235" s="161"/>
    </row>
    <row r="236">
      <c r="A236" s="1511"/>
      <c r="B236" s="177">
        <v>44638.5611350463</v>
      </c>
      <c r="C236" s="162" t="s">
        <v>4339</v>
      </c>
      <c r="D236" s="162" t="s">
        <v>4340</v>
      </c>
      <c r="E236" s="178">
        <v>33614.0</v>
      </c>
      <c r="F236" s="179">
        <v>30.0</v>
      </c>
      <c r="G236" s="162">
        <v>3.6688276E7</v>
      </c>
      <c r="H236" s="162" t="s">
        <v>391</v>
      </c>
      <c r="I236" s="162" t="s">
        <v>1618</v>
      </c>
      <c r="J236" s="162" t="s">
        <v>4341</v>
      </c>
      <c r="K236" s="162" t="s">
        <v>4342</v>
      </c>
      <c r="L236" s="162" t="s">
        <v>1620</v>
      </c>
      <c r="M236" s="162" t="s">
        <v>1729</v>
      </c>
      <c r="N236" s="162" t="s">
        <v>4343</v>
      </c>
      <c r="O236" s="162" t="s">
        <v>1634</v>
      </c>
      <c r="P236" s="162" t="s">
        <v>174</v>
      </c>
      <c r="Q236" s="162" t="s">
        <v>4344</v>
      </c>
      <c r="R236" s="162" t="s">
        <v>4345</v>
      </c>
      <c r="S236" s="162" t="s">
        <v>4346</v>
      </c>
      <c r="T236" s="180" t="s">
        <v>4347</v>
      </c>
      <c r="U236" s="162" t="s">
        <v>4348</v>
      </c>
      <c r="V236" s="162" t="s">
        <v>4349</v>
      </c>
      <c r="W236" s="162" t="s">
        <v>4350</v>
      </c>
      <c r="X236" s="162" t="s">
        <v>1884</v>
      </c>
      <c r="Y236" s="162" t="s">
        <v>4351</v>
      </c>
      <c r="Z236" s="179" t="s">
        <v>1792</v>
      </c>
      <c r="AA236" s="161"/>
      <c r="AB236" s="161"/>
      <c r="AC236" s="161"/>
      <c r="AD236" s="161"/>
      <c r="AE236" s="161"/>
      <c r="AF236" s="161"/>
      <c r="AG236" s="161"/>
      <c r="AH236" s="161"/>
      <c r="AI236" s="161" t="b">
        <v>0</v>
      </c>
      <c r="AJ236" s="161" t="b">
        <v>0</v>
      </c>
      <c r="AK236" s="161" t="b">
        <v>0</v>
      </c>
      <c r="AL236" s="161" t="b">
        <v>0</v>
      </c>
      <c r="AM236" s="161"/>
    </row>
    <row r="237">
      <c r="A237" s="1511"/>
      <c r="B237" s="177">
        <v>44640.81742791667</v>
      </c>
      <c r="C237" s="162" t="s">
        <v>4352</v>
      </c>
      <c r="D237" s="162" t="s">
        <v>4353</v>
      </c>
      <c r="E237" s="178">
        <v>34705.0</v>
      </c>
      <c r="F237" s="179">
        <v>27.0</v>
      </c>
      <c r="G237" s="162">
        <v>3.8422375E7</v>
      </c>
      <c r="H237" s="162" t="s">
        <v>391</v>
      </c>
      <c r="I237" s="162" t="s">
        <v>2189</v>
      </c>
      <c r="J237" s="162" t="s">
        <v>4354</v>
      </c>
      <c r="K237" s="162" t="s">
        <v>4352</v>
      </c>
      <c r="L237" s="162" t="s">
        <v>1620</v>
      </c>
      <c r="M237" s="162" t="s">
        <v>4355</v>
      </c>
      <c r="N237" s="162" t="s">
        <v>4356</v>
      </c>
      <c r="O237" s="162" t="s">
        <v>1668</v>
      </c>
      <c r="P237" s="162" t="s">
        <v>295</v>
      </c>
      <c r="Q237" s="162" t="s">
        <v>1637</v>
      </c>
      <c r="R237" s="162" t="s">
        <v>1637</v>
      </c>
      <c r="S237" s="162" t="s">
        <v>4357</v>
      </c>
      <c r="T237" s="180" t="s">
        <v>4358</v>
      </c>
      <c r="U237" s="162" t="s">
        <v>4359</v>
      </c>
      <c r="V237" s="162" t="s">
        <v>2646</v>
      </c>
      <c r="W237" s="162" t="s">
        <v>4360</v>
      </c>
      <c r="X237" s="162" t="s">
        <v>1915</v>
      </c>
      <c r="Y237" s="162" t="s">
        <v>4361</v>
      </c>
      <c r="Z237" s="179" t="s">
        <v>1637</v>
      </c>
      <c r="AA237" s="161"/>
      <c r="AB237" s="162" t="s">
        <v>4362</v>
      </c>
      <c r="AC237" s="161"/>
      <c r="AD237" s="161"/>
      <c r="AE237" s="161"/>
      <c r="AF237" s="161"/>
      <c r="AG237" s="161"/>
      <c r="AH237" s="161"/>
      <c r="AI237" s="161" t="b">
        <v>0</v>
      </c>
      <c r="AJ237" s="161" t="b">
        <v>0</v>
      </c>
      <c r="AK237" s="161" t="b">
        <v>0</v>
      </c>
      <c r="AL237" s="161" t="b">
        <v>0</v>
      </c>
      <c r="AM237" s="161"/>
    </row>
    <row r="238">
      <c r="A238" s="1511"/>
      <c r="B238" s="177">
        <v>44642.672578541664</v>
      </c>
      <c r="C238" s="162" t="s">
        <v>4363</v>
      </c>
      <c r="D238" s="162" t="s">
        <v>4364</v>
      </c>
      <c r="E238" s="178">
        <v>32503.0</v>
      </c>
      <c r="F238" s="179">
        <v>33.0</v>
      </c>
      <c r="G238" s="162">
        <v>3.4230767E7</v>
      </c>
      <c r="H238" s="162" t="s">
        <v>2021</v>
      </c>
      <c r="I238" s="162" t="s">
        <v>3529</v>
      </c>
      <c r="J238" s="162" t="s">
        <v>4365</v>
      </c>
      <c r="K238" s="162" t="s">
        <v>4363</v>
      </c>
      <c r="L238" s="162" t="s">
        <v>1620</v>
      </c>
      <c r="M238" s="162" t="s">
        <v>4366</v>
      </c>
      <c r="N238" s="162" t="s">
        <v>4367</v>
      </c>
      <c r="O238" s="162" t="s">
        <v>1634</v>
      </c>
      <c r="P238" s="162" t="s">
        <v>295</v>
      </c>
      <c r="Q238" s="162" t="s">
        <v>4368</v>
      </c>
      <c r="R238" s="162" t="s">
        <v>4369</v>
      </c>
      <c r="S238" s="161"/>
      <c r="T238" s="180" t="s">
        <v>4370</v>
      </c>
      <c r="U238" s="162" t="s">
        <v>4371</v>
      </c>
      <c r="V238" s="162" t="s">
        <v>4372</v>
      </c>
      <c r="W238" s="162" t="s">
        <v>4373</v>
      </c>
      <c r="X238" s="162" t="s">
        <v>4374</v>
      </c>
      <c r="Y238" s="162" t="s">
        <v>4375</v>
      </c>
      <c r="Z238" s="179" t="s">
        <v>4056</v>
      </c>
      <c r="AA238" s="161"/>
      <c r="AB238" s="161"/>
      <c r="AC238" s="161"/>
      <c r="AD238" s="161"/>
      <c r="AE238" s="161"/>
      <c r="AF238" s="161"/>
      <c r="AG238" s="161"/>
      <c r="AH238" s="161"/>
      <c r="AI238" s="161" t="b">
        <v>0</v>
      </c>
      <c r="AJ238" s="161" t="b">
        <v>0</v>
      </c>
      <c r="AK238" s="161" t="b">
        <v>0</v>
      </c>
      <c r="AL238" s="161" t="b">
        <v>0</v>
      </c>
      <c r="AM238" s="161"/>
    </row>
    <row r="239">
      <c r="A239" s="1510"/>
      <c r="B239" s="177">
        <v>44643.568979930555</v>
      </c>
      <c r="C239" s="162" t="s">
        <v>4376</v>
      </c>
      <c r="D239" s="162" t="s">
        <v>4377</v>
      </c>
      <c r="E239" s="178">
        <v>29063.0</v>
      </c>
      <c r="F239" s="179">
        <v>42.0</v>
      </c>
      <c r="G239" s="162">
        <v>2.7497806E7</v>
      </c>
      <c r="H239" s="162" t="s">
        <v>2021</v>
      </c>
      <c r="I239" s="162" t="s">
        <v>3529</v>
      </c>
      <c r="J239" s="162" t="s">
        <v>4378</v>
      </c>
      <c r="K239" s="162" t="s">
        <v>4380</v>
      </c>
      <c r="L239" s="162" t="s">
        <v>1620</v>
      </c>
      <c r="M239" s="162" t="s">
        <v>4379</v>
      </c>
      <c r="N239" s="162" t="s">
        <v>4381</v>
      </c>
      <c r="O239" s="162" t="s">
        <v>1622</v>
      </c>
      <c r="P239" s="162" t="s">
        <v>158</v>
      </c>
      <c r="Q239" s="162" t="s">
        <v>4382</v>
      </c>
      <c r="R239" s="162" t="s">
        <v>1651</v>
      </c>
      <c r="S239" s="162" t="s">
        <v>4383</v>
      </c>
      <c r="T239" s="180" t="s">
        <v>4384</v>
      </c>
      <c r="U239" s="162" t="s">
        <v>4385</v>
      </c>
      <c r="V239" s="162" t="s">
        <v>2264</v>
      </c>
      <c r="W239" s="162" t="s">
        <v>4386</v>
      </c>
      <c r="X239" s="162" t="s">
        <v>1884</v>
      </c>
      <c r="Y239" s="162" t="s">
        <v>4387</v>
      </c>
      <c r="Z239" s="179" t="s">
        <v>4388</v>
      </c>
      <c r="AA239" s="161"/>
      <c r="AB239" s="161"/>
      <c r="AC239" s="161"/>
      <c r="AD239" s="162" t="s">
        <v>158</v>
      </c>
      <c r="AE239" s="161"/>
      <c r="AF239" s="210">
        <v>44671.0</v>
      </c>
      <c r="AG239" s="229">
        <f>DATE(YEAR(AF239),MONTH(AF239)+1,DAY(AF239)+15)</f>
        <v>44716</v>
      </c>
      <c r="AH239" s="230">
        <f>DATE(YEAR(AF239),MONTH(AF239)+3,DAY(AF239))</f>
        <v>44762</v>
      </c>
      <c r="AI239" s="161" t="b">
        <v>0</v>
      </c>
      <c r="AJ239" s="161" t="b">
        <v>0</v>
      </c>
      <c r="AK239" s="161" t="b">
        <v>0</v>
      </c>
      <c r="AL239" s="161" t="b">
        <v>0</v>
      </c>
      <c r="AM239" s="161"/>
    </row>
    <row r="240">
      <c r="A240" s="1514"/>
      <c r="B240" s="177">
        <v>44645.76366700231</v>
      </c>
      <c r="C240" s="162" t="s">
        <v>4389</v>
      </c>
      <c r="D240" s="162" t="s">
        <v>4390</v>
      </c>
      <c r="E240" s="178">
        <v>37948.0</v>
      </c>
      <c r="F240" s="179">
        <v>18.0</v>
      </c>
      <c r="G240" s="162">
        <v>4.504705E7</v>
      </c>
      <c r="H240" s="162" t="s">
        <v>391</v>
      </c>
      <c r="I240" s="237" t="s">
        <v>3195</v>
      </c>
      <c r="J240" s="162" t="s">
        <v>4391</v>
      </c>
      <c r="K240" s="162" t="s">
        <v>4393</v>
      </c>
      <c r="L240" s="162" t="s">
        <v>1620</v>
      </c>
      <c r="M240" s="162" t="s">
        <v>4392</v>
      </c>
      <c r="N240" s="162" t="s">
        <v>4394</v>
      </c>
      <c r="O240" s="162" t="s">
        <v>1634</v>
      </c>
      <c r="P240" s="162" t="s">
        <v>172</v>
      </c>
      <c r="Q240" s="162" t="s">
        <v>4395</v>
      </c>
      <c r="R240" s="162" t="s">
        <v>4396</v>
      </c>
      <c r="S240" s="161"/>
      <c r="T240" s="180" t="s">
        <v>4397</v>
      </c>
      <c r="U240" s="162" t="s">
        <v>4398</v>
      </c>
      <c r="V240" s="162" t="s">
        <v>1685</v>
      </c>
      <c r="W240" s="162" t="s">
        <v>4399</v>
      </c>
      <c r="X240" s="162" t="s">
        <v>1831</v>
      </c>
      <c r="Y240" s="162">
        <v>2.215416553E9</v>
      </c>
      <c r="Z240" s="179" t="s">
        <v>4400</v>
      </c>
      <c r="AA240" s="161"/>
      <c r="AB240" s="161"/>
      <c r="AC240" s="161"/>
      <c r="AD240" s="161"/>
      <c r="AE240" s="161"/>
      <c r="AF240" s="161"/>
      <c r="AG240" s="161"/>
      <c r="AH240" s="161"/>
      <c r="AI240" s="161" t="b">
        <v>0</v>
      </c>
      <c r="AJ240" s="161" t="b">
        <v>0</v>
      </c>
      <c r="AK240" s="161" t="b">
        <v>0</v>
      </c>
      <c r="AL240" s="161" t="b">
        <v>0</v>
      </c>
      <c r="AM240" s="161"/>
    </row>
    <row r="241">
      <c r="A241" s="1511"/>
      <c r="B241" s="177">
        <v>44645.79176599537</v>
      </c>
      <c r="C241" s="162" t="s">
        <v>4401</v>
      </c>
      <c r="D241" s="162" t="s">
        <v>4402</v>
      </c>
      <c r="E241" s="178">
        <v>34489.0</v>
      </c>
      <c r="F241" s="179">
        <v>27.0</v>
      </c>
      <c r="G241" s="162">
        <v>3.8390079E7</v>
      </c>
      <c r="H241" s="162" t="s">
        <v>391</v>
      </c>
      <c r="I241" s="162" t="s">
        <v>1795</v>
      </c>
      <c r="J241" s="162" t="s">
        <v>4403</v>
      </c>
      <c r="K241" s="162" t="s">
        <v>4401</v>
      </c>
      <c r="L241" s="162" t="s">
        <v>1646</v>
      </c>
      <c r="M241" s="162" t="s">
        <v>4404</v>
      </c>
      <c r="N241" s="162" t="s">
        <v>4405</v>
      </c>
      <c r="O241" s="162" t="s">
        <v>1634</v>
      </c>
      <c r="P241" s="162" t="s">
        <v>174</v>
      </c>
      <c r="Q241" s="162" t="s">
        <v>4406</v>
      </c>
      <c r="R241" s="162" t="s">
        <v>1651</v>
      </c>
      <c r="S241" s="161"/>
      <c r="T241" s="180" t="s">
        <v>4407</v>
      </c>
      <c r="U241" s="162" t="s">
        <v>4408</v>
      </c>
      <c r="V241" s="162" t="s">
        <v>1685</v>
      </c>
      <c r="W241" s="162" t="s">
        <v>4409</v>
      </c>
      <c r="X241" s="162" t="s">
        <v>1790</v>
      </c>
      <c r="Y241" s="162" t="s">
        <v>4410</v>
      </c>
      <c r="Z241" s="179" t="s">
        <v>2562</v>
      </c>
      <c r="AA241" s="161"/>
      <c r="AB241" s="162" t="s">
        <v>3942</v>
      </c>
      <c r="AC241" s="161"/>
      <c r="AD241" s="161"/>
      <c r="AE241" s="161"/>
      <c r="AF241" s="161"/>
      <c r="AG241" s="161"/>
      <c r="AH241" s="161"/>
      <c r="AI241" s="161" t="b">
        <v>0</v>
      </c>
      <c r="AJ241" s="161" t="b">
        <v>0</v>
      </c>
      <c r="AK241" s="161" t="b">
        <v>0</v>
      </c>
      <c r="AL241" s="161" t="b">
        <v>0</v>
      </c>
      <c r="AM241" s="161"/>
    </row>
    <row r="242" ht="16.5" customHeight="1">
      <c r="A242" s="1510"/>
      <c r="B242" s="177">
        <v>44650.540389490736</v>
      </c>
      <c r="C242" s="162" t="s">
        <v>4411</v>
      </c>
      <c r="D242" s="162" t="s">
        <v>4412</v>
      </c>
      <c r="E242" s="178" t="s">
        <v>4413</v>
      </c>
      <c r="F242" s="179" t="s">
        <v>1930</v>
      </c>
      <c r="G242" s="162">
        <v>4.4102929E7</v>
      </c>
      <c r="H242" s="162" t="s">
        <v>391</v>
      </c>
      <c r="I242" s="162" t="s">
        <v>2691</v>
      </c>
      <c r="J242" s="162" t="s">
        <v>4414</v>
      </c>
      <c r="K242" s="162" t="s">
        <v>4411</v>
      </c>
      <c r="L242" s="162" t="s">
        <v>1620</v>
      </c>
      <c r="M242" s="162" t="s">
        <v>4415</v>
      </c>
      <c r="N242" s="162" t="s">
        <v>4416</v>
      </c>
      <c r="O242" s="162" t="s">
        <v>1634</v>
      </c>
      <c r="P242" s="162" t="s">
        <v>172</v>
      </c>
      <c r="Q242" s="162" t="s">
        <v>4417</v>
      </c>
      <c r="R242" s="162" t="s">
        <v>1651</v>
      </c>
      <c r="S242" s="161"/>
      <c r="T242" s="180" t="s">
        <v>4418</v>
      </c>
      <c r="U242" s="162" t="s">
        <v>1661</v>
      </c>
      <c r="V242" s="162" t="s">
        <v>4419</v>
      </c>
      <c r="W242" s="162" t="s">
        <v>4420</v>
      </c>
      <c r="X242" s="162" t="s">
        <v>4421</v>
      </c>
      <c r="Y242" s="162" t="s">
        <v>4422</v>
      </c>
      <c r="Z242" s="179" t="s">
        <v>4423</v>
      </c>
      <c r="AA242" s="161"/>
      <c r="AB242" s="161"/>
      <c r="AC242" s="161"/>
      <c r="AD242" s="161"/>
      <c r="AE242" s="161"/>
      <c r="AF242" s="161"/>
      <c r="AG242" s="161"/>
      <c r="AH242" s="161"/>
      <c r="AI242" s="161" t="b">
        <v>0</v>
      </c>
      <c r="AJ242" s="161" t="b">
        <v>0</v>
      </c>
      <c r="AK242" s="161" t="b">
        <v>0</v>
      </c>
      <c r="AL242" s="161" t="b">
        <v>0</v>
      </c>
      <c r="AM242" s="161"/>
    </row>
    <row r="243" ht="16.5" customHeight="1">
      <c r="A243" s="1510"/>
      <c r="B243" s="177">
        <v>44650.88216357639</v>
      </c>
      <c r="C243" s="162" t="s">
        <v>4424</v>
      </c>
      <c r="D243" s="162" t="s">
        <v>4425</v>
      </c>
      <c r="E243" s="178">
        <v>34001.0</v>
      </c>
      <c r="F243" s="179">
        <v>28.0</v>
      </c>
      <c r="G243" s="162">
        <v>3.7441375E7</v>
      </c>
      <c r="H243" s="162" t="s">
        <v>391</v>
      </c>
      <c r="I243" s="162" t="s">
        <v>4426</v>
      </c>
      <c r="J243" s="162" t="s">
        <v>4427</v>
      </c>
      <c r="K243" s="162" t="s">
        <v>4424</v>
      </c>
      <c r="L243" s="162" t="s">
        <v>1620</v>
      </c>
      <c r="M243" s="162" t="s">
        <v>4428</v>
      </c>
      <c r="N243" s="162" t="s">
        <v>4429</v>
      </c>
      <c r="O243" s="162" t="s">
        <v>1622</v>
      </c>
      <c r="P243" s="162" t="s">
        <v>174</v>
      </c>
      <c r="Q243" s="162" t="s">
        <v>4430</v>
      </c>
      <c r="R243" s="162" t="s">
        <v>4431</v>
      </c>
      <c r="S243" s="162" t="s">
        <v>4432</v>
      </c>
      <c r="T243" s="180" t="s">
        <v>4433</v>
      </c>
      <c r="U243" s="162" t="s">
        <v>4434</v>
      </c>
      <c r="V243" s="162" t="s">
        <v>1662</v>
      </c>
      <c r="W243" s="162" t="s">
        <v>4435</v>
      </c>
      <c r="X243" s="162" t="s">
        <v>1803</v>
      </c>
      <c r="Y243" s="162" t="s">
        <v>4436</v>
      </c>
      <c r="Z243" s="179" t="s">
        <v>4437</v>
      </c>
      <c r="AA243" s="161"/>
      <c r="AB243" s="161"/>
      <c r="AC243" s="161"/>
      <c r="AD243" s="161"/>
      <c r="AE243" s="161"/>
      <c r="AF243" s="161"/>
      <c r="AG243" s="161"/>
      <c r="AH243" s="161"/>
      <c r="AI243" s="161" t="b">
        <v>0</v>
      </c>
      <c r="AJ243" s="161" t="b">
        <v>0</v>
      </c>
      <c r="AK243" s="161" t="b">
        <v>0</v>
      </c>
      <c r="AL243" s="161" t="b">
        <v>0</v>
      </c>
      <c r="AM243" s="161"/>
    </row>
    <row r="244">
      <c r="A244" s="1514"/>
      <c r="B244" s="177">
        <v>44655.021558356486</v>
      </c>
      <c r="C244" s="162" t="s">
        <v>4438</v>
      </c>
      <c r="D244" s="162" t="s">
        <v>4439</v>
      </c>
      <c r="E244" s="178">
        <v>35716.0</v>
      </c>
      <c r="F244" s="179">
        <v>24.0</v>
      </c>
      <c r="G244" s="162">
        <v>4.01743793E8</v>
      </c>
      <c r="H244" s="162" t="s">
        <v>391</v>
      </c>
      <c r="I244" s="162" t="s">
        <v>4440</v>
      </c>
      <c r="J244" s="162" t="s">
        <v>4441</v>
      </c>
      <c r="K244" s="162" t="s">
        <v>4438</v>
      </c>
      <c r="L244" s="162" t="s">
        <v>1620</v>
      </c>
      <c r="M244" s="162" t="s">
        <v>4442</v>
      </c>
      <c r="N244" s="162" t="s">
        <v>4443</v>
      </c>
      <c r="O244" s="162" t="s">
        <v>1668</v>
      </c>
      <c r="P244" s="162" t="s">
        <v>170</v>
      </c>
      <c r="Q244" s="162" t="s">
        <v>4444</v>
      </c>
      <c r="R244" s="162" t="s">
        <v>1637</v>
      </c>
      <c r="S244" s="161"/>
      <c r="T244" s="180" t="s">
        <v>4445</v>
      </c>
      <c r="U244" s="162" t="s">
        <v>1747</v>
      </c>
      <c r="V244" s="162" t="s">
        <v>1662</v>
      </c>
      <c r="W244" s="162" t="s">
        <v>4446</v>
      </c>
      <c r="X244" s="162" t="s">
        <v>1708</v>
      </c>
      <c r="Y244" s="162" t="s">
        <v>4447</v>
      </c>
      <c r="Z244" s="179" t="s">
        <v>1737</v>
      </c>
      <c r="AA244" s="161"/>
      <c r="AB244" s="161"/>
      <c r="AC244" s="161"/>
      <c r="AD244" s="161"/>
      <c r="AE244" s="161"/>
      <c r="AF244" s="161"/>
      <c r="AG244" s="161"/>
      <c r="AH244" s="161"/>
      <c r="AI244" s="161" t="b">
        <v>0</v>
      </c>
      <c r="AJ244" s="161" t="b">
        <v>0</v>
      </c>
      <c r="AK244" s="161" t="b">
        <v>0</v>
      </c>
      <c r="AL244" s="161" t="b">
        <v>0</v>
      </c>
      <c r="AM244" s="161"/>
    </row>
    <row r="245">
      <c r="A245" s="1514"/>
      <c r="B245" s="177">
        <v>44655.53438612269</v>
      </c>
      <c r="C245" s="162" t="s">
        <v>4448</v>
      </c>
      <c r="D245" s="162" t="s">
        <v>4449</v>
      </c>
      <c r="E245" s="178">
        <v>34533.0</v>
      </c>
      <c r="F245" s="179">
        <v>27.0</v>
      </c>
      <c r="G245" s="162" t="s">
        <v>303</v>
      </c>
      <c r="H245" s="162" t="s">
        <v>3580</v>
      </c>
      <c r="I245" s="162" t="s">
        <v>4450</v>
      </c>
      <c r="J245" s="162" t="s">
        <v>4451</v>
      </c>
      <c r="K245" s="162" t="s">
        <v>4448</v>
      </c>
      <c r="L245" s="162" t="s">
        <v>1646</v>
      </c>
      <c r="M245" s="162" t="s">
        <v>4452</v>
      </c>
      <c r="N245" s="162" t="s">
        <v>4453</v>
      </c>
      <c r="O245" s="162" t="s">
        <v>1680</v>
      </c>
      <c r="P245" s="162" t="s">
        <v>174</v>
      </c>
      <c r="Q245" s="162" t="s">
        <v>4454</v>
      </c>
      <c r="R245" s="162" t="s">
        <v>1866</v>
      </c>
      <c r="S245" s="161"/>
      <c r="T245" s="180" t="s">
        <v>4455</v>
      </c>
      <c r="U245" s="162" t="s">
        <v>4456</v>
      </c>
      <c r="V245" s="162" t="s">
        <v>1685</v>
      </c>
      <c r="W245" s="162" t="s">
        <v>4457</v>
      </c>
      <c r="X245" s="162" t="s">
        <v>2919</v>
      </c>
      <c r="Y245" s="162" t="s">
        <v>4458</v>
      </c>
      <c r="Z245" s="179" t="s">
        <v>1651</v>
      </c>
      <c r="AA245" s="161"/>
      <c r="AB245" s="161"/>
      <c r="AC245" s="161"/>
      <c r="AD245" s="161"/>
      <c r="AE245" s="161"/>
      <c r="AF245" s="161"/>
      <c r="AG245" s="161"/>
      <c r="AH245" s="161"/>
      <c r="AI245" s="161" t="b">
        <v>0</v>
      </c>
      <c r="AJ245" s="161" t="b">
        <v>0</v>
      </c>
      <c r="AK245" s="161" t="b">
        <v>0</v>
      </c>
      <c r="AL245" s="161" t="b">
        <v>0</v>
      </c>
      <c r="AM245" s="161"/>
    </row>
    <row r="246">
      <c r="A246" s="1517"/>
      <c r="B246" s="177">
        <v>44657.44940094907</v>
      </c>
      <c r="C246" s="162" t="s">
        <v>4459</v>
      </c>
      <c r="D246" s="162" t="s">
        <v>4460</v>
      </c>
      <c r="E246" s="178">
        <v>36328.0</v>
      </c>
      <c r="F246" s="179">
        <v>22.0</v>
      </c>
      <c r="G246" s="162" t="s">
        <v>304</v>
      </c>
      <c r="H246" s="162" t="s">
        <v>4461</v>
      </c>
      <c r="I246" s="162" t="s">
        <v>4462</v>
      </c>
      <c r="J246" s="162" t="s">
        <v>4463</v>
      </c>
      <c r="K246" s="162" t="s">
        <v>4465</v>
      </c>
      <c r="L246" s="162" t="s">
        <v>1646</v>
      </c>
      <c r="M246" s="162" t="s">
        <v>4464</v>
      </c>
      <c r="N246" s="162" t="s">
        <v>4466</v>
      </c>
      <c r="O246" s="162" t="s">
        <v>1668</v>
      </c>
      <c r="P246" s="162" t="s">
        <v>170</v>
      </c>
      <c r="Q246" s="162" t="s">
        <v>4467</v>
      </c>
      <c r="R246" s="162" t="s">
        <v>1637</v>
      </c>
      <c r="S246" s="162" t="s">
        <v>4468</v>
      </c>
      <c r="T246" s="180" t="s">
        <v>4469</v>
      </c>
      <c r="U246" s="162" t="s">
        <v>4470</v>
      </c>
      <c r="V246" s="162" t="s">
        <v>4471</v>
      </c>
      <c r="W246" s="162" t="s">
        <v>4472</v>
      </c>
      <c r="X246" s="162" t="s">
        <v>1884</v>
      </c>
      <c r="Y246" s="162" t="s">
        <v>4473</v>
      </c>
      <c r="Z246" s="179" t="s">
        <v>1651</v>
      </c>
      <c r="AA246" s="161"/>
      <c r="AB246" s="161"/>
      <c r="AC246" s="161"/>
      <c r="AD246" s="161"/>
      <c r="AE246" s="161"/>
      <c r="AF246" s="161"/>
      <c r="AG246" s="161"/>
      <c r="AH246" s="161"/>
      <c r="AI246" s="161" t="b">
        <v>0</v>
      </c>
      <c r="AJ246" s="161" t="b">
        <v>0</v>
      </c>
      <c r="AK246" s="161" t="b">
        <v>0</v>
      </c>
      <c r="AL246" s="161" t="b">
        <v>0</v>
      </c>
      <c r="AM246" s="161"/>
    </row>
    <row r="247">
      <c r="A247" s="1510" t="s">
        <v>13940</v>
      </c>
      <c r="B247" s="177">
        <v>44659.383493506946</v>
      </c>
      <c r="C247" s="162" t="s">
        <v>4474</v>
      </c>
      <c r="D247" s="162" t="s">
        <v>4475</v>
      </c>
      <c r="E247" s="178">
        <v>35598.0</v>
      </c>
      <c r="F247" s="179">
        <v>24.0</v>
      </c>
      <c r="G247" s="162" t="s">
        <v>305</v>
      </c>
      <c r="H247" s="162" t="s">
        <v>4476</v>
      </c>
      <c r="I247" s="162" t="s">
        <v>1756</v>
      </c>
      <c r="J247" s="162" t="s">
        <v>4477</v>
      </c>
      <c r="K247" s="162" t="s">
        <v>4474</v>
      </c>
      <c r="L247" s="162" t="s">
        <v>1620</v>
      </c>
      <c r="M247" s="162" t="s">
        <v>4478</v>
      </c>
      <c r="N247" s="162" t="s">
        <v>4479</v>
      </c>
      <c r="O247" s="162" t="s">
        <v>1680</v>
      </c>
      <c r="P247" s="162" t="s">
        <v>158</v>
      </c>
      <c r="Q247" s="162" t="s">
        <v>4480</v>
      </c>
      <c r="R247" s="162" t="s">
        <v>1637</v>
      </c>
      <c r="S247" s="161"/>
      <c r="T247" s="180" t="s">
        <v>4481</v>
      </c>
      <c r="U247" s="162" t="s">
        <v>1747</v>
      </c>
      <c r="V247" s="162" t="s">
        <v>4482</v>
      </c>
      <c r="W247" s="162" t="s">
        <v>4483</v>
      </c>
      <c r="X247" s="162" t="s">
        <v>1776</v>
      </c>
      <c r="Y247" s="162" t="s">
        <v>4484</v>
      </c>
      <c r="Z247" s="179" t="s">
        <v>1637</v>
      </c>
      <c r="AA247" s="161"/>
      <c r="AB247" s="161"/>
      <c r="AC247" s="161"/>
      <c r="AD247" s="161"/>
      <c r="AE247" s="161"/>
      <c r="AF247" s="161"/>
      <c r="AG247" s="161"/>
      <c r="AH247" s="161"/>
      <c r="AI247" s="161" t="b">
        <v>0</v>
      </c>
      <c r="AJ247" s="161" t="b">
        <v>0</v>
      </c>
      <c r="AK247" s="161" t="b">
        <v>0</v>
      </c>
      <c r="AL247" s="161" t="b">
        <v>0</v>
      </c>
      <c r="AM247" s="161"/>
    </row>
    <row r="248">
      <c r="A248" s="1511"/>
      <c r="B248" s="177">
        <v>44663.599226516206</v>
      </c>
      <c r="C248" s="162" t="s">
        <v>4485</v>
      </c>
      <c r="D248" s="162" t="s">
        <v>4486</v>
      </c>
      <c r="E248" s="178">
        <v>16915.0</v>
      </c>
      <c r="F248" s="179">
        <v>75.0</v>
      </c>
      <c r="G248" s="162">
        <v>5646776.0</v>
      </c>
      <c r="H248" s="162" t="s">
        <v>2021</v>
      </c>
      <c r="I248" s="162" t="s">
        <v>1756</v>
      </c>
      <c r="J248" s="162" t="s">
        <v>4487</v>
      </c>
      <c r="K248" s="162" t="s">
        <v>4485</v>
      </c>
      <c r="L248" s="162" t="s">
        <v>1620</v>
      </c>
      <c r="M248" s="162" t="s">
        <v>4488</v>
      </c>
      <c r="N248" s="162" t="s">
        <v>4489</v>
      </c>
      <c r="O248" s="162" t="s">
        <v>1634</v>
      </c>
      <c r="P248" s="162" t="s">
        <v>170</v>
      </c>
      <c r="Q248" s="162" t="s">
        <v>4490</v>
      </c>
      <c r="R248" s="162" t="s">
        <v>4491</v>
      </c>
      <c r="S248" s="162" t="s">
        <v>4492</v>
      </c>
      <c r="T248" s="180" t="s">
        <v>4493</v>
      </c>
      <c r="U248" s="162" t="s">
        <v>4494</v>
      </c>
      <c r="V248" s="162" t="s">
        <v>1662</v>
      </c>
      <c r="W248" s="162" t="s">
        <v>4495</v>
      </c>
      <c r="X248" s="162" t="s">
        <v>4496</v>
      </c>
      <c r="Y248" s="162" t="s">
        <v>4497</v>
      </c>
      <c r="Z248" s="179" t="s">
        <v>4498</v>
      </c>
      <c r="AA248" s="161"/>
      <c r="AB248" s="161"/>
      <c r="AC248" s="161"/>
      <c r="AD248" s="161"/>
      <c r="AE248" s="161"/>
      <c r="AF248" s="161"/>
      <c r="AG248" s="161"/>
      <c r="AH248" s="161"/>
      <c r="AI248" s="161" t="b">
        <v>0</v>
      </c>
      <c r="AJ248" s="161" t="b">
        <v>0</v>
      </c>
      <c r="AK248" s="161" t="b">
        <v>0</v>
      </c>
      <c r="AL248" s="161" t="b">
        <v>0</v>
      </c>
      <c r="AM248" s="161"/>
    </row>
    <row r="249" ht="38.25" customHeight="1">
      <c r="A249" s="1519" t="s">
        <v>13937</v>
      </c>
      <c r="B249" s="1520" t="s">
        <v>1545</v>
      </c>
      <c r="C249" s="1520" t="s">
        <v>1546</v>
      </c>
      <c r="D249" s="1520" t="s">
        <v>1547</v>
      </c>
      <c r="E249" s="1520" t="s">
        <v>1548</v>
      </c>
      <c r="F249" s="1521" t="s">
        <v>1567</v>
      </c>
      <c r="G249" s="1520" t="s">
        <v>1544</v>
      </c>
      <c r="H249" s="1520" t="s">
        <v>22</v>
      </c>
      <c r="I249" s="1520" t="s">
        <v>1549</v>
      </c>
      <c r="J249" s="1519" t="s">
        <v>1550</v>
      </c>
      <c r="K249" s="1519" t="s">
        <v>1554</v>
      </c>
      <c r="L249" s="1520" t="s">
        <v>1551</v>
      </c>
      <c r="M249" s="1520" t="s">
        <v>1552</v>
      </c>
      <c r="N249" s="1519" t="s">
        <v>1555</v>
      </c>
      <c r="O249" s="1519" t="s">
        <v>1570</v>
      </c>
      <c r="P249" s="1520" t="s">
        <v>1571</v>
      </c>
      <c r="Q249" s="1520" t="s">
        <v>1557</v>
      </c>
      <c r="R249" s="1520" t="s">
        <v>1558</v>
      </c>
      <c r="S249" s="1520" t="s">
        <v>1559</v>
      </c>
      <c r="T249" s="1520" t="s">
        <v>1560</v>
      </c>
      <c r="U249" s="1519" t="s">
        <v>1561</v>
      </c>
      <c r="V249" s="1519" t="s">
        <v>1562</v>
      </c>
      <c r="W249" s="1519" t="s">
        <v>1563</v>
      </c>
      <c r="X249" s="1519" t="s">
        <v>1564</v>
      </c>
      <c r="Y249" s="1519" t="s">
        <v>1565</v>
      </c>
      <c r="Z249" s="1522" t="s">
        <v>1566</v>
      </c>
      <c r="AA249" s="1007" t="s">
        <v>1568</v>
      </c>
      <c r="AB249" s="1006" t="s">
        <v>3</v>
      </c>
      <c r="AC249" s="1523" t="s">
        <v>1569</v>
      </c>
      <c r="AD249" s="1524"/>
      <c r="AE249" s="1524"/>
      <c r="AF249" s="1524"/>
      <c r="AG249" s="1524"/>
      <c r="AH249" s="1524"/>
      <c r="AI249" s="1524"/>
      <c r="AJ249" s="1524"/>
      <c r="AK249" s="1524"/>
      <c r="AL249" s="1524"/>
      <c r="AM249" s="1525"/>
    </row>
    <row r="250">
      <c r="A250" s="1526"/>
      <c r="B250" s="240">
        <v>44684.488549953705</v>
      </c>
      <c r="C250" s="239" t="s">
        <v>4499</v>
      </c>
      <c r="D250" s="239" t="s">
        <v>4500</v>
      </c>
      <c r="E250" s="241">
        <v>33061.0</v>
      </c>
      <c r="F250" s="244">
        <v>31.0</v>
      </c>
      <c r="G250" s="239">
        <v>3.5051704E7</v>
      </c>
      <c r="H250" s="239" t="s">
        <v>391</v>
      </c>
      <c r="I250" s="239" t="s">
        <v>4501</v>
      </c>
      <c r="J250" s="239">
        <v>2.346515516E9</v>
      </c>
      <c r="K250" s="239" t="s">
        <v>4499</v>
      </c>
      <c r="L250" s="239" t="s">
        <v>1620</v>
      </c>
      <c r="M250" s="239" t="s">
        <v>2092</v>
      </c>
      <c r="N250" s="239" t="s">
        <v>4502</v>
      </c>
      <c r="O250" s="239" t="s">
        <v>1680</v>
      </c>
      <c r="P250" s="239" t="s">
        <v>172</v>
      </c>
      <c r="Q250" s="239" t="s">
        <v>4503</v>
      </c>
      <c r="R250" s="239" t="s">
        <v>1651</v>
      </c>
      <c r="S250" s="242"/>
      <c r="T250" s="243" t="s">
        <v>4504</v>
      </c>
      <c r="U250" s="239" t="s">
        <v>2109</v>
      </c>
      <c r="V250" s="239" t="s">
        <v>2310</v>
      </c>
      <c r="W250" s="239" t="s">
        <v>4505</v>
      </c>
      <c r="X250" s="239" t="s">
        <v>4505</v>
      </c>
      <c r="Y250" s="239">
        <v>2.346515516E9</v>
      </c>
      <c r="Z250" s="244" t="s">
        <v>1661</v>
      </c>
      <c r="AA250" s="245">
        <f t="shared" ref="AA250:AA312" si="25">INT(YEARFRAC(E250,TODAY()))</f>
        <v>33</v>
      </c>
      <c r="AB250" s="242"/>
      <c r="AC250" s="242"/>
      <c r="AD250" s="242"/>
      <c r="AE250" s="242"/>
      <c r="AF250" s="242"/>
      <c r="AG250" s="242"/>
      <c r="AH250" s="242"/>
      <c r="AI250" s="242"/>
      <c r="AJ250" s="242"/>
      <c r="AK250" s="242"/>
      <c r="AL250" s="242"/>
      <c r="AM250" s="242"/>
    </row>
    <row r="251">
      <c r="A251" s="1526"/>
      <c r="B251" s="240">
        <v>44684.49059221065</v>
      </c>
      <c r="C251" s="239" t="s">
        <v>4499</v>
      </c>
      <c r="D251" s="239" t="s">
        <v>4506</v>
      </c>
      <c r="E251" s="241">
        <v>33061.0</v>
      </c>
      <c r="F251" s="244">
        <v>31.0</v>
      </c>
      <c r="G251" s="239">
        <v>3.5051704E7</v>
      </c>
      <c r="H251" s="239" t="s">
        <v>391</v>
      </c>
      <c r="I251" s="239" t="s">
        <v>4501</v>
      </c>
      <c r="J251" s="239">
        <v>2.346515516E9</v>
      </c>
      <c r="K251" s="239" t="s">
        <v>4499</v>
      </c>
      <c r="L251" s="239" t="s">
        <v>1620</v>
      </c>
      <c r="M251" s="239" t="s">
        <v>4507</v>
      </c>
      <c r="N251" s="239" t="s">
        <v>4508</v>
      </c>
      <c r="O251" s="239" t="s">
        <v>1680</v>
      </c>
      <c r="P251" s="239" t="s">
        <v>170</v>
      </c>
      <c r="Q251" s="239" t="s">
        <v>4509</v>
      </c>
      <c r="R251" s="239" t="s">
        <v>4510</v>
      </c>
      <c r="S251" s="242"/>
      <c r="T251" s="243" t="s">
        <v>4511</v>
      </c>
      <c r="U251" s="239" t="s">
        <v>1661</v>
      </c>
      <c r="V251" s="239" t="s">
        <v>2310</v>
      </c>
      <c r="W251" s="239" t="s">
        <v>4512</v>
      </c>
      <c r="X251" s="239" t="s">
        <v>4512</v>
      </c>
      <c r="Y251" s="239">
        <v>2.3456311E7</v>
      </c>
      <c r="Z251" s="244" t="s">
        <v>1661</v>
      </c>
      <c r="AA251" s="245">
        <f t="shared" si="25"/>
        <v>33</v>
      </c>
      <c r="AB251" s="242"/>
      <c r="AC251" s="242"/>
      <c r="AD251" s="242"/>
      <c r="AE251" s="242"/>
      <c r="AF251" s="242"/>
      <c r="AG251" s="242"/>
      <c r="AH251" s="242"/>
      <c r="AI251" s="242"/>
      <c r="AJ251" s="242"/>
      <c r="AK251" s="242"/>
      <c r="AL251" s="242"/>
      <c r="AM251" s="242"/>
    </row>
    <row r="252">
      <c r="A252" s="1526"/>
      <c r="B252" s="240">
        <v>44689.90410357639</v>
      </c>
      <c r="C252" s="239" t="s">
        <v>4513</v>
      </c>
      <c r="D252" s="239" t="s">
        <v>4514</v>
      </c>
      <c r="E252" s="241">
        <v>35172.0</v>
      </c>
      <c r="F252" s="244">
        <v>26.0</v>
      </c>
      <c r="G252" s="239">
        <v>3.8947281E7</v>
      </c>
      <c r="H252" s="239" t="s">
        <v>391</v>
      </c>
      <c r="I252" s="239" t="s">
        <v>4515</v>
      </c>
      <c r="J252" s="239">
        <v>5.491130651927E12</v>
      </c>
      <c r="K252" s="239" t="s">
        <v>4517</v>
      </c>
      <c r="L252" s="239" t="s">
        <v>1620</v>
      </c>
      <c r="M252" s="239" t="s">
        <v>4516</v>
      </c>
      <c r="N252" s="239" t="s">
        <v>4518</v>
      </c>
      <c r="O252" s="239" t="s">
        <v>1668</v>
      </c>
      <c r="P252" s="239" t="s">
        <v>174</v>
      </c>
      <c r="Q252" s="239" t="s">
        <v>4519</v>
      </c>
      <c r="R252" s="239" t="s">
        <v>4520</v>
      </c>
      <c r="S252" s="242"/>
      <c r="T252" s="247" t="s">
        <v>4521</v>
      </c>
      <c r="U252" s="239" t="s">
        <v>4522</v>
      </c>
      <c r="V252" s="239" t="s">
        <v>1788</v>
      </c>
      <c r="W252" s="239" t="s">
        <v>4523</v>
      </c>
      <c r="X252" s="239" t="s">
        <v>1884</v>
      </c>
      <c r="Y252" s="239" t="s">
        <v>4524</v>
      </c>
      <c r="Z252" s="244" t="s">
        <v>1651</v>
      </c>
      <c r="AA252" s="245">
        <f t="shared" si="25"/>
        <v>27</v>
      </c>
      <c r="AB252" s="242"/>
      <c r="AC252" s="242"/>
      <c r="AD252" s="242"/>
      <c r="AE252" s="242"/>
      <c r="AF252" s="242"/>
      <c r="AG252" s="242"/>
      <c r="AH252" s="242"/>
      <c r="AI252" s="242"/>
      <c r="AJ252" s="242"/>
      <c r="AK252" s="242"/>
      <c r="AL252" s="242"/>
      <c r="AM252" s="242"/>
    </row>
    <row r="253">
      <c r="A253" s="1527"/>
      <c r="B253" s="240">
        <v>44689.91749974537</v>
      </c>
      <c r="C253" s="239" t="s">
        <v>4517</v>
      </c>
      <c r="D253" s="239" t="s">
        <v>4514</v>
      </c>
      <c r="E253" s="241">
        <v>35172.0</v>
      </c>
      <c r="F253" s="244">
        <v>26.0</v>
      </c>
      <c r="G253" s="239">
        <v>3.8947281E7</v>
      </c>
      <c r="H253" s="239" t="s">
        <v>391</v>
      </c>
      <c r="I253" s="239" t="s">
        <v>4515</v>
      </c>
      <c r="J253" s="239" t="s">
        <v>4525</v>
      </c>
      <c r="K253" s="239" t="s">
        <v>4517</v>
      </c>
      <c r="L253" s="239" t="s">
        <v>1620</v>
      </c>
      <c r="M253" s="239" t="s">
        <v>4526</v>
      </c>
      <c r="N253" s="239" t="s">
        <v>4527</v>
      </c>
      <c r="O253" s="239" t="s">
        <v>1668</v>
      </c>
      <c r="P253" s="239" t="s">
        <v>174</v>
      </c>
      <c r="Q253" s="239" t="s">
        <v>4519</v>
      </c>
      <c r="R253" s="239" t="s">
        <v>4528</v>
      </c>
      <c r="S253" s="242"/>
      <c r="T253" s="243" t="s">
        <v>4529</v>
      </c>
      <c r="U253" s="239" t="s">
        <v>4530</v>
      </c>
      <c r="V253" s="239" t="s">
        <v>1788</v>
      </c>
      <c r="W253" s="239" t="s">
        <v>4523</v>
      </c>
      <c r="X253" s="239" t="s">
        <v>4531</v>
      </c>
      <c r="Y253" s="239" t="s">
        <v>4524</v>
      </c>
      <c r="Z253" s="244" t="s">
        <v>1651</v>
      </c>
      <c r="AA253" s="245">
        <f t="shared" si="25"/>
        <v>27</v>
      </c>
      <c r="AB253" s="242"/>
      <c r="AC253" s="242"/>
      <c r="AD253" s="242"/>
      <c r="AE253" s="242"/>
      <c r="AF253" s="242"/>
      <c r="AG253" s="242"/>
      <c r="AH253" s="242"/>
      <c r="AI253" s="242"/>
      <c r="AJ253" s="242"/>
      <c r="AK253" s="242"/>
      <c r="AL253" s="242"/>
      <c r="AM253" s="242"/>
    </row>
    <row r="254">
      <c r="A254" s="1526"/>
      <c r="B254" s="240">
        <v>44691.483048553244</v>
      </c>
      <c r="C254" s="239" t="s">
        <v>4532</v>
      </c>
      <c r="D254" s="239" t="s">
        <v>4533</v>
      </c>
      <c r="E254" s="241">
        <v>44845.0</v>
      </c>
      <c r="F254" s="244">
        <v>29.0</v>
      </c>
      <c r="G254" s="239">
        <v>3.6944583E7</v>
      </c>
      <c r="H254" s="239" t="s">
        <v>674</v>
      </c>
      <c r="I254" s="239" t="s">
        <v>3890</v>
      </c>
      <c r="J254" s="239">
        <v>2.945414773E9</v>
      </c>
      <c r="K254" s="239" t="s">
        <v>4535</v>
      </c>
      <c r="L254" s="239" t="s">
        <v>1620</v>
      </c>
      <c r="M254" s="239" t="s">
        <v>4534</v>
      </c>
      <c r="N254" s="239" t="s">
        <v>4536</v>
      </c>
      <c r="O254" s="239" t="s">
        <v>1634</v>
      </c>
      <c r="P254" s="239" t="s">
        <v>174</v>
      </c>
      <c r="Q254" s="239" t="s">
        <v>4537</v>
      </c>
      <c r="R254" s="239" t="s">
        <v>1637</v>
      </c>
      <c r="S254" s="242"/>
      <c r="T254" s="243" t="s">
        <v>4538</v>
      </c>
      <c r="U254" s="239" t="s">
        <v>4539</v>
      </c>
      <c r="V254" s="239" t="s">
        <v>1685</v>
      </c>
      <c r="W254" s="239" t="s">
        <v>4540</v>
      </c>
      <c r="X254" s="239" t="s">
        <v>2322</v>
      </c>
      <c r="Y254" s="239">
        <v>2.945456566E9</v>
      </c>
      <c r="Z254" s="244" t="s">
        <v>2049</v>
      </c>
      <c r="AA254" s="245">
        <f t="shared" si="25"/>
        <v>1</v>
      </c>
      <c r="AB254" s="239" t="s">
        <v>4541</v>
      </c>
      <c r="AC254" s="242"/>
      <c r="AD254" s="242"/>
      <c r="AE254" s="242"/>
      <c r="AF254" s="242"/>
      <c r="AG254" s="242"/>
      <c r="AH254" s="242"/>
      <c r="AI254" s="242"/>
      <c r="AJ254" s="242"/>
      <c r="AK254" s="242"/>
      <c r="AL254" s="242"/>
      <c r="AM254" s="242"/>
    </row>
    <row r="255">
      <c r="A255" s="1526"/>
      <c r="B255" s="240">
        <v>44692.66891962963</v>
      </c>
      <c r="C255" s="239" t="s">
        <v>4542</v>
      </c>
      <c r="D255" s="239" t="s">
        <v>4543</v>
      </c>
      <c r="E255" s="241">
        <v>26577.0</v>
      </c>
      <c r="F255" s="244">
        <v>49.0</v>
      </c>
      <c r="G255" s="239">
        <v>2.2626392E7</v>
      </c>
      <c r="H255" s="239" t="s">
        <v>4544</v>
      </c>
      <c r="I255" s="239" t="s">
        <v>4545</v>
      </c>
      <c r="J255" s="239">
        <v>1.166487875E9</v>
      </c>
      <c r="K255" s="239" t="s">
        <v>4542</v>
      </c>
      <c r="L255" s="239" t="s">
        <v>1620</v>
      </c>
      <c r="M255" s="239" t="s">
        <v>4546</v>
      </c>
      <c r="N255" s="239" t="s">
        <v>4547</v>
      </c>
      <c r="O255" s="239" t="s">
        <v>1634</v>
      </c>
      <c r="P255" s="239" t="s">
        <v>158</v>
      </c>
      <c r="Q255" s="239" t="s">
        <v>1651</v>
      </c>
      <c r="R255" s="239" t="s">
        <v>1651</v>
      </c>
      <c r="S255" s="239" t="s">
        <v>4548</v>
      </c>
      <c r="T255" s="243" t="s">
        <v>4549</v>
      </c>
      <c r="U255" s="239" t="s">
        <v>1661</v>
      </c>
      <c r="V255" s="239" t="s">
        <v>2646</v>
      </c>
      <c r="W255" s="239" t="s">
        <v>4550</v>
      </c>
      <c r="X255" s="239" t="s">
        <v>2098</v>
      </c>
      <c r="Y255" s="239" t="s">
        <v>4551</v>
      </c>
      <c r="Z255" s="244" t="s">
        <v>2674</v>
      </c>
      <c r="AA255" s="245">
        <f t="shared" si="25"/>
        <v>51</v>
      </c>
      <c r="AB255" s="242"/>
      <c r="AC255" s="242"/>
      <c r="AD255" s="242"/>
      <c r="AE255" s="242"/>
      <c r="AF255" s="242"/>
      <c r="AG255" s="242"/>
      <c r="AH255" s="242"/>
      <c r="AI255" s="242"/>
      <c r="AJ255" s="242"/>
      <c r="AK255" s="242"/>
      <c r="AL255" s="242"/>
      <c r="AM255" s="242"/>
    </row>
    <row r="256">
      <c r="A256" s="1526"/>
      <c r="B256" s="240">
        <v>44697.96889387732</v>
      </c>
      <c r="C256" s="239" t="s">
        <v>4552</v>
      </c>
      <c r="D256" s="239" t="s">
        <v>4553</v>
      </c>
      <c r="E256" s="241">
        <v>36192.0</v>
      </c>
      <c r="F256" s="244">
        <v>23.0</v>
      </c>
      <c r="G256" s="239" t="s">
        <v>311</v>
      </c>
      <c r="H256" s="239" t="s">
        <v>3580</v>
      </c>
      <c r="I256" s="239" t="s">
        <v>4554</v>
      </c>
      <c r="J256" s="239" t="s">
        <v>4555</v>
      </c>
      <c r="K256" s="239" t="s">
        <v>4552</v>
      </c>
      <c r="L256" s="239" t="s">
        <v>1646</v>
      </c>
      <c r="M256" s="239" t="s">
        <v>4556</v>
      </c>
      <c r="N256" s="239" t="s">
        <v>4557</v>
      </c>
      <c r="O256" s="239" t="s">
        <v>1668</v>
      </c>
      <c r="P256" s="239" t="s">
        <v>174</v>
      </c>
      <c r="Q256" s="239" t="s">
        <v>4558</v>
      </c>
      <c r="R256" s="239" t="s">
        <v>1651</v>
      </c>
      <c r="S256" s="239" t="s">
        <v>4559</v>
      </c>
      <c r="T256" s="243" t="s">
        <v>4560</v>
      </c>
      <c r="U256" s="239" t="s">
        <v>4561</v>
      </c>
      <c r="V256" s="239" t="s">
        <v>1829</v>
      </c>
      <c r="W256" s="239" t="s">
        <v>4562</v>
      </c>
      <c r="X256" s="239" t="s">
        <v>1708</v>
      </c>
      <c r="Y256" s="239" t="s">
        <v>2438</v>
      </c>
      <c r="Z256" s="244" t="s">
        <v>1651</v>
      </c>
      <c r="AA256" s="245">
        <f t="shared" si="25"/>
        <v>24</v>
      </c>
      <c r="AB256" s="242"/>
      <c r="AC256" s="242"/>
      <c r="AD256" s="242"/>
      <c r="AE256" s="242"/>
      <c r="AF256" s="242"/>
      <c r="AG256" s="242"/>
      <c r="AH256" s="242"/>
      <c r="AI256" s="242"/>
      <c r="AJ256" s="242"/>
      <c r="AK256" s="242"/>
      <c r="AL256" s="242"/>
      <c r="AM256" s="242"/>
    </row>
    <row r="257">
      <c r="A257" s="1528"/>
      <c r="B257" s="250">
        <v>44705.42160321759</v>
      </c>
      <c r="C257" s="249" t="s">
        <v>4563</v>
      </c>
      <c r="D257" s="249" t="s">
        <v>4564</v>
      </c>
      <c r="E257" s="251">
        <v>33483.0</v>
      </c>
      <c r="F257" s="253" t="s">
        <v>4577</v>
      </c>
      <c r="G257" s="249">
        <v>3.6527512E7</v>
      </c>
      <c r="H257" s="249" t="s">
        <v>2021</v>
      </c>
      <c r="I257" s="249" t="s">
        <v>1678</v>
      </c>
      <c r="J257" s="249" t="s">
        <v>4565</v>
      </c>
      <c r="K257" s="249" t="s">
        <v>4567</v>
      </c>
      <c r="L257" s="249" t="s">
        <v>1620</v>
      </c>
      <c r="M257" s="249" t="s">
        <v>4566</v>
      </c>
      <c r="N257" s="249" t="s">
        <v>4568</v>
      </c>
      <c r="O257" s="249" t="s">
        <v>1634</v>
      </c>
      <c r="P257" s="249" t="s">
        <v>174</v>
      </c>
      <c r="Q257" s="249" t="s">
        <v>4569</v>
      </c>
      <c r="R257" s="249" t="s">
        <v>4570</v>
      </c>
      <c r="S257" s="249" t="s">
        <v>4571</v>
      </c>
      <c r="T257" s="252" t="s">
        <v>4572</v>
      </c>
      <c r="U257" s="249" t="s">
        <v>1661</v>
      </c>
      <c r="V257" s="249" t="s">
        <v>4573</v>
      </c>
      <c r="W257" s="249" t="s">
        <v>4574</v>
      </c>
      <c r="X257" s="249" t="s">
        <v>1776</v>
      </c>
      <c r="Y257" s="249" t="s">
        <v>4575</v>
      </c>
      <c r="Z257" s="253" t="s">
        <v>4576</v>
      </c>
      <c r="AA257" s="245">
        <f t="shared" si="25"/>
        <v>32</v>
      </c>
      <c r="AB257" s="254"/>
      <c r="AC257" s="254"/>
      <c r="AD257" s="254"/>
      <c r="AE257" s="254"/>
      <c r="AF257" s="254"/>
      <c r="AG257" s="254"/>
      <c r="AH257" s="254"/>
      <c r="AI257" s="254"/>
      <c r="AJ257" s="254"/>
      <c r="AK257" s="254"/>
      <c r="AL257" s="254"/>
      <c r="AM257" s="254"/>
    </row>
    <row r="258" ht="15.0" customHeight="1">
      <c r="A258" s="1526"/>
      <c r="B258" s="240">
        <v>44711.63274515046</v>
      </c>
      <c r="C258" s="239" t="s">
        <v>4578</v>
      </c>
      <c r="D258" s="239" t="s">
        <v>4579</v>
      </c>
      <c r="E258" s="241">
        <v>36960.0</v>
      </c>
      <c r="F258" s="244">
        <v>21.0</v>
      </c>
      <c r="G258" s="239" t="s">
        <v>313</v>
      </c>
      <c r="H258" s="239" t="s">
        <v>4580</v>
      </c>
      <c r="I258" s="239" t="s">
        <v>1822</v>
      </c>
      <c r="J258" s="239" t="s">
        <v>4581</v>
      </c>
      <c r="K258" s="239" t="s">
        <v>4578</v>
      </c>
      <c r="L258" s="239" t="s">
        <v>1646</v>
      </c>
      <c r="M258" s="239" t="s">
        <v>4582</v>
      </c>
      <c r="N258" s="239" t="s">
        <v>4583</v>
      </c>
      <c r="O258" s="239" t="s">
        <v>1668</v>
      </c>
      <c r="P258" s="239" t="s">
        <v>174</v>
      </c>
      <c r="Q258" s="239" t="s">
        <v>4584</v>
      </c>
      <c r="R258" s="239" t="s">
        <v>4585</v>
      </c>
      <c r="S258" s="239" t="s">
        <v>4586</v>
      </c>
      <c r="T258" s="243" t="s">
        <v>4587</v>
      </c>
      <c r="U258" s="239" t="s">
        <v>4588</v>
      </c>
      <c r="V258" s="239" t="s">
        <v>1685</v>
      </c>
      <c r="W258" s="239" t="s">
        <v>4589</v>
      </c>
      <c r="X258" s="239" t="s">
        <v>2919</v>
      </c>
      <c r="Y258" s="239" t="s">
        <v>4590</v>
      </c>
      <c r="Z258" s="244" t="s">
        <v>1637</v>
      </c>
      <c r="AA258" s="245">
        <f t="shared" si="25"/>
        <v>22</v>
      </c>
      <c r="AB258" s="242"/>
      <c r="AC258" s="242"/>
      <c r="AD258" s="242"/>
      <c r="AE258" s="242"/>
      <c r="AF258" s="242"/>
      <c r="AG258" s="242"/>
      <c r="AH258" s="242"/>
      <c r="AI258" s="242"/>
      <c r="AJ258" s="242"/>
      <c r="AK258" s="242"/>
      <c r="AL258" s="242"/>
      <c r="AM258" s="242"/>
    </row>
    <row r="259">
      <c r="A259" s="1526"/>
      <c r="B259" s="240">
        <v>44719.0560841088</v>
      </c>
      <c r="C259" s="239" t="s">
        <v>4591</v>
      </c>
      <c r="D259" s="239" t="s">
        <v>4592</v>
      </c>
      <c r="E259" s="241">
        <v>36231.0</v>
      </c>
      <c r="F259" s="244">
        <v>23.0</v>
      </c>
      <c r="G259" s="239">
        <v>4.1758829E7</v>
      </c>
      <c r="H259" s="239" t="s">
        <v>391</v>
      </c>
      <c r="I259" s="239" t="s">
        <v>4515</v>
      </c>
      <c r="J259" s="239" t="s">
        <v>4593</v>
      </c>
      <c r="K259" s="239" t="s">
        <v>4591</v>
      </c>
      <c r="L259" s="239" t="s">
        <v>1620</v>
      </c>
      <c r="M259" s="239" t="s">
        <v>4594</v>
      </c>
      <c r="N259" s="239" t="s">
        <v>4595</v>
      </c>
      <c r="O259" s="239" t="s">
        <v>1634</v>
      </c>
      <c r="P259" s="239" t="s">
        <v>170</v>
      </c>
      <c r="Q259" s="239" t="s">
        <v>4596</v>
      </c>
      <c r="R259" s="239" t="s">
        <v>4597</v>
      </c>
      <c r="S259" s="239" t="s">
        <v>4598</v>
      </c>
      <c r="T259" s="243" t="s">
        <v>4599</v>
      </c>
      <c r="U259" s="239" t="s">
        <v>1661</v>
      </c>
      <c r="V259" s="239" t="s">
        <v>1662</v>
      </c>
      <c r="W259" s="239" t="s">
        <v>4600</v>
      </c>
      <c r="X259" s="239" t="s">
        <v>1708</v>
      </c>
      <c r="Y259" s="239" t="s">
        <v>4601</v>
      </c>
      <c r="Z259" s="244" t="s">
        <v>4602</v>
      </c>
      <c r="AA259" s="245">
        <f t="shared" si="25"/>
        <v>24</v>
      </c>
      <c r="AB259" s="242"/>
      <c r="AC259" s="242"/>
      <c r="AD259" s="242"/>
      <c r="AE259" s="242"/>
      <c r="AF259" s="242"/>
      <c r="AG259" s="242"/>
      <c r="AH259" s="242"/>
      <c r="AI259" s="242"/>
      <c r="AJ259" s="242"/>
      <c r="AK259" s="242"/>
      <c r="AL259" s="242"/>
      <c r="AM259" s="242"/>
    </row>
    <row r="260">
      <c r="A260" s="1527"/>
      <c r="B260" s="240">
        <v>44745.947825428244</v>
      </c>
      <c r="C260" s="239" t="s">
        <v>4603</v>
      </c>
      <c r="D260" s="239" t="s">
        <v>4604</v>
      </c>
      <c r="E260" s="241">
        <v>37264.0</v>
      </c>
      <c r="F260" s="244">
        <v>19.0</v>
      </c>
      <c r="G260" s="239">
        <v>4.426194E7</v>
      </c>
      <c r="H260" s="239" t="s">
        <v>2021</v>
      </c>
      <c r="I260" s="239" t="s">
        <v>1678</v>
      </c>
      <c r="J260" s="239" t="s">
        <v>4605</v>
      </c>
      <c r="K260" s="239" t="s">
        <v>4607</v>
      </c>
      <c r="L260" s="239" t="s">
        <v>1620</v>
      </c>
      <c r="M260" s="239" t="s">
        <v>4606</v>
      </c>
      <c r="N260" s="239" t="s">
        <v>4608</v>
      </c>
      <c r="O260" s="239" t="s">
        <v>1634</v>
      </c>
      <c r="P260" s="239" t="s">
        <v>316</v>
      </c>
      <c r="Q260" s="239" t="s">
        <v>4609</v>
      </c>
      <c r="R260" s="239" t="s">
        <v>4610</v>
      </c>
      <c r="S260" s="239" t="s">
        <v>4611</v>
      </c>
      <c r="T260" s="243" t="s">
        <v>4612</v>
      </c>
      <c r="U260" s="239" t="s">
        <v>1661</v>
      </c>
      <c r="V260" s="239" t="s">
        <v>1685</v>
      </c>
      <c r="W260" s="239" t="s">
        <v>4613</v>
      </c>
      <c r="X260" s="239" t="s">
        <v>2032</v>
      </c>
      <c r="Y260" s="239" t="s">
        <v>4614</v>
      </c>
      <c r="Z260" s="244" t="s">
        <v>4615</v>
      </c>
      <c r="AA260" s="245">
        <f t="shared" si="25"/>
        <v>21</v>
      </c>
      <c r="AB260" s="242"/>
      <c r="AC260" s="242"/>
      <c r="AD260" s="242"/>
      <c r="AE260" s="242"/>
      <c r="AF260" s="242"/>
      <c r="AG260" s="242"/>
      <c r="AH260" s="242"/>
      <c r="AI260" s="242"/>
      <c r="AJ260" s="242"/>
      <c r="AK260" s="242"/>
      <c r="AL260" s="242"/>
      <c r="AM260" s="242"/>
    </row>
    <row r="261">
      <c r="A261" s="1526"/>
      <c r="B261" s="240">
        <v>44754.65742195601</v>
      </c>
      <c r="C261" s="239" t="s">
        <v>4616</v>
      </c>
      <c r="D261" s="239" t="s">
        <v>4617</v>
      </c>
      <c r="E261" s="241">
        <v>36662.0</v>
      </c>
      <c r="F261" s="244">
        <v>22.0</v>
      </c>
      <c r="G261" s="239">
        <v>4.2587605E7</v>
      </c>
      <c r="H261" s="239" t="s">
        <v>391</v>
      </c>
      <c r="I261" s="239" t="s">
        <v>4618</v>
      </c>
      <c r="J261" s="239" t="s">
        <v>4619</v>
      </c>
      <c r="K261" s="239" t="s">
        <v>4621</v>
      </c>
      <c r="L261" s="239" t="s">
        <v>1620</v>
      </c>
      <c r="M261" s="239" t="s">
        <v>4620</v>
      </c>
      <c r="N261" s="239" t="s">
        <v>4622</v>
      </c>
      <c r="O261" s="239" t="s">
        <v>1622</v>
      </c>
      <c r="P261" s="239" t="s">
        <v>174</v>
      </c>
      <c r="Q261" s="239" t="s">
        <v>4623</v>
      </c>
      <c r="R261" s="239" t="s">
        <v>4624</v>
      </c>
      <c r="S261" s="242"/>
      <c r="T261" s="243" t="s">
        <v>4625</v>
      </c>
      <c r="U261" s="239" t="s">
        <v>4626</v>
      </c>
      <c r="V261" s="239" t="s">
        <v>1662</v>
      </c>
      <c r="W261" s="239" t="s">
        <v>4627</v>
      </c>
      <c r="X261" s="239" t="s">
        <v>1708</v>
      </c>
      <c r="Y261" s="239" t="s">
        <v>4628</v>
      </c>
      <c r="Z261" s="244" t="s">
        <v>3941</v>
      </c>
      <c r="AA261" s="245">
        <f t="shared" si="25"/>
        <v>23</v>
      </c>
      <c r="AB261" s="242"/>
      <c r="AC261" s="242"/>
      <c r="AD261" s="242"/>
      <c r="AE261" s="242"/>
      <c r="AF261" s="242"/>
      <c r="AG261" s="242"/>
      <c r="AH261" s="242"/>
      <c r="AI261" s="242"/>
      <c r="AJ261" s="242"/>
      <c r="AK261" s="242"/>
      <c r="AL261" s="242"/>
      <c r="AM261" s="242"/>
    </row>
    <row r="262">
      <c r="A262" s="1529"/>
      <c r="B262" s="240">
        <v>44768.55428703704</v>
      </c>
      <c r="C262" s="239" t="s">
        <v>4629</v>
      </c>
      <c r="D262" s="239" t="s">
        <v>4630</v>
      </c>
      <c r="E262" s="241">
        <v>33502.0</v>
      </c>
      <c r="F262" s="244">
        <v>31.0</v>
      </c>
      <c r="G262" s="239">
        <v>9.5040733E7</v>
      </c>
      <c r="H262" s="239" t="s">
        <v>1643</v>
      </c>
      <c r="I262" s="239" t="s">
        <v>2691</v>
      </c>
      <c r="J262" s="239" t="s">
        <v>391</v>
      </c>
      <c r="K262" s="239" t="s">
        <v>4629</v>
      </c>
      <c r="L262" s="239" t="s">
        <v>1646</v>
      </c>
      <c r="M262" s="239" t="s">
        <v>4631</v>
      </c>
      <c r="N262" s="239" t="s">
        <v>4632</v>
      </c>
      <c r="O262" s="239" t="s">
        <v>1680</v>
      </c>
      <c r="P262" s="239" t="s">
        <v>170</v>
      </c>
      <c r="Q262" s="239" t="s">
        <v>4633</v>
      </c>
      <c r="R262" s="239" t="s">
        <v>4633</v>
      </c>
      <c r="S262" s="242"/>
      <c r="T262" s="243" t="s">
        <v>4634</v>
      </c>
      <c r="U262" s="239" t="s">
        <v>4635</v>
      </c>
      <c r="V262" s="239" t="s">
        <v>4636</v>
      </c>
      <c r="W262" s="239" t="s">
        <v>4637</v>
      </c>
      <c r="X262" s="239" t="s">
        <v>3559</v>
      </c>
      <c r="Y262" s="239" t="s">
        <v>4638</v>
      </c>
      <c r="Z262" s="244" t="s">
        <v>1637</v>
      </c>
      <c r="AA262" s="245">
        <f t="shared" si="25"/>
        <v>32</v>
      </c>
      <c r="AB262" s="242"/>
      <c r="AC262" s="242"/>
      <c r="AD262" s="242"/>
      <c r="AE262" s="242"/>
      <c r="AF262" s="242"/>
      <c r="AG262" s="242"/>
      <c r="AH262" s="242"/>
      <c r="AI262" s="242"/>
      <c r="AJ262" s="242"/>
      <c r="AK262" s="242"/>
      <c r="AL262" s="242"/>
      <c r="AM262" s="242"/>
    </row>
    <row r="263" ht="19.5" customHeight="1">
      <c r="A263" s="1527"/>
      <c r="B263" s="240">
        <v>44780.63719721065</v>
      </c>
      <c r="C263" s="239" t="s">
        <v>4639</v>
      </c>
      <c r="D263" s="239" t="s">
        <v>4640</v>
      </c>
      <c r="E263" s="241">
        <v>37082.0</v>
      </c>
      <c r="F263" s="244">
        <v>21.0</v>
      </c>
      <c r="G263" s="239">
        <v>4.3427705E7</v>
      </c>
      <c r="H263" s="239" t="s">
        <v>391</v>
      </c>
      <c r="I263" s="239" t="s">
        <v>1822</v>
      </c>
      <c r="J263" s="239" t="s">
        <v>4641</v>
      </c>
      <c r="K263" s="239" t="s">
        <v>4643</v>
      </c>
      <c r="L263" s="239" t="s">
        <v>1620</v>
      </c>
      <c r="M263" s="239" t="s">
        <v>4642</v>
      </c>
      <c r="N263" s="239" t="s">
        <v>4644</v>
      </c>
      <c r="O263" s="239" t="s">
        <v>1634</v>
      </c>
      <c r="P263" s="239" t="s">
        <v>158</v>
      </c>
      <c r="Q263" s="239" t="s">
        <v>4645</v>
      </c>
      <c r="R263" s="239" t="s">
        <v>1637</v>
      </c>
      <c r="S263" s="239" t="s">
        <v>4646</v>
      </c>
      <c r="T263" s="243" t="s">
        <v>4647</v>
      </c>
      <c r="U263" s="239" t="s">
        <v>1661</v>
      </c>
      <c r="V263" s="239" t="s">
        <v>1662</v>
      </c>
      <c r="W263" s="239" t="s">
        <v>4648</v>
      </c>
      <c r="X263" s="239" t="s">
        <v>2360</v>
      </c>
      <c r="Y263" s="239" t="s">
        <v>4649</v>
      </c>
      <c r="Z263" s="244" t="s">
        <v>4650</v>
      </c>
      <c r="AA263" s="245">
        <f t="shared" si="25"/>
        <v>22</v>
      </c>
      <c r="AB263" s="239" t="s">
        <v>4651</v>
      </c>
      <c r="AC263" s="242"/>
      <c r="AD263" s="242"/>
      <c r="AE263" s="242"/>
      <c r="AF263" s="242"/>
      <c r="AG263" s="242"/>
      <c r="AH263" s="242"/>
      <c r="AI263" s="242"/>
      <c r="AJ263" s="242"/>
      <c r="AK263" s="242"/>
      <c r="AL263" s="242"/>
      <c r="AM263" s="242"/>
    </row>
    <row r="264">
      <c r="A264" s="1527"/>
      <c r="B264" s="240">
        <v>44789.505217962964</v>
      </c>
      <c r="C264" s="239" t="s">
        <v>4652</v>
      </c>
      <c r="D264" s="239" t="s">
        <v>4653</v>
      </c>
      <c r="E264" s="241">
        <v>28988.0</v>
      </c>
      <c r="F264" s="244">
        <v>43.0</v>
      </c>
      <c r="G264" s="239">
        <v>9.2880042E7</v>
      </c>
      <c r="H264" s="239" t="s">
        <v>4654</v>
      </c>
      <c r="I264" s="239" t="s">
        <v>4655</v>
      </c>
      <c r="J264" s="239" t="s">
        <v>4656</v>
      </c>
      <c r="K264" s="239" t="s">
        <v>4657</v>
      </c>
      <c r="L264" s="239" t="s">
        <v>1620</v>
      </c>
      <c r="M264" s="239" t="s">
        <v>2092</v>
      </c>
      <c r="N264" s="239" t="s">
        <v>4658</v>
      </c>
      <c r="O264" s="239" t="s">
        <v>1668</v>
      </c>
      <c r="P264" s="239" t="s">
        <v>282</v>
      </c>
      <c r="Q264" s="239" t="s">
        <v>4659</v>
      </c>
      <c r="R264" s="239" t="s">
        <v>4660</v>
      </c>
      <c r="S264" s="242"/>
      <c r="T264" s="243" t="s">
        <v>4661</v>
      </c>
      <c r="U264" s="239" t="s">
        <v>1661</v>
      </c>
      <c r="V264" s="239" t="s">
        <v>1829</v>
      </c>
      <c r="W264" s="239" t="s">
        <v>4662</v>
      </c>
      <c r="X264" s="239" t="s">
        <v>4663</v>
      </c>
      <c r="Y264" s="239" t="s">
        <v>4656</v>
      </c>
      <c r="Z264" s="244" t="s">
        <v>4664</v>
      </c>
      <c r="AA264" s="245">
        <f t="shared" si="25"/>
        <v>44</v>
      </c>
      <c r="AB264" s="242"/>
      <c r="AC264" s="242"/>
      <c r="AD264" s="242"/>
      <c r="AE264" s="242"/>
      <c r="AF264" s="242"/>
      <c r="AG264" s="242"/>
      <c r="AH264" s="242"/>
      <c r="AI264" s="242"/>
      <c r="AJ264" s="242"/>
      <c r="AK264" s="242"/>
      <c r="AL264" s="242"/>
      <c r="AM264" s="242"/>
    </row>
    <row r="265">
      <c r="A265" s="1530"/>
      <c r="B265" s="240">
        <v>44789.65765015046</v>
      </c>
      <c r="C265" s="239" t="s">
        <v>4665</v>
      </c>
      <c r="D265" s="239" t="s">
        <v>4666</v>
      </c>
      <c r="E265" s="241">
        <v>37116.0</v>
      </c>
      <c r="F265" s="244">
        <v>21.0</v>
      </c>
      <c r="G265" s="239">
        <v>4.4997599E7</v>
      </c>
      <c r="H265" s="239" t="s">
        <v>2021</v>
      </c>
      <c r="I265" s="239" t="s">
        <v>4667</v>
      </c>
      <c r="J265" s="239" t="s">
        <v>4668</v>
      </c>
      <c r="K265" s="239" t="s">
        <v>4665</v>
      </c>
      <c r="L265" s="239" t="s">
        <v>1620</v>
      </c>
      <c r="M265" s="239" t="s">
        <v>4669</v>
      </c>
      <c r="N265" s="239" t="s">
        <v>4670</v>
      </c>
      <c r="O265" s="239" t="s">
        <v>1680</v>
      </c>
      <c r="P265" s="239" t="s">
        <v>282</v>
      </c>
      <c r="Q265" s="239" t="s">
        <v>4671</v>
      </c>
      <c r="R265" s="239" t="s">
        <v>1866</v>
      </c>
      <c r="S265" s="242"/>
      <c r="T265" s="243" t="s">
        <v>4672</v>
      </c>
      <c r="U265" s="239" t="s">
        <v>2109</v>
      </c>
      <c r="V265" s="239" t="s">
        <v>4673</v>
      </c>
      <c r="W265" s="239" t="s">
        <v>4674</v>
      </c>
      <c r="X265" s="239" t="s">
        <v>1831</v>
      </c>
      <c r="Y265" s="239" t="s">
        <v>4675</v>
      </c>
      <c r="Z265" s="244" t="s">
        <v>1866</v>
      </c>
      <c r="AA265" s="245">
        <f t="shared" si="25"/>
        <v>22</v>
      </c>
      <c r="AB265" s="239" t="s">
        <v>4676</v>
      </c>
      <c r="AC265" s="242"/>
      <c r="AD265" s="242"/>
      <c r="AE265" s="242"/>
      <c r="AF265" s="242"/>
      <c r="AG265" s="242"/>
      <c r="AH265" s="242"/>
      <c r="AI265" s="242"/>
      <c r="AJ265" s="242"/>
      <c r="AK265" s="242"/>
      <c r="AL265" s="242"/>
      <c r="AM265" s="242"/>
    </row>
    <row r="266">
      <c r="A266" s="1527"/>
      <c r="B266" s="240">
        <v>44796.74842106481</v>
      </c>
      <c r="C266" s="239" t="s">
        <v>4677</v>
      </c>
      <c r="D266" s="239" t="s">
        <v>4678</v>
      </c>
      <c r="E266" s="241">
        <v>37612.0</v>
      </c>
      <c r="F266" s="244">
        <v>19.0</v>
      </c>
      <c r="G266" s="239">
        <v>4.4690355E7</v>
      </c>
      <c r="H266" s="239" t="s">
        <v>391</v>
      </c>
      <c r="I266" s="239" t="s">
        <v>1756</v>
      </c>
      <c r="J266" s="239" t="s">
        <v>4679</v>
      </c>
      <c r="K266" s="239" t="s">
        <v>4681</v>
      </c>
      <c r="L266" s="239" t="s">
        <v>1620</v>
      </c>
      <c r="M266" s="239" t="s">
        <v>4680</v>
      </c>
      <c r="N266" s="239" t="s">
        <v>4682</v>
      </c>
      <c r="O266" s="239" t="s">
        <v>1668</v>
      </c>
      <c r="P266" s="239" t="s">
        <v>282</v>
      </c>
      <c r="Q266" s="239" t="s">
        <v>4683</v>
      </c>
      <c r="R266" s="239" t="s">
        <v>1651</v>
      </c>
      <c r="S266" s="242"/>
      <c r="T266" s="243" t="s">
        <v>4684</v>
      </c>
      <c r="U266" s="239" t="s">
        <v>2109</v>
      </c>
      <c r="V266" s="239" t="s">
        <v>1662</v>
      </c>
      <c r="W266" s="239" t="s">
        <v>4685</v>
      </c>
      <c r="X266" s="239" t="s">
        <v>2032</v>
      </c>
      <c r="Y266" s="239" t="s">
        <v>4686</v>
      </c>
      <c r="Z266" s="244" t="s">
        <v>4687</v>
      </c>
      <c r="AA266" s="245">
        <f t="shared" si="25"/>
        <v>20</v>
      </c>
      <c r="AB266" s="242"/>
      <c r="AC266" s="242"/>
      <c r="AD266" s="242"/>
      <c r="AE266" s="242"/>
      <c r="AF266" s="242"/>
      <c r="AG266" s="242"/>
      <c r="AH266" s="242"/>
      <c r="AI266" s="242"/>
      <c r="AJ266" s="242"/>
      <c r="AK266" s="242"/>
      <c r="AL266" s="242"/>
      <c r="AM266" s="242"/>
    </row>
    <row r="267" ht="15.75" customHeight="1">
      <c r="A267" s="1529"/>
      <c r="B267" s="250">
        <v>44797.409805324074</v>
      </c>
      <c r="C267" s="249" t="s">
        <v>4688</v>
      </c>
      <c r="D267" s="249" t="s">
        <v>4689</v>
      </c>
      <c r="E267" s="251">
        <v>35877.0</v>
      </c>
      <c r="F267" s="253">
        <v>24.0</v>
      </c>
      <c r="G267" s="249">
        <v>4.038764E7</v>
      </c>
      <c r="H267" s="249" t="s">
        <v>391</v>
      </c>
      <c r="I267" s="249" t="s">
        <v>4690</v>
      </c>
      <c r="J267" s="249" t="s">
        <v>4691</v>
      </c>
      <c r="K267" s="249" t="s">
        <v>4688</v>
      </c>
      <c r="L267" s="249" t="s">
        <v>1620</v>
      </c>
      <c r="M267" s="249" t="s">
        <v>4692</v>
      </c>
      <c r="N267" s="249" t="s">
        <v>4693</v>
      </c>
      <c r="O267" s="249" t="s">
        <v>1668</v>
      </c>
      <c r="P267" s="249" t="s">
        <v>174</v>
      </c>
      <c r="Q267" s="249" t="s">
        <v>4694</v>
      </c>
      <c r="R267" s="249" t="s">
        <v>1637</v>
      </c>
      <c r="S267" s="254"/>
      <c r="T267" s="252" t="s">
        <v>4695</v>
      </c>
      <c r="U267" s="249" t="s">
        <v>1905</v>
      </c>
      <c r="V267" s="249" t="s">
        <v>2310</v>
      </c>
      <c r="W267" s="249" t="s">
        <v>4696</v>
      </c>
      <c r="X267" s="249" t="s">
        <v>2098</v>
      </c>
      <c r="Y267" s="249" t="s">
        <v>4697</v>
      </c>
      <c r="Z267" s="253" t="s">
        <v>2159</v>
      </c>
      <c r="AA267" s="245">
        <f t="shared" si="25"/>
        <v>25</v>
      </c>
      <c r="AB267" s="254"/>
      <c r="AC267" s="254"/>
      <c r="AD267" s="254"/>
      <c r="AE267" s="254"/>
      <c r="AF267" s="254"/>
      <c r="AG267" s="254"/>
      <c r="AH267" s="254"/>
      <c r="AI267" s="254"/>
      <c r="AJ267" s="254"/>
      <c r="AK267" s="254"/>
      <c r="AL267" s="254"/>
      <c r="AM267" s="254"/>
    </row>
    <row r="268">
      <c r="A268" s="1527"/>
      <c r="B268" s="240">
        <v>44798.610297175925</v>
      </c>
      <c r="C268" s="239" t="s">
        <v>4698</v>
      </c>
      <c r="D268" s="239" t="s">
        <v>4699</v>
      </c>
      <c r="E268" s="241">
        <v>35506.0</v>
      </c>
      <c r="F268" s="244">
        <v>25.0</v>
      </c>
      <c r="G268" s="239">
        <v>4.0020073E7</v>
      </c>
      <c r="H268" s="239" t="s">
        <v>2021</v>
      </c>
      <c r="I268" s="239" t="s">
        <v>1781</v>
      </c>
      <c r="J268" s="239" t="s">
        <v>4700</v>
      </c>
      <c r="K268" s="239" t="s">
        <v>4698</v>
      </c>
      <c r="L268" s="239" t="s">
        <v>1620</v>
      </c>
      <c r="M268" s="239" t="s">
        <v>4701</v>
      </c>
      <c r="N268" s="239" t="s">
        <v>4702</v>
      </c>
      <c r="O268" s="239" t="s">
        <v>1680</v>
      </c>
      <c r="P268" s="239" t="s">
        <v>158</v>
      </c>
      <c r="Q268" s="239" t="s">
        <v>1866</v>
      </c>
      <c r="R268" s="239" t="s">
        <v>1866</v>
      </c>
      <c r="S268" s="239" t="s">
        <v>4703</v>
      </c>
      <c r="T268" s="243" t="s">
        <v>4704</v>
      </c>
      <c r="U268" s="239" t="s">
        <v>4705</v>
      </c>
      <c r="V268" s="239" t="s">
        <v>4706</v>
      </c>
      <c r="W268" s="239" t="s">
        <v>4707</v>
      </c>
      <c r="X268" s="239" t="s">
        <v>1803</v>
      </c>
      <c r="Y268" s="239" t="s">
        <v>4708</v>
      </c>
      <c r="Z268" s="244" t="s">
        <v>1651</v>
      </c>
      <c r="AA268" s="245">
        <f t="shared" si="25"/>
        <v>26</v>
      </c>
      <c r="AB268" s="242"/>
      <c r="AC268" s="242"/>
      <c r="AD268" s="242"/>
      <c r="AE268" s="242"/>
      <c r="AF268" s="242"/>
      <c r="AG268" s="242"/>
      <c r="AH268" s="242"/>
      <c r="AI268" s="242"/>
      <c r="AJ268" s="242"/>
      <c r="AK268" s="242"/>
      <c r="AL268" s="242"/>
      <c r="AM268" s="242"/>
    </row>
    <row r="269" ht="16.5" customHeight="1">
      <c r="A269" s="1529"/>
      <c r="B269" s="240">
        <v>44803.79565862269</v>
      </c>
      <c r="C269" s="239" t="s">
        <v>4709</v>
      </c>
      <c r="D269" s="239" t="s">
        <v>4710</v>
      </c>
      <c r="E269" s="241">
        <v>36727.0</v>
      </c>
      <c r="F269" s="244">
        <v>22.0</v>
      </c>
      <c r="G269" s="239">
        <v>4.253653E7</v>
      </c>
      <c r="H269" s="239" t="s">
        <v>391</v>
      </c>
      <c r="I269" s="239" t="s">
        <v>4711</v>
      </c>
      <c r="J269" s="239" t="s">
        <v>4712</v>
      </c>
      <c r="K269" s="239" t="s">
        <v>4714</v>
      </c>
      <c r="L269" s="239" t="s">
        <v>1620</v>
      </c>
      <c r="M269" s="239" t="s">
        <v>4713</v>
      </c>
      <c r="N269" s="239" t="s">
        <v>4715</v>
      </c>
      <c r="O269" s="239" t="s">
        <v>1668</v>
      </c>
      <c r="P269" s="239" t="s">
        <v>158</v>
      </c>
      <c r="Q269" s="239" t="s">
        <v>4716</v>
      </c>
      <c r="R269" s="239" t="s">
        <v>1637</v>
      </c>
      <c r="S269" s="239" t="s">
        <v>4717</v>
      </c>
      <c r="T269" s="247" t="s">
        <v>4718</v>
      </c>
      <c r="U269" s="239" t="s">
        <v>4719</v>
      </c>
      <c r="V269" s="239" t="s">
        <v>4720</v>
      </c>
      <c r="W269" s="239" t="s">
        <v>4721</v>
      </c>
      <c r="X269" s="239" t="s">
        <v>1870</v>
      </c>
      <c r="Y269" s="239" t="s">
        <v>4722</v>
      </c>
      <c r="Z269" s="244" t="s">
        <v>1637</v>
      </c>
      <c r="AA269" s="245">
        <f t="shared" si="25"/>
        <v>23</v>
      </c>
      <c r="AB269" s="239" t="s">
        <v>4723</v>
      </c>
      <c r="AC269" s="242"/>
      <c r="AD269" s="242"/>
      <c r="AE269" s="242"/>
      <c r="AF269" s="242"/>
      <c r="AG269" s="242"/>
      <c r="AH269" s="242"/>
      <c r="AI269" s="242"/>
      <c r="AJ269" s="242"/>
      <c r="AK269" s="242"/>
      <c r="AL269" s="242"/>
      <c r="AM269" s="242"/>
    </row>
    <row r="270">
      <c r="A270" s="1527"/>
      <c r="B270" s="240">
        <v>44811.611949328704</v>
      </c>
      <c r="C270" s="239" t="s">
        <v>4724</v>
      </c>
      <c r="D270" s="239" t="s">
        <v>4725</v>
      </c>
      <c r="E270" s="241">
        <v>35046.0</v>
      </c>
      <c r="F270" s="244">
        <v>26.0</v>
      </c>
      <c r="G270" s="239">
        <v>3.9416682E7</v>
      </c>
      <c r="H270" s="239" t="s">
        <v>674</v>
      </c>
      <c r="I270" s="239" t="s">
        <v>1678</v>
      </c>
      <c r="J270" s="239" t="s">
        <v>4726</v>
      </c>
      <c r="K270" s="239" t="s">
        <v>4724</v>
      </c>
      <c r="L270" s="239" t="s">
        <v>1646</v>
      </c>
      <c r="M270" s="239" t="s">
        <v>4727</v>
      </c>
      <c r="N270" s="239" t="s">
        <v>4728</v>
      </c>
      <c r="O270" s="239" t="s">
        <v>1668</v>
      </c>
      <c r="P270" s="239" t="s">
        <v>282</v>
      </c>
      <c r="Q270" s="239" t="s">
        <v>4729</v>
      </c>
      <c r="R270" s="239" t="s">
        <v>1637</v>
      </c>
      <c r="S270" s="242"/>
      <c r="T270" s="247" t="s">
        <v>4730</v>
      </c>
      <c r="U270" s="239" t="s">
        <v>1747</v>
      </c>
      <c r="V270" s="239" t="s">
        <v>1662</v>
      </c>
      <c r="W270" s="239" t="s">
        <v>4731</v>
      </c>
      <c r="X270" s="239" t="s">
        <v>2542</v>
      </c>
      <c r="Y270" s="239" t="s">
        <v>4732</v>
      </c>
      <c r="Z270" s="244" t="s">
        <v>2159</v>
      </c>
      <c r="AA270" s="245">
        <f t="shared" si="25"/>
        <v>27</v>
      </c>
      <c r="AB270" s="242"/>
      <c r="AC270" s="242"/>
      <c r="AD270" s="242"/>
      <c r="AE270" s="242"/>
      <c r="AF270" s="242"/>
      <c r="AG270" s="242"/>
      <c r="AH270" s="242"/>
      <c r="AI270" s="242"/>
      <c r="AJ270" s="242"/>
      <c r="AK270" s="242"/>
      <c r="AL270" s="242"/>
      <c r="AM270" s="242"/>
    </row>
    <row r="271">
      <c r="A271" s="1527"/>
      <c r="B271" s="240">
        <v>44827.791024363425</v>
      </c>
      <c r="C271" s="239" t="s">
        <v>4733</v>
      </c>
      <c r="D271" s="239" t="s">
        <v>4734</v>
      </c>
      <c r="E271" s="241">
        <v>34736.0</v>
      </c>
      <c r="F271" s="244">
        <v>27.0</v>
      </c>
      <c r="G271" s="239">
        <v>3.8888241E7</v>
      </c>
      <c r="H271" s="239" t="s">
        <v>1740</v>
      </c>
      <c r="I271" s="239" t="s">
        <v>4735</v>
      </c>
      <c r="J271" s="239">
        <v>1.568056137E9</v>
      </c>
      <c r="K271" s="239" t="s">
        <v>4737</v>
      </c>
      <c r="L271" s="239" t="s">
        <v>1646</v>
      </c>
      <c r="M271" s="239" t="s">
        <v>4736</v>
      </c>
      <c r="N271" s="239" t="s">
        <v>4738</v>
      </c>
      <c r="O271" s="239" t="s">
        <v>1668</v>
      </c>
      <c r="P271" s="239" t="s">
        <v>174</v>
      </c>
      <c r="Q271" s="239" t="s">
        <v>4739</v>
      </c>
      <c r="R271" s="239" t="s">
        <v>1637</v>
      </c>
      <c r="S271" s="242"/>
      <c r="T271" s="247" t="s">
        <v>4740</v>
      </c>
      <c r="U271" s="239" t="s">
        <v>1661</v>
      </c>
      <c r="V271" s="239" t="s">
        <v>2264</v>
      </c>
      <c r="W271" s="239" t="s">
        <v>4741</v>
      </c>
      <c r="X271" s="239" t="s">
        <v>2360</v>
      </c>
      <c r="Y271" s="239">
        <v>1.559952196E9</v>
      </c>
      <c r="Z271" s="244" t="s">
        <v>4742</v>
      </c>
      <c r="AA271" s="245">
        <f t="shared" si="25"/>
        <v>28</v>
      </c>
      <c r="AB271" s="242"/>
      <c r="AC271" s="242"/>
      <c r="AD271" s="242"/>
      <c r="AE271" s="242"/>
      <c r="AF271" s="242"/>
      <c r="AG271" s="242"/>
      <c r="AH271" s="242"/>
      <c r="AI271" s="242"/>
      <c r="AJ271" s="242"/>
      <c r="AK271" s="242"/>
      <c r="AL271" s="242"/>
      <c r="AM271" s="242"/>
    </row>
    <row r="272">
      <c r="A272" s="1526"/>
      <c r="B272" s="240">
        <v>44834.4523697338</v>
      </c>
      <c r="C272" s="239" t="s">
        <v>4743</v>
      </c>
      <c r="D272" s="239" t="s">
        <v>4744</v>
      </c>
      <c r="E272" s="241">
        <v>35829.0</v>
      </c>
      <c r="F272" s="244">
        <v>24.0</v>
      </c>
      <c r="G272" s="239" t="s">
        <v>328</v>
      </c>
      <c r="H272" s="239" t="s">
        <v>4745</v>
      </c>
      <c r="I272" s="239" t="s">
        <v>1781</v>
      </c>
      <c r="J272" s="239" t="s">
        <v>4746</v>
      </c>
      <c r="K272" s="239" t="s">
        <v>4748</v>
      </c>
      <c r="L272" s="239" t="s">
        <v>1620</v>
      </c>
      <c r="M272" s="239" t="s">
        <v>4747</v>
      </c>
      <c r="N272" s="239" t="s">
        <v>4749</v>
      </c>
      <c r="O272" s="239" t="s">
        <v>1622</v>
      </c>
      <c r="P272" s="239" t="s">
        <v>174</v>
      </c>
      <c r="Q272" s="239" t="s">
        <v>4750</v>
      </c>
      <c r="R272" s="239" t="s">
        <v>1866</v>
      </c>
      <c r="S272" s="239" t="s">
        <v>4751</v>
      </c>
      <c r="T272" s="243" t="s">
        <v>4752</v>
      </c>
      <c r="U272" s="239" t="s">
        <v>4753</v>
      </c>
      <c r="V272" s="239" t="s">
        <v>4754</v>
      </c>
      <c r="W272" s="239" t="s">
        <v>4755</v>
      </c>
      <c r="X272" s="239" t="s">
        <v>1884</v>
      </c>
      <c r="Y272" s="239" t="s">
        <v>4756</v>
      </c>
      <c r="Z272" s="244" t="s">
        <v>2761</v>
      </c>
      <c r="AA272" s="245">
        <f t="shared" si="25"/>
        <v>25</v>
      </c>
      <c r="AB272" s="239" t="s">
        <v>4757</v>
      </c>
      <c r="AC272" s="242"/>
      <c r="AD272" s="242"/>
      <c r="AE272" s="242"/>
      <c r="AF272" s="242"/>
      <c r="AG272" s="242"/>
      <c r="AH272" s="242"/>
      <c r="AI272" s="242"/>
      <c r="AJ272" s="242"/>
      <c r="AK272" s="242"/>
      <c r="AL272" s="242"/>
      <c r="AM272" s="242"/>
    </row>
    <row r="273" ht="18.0" customHeight="1">
      <c r="A273" s="1531"/>
      <c r="B273" s="250">
        <v>44840.80296015047</v>
      </c>
      <c r="C273" s="249" t="s">
        <v>4758</v>
      </c>
      <c r="D273" s="249" t="s">
        <v>4759</v>
      </c>
      <c r="E273" s="251">
        <v>36729.0</v>
      </c>
      <c r="F273" s="253">
        <v>22.0</v>
      </c>
      <c r="G273" s="249">
        <v>4.2964867E7</v>
      </c>
      <c r="H273" s="249" t="s">
        <v>391</v>
      </c>
      <c r="I273" s="249" t="s">
        <v>4760</v>
      </c>
      <c r="J273" s="249">
        <v>5.41168636295E11</v>
      </c>
      <c r="K273" s="249" t="s">
        <v>4762</v>
      </c>
      <c r="L273" s="249" t="s">
        <v>1620</v>
      </c>
      <c r="M273" s="249" t="s">
        <v>4761</v>
      </c>
      <c r="N273" s="249" t="s">
        <v>4763</v>
      </c>
      <c r="O273" s="249" t="s">
        <v>1634</v>
      </c>
      <c r="P273" s="249" t="s">
        <v>174</v>
      </c>
      <c r="Q273" s="249" t="s">
        <v>4764</v>
      </c>
      <c r="R273" s="249" t="s">
        <v>1637</v>
      </c>
      <c r="S273" s="254"/>
      <c r="T273" s="256" t="s">
        <v>4765</v>
      </c>
      <c r="U273" s="249" t="s">
        <v>4766</v>
      </c>
      <c r="V273" s="249" t="s">
        <v>1662</v>
      </c>
      <c r="W273" s="249" t="s">
        <v>4767</v>
      </c>
      <c r="X273" s="249" t="s">
        <v>1884</v>
      </c>
      <c r="Y273" s="249">
        <v>1.145639157E9</v>
      </c>
      <c r="Z273" s="253" t="s">
        <v>4742</v>
      </c>
      <c r="AA273" s="245">
        <f t="shared" si="25"/>
        <v>23</v>
      </c>
      <c r="AB273" s="249" t="s">
        <v>4768</v>
      </c>
      <c r="AC273" s="254"/>
      <c r="AD273" s="254"/>
      <c r="AE273" s="254"/>
      <c r="AF273" s="254"/>
      <c r="AG273" s="254"/>
      <c r="AH273" s="254"/>
      <c r="AI273" s="254"/>
      <c r="AJ273" s="254"/>
      <c r="AK273" s="254"/>
      <c r="AL273" s="254"/>
      <c r="AM273" s="254"/>
    </row>
    <row r="274">
      <c r="A274" s="1531"/>
      <c r="B274" s="240">
        <v>44860.75713456019</v>
      </c>
      <c r="C274" s="239" t="s">
        <v>4769</v>
      </c>
      <c r="D274" s="239" t="s">
        <v>4770</v>
      </c>
      <c r="E274" s="241">
        <v>32259.0</v>
      </c>
      <c r="F274" s="244">
        <v>34.0</v>
      </c>
      <c r="G274" s="239">
        <v>3.3737978E7</v>
      </c>
      <c r="H274" s="239" t="s">
        <v>391</v>
      </c>
      <c r="I274" s="239" t="s">
        <v>1822</v>
      </c>
      <c r="J274" s="239">
        <v>1.16185836E9</v>
      </c>
      <c r="K274" s="239" t="s">
        <v>4769</v>
      </c>
      <c r="L274" s="239" t="s">
        <v>1620</v>
      </c>
      <c r="M274" s="239" t="s">
        <v>4771</v>
      </c>
      <c r="N274" s="239" t="s">
        <v>4772</v>
      </c>
      <c r="O274" s="239" t="s">
        <v>1634</v>
      </c>
      <c r="P274" s="239" t="s">
        <v>331</v>
      </c>
      <c r="Q274" s="239" t="s">
        <v>4773</v>
      </c>
      <c r="R274" s="239" t="s">
        <v>1637</v>
      </c>
      <c r="S274" s="242"/>
      <c r="T274" s="243" t="s">
        <v>4774</v>
      </c>
      <c r="U274" s="239" t="s">
        <v>4775</v>
      </c>
      <c r="V274" s="239" t="s">
        <v>1685</v>
      </c>
      <c r="W274" s="239" t="s">
        <v>4776</v>
      </c>
      <c r="X274" s="239" t="s">
        <v>2322</v>
      </c>
      <c r="Y274" s="239">
        <v>1.14550048E9</v>
      </c>
      <c r="Z274" s="244" t="s">
        <v>2159</v>
      </c>
      <c r="AA274" s="245">
        <f t="shared" si="25"/>
        <v>35</v>
      </c>
      <c r="AB274" s="239" t="s">
        <v>4777</v>
      </c>
      <c r="AC274" s="242"/>
      <c r="AD274" s="242"/>
      <c r="AE274" s="242"/>
      <c r="AF274" s="242"/>
      <c r="AG274" s="242"/>
      <c r="AH274" s="242"/>
      <c r="AI274" s="242"/>
      <c r="AJ274" s="242"/>
      <c r="AK274" s="242"/>
      <c r="AL274" s="242"/>
      <c r="AM274" s="242"/>
    </row>
    <row r="275">
      <c r="A275" s="1532"/>
      <c r="B275" s="240">
        <v>44880.44371391204</v>
      </c>
      <c r="C275" s="239" t="s">
        <v>4778</v>
      </c>
      <c r="D275" s="239" t="s">
        <v>4779</v>
      </c>
      <c r="E275" s="241">
        <v>30931.0</v>
      </c>
      <c r="F275" s="244">
        <v>38.0</v>
      </c>
      <c r="G275" s="239">
        <v>3.1504206E7</v>
      </c>
      <c r="H275" s="239" t="s">
        <v>1755</v>
      </c>
      <c r="I275" s="239" t="s">
        <v>4780</v>
      </c>
      <c r="J275" s="239" t="s">
        <v>4781</v>
      </c>
      <c r="K275" s="239" t="s">
        <v>4783</v>
      </c>
      <c r="L275" s="239" t="s">
        <v>1646</v>
      </c>
      <c r="M275" s="239" t="s">
        <v>4782</v>
      </c>
      <c r="N275" s="239" t="s">
        <v>4784</v>
      </c>
      <c r="O275" s="239" t="s">
        <v>1668</v>
      </c>
      <c r="P275" s="239" t="s">
        <v>174</v>
      </c>
      <c r="Q275" s="239" t="s">
        <v>1637</v>
      </c>
      <c r="R275" s="239" t="s">
        <v>1637</v>
      </c>
      <c r="S275" s="239" t="s">
        <v>4785</v>
      </c>
      <c r="T275" s="243" t="s">
        <v>4786</v>
      </c>
      <c r="U275" s="239" t="s">
        <v>4787</v>
      </c>
      <c r="V275" s="239" t="s">
        <v>4788</v>
      </c>
      <c r="W275" s="239" t="s">
        <v>4789</v>
      </c>
      <c r="X275" s="239" t="s">
        <v>1884</v>
      </c>
      <c r="Y275" s="239">
        <v>1.139245142E9</v>
      </c>
      <c r="Z275" s="244" t="s">
        <v>1737</v>
      </c>
      <c r="AA275" s="245">
        <f t="shared" si="25"/>
        <v>39</v>
      </c>
      <c r="AB275" s="239" t="s">
        <v>4790</v>
      </c>
      <c r="AC275" s="242"/>
      <c r="AD275" s="242"/>
      <c r="AE275" s="242"/>
      <c r="AF275" s="242"/>
      <c r="AG275" s="242"/>
      <c r="AH275" s="242"/>
      <c r="AI275" s="242"/>
      <c r="AJ275" s="242"/>
      <c r="AK275" s="242"/>
      <c r="AL275" s="242"/>
      <c r="AM275" s="242"/>
    </row>
    <row r="276">
      <c r="A276" s="1514"/>
      <c r="B276" s="177">
        <v>44887.49242368055</v>
      </c>
      <c r="C276" s="162" t="s">
        <v>4791</v>
      </c>
      <c r="D276" s="162" t="s">
        <v>4792</v>
      </c>
      <c r="E276" s="178">
        <v>28931.0</v>
      </c>
      <c r="F276" s="179">
        <v>43.0</v>
      </c>
      <c r="G276" s="162">
        <v>2.71384E7</v>
      </c>
      <c r="H276" s="162" t="s">
        <v>391</v>
      </c>
      <c r="I276" s="162" t="s">
        <v>4793</v>
      </c>
      <c r="J276" s="162" t="s">
        <v>4794</v>
      </c>
      <c r="K276" s="162" t="s">
        <v>4791</v>
      </c>
      <c r="L276" s="162" t="s">
        <v>1620</v>
      </c>
      <c r="M276" s="162" t="s">
        <v>4795</v>
      </c>
      <c r="N276" s="162" t="s">
        <v>4796</v>
      </c>
      <c r="O276" s="162" t="s">
        <v>1668</v>
      </c>
      <c r="P276" s="162" t="s">
        <v>174</v>
      </c>
      <c r="Q276" s="162" t="s">
        <v>1637</v>
      </c>
      <c r="R276" s="162" t="s">
        <v>1637</v>
      </c>
      <c r="S276" s="162" t="s">
        <v>4797</v>
      </c>
      <c r="T276" s="180" t="s">
        <v>4798</v>
      </c>
      <c r="U276" s="162" t="s">
        <v>4799</v>
      </c>
      <c r="V276" s="162" t="s">
        <v>4800</v>
      </c>
      <c r="W276" s="162" t="s">
        <v>4801</v>
      </c>
      <c r="X276" s="162" t="s">
        <v>1803</v>
      </c>
      <c r="Y276" s="162" t="s">
        <v>4802</v>
      </c>
      <c r="Z276" s="179" t="s">
        <v>1637</v>
      </c>
      <c r="AA276" s="257">
        <f t="shared" si="25"/>
        <v>44</v>
      </c>
      <c r="AB276" s="162" t="s">
        <v>4803</v>
      </c>
      <c r="AC276" s="161"/>
      <c r="AD276" s="161"/>
      <c r="AE276" s="161"/>
      <c r="AF276" s="161"/>
      <c r="AG276" s="161"/>
      <c r="AH276" s="161"/>
      <c r="AI276" s="161"/>
      <c r="AJ276" s="161"/>
      <c r="AK276" s="161"/>
      <c r="AL276" s="161"/>
      <c r="AM276" s="161"/>
    </row>
    <row r="277">
      <c r="A277" s="1517"/>
      <c r="B277" s="240">
        <v>44900.468858645836</v>
      </c>
      <c r="C277" s="239" t="s">
        <v>4804</v>
      </c>
      <c r="D277" s="239" t="s">
        <v>4805</v>
      </c>
      <c r="E277" s="241">
        <v>26440.0</v>
      </c>
      <c r="F277" s="244">
        <v>50.0</v>
      </c>
      <c r="G277" s="239">
        <v>2.2344792E7</v>
      </c>
      <c r="H277" s="239" t="s">
        <v>674</v>
      </c>
      <c r="I277" s="239" t="s">
        <v>3890</v>
      </c>
      <c r="J277" s="239">
        <v>5.41164683619E11</v>
      </c>
      <c r="K277" s="239" t="s">
        <v>4804</v>
      </c>
      <c r="L277" s="239" t="s">
        <v>1620</v>
      </c>
      <c r="M277" s="239" t="s">
        <v>4806</v>
      </c>
      <c r="N277" s="239" t="s">
        <v>4807</v>
      </c>
      <c r="O277" s="239" t="s">
        <v>1680</v>
      </c>
      <c r="P277" s="239" t="s">
        <v>331</v>
      </c>
      <c r="Q277" s="239" t="s">
        <v>1637</v>
      </c>
      <c r="R277" s="239" t="s">
        <v>1637</v>
      </c>
      <c r="S277" s="242"/>
      <c r="T277" s="243" t="s">
        <v>4808</v>
      </c>
      <c r="U277" s="239" t="s">
        <v>1747</v>
      </c>
      <c r="V277" s="239" t="s">
        <v>4809</v>
      </c>
      <c r="W277" s="239" t="s">
        <v>4810</v>
      </c>
      <c r="X277" s="239" t="s">
        <v>1723</v>
      </c>
      <c r="Y277" s="239" t="s">
        <v>4811</v>
      </c>
      <c r="Z277" s="244" t="s">
        <v>4812</v>
      </c>
      <c r="AA277" s="257">
        <f t="shared" si="25"/>
        <v>51</v>
      </c>
      <c r="AB277" s="242"/>
      <c r="AC277" s="242"/>
      <c r="AD277" s="242"/>
      <c r="AE277" s="242"/>
      <c r="AF277" s="242"/>
      <c r="AG277" s="242"/>
      <c r="AH277" s="242"/>
      <c r="AI277" s="242"/>
      <c r="AJ277" s="242"/>
      <c r="AK277" s="242"/>
      <c r="AL277" s="242"/>
      <c r="AM277" s="242"/>
    </row>
    <row r="278">
      <c r="A278" s="1527"/>
      <c r="B278" s="240">
        <v>44924.57686008102</v>
      </c>
      <c r="C278" s="239" t="s">
        <v>4813</v>
      </c>
      <c r="D278" s="239" t="s">
        <v>4814</v>
      </c>
      <c r="E278" s="241">
        <v>35150.0</v>
      </c>
      <c r="F278" s="244">
        <v>26.0</v>
      </c>
      <c r="G278" s="239">
        <v>3.9624807E7</v>
      </c>
      <c r="H278" s="239" t="s">
        <v>2021</v>
      </c>
      <c r="I278" s="239" t="s">
        <v>3479</v>
      </c>
      <c r="J278" s="239" t="s">
        <v>4815</v>
      </c>
      <c r="K278" s="239" t="s">
        <v>4813</v>
      </c>
      <c r="L278" s="239" t="s">
        <v>1620</v>
      </c>
      <c r="M278" s="239" t="s">
        <v>4816</v>
      </c>
      <c r="N278" s="239" t="s">
        <v>4817</v>
      </c>
      <c r="O278" s="239" t="s">
        <v>1634</v>
      </c>
      <c r="P278" s="239" t="s">
        <v>331</v>
      </c>
      <c r="Q278" s="239" t="s">
        <v>1651</v>
      </c>
      <c r="R278" s="239" t="s">
        <v>1651</v>
      </c>
      <c r="S278" s="242"/>
      <c r="T278" s="243" t="s">
        <v>4818</v>
      </c>
      <c r="U278" s="239" t="s">
        <v>4819</v>
      </c>
      <c r="V278" s="239" t="s">
        <v>4820</v>
      </c>
      <c r="W278" s="239" t="s">
        <v>4821</v>
      </c>
      <c r="X278" s="239" t="s">
        <v>1803</v>
      </c>
      <c r="Y278" s="239" t="s">
        <v>4822</v>
      </c>
      <c r="Z278" s="244" t="s">
        <v>4823</v>
      </c>
      <c r="AA278" s="257">
        <f t="shared" si="25"/>
        <v>27</v>
      </c>
      <c r="AB278" s="242"/>
      <c r="AC278" s="242"/>
      <c r="AD278" s="242"/>
      <c r="AE278" s="242"/>
      <c r="AF278" s="242"/>
      <c r="AG278" s="242"/>
      <c r="AH278" s="242"/>
      <c r="AI278" s="242"/>
      <c r="AJ278" s="242"/>
      <c r="AK278" s="242"/>
      <c r="AL278" s="242"/>
      <c r="AM278" s="242"/>
    </row>
    <row r="279">
      <c r="A279" s="1527"/>
      <c r="B279" s="240">
        <v>44938.935198935185</v>
      </c>
      <c r="C279" s="239" t="s">
        <v>4824</v>
      </c>
      <c r="D279" s="239" t="s">
        <v>4825</v>
      </c>
      <c r="E279" s="241">
        <v>31015.0</v>
      </c>
      <c r="F279" s="244">
        <v>38.0</v>
      </c>
      <c r="G279" s="239">
        <v>3.1827977E7</v>
      </c>
      <c r="H279" s="239" t="s">
        <v>391</v>
      </c>
      <c r="I279" s="239" t="s">
        <v>1848</v>
      </c>
      <c r="J279" s="239" t="s">
        <v>391</v>
      </c>
      <c r="K279" s="239" t="s">
        <v>4827</v>
      </c>
      <c r="L279" s="239" t="s">
        <v>1620</v>
      </c>
      <c r="M279" s="239" t="s">
        <v>4826</v>
      </c>
      <c r="N279" s="239" t="s">
        <v>4828</v>
      </c>
      <c r="O279" s="239" t="s">
        <v>1668</v>
      </c>
      <c r="P279" s="239" t="s">
        <v>331</v>
      </c>
      <c r="Q279" s="239" t="s">
        <v>4829</v>
      </c>
      <c r="R279" s="239" t="s">
        <v>1651</v>
      </c>
      <c r="S279" s="242"/>
      <c r="T279" s="247" t="s">
        <v>4830</v>
      </c>
      <c r="U279" s="239" t="s">
        <v>4831</v>
      </c>
      <c r="V279" s="239" t="s">
        <v>1662</v>
      </c>
      <c r="W279" s="239" t="s">
        <v>4832</v>
      </c>
      <c r="X279" s="239" t="s">
        <v>1884</v>
      </c>
      <c r="Y279" s="239" t="s">
        <v>4833</v>
      </c>
      <c r="Z279" s="244" t="s">
        <v>1651</v>
      </c>
      <c r="AA279" s="257">
        <f t="shared" si="25"/>
        <v>38</v>
      </c>
      <c r="AB279" s="239" t="s">
        <v>4834</v>
      </c>
      <c r="AC279" s="242"/>
      <c r="AD279" s="242"/>
      <c r="AE279" s="242"/>
      <c r="AF279" s="242"/>
      <c r="AG279" s="242"/>
      <c r="AH279" s="242"/>
      <c r="AI279" s="242"/>
      <c r="AJ279" s="242"/>
      <c r="AK279" s="242"/>
      <c r="AL279" s="242"/>
      <c r="AM279" s="242"/>
    </row>
    <row r="280" ht="15.75" customHeight="1">
      <c r="A280" s="1526"/>
      <c r="B280" s="240">
        <v>44953.73254207176</v>
      </c>
      <c r="C280" s="239" t="s">
        <v>4835</v>
      </c>
      <c r="D280" s="239" t="s">
        <v>4836</v>
      </c>
      <c r="E280" s="241">
        <v>35746.0</v>
      </c>
      <c r="F280" s="244">
        <v>25.0</v>
      </c>
      <c r="G280" s="239">
        <v>4.0747272E7</v>
      </c>
      <c r="H280" s="239" t="s">
        <v>391</v>
      </c>
      <c r="I280" s="239" t="s">
        <v>4837</v>
      </c>
      <c r="J280" s="239" t="s">
        <v>4838</v>
      </c>
      <c r="K280" s="239" t="s">
        <v>4835</v>
      </c>
      <c r="L280" s="239" t="s">
        <v>1620</v>
      </c>
      <c r="M280" s="239" t="s">
        <v>3470</v>
      </c>
      <c r="N280" s="239" t="s">
        <v>4839</v>
      </c>
      <c r="O280" s="239" t="s">
        <v>1634</v>
      </c>
      <c r="P280" s="239" t="s">
        <v>331</v>
      </c>
      <c r="Q280" s="239" t="s">
        <v>4840</v>
      </c>
      <c r="R280" s="239" t="s">
        <v>1637</v>
      </c>
      <c r="S280" s="242"/>
      <c r="T280" s="243" t="s">
        <v>4841</v>
      </c>
      <c r="U280" s="239" t="s">
        <v>4842</v>
      </c>
      <c r="V280" s="239" t="s">
        <v>1662</v>
      </c>
      <c r="W280" s="239" t="s">
        <v>4843</v>
      </c>
      <c r="X280" s="239" t="s">
        <v>1790</v>
      </c>
      <c r="Y280" s="239" t="s">
        <v>4844</v>
      </c>
      <c r="Z280" s="244" t="s">
        <v>2138</v>
      </c>
      <c r="AA280" s="257">
        <f t="shared" si="25"/>
        <v>25</v>
      </c>
      <c r="AB280" s="239" t="s">
        <v>4845</v>
      </c>
      <c r="AC280" s="242"/>
      <c r="AD280" s="242"/>
      <c r="AE280" s="242"/>
      <c r="AF280" s="242"/>
      <c r="AG280" s="242"/>
      <c r="AH280" s="242"/>
      <c r="AI280" s="242"/>
      <c r="AJ280" s="242"/>
      <c r="AK280" s="242"/>
      <c r="AL280" s="242"/>
      <c r="AM280" s="242"/>
    </row>
    <row r="281" ht="15.75" customHeight="1">
      <c r="A281" s="1526"/>
      <c r="B281" s="250">
        <v>44956.93639826389</v>
      </c>
      <c r="C281" s="249" t="s">
        <v>4846</v>
      </c>
      <c r="D281" s="249" t="s">
        <v>4847</v>
      </c>
      <c r="E281" s="251">
        <v>38495.0</v>
      </c>
      <c r="F281" s="253">
        <v>17.0</v>
      </c>
      <c r="G281" s="249">
        <v>4.6754374E7</v>
      </c>
      <c r="H281" s="249" t="s">
        <v>391</v>
      </c>
      <c r="I281" s="249" t="s">
        <v>1678</v>
      </c>
      <c r="J281" s="249" t="s">
        <v>4848</v>
      </c>
      <c r="K281" s="249" t="s">
        <v>4846</v>
      </c>
      <c r="L281" s="249" t="s">
        <v>1620</v>
      </c>
      <c r="M281" s="249" t="s">
        <v>4849</v>
      </c>
      <c r="N281" s="249" t="s">
        <v>4850</v>
      </c>
      <c r="O281" s="249" t="s">
        <v>1622</v>
      </c>
      <c r="P281" s="249" t="s">
        <v>174</v>
      </c>
      <c r="Q281" s="249" t="s">
        <v>4851</v>
      </c>
      <c r="R281" s="249" t="s">
        <v>1745</v>
      </c>
      <c r="S281" s="254"/>
      <c r="T281" s="252" t="s">
        <v>4852</v>
      </c>
      <c r="U281" s="249" t="s">
        <v>2109</v>
      </c>
      <c r="V281" s="249" t="s">
        <v>4853</v>
      </c>
      <c r="W281" s="249" t="s">
        <v>4854</v>
      </c>
      <c r="X281" s="249" t="s">
        <v>1831</v>
      </c>
      <c r="Y281" s="249" t="s">
        <v>4855</v>
      </c>
      <c r="Z281" s="253" t="s">
        <v>3226</v>
      </c>
      <c r="AA281" s="257">
        <f t="shared" si="25"/>
        <v>18</v>
      </c>
      <c r="AB281" s="249" t="s">
        <v>4856</v>
      </c>
      <c r="AC281" s="254"/>
      <c r="AD281" s="254"/>
      <c r="AE281" s="254"/>
      <c r="AF281" s="254"/>
      <c r="AG281" s="254"/>
      <c r="AH281" s="254"/>
      <c r="AI281" s="254"/>
      <c r="AJ281" s="254"/>
      <c r="AK281" s="254"/>
      <c r="AL281" s="254"/>
      <c r="AM281" s="254"/>
    </row>
    <row r="282" ht="15.75" customHeight="1">
      <c r="A282" s="1526"/>
      <c r="B282" s="250">
        <v>44957.66727740741</v>
      </c>
      <c r="C282" s="249" t="s">
        <v>4857</v>
      </c>
      <c r="D282" s="249" t="s">
        <v>4858</v>
      </c>
      <c r="E282" s="251">
        <v>36573.0</v>
      </c>
      <c r="F282" s="253">
        <v>22.0</v>
      </c>
      <c r="G282" s="249">
        <v>4.2375381E7</v>
      </c>
      <c r="H282" s="249" t="s">
        <v>2021</v>
      </c>
      <c r="I282" s="249" t="s">
        <v>4171</v>
      </c>
      <c r="J282" s="249">
        <v>1.136017277E9</v>
      </c>
      <c r="K282" s="249" t="s">
        <v>4857</v>
      </c>
      <c r="L282" s="249" t="s">
        <v>1620</v>
      </c>
      <c r="M282" s="249" t="s">
        <v>4859</v>
      </c>
      <c r="N282" s="249" t="s">
        <v>4860</v>
      </c>
      <c r="O282" s="249" t="s">
        <v>1668</v>
      </c>
      <c r="P282" s="249" t="s">
        <v>172</v>
      </c>
      <c r="Q282" s="249" t="s">
        <v>4861</v>
      </c>
      <c r="R282" s="249" t="s">
        <v>4862</v>
      </c>
      <c r="S282" s="254"/>
      <c r="T282" s="252" t="s">
        <v>4863</v>
      </c>
      <c r="U282" s="249" t="s">
        <v>4864</v>
      </c>
      <c r="V282" s="249" t="s">
        <v>1662</v>
      </c>
      <c r="W282" s="249" t="s">
        <v>4865</v>
      </c>
      <c r="X282" s="249" t="s">
        <v>1831</v>
      </c>
      <c r="Y282" s="249">
        <v>1.144179212E9</v>
      </c>
      <c r="Z282" s="253" t="s">
        <v>4742</v>
      </c>
      <c r="AA282" s="257">
        <f t="shared" si="25"/>
        <v>23</v>
      </c>
      <c r="AB282" s="249" t="s">
        <v>4866</v>
      </c>
      <c r="AC282" s="254"/>
      <c r="AD282" s="254"/>
      <c r="AE282" s="254"/>
      <c r="AF282" s="254"/>
      <c r="AG282" s="254"/>
      <c r="AH282" s="254"/>
      <c r="AI282" s="254"/>
      <c r="AJ282" s="254"/>
      <c r="AK282" s="254"/>
      <c r="AL282" s="254"/>
      <c r="AM282" s="254"/>
    </row>
    <row r="283" ht="15.75" customHeight="1">
      <c r="A283" s="1526"/>
      <c r="B283" s="250">
        <v>44958.77678219907</v>
      </c>
      <c r="C283" s="249" t="s">
        <v>4867</v>
      </c>
      <c r="D283" s="249" t="s">
        <v>4868</v>
      </c>
      <c r="E283" s="251">
        <v>35531.0</v>
      </c>
      <c r="F283" s="253">
        <v>25.0</v>
      </c>
      <c r="G283" s="259">
        <v>4.0422413E7</v>
      </c>
      <c r="H283" s="249" t="s">
        <v>2021</v>
      </c>
      <c r="I283" s="249" t="s">
        <v>2326</v>
      </c>
      <c r="J283" s="249" t="s">
        <v>4869</v>
      </c>
      <c r="K283" s="249" t="s">
        <v>4867</v>
      </c>
      <c r="L283" s="249" t="s">
        <v>1620</v>
      </c>
      <c r="M283" s="249" t="s">
        <v>4870</v>
      </c>
      <c r="N283" s="249" t="s">
        <v>4871</v>
      </c>
      <c r="O283" s="249" t="s">
        <v>1668</v>
      </c>
      <c r="P283" s="249" t="s">
        <v>158</v>
      </c>
      <c r="Q283" s="249" t="s">
        <v>4872</v>
      </c>
      <c r="R283" s="249" t="s">
        <v>4873</v>
      </c>
      <c r="S283" s="254"/>
      <c r="T283" s="252" t="s">
        <v>4874</v>
      </c>
      <c r="U283" s="249" t="s">
        <v>4875</v>
      </c>
      <c r="V283" s="249" t="s">
        <v>1685</v>
      </c>
      <c r="W283" s="249" t="s">
        <v>4876</v>
      </c>
      <c r="X283" s="249" t="s">
        <v>1831</v>
      </c>
      <c r="Y283" s="249" t="s">
        <v>4877</v>
      </c>
      <c r="Z283" s="253" t="s">
        <v>1651</v>
      </c>
      <c r="AA283" s="257">
        <f t="shared" si="25"/>
        <v>26</v>
      </c>
      <c r="AB283" s="239" t="s">
        <v>4878</v>
      </c>
      <c r="AC283" s="254"/>
      <c r="AD283" s="254"/>
      <c r="AE283" s="254"/>
      <c r="AF283" s="254"/>
      <c r="AG283" s="254"/>
      <c r="AH283" s="254"/>
      <c r="AI283" s="254"/>
      <c r="AJ283" s="254"/>
      <c r="AK283" s="254"/>
      <c r="AL283" s="254"/>
      <c r="AM283" s="254"/>
    </row>
    <row r="284">
      <c r="A284" s="1526"/>
      <c r="B284" s="240">
        <v>44959.55151210648</v>
      </c>
      <c r="C284" s="239" t="s">
        <v>4879</v>
      </c>
      <c r="D284" s="239" t="s">
        <v>4880</v>
      </c>
      <c r="E284" s="241">
        <v>35466.0</v>
      </c>
      <c r="F284" s="244">
        <v>25.0</v>
      </c>
      <c r="G284" s="239">
        <v>4.0130257E7</v>
      </c>
      <c r="H284" s="239" t="s">
        <v>391</v>
      </c>
      <c r="I284" s="239" t="s">
        <v>4881</v>
      </c>
      <c r="J284" s="239" t="s">
        <v>4882</v>
      </c>
      <c r="K284" s="239" t="s">
        <v>4884</v>
      </c>
      <c r="L284" s="239" t="s">
        <v>1620</v>
      </c>
      <c r="M284" s="239" t="s">
        <v>4883</v>
      </c>
      <c r="N284" s="239" t="s">
        <v>4885</v>
      </c>
      <c r="O284" s="239" t="s">
        <v>1634</v>
      </c>
      <c r="P284" s="239" t="s">
        <v>174</v>
      </c>
      <c r="Q284" s="239" t="s">
        <v>1637</v>
      </c>
      <c r="R284" s="239" t="s">
        <v>1637</v>
      </c>
      <c r="S284" s="242"/>
      <c r="T284" s="243" t="s">
        <v>4886</v>
      </c>
      <c r="U284" s="239" t="s">
        <v>1661</v>
      </c>
      <c r="V284" s="239" t="s">
        <v>1788</v>
      </c>
      <c r="W284" s="239" t="s">
        <v>4887</v>
      </c>
      <c r="X284" s="239" t="s">
        <v>2032</v>
      </c>
      <c r="Y284" s="239" t="s">
        <v>4888</v>
      </c>
      <c r="Z284" s="244" t="s">
        <v>4889</v>
      </c>
      <c r="AA284" s="257">
        <f t="shared" si="25"/>
        <v>26</v>
      </c>
      <c r="AB284" s="239" t="s">
        <v>4890</v>
      </c>
      <c r="AC284" s="242"/>
      <c r="AD284" s="242"/>
      <c r="AE284" s="242"/>
      <c r="AF284" s="242"/>
      <c r="AG284" s="242"/>
      <c r="AH284" s="242"/>
      <c r="AI284" s="242"/>
      <c r="AJ284" s="242"/>
      <c r="AK284" s="242"/>
      <c r="AL284" s="242"/>
      <c r="AM284" s="242"/>
    </row>
    <row r="285">
      <c r="A285" s="1527"/>
      <c r="B285" s="240">
        <v>44961.70249157408</v>
      </c>
      <c r="C285" s="239" t="s">
        <v>4891</v>
      </c>
      <c r="D285" s="239" t="s">
        <v>4892</v>
      </c>
      <c r="E285" s="241">
        <v>36000.0</v>
      </c>
      <c r="F285" s="244">
        <v>24.0</v>
      </c>
      <c r="G285" s="239">
        <v>4.2218595E7</v>
      </c>
      <c r="H285" s="239" t="s">
        <v>391</v>
      </c>
      <c r="I285" s="239" t="s">
        <v>1781</v>
      </c>
      <c r="J285" s="239" t="s">
        <v>4893</v>
      </c>
      <c r="K285" s="239" t="s">
        <v>4895</v>
      </c>
      <c r="L285" s="239" t="s">
        <v>1620</v>
      </c>
      <c r="M285" s="239" t="s">
        <v>4894</v>
      </c>
      <c r="N285" s="239" t="s">
        <v>4896</v>
      </c>
      <c r="O285" s="239" t="s">
        <v>1622</v>
      </c>
      <c r="P285" s="239" t="s">
        <v>174</v>
      </c>
      <c r="Q285" s="239" t="s">
        <v>4897</v>
      </c>
      <c r="R285" s="239" t="s">
        <v>1866</v>
      </c>
      <c r="S285" s="239" t="s">
        <v>4898</v>
      </c>
      <c r="T285" s="243" t="s">
        <v>4899</v>
      </c>
      <c r="U285" s="239" t="s">
        <v>4900</v>
      </c>
      <c r="V285" s="239" t="s">
        <v>1788</v>
      </c>
      <c r="W285" s="239" t="s">
        <v>4901</v>
      </c>
      <c r="X285" s="239" t="s">
        <v>3786</v>
      </c>
      <c r="Y285" s="239" t="s">
        <v>4902</v>
      </c>
      <c r="Z285" s="244" t="s">
        <v>1805</v>
      </c>
      <c r="AA285" s="257">
        <f t="shared" si="25"/>
        <v>25</v>
      </c>
      <c r="AB285" s="239" t="s">
        <v>4903</v>
      </c>
      <c r="AC285" s="242"/>
      <c r="AD285" s="242"/>
      <c r="AE285" s="242"/>
      <c r="AF285" s="242"/>
      <c r="AG285" s="242"/>
      <c r="AH285" s="242"/>
      <c r="AI285" s="242"/>
      <c r="AJ285" s="242"/>
      <c r="AK285" s="242"/>
      <c r="AL285" s="242"/>
      <c r="AM285" s="242"/>
    </row>
    <row r="286">
      <c r="A286" s="1526"/>
      <c r="B286" s="240">
        <v>44966.74022101852</v>
      </c>
      <c r="C286" s="239" t="s">
        <v>4904</v>
      </c>
      <c r="D286" s="239" t="s">
        <v>4905</v>
      </c>
      <c r="E286" s="241">
        <v>37712.0</v>
      </c>
      <c r="F286" s="244">
        <v>19.0</v>
      </c>
      <c r="G286" s="239">
        <v>4.4727433E7</v>
      </c>
      <c r="H286" s="239" t="s">
        <v>2021</v>
      </c>
      <c r="I286" s="239" t="s">
        <v>3124</v>
      </c>
      <c r="J286" s="239" t="s">
        <v>4906</v>
      </c>
      <c r="K286" s="239" t="s">
        <v>4904</v>
      </c>
      <c r="L286" s="239" t="s">
        <v>1620</v>
      </c>
      <c r="M286" s="239" t="s">
        <v>4907</v>
      </c>
      <c r="N286" s="239" t="s">
        <v>4908</v>
      </c>
      <c r="O286" s="239" t="s">
        <v>1634</v>
      </c>
      <c r="P286" s="239" t="s">
        <v>344</v>
      </c>
      <c r="Q286" s="239" t="s">
        <v>4909</v>
      </c>
      <c r="R286" s="239" t="s">
        <v>4910</v>
      </c>
      <c r="S286" s="242"/>
      <c r="T286" s="243" t="s">
        <v>4911</v>
      </c>
      <c r="U286" s="239" t="s">
        <v>4912</v>
      </c>
      <c r="V286" s="239" t="s">
        <v>1662</v>
      </c>
      <c r="W286" s="239" t="s">
        <v>4913</v>
      </c>
      <c r="X286" s="239" t="s">
        <v>1831</v>
      </c>
      <c r="Y286" s="239" t="s">
        <v>4914</v>
      </c>
      <c r="Z286" s="244" t="s">
        <v>4915</v>
      </c>
      <c r="AA286" s="257">
        <f t="shared" si="25"/>
        <v>20</v>
      </c>
      <c r="AB286" s="239" t="s">
        <v>4856</v>
      </c>
      <c r="AC286" s="242"/>
      <c r="AD286" s="242"/>
      <c r="AE286" s="242"/>
      <c r="AF286" s="242"/>
      <c r="AG286" s="242"/>
      <c r="AH286" s="242"/>
      <c r="AI286" s="242"/>
      <c r="AJ286" s="242"/>
      <c r="AK286" s="242"/>
      <c r="AL286" s="242"/>
      <c r="AM286" s="242"/>
    </row>
    <row r="287" ht="18.75" customHeight="1">
      <c r="A287" s="1527"/>
      <c r="B287" s="240">
        <v>44966.7805612963</v>
      </c>
      <c r="C287" s="239" t="s">
        <v>4916</v>
      </c>
      <c r="D287" s="239" t="s">
        <v>4917</v>
      </c>
      <c r="E287" s="241">
        <v>36797.0</v>
      </c>
      <c r="F287" s="244">
        <v>22.0</v>
      </c>
      <c r="G287" s="239">
        <v>4.2878722E7</v>
      </c>
      <c r="H287" s="239" t="s">
        <v>391</v>
      </c>
      <c r="I287" s="239" t="s">
        <v>1795</v>
      </c>
      <c r="J287" s="239" t="s">
        <v>4918</v>
      </c>
      <c r="K287" s="239" t="s">
        <v>4920</v>
      </c>
      <c r="L287" s="239" t="s">
        <v>1620</v>
      </c>
      <c r="M287" s="239" t="s">
        <v>4919</v>
      </c>
      <c r="N287" s="239" t="s">
        <v>4921</v>
      </c>
      <c r="O287" s="239" t="s">
        <v>1668</v>
      </c>
      <c r="P287" s="239" t="s">
        <v>57</v>
      </c>
      <c r="Q287" s="239" t="s">
        <v>4922</v>
      </c>
      <c r="R287" s="239" t="s">
        <v>4923</v>
      </c>
      <c r="S287" s="242"/>
      <c r="T287" s="243" t="s">
        <v>4924</v>
      </c>
      <c r="U287" s="239" t="s">
        <v>1661</v>
      </c>
      <c r="V287" s="239" t="s">
        <v>1685</v>
      </c>
      <c r="W287" s="239" t="s">
        <v>4925</v>
      </c>
      <c r="X287" s="239" t="s">
        <v>1708</v>
      </c>
      <c r="Y287" s="239" t="s">
        <v>4926</v>
      </c>
      <c r="Z287" s="244" t="s">
        <v>1737</v>
      </c>
      <c r="AA287" s="257">
        <f t="shared" si="25"/>
        <v>23</v>
      </c>
      <c r="AB287" s="242"/>
      <c r="AC287" s="242"/>
      <c r="AD287" s="242"/>
      <c r="AE287" s="242"/>
      <c r="AF287" s="242"/>
      <c r="AG287" s="242"/>
      <c r="AH287" s="242"/>
      <c r="AI287" s="242"/>
      <c r="AJ287" s="242"/>
      <c r="AK287" s="242"/>
      <c r="AL287" s="242"/>
      <c r="AM287" s="242"/>
    </row>
    <row r="288">
      <c r="A288" s="1526"/>
      <c r="B288" s="240">
        <v>44966.79649359954</v>
      </c>
      <c r="C288" s="239" t="s">
        <v>4927</v>
      </c>
      <c r="D288" s="239" t="s">
        <v>4928</v>
      </c>
      <c r="E288" s="241">
        <v>34664.0</v>
      </c>
      <c r="F288" s="244">
        <v>28.0</v>
      </c>
      <c r="G288" s="239">
        <v>3.8714309E7</v>
      </c>
      <c r="H288" s="239" t="s">
        <v>2021</v>
      </c>
      <c r="I288" s="239" t="s">
        <v>1822</v>
      </c>
      <c r="J288" s="239">
        <v>1.131287837E9</v>
      </c>
      <c r="K288" s="239" t="s">
        <v>4930</v>
      </c>
      <c r="L288" s="239" t="s">
        <v>1620</v>
      </c>
      <c r="M288" s="239" t="s">
        <v>4929</v>
      </c>
      <c r="N288" s="239" t="s">
        <v>4931</v>
      </c>
      <c r="O288" s="239" t="s">
        <v>1622</v>
      </c>
      <c r="P288" s="239" t="s">
        <v>344</v>
      </c>
      <c r="Q288" s="239" t="s">
        <v>4932</v>
      </c>
      <c r="R288" s="239" t="s">
        <v>4932</v>
      </c>
      <c r="S288" s="239" t="s">
        <v>4933</v>
      </c>
      <c r="T288" s="243" t="s">
        <v>4934</v>
      </c>
      <c r="U288" s="239" t="s">
        <v>4935</v>
      </c>
      <c r="V288" s="239" t="s">
        <v>1662</v>
      </c>
      <c r="W288" s="239" t="s">
        <v>2587</v>
      </c>
      <c r="X288" s="239" t="s">
        <v>2587</v>
      </c>
      <c r="Y288" s="239" t="s">
        <v>2587</v>
      </c>
      <c r="Z288" s="244" t="s">
        <v>2761</v>
      </c>
      <c r="AA288" s="257">
        <f t="shared" si="25"/>
        <v>28</v>
      </c>
      <c r="AB288" s="239" t="s">
        <v>4878</v>
      </c>
      <c r="AC288" s="242"/>
      <c r="AD288" s="242"/>
      <c r="AE288" s="242"/>
      <c r="AF288" s="242"/>
      <c r="AG288" s="242"/>
      <c r="AH288" s="242"/>
      <c r="AI288" s="242"/>
      <c r="AJ288" s="242"/>
      <c r="AK288" s="242"/>
      <c r="AL288" s="242"/>
      <c r="AM288" s="242"/>
    </row>
    <row r="289">
      <c r="A289" s="1527"/>
      <c r="B289" s="240">
        <v>44966.846667129634</v>
      </c>
      <c r="C289" s="239" t="s">
        <v>4936</v>
      </c>
      <c r="D289" s="239" t="s">
        <v>4937</v>
      </c>
      <c r="E289" s="241">
        <v>35035.0</v>
      </c>
      <c r="F289" s="244">
        <v>27.0</v>
      </c>
      <c r="G289" s="239">
        <v>3.9211973E7</v>
      </c>
      <c r="H289" s="239" t="s">
        <v>2021</v>
      </c>
      <c r="I289" s="239" t="s">
        <v>4938</v>
      </c>
      <c r="J289" s="239" t="s">
        <v>4939</v>
      </c>
      <c r="K289" s="239" t="s">
        <v>4936</v>
      </c>
      <c r="L289" s="239" t="s">
        <v>1620</v>
      </c>
      <c r="M289" s="239" t="s">
        <v>4940</v>
      </c>
      <c r="N289" s="239" t="s">
        <v>4941</v>
      </c>
      <c r="O289" s="239" t="s">
        <v>1622</v>
      </c>
      <c r="P289" s="239" t="s">
        <v>344</v>
      </c>
      <c r="Q289" s="239" t="s">
        <v>4942</v>
      </c>
      <c r="R289" s="239" t="s">
        <v>1866</v>
      </c>
      <c r="S289" s="242"/>
      <c r="T289" s="243" t="s">
        <v>4943</v>
      </c>
      <c r="U289" s="239" t="s">
        <v>4944</v>
      </c>
      <c r="V289" s="239" t="s">
        <v>1662</v>
      </c>
      <c r="W289" s="239" t="s">
        <v>4945</v>
      </c>
      <c r="X289" s="239" t="s">
        <v>2032</v>
      </c>
      <c r="Y289" s="239">
        <v>1.124601401E9</v>
      </c>
      <c r="Z289" s="244" t="s">
        <v>3561</v>
      </c>
      <c r="AA289" s="257">
        <f t="shared" si="25"/>
        <v>27</v>
      </c>
      <c r="AB289" s="242"/>
      <c r="AC289" s="242"/>
      <c r="AD289" s="242"/>
      <c r="AE289" s="242"/>
      <c r="AF289" s="242"/>
      <c r="AG289" s="242"/>
      <c r="AH289" s="242"/>
      <c r="AI289" s="242"/>
      <c r="AJ289" s="242"/>
      <c r="AK289" s="242"/>
      <c r="AL289" s="242"/>
      <c r="AM289" s="242"/>
    </row>
    <row r="290">
      <c r="A290" s="1527"/>
      <c r="B290" s="240">
        <v>44967.63215826389</v>
      </c>
      <c r="C290" s="239" t="s">
        <v>4946</v>
      </c>
      <c r="D290" s="239" t="s">
        <v>4947</v>
      </c>
      <c r="E290" s="241">
        <v>33613.0</v>
      </c>
      <c r="F290" s="244">
        <v>31.0</v>
      </c>
      <c r="G290" s="239">
        <v>3.6723358E7</v>
      </c>
      <c r="H290" s="239" t="s">
        <v>2021</v>
      </c>
      <c r="I290" s="239" t="s">
        <v>1678</v>
      </c>
      <c r="J290" s="239" t="s">
        <v>4948</v>
      </c>
      <c r="K290" s="239" t="s">
        <v>4946</v>
      </c>
      <c r="L290" s="239" t="s">
        <v>1646</v>
      </c>
      <c r="M290" s="239" t="s">
        <v>4949</v>
      </c>
      <c r="N290" s="239" t="s">
        <v>4950</v>
      </c>
      <c r="O290" s="239" t="s">
        <v>1668</v>
      </c>
      <c r="P290" s="239" t="s">
        <v>344</v>
      </c>
      <c r="Q290" s="239" t="s">
        <v>4951</v>
      </c>
      <c r="R290" s="239" t="s">
        <v>1651</v>
      </c>
      <c r="S290" s="242"/>
      <c r="T290" s="243" t="s">
        <v>4952</v>
      </c>
      <c r="U290" s="239" t="s">
        <v>4953</v>
      </c>
      <c r="V290" s="239" t="s">
        <v>1662</v>
      </c>
      <c r="W290" s="239" t="s">
        <v>4954</v>
      </c>
      <c r="X290" s="239" t="s">
        <v>1790</v>
      </c>
      <c r="Y290" s="239" t="s">
        <v>4955</v>
      </c>
      <c r="Z290" s="244" t="s">
        <v>1866</v>
      </c>
      <c r="AA290" s="257">
        <f t="shared" si="25"/>
        <v>31</v>
      </c>
      <c r="AB290" s="242"/>
      <c r="AC290" s="242"/>
      <c r="AD290" s="242"/>
      <c r="AE290" s="242"/>
      <c r="AF290" s="242"/>
      <c r="AG290" s="242"/>
      <c r="AH290" s="242"/>
      <c r="AI290" s="242"/>
      <c r="AJ290" s="242"/>
      <c r="AK290" s="242"/>
      <c r="AL290" s="242"/>
      <c r="AM290" s="242"/>
    </row>
    <row r="291">
      <c r="A291" s="1526"/>
      <c r="B291" s="240">
        <v>44968.46132869213</v>
      </c>
      <c r="C291" s="239" t="s">
        <v>4956</v>
      </c>
      <c r="D291" s="239" t="s">
        <v>4957</v>
      </c>
      <c r="E291" s="241">
        <v>37316.0</v>
      </c>
      <c r="F291" s="244">
        <v>20.0</v>
      </c>
      <c r="G291" s="239">
        <v>4.4174292E7</v>
      </c>
      <c r="H291" s="239" t="s">
        <v>391</v>
      </c>
      <c r="I291" s="239" t="s">
        <v>4171</v>
      </c>
      <c r="J291" s="239" t="s">
        <v>4958</v>
      </c>
      <c r="K291" s="239" t="s">
        <v>4956</v>
      </c>
      <c r="L291" s="239" t="s">
        <v>1620</v>
      </c>
      <c r="M291" s="239" t="s">
        <v>4959</v>
      </c>
      <c r="N291" s="239" t="s">
        <v>4960</v>
      </c>
      <c r="O291" s="239" t="s">
        <v>1634</v>
      </c>
      <c r="P291" s="239" t="s">
        <v>344</v>
      </c>
      <c r="Q291" s="239" t="s">
        <v>4961</v>
      </c>
      <c r="R291" s="239" t="s">
        <v>1745</v>
      </c>
      <c r="S291" s="239" t="s">
        <v>4962</v>
      </c>
      <c r="T291" s="243" t="s">
        <v>4963</v>
      </c>
      <c r="U291" s="239" t="s">
        <v>1661</v>
      </c>
      <c r="V291" s="239" t="s">
        <v>1662</v>
      </c>
      <c r="W291" s="239" t="s">
        <v>4964</v>
      </c>
      <c r="X291" s="239" t="s">
        <v>1723</v>
      </c>
      <c r="Y291" s="239" t="s">
        <v>4965</v>
      </c>
      <c r="Z291" s="244" t="s">
        <v>1745</v>
      </c>
      <c r="AA291" s="257">
        <f t="shared" si="25"/>
        <v>21</v>
      </c>
      <c r="AB291" s="239" t="s">
        <v>3942</v>
      </c>
      <c r="AC291" s="242"/>
      <c r="AD291" s="242"/>
      <c r="AE291" s="242"/>
      <c r="AF291" s="242"/>
      <c r="AG291" s="242"/>
      <c r="AH291" s="242"/>
      <c r="AI291" s="242"/>
      <c r="AJ291" s="242"/>
      <c r="AK291" s="242"/>
      <c r="AL291" s="242"/>
      <c r="AM291" s="242"/>
    </row>
    <row r="292">
      <c r="A292" s="1526"/>
      <c r="B292" s="240">
        <v>44972.482566770836</v>
      </c>
      <c r="C292" s="239" t="s">
        <v>4966</v>
      </c>
      <c r="D292" s="239" t="s">
        <v>4967</v>
      </c>
      <c r="E292" s="241">
        <v>32535.0</v>
      </c>
      <c r="F292" s="244">
        <v>34.0</v>
      </c>
      <c r="G292" s="239">
        <v>3.4374945E7</v>
      </c>
      <c r="H292" s="239" t="s">
        <v>391</v>
      </c>
      <c r="I292" s="239" t="s">
        <v>4968</v>
      </c>
      <c r="J292" s="239" t="s">
        <v>4969</v>
      </c>
      <c r="K292" s="239" t="s">
        <v>4971</v>
      </c>
      <c r="L292" s="239" t="s">
        <v>1620</v>
      </c>
      <c r="M292" s="239" t="s">
        <v>4970</v>
      </c>
      <c r="N292" s="239" t="s">
        <v>4972</v>
      </c>
      <c r="O292" s="239" t="s">
        <v>1634</v>
      </c>
      <c r="P292" s="239" t="s">
        <v>158</v>
      </c>
      <c r="Q292" s="239" t="s">
        <v>4973</v>
      </c>
      <c r="R292" s="239" t="s">
        <v>1866</v>
      </c>
      <c r="S292" s="242"/>
      <c r="T292" s="247" t="s">
        <v>4974</v>
      </c>
      <c r="U292" s="239" t="s">
        <v>4975</v>
      </c>
      <c r="V292" s="239" t="s">
        <v>1662</v>
      </c>
      <c r="W292" s="239" t="s">
        <v>4976</v>
      </c>
      <c r="X292" s="239" t="s">
        <v>1790</v>
      </c>
      <c r="Y292" s="239">
        <v>1.154548857E9</v>
      </c>
      <c r="Z292" s="244" t="s">
        <v>4977</v>
      </c>
      <c r="AA292" s="257">
        <f t="shared" si="25"/>
        <v>34</v>
      </c>
      <c r="AB292" s="239" t="s">
        <v>4978</v>
      </c>
      <c r="AC292" s="242"/>
      <c r="AD292" s="242"/>
      <c r="AE292" s="242"/>
      <c r="AF292" s="242"/>
      <c r="AG292" s="242"/>
      <c r="AH292" s="242"/>
      <c r="AI292" s="242"/>
      <c r="AJ292" s="242"/>
      <c r="AK292" s="242"/>
      <c r="AL292" s="242"/>
      <c r="AM292" s="242"/>
    </row>
    <row r="293">
      <c r="A293" s="1527"/>
      <c r="B293" s="240">
        <v>44972.71513444444</v>
      </c>
      <c r="C293" s="239" t="s">
        <v>4979</v>
      </c>
      <c r="D293" s="239" t="s">
        <v>4980</v>
      </c>
      <c r="E293" s="241">
        <v>34807.0</v>
      </c>
      <c r="F293" s="244">
        <v>27.0</v>
      </c>
      <c r="G293" s="239">
        <v>3.8893338E7</v>
      </c>
      <c r="H293" s="239" t="s">
        <v>674</v>
      </c>
      <c r="I293" s="239" t="s">
        <v>1618</v>
      </c>
      <c r="J293" s="239" t="s">
        <v>4981</v>
      </c>
      <c r="K293" s="239" t="s">
        <v>4979</v>
      </c>
      <c r="L293" s="239" t="s">
        <v>1620</v>
      </c>
      <c r="M293" s="239" t="s">
        <v>1877</v>
      </c>
      <c r="N293" s="239" t="s">
        <v>4982</v>
      </c>
      <c r="O293" s="239" t="s">
        <v>1634</v>
      </c>
      <c r="P293" s="239" t="s">
        <v>344</v>
      </c>
      <c r="Q293" s="239" t="s">
        <v>4983</v>
      </c>
      <c r="R293" s="239" t="s">
        <v>1637</v>
      </c>
      <c r="S293" s="242"/>
      <c r="T293" s="243" t="s">
        <v>4984</v>
      </c>
      <c r="U293" s="239" t="s">
        <v>4985</v>
      </c>
      <c r="V293" s="239" t="s">
        <v>4986</v>
      </c>
      <c r="W293" s="239" t="s">
        <v>4987</v>
      </c>
      <c r="X293" s="239" t="s">
        <v>2032</v>
      </c>
      <c r="Y293" s="239" t="s">
        <v>4988</v>
      </c>
      <c r="Z293" s="244" t="s">
        <v>1792</v>
      </c>
      <c r="AA293" s="257">
        <f t="shared" si="25"/>
        <v>28</v>
      </c>
      <c r="AB293" s="242"/>
      <c r="AC293" s="242"/>
      <c r="AD293" s="242"/>
      <c r="AE293" s="242"/>
      <c r="AF293" s="242"/>
      <c r="AG293" s="242"/>
      <c r="AH293" s="242"/>
      <c r="AI293" s="242"/>
      <c r="AJ293" s="242"/>
      <c r="AK293" s="242"/>
      <c r="AL293" s="242"/>
      <c r="AM293" s="242"/>
    </row>
    <row r="294">
      <c r="A294" s="1530"/>
      <c r="B294" s="240">
        <v>44978.47924672454</v>
      </c>
      <c r="C294" s="239" t="s">
        <v>4989</v>
      </c>
      <c r="D294" s="239" t="s">
        <v>4990</v>
      </c>
      <c r="E294" s="241">
        <v>38729.0</v>
      </c>
      <c r="F294" s="244">
        <v>17.0</v>
      </c>
      <c r="G294" s="239" t="s">
        <v>353</v>
      </c>
      <c r="H294" s="239" t="s">
        <v>391</v>
      </c>
      <c r="I294" s="239" t="s">
        <v>4991</v>
      </c>
      <c r="J294" s="239" t="s">
        <v>4992</v>
      </c>
      <c r="K294" s="239" t="s">
        <v>4989</v>
      </c>
      <c r="L294" s="239" t="s">
        <v>1646</v>
      </c>
      <c r="M294" s="239" t="s">
        <v>4993</v>
      </c>
      <c r="N294" s="239" t="s">
        <v>4994</v>
      </c>
      <c r="O294" s="239" t="s">
        <v>1680</v>
      </c>
      <c r="P294" s="239" t="s">
        <v>344</v>
      </c>
      <c r="Q294" s="239" t="s">
        <v>1651</v>
      </c>
      <c r="R294" s="239" t="s">
        <v>1651</v>
      </c>
      <c r="S294" s="242"/>
      <c r="T294" s="243" t="s">
        <v>4995</v>
      </c>
      <c r="U294" s="239" t="s">
        <v>4996</v>
      </c>
      <c r="V294" s="239" t="s">
        <v>4997</v>
      </c>
      <c r="W294" s="239" t="s">
        <v>4998</v>
      </c>
      <c r="X294" s="239" t="s">
        <v>1708</v>
      </c>
      <c r="Y294" s="239" t="s">
        <v>4999</v>
      </c>
      <c r="Z294" s="244" t="s">
        <v>1943</v>
      </c>
      <c r="AA294" s="257">
        <f t="shared" si="25"/>
        <v>17</v>
      </c>
      <c r="AB294" s="242"/>
      <c r="AC294" s="242"/>
      <c r="AD294" s="242"/>
      <c r="AE294" s="242"/>
      <c r="AF294" s="242"/>
      <c r="AG294" s="242"/>
      <c r="AH294" s="242"/>
      <c r="AI294" s="242"/>
      <c r="AJ294" s="242"/>
      <c r="AK294" s="242"/>
      <c r="AL294" s="242"/>
      <c r="AM294" s="242"/>
    </row>
    <row r="295">
      <c r="A295" s="1526"/>
      <c r="B295" s="240">
        <v>44979.00138780093</v>
      </c>
      <c r="C295" s="239" t="s">
        <v>5000</v>
      </c>
      <c r="D295" s="239" t="s">
        <v>5001</v>
      </c>
      <c r="E295" s="241">
        <v>36642.0</v>
      </c>
      <c r="F295" s="244">
        <v>22.0</v>
      </c>
      <c r="G295" s="239">
        <v>4.262219E7</v>
      </c>
      <c r="H295" s="239" t="s">
        <v>391</v>
      </c>
      <c r="I295" s="239" t="s">
        <v>5002</v>
      </c>
      <c r="J295" s="239" t="s">
        <v>5003</v>
      </c>
      <c r="K295" s="239" t="s">
        <v>5005</v>
      </c>
      <c r="L295" s="239" t="s">
        <v>3016</v>
      </c>
      <c r="M295" s="239" t="s">
        <v>5004</v>
      </c>
      <c r="N295" s="239" t="s">
        <v>5006</v>
      </c>
      <c r="O295" s="239" t="s">
        <v>1634</v>
      </c>
      <c r="P295" s="239" t="s">
        <v>57</v>
      </c>
      <c r="Q295" s="239" t="s">
        <v>5007</v>
      </c>
      <c r="R295" s="239" t="s">
        <v>1651</v>
      </c>
      <c r="S295" s="242"/>
      <c r="T295" s="243" t="s">
        <v>5008</v>
      </c>
      <c r="U295" s="239" t="s">
        <v>5009</v>
      </c>
      <c r="V295" s="239" t="s">
        <v>1662</v>
      </c>
      <c r="W295" s="239" t="s">
        <v>5010</v>
      </c>
      <c r="X295" s="239" t="s">
        <v>1708</v>
      </c>
      <c r="Y295" s="239" t="s">
        <v>5011</v>
      </c>
      <c r="Z295" s="244" t="s">
        <v>1943</v>
      </c>
      <c r="AA295" s="257">
        <f t="shared" si="25"/>
        <v>23</v>
      </c>
      <c r="AB295" s="239" t="s">
        <v>4866</v>
      </c>
      <c r="AC295" s="242"/>
      <c r="AD295" s="242"/>
      <c r="AE295" s="242"/>
      <c r="AF295" s="242"/>
      <c r="AG295" s="242"/>
      <c r="AH295" s="242"/>
      <c r="AI295" s="242"/>
      <c r="AJ295" s="242"/>
      <c r="AK295" s="242"/>
      <c r="AL295" s="242"/>
      <c r="AM295" s="242"/>
    </row>
    <row r="296">
      <c r="A296" s="1526"/>
      <c r="B296" s="240">
        <v>44979.60788732639</v>
      </c>
      <c r="C296" s="239" t="s">
        <v>5012</v>
      </c>
      <c r="D296" s="239" t="s">
        <v>5013</v>
      </c>
      <c r="E296" s="241">
        <v>38000.0</v>
      </c>
      <c r="F296" s="244">
        <v>19.0</v>
      </c>
      <c r="G296" s="239">
        <v>4.5253282E7</v>
      </c>
      <c r="H296" s="239" t="s">
        <v>1677</v>
      </c>
      <c r="I296" s="239" t="s">
        <v>5014</v>
      </c>
      <c r="J296" s="239" t="s">
        <v>5015</v>
      </c>
      <c r="K296" s="239" t="s">
        <v>5017</v>
      </c>
      <c r="L296" s="239" t="s">
        <v>1620</v>
      </c>
      <c r="M296" s="239" t="s">
        <v>5016</v>
      </c>
      <c r="N296" s="239" t="s">
        <v>5018</v>
      </c>
      <c r="O296" s="239" t="s">
        <v>1634</v>
      </c>
      <c r="P296" s="239" t="s">
        <v>344</v>
      </c>
      <c r="Q296" s="239" t="s">
        <v>5019</v>
      </c>
      <c r="R296" s="239" t="s">
        <v>5019</v>
      </c>
      <c r="S296" s="242"/>
      <c r="T296" s="243" t="s">
        <v>5020</v>
      </c>
      <c r="U296" s="239" t="s">
        <v>2438</v>
      </c>
      <c r="V296" s="239" t="s">
        <v>1662</v>
      </c>
      <c r="W296" s="239" t="s">
        <v>5021</v>
      </c>
      <c r="X296" s="239" t="s">
        <v>1831</v>
      </c>
      <c r="Y296" s="239" t="s">
        <v>5022</v>
      </c>
      <c r="Z296" s="244" t="s">
        <v>5023</v>
      </c>
      <c r="AA296" s="257">
        <f t="shared" si="25"/>
        <v>19</v>
      </c>
      <c r="AB296" s="239" t="s">
        <v>4856</v>
      </c>
      <c r="AC296" s="242"/>
      <c r="AD296" s="242"/>
      <c r="AE296" s="242"/>
      <c r="AF296" s="242"/>
      <c r="AG296" s="242"/>
      <c r="AH296" s="242"/>
      <c r="AI296" s="242"/>
      <c r="AJ296" s="242"/>
      <c r="AK296" s="242"/>
      <c r="AL296" s="242"/>
      <c r="AM296" s="242"/>
    </row>
    <row r="297">
      <c r="A297" s="1526"/>
      <c r="B297" s="240">
        <v>44980.58410046296</v>
      </c>
      <c r="C297" s="239" t="s">
        <v>5024</v>
      </c>
      <c r="D297" s="239" t="s">
        <v>5025</v>
      </c>
      <c r="E297" s="241">
        <v>34342.0</v>
      </c>
      <c r="F297" s="244">
        <v>29.0</v>
      </c>
      <c r="G297" s="239">
        <v>3.7989368E7</v>
      </c>
      <c r="H297" s="239" t="s">
        <v>1740</v>
      </c>
      <c r="I297" s="239" t="s">
        <v>5026</v>
      </c>
      <c r="J297" s="239">
        <v>1.127653713E9</v>
      </c>
      <c r="K297" s="239" t="s">
        <v>5024</v>
      </c>
      <c r="L297" s="239" t="s">
        <v>1646</v>
      </c>
      <c r="M297" s="239" t="s">
        <v>5027</v>
      </c>
      <c r="N297" s="239" t="s">
        <v>5028</v>
      </c>
      <c r="O297" s="239" t="s">
        <v>1634</v>
      </c>
      <c r="P297" s="239" t="s">
        <v>57</v>
      </c>
      <c r="Q297" s="239" t="s">
        <v>1637</v>
      </c>
      <c r="R297" s="239" t="s">
        <v>1637</v>
      </c>
      <c r="S297" s="239" t="s">
        <v>5029</v>
      </c>
      <c r="T297" s="243" t="s">
        <v>5030</v>
      </c>
      <c r="U297" s="239" t="s">
        <v>5031</v>
      </c>
      <c r="V297" s="239" t="s">
        <v>3093</v>
      </c>
      <c r="W297" s="239" t="s">
        <v>5032</v>
      </c>
      <c r="X297" s="239" t="s">
        <v>1897</v>
      </c>
      <c r="Y297" s="239">
        <v>1.151225094E9</v>
      </c>
      <c r="Z297" s="244" t="s">
        <v>1637</v>
      </c>
      <c r="AA297" s="257">
        <f t="shared" si="25"/>
        <v>29</v>
      </c>
      <c r="AB297" s="239" t="s">
        <v>4878</v>
      </c>
      <c r="AC297" s="242"/>
      <c r="AD297" s="242"/>
      <c r="AE297" s="242"/>
      <c r="AF297" s="242"/>
      <c r="AG297" s="242"/>
      <c r="AH297" s="242"/>
      <c r="AI297" s="242"/>
      <c r="AJ297" s="242"/>
      <c r="AK297" s="242"/>
      <c r="AL297" s="242"/>
      <c r="AM297" s="242"/>
    </row>
    <row r="298">
      <c r="A298" s="1527"/>
      <c r="B298" s="240">
        <v>44984.79592833333</v>
      </c>
      <c r="C298" s="239" t="s">
        <v>5033</v>
      </c>
      <c r="D298" s="239" t="s">
        <v>5034</v>
      </c>
      <c r="E298" s="241">
        <v>38015.0</v>
      </c>
      <c r="F298" s="244">
        <v>19.0</v>
      </c>
      <c r="G298" s="239">
        <v>4.5421802E7</v>
      </c>
      <c r="H298" s="239" t="s">
        <v>391</v>
      </c>
      <c r="I298" s="239" t="s">
        <v>5035</v>
      </c>
      <c r="J298" s="239" t="s">
        <v>5036</v>
      </c>
      <c r="K298" s="239" t="s">
        <v>5038</v>
      </c>
      <c r="L298" s="239" t="s">
        <v>1620</v>
      </c>
      <c r="M298" s="239" t="s">
        <v>5037</v>
      </c>
      <c r="N298" s="239" t="s">
        <v>5039</v>
      </c>
      <c r="O298" s="239" t="s">
        <v>1634</v>
      </c>
      <c r="P298" s="239" t="s">
        <v>344</v>
      </c>
      <c r="Q298" s="239" t="s">
        <v>5040</v>
      </c>
      <c r="R298" s="239" t="s">
        <v>1651</v>
      </c>
      <c r="S298" s="242"/>
      <c r="T298" s="243" t="s">
        <v>5041</v>
      </c>
      <c r="U298" s="239" t="s">
        <v>5042</v>
      </c>
      <c r="V298" s="239" t="s">
        <v>5043</v>
      </c>
      <c r="W298" s="239" t="s">
        <v>5044</v>
      </c>
      <c r="X298" s="239" t="s">
        <v>1803</v>
      </c>
      <c r="Y298" s="239" t="s">
        <v>5045</v>
      </c>
      <c r="Z298" s="244" t="s">
        <v>5046</v>
      </c>
      <c r="AA298" s="257">
        <f t="shared" si="25"/>
        <v>19</v>
      </c>
      <c r="AB298" s="242"/>
      <c r="AC298" s="242"/>
      <c r="AD298" s="242"/>
      <c r="AE298" s="242"/>
      <c r="AF298" s="242"/>
      <c r="AG298" s="242"/>
      <c r="AH298" s="242"/>
      <c r="AI298" s="242"/>
      <c r="AJ298" s="242"/>
      <c r="AK298" s="242"/>
      <c r="AL298" s="242"/>
      <c r="AM298" s="242"/>
    </row>
    <row r="299" ht="16.5" customHeight="1">
      <c r="A299" s="1528"/>
      <c r="B299" s="250">
        <v>44988.46454105324</v>
      </c>
      <c r="C299" s="249" t="s">
        <v>5047</v>
      </c>
      <c r="D299" s="249" t="s">
        <v>5048</v>
      </c>
      <c r="E299" s="251">
        <v>25620.0</v>
      </c>
      <c r="F299" s="253">
        <v>53.0</v>
      </c>
      <c r="G299" s="249">
        <v>2.1439945E7</v>
      </c>
      <c r="H299" s="249" t="s">
        <v>674</v>
      </c>
      <c r="I299" s="249" t="s">
        <v>1678</v>
      </c>
      <c r="J299" s="260" t="s">
        <v>5049</v>
      </c>
      <c r="K299" s="249" t="s">
        <v>5051</v>
      </c>
      <c r="L299" s="249" t="s">
        <v>1620</v>
      </c>
      <c r="M299" s="249" t="s">
        <v>5050</v>
      </c>
      <c r="N299" s="249" t="s">
        <v>5052</v>
      </c>
      <c r="O299" s="249" t="s">
        <v>1634</v>
      </c>
      <c r="P299" s="249" t="s">
        <v>158</v>
      </c>
      <c r="Q299" s="249" t="s">
        <v>5053</v>
      </c>
      <c r="R299" s="249" t="s">
        <v>5054</v>
      </c>
      <c r="S299" s="249" t="s">
        <v>5055</v>
      </c>
      <c r="T299" s="252" t="s">
        <v>5056</v>
      </c>
      <c r="U299" s="249" t="s">
        <v>5057</v>
      </c>
      <c r="V299" s="249" t="s">
        <v>5058</v>
      </c>
      <c r="W299" s="249" t="s">
        <v>5059</v>
      </c>
      <c r="X299" s="249" t="s">
        <v>5060</v>
      </c>
      <c r="Y299" s="260" t="s">
        <v>5061</v>
      </c>
      <c r="Z299" s="253" t="s">
        <v>5062</v>
      </c>
      <c r="AA299" s="257">
        <f t="shared" si="25"/>
        <v>53</v>
      </c>
      <c r="AB299" s="254"/>
      <c r="AC299" s="254"/>
      <c r="AD299" s="254"/>
      <c r="AE299" s="254"/>
      <c r="AF299" s="254"/>
      <c r="AG299" s="254"/>
      <c r="AH299" s="254"/>
      <c r="AI299" s="254"/>
      <c r="AJ299" s="254"/>
      <c r="AK299" s="254"/>
      <c r="AL299" s="254"/>
      <c r="AM299" s="254"/>
    </row>
    <row r="300">
      <c r="A300" s="1530"/>
      <c r="B300" s="240">
        <v>44990.62102924769</v>
      </c>
      <c r="C300" s="239" t="s">
        <v>5063</v>
      </c>
      <c r="D300" s="239" t="s">
        <v>5064</v>
      </c>
      <c r="E300" s="241">
        <v>37433.0</v>
      </c>
      <c r="F300" s="244">
        <v>20.0</v>
      </c>
      <c r="G300" s="262">
        <v>4.3909192E7</v>
      </c>
      <c r="H300" s="239" t="s">
        <v>5065</v>
      </c>
      <c r="I300" s="239" t="s">
        <v>5066</v>
      </c>
      <c r="J300" s="239" t="s">
        <v>5067</v>
      </c>
      <c r="K300" s="239" t="s">
        <v>5069</v>
      </c>
      <c r="L300" s="239" t="s">
        <v>1620</v>
      </c>
      <c r="M300" s="239" t="s">
        <v>5068</v>
      </c>
      <c r="N300" s="239" t="s">
        <v>5070</v>
      </c>
      <c r="O300" s="239" t="s">
        <v>1668</v>
      </c>
      <c r="P300" s="239" t="s">
        <v>158</v>
      </c>
      <c r="Q300" s="239" t="s">
        <v>1637</v>
      </c>
      <c r="R300" s="239" t="s">
        <v>1637</v>
      </c>
      <c r="S300" s="239" t="s">
        <v>5071</v>
      </c>
      <c r="T300" s="243" t="s">
        <v>5072</v>
      </c>
      <c r="U300" s="239" t="s">
        <v>5073</v>
      </c>
      <c r="V300" s="239" t="s">
        <v>5074</v>
      </c>
      <c r="W300" s="239" t="s">
        <v>5075</v>
      </c>
      <c r="X300" s="239" t="s">
        <v>5076</v>
      </c>
      <c r="Y300" s="239" t="s">
        <v>5077</v>
      </c>
      <c r="Z300" s="244" t="s">
        <v>1637</v>
      </c>
      <c r="AA300" s="257">
        <f t="shared" si="25"/>
        <v>21</v>
      </c>
      <c r="AB300" s="239" t="s">
        <v>5078</v>
      </c>
      <c r="AC300" s="242"/>
      <c r="AD300" s="242"/>
      <c r="AE300" s="242"/>
      <c r="AF300" s="242"/>
      <c r="AG300" s="242"/>
      <c r="AH300" s="242"/>
      <c r="AI300" s="242"/>
      <c r="AJ300" s="242"/>
      <c r="AK300" s="242"/>
      <c r="AL300" s="242"/>
      <c r="AM300" s="242"/>
    </row>
    <row r="301" ht="17.25" customHeight="1">
      <c r="A301" s="1528"/>
      <c r="B301" s="250">
        <v>44998.95631545139</v>
      </c>
      <c r="C301" s="249" t="s">
        <v>5079</v>
      </c>
      <c r="D301" s="249" t="s">
        <v>5080</v>
      </c>
      <c r="E301" s="251">
        <v>37339.0</v>
      </c>
      <c r="F301" s="253">
        <v>20.0</v>
      </c>
      <c r="G301" s="249">
        <v>4.4110019E7</v>
      </c>
      <c r="H301" s="249" t="s">
        <v>2021</v>
      </c>
      <c r="I301" s="249" t="s">
        <v>5081</v>
      </c>
      <c r="J301" s="249" t="s">
        <v>5082</v>
      </c>
      <c r="K301" s="249" t="s">
        <v>5085</v>
      </c>
      <c r="L301" s="249" t="s">
        <v>1620</v>
      </c>
      <c r="M301" s="249" t="s">
        <v>5083</v>
      </c>
      <c r="N301" s="249" t="s">
        <v>5086</v>
      </c>
      <c r="O301" s="249" t="s">
        <v>5084</v>
      </c>
      <c r="P301" s="249" t="s">
        <v>158</v>
      </c>
      <c r="Q301" s="249" t="s">
        <v>5087</v>
      </c>
      <c r="R301" s="249" t="s">
        <v>1866</v>
      </c>
      <c r="S301" s="254"/>
      <c r="T301" s="256" t="s">
        <v>5088</v>
      </c>
      <c r="U301" s="249" t="s">
        <v>5089</v>
      </c>
      <c r="V301" s="249" t="s">
        <v>1662</v>
      </c>
      <c r="W301" s="249" t="s">
        <v>5090</v>
      </c>
      <c r="X301" s="249" t="s">
        <v>5091</v>
      </c>
      <c r="Y301" s="249" t="s">
        <v>5091</v>
      </c>
      <c r="Z301" s="253" t="s">
        <v>2575</v>
      </c>
      <c r="AA301" s="257">
        <f t="shared" si="25"/>
        <v>21</v>
      </c>
      <c r="AB301" s="253"/>
      <c r="AC301" s="254"/>
      <c r="AD301" s="254"/>
      <c r="AE301" s="254"/>
      <c r="AF301" s="254"/>
      <c r="AG301" s="254"/>
      <c r="AH301" s="254"/>
      <c r="AI301" s="254"/>
      <c r="AJ301" s="254"/>
      <c r="AK301" s="254"/>
      <c r="AL301" s="254"/>
      <c r="AM301" s="254"/>
    </row>
    <row r="302">
      <c r="A302" s="1528"/>
      <c r="B302" s="250">
        <v>44999.59824010417</v>
      </c>
      <c r="C302" s="249" t="s">
        <v>5092</v>
      </c>
      <c r="D302" s="249" t="s">
        <v>5093</v>
      </c>
      <c r="E302" s="251">
        <v>38092.0</v>
      </c>
      <c r="F302" s="253">
        <v>18.0</v>
      </c>
      <c r="G302" s="249">
        <v>4.5689874E7</v>
      </c>
      <c r="H302" s="249" t="s">
        <v>2021</v>
      </c>
      <c r="I302" s="249" t="s">
        <v>5094</v>
      </c>
      <c r="J302" s="249" t="s">
        <v>5095</v>
      </c>
      <c r="K302" s="249" t="s">
        <v>5092</v>
      </c>
      <c r="L302" s="249" t="s">
        <v>3016</v>
      </c>
      <c r="M302" s="249" t="s">
        <v>5096</v>
      </c>
      <c r="N302" s="249" t="s">
        <v>5097</v>
      </c>
      <c r="O302" s="249" t="s">
        <v>1622</v>
      </c>
      <c r="P302" s="249" t="s">
        <v>344</v>
      </c>
      <c r="Q302" s="249" t="s">
        <v>5098</v>
      </c>
      <c r="R302" s="249" t="s">
        <v>1637</v>
      </c>
      <c r="S302" s="254"/>
      <c r="T302" s="252" t="s">
        <v>5099</v>
      </c>
      <c r="U302" s="249" t="s">
        <v>5100</v>
      </c>
      <c r="V302" s="249" t="s">
        <v>1662</v>
      </c>
      <c r="W302" s="249" t="s">
        <v>5101</v>
      </c>
      <c r="X302" s="249" t="s">
        <v>3108</v>
      </c>
      <c r="Y302" s="249" t="s">
        <v>5102</v>
      </c>
      <c r="Z302" s="253" t="s">
        <v>5103</v>
      </c>
      <c r="AA302" s="257">
        <f t="shared" si="25"/>
        <v>19</v>
      </c>
      <c r="AB302" s="254"/>
      <c r="AC302" s="254"/>
      <c r="AD302" s="254"/>
      <c r="AE302" s="254"/>
      <c r="AF302" s="254"/>
      <c r="AG302" s="254"/>
      <c r="AH302" s="254"/>
      <c r="AI302" s="254"/>
      <c r="AJ302" s="254"/>
      <c r="AK302" s="254"/>
      <c r="AL302" s="254"/>
      <c r="AM302" s="254"/>
    </row>
    <row r="303">
      <c r="A303" s="1528"/>
      <c r="B303" s="250">
        <v>45000.093548854165</v>
      </c>
      <c r="C303" s="249" t="s">
        <v>5104</v>
      </c>
      <c r="D303" s="249" t="s">
        <v>5105</v>
      </c>
      <c r="E303" s="251">
        <v>36449.0</v>
      </c>
      <c r="F303" s="253">
        <v>23.0</v>
      </c>
      <c r="G303" s="249">
        <v>4.2192896E7</v>
      </c>
      <c r="H303" s="249" t="s">
        <v>2021</v>
      </c>
      <c r="I303" s="249" t="s">
        <v>5106</v>
      </c>
      <c r="J303" s="249" t="s">
        <v>5107</v>
      </c>
      <c r="K303" s="249" t="s">
        <v>5109</v>
      </c>
      <c r="L303" s="249" t="s">
        <v>1620</v>
      </c>
      <c r="M303" s="249" t="s">
        <v>5108</v>
      </c>
      <c r="N303" s="249" t="s">
        <v>5110</v>
      </c>
      <c r="O303" s="249" t="s">
        <v>1668</v>
      </c>
      <c r="P303" s="249" t="s">
        <v>158</v>
      </c>
      <c r="Q303" s="249" t="s">
        <v>5111</v>
      </c>
      <c r="R303" s="249" t="s">
        <v>1651</v>
      </c>
      <c r="S303" s="254"/>
      <c r="T303" s="256" t="s">
        <v>5112</v>
      </c>
      <c r="U303" s="249" t="s">
        <v>1661</v>
      </c>
      <c r="V303" s="249" t="s">
        <v>1662</v>
      </c>
      <c r="W303" s="249" t="s">
        <v>5113</v>
      </c>
      <c r="X303" s="249" t="s">
        <v>1708</v>
      </c>
      <c r="Y303" s="249" t="s">
        <v>5114</v>
      </c>
      <c r="Z303" s="253" t="s">
        <v>1737</v>
      </c>
      <c r="AA303" s="257">
        <f t="shared" si="25"/>
        <v>24</v>
      </c>
      <c r="AB303" s="253"/>
      <c r="AC303" s="254"/>
      <c r="AD303" s="254"/>
      <c r="AE303" s="254"/>
      <c r="AF303" s="254"/>
      <c r="AG303" s="254"/>
      <c r="AH303" s="254"/>
      <c r="AI303" s="254"/>
      <c r="AJ303" s="254"/>
      <c r="AK303" s="254"/>
      <c r="AL303" s="254"/>
      <c r="AM303" s="254"/>
    </row>
    <row r="304">
      <c r="A304" s="1528"/>
      <c r="B304" s="250">
        <v>45001.493600428235</v>
      </c>
      <c r="C304" s="249" t="s">
        <v>5115</v>
      </c>
      <c r="D304" s="249" t="s">
        <v>5116</v>
      </c>
      <c r="E304" s="251">
        <v>34541.0</v>
      </c>
      <c r="F304" s="253">
        <v>28.0</v>
      </c>
      <c r="G304" s="249">
        <v>3.8424403E7</v>
      </c>
      <c r="H304" s="249" t="s">
        <v>2021</v>
      </c>
      <c r="I304" s="249" t="s">
        <v>5117</v>
      </c>
      <c r="J304" s="249" t="s">
        <v>5118</v>
      </c>
      <c r="K304" s="249" t="s">
        <v>5115</v>
      </c>
      <c r="L304" s="249" t="s">
        <v>1620</v>
      </c>
      <c r="M304" s="249" t="s">
        <v>5119</v>
      </c>
      <c r="N304" s="249" t="s">
        <v>5120</v>
      </c>
      <c r="O304" s="249" t="s">
        <v>1680</v>
      </c>
      <c r="P304" s="249" t="s">
        <v>344</v>
      </c>
      <c r="Q304" s="249" t="s">
        <v>5121</v>
      </c>
      <c r="R304" s="249" t="s">
        <v>1866</v>
      </c>
      <c r="S304" s="254"/>
      <c r="T304" s="252" t="s">
        <v>5122</v>
      </c>
      <c r="U304" s="249" t="s">
        <v>1661</v>
      </c>
      <c r="V304" s="249" t="s">
        <v>5123</v>
      </c>
      <c r="W304" s="249" t="s">
        <v>5124</v>
      </c>
      <c r="X304" s="249" t="s">
        <v>5125</v>
      </c>
      <c r="Y304" s="249" t="s">
        <v>5126</v>
      </c>
      <c r="Z304" s="253" t="s">
        <v>1792</v>
      </c>
      <c r="AA304" s="257">
        <f t="shared" si="25"/>
        <v>29</v>
      </c>
      <c r="AB304" s="254"/>
      <c r="AC304" s="254"/>
      <c r="AD304" s="254"/>
      <c r="AE304" s="254"/>
      <c r="AF304" s="254"/>
      <c r="AG304" s="254"/>
      <c r="AH304" s="254"/>
      <c r="AI304" s="254"/>
      <c r="AJ304" s="254"/>
      <c r="AK304" s="254"/>
      <c r="AL304" s="254"/>
      <c r="AM304" s="254"/>
    </row>
    <row r="305">
      <c r="A305" s="1532"/>
      <c r="B305" s="250">
        <v>45001.55690101851</v>
      </c>
      <c r="C305" s="249" t="s">
        <v>5127</v>
      </c>
      <c r="D305" s="249" t="s">
        <v>5128</v>
      </c>
      <c r="E305" s="251">
        <v>38172.0</v>
      </c>
      <c r="F305" s="253">
        <v>18.0</v>
      </c>
      <c r="G305" s="249">
        <v>4.552222E7</v>
      </c>
      <c r="H305" s="249" t="s">
        <v>391</v>
      </c>
      <c r="I305" s="249" t="s">
        <v>5129</v>
      </c>
      <c r="J305" s="249">
        <v>1.12338684E9</v>
      </c>
      <c r="K305" s="249" t="s">
        <v>5127</v>
      </c>
      <c r="L305" s="249" t="s">
        <v>1620</v>
      </c>
      <c r="M305" s="249" t="s">
        <v>5130</v>
      </c>
      <c r="N305" s="249" t="s">
        <v>5132</v>
      </c>
      <c r="O305" s="249" t="s">
        <v>5131</v>
      </c>
      <c r="P305" s="249" t="s">
        <v>57</v>
      </c>
      <c r="Q305" s="249" t="s">
        <v>5133</v>
      </c>
      <c r="R305" s="249" t="s">
        <v>1637</v>
      </c>
      <c r="S305" s="254"/>
      <c r="T305" s="256" t="s">
        <v>5134</v>
      </c>
      <c r="U305" s="249" t="s">
        <v>5135</v>
      </c>
      <c r="V305" s="249" t="s">
        <v>1662</v>
      </c>
      <c r="W305" s="249" t="s">
        <v>5136</v>
      </c>
      <c r="X305" s="249" t="s">
        <v>1708</v>
      </c>
      <c r="Y305" s="249">
        <v>1.144060708E9</v>
      </c>
      <c r="Z305" s="253" t="s">
        <v>4056</v>
      </c>
      <c r="AA305" s="257">
        <f t="shared" si="25"/>
        <v>19</v>
      </c>
      <c r="AB305" s="249"/>
      <c r="AC305" s="254"/>
      <c r="AD305" s="254"/>
      <c r="AE305" s="254"/>
      <c r="AF305" s="254"/>
      <c r="AG305" s="254"/>
      <c r="AH305" s="254"/>
      <c r="AI305" s="254"/>
      <c r="AJ305" s="254"/>
      <c r="AK305" s="254"/>
      <c r="AL305" s="254"/>
      <c r="AM305" s="254"/>
    </row>
    <row r="306">
      <c r="A306" s="1527"/>
      <c r="B306" s="240">
        <v>45001.75162364583</v>
      </c>
      <c r="C306" s="239" t="s">
        <v>5137</v>
      </c>
      <c r="D306" s="239" t="s">
        <v>5138</v>
      </c>
      <c r="E306" s="241">
        <v>35314.0</v>
      </c>
      <c r="F306" s="244">
        <v>26.0</v>
      </c>
      <c r="G306" s="239">
        <v>3.9764479E7</v>
      </c>
      <c r="H306" s="239" t="s">
        <v>391</v>
      </c>
      <c r="I306" s="239" t="s">
        <v>1678</v>
      </c>
      <c r="J306" s="239" t="s">
        <v>5139</v>
      </c>
      <c r="K306" s="239" t="s">
        <v>5137</v>
      </c>
      <c r="L306" s="239" t="s">
        <v>1620</v>
      </c>
      <c r="M306" s="239" t="s">
        <v>5140</v>
      </c>
      <c r="N306" s="239" t="s">
        <v>5141</v>
      </c>
      <c r="O306" s="239" t="s">
        <v>1680</v>
      </c>
      <c r="P306" s="239" t="s">
        <v>57</v>
      </c>
      <c r="Q306" s="239" t="s">
        <v>5142</v>
      </c>
      <c r="R306" s="239" t="s">
        <v>1637</v>
      </c>
      <c r="S306" s="242"/>
      <c r="T306" s="243" t="s">
        <v>5143</v>
      </c>
      <c r="U306" s="239" t="s">
        <v>1661</v>
      </c>
      <c r="V306" s="239" t="s">
        <v>1685</v>
      </c>
      <c r="W306" s="239" t="s">
        <v>5144</v>
      </c>
      <c r="X306" s="239" t="s">
        <v>2098</v>
      </c>
      <c r="Y306" s="239" t="s">
        <v>5145</v>
      </c>
      <c r="Z306" s="244" t="s">
        <v>5146</v>
      </c>
      <c r="AA306" s="257">
        <f t="shared" si="25"/>
        <v>27</v>
      </c>
      <c r="AB306" s="253"/>
      <c r="AC306" s="242"/>
      <c r="AD306" s="242"/>
      <c r="AE306" s="242"/>
      <c r="AF306" s="242"/>
      <c r="AG306" s="242"/>
      <c r="AH306" s="242"/>
      <c r="AI306" s="242"/>
      <c r="AJ306" s="242"/>
      <c r="AK306" s="242"/>
      <c r="AL306" s="242"/>
      <c r="AM306" s="242"/>
    </row>
    <row r="307">
      <c r="A307" s="1527"/>
      <c r="B307" s="250">
        <v>45002.686358611114</v>
      </c>
      <c r="C307" s="249" t="s">
        <v>5147</v>
      </c>
      <c r="D307" s="249" t="s">
        <v>5148</v>
      </c>
      <c r="E307" s="251">
        <v>35088.0</v>
      </c>
      <c r="F307" s="253">
        <v>27.0</v>
      </c>
      <c r="G307" s="249">
        <v>3.9518461E7</v>
      </c>
      <c r="H307" s="249" t="s">
        <v>674</v>
      </c>
      <c r="I307" s="249" t="s">
        <v>2141</v>
      </c>
      <c r="J307" s="249">
        <v>1.134873927E9</v>
      </c>
      <c r="K307" s="249" t="s">
        <v>5147</v>
      </c>
      <c r="L307" s="249" t="s">
        <v>1620</v>
      </c>
      <c r="M307" s="249" t="s">
        <v>5149</v>
      </c>
      <c r="N307" s="249" t="s">
        <v>5150</v>
      </c>
      <c r="O307" s="249" t="s">
        <v>1634</v>
      </c>
      <c r="P307" s="249" t="s">
        <v>282</v>
      </c>
      <c r="Q307" s="249" t="s">
        <v>5151</v>
      </c>
      <c r="R307" s="249" t="s">
        <v>5152</v>
      </c>
      <c r="S307" s="254"/>
      <c r="T307" s="252" t="s">
        <v>5153</v>
      </c>
      <c r="U307" s="249" t="s">
        <v>5154</v>
      </c>
      <c r="V307" s="249" t="s">
        <v>2264</v>
      </c>
      <c r="W307" s="249" t="s">
        <v>5155</v>
      </c>
      <c r="X307" s="249" t="s">
        <v>5156</v>
      </c>
      <c r="Y307" s="249">
        <v>1.134873927E9</v>
      </c>
      <c r="Z307" s="253" t="s">
        <v>5157</v>
      </c>
      <c r="AA307" s="257">
        <f t="shared" si="25"/>
        <v>27</v>
      </c>
      <c r="AB307" s="254"/>
      <c r="AC307" s="254"/>
      <c r="AD307" s="254"/>
      <c r="AE307" s="254"/>
      <c r="AF307" s="254"/>
      <c r="AG307" s="254"/>
      <c r="AH307" s="254"/>
      <c r="AI307" s="254"/>
      <c r="AJ307" s="254"/>
      <c r="AK307" s="254"/>
      <c r="AL307" s="254"/>
      <c r="AM307" s="254"/>
    </row>
    <row r="308">
      <c r="A308" s="1527"/>
      <c r="B308" s="240">
        <v>45006.49832866898</v>
      </c>
      <c r="C308" s="239" t="s">
        <v>5158</v>
      </c>
      <c r="D308" s="239" t="s">
        <v>5159</v>
      </c>
      <c r="E308" s="241">
        <v>34432.0</v>
      </c>
      <c r="F308" s="244">
        <v>28.0</v>
      </c>
      <c r="G308" s="239">
        <v>3.8176054E7</v>
      </c>
      <c r="H308" s="239" t="s">
        <v>391</v>
      </c>
      <c r="I308" s="239" t="s">
        <v>5160</v>
      </c>
      <c r="J308" s="239" t="s">
        <v>5161</v>
      </c>
      <c r="K308" s="239" t="s">
        <v>5158</v>
      </c>
      <c r="L308" s="239" t="s">
        <v>1620</v>
      </c>
      <c r="M308" s="239" t="s">
        <v>5162</v>
      </c>
      <c r="N308" s="239" t="s">
        <v>5163</v>
      </c>
      <c r="O308" s="239" t="s">
        <v>1680</v>
      </c>
      <c r="P308" s="239" t="s">
        <v>344</v>
      </c>
      <c r="Q308" s="239" t="s">
        <v>5164</v>
      </c>
      <c r="R308" s="239" t="s">
        <v>5164</v>
      </c>
      <c r="S308" s="239" t="s">
        <v>5165</v>
      </c>
      <c r="T308" s="243" t="s">
        <v>5166</v>
      </c>
      <c r="U308" s="239" t="s">
        <v>5167</v>
      </c>
      <c r="V308" s="239" t="s">
        <v>1662</v>
      </c>
      <c r="W308" s="239" t="s">
        <v>5168</v>
      </c>
      <c r="X308" s="239" t="s">
        <v>1803</v>
      </c>
      <c r="Y308" s="239" t="s">
        <v>5169</v>
      </c>
      <c r="Z308" s="244" t="s">
        <v>1805</v>
      </c>
      <c r="AA308" s="257">
        <f t="shared" si="25"/>
        <v>29</v>
      </c>
      <c r="AB308" s="242"/>
      <c r="AC308" s="242"/>
      <c r="AD308" s="242"/>
      <c r="AE308" s="242"/>
      <c r="AF308" s="242"/>
      <c r="AG308" s="242"/>
      <c r="AH308" s="242"/>
      <c r="AI308" s="242"/>
      <c r="AJ308" s="242"/>
      <c r="AK308" s="242"/>
      <c r="AL308" s="242"/>
      <c r="AM308" s="242"/>
    </row>
    <row r="309" ht="18.75" customHeight="1">
      <c r="A309" s="1527"/>
      <c r="B309" s="250">
        <v>45026.02126818287</v>
      </c>
      <c r="C309" s="249" t="s">
        <v>5170</v>
      </c>
      <c r="D309" s="249" t="s">
        <v>5171</v>
      </c>
      <c r="E309" s="251">
        <v>36144.0</v>
      </c>
      <c r="F309" s="253">
        <v>24.0</v>
      </c>
      <c r="G309" s="249">
        <v>4.1667699E7</v>
      </c>
      <c r="H309" s="249" t="s">
        <v>391</v>
      </c>
      <c r="I309" s="249" t="s">
        <v>1618</v>
      </c>
      <c r="J309" s="249" t="s">
        <v>5172</v>
      </c>
      <c r="K309" s="249" t="s">
        <v>5170</v>
      </c>
      <c r="L309" s="249" t="s">
        <v>1620</v>
      </c>
      <c r="M309" s="249" t="s">
        <v>5173</v>
      </c>
      <c r="N309" s="249" t="s">
        <v>5174</v>
      </c>
      <c r="O309" s="249" t="s">
        <v>1668</v>
      </c>
      <c r="P309" s="249" t="s">
        <v>344</v>
      </c>
      <c r="Q309" s="249" t="s">
        <v>5175</v>
      </c>
      <c r="R309" s="249" t="s">
        <v>1651</v>
      </c>
      <c r="S309" s="254"/>
      <c r="T309" s="252" t="s">
        <v>5176</v>
      </c>
      <c r="U309" s="249" t="s">
        <v>5177</v>
      </c>
      <c r="V309" s="249" t="s">
        <v>5178</v>
      </c>
      <c r="W309" s="249" t="s">
        <v>5179</v>
      </c>
      <c r="X309" s="249" t="s">
        <v>1790</v>
      </c>
      <c r="Y309" s="249" t="s">
        <v>5180</v>
      </c>
      <c r="Z309" s="253" t="s">
        <v>1651</v>
      </c>
      <c r="AA309" s="257">
        <f t="shared" si="25"/>
        <v>24</v>
      </c>
      <c r="AB309" s="254"/>
      <c r="AC309" s="254"/>
      <c r="AD309" s="254"/>
      <c r="AE309" s="254"/>
      <c r="AF309" s="254"/>
      <c r="AG309" s="254"/>
      <c r="AH309" s="254"/>
      <c r="AI309" s="254"/>
      <c r="AJ309" s="254"/>
      <c r="AK309" s="254"/>
      <c r="AL309" s="254"/>
      <c r="AM309" s="254"/>
    </row>
    <row r="310" ht="18.75" customHeight="1">
      <c r="A310" s="1527"/>
      <c r="B310" s="250">
        <v>45028.543452199076</v>
      </c>
      <c r="C310" s="249" t="s">
        <v>5181</v>
      </c>
      <c r="D310" s="249" t="s">
        <v>5182</v>
      </c>
      <c r="E310" s="251">
        <v>37711.0</v>
      </c>
      <c r="F310" s="253">
        <v>20.0</v>
      </c>
      <c r="G310" s="249">
        <v>4.4934149E7</v>
      </c>
      <c r="H310" s="249" t="s">
        <v>391</v>
      </c>
      <c r="I310" s="249" t="s">
        <v>5183</v>
      </c>
      <c r="J310" s="249" t="s">
        <v>5184</v>
      </c>
      <c r="K310" s="249" t="s">
        <v>5181</v>
      </c>
      <c r="L310" s="249" t="s">
        <v>1620</v>
      </c>
      <c r="M310" s="249" t="s">
        <v>5185</v>
      </c>
      <c r="N310" s="249" t="s">
        <v>5186</v>
      </c>
      <c r="O310" s="249" t="s">
        <v>1680</v>
      </c>
      <c r="P310" s="249" t="s">
        <v>344</v>
      </c>
      <c r="Q310" s="249" t="s">
        <v>5187</v>
      </c>
      <c r="R310" s="249" t="s">
        <v>1651</v>
      </c>
      <c r="S310" s="254"/>
      <c r="T310" s="252" t="s">
        <v>5188</v>
      </c>
      <c r="U310" s="249" t="s">
        <v>5189</v>
      </c>
      <c r="V310" s="249" t="s">
        <v>1662</v>
      </c>
      <c r="W310" s="249" t="s">
        <v>5190</v>
      </c>
      <c r="X310" s="249" t="s">
        <v>2032</v>
      </c>
      <c r="Y310" s="249" t="s">
        <v>5191</v>
      </c>
      <c r="Z310" s="253" t="s">
        <v>1943</v>
      </c>
      <c r="AA310" s="257">
        <f t="shared" si="25"/>
        <v>20</v>
      </c>
      <c r="AB310" s="254"/>
      <c r="AC310" s="254"/>
      <c r="AD310" s="254"/>
      <c r="AE310" s="254"/>
      <c r="AF310" s="254"/>
      <c r="AG310" s="254"/>
      <c r="AH310" s="254"/>
      <c r="AI310" s="254"/>
      <c r="AJ310" s="254"/>
      <c r="AK310" s="254"/>
      <c r="AL310" s="254"/>
      <c r="AM310" s="254"/>
    </row>
    <row r="311">
      <c r="A311" s="1526"/>
      <c r="B311" s="250">
        <v>45033.58841363426</v>
      </c>
      <c r="C311" s="249" t="s">
        <v>5192</v>
      </c>
      <c r="D311" s="249" t="s">
        <v>5193</v>
      </c>
      <c r="E311" s="251">
        <v>36799.0</v>
      </c>
      <c r="F311" s="253" t="s">
        <v>3992</v>
      </c>
      <c r="G311" s="249" t="s">
        <v>370</v>
      </c>
      <c r="H311" s="249" t="s">
        <v>2911</v>
      </c>
      <c r="I311" s="249" t="s">
        <v>5194</v>
      </c>
      <c r="J311" s="249" t="s">
        <v>5195</v>
      </c>
      <c r="K311" s="249" t="s">
        <v>5197</v>
      </c>
      <c r="L311" s="249" t="s">
        <v>1620</v>
      </c>
      <c r="M311" s="249" t="s">
        <v>5196</v>
      </c>
      <c r="N311" s="249" t="s">
        <v>5198</v>
      </c>
      <c r="O311" s="249" t="s">
        <v>1622</v>
      </c>
      <c r="P311" s="249" t="s">
        <v>57</v>
      </c>
      <c r="Q311" s="249" t="s">
        <v>1637</v>
      </c>
      <c r="R311" s="249" t="s">
        <v>1637</v>
      </c>
      <c r="S311" s="254"/>
      <c r="T311" s="252" t="s">
        <v>5199</v>
      </c>
      <c r="U311" s="249" t="s">
        <v>1661</v>
      </c>
      <c r="V311" s="249" t="s">
        <v>5200</v>
      </c>
      <c r="W311" s="249" t="s">
        <v>5201</v>
      </c>
      <c r="X311" s="249" t="s">
        <v>2098</v>
      </c>
      <c r="Y311" s="249" t="s">
        <v>5202</v>
      </c>
      <c r="Z311" s="253" t="s">
        <v>5203</v>
      </c>
      <c r="AA311" s="257">
        <f t="shared" si="25"/>
        <v>23</v>
      </c>
      <c r="AB311" s="249" t="s">
        <v>5204</v>
      </c>
      <c r="AC311" s="254"/>
      <c r="AD311" s="254"/>
      <c r="AE311" s="254"/>
      <c r="AF311" s="254"/>
      <c r="AG311" s="254"/>
      <c r="AH311" s="254"/>
      <c r="AI311" s="254"/>
      <c r="AJ311" s="254"/>
      <c r="AK311" s="254"/>
      <c r="AL311" s="254"/>
      <c r="AM311" s="254"/>
    </row>
    <row r="312">
      <c r="A312" s="1526"/>
      <c r="B312" s="264">
        <v>45039.69295923611</v>
      </c>
      <c r="C312" s="263" t="s">
        <v>5205</v>
      </c>
      <c r="D312" s="263" t="s">
        <v>5206</v>
      </c>
      <c r="E312" s="265">
        <v>36815.0</v>
      </c>
      <c r="F312" s="267">
        <v>22.0</v>
      </c>
      <c r="G312" s="263" t="s">
        <v>371</v>
      </c>
      <c r="H312" s="263" t="s">
        <v>5207</v>
      </c>
      <c r="I312" s="263" t="s">
        <v>1822</v>
      </c>
      <c r="J312" s="263" t="s">
        <v>5208</v>
      </c>
      <c r="K312" s="263" t="s">
        <v>5210</v>
      </c>
      <c r="L312" s="263" t="s">
        <v>1646</v>
      </c>
      <c r="M312" s="263" t="s">
        <v>5209</v>
      </c>
      <c r="N312" s="263" t="s">
        <v>5211</v>
      </c>
      <c r="O312" s="263" t="s">
        <v>1634</v>
      </c>
      <c r="P312" s="263" t="s">
        <v>57</v>
      </c>
      <c r="Q312" s="263" t="s">
        <v>1637</v>
      </c>
      <c r="R312" s="263" t="s">
        <v>1637</v>
      </c>
      <c r="S312" s="263" t="s">
        <v>5212</v>
      </c>
      <c r="T312" s="266" t="s">
        <v>5213</v>
      </c>
      <c r="U312" s="263" t="s">
        <v>1661</v>
      </c>
      <c r="V312" s="263" t="s">
        <v>1788</v>
      </c>
      <c r="W312" s="263" t="s">
        <v>5214</v>
      </c>
      <c r="X312" s="263" t="s">
        <v>2919</v>
      </c>
      <c r="Y312" s="263" t="s">
        <v>5215</v>
      </c>
      <c r="Z312" s="267" t="s">
        <v>1637</v>
      </c>
      <c r="AA312" s="257">
        <f t="shared" si="25"/>
        <v>23</v>
      </c>
      <c r="AB312" s="263" t="s">
        <v>5216</v>
      </c>
      <c r="AC312" s="268"/>
      <c r="AD312" s="268"/>
      <c r="AE312" s="268"/>
      <c r="AF312" s="268"/>
      <c r="AG312" s="268"/>
      <c r="AH312" s="268"/>
      <c r="AI312" s="268"/>
      <c r="AJ312" s="268"/>
      <c r="AK312" s="268"/>
      <c r="AL312" s="268"/>
      <c r="AM312" s="268"/>
    </row>
    <row r="313">
      <c r="A313" s="1526"/>
      <c r="B313" s="269">
        <v>45051.378598055555</v>
      </c>
      <c r="C313" s="2" t="s">
        <v>5217</v>
      </c>
      <c r="D313" s="2" t="s">
        <v>5218</v>
      </c>
      <c r="E313" s="270">
        <v>35599.0</v>
      </c>
      <c r="F313" s="272">
        <v>25.0</v>
      </c>
      <c r="G313" s="2">
        <v>4.0459384E7</v>
      </c>
      <c r="H313" s="2" t="s">
        <v>1755</v>
      </c>
      <c r="I313" s="2" t="s">
        <v>1756</v>
      </c>
      <c r="J313" s="2">
        <v>5.4113388122E11</v>
      </c>
      <c r="K313" s="2" t="s">
        <v>5217</v>
      </c>
      <c r="L313" s="2" t="s">
        <v>1646</v>
      </c>
      <c r="M313" s="2" t="s">
        <v>1716</v>
      </c>
      <c r="N313" s="2" t="s">
        <v>5219</v>
      </c>
      <c r="O313" s="2" t="s">
        <v>1668</v>
      </c>
      <c r="P313" s="2" t="s">
        <v>57</v>
      </c>
      <c r="Q313" s="2" t="s">
        <v>5220</v>
      </c>
      <c r="R313" s="2" t="s">
        <v>1651</v>
      </c>
      <c r="T313" s="271" t="s">
        <v>5221</v>
      </c>
      <c r="U313" s="2" t="s">
        <v>1661</v>
      </c>
      <c r="V313" s="2" t="s">
        <v>1662</v>
      </c>
      <c r="W313" s="2" t="s">
        <v>5222</v>
      </c>
      <c r="X313" s="2" t="s">
        <v>2098</v>
      </c>
      <c r="Y313" s="2">
        <v>5.41135171709E11</v>
      </c>
      <c r="Z313" s="272" t="s">
        <v>5223</v>
      </c>
      <c r="AB313" s="263" t="s">
        <v>5224</v>
      </c>
    </row>
    <row r="314">
      <c r="A314" s="1527"/>
      <c r="B314" s="264">
        <v>45082.49082777778</v>
      </c>
      <c r="C314" s="263" t="s">
        <v>5225</v>
      </c>
      <c r="D314" s="263" t="s">
        <v>5226</v>
      </c>
      <c r="E314" s="265">
        <v>33065.0</v>
      </c>
      <c r="F314" s="267">
        <v>32.0</v>
      </c>
      <c r="G314" s="263">
        <v>3.5308698E7</v>
      </c>
      <c r="H314" s="263" t="s">
        <v>674</v>
      </c>
      <c r="I314" s="263" t="s">
        <v>5227</v>
      </c>
      <c r="J314" s="263" t="s">
        <v>5228</v>
      </c>
      <c r="K314" s="263" t="s">
        <v>5225</v>
      </c>
      <c r="L314" s="263" t="s">
        <v>1620</v>
      </c>
      <c r="M314" s="263" t="s">
        <v>5229</v>
      </c>
      <c r="N314" s="263" t="s">
        <v>5230</v>
      </c>
      <c r="O314" s="263" t="s">
        <v>1622</v>
      </c>
      <c r="P314" s="263" t="s">
        <v>158</v>
      </c>
      <c r="Q314" s="263" t="s">
        <v>5231</v>
      </c>
      <c r="R314" s="263" t="s">
        <v>1637</v>
      </c>
      <c r="S314" s="268"/>
      <c r="T314" s="266" t="s">
        <v>5232</v>
      </c>
      <c r="U314" s="263" t="s">
        <v>1905</v>
      </c>
      <c r="V314" s="263" t="s">
        <v>2646</v>
      </c>
      <c r="W314" s="263" t="s">
        <v>5233</v>
      </c>
      <c r="X314" s="263" t="s">
        <v>2322</v>
      </c>
      <c r="Y314" s="263" t="s">
        <v>5234</v>
      </c>
      <c r="Z314" s="267" t="s">
        <v>5235</v>
      </c>
      <c r="AA314" s="268"/>
      <c r="AB314" s="268"/>
      <c r="AC314" s="268"/>
      <c r="AD314" s="268"/>
      <c r="AE314" s="268"/>
      <c r="AF314" s="268"/>
      <c r="AG314" s="268"/>
      <c r="AH314" s="268"/>
      <c r="AI314" s="268"/>
      <c r="AJ314" s="268"/>
      <c r="AK314" s="268"/>
      <c r="AL314" s="268"/>
      <c r="AM314" s="268"/>
    </row>
    <row r="315">
      <c r="B315" s="269">
        <v>45084.52766959491</v>
      </c>
      <c r="C315" s="2" t="s">
        <v>5236</v>
      </c>
      <c r="D315" s="2" t="s">
        <v>5237</v>
      </c>
      <c r="E315" s="270">
        <v>37907.0</v>
      </c>
      <c r="F315" s="272">
        <v>18.0</v>
      </c>
      <c r="G315" s="2">
        <v>4.5017016E7</v>
      </c>
      <c r="H315" s="2" t="s">
        <v>1755</v>
      </c>
      <c r="I315" s="2" t="s">
        <v>1795</v>
      </c>
      <c r="J315" s="2" t="s">
        <v>5238</v>
      </c>
      <c r="K315" s="2" t="s">
        <v>5240</v>
      </c>
      <c r="L315" s="2" t="s">
        <v>1646</v>
      </c>
      <c r="M315" s="2" t="s">
        <v>5239</v>
      </c>
      <c r="N315" s="2" t="s">
        <v>5241</v>
      </c>
      <c r="O315" s="2" t="s">
        <v>1668</v>
      </c>
      <c r="P315" s="2" t="s">
        <v>344</v>
      </c>
      <c r="Q315" s="2" t="s">
        <v>1637</v>
      </c>
      <c r="R315" s="2" t="s">
        <v>1637</v>
      </c>
      <c r="T315" s="271" t="s">
        <v>5242</v>
      </c>
      <c r="U315" s="2" t="s">
        <v>5243</v>
      </c>
      <c r="V315" s="2" t="s">
        <v>5244</v>
      </c>
      <c r="W315" s="2" t="s">
        <v>5245</v>
      </c>
      <c r="X315" s="2" t="s">
        <v>1708</v>
      </c>
      <c r="Y315" s="2" t="s">
        <v>5246</v>
      </c>
      <c r="Z315" s="272" t="s">
        <v>2362</v>
      </c>
    </row>
    <row r="316">
      <c r="A316" s="1527"/>
      <c r="B316" s="269">
        <v>45089.65111061343</v>
      </c>
      <c r="C316" s="2" t="s">
        <v>5247</v>
      </c>
      <c r="D316" s="2" t="s">
        <v>5248</v>
      </c>
      <c r="E316" s="270">
        <v>34050.0</v>
      </c>
      <c r="F316" s="272">
        <v>30.0</v>
      </c>
      <c r="G316" s="2">
        <v>9.5970179E7</v>
      </c>
      <c r="H316" s="2" t="s">
        <v>3791</v>
      </c>
      <c r="I316" s="2" t="s">
        <v>5249</v>
      </c>
      <c r="J316" s="2">
        <v>1.123876962E9</v>
      </c>
      <c r="K316" s="2" t="s">
        <v>5247</v>
      </c>
      <c r="L316" s="2" t="s">
        <v>1620</v>
      </c>
      <c r="M316" s="2" t="s">
        <v>5250</v>
      </c>
      <c r="N316" s="2" t="s">
        <v>5251</v>
      </c>
      <c r="O316" s="2" t="s">
        <v>1622</v>
      </c>
      <c r="P316" s="2" t="s">
        <v>57</v>
      </c>
      <c r="Q316" s="2" t="s">
        <v>5252</v>
      </c>
      <c r="R316" s="2" t="s">
        <v>1637</v>
      </c>
      <c r="T316" s="271" t="s">
        <v>5253</v>
      </c>
      <c r="U316" s="2" t="s">
        <v>5254</v>
      </c>
      <c r="V316" s="2" t="s">
        <v>5255</v>
      </c>
      <c r="W316" s="2" t="s">
        <v>5256</v>
      </c>
      <c r="X316" s="2" t="s">
        <v>1884</v>
      </c>
      <c r="Y316" s="2" t="s">
        <v>5257</v>
      </c>
      <c r="Z316" s="272" t="s">
        <v>5258</v>
      </c>
    </row>
    <row r="317">
      <c r="A317" s="1526"/>
      <c r="B317" s="269">
        <v>45090.98919944445</v>
      </c>
      <c r="C317" s="2" t="s">
        <v>5259</v>
      </c>
      <c r="D317" s="2" t="s">
        <v>5260</v>
      </c>
      <c r="E317" s="270">
        <v>38268.0</v>
      </c>
      <c r="F317" s="272">
        <v>18.0</v>
      </c>
      <c r="G317" s="2">
        <v>4.6123653E7</v>
      </c>
      <c r="H317" s="2" t="s">
        <v>674</v>
      </c>
      <c r="I317" s="2" t="s">
        <v>5261</v>
      </c>
      <c r="J317" s="2" t="s">
        <v>5262</v>
      </c>
      <c r="K317" s="2" t="s">
        <v>5264</v>
      </c>
      <c r="L317" s="2" t="s">
        <v>1620</v>
      </c>
      <c r="M317" s="2" t="s">
        <v>5263</v>
      </c>
      <c r="N317" s="2" t="s">
        <v>5265</v>
      </c>
      <c r="O317" s="2" t="s">
        <v>1634</v>
      </c>
      <c r="P317" s="2" t="s">
        <v>57</v>
      </c>
      <c r="Q317" s="2" t="s">
        <v>5266</v>
      </c>
      <c r="R317" s="2" t="s">
        <v>1637</v>
      </c>
      <c r="T317" s="271" t="s">
        <v>5267</v>
      </c>
      <c r="U317" s="2" t="s">
        <v>5268</v>
      </c>
      <c r="V317" s="2" t="s">
        <v>2332</v>
      </c>
      <c r="W317" s="2" t="s">
        <v>5269</v>
      </c>
      <c r="X317" s="2" t="s">
        <v>2071</v>
      </c>
      <c r="Y317" s="2" t="s">
        <v>5270</v>
      </c>
      <c r="Z317" s="272" t="s">
        <v>5271</v>
      </c>
      <c r="AB317" s="2" t="s">
        <v>5272</v>
      </c>
    </row>
    <row r="318">
      <c r="A318" s="1526"/>
      <c r="B318" s="269">
        <v>45093.96223951389</v>
      </c>
      <c r="C318" s="2" t="s">
        <v>5273</v>
      </c>
      <c r="D318" s="2" t="s">
        <v>5274</v>
      </c>
      <c r="E318" s="270">
        <v>33697.0</v>
      </c>
      <c r="F318" s="272">
        <v>31.0</v>
      </c>
      <c r="G318" s="2" t="s">
        <v>377</v>
      </c>
      <c r="H318" s="2" t="s">
        <v>5275</v>
      </c>
      <c r="I318" s="2" t="s">
        <v>5276</v>
      </c>
      <c r="J318" s="2" t="s">
        <v>5274</v>
      </c>
      <c r="K318" s="2" t="s">
        <v>5273</v>
      </c>
      <c r="L318" s="2" t="s">
        <v>1646</v>
      </c>
      <c r="M318" s="2" t="s">
        <v>5277</v>
      </c>
      <c r="N318" s="2" t="s">
        <v>5278</v>
      </c>
      <c r="O318" s="2" t="s">
        <v>1680</v>
      </c>
      <c r="P318" s="2" t="s">
        <v>57</v>
      </c>
      <c r="Q318" s="271" t="s">
        <v>5279</v>
      </c>
      <c r="R318" s="271" t="s">
        <v>5280</v>
      </c>
      <c r="S318" s="2" t="s">
        <v>5281</v>
      </c>
      <c r="T318" s="271" t="s">
        <v>5282</v>
      </c>
      <c r="U318" s="2" t="s">
        <v>5283</v>
      </c>
      <c r="V318" s="2" t="s">
        <v>1662</v>
      </c>
      <c r="W318" s="2" t="s">
        <v>5284</v>
      </c>
      <c r="X318" s="2" t="s">
        <v>5285</v>
      </c>
      <c r="Y318" s="2" t="s">
        <v>5286</v>
      </c>
      <c r="Z318" s="272" t="s">
        <v>5286</v>
      </c>
    </row>
    <row r="319">
      <c r="A319" s="1527"/>
      <c r="B319" s="269">
        <v>45131.65010905093</v>
      </c>
      <c r="C319" s="2" t="s">
        <v>5287</v>
      </c>
      <c r="D319" s="2" t="s">
        <v>5288</v>
      </c>
      <c r="E319" s="270">
        <v>32182.0</v>
      </c>
      <c r="F319" s="2">
        <v>35.0</v>
      </c>
      <c r="G319" s="2">
        <v>3.3642004E7</v>
      </c>
      <c r="H319" s="2" t="s">
        <v>391</v>
      </c>
      <c r="I319" s="2" t="s">
        <v>1822</v>
      </c>
      <c r="J319" s="2" t="s">
        <v>5289</v>
      </c>
      <c r="K319" s="2" t="s">
        <v>5287</v>
      </c>
      <c r="L319" s="2" t="s">
        <v>1620</v>
      </c>
      <c r="M319" s="2" t="s">
        <v>5290</v>
      </c>
      <c r="N319" s="2" t="s">
        <v>5291</v>
      </c>
      <c r="O319" s="2" t="s">
        <v>1668</v>
      </c>
      <c r="P319" s="2" t="s">
        <v>158</v>
      </c>
      <c r="Q319" s="2" t="s">
        <v>5292</v>
      </c>
      <c r="R319" s="2" t="s">
        <v>1651</v>
      </c>
      <c r="T319" s="271" t="s">
        <v>5293</v>
      </c>
      <c r="U319" s="2" t="s">
        <v>5294</v>
      </c>
      <c r="V319" s="2" t="s">
        <v>4986</v>
      </c>
      <c r="W319" s="2" t="s">
        <v>5295</v>
      </c>
      <c r="X319" s="2" t="s">
        <v>1884</v>
      </c>
      <c r="Y319" s="273" t="s">
        <v>5296</v>
      </c>
      <c r="Z319" s="2" t="s">
        <v>5297</v>
      </c>
    </row>
    <row r="320">
      <c r="A320" s="1527"/>
      <c r="B320" s="269">
        <v>45139.95653350695</v>
      </c>
      <c r="C320" s="2" t="s">
        <v>5298</v>
      </c>
      <c r="D320" s="2" t="s">
        <v>5299</v>
      </c>
      <c r="E320" s="270">
        <v>37004.0</v>
      </c>
      <c r="F320" s="2" t="s">
        <v>3992</v>
      </c>
      <c r="G320" s="2">
        <v>4.2998497E7</v>
      </c>
      <c r="H320" s="2" t="s">
        <v>391</v>
      </c>
      <c r="I320" s="2" t="s">
        <v>1822</v>
      </c>
      <c r="J320" s="2" t="s">
        <v>5300</v>
      </c>
      <c r="K320" s="2" t="s">
        <v>5298</v>
      </c>
      <c r="L320" s="2" t="s">
        <v>1620</v>
      </c>
      <c r="M320" s="2" t="s">
        <v>5301</v>
      </c>
      <c r="N320" s="2" t="s">
        <v>5302</v>
      </c>
      <c r="O320" s="2" t="s">
        <v>1634</v>
      </c>
      <c r="P320" s="2" t="s">
        <v>57</v>
      </c>
      <c r="Q320" s="2" t="s">
        <v>5303</v>
      </c>
      <c r="R320" s="2" t="s">
        <v>1637</v>
      </c>
      <c r="T320" s="271" t="s">
        <v>5304</v>
      </c>
      <c r="U320" s="2" t="s">
        <v>5305</v>
      </c>
      <c r="V320" s="2" t="s">
        <v>1662</v>
      </c>
      <c r="W320" s="2" t="s">
        <v>5306</v>
      </c>
      <c r="X320" s="2" t="s">
        <v>1708</v>
      </c>
      <c r="Y320" s="2" t="s">
        <v>5307</v>
      </c>
      <c r="Z320" s="2" t="s">
        <v>5103</v>
      </c>
    </row>
    <row r="321">
      <c r="A321" s="1527"/>
      <c r="B321" s="269">
        <v>45153.7163875463</v>
      </c>
      <c r="C321" s="2" t="s">
        <v>5308</v>
      </c>
      <c r="D321" s="2" t="s">
        <v>5309</v>
      </c>
      <c r="E321" s="270">
        <v>36894.0</v>
      </c>
      <c r="F321" s="2">
        <v>22.0</v>
      </c>
      <c r="G321" s="2">
        <v>4.2855987E7</v>
      </c>
      <c r="H321" s="2" t="s">
        <v>391</v>
      </c>
      <c r="I321" s="2" t="s">
        <v>5310</v>
      </c>
      <c r="J321" s="2" t="s">
        <v>5311</v>
      </c>
      <c r="K321" s="2" t="s">
        <v>5308</v>
      </c>
      <c r="L321" s="2" t="s">
        <v>1620</v>
      </c>
      <c r="M321" s="2" t="s">
        <v>5312</v>
      </c>
      <c r="N321" s="2" t="s">
        <v>5314</v>
      </c>
      <c r="O321" s="2" t="s">
        <v>5313</v>
      </c>
      <c r="P321" s="2" t="s">
        <v>344</v>
      </c>
      <c r="Q321" s="2" t="s">
        <v>5315</v>
      </c>
      <c r="R321" s="2" t="s">
        <v>1637</v>
      </c>
      <c r="T321" s="271" t="s">
        <v>5316</v>
      </c>
      <c r="U321" s="2" t="s">
        <v>5317</v>
      </c>
      <c r="V321" s="2" t="s">
        <v>1662</v>
      </c>
      <c r="W321" s="2" t="s">
        <v>5318</v>
      </c>
      <c r="X321" s="2" t="s">
        <v>2237</v>
      </c>
      <c r="Y321" s="2" t="s">
        <v>5319</v>
      </c>
      <c r="Z321" s="2" t="s">
        <v>5320</v>
      </c>
    </row>
    <row r="322">
      <c r="A322" s="1527"/>
      <c r="B322" s="269">
        <v>45161.725526435184</v>
      </c>
      <c r="C322" s="2" t="s">
        <v>5321</v>
      </c>
      <c r="D322" s="2" t="s">
        <v>5322</v>
      </c>
      <c r="E322" s="270">
        <v>35461.0</v>
      </c>
      <c r="F322" s="2">
        <v>26.0</v>
      </c>
      <c r="G322" s="2">
        <v>4.0230564E7</v>
      </c>
      <c r="H322" s="2" t="s">
        <v>5323</v>
      </c>
      <c r="I322" s="2" t="s">
        <v>3124</v>
      </c>
      <c r="J322" s="2" t="s">
        <v>5324</v>
      </c>
      <c r="K322" s="2" t="s">
        <v>5321</v>
      </c>
      <c r="L322" s="2" t="s">
        <v>1620</v>
      </c>
      <c r="M322" s="2" t="s">
        <v>5325</v>
      </c>
      <c r="N322" s="2" t="s">
        <v>5326</v>
      </c>
      <c r="O322" s="2" t="s">
        <v>1634</v>
      </c>
      <c r="P322" s="2" t="s">
        <v>57</v>
      </c>
      <c r="Q322" s="2" t="s">
        <v>5327</v>
      </c>
      <c r="R322" s="2" t="s">
        <v>1651</v>
      </c>
      <c r="S322" s="2" t="s">
        <v>5328</v>
      </c>
      <c r="T322" s="271" t="s">
        <v>5329</v>
      </c>
      <c r="U322" s="2" t="s">
        <v>1661</v>
      </c>
      <c r="V322" s="2" t="s">
        <v>1685</v>
      </c>
      <c r="W322" s="2" t="s">
        <v>5330</v>
      </c>
      <c r="X322" s="2" t="s">
        <v>1831</v>
      </c>
      <c r="Y322" s="2" t="s">
        <v>5331</v>
      </c>
      <c r="Z322" s="2" t="s">
        <v>1866</v>
      </c>
    </row>
    <row r="323">
      <c r="B323" s="269">
        <v>45167.75640150463</v>
      </c>
      <c r="C323" s="2" t="s">
        <v>5332</v>
      </c>
      <c r="D323" s="2" t="s">
        <v>5333</v>
      </c>
      <c r="E323" s="270">
        <v>34571.0</v>
      </c>
      <c r="F323" s="2">
        <v>29.0</v>
      </c>
      <c r="G323" s="2">
        <v>3.8536334E7</v>
      </c>
      <c r="H323" s="2" t="s">
        <v>391</v>
      </c>
      <c r="I323" s="2" t="s">
        <v>2282</v>
      </c>
      <c r="J323" s="2" t="s">
        <v>5334</v>
      </c>
      <c r="K323" s="2" t="s">
        <v>5332</v>
      </c>
      <c r="L323" s="2" t="s">
        <v>1620</v>
      </c>
      <c r="M323" s="2" t="s">
        <v>5335</v>
      </c>
      <c r="N323" s="2" t="s">
        <v>5336</v>
      </c>
      <c r="O323" s="2" t="s">
        <v>1668</v>
      </c>
      <c r="P323" s="2" t="s">
        <v>344</v>
      </c>
      <c r="Q323" s="2" t="s">
        <v>5337</v>
      </c>
      <c r="R323" s="2" t="s">
        <v>1637</v>
      </c>
      <c r="T323" s="271" t="s">
        <v>5338</v>
      </c>
      <c r="U323" s="2" t="s">
        <v>1661</v>
      </c>
      <c r="V323" s="2" t="s">
        <v>3247</v>
      </c>
      <c r="W323" s="2" t="s">
        <v>5339</v>
      </c>
      <c r="X323" s="2" t="s">
        <v>1723</v>
      </c>
      <c r="Y323" s="2" t="s">
        <v>5340</v>
      </c>
      <c r="Z323" s="2" t="s">
        <v>2562</v>
      </c>
    </row>
    <row r="324">
      <c r="B324" s="269">
        <v>45170.622546493054</v>
      </c>
      <c r="C324" s="2" t="s">
        <v>5341</v>
      </c>
      <c r="D324" s="2" t="s">
        <v>5342</v>
      </c>
      <c r="E324" s="270">
        <v>38467.0</v>
      </c>
      <c r="F324" s="2">
        <v>18.0</v>
      </c>
      <c r="G324" s="2">
        <v>4.6567436E7</v>
      </c>
      <c r="H324" s="2" t="s">
        <v>391</v>
      </c>
      <c r="I324" s="2" t="s">
        <v>1822</v>
      </c>
      <c r="J324" s="2" t="s">
        <v>5343</v>
      </c>
      <c r="K324" s="2" t="s">
        <v>5341</v>
      </c>
      <c r="L324" s="2" t="s">
        <v>1620</v>
      </c>
      <c r="M324" s="2" t="s">
        <v>5344</v>
      </c>
      <c r="N324" s="2" t="s">
        <v>5345</v>
      </c>
      <c r="O324" s="2" t="s">
        <v>1668</v>
      </c>
      <c r="P324" s="2" t="s">
        <v>344</v>
      </c>
      <c r="Q324" s="2" t="s">
        <v>5346</v>
      </c>
      <c r="R324" s="2" t="s">
        <v>1637</v>
      </c>
      <c r="T324" s="271" t="s">
        <v>5347</v>
      </c>
      <c r="U324" s="2" t="s">
        <v>1661</v>
      </c>
      <c r="V324" s="2" t="s">
        <v>5348</v>
      </c>
      <c r="W324" s="2" t="s">
        <v>5349</v>
      </c>
      <c r="X324" s="2" t="s">
        <v>1803</v>
      </c>
      <c r="Y324" s="2" t="s">
        <v>5350</v>
      </c>
      <c r="Z324" s="2" t="s">
        <v>5351</v>
      </c>
    </row>
    <row r="325">
      <c r="B325" s="269">
        <v>45174.26475125</v>
      </c>
      <c r="C325" s="2" t="s">
        <v>5352</v>
      </c>
      <c r="D325" s="2" t="s">
        <v>5353</v>
      </c>
      <c r="E325" s="270">
        <v>36661.0</v>
      </c>
      <c r="F325" s="2">
        <v>23.0</v>
      </c>
      <c r="G325" s="2" t="s">
        <v>384</v>
      </c>
      <c r="H325" s="2" t="s">
        <v>4580</v>
      </c>
      <c r="I325" s="2" t="s">
        <v>5354</v>
      </c>
      <c r="J325" s="2" t="s">
        <v>5355</v>
      </c>
      <c r="K325" s="2" t="s">
        <v>5358</v>
      </c>
      <c r="L325" s="2" t="s">
        <v>1646</v>
      </c>
      <c r="M325" s="2" t="s">
        <v>5356</v>
      </c>
      <c r="N325" s="2" t="s">
        <v>5359</v>
      </c>
      <c r="O325" s="2" t="s">
        <v>5357</v>
      </c>
      <c r="P325" s="2" t="s">
        <v>57</v>
      </c>
      <c r="Q325" s="2" t="s">
        <v>5360</v>
      </c>
      <c r="R325" s="2" t="s">
        <v>1637</v>
      </c>
      <c r="S325" s="2" t="s">
        <v>5361</v>
      </c>
      <c r="T325" s="271" t="s">
        <v>5362</v>
      </c>
      <c r="U325" s="2" t="s">
        <v>5363</v>
      </c>
      <c r="V325" s="2" t="s">
        <v>1685</v>
      </c>
      <c r="W325" s="2" t="s">
        <v>5364</v>
      </c>
      <c r="X325" s="2" t="s">
        <v>5076</v>
      </c>
      <c r="Y325" s="2" t="s">
        <v>5355</v>
      </c>
      <c r="Z325" s="2" t="s">
        <v>5365</v>
      </c>
    </row>
    <row r="326" ht="17.25" customHeight="1">
      <c r="A326" s="275"/>
      <c r="B326" s="274"/>
      <c r="C326" s="274"/>
      <c r="D326" s="274"/>
      <c r="E326" s="274"/>
      <c r="F326" s="277"/>
      <c r="G326" s="274"/>
      <c r="H326" s="274"/>
      <c r="I326" s="274"/>
      <c r="J326" s="275"/>
      <c r="K326" s="275"/>
      <c r="L326" s="274"/>
      <c r="M326" s="274"/>
      <c r="N326" s="275"/>
      <c r="O326" s="275"/>
      <c r="P326" s="274"/>
      <c r="Q326" s="274"/>
      <c r="R326" s="274"/>
      <c r="S326" s="274"/>
      <c r="T326" s="274"/>
      <c r="U326" s="275"/>
      <c r="V326" s="275"/>
      <c r="W326" s="275"/>
      <c r="X326" s="275"/>
      <c r="Y326" s="275"/>
      <c r="Z326" s="276"/>
      <c r="AA326" s="278"/>
      <c r="AB326" s="279"/>
      <c r="AC326" s="138"/>
      <c r="AD326" s="138"/>
      <c r="AE326" s="138"/>
      <c r="AF326" s="138"/>
      <c r="AG326" s="138"/>
      <c r="AH326" s="138"/>
      <c r="AI326" s="138"/>
      <c r="AJ326" s="138"/>
      <c r="AK326" s="138"/>
      <c r="AL326" s="138"/>
      <c r="AM326" s="138"/>
    </row>
    <row r="327">
      <c r="A327" s="255"/>
      <c r="B327" s="280"/>
      <c r="C327" s="280"/>
      <c r="D327" s="280"/>
      <c r="E327" s="255"/>
      <c r="F327" s="282"/>
      <c r="G327" s="255"/>
      <c r="H327" s="255"/>
      <c r="J327" s="246"/>
      <c r="L327" s="255"/>
      <c r="Y327" s="280"/>
      <c r="Z327" s="281"/>
      <c r="AA327" s="278"/>
      <c r="AF327" s="246"/>
    </row>
    <row r="328">
      <c r="A328" s="255"/>
      <c r="B328" s="280"/>
      <c r="C328" s="280"/>
      <c r="D328" s="280"/>
      <c r="E328" s="255"/>
      <c r="F328" s="282"/>
      <c r="G328" s="255"/>
      <c r="H328" s="255"/>
      <c r="J328" s="246"/>
      <c r="L328" s="255"/>
      <c r="Y328" s="280"/>
      <c r="Z328" s="281"/>
      <c r="AA328" s="278"/>
      <c r="AF328" s="246"/>
      <c r="AI328" s="246"/>
      <c r="AJ328" s="246"/>
      <c r="AK328" s="246"/>
      <c r="AL328" s="246"/>
    </row>
    <row r="329">
      <c r="A329" s="255"/>
      <c r="B329" s="280"/>
      <c r="C329" s="280"/>
      <c r="D329" s="280"/>
      <c r="E329" s="255"/>
      <c r="F329" s="282"/>
      <c r="G329" s="255"/>
      <c r="H329" s="255"/>
      <c r="J329" s="246"/>
      <c r="L329" s="255"/>
      <c r="Y329" s="280"/>
      <c r="Z329" s="281"/>
      <c r="AA329" s="278"/>
      <c r="AF329" s="246"/>
      <c r="AI329" s="246"/>
      <c r="AJ329" s="246"/>
      <c r="AK329" s="246"/>
      <c r="AL329" s="246"/>
    </row>
    <row r="330">
      <c r="A330" s="255"/>
      <c r="B330" s="280"/>
      <c r="C330" s="280"/>
      <c r="D330" s="280"/>
      <c r="E330" s="255"/>
      <c r="F330" s="282"/>
      <c r="G330" s="255"/>
      <c r="H330" s="255"/>
      <c r="J330" s="246"/>
      <c r="L330" s="255"/>
      <c r="Y330" s="280"/>
      <c r="Z330" s="281"/>
      <c r="AA330" s="278"/>
      <c r="AF330" s="246"/>
      <c r="AI330" s="246"/>
      <c r="AJ330" s="246"/>
      <c r="AK330" s="246"/>
      <c r="AL330" s="246"/>
    </row>
    <row r="331">
      <c r="A331" s="255"/>
      <c r="B331" s="280"/>
      <c r="C331" s="280"/>
      <c r="D331" s="280"/>
      <c r="E331" s="255"/>
      <c r="F331" s="282"/>
      <c r="G331" s="255"/>
      <c r="H331" s="255"/>
      <c r="J331" s="246"/>
      <c r="L331" s="255"/>
      <c r="Y331" s="280"/>
      <c r="Z331" s="281"/>
      <c r="AA331" s="278"/>
      <c r="AF331" s="246"/>
      <c r="AI331" s="246"/>
      <c r="AJ331" s="246"/>
      <c r="AK331" s="246"/>
      <c r="AL331" s="246"/>
    </row>
    <row r="332">
      <c r="A332" s="1423"/>
      <c r="B332" s="1533"/>
      <c r="C332" s="1533"/>
      <c r="D332" s="1533"/>
      <c r="E332" s="1423"/>
      <c r="F332" s="1534"/>
      <c r="G332" s="1423"/>
      <c r="H332" s="1423"/>
      <c r="I332" s="1533"/>
      <c r="J332" s="1535"/>
      <c r="K332" s="1533"/>
      <c r="L332" s="1423"/>
      <c r="M332" s="1533"/>
      <c r="N332" s="1533"/>
      <c r="O332" s="1533"/>
      <c r="P332" s="1533"/>
      <c r="Q332" s="1533"/>
      <c r="R332" s="1533"/>
      <c r="S332" s="1533"/>
      <c r="T332" s="1533"/>
      <c r="U332" s="1533"/>
      <c r="V332" s="1533"/>
      <c r="W332" s="1533"/>
      <c r="X332" s="1533"/>
      <c r="Y332" s="1533"/>
      <c r="Z332" s="1536"/>
      <c r="AA332" s="278"/>
      <c r="AB332" s="1423"/>
      <c r="AC332" s="1533"/>
      <c r="AD332" s="1533"/>
      <c r="AE332" s="1533"/>
      <c r="AF332" s="1535"/>
      <c r="AG332" s="1537"/>
      <c r="AH332" s="1538"/>
      <c r="AI332" s="1539"/>
      <c r="AJ332" s="1540"/>
      <c r="AK332" s="1540"/>
      <c r="AL332" s="1540"/>
      <c r="AM332" s="1541"/>
    </row>
    <row r="333">
      <c r="A333" s="1423"/>
      <c r="B333" s="1533"/>
      <c r="C333" s="1533"/>
      <c r="D333" s="1533"/>
      <c r="E333" s="1423"/>
      <c r="F333" s="1534"/>
      <c r="G333" s="1423"/>
      <c r="H333" s="1423"/>
      <c r="I333" s="1533"/>
      <c r="J333" s="1535"/>
      <c r="K333" s="1533"/>
      <c r="L333" s="1423"/>
      <c r="M333" s="1533"/>
      <c r="N333" s="1533"/>
      <c r="O333" s="1533"/>
      <c r="P333" s="1533"/>
      <c r="Q333" s="1533"/>
      <c r="R333" s="1533"/>
      <c r="S333" s="1533"/>
      <c r="T333" s="1533"/>
      <c r="U333" s="1533"/>
      <c r="V333" s="1533"/>
      <c r="W333" s="1533"/>
      <c r="X333" s="1533"/>
      <c r="Y333" s="1533"/>
      <c r="Z333" s="1536"/>
      <c r="AA333" s="278"/>
      <c r="AB333" s="1423"/>
      <c r="AC333" s="1533"/>
      <c r="AD333" s="1533"/>
      <c r="AE333" s="1533"/>
      <c r="AF333" s="1535"/>
      <c r="AG333" s="1537"/>
      <c r="AH333" s="1538"/>
      <c r="AI333" s="1539"/>
      <c r="AJ333" s="1540"/>
      <c r="AK333" s="1540"/>
      <c r="AL333" s="1540"/>
      <c r="AM333" s="1541"/>
    </row>
    <row r="334">
      <c r="A334" s="1423"/>
      <c r="B334" s="1533"/>
      <c r="C334" s="1533"/>
      <c r="D334" s="1533"/>
      <c r="E334" s="1423"/>
      <c r="F334" s="1534"/>
      <c r="G334" s="1423"/>
      <c r="H334" s="1423"/>
      <c r="I334" s="1533"/>
      <c r="J334" s="1535"/>
      <c r="K334" s="1533"/>
      <c r="L334" s="1423"/>
      <c r="M334" s="1533"/>
      <c r="N334" s="1533"/>
      <c r="O334" s="1533"/>
      <c r="P334" s="1533"/>
      <c r="Q334" s="1533"/>
      <c r="R334" s="1533"/>
      <c r="S334" s="1533"/>
      <c r="T334" s="1533"/>
      <c r="U334" s="1533"/>
      <c r="V334" s="1533"/>
      <c r="W334" s="1533"/>
      <c r="X334" s="1533"/>
      <c r="Y334" s="1533"/>
      <c r="Z334" s="1536"/>
      <c r="AA334" s="1423"/>
      <c r="AB334" s="1423"/>
      <c r="AC334" s="1533"/>
      <c r="AD334" s="1533"/>
      <c r="AE334" s="1533"/>
      <c r="AF334" s="1535"/>
      <c r="AG334" s="1537"/>
      <c r="AH334" s="1538"/>
      <c r="AI334" s="1539"/>
      <c r="AJ334" s="1540"/>
      <c r="AK334" s="1540"/>
      <c r="AL334" s="1540"/>
      <c r="AM334" s="1541"/>
    </row>
    <row r="335">
      <c r="A335" s="1423"/>
      <c r="B335" s="1533"/>
      <c r="C335" s="1533"/>
      <c r="D335" s="1533"/>
      <c r="E335" s="1423"/>
      <c r="F335" s="1534"/>
      <c r="G335" s="1423"/>
      <c r="H335" s="1423"/>
      <c r="I335" s="1533"/>
      <c r="J335" s="1535"/>
      <c r="K335" s="1533"/>
      <c r="L335" s="1423"/>
      <c r="M335" s="1533"/>
      <c r="N335" s="1533"/>
      <c r="O335" s="1533"/>
      <c r="P335" s="1533"/>
      <c r="Q335" s="1533"/>
      <c r="R335" s="1533"/>
      <c r="S335" s="1533"/>
      <c r="T335" s="1533"/>
      <c r="U335" s="1533"/>
      <c r="V335" s="1533"/>
      <c r="W335" s="1533"/>
      <c r="X335" s="1533"/>
      <c r="Y335" s="1533"/>
      <c r="Z335" s="1536"/>
      <c r="AA335" s="1423"/>
      <c r="AB335" s="1423"/>
      <c r="AC335" s="1533"/>
      <c r="AD335" s="1533"/>
      <c r="AE335" s="1533"/>
      <c r="AF335" s="1535"/>
      <c r="AG335" s="1533"/>
      <c r="AH335" s="1533"/>
      <c r="AI335" s="1539"/>
      <c r="AJ335" s="1540"/>
      <c r="AK335" s="1540"/>
      <c r="AL335" s="1540"/>
      <c r="AM335" s="1541"/>
    </row>
    <row r="336">
      <c r="A336" s="1423"/>
      <c r="B336" s="1533"/>
      <c r="C336" s="1533"/>
      <c r="D336" s="1533"/>
      <c r="E336" s="1423"/>
      <c r="F336" s="1534"/>
      <c r="G336" s="1423"/>
      <c r="H336" s="1423"/>
      <c r="I336" s="1533"/>
      <c r="J336" s="1535"/>
      <c r="K336" s="1533"/>
      <c r="L336" s="1423"/>
      <c r="M336" s="1533"/>
      <c r="N336" s="1533"/>
      <c r="O336" s="1533"/>
      <c r="P336" s="1533"/>
      <c r="Q336" s="1533"/>
      <c r="R336" s="1533"/>
      <c r="S336" s="1533"/>
      <c r="T336" s="1533"/>
      <c r="U336" s="1533"/>
      <c r="V336" s="1533"/>
      <c r="W336" s="1533"/>
      <c r="X336" s="1533"/>
      <c r="Y336" s="1533"/>
      <c r="Z336" s="1536"/>
      <c r="AA336" s="1423"/>
      <c r="AB336" s="1423"/>
      <c r="AC336" s="1533"/>
      <c r="AD336" s="1533"/>
      <c r="AE336" s="1533"/>
      <c r="AF336" s="1535"/>
      <c r="AG336" s="1533"/>
      <c r="AH336" s="1533"/>
      <c r="AI336" s="1539"/>
      <c r="AJ336" s="1540"/>
      <c r="AK336" s="1535"/>
      <c r="AL336" s="1535"/>
      <c r="AM336" s="1533"/>
    </row>
    <row r="337">
      <c r="A337" s="1423"/>
      <c r="B337" s="1533"/>
      <c r="C337" s="1533"/>
      <c r="D337" s="1533"/>
      <c r="E337" s="1423"/>
      <c r="F337" s="1534"/>
      <c r="G337" s="1423"/>
      <c r="H337" s="1423"/>
      <c r="I337" s="1533"/>
      <c r="J337" s="1535"/>
      <c r="K337" s="1533"/>
      <c r="L337" s="1423"/>
      <c r="M337" s="1533"/>
      <c r="N337" s="1533"/>
      <c r="O337" s="1533"/>
      <c r="P337" s="1533"/>
      <c r="Q337" s="1533"/>
      <c r="R337" s="1533"/>
      <c r="S337" s="1533"/>
      <c r="T337" s="1533"/>
      <c r="U337" s="1533"/>
      <c r="V337" s="1533"/>
      <c r="W337" s="1533"/>
      <c r="X337" s="1533"/>
      <c r="Y337" s="1533"/>
      <c r="Z337" s="1536"/>
      <c r="AA337" s="1423"/>
      <c r="AB337" s="1423"/>
      <c r="AC337" s="1533"/>
      <c r="AD337" s="1533"/>
      <c r="AE337" s="1533"/>
      <c r="AF337" s="1535"/>
      <c r="AG337" s="1533"/>
      <c r="AH337" s="1533"/>
      <c r="AI337" s="1539"/>
      <c r="AJ337" s="1540"/>
      <c r="AK337" s="1535"/>
      <c r="AL337" s="1535"/>
      <c r="AM337" s="1533"/>
    </row>
    <row r="338">
      <c r="A338" s="1423"/>
      <c r="B338" s="1533"/>
      <c r="C338" s="1533"/>
      <c r="D338" s="1533"/>
      <c r="E338" s="1423"/>
      <c r="F338" s="1534"/>
      <c r="G338" s="1423"/>
      <c r="H338" s="1423"/>
      <c r="I338" s="1533"/>
      <c r="J338" s="1535"/>
      <c r="K338" s="1533"/>
      <c r="L338" s="1423"/>
      <c r="M338" s="1533"/>
      <c r="N338" s="1533"/>
      <c r="O338" s="1533"/>
      <c r="P338" s="1533"/>
      <c r="Q338" s="1533"/>
      <c r="R338" s="1533"/>
      <c r="S338" s="1533"/>
      <c r="T338" s="1533"/>
      <c r="U338" s="1533"/>
      <c r="V338" s="1533"/>
      <c r="W338" s="1533"/>
      <c r="X338" s="1533"/>
      <c r="Y338" s="1533"/>
      <c r="Z338" s="1536"/>
      <c r="AA338" s="1423"/>
      <c r="AB338" s="1423"/>
      <c r="AC338" s="1533"/>
      <c r="AD338" s="1533"/>
      <c r="AE338" s="1533"/>
      <c r="AF338" s="1535"/>
      <c r="AG338" s="1533"/>
      <c r="AH338" s="1533"/>
      <c r="AI338" s="1423"/>
      <c r="AJ338" s="1535"/>
      <c r="AK338" s="1535"/>
      <c r="AL338" s="1535"/>
      <c r="AM338" s="1533"/>
    </row>
    <row r="339">
      <c r="A339" s="1423"/>
      <c r="B339" s="1533"/>
      <c r="C339" s="1533"/>
      <c r="D339" s="1533"/>
      <c r="E339" s="1423"/>
      <c r="F339" s="1534"/>
      <c r="G339" s="1423"/>
      <c r="H339" s="1423"/>
      <c r="I339" s="1533"/>
      <c r="J339" s="1535"/>
      <c r="K339" s="1533"/>
      <c r="L339" s="1423"/>
      <c r="M339" s="1533"/>
      <c r="N339" s="1533"/>
      <c r="O339" s="1533"/>
      <c r="P339" s="1533"/>
      <c r="Q339" s="1533"/>
      <c r="R339" s="1533"/>
      <c r="S339" s="1533"/>
      <c r="T339" s="1533"/>
      <c r="U339" s="1533"/>
      <c r="V339" s="1533"/>
      <c r="W339" s="1533"/>
      <c r="X339" s="1533"/>
      <c r="Y339" s="1533"/>
      <c r="Z339" s="1536"/>
      <c r="AA339" s="1423"/>
      <c r="AB339" s="1423"/>
      <c r="AC339" s="1533"/>
      <c r="AD339" s="1533"/>
      <c r="AE339" s="1533"/>
      <c r="AF339" s="1535"/>
      <c r="AG339" s="1533"/>
      <c r="AH339" s="1533"/>
      <c r="AI339" s="1542"/>
      <c r="AJ339" s="1533"/>
      <c r="AK339" s="1533"/>
      <c r="AL339" s="1533"/>
      <c r="AM339" s="1533"/>
    </row>
    <row r="340">
      <c r="A340" s="1423"/>
      <c r="B340" s="1533"/>
      <c r="C340" s="1533"/>
      <c r="D340" s="1533"/>
      <c r="E340" s="1423"/>
      <c r="F340" s="1534"/>
      <c r="G340" s="1423"/>
      <c r="H340" s="1423"/>
      <c r="I340" s="1533"/>
      <c r="J340" s="1535"/>
      <c r="K340" s="1533"/>
      <c r="L340" s="1423"/>
      <c r="M340" s="1533"/>
      <c r="N340" s="1533"/>
      <c r="O340" s="1533"/>
      <c r="P340" s="1533"/>
      <c r="Q340" s="1533"/>
      <c r="R340" s="1533"/>
      <c r="S340" s="1533"/>
      <c r="T340" s="1533"/>
      <c r="U340" s="1533"/>
      <c r="V340" s="1533"/>
      <c r="W340" s="1533"/>
      <c r="X340" s="1533"/>
      <c r="Y340" s="1533"/>
      <c r="Z340" s="1536"/>
      <c r="AA340" s="1423"/>
      <c r="AB340" s="1423"/>
      <c r="AC340" s="1533"/>
      <c r="AD340" s="1533"/>
      <c r="AE340" s="1533"/>
      <c r="AF340" s="1535"/>
      <c r="AG340" s="1533"/>
      <c r="AH340" s="1533"/>
      <c r="AI340" s="1542"/>
      <c r="AJ340" s="1533"/>
      <c r="AK340" s="1533"/>
      <c r="AL340" s="1533"/>
      <c r="AM340" s="1533"/>
    </row>
    <row r="341">
      <c r="A341" s="1423"/>
      <c r="B341" s="1533"/>
      <c r="C341" s="1533"/>
      <c r="D341" s="1533"/>
      <c r="E341" s="1423"/>
      <c r="F341" s="1534"/>
      <c r="G341" s="1423"/>
      <c r="H341" s="1423"/>
      <c r="I341" s="1533"/>
      <c r="J341" s="1535"/>
      <c r="K341" s="1533"/>
      <c r="L341" s="1423"/>
      <c r="M341" s="1533"/>
      <c r="N341" s="1533"/>
      <c r="O341" s="1533"/>
      <c r="P341" s="1533"/>
      <c r="Q341" s="1533"/>
      <c r="R341" s="1533"/>
      <c r="S341" s="1533"/>
      <c r="T341" s="1533"/>
      <c r="U341" s="1533"/>
      <c r="V341" s="1533"/>
      <c r="W341" s="1533"/>
      <c r="X341" s="1533"/>
      <c r="Y341" s="1533"/>
      <c r="Z341" s="1536"/>
      <c r="AA341" s="1423"/>
      <c r="AB341" s="1423"/>
      <c r="AC341" s="1533"/>
      <c r="AD341" s="1533"/>
      <c r="AE341" s="1533"/>
      <c r="AF341" s="1535"/>
      <c r="AG341" s="1533"/>
      <c r="AH341" s="1533"/>
      <c r="AI341" s="1542"/>
      <c r="AJ341" s="1533"/>
      <c r="AK341" s="1533"/>
      <c r="AL341" s="1533"/>
      <c r="AM341" s="1533"/>
    </row>
    <row r="342">
      <c r="A342" s="1423"/>
      <c r="B342" s="1533"/>
      <c r="C342" s="1533"/>
      <c r="D342" s="1533"/>
      <c r="E342" s="1423"/>
      <c r="F342" s="1534"/>
      <c r="G342" s="1423"/>
      <c r="H342" s="1423"/>
      <c r="I342" s="1533"/>
      <c r="J342" s="1535"/>
      <c r="K342" s="1533"/>
      <c r="L342" s="1423"/>
      <c r="M342" s="1533"/>
      <c r="N342" s="1533"/>
      <c r="O342" s="1533"/>
      <c r="P342" s="1533"/>
      <c r="Q342" s="1533"/>
      <c r="R342" s="1533"/>
      <c r="S342" s="1533"/>
      <c r="T342" s="1533"/>
      <c r="U342" s="1533"/>
      <c r="V342" s="1533"/>
      <c r="W342" s="1533"/>
      <c r="X342" s="1533"/>
      <c r="Y342" s="1533"/>
      <c r="Z342" s="1536"/>
      <c r="AA342" s="1423"/>
      <c r="AB342" s="1423"/>
      <c r="AC342" s="1533"/>
      <c r="AD342" s="1533"/>
      <c r="AE342" s="1533"/>
      <c r="AF342" s="1535"/>
      <c r="AG342" s="1533"/>
      <c r="AH342" s="1533"/>
      <c r="AI342" s="1542"/>
      <c r="AJ342" s="1533"/>
      <c r="AK342" s="1533"/>
      <c r="AL342" s="1533"/>
      <c r="AM342" s="1533"/>
    </row>
    <row r="343">
      <c r="A343" s="1423"/>
      <c r="B343" s="1533"/>
      <c r="C343" s="1533"/>
      <c r="D343" s="1533"/>
      <c r="E343" s="1423"/>
      <c r="F343" s="1534"/>
      <c r="G343" s="1423"/>
      <c r="H343" s="1423"/>
      <c r="I343" s="1533"/>
      <c r="J343" s="1535"/>
      <c r="K343" s="1533"/>
      <c r="L343" s="1423"/>
      <c r="M343" s="1533"/>
      <c r="N343" s="1533"/>
      <c r="O343" s="1533"/>
      <c r="P343" s="1533"/>
      <c r="Q343" s="1533"/>
      <c r="R343" s="1533"/>
      <c r="S343" s="1533"/>
      <c r="T343" s="1533"/>
      <c r="U343" s="1533"/>
      <c r="V343" s="1533"/>
      <c r="W343" s="1533"/>
      <c r="X343" s="1533"/>
      <c r="Y343" s="1533"/>
      <c r="Z343" s="1536"/>
      <c r="AA343" s="1423"/>
      <c r="AB343" s="1423"/>
      <c r="AC343" s="1533"/>
      <c r="AD343" s="1533"/>
      <c r="AE343" s="1533"/>
      <c r="AF343" s="1535"/>
      <c r="AG343" s="1533"/>
      <c r="AH343" s="1533"/>
      <c r="AI343" s="1542"/>
      <c r="AJ343" s="1533"/>
      <c r="AK343" s="1533"/>
      <c r="AL343" s="1533"/>
      <c r="AM343" s="1533"/>
    </row>
    <row r="344">
      <c r="A344" s="1423"/>
      <c r="B344" s="1533"/>
      <c r="C344" s="1533"/>
      <c r="D344" s="1533"/>
      <c r="E344" s="1423"/>
      <c r="F344" s="1534"/>
      <c r="G344" s="1423"/>
      <c r="H344" s="1423"/>
      <c r="I344" s="1533"/>
      <c r="J344" s="1535"/>
      <c r="K344" s="1533"/>
      <c r="L344" s="1423"/>
      <c r="M344" s="1533"/>
      <c r="N344" s="1533"/>
      <c r="O344" s="1533"/>
      <c r="P344" s="1533"/>
      <c r="Q344" s="1533"/>
      <c r="R344" s="1533"/>
      <c r="S344" s="1533"/>
      <c r="T344" s="1533"/>
      <c r="U344" s="1533"/>
      <c r="V344" s="1533"/>
      <c r="W344" s="1533"/>
      <c r="X344" s="1533"/>
      <c r="Y344" s="1533"/>
      <c r="Z344" s="1536"/>
      <c r="AA344" s="1423"/>
      <c r="AB344" s="1423"/>
      <c r="AC344" s="1533"/>
      <c r="AD344" s="1533"/>
      <c r="AE344" s="1533"/>
      <c r="AF344" s="1535"/>
      <c r="AG344" s="1533"/>
      <c r="AH344" s="1533"/>
      <c r="AI344" s="1542"/>
      <c r="AJ344" s="1533"/>
      <c r="AK344" s="1533"/>
      <c r="AL344" s="1533"/>
      <c r="AM344" s="1533"/>
    </row>
    <row r="345">
      <c r="A345" s="1423"/>
      <c r="B345" s="1533"/>
      <c r="C345" s="1533"/>
      <c r="D345" s="1533"/>
      <c r="E345" s="1423"/>
      <c r="F345" s="1534"/>
      <c r="G345" s="1423"/>
      <c r="H345" s="1423"/>
      <c r="I345" s="1533"/>
      <c r="J345" s="1535"/>
      <c r="K345" s="1533"/>
      <c r="L345" s="1423"/>
      <c r="M345" s="1533"/>
      <c r="N345" s="1533"/>
      <c r="O345" s="1533"/>
      <c r="P345" s="1533"/>
      <c r="Q345" s="1533"/>
      <c r="R345" s="1533"/>
      <c r="S345" s="1533"/>
      <c r="T345" s="1533"/>
      <c r="U345" s="1533"/>
      <c r="V345" s="1533"/>
      <c r="W345" s="1533"/>
      <c r="X345" s="1533"/>
      <c r="Y345" s="1533"/>
      <c r="Z345" s="1536"/>
      <c r="AA345" s="1423"/>
      <c r="AB345" s="1423"/>
      <c r="AC345" s="1533"/>
      <c r="AD345" s="1533"/>
      <c r="AE345" s="1533"/>
      <c r="AF345" s="1535"/>
      <c r="AG345" s="1533"/>
      <c r="AH345" s="1533"/>
      <c r="AI345" s="1542"/>
      <c r="AJ345" s="1533"/>
      <c r="AK345" s="1533"/>
      <c r="AL345" s="1533"/>
      <c r="AM345" s="1533"/>
    </row>
    <row r="346">
      <c r="A346" s="1423"/>
      <c r="B346" s="1533"/>
      <c r="C346" s="1533"/>
      <c r="D346" s="1533"/>
      <c r="E346" s="1423"/>
      <c r="F346" s="1534"/>
      <c r="G346" s="1423"/>
      <c r="H346" s="1423"/>
      <c r="I346" s="1533"/>
      <c r="J346" s="1535"/>
      <c r="K346" s="1533"/>
      <c r="L346" s="1423"/>
      <c r="M346" s="1533"/>
      <c r="N346" s="1533"/>
      <c r="O346" s="1533"/>
      <c r="P346" s="1533"/>
      <c r="Q346" s="1533"/>
      <c r="R346" s="1533"/>
      <c r="S346" s="1533"/>
      <c r="T346" s="1533"/>
      <c r="U346" s="1533"/>
      <c r="V346" s="1533"/>
      <c r="W346" s="1533"/>
      <c r="X346" s="1533"/>
      <c r="Y346" s="1533"/>
      <c r="Z346" s="1536"/>
      <c r="AA346" s="1423"/>
      <c r="AB346" s="1423"/>
      <c r="AC346" s="1533"/>
      <c r="AD346" s="1533"/>
      <c r="AE346" s="1533"/>
      <c r="AF346" s="1535"/>
      <c r="AG346" s="1533"/>
      <c r="AH346" s="1533"/>
      <c r="AI346" s="1542"/>
      <c r="AJ346" s="1533"/>
      <c r="AK346" s="1533"/>
      <c r="AL346" s="1533"/>
      <c r="AM346" s="1533"/>
    </row>
    <row r="347">
      <c r="A347" s="1423"/>
      <c r="B347" s="1533"/>
      <c r="C347" s="1533"/>
      <c r="D347" s="1533"/>
      <c r="E347" s="1423"/>
      <c r="F347" s="1534"/>
      <c r="G347" s="1423"/>
      <c r="H347" s="1423"/>
      <c r="I347" s="1533"/>
      <c r="J347" s="1535"/>
      <c r="K347" s="1533"/>
      <c r="L347" s="1423"/>
      <c r="M347" s="1533"/>
      <c r="N347" s="1533"/>
      <c r="O347" s="1533"/>
      <c r="P347" s="1533"/>
      <c r="Q347" s="1533"/>
      <c r="R347" s="1533"/>
      <c r="S347" s="1533"/>
      <c r="T347" s="1533"/>
      <c r="U347" s="1533"/>
      <c r="V347" s="1533"/>
      <c r="W347" s="1533"/>
      <c r="X347" s="1533"/>
      <c r="Y347" s="1533"/>
      <c r="Z347" s="1536"/>
      <c r="AA347" s="1423"/>
      <c r="AB347" s="1423"/>
      <c r="AC347" s="1533"/>
      <c r="AD347" s="1533"/>
      <c r="AE347" s="1533"/>
      <c r="AF347" s="1535"/>
      <c r="AG347" s="1533"/>
      <c r="AH347" s="1533"/>
      <c r="AI347" s="1542"/>
      <c r="AJ347" s="1533"/>
      <c r="AK347" s="1533"/>
      <c r="AL347" s="1533"/>
      <c r="AM347" s="1533"/>
    </row>
    <row r="348">
      <c r="A348" s="1423"/>
      <c r="B348" s="1533"/>
      <c r="C348" s="1533"/>
      <c r="D348" s="1533"/>
      <c r="E348" s="1423"/>
      <c r="F348" s="1534"/>
      <c r="G348" s="1423"/>
      <c r="H348" s="1423"/>
      <c r="I348" s="1533"/>
      <c r="J348" s="1535"/>
      <c r="K348" s="1533"/>
      <c r="L348" s="1423"/>
      <c r="M348" s="1533"/>
      <c r="N348" s="1533"/>
      <c r="O348" s="1533"/>
      <c r="P348" s="1533"/>
      <c r="Q348" s="1533"/>
      <c r="R348" s="1533"/>
      <c r="S348" s="1533"/>
      <c r="T348" s="1533"/>
      <c r="U348" s="1533"/>
      <c r="V348" s="1533"/>
      <c r="W348" s="1533"/>
      <c r="X348" s="1533"/>
      <c r="Y348" s="1533"/>
      <c r="Z348" s="1536"/>
      <c r="AA348" s="1423"/>
      <c r="AB348" s="1423"/>
      <c r="AC348" s="1533"/>
      <c r="AD348" s="1533"/>
      <c r="AE348" s="1533"/>
      <c r="AF348" s="1535"/>
      <c r="AG348" s="1533"/>
      <c r="AH348" s="1533"/>
      <c r="AI348" s="1542"/>
      <c r="AJ348" s="1533"/>
      <c r="AK348" s="1533"/>
      <c r="AL348" s="1533"/>
      <c r="AM348" s="1533"/>
    </row>
    <row r="349">
      <c r="A349" s="1423"/>
      <c r="B349" s="1533"/>
      <c r="C349" s="1533"/>
      <c r="D349" s="1533"/>
      <c r="E349" s="1423"/>
      <c r="F349" s="1534"/>
      <c r="G349" s="1423"/>
      <c r="H349" s="1423"/>
      <c r="I349" s="1533"/>
      <c r="J349" s="1535"/>
      <c r="K349" s="1533"/>
      <c r="L349" s="1423"/>
      <c r="M349" s="1533"/>
      <c r="N349" s="1533"/>
      <c r="O349" s="1533"/>
      <c r="P349" s="1533"/>
      <c r="Q349" s="1533"/>
      <c r="R349" s="1533"/>
      <c r="S349" s="1533"/>
      <c r="T349" s="1533"/>
      <c r="U349" s="1533"/>
      <c r="V349" s="1533"/>
      <c r="W349" s="1533"/>
      <c r="X349" s="1533"/>
      <c r="Y349" s="1533"/>
      <c r="Z349" s="1536"/>
      <c r="AA349" s="1423"/>
      <c r="AB349" s="1423"/>
      <c r="AC349" s="1533"/>
      <c r="AD349" s="1533"/>
      <c r="AE349" s="1533"/>
      <c r="AF349" s="1535"/>
      <c r="AG349" s="1533"/>
      <c r="AH349" s="1533"/>
      <c r="AI349" s="1542"/>
      <c r="AJ349" s="1533"/>
      <c r="AK349" s="1533"/>
      <c r="AL349" s="1533"/>
      <c r="AM349" s="1533"/>
    </row>
    <row r="350">
      <c r="A350" s="1423"/>
      <c r="B350" s="1533"/>
      <c r="C350" s="1533"/>
      <c r="D350" s="1533"/>
      <c r="E350" s="1423"/>
      <c r="F350" s="1534"/>
      <c r="G350" s="1423"/>
      <c r="H350" s="1423"/>
      <c r="I350" s="1533"/>
      <c r="J350" s="1535"/>
      <c r="K350" s="1533"/>
      <c r="L350" s="1423"/>
      <c r="M350" s="1533"/>
      <c r="N350" s="1533"/>
      <c r="O350" s="1533"/>
      <c r="P350" s="1533"/>
      <c r="Q350" s="1533"/>
      <c r="R350" s="1533"/>
      <c r="S350" s="1533"/>
      <c r="T350" s="1533"/>
      <c r="U350" s="1533"/>
      <c r="V350" s="1533"/>
      <c r="W350" s="1533"/>
      <c r="X350" s="1533"/>
      <c r="Y350" s="1533"/>
      <c r="Z350" s="1536"/>
      <c r="AA350" s="1423"/>
      <c r="AB350" s="1423"/>
      <c r="AC350" s="1533"/>
      <c r="AD350" s="1533"/>
      <c r="AE350" s="1533"/>
      <c r="AF350" s="1535"/>
      <c r="AG350" s="1533"/>
      <c r="AH350" s="1533"/>
      <c r="AI350" s="1542"/>
      <c r="AJ350" s="1533"/>
      <c r="AK350" s="1533"/>
      <c r="AL350" s="1533"/>
      <c r="AM350" s="1533"/>
    </row>
    <row r="351">
      <c r="A351" s="1423"/>
      <c r="B351" s="1533"/>
      <c r="C351" s="1533"/>
      <c r="D351" s="1533"/>
      <c r="E351" s="1423"/>
      <c r="F351" s="1534"/>
      <c r="G351" s="1423"/>
      <c r="H351" s="1423"/>
      <c r="I351" s="1533"/>
      <c r="J351" s="1535"/>
      <c r="K351" s="1533"/>
      <c r="L351" s="1423"/>
      <c r="M351" s="1533"/>
      <c r="N351" s="1533"/>
      <c r="O351" s="1533"/>
      <c r="P351" s="1533"/>
      <c r="Q351" s="1533"/>
      <c r="R351" s="1533"/>
      <c r="S351" s="1533"/>
      <c r="T351" s="1533"/>
      <c r="U351" s="1533"/>
      <c r="V351" s="1533"/>
      <c r="W351" s="1533"/>
      <c r="X351" s="1533"/>
      <c r="Y351" s="1533"/>
      <c r="Z351" s="1536"/>
      <c r="AA351" s="1423"/>
      <c r="AB351" s="1423"/>
      <c r="AC351" s="1533"/>
      <c r="AD351" s="1533"/>
      <c r="AE351" s="1533"/>
      <c r="AF351" s="1535"/>
      <c r="AG351" s="1533"/>
      <c r="AH351" s="1533"/>
      <c r="AI351" s="1542"/>
      <c r="AJ351" s="1533"/>
      <c r="AK351" s="1533"/>
      <c r="AL351" s="1533"/>
      <c r="AM351" s="1533"/>
    </row>
    <row r="352">
      <c r="A352" s="1423"/>
      <c r="B352" s="1533"/>
      <c r="C352" s="1533"/>
      <c r="D352" s="1533"/>
      <c r="E352" s="1423"/>
      <c r="F352" s="1534"/>
      <c r="G352" s="1423"/>
      <c r="H352" s="1423"/>
      <c r="I352" s="1533"/>
      <c r="J352" s="1535"/>
      <c r="K352" s="1533"/>
      <c r="L352" s="1423"/>
      <c r="M352" s="1533"/>
      <c r="N352" s="1533"/>
      <c r="O352" s="1533"/>
      <c r="P352" s="1533"/>
      <c r="Q352" s="1533"/>
      <c r="R352" s="1533"/>
      <c r="S352" s="1533"/>
      <c r="T352" s="1533"/>
      <c r="U352" s="1533"/>
      <c r="V352" s="1533"/>
      <c r="W352" s="1533"/>
      <c r="X352" s="1533"/>
      <c r="Y352" s="1533"/>
      <c r="Z352" s="1536"/>
      <c r="AA352" s="1423"/>
      <c r="AB352" s="1423"/>
      <c r="AC352" s="1533"/>
      <c r="AD352" s="1533"/>
      <c r="AE352" s="1533"/>
      <c r="AF352" s="1535"/>
      <c r="AG352" s="1533"/>
      <c r="AH352" s="1533"/>
      <c r="AI352" s="1542"/>
      <c r="AJ352" s="1533"/>
      <c r="AK352" s="1533"/>
      <c r="AL352" s="1533"/>
      <c r="AM352" s="1533"/>
    </row>
    <row r="353">
      <c r="A353" s="1423"/>
      <c r="B353" s="1533"/>
      <c r="C353" s="1533"/>
      <c r="D353" s="1533"/>
      <c r="E353" s="1423"/>
      <c r="F353" s="1534"/>
      <c r="G353" s="1423"/>
      <c r="H353" s="1423"/>
      <c r="I353" s="1533"/>
      <c r="J353" s="1535"/>
      <c r="K353" s="1533"/>
      <c r="L353" s="1423"/>
      <c r="M353" s="1533"/>
      <c r="N353" s="1533"/>
      <c r="O353" s="1533"/>
      <c r="P353" s="1533"/>
      <c r="Q353" s="1533"/>
      <c r="R353" s="1533"/>
      <c r="S353" s="1533"/>
      <c r="T353" s="1533"/>
      <c r="U353" s="1533"/>
      <c r="V353" s="1533"/>
      <c r="W353" s="1533"/>
      <c r="X353" s="1533"/>
      <c r="Y353" s="1533"/>
      <c r="Z353" s="1536"/>
      <c r="AA353" s="1423"/>
      <c r="AB353" s="1423"/>
      <c r="AC353" s="1533"/>
      <c r="AD353" s="1533"/>
      <c r="AE353" s="1533"/>
      <c r="AF353" s="1535"/>
      <c r="AG353" s="1533"/>
      <c r="AH353" s="1533"/>
      <c r="AI353" s="1542"/>
      <c r="AJ353" s="1533"/>
      <c r="AK353" s="1533"/>
      <c r="AL353" s="1533"/>
      <c r="AM353" s="1533"/>
    </row>
    <row r="354">
      <c r="A354" s="1423"/>
      <c r="B354" s="1533"/>
      <c r="C354" s="1533"/>
      <c r="D354" s="1533"/>
      <c r="E354" s="1423"/>
      <c r="F354" s="1534"/>
      <c r="G354" s="1423"/>
      <c r="H354" s="1423"/>
      <c r="I354" s="1533"/>
      <c r="J354" s="1535"/>
      <c r="K354" s="1533"/>
      <c r="L354" s="1423"/>
      <c r="M354" s="1533"/>
      <c r="N354" s="1533"/>
      <c r="O354" s="1533"/>
      <c r="P354" s="1533"/>
      <c r="Q354" s="1533"/>
      <c r="R354" s="1533"/>
      <c r="S354" s="1533"/>
      <c r="T354" s="1533"/>
      <c r="U354" s="1533"/>
      <c r="V354" s="1533"/>
      <c r="W354" s="1533"/>
      <c r="X354" s="1533"/>
      <c r="Y354" s="1533"/>
      <c r="Z354" s="1536"/>
      <c r="AA354" s="1423"/>
      <c r="AB354" s="1423"/>
      <c r="AC354" s="1533"/>
      <c r="AD354" s="1533"/>
      <c r="AE354" s="1533"/>
      <c r="AF354" s="1535"/>
      <c r="AG354" s="1533"/>
      <c r="AH354" s="1533"/>
      <c r="AI354" s="1542"/>
      <c r="AJ354" s="1533"/>
      <c r="AK354" s="1533"/>
      <c r="AL354" s="1533"/>
      <c r="AM354" s="1533"/>
    </row>
    <row r="355">
      <c r="A355" s="1423"/>
      <c r="B355" s="1533"/>
      <c r="C355" s="1533"/>
      <c r="D355" s="1533"/>
      <c r="E355" s="1423"/>
      <c r="F355" s="1534"/>
      <c r="G355" s="1423"/>
      <c r="H355" s="1423"/>
      <c r="I355" s="1533"/>
      <c r="J355" s="1535"/>
      <c r="K355" s="1533"/>
      <c r="L355" s="1423"/>
      <c r="M355" s="1533"/>
      <c r="N355" s="1533"/>
      <c r="O355" s="1533"/>
      <c r="P355" s="1533"/>
      <c r="Q355" s="1533"/>
      <c r="R355" s="1533"/>
      <c r="S355" s="1533"/>
      <c r="T355" s="1533"/>
      <c r="U355" s="1533"/>
      <c r="V355" s="1533"/>
      <c r="W355" s="1533"/>
      <c r="X355" s="1533"/>
      <c r="Y355" s="1533"/>
      <c r="Z355" s="1536"/>
      <c r="AA355" s="1423"/>
      <c r="AB355" s="1423"/>
      <c r="AC355" s="1533"/>
      <c r="AD355" s="1533"/>
      <c r="AE355" s="1533"/>
      <c r="AF355" s="1535"/>
      <c r="AG355" s="1533"/>
      <c r="AH355" s="1533"/>
      <c r="AI355" s="1542"/>
      <c r="AJ355" s="1533"/>
      <c r="AK355" s="1533"/>
      <c r="AL355" s="1533"/>
      <c r="AM355" s="1533"/>
    </row>
    <row r="356">
      <c r="A356" s="1423"/>
      <c r="B356" s="1533"/>
      <c r="C356" s="1533"/>
      <c r="D356" s="1533"/>
      <c r="E356" s="1423"/>
      <c r="F356" s="1534"/>
      <c r="G356" s="1423"/>
      <c r="H356" s="1423"/>
      <c r="I356" s="1533"/>
      <c r="J356" s="1535"/>
      <c r="K356" s="1533"/>
      <c r="L356" s="1423"/>
      <c r="M356" s="1533"/>
      <c r="N356" s="1533"/>
      <c r="O356" s="1533"/>
      <c r="P356" s="1533"/>
      <c r="Q356" s="1533"/>
      <c r="R356" s="1533"/>
      <c r="S356" s="1533"/>
      <c r="T356" s="1533"/>
      <c r="U356" s="1533"/>
      <c r="V356" s="1533"/>
      <c r="W356" s="1533"/>
      <c r="X356" s="1533"/>
      <c r="Y356" s="1533"/>
      <c r="Z356" s="1536"/>
      <c r="AA356" s="1423"/>
      <c r="AB356" s="1423"/>
      <c r="AC356" s="1533"/>
      <c r="AD356" s="1533"/>
      <c r="AE356" s="1533"/>
      <c r="AF356" s="1535"/>
      <c r="AG356" s="1533"/>
      <c r="AH356" s="1533"/>
      <c r="AI356" s="1542"/>
      <c r="AJ356" s="1533"/>
      <c r="AK356" s="1533"/>
      <c r="AL356" s="1533"/>
      <c r="AM356" s="1533"/>
    </row>
    <row r="357">
      <c r="A357" s="1423"/>
      <c r="B357" s="1533"/>
      <c r="C357" s="1533"/>
      <c r="D357" s="1533"/>
      <c r="E357" s="1423"/>
      <c r="F357" s="1534"/>
      <c r="G357" s="1423"/>
      <c r="H357" s="1423"/>
      <c r="I357" s="1533"/>
      <c r="J357" s="1535"/>
      <c r="K357" s="1533"/>
      <c r="L357" s="1423"/>
      <c r="M357" s="1533"/>
      <c r="N357" s="1533"/>
      <c r="O357" s="1533"/>
      <c r="P357" s="1533"/>
      <c r="Q357" s="1533"/>
      <c r="R357" s="1533"/>
      <c r="S357" s="1533"/>
      <c r="T357" s="1533"/>
      <c r="U357" s="1533"/>
      <c r="V357" s="1533"/>
      <c r="W357" s="1533"/>
      <c r="X357" s="1533"/>
      <c r="Y357" s="1533"/>
      <c r="Z357" s="1536"/>
      <c r="AA357" s="1423"/>
      <c r="AB357" s="1423"/>
      <c r="AC357" s="1533"/>
      <c r="AD357" s="1533"/>
      <c r="AE357" s="1533"/>
      <c r="AF357" s="1535"/>
      <c r="AG357" s="1533"/>
      <c r="AH357" s="1533"/>
      <c r="AI357" s="1542"/>
      <c r="AJ357" s="1533"/>
      <c r="AK357" s="1533"/>
      <c r="AL357" s="1533"/>
      <c r="AM357" s="1533"/>
    </row>
    <row r="358">
      <c r="A358" s="1423"/>
      <c r="B358" s="1533"/>
      <c r="C358" s="1533"/>
      <c r="D358" s="1533"/>
      <c r="E358" s="1423"/>
      <c r="F358" s="1534"/>
      <c r="G358" s="1423"/>
      <c r="H358" s="1423"/>
      <c r="I358" s="1533"/>
      <c r="J358" s="1535"/>
      <c r="K358" s="1533"/>
      <c r="L358" s="1423"/>
      <c r="M358" s="1533"/>
      <c r="N358" s="1533"/>
      <c r="O358" s="1533"/>
      <c r="P358" s="1533"/>
      <c r="Q358" s="1533"/>
      <c r="R358" s="1533"/>
      <c r="S358" s="1533"/>
      <c r="T358" s="1533"/>
      <c r="U358" s="1533"/>
      <c r="V358" s="1533"/>
      <c r="W358" s="1533"/>
      <c r="X358" s="1533"/>
      <c r="Y358" s="1533"/>
      <c r="Z358" s="1536"/>
      <c r="AA358" s="1423"/>
      <c r="AB358" s="1423"/>
      <c r="AC358" s="1533"/>
      <c r="AD358" s="1533"/>
      <c r="AE358" s="1533"/>
      <c r="AF358" s="1535"/>
      <c r="AG358" s="1533"/>
      <c r="AH358" s="1533"/>
      <c r="AI358" s="1542"/>
      <c r="AJ358" s="1533"/>
      <c r="AK358" s="1533"/>
      <c r="AL358" s="1533"/>
      <c r="AM358" s="1533"/>
    </row>
    <row r="359">
      <c r="A359" s="1423"/>
      <c r="B359" s="1533"/>
      <c r="C359" s="1533"/>
      <c r="D359" s="1533"/>
      <c r="E359" s="1423"/>
      <c r="F359" s="1534"/>
      <c r="G359" s="1423"/>
      <c r="H359" s="1423"/>
      <c r="I359" s="1533"/>
      <c r="J359" s="1535"/>
      <c r="K359" s="1533"/>
      <c r="L359" s="1423"/>
      <c r="M359" s="1533"/>
      <c r="N359" s="1533"/>
      <c r="O359" s="1533"/>
      <c r="P359" s="1533"/>
      <c r="Q359" s="1533"/>
      <c r="R359" s="1533"/>
      <c r="S359" s="1533"/>
      <c r="T359" s="1533"/>
      <c r="U359" s="1533"/>
      <c r="V359" s="1533"/>
      <c r="W359" s="1533"/>
      <c r="X359" s="1533"/>
      <c r="Y359" s="1533"/>
      <c r="Z359" s="1536"/>
      <c r="AA359" s="1423"/>
      <c r="AB359" s="1423"/>
      <c r="AC359" s="1533"/>
      <c r="AD359" s="1533"/>
      <c r="AE359" s="1533"/>
      <c r="AF359" s="1535"/>
      <c r="AG359" s="1533"/>
      <c r="AH359" s="1533"/>
      <c r="AI359" s="1542"/>
      <c r="AJ359" s="1533"/>
      <c r="AK359" s="1533"/>
      <c r="AL359" s="1533"/>
      <c r="AM359" s="1533"/>
    </row>
    <row r="360">
      <c r="A360" s="1423"/>
      <c r="B360" s="1533"/>
      <c r="C360" s="1533"/>
      <c r="D360" s="1533"/>
      <c r="E360" s="1423"/>
      <c r="F360" s="1534"/>
      <c r="G360" s="1423"/>
      <c r="H360" s="1423"/>
      <c r="I360" s="1533"/>
      <c r="J360" s="1535"/>
      <c r="K360" s="1533"/>
      <c r="L360" s="1423"/>
      <c r="M360" s="1533"/>
      <c r="N360" s="1533"/>
      <c r="O360" s="1533"/>
      <c r="P360" s="1533"/>
      <c r="Q360" s="1533"/>
      <c r="R360" s="1533"/>
      <c r="S360" s="1533"/>
      <c r="T360" s="1533"/>
      <c r="U360" s="1533"/>
      <c r="V360" s="1533"/>
      <c r="W360" s="1533"/>
      <c r="X360" s="1533"/>
      <c r="Y360" s="1533"/>
      <c r="Z360" s="1536"/>
      <c r="AA360" s="1423"/>
      <c r="AB360" s="1423"/>
      <c r="AC360" s="1533"/>
      <c r="AD360" s="1533"/>
      <c r="AE360" s="1533"/>
      <c r="AF360" s="1535"/>
      <c r="AG360" s="1533"/>
      <c r="AH360" s="1533"/>
      <c r="AI360" s="1542"/>
      <c r="AJ360" s="1533"/>
      <c r="AK360" s="1533"/>
      <c r="AL360" s="1533"/>
      <c r="AM360" s="1533"/>
    </row>
    <row r="361">
      <c r="A361" s="1423"/>
      <c r="B361" s="1533"/>
      <c r="C361" s="1533"/>
      <c r="D361" s="1533"/>
      <c r="E361" s="1423"/>
      <c r="F361" s="1534"/>
      <c r="G361" s="1423"/>
      <c r="H361" s="1423"/>
      <c r="I361" s="1533"/>
      <c r="J361" s="1535"/>
      <c r="K361" s="1533"/>
      <c r="L361" s="1423"/>
      <c r="M361" s="1533"/>
      <c r="N361" s="1533"/>
      <c r="O361" s="1533"/>
      <c r="P361" s="1533"/>
      <c r="Q361" s="1533"/>
      <c r="R361" s="1533"/>
      <c r="S361" s="1533"/>
      <c r="T361" s="1533"/>
      <c r="U361" s="1533"/>
      <c r="V361" s="1533"/>
      <c r="W361" s="1533"/>
      <c r="X361" s="1533"/>
      <c r="Y361" s="1533"/>
      <c r="Z361" s="1536"/>
      <c r="AA361" s="1423"/>
      <c r="AB361" s="1423"/>
      <c r="AC361" s="1533"/>
      <c r="AD361" s="1533"/>
      <c r="AE361" s="1533"/>
      <c r="AF361" s="1535"/>
      <c r="AG361" s="1533"/>
      <c r="AH361" s="1533"/>
      <c r="AI361" s="1542"/>
      <c r="AJ361" s="1533"/>
      <c r="AK361" s="1533"/>
      <c r="AL361" s="1533"/>
      <c r="AM361" s="1533"/>
    </row>
    <row r="362">
      <c r="A362" s="1423"/>
      <c r="B362" s="1533"/>
      <c r="C362" s="1533"/>
      <c r="D362" s="1533"/>
      <c r="E362" s="1423"/>
      <c r="F362" s="1534"/>
      <c r="G362" s="1423"/>
      <c r="H362" s="1423"/>
      <c r="I362" s="1533"/>
      <c r="J362" s="1535"/>
      <c r="K362" s="1533"/>
      <c r="L362" s="1423"/>
      <c r="M362" s="1533"/>
      <c r="N362" s="1533"/>
      <c r="O362" s="1533"/>
      <c r="P362" s="1533"/>
      <c r="Q362" s="1533"/>
      <c r="R362" s="1533"/>
      <c r="S362" s="1533"/>
      <c r="T362" s="1533"/>
      <c r="U362" s="1533"/>
      <c r="V362" s="1533"/>
      <c r="W362" s="1533"/>
      <c r="X362" s="1533"/>
      <c r="Y362" s="1533"/>
      <c r="Z362" s="1536"/>
      <c r="AA362" s="1423"/>
      <c r="AB362" s="1423"/>
      <c r="AC362" s="1533"/>
      <c r="AD362" s="1533"/>
      <c r="AE362" s="1533"/>
      <c r="AF362" s="1535"/>
      <c r="AG362" s="1533"/>
      <c r="AH362" s="1533"/>
      <c r="AI362" s="1542"/>
      <c r="AJ362" s="1533"/>
      <c r="AK362" s="1533"/>
      <c r="AL362" s="1533"/>
      <c r="AM362" s="1533"/>
    </row>
    <row r="363">
      <c r="A363" s="1423"/>
      <c r="B363" s="1533"/>
      <c r="C363" s="1533"/>
      <c r="D363" s="1533"/>
      <c r="E363" s="1423"/>
      <c r="F363" s="1534"/>
      <c r="G363" s="1423"/>
      <c r="H363" s="1423"/>
      <c r="I363" s="1533"/>
      <c r="J363" s="1535"/>
      <c r="K363" s="1533"/>
      <c r="L363" s="1423"/>
      <c r="M363" s="1533"/>
      <c r="N363" s="1533"/>
      <c r="O363" s="1533"/>
      <c r="P363" s="1533"/>
      <c r="Q363" s="1533"/>
      <c r="R363" s="1533"/>
      <c r="S363" s="1533"/>
      <c r="T363" s="1533"/>
      <c r="U363" s="1533"/>
      <c r="V363" s="1533"/>
      <c r="W363" s="1533"/>
      <c r="X363" s="1533"/>
      <c r="Y363" s="1533"/>
      <c r="Z363" s="1536"/>
      <c r="AA363" s="1423"/>
      <c r="AB363" s="1423"/>
      <c r="AC363" s="1533"/>
      <c r="AD363" s="1533"/>
      <c r="AE363" s="1533"/>
      <c r="AF363" s="1535"/>
      <c r="AG363" s="1533"/>
      <c r="AH363" s="1533"/>
      <c r="AI363" s="1542"/>
      <c r="AJ363" s="1533"/>
      <c r="AK363" s="1533"/>
      <c r="AL363" s="1533"/>
      <c r="AM363" s="1533"/>
    </row>
    <row r="364">
      <c r="A364" s="1423"/>
      <c r="B364" s="1533"/>
      <c r="C364" s="1533"/>
      <c r="D364" s="1533"/>
      <c r="E364" s="1423"/>
      <c r="F364" s="1534"/>
      <c r="G364" s="1423"/>
      <c r="H364" s="1423"/>
      <c r="I364" s="1533"/>
      <c r="J364" s="1535"/>
      <c r="K364" s="1533"/>
      <c r="L364" s="1423"/>
      <c r="M364" s="1533"/>
      <c r="N364" s="1533"/>
      <c r="O364" s="1533"/>
      <c r="P364" s="1533"/>
      <c r="Q364" s="1533"/>
      <c r="R364" s="1533"/>
      <c r="S364" s="1533"/>
      <c r="T364" s="1533"/>
      <c r="U364" s="1533"/>
      <c r="V364" s="1533"/>
      <c r="W364" s="1533"/>
      <c r="X364" s="1533"/>
      <c r="Y364" s="1533"/>
      <c r="Z364" s="1536"/>
      <c r="AA364" s="1423"/>
      <c r="AB364" s="1423"/>
      <c r="AC364" s="1533"/>
      <c r="AD364" s="1533"/>
      <c r="AE364" s="1533"/>
      <c r="AF364" s="1535"/>
      <c r="AG364" s="1533"/>
      <c r="AH364" s="1533"/>
      <c r="AI364" s="1542"/>
      <c r="AJ364" s="1533"/>
      <c r="AK364" s="1533"/>
      <c r="AL364" s="1533"/>
      <c r="AM364" s="1533"/>
    </row>
    <row r="365">
      <c r="A365" s="1423"/>
      <c r="B365" s="1533"/>
      <c r="C365" s="1533"/>
      <c r="D365" s="1533"/>
      <c r="E365" s="1423"/>
      <c r="F365" s="1534"/>
      <c r="G365" s="1423"/>
      <c r="H365" s="1423"/>
      <c r="I365" s="1533"/>
      <c r="J365" s="1535"/>
      <c r="K365" s="1533"/>
      <c r="L365" s="1423"/>
      <c r="M365" s="1533"/>
      <c r="N365" s="1533"/>
      <c r="O365" s="1533"/>
      <c r="P365" s="1533"/>
      <c r="Q365" s="1533"/>
      <c r="R365" s="1533"/>
      <c r="S365" s="1533"/>
      <c r="T365" s="1533"/>
      <c r="U365" s="1533"/>
      <c r="V365" s="1533"/>
      <c r="W365" s="1533"/>
      <c r="X365" s="1533"/>
      <c r="Y365" s="1533"/>
      <c r="Z365" s="1536"/>
      <c r="AA365" s="1423"/>
      <c r="AB365" s="1423"/>
      <c r="AC365" s="1533"/>
      <c r="AD365" s="1533"/>
      <c r="AE365" s="1533"/>
      <c r="AF365" s="1535"/>
      <c r="AG365" s="1533"/>
      <c r="AH365" s="1533"/>
      <c r="AI365" s="1542"/>
      <c r="AJ365" s="1533"/>
      <c r="AK365" s="1533"/>
      <c r="AL365" s="1533"/>
      <c r="AM365" s="1533"/>
    </row>
    <row r="366">
      <c r="A366" s="1423"/>
      <c r="B366" s="1533"/>
      <c r="C366" s="1533"/>
      <c r="D366" s="1533"/>
      <c r="E366" s="1423"/>
      <c r="F366" s="1534"/>
      <c r="G366" s="1423"/>
      <c r="H366" s="1423"/>
      <c r="I366" s="1533"/>
      <c r="J366" s="1535"/>
      <c r="K366" s="1533"/>
      <c r="L366" s="1423"/>
      <c r="M366" s="1533"/>
      <c r="N366" s="1533"/>
      <c r="O366" s="1533"/>
      <c r="P366" s="1533"/>
      <c r="Q366" s="1533"/>
      <c r="R366" s="1533"/>
      <c r="S366" s="1533"/>
      <c r="T366" s="1533"/>
      <c r="U366" s="1533"/>
      <c r="V366" s="1533"/>
      <c r="W366" s="1533"/>
      <c r="X366" s="1533"/>
      <c r="Y366" s="1533"/>
      <c r="Z366" s="1536"/>
      <c r="AA366" s="1423"/>
      <c r="AB366" s="1423"/>
      <c r="AC366" s="1533"/>
      <c r="AD366" s="1533"/>
      <c r="AE366" s="1533"/>
      <c r="AF366" s="1535"/>
      <c r="AG366" s="1533"/>
      <c r="AH366" s="1533"/>
      <c r="AI366" s="1542"/>
      <c r="AJ366" s="1533"/>
      <c r="AK366" s="1533"/>
      <c r="AL366" s="1533"/>
      <c r="AM366" s="1533"/>
    </row>
    <row r="367">
      <c r="A367" s="1423"/>
      <c r="B367" s="1533"/>
      <c r="C367" s="1533"/>
      <c r="D367" s="1533"/>
      <c r="E367" s="1423"/>
      <c r="F367" s="1534"/>
      <c r="G367" s="1423"/>
      <c r="H367" s="1423"/>
      <c r="I367" s="1533"/>
      <c r="J367" s="1535"/>
      <c r="K367" s="1533"/>
      <c r="L367" s="1423"/>
      <c r="M367" s="1533"/>
      <c r="N367" s="1533"/>
      <c r="O367" s="1533"/>
      <c r="P367" s="1533"/>
      <c r="Q367" s="1533"/>
      <c r="R367" s="1533"/>
      <c r="S367" s="1533"/>
      <c r="T367" s="1533"/>
      <c r="U367" s="1533"/>
      <c r="V367" s="1533"/>
      <c r="W367" s="1533"/>
      <c r="X367" s="1533"/>
      <c r="Y367" s="1533"/>
      <c r="Z367" s="1536"/>
      <c r="AA367" s="1423"/>
      <c r="AB367" s="1423"/>
      <c r="AC367" s="1533"/>
      <c r="AD367" s="1533"/>
      <c r="AE367" s="1533"/>
      <c r="AF367" s="1535"/>
      <c r="AG367" s="1533"/>
      <c r="AH367" s="1533"/>
      <c r="AI367" s="1542"/>
      <c r="AJ367" s="1533"/>
      <c r="AK367" s="1533"/>
      <c r="AL367" s="1533"/>
      <c r="AM367" s="1533"/>
    </row>
    <row r="368">
      <c r="A368" s="1423"/>
      <c r="B368" s="1533"/>
      <c r="C368" s="1533"/>
      <c r="D368" s="1533"/>
      <c r="E368" s="1423"/>
      <c r="F368" s="1534"/>
      <c r="G368" s="1423"/>
      <c r="H368" s="1423"/>
      <c r="I368" s="1533"/>
      <c r="J368" s="1535"/>
      <c r="K368" s="1533"/>
      <c r="L368" s="1423"/>
      <c r="M368" s="1533"/>
      <c r="N368" s="1533"/>
      <c r="O368" s="1533"/>
      <c r="P368" s="1533"/>
      <c r="Q368" s="1533"/>
      <c r="R368" s="1533"/>
      <c r="S368" s="1533"/>
      <c r="T368" s="1533"/>
      <c r="U368" s="1533"/>
      <c r="V368" s="1533"/>
      <c r="W368" s="1533"/>
      <c r="X368" s="1533"/>
      <c r="Y368" s="1533"/>
      <c r="Z368" s="1536"/>
      <c r="AA368" s="1423"/>
      <c r="AB368" s="1423"/>
      <c r="AC368" s="1533"/>
      <c r="AD368" s="1533"/>
      <c r="AE368" s="1533"/>
      <c r="AF368" s="1535"/>
      <c r="AG368" s="1533"/>
      <c r="AH368" s="1533"/>
      <c r="AI368" s="1542"/>
      <c r="AJ368" s="1533"/>
      <c r="AK368" s="1533"/>
      <c r="AL368" s="1533"/>
      <c r="AM368" s="1533"/>
    </row>
    <row r="369">
      <c r="A369" s="1423"/>
      <c r="B369" s="1533"/>
      <c r="C369" s="1533"/>
      <c r="D369" s="1533"/>
      <c r="E369" s="1423"/>
      <c r="F369" s="1534"/>
      <c r="G369" s="1423"/>
      <c r="H369" s="1423"/>
      <c r="I369" s="1533"/>
      <c r="J369" s="1535"/>
      <c r="K369" s="1533"/>
      <c r="L369" s="1423"/>
      <c r="M369" s="1533"/>
      <c r="N369" s="1533"/>
      <c r="O369" s="1533"/>
      <c r="P369" s="1533"/>
      <c r="Q369" s="1533"/>
      <c r="R369" s="1533"/>
      <c r="S369" s="1533"/>
      <c r="T369" s="1533"/>
      <c r="U369" s="1533"/>
      <c r="V369" s="1533"/>
      <c r="W369" s="1533"/>
      <c r="X369" s="1533"/>
      <c r="Y369" s="1533"/>
      <c r="Z369" s="1536"/>
      <c r="AA369" s="1423"/>
      <c r="AB369" s="1423"/>
      <c r="AC369" s="1533"/>
      <c r="AD369" s="1533"/>
      <c r="AE369" s="1533"/>
      <c r="AF369" s="1535"/>
      <c r="AG369" s="1533"/>
      <c r="AH369" s="1533"/>
      <c r="AI369" s="1542"/>
      <c r="AJ369" s="1533"/>
      <c r="AK369" s="1533"/>
      <c r="AL369" s="1533"/>
      <c r="AM369" s="1533"/>
    </row>
    <row r="370">
      <c r="A370" s="1423"/>
      <c r="B370" s="1533"/>
      <c r="C370" s="1533"/>
      <c r="D370" s="1533"/>
      <c r="E370" s="1423"/>
      <c r="F370" s="1534"/>
      <c r="G370" s="1423"/>
      <c r="H370" s="1423"/>
      <c r="I370" s="1533"/>
      <c r="J370" s="1535"/>
      <c r="K370" s="1533"/>
      <c r="L370" s="1423"/>
      <c r="M370" s="1533"/>
      <c r="N370" s="1533"/>
      <c r="O370" s="1533"/>
      <c r="P370" s="1533"/>
      <c r="Q370" s="1533"/>
      <c r="R370" s="1533"/>
      <c r="S370" s="1533"/>
      <c r="T370" s="1533"/>
      <c r="U370" s="1533"/>
      <c r="V370" s="1533"/>
      <c r="W370" s="1533"/>
      <c r="X370" s="1533"/>
      <c r="Y370" s="1533"/>
      <c r="Z370" s="1536"/>
      <c r="AA370" s="1423"/>
      <c r="AB370" s="1423"/>
      <c r="AC370" s="1533"/>
      <c r="AD370" s="1533"/>
      <c r="AE370" s="1533"/>
      <c r="AF370" s="1535"/>
      <c r="AG370" s="1533"/>
      <c r="AH370" s="1533"/>
      <c r="AI370" s="1542"/>
      <c r="AJ370" s="1533"/>
      <c r="AK370" s="1533"/>
      <c r="AL370" s="1533"/>
      <c r="AM370" s="1533"/>
    </row>
    <row r="371">
      <c r="A371" s="1423"/>
      <c r="B371" s="1533"/>
      <c r="C371" s="1533"/>
      <c r="D371" s="1533"/>
      <c r="E371" s="1423"/>
      <c r="F371" s="1534"/>
      <c r="G371" s="1423"/>
      <c r="H371" s="1423"/>
      <c r="I371" s="1533"/>
      <c r="J371" s="1535"/>
      <c r="K371" s="1533"/>
      <c r="L371" s="1423"/>
      <c r="M371" s="1533"/>
      <c r="N371" s="1533"/>
      <c r="O371" s="1533"/>
      <c r="P371" s="1533"/>
      <c r="Q371" s="1533"/>
      <c r="R371" s="1533"/>
      <c r="S371" s="1533"/>
      <c r="T371" s="1533"/>
      <c r="U371" s="1533"/>
      <c r="V371" s="1533"/>
      <c r="W371" s="1533"/>
      <c r="X371" s="1533"/>
      <c r="Y371" s="1533"/>
      <c r="Z371" s="1536"/>
      <c r="AA371" s="1423"/>
      <c r="AB371" s="1423"/>
      <c r="AC371" s="1533"/>
      <c r="AD371" s="1533"/>
      <c r="AE371" s="1533"/>
      <c r="AF371" s="1535"/>
      <c r="AG371" s="1533"/>
      <c r="AH371" s="1533"/>
      <c r="AI371" s="1542"/>
      <c r="AJ371" s="1533"/>
      <c r="AK371" s="1533"/>
      <c r="AL371" s="1533"/>
      <c r="AM371" s="1533"/>
    </row>
    <row r="372">
      <c r="A372" s="1423"/>
      <c r="B372" s="1533"/>
      <c r="C372" s="1533"/>
      <c r="D372" s="1533"/>
      <c r="E372" s="1423"/>
      <c r="F372" s="1534"/>
      <c r="G372" s="1423"/>
      <c r="H372" s="1423"/>
      <c r="I372" s="1533"/>
      <c r="J372" s="1535"/>
      <c r="K372" s="1533"/>
      <c r="L372" s="1423"/>
      <c r="M372" s="1533"/>
      <c r="N372" s="1533"/>
      <c r="O372" s="1533"/>
      <c r="P372" s="1533"/>
      <c r="Q372" s="1533"/>
      <c r="R372" s="1533"/>
      <c r="S372" s="1533"/>
      <c r="T372" s="1533"/>
      <c r="U372" s="1533"/>
      <c r="V372" s="1533"/>
      <c r="W372" s="1533"/>
      <c r="X372" s="1533"/>
      <c r="Y372" s="1533"/>
      <c r="Z372" s="1536"/>
      <c r="AA372" s="1423"/>
      <c r="AB372" s="1423"/>
      <c r="AC372" s="1533"/>
      <c r="AD372" s="1533"/>
      <c r="AE372" s="1533"/>
      <c r="AF372" s="1535"/>
      <c r="AG372" s="1533"/>
      <c r="AH372" s="1533"/>
      <c r="AI372" s="1542"/>
      <c r="AJ372" s="1533"/>
      <c r="AK372" s="1533"/>
      <c r="AL372" s="1533"/>
      <c r="AM372" s="1533"/>
    </row>
    <row r="373">
      <c r="A373" s="1423"/>
      <c r="B373" s="1533"/>
      <c r="C373" s="1533"/>
      <c r="D373" s="1533"/>
      <c r="E373" s="1423"/>
      <c r="F373" s="1534"/>
      <c r="G373" s="1423"/>
      <c r="H373" s="1423"/>
      <c r="I373" s="1533"/>
      <c r="J373" s="1535"/>
      <c r="K373" s="1533"/>
      <c r="L373" s="1423"/>
      <c r="M373" s="1533"/>
      <c r="N373" s="1533"/>
      <c r="O373" s="1533"/>
      <c r="P373" s="1533"/>
      <c r="Q373" s="1533"/>
      <c r="R373" s="1533"/>
      <c r="S373" s="1533"/>
      <c r="T373" s="1533"/>
      <c r="U373" s="1533"/>
      <c r="V373" s="1533"/>
      <c r="W373" s="1533"/>
      <c r="X373" s="1533"/>
      <c r="Y373" s="1533"/>
      <c r="Z373" s="1536"/>
      <c r="AA373" s="1423"/>
      <c r="AB373" s="1423"/>
      <c r="AC373" s="1533"/>
      <c r="AD373" s="1533"/>
      <c r="AE373" s="1533"/>
      <c r="AF373" s="1535"/>
      <c r="AG373" s="1533"/>
      <c r="AH373" s="1533"/>
      <c r="AI373" s="1542"/>
      <c r="AJ373" s="1533"/>
      <c r="AK373" s="1533"/>
      <c r="AL373" s="1533"/>
      <c r="AM373" s="1533"/>
    </row>
    <row r="374">
      <c r="A374" s="1423"/>
      <c r="B374" s="1533"/>
      <c r="C374" s="1533"/>
      <c r="D374" s="1533"/>
      <c r="E374" s="1423"/>
      <c r="F374" s="1534"/>
      <c r="G374" s="1423"/>
      <c r="H374" s="1423"/>
      <c r="I374" s="1533"/>
      <c r="J374" s="1535"/>
      <c r="K374" s="1533"/>
      <c r="L374" s="1423"/>
      <c r="M374" s="1533"/>
      <c r="N374" s="1533"/>
      <c r="O374" s="1533"/>
      <c r="P374" s="1533"/>
      <c r="Q374" s="1533"/>
      <c r="R374" s="1533"/>
      <c r="S374" s="1533"/>
      <c r="T374" s="1533"/>
      <c r="U374" s="1533"/>
      <c r="V374" s="1533"/>
      <c r="W374" s="1533"/>
      <c r="X374" s="1533"/>
      <c r="Y374" s="1533"/>
      <c r="Z374" s="1536"/>
      <c r="AA374" s="1423"/>
      <c r="AB374" s="1423"/>
      <c r="AC374" s="1533"/>
      <c r="AD374" s="1533"/>
      <c r="AE374" s="1533"/>
      <c r="AF374" s="1535"/>
      <c r="AG374" s="1533"/>
      <c r="AH374" s="1533"/>
      <c r="AI374" s="1542"/>
      <c r="AJ374" s="1533"/>
      <c r="AK374" s="1533"/>
      <c r="AL374" s="1533"/>
      <c r="AM374" s="1533"/>
    </row>
    <row r="375">
      <c r="A375" s="1423"/>
      <c r="B375" s="1533"/>
      <c r="C375" s="1533"/>
      <c r="D375" s="1533"/>
      <c r="E375" s="1423"/>
      <c r="F375" s="1534"/>
      <c r="G375" s="1423"/>
      <c r="H375" s="1423"/>
      <c r="I375" s="1533"/>
      <c r="J375" s="1535"/>
      <c r="K375" s="1533"/>
      <c r="L375" s="1423"/>
      <c r="M375" s="1533"/>
      <c r="N375" s="1533"/>
      <c r="O375" s="1533"/>
      <c r="P375" s="1533"/>
      <c r="Q375" s="1533"/>
      <c r="R375" s="1533"/>
      <c r="S375" s="1533"/>
      <c r="T375" s="1533"/>
      <c r="U375" s="1533"/>
      <c r="V375" s="1533"/>
      <c r="W375" s="1533"/>
      <c r="X375" s="1533"/>
      <c r="Y375" s="1533"/>
      <c r="Z375" s="1536"/>
      <c r="AA375" s="1423"/>
      <c r="AB375" s="1423"/>
      <c r="AC375" s="1533"/>
      <c r="AD375" s="1533"/>
      <c r="AE375" s="1533"/>
      <c r="AF375" s="1535"/>
      <c r="AG375" s="1533"/>
      <c r="AH375" s="1533"/>
      <c r="AI375" s="1542"/>
      <c r="AJ375" s="1533"/>
      <c r="AK375" s="1533"/>
      <c r="AL375" s="1533"/>
      <c r="AM375" s="1533"/>
    </row>
    <row r="376">
      <c r="A376" s="1423"/>
      <c r="B376" s="1533"/>
      <c r="C376" s="1533"/>
      <c r="D376" s="1533"/>
      <c r="E376" s="1423"/>
      <c r="F376" s="1534"/>
      <c r="G376" s="1423"/>
      <c r="H376" s="1423"/>
      <c r="I376" s="1533"/>
      <c r="J376" s="1535"/>
      <c r="K376" s="1533"/>
      <c r="L376" s="1423"/>
      <c r="M376" s="1533"/>
      <c r="N376" s="1533"/>
      <c r="O376" s="1533"/>
      <c r="P376" s="1533"/>
      <c r="Q376" s="1533"/>
      <c r="R376" s="1533"/>
      <c r="S376" s="1533"/>
      <c r="T376" s="1533"/>
      <c r="U376" s="1533"/>
      <c r="V376" s="1533"/>
      <c r="W376" s="1533"/>
      <c r="X376" s="1533"/>
      <c r="Y376" s="1533"/>
      <c r="Z376" s="1536"/>
      <c r="AA376" s="1423"/>
      <c r="AB376" s="1423"/>
      <c r="AC376" s="1533"/>
      <c r="AD376" s="1533"/>
      <c r="AE376" s="1533"/>
      <c r="AF376" s="1535"/>
      <c r="AG376" s="1533"/>
      <c r="AH376" s="1533"/>
      <c r="AI376" s="1542"/>
      <c r="AJ376" s="1533"/>
      <c r="AK376" s="1533"/>
      <c r="AL376" s="1533"/>
      <c r="AM376" s="1533"/>
    </row>
    <row r="377">
      <c r="A377" s="1423"/>
      <c r="B377" s="1533"/>
      <c r="C377" s="1533"/>
      <c r="D377" s="1533"/>
      <c r="E377" s="1423"/>
      <c r="F377" s="1534"/>
      <c r="G377" s="1423"/>
      <c r="H377" s="1423"/>
      <c r="I377" s="1533"/>
      <c r="J377" s="1535"/>
      <c r="K377" s="1533"/>
      <c r="L377" s="1423"/>
      <c r="M377" s="1533"/>
      <c r="N377" s="1533"/>
      <c r="O377" s="1533"/>
      <c r="P377" s="1533"/>
      <c r="Q377" s="1533"/>
      <c r="R377" s="1533"/>
      <c r="S377" s="1533"/>
      <c r="T377" s="1533"/>
      <c r="U377" s="1533"/>
      <c r="V377" s="1533"/>
      <c r="W377" s="1533"/>
      <c r="X377" s="1533"/>
      <c r="Y377" s="1533"/>
      <c r="Z377" s="1536"/>
      <c r="AA377" s="1423"/>
      <c r="AB377" s="1423"/>
      <c r="AC377" s="1533"/>
      <c r="AD377" s="1533"/>
      <c r="AE377" s="1533"/>
      <c r="AF377" s="1535"/>
      <c r="AG377" s="1533"/>
      <c r="AH377" s="1533"/>
      <c r="AI377" s="1542"/>
      <c r="AJ377" s="1533"/>
      <c r="AK377" s="1533"/>
      <c r="AL377" s="1533"/>
      <c r="AM377" s="1533"/>
    </row>
    <row r="378">
      <c r="A378" s="1423"/>
      <c r="B378" s="1533"/>
      <c r="C378" s="1533"/>
      <c r="D378" s="1533"/>
      <c r="E378" s="1423"/>
      <c r="F378" s="1534"/>
      <c r="G378" s="1423"/>
      <c r="H378" s="1423"/>
      <c r="I378" s="1533"/>
      <c r="J378" s="1535"/>
      <c r="K378" s="1533"/>
      <c r="L378" s="1423"/>
      <c r="M378" s="1533"/>
      <c r="N378" s="1533"/>
      <c r="O378" s="1533"/>
      <c r="P378" s="1533"/>
      <c r="Q378" s="1533"/>
      <c r="R378" s="1533"/>
      <c r="S378" s="1533"/>
      <c r="T378" s="1533"/>
      <c r="U378" s="1533"/>
      <c r="V378" s="1533"/>
      <c r="W378" s="1533"/>
      <c r="X378" s="1533"/>
      <c r="Y378" s="1533"/>
      <c r="Z378" s="1536"/>
      <c r="AA378" s="1423"/>
      <c r="AB378" s="1423"/>
      <c r="AC378" s="1533"/>
      <c r="AD378" s="1533"/>
      <c r="AE378" s="1533"/>
      <c r="AF378" s="1535"/>
      <c r="AG378" s="1533"/>
      <c r="AH378" s="1533"/>
      <c r="AI378" s="1542"/>
      <c r="AJ378" s="1533"/>
      <c r="AK378" s="1533"/>
      <c r="AL378" s="1533"/>
      <c r="AM378" s="1533"/>
    </row>
    <row r="379">
      <c r="A379" s="1423"/>
      <c r="B379" s="1533"/>
      <c r="C379" s="1533"/>
      <c r="D379" s="1533"/>
      <c r="E379" s="1423"/>
      <c r="F379" s="1534"/>
      <c r="G379" s="1423"/>
      <c r="H379" s="1423"/>
      <c r="I379" s="1533"/>
      <c r="J379" s="1535"/>
      <c r="K379" s="1533"/>
      <c r="L379" s="1423"/>
      <c r="M379" s="1533"/>
      <c r="N379" s="1533"/>
      <c r="O379" s="1533"/>
      <c r="P379" s="1533"/>
      <c r="Q379" s="1533"/>
      <c r="R379" s="1533"/>
      <c r="S379" s="1533"/>
      <c r="T379" s="1533"/>
      <c r="U379" s="1533"/>
      <c r="V379" s="1533"/>
      <c r="W379" s="1533"/>
      <c r="X379" s="1533"/>
      <c r="Y379" s="1533"/>
      <c r="Z379" s="1536"/>
      <c r="AA379" s="1423"/>
      <c r="AB379" s="1423"/>
      <c r="AC379" s="1533"/>
      <c r="AD379" s="1533"/>
      <c r="AE379" s="1533"/>
      <c r="AF379" s="1535"/>
      <c r="AG379" s="1533"/>
      <c r="AH379" s="1533"/>
      <c r="AI379" s="1542"/>
      <c r="AJ379" s="1533"/>
      <c r="AK379" s="1533"/>
      <c r="AL379" s="1533"/>
      <c r="AM379" s="1533"/>
    </row>
    <row r="380">
      <c r="A380" s="1423"/>
      <c r="B380" s="1533"/>
      <c r="C380" s="1533"/>
      <c r="D380" s="1533"/>
      <c r="E380" s="1423"/>
      <c r="F380" s="1534"/>
      <c r="G380" s="1423"/>
      <c r="H380" s="1423"/>
      <c r="I380" s="1533"/>
      <c r="J380" s="1535"/>
      <c r="K380" s="1533"/>
      <c r="L380" s="1423"/>
      <c r="M380" s="1533"/>
      <c r="N380" s="1533"/>
      <c r="O380" s="1533"/>
      <c r="P380" s="1533"/>
      <c r="Q380" s="1533"/>
      <c r="R380" s="1533"/>
      <c r="S380" s="1533"/>
      <c r="T380" s="1533"/>
      <c r="U380" s="1533"/>
      <c r="V380" s="1533"/>
      <c r="W380" s="1533"/>
      <c r="X380" s="1533"/>
      <c r="Y380" s="1533"/>
      <c r="Z380" s="1536"/>
      <c r="AA380" s="1423"/>
      <c r="AB380" s="1423"/>
      <c r="AC380" s="1533"/>
      <c r="AD380" s="1533"/>
      <c r="AE380" s="1533"/>
      <c r="AF380" s="1535"/>
      <c r="AG380" s="1533"/>
      <c r="AH380" s="1533"/>
      <c r="AI380" s="1542"/>
      <c r="AJ380" s="1533"/>
      <c r="AK380" s="1533"/>
      <c r="AL380" s="1533"/>
      <c r="AM380" s="1533"/>
    </row>
    <row r="381">
      <c r="A381" s="1423"/>
      <c r="B381" s="1533"/>
      <c r="C381" s="1533"/>
      <c r="D381" s="1533"/>
      <c r="E381" s="1423"/>
      <c r="F381" s="1534"/>
      <c r="G381" s="1423"/>
      <c r="H381" s="1423"/>
      <c r="I381" s="1533"/>
      <c r="J381" s="1535"/>
      <c r="K381" s="1533"/>
      <c r="L381" s="1423"/>
      <c r="M381" s="1533"/>
      <c r="N381" s="1533"/>
      <c r="O381" s="1533"/>
      <c r="P381" s="1533"/>
      <c r="Q381" s="1533"/>
      <c r="R381" s="1533"/>
      <c r="S381" s="1533"/>
      <c r="T381" s="1533"/>
      <c r="U381" s="1533"/>
      <c r="V381" s="1533"/>
      <c r="W381" s="1533"/>
      <c r="X381" s="1533"/>
      <c r="Y381" s="1533"/>
      <c r="Z381" s="1536"/>
      <c r="AA381" s="1423"/>
      <c r="AB381" s="1423"/>
      <c r="AC381" s="1533"/>
      <c r="AD381" s="1533"/>
      <c r="AE381" s="1533"/>
      <c r="AF381" s="1535"/>
      <c r="AG381" s="1533"/>
      <c r="AH381" s="1533"/>
      <c r="AI381" s="1542"/>
      <c r="AJ381" s="1533"/>
      <c r="AK381" s="1533"/>
      <c r="AL381" s="1533"/>
      <c r="AM381" s="1533"/>
    </row>
    <row r="382">
      <c r="A382" s="1423"/>
      <c r="B382" s="1533"/>
      <c r="C382" s="1533"/>
      <c r="D382" s="1533"/>
      <c r="E382" s="1423"/>
      <c r="F382" s="1534"/>
      <c r="G382" s="1423"/>
      <c r="H382" s="1423"/>
      <c r="I382" s="1533"/>
      <c r="J382" s="1535"/>
      <c r="K382" s="1533"/>
      <c r="L382" s="1423"/>
      <c r="M382" s="1533"/>
      <c r="N382" s="1533"/>
      <c r="O382" s="1533"/>
      <c r="P382" s="1533"/>
      <c r="Q382" s="1533"/>
      <c r="R382" s="1533"/>
      <c r="S382" s="1533"/>
      <c r="T382" s="1533"/>
      <c r="U382" s="1533"/>
      <c r="V382" s="1533"/>
      <c r="W382" s="1533"/>
      <c r="X382" s="1533"/>
      <c r="Y382" s="1533"/>
      <c r="Z382" s="1536"/>
      <c r="AA382" s="1423"/>
      <c r="AB382" s="1423"/>
      <c r="AC382" s="1533"/>
      <c r="AD382" s="1533"/>
      <c r="AE382" s="1533"/>
      <c r="AF382" s="1535"/>
      <c r="AG382" s="1533"/>
      <c r="AH382" s="1533"/>
      <c r="AI382" s="1542"/>
      <c r="AJ382" s="1533"/>
      <c r="AK382" s="1533"/>
      <c r="AL382" s="1533"/>
      <c r="AM382" s="1533"/>
    </row>
    <row r="383">
      <c r="A383" s="1423"/>
      <c r="B383" s="1533"/>
      <c r="C383" s="1533"/>
      <c r="D383" s="1533"/>
      <c r="E383" s="1423"/>
      <c r="F383" s="1534"/>
      <c r="G383" s="1423"/>
      <c r="H383" s="1423"/>
      <c r="I383" s="1533"/>
      <c r="J383" s="1535"/>
      <c r="K383" s="1533"/>
      <c r="L383" s="1423"/>
      <c r="M383" s="1533"/>
      <c r="N383" s="1533"/>
      <c r="O383" s="1533"/>
      <c r="P383" s="1533"/>
      <c r="Q383" s="1533"/>
      <c r="R383" s="1533"/>
      <c r="S383" s="1533"/>
      <c r="T383" s="1533"/>
      <c r="U383" s="1533"/>
      <c r="V383" s="1533"/>
      <c r="W383" s="1533"/>
      <c r="X383" s="1533"/>
      <c r="Y383" s="1533"/>
      <c r="Z383" s="1536"/>
      <c r="AA383" s="1423"/>
      <c r="AB383" s="1423"/>
      <c r="AC383" s="1533"/>
      <c r="AD383" s="1533"/>
      <c r="AE383" s="1533"/>
      <c r="AF383" s="1535"/>
      <c r="AG383" s="1533"/>
      <c r="AH383" s="1533"/>
      <c r="AI383" s="1542"/>
      <c r="AJ383" s="1533"/>
      <c r="AK383" s="1533"/>
      <c r="AL383" s="1533"/>
      <c r="AM383" s="1533"/>
    </row>
    <row r="384">
      <c r="A384" s="1423"/>
      <c r="B384" s="1533"/>
      <c r="C384" s="1533"/>
      <c r="D384" s="1533"/>
      <c r="E384" s="1423"/>
      <c r="F384" s="1534"/>
      <c r="G384" s="1423"/>
      <c r="H384" s="1423"/>
      <c r="I384" s="1533"/>
      <c r="J384" s="1535"/>
      <c r="K384" s="1533"/>
      <c r="L384" s="1423"/>
      <c r="M384" s="1533"/>
      <c r="N384" s="1533"/>
      <c r="O384" s="1533"/>
      <c r="P384" s="1533"/>
      <c r="Q384" s="1533"/>
      <c r="R384" s="1533"/>
      <c r="S384" s="1533"/>
      <c r="T384" s="1533"/>
      <c r="U384" s="1533"/>
      <c r="V384" s="1533"/>
      <c r="W384" s="1533"/>
      <c r="X384" s="1533"/>
      <c r="Y384" s="1533"/>
      <c r="Z384" s="1536"/>
      <c r="AA384" s="1423"/>
      <c r="AB384" s="1423"/>
      <c r="AC384" s="1533"/>
      <c r="AD384" s="1533"/>
      <c r="AE384" s="1533"/>
      <c r="AF384" s="1535"/>
      <c r="AG384" s="1533"/>
      <c r="AH384" s="1533"/>
      <c r="AI384" s="1542"/>
      <c r="AJ384" s="1533"/>
      <c r="AK384" s="1533"/>
      <c r="AL384" s="1533"/>
      <c r="AM384" s="1533"/>
    </row>
    <row r="385">
      <c r="A385" s="1423"/>
      <c r="B385" s="1533"/>
      <c r="C385" s="1533"/>
      <c r="D385" s="1533"/>
      <c r="E385" s="1423"/>
      <c r="F385" s="1534"/>
      <c r="G385" s="1423"/>
      <c r="H385" s="1423"/>
      <c r="I385" s="1533"/>
      <c r="J385" s="1535"/>
      <c r="K385" s="1533"/>
      <c r="L385" s="1423"/>
      <c r="M385" s="1533"/>
      <c r="N385" s="1533"/>
      <c r="O385" s="1533"/>
      <c r="P385" s="1533"/>
      <c r="Q385" s="1533"/>
      <c r="R385" s="1533"/>
      <c r="S385" s="1533"/>
      <c r="T385" s="1533"/>
      <c r="U385" s="1533"/>
      <c r="V385" s="1533"/>
      <c r="W385" s="1533"/>
      <c r="X385" s="1533"/>
      <c r="Y385" s="1533"/>
      <c r="Z385" s="1536"/>
      <c r="AA385" s="1423"/>
      <c r="AB385" s="1423"/>
      <c r="AC385" s="1533"/>
      <c r="AD385" s="1533"/>
      <c r="AE385" s="1533"/>
      <c r="AF385" s="1535"/>
      <c r="AG385" s="1533"/>
      <c r="AH385" s="1533"/>
      <c r="AI385" s="1542"/>
      <c r="AJ385" s="1533"/>
      <c r="AK385" s="1533"/>
      <c r="AL385" s="1533"/>
      <c r="AM385" s="1533"/>
    </row>
    <row r="386">
      <c r="A386" s="1423"/>
      <c r="B386" s="1533"/>
      <c r="C386" s="1533"/>
      <c r="D386" s="1533"/>
      <c r="E386" s="1423"/>
      <c r="F386" s="1534"/>
      <c r="G386" s="1423"/>
      <c r="H386" s="1423"/>
      <c r="I386" s="1533"/>
      <c r="J386" s="1535"/>
      <c r="K386" s="1533"/>
      <c r="L386" s="1423"/>
      <c r="M386" s="1533"/>
      <c r="N386" s="1533"/>
      <c r="O386" s="1533"/>
      <c r="P386" s="1533"/>
      <c r="Q386" s="1533"/>
      <c r="R386" s="1533"/>
      <c r="S386" s="1533"/>
      <c r="T386" s="1533"/>
      <c r="U386" s="1533"/>
      <c r="V386" s="1533"/>
      <c r="W386" s="1533"/>
      <c r="X386" s="1533"/>
      <c r="Y386" s="1533"/>
      <c r="Z386" s="1536"/>
      <c r="AA386" s="1423"/>
      <c r="AB386" s="1423"/>
      <c r="AC386" s="1533"/>
      <c r="AD386" s="1533"/>
      <c r="AE386" s="1533"/>
      <c r="AF386" s="1535"/>
      <c r="AG386" s="1533"/>
      <c r="AH386" s="1533"/>
      <c r="AI386" s="1542"/>
      <c r="AJ386" s="1533"/>
      <c r="AK386" s="1533"/>
      <c r="AL386" s="1533"/>
      <c r="AM386" s="1533"/>
    </row>
    <row r="387">
      <c r="A387" s="1423"/>
      <c r="B387" s="1533"/>
      <c r="C387" s="1533"/>
      <c r="D387" s="1533"/>
      <c r="E387" s="1423"/>
      <c r="F387" s="1534"/>
      <c r="G387" s="1423"/>
      <c r="H387" s="1423"/>
      <c r="I387" s="1533"/>
      <c r="J387" s="1535"/>
      <c r="K387" s="1533"/>
      <c r="L387" s="1423"/>
      <c r="M387" s="1533"/>
      <c r="N387" s="1533"/>
      <c r="O387" s="1533"/>
      <c r="P387" s="1533"/>
      <c r="Q387" s="1533"/>
      <c r="R387" s="1533"/>
      <c r="S387" s="1533"/>
      <c r="T387" s="1533"/>
      <c r="U387" s="1533"/>
      <c r="V387" s="1533"/>
      <c r="W387" s="1533"/>
      <c r="X387" s="1533"/>
      <c r="Y387" s="1533"/>
      <c r="Z387" s="1536"/>
      <c r="AA387" s="1423"/>
      <c r="AB387" s="1423"/>
      <c r="AC387" s="1533"/>
      <c r="AD387" s="1533"/>
      <c r="AE387" s="1533"/>
      <c r="AF387" s="1535"/>
      <c r="AG387" s="1533"/>
      <c r="AH387" s="1533"/>
      <c r="AI387" s="1542"/>
      <c r="AJ387" s="1533"/>
      <c r="AK387" s="1533"/>
      <c r="AL387" s="1533"/>
      <c r="AM387" s="1533"/>
    </row>
    <row r="388">
      <c r="A388" s="1423"/>
      <c r="B388" s="1533"/>
      <c r="C388" s="1533"/>
      <c r="D388" s="1533"/>
      <c r="E388" s="1423"/>
      <c r="F388" s="1534"/>
      <c r="G388" s="1423"/>
      <c r="H388" s="1423"/>
      <c r="I388" s="1533"/>
      <c r="J388" s="1535"/>
      <c r="K388" s="1533"/>
      <c r="L388" s="1423"/>
      <c r="M388" s="1533"/>
      <c r="N388" s="1533"/>
      <c r="O388" s="1533"/>
      <c r="P388" s="1533"/>
      <c r="Q388" s="1533"/>
      <c r="R388" s="1533"/>
      <c r="S388" s="1533"/>
      <c r="T388" s="1533"/>
      <c r="U388" s="1533"/>
      <c r="V388" s="1533"/>
      <c r="W388" s="1533"/>
      <c r="X388" s="1533"/>
      <c r="Y388" s="1533"/>
      <c r="Z388" s="1536"/>
      <c r="AA388" s="1423"/>
      <c r="AB388" s="1423"/>
      <c r="AC388" s="1533"/>
      <c r="AD388" s="1533"/>
      <c r="AE388" s="1533"/>
      <c r="AF388" s="1535"/>
      <c r="AG388" s="1533"/>
      <c r="AH388" s="1533"/>
      <c r="AI388" s="1542"/>
      <c r="AJ388" s="1533"/>
      <c r="AK388" s="1533"/>
      <c r="AL388" s="1533"/>
      <c r="AM388" s="1533"/>
    </row>
    <row r="389">
      <c r="A389" s="1423"/>
      <c r="B389" s="1533"/>
      <c r="C389" s="1533"/>
      <c r="D389" s="1533"/>
      <c r="E389" s="1423"/>
      <c r="F389" s="1534"/>
      <c r="G389" s="1423"/>
      <c r="H389" s="1423"/>
      <c r="I389" s="1533"/>
      <c r="J389" s="1535"/>
      <c r="K389" s="1533"/>
      <c r="L389" s="1423"/>
      <c r="M389" s="1533"/>
      <c r="N389" s="1533"/>
      <c r="O389" s="1533"/>
      <c r="P389" s="1533"/>
      <c r="Q389" s="1533"/>
      <c r="R389" s="1533"/>
      <c r="S389" s="1533"/>
      <c r="T389" s="1533"/>
      <c r="U389" s="1533"/>
      <c r="V389" s="1533"/>
      <c r="W389" s="1533"/>
      <c r="X389" s="1533"/>
      <c r="Y389" s="1533"/>
      <c r="Z389" s="1536"/>
      <c r="AA389" s="1423"/>
      <c r="AB389" s="1423"/>
      <c r="AC389" s="1533"/>
      <c r="AD389" s="1533"/>
      <c r="AE389" s="1533"/>
      <c r="AF389" s="1535"/>
      <c r="AG389" s="1533"/>
      <c r="AH389" s="1533"/>
      <c r="AI389" s="1542"/>
      <c r="AJ389" s="1533"/>
      <c r="AK389" s="1533"/>
      <c r="AL389" s="1533"/>
      <c r="AM389" s="1533"/>
    </row>
    <row r="390">
      <c r="A390" s="1423"/>
      <c r="B390" s="1533"/>
      <c r="C390" s="1533"/>
      <c r="D390" s="1533"/>
      <c r="E390" s="1423"/>
      <c r="F390" s="1534"/>
      <c r="G390" s="1423"/>
      <c r="H390" s="1423"/>
      <c r="I390" s="1533"/>
      <c r="J390" s="1535"/>
      <c r="K390" s="1533"/>
      <c r="L390" s="1423"/>
      <c r="M390" s="1533"/>
      <c r="N390" s="1533"/>
      <c r="O390" s="1533"/>
      <c r="P390" s="1533"/>
      <c r="Q390" s="1533"/>
      <c r="R390" s="1533"/>
      <c r="S390" s="1533"/>
      <c r="T390" s="1533"/>
      <c r="U390" s="1533"/>
      <c r="V390" s="1533"/>
      <c r="W390" s="1533"/>
      <c r="X390" s="1533"/>
      <c r="Y390" s="1533"/>
      <c r="Z390" s="1536"/>
      <c r="AA390" s="1423"/>
      <c r="AB390" s="1423"/>
      <c r="AC390" s="1533"/>
      <c r="AD390" s="1533"/>
      <c r="AE390" s="1533"/>
      <c r="AF390" s="1535"/>
      <c r="AG390" s="1533"/>
      <c r="AH390" s="1533"/>
      <c r="AI390" s="1542"/>
      <c r="AJ390" s="1533"/>
      <c r="AK390" s="1533"/>
      <c r="AL390" s="1533"/>
      <c r="AM390" s="1533"/>
    </row>
    <row r="391">
      <c r="A391" s="1423"/>
      <c r="B391" s="1533"/>
      <c r="C391" s="1533"/>
      <c r="D391" s="1533"/>
      <c r="E391" s="1423"/>
      <c r="F391" s="1534"/>
      <c r="G391" s="1423"/>
      <c r="H391" s="1423"/>
      <c r="I391" s="1533"/>
      <c r="J391" s="1535"/>
      <c r="K391" s="1533"/>
      <c r="L391" s="1423"/>
      <c r="M391" s="1533"/>
      <c r="N391" s="1533"/>
      <c r="O391" s="1533"/>
      <c r="P391" s="1533"/>
      <c r="Q391" s="1533"/>
      <c r="R391" s="1533"/>
      <c r="S391" s="1533"/>
      <c r="T391" s="1533"/>
      <c r="U391" s="1533"/>
      <c r="V391" s="1533"/>
      <c r="W391" s="1533"/>
      <c r="X391" s="1533"/>
      <c r="Y391" s="1533"/>
      <c r="Z391" s="1536"/>
      <c r="AA391" s="1423"/>
      <c r="AB391" s="1423"/>
      <c r="AC391" s="1533"/>
      <c r="AD391" s="1533"/>
      <c r="AE391" s="1533"/>
      <c r="AF391" s="1535"/>
      <c r="AG391" s="1533"/>
      <c r="AH391" s="1533"/>
      <c r="AI391" s="1542"/>
      <c r="AJ391" s="1533"/>
      <c r="AK391" s="1533"/>
      <c r="AL391" s="1533"/>
      <c r="AM391" s="1533"/>
    </row>
    <row r="392">
      <c r="A392" s="1423"/>
      <c r="B392" s="1533"/>
      <c r="C392" s="1533"/>
      <c r="D392" s="1533"/>
      <c r="E392" s="1423"/>
      <c r="F392" s="1534"/>
      <c r="G392" s="1423"/>
      <c r="H392" s="1423"/>
      <c r="I392" s="1533"/>
      <c r="J392" s="1535"/>
      <c r="K392" s="1533"/>
      <c r="L392" s="1423"/>
      <c r="M392" s="1533"/>
      <c r="N392" s="1533"/>
      <c r="O392" s="1533"/>
      <c r="P392" s="1533"/>
      <c r="Q392" s="1533"/>
      <c r="R392" s="1533"/>
      <c r="S392" s="1533"/>
      <c r="T392" s="1533"/>
      <c r="U392" s="1533"/>
      <c r="V392" s="1533"/>
      <c r="W392" s="1533"/>
      <c r="X392" s="1533"/>
      <c r="Y392" s="1533"/>
      <c r="Z392" s="1536"/>
      <c r="AA392" s="1423"/>
      <c r="AB392" s="1423"/>
      <c r="AC392" s="1533"/>
      <c r="AD392" s="1533"/>
      <c r="AE392" s="1533"/>
      <c r="AF392" s="1535"/>
      <c r="AG392" s="1533"/>
      <c r="AH392" s="1533"/>
      <c r="AI392" s="1542"/>
      <c r="AJ392" s="1533"/>
      <c r="AK392" s="1533"/>
      <c r="AL392" s="1533"/>
      <c r="AM392" s="1533"/>
    </row>
    <row r="393">
      <c r="A393" s="1423"/>
      <c r="B393" s="1533"/>
      <c r="C393" s="1533"/>
      <c r="D393" s="1533"/>
      <c r="E393" s="1423"/>
      <c r="F393" s="1534"/>
      <c r="G393" s="1423"/>
      <c r="H393" s="1423"/>
      <c r="I393" s="1533"/>
      <c r="J393" s="1535"/>
      <c r="K393" s="1533"/>
      <c r="L393" s="1423"/>
      <c r="M393" s="1533"/>
      <c r="N393" s="1533"/>
      <c r="O393" s="1533"/>
      <c r="P393" s="1533"/>
      <c r="Q393" s="1533"/>
      <c r="R393" s="1533"/>
      <c r="S393" s="1533"/>
      <c r="T393" s="1533"/>
      <c r="U393" s="1533"/>
      <c r="V393" s="1533"/>
      <c r="W393" s="1533"/>
      <c r="X393" s="1533"/>
      <c r="Y393" s="1533"/>
      <c r="Z393" s="1536"/>
      <c r="AA393" s="1423"/>
      <c r="AB393" s="1423"/>
      <c r="AC393" s="1533"/>
      <c r="AD393" s="1533"/>
      <c r="AE393" s="1533"/>
      <c r="AF393" s="1535"/>
      <c r="AG393" s="1533"/>
      <c r="AH393" s="1533"/>
      <c r="AI393" s="1542"/>
      <c r="AJ393" s="1533"/>
      <c r="AK393" s="1533"/>
      <c r="AL393" s="1533"/>
      <c r="AM393" s="1533"/>
    </row>
    <row r="394">
      <c r="A394" s="1423"/>
      <c r="B394" s="1533"/>
      <c r="C394" s="1533"/>
      <c r="D394" s="1533"/>
      <c r="E394" s="1423"/>
      <c r="F394" s="1534"/>
      <c r="G394" s="1423"/>
      <c r="H394" s="1423"/>
      <c r="I394" s="1533"/>
      <c r="J394" s="1535"/>
      <c r="K394" s="1533"/>
      <c r="L394" s="1423"/>
      <c r="M394" s="1533"/>
      <c r="N394" s="1533"/>
      <c r="O394" s="1533"/>
      <c r="P394" s="1533"/>
      <c r="Q394" s="1533"/>
      <c r="R394" s="1533"/>
      <c r="S394" s="1533"/>
      <c r="T394" s="1533"/>
      <c r="U394" s="1533"/>
      <c r="V394" s="1533"/>
      <c r="W394" s="1533"/>
      <c r="X394" s="1533"/>
      <c r="Y394" s="1533"/>
      <c r="Z394" s="1536"/>
      <c r="AA394" s="1423"/>
      <c r="AB394" s="1423"/>
      <c r="AC394" s="1533"/>
      <c r="AD394" s="1533"/>
      <c r="AE394" s="1533"/>
      <c r="AF394" s="1535"/>
      <c r="AG394" s="1533"/>
      <c r="AH394" s="1533"/>
      <c r="AI394" s="1542"/>
      <c r="AJ394" s="1533"/>
      <c r="AK394" s="1533"/>
      <c r="AL394" s="1533"/>
      <c r="AM394" s="1533"/>
    </row>
    <row r="395">
      <c r="A395" s="1423"/>
      <c r="B395" s="1533"/>
      <c r="C395" s="1533"/>
      <c r="D395" s="1533"/>
      <c r="E395" s="1423"/>
      <c r="F395" s="1534"/>
      <c r="G395" s="1423"/>
      <c r="H395" s="1423"/>
      <c r="I395" s="1533"/>
      <c r="J395" s="1535"/>
      <c r="K395" s="1533"/>
      <c r="L395" s="1423"/>
      <c r="M395" s="1533"/>
      <c r="N395" s="1533"/>
      <c r="O395" s="1533"/>
      <c r="P395" s="1533"/>
      <c r="Q395" s="1533"/>
      <c r="R395" s="1533"/>
      <c r="S395" s="1533"/>
      <c r="T395" s="1533"/>
      <c r="U395" s="1533"/>
      <c r="V395" s="1533"/>
      <c r="W395" s="1533"/>
      <c r="X395" s="1533"/>
      <c r="Y395" s="1533"/>
      <c r="Z395" s="1536"/>
      <c r="AA395" s="1423"/>
      <c r="AB395" s="1423"/>
      <c r="AC395" s="1533"/>
      <c r="AD395" s="1533"/>
      <c r="AE395" s="1533"/>
      <c r="AF395" s="1535"/>
      <c r="AG395" s="1533"/>
      <c r="AH395" s="1533"/>
      <c r="AI395" s="1542"/>
      <c r="AJ395" s="1533"/>
      <c r="AK395" s="1533"/>
      <c r="AL395" s="1533"/>
      <c r="AM395" s="1533"/>
    </row>
    <row r="396">
      <c r="A396" s="1423"/>
      <c r="B396" s="1533"/>
      <c r="C396" s="1533"/>
      <c r="D396" s="1533"/>
      <c r="E396" s="1423"/>
      <c r="F396" s="1534"/>
      <c r="G396" s="1423"/>
      <c r="H396" s="1423"/>
      <c r="I396" s="1533"/>
      <c r="J396" s="1535"/>
      <c r="K396" s="1533"/>
      <c r="L396" s="1423"/>
      <c r="M396" s="1533"/>
      <c r="N396" s="1533"/>
      <c r="O396" s="1533"/>
      <c r="P396" s="1533"/>
      <c r="Q396" s="1533"/>
      <c r="R396" s="1533"/>
      <c r="S396" s="1533"/>
      <c r="T396" s="1533"/>
      <c r="U396" s="1533"/>
      <c r="V396" s="1533"/>
      <c r="W396" s="1533"/>
      <c r="X396" s="1533"/>
      <c r="Y396" s="1533"/>
      <c r="Z396" s="1536"/>
      <c r="AA396" s="1423"/>
      <c r="AB396" s="1423"/>
      <c r="AC396" s="1533"/>
      <c r="AD396" s="1533"/>
      <c r="AE396" s="1533"/>
      <c r="AF396" s="1535"/>
      <c r="AG396" s="1533"/>
      <c r="AH396" s="1533"/>
      <c r="AI396" s="1542"/>
      <c r="AJ396" s="1533"/>
      <c r="AK396" s="1533"/>
      <c r="AL396" s="1533"/>
      <c r="AM396" s="1533"/>
    </row>
    <row r="397">
      <c r="A397" s="1423"/>
      <c r="B397" s="1533"/>
      <c r="C397" s="1533"/>
      <c r="D397" s="1533"/>
      <c r="E397" s="1423"/>
      <c r="F397" s="1534"/>
      <c r="G397" s="1423"/>
      <c r="H397" s="1423"/>
      <c r="I397" s="1533"/>
      <c r="J397" s="1535"/>
      <c r="K397" s="1533"/>
      <c r="L397" s="1423"/>
      <c r="M397" s="1533"/>
      <c r="N397" s="1533"/>
      <c r="O397" s="1533"/>
      <c r="P397" s="1533"/>
      <c r="Q397" s="1533"/>
      <c r="R397" s="1533"/>
      <c r="S397" s="1533"/>
      <c r="T397" s="1533"/>
      <c r="U397" s="1533"/>
      <c r="V397" s="1533"/>
      <c r="W397" s="1533"/>
      <c r="X397" s="1533"/>
      <c r="Y397" s="1533"/>
      <c r="Z397" s="1536"/>
      <c r="AA397" s="1423"/>
      <c r="AB397" s="1423"/>
      <c r="AC397" s="1533"/>
      <c r="AD397" s="1533"/>
      <c r="AE397" s="1533"/>
      <c r="AF397" s="1535"/>
      <c r="AG397" s="1533"/>
      <c r="AH397" s="1533"/>
      <c r="AI397" s="1542"/>
      <c r="AJ397" s="1533"/>
      <c r="AK397" s="1533"/>
      <c r="AL397" s="1533"/>
      <c r="AM397" s="1533"/>
    </row>
    <row r="398">
      <c r="A398" s="1423"/>
      <c r="B398" s="1533"/>
      <c r="C398" s="1533"/>
      <c r="D398" s="1533"/>
      <c r="E398" s="1423"/>
      <c r="F398" s="1534"/>
      <c r="G398" s="1423"/>
      <c r="H398" s="1423"/>
      <c r="I398" s="1533"/>
      <c r="J398" s="1535"/>
      <c r="K398" s="1533"/>
      <c r="L398" s="1423"/>
      <c r="M398" s="1533"/>
      <c r="N398" s="1533"/>
      <c r="O398" s="1533"/>
      <c r="P398" s="1533"/>
      <c r="Q398" s="1533"/>
      <c r="R398" s="1533"/>
      <c r="S398" s="1533"/>
      <c r="T398" s="1533"/>
      <c r="U398" s="1533"/>
      <c r="V398" s="1533"/>
      <c r="W398" s="1533"/>
      <c r="X398" s="1533"/>
      <c r="Y398" s="1533"/>
      <c r="Z398" s="1536"/>
      <c r="AA398" s="1423"/>
      <c r="AB398" s="1423"/>
      <c r="AC398" s="1533"/>
      <c r="AD398" s="1533"/>
      <c r="AE398" s="1533"/>
      <c r="AF398" s="1535"/>
      <c r="AG398" s="1533"/>
      <c r="AH398" s="1533"/>
      <c r="AI398" s="1542"/>
      <c r="AJ398" s="1533"/>
      <c r="AK398" s="1533"/>
      <c r="AL398" s="1533"/>
      <c r="AM398" s="1533"/>
    </row>
    <row r="399">
      <c r="A399" s="1423"/>
      <c r="B399" s="1533"/>
      <c r="C399" s="1533"/>
      <c r="D399" s="1533"/>
      <c r="E399" s="1423"/>
      <c r="F399" s="1534"/>
      <c r="G399" s="1423"/>
      <c r="H399" s="1423"/>
      <c r="I399" s="1533"/>
      <c r="J399" s="1535"/>
      <c r="K399" s="1533"/>
      <c r="L399" s="1423"/>
      <c r="M399" s="1533"/>
      <c r="N399" s="1533"/>
      <c r="O399" s="1533"/>
      <c r="P399" s="1533"/>
      <c r="Q399" s="1533"/>
      <c r="R399" s="1533"/>
      <c r="S399" s="1533"/>
      <c r="T399" s="1533"/>
      <c r="U399" s="1533"/>
      <c r="V399" s="1533"/>
      <c r="W399" s="1533"/>
      <c r="X399" s="1533"/>
      <c r="Y399" s="1533"/>
      <c r="Z399" s="1536"/>
      <c r="AA399" s="1423"/>
      <c r="AB399" s="1423"/>
      <c r="AC399" s="1533"/>
      <c r="AD399" s="1533"/>
      <c r="AE399" s="1533"/>
      <c r="AF399" s="1535"/>
      <c r="AG399" s="1533"/>
      <c r="AH399" s="1533"/>
      <c r="AI399" s="1542"/>
      <c r="AJ399" s="1533"/>
      <c r="AK399" s="1533"/>
      <c r="AL399" s="1533"/>
      <c r="AM399" s="1533"/>
    </row>
    <row r="400">
      <c r="A400" s="1423"/>
      <c r="B400" s="1533"/>
      <c r="C400" s="1533"/>
      <c r="D400" s="1533"/>
      <c r="E400" s="1423"/>
      <c r="F400" s="1534"/>
      <c r="G400" s="1423"/>
      <c r="H400" s="1423"/>
      <c r="I400" s="1533"/>
      <c r="J400" s="1535"/>
      <c r="K400" s="1533"/>
      <c r="L400" s="1423"/>
      <c r="M400" s="1533"/>
      <c r="N400" s="1533"/>
      <c r="O400" s="1533"/>
      <c r="P400" s="1533"/>
      <c r="Q400" s="1533"/>
      <c r="R400" s="1533"/>
      <c r="S400" s="1533"/>
      <c r="T400" s="1533"/>
      <c r="U400" s="1533"/>
      <c r="V400" s="1533"/>
      <c r="W400" s="1533"/>
      <c r="X400" s="1533"/>
      <c r="Y400" s="1533"/>
      <c r="Z400" s="1536"/>
      <c r="AA400" s="1423"/>
      <c r="AB400" s="1423"/>
      <c r="AC400" s="1533"/>
      <c r="AD400" s="1533"/>
      <c r="AE400" s="1533"/>
      <c r="AF400" s="1535"/>
      <c r="AG400" s="1533"/>
      <c r="AH400" s="1533"/>
      <c r="AI400" s="1542"/>
      <c r="AJ400" s="1533"/>
      <c r="AK400" s="1533"/>
      <c r="AL400" s="1533"/>
      <c r="AM400" s="1533"/>
    </row>
    <row r="401">
      <c r="A401" s="1423"/>
      <c r="B401" s="1533"/>
      <c r="C401" s="1533"/>
      <c r="D401" s="1533"/>
      <c r="E401" s="1423"/>
      <c r="F401" s="1534"/>
      <c r="G401" s="1423"/>
      <c r="H401" s="1423"/>
      <c r="I401" s="1533"/>
      <c r="J401" s="1535"/>
      <c r="K401" s="1533"/>
      <c r="L401" s="1423"/>
      <c r="M401" s="1533"/>
      <c r="N401" s="1533"/>
      <c r="O401" s="1533"/>
      <c r="P401" s="1533"/>
      <c r="Q401" s="1533"/>
      <c r="R401" s="1533"/>
      <c r="S401" s="1533"/>
      <c r="T401" s="1533"/>
      <c r="U401" s="1533"/>
      <c r="V401" s="1533"/>
      <c r="W401" s="1533"/>
      <c r="X401" s="1533"/>
      <c r="Y401" s="1533"/>
      <c r="Z401" s="1536"/>
      <c r="AA401" s="1423"/>
      <c r="AB401" s="1423"/>
      <c r="AC401" s="1533"/>
      <c r="AD401" s="1533"/>
      <c r="AE401" s="1533"/>
      <c r="AF401" s="1535"/>
      <c r="AG401" s="1533"/>
      <c r="AH401" s="1533"/>
      <c r="AI401" s="1542"/>
      <c r="AJ401" s="1533"/>
      <c r="AK401" s="1533"/>
      <c r="AL401" s="1533"/>
      <c r="AM401" s="1533"/>
    </row>
    <row r="402">
      <c r="A402" s="1423"/>
      <c r="B402" s="1533"/>
      <c r="C402" s="1533"/>
      <c r="D402" s="1533"/>
      <c r="E402" s="1423"/>
      <c r="F402" s="1534"/>
      <c r="G402" s="1423"/>
      <c r="H402" s="1423"/>
      <c r="I402" s="1533"/>
      <c r="J402" s="1535"/>
      <c r="K402" s="1533"/>
      <c r="L402" s="1423"/>
      <c r="M402" s="1533"/>
      <c r="N402" s="1533"/>
      <c r="O402" s="1533"/>
      <c r="P402" s="1533"/>
      <c r="Q402" s="1533"/>
      <c r="R402" s="1533"/>
      <c r="S402" s="1533"/>
      <c r="T402" s="1533"/>
      <c r="U402" s="1533"/>
      <c r="V402" s="1533"/>
      <c r="W402" s="1533"/>
      <c r="X402" s="1533"/>
      <c r="Y402" s="1533"/>
      <c r="Z402" s="1536"/>
      <c r="AA402" s="1423"/>
      <c r="AB402" s="1423"/>
      <c r="AC402" s="1533"/>
      <c r="AD402" s="1533"/>
      <c r="AE402" s="1533"/>
      <c r="AF402" s="1535"/>
      <c r="AG402" s="1533"/>
      <c r="AH402" s="1533"/>
      <c r="AI402" s="1542"/>
      <c r="AJ402" s="1533"/>
      <c r="AK402" s="1533"/>
      <c r="AL402" s="1533"/>
      <c r="AM402" s="1533"/>
    </row>
    <row r="403">
      <c r="A403" s="1423"/>
      <c r="B403" s="1533"/>
      <c r="C403" s="1533"/>
      <c r="D403" s="1533"/>
      <c r="E403" s="1423"/>
      <c r="F403" s="1534"/>
      <c r="G403" s="1423"/>
      <c r="H403" s="1423"/>
      <c r="I403" s="1533"/>
      <c r="J403" s="1535"/>
      <c r="K403" s="1533"/>
      <c r="L403" s="1423"/>
      <c r="M403" s="1533"/>
      <c r="N403" s="1533"/>
      <c r="O403" s="1533"/>
      <c r="P403" s="1533"/>
      <c r="Q403" s="1533"/>
      <c r="R403" s="1533"/>
      <c r="S403" s="1533"/>
      <c r="T403" s="1533"/>
      <c r="U403" s="1533"/>
      <c r="V403" s="1533"/>
      <c r="W403" s="1533"/>
      <c r="X403" s="1533"/>
      <c r="Y403" s="1533"/>
      <c r="Z403" s="1536"/>
      <c r="AA403" s="1423"/>
      <c r="AB403" s="1423"/>
      <c r="AC403" s="1533"/>
      <c r="AD403" s="1533"/>
      <c r="AE403" s="1533"/>
      <c r="AF403" s="1535"/>
      <c r="AG403" s="1533"/>
      <c r="AH403" s="1533"/>
      <c r="AI403" s="1542"/>
      <c r="AJ403" s="1533"/>
      <c r="AK403" s="1533"/>
      <c r="AL403" s="1533"/>
      <c r="AM403" s="1533"/>
    </row>
    <row r="404">
      <c r="A404" s="1423"/>
      <c r="B404" s="1533"/>
      <c r="C404" s="1533"/>
      <c r="D404" s="1533"/>
      <c r="E404" s="1423"/>
      <c r="F404" s="1534"/>
      <c r="G404" s="1423"/>
      <c r="H404" s="1423"/>
      <c r="I404" s="1533"/>
      <c r="J404" s="1535"/>
      <c r="K404" s="1533"/>
      <c r="L404" s="1423"/>
      <c r="M404" s="1533"/>
      <c r="N404" s="1533"/>
      <c r="O404" s="1533"/>
      <c r="P404" s="1533"/>
      <c r="Q404" s="1533"/>
      <c r="R404" s="1533"/>
      <c r="S404" s="1533"/>
      <c r="T404" s="1533"/>
      <c r="U404" s="1533"/>
      <c r="V404" s="1533"/>
      <c r="W404" s="1533"/>
      <c r="X404" s="1533"/>
      <c r="Y404" s="1533"/>
      <c r="Z404" s="1536"/>
      <c r="AA404" s="1423"/>
      <c r="AB404" s="1423"/>
      <c r="AC404" s="1533"/>
      <c r="AD404" s="1533"/>
      <c r="AE404" s="1533"/>
      <c r="AF404" s="1535"/>
      <c r="AG404" s="1533"/>
      <c r="AH404" s="1533"/>
      <c r="AI404" s="1542"/>
      <c r="AJ404" s="1533"/>
      <c r="AK404" s="1533"/>
      <c r="AL404" s="1533"/>
      <c r="AM404" s="1533"/>
    </row>
    <row r="405">
      <c r="A405" s="1423"/>
      <c r="B405" s="1533"/>
      <c r="C405" s="1533"/>
      <c r="D405" s="1533"/>
      <c r="E405" s="1423"/>
      <c r="F405" s="1534"/>
      <c r="G405" s="1423"/>
      <c r="H405" s="1423"/>
      <c r="I405" s="1533"/>
      <c r="J405" s="1535"/>
      <c r="K405" s="1533"/>
      <c r="L405" s="1423"/>
      <c r="M405" s="1533"/>
      <c r="N405" s="1533"/>
      <c r="O405" s="1533"/>
      <c r="P405" s="1533"/>
      <c r="Q405" s="1533"/>
      <c r="R405" s="1533"/>
      <c r="S405" s="1533"/>
      <c r="T405" s="1533"/>
      <c r="U405" s="1533"/>
      <c r="V405" s="1533"/>
      <c r="W405" s="1533"/>
      <c r="X405" s="1533"/>
      <c r="Y405" s="1533"/>
      <c r="Z405" s="1536"/>
      <c r="AA405" s="1423"/>
      <c r="AB405" s="1423"/>
      <c r="AC405" s="1533"/>
      <c r="AD405" s="1533"/>
      <c r="AE405" s="1533"/>
      <c r="AF405" s="1535"/>
      <c r="AG405" s="1533"/>
      <c r="AH405" s="1533"/>
      <c r="AI405" s="1542"/>
      <c r="AJ405" s="1533"/>
      <c r="AK405" s="1533"/>
      <c r="AL405" s="1533"/>
      <c r="AM405" s="1533"/>
    </row>
    <row r="406">
      <c r="A406" s="1423"/>
      <c r="B406" s="1533"/>
      <c r="C406" s="1533"/>
      <c r="D406" s="1533"/>
      <c r="E406" s="1423"/>
      <c r="F406" s="1534"/>
      <c r="G406" s="1423"/>
      <c r="H406" s="1423"/>
      <c r="I406" s="1533"/>
      <c r="J406" s="1535"/>
      <c r="K406" s="1533"/>
      <c r="L406" s="1423"/>
      <c r="M406" s="1533"/>
      <c r="N406" s="1533"/>
      <c r="O406" s="1533"/>
      <c r="P406" s="1533"/>
      <c r="Q406" s="1533"/>
      <c r="R406" s="1533"/>
      <c r="S406" s="1533"/>
      <c r="T406" s="1533"/>
      <c r="U406" s="1533"/>
      <c r="V406" s="1533"/>
      <c r="W406" s="1533"/>
      <c r="X406" s="1533"/>
      <c r="Y406" s="1533"/>
      <c r="Z406" s="1536"/>
      <c r="AA406" s="1423"/>
      <c r="AB406" s="1423"/>
      <c r="AC406" s="1533"/>
      <c r="AD406" s="1533"/>
      <c r="AE406" s="1533"/>
      <c r="AF406" s="1535"/>
      <c r="AG406" s="1533"/>
      <c r="AH406" s="1533"/>
      <c r="AI406" s="1542"/>
      <c r="AJ406" s="1533"/>
      <c r="AK406" s="1533"/>
      <c r="AL406" s="1533"/>
      <c r="AM406" s="1533"/>
    </row>
    <row r="407">
      <c r="A407" s="1423"/>
      <c r="B407" s="1533"/>
      <c r="C407" s="1533"/>
      <c r="D407" s="1533"/>
      <c r="E407" s="1423"/>
      <c r="F407" s="1534"/>
      <c r="G407" s="1423"/>
      <c r="H407" s="1423"/>
      <c r="I407" s="1533"/>
      <c r="J407" s="1535"/>
      <c r="K407" s="1533"/>
      <c r="L407" s="1423"/>
      <c r="M407" s="1533"/>
      <c r="N407" s="1533"/>
      <c r="O407" s="1533"/>
      <c r="P407" s="1533"/>
      <c r="Q407" s="1533"/>
      <c r="R407" s="1533"/>
      <c r="S407" s="1533"/>
      <c r="T407" s="1533"/>
      <c r="U407" s="1533"/>
      <c r="V407" s="1533"/>
      <c r="W407" s="1533"/>
      <c r="X407" s="1533"/>
      <c r="Y407" s="1533"/>
      <c r="Z407" s="1536"/>
      <c r="AA407" s="1423"/>
      <c r="AB407" s="1423"/>
      <c r="AC407" s="1533"/>
      <c r="AD407" s="1533"/>
      <c r="AE407" s="1533"/>
      <c r="AF407" s="1535"/>
      <c r="AG407" s="1533"/>
      <c r="AH407" s="1533"/>
      <c r="AI407" s="1542"/>
      <c r="AJ407" s="1533"/>
      <c r="AK407" s="1533"/>
      <c r="AL407" s="1533"/>
      <c r="AM407" s="1533"/>
    </row>
    <row r="408">
      <c r="A408" s="1423"/>
      <c r="B408" s="1533"/>
      <c r="C408" s="1533"/>
      <c r="D408" s="1533"/>
      <c r="E408" s="1423"/>
      <c r="F408" s="1534"/>
      <c r="G408" s="1423"/>
      <c r="H408" s="1423"/>
      <c r="I408" s="1533"/>
      <c r="J408" s="1535"/>
      <c r="K408" s="1533"/>
      <c r="L408" s="1423"/>
      <c r="M408" s="1533"/>
      <c r="N408" s="1533"/>
      <c r="O408" s="1533"/>
      <c r="P408" s="1533"/>
      <c r="Q408" s="1533"/>
      <c r="R408" s="1533"/>
      <c r="S408" s="1533"/>
      <c r="T408" s="1533"/>
      <c r="U408" s="1533"/>
      <c r="V408" s="1533"/>
      <c r="W408" s="1533"/>
      <c r="X408" s="1533"/>
      <c r="Y408" s="1533"/>
      <c r="Z408" s="1536"/>
      <c r="AA408" s="1423"/>
      <c r="AB408" s="1423"/>
      <c r="AC408" s="1533"/>
      <c r="AD408" s="1533"/>
      <c r="AE408" s="1533"/>
      <c r="AF408" s="1535"/>
      <c r="AG408" s="1533"/>
      <c r="AH408" s="1533"/>
      <c r="AI408" s="1542"/>
      <c r="AJ408" s="1533"/>
      <c r="AK408" s="1533"/>
      <c r="AL408" s="1533"/>
      <c r="AM408" s="1533"/>
    </row>
    <row r="409">
      <c r="A409" s="1423"/>
      <c r="B409" s="1533"/>
      <c r="C409" s="1533"/>
      <c r="D409" s="1533"/>
      <c r="E409" s="1423"/>
      <c r="F409" s="1534"/>
      <c r="G409" s="1423"/>
      <c r="H409" s="1423"/>
      <c r="I409" s="1533"/>
      <c r="J409" s="1535"/>
      <c r="K409" s="1533"/>
      <c r="L409" s="1423"/>
      <c r="M409" s="1533"/>
      <c r="N409" s="1533"/>
      <c r="O409" s="1533"/>
      <c r="P409" s="1533"/>
      <c r="Q409" s="1533"/>
      <c r="R409" s="1533"/>
      <c r="S409" s="1533"/>
      <c r="T409" s="1533"/>
      <c r="U409" s="1533"/>
      <c r="V409" s="1533"/>
      <c r="W409" s="1533"/>
      <c r="X409" s="1533"/>
      <c r="Y409" s="1533"/>
      <c r="Z409" s="1536"/>
      <c r="AA409" s="1423"/>
      <c r="AB409" s="1423"/>
      <c r="AC409" s="1533"/>
      <c r="AD409" s="1533"/>
      <c r="AE409" s="1533"/>
      <c r="AF409" s="1535"/>
      <c r="AG409" s="1533"/>
      <c r="AH409" s="1533"/>
      <c r="AI409" s="1542"/>
      <c r="AJ409" s="1533"/>
      <c r="AK409" s="1533"/>
      <c r="AL409" s="1533"/>
      <c r="AM409" s="1533"/>
    </row>
    <row r="410">
      <c r="A410" s="1423"/>
      <c r="B410" s="1533"/>
      <c r="C410" s="1533"/>
      <c r="D410" s="1533"/>
      <c r="E410" s="1423"/>
      <c r="F410" s="1534"/>
      <c r="G410" s="1423"/>
      <c r="H410" s="1423"/>
      <c r="I410" s="1533"/>
      <c r="J410" s="1535"/>
      <c r="K410" s="1533"/>
      <c r="L410" s="1423"/>
      <c r="M410" s="1533"/>
      <c r="N410" s="1533"/>
      <c r="O410" s="1533"/>
      <c r="P410" s="1533"/>
      <c r="Q410" s="1533"/>
      <c r="R410" s="1533"/>
      <c r="S410" s="1533"/>
      <c r="T410" s="1533"/>
      <c r="U410" s="1533"/>
      <c r="V410" s="1533"/>
      <c r="W410" s="1533"/>
      <c r="X410" s="1533"/>
      <c r="Y410" s="1533"/>
      <c r="Z410" s="1536"/>
      <c r="AA410" s="1423"/>
      <c r="AB410" s="1423"/>
      <c r="AC410" s="1533"/>
      <c r="AD410" s="1533"/>
      <c r="AE410" s="1533"/>
      <c r="AF410" s="1535"/>
      <c r="AG410" s="1533"/>
      <c r="AH410" s="1533"/>
      <c r="AI410" s="1542"/>
      <c r="AJ410" s="1533"/>
      <c r="AK410" s="1533"/>
      <c r="AL410" s="1533"/>
      <c r="AM410" s="1533"/>
    </row>
    <row r="411">
      <c r="A411" s="1423"/>
      <c r="B411" s="1533"/>
      <c r="C411" s="1533"/>
      <c r="D411" s="1533"/>
      <c r="E411" s="1423"/>
      <c r="F411" s="1534"/>
      <c r="G411" s="1423"/>
      <c r="H411" s="1423"/>
      <c r="I411" s="1533"/>
      <c r="J411" s="1535"/>
      <c r="K411" s="1533"/>
      <c r="L411" s="1423"/>
      <c r="M411" s="1533"/>
      <c r="N411" s="1533"/>
      <c r="O411" s="1533"/>
      <c r="P411" s="1533"/>
      <c r="Q411" s="1533"/>
      <c r="R411" s="1533"/>
      <c r="S411" s="1533"/>
      <c r="T411" s="1533"/>
      <c r="U411" s="1533"/>
      <c r="V411" s="1533"/>
      <c r="W411" s="1533"/>
      <c r="X411" s="1533"/>
      <c r="Y411" s="1533"/>
      <c r="Z411" s="1536"/>
      <c r="AA411" s="1423"/>
      <c r="AB411" s="1423"/>
      <c r="AC411" s="1533"/>
      <c r="AD411" s="1533"/>
      <c r="AE411" s="1533"/>
      <c r="AF411" s="1535"/>
      <c r="AG411" s="1533"/>
      <c r="AH411" s="1533"/>
      <c r="AI411" s="1542"/>
      <c r="AJ411" s="1533"/>
      <c r="AK411" s="1533"/>
      <c r="AL411" s="1533"/>
      <c r="AM411" s="1533"/>
    </row>
    <row r="412">
      <c r="A412" s="1423"/>
      <c r="B412" s="1533"/>
      <c r="C412" s="1533"/>
      <c r="D412" s="1533"/>
      <c r="E412" s="1423"/>
      <c r="F412" s="1534"/>
      <c r="G412" s="1423"/>
      <c r="H412" s="1423"/>
      <c r="I412" s="1533"/>
      <c r="J412" s="1535"/>
      <c r="K412" s="1533"/>
      <c r="L412" s="1423"/>
      <c r="M412" s="1533"/>
      <c r="N412" s="1533"/>
      <c r="O412" s="1533"/>
      <c r="P412" s="1533"/>
      <c r="Q412" s="1533"/>
      <c r="R412" s="1533"/>
      <c r="S412" s="1533"/>
      <c r="T412" s="1533"/>
      <c r="U412" s="1533"/>
      <c r="V412" s="1533"/>
      <c r="W412" s="1533"/>
      <c r="X412" s="1533"/>
      <c r="Y412" s="1533"/>
      <c r="Z412" s="1536"/>
      <c r="AA412" s="1423"/>
      <c r="AB412" s="1423"/>
      <c r="AC412" s="1533"/>
      <c r="AD412" s="1533"/>
      <c r="AE412" s="1533"/>
      <c r="AF412" s="1535"/>
      <c r="AG412" s="1533"/>
      <c r="AH412" s="1533"/>
      <c r="AI412" s="1542"/>
      <c r="AJ412" s="1533"/>
      <c r="AK412" s="1533"/>
      <c r="AL412" s="1533"/>
      <c r="AM412" s="1533"/>
    </row>
    <row r="413">
      <c r="A413" s="1423"/>
      <c r="B413" s="1533"/>
      <c r="C413" s="1533"/>
      <c r="D413" s="1533"/>
      <c r="E413" s="1423"/>
      <c r="F413" s="1534"/>
      <c r="G413" s="1423"/>
      <c r="H413" s="1423"/>
      <c r="I413" s="1533"/>
      <c r="J413" s="1535"/>
      <c r="K413" s="1533"/>
      <c r="L413" s="1423"/>
      <c r="M413" s="1533"/>
      <c r="N413" s="1533"/>
      <c r="O413" s="1533"/>
      <c r="P413" s="1533"/>
      <c r="Q413" s="1533"/>
      <c r="R413" s="1533"/>
      <c r="S413" s="1533"/>
      <c r="T413" s="1533"/>
      <c r="U413" s="1533"/>
      <c r="V413" s="1533"/>
      <c r="W413" s="1533"/>
      <c r="X413" s="1533"/>
      <c r="Y413" s="1533"/>
      <c r="Z413" s="1536"/>
      <c r="AA413" s="1423"/>
      <c r="AB413" s="1423"/>
      <c r="AC413" s="1533"/>
      <c r="AD413" s="1533"/>
      <c r="AE413" s="1533"/>
      <c r="AF413" s="1535"/>
      <c r="AG413" s="1533"/>
      <c r="AH413" s="1533"/>
      <c r="AI413" s="1542"/>
      <c r="AJ413" s="1533"/>
      <c r="AK413" s="1533"/>
      <c r="AL413" s="1533"/>
      <c r="AM413" s="1533"/>
    </row>
    <row r="414">
      <c r="A414" s="1423"/>
      <c r="B414" s="1533"/>
      <c r="C414" s="1533"/>
      <c r="D414" s="1533"/>
      <c r="E414" s="1423"/>
      <c r="F414" s="1534"/>
      <c r="G414" s="1423"/>
      <c r="H414" s="1423"/>
      <c r="I414" s="1533"/>
      <c r="J414" s="1535"/>
      <c r="K414" s="1533"/>
      <c r="L414" s="1423"/>
      <c r="M414" s="1533"/>
      <c r="N414" s="1533"/>
      <c r="O414" s="1533"/>
      <c r="P414" s="1533"/>
      <c r="Q414" s="1533"/>
      <c r="R414" s="1533"/>
      <c r="S414" s="1533"/>
      <c r="T414" s="1533"/>
      <c r="U414" s="1533"/>
      <c r="V414" s="1533"/>
      <c r="W414" s="1533"/>
      <c r="X414" s="1533"/>
      <c r="Y414" s="1533"/>
      <c r="Z414" s="1536"/>
      <c r="AA414" s="1423"/>
      <c r="AB414" s="1423"/>
      <c r="AC414" s="1533"/>
      <c r="AD414" s="1533"/>
      <c r="AE414" s="1533"/>
      <c r="AF414" s="1535"/>
      <c r="AG414" s="1533"/>
      <c r="AH414" s="1533"/>
      <c r="AI414" s="1542"/>
      <c r="AJ414" s="1533"/>
      <c r="AK414" s="1533"/>
      <c r="AL414" s="1533"/>
      <c r="AM414" s="1533"/>
    </row>
    <row r="415">
      <c r="A415" s="1423"/>
      <c r="B415" s="1533"/>
      <c r="C415" s="1533"/>
      <c r="D415" s="1533"/>
      <c r="E415" s="1423"/>
      <c r="F415" s="1534"/>
      <c r="G415" s="1423"/>
      <c r="H415" s="1423"/>
      <c r="I415" s="1533"/>
      <c r="J415" s="1535"/>
      <c r="K415" s="1533"/>
      <c r="L415" s="1423"/>
      <c r="M415" s="1533"/>
      <c r="N415" s="1533"/>
      <c r="O415" s="1533"/>
      <c r="P415" s="1533"/>
      <c r="Q415" s="1533"/>
      <c r="R415" s="1533"/>
      <c r="S415" s="1533"/>
      <c r="T415" s="1533"/>
      <c r="U415" s="1533"/>
      <c r="V415" s="1533"/>
      <c r="W415" s="1533"/>
      <c r="X415" s="1533"/>
      <c r="Y415" s="1533"/>
      <c r="Z415" s="1536"/>
      <c r="AA415" s="1423"/>
      <c r="AB415" s="1423"/>
      <c r="AC415" s="1533"/>
      <c r="AD415" s="1533"/>
      <c r="AE415" s="1533"/>
      <c r="AF415" s="1535"/>
      <c r="AG415" s="1533"/>
      <c r="AH415" s="1533"/>
      <c r="AI415" s="1542"/>
      <c r="AJ415" s="1533"/>
      <c r="AK415" s="1533"/>
      <c r="AL415" s="1533"/>
      <c r="AM415" s="1533"/>
    </row>
    <row r="416">
      <c r="A416" s="1423"/>
      <c r="B416" s="1533"/>
      <c r="C416" s="1533"/>
      <c r="D416" s="1533"/>
      <c r="E416" s="1423"/>
      <c r="F416" s="1534"/>
      <c r="G416" s="1423"/>
      <c r="H416" s="1423"/>
      <c r="I416" s="1533"/>
      <c r="J416" s="1535"/>
      <c r="K416" s="1533"/>
      <c r="L416" s="1423"/>
      <c r="M416" s="1533"/>
      <c r="N416" s="1533"/>
      <c r="O416" s="1533"/>
      <c r="P416" s="1533"/>
      <c r="Q416" s="1533"/>
      <c r="R416" s="1533"/>
      <c r="S416" s="1533"/>
      <c r="T416" s="1533"/>
      <c r="U416" s="1533"/>
      <c r="V416" s="1533"/>
      <c r="W416" s="1533"/>
      <c r="X416" s="1533"/>
      <c r="Y416" s="1533"/>
      <c r="Z416" s="1536"/>
      <c r="AA416" s="1423"/>
      <c r="AB416" s="1423"/>
      <c r="AC416" s="1533"/>
      <c r="AD416" s="1533"/>
      <c r="AE416" s="1533"/>
      <c r="AF416" s="1535"/>
      <c r="AG416" s="1533"/>
      <c r="AH416" s="1533"/>
      <c r="AI416" s="1542"/>
      <c r="AJ416" s="1533"/>
      <c r="AK416" s="1533"/>
      <c r="AL416" s="1533"/>
      <c r="AM416" s="1533"/>
    </row>
    <row r="417">
      <c r="A417" s="1423"/>
      <c r="B417" s="1533"/>
      <c r="C417" s="1533"/>
      <c r="D417" s="1533"/>
      <c r="E417" s="1423"/>
      <c r="F417" s="1534"/>
      <c r="G417" s="1423"/>
      <c r="H417" s="1423"/>
      <c r="I417" s="1533"/>
      <c r="J417" s="1535"/>
      <c r="K417" s="1533"/>
      <c r="L417" s="1423"/>
      <c r="M417" s="1533"/>
      <c r="N417" s="1533"/>
      <c r="O417" s="1533"/>
      <c r="P417" s="1533"/>
      <c r="Q417" s="1533"/>
      <c r="R417" s="1533"/>
      <c r="S417" s="1533"/>
      <c r="T417" s="1533"/>
      <c r="U417" s="1533"/>
      <c r="V417" s="1533"/>
      <c r="W417" s="1533"/>
      <c r="X417" s="1533"/>
      <c r="Y417" s="1533"/>
      <c r="Z417" s="1536"/>
      <c r="AA417" s="1423"/>
      <c r="AB417" s="1423"/>
      <c r="AC417" s="1533"/>
      <c r="AD417" s="1533"/>
      <c r="AE417" s="1533"/>
      <c r="AF417" s="1535"/>
      <c r="AG417" s="1533"/>
      <c r="AH417" s="1533"/>
      <c r="AI417" s="1542"/>
      <c r="AJ417" s="1533"/>
      <c r="AK417" s="1533"/>
      <c r="AL417" s="1533"/>
      <c r="AM417" s="1533"/>
    </row>
    <row r="418">
      <c r="A418" s="1423"/>
      <c r="B418" s="1533"/>
      <c r="C418" s="1533"/>
      <c r="D418" s="1533"/>
      <c r="E418" s="1423"/>
      <c r="F418" s="1534"/>
      <c r="G418" s="1423"/>
      <c r="H418" s="1423"/>
      <c r="I418" s="1533"/>
      <c r="J418" s="1535"/>
      <c r="K418" s="1533"/>
      <c r="L418" s="1423"/>
      <c r="M418" s="1533"/>
      <c r="N418" s="1533"/>
      <c r="O418" s="1533"/>
      <c r="P418" s="1533"/>
      <c r="Q418" s="1533"/>
      <c r="R418" s="1533"/>
      <c r="S418" s="1533"/>
      <c r="T418" s="1533"/>
      <c r="U418" s="1533"/>
      <c r="V418" s="1533"/>
      <c r="W418" s="1533"/>
      <c r="X418" s="1533"/>
      <c r="Y418" s="1533"/>
      <c r="Z418" s="1536"/>
      <c r="AA418" s="1423"/>
      <c r="AB418" s="1423"/>
      <c r="AC418" s="1533"/>
      <c r="AD418" s="1533"/>
      <c r="AE418" s="1533"/>
      <c r="AF418" s="1535"/>
      <c r="AG418" s="1533"/>
      <c r="AH418" s="1533"/>
      <c r="AI418" s="1542"/>
      <c r="AJ418" s="1533"/>
      <c r="AK418" s="1533"/>
      <c r="AL418" s="1533"/>
      <c r="AM418" s="1533"/>
    </row>
    <row r="419">
      <c r="A419" s="1423"/>
      <c r="B419" s="1533"/>
      <c r="C419" s="1533"/>
      <c r="D419" s="1533"/>
      <c r="E419" s="1423"/>
      <c r="F419" s="1534"/>
      <c r="G419" s="1423"/>
      <c r="H419" s="1423"/>
      <c r="I419" s="1533"/>
      <c r="J419" s="1535"/>
      <c r="K419" s="1533"/>
      <c r="L419" s="1423"/>
      <c r="M419" s="1533"/>
      <c r="N419" s="1533"/>
      <c r="O419" s="1533"/>
      <c r="P419" s="1533"/>
      <c r="Q419" s="1533"/>
      <c r="R419" s="1533"/>
      <c r="S419" s="1533"/>
      <c r="T419" s="1533"/>
      <c r="U419" s="1533"/>
      <c r="V419" s="1533"/>
      <c r="W419" s="1533"/>
      <c r="X419" s="1533"/>
      <c r="Y419" s="1533"/>
      <c r="Z419" s="1536"/>
      <c r="AA419" s="1423"/>
      <c r="AB419" s="1423"/>
      <c r="AC419" s="1533"/>
      <c r="AD419" s="1533"/>
      <c r="AE419" s="1533"/>
      <c r="AF419" s="1535"/>
      <c r="AG419" s="1533"/>
      <c r="AH419" s="1533"/>
      <c r="AI419" s="1542"/>
      <c r="AJ419" s="1533"/>
      <c r="AK419" s="1533"/>
      <c r="AL419" s="1533"/>
      <c r="AM419" s="1533"/>
    </row>
    <row r="420">
      <c r="A420" s="1423"/>
      <c r="B420" s="1533"/>
      <c r="C420" s="1533"/>
      <c r="D420" s="1533"/>
      <c r="E420" s="1423"/>
      <c r="F420" s="1534"/>
      <c r="G420" s="1423"/>
      <c r="H420" s="1423"/>
      <c r="I420" s="1533"/>
      <c r="J420" s="1535"/>
      <c r="K420" s="1533"/>
      <c r="L420" s="1423"/>
      <c r="M420" s="1533"/>
      <c r="N420" s="1533"/>
      <c r="O420" s="1533"/>
      <c r="P420" s="1533"/>
      <c r="Q420" s="1533"/>
      <c r="R420" s="1533"/>
      <c r="S420" s="1533"/>
      <c r="T420" s="1533"/>
      <c r="U420" s="1533"/>
      <c r="V420" s="1533"/>
      <c r="W420" s="1533"/>
      <c r="X420" s="1533"/>
      <c r="Y420" s="1533"/>
      <c r="Z420" s="1536"/>
      <c r="AA420" s="1423"/>
      <c r="AB420" s="1423"/>
      <c r="AC420" s="1533"/>
      <c r="AD420" s="1533"/>
      <c r="AE420" s="1533"/>
      <c r="AF420" s="1535"/>
      <c r="AG420" s="1533"/>
      <c r="AH420" s="1533"/>
      <c r="AI420" s="1542"/>
      <c r="AJ420" s="1533"/>
      <c r="AK420" s="1533"/>
      <c r="AL420" s="1533"/>
      <c r="AM420" s="1533"/>
    </row>
    <row r="421">
      <c r="A421" s="1423"/>
      <c r="B421" s="1533"/>
      <c r="C421" s="1533"/>
      <c r="D421" s="1533"/>
      <c r="E421" s="1423"/>
      <c r="F421" s="1534"/>
      <c r="G421" s="1423"/>
      <c r="H421" s="1423"/>
      <c r="I421" s="1533"/>
      <c r="J421" s="1535"/>
      <c r="K421" s="1533"/>
      <c r="L421" s="1423"/>
      <c r="M421" s="1533"/>
      <c r="N421" s="1533"/>
      <c r="O421" s="1533"/>
      <c r="P421" s="1533"/>
      <c r="Q421" s="1533"/>
      <c r="R421" s="1533"/>
      <c r="S421" s="1533"/>
      <c r="T421" s="1533"/>
      <c r="U421" s="1533"/>
      <c r="V421" s="1533"/>
      <c r="W421" s="1533"/>
      <c r="X421" s="1533"/>
      <c r="Y421" s="1533"/>
      <c r="Z421" s="1536"/>
      <c r="AA421" s="1423"/>
      <c r="AB421" s="1423"/>
      <c r="AC421" s="1533"/>
      <c r="AD421" s="1533"/>
      <c r="AE421" s="1533"/>
      <c r="AF421" s="1535"/>
      <c r="AG421" s="1533"/>
      <c r="AH421" s="1533"/>
      <c r="AI421" s="1542"/>
      <c r="AJ421" s="1533"/>
      <c r="AK421" s="1533"/>
      <c r="AL421" s="1533"/>
      <c r="AM421" s="1533"/>
    </row>
    <row r="422">
      <c r="A422" s="1423"/>
      <c r="B422" s="1533"/>
      <c r="C422" s="1533"/>
      <c r="D422" s="1533"/>
      <c r="E422" s="1423"/>
      <c r="F422" s="1534"/>
      <c r="G422" s="1423"/>
      <c r="H422" s="1423"/>
      <c r="I422" s="1533"/>
      <c r="J422" s="1535"/>
      <c r="K422" s="1533"/>
      <c r="L422" s="1423"/>
      <c r="M422" s="1533"/>
      <c r="N422" s="1533"/>
      <c r="O422" s="1533"/>
      <c r="P422" s="1533"/>
      <c r="Q422" s="1533"/>
      <c r="R422" s="1533"/>
      <c r="S422" s="1533"/>
      <c r="T422" s="1533"/>
      <c r="U422" s="1533"/>
      <c r="V422" s="1533"/>
      <c r="W422" s="1533"/>
      <c r="X422" s="1533"/>
      <c r="Y422" s="1533"/>
      <c r="Z422" s="1536"/>
      <c r="AA422" s="1423"/>
      <c r="AB422" s="1423"/>
      <c r="AC422" s="1533"/>
      <c r="AD422" s="1533"/>
      <c r="AE422" s="1533"/>
      <c r="AF422" s="1535"/>
      <c r="AG422" s="1533"/>
      <c r="AH422" s="1533"/>
      <c r="AI422" s="1542"/>
      <c r="AJ422" s="1533"/>
      <c r="AK422" s="1533"/>
      <c r="AL422" s="1533"/>
      <c r="AM422" s="1533"/>
    </row>
    <row r="423">
      <c r="A423" s="1423"/>
      <c r="B423" s="1533"/>
      <c r="C423" s="1533"/>
      <c r="D423" s="1533"/>
      <c r="E423" s="1423"/>
      <c r="F423" s="1534"/>
      <c r="G423" s="1423"/>
      <c r="H423" s="1423"/>
      <c r="I423" s="1533"/>
      <c r="J423" s="1535"/>
      <c r="K423" s="1533"/>
      <c r="L423" s="1423"/>
      <c r="M423" s="1533"/>
      <c r="N423" s="1533"/>
      <c r="O423" s="1533"/>
      <c r="P423" s="1533"/>
      <c r="Q423" s="1533"/>
      <c r="R423" s="1533"/>
      <c r="S423" s="1533"/>
      <c r="T423" s="1533"/>
      <c r="U423" s="1533"/>
      <c r="V423" s="1533"/>
      <c r="W423" s="1533"/>
      <c r="X423" s="1533"/>
      <c r="Y423" s="1533"/>
      <c r="Z423" s="1536"/>
      <c r="AA423" s="1423"/>
      <c r="AB423" s="1423"/>
      <c r="AC423" s="1533"/>
      <c r="AD423" s="1533"/>
      <c r="AE423" s="1533"/>
      <c r="AF423" s="1535"/>
      <c r="AG423" s="1533"/>
      <c r="AH423" s="1533"/>
      <c r="AI423" s="1542"/>
      <c r="AJ423" s="1533"/>
      <c r="AK423" s="1533"/>
      <c r="AL423" s="1533"/>
      <c r="AM423" s="1533"/>
    </row>
    <row r="424">
      <c r="A424" s="1423"/>
      <c r="B424" s="1533"/>
      <c r="C424" s="1533"/>
      <c r="D424" s="1533"/>
      <c r="E424" s="1423"/>
      <c r="F424" s="1534"/>
      <c r="G424" s="1423"/>
      <c r="H424" s="1423"/>
      <c r="I424" s="1533"/>
      <c r="J424" s="1535"/>
      <c r="K424" s="1533"/>
      <c r="L424" s="1423"/>
      <c r="M424" s="1533"/>
      <c r="N424" s="1533"/>
      <c r="O424" s="1533"/>
      <c r="P424" s="1533"/>
      <c r="Q424" s="1533"/>
      <c r="R424" s="1533"/>
      <c r="S424" s="1533"/>
      <c r="T424" s="1533"/>
      <c r="U424" s="1533"/>
      <c r="V424" s="1533"/>
      <c r="W424" s="1533"/>
      <c r="X424" s="1533"/>
      <c r="Y424" s="1533"/>
      <c r="Z424" s="1536"/>
      <c r="AA424" s="1423"/>
      <c r="AB424" s="1423"/>
      <c r="AC424" s="1533"/>
      <c r="AD424" s="1533"/>
      <c r="AE424" s="1533"/>
      <c r="AF424" s="1535"/>
      <c r="AG424" s="1533"/>
      <c r="AH424" s="1533"/>
      <c r="AI424" s="1542"/>
      <c r="AJ424" s="1533"/>
      <c r="AK424" s="1533"/>
      <c r="AL424" s="1533"/>
      <c r="AM424" s="1533"/>
    </row>
  </sheetData>
  <autoFilter ref="$A$1:$AM$325"/>
  <customSheetViews>
    <customSheetView guid="{2C02DD6E-69C9-42D1-B5BC-EAAEDEC1FC10}" filter="1" showAutoFilter="1">
      <autoFilter ref="$A$1:$AM$325"/>
    </customSheetView>
  </customSheetViews>
  <mergeCells count="2">
    <mergeCell ref="AC1:AM1"/>
    <mergeCell ref="AC249:AM249"/>
  </mergeCells>
  <hyperlinks>
    <hyperlink r:id="rId1" ref="T9"/>
    <hyperlink r:id="rId2" ref="T10"/>
    <hyperlink r:id="rId3" ref="T11"/>
    <hyperlink r:id="rId4" ref="T12"/>
    <hyperlink r:id="rId5" ref="T13"/>
    <hyperlink r:id="rId6" ref="T14"/>
    <hyperlink r:id="rId7" ref="T15"/>
    <hyperlink r:id="rId8" ref="T16"/>
    <hyperlink r:id="rId9" ref="T17"/>
    <hyperlink r:id="rId10" ref="T18"/>
    <hyperlink r:id="rId11" ref="T19"/>
    <hyperlink r:id="rId12" ref="T20"/>
    <hyperlink r:id="rId13" ref="T21"/>
    <hyperlink r:id="rId14" ref="T22"/>
    <hyperlink r:id="rId15" ref="T23"/>
    <hyperlink r:id="rId16" ref="T24"/>
    <hyperlink r:id="rId17" ref="T25"/>
    <hyperlink r:id="rId18" ref="T26"/>
    <hyperlink r:id="rId19" ref="T27"/>
    <hyperlink r:id="rId20" ref="T28"/>
    <hyperlink r:id="rId21" ref="T29"/>
    <hyperlink r:id="rId22" ref="T30"/>
    <hyperlink r:id="rId23" ref="T31"/>
    <hyperlink r:id="rId24" ref="T32"/>
    <hyperlink r:id="rId25" ref="T33"/>
    <hyperlink r:id="rId26" ref="T34"/>
    <hyperlink r:id="rId27" ref="T35"/>
    <hyperlink r:id="rId28" ref="T36"/>
    <hyperlink r:id="rId29" ref="T37"/>
    <hyperlink r:id="rId30" ref="T38"/>
    <hyperlink r:id="rId31" ref="T39"/>
    <hyperlink r:id="rId32" ref="T40"/>
    <hyperlink r:id="rId33" ref="T41"/>
    <hyperlink r:id="rId34" ref="T42"/>
    <hyperlink r:id="rId35" ref="T43"/>
    <hyperlink r:id="rId36" ref="T44"/>
    <hyperlink r:id="rId37" ref="T45"/>
    <hyperlink r:id="rId38" ref="T46"/>
    <hyperlink r:id="rId39" ref="T47"/>
    <hyperlink r:id="rId40" ref="T48"/>
    <hyperlink r:id="rId41" ref="T49"/>
    <hyperlink r:id="rId42" ref="T50"/>
    <hyperlink r:id="rId43" ref="T51"/>
    <hyperlink r:id="rId44" ref="T52"/>
    <hyperlink r:id="rId45" ref="T53"/>
    <hyperlink r:id="rId46" ref="T54"/>
    <hyperlink r:id="rId47" ref="T55"/>
    <hyperlink r:id="rId48" ref="T56"/>
    <hyperlink r:id="rId49" ref="T57"/>
    <hyperlink r:id="rId50" ref="T58"/>
    <hyperlink r:id="rId51" ref="T59"/>
    <hyperlink r:id="rId52" ref="T60"/>
    <hyperlink r:id="rId53" ref="T61"/>
    <hyperlink r:id="rId54" ref="T62"/>
    <hyperlink r:id="rId55" ref="T63"/>
    <hyperlink r:id="rId56" ref="T64"/>
    <hyperlink r:id="rId57" ref="T65"/>
    <hyperlink r:id="rId58" ref="T66"/>
    <hyperlink r:id="rId59" ref="T67"/>
    <hyperlink r:id="rId60" ref="T68"/>
    <hyperlink r:id="rId61" ref="T69"/>
    <hyperlink r:id="rId62" ref="T70"/>
    <hyperlink r:id="rId63" ref="T71"/>
    <hyperlink r:id="rId64" ref="T72"/>
    <hyperlink r:id="rId65" ref="T73"/>
    <hyperlink r:id="rId66" ref="T74"/>
    <hyperlink r:id="rId67" ref="T75"/>
    <hyperlink r:id="rId68" ref="T76"/>
    <hyperlink r:id="rId69" ref="T77"/>
    <hyperlink r:id="rId70" ref="T78"/>
    <hyperlink r:id="rId71" ref="T79"/>
    <hyperlink r:id="rId72" ref="T80"/>
    <hyperlink r:id="rId73" ref="T81"/>
    <hyperlink r:id="rId74" ref="T82"/>
    <hyperlink r:id="rId75" ref="T83"/>
    <hyperlink r:id="rId76" ref="T84"/>
    <hyperlink r:id="rId77" ref="T85"/>
    <hyperlink r:id="rId78" ref="T86"/>
    <hyperlink r:id="rId79" ref="T87"/>
    <hyperlink r:id="rId80" ref="T88"/>
    <hyperlink r:id="rId81" ref="T89"/>
    <hyperlink r:id="rId82" ref="T90"/>
    <hyperlink r:id="rId83" ref="T91"/>
    <hyperlink r:id="rId84" ref="T92"/>
    <hyperlink r:id="rId85" ref="T93"/>
    <hyperlink r:id="rId86" ref="T94"/>
    <hyperlink r:id="rId87" ref="T95"/>
    <hyperlink r:id="rId88" ref="T96"/>
    <hyperlink r:id="rId89" ref="T97"/>
    <hyperlink r:id="rId90" ref="T98"/>
    <hyperlink r:id="rId91" ref="T99"/>
    <hyperlink r:id="rId92" ref="T100"/>
    <hyperlink r:id="rId93" ref="T101"/>
    <hyperlink r:id="rId94" ref="T102"/>
    <hyperlink r:id="rId95" ref="T103"/>
    <hyperlink r:id="rId96" ref="T104"/>
    <hyperlink r:id="rId97" ref="T105"/>
    <hyperlink r:id="rId98" ref="T106"/>
    <hyperlink r:id="rId99" ref="T107"/>
    <hyperlink r:id="rId100" ref="T108"/>
    <hyperlink r:id="rId101" ref="T109"/>
    <hyperlink r:id="rId102" ref="T110"/>
    <hyperlink r:id="rId103" ref="T111"/>
    <hyperlink r:id="rId104" ref="T112"/>
    <hyperlink r:id="rId105" ref="T113"/>
    <hyperlink r:id="rId106" ref="T114"/>
    <hyperlink r:id="rId107" ref="T115"/>
    <hyperlink r:id="rId108" ref="T116"/>
    <hyperlink r:id="rId109" ref="T117"/>
    <hyperlink r:id="rId110" ref="T118"/>
    <hyperlink r:id="rId111" ref="T119"/>
    <hyperlink r:id="rId112" ref="T120"/>
    <hyperlink r:id="rId113" ref="T121"/>
    <hyperlink r:id="rId114" ref="T122"/>
    <hyperlink r:id="rId115" ref="T123"/>
    <hyperlink r:id="rId116" ref="T124"/>
    <hyperlink r:id="rId117" ref="T125"/>
    <hyperlink r:id="rId118" ref="T126"/>
    <hyperlink r:id="rId119" ref="T127"/>
    <hyperlink r:id="rId120" ref="T128"/>
    <hyperlink r:id="rId121" ref="T129"/>
    <hyperlink r:id="rId122" ref="T130"/>
    <hyperlink r:id="rId123" ref="T131"/>
    <hyperlink r:id="rId124" ref="T132"/>
    <hyperlink r:id="rId125" ref="T133"/>
    <hyperlink r:id="rId126" ref="T134"/>
    <hyperlink r:id="rId127" ref="T135"/>
    <hyperlink r:id="rId128" ref="T136"/>
    <hyperlink r:id="rId129" ref="T137"/>
    <hyperlink r:id="rId130" ref="T138"/>
    <hyperlink r:id="rId131" ref="T139"/>
    <hyperlink r:id="rId132" ref="T140"/>
    <hyperlink r:id="rId133" ref="T141"/>
    <hyperlink r:id="rId134" ref="T142"/>
    <hyperlink r:id="rId135" ref="T143"/>
    <hyperlink r:id="rId136" ref="T144"/>
    <hyperlink r:id="rId137" ref="T145"/>
    <hyperlink r:id="rId138" ref="T146"/>
    <hyperlink r:id="rId139" ref="T147"/>
    <hyperlink r:id="rId140" ref="T148"/>
    <hyperlink r:id="rId141" ref="T149"/>
    <hyperlink r:id="rId142" ref="T150"/>
    <hyperlink r:id="rId143" ref="T151"/>
    <hyperlink r:id="rId144" ref="T152"/>
    <hyperlink r:id="rId145" ref="T153"/>
    <hyperlink r:id="rId146" ref="T154"/>
    <hyperlink r:id="rId147" ref="T155"/>
    <hyperlink r:id="rId148" ref="T156"/>
    <hyperlink r:id="rId149" ref="T157"/>
    <hyperlink r:id="rId150" ref="T158"/>
    <hyperlink r:id="rId151" ref="T159"/>
    <hyperlink r:id="rId152" ref="T160"/>
    <hyperlink r:id="rId153" ref="T161"/>
    <hyperlink r:id="rId154" ref="T162"/>
    <hyperlink r:id="rId155" ref="T163"/>
    <hyperlink r:id="rId156" ref="T164"/>
    <hyperlink r:id="rId157" ref="T165"/>
    <hyperlink r:id="rId158" ref="T166"/>
    <hyperlink r:id="rId159" ref="T167"/>
    <hyperlink r:id="rId160" ref="T168"/>
    <hyperlink r:id="rId161" ref="T169"/>
    <hyperlink r:id="rId162" ref="T170"/>
    <hyperlink r:id="rId163" ref="T171"/>
    <hyperlink r:id="rId164" ref="T172"/>
    <hyperlink r:id="rId165" ref="T173"/>
    <hyperlink r:id="rId166" ref="T174"/>
    <hyperlink r:id="rId167" ref="T175"/>
    <hyperlink r:id="rId168" ref="T176"/>
    <hyperlink r:id="rId169" ref="T177"/>
    <hyperlink r:id="rId170" ref="T178"/>
    <hyperlink r:id="rId171" ref="T179"/>
    <hyperlink r:id="rId172" ref="T180"/>
    <hyperlink r:id="rId173" ref="T181"/>
    <hyperlink r:id="rId174" ref="T182"/>
    <hyperlink r:id="rId175" ref="T183"/>
    <hyperlink r:id="rId176" ref="T184"/>
    <hyperlink r:id="rId177" ref="T185"/>
    <hyperlink r:id="rId178" ref="T186"/>
    <hyperlink r:id="rId179" ref="T187"/>
    <hyperlink r:id="rId180" ref="T188"/>
    <hyperlink r:id="rId181" ref="T189"/>
    <hyperlink r:id="rId182" ref="T190"/>
    <hyperlink r:id="rId183" ref="T191"/>
    <hyperlink r:id="rId184" ref="T192"/>
    <hyperlink r:id="rId185" ref="T193"/>
    <hyperlink r:id="rId186" ref="T194"/>
    <hyperlink r:id="rId187" ref="T195"/>
    <hyperlink r:id="rId188" ref="T196"/>
    <hyperlink r:id="rId189" ref="T197"/>
    <hyperlink r:id="rId190" ref="T198"/>
    <hyperlink r:id="rId191" ref="T199"/>
    <hyperlink r:id="rId192" ref="T200"/>
    <hyperlink r:id="rId193" ref="T201"/>
    <hyperlink r:id="rId194" ref="T202"/>
    <hyperlink r:id="rId195" ref="T203"/>
    <hyperlink r:id="rId196" ref="T204"/>
    <hyperlink r:id="rId197" ref="T205"/>
    <hyperlink r:id="rId198" ref="T206"/>
    <hyperlink r:id="rId199" ref="T207"/>
    <hyperlink r:id="rId200" ref="T208"/>
    <hyperlink r:id="rId201" ref="T209"/>
    <hyperlink r:id="rId202" ref="T210"/>
    <hyperlink r:id="rId203" ref="T211"/>
    <hyperlink r:id="rId204" ref="T212"/>
    <hyperlink r:id="rId205" ref="T213"/>
    <hyperlink r:id="rId206" ref="T214"/>
    <hyperlink r:id="rId207" ref="T215"/>
    <hyperlink r:id="rId208" ref="T216"/>
    <hyperlink r:id="rId209" ref="T217"/>
    <hyperlink r:id="rId210" ref="T218"/>
    <hyperlink r:id="rId211" ref="T219"/>
    <hyperlink r:id="rId212" ref="T220"/>
    <hyperlink r:id="rId213" ref="T221"/>
    <hyperlink r:id="rId214" ref="T222"/>
    <hyperlink r:id="rId215" ref="T223"/>
    <hyperlink r:id="rId216" ref="T224"/>
    <hyperlink r:id="rId217" ref="Q225"/>
    <hyperlink r:id="rId218" ref="T225"/>
    <hyperlink r:id="rId219" ref="T226"/>
    <hyperlink r:id="rId220" ref="T227"/>
    <hyperlink r:id="rId221" ref="T228"/>
    <hyperlink r:id="rId222" ref="T229"/>
    <hyperlink r:id="rId223" ref="T230"/>
    <hyperlink r:id="rId224" ref="T231"/>
    <hyperlink r:id="rId225" ref="T232"/>
    <hyperlink r:id="rId226" ref="T233"/>
    <hyperlink r:id="rId227" ref="T234"/>
    <hyperlink r:id="rId228" ref="T235"/>
    <hyperlink r:id="rId229" ref="T236"/>
    <hyperlink r:id="rId230" ref="T237"/>
    <hyperlink r:id="rId231" ref="T238"/>
    <hyperlink r:id="rId232" ref="T239"/>
    <hyperlink r:id="rId233" ref="T240"/>
    <hyperlink r:id="rId234" ref="T241"/>
    <hyperlink r:id="rId235" ref="T242"/>
    <hyperlink r:id="rId236" ref="T243"/>
    <hyperlink r:id="rId237" ref="T244"/>
    <hyperlink r:id="rId238" ref="T245"/>
    <hyperlink r:id="rId239" ref="T246"/>
    <hyperlink r:id="rId240" ref="T247"/>
    <hyperlink r:id="rId241" ref="T248"/>
    <hyperlink r:id="rId242" ref="T250"/>
    <hyperlink r:id="rId243" ref="T251"/>
    <hyperlink r:id="rId244" ref="T252"/>
    <hyperlink r:id="rId245" ref="T253"/>
    <hyperlink r:id="rId246" ref="T254"/>
    <hyperlink r:id="rId247" ref="T255"/>
    <hyperlink r:id="rId248" ref="T256"/>
    <hyperlink r:id="rId249" ref="T257"/>
    <hyperlink r:id="rId250" ref="T258"/>
    <hyperlink r:id="rId251" ref="T259"/>
    <hyperlink r:id="rId252" ref="T260"/>
    <hyperlink r:id="rId253" ref="T261"/>
    <hyperlink r:id="rId254" ref="T262"/>
    <hyperlink r:id="rId255" ref="T263"/>
    <hyperlink r:id="rId256" ref="T264"/>
    <hyperlink r:id="rId257" ref="T265"/>
    <hyperlink r:id="rId258" ref="T266"/>
    <hyperlink r:id="rId259" ref="T267"/>
    <hyperlink r:id="rId260" ref="T268"/>
    <hyperlink r:id="rId261" ref="T269"/>
    <hyperlink r:id="rId262" ref="T270"/>
    <hyperlink r:id="rId263" ref="T271"/>
    <hyperlink r:id="rId264" ref="T272"/>
    <hyperlink r:id="rId265" ref="T273"/>
    <hyperlink r:id="rId266" ref="T274"/>
    <hyperlink r:id="rId267" ref="T275"/>
    <hyperlink r:id="rId268" ref="T276"/>
    <hyperlink r:id="rId269" ref="T277"/>
    <hyperlink r:id="rId270" ref="T278"/>
    <hyperlink r:id="rId271" ref="T279"/>
    <hyperlink r:id="rId272" ref="T280"/>
    <hyperlink r:id="rId273" ref="T281"/>
    <hyperlink r:id="rId274" ref="T282"/>
    <hyperlink r:id="rId275" ref="T283"/>
    <hyperlink r:id="rId276" ref="T284"/>
    <hyperlink r:id="rId277" ref="T285"/>
    <hyperlink r:id="rId278" ref="T286"/>
    <hyperlink r:id="rId279" ref="T287"/>
    <hyperlink r:id="rId280" ref="T288"/>
    <hyperlink r:id="rId281" ref="T289"/>
    <hyperlink r:id="rId282" ref="T290"/>
    <hyperlink r:id="rId283" ref="T291"/>
    <hyperlink r:id="rId284" ref="T292"/>
    <hyperlink r:id="rId285" ref="T293"/>
    <hyperlink r:id="rId286" ref="T294"/>
    <hyperlink r:id="rId287" ref="T295"/>
    <hyperlink r:id="rId288" ref="T296"/>
    <hyperlink r:id="rId289" ref="T297"/>
    <hyperlink r:id="rId290" ref="T298"/>
    <hyperlink r:id="rId291" ref="T299"/>
    <hyperlink r:id="rId292" ref="T300"/>
    <hyperlink r:id="rId293" ref="T301"/>
    <hyperlink r:id="rId294" ref="T302"/>
    <hyperlink r:id="rId295" ref="T303"/>
    <hyperlink r:id="rId296" ref="T304"/>
    <hyperlink r:id="rId297" ref="T305"/>
    <hyperlink r:id="rId298" ref="T306"/>
    <hyperlink r:id="rId299" ref="T307"/>
    <hyperlink r:id="rId300" ref="T308"/>
    <hyperlink r:id="rId301" ref="T309"/>
    <hyperlink r:id="rId302" ref="T310"/>
    <hyperlink r:id="rId303" ref="T311"/>
    <hyperlink r:id="rId304" ref="T312"/>
    <hyperlink r:id="rId305" ref="T313"/>
    <hyperlink r:id="rId306" ref="T314"/>
    <hyperlink r:id="rId307" ref="T315"/>
    <hyperlink r:id="rId308" ref="T316"/>
    <hyperlink r:id="rId309" ref="T317"/>
    <hyperlink r:id="rId310" ref="Q318"/>
    <hyperlink r:id="rId311" ref="R318"/>
    <hyperlink r:id="rId312" ref="T318"/>
    <hyperlink r:id="rId313" ref="T319"/>
    <hyperlink r:id="rId314" ref="T320"/>
    <hyperlink r:id="rId315" ref="T321"/>
    <hyperlink r:id="rId316" ref="T322"/>
    <hyperlink r:id="rId317" ref="T323"/>
    <hyperlink r:id="rId318" ref="T324"/>
    <hyperlink r:id="rId319" ref="T325"/>
  </hyperlinks>
  <drawing r:id="rId32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6.75"/>
    <col customWidth="1" min="2" max="2" width="16.5"/>
    <col customWidth="1" min="3" max="3" width="26.38"/>
    <col customWidth="1" min="4" max="4" width="23.25"/>
    <col customWidth="1" min="5" max="5" width="13.5"/>
    <col customWidth="1" min="6" max="6" width="11.88"/>
    <col customWidth="1" min="7" max="7" width="10.5"/>
    <col customWidth="1" min="8" max="8" width="11.5"/>
    <col customWidth="1" min="10" max="10" width="27.63"/>
    <col customWidth="1" min="11" max="11" width="17.13"/>
    <col customWidth="1" min="12" max="12" width="34.13"/>
    <col customWidth="1" min="13" max="13" width="8.38"/>
    <col customWidth="1" min="14" max="14" width="43.13"/>
    <col customWidth="1" min="15" max="15" width="35.75"/>
    <col customWidth="1" min="16" max="16" width="34.75"/>
    <col customWidth="1" min="17" max="17" width="34.38"/>
    <col customWidth="1" min="18" max="18" width="15.63"/>
    <col customWidth="1" min="20" max="22" width="14.63"/>
    <col customWidth="1" min="24" max="24" width="20.5"/>
    <col customWidth="1" min="26" max="26" width="41.5"/>
    <col customWidth="1" min="28" max="28" width="16.13"/>
    <col customWidth="1" min="29" max="29" width="26.38"/>
    <col customWidth="1" min="31" max="31" width="16.25"/>
    <col customWidth="1" min="32" max="32" width="18.5"/>
    <col customWidth="1" min="33" max="33" width="18.38"/>
    <col customWidth="1" min="34" max="34" width="20.5"/>
    <col customWidth="1" min="35" max="35" width="19.75"/>
    <col customWidth="1" min="36" max="36" width="18.75"/>
    <col customWidth="1" min="37" max="37" width="16.5"/>
    <col customWidth="1" min="38" max="38" width="18.13"/>
    <col customWidth="1" min="40" max="40" width="35.38"/>
    <col customWidth="1" min="41" max="42" width="20.5"/>
  </cols>
  <sheetData>
    <row r="1" ht="52.5" customHeight="1">
      <c r="A1" s="1543" t="s">
        <v>13937</v>
      </c>
      <c r="B1" s="284" t="s">
        <v>1545</v>
      </c>
      <c r="C1" s="284" t="s">
        <v>1546</v>
      </c>
      <c r="D1" s="284" t="s">
        <v>1547</v>
      </c>
      <c r="E1" s="285" t="s">
        <v>1548</v>
      </c>
      <c r="F1" s="1544" t="s">
        <v>6932</v>
      </c>
      <c r="G1" s="290" t="s">
        <v>5374</v>
      </c>
      <c r="H1" s="1545" t="s">
        <v>1544</v>
      </c>
      <c r="I1" s="286" t="s">
        <v>22</v>
      </c>
      <c r="J1" s="286" t="s">
        <v>5366</v>
      </c>
      <c r="K1" s="287" t="s">
        <v>5367</v>
      </c>
      <c r="L1" s="288" t="s">
        <v>1554</v>
      </c>
      <c r="M1" s="288" t="s">
        <v>1551</v>
      </c>
      <c r="N1" s="288" t="s">
        <v>1552</v>
      </c>
      <c r="O1" s="288" t="s">
        <v>1555</v>
      </c>
      <c r="P1" s="288" t="s">
        <v>5368</v>
      </c>
      <c r="Q1" s="288" t="s">
        <v>1571</v>
      </c>
      <c r="R1" s="288" t="s">
        <v>1557</v>
      </c>
      <c r="S1" s="288" t="s">
        <v>1558</v>
      </c>
      <c r="T1" s="288" t="s">
        <v>1559</v>
      </c>
      <c r="U1" s="288" t="s">
        <v>5369</v>
      </c>
      <c r="V1" s="288" t="s">
        <v>1561</v>
      </c>
      <c r="W1" s="288" t="s">
        <v>5370</v>
      </c>
      <c r="X1" s="288" t="s">
        <v>5371</v>
      </c>
      <c r="Y1" s="288" t="s">
        <v>5372</v>
      </c>
      <c r="Z1" s="289" t="s">
        <v>5373</v>
      </c>
      <c r="AA1" s="288" t="s">
        <v>1566</v>
      </c>
      <c r="AB1" s="291"/>
      <c r="AC1" s="292" t="s">
        <v>5375</v>
      </c>
      <c r="AD1" s="293" t="s">
        <v>47</v>
      </c>
      <c r="AE1" s="293" t="s">
        <v>5376</v>
      </c>
      <c r="AF1" s="294" t="s">
        <v>5377</v>
      </c>
      <c r="AG1" s="294" t="s">
        <v>5378</v>
      </c>
      <c r="AH1" s="294" t="s">
        <v>5379</v>
      </c>
      <c r="AI1" s="294" t="s">
        <v>5380</v>
      </c>
      <c r="AJ1" s="293" t="s">
        <v>5381</v>
      </c>
      <c r="AK1" s="293" t="s">
        <v>5382</v>
      </c>
      <c r="AL1" s="294" t="s">
        <v>5383</v>
      </c>
      <c r="AM1" s="295" t="s">
        <v>5384</v>
      </c>
      <c r="AN1" s="296" t="s">
        <v>3</v>
      </c>
      <c r="AO1" s="1546"/>
      <c r="AP1" s="1546"/>
    </row>
    <row r="2" ht="68.25" hidden="1" customHeight="1">
      <c r="A2" s="1547" t="s">
        <v>13941</v>
      </c>
      <c r="B2" s="1524"/>
      <c r="C2" s="1524"/>
      <c r="D2" s="1524"/>
      <c r="E2" s="1548"/>
      <c r="F2" s="1549" t="s">
        <v>13942</v>
      </c>
      <c r="G2" s="1550"/>
      <c r="H2" s="1550"/>
      <c r="I2" s="1550"/>
      <c r="J2" s="1550"/>
      <c r="K2" s="1550"/>
      <c r="L2" s="1550"/>
      <c r="M2" s="1550"/>
      <c r="N2" s="1550"/>
      <c r="O2" s="1550"/>
      <c r="P2" s="1550"/>
      <c r="Q2" s="1550"/>
      <c r="R2" s="1550"/>
      <c r="S2" s="1550"/>
      <c r="T2" s="1550"/>
      <c r="U2" s="1550"/>
      <c r="V2" s="1550"/>
      <c r="W2" s="1550"/>
      <c r="X2" s="1550"/>
      <c r="Y2" s="1550"/>
      <c r="Z2" s="1550"/>
      <c r="AA2" s="1551"/>
      <c r="AB2" s="1552"/>
      <c r="AC2" s="1553" t="s">
        <v>13943</v>
      </c>
      <c r="AD2" s="1550"/>
      <c r="AE2" s="1551"/>
      <c r="AF2" s="1554" t="s">
        <v>13944</v>
      </c>
      <c r="AG2" s="1550"/>
      <c r="AH2" s="1550"/>
      <c r="AI2" s="1551"/>
      <c r="AJ2" s="1555" t="s">
        <v>13943</v>
      </c>
      <c r="AK2" s="1551"/>
      <c r="AL2" s="1556" t="s">
        <v>13944</v>
      </c>
      <c r="AM2" s="1557"/>
      <c r="AN2" s="1558" t="s">
        <v>13943</v>
      </c>
      <c r="AO2" s="1559"/>
      <c r="AP2" s="1559"/>
    </row>
    <row r="3" ht="18.0" hidden="1" customHeight="1">
      <c r="A3" s="1560" t="s">
        <v>13937</v>
      </c>
      <c r="B3" s="1561" t="s">
        <v>5406</v>
      </c>
      <c r="C3" s="1562" t="s">
        <v>1546</v>
      </c>
      <c r="D3" s="1562" t="s">
        <v>1547</v>
      </c>
      <c r="E3" s="1563" t="s">
        <v>1548</v>
      </c>
      <c r="F3" s="1560" t="s">
        <v>1567</v>
      </c>
      <c r="G3" s="1564"/>
      <c r="H3" s="1565" t="s">
        <v>1544</v>
      </c>
      <c r="I3" s="1560" t="s">
        <v>22</v>
      </c>
      <c r="J3" s="1562" t="s">
        <v>1549</v>
      </c>
      <c r="K3" s="1566" t="s">
        <v>1550</v>
      </c>
      <c r="L3" s="1562" t="s">
        <v>1554</v>
      </c>
      <c r="M3" s="1560" t="s">
        <v>1551</v>
      </c>
      <c r="N3" s="1562" t="s">
        <v>1552</v>
      </c>
      <c r="O3" s="1562" t="s">
        <v>1555</v>
      </c>
      <c r="P3" s="1562" t="s">
        <v>1570</v>
      </c>
      <c r="Q3" s="1562" t="s">
        <v>1571</v>
      </c>
      <c r="R3" s="1562" t="s">
        <v>5403</v>
      </c>
      <c r="S3" s="1562" t="s">
        <v>1558</v>
      </c>
      <c r="T3" s="1567" t="s">
        <v>1559</v>
      </c>
      <c r="U3" s="1568" t="s">
        <v>1560</v>
      </c>
      <c r="V3" s="1562" t="s">
        <v>1561</v>
      </c>
      <c r="W3" s="1562" t="s">
        <v>1562</v>
      </c>
      <c r="X3" s="1562" t="s">
        <v>1563</v>
      </c>
      <c r="Y3" s="1560" t="s">
        <v>1564</v>
      </c>
      <c r="Z3" s="1566" t="s">
        <v>1565</v>
      </c>
      <c r="AA3" s="1562" t="s">
        <v>1566</v>
      </c>
      <c r="AB3" s="1560" t="s">
        <v>1572</v>
      </c>
      <c r="AC3" s="1569" t="s">
        <v>1573</v>
      </c>
      <c r="AD3" s="1570" t="s">
        <v>1574</v>
      </c>
      <c r="AE3" s="1570" t="s">
        <v>1575</v>
      </c>
      <c r="AF3" s="1570" t="s">
        <v>1576</v>
      </c>
      <c r="AG3" s="1571" t="s">
        <v>13945</v>
      </c>
      <c r="AH3" s="1571" t="s">
        <v>1577</v>
      </c>
      <c r="AI3" s="1572" t="s">
        <v>1578</v>
      </c>
      <c r="AJ3" s="1573" t="s">
        <v>1579</v>
      </c>
      <c r="AK3" s="1560" t="s">
        <v>13946</v>
      </c>
      <c r="AL3" s="1574" t="s">
        <v>13947</v>
      </c>
      <c r="AM3" s="1575"/>
      <c r="AN3" s="1576" t="s">
        <v>1582</v>
      </c>
      <c r="AO3" s="1577"/>
      <c r="AP3" s="1577"/>
    </row>
    <row r="4" ht="18.0" customHeight="1">
      <c r="A4" s="1578">
        <v>2.0</v>
      </c>
      <c r="B4" s="299"/>
      <c r="C4" s="300" t="s">
        <v>2259</v>
      </c>
      <c r="D4" s="301" t="s">
        <v>2256</v>
      </c>
      <c r="E4" s="302">
        <v>33978.0</v>
      </c>
      <c r="F4" s="300">
        <v>30.0</v>
      </c>
      <c r="G4" s="298">
        <f t="shared" ref="G4:G5" si="1">IF(E4="","",(TODAY()-E4)/365)</f>
        <v>30.79726027</v>
      </c>
      <c r="H4" s="298">
        <v>3.7204244E7</v>
      </c>
      <c r="I4" s="300" t="s">
        <v>391</v>
      </c>
      <c r="J4" s="300" t="s">
        <v>2691</v>
      </c>
      <c r="K4" s="303" t="s">
        <v>5385</v>
      </c>
      <c r="L4" s="300" t="str">
        <f t="shared" ref="L4:L5" si="2">C4</f>
        <v>juliaagaribaldi@gmail.com</v>
      </c>
      <c r="M4" s="300" t="s">
        <v>1620</v>
      </c>
      <c r="N4" s="300"/>
      <c r="O4" s="300"/>
      <c r="P4" s="300"/>
      <c r="Q4" s="300"/>
      <c r="R4" s="300"/>
      <c r="S4" s="300"/>
      <c r="T4" s="304"/>
      <c r="U4" s="300"/>
      <c r="V4" s="300"/>
      <c r="W4" s="300"/>
      <c r="X4" s="300"/>
      <c r="Y4" s="300" t="s">
        <v>1708</v>
      </c>
      <c r="Z4" s="303" t="s">
        <v>5386</v>
      </c>
      <c r="AA4" s="300" t="s">
        <v>1805</v>
      </c>
      <c r="AB4" s="300"/>
      <c r="AC4" s="305" t="s">
        <v>3097</v>
      </c>
      <c r="AD4" s="306">
        <v>44378.0</v>
      </c>
      <c r="AE4" s="306">
        <v>44378.0</v>
      </c>
      <c r="AF4" s="307">
        <f t="shared" ref="AF4:AF5" si="3">EDATE(AE4,1)+15</f>
        <v>44424</v>
      </c>
      <c r="AG4" s="307">
        <f t="shared" ref="AG4:AG5" si="4">EDATE(AE4,4)</f>
        <v>44501</v>
      </c>
      <c r="AH4" s="308" t="s">
        <v>5387</v>
      </c>
      <c r="AI4" s="309" t="s">
        <v>2846</v>
      </c>
      <c r="AJ4" s="300" t="b">
        <v>0</v>
      </c>
      <c r="AK4" s="300" t="b">
        <v>0</v>
      </c>
      <c r="AL4" s="310" t="str">
        <f t="shared" ref="AL4:AL31" si="5">IF(AI4="SI","VENCIDO!","Todavía no :)")</f>
        <v>Todavía no :)</v>
      </c>
      <c r="AM4" s="300" t="b">
        <v>0</v>
      </c>
      <c r="AN4" s="311" t="s">
        <v>5388</v>
      </c>
      <c r="AO4" s="965"/>
      <c r="AP4" s="965"/>
    </row>
    <row r="5" ht="18.0" customHeight="1">
      <c r="A5" s="1578">
        <v>3.0</v>
      </c>
      <c r="B5" s="299"/>
      <c r="C5" s="300" t="s">
        <v>5389</v>
      </c>
      <c r="D5" s="300" t="s">
        <v>5390</v>
      </c>
      <c r="E5" s="306">
        <v>36019.0</v>
      </c>
      <c r="F5" s="300">
        <v>22.0</v>
      </c>
      <c r="G5" s="298">
        <f t="shared" si="1"/>
        <v>25.20547945</v>
      </c>
      <c r="H5" s="314" t="s">
        <v>387</v>
      </c>
      <c r="I5" s="300" t="s">
        <v>391</v>
      </c>
      <c r="J5" s="300" t="s">
        <v>2691</v>
      </c>
      <c r="K5" s="303" t="s">
        <v>5391</v>
      </c>
      <c r="L5" s="300" t="str">
        <f t="shared" si="2"/>
        <v>sm.rimoldi@gmail.com</v>
      </c>
      <c r="M5" s="300" t="s">
        <v>1620</v>
      </c>
      <c r="N5" s="300"/>
      <c r="O5" s="300"/>
      <c r="P5" s="300"/>
      <c r="Q5" s="300"/>
      <c r="R5" s="300"/>
      <c r="S5" s="300"/>
      <c r="T5" s="304"/>
      <c r="U5" s="300"/>
      <c r="V5" s="300"/>
      <c r="W5" s="300"/>
      <c r="X5" s="300"/>
      <c r="Y5" s="300" t="s">
        <v>2988</v>
      </c>
      <c r="Z5" s="303" t="s">
        <v>5392</v>
      </c>
      <c r="AA5" s="300" t="s">
        <v>1805</v>
      </c>
      <c r="AB5" s="300"/>
      <c r="AC5" s="305" t="s">
        <v>3097</v>
      </c>
      <c r="AD5" s="306">
        <v>44244.0</v>
      </c>
      <c r="AE5" s="306">
        <v>44244.0</v>
      </c>
      <c r="AF5" s="307">
        <f t="shared" si="3"/>
        <v>44287</v>
      </c>
      <c r="AG5" s="307">
        <f t="shared" si="4"/>
        <v>44364</v>
      </c>
      <c r="AH5" s="308" t="s">
        <v>5387</v>
      </c>
      <c r="AI5" s="309" t="s">
        <v>2846</v>
      </c>
      <c r="AJ5" s="300" t="b">
        <v>0</v>
      </c>
      <c r="AK5" s="300" t="b">
        <v>0</v>
      </c>
      <c r="AL5" s="310" t="str">
        <f t="shared" si="5"/>
        <v>Todavía no :)</v>
      </c>
      <c r="AM5" s="300" t="b">
        <v>0</v>
      </c>
      <c r="AN5" s="311" t="s">
        <v>13948</v>
      </c>
      <c r="AO5" s="965"/>
      <c r="AP5" s="965"/>
    </row>
    <row r="6" ht="18.0" customHeight="1">
      <c r="A6" s="1578">
        <v>4.0</v>
      </c>
      <c r="B6" s="299"/>
      <c r="C6" s="315" t="s">
        <v>5394</v>
      </c>
      <c r="D6" s="301" t="s">
        <v>5395</v>
      </c>
      <c r="E6" s="306">
        <v>36577.0</v>
      </c>
      <c r="F6" s="300">
        <v>22.0</v>
      </c>
      <c r="G6" s="298">
        <v>22.635616438356163</v>
      </c>
      <c r="H6" s="314">
        <v>4.2425367E7</v>
      </c>
      <c r="I6" s="300" t="s">
        <v>2021</v>
      </c>
      <c r="J6" s="300" t="s">
        <v>2691</v>
      </c>
      <c r="K6" s="303" t="s">
        <v>5396</v>
      </c>
      <c r="L6" s="316" t="s">
        <v>5394</v>
      </c>
      <c r="M6" s="305" t="s">
        <v>1620</v>
      </c>
      <c r="N6" s="300" t="s">
        <v>397</v>
      </c>
      <c r="O6" s="300"/>
      <c r="P6" s="300"/>
      <c r="Q6" s="300"/>
      <c r="R6" s="300"/>
      <c r="S6" s="300"/>
      <c r="T6" s="304"/>
      <c r="U6" s="300"/>
      <c r="V6" s="300"/>
      <c r="W6" s="300"/>
      <c r="X6" s="300"/>
      <c r="Y6" s="300"/>
      <c r="Z6" s="317"/>
      <c r="AA6" s="300"/>
      <c r="AB6" s="300"/>
      <c r="AC6" s="305" t="s">
        <v>3097</v>
      </c>
      <c r="AD6" s="318"/>
      <c r="AE6" s="318"/>
      <c r="AF6" s="318"/>
      <c r="AG6" s="319"/>
      <c r="AH6" s="306"/>
      <c r="AI6" s="320"/>
      <c r="AJ6" s="300" t="b">
        <v>0</v>
      </c>
      <c r="AK6" s="300" t="b">
        <v>0</v>
      </c>
      <c r="AL6" s="310" t="str">
        <f t="shared" si="5"/>
        <v>Todavía no :)</v>
      </c>
      <c r="AM6" s="300" t="b">
        <v>0</v>
      </c>
      <c r="AN6" s="321" t="s">
        <v>5388</v>
      </c>
      <c r="AO6" s="965"/>
      <c r="AP6" s="965"/>
    </row>
    <row r="7" ht="18.0" hidden="1" customHeight="1">
      <c r="A7" s="1578">
        <v>7.0</v>
      </c>
      <c r="B7" s="299"/>
      <c r="C7" s="300" t="s">
        <v>5915</v>
      </c>
      <c r="D7" s="308" t="s">
        <v>5916</v>
      </c>
      <c r="E7" s="306">
        <v>34620.0</v>
      </c>
      <c r="F7" s="1579">
        <f>DATEDIF(E7,TODAY(),"Y")</f>
        <v>29</v>
      </c>
      <c r="G7" s="298">
        <f t="shared" ref="G7:G10" si="6">IF(E7="","",(TODAY()-E7)/365)</f>
        <v>29.03835616</v>
      </c>
      <c r="H7" s="1580">
        <v>3.8601649E7</v>
      </c>
      <c r="I7" s="1581" t="s">
        <v>391</v>
      </c>
      <c r="J7" s="300" t="s">
        <v>2691</v>
      </c>
      <c r="K7" s="1582" t="s">
        <v>13949</v>
      </c>
      <c r="L7" s="300" t="s">
        <v>5915</v>
      </c>
      <c r="M7" s="300"/>
      <c r="N7" s="1581" t="s">
        <v>5918</v>
      </c>
      <c r="O7" s="300"/>
      <c r="P7" s="300"/>
      <c r="Q7" s="300"/>
      <c r="R7" s="1581"/>
      <c r="S7" s="300"/>
      <c r="T7" s="304"/>
      <c r="U7" s="300"/>
      <c r="V7" s="300"/>
      <c r="W7" s="300"/>
      <c r="X7" s="300"/>
      <c r="Y7" s="300"/>
      <c r="Z7" s="303"/>
      <c r="AA7" s="300"/>
      <c r="AB7" s="300"/>
      <c r="AC7" s="162" t="s">
        <v>282</v>
      </c>
      <c r="AD7" s="318"/>
      <c r="AE7" s="318"/>
      <c r="AF7" s="318"/>
      <c r="AG7" s="319"/>
      <c r="AH7" s="306"/>
      <c r="AI7" s="320"/>
      <c r="AJ7" s="300" t="b">
        <v>0</v>
      </c>
      <c r="AK7" s="300" t="b">
        <v>0</v>
      </c>
      <c r="AL7" s="310" t="str">
        <f t="shared" si="5"/>
        <v>Todavía no :)</v>
      </c>
      <c r="AM7" s="300" t="b">
        <v>0</v>
      </c>
      <c r="AN7" s="1583" t="s">
        <v>13950</v>
      </c>
      <c r="AO7" s="965"/>
      <c r="AP7" s="965"/>
    </row>
    <row r="8" ht="18.0" hidden="1" customHeight="1">
      <c r="A8" s="1578">
        <v>8.0</v>
      </c>
      <c r="B8" s="1584">
        <v>44754.65742195601</v>
      </c>
      <c r="C8" s="1585" t="s">
        <v>4616</v>
      </c>
      <c r="D8" s="1586" t="s">
        <v>13951</v>
      </c>
      <c r="E8" s="1587">
        <v>36662.0</v>
      </c>
      <c r="F8" s="1585">
        <v>22.0</v>
      </c>
      <c r="G8" s="298">
        <f t="shared" si="6"/>
        <v>23.44383562</v>
      </c>
      <c r="H8" s="1588">
        <v>4.2587605E7</v>
      </c>
      <c r="I8" s="300" t="s">
        <v>391</v>
      </c>
      <c r="J8" s="300" t="s">
        <v>2691</v>
      </c>
      <c r="K8" s="1589" t="s">
        <v>13952</v>
      </c>
      <c r="L8" s="1585" t="s">
        <v>4616</v>
      </c>
      <c r="M8" s="305" t="s">
        <v>1620</v>
      </c>
      <c r="N8" s="1585" t="s">
        <v>4620</v>
      </c>
      <c r="O8" s="1585" t="s">
        <v>4622</v>
      </c>
      <c r="P8" s="1585" t="s">
        <v>1622</v>
      </c>
      <c r="Q8" s="1585" t="s">
        <v>174</v>
      </c>
      <c r="R8" s="1585" t="s">
        <v>4623</v>
      </c>
      <c r="S8" s="1585" t="s">
        <v>4624</v>
      </c>
      <c r="T8" s="1234"/>
      <c r="U8" s="1590" t="s">
        <v>4625</v>
      </c>
      <c r="V8" s="1585" t="s">
        <v>4626</v>
      </c>
      <c r="W8" s="1585" t="s">
        <v>1662</v>
      </c>
      <c r="X8" s="1585" t="s">
        <v>4627</v>
      </c>
      <c r="Y8" s="1585" t="s">
        <v>1708</v>
      </c>
      <c r="Z8" s="1591" t="s">
        <v>4628</v>
      </c>
      <c r="AA8" s="1585" t="s">
        <v>3941</v>
      </c>
      <c r="AB8" s="300"/>
      <c r="AC8" s="162" t="s">
        <v>282</v>
      </c>
      <c r="AD8" s="1592"/>
      <c r="AE8" s="1592"/>
      <c r="AF8" s="1592"/>
      <c r="AG8" s="1587"/>
      <c r="AH8" s="1593"/>
      <c r="AI8" s="1594"/>
      <c r="AJ8" s="300" t="b">
        <v>0</v>
      </c>
      <c r="AK8" s="300" t="b">
        <v>0</v>
      </c>
      <c r="AL8" s="310" t="str">
        <f t="shared" si="5"/>
        <v>Todavía no :)</v>
      </c>
      <c r="AM8" s="300" t="b">
        <v>0</v>
      </c>
      <c r="AN8" s="1583" t="s">
        <v>13950</v>
      </c>
      <c r="AO8" s="965"/>
      <c r="AP8" s="965"/>
    </row>
    <row r="9" ht="18.0" hidden="1" customHeight="1">
      <c r="A9" s="1578">
        <v>9.0</v>
      </c>
      <c r="B9" s="299"/>
      <c r="C9" s="249" t="s">
        <v>13227</v>
      </c>
      <c r="D9" s="310" t="s">
        <v>13953</v>
      </c>
      <c r="E9" s="306">
        <v>33345.0</v>
      </c>
      <c r="F9" s="300">
        <v>31.0</v>
      </c>
      <c r="G9" s="298">
        <f t="shared" si="6"/>
        <v>32.53150685</v>
      </c>
      <c r="H9" s="314" t="s">
        <v>1457</v>
      </c>
      <c r="I9" s="300" t="s">
        <v>391</v>
      </c>
      <c r="J9" s="300" t="s">
        <v>2691</v>
      </c>
      <c r="K9" s="249" t="s">
        <v>13954</v>
      </c>
      <c r="L9" s="300" t="str">
        <f t="shared" ref="L9:L10" si="7">C9</f>
        <v>brian.m.a.seba@gmail.com</v>
      </c>
      <c r="M9" s="300"/>
      <c r="N9" s="300"/>
      <c r="O9" s="300"/>
      <c r="P9" s="300"/>
      <c r="Q9" s="300"/>
      <c r="R9" s="300"/>
      <c r="S9" s="300"/>
      <c r="T9" s="304"/>
      <c r="U9" s="300"/>
      <c r="V9" s="300"/>
      <c r="W9" s="300"/>
      <c r="X9" s="300"/>
      <c r="Y9" s="300"/>
      <c r="Z9" s="303"/>
      <c r="AA9" s="300"/>
      <c r="AB9" s="300"/>
      <c r="AC9" s="162" t="s">
        <v>282</v>
      </c>
      <c r="AD9" s="318"/>
      <c r="AE9" s="318"/>
      <c r="AF9" s="318"/>
      <c r="AG9" s="319"/>
      <c r="AH9" s="306"/>
      <c r="AI9" s="320"/>
      <c r="AJ9" s="300" t="b">
        <v>0</v>
      </c>
      <c r="AK9" s="300" t="b">
        <v>0</v>
      </c>
      <c r="AL9" s="310" t="str">
        <f t="shared" si="5"/>
        <v>Todavía no :)</v>
      </c>
      <c r="AM9" s="300" t="b">
        <v>0</v>
      </c>
      <c r="AN9" s="1583" t="s">
        <v>13950</v>
      </c>
      <c r="AO9" s="965"/>
      <c r="AP9" s="965"/>
    </row>
    <row r="10" ht="18.0" hidden="1" customHeight="1">
      <c r="A10" s="1578">
        <v>10.0</v>
      </c>
      <c r="B10" s="299"/>
      <c r="C10" s="300"/>
      <c r="D10" s="310" t="s">
        <v>13955</v>
      </c>
      <c r="E10" s="306">
        <v>35376.0</v>
      </c>
      <c r="F10" s="300">
        <v>26.0</v>
      </c>
      <c r="G10" s="298">
        <f t="shared" si="6"/>
        <v>26.96712329</v>
      </c>
      <c r="H10" s="314" t="s">
        <v>13956</v>
      </c>
      <c r="I10" s="300" t="s">
        <v>391</v>
      </c>
      <c r="J10" s="300" t="s">
        <v>2691</v>
      </c>
      <c r="K10" s="303"/>
      <c r="L10" s="300" t="str">
        <f t="shared" si="7"/>
        <v/>
      </c>
      <c r="M10" s="300"/>
      <c r="N10" s="300"/>
      <c r="O10" s="300"/>
      <c r="P10" s="300"/>
      <c r="Q10" s="300"/>
      <c r="R10" s="300"/>
      <c r="S10" s="300"/>
      <c r="T10" s="304"/>
      <c r="U10" s="300"/>
      <c r="V10" s="300"/>
      <c r="W10" s="300"/>
      <c r="X10" s="300"/>
      <c r="Y10" s="300"/>
      <c r="Z10" s="303"/>
      <c r="AA10" s="300"/>
      <c r="AB10" s="300"/>
      <c r="AC10" s="162" t="s">
        <v>282</v>
      </c>
      <c r="AD10" s="318"/>
      <c r="AE10" s="318"/>
      <c r="AF10" s="318"/>
      <c r="AG10" s="319"/>
      <c r="AH10" s="306"/>
      <c r="AI10" s="320"/>
      <c r="AJ10" s="300" t="b">
        <v>0</v>
      </c>
      <c r="AK10" s="300" t="b">
        <v>0</v>
      </c>
      <c r="AL10" s="310" t="str">
        <f t="shared" si="5"/>
        <v>Todavía no :)</v>
      </c>
      <c r="AM10" s="300" t="b">
        <v>0</v>
      </c>
      <c r="AN10" s="1583" t="s">
        <v>13950</v>
      </c>
      <c r="AO10" s="965"/>
      <c r="AP10" s="965"/>
    </row>
    <row r="11" ht="18.75" hidden="1" customHeight="1">
      <c r="A11" s="1578">
        <v>14.0</v>
      </c>
      <c r="B11" s="201">
        <v>44082.924945023144</v>
      </c>
      <c r="C11" s="1595" t="s">
        <v>6911</v>
      </c>
      <c r="D11" s="179" t="s">
        <v>6912</v>
      </c>
      <c r="E11" s="228">
        <v>28486.0</v>
      </c>
      <c r="F11" s="239"/>
      <c r="G11" s="257">
        <f>INT(YEARFRAC(E11,TODAY()))</f>
        <v>45</v>
      </c>
      <c r="H11" s="179">
        <v>2.6222188E7</v>
      </c>
      <c r="I11" s="179" t="s">
        <v>2496</v>
      </c>
      <c r="J11" s="179" t="s">
        <v>1678</v>
      </c>
      <c r="K11" s="646" t="s">
        <v>6913</v>
      </c>
      <c r="L11" s="179" t="s">
        <v>2587</v>
      </c>
      <c r="M11" s="179" t="s">
        <v>1661</v>
      </c>
      <c r="N11" s="179" t="s">
        <v>2184</v>
      </c>
      <c r="O11" s="179" t="s">
        <v>6915</v>
      </c>
      <c r="P11" s="179" t="s">
        <v>6914</v>
      </c>
      <c r="Q11" s="179" t="s">
        <v>6916</v>
      </c>
      <c r="R11" s="179" t="s">
        <v>6917</v>
      </c>
      <c r="S11" s="166"/>
      <c r="T11" s="647"/>
      <c r="U11" s="166"/>
      <c r="V11" s="166"/>
      <c r="W11" s="166"/>
      <c r="X11" s="254"/>
      <c r="Y11" s="52"/>
      <c r="Z11" s="254"/>
      <c r="AA11" s="254"/>
      <c r="AB11" s="254"/>
      <c r="AC11" s="627" t="s">
        <v>282</v>
      </c>
      <c r="AD11" s="342">
        <v>44959.0</v>
      </c>
      <c r="AE11" s="254"/>
      <c r="AF11" s="328"/>
      <c r="AG11" s="328"/>
      <c r="AH11" s="629" t="s">
        <v>2846</v>
      </c>
      <c r="AI11" s="629" t="s">
        <v>2846</v>
      </c>
      <c r="AJ11" s="162" t="b">
        <v>0</v>
      </c>
      <c r="AK11" s="162" t="b">
        <v>0</v>
      </c>
      <c r="AL11" s="331" t="str">
        <f t="shared" si="5"/>
        <v>Todavía no :)</v>
      </c>
      <c r="AM11" s="162" t="b">
        <v>0</v>
      </c>
      <c r="AN11" s="1583" t="s">
        <v>13950</v>
      </c>
      <c r="AO11" s="254"/>
      <c r="AP11" s="254"/>
    </row>
    <row r="12" hidden="1">
      <c r="A12" s="1578">
        <v>15.0</v>
      </c>
      <c r="B12" s="324">
        <v>44487.83649236111</v>
      </c>
      <c r="C12" s="162" t="s">
        <v>3654</v>
      </c>
      <c r="D12" s="1129" t="s">
        <v>3655</v>
      </c>
      <c r="E12" s="325">
        <v>37784.0</v>
      </c>
      <c r="F12" s="162">
        <v>18.0</v>
      </c>
      <c r="G12" s="327">
        <f t="shared" ref="G12:G16" si="9">IF(E12="","",(TODAY()-E12)/365)</f>
        <v>20.36986301</v>
      </c>
      <c r="H12" s="323" t="s">
        <v>233</v>
      </c>
      <c r="I12" s="249" t="s">
        <v>391</v>
      </c>
      <c r="J12" s="162" t="s">
        <v>5571</v>
      </c>
      <c r="K12" s="17" t="s">
        <v>13957</v>
      </c>
      <c r="L12" s="335" t="str">
        <f t="shared" ref="L12:L16" si="10">C12</f>
        <v>malena.d@outlook.com</v>
      </c>
      <c r="M12" s="162" t="s">
        <v>1620</v>
      </c>
      <c r="N12" s="162" t="s">
        <v>3657</v>
      </c>
      <c r="O12" s="162" t="s">
        <v>3659</v>
      </c>
      <c r="P12" s="162" t="s">
        <v>1668</v>
      </c>
      <c r="Q12" s="162" t="s">
        <v>174</v>
      </c>
      <c r="R12" s="162" t="s">
        <v>3660</v>
      </c>
      <c r="S12" s="162" t="s">
        <v>1651</v>
      </c>
      <c r="T12" s="162" t="s">
        <v>3661</v>
      </c>
      <c r="U12" s="180" t="s">
        <v>3662</v>
      </c>
      <c r="V12" s="162" t="s">
        <v>3663</v>
      </c>
      <c r="W12" s="162" t="s">
        <v>3664</v>
      </c>
      <c r="X12" s="162" t="s">
        <v>3665</v>
      </c>
      <c r="Y12" s="249" t="s">
        <v>1708</v>
      </c>
      <c r="Z12" s="17" t="s">
        <v>6845</v>
      </c>
      <c r="AA12" s="162" t="s">
        <v>3667</v>
      </c>
      <c r="AB12" s="161"/>
      <c r="AC12" s="162" t="s">
        <v>282</v>
      </c>
      <c r="AD12" s="202">
        <v>44698.0</v>
      </c>
      <c r="AE12" s="339">
        <v>44790.0</v>
      </c>
      <c r="AF12" s="328">
        <f t="shared" ref="AF12:AF20" si="11">EDATE(AE12,1)+15</f>
        <v>44836</v>
      </c>
      <c r="AG12" s="328">
        <f t="shared" ref="AG12:AG20" si="12">EDATE(AE12,4)</f>
        <v>44912</v>
      </c>
      <c r="AH12" s="329" t="str">
        <f t="shared" ref="AH12:AI12" si="8">IF((TODAY()-AF12)&gt;0,"SI","NO")</f>
        <v>SI</v>
      </c>
      <c r="AI12" s="330" t="str">
        <f t="shared" si="8"/>
        <v>SI</v>
      </c>
      <c r="AJ12" s="161" t="b">
        <v>0</v>
      </c>
      <c r="AK12" s="161" t="b">
        <v>0</v>
      </c>
      <c r="AL12" s="331" t="str">
        <f t="shared" si="5"/>
        <v>VENCIDO!</v>
      </c>
      <c r="AM12" s="162" t="b">
        <v>0</v>
      </c>
      <c r="AN12" s="343" t="s">
        <v>13958</v>
      </c>
      <c r="AO12" s="1596"/>
      <c r="AP12" s="1596"/>
    </row>
    <row r="13">
      <c r="A13" s="1578">
        <v>16.0</v>
      </c>
      <c r="B13" s="324">
        <v>44631.043015567135</v>
      </c>
      <c r="C13" s="162" t="s">
        <v>4317</v>
      </c>
      <c r="D13" s="301" t="s">
        <v>4318</v>
      </c>
      <c r="E13" s="325">
        <v>35192.0</v>
      </c>
      <c r="F13" s="162">
        <v>25.0</v>
      </c>
      <c r="G13" s="327">
        <f t="shared" si="9"/>
        <v>27.47123288</v>
      </c>
      <c r="H13" s="323" t="s">
        <v>291</v>
      </c>
      <c r="I13" s="249" t="s">
        <v>391</v>
      </c>
      <c r="J13" s="162" t="s">
        <v>2691</v>
      </c>
      <c r="K13" s="17" t="s">
        <v>5397</v>
      </c>
      <c r="L13" s="335" t="str">
        <f t="shared" si="10"/>
        <v>manabymanu@gmail.com</v>
      </c>
      <c r="M13" s="162" t="s">
        <v>1620</v>
      </c>
      <c r="N13" s="162" t="s">
        <v>4320</v>
      </c>
      <c r="O13" s="162" t="s">
        <v>4322</v>
      </c>
      <c r="P13" s="162" t="s">
        <v>1668</v>
      </c>
      <c r="Q13" s="162" t="s">
        <v>174</v>
      </c>
      <c r="R13" s="162" t="s">
        <v>4323</v>
      </c>
      <c r="S13" s="162" t="s">
        <v>1651</v>
      </c>
      <c r="T13" s="162" t="s">
        <v>4324</v>
      </c>
      <c r="U13" s="180" t="s">
        <v>4325</v>
      </c>
      <c r="V13" s="162" t="s">
        <v>4326</v>
      </c>
      <c r="W13" s="162" t="s">
        <v>4327</v>
      </c>
      <c r="X13" s="162" t="s">
        <v>4328</v>
      </c>
      <c r="Y13" s="162" t="s">
        <v>2360</v>
      </c>
      <c r="Z13" s="17" t="s">
        <v>5398</v>
      </c>
      <c r="AA13" s="249" t="s">
        <v>1737</v>
      </c>
      <c r="AB13" s="161"/>
      <c r="AC13" s="162" t="s">
        <v>3097</v>
      </c>
      <c r="AD13" s="202">
        <v>44768.0</v>
      </c>
      <c r="AE13" s="202">
        <v>44757.0</v>
      </c>
      <c r="AF13" s="328">
        <f t="shared" si="11"/>
        <v>44803</v>
      </c>
      <c r="AG13" s="328">
        <f t="shared" si="12"/>
        <v>44880</v>
      </c>
      <c r="AH13" s="329" t="str">
        <f t="shared" ref="AH13:AI13" si="13">IF((TODAY()-AF13)&gt;0,"SI","NO")</f>
        <v>SI</v>
      </c>
      <c r="AI13" s="330" t="str">
        <f t="shared" si="13"/>
        <v>SI</v>
      </c>
      <c r="AJ13" s="162" t="b">
        <v>1</v>
      </c>
      <c r="AK13" s="162" t="b">
        <v>1</v>
      </c>
      <c r="AL13" s="331" t="str">
        <f t="shared" si="5"/>
        <v>VENCIDO!</v>
      </c>
      <c r="AM13" s="162" t="b">
        <v>0</v>
      </c>
      <c r="AN13" s="321" t="s">
        <v>5388</v>
      </c>
      <c r="AO13" s="149"/>
      <c r="AP13" s="149"/>
    </row>
    <row r="14" hidden="1">
      <c r="A14" s="1578">
        <v>18.0</v>
      </c>
      <c r="B14" s="334">
        <v>44603.69935206018</v>
      </c>
      <c r="C14" s="335" t="s">
        <v>4181</v>
      </c>
      <c r="D14" s="1129" t="s">
        <v>4182</v>
      </c>
      <c r="E14" s="336">
        <v>29336.0</v>
      </c>
      <c r="F14" s="335">
        <v>41.0</v>
      </c>
      <c r="G14" s="327">
        <f t="shared" si="9"/>
        <v>43.51506849</v>
      </c>
      <c r="H14" s="333" t="s">
        <v>279</v>
      </c>
      <c r="I14" s="249" t="s">
        <v>391</v>
      </c>
      <c r="J14" s="162" t="s">
        <v>2691</v>
      </c>
      <c r="K14" s="27" t="s">
        <v>5636</v>
      </c>
      <c r="L14" s="335" t="str">
        <f t="shared" si="10"/>
        <v>ines.vizcaya@gmail.com</v>
      </c>
      <c r="M14" s="335" t="s">
        <v>1620</v>
      </c>
      <c r="N14" s="335" t="s">
        <v>4185</v>
      </c>
      <c r="O14" s="335" t="s">
        <v>4186</v>
      </c>
      <c r="P14" s="335" t="s">
        <v>1668</v>
      </c>
      <c r="Q14" s="335" t="s">
        <v>158</v>
      </c>
      <c r="R14" s="335" t="s">
        <v>4187</v>
      </c>
      <c r="S14" s="162" t="s">
        <v>1866</v>
      </c>
      <c r="T14" s="212" t="s">
        <v>2587</v>
      </c>
      <c r="U14" s="337" t="s">
        <v>4188</v>
      </c>
      <c r="V14" s="335" t="s">
        <v>4189</v>
      </c>
      <c r="W14" s="335" t="s">
        <v>1662</v>
      </c>
      <c r="X14" s="335" t="s">
        <v>4190</v>
      </c>
      <c r="Y14" s="335" t="s">
        <v>4191</v>
      </c>
      <c r="Z14" s="27" t="s">
        <v>5637</v>
      </c>
      <c r="AA14" s="335" t="s">
        <v>1737</v>
      </c>
      <c r="AB14" s="338"/>
      <c r="AC14" s="162" t="s">
        <v>282</v>
      </c>
      <c r="AD14" s="339">
        <v>44671.0</v>
      </c>
      <c r="AE14" s="340">
        <v>44775.0</v>
      </c>
      <c r="AF14" s="328">
        <f t="shared" si="11"/>
        <v>44821</v>
      </c>
      <c r="AG14" s="328">
        <f t="shared" si="12"/>
        <v>44897</v>
      </c>
      <c r="AH14" s="329" t="str">
        <f t="shared" ref="AH14:AH31" si="14">IF((TODAY()-AF14)&gt;0,"SI","NO")</f>
        <v>SI</v>
      </c>
      <c r="AI14" s="629" t="s">
        <v>5656</v>
      </c>
      <c r="AJ14" s="162" t="b">
        <v>1</v>
      </c>
      <c r="AK14" s="162" t="b">
        <v>1</v>
      </c>
      <c r="AL14" s="331" t="str">
        <f t="shared" si="5"/>
        <v>VENCIDO!</v>
      </c>
      <c r="AM14" s="162" t="b">
        <v>0</v>
      </c>
      <c r="AN14" s="343" t="s">
        <v>13958</v>
      </c>
      <c r="AO14" s="1322"/>
      <c r="AP14" s="1322"/>
    </row>
    <row r="15" ht="15.0" customHeight="1">
      <c r="A15" s="1578">
        <v>19.0</v>
      </c>
      <c r="B15" s="334">
        <v>44609.47915601852</v>
      </c>
      <c r="C15" s="335" t="s">
        <v>4231</v>
      </c>
      <c r="D15" s="301" t="s">
        <v>4232</v>
      </c>
      <c r="E15" s="336">
        <v>31811.0</v>
      </c>
      <c r="F15" s="335">
        <v>35.0</v>
      </c>
      <c r="G15" s="327">
        <f t="shared" si="9"/>
        <v>36.73424658</v>
      </c>
      <c r="H15" s="333" t="s">
        <v>284</v>
      </c>
      <c r="I15" s="249" t="s">
        <v>391</v>
      </c>
      <c r="J15" s="162" t="s">
        <v>2691</v>
      </c>
      <c r="K15" s="27" t="s">
        <v>5399</v>
      </c>
      <c r="L15" s="335" t="str">
        <f t="shared" si="10"/>
        <v>parada32trinidad@gmail.com</v>
      </c>
      <c r="M15" s="335" t="s">
        <v>1620</v>
      </c>
      <c r="N15" s="335" t="s">
        <v>4234</v>
      </c>
      <c r="O15" s="335" t="s">
        <v>4235</v>
      </c>
      <c r="P15" s="335" t="s">
        <v>1668</v>
      </c>
      <c r="Q15" s="335" t="s">
        <v>174</v>
      </c>
      <c r="R15" s="162" t="s">
        <v>1866</v>
      </c>
      <c r="S15" s="162" t="s">
        <v>1866</v>
      </c>
      <c r="T15" s="212" t="s">
        <v>2587</v>
      </c>
      <c r="U15" s="337" t="s">
        <v>4236</v>
      </c>
      <c r="V15" s="335" t="s">
        <v>1661</v>
      </c>
      <c r="W15" s="335" t="s">
        <v>4237</v>
      </c>
      <c r="X15" s="335" t="s">
        <v>4238</v>
      </c>
      <c r="Y15" s="335" t="s">
        <v>1708</v>
      </c>
      <c r="Z15" s="27" t="s">
        <v>5400</v>
      </c>
      <c r="AA15" s="335" t="s">
        <v>4239</v>
      </c>
      <c r="AB15" s="338"/>
      <c r="AC15" s="212" t="s">
        <v>3097</v>
      </c>
      <c r="AD15" s="339">
        <v>44671.0</v>
      </c>
      <c r="AE15" s="340">
        <v>44775.0</v>
      </c>
      <c r="AF15" s="328">
        <f t="shared" si="11"/>
        <v>44821</v>
      </c>
      <c r="AG15" s="328">
        <f t="shared" si="12"/>
        <v>44897</v>
      </c>
      <c r="AH15" s="329" t="str">
        <f t="shared" si="14"/>
        <v>SI</v>
      </c>
      <c r="AI15" s="330" t="str">
        <f t="shared" ref="AI15:AI31" si="15">IF((TODAY()-AG15)&gt;0,"SI","NO")</f>
        <v>SI</v>
      </c>
      <c r="AJ15" s="162" t="b">
        <v>1</v>
      </c>
      <c r="AK15" s="162" t="b">
        <v>1</v>
      </c>
      <c r="AL15" s="331" t="str">
        <f t="shared" si="5"/>
        <v>VENCIDO!</v>
      </c>
      <c r="AM15" s="162" t="b">
        <v>1</v>
      </c>
      <c r="AN15" s="321" t="s">
        <v>5388</v>
      </c>
      <c r="AO15" s="965"/>
      <c r="AP15" s="965"/>
    </row>
    <row r="16" ht="15.0" hidden="1" customHeight="1">
      <c r="A16" s="1578">
        <v>20.0</v>
      </c>
      <c r="B16" s="324">
        <v>44526.589820127316</v>
      </c>
      <c r="C16" s="162" t="s">
        <v>6897</v>
      </c>
      <c r="D16" s="179" t="s">
        <v>3850</v>
      </c>
      <c r="E16" s="325">
        <v>32960.0</v>
      </c>
      <c r="F16" s="162">
        <v>31.0</v>
      </c>
      <c r="G16" s="327">
        <f t="shared" si="9"/>
        <v>33.58630137</v>
      </c>
      <c r="H16" s="323" t="s">
        <v>250</v>
      </c>
      <c r="I16" s="162" t="s">
        <v>3851</v>
      </c>
      <c r="J16" s="162" t="s">
        <v>2691</v>
      </c>
      <c r="K16" s="17" t="s">
        <v>6898</v>
      </c>
      <c r="L16" s="335" t="str">
        <f t="shared" si="10"/>
        <v>lmmr280390@Gmail.com</v>
      </c>
      <c r="M16" s="162" t="s">
        <v>1646</v>
      </c>
      <c r="N16" s="162" t="s">
        <v>3853</v>
      </c>
      <c r="O16" s="162" t="s">
        <v>3855</v>
      </c>
      <c r="P16" s="162" t="s">
        <v>1622</v>
      </c>
      <c r="Q16" s="162" t="s">
        <v>174</v>
      </c>
      <c r="R16" s="162" t="s">
        <v>6899</v>
      </c>
      <c r="S16" s="162" t="s">
        <v>1866</v>
      </c>
      <c r="T16" s="212" t="s">
        <v>2587</v>
      </c>
      <c r="U16" s="180" t="s">
        <v>3857</v>
      </c>
      <c r="V16" s="162" t="s">
        <v>1661</v>
      </c>
      <c r="W16" s="162" t="s">
        <v>1662</v>
      </c>
      <c r="X16" s="162" t="s">
        <v>3859</v>
      </c>
      <c r="Y16" s="162" t="s">
        <v>3860</v>
      </c>
      <c r="Z16" s="17" t="s">
        <v>6900</v>
      </c>
      <c r="AA16" s="162" t="s">
        <v>1866</v>
      </c>
      <c r="AB16" s="161"/>
      <c r="AC16" s="162" t="s">
        <v>282</v>
      </c>
      <c r="AD16" s="342">
        <v>44791.0</v>
      </c>
      <c r="AE16" s="342">
        <v>44791.0</v>
      </c>
      <c r="AF16" s="328">
        <f t="shared" si="11"/>
        <v>44837</v>
      </c>
      <c r="AG16" s="328">
        <f t="shared" si="12"/>
        <v>44913</v>
      </c>
      <c r="AH16" s="329" t="str">
        <f t="shared" si="14"/>
        <v>SI</v>
      </c>
      <c r="AI16" s="330" t="str">
        <f t="shared" si="15"/>
        <v>SI</v>
      </c>
      <c r="AJ16" s="162" t="b">
        <v>1</v>
      </c>
      <c r="AK16" s="161" t="b">
        <v>0</v>
      </c>
      <c r="AL16" s="331" t="str">
        <f t="shared" si="5"/>
        <v>VENCIDO!</v>
      </c>
      <c r="AM16" s="162" t="b">
        <v>1</v>
      </c>
      <c r="AN16" s="343" t="s">
        <v>13959</v>
      </c>
      <c r="AO16" s="149"/>
      <c r="AP16" s="149"/>
    </row>
    <row r="17" hidden="1">
      <c r="A17" s="1578">
        <v>22.0</v>
      </c>
      <c r="B17" s="250">
        <v>44811.611949328704</v>
      </c>
      <c r="C17" s="249" t="s">
        <v>4724</v>
      </c>
      <c r="D17" s="244" t="s">
        <v>13960</v>
      </c>
      <c r="E17" s="251">
        <v>35046.0</v>
      </c>
      <c r="F17" s="249">
        <v>26.0</v>
      </c>
      <c r="G17" s="1097">
        <v>26.0</v>
      </c>
      <c r="H17" s="249">
        <v>3.9416682E7</v>
      </c>
      <c r="I17" s="249" t="s">
        <v>674</v>
      </c>
      <c r="J17" s="249" t="s">
        <v>1678</v>
      </c>
      <c r="K17" s="249" t="s">
        <v>4726</v>
      </c>
      <c r="L17" s="249" t="s">
        <v>4724</v>
      </c>
      <c r="M17" s="249" t="s">
        <v>1646</v>
      </c>
      <c r="N17" s="249" t="s">
        <v>4727</v>
      </c>
      <c r="O17" s="249" t="s">
        <v>4728</v>
      </c>
      <c r="P17" s="249" t="s">
        <v>1668</v>
      </c>
      <c r="Q17" s="249" t="s">
        <v>282</v>
      </c>
      <c r="R17" s="249" t="s">
        <v>4729</v>
      </c>
      <c r="S17" s="249" t="s">
        <v>1637</v>
      </c>
      <c r="T17" s="254"/>
      <c r="U17" s="256" t="s">
        <v>4730</v>
      </c>
      <c r="V17" s="249" t="s">
        <v>1747</v>
      </c>
      <c r="W17" s="249" t="s">
        <v>1662</v>
      </c>
      <c r="X17" s="249" t="s">
        <v>4731</v>
      </c>
      <c r="Y17" s="249" t="s">
        <v>2542</v>
      </c>
      <c r="Z17" s="249" t="s">
        <v>4732</v>
      </c>
      <c r="AA17" s="249" t="s">
        <v>2159</v>
      </c>
      <c r="AB17" s="245"/>
      <c r="AC17" s="162" t="s">
        <v>282</v>
      </c>
      <c r="AD17" s="628">
        <v>44875.0</v>
      </c>
      <c r="AE17" s="628">
        <v>44875.0</v>
      </c>
      <c r="AF17" s="328">
        <f t="shared" si="11"/>
        <v>44920</v>
      </c>
      <c r="AG17" s="328">
        <f t="shared" si="12"/>
        <v>44995</v>
      </c>
      <c r="AH17" s="329" t="str">
        <f t="shared" si="14"/>
        <v>SI</v>
      </c>
      <c r="AI17" s="330" t="str">
        <f t="shared" si="15"/>
        <v>SI</v>
      </c>
      <c r="AJ17" s="162" t="b">
        <v>0</v>
      </c>
      <c r="AK17" s="161" t="b">
        <v>0</v>
      </c>
      <c r="AL17" s="331" t="str">
        <f t="shared" si="5"/>
        <v>VENCIDO!</v>
      </c>
      <c r="AM17" s="162" t="b">
        <v>0</v>
      </c>
      <c r="AN17" s="1597" t="s">
        <v>13961</v>
      </c>
      <c r="AO17" s="255"/>
      <c r="AP17" s="255"/>
    </row>
    <row r="18" hidden="1">
      <c r="A18" s="1578">
        <v>23.0</v>
      </c>
      <c r="B18" s="240">
        <v>44827.791024363425</v>
      </c>
      <c r="C18" s="239" t="s">
        <v>4733</v>
      </c>
      <c r="D18" s="244" t="s">
        <v>4734</v>
      </c>
      <c r="E18" s="241">
        <v>34736.0</v>
      </c>
      <c r="F18" s="249">
        <v>27.0</v>
      </c>
      <c r="G18" s="1097">
        <v>27.0</v>
      </c>
      <c r="H18" s="239">
        <v>3.8888241E7</v>
      </c>
      <c r="I18" s="239" t="s">
        <v>1740</v>
      </c>
      <c r="J18" s="239" t="s">
        <v>4735</v>
      </c>
      <c r="K18" s="239">
        <v>1.568056137E9</v>
      </c>
      <c r="L18" s="239" t="s">
        <v>4737</v>
      </c>
      <c r="M18" s="239" t="s">
        <v>1646</v>
      </c>
      <c r="N18" s="239" t="s">
        <v>4736</v>
      </c>
      <c r="O18" s="239" t="s">
        <v>4738</v>
      </c>
      <c r="P18" s="239" t="s">
        <v>1668</v>
      </c>
      <c r="Q18" s="239" t="s">
        <v>174</v>
      </c>
      <c r="R18" s="239" t="s">
        <v>4739</v>
      </c>
      <c r="S18" s="239" t="s">
        <v>1637</v>
      </c>
      <c r="T18" s="242"/>
      <c r="U18" s="247" t="s">
        <v>4740</v>
      </c>
      <c r="V18" s="239" t="s">
        <v>1661</v>
      </c>
      <c r="W18" s="239" t="s">
        <v>2264</v>
      </c>
      <c r="X18" s="239" t="s">
        <v>4741</v>
      </c>
      <c r="Y18" s="239" t="s">
        <v>2360</v>
      </c>
      <c r="Z18" s="239">
        <v>1.559952196E9</v>
      </c>
      <c r="AA18" s="239" t="s">
        <v>4742</v>
      </c>
      <c r="AB18" s="245"/>
      <c r="AC18" s="162" t="s">
        <v>282</v>
      </c>
      <c r="AD18" s="628">
        <v>44875.0</v>
      </c>
      <c r="AE18" s="628">
        <v>44875.0</v>
      </c>
      <c r="AF18" s="328">
        <f t="shared" si="11"/>
        <v>44920</v>
      </c>
      <c r="AG18" s="328">
        <f t="shared" si="12"/>
        <v>44995</v>
      </c>
      <c r="AH18" s="329" t="str">
        <f t="shared" si="14"/>
        <v>SI</v>
      </c>
      <c r="AI18" s="330" t="str">
        <f t="shared" si="15"/>
        <v>SI</v>
      </c>
      <c r="AJ18" s="162" t="b">
        <v>0</v>
      </c>
      <c r="AK18" s="161" t="b">
        <v>0</v>
      </c>
      <c r="AL18" s="331" t="str">
        <f t="shared" si="5"/>
        <v>VENCIDO!</v>
      </c>
      <c r="AM18" s="162" t="b">
        <v>0</v>
      </c>
      <c r="AN18" s="343" t="s">
        <v>13958</v>
      </c>
    </row>
    <row r="19" hidden="1">
      <c r="A19" s="1578">
        <v>24.0</v>
      </c>
      <c r="B19" s="240">
        <v>44900.468858645836</v>
      </c>
      <c r="C19" s="239" t="s">
        <v>4804</v>
      </c>
      <c r="D19" s="244" t="s">
        <v>4805</v>
      </c>
      <c r="E19" s="241">
        <v>26440.0</v>
      </c>
      <c r="F19" s="239">
        <v>50.0</v>
      </c>
      <c r="G19" s="257">
        <f t="shared" ref="G19:G29" si="16">INT(YEARFRAC(E19,TODAY()))</f>
        <v>51</v>
      </c>
      <c r="H19" s="239">
        <v>2.2344792E7</v>
      </c>
      <c r="I19" s="239" t="s">
        <v>674</v>
      </c>
      <c r="J19" s="239" t="s">
        <v>3890</v>
      </c>
      <c r="K19" s="239">
        <v>5.41164683619E11</v>
      </c>
      <c r="L19" s="239" t="s">
        <v>4804</v>
      </c>
      <c r="M19" s="239" t="s">
        <v>1620</v>
      </c>
      <c r="N19" s="239" t="s">
        <v>4806</v>
      </c>
      <c r="O19" s="239" t="s">
        <v>4807</v>
      </c>
      <c r="P19" s="239" t="s">
        <v>1680</v>
      </c>
      <c r="Q19" s="239" t="s">
        <v>331</v>
      </c>
      <c r="R19" s="239" t="s">
        <v>1637</v>
      </c>
      <c r="S19" s="239" t="s">
        <v>1637</v>
      </c>
      <c r="T19" s="242"/>
      <c r="U19" s="243" t="s">
        <v>4808</v>
      </c>
      <c r="V19" s="239" t="s">
        <v>1747</v>
      </c>
      <c r="W19" s="239" t="s">
        <v>4809</v>
      </c>
      <c r="X19" s="239" t="s">
        <v>4810</v>
      </c>
      <c r="Y19" s="239" t="s">
        <v>1723</v>
      </c>
      <c r="Z19" s="239" t="s">
        <v>4811</v>
      </c>
      <c r="AA19" s="239" t="s">
        <v>4812</v>
      </c>
      <c r="AB19" s="268"/>
      <c r="AC19" s="162" t="s">
        <v>282</v>
      </c>
      <c r="AD19" s="342">
        <v>44932.0</v>
      </c>
      <c r="AE19" s="342">
        <v>44932.0</v>
      </c>
      <c r="AF19" s="328">
        <f t="shared" si="11"/>
        <v>44978</v>
      </c>
      <c r="AG19" s="328">
        <f t="shared" si="12"/>
        <v>45052</v>
      </c>
      <c r="AH19" s="329" t="str">
        <f t="shared" si="14"/>
        <v>SI</v>
      </c>
      <c r="AI19" s="330" t="str">
        <f t="shared" si="15"/>
        <v>SI</v>
      </c>
      <c r="AJ19" s="162" t="b">
        <v>0</v>
      </c>
      <c r="AK19" s="162" t="b">
        <v>0</v>
      </c>
      <c r="AL19" s="331" t="str">
        <f t="shared" si="5"/>
        <v>VENCIDO!</v>
      </c>
      <c r="AM19" s="162" t="b">
        <v>0</v>
      </c>
      <c r="AN19" s="343" t="s">
        <v>13958</v>
      </c>
    </row>
    <row r="20" hidden="1">
      <c r="A20" s="1578">
        <v>25.0</v>
      </c>
      <c r="B20" s="240">
        <v>44938.935198935185</v>
      </c>
      <c r="C20" s="239" t="s">
        <v>4824</v>
      </c>
      <c r="D20" s="244" t="s">
        <v>4825</v>
      </c>
      <c r="E20" s="241">
        <v>31015.0</v>
      </c>
      <c r="F20" s="239">
        <v>38.0</v>
      </c>
      <c r="G20" s="257">
        <f t="shared" si="16"/>
        <v>38</v>
      </c>
      <c r="H20" s="239">
        <v>3.1827977E7</v>
      </c>
      <c r="I20" s="239" t="s">
        <v>391</v>
      </c>
      <c r="J20" s="239" t="s">
        <v>1848</v>
      </c>
      <c r="K20" s="239" t="s">
        <v>391</v>
      </c>
      <c r="L20" s="239" t="s">
        <v>4827</v>
      </c>
      <c r="M20" s="239" t="s">
        <v>1620</v>
      </c>
      <c r="N20" s="239" t="s">
        <v>4826</v>
      </c>
      <c r="O20" s="239" t="s">
        <v>4828</v>
      </c>
      <c r="P20" s="239" t="s">
        <v>1668</v>
      </c>
      <c r="Q20" s="239" t="s">
        <v>331</v>
      </c>
      <c r="R20" s="239" t="s">
        <v>4829</v>
      </c>
      <c r="S20" s="239" t="s">
        <v>1651</v>
      </c>
      <c r="T20" s="242"/>
      <c r="U20" s="243" t="s">
        <v>4830</v>
      </c>
      <c r="V20" s="239" t="s">
        <v>4831</v>
      </c>
      <c r="W20" s="239" t="s">
        <v>1662</v>
      </c>
      <c r="X20" s="239" t="s">
        <v>4832</v>
      </c>
      <c r="Y20" s="239" t="s">
        <v>1884</v>
      </c>
      <c r="Z20" s="239" t="s">
        <v>4833</v>
      </c>
      <c r="AA20" s="239" t="s">
        <v>1651</v>
      </c>
      <c r="AB20" s="268"/>
      <c r="AC20" s="162" t="s">
        <v>282</v>
      </c>
      <c r="AD20" s="605">
        <v>44944.0</v>
      </c>
      <c r="AE20" s="605">
        <v>44944.0</v>
      </c>
      <c r="AF20" s="328">
        <f t="shared" si="11"/>
        <v>44990</v>
      </c>
      <c r="AG20" s="328">
        <f t="shared" si="12"/>
        <v>45064</v>
      </c>
      <c r="AH20" s="329" t="str">
        <f t="shared" si="14"/>
        <v>SI</v>
      </c>
      <c r="AI20" s="330" t="str">
        <f t="shared" si="15"/>
        <v>SI</v>
      </c>
      <c r="AJ20" s="162" t="b">
        <v>0</v>
      </c>
      <c r="AK20" s="162" t="b">
        <v>0</v>
      </c>
      <c r="AL20" s="331" t="str">
        <f t="shared" si="5"/>
        <v>VENCIDO!</v>
      </c>
      <c r="AM20" s="162" t="b">
        <v>1</v>
      </c>
      <c r="AN20" s="343" t="s">
        <v>13959</v>
      </c>
      <c r="AO20" s="246"/>
      <c r="AP20" s="246"/>
    </row>
    <row r="21" hidden="1">
      <c r="A21" s="1578">
        <v>26.0</v>
      </c>
      <c r="B21" s="240">
        <v>44984.79592833333</v>
      </c>
      <c r="C21" s="239" t="s">
        <v>5033</v>
      </c>
      <c r="D21" s="244" t="s">
        <v>5034</v>
      </c>
      <c r="E21" s="241">
        <v>38015.0</v>
      </c>
      <c r="F21" s="239">
        <v>19.0</v>
      </c>
      <c r="G21" s="257">
        <f t="shared" si="16"/>
        <v>19</v>
      </c>
      <c r="H21" s="239">
        <v>4.5421802E7</v>
      </c>
      <c r="I21" s="239" t="s">
        <v>391</v>
      </c>
      <c r="J21" s="239" t="s">
        <v>5035</v>
      </c>
      <c r="K21" s="239" t="s">
        <v>5036</v>
      </c>
      <c r="L21" s="239" t="s">
        <v>1620</v>
      </c>
      <c r="M21" s="239" t="s">
        <v>5037</v>
      </c>
      <c r="N21" s="239" t="s">
        <v>5039</v>
      </c>
      <c r="O21" s="239" t="s">
        <v>1634</v>
      </c>
      <c r="P21" s="239" t="s">
        <v>344</v>
      </c>
      <c r="Q21" s="239" t="s">
        <v>5040</v>
      </c>
      <c r="R21" s="239" t="s">
        <v>1651</v>
      </c>
      <c r="S21" s="242"/>
      <c r="T21" s="243" t="s">
        <v>5041</v>
      </c>
      <c r="U21" s="239" t="s">
        <v>5042</v>
      </c>
      <c r="V21" s="239" t="s">
        <v>5043</v>
      </c>
      <c r="X21" s="239" t="s">
        <v>5044</v>
      </c>
      <c r="Y21" s="239" t="s">
        <v>1803</v>
      </c>
      <c r="Z21" s="239" t="s">
        <v>5045</v>
      </c>
      <c r="AA21" s="239" t="s">
        <v>5046</v>
      </c>
      <c r="AB21" s="242"/>
      <c r="AC21" s="627" t="s">
        <v>282</v>
      </c>
      <c r="AD21" s="605">
        <v>44987.0</v>
      </c>
      <c r="AE21" s="239" t="s">
        <v>13962</v>
      </c>
      <c r="AF21" s="328"/>
      <c r="AG21" s="328"/>
      <c r="AH21" s="329" t="str">
        <f t="shared" si="14"/>
        <v>SI</v>
      </c>
      <c r="AI21" s="330" t="str">
        <f t="shared" si="15"/>
        <v>SI</v>
      </c>
      <c r="AJ21" s="162" t="b">
        <v>0</v>
      </c>
      <c r="AK21" s="162" t="b">
        <v>0</v>
      </c>
      <c r="AL21" s="331" t="str">
        <f t="shared" si="5"/>
        <v>VENCIDO!</v>
      </c>
      <c r="AM21" s="162" t="b">
        <v>0</v>
      </c>
      <c r="AN21" s="343" t="s">
        <v>13958</v>
      </c>
      <c r="AO21" s="242"/>
      <c r="AP21" s="242"/>
    </row>
    <row r="22" hidden="1">
      <c r="A22" s="1578">
        <v>27.0</v>
      </c>
      <c r="B22" s="240">
        <v>44967.63215826389</v>
      </c>
      <c r="C22" s="239" t="s">
        <v>4946</v>
      </c>
      <c r="D22" s="244" t="s">
        <v>4947</v>
      </c>
      <c r="E22" s="241">
        <v>33613.0</v>
      </c>
      <c r="F22" s="239">
        <v>31.0</v>
      </c>
      <c r="G22" s="257">
        <f t="shared" si="16"/>
        <v>31</v>
      </c>
      <c r="H22" s="239">
        <v>3.6723358E7</v>
      </c>
      <c r="I22" s="239" t="s">
        <v>2021</v>
      </c>
      <c r="J22" s="239" t="s">
        <v>1678</v>
      </c>
      <c r="K22" s="239" t="s">
        <v>4948</v>
      </c>
      <c r="L22" s="239" t="s">
        <v>4946</v>
      </c>
      <c r="M22" s="239" t="s">
        <v>1646</v>
      </c>
      <c r="N22" s="239" t="s">
        <v>4949</v>
      </c>
      <c r="O22" s="239" t="s">
        <v>4950</v>
      </c>
      <c r="P22" s="239" t="s">
        <v>1668</v>
      </c>
      <c r="Q22" s="239" t="s">
        <v>344</v>
      </c>
      <c r="R22" s="239" t="s">
        <v>4951</v>
      </c>
      <c r="S22" s="239" t="s">
        <v>1651</v>
      </c>
      <c r="T22" s="242"/>
      <c r="U22" s="243" t="s">
        <v>4952</v>
      </c>
      <c r="V22" s="239" t="s">
        <v>4953</v>
      </c>
      <c r="W22" s="239" t="s">
        <v>1662</v>
      </c>
      <c r="X22" s="239" t="s">
        <v>4954</v>
      </c>
      <c r="Y22" s="239" t="s">
        <v>1790</v>
      </c>
      <c r="Z22" s="239" t="s">
        <v>4955</v>
      </c>
      <c r="AA22" s="239" t="s">
        <v>1866</v>
      </c>
      <c r="AB22" s="257"/>
      <c r="AC22" s="627" t="s">
        <v>282</v>
      </c>
      <c r="AD22" s="605">
        <v>44971.0</v>
      </c>
      <c r="AE22" s="605">
        <v>44994.0</v>
      </c>
      <c r="AF22" s="328">
        <f t="shared" ref="AF22:AF25" si="17">EDATE(AE22,1)+15</f>
        <v>45040</v>
      </c>
      <c r="AG22" s="328">
        <f t="shared" ref="AG22:AG25" si="18">EDATE(AE22,4)</f>
        <v>45116</v>
      </c>
      <c r="AH22" s="329" t="str">
        <f t="shared" si="14"/>
        <v>SI</v>
      </c>
      <c r="AI22" s="330" t="str">
        <f t="shared" si="15"/>
        <v>SI</v>
      </c>
      <c r="AJ22" s="162" t="b">
        <v>0</v>
      </c>
      <c r="AK22" s="162" t="b">
        <v>0</v>
      </c>
      <c r="AL22" s="331" t="str">
        <f t="shared" si="5"/>
        <v>VENCIDO!</v>
      </c>
      <c r="AM22" s="162" t="b">
        <v>0</v>
      </c>
      <c r="AN22" s="343" t="s">
        <v>13963</v>
      </c>
    </row>
    <row r="23" hidden="1">
      <c r="A23" s="1578">
        <v>28.0</v>
      </c>
      <c r="B23" s="240">
        <v>44966.846667129634</v>
      </c>
      <c r="C23" s="239" t="s">
        <v>4936</v>
      </c>
      <c r="D23" s="244" t="s">
        <v>4937</v>
      </c>
      <c r="E23" s="241">
        <v>35035.0</v>
      </c>
      <c r="F23" s="239">
        <v>27.0</v>
      </c>
      <c r="G23" s="257">
        <f t="shared" si="16"/>
        <v>27</v>
      </c>
      <c r="H23" s="239">
        <v>3.9211973E7</v>
      </c>
      <c r="I23" s="239" t="s">
        <v>2021</v>
      </c>
      <c r="J23" s="239" t="s">
        <v>4938</v>
      </c>
      <c r="K23" s="239" t="s">
        <v>4939</v>
      </c>
      <c r="L23" s="239" t="s">
        <v>4936</v>
      </c>
      <c r="M23" s="239" t="s">
        <v>1620</v>
      </c>
      <c r="N23" s="239" t="s">
        <v>4940</v>
      </c>
      <c r="O23" s="239" t="s">
        <v>4941</v>
      </c>
      <c r="P23" s="239" t="s">
        <v>1622</v>
      </c>
      <c r="Q23" s="239" t="s">
        <v>344</v>
      </c>
      <c r="R23" s="239" t="s">
        <v>4942</v>
      </c>
      <c r="S23" s="239" t="s">
        <v>1866</v>
      </c>
      <c r="T23" s="242"/>
      <c r="U23" s="243" t="s">
        <v>4943</v>
      </c>
      <c r="V23" s="239" t="s">
        <v>4944</v>
      </c>
      <c r="W23" s="239" t="s">
        <v>1662</v>
      </c>
      <c r="X23" s="239" t="s">
        <v>4945</v>
      </c>
      <c r="Y23" s="239" t="s">
        <v>2032</v>
      </c>
      <c r="Z23" s="239">
        <v>1.124601401E9</v>
      </c>
      <c r="AA23" s="239" t="s">
        <v>3561</v>
      </c>
      <c r="AB23" s="257"/>
      <c r="AC23" s="627" t="s">
        <v>282</v>
      </c>
      <c r="AD23" s="605">
        <v>44971.0</v>
      </c>
      <c r="AE23" s="342">
        <v>44995.0</v>
      </c>
      <c r="AF23" s="328">
        <f t="shared" si="17"/>
        <v>45041</v>
      </c>
      <c r="AG23" s="328">
        <f t="shared" si="18"/>
        <v>45117</v>
      </c>
      <c r="AH23" s="329" t="str">
        <f t="shared" si="14"/>
        <v>SI</v>
      </c>
      <c r="AI23" s="330" t="str">
        <f t="shared" si="15"/>
        <v>SI</v>
      </c>
      <c r="AJ23" s="162" t="b">
        <v>1</v>
      </c>
      <c r="AK23" s="162" t="b">
        <v>1</v>
      </c>
      <c r="AL23" s="331" t="str">
        <f t="shared" si="5"/>
        <v>VENCIDO!</v>
      </c>
      <c r="AM23" s="162" t="b">
        <v>1</v>
      </c>
      <c r="AN23" s="343" t="s">
        <v>13964</v>
      </c>
    </row>
    <row r="24" ht="18.75" customHeight="1">
      <c r="A24" s="1578">
        <v>30.0</v>
      </c>
      <c r="B24" s="240">
        <v>44966.7805612963</v>
      </c>
      <c r="C24" s="239" t="s">
        <v>4916</v>
      </c>
      <c r="D24" s="341" t="s">
        <v>4917</v>
      </c>
      <c r="E24" s="241">
        <v>36797.0</v>
      </c>
      <c r="F24" s="239">
        <v>22.0</v>
      </c>
      <c r="G24" s="257">
        <f t="shared" si="16"/>
        <v>23</v>
      </c>
      <c r="H24" s="239">
        <v>4.2878722E7</v>
      </c>
      <c r="I24" s="239" t="s">
        <v>391</v>
      </c>
      <c r="J24" s="239" t="s">
        <v>1795</v>
      </c>
      <c r="K24" s="239" t="s">
        <v>4918</v>
      </c>
      <c r="L24" s="239" t="s">
        <v>4920</v>
      </c>
      <c r="M24" s="239" t="s">
        <v>1620</v>
      </c>
      <c r="N24" s="239" t="s">
        <v>4919</v>
      </c>
      <c r="O24" s="239" t="s">
        <v>4921</v>
      </c>
      <c r="P24" s="239" t="s">
        <v>1668</v>
      </c>
      <c r="Q24" s="239" t="s">
        <v>57</v>
      </c>
      <c r="R24" s="239" t="s">
        <v>4922</v>
      </c>
      <c r="S24" s="239" t="s">
        <v>4923</v>
      </c>
      <c r="T24" s="242"/>
      <c r="U24" s="243" t="s">
        <v>4924</v>
      </c>
      <c r="V24" s="239" t="s">
        <v>1661</v>
      </c>
      <c r="W24" s="239" t="s">
        <v>1685</v>
      </c>
      <c r="X24" s="239" t="s">
        <v>4925</v>
      </c>
      <c r="Y24" s="239" t="s">
        <v>1708</v>
      </c>
      <c r="Z24" s="239" t="s">
        <v>4926</v>
      </c>
      <c r="AA24" s="239" t="s">
        <v>1737</v>
      </c>
      <c r="AB24" s="257"/>
      <c r="AC24" s="239" t="s">
        <v>158</v>
      </c>
      <c r="AD24" s="342">
        <v>44995.0</v>
      </c>
      <c r="AE24" s="342">
        <v>44995.0</v>
      </c>
      <c r="AF24" s="328">
        <f t="shared" si="17"/>
        <v>45041</v>
      </c>
      <c r="AG24" s="328">
        <f t="shared" si="18"/>
        <v>45117</v>
      </c>
      <c r="AH24" s="329" t="str">
        <f t="shared" si="14"/>
        <v>SI</v>
      </c>
      <c r="AI24" s="330" t="str">
        <f t="shared" si="15"/>
        <v>SI</v>
      </c>
      <c r="AJ24" s="162" t="b">
        <v>0</v>
      </c>
      <c r="AK24" s="162" t="b">
        <v>0</v>
      </c>
      <c r="AL24" s="331" t="str">
        <f t="shared" si="5"/>
        <v>VENCIDO!</v>
      </c>
      <c r="AM24" s="162" t="b">
        <v>0</v>
      </c>
      <c r="AN24" s="321" t="s">
        <v>5401</v>
      </c>
    </row>
    <row r="25" ht="16.5" customHeight="1">
      <c r="A25" s="1578">
        <v>32.0</v>
      </c>
      <c r="B25" s="250">
        <v>44988.46454105324</v>
      </c>
      <c r="C25" s="249" t="s">
        <v>5047</v>
      </c>
      <c r="D25" s="249" t="s">
        <v>5048</v>
      </c>
      <c r="E25" s="251">
        <v>25620.0</v>
      </c>
      <c r="F25" s="249">
        <v>53.0</v>
      </c>
      <c r="G25" s="257">
        <f t="shared" si="16"/>
        <v>53</v>
      </c>
      <c r="H25" s="249">
        <v>2.1439945E7</v>
      </c>
      <c r="I25" s="249" t="s">
        <v>674</v>
      </c>
      <c r="J25" s="249" t="s">
        <v>1678</v>
      </c>
      <c r="K25" s="260" t="s">
        <v>5049</v>
      </c>
      <c r="L25" s="249" t="s">
        <v>5051</v>
      </c>
      <c r="M25" s="249" t="s">
        <v>1620</v>
      </c>
      <c r="N25" s="249" t="s">
        <v>5050</v>
      </c>
      <c r="O25" s="249" t="s">
        <v>5052</v>
      </c>
      <c r="P25" s="249" t="s">
        <v>1634</v>
      </c>
      <c r="Q25" s="249" t="s">
        <v>158</v>
      </c>
      <c r="R25" s="249" t="s">
        <v>5053</v>
      </c>
      <c r="S25" s="249" t="s">
        <v>5054</v>
      </c>
      <c r="T25" s="249" t="s">
        <v>5055</v>
      </c>
      <c r="U25" s="252" t="s">
        <v>5056</v>
      </c>
      <c r="V25" s="249" t="s">
        <v>5057</v>
      </c>
      <c r="W25" s="249" t="s">
        <v>5058</v>
      </c>
      <c r="X25" s="249" t="s">
        <v>5059</v>
      </c>
      <c r="Y25" s="249" t="s">
        <v>5060</v>
      </c>
      <c r="Z25" s="260" t="s">
        <v>5061</v>
      </c>
      <c r="AA25" s="249" t="s">
        <v>5062</v>
      </c>
      <c r="AB25" s="257"/>
      <c r="AC25" s="239" t="s">
        <v>158</v>
      </c>
      <c r="AD25" s="342">
        <v>44995.0</v>
      </c>
      <c r="AE25" s="342">
        <v>44995.0</v>
      </c>
      <c r="AF25" s="328">
        <f t="shared" si="17"/>
        <v>45041</v>
      </c>
      <c r="AG25" s="328">
        <f t="shared" si="18"/>
        <v>45117</v>
      </c>
      <c r="AH25" s="329" t="str">
        <f t="shared" si="14"/>
        <v>SI</v>
      </c>
      <c r="AI25" s="330" t="str">
        <f t="shared" si="15"/>
        <v>SI</v>
      </c>
      <c r="AJ25" s="162" t="b">
        <v>0</v>
      </c>
      <c r="AK25" s="162" t="b">
        <v>0</v>
      </c>
      <c r="AL25" s="331" t="str">
        <f t="shared" si="5"/>
        <v>VENCIDO!</v>
      </c>
      <c r="AM25" s="162" t="b">
        <v>0</v>
      </c>
      <c r="AN25" s="343" t="s">
        <v>5402</v>
      </c>
    </row>
    <row r="26" hidden="1">
      <c r="A26" s="1578">
        <v>35.0</v>
      </c>
      <c r="B26" s="250">
        <v>44999.59824010417</v>
      </c>
      <c r="C26" s="249" t="s">
        <v>5092</v>
      </c>
      <c r="D26" s="244" t="s">
        <v>5093</v>
      </c>
      <c r="E26" s="251">
        <v>38092.0</v>
      </c>
      <c r="F26" s="249">
        <v>18.0</v>
      </c>
      <c r="G26" s="257">
        <f t="shared" si="16"/>
        <v>19</v>
      </c>
      <c r="H26" s="249">
        <v>4.5689874E7</v>
      </c>
      <c r="I26" s="249" t="s">
        <v>2021</v>
      </c>
      <c r="J26" s="249" t="s">
        <v>5094</v>
      </c>
      <c r="K26" s="249" t="s">
        <v>5095</v>
      </c>
      <c r="L26" s="249" t="s">
        <v>5092</v>
      </c>
      <c r="M26" s="249" t="s">
        <v>3016</v>
      </c>
      <c r="N26" s="249" t="s">
        <v>5096</v>
      </c>
      <c r="O26" s="249" t="s">
        <v>5097</v>
      </c>
      <c r="P26" s="249" t="s">
        <v>1622</v>
      </c>
      <c r="Q26" s="249" t="s">
        <v>344</v>
      </c>
      <c r="R26" s="249" t="s">
        <v>5098</v>
      </c>
      <c r="S26" s="249" t="s">
        <v>1637</v>
      </c>
      <c r="T26" s="254"/>
      <c r="U26" s="252" t="s">
        <v>5099</v>
      </c>
      <c r="V26" s="249" t="s">
        <v>5100</v>
      </c>
      <c r="W26" s="249" t="s">
        <v>1662</v>
      </c>
      <c r="X26" s="249" t="s">
        <v>5101</v>
      </c>
      <c r="Y26" s="249" t="s">
        <v>3108</v>
      </c>
      <c r="Z26" s="249" t="s">
        <v>5102</v>
      </c>
      <c r="AA26" s="249" t="s">
        <v>5103</v>
      </c>
      <c r="AB26" s="212"/>
      <c r="AC26" s="212" t="s">
        <v>282</v>
      </c>
      <c r="AD26" s="254"/>
      <c r="AE26" s="254"/>
      <c r="AF26" s="328"/>
      <c r="AG26" s="328"/>
      <c r="AH26" s="329" t="str">
        <f t="shared" si="14"/>
        <v>SI</v>
      </c>
      <c r="AI26" s="330" t="str">
        <f t="shared" si="15"/>
        <v>SI</v>
      </c>
      <c r="AJ26" s="162" t="b">
        <v>0</v>
      </c>
      <c r="AK26" s="162" t="b">
        <v>0</v>
      </c>
      <c r="AL26" s="331" t="str">
        <f t="shared" si="5"/>
        <v>VENCIDO!</v>
      </c>
      <c r="AM26" s="162" t="b">
        <v>0</v>
      </c>
      <c r="AN26" s="343" t="s">
        <v>13965</v>
      </c>
      <c r="AO26" s="280"/>
      <c r="AP26" s="280"/>
    </row>
    <row r="27" hidden="1">
      <c r="A27" s="1578">
        <v>36.0</v>
      </c>
      <c r="B27" s="250">
        <v>45001.493600428235</v>
      </c>
      <c r="C27" s="249" t="s">
        <v>5115</v>
      </c>
      <c r="D27" s="244" t="s">
        <v>5116</v>
      </c>
      <c r="E27" s="251">
        <v>34541.0</v>
      </c>
      <c r="F27" s="249">
        <v>28.0</v>
      </c>
      <c r="G27" s="257">
        <f t="shared" si="16"/>
        <v>29</v>
      </c>
      <c r="H27" s="249">
        <v>3.8424403E7</v>
      </c>
      <c r="I27" s="249" t="s">
        <v>2021</v>
      </c>
      <c r="J27" s="249" t="s">
        <v>5117</v>
      </c>
      <c r="K27" s="249" t="s">
        <v>5118</v>
      </c>
      <c r="L27" s="249" t="s">
        <v>5115</v>
      </c>
      <c r="M27" s="249" t="s">
        <v>1620</v>
      </c>
      <c r="N27" s="249" t="s">
        <v>5119</v>
      </c>
      <c r="O27" s="249" t="s">
        <v>5120</v>
      </c>
      <c r="P27" s="249" t="s">
        <v>1680</v>
      </c>
      <c r="Q27" s="249" t="s">
        <v>344</v>
      </c>
      <c r="R27" s="249" t="s">
        <v>5121</v>
      </c>
      <c r="S27" s="249" t="s">
        <v>1866</v>
      </c>
      <c r="T27" s="254"/>
      <c r="U27" s="252" t="s">
        <v>5122</v>
      </c>
      <c r="V27" s="249" t="s">
        <v>1661</v>
      </c>
      <c r="W27" s="249" t="s">
        <v>5123</v>
      </c>
      <c r="X27" s="249" t="s">
        <v>5124</v>
      </c>
      <c r="Y27" s="249" t="s">
        <v>5125</v>
      </c>
      <c r="Z27" s="249" t="s">
        <v>5126</v>
      </c>
      <c r="AA27" s="249" t="s">
        <v>1792</v>
      </c>
      <c r="AB27" s="212"/>
      <c r="AC27" s="212" t="s">
        <v>282</v>
      </c>
      <c r="AD27" s="628">
        <v>45001.0</v>
      </c>
      <c r="AE27" s="628">
        <v>45001.0</v>
      </c>
      <c r="AF27" s="328">
        <f>EDATE(AE27,1)+15</f>
        <v>45047</v>
      </c>
      <c r="AG27" s="328">
        <f>EDATE(AE27,4)</f>
        <v>45123</v>
      </c>
      <c r="AH27" s="329" t="str">
        <f t="shared" si="14"/>
        <v>SI</v>
      </c>
      <c r="AI27" s="330" t="str">
        <f t="shared" si="15"/>
        <v>SI</v>
      </c>
      <c r="AJ27" s="162" t="b">
        <v>0</v>
      </c>
      <c r="AK27" s="162" t="b">
        <v>0</v>
      </c>
      <c r="AL27" s="331" t="str">
        <f t="shared" si="5"/>
        <v>VENCIDO!</v>
      </c>
      <c r="AM27" s="162" t="b">
        <v>0</v>
      </c>
      <c r="AN27" s="1311" t="s">
        <v>13966</v>
      </c>
      <c r="AO27" s="280"/>
      <c r="AP27" s="280"/>
    </row>
    <row r="28" hidden="1">
      <c r="A28" s="1578">
        <v>37.0</v>
      </c>
      <c r="B28" s="250">
        <v>45002.686358611114</v>
      </c>
      <c r="C28" s="249" t="s">
        <v>5147</v>
      </c>
      <c r="D28" s="244" t="s">
        <v>5148</v>
      </c>
      <c r="E28" s="251">
        <v>35088.0</v>
      </c>
      <c r="F28" s="249">
        <v>27.0</v>
      </c>
      <c r="G28" s="257">
        <f t="shared" si="16"/>
        <v>27</v>
      </c>
      <c r="H28" s="249">
        <v>3.9518461E7</v>
      </c>
      <c r="I28" s="249" t="s">
        <v>674</v>
      </c>
      <c r="J28" s="249" t="s">
        <v>2141</v>
      </c>
      <c r="K28" s="249">
        <v>1.134873927E9</v>
      </c>
      <c r="L28" s="249" t="s">
        <v>5147</v>
      </c>
      <c r="M28" s="249" t="s">
        <v>1620</v>
      </c>
      <c r="N28" s="249" t="s">
        <v>5149</v>
      </c>
      <c r="O28" s="249" t="s">
        <v>5150</v>
      </c>
      <c r="P28" s="249" t="s">
        <v>1634</v>
      </c>
      <c r="Q28" s="249" t="s">
        <v>282</v>
      </c>
      <c r="R28" s="249" t="s">
        <v>5151</v>
      </c>
      <c r="S28" s="249" t="s">
        <v>5152</v>
      </c>
      <c r="T28" s="254"/>
      <c r="U28" s="252" t="s">
        <v>5153</v>
      </c>
      <c r="V28" s="249" t="s">
        <v>5154</v>
      </c>
      <c r="W28" s="249" t="s">
        <v>2264</v>
      </c>
      <c r="X28" s="249" t="s">
        <v>5155</v>
      </c>
      <c r="Y28" s="249" t="s">
        <v>5156</v>
      </c>
      <c r="Z28" s="249">
        <v>1.134873927E9</v>
      </c>
      <c r="AA28" s="249" t="s">
        <v>5157</v>
      </c>
      <c r="AB28" s="212"/>
      <c r="AC28" s="212" t="s">
        <v>282</v>
      </c>
      <c r="AD28" s="254"/>
      <c r="AE28" s="254"/>
      <c r="AF28" s="328"/>
      <c r="AG28" s="328"/>
      <c r="AH28" s="329" t="str">
        <f t="shared" si="14"/>
        <v>SI</v>
      </c>
      <c r="AI28" s="330" t="str">
        <f t="shared" si="15"/>
        <v>SI</v>
      </c>
      <c r="AJ28" s="162" t="b">
        <v>0</v>
      </c>
      <c r="AK28" s="162" t="b">
        <v>0</v>
      </c>
      <c r="AL28" s="331" t="str">
        <f t="shared" si="5"/>
        <v>VENCIDO!</v>
      </c>
      <c r="AM28" s="162" t="b">
        <v>0</v>
      </c>
      <c r="AN28" s="1311" t="s">
        <v>13966</v>
      </c>
      <c r="AO28" s="280"/>
      <c r="AP28" s="280"/>
    </row>
    <row r="29" hidden="1">
      <c r="A29" s="1578">
        <v>38.0</v>
      </c>
      <c r="B29" s="240">
        <v>45006.49832866898</v>
      </c>
      <c r="C29" s="239" t="s">
        <v>5158</v>
      </c>
      <c r="D29" s="244" t="s">
        <v>5159</v>
      </c>
      <c r="E29" s="241">
        <v>34432.0</v>
      </c>
      <c r="F29" s="239">
        <v>28.0</v>
      </c>
      <c r="G29" s="257">
        <f t="shared" si="16"/>
        <v>29</v>
      </c>
      <c r="H29" s="239">
        <v>3.8176054E7</v>
      </c>
      <c r="I29" s="239" t="s">
        <v>391</v>
      </c>
      <c r="J29" s="239" t="s">
        <v>5160</v>
      </c>
      <c r="K29" s="239" t="s">
        <v>5161</v>
      </c>
      <c r="L29" s="239" t="s">
        <v>5158</v>
      </c>
      <c r="M29" s="239" t="s">
        <v>1620</v>
      </c>
      <c r="N29" s="239" t="s">
        <v>5162</v>
      </c>
      <c r="O29" s="239" t="s">
        <v>5163</v>
      </c>
      <c r="P29" s="239" t="s">
        <v>1680</v>
      </c>
      <c r="Q29" s="239" t="s">
        <v>344</v>
      </c>
      <c r="R29" s="239" t="s">
        <v>5164</v>
      </c>
      <c r="S29" s="239" t="s">
        <v>5164</v>
      </c>
      <c r="T29" s="239" t="s">
        <v>5165</v>
      </c>
      <c r="U29" s="243" t="s">
        <v>5166</v>
      </c>
      <c r="V29" s="239" t="s">
        <v>5167</v>
      </c>
      <c r="W29" s="239" t="s">
        <v>1662</v>
      </c>
      <c r="X29" s="239" t="s">
        <v>5168</v>
      </c>
      <c r="Y29" s="239" t="s">
        <v>1803</v>
      </c>
      <c r="Z29" s="239" t="s">
        <v>5169</v>
      </c>
      <c r="AA29" s="239" t="s">
        <v>1805</v>
      </c>
      <c r="AB29" s="212"/>
      <c r="AC29" s="212" t="s">
        <v>282</v>
      </c>
      <c r="AD29" s="628">
        <v>45006.0</v>
      </c>
      <c r="AE29" s="628">
        <v>45006.0</v>
      </c>
      <c r="AF29" s="328">
        <f>EDATE(AE29,1)+15</f>
        <v>45052</v>
      </c>
      <c r="AG29" s="328">
        <f>EDATE(AE29,4)</f>
        <v>45128</v>
      </c>
      <c r="AH29" s="329" t="str">
        <f t="shared" si="14"/>
        <v>SI</v>
      </c>
      <c r="AI29" s="330" t="str">
        <f t="shared" si="15"/>
        <v>SI</v>
      </c>
      <c r="AJ29" s="162" t="b">
        <v>0</v>
      </c>
      <c r="AK29" s="162" t="b">
        <v>0</v>
      </c>
      <c r="AL29" s="331" t="str">
        <f t="shared" si="5"/>
        <v>VENCIDO!</v>
      </c>
      <c r="AM29" s="162" t="b">
        <v>0</v>
      </c>
      <c r="AN29" s="343" t="s">
        <v>13958</v>
      </c>
      <c r="AO29" s="280"/>
      <c r="AP29" s="280"/>
    </row>
    <row r="30" ht="17.25" hidden="1" customHeight="1">
      <c r="A30" s="1578">
        <v>39.0</v>
      </c>
      <c r="B30" s="250">
        <v>45026.02126818287</v>
      </c>
      <c r="C30" s="249" t="s">
        <v>5170</v>
      </c>
      <c r="D30" s="244" t="s">
        <v>5171</v>
      </c>
      <c r="E30" s="251">
        <v>36144.0</v>
      </c>
      <c r="F30" s="249">
        <v>24.0</v>
      </c>
      <c r="G30" s="327">
        <f t="shared" ref="G30:G40" si="19">IF(E30="","",(TODAY()-E30)/365)</f>
        <v>24.8630137</v>
      </c>
      <c r="H30" s="249">
        <v>4.1667699E7</v>
      </c>
      <c r="I30" s="249" t="s">
        <v>391</v>
      </c>
      <c r="J30" s="249" t="s">
        <v>1618</v>
      </c>
      <c r="K30" s="249" t="s">
        <v>5172</v>
      </c>
      <c r="L30" s="239" t="str">
        <f t="shared" ref="L30:L37" si="20">C30</f>
        <v>dieguezflorencia@gmail.com</v>
      </c>
      <c r="M30" s="249" t="s">
        <v>1620</v>
      </c>
      <c r="N30" s="249" t="s">
        <v>5173</v>
      </c>
      <c r="O30" s="249" t="s">
        <v>5174</v>
      </c>
      <c r="P30" s="249" t="s">
        <v>1668</v>
      </c>
      <c r="Q30" s="249" t="s">
        <v>344</v>
      </c>
      <c r="R30" s="249" t="s">
        <v>5175</v>
      </c>
      <c r="S30" s="249" t="s">
        <v>1651</v>
      </c>
      <c r="T30" s="254"/>
      <c r="U30" s="252" t="s">
        <v>5176</v>
      </c>
      <c r="V30" s="249" t="s">
        <v>5177</v>
      </c>
      <c r="W30" s="249" t="s">
        <v>5178</v>
      </c>
      <c r="X30" s="249" t="s">
        <v>5179</v>
      </c>
      <c r="Y30" s="249" t="s">
        <v>1790</v>
      </c>
      <c r="Z30" s="249" t="s">
        <v>5180</v>
      </c>
      <c r="AA30" s="249" t="s">
        <v>1651</v>
      </c>
      <c r="AB30" s="351"/>
      <c r="AC30" s="212" t="s">
        <v>282</v>
      </c>
      <c r="AD30" s="254"/>
      <c r="AE30" s="254"/>
      <c r="AF30" s="328"/>
      <c r="AG30" s="328"/>
      <c r="AH30" s="329" t="str">
        <f t="shared" si="14"/>
        <v>SI</v>
      </c>
      <c r="AI30" s="330" t="str">
        <f t="shared" si="15"/>
        <v>SI</v>
      </c>
      <c r="AJ30" s="162" t="b">
        <v>0</v>
      </c>
      <c r="AK30" s="162" t="b">
        <v>0</v>
      </c>
      <c r="AL30" s="331" t="str">
        <f t="shared" si="5"/>
        <v>VENCIDO!</v>
      </c>
      <c r="AM30" s="162" t="b">
        <v>0</v>
      </c>
      <c r="AN30" s="343" t="s">
        <v>13967</v>
      </c>
    </row>
    <row r="31" hidden="1">
      <c r="A31" s="1578">
        <v>40.0</v>
      </c>
      <c r="B31" s="250">
        <v>45028.543452199076</v>
      </c>
      <c r="C31" s="249" t="s">
        <v>5181</v>
      </c>
      <c r="D31" s="244" t="s">
        <v>5182</v>
      </c>
      <c r="E31" s="251">
        <v>37711.0</v>
      </c>
      <c r="F31" s="249">
        <v>20.0</v>
      </c>
      <c r="G31" s="327">
        <f t="shared" si="19"/>
        <v>20.56986301</v>
      </c>
      <c r="H31" s="249">
        <v>4.4934149E7</v>
      </c>
      <c r="I31" s="249" t="s">
        <v>391</v>
      </c>
      <c r="J31" s="249" t="s">
        <v>5183</v>
      </c>
      <c r="K31" s="249" t="s">
        <v>5184</v>
      </c>
      <c r="L31" s="239" t="str">
        <f t="shared" si="20"/>
        <v>mica.torrestkd14@gmail.com</v>
      </c>
      <c r="M31" s="249" t="s">
        <v>1620</v>
      </c>
      <c r="N31" s="249" t="s">
        <v>5185</v>
      </c>
      <c r="O31" s="249" t="s">
        <v>5186</v>
      </c>
      <c r="P31" s="249" t="s">
        <v>1680</v>
      </c>
      <c r="Q31" s="249" t="s">
        <v>344</v>
      </c>
      <c r="R31" s="249" t="s">
        <v>5187</v>
      </c>
      <c r="S31" s="249" t="s">
        <v>1651</v>
      </c>
      <c r="T31" s="254"/>
      <c r="U31" s="252" t="s">
        <v>5188</v>
      </c>
      <c r="V31" s="249" t="s">
        <v>5189</v>
      </c>
      <c r="W31" s="249" t="s">
        <v>1662</v>
      </c>
      <c r="X31" s="249" t="s">
        <v>5190</v>
      </c>
      <c r="Y31" s="249" t="s">
        <v>2032</v>
      </c>
      <c r="Z31" s="249" t="s">
        <v>5191</v>
      </c>
      <c r="AA31" s="249" t="s">
        <v>1943</v>
      </c>
      <c r="AB31" s="351"/>
      <c r="AC31" s="212" t="s">
        <v>282</v>
      </c>
      <c r="AD31" s="254"/>
      <c r="AE31" s="254"/>
      <c r="AF31" s="328"/>
      <c r="AG31" s="328"/>
      <c r="AH31" s="329" t="str">
        <f t="shared" si="14"/>
        <v>SI</v>
      </c>
      <c r="AI31" s="330" t="str">
        <f t="shared" si="15"/>
        <v>SI</v>
      </c>
      <c r="AJ31" s="162" t="b">
        <v>0</v>
      </c>
      <c r="AK31" s="162" t="b">
        <v>0</v>
      </c>
      <c r="AL31" s="331" t="str">
        <f t="shared" si="5"/>
        <v>VENCIDO!</v>
      </c>
      <c r="AM31" s="162" t="b">
        <v>0</v>
      </c>
      <c r="AN31" s="343" t="s">
        <v>13968</v>
      </c>
    </row>
    <row r="32">
      <c r="A32" s="1578">
        <v>45.0</v>
      </c>
      <c r="B32" s="250">
        <v>44998.95631545139</v>
      </c>
      <c r="C32" s="249" t="s">
        <v>5079</v>
      </c>
      <c r="D32" s="249" t="s">
        <v>5080</v>
      </c>
      <c r="E32" s="251">
        <v>37339.0</v>
      </c>
      <c r="F32" s="254"/>
      <c r="G32" s="327">
        <f t="shared" si="19"/>
        <v>21.5890411</v>
      </c>
      <c r="H32" s="249">
        <v>4.4110019E7</v>
      </c>
      <c r="I32" s="239" t="s">
        <v>391</v>
      </c>
      <c r="J32" s="249" t="s">
        <v>5081</v>
      </c>
      <c r="K32" s="249" t="s">
        <v>5082</v>
      </c>
      <c r="L32" s="905" t="str">
        <f t="shared" si="20"/>
        <v>wandarosa24@yahoo.com.ar</v>
      </c>
      <c r="M32" s="239" t="s">
        <v>1620</v>
      </c>
      <c r="N32" s="345" t="s">
        <v>5083</v>
      </c>
      <c r="O32" s="347" t="s">
        <v>5086</v>
      </c>
      <c r="P32" s="249" t="s">
        <v>5084</v>
      </c>
      <c r="Q32" s="249" t="s">
        <v>158</v>
      </c>
      <c r="R32" s="345" t="s">
        <v>5087</v>
      </c>
      <c r="S32" s="347" t="s">
        <v>1866</v>
      </c>
      <c r="T32" s="348" t="s">
        <v>2587</v>
      </c>
      <c r="U32" s="256" t="s">
        <v>5088</v>
      </c>
      <c r="V32" s="249" t="s">
        <v>5089</v>
      </c>
      <c r="W32" s="249" t="s">
        <v>5403</v>
      </c>
      <c r="X32" s="345" t="s">
        <v>5090</v>
      </c>
      <c r="Y32" s="349" t="s">
        <v>2587</v>
      </c>
      <c r="Z32" s="347" t="s">
        <v>5091</v>
      </c>
      <c r="AA32" s="350" t="s">
        <v>1943</v>
      </c>
      <c r="AB32" s="351"/>
      <c r="AC32" s="162" t="s">
        <v>158</v>
      </c>
      <c r="AD32" s="254"/>
      <c r="AE32" s="254"/>
      <c r="AF32" s="254"/>
      <c r="AG32" s="254"/>
      <c r="AH32" s="351"/>
      <c r="AI32" s="351"/>
      <c r="AJ32" s="254"/>
      <c r="AK32" s="254"/>
      <c r="AL32" s="351"/>
      <c r="AM32" s="254"/>
      <c r="AN32" s="352" t="s">
        <v>5404</v>
      </c>
    </row>
    <row r="33">
      <c r="A33" s="1578">
        <v>46.0</v>
      </c>
      <c r="B33" s="355">
        <v>45000.093548854165</v>
      </c>
      <c r="C33" s="347" t="s">
        <v>5104</v>
      </c>
      <c r="D33" s="347" t="s">
        <v>5105</v>
      </c>
      <c r="E33" s="356">
        <v>36449.0</v>
      </c>
      <c r="F33" s="254"/>
      <c r="G33" s="327">
        <f t="shared" si="19"/>
        <v>24.02739726</v>
      </c>
      <c r="H33" s="354">
        <v>4.2192896E7</v>
      </c>
      <c r="I33" s="347" t="s">
        <v>2021</v>
      </c>
      <c r="J33" s="347" t="s">
        <v>5106</v>
      </c>
      <c r="K33" s="345" t="s">
        <v>5107</v>
      </c>
      <c r="L33" s="905" t="str">
        <f t="shared" si="20"/>
        <v>lucero50411@estudiantes.untref.edu.ar</v>
      </c>
      <c r="M33" s="239" t="s">
        <v>1620</v>
      </c>
      <c r="N33" s="345" t="s">
        <v>5108</v>
      </c>
      <c r="O33" s="345" t="s">
        <v>5110</v>
      </c>
      <c r="P33" s="347" t="s">
        <v>1668</v>
      </c>
      <c r="Q33" s="347" t="s">
        <v>158</v>
      </c>
      <c r="R33" s="345" t="s">
        <v>5111</v>
      </c>
      <c r="S33" s="347" t="s">
        <v>1651</v>
      </c>
      <c r="T33" s="350" t="s">
        <v>2587</v>
      </c>
      <c r="U33" s="256" t="s">
        <v>5112</v>
      </c>
      <c r="V33" s="357" t="s">
        <v>1661</v>
      </c>
      <c r="W33" s="249" t="s">
        <v>5403</v>
      </c>
      <c r="X33" s="345" t="s">
        <v>5113</v>
      </c>
      <c r="Y33" s="347" t="s">
        <v>1708</v>
      </c>
      <c r="Z33" s="345" t="s">
        <v>5114</v>
      </c>
      <c r="AA33" s="345" t="s">
        <v>1737</v>
      </c>
      <c r="AB33" s="351"/>
      <c r="AC33" s="162" t="s">
        <v>158</v>
      </c>
      <c r="AD33" s="254"/>
      <c r="AE33" s="254"/>
      <c r="AF33" s="254"/>
      <c r="AG33" s="254"/>
      <c r="AH33" s="351"/>
      <c r="AI33" s="351"/>
      <c r="AJ33" s="254"/>
      <c r="AK33" s="254"/>
      <c r="AL33" s="351"/>
      <c r="AM33" s="254"/>
      <c r="AN33" s="352" t="s">
        <v>5405</v>
      </c>
    </row>
    <row r="34">
      <c r="A34" s="1578">
        <v>47.0</v>
      </c>
      <c r="B34" s="360">
        <v>45001.75162364583</v>
      </c>
      <c r="C34" s="361" t="s">
        <v>5137</v>
      </c>
      <c r="D34" s="361" t="s">
        <v>5138</v>
      </c>
      <c r="E34" s="362">
        <v>35314.0</v>
      </c>
      <c r="F34" s="254"/>
      <c r="G34" s="327">
        <f t="shared" si="19"/>
        <v>27.1369863</v>
      </c>
      <c r="H34" s="359">
        <v>3.9764479E7</v>
      </c>
      <c r="I34" s="361" t="s">
        <v>391</v>
      </c>
      <c r="J34" s="361" t="s">
        <v>1678</v>
      </c>
      <c r="K34" s="363" t="s">
        <v>5139</v>
      </c>
      <c r="L34" s="905" t="str">
        <f t="shared" si="20"/>
        <v>camibruni96@gmail.com</v>
      </c>
      <c r="M34" s="239" t="s">
        <v>1620</v>
      </c>
      <c r="N34" s="363" t="s">
        <v>5140</v>
      </c>
      <c r="O34" s="363" t="s">
        <v>5141</v>
      </c>
      <c r="P34" s="361" t="s">
        <v>1680</v>
      </c>
      <c r="Q34" s="361" t="s">
        <v>57</v>
      </c>
      <c r="R34" s="363" t="s">
        <v>5142</v>
      </c>
      <c r="S34" s="361" t="s">
        <v>1637</v>
      </c>
      <c r="T34" s="350" t="s">
        <v>2587</v>
      </c>
      <c r="U34" s="243" t="s">
        <v>5143</v>
      </c>
      <c r="V34" s="363" t="s">
        <v>1661</v>
      </c>
      <c r="W34" s="239" t="s">
        <v>1685</v>
      </c>
      <c r="X34" s="363" t="s">
        <v>5144</v>
      </c>
      <c r="Y34" s="361" t="s">
        <v>2098</v>
      </c>
      <c r="Z34" s="363" t="s">
        <v>5145</v>
      </c>
      <c r="AA34" s="363" t="s">
        <v>5146</v>
      </c>
      <c r="AB34" s="351"/>
      <c r="AC34" s="162" t="s">
        <v>158</v>
      </c>
      <c r="AD34" s="254"/>
      <c r="AE34" s="254"/>
      <c r="AF34" s="254"/>
      <c r="AG34" s="254"/>
      <c r="AH34" s="351"/>
      <c r="AI34" s="351"/>
      <c r="AJ34" s="254"/>
      <c r="AK34" s="254"/>
      <c r="AL34" s="351"/>
      <c r="AM34" s="254"/>
      <c r="AN34" s="352" t="s">
        <v>5405</v>
      </c>
    </row>
    <row r="35" hidden="1">
      <c r="A35" s="1578">
        <v>48.0</v>
      </c>
      <c r="B35" s="614"/>
      <c r="C35" s="351"/>
      <c r="D35" s="351"/>
      <c r="E35" s="627"/>
      <c r="F35" s="254"/>
      <c r="G35" s="327" t="str">
        <f t="shared" si="19"/>
        <v/>
      </c>
      <c r="H35" s="1598"/>
      <c r="I35" s="254"/>
      <c r="J35" s="351"/>
      <c r="K35" s="413"/>
      <c r="L35" s="905" t="str">
        <f t="shared" si="20"/>
        <v/>
      </c>
      <c r="M35" s="254"/>
      <c r="N35" s="351"/>
      <c r="O35" s="351"/>
      <c r="P35" s="351"/>
      <c r="Q35" s="351"/>
      <c r="R35" s="351"/>
      <c r="S35" s="351"/>
      <c r="T35" s="351"/>
      <c r="U35" s="351"/>
      <c r="V35" s="351"/>
      <c r="W35" s="351"/>
      <c r="X35" s="351"/>
      <c r="Y35" s="254"/>
      <c r="Z35" s="413"/>
      <c r="AA35" s="351"/>
      <c r="AB35" s="351"/>
      <c r="AC35" s="161"/>
      <c r="AD35" s="254"/>
      <c r="AE35" s="254"/>
      <c r="AF35" s="254"/>
      <c r="AG35" s="254"/>
      <c r="AH35" s="351"/>
      <c r="AI35" s="351"/>
      <c r="AJ35" s="254"/>
      <c r="AK35" s="254"/>
      <c r="AL35" s="351"/>
      <c r="AM35" s="254"/>
      <c r="AN35" s="595"/>
    </row>
    <row r="36" hidden="1">
      <c r="A36" s="1578">
        <v>49.0</v>
      </c>
      <c r="B36" s="614"/>
      <c r="C36" s="351"/>
      <c r="D36" s="351"/>
      <c r="E36" s="627"/>
      <c r="F36" s="254"/>
      <c r="G36" s="327" t="str">
        <f t="shared" si="19"/>
        <v/>
      </c>
      <c r="H36" s="1598"/>
      <c r="I36" s="254"/>
      <c r="J36" s="351"/>
      <c r="K36" s="413"/>
      <c r="L36" s="905" t="str">
        <f t="shared" si="20"/>
        <v/>
      </c>
      <c r="M36" s="254"/>
      <c r="N36" s="351"/>
      <c r="O36" s="351"/>
      <c r="P36" s="351"/>
      <c r="Q36" s="351"/>
      <c r="R36" s="351"/>
      <c r="S36" s="351"/>
      <c r="T36" s="351"/>
      <c r="U36" s="351"/>
      <c r="V36" s="351"/>
      <c r="W36" s="351"/>
      <c r="X36" s="351"/>
      <c r="Y36" s="254"/>
      <c r="Z36" s="413"/>
      <c r="AA36" s="351"/>
      <c r="AB36" s="351"/>
      <c r="AC36" s="161"/>
      <c r="AD36" s="254"/>
      <c r="AE36" s="254"/>
      <c r="AF36" s="254"/>
      <c r="AG36" s="254"/>
      <c r="AH36" s="351"/>
      <c r="AI36" s="351"/>
      <c r="AJ36" s="254"/>
      <c r="AK36" s="254"/>
      <c r="AL36" s="351"/>
      <c r="AM36" s="254"/>
      <c r="AN36" s="595"/>
    </row>
    <row r="37" hidden="1">
      <c r="A37" s="1578">
        <v>50.0</v>
      </c>
      <c r="B37" s="1599"/>
      <c r="C37" s="1600"/>
      <c r="D37" s="1600"/>
      <c r="E37" s="1601"/>
      <c r="F37" s="1602"/>
      <c r="G37" s="1603" t="str">
        <f t="shared" si="19"/>
        <v/>
      </c>
      <c r="H37" s="1604"/>
      <c r="I37" s="1602"/>
      <c r="J37" s="1600"/>
      <c r="K37" s="1605"/>
      <c r="L37" s="1606" t="str">
        <f t="shared" si="20"/>
        <v/>
      </c>
      <c r="M37" s="1602"/>
      <c r="N37" s="1600"/>
      <c r="O37" s="1600"/>
      <c r="P37" s="1600"/>
      <c r="Q37" s="1600"/>
      <c r="R37" s="1600"/>
      <c r="S37" s="1600"/>
      <c r="T37" s="1600"/>
      <c r="U37" s="1600"/>
      <c r="V37" s="1600"/>
      <c r="W37" s="1600"/>
      <c r="X37" s="1600"/>
      <c r="Y37" s="1602"/>
      <c r="Z37" s="1605"/>
      <c r="AA37" s="1600"/>
      <c r="AB37" s="1600"/>
      <c r="AC37" s="1607"/>
      <c r="AD37" s="1602"/>
      <c r="AE37" s="1602"/>
      <c r="AF37" s="1602"/>
      <c r="AG37" s="1602"/>
      <c r="AH37" s="1600"/>
      <c r="AI37" s="1600"/>
      <c r="AJ37" s="1602"/>
      <c r="AK37" s="1602"/>
      <c r="AL37" s="1600"/>
      <c r="AM37" s="1602"/>
      <c r="AN37" s="1608"/>
    </row>
    <row r="38">
      <c r="A38" s="1578">
        <v>51.0</v>
      </c>
      <c r="B38" s="250">
        <v>45089.65111061343</v>
      </c>
      <c r="C38" s="249" t="s">
        <v>5247</v>
      </c>
      <c r="D38" s="244" t="s">
        <v>5248</v>
      </c>
      <c r="E38" s="251">
        <v>34050.0</v>
      </c>
      <c r="F38" s="249">
        <v>30.0</v>
      </c>
      <c r="G38" s="327">
        <f t="shared" si="19"/>
        <v>30.6</v>
      </c>
      <c r="H38" s="249">
        <v>9.5970179E7</v>
      </c>
      <c r="I38" s="249" t="s">
        <v>3791</v>
      </c>
      <c r="J38" s="249" t="s">
        <v>5249</v>
      </c>
      <c r="K38" s="249">
        <v>1.123876962E9</v>
      </c>
      <c r="L38" s="239" t="s">
        <v>5247</v>
      </c>
      <c r="M38" s="249" t="s">
        <v>1620</v>
      </c>
      <c r="N38" s="249" t="s">
        <v>5250</v>
      </c>
      <c r="O38" s="249" t="s">
        <v>5251</v>
      </c>
      <c r="P38" s="249" t="s">
        <v>1622</v>
      </c>
      <c r="Q38" s="249" t="s">
        <v>57</v>
      </c>
      <c r="R38" s="2" t="s">
        <v>5252</v>
      </c>
      <c r="S38" s="2" t="s">
        <v>1637</v>
      </c>
      <c r="U38" s="271" t="s">
        <v>5253</v>
      </c>
      <c r="V38" s="2" t="s">
        <v>5254</v>
      </c>
      <c r="W38" s="2" t="s">
        <v>5255</v>
      </c>
      <c r="X38" s="2" t="s">
        <v>5256</v>
      </c>
      <c r="Y38" s="2" t="s">
        <v>1884</v>
      </c>
      <c r="Z38" s="2" t="s">
        <v>5257</v>
      </c>
      <c r="AA38" s="272" t="s">
        <v>5258</v>
      </c>
      <c r="AC38" s="212" t="s">
        <v>282</v>
      </c>
      <c r="AD38" s="246"/>
      <c r="AE38" s="246"/>
      <c r="AF38" s="246"/>
      <c r="AG38" s="255"/>
      <c r="AH38" s="255"/>
      <c r="AJ38" s="246"/>
      <c r="AK38" s="246"/>
      <c r="AM38" s="162" t="b">
        <v>0</v>
      </c>
    </row>
    <row r="39">
      <c r="A39" s="1578">
        <v>52.0</v>
      </c>
      <c r="B39" s="269">
        <v>45153.7163875463</v>
      </c>
      <c r="C39" s="249" t="s">
        <v>5308</v>
      </c>
      <c r="D39" s="244" t="s">
        <v>5309</v>
      </c>
      <c r="E39" s="251">
        <v>36894.0</v>
      </c>
      <c r="F39" s="249">
        <v>22.0</v>
      </c>
      <c r="G39" s="327">
        <f t="shared" si="19"/>
        <v>22.80821918</v>
      </c>
      <c r="H39" s="249">
        <v>4.2855987E7</v>
      </c>
      <c r="I39" s="249" t="s">
        <v>391</v>
      </c>
      <c r="J39" s="249" t="s">
        <v>5310</v>
      </c>
      <c r="K39" s="2" t="s">
        <v>5311</v>
      </c>
      <c r="L39" s="2" t="s">
        <v>5308</v>
      </c>
      <c r="M39" s="2" t="s">
        <v>1620</v>
      </c>
      <c r="N39" s="2" t="s">
        <v>5312</v>
      </c>
      <c r="O39" s="2" t="s">
        <v>5314</v>
      </c>
      <c r="P39" s="2" t="s">
        <v>5313</v>
      </c>
      <c r="Q39" s="2" t="s">
        <v>344</v>
      </c>
      <c r="R39" s="2" t="s">
        <v>5315</v>
      </c>
      <c r="S39" s="2" t="s">
        <v>1637</v>
      </c>
      <c r="U39" s="271" t="s">
        <v>5316</v>
      </c>
      <c r="V39" s="2" t="s">
        <v>5317</v>
      </c>
      <c r="W39" s="2" t="s">
        <v>1662</v>
      </c>
      <c r="X39" s="2" t="s">
        <v>5318</v>
      </c>
      <c r="Y39" s="2" t="s">
        <v>2237</v>
      </c>
      <c r="Z39" s="2" t="s">
        <v>5319</v>
      </c>
      <c r="AA39" s="2" t="s">
        <v>5320</v>
      </c>
      <c r="AC39" s="212" t="s">
        <v>282</v>
      </c>
      <c r="AD39" s="246"/>
      <c r="AE39" s="246"/>
      <c r="AF39" s="246"/>
      <c r="AG39" s="255"/>
      <c r="AH39" s="255"/>
      <c r="AJ39" s="246"/>
      <c r="AK39" s="246"/>
      <c r="AM39" s="162" t="b">
        <v>0</v>
      </c>
    </row>
    <row r="40">
      <c r="A40" s="1578">
        <v>53.0</v>
      </c>
      <c r="B40" s="250">
        <v>45139.95653350695</v>
      </c>
      <c r="C40" s="249" t="s">
        <v>5298</v>
      </c>
      <c r="D40" s="244" t="s">
        <v>5299</v>
      </c>
      <c r="E40" s="251">
        <v>37004.0</v>
      </c>
      <c r="F40" s="249">
        <v>22.0</v>
      </c>
      <c r="G40" s="327">
        <f t="shared" si="19"/>
        <v>22.50684932</v>
      </c>
      <c r="H40" s="249">
        <v>4.2998497E7</v>
      </c>
      <c r="I40" s="249" t="s">
        <v>391</v>
      </c>
      <c r="J40" s="249" t="s">
        <v>1822</v>
      </c>
      <c r="K40" s="2" t="s">
        <v>5300</v>
      </c>
      <c r="L40" s="2" t="s">
        <v>5298</v>
      </c>
      <c r="M40" s="2" t="s">
        <v>1620</v>
      </c>
      <c r="N40" s="2" t="s">
        <v>5301</v>
      </c>
      <c r="O40" s="2" t="s">
        <v>5302</v>
      </c>
      <c r="P40" s="2" t="s">
        <v>1634</v>
      </c>
      <c r="Q40" s="2" t="s">
        <v>57</v>
      </c>
      <c r="R40" s="2" t="s">
        <v>5303</v>
      </c>
      <c r="S40" s="2" t="s">
        <v>1637</v>
      </c>
      <c r="U40" s="271" t="s">
        <v>5304</v>
      </c>
      <c r="V40" s="2" t="s">
        <v>5305</v>
      </c>
      <c r="W40" s="2" t="s">
        <v>1662</v>
      </c>
      <c r="X40" s="2" t="s">
        <v>5306</v>
      </c>
      <c r="Y40" s="2" t="s">
        <v>1708</v>
      </c>
      <c r="Z40" s="2" t="s">
        <v>5307</v>
      </c>
      <c r="AA40" s="2" t="s">
        <v>5103</v>
      </c>
      <c r="AC40" s="212" t="s">
        <v>282</v>
      </c>
      <c r="AD40" s="246"/>
      <c r="AE40" s="246"/>
      <c r="AF40" s="246"/>
      <c r="AG40" s="255"/>
      <c r="AH40" s="255"/>
      <c r="AJ40" s="246"/>
      <c r="AK40" s="246"/>
      <c r="AM40" s="162" t="b">
        <v>0</v>
      </c>
    </row>
    <row r="41">
      <c r="A41" s="268"/>
      <c r="C41" s="280"/>
      <c r="D41" s="280"/>
      <c r="E41" s="364"/>
      <c r="F41" s="246"/>
      <c r="G41" s="367"/>
      <c r="H41" s="365"/>
      <c r="I41" s="246"/>
      <c r="J41" s="280"/>
      <c r="K41" s="366"/>
      <c r="L41" s="280"/>
      <c r="M41" s="246"/>
      <c r="N41" s="280"/>
      <c r="O41" s="280"/>
      <c r="P41" s="280"/>
      <c r="Q41" s="280"/>
      <c r="R41" s="280"/>
      <c r="S41" s="280"/>
      <c r="T41" s="280"/>
      <c r="U41" s="280"/>
      <c r="V41" s="280"/>
      <c r="W41" s="280"/>
      <c r="X41" s="280"/>
      <c r="Y41" s="246"/>
      <c r="Z41" s="366"/>
      <c r="AA41" s="280"/>
      <c r="AC41" s="368"/>
      <c r="AD41" s="246"/>
      <c r="AE41" s="246"/>
      <c r="AF41" s="246"/>
      <c r="AG41" s="255"/>
      <c r="AH41" s="255"/>
      <c r="AJ41" s="246"/>
      <c r="AK41" s="246"/>
      <c r="AM41" s="246"/>
    </row>
    <row r="42">
      <c r="A42" s="268"/>
      <c r="C42" s="280"/>
      <c r="D42" s="280"/>
      <c r="E42" s="364"/>
      <c r="F42" s="246"/>
      <c r="G42" s="367"/>
      <c r="H42" s="365"/>
      <c r="I42" s="246"/>
      <c r="J42" s="280"/>
      <c r="K42" s="366"/>
      <c r="L42" s="280"/>
      <c r="M42" s="246"/>
      <c r="N42" s="280"/>
      <c r="O42" s="280"/>
      <c r="P42" s="280"/>
      <c r="Q42" s="280"/>
      <c r="R42" s="280"/>
      <c r="S42" s="280"/>
      <c r="T42" s="280"/>
      <c r="U42" s="280"/>
      <c r="V42" s="280"/>
      <c r="W42" s="280"/>
      <c r="X42" s="280"/>
      <c r="Y42" s="246"/>
      <c r="Z42" s="366"/>
      <c r="AA42" s="280"/>
      <c r="AC42" s="368"/>
      <c r="AD42" s="246"/>
      <c r="AE42" s="246"/>
      <c r="AF42" s="246"/>
      <c r="AG42" s="255"/>
      <c r="AH42" s="255"/>
      <c r="AJ42" s="246"/>
      <c r="AK42" s="246"/>
      <c r="AM42" s="246"/>
    </row>
    <row r="43">
      <c r="A43" s="268"/>
      <c r="C43" s="280"/>
      <c r="D43" s="280"/>
      <c r="E43" s="364"/>
      <c r="F43" s="246"/>
      <c r="G43" s="367"/>
      <c r="H43" s="365"/>
      <c r="I43" s="246"/>
      <c r="J43" s="280"/>
      <c r="K43" s="366"/>
      <c r="L43" s="280"/>
      <c r="M43" s="246"/>
      <c r="N43" s="280"/>
      <c r="O43" s="280"/>
      <c r="P43" s="280"/>
      <c r="Q43" s="280"/>
      <c r="R43" s="280"/>
      <c r="S43" s="280"/>
      <c r="T43" s="280"/>
      <c r="U43" s="280"/>
      <c r="V43" s="280"/>
      <c r="W43" s="280"/>
      <c r="X43" s="280"/>
      <c r="Y43" s="246"/>
      <c r="Z43" s="366"/>
      <c r="AA43" s="280"/>
      <c r="AC43" s="368"/>
      <c r="AD43" s="246"/>
      <c r="AE43" s="246"/>
      <c r="AF43" s="246"/>
      <c r="AG43" s="255"/>
      <c r="AH43" s="255"/>
      <c r="AJ43" s="246"/>
      <c r="AK43" s="246"/>
      <c r="AM43" s="246"/>
    </row>
    <row r="44">
      <c r="A44" s="268"/>
      <c r="C44" s="280"/>
      <c r="D44" s="280"/>
      <c r="E44" s="364"/>
      <c r="F44" s="246"/>
      <c r="G44" s="367"/>
      <c r="H44" s="365"/>
      <c r="I44" s="246"/>
      <c r="J44" s="280"/>
      <c r="K44" s="366"/>
      <c r="L44" s="280"/>
      <c r="M44" s="246"/>
      <c r="N44" s="280"/>
      <c r="O44" s="280"/>
      <c r="P44" s="280"/>
      <c r="Q44" s="280"/>
      <c r="R44" s="280"/>
      <c r="S44" s="280"/>
      <c r="T44" s="280"/>
      <c r="U44" s="280"/>
      <c r="V44" s="280"/>
      <c r="W44" s="280"/>
      <c r="X44" s="280"/>
      <c r="Y44" s="246"/>
      <c r="Z44" s="366"/>
      <c r="AA44" s="280"/>
      <c r="AC44" s="368"/>
      <c r="AD44" s="246"/>
      <c r="AE44" s="246"/>
      <c r="AF44" s="246"/>
      <c r="AG44" s="255"/>
      <c r="AH44" s="255"/>
      <c r="AJ44" s="246"/>
      <c r="AK44" s="246"/>
      <c r="AM44" s="246"/>
    </row>
    <row r="45">
      <c r="A45" s="268"/>
      <c r="C45" s="280"/>
      <c r="D45" s="280"/>
      <c r="E45" s="364"/>
      <c r="F45" s="246"/>
      <c r="G45" s="367"/>
      <c r="H45" s="365"/>
      <c r="I45" s="246"/>
      <c r="J45" s="280"/>
      <c r="K45" s="366"/>
      <c r="L45" s="280"/>
      <c r="M45" s="246"/>
      <c r="N45" s="280"/>
      <c r="O45" s="280"/>
      <c r="P45" s="280"/>
      <c r="Q45" s="280"/>
      <c r="R45" s="280"/>
      <c r="S45" s="280"/>
      <c r="T45" s="280"/>
      <c r="U45" s="280"/>
      <c r="V45" s="280"/>
      <c r="W45" s="280"/>
      <c r="X45" s="280"/>
      <c r="Y45" s="246"/>
      <c r="Z45" s="366"/>
      <c r="AA45" s="280"/>
      <c r="AC45" s="368"/>
      <c r="AD45" s="246"/>
      <c r="AE45" s="246"/>
      <c r="AF45" s="246"/>
      <c r="AG45" s="255"/>
      <c r="AH45" s="255"/>
      <c r="AJ45" s="246"/>
      <c r="AK45" s="246"/>
      <c r="AM45" s="246"/>
    </row>
    <row r="46">
      <c r="A46" s="268"/>
      <c r="C46" s="280"/>
      <c r="D46" s="280"/>
      <c r="E46" s="364"/>
      <c r="F46" s="246"/>
      <c r="G46" s="367"/>
      <c r="H46" s="365"/>
      <c r="I46" s="246"/>
      <c r="J46" s="280"/>
      <c r="K46" s="366"/>
      <c r="L46" s="280"/>
      <c r="M46" s="246"/>
      <c r="N46" s="280"/>
      <c r="O46" s="280"/>
      <c r="P46" s="280"/>
      <c r="Q46" s="280"/>
      <c r="R46" s="280"/>
      <c r="S46" s="280"/>
      <c r="T46" s="280"/>
      <c r="U46" s="280"/>
      <c r="V46" s="280"/>
      <c r="W46" s="280"/>
      <c r="X46" s="280"/>
      <c r="Y46" s="246"/>
      <c r="Z46" s="366"/>
      <c r="AA46" s="280"/>
      <c r="AC46" s="368"/>
      <c r="AD46" s="246"/>
      <c r="AE46" s="246"/>
      <c r="AF46" s="246"/>
      <c r="AG46" s="255"/>
      <c r="AH46" s="255"/>
      <c r="AJ46" s="246"/>
      <c r="AK46" s="246"/>
      <c r="AM46" s="246"/>
    </row>
    <row r="47">
      <c r="A47" s="268"/>
      <c r="C47" s="280"/>
      <c r="D47" s="280"/>
      <c r="E47" s="364"/>
      <c r="F47" s="246"/>
      <c r="G47" s="367"/>
      <c r="H47" s="365"/>
      <c r="I47" s="246"/>
      <c r="J47" s="280"/>
      <c r="K47" s="366"/>
      <c r="L47" s="280"/>
      <c r="M47" s="246"/>
      <c r="N47" s="280"/>
      <c r="O47" s="280"/>
      <c r="P47" s="280"/>
      <c r="Q47" s="280"/>
      <c r="R47" s="280"/>
      <c r="S47" s="280"/>
      <c r="T47" s="280"/>
      <c r="U47" s="280"/>
      <c r="V47" s="280"/>
      <c r="W47" s="280"/>
      <c r="X47" s="280"/>
      <c r="Y47" s="246"/>
      <c r="Z47" s="366"/>
      <c r="AA47" s="280"/>
      <c r="AC47" s="368"/>
      <c r="AD47" s="246"/>
      <c r="AE47" s="246"/>
      <c r="AF47" s="246"/>
      <c r="AG47" s="255"/>
      <c r="AH47" s="255"/>
      <c r="AJ47" s="246"/>
      <c r="AK47" s="246"/>
      <c r="AM47" s="246"/>
    </row>
    <row r="48">
      <c r="A48" s="268"/>
      <c r="C48" s="280"/>
      <c r="D48" s="280"/>
      <c r="E48" s="364"/>
      <c r="F48" s="246"/>
      <c r="G48" s="367"/>
      <c r="H48" s="365"/>
      <c r="I48" s="246"/>
      <c r="J48" s="280"/>
      <c r="K48" s="366"/>
      <c r="L48" s="280"/>
      <c r="M48" s="246"/>
      <c r="N48" s="280"/>
      <c r="O48" s="280"/>
      <c r="P48" s="280"/>
      <c r="Q48" s="280"/>
      <c r="R48" s="280"/>
      <c r="S48" s="280"/>
      <c r="T48" s="280"/>
      <c r="U48" s="280"/>
      <c r="V48" s="280"/>
      <c r="W48" s="280"/>
      <c r="X48" s="280"/>
      <c r="Y48" s="246"/>
      <c r="Z48" s="366"/>
      <c r="AA48" s="280"/>
      <c r="AC48" s="368"/>
      <c r="AD48" s="246"/>
      <c r="AE48" s="246"/>
      <c r="AF48" s="246"/>
      <c r="AG48" s="255"/>
      <c r="AH48" s="255"/>
      <c r="AJ48" s="246"/>
      <c r="AK48" s="246"/>
      <c r="AM48" s="246"/>
    </row>
    <row r="49">
      <c r="A49" s="268"/>
      <c r="C49" s="280"/>
      <c r="D49" s="280"/>
      <c r="E49" s="364"/>
      <c r="F49" s="246"/>
      <c r="G49" s="367"/>
      <c r="H49" s="365"/>
      <c r="I49" s="246"/>
      <c r="J49" s="280"/>
      <c r="K49" s="366"/>
      <c r="L49" s="280"/>
      <c r="M49" s="246"/>
      <c r="N49" s="280"/>
      <c r="O49" s="280"/>
      <c r="P49" s="280"/>
      <c r="Q49" s="280"/>
      <c r="R49" s="280"/>
      <c r="S49" s="280"/>
      <c r="T49" s="280"/>
      <c r="U49" s="280"/>
      <c r="V49" s="280"/>
      <c r="W49" s="280"/>
      <c r="X49" s="280"/>
      <c r="Y49" s="246"/>
      <c r="Z49" s="366"/>
      <c r="AA49" s="280"/>
      <c r="AC49" s="368"/>
      <c r="AD49" s="246"/>
      <c r="AE49" s="246"/>
      <c r="AF49" s="246"/>
      <c r="AG49" s="255"/>
      <c r="AH49" s="255"/>
      <c r="AJ49" s="246"/>
      <c r="AK49" s="246"/>
      <c r="AM49" s="246"/>
    </row>
    <row r="50">
      <c r="A50" s="268"/>
      <c r="C50" s="280"/>
      <c r="D50" s="280"/>
      <c r="E50" s="364"/>
      <c r="F50" s="246"/>
      <c r="G50" s="367"/>
      <c r="H50" s="365"/>
      <c r="I50" s="246"/>
      <c r="J50" s="280"/>
      <c r="K50" s="366"/>
      <c r="L50" s="280"/>
      <c r="M50" s="246"/>
      <c r="N50" s="280"/>
      <c r="O50" s="280"/>
      <c r="P50" s="280"/>
      <c r="Q50" s="280"/>
      <c r="R50" s="280"/>
      <c r="S50" s="280"/>
      <c r="T50" s="280"/>
      <c r="U50" s="280"/>
      <c r="V50" s="280"/>
      <c r="W50" s="280"/>
      <c r="X50" s="280"/>
      <c r="Y50" s="246"/>
      <c r="Z50" s="366"/>
      <c r="AA50" s="280"/>
      <c r="AC50" s="368"/>
      <c r="AD50" s="246"/>
      <c r="AE50" s="246"/>
      <c r="AF50" s="246"/>
      <c r="AG50" s="255"/>
      <c r="AH50" s="255"/>
      <c r="AJ50" s="246"/>
      <c r="AK50" s="246"/>
      <c r="AM50" s="246"/>
    </row>
    <row r="51">
      <c r="A51" s="268"/>
      <c r="C51" s="280"/>
      <c r="D51" s="280"/>
      <c r="E51" s="364"/>
      <c r="F51" s="246"/>
      <c r="G51" s="367"/>
      <c r="H51" s="365"/>
      <c r="I51" s="246"/>
      <c r="J51" s="280"/>
      <c r="K51" s="366"/>
      <c r="L51" s="280"/>
      <c r="M51" s="246"/>
      <c r="N51" s="280"/>
      <c r="O51" s="280"/>
      <c r="P51" s="280"/>
      <c r="Q51" s="280"/>
      <c r="R51" s="280"/>
      <c r="S51" s="280"/>
      <c r="T51" s="280"/>
      <c r="U51" s="280"/>
      <c r="V51" s="280"/>
      <c r="W51" s="280"/>
      <c r="X51" s="280"/>
      <c r="Y51" s="246"/>
      <c r="Z51" s="366"/>
      <c r="AA51" s="280"/>
      <c r="AC51" s="368"/>
      <c r="AD51" s="246"/>
      <c r="AE51" s="246"/>
      <c r="AF51" s="246"/>
      <c r="AG51" s="255"/>
      <c r="AH51" s="255"/>
      <c r="AJ51" s="246"/>
      <c r="AK51" s="246"/>
      <c r="AM51" s="246"/>
    </row>
    <row r="52">
      <c r="A52" s="268"/>
      <c r="C52" s="280"/>
      <c r="D52" s="280"/>
      <c r="E52" s="364"/>
      <c r="F52" s="246"/>
      <c r="G52" s="367"/>
      <c r="H52" s="365"/>
      <c r="I52" s="246"/>
      <c r="J52" s="280"/>
      <c r="K52" s="366"/>
      <c r="L52" s="280"/>
      <c r="M52" s="246"/>
      <c r="N52" s="280"/>
      <c r="O52" s="280"/>
      <c r="P52" s="280"/>
      <c r="Q52" s="280"/>
      <c r="R52" s="280"/>
      <c r="S52" s="280"/>
      <c r="T52" s="280"/>
      <c r="U52" s="280"/>
      <c r="V52" s="280"/>
      <c r="W52" s="280"/>
      <c r="X52" s="280"/>
      <c r="Y52" s="246"/>
      <c r="Z52" s="366"/>
      <c r="AA52" s="280"/>
      <c r="AC52" s="368"/>
      <c r="AD52" s="246"/>
      <c r="AE52" s="246"/>
      <c r="AF52" s="246"/>
      <c r="AG52" s="255"/>
      <c r="AH52" s="255"/>
      <c r="AJ52" s="246"/>
      <c r="AK52" s="246"/>
      <c r="AM52" s="246"/>
    </row>
    <row r="53">
      <c r="A53" s="268"/>
      <c r="C53" s="280"/>
      <c r="D53" s="280"/>
      <c r="E53" s="364"/>
      <c r="F53" s="246"/>
      <c r="G53" s="367"/>
      <c r="H53" s="365"/>
      <c r="I53" s="246"/>
      <c r="J53" s="280"/>
      <c r="K53" s="366"/>
      <c r="L53" s="280"/>
      <c r="M53" s="246"/>
      <c r="N53" s="280"/>
      <c r="O53" s="280"/>
      <c r="P53" s="280"/>
      <c r="Q53" s="280"/>
      <c r="R53" s="280"/>
      <c r="S53" s="280"/>
      <c r="T53" s="280"/>
      <c r="U53" s="280"/>
      <c r="V53" s="280"/>
      <c r="W53" s="280"/>
      <c r="X53" s="280"/>
      <c r="Y53" s="246"/>
      <c r="Z53" s="366"/>
      <c r="AA53" s="280"/>
      <c r="AC53" s="368"/>
      <c r="AD53" s="246"/>
      <c r="AE53" s="246"/>
      <c r="AF53" s="246"/>
      <c r="AG53" s="255"/>
      <c r="AH53" s="255"/>
      <c r="AJ53" s="246"/>
      <c r="AK53" s="246"/>
      <c r="AM53" s="246"/>
    </row>
    <row r="54">
      <c r="A54" s="268"/>
      <c r="C54" s="280"/>
      <c r="D54" s="280"/>
      <c r="E54" s="364"/>
      <c r="F54" s="246"/>
      <c r="G54" s="367"/>
      <c r="H54" s="365"/>
      <c r="I54" s="246"/>
      <c r="J54" s="280"/>
      <c r="K54" s="366"/>
      <c r="L54" s="280"/>
      <c r="M54" s="246"/>
      <c r="N54" s="280"/>
      <c r="O54" s="280"/>
      <c r="P54" s="280"/>
      <c r="Q54" s="280"/>
      <c r="R54" s="280"/>
      <c r="S54" s="280"/>
      <c r="T54" s="280"/>
      <c r="U54" s="280"/>
      <c r="V54" s="280"/>
      <c r="W54" s="280"/>
      <c r="X54" s="280"/>
      <c r="Y54" s="246"/>
      <c r="Z54" s="366"/>
      <c r="AA54" s="280"/>
      <c r="AC54" s="368"/>
      <c r="AD54" s="246"/>
      <c r="AE54" s="246"/>
      <c r="AF54" s="246"/>
      <c r="AG54" s="255"/>
      <c r="AH54" s="255"/>
      <c r="AJ54" s="246"/>
      <c r="AK54" s="246"/>
      <c r="AM54" s="246"/>
    </row>
    <row r="55">
      <c r="A55" s="268"/>
      <c r="C55" s="280"/>
      <c r="D55" s="280"/>
      <c r="E55" s="364"/>
      <c r="F55" s="246"/>
      <c r="G55" s="367"/>
      <c r="H55" s="365"/>
      <c r="I55" s="246"/>
      <c r="J55" s="280"/>
      <c r="K55" s="366"/>
      <c r="L55" s="280"/>
      <c r="M55" s="246"/>
      <c r="N55" s="280"/>
      <c r="O55" s="280"/>
      <c r="P55" s="280"/>
      <c r="Q55" s="280"/>
      <c r="R55" s="280"/>
      <c r="S55" s="280"/>
      <c r="T55" s="280"/>
      <c r="U55" s="280"/>
      <c r="V55" s="280"/>
      <c r="W55" s="280"/>
      <c r="X55" s="280"/>
      <c r="Y55" s="246"/>
      <c r="Z55" s="366"/>
      <c r="AA55" s="280"/>
      <c r="AC55" s="368"/>
      <c r="AD55" s="246"/>
      <c r="AE55" s="246"/>
      <c r="AF55" s="246"/>
      <c r="AG55" s="255"/>
      <c r="AH55" s="255"/>
      <c r="AJ55" s="246"/>
      <c r="AK55" s="246"/>
      <c r="AM55" s="246"/>
    </row>
    <row r="56">
      <c r="A56" s="268"/>
      <c r="C56" s="280"/>
      <c r="D56" s="280"/>
      <c r="E56" s="364"/>
      <c r="F56" s="246"/>
      <c r="G56" s="367"/>
      <c r="H56" s="365"/>
      <c r="I56" s="246"/>
      <c r="J56" s="280"/>
      <c r="K56" s="366"/>
      <c r="L56" s="280"/>
      <c r="M56" s="246"/>
      <c r="N56" s="280"/>
      <c r="O56" s="280"/>
      <c r="P56" s="280"/>
      <c r="Q56" s="280"/>
      <c r="R56" s="280"/>
      <c r="S56" s="280"/>
      <c r="T56" s="280"/>
      <c r="U56" s="280"/>
      <c r="V56" s="280"/>
      <c r="W56" s="280"/>
      <c r="X56" s="280"/>
      <c r="Y56" s="246"/>
      <c r="Z56" s="366"/>
      <c r="AA56" s="280"/>
      <c r="AC56" s="368"/>
      <c r="AD56" s="246"/>
      <c r="AE56" s="246"/>
      <c r="AF56" s="246"/>
      <c r="AG56" s="255"/>
      <c r="AH56" s="255"/>
      <c r="AJ56" s="246"/>
      <c r="AK56" s="246"/>
      <c r="AM56" s="246"/>
    </row>
    <row r="57">
      <c r="A57" s="268"/>
      <c r="C57" s="280"/>
      <c r="D57" s="280"/>
      <c r="E57" s="364"/>
      <c r="F57" s="246"/>
      <c r="G57" s="367"/>
      <c r="H57" s="365"/>
      <c r="I57" s="246"/>
      <c r="J57" s="280"/>
      <c r="K57" s="366"/>
      <c r="L57" s="280"/>
      <c r="M57" s="246"/>
      <c r="N57" s="280"/>
      <c r="O57" s="280"/>
      <c r="P57" s="280"/>
      <c r="Q57" s="280"/>
      <c r="R57" s="280"/>
      <c r="S57" s="280"/>
      <c r="T57" s="280"/>
      <c r="U57" s="280"/>
      <c r="V57" s="280"/>
      <c r="W57" s="280"/>
      <c r="X57" s="280"/>
      <c r="Y57" s="246"/>
      <c r="Z57" s="366"/>
      <c r="AA57" s="280"/>
      <c r="AC57" s="368"/>
      <c r="AD57" s="246"/>
      <c r="AE57" s="246"/>
      <c r="AF57" s="246"/>
      <c r="AG57" s="255"/>
      <c r="AH57" s="255"/>
      <c r="AJ57" s="246"/>
      <c r="AK57" s="246"/>
      <c r="AM57" s="246"/>
    </row>
    <row r="58">
      <c r="A58" s="268"/>
      <c r="C58" s="280"/>
      <c r="D58" s="280"/>
      <c r="E58" s="364"/>
      <c r="F58" s="246"/>
      <c r="G58" s="367"/>
      <c r="H58" s="365"/>
      <c r="I58" s="246"/>
      <c r="J58" s="280"/>
      <c r="K58" s="366"/>
      <c r="L58" s="280"/>
      <c r="M58" s="246"/>
      <c r="N58" s="280"/>
      <c r="O58" s="280"/>
      <c r="P58" s="280"/>
      <c r="Q58" s="280"/>
      <c r="R58" s="280"/>
      <c r="S58" s="280"/>
      <c r="T58" s="280"/>
      <c r="U58" s="280"/>
      <c r="V58" s="280"/>
      <c r="W58" s="280"/>
      <c r="X58" s="280"/>
      <c r="Y58" s="246"/>
      <c r="Z58" s="366"/>
      <c r="AA58" s="280"/>
      <c r="AC58" s="368"/>
      <c r="AD58" s="246"/>
      <c r="AE58" s="246"/>
      <c r="AF58" s="246"/>
      <c r="AG58" s="255"/>
      <c r="AH58" s="255"/>
      <c r="AJ58" s="246"/>
      <c r="AK58" s="246"/>
      <c r="AM58" s="246"/>
    </row>
    <row r="59">
      <c r="A59" s="268"/>
      <c r="C59" s="280"/>
      <c r="D59" s="280"/>
      <c r="E59" s="364"/>
      <c r="F59" s="246"/>
      <c r="G59" s="367"/>
      <c r="H59" s="365"/>
      <c r="I59" s="246"/>
      <c r="J59" s="280"/>
      <c r="K59" s="366"/>
      <c r="L59" s="280"/>
      <c r="M59" s="246"/>
      <c r="N59" s="280"/>
      <c r="O59" s="280"/>
      <c r="P59" s="280"/>
      <c r="Q59" s="280"/>
      <c r="R59" s="280"/>
      <c r="S59" s="280"/>
      <c r="T59" s="280"/>
      <c r="U59" s="280"/>
      <c r="V59" s="280"/>
      <c r="W59" s="280"/>
      <c r="X59" s="280"/>
      <c r="Y59" s="246"/>
      <c r="Z59" s="366"/>
      <c r="AA59" s="280"/>
      <c r="AC59" s="368"/>
      <c r="AD59" s="246"/>
      <c r="AE59" s="246"/>
      <c r="AF59" s="246"/>
      <c r="AG59" s="255"/>
      <c r="AH59" s="255"/>
      <c r="AJ59" s="246"/>
      <c r="AK59" s="246"/>
      <c r="AM59" s="246"/>
    </row>
    <row r="60">
      <c r="A60" s="268"/>
      <c r="C60" s="280"/>
      <c r="D60" s="280"/>
      <c r="E60" s="364"/>
      <c r="F60" s="246"/>
      <c r="G60" s="367"/>
      <c r="H60" s="365"/>
      <c r="I60" s="246"/>
      <c r="J60" s="280"/>
      <c r="K60" s="366"/>
      <c r="L60" s="280"/>
      <c r="M60" s="246"/>
      <c r="N60" s="280"/>
      <c r="O60" s="280"/>
      <c r="P60" s="280"/>
      <c r="Q60" s="280"/>
      <c r="R60" s="280"/>
      <c r="S60" s="280"/>
      <c r="T60" s="280"/>
      <c r="U60" s="280"/>
      <c r="V60" s="280"/>
      <c r="W60" s="280"/>
      <c r="X60" s="280"/>
      <c r="Y60" s="246"/>
      <c r="Z60" s="366"/>
      <c r="AA60" s="280"/>
      <c r="AC60" s="368"/>
      <c r="AD60" s="246"/>
      <c r="AE60" s="246"/>
      <c r="AF60" s="246"/>
      <c r="AG60" s="255"/>
      <c r="AH60" s="255"/>
      <c r="AJ60" s="246"/>
      <c r="AK60" s="246"/>
      <c r="AM60" s="246"/>
    </row>
    <row r="61">
      <c r="A61" s="268"/>
      <c r="C61" s="280"/>
      <c r="D61" s="280"/>
      <c r="E61" s="364"/>
      <c r="F61" s="246"/>
      <c r="G61" s="367"/>
      <c r="H61" s="365"/>
      <c r="I61" s="246"/>
      <c r="J61" s="280"/>
      <c r="K61" s="366"/>
      <c r="L61" s="280"/>
      <c r="M61" s="246"/>
      <c r="N61" s="280"/>
      <c r="O61" s="280"/>
      <c r="P61" s="280"/>
      <c r="Q61" s="280"/>
      <c r="R61" s="280"/>
      <c r="S61" s="280"/>
      <c r="T61" s="280"/>
      <c r="U61" s="280"/>
      <c r="V61" s="280"/>
      <c r="W61" s="280"/>
      <c r="X61" s="280"/>
      <c r="Y61" s="246"/>
      <c r="Z61" s="366"/>
      <c r="AA61" s="280"/>
      <c r="AC61" s="368"/>
      <c r="AD61" s="246"/>
      <c r="AE61" s="246"/>
      <c r="AF61" s="246"/>
      <c r="AG61" s="255"/>
      <c r="AH61" s="255"/>
      <c r="AJ61" s="246"/>
      <c r="AK61" s="246"/>
      <c r="AM61" s="246"/>
    </row>
    <row r="62">
      <c r="A62" s="268"/>
      <c r="C62" s="280"/>
      <c r="D62" s="280"/>
      <c r="E62" s="364"/>
      <c r="F62" s="246"/>
      <c r="G62" s="367"/>
      <c r="H62" s="365"/>
      <c r="I62" s="246"/>
      <c r="J62" s="280"/>
      <c r="K62" s="366"/>
      <c r="L62" s="280"/>
      <c r="M62" s="246"/>
      <c r="N62" s="280"/>
      <c r="O62" s="280"/>
      <c r="P62" s="280"/>
      <c r="Q62" s="280"/>
      <c r="R62" s="280"/>
      <c r="S62" s="280"/>
      <c r="T62" s="280"/>
      <c r="U62" s="280"/>
      <c r="V62" s="280"/>
      <c r="W62" s="280"/>
      <c r="X62" s="280"/>
      <c r="Y62" s="246"/>
      <c r="Z62" s="366"/>
      <c r="AA62" s="280"/>
      <c r="AC62" s="368"/>
      <c r="AD62" s="246"/>
      <c r="AE62" s="246"/>
      <c r="AF62" s="246"/>
      <c r="AG62" s="255"/>
      <c r="AH62" s="255"/>
      <c r="AJ62" s="246"/>
      <c r="AK62" s="246"/>
      <c r="AM62" s="246"/>
    </row>
    <row r="63">
      <c r="A63" s="268"/>
      <c r="C63" s="280"/>
      <c r="D63" s="280"/>
      <c r="E63" s="364"/>
      <c r="F63" s="246"/>
      <c r="G63" s="367"/>
      <c r="H63" s="365"/>
      <c r="I63" s="246"/>
      <c r="J63" s="280"/>
      <c r="K63" s="366"/>
      <c r="L63" s="280"/>
      <c r="M63" s="246"/>
      <c r="N63" s="280"/>
      <c r="O63" s="280"/>
      <c r="P63" s="280"/>
      <c r="Q63" s="280"/>
      <c r="R63" s="280"/>
      <c r="S63" s="280"/>
      <c r="T63" s="280"/>
      <c r="U63" s="280"/>
      <c r="V63" s="280"/>
      <c r="W63" s="280"/>
      <c r="X63" s="280"/>
      <c r="Y63" s="246"/>
      <c r="Z63" s="366"/>
      <c r="AA63" s="280"/>
      <c r="AC63" s="368"/>
      <c r="AD63" s="246"/>
      <c r="AE63" s="246"/>
      <c r="AF63" s="246"/>
      <c r="AG63" s="255"/>
      <c r="AH63" s="255"/>
      <c r="AJ63" s="246"/>
      <c r="AK63" s="246"/>
      <c r="AM63" s="246"/>
    </row>
    <row r="64">
      <c r="A64" s="268"/>
      <c r="C64" s="280"/>
      <c r="D64" s="280"/>
      <c r="E64" s="364"/>
      <c r="F64" s="246"/>
      <c r="G64" s="367"/>
      <c r="H64" s="365"/>
      <c r="I64" s="246"/>
      <c r="J64" s="280"/>
      <c r="K64" s="366"/>
      <c r="L64" s="280"/>
      <c r="M64" s="246"/>
      <c r="N64" s="280"/>
      <c r="O64" s="280"/>
      <c r="P64" s="280"/>
      <c r="Q64" s="280"/>
      <c r="R64" s="280"/>
      <c r="S64" s="280"/>
      <c r="T64" s="280"/>
      <c r="U64" s="280"/>
      <c r="V64" s="280"/>
      <c r="W64" s="280"/>
      <c r="X64" s="280"/>
      <c r="Y64" s="246"/>
      <c r="Z64" s="366"/>
      <c r="AA64" s="280"/>
      <c r="AC64" s="368"/>
      <c r="AD64" s="246"/>
      <c r="AE64" s="246"/>
      <c r="AF64" s="246"/>
      <c r="AG64" s="255"/>
      <c r="AH64" s="255"/>
      <c r="AJ64" s="246"/>
      <c r="AK64" s="246"/>
      <c r="AM64" s="246"/>
    </row>
    <row r="65">
      <c r="A65" s="268"/>
      <c r="C65" s="280"/>
      <c r="D65" s="280"/>
      <c r="E65" s="364"/>
      <c r="F65" s="246"/>
      <c r="G65" s="367"/>
      <c r="H65" s="365"/>
      <c r="I65" s="246"/>
      <c r="J65" s="280"/>
      <c r="K65" s="366"/>
      <c r="L65" s="280"/>
      <c r="M65" s="246"/>
      <c r="N65" s="280"/>
      <c r="O65" s="280"/>
      <c r="P65" s="280"/>
      <c r="Q65" s="280"/>
      <c r="R65" s="280"/>
      <c r="S65" s="280"/>
      <c r="T65" s="280"/>
      <c r="U65" s="280"/>
      <c r="V65" s="280"/>
      <c r="W65" s="280"/>
      <c r="X65" s="280"/>
      <c r="Y65" s="246"/>
      <c r="Z65" s="366"/>
      <c r="AA65" s="280"/>
      <c r="AC65" s="368"/>
      <c r="AD65" s="246"/>
      <c r="AE65" s="246"/>
      <c r="AF65" s="246"/>
      <c r="AG65" s="255"/>
      <c r="AH65" s="255"/>
      <c r="AJ65" s="246"/>
      <c r="AK65" s="246"/>
      <c r="AM65" s="246"/>
    </row>
    <row r="66">
      <c r="A66" s="268"/>
      <c r="C66" s="280"/>
      <c r="D66" s="280"/>
      <c r="E66" s="364"/>
      <c r="F66" s="246"/>
      <c r="G66" s="367"/>
      <c r="H66" s="365"/>
      <c r="I66" s="246"/>
      <c r="J66" s="280"/>
      <c r="K66" s="366"/>
      <c r="L66" s="280"/>
      <c r="M66" s="246"/>
      <c r="N66" s="280"/>
      <c r="O66" s="280"/>
      <c r="P66" s="280"/>
      <c r="Q66" s="280"/>
      <c r="R66" s="280"/>
      <c r="S66" s="280"/>
      <c r="T66" s="280"/>
      <c r="U66" s="280"/>
      <c r="V66" s="280"/>
      <c r="W66" s="280"/>
      <c r="X66" s="280"/>
      <c r="Y66" s="246"/>
      <c r="Z66" s="366"/>
      <c r="AA66" s="280"/>
      <c r="AC66" s="368"/>
      <c r="AD66" s="246"/>
      <c r="AE66" s="246"/>
      <c r="AF66" s="246"/>
      <c r="AG66" s="255"/>
      <c r="AH66" s="255"/>
      <c r="AJ66" s="246"/>
      <c r="AK66" s="246"/>
      <c r="AM66" s="246"/>
    </row>
    <row r="67">
      <c r="A67" s="268"/>
      <c r="C67" s="280"/>
      <c r="D67" s="280"/>
      <c r="E67" s="364"/>
      <c r="F67" s="246"/>
      <c r="G67" s="367"/>
      <c r="H67" s="365"/>
      <c r="I67" s="246"/>
      <c r="J67" s="280"/>
      <c r="K67" s="366"/>
      <c r="L67" s="280"/>
      <c r="M67" s="246"/>
      <c r="N67" s="280"/>
      <c r="O67" s="280"/>
      <c r="P67" s="280"/>
      <c r="Q67" s="280"/>
      <c r="R67" s="280"/>
      <c r="S67" s="280"/>
      <c r="T67" s="280"/>
      <c r="U67" s="280"/>
      <c r="V67" s="280"/>
      <c r="W67" s="280"/>
      <c r="X67" s="280"/>
      <c r="Y67" s="246"/>
      <c r="Z67" s="366"/>
      <c r="AA67" s="280"/>
      <c r="AC67" s="368"/>
      <c r="AD67" s="246"/>
      <c r="AE67" s="246"/>
      <c r="AF67" s="246"/>
      <c r="AG67" s="255"/>
      <c r="AH67" s="255"/>
      <c r="AJ67" s="246"/>
      <c r="AK67" s="246"/>
      <c r="AM67" s="246"/>
    </row>
    <row r="68">
      <c r="A68" s="268"/>
      <c r="C68" s="280"/>
      <c r="D68" s="280"/>
      <c r="E68" s="364"/>
      <c r="F68" s="246"/>
      <c r="G68" s="367"/>
      <c r="H68" s="365"/>
      <c r="I68" s="246"/>
      <c r="J68" s="280"/>
      <c r="K68" s="366"/>
      <c r="L68" s="280"/>
      <c r="M68" s="246"/>
      <c r="N68" s="280"/>
      <c r="O68" s="280"/>
      <c r="P68" s="280"/>
      <c r="Q68" s="280"/>
      <c r="R68" s="280"/>
      <c r="S68" s="280"/>
      <c r="T68" s="280"/>
      <c r="U68" s="280"/>
      <c r="V68" s="280"/>
      <c r="W68" s="280"/>
      <c r="X68" s="280"/>
      <c r="Y68" s="246"/>
      <c r="Z68" s="366"/>
      <c r="AA68" s="280"/>
      <c r="AC68" s="368"/>
      <c r="AD68" s="246"/>
      <c r="AE68" s="246"/>
      <c r="AF68" s="246"/>
      <c r="AG68" s="255"/>
      <c r="AH68" s="255"/>
      <c r="AJ68" s="246"/>
      <c r="AK68" s="246"/>
      <c r="AM68" s="246"/>
    </row>
    <row r="69">
      <c r="A69" s="268"/>
      <c r="C69" s="280"/>
      <c r="D69" s="280"/>
      <c r="E69" s="364"/>
      <c r="F69" s="246"/>
      <c r="G69" s="367"/>
      <c r="H69" s="365"/>
      <c r="I69" s="246"/>
      <c r="J69" s="280"/>
      <c r="K69" s="366"/>
      <c r="L69" s="280"/>
      <c r="M69" s="246"/>
      <c r="N69" s="280"/>
      <c r="O69" s="280"/>
      <c r="P69" s="280"/>
      <c r="Q69" s="280"/>
      <c r="R69" s="280"/>
      <c r="S69" s="280"/>
      <c r="T69" s="280"/>
      <c r="U69" s="280"/>
      <c r="V69" s="280"/>
      <c r="W69" s="280"/>
      <c r="X69" s="280"/>
      <c r="Y69" s="246"/>
      <c r="Z69" s="366"/>
      <c r="AA69" s="280"/>
      <c r="AC69" s="368"/>
      <c r="AD69" s="246"/>
      <c r="AE69" s="246"/>
      <c r="AF69" s="246"/>
      <c r="AG69" s="255"/>
      <c r="AH69" s="255"/>
      <c r="AJ69" s="246"/>
      <c r="AK69" s="246"/>
      <c r="AM69" s="246"/>
    </row>
    <row r="70">
      <c r="A70" s="268"/>
      <c r="C70" s="280"/>
      <c r="D70" s="280"/>
      <c r="E70" s="364"/>
      <c r="F70" s="246"/>
      <c r="G70" s="367"/>
      <c r="H70" s="365"/>
      <c r="I70" s="246"/>
      <c r="J70" s="280"/>
      <c r="K70" s="366"/>
      <c r="L70" s="280"/>
      <c r="M70" s="246"/>
      <c r="N70" s="280"/>
      <c r="O70" s="280"/>
      <c r="P70" s="280"/>
      <c r="Q70" s="280"/>
      <c r="R70" s="280"/>
      <c r="S70" s="280"/>
      <c r="T70" s="280"/>
      <c r="U70" s="280"/>
      <c r="V70" s="280"/>
      <c r="W70" s="280"/>
      <c r="X70" s="280"/>
      <c r="Y70" s="246"/>
      <c r="Z70" s="366"/>
      <c r="AA70" s="280"/>
      <c r="AC70" s="368"/>
      <c r="AD70" s="246"/>
      <c r="AE70" s="246"/>
      <c r="AF70" s="246"/>
      <c r="AG70" s="255"/>
      <c r="AH70" s="255"/>
      <c r="AJ70" s="246"/>
      <c r="AK70" s="246"/>
      <c r="AM70" s="246"/>
    </row>
    <row r="71">
      <c r="A71" s="268"/>
      <c r="C71" s="280"/>
      <c r="D71" s="280"/>
      <c r="E71" s="364"/>
      <c r="F71" s="246"/>
      <c r="G71" s="367"/>
      <c r="H71" s="365"/>
      <c r="I71" s="246"/>
      <c r="J71" s="280"/>
      <c r="K71" s="366"/>
      <c r="L71" s="280"/>
      <c r="M71" s="246"/>
      <c r="N71" s="280"/>
      <c r="O71" s="280"/>
      <c r="P71" s="280"/>
      <c r="Q71" s="280"/>
      <c r="R71" s="280"/>
      <c r="S71" s="280"/>
      <c r="T71" s="280"/>
      <c r="U71" s="280"/>
      <c r="V71" s="280"/>
      <c r="W71" s="280"/>
      <c r="X71" s="280"/>
      <c r="Y71" s="246"/>
      <c r="Z71" s="366"/>
      <c r="AA71" s="280"/>
      <c r="AC71" s="368"/>
      <c r="AD71" s="246"/>
      <c r="AE71" s="246"/>
      <c r="AF71" s="246"/>
      <c r="AG71" s="255"/>
      <c r="AH71" s="255"/>
      <c r="AJ71" s="246"/>
      <c r="AK71" s="246"/>
      <c r="AM71" s="246"/>
    </row>
    <row r="72">
      <c r="A72" s="268"/>
      <c r="C72" s="280"/>
      <c r="D72" s="280"/>
      <c r="E72" s="364"/>
      <c r="F72" s="246"/>
      <c r="G72" s="367"/>
      <c r="H72" s="365"/>
      <c r="I72" s="246"/>
      <c r="J72" s="280"/>
      <c r="K72" s="366"/>
      <c r="L72" s="280"/>
      <c r="M72" s="246"/>
      <c r="N72" s="280"/>
      <c r="O72" s="280"/>
      <c r="P72" s="280"/>
      <c r="Q72" s="280"/>
      <c r="R72" s="280"/>
      <c r="S72" s="280"/>
      <c r="T72" s="280"/>
      <c r="U72" s="280"/>
      <c r="V72" s="280"/>
      <c r="W72" s="280"/>
      <c r="X72" s="280"/>
      <c r="Y72" s="246"/>
      <c r="Z72" s="366"/>
      <c r="AA72" s="280"/>
      <c r="AC72" s="368"/>
      <c r="AD72" s="246"/>
      <c r="AE72" s="246"/>
      <c r="AF72" s="246"/>
      <c r="AG72" s="255"/>
      <c r="AH72" s="255"/>
      <c r="AJ72" s="246"/>
      <c r="AK72" s="246"/>
      <c r="AM72" s="246"/>
    </row>
    <row r="73">
      <c r="A73" s="268"/>
      <c r="C73" s="280"/>
      <c r="D73" s="280"/>
      <c r="E73" s="364"/>
      <c r="F73" s="246"/>
      <c r="G73" s="367"/>
      <c r="H73" s="365"/>
      <c r="I73" s="246"/>
      <c r="J73" s="280"/>
      <c r="K73" s="366"/>
      <c r="L73" s="280"/>
      <c r="M73" s="246"/>
      <c r="N73" s="280"/>
      <c r="O73" s="280"/>
      <c r="P73" s="280"/>
      <c r="Q73" s="280"/>
      <c r="R73" s="280"/>
      <c r="S73" s="280"/>
      <c r="T73" s="280"/>
      <c r="U73" s="280"/>
      <c r="V73" s="280"/>
      <c r="W73" s="280"/>
      <c r="X73" s="280"/>
      <c r="Y73" s="246"/>
      <c r="Z73" s="366"/>
      <c r="AA73" s="280"/>
      <c r="AC73" s="368"/>
      <c r="AD73" s="246"/>
      <c r="AE73" s="246"/>
      <c r="AF73" s="246"/>
      <c r="AG73" s="255"/>
      <c r="AH73" s="255"/>
      <c r="AJ73" s="246"/>
      <c r="AK73" s="246"/>
      <c r="AM73" s="246"/>
    </row>
    <row r="74">
      <c r="A74" s="268"/>
      <c r="C74" s="280"/>
      <c r="D74" s="280"/>
      <c r="E74" s="364"/>
      <c r="F74" s="246"/>
      <c r="G74" s="367"/>
      <c r="H74" s="365"/>
      <c r="I74" s="246"/>
      <c r="J74" s="280"/>
      <c r="K74" s="366"/>
      <c r="L74" s="280"/>
      <c r="M74" s="246"/>
      <c r="N74" s="280"/>
      <c r="O74" s="280"/>
      <c r="P74" s="280"/>
      <c r="Q74" s="280"/>
      <c r="R74" s="280"/>
      <c r="S74" s="280"/>
      <c r="T74" s="280"/>
      <c r="U74" s="280"/>
      <c r="V74" s="280"/>
      <c r="W74" s="280"/>
      <c r="X74" s="280"/>
      <c r="Y74" s="246"/>
      <c r="Z74" s="366"/>
      <c r="AA74" s="280"/>
      <c r="AC74" s="368"/>
      <c r="AD74" s="246"/>
      <c r="AE74" s="246"/>
      <c r="AF74" s="246"/>
      <c r="AG74" s="255"/>
      <c r="AH74" s="255"/>
      <c r="AJ74" s="246"/>
      <c r="AK74" s="246"/>
      <c r="AM74" s="246"/>
    </row>
    <row r="75">
      <c r="A75" s="268"/>
      <c r="C75" s="280"/>
      <c r="D75" s="280"/>
      <c r="E75" s="364"/>
      <c r="F75" s="246"/>
      <c r="G75" s="367"/>
      <c r="H75" s="365"/>
      <c r="I75" s="246"/>
      <c r="J75" s="280"/>
      <c r="K75" s="366"/>
      <c r="L75" s="280"/>
      <c r="M75" s="246"/>
      <c r="N75" s="280"/>
      <c r="O75" s="280"/>
      <c r="P75" s="280"/>
      <c r="Q75" s="280"/>
      <c r="R75" s="280"/>
      <c r="S75" s="280"/>
      <c r="T75" s="280"/>
      <c r="U75" s="280"/>
      <c r="V75" s="280"/>
      <c r="W75" s="280"/>
      <c r="X75" s="280"/>
      <c r="Y75" s="246"/>
      <c r="Z75" s="366"/>
      <c r="AA75" s="280"/>
      <c r="AC75" s="368"/>
      <c r="AD75" s="246"/>
      <c r="AE75" s="246"/>
      <c r="AF75" s="246"/>
      <c r="AG75" s="255"/>
      <c r="AH75" s="255"/>
      <c r="AJ75" s="246"/>
      <c r="AK75" s="246"/>
      <c r="AM75" s="246"/>
    </row>
    <row r="76">
      <c r="A76" s="268"/>
      <c r="C76" s="280"/>
      <c r="D76" s="280"/>
      <c r="E76" s="364"/>
      <c r="F76" s="246"/>
      <c r="G76" s="367"/>
      <c r="H76" s="365"/>
      <c r="I76" s="246"/>
      <c r="J76" s="280"/>
      <c r="K76" s="366"/>
      <c r="L76" s="280"/>
      <c r="M76" s="246"/>
      <c r="N76" s="280"/>
      <c r="O76" s="280"/>
      <c r="P76" s="280"/>
      <c r="Q76" s="280"/>
      <c r="R76" s="280"/>
      <c r="S76" s="280"/>
      <c r="T76" s="280"/>
      <c r="U76" s="280"/>
      <c r="V76" s="280"/>
      <c r="W76" s="280"/>
      <c r="X76" s="280"/>
      <c r="Y76" s="246"/>
      <c r="Z76" s="366"/>
      <c r="AA76" s="280"/>
      <c r="AC76" s="368"/>
      <c r="AD76" s="246"/>
      <c r="AE76" s="246"/>
      <c r="AF76" s="246"/>
      <c r="AG76" s="255"/>
      <c r="AH76" s="255"/>
      <c r="AJ76" s="246"/>
      <c r="AK76" s="246"/>
      <c r="AM76" s="246"/>
    </row>
    <row r="77">
      <c r="A77" s="268"/>
      <c r="C77" s="280"/>
      <c r="D77" s="280"/>
      <c r="E77" s="364"/>
      <c r="F77" s="246"/>
      <c r="G77" s="367"/>
      <c r="H77" s="365"/>
      <c r="I77" s="246"/>
      <c r="J77" s="280"/>
      <c r="K77" s="366"/>
      <c r="L77" s="280"/>
      <c r="M77" s="246"/>
      <c r="N77" s="280"/>
      <c r="O77" s="280"/>
      <c r="P77" s="280"/>
      <c r="Q77" s="280"/>
      <c r="R77" s="280"/>
      <c r="S77" s="280"/>
      <c r="T77" s="280"/>
      <c r="U77" s="280"/>
      <c r="V77" s="280"/>
      <c r="W77" s="280"/>
      <c r="X77" s="280"/>
      <c r="Y77" s="246"/>
      <c r="Z77" s="366"/>
      <c r="AA77" s="280"/>
      <c r="AC77" s="368"/>
      <c r="AD77" s="246"/>
      <c r="AE77" s="246"/>
      <c r="AF77" s="246"/>
      <c r="AG77" s="255"/>
      <c r="AH77" s="255"/>
      <c r="AJ77" s="246"/>
      <c r="AK77" s="246"/>
      <c r="AM77" s="246"/>
    </row>
    <row r="78">
      <c r="A78" s="268"/>
      <c r="C78" s="280"/>
      <c r="D78" s="280"/>
      <c r="E78" s="364"/>
      <c r="F78" s="246"/>
      <c r="G78" s="367"/>
      <c r="H78" s="365"/>
      <c r="I78" s="246"/>
      <c r="J78" s="280"/>
      <c r="K78" s="366"/>
      <c r="L78" s="280"/>
      <c r="M78" s="246"/>
      <c r="N78" s="280"/>
      <c r="O78" s="280"/>
      <c r="P78" s="280"/>
      <c r="Q78" s="280"/>
      <c r="R78" s="280"/>
      <c r="S78" s="280"/>
      <c r="T78" s="280"/>
      <c r="U78" s="280"/>
      <c r="V78" s="280"/>
      <c r="W78" s="280"/>
      <c r="X78" s="280"/>
      <c r="Y78" s="246"/>
      <c r="Z78" s="366"/>
      <c r="AA78" s="280"/>
      <c r="AC78" s="368"/>
      <c r="AD78" s="246"/>
      <c r="AE78" s="246"/>
      <c r="AF78" s="246"/>
      <c r="AG78" s="255"/>
      <c r="AH78" s="255"/>
      <c r="AJ78" s="246"/>
      <c r="AK78" s="246"/>
      <c r="AM78" s="246"/>
    </row>
    <row r="79">
      <c r="A79" s="268"/>
      <c r="C79" s="280"/>
      <c r="D79" s="280"/>
      <c r="E79" s="364"/>
      <c r="F79" s="246"/>
      <c r="G79" s="367"/>
      <c r="H79" s="365"/>
      <c r="I79" s="246"/>
      <c r="J79" s="280"/>
      <c r="K79" s="366"/>
      <c r="L79" s="280"/>
      <c r="M79" s="246"/>
      <c r="N79" s="280"/>
      <c r="O79" s="280"/>
      <c r="P79" s="280"/>
      <c r="Q79" s="280"/>
      <c r="R79" s="280"/>
      <c r="S79" s="280"/>
      <c r="T79" s="280"/>
      <c r="U79" s="280"/>
      <c r="V79" s="280"/>
      <c r="W79" s="280"/>
      <c r="X79" s="280"/>
      <c r="Y79" s="246"/>
      <c r="Z79" s="366"/>
      <c r="AA79" s="280"/>
      <c r="AC79" s="368"/>
      <c r="AD79" s="246"/>
      <c r="AE79" s="246"/>
      <c r="AF79" s="246"/>
      <c r="AG79" s="255"/>
      <c r="AH79" s="255"/>
      <c r="AJ79" s="246"/>
      <c r="AK79" s="246"/>
      <c r="AM79" s="246"/>
    </row>
    <row r="80">
      <c r="A80" s="268"/>
      <c r="C80" s="280"/>
      <c r="D80" s="280"/>
      <c r="E80" s="364"/>
      <c r="F80" s="246"/>
      <c r="G80" s="367"/>
      <c r="H80" s="365"/>
      <c r="I80" s="246"/>
      <c r="J80" s="280"/>
      <c r="K80" s="366"/>
      <c r="L80" s="280"/>
      <c r="M80" s="246"/>
      <c r="N80" s="280"/>
      <c r="O80" s="280"/>
      <c r="P80" s="280"/>
      <c r="Q80" s="280"/>
      <c r="R80" s="280"/>
      <c r="S80" s="280"/>
      <c r="T80" s="280"/>
      <c r="U80" s="280"/>
      <c r="V80" s="280"/>
      <c r="W80" s="280"/>
      <c r="X80" s="280"/>
      <c r="Y80" s="246"/>
      <c r="Z80" s="366"/>
      <c r="AA80" s="280"/>
      <c r="AC80" s="368"/>
      <c r="AD80" s="246"/>
      <c r="AE80" s="246"/>
      <c r="AF80" s="246"/>
      <c r="AG80" s="255"/>
      <c r="AH80" s="255"/>
      <c r="AJ80" s="246"/>
      <c r="AK80" s="246"/>
      <c r="AM80" s="246"/>
    </row>
    <row r="81">
      <c r="A81" s="268"/>
      <c r="C81" s="280"/>
      <c r="D81" s="280"/>
      <c r="E81" s="364"/>
      <c r="F81" s="246"/>
      <c r="G81" s="367"/>
      <c r="H81" s="365"/>
      <c r="I81" s="246"/>
      <c r="J81" s="280"/>
      <c r="K81" s="366"/>
      <c r="L81" s="280"/>
      <c r="M81" s="246"/>
      <c r="N81" s="280"/>
      <c r="O81" s="280"/>
      <c r="P81" s="280"/>
      <c r="Q81" s="280"/>
      <c r="R81" s="280"/>
      <c r="S81" s="280"/>
      <c r="T81" s="280"/>
      <c r="U81" s="280"/>
      <c r="V81" s="280"/>
      <c r="W81" s="280"/>
      <c r="X81" s="280"/>
      <c r="Y81" s="246"/>
      <c r="Z81" s="366"/>
      <c r="AA81" s="280"/>
      <c r="AC81" s="368"/>
      <c r="AD81" s="246"/>
      <c r="AE81" s="246"/>
      <c r="AF81" s="246"/>
      <c r="AG81" s="255"/>
      <c r="AH81" s="255"/>
      <c r="AJ81" s="246"/>
      <c r="AK81" s="246"/>
      <c r="AM81" s="246"/>
    </row>
    <row r="82">
      <c r="A82" s="268"/>
      <c r="C82" s="280"/>
      <c r="D82" s="280"/>
      <c r="E82" s="364"/>
      <c r="F82" s="246"/>
      <c r="G82" s="367"/>
      <c r="H82" s="365"/>
      <c r="I82" s="246"/>
      <c r="J82" s="280"/>
      <c r="K82" s="366"/>
      <c r="L82" s="280"/>
      <c r="M82" s="246"/>
      <c r="N82" s="280"/>
      <c r="O82" s="280"/>
      <c r="P82" s="280"/>
      <c r="Q82" s="280"/>
      <c r="R82" s="280"/>
      <c r="S82" s="280"/>
      <c r="T82" s="280"/>
      <c r="U82" s="280"/>
      <c r="V82" s="280"/>
      <c r="W82" s="280"/>
      <c r="X82" s="280"/>
      <c r="Y82" s="246"/>
      <c r="Z82" s="366"/>
      <c r="AA82" s="280"/>
      <c r="AC82" s="368"/>
      <c r="AD82" s="246"/>
      <c r="AE82" s="246"/>
      <c r="AF82" s="246"/>
      <c r="AG82" s="255"/>
      <c r="AH82" s="255"/>
      <c r="AJ82" s="246"/>
      <c r="AK82" s="246"/>
      <c r="AM82" s="246"/>
    </row>
    <row r="83">
      <c r="A83" s="268"/>
      <c r="C83" s="280"/>
      <c r="D83" s="280"/>
      <c r="E83" s="364"/>
      <c r="F83" s="246"/>
      <c r="G83" s="367"/>
      <c r="H83" s="365"/>
      <c r="I83" s="246"/>
      <c r="J83" s="280"/>
      <c r="K83" s="366"/>
      <c r="L83" s="280"/>
      <c r="M83" s="246"/>
      <c r="N83" s="280"/>
      <c r="O83" s="280"/>
      <c r="P83" s="280"/>
      <c r="Q83" s="280"/>
      <c r="R83" s="280"/>
      <c r="S83" s="280"/>
      <c r="T83" s="280"/>
      <c r="U83" s="280"/>
      <c r="V83" s="280"/>
      <c r="W83" s="280"/>
      <c r="X83" s="280"/>
      <c r="Y83" s="246"/>
      <c r="Z83" s="366"/>
      <c r="AA83" s="280"/>
      <c r="AC83" s="368"/>
      <c r="AD83" s="246"/>
      <c r="AE83" s="246"/>
      <c r="AF83" s="246"/>
      <c r="AG83" s="255"/>
      <c r="AH83" s="255"/>
      <c r="AJ83" s="246"/>
      <c r="AK83" s="246"/>
      <c r="AM83" s="246"/>
    </row>
    <row r="84">
      <c r="A84" s="268"/>
      <c r="C84" s="280"/>
      <c r="D84" s="280"/>
      <c r="E84" s="364"/>
      <c r="F84" s="246"/>
      <c r="G84" s="367"/>
      <c r="H84" s="365"/>
      <c r="I84" s="246"/>
      <c r="J84" s="280"/>
      <c r="K84" s="366"/>
      <c r="L84" s="280"/>
      <c r="M84" s="246"/>
      <c r="N84" s="280"/>
      <c r="O84" s="280"/>
      <c r="P84" s="280"/>
      <c r="Q84" s="280"/>
      <c r="R84" s="280"/>
      <c r="S84" s="280"/>
      <c r="T84" s="280"/>
      <c r="U84" s="280"/>
      <c r="V84" s="280"/>
      <c r="W84" s="280"/>
      <c r="X84" s="280"/>
      <c r="Y84" s="246"/>
      <c r="Z84" s="366"/>
      <c r="AA84" s="280"/>
      <c r="AC84" s="368"/>
      <c r="AD84" s="246"/>
      <c r="AE84" s="246"/>
      <c r="AF84" s="246"/>
      <c r="AG84" s="255"/>
      <c r="AH84" s="255"/>
      <c r="AJ84" s="246"/>
      <c r="AK84" s="246"/>
      <c r="AM84" s="246"/>
    </row>
    <row r="85">
      <c r="A85" s="268"/>
      <c r="C85" s="280"/>
      <c r="D85" s="280"/>
      <c r="E85" s="364"/>
      <c r="F85" s="246"/>
      <c r="G85" s="367"/>
      <c r="H85" s="365"/>
      <c r="I85" s="246"/>
      <c r="J85" s="280"/>
      <c r="K85" s="366"/>
      <c r="L85" s="280"/>
      <c r="M85" s="246"/>
      <c r="N85" s="280"/>
      <c r="O85" s="280"/>
      <c r="P85" s="280"/>
      <c r="Q85" s="280"/>
      <c r="R85" s="280"/>
      <c r="S85" s="280"/>
      <c r="T85" s="280"/>
      <c r="U85" s="280"/>
      <c r="V85" s="280"/>
      <c r="W85" s="280"/>
      <c r="X85" s="280"/>
      <c r="Y85" s="246"/>
      <c r="Z85" s="366"/>
      <c r="AA85" s="280"/>
      <c r="AC85" s="368"/>
      <c r="AD85" s="246"/>
      <c r="AE85" s="246"/>
      <c r="AF85" s="246"/>
      <c r="AG85" s="255"/>
      <c r="AH85" s="255"/>
      <c r="AJ85" s="246"/>
      <c r="AK85" s="246"/>
      <c r="AM85" s="246"/>
    </row>
    <row r="86">
      <c r="A86" s="268"/>
      <c r="C86" s="280"/>
      <c r="D86" s="280"/>
      <c r="E86" s="364"/>
      <c r="F86" s="246"/>
      <c r="G86" s="367"/>
      <c r="H86" s="365"/>
      <c r="I86" s="246"/>
      <c r="J86" s="280"/>
      <c r="K86" s="366"/>
      <c r="L86" s="280"/>
      <c r="M86" s="246"/>
      <c r="N86" s="280"/>
      <c r="O86" s="280"/>
      <c r="P86" s="280"/>
      <c r="Q86" s="280"/>
      <c r="R86" s="280"/>
      <c r="S86" s="280"/>
      <c r="T86" s="280"/>
      <c r="U86" s="280"/>
      <c r="V86" s="280"/>
      <c r="W86" s="280"/>
      <c r="X86" s="280"/>
      <c r="Y86" s="246"/>
      <c r="Z86" s="366"/>
      <c r="AA86" s="280"/>
      <c r="AC86" s="368"/>
      <c r="AD86" s="246"/>
      <c r="AE86" s="246"/>
      <c r="AF86" s="246"/>
      <c r="AG86" s="255"/>
      <c r="AH86" s="255"/>
      <c r="AJ86" s="246"/>
      <c r="AK86" s="246"/>
      <c r="AM86" s="246"/>
    </row>
    <row r="87">
      <c r="A87" s="268"/>
      <c r="C87" s="280"/>
      <c r="D87" s="280"/>
      <c r="E87" s="364"/>
      <c r="F87" s="246"/>
      <c r="G87" s="367"/>
      <c r="H87" s="365"/>
      <c r="I87" s="246"/>
      <c r="J87" s="280"/>
      <c r="K87" s="366"/>
      <c r="L87" s="280"/>
      <c r="M87" s="246"/>
      <c r="N87" s="280"/>
      <c r="O87" s="280"/>
      <c r="P87" s="280"/>
      <c r="Q87" s="280"/>
      <c r="R87" s="280"/>
      <c r="S87" s="280"/>
      <c r="T87" s="280"/>
      <c r="U87" s="280"/>
      <c r="V87" s="280"/>
      <c r="W87" s="280"/>
      <c r="X87" s="280"/>
      <c r="Y87" s="246"/>
      <c r="Z87" s="366"/>
      <c r="AA87" s="280"/>
      <c r="AC87" s="368"/>
      <c r="AD87" s="246"/>
      <c r="AE87" s="246"/>
      <c r="AF87" s="246"/>
      <c r="AG87" s="255"/>
      <c r="AH87" s="255"/>
      <c r="AJ87" s="246"/>
      <c r="AK87" s="246"/>
      <c r="AM87" s="246"/>
    </row>
    <row r="88">
      <c r="A88" s="268"/>
      <c r="C88" s="280"/>
      <c r="D88" s="280"/>
      <c r="E88" s="364"/>
      <c r="F88" s="246"/>
      <c r="G88" s="367"/>
      <c r="H88" s="365"/>
      <c r="I88" s="246"/>
      <c r="J88" s="280"/>
      <c r="K88" s="366"/>
      <c r="L88" s="280"/>
      <c r="M88" s="246"/>
      <c r="N88" s="280"/>
      <c r="O88" s="280"/>
      <c r="P88" s="280"/>
      <c r="Q88" s="280"/>
      <c r="R88" s="280"/>
      <c r="S88" s="280"/>
      <c r="T88" s="280"/>
      <c r="U88" s="280"/>
      <c r="V88" s="280"/>
      <c r="W88" s="280"/>
      <c r="X88" s="280"/>
      <c r="Y88" s="246"/>
      <c r="Z88" s="366"/>
      <c r="AA88" s="280"/>
      <c r="AC88" s="368"/>
      <c r="AD88" s="246"/>
      <c r="AE88" s="246"/>
      <c r="AF88" s="246"/>
      <c r="AG88" s="255"/>
      <c r="AH88" s="255"/>
      <c r="AJ88" s="246"/>
      <c r="AK88" s="246"/>
      <c r="AM88" s="246"/>
    </row>
    <row r="89">
      <c r="A89" s="268"/>
      <c r="C89" s="280"/>
      <c r="D89" s="280"/>
      <c r="E89" s="364"/>
      <c r="F89" s="246"/>
      <c r="G89" s="367"/>
      <c r="H89" s="365"/>
      <c r="I89" s="246"/>
      <c r="J89" s="280"/>
      <c r="K89" s="366"/>
      <c r="L89" s="280"/>
      <c r="M89" s="246"/>
      <c r="N89" s="280"/>
      <c r="O89" s="280"/>
      <c r="P89" s="280"/>
      <c r="Q89" s="280"/>
      <c r="R89" s="280"/>
      <c r="S89" s="280"/>
      <c r="T89" s="280"/>
      <c r="U89" s="280"/>
      <c r="V89" s="280"/>
      <c r="W89" s="280"/>
      <c r="X89" s="280"/>
      <c r="Y89" s="246"/>
      <c r="Z89" s="366"/>
      <c r="AA89" s="280"/>
      <c r="AC89" s="368"/>
      <c r="AD89" s="246"/>
      <c r="AE89" s="246"/>
      <c r="AF89" s="246"/>
      <c r="AG89" s="255"/>
      <c r="AH89" s="255"/>
      <c r="AJ89" s="246"/>
      <c r="AK89" s="246"/>
      <c r="AM89" s="246"/>
    </row>
    <row r="90">
      <c r="A90" s="268"/>
      <c r="C90" s="280"/>
      <c r="D90" s="280"/>
      <c r="E90" s="364"/>
      <c r="F90" s="246"/>
      <c r="G90" s="367"/>
      <c r="H90" s="365"/>
      <c r="I90" s="246"/>
      <c r="J90" s="280"/>
      <c r="K90" s="366"/>
      <c r="L90" s="280"/>
      <c r="M90" s="246"/>
      <c r="N90" s="280"/>
      <c r="O90" s="280"/>
      <c r="P90" s="280"/>
      <c r="Q90" s="280"/>
      <c r="R90" s="280"/>
      <c r="S90" s="280"/>
      <c r="T90" s="280"/>
      <c r="U90" s="280"/>
      <c r="V90" s="280"/>
      <c r="W90" s="280"/>
      <c r="X90" s="280"/>
      <c r="Y90" s="246"/>
      <c r="Z90" s="366"/>
      <c r="AA90" s="280"/>
      <c r="AC90" s="368"/>
      <c r="AD90" s="246"/>
      <c r="AE90" s="246"/>
      <c r="AF90" s="246"/>
      <c r="AG90" s="255"/>
      <c r="AH90" s="255"/>
      <c r="AJ90" s="246"/>
      <c r="AK90" s="246"/>
      <c r="AM90" s="246"/>
    </row>
    <row r="91">
      <c r="A91" s="268"/>
      <c r="C91" s="280"/>
      <c r="D91" s="280"/>
      <c r="E91" s="364"/>
      <c r="F91" s="246"/>
      <c r="G91" s="367"/>
      <c r="H91" s="365"/>
      <c r="I91" s="246"/>
      <c r="J91" s="280"/>
      <c r="K91" s="366"/>
      <c r="L91" s="280"/>
      <c r="M91" s="246"/>
      <c r="N91" s="280"/>
      <c r="O91" s="280"/>
      <c r="P91" s="280"/>
      <c r="Q91" s="280"/>
      <c r="R91" s="280"/>
      <c r="S91" s="280"/>
      <c r="T91" s="280"/>
      <c r="U91" s="280"/>
      <c r="V91" s="280"/>
      <c r="W91" s="280"/>
      <c r="X91" s="280"/>
      <c r="Y91" s="246"/>
      <c r="Z91" s="366"/>
      <c r="AA91" s="280"/>
      <c r="AC91" s="368"/>
      <c r="AD91" s="246"/>
      <c r="AE91" s="246"/>
      <c r="AF91" s="246"/>
      <c r="AG91" s="255"/>
      <c r="AH91" s="255"/>
      <c r="AJ91" s="246"/>
      <c r="AK91" s="246"/>
      <c r="AM91" s="246"/>
    </row>
    <row r="92">
      <c r="A92" s="268"/>
      <c r="C92" s="280"/>
      <c r="D92" s="280"/>
      <c r="E92" s="364"/>
      <c r="F92" s="246"/>
      <c r="G92" s="367"/>
      <c r="H92" s="365"/>
      <c r="I92" s="246"/>
      <c r="J92" s="280"/>
      <c r="K92" s="366"/>
      <c r="L92" s="280"/>
      <c r="M92" s="246"/>
      <c r="N92" s="280"/>
      <c r="O92" s="280"/>
      <c r="P92" s="280"/>
      <c r="Q92" s="280"/>
      <c r="R92" s="280"/>
      <c r="S92" s="280"/>
      <c r="T92" s="280"/>
      <c r="U92" s="280"/>
      <c r="V92" s="280"/>
      <c r="W92" s="280"/>
      <c r="X92" s="280"/>
      <c r="Y92" s="246"/>
      <c r="Z92" s="366"/>
      <c r="AA92" s="280"/>
      <c r="AC92" s="368"/>
      <c r="AD92" s="246"/>
      <c r="AE92" s="246"/>
      <c r="AF92" s="246"/>
      <c r="AG92" s="255"/>
      <c r="AH92" s="255"/>
      <c r="AJ92" s="246"/>
      <c r="AK92" s="246"/>
      <c r="AM92" s="246"/>
    </row>
    <row r="93">
      <c r="A93" s="268"/>
      <c r="C93" s="280"/>
      <c r="D93" s="280"/>
      <c r="E93" s="364"/>
      <c r="F93" s="246"/>
      <c r="G93" s="367"/>
      <c r="H93" s="365"/>
      <c r="I93" s="246"/>
      <c r="J93" s="280"/>
      <c r="K93" s="366"/>
      <c r="L93" s="280"/>
      <c r="M93" s="246"/>
      <c r="N93" s="280"/>
      <c r="O93" s="280"/>
      <c r="P93" s="280"/>
      <c r="Q93" s="280"/>
      <c r="R93" s="280"/>
      <c r="S93" s="280"/>
      <c r="T93" s="280"/>
      <c r="U93" s="280"/>
      <c r="V93" s="280"/>
      <c r="W93" s="280"/>
      <c r="X93" s="280"/>
      <c r="Y93" s="246"/>
      <c r="Z93" s="366"/>
      <c r="AA93" s="280"/>
      <c r="AC93" s="368"/>
      <c r="AD93" s="246"/>
      <c r="AE93" s="246"/>
      <c r="AF93" s="246"/>
      <c r="AG93" s="255"/>
      <c r="AH93" s="255"/>
      <c r="AJ93" s="246"/>
      <c r="AK93" s="246"/>
      <c r="AM93" s="246"/>
    </row>
    <row r="94">
      <c r="A94" s="268"/>
      <c r="C94" s="280"/>
      <c r="D94" s="280"/>
      <c r="E94" s="364"/>
      <c r="F94" s="246"/>
      <c r="G94" s="367"/>
      <c r="H94" s="365"/>
      <c r="I94" s="246"/>
      <c r="J94" s="280"/>
      <c r="K94" s="366"/>
      <c r="L94" s="280"/>
      <c r="M94" s="246"/>
      <c r="N94" s="280"/>
      <c r="O94" s="280"/>
      <c r="P94" s="280"/>
      <c r="Q94" s="280"/>
      <c r="R94" s="280"/>
      <c r="S94" s="280"/>
      <c r="T94" s="280"/>
      <c r="U94" s="280"/>
      <c r="V94" s="280"/>
      <c r="W94" s="280"/>
      <c r="X94" s="280"/>
      <c r="Y94" s="246"/>
      <c r="Z94" s="366"/>
      <c r="AA94" s="280"/>
      <c r="AC94" s="368"/>
      <c r="AD94" s="246"/>
      <c r="AE94" s="246"/>
      <c r="AF94" s="246"/>
      <c r="AG94" s="255"/>
      <c r="AH94" s="255"/>
      <c r="AJ94" s="246"/>
      <c r="AK94" s="246"/>
      <c r="AM94" s="246"/>
    </row>
    <row r="95">
      <c r="A95" s="268"/>
      <c r="C95" s="280"/>
      <c r="D95" s="280"/>
      <c r="E95" s="364"/>
      <c r="F95" s="246"/>
      <c r="G95" s="367"/>
      <c r="H95" s="365"/>
      <c r="I95" s="246"/>
      <c r="J95" s="280"/>
      <c r="K95" s="366"/>
      <c r="L95" s="280"/>
      <c r="M95" s="246"/>
      <c r="N95" s="280"/>
      <c r="O95" s="280"/>
      <c r="P95" s="280"/>
      <c r="Q95" s="280"/>
      <c r="R95" s="280"/>
      <c r="S95" s="280"/>
      <c r="T95" s="280"/>
      <c r="U95" s="280"/>
      <c r="V95" s="280"/>
      <c r="W95" s="280"/>
      <c r="X95" s="280"/>
      <c r="Y95" s="246"/>
      <c r="Z95" s="366"/>
      <c r="AA95" s="280"/>
      <c r="AC95" s="368"/>
      <c r="AD95" s="246"/>
      <c r="AE95" s="246"/>
      <c r="AF95" s="246"/>
      <c r="AG95" s="255"/>
      <c r="AH95" s="255"/>
      <c r="AJ95" s="246"/>
      <c r="AK95" s="246"/>
      <c r="AM95" s="246"/>
    </row>
    <row r="96">
      <c r="A96" s="268"/>
      <c r="C96" s="280"/>
      <c r="D96" s="280"/>
      <c r="E96" s="364"/>
      <c r="F96" s="246"/>
      <c r="G96" s="367"/>
      <c r="H96" s="365"/>
      <c r="I96" s="246"/>
      <c r="J96" s="280"/>
      <c r="K96" s="366"/>
      <c r="L96" s="280"/>
      <c r="M96" s="246"/>
      <c r="N96" s="280"/>
      <c r="O96" s="280"/>
      <c r="P96" s="280"/>
      <c r="Q96" s="280"/>
      <c r="R96" s="280"/>
      <c r="S96" s="280"/>
      <c r="T96" s="280"/>
      <c r="U96" s="280"/>
      <c r="V96" s="280"/>
      <c r="W96" s="280"/>
      <c r="X96" s="280"/>
      <c r="Y96" s="246"/>
      <c r="Z96" s="366"/>
      <c r="AA96" s="280"/>
      <c r="AC96" s="368"/>
      <c r="AD96" s="246"/>
      <c r="AE96" s="246"/>
      <c r="AF96" s="246"/>
      <c r="AG96" s="255"/>
      <c r="AH96" s="255"/>
      <c r="AJ96" s="246"/>
      <c r="AK96" s="246"/>
      <c r="AM96" s="246"/>
    </row>
    <row r="97">
      <c r="A97" s="268"/>
      <c r="C97" s="280"/>
      <c r="D97" s="280"/>
      <c r="E97" s="364"/>
      <c r="F97" s="246"/>
      <c r="G97" s="367"/>
      <c r="H97" s="365"/>
      <c r="I97" s="246"/>
      <c r="J97" s="280"/>
      <c r="K97" s="366"/>
      <c r="L97" s="280"/>
      <c r="M97" s="246"/>
      <c r="N97" s="280"/>
      <c r="O97" s="280"/>
      <c r="P97" s="280"/>
      <c r="Q97" s="280"/>
      <c r="R97" s="280"/>
      <c r="S97" s="280"/>
      <c r="T97" s="280"/>
      <c r="U97" s="280"/>
      <c r="V97" s="280"/>
      <c r="W97" s="280"/>
      <c r="X97" s="280"/>
      <c r="Y97" s="246"/>
      <c r="Z97" s="366"/>
      <c r="AA97" s="280"/>
      <c r="AC97" s="368"/>
      <c r="AD97" s="246"/>
      <c r="AE97" s="246"/>
      <c r="AF97" s="246"/>
      <c r="AG97" s="255"/>
      <c r="AH97" s="255"/>
      <c r="AJ97" s="246"/>
      <c r="AK97" s="246"/>
      <c r="AM97" s="246"/>
    </row>
    <row r="98">
      <c r="A98" s="268"/>
      <c r="C98" s="280"/>
      <c r="D98" s="280"/>
      <c r="E98" s="364"/>
      <c r="F98" s="246"/>
      <c r="G98" s="367"/>
      <c r="H98" s="365"/>
      <c r="I98" s="246"/>
      <c r="J98" s="280"/>
      <c r="K98" s="366"/>
      <c r="L98" s="280"/>
      <c r="M98" s="246"/>
      <c r="N98" s="280"/>
      <c r="O98" s="280"/>
      <c r="P98" s="280"/>
      <c r="Q98" s="280"/>
      <c r="R98" s="280"/>
      <c r="S98" s="280"/>
      <c r="T98" s="280"/>
      <c r="U98" s="280"/>
      <c r="V98" s="280"/>
      <c r="W98" s="280"/>
      <c r="X98" s="280"/>
      <c r="Y98" s="246"/>
      <c r="Z98" s="366"/>
      <c r="AA98" s="280"/>
      <c r="AC98" s="368"/>
      <c r="AD98" s="246"/>
      <c r="AE98" s="246"/>
      <c r="AF98" s="246"/>
      <c r="AG98" s="255"/>
      <c r="AH98" s="255"/>
      <c r="AJ98" s="246"/>
      <c r="AK98" s="246"/>
      <c r="AM98" s="246"/>
    </row>
    <row r="99">
      <c r="A99" s="268"/>
      <c r="C99" s="280"/>
      <c r="D99" s="280"/>
      <c r="E99" s="364"/>
      <c r="F99" s="246"/>
      <c r="G99" s="367"/>
      <c r="H99" s="365"/>
      <c r="I99" s="246"/>
      <c r="J99" s="280"/>
      <c r="K99" s="366"/>
      <c r="L99" s="280"/>
      <c r="M99" s="246"/>
      <c r="N99" s="280"/>
      <c r="O99" s="280"/>
      <c r="P99" s="280"/>
      <c r="Q99" s="280"/>
      <c r="R99" s="280"/>
      <c r="S99" s="280"/>
      <c r="T99" s="280"/>
      <c r="U99" s="280"/>
      <c r="V99" s="280"/>
      <c r="W99" s="280"/>
      <c r="X99" s="280"/>
      <c r="Y99" s="246"/>
      <c r="Z99" s="366"/>
      <c r="AA99" s="280"/>
      <c r="AC99" s="368"/>
      <c r="AD99" s="246"/>
      <c r="AE99" s="246"/>
      <c r="AF99" s="246"/>
      <c r="AG99" s="255"/>
      <c r="AH99" s="255"/>
      <c r="AJ99" s="246"/>
      <c r="AK99" s="246"/>
      <c r="AM99" s="246"/>
    </row>
    <row r="100">
      <c r="A100" s="268"/>
      <c r="C100" s="280"/>
      <c r="D100" s="280"/>
      <c r="E100" s="364"/>
      <c r="F100" s="246"/>
      <c r="G100" s="367"/>
      <c r="H100" s="365"/>
      <c r="I100" s="246"/>
      <c r="J100" s="280"/>
      <c r="K100" s="366"/>
      <c r="L100" s="280"/>
      <c r="M100" s="246"/>
      <c r="N100" s="280"/>
      <c r="O100" s="280"/>
      <c r="P100" s="280"/>
      <c r="Q100" s="280"/>
      <c r="R100" s="280"/>
      <c r="S100" s="280"/>
      <c r="T100" s="280"/>
      <c r="U100" s="280"/>
      <c r="V100" s="280"/>
      <c r="W100" s="280"/>
      <c r="X100" s="280"/>
      <c r="Y100" s="246"/>
      <c r="Z100" s="366"/>
      <c r="AA100" s="280"/>
      <c r="AC100" s="368"/>
      <c r="AD100" s="246"/>
      <c r="AE100" s="246"/>
      <c r="AF100" s="246"/>
      <c r="AG100" s="255"/>
      <c r="AH100" s="255"/>
      <c r="AJ100" s="246"/>
      <c r="AK100" s="246"/>
      <c r="AM100" s="246"/>
    </row>
    <row r="101">
      <c r="A101" s="268"/>
      <c r="C101" s="280"/>
      <c r="D101" s="280"/>
      <c r="E101" s="364"/>
      <c r="F101" s="246"/>
      <c r="G101" s="367"/>
      <c r="H101" s="365"/>
      <c r="I101" s="246"/>
      <c r="J101" s="280"/>
      <c r="K101" s="366"/>
      <c r="L101" s="280"/>
      <c r="M101" s="246"/>
      <c r="N101" s="280"/>
      <c r="O101" s="280"/>
      <c r="P101" s="280"/>
      <c r="Q101" s="280"/>
      <c r="R101" s="280"/>
      <c r="S101" s="280"/>
      <c r="T101" s="280"/>
      <c r="U101" s="280"/>
      <c r="V101" s="280"/>
      <c r="W101" s="280"/>
      <c r="X101" s="280"/>
      <c r="Y101" s="246"/>
      <c r="Z101" s="366"/>
      <c r="AA101" s="280"/>
      <c r="AC101" s="368"/>
      <c r="AD101" s="246"/>
      <c r="AE101" s="246"/>
      <c r="AF101" s="246"/>
      <c r="AG101" s="255"/>
      <c r="AH101" s="255"/>
      <c r="AJ101" s="246"/>
      <c r="AK101" s="246"/>
      <c r="AM101" s="246"/>
    </row>
    <row r="102">
      <c r="A102" s="268"/>
      <c r="C102" s="280"/>
      <c r="D102" s="280"/>
      <c r="E102" s="364"/>
      <c r="F102" s="246"/>
      <c r="G102" s="367"/>
      <c r="H102" s="365"/>
      <c r="I102" s="246"/>
      <c r="J102" s="280"/>
      <c r="K102" s="366"/>
      <c r="L102" s="280"/>
      <c r="M102" s="246"/>
      <c r="N102" s="280"/>
      <c r="O102" s="280"/>
      <c r="P102" s="280"/>
      <c r="Q102" s="280"/>
      <c r="R102" s="280"/>
      <c r="S102" s="280"/>
      <c r="T102" s="280"/>
      <c r="U102" s="280"/>
      <c r="V102" s="280"/>
      <c r="W102" s="280"/>
      <c r="X102" s="280"/>
      <c r="Y102" s="246"/>
      <c r="Z102" s="366"/>
      <c r="AA102" s="280"/>
      <c r="AC102" s="368"/>
      <c r="AD102" s="246"/>
      <c r="AE102" s="246"/>
      <c r="AF102" s="246"/>
      <c r="AG102" s="255"/>
      <c r="AH102" s="255"/>
      <c r="AJ102" s="246"/>
      <c r="AK102" s="246"/>
      <c r="AM102" s="246"/>
    </row>
    <row r="103">
      <c r="A103" s="268"/>
      <c r="C103" s="280"/>
      <c r="D103" s="280"/>
      <c r="E103" s="364"/>
      <c r="F103" s="246"/>
      <c r="G103" s="367"/>
      <c r="H103" s="365"/>
      <c r="I103" s="246"/>
      <c r="J103" s="280"/>
      <c r="K103" s="366"/>
      <c r="L103" s="280"/>
      <c r="M103" s="246"/>
      <c r="N103" s="280"/>
      <c r="O103" s="280"/>
      <c r="P103" s="280"/>
      <c r="Q103" s="280"/>
      <c r="R103" s="280"/>
      <c r="S103" s="280"/>
      <c r="T103" s="280"/>
      <c r="U103" s="280"/>
      <c r="V103" s="280"/>
      <c r="W103" s="280"/>
      <c r="X103" s="280"/>
      <c r="Y103" s="246"/>
      <c r="Z103" s="366"/>
      <c r="AA103" s="280"/>
      <c r="AC103" s="368"/>
      <c r="AD103" s="246"/>
      <c r="AE103" s="246"/>
      <c r="AF103" s="246"/>
      <c r="AG103" s="255"/>
      <c r="AH103" s="255"/>
      <c r="AJ103" s="246"/>
      <c r="AK103" s="246"/>
      <c r="AM103" s="246"/>
    </row>
    <row r="104">
      <c r="A104" s="268"/>
      <c r="C104" s="280"/>
      <c r="D104" s="280"/>
      <c r="E104" s="364"/>
      <c r="F104" s="246"/>
      <c r="G104" s="367"/>
      <c r="H104" s="365"/>
      <c r="I104" s="246"/>
      <c r="J104" s="280"/>
      <c r="K104" s="366"/>
      <c r="L104" s="280"/>
      <c r="M104" s="246"/>
      <c r="N104" s="280"/>
      <c r="O104" s="280"/>
      <c r="P104" s="280"/>
      <c r="Q104" s="280"/>
      <c r="R104" s="280"/>
      <c r="S104" s="280"/>
      <c r="T104" s="280"/>
      <c r="U104" s="280"/>
      <c r="V104" s="280"/>
      <c r="W104" s="280"/>
      <c r="X104" s="280"/>
      <c r="Y104" s="246"/>
      <c r="Z104" s="366"/>
      <c r="AA104" s="280"/>
      <c r="AC104" s="368"/>
      <c r="AD104" s="246"/>
      <c r="AE104" s="246"/>
      <c r="AF104" s="246"/>
      <c r="AG104" s="255"/>
      <c r="AH104" s="255"/>
      <c r="AJ104" s="246"/>
      <c r="AK104" s="246"/>
      <c r="AM104" s="246"/>
    </row>
    <row r="105">
      <c r="A105" s="268"/>
      <c r="C105" s="280"/>
      <c r="D105" s="280"/>
      <c r="E105" s="364"/>
      <c r="F105" s="246"/>
      <c r="G105" s="367"/>
      <c r="H105" s="365"/>
      <c r="I105" s="246"/>
      <c r="J105" s="280"/>
      <c r="K105" s="366"/>
      <c r="L105" s="280"/>
      <c r="M105" s="246"/>
      <c r="N105" s="280"/>
      <c r="O105" s="280"/>
      <c r="P105" s="280"/>
      <c r="Q105" s="280"/>
      <c r="R105" s="280"/>
      <c r="S105" s="280"/>
      <c r="T105" s="280"/>
      <c r="U105" s="280"/>
      <c r="V105" s="280"/>
      <c r="W105" s="280"/>
      <c r="X105" s="280"/>
      <c r="Y105" s="246"/>
      <c r="Z105" s="366"/>
      <c r="AA105" s="280"/>
      <c r="AC105" s="368"/>
      <c r="AD105" s="246"/>
      <c r="AE105" s="246"/>
      <c r="AF105" s="246"/>
      <c r="AG105" s="255"/>
      <c r="AH105" s="255"/>
      <c r="AJ105" s="246"/>
      <c r="AK105" s="246"/>
      <c r="AM105" s="246"/>
    </row>
    <row r="106">
      <c r="A106" s="268"/>
      <c r="C106" s="280"/>
      <c r="D106" s="280"/>
      <c r="E106" s="364"/>
      <c r="F106" s="246"/>
      <c r="G106" s="367"/>
      <c r="H106" s="365"/>
      <c r="I106" s="246"/>
      <c r="J106" s="280"/>
      <c r="K106" s="366"/>
      <c r="L106" s="280"/>
      <c r="M106" s="246"/>
      <c r="N106" s="280"/>
      <c r="O106" s="280"/>
      <c r="P106" s="280"/>
      <c r="Q106" s="280"/>
      <c r="R106" s="280"/>
      <c r="S106" s="280"/>
      <c r="T106" s="280"/>
      <c r="U106" s="280"/>
      <c r="V106" s="280"/>
      <c r="W106" s="280"/>
      <c r="X106" s="280"/>
      <c r="Y106" s="246"/>
      <c r="Z106" s="366"/>
      <c r="AA106" s="280"/>
      <c r="AC106" s="368"/>
      <c r="AD106" s="246"/>
      <c r="AE106" s="246"/>
      <c r="AF106" s="246"/>
      <c r="AG106" s="255"/>
      <c r="AH106" s="255"/>
      <c r="AJ106" s="246"/>
      <c r="AK106" s="246"/>
      <c r="AM106" s="246"/>
    </row>
    <row r="107">
      <c r="A107" s="268"/>
      <c r="C107" s="280"/>
      <c r="D107" s="280"/>
      <c r="E107" s="364"/>
      <c r="F107" s="246"/>
      <c r="G107" s="367"/>
      <c r="H107" s="365"/>
      <c r="I107" s="246"/>
      <c r="J107" s="280"/>
      <c r="K107" s="366"/>
      <c r="L107" s="280"/>
      <c r="M107" s="246"/>
      <c r="N107" s="280"/>
      <c r="O107" s="280"/>
      <c r="P107" s="280"/>
      <c r="Q107" s="280"/>
      <c r="R107" s="280"/>
      <c r="S107" s="280"/>
      <c r="T107" s="280"/>
      <c r="U107" s="280"/>
      <c r="V107" s="280"/>
      <c r="W107" s="280"/>
      <c r="X107" s="280"/>
      <c r="Y107" s="246"/>
      <c r="Z107" s="366"/>
      <c r="AA107" s="280"/>
      <c r="AC107" s="368"/>
      <c r="AD107" s="246"/>
      <c r="AE107" s="246"/>
      <c r="AF107" s="246"/>
      <c r="AG107" s="255"/>
      <c r="AH107" s="255"/>
      <c r="AJ107" s="246"/>
      <c r="AK107" s="246"/>
      <c r="AM107" s="246"/>
    </row>
    <row r="108">
      <c r="A108" s="268"/>
      <c r="C108" s="280"/>
      <c r="D108" s="280"/>
      <c r="E108" s="364"/>
      <c r="F108" s="246"/>
      <c r="G108" s="367"/>
      <c r="H108" s="365"/>
      <c r="I108" s="246"/>
      <c r="J108" s="280"/>
      <c r="K108" s="366"/>
      <c r="L108" s="280"/>
      <c r="M108" s="246"/>
      <c r="N108" s="280"/>
      <c r="O108" s="280"/>
      <c r="P108" s="280"/>
      <c r="Q108" s="280"/>
      <c r="R108" s="280"/>
      <c r="S108" s="280"/>
      <c r="T108" s="280"/>
      <c r="U108" s="280"/>
      <c r="V108" s="280"/>
      <c r="W108" s="280"/>
      <c r="X108" s="280"/>
      <c r="Y108" s="246"/>
      <c r="Z108" s="366"/>
      <c r="AA108" s="280"/>
      <c r="AC108" s="368"/>
      <c r="AD108" s="246"/>
      <c r="AE108" s="246"/>
      <c r="AF108" s="246"/>
      <c r="AG108" s="255"/>
      <c r="AH108" s="255"/>
      <c r="AJ108" s="246"/>
      <c r="AK108" s="246"/>
      <c r="AM108" s="246"/>
    </row>
    <row r="109">
      <c r="A109" s="268"/>
      <c r="C109" s="280"/>
      <c r="D109" s="280"/>
      <c r="E109" s="364"/>
      <c r="F109" s="246"/>
      <c r="G109" s="367"/>
      <c r="H109" s="365"/>
      <c r="I109" s="246"/>
      <c r="J109" s="280"/>
      <c r="K109" s="366"/>
      <c r="L109" s="280"/>
      <c r="M109" s="246"/>
      <c r="N109" s="280"/>
      <c r="O109" s="280"/>
      <c r="P109" s="280"/>
      <c r="Q109" s="280"/>
      <c r="R109" s="280"/>
      <c r="S109" s="280"/>
      <c r="T109" s="280"/>
      <c r="U109" s="280"/>
      <c r="V109" s="280"/>
      <c r="W109" s="280"/>
      <c r="X109" s="280"/>
      <c r="Y109" s="246"/>
      <c r="Z109" s="366"/>
      <c r="AA109" s="280"/>
      <c r="AC109" s="368"/>
      <c r="AD109" s="246"/>
      <c r="AE109" s="246"/>
      <c r="AF109" s="246"/>
      <c r="AG109" s="255"/>
      <c r="AH109" s="255"/>
      <c r="AJ109" s="246"/>
      <c r="AK109" s="246"/>
      <c r="AM109" s="246"/>
    </row>
    <row r="110">
      <c r="A110" s="268"/>
      <c r="C110" s="280"/>
      <c r="D110" s="280"/>
      <c r="E110" s="364"/>
      <c r="F110" s="246"/>
      <c r="G110" s="367"/>
      <c r="H110" s="365"/>
      <c r="I110" s="246"/>
      <c r="J110" s="280"/>
      <c r="K110" s="366"/>
      <c r="L110" s="280"/>
      <c r="M110" s="246"/>
      <c r="N110" s="280"/>
      <c r="O110" s="280"/>
      <c r="P110" s="280"/>
      <c r="Q110" s="280"/>
      <c r="R110" s="280"/>
      <c r="S110" s="280"/>
      <c r="T110" s="280"/>
      <c r="U110" s="280"/>
      <c r="V110" s="280"/>
      <c r="W110" s="280"/>
      <c r="X110" s="280"/>
      <c r="Y110" s="246"/>
      <c r="Z110" s="366"/>
      <c r="AA110" s="280"/>
      <c r="AC110" s="368"/>
      <c r="AD110" s="246"/>
      <c r="AE110" s="246"/>
      <c r="AF110" s="246"/>
      <c r="AG110" s="255"/>
      <c r="AH110" s="255"/>
      <c r="AJ110" s="246"/>
      <c r="AK110" s="246"/>
      <c r="AM110" s="246"/>
    </row>
    <row r="111">
      <c r="A111" s="268"/>
      <c r="C111" s="280"/>
      <c r="D111" s="280"/>
      <c r="E111" s="364"/>
      <c r="F111" s="246"/>
      <c r="G111" s="367"/>
      <c r="H111" s="365"/>
      <c r="I111" s="246"/>
      <c r="J111" s="280"/>
      <c r="K111" s="366"/>
      <c r="L111" s="280"/>
      <c r="M111" s="246"/>
      <c r="N111" s="280"/>
      <c r="O111" s="280"/>
      <c r="P111" s="280"/>
      <c r="Q111" s="280"/>
      <c r="R111" s="280"/>
      <c r="S111" s="280"/>
      <c r="T111" s="280"/>
      <c r="U111" s="280"/>
      <c r="V111" s="280"/>
      <c r="W111" s="280"/>
      <c r="X111" s="280"/>
      <c r="Y111" s="246"/>
      <c r="Z111" s="366"/>
      <c r="AA111" s="280"/>
      <c r="AC111" s="368"/>
      <c r="AD111" s="246"/>
      <c r="AE111" s="246"/>
      <c r="AF111" s="246"/>
      <c r="AG111" s="255"/>
      <c r="AH111" s="255"/>
      <c r="AJ111" s="246"/>
      <c r="AK111" s="246"/>
      <c r="AM111" s="246"/>
    </row>
    <row r="112">
      <c r="A112" s="268"/>
      <c r="C112" s="280"/>
      <c r="D112" s="280"/>
      <c r="E112" s="364"/>
      <c r="F112" s="246"/>
      <c r="G112" s="367"/>
      <c r="H112" s="365"/>
      <c r="I112" s="246"/>
      <c r="J112" s="280"/>
      <c r="K112" s="366"/>
      <c r="L112" s="280"/>
      <c r="M112" s="246"/>
      <c r="N112" s="280"/>
      <c r="O112" s="280"/>
      <c r="P112" s="280"/>
      <c r="Q112" s="280"/>
      <c r="R112" s="280"/>
      <c r="S112" s="280"/>
      <c r="T112" s="280"/>
      <c r="U112" s="280"/>
      <c r="V112" s="280"/>
      <c r="W112" s="280"/>
      <c r="X112" s="280"/>
      <c r="Y112" s="246"/>
      <c r="Z112" s="366"/>
      <c r="AA112" s="280"/>
      <c r="AC112" s="368"/>
      <c r="AD112" s="246"/>
      <c r="AE112" s="246"/>
      <c r="AF112" s="246"/>
      <c r="AG112" s="255"/>
      <c r="AH112" s="255"/>
      <c r="AJ112" s="246"/>
      <c r="AK112" s="246"/>
      <c r="AM112" s="246"/>
    </row>
    <row r="113">
      <c r="A113" s="268"/>
      <c r="C113" s="280"/>
      <c r="D113" s="280"/>
      <c r="E113" s="364"/>
      <c r="F113" s="246"/>
      <c r="G113" s="367"/>
      <c r="H113" s="365"/>
      <c r="I113" s="246"/>
      <c r="J113" s="280"/>
      <c r="K113" s="366"/>
      <c r="L113" s="280"/>
      <c r="M113" s="246"/>
      <c r="N113" s="280"/>
      <c r="O113" s="280"/>
      <c r="P113" s="280"/>
      <c r="Q113" s="280"/>
      <c r="R113" s="280"/>
      <c r="S113" s="280"/>
      <c r="T113" s="280"/>
      <c r="U113" s="280"/>
      <c r="V113" s="280"/>
      <c r="W113" s="280"/>
      <c r="X113" s="280"/>
      <c r="Y113" s="246"/>
      <c r="Z113" s="366"/>
      <c r="AA113" s="280"/>
      <c r="AC113" s="368"/>
      <c r="AD113" s="246"/>
      <c r="AE113" s="246"/>
      <c r="AF113" s="246"/>
      <c r="AG113" s="255"/>
      <c r="AH113" s="255"/>
      <c r="AJ113" s="246"/>
      <c r="AK113" s="246"/>
      <c r="AM113" s="246"/>
    </row>
    <row r="114">
      <c r="A114" s="268"/>
      <c r="C114" s="280"/>
      <c r="D114" s="280"/>
      <c r="E114" s="364"/>
      <c r="F114" s="246"/>
      <c r="G114" s="367"/>
      <c r="H114" s="365"/>
      <c r="I114" s="246"/>
      <c r="J114" s="280"/>
      <c r="K114" s="366"/>
      <c r="L114" s="280"/>
      <c r="M114" s="246"/>
      <c r="N114" s="280"/>
      <c r="O114" s="280"/>
      <c r="P114" s="280"/>
      <c r="Q114" s="280"/>
      <c r="R114" s="280"/>
      <c r="S114" s="280"/>
      <c r="T114" s="280"/>
      <c r="U114" s="280"/>
      <c r="V114" s="280"/>
      <c r="W114" s="280"/>
      <c r="X114" s="280"/>
      <c r="Y114" s="246"/>
      <c r="Z114" s="366"/>
      <c r="AA114" s="280"/>
      <c r="AC114" s="368"/>
      <c r="AD114" s="246"/>
      <c r="AE114" s="246"/>
      <c r="AF114" s="246"/>
      <c r="AG114" s="255"/>
      <c r="AH114" s="255"/>
      <c r="AJ114" s="246"/>
      <c r="AK114" s="246"/>
      <c r="AM114" s="246"/>
    </row>
    <row r="115">
      <c r="A115" s="268"/>
      <c r="C115" s="280"/>
      <c r="D115" s="280"/>
      <c r="E115" s="364"/>
      <c r="F115" s="246"/>
      <c r="G115" s="367"/>
      <c r="H115" s="365"/>
      <c r="I115" s="246"/>
      <c r="J115" s="280"/>
      <c r="K115" s="366"/>
      <c r="L115" s="280"/>
      <c r="M115" s="246"/>
      <c r="N115" s="280"/>
      <c r="O115" s="280"/>
      <c r="P115" s="280"/>
      <c r="Q115" s="280"/>
      <c r="R115" s="280"/>
      <c r="S115" s="280"/>
      <c r="T115" s="280"/>
      <c r="U115" s="280"/>
      <c r="V115" s="280"/>
      <c r="W115" s="280"/>
      <c r="X115" s="280"/>
      <c r="Y115" s="246"/>
      <c r="Z115" s="366"/>
      <c r="AA115" s="280"/>
      <c r="AC115" s="368"/>
      <c r="AD115" s="246"/>
      <c r="AE115" s="246"/>
      <c r="AF115" s="246"/>
      <c r="AG115" s="255"/>
      <c r="AH115" s="255"/>
      <c r="AJ115" s="246"/>
      <c r="AK115" s="246"/>
      <c r="AM115" s="246"/>
    </row>
    <row r="116">
      <c r="A116" s="268"/>
      <c r="C116" s="280"/>
      <c r="D116" s="280"/>
      <c r="E116" s="364"/>
      <c r="F116" s="246"/>
      <c r="G116" s="367"/>
      <c r="H116" s="365"/>
      <c r="I116" s="246"/>
      <c r="J116" s="280"/>
      <c r="K116" s="366"/>
      <c r="L116" s="280"/>
      <c r="M116" s="246"/>
      <c r="N116" s="280"/>
      <c r="O116" s="280"/>
      <c r="P116" s="280"/>
      <c r="Q116" s="280"/>
      <c r="R116" s="280"/>
      <c r="S116" s="280"/>
      <c r="T116" s="280"/>
      <c r="U116" s="280"/>
      <c r="V116" s="280"/>
      <c r="W116" s="280"/>
      <c r="X116" s="280"/>
      <c r="Y116" s="246"/>
      <c r="Z116" s="366"/>
      <c r="AA116" s="280"/>
      <c r="AC116" s="368"/>
      <c r="AD116" s="246"/>
      <c r="AE116" s="246"/>
      <c r="AF116" s="246"/>
      <c r="AG116" s="255"/>
      <c r="AH116" s="255"/>
      <c r="AJ116" s="246"/>
      <c r="AK116" s="246"/>
      <c r="AM116" s="246"/>
    </row>
    <row r="117">
      <c r="A117" s="268"/>
      <c r="C117" s="280"/>
      <c r="D117" s="280"/>
      <c r="E117" s="364"/>
      <c r="F117" s="246"/>
      <c r="G117" s="367"/>
      <c r="H117" s="365"/>
      <c r="I117" s="246"/>
      <c r="J117" s="280"/>
      <c r="K117" s="366"/>
      <c r="L117" s="280"/>
      <c r="M117" s="246"/>
      <c r="N117" s="280"/>
      <c r="O117" s="280"/>
      <c r="P117" s="280"/>
      <c r="Q117" s="280"/>
      <c r="R117" s="280"/>
      <c r="S117" s="280"/>
      <c r="T117" s="280"/>
      <c r="U117" s="280"/>
      <c r="V117" s="280"/>
      <c r="W117" s="280"/>
      <c r="X117" s="280"/>
      <c r="Y117" s="246"/>
      <c r="Z117" s="366"/>
      <c r="AA117" s="280"/>
      <c r="AC117" s="368"/>
      <c r="AD117" s="246"/>
      <c r="AE117" s="246"/>
      <c r="AF117" s="246"/>
      <c r="AG117" s="255"/>
      <c r="AH117" s="255"/>
      <c r="AJ117" s="246"/>
      <c r="AK117" s="246"/>
      <c r="AM117" s="246"/>
    </row>
    <row r="118">
      <c r="A118" s="268"/>
      <c r="C118" s="280"/>
      <c r="D118" s="280"/>
      <c r="E118" s="364"/>
      <c r="F118" s="246"/>
      <c r="G118" s="367"/>
      <c r="H118" s="365"/>
      <c r="I118" s="246"/>
      <c r="J118" s="280"/>
      <c r="K118" s="366"/>
      <c r="L118" s="280"/>
      <c r="M118" s="246"/>
      <c r="N118" s="280"/>
      <c r="O118" s="280"/>
      <c r="P118" s="280"/>
      <c r="Q118" s="280"/>
      <c r="R118" s="280"/>
      <c r="S118" s="280"/>
      <c r="T118" s="280"/>
      <c r="U118" s="280"/>
      <c r="V118" s="280"/>
      <c r="W118" s="280"/>
      <c r="X118" s="280"/>
      <c r="Y118" s="246"/>
      <c r="Z118" s="366"/>
      <c r="AA118" s="280"/>
      <c r="AC118" s="368"/>
      <c r="AD118" s="246"/>
      <c r="AE118" s="246"/>
      <c r="AF118" s="246"/>
      <c r="AG118" s="255"/>
      <c r="AH118" s="255"/>
      <c r="AJ118" s="246"/>
      <c r="AK118" s="246"/>
      <c r="AM118" s="246"/>
    </row>
    <row r="119">
      <c r="A119" s="268"/>
      <c r="C119" s="280"/>
      <c r="D119" s="280"/>
      <c r="E119" s="364"/>
      <c r="F119" s="246"/>
      <c r="G119" s="367"/>
      <c r="H119" s="365"/>
      <c r="I119" s="246"/>
      <c r="J119" s="280"/>
      <c r="K119" s="366"/>
      <c r="L119" s="280"/>
      <c r="M119" s="246"/>
      <c r="N119" s="280"/>
      <c r="O119" s="280"/>
      <c r="P119" s="280"/>
      <c r="Q119" s="280"/>
      <c r="R119" s="280"/>
      <c r="S119" s="280"/>
      <c r="T119" s="280"/>
      <c r="U119" s="280"/>
      <c r="V119" s="280"/>
      <c r="W119" s="280"/>
      <c r="X119" s="280"/>
      <c r="Y119" s="246"/>
      <c r="Z119" s="366"/>
      <c r="AA119" s="280"/>
      <c r="AC119" s="368"/>
      <c r="AD119" s="246"/>
      <c r="AE119" s="246"/>
      <c r="AF119" s="246"/>
      <c r="AG119" s="255"/>
      <c r="AH119" s="255"/>
      <c r="AJ119" s="246"/>
      <c r="AK119" s="246"/>
      <c r="AM119" s="246"/>
    </row>
    <row r="120">
      <c r="A120" s="268"/>
      <c r="C120" s="280"/>
      <c r="D120" s="280"/>
      <c r="E120" s="364"/>
      <c r="F120" s="246"/>
      <c r="G120" s="367"/>
      <c r="H120" s="365"/>
      <c r="I120" s="246"/>
      <c r="J120" s="280"/>
      <c r="K120" s="366"/>
      <c r="L120" s="280"/>
      <c r="M120" s="246"/>
      <c r="N120" s="280"/>
      <c r="O120" s="280"/>
      <c r="P120" s="280"/>
      <c r="Q120" s="280"/>
      <c r="R120" s="280"/>
      <c r="S120" s="280"/>
      <c r="T120" s="280"/>
      <c r="U120" s="280"/>
      <c r="V120" s="280"/>
      <c r="W120" s="280"/>
      <c r="X120" s="280"/>
      <c r="Y120" s="246"/>
      <c r="Z120" s="366"/>
      <c r="AA120" s="280"/>
      <c r="AC120" s="368"/>
      <c r="AD120" s="246"/>
      <c r="AE120" s="246"/>
      <c r="AF120" s="246"/>
      <c r="AG120" s="255"/>
      <c r="AH120" s="255"/>
      <c r="AJ120" s="246"/>
      <c r="AK120" s="246"/>
      <c r="AM120" s="246"/>
    </row>
    <row r="121">
      <c r="A121" s="268"/>
      <c r="C121" s="280"/>
      <c r="D121" s="280"/>
      <c r="E121" s="364"/>
      <c r="F121" s="246"/>
      <c r="G121" s="367"/>
      <c r="H121" s="365"/>
      <c r="I121" s="246"/>
      <c r="J121" s="280"/>
      <c r="K121" s="366"/>
      <c r="L121" s="280"/>
      <c r="M121" s="246"/>
      <c r="N121" s="280"/>
      <c r="O121" s="280"/>
      <c r="P121" s="280"/>
      <c r="Q121" s="280"/>
      <c r="R121" s="280"/>
      <c r="S121" s="280"/>
      <c r="T121" s="280"/>
      <c r="U121" s="280"/>
      <c r="V121" s="280"/>
      <c r="W121" s="280"/>
      <c r="X121" s="280"/>
      <c r="Y121" s="246"/>
      <c r="Z121" s="366"/>
      <c r="AA121" s="280"/>
      <c r="AC121" s="368"/>
      <c r="AD121" s="246"/>
      <c r="AE121" s="246"/>
      <c r="AF121" s="246"/>
      <c r="AG121" s="255"/>
      <c r="AH121" s="255"/>
      <c r="AJ121" s="246"/>
      <c r="AK121" s="246"/>
      <c r="AM121" s="246"/>
    </row>
    <row r="122">
      <c r="A122" s="268"/>
      <c r="C122" s="280"/>
      <c r="D122" s="280"/>
      <c r="E122" s="364"/>
      <c r="F122" s="246"/>
      <c r="G122" s="367"/>
      <c r="H122" s="365"/>
      <c r="I122" s="246"/>
      <c r="J122" s="280"/>
      <c r="K122" s="366"/>
      <c r="L122" s="280"/>
      <c r="M122" s="246"/>
      <c r="N122" s="280"/>
      <c r="O122" s="280"/>
      <c r="P122" s="280"/>
      <c r="Q122" s="280"/>
      <c r="R122" s="280"/>
      <c r="S122" s="280"/>
      <c r="T122" s="280"/>
      <c r="U122" s="280"/>
      <c r="V122" s="280"/>
      <c r="W122" s="280"/>
      <c r="X122" s="280"/>
      <c r="Y122" s="246"/>
      <c r="Z122" s="366"/>
      <c r="AA122" s="280"/>
      <c r="AC122" s="368"/>
      <c r="AD122" s="246"/>
      <c r="AE122" s="246"/>
      <c r="AF122" s="246"/>
      <c r="AG122" s="255"/>
      <c r="AH122" s="255"/>
      <c r="AJ122" s="246"/>
      <c r="AK122" s="246"/>
      <c r="AM122" s="246"/>
    </row>
    <row r="123">
      <c r="A123" s="268"/>
      <c r="C123" s="280"/>
      <c r="D123" s="280"/>
      <c r="E123" s="364"/>
      <c r="F123" s="246"/>
      <c r="G123" s="367"/>
      <c r="H123" s="365"/>
      <c r="I123" s="246"/>
      <c r="J123" s="280"/>
      <c r="K123" s="366"/>
      <c r="L123" s="280"/>
      <c r="M123" s="246"/>
      <c r="N123" s="280"/>
      <c r="O123" s="280"/>
      <c r="P123" s="280"/>
      <c r="Q123" s="280"/>
      <c r="R123" s="280"/>
      <c r="S123" s="280"/>
      <c r="T123" s="280"/>
      <c r="U123" s="280"/>
      <c r="V123" s="280"/>
      <c r="W123" s="280"/>
      <c r="X123" s="280"/>
      <c r="Y123" s="246"/>
      <c r="Z123" s="366"/>
      <c r="AA123" s="280"/>
      <c r="AC123" s="368"/>
      <c r="AD123" s="246"/>
      <c r="AE123" s="246"/>
      <c r="AF123" s="246"/>
      <c r="AG123" s="255"/>
      <c r="AH123" s="255"/>
      <c r="AJ123" s="246"/>
      <c r="AK123" s="246"/>
      <c r="AM123" s="246"/>
    </row>
    <row r="124">
      <c r="A124" s="268"/>
      <c r="C124" s="280"/>
      <c r="D124" s="280"/>
      <c r="E124" s="364"/>
      <c r="F124" s="246"/>
      <c r="G124" s="367"/>
      <c r="H124" s="365"/>
      <c r="I124" s="246"/>
      <c r="J124" s="280"/>
      <c r="K124" s="366"/>
      <c r="L124" s="280"/>
      <c r="M124" s="246"/>
      <c r="N124" s="280"/>
      <c r="O124" s="280"/>
      <c r="P124" s="280"/>
      <c r="Q124" s="280"/>
      <c r="R124" s="280"/>
      <c r="S124" s="280"/>
      <c r="T124" s="280"/>
      <c r="U124" s="280"/>
      <c r="V124" s="280"/>
      <c r="W124" s="280"/>
      <c r="X124" s="280"/>
      <c r="Y124" s="246"/>
      <c r="Z124" s="366"/>
      <c r="AA124" s="280"/>
      <c r="AC124" s="368"/>
      <c r="AD124" s="246"/>
      <c r="AE124" s="246"/>
      <c r="AF124" s="246"/>
      <c r="AG124" s="255"/>
      <c r="AH124" s="255"/>
      <c r="AJ124" s="246"/>
      <c r="AK124" s="246"/>
      <c r="AM124" s="246"/>
    </row>
    <row r="125">
      <c r="A125" s="268"/>
      <c r="C125" s="280"/>
      <c r="D125" s="280"/>
      <c r="E125" s="364"/>
      <c r="F125" s="246"/>
      <c r="G125" s="367"/>
      <c r="H125" s="365"/>
      <c r="I125" s="246"/>
      <c r="J125" s="280"/>
      <c r="K125" s="366"/>
      <c r="L125" s="280"/>
      <c r="M125" s="246"/>
      <c r="N125" s="280"/>
      <c r="O125" s="280"/>
      <c r="P125" s="280"/>
      <c r="Q125" s="280"/>
      <c r="R125" s="280"/>
      <c r="S125" s="280"/>
      <c r="T125" s="280"/>
      <c r="U125" s="280"/>
      <c r="V125" s="280"/>
      <c r="W125" s="280"/>
      <c r="X125" s="280"/>
      <c r="Y125" s="246"/>
      <c r="Z125" s="366"/>
      <c r="AA125" s="280"/>
      <c r="AC125" s="368"/>
      <c r="AD125" s="246"/>
      <c r="AE125" s="246"/>
      <c r="AF125" s="246"/>
      <c r="AG125" s="255"/>
      <c r="AH125" s="255"/>
      <c r="AJ125" s="246"/>
      <c r="AK125" s="246"/>
      <c r="AM125" s="246"/>
    </row>
    <row r="126">
      <c r="A126" s="268"/>
      <c r="C126" s="280"/>
      <c r="D126" s="280"/>
      <c r="E126" s="364"/>
      <c r="F126" s="246"/>
      <c r="G126" s="367"/>
      <c r="H126" s="365"/>
      <c r="I126" s="246"/>
      <c r="J126" s="280"/>
      <c r="K126" s="366"/>
      <c r="L126" s="280"/>
      <c r="M126" s="246"/>
      <c r="N126" s="280"/>
      <c r="O126" s="280"/>
      <c r="P126" s="280"/>
      <c r="Q126" s="280"/>
      <c r="R126" s="280"/>
      <c r="S126" s="280"/>
      <c r="T126" s="280"/>
      <c r="U126" s="280"/>
      <c r="V126" s="280"/>
      <c r="W126" s="280"/>
      <c r="X126" s="280"/>
      <c r="Y126" s="246"/>
      <c r="Z126" s="366"/>
      <c r="AA126" s="280"/>
      <c r="AC126" s="368"/>
      <c r="AD126" s="246"/>
      <c r="AE126" s="246"/>
      <c r="AF126" s="246"/>
      <c r="AG126" s="255"/>
      <c r="AH126" s="255"/>
      <c r="AJ126" s="246"/>
      <c r="AK126" s="246"/>
      <c r="AM126" s="246"/>
    </row>
    <row r="127">
      <c r="A127" s="268"/>
      <c r="C127" s="280"/>
      <c r="D127" s="280"/>
      <c r="E127" s="364"/>
      <c r="F127" s="246"/>
      <c r="G127" s="367"/>
      <c r="H127" s="365"/>
      <c r="I127" s="246"/>
      <c r="J127" s="280"/>
      <c r="K127" s="366"/>
      <c r="L127" s="280"/>
      <c r="M127" s="246"/>
      <c r="N127" s="280"/>
      <c r="O127" s="280"/>
      <c r="P127" s="280"/>
      <c r="Q127" s="280"/>
      <c r="R127" s="280"/>
      <c r="S127" s="280"/>
      <c r="T127" s="280"/>
      <c r="U127" s="280"/>
      <c r="V127" s="280"/>
      <c r="W127" s="280"/>
      <c r="X127" s="280"/>
      <c r="Y127" s="246"/>
      <c r="Z127" s="366"/>
      <c r="AA127" s="280"/>
      <c r="AC127" s="368"/>
      <c r="AD127" s="246"/>
      <c r="AE127" s="246"/>
      <c r="AF127" s="246"/>
      <c r="AG127" s="255"/>
      <c r="AH127" s="255"/>
      <c r="AJ127" s="246"/>
      <c r="AK127" s="246"/>
      <c r="AM127" s="246"/>
    </row>
    <row r="128">
      <c r="A128" s="268"/>
      <c r="C128" s="280"/>
      <c r="D128" s="280"/>
      <c r="E128" s="364"/>
      <c r="F128" s="246"/>
      <c r="G128" s="367"/>
      <c r="H128" s="365"/>
      <c r="I128" s="246"/>
      <c r="J128" s="280"/>
      <c r="K128" s="366"/>
      <c r="L128" s="280"/>
      <c r="M128" s="246"/>
      <c r="N128" s="280"/>
      <c r="O128" s="280"/>
      <c r="P128" s="280"/>
      <c r="Q128" s="280"/>
      <c r="R128" s="280"/>
      <c r="S128" s="280"/>
      <c r="T128" s="280"/>
      <c r="U128" s="280"/>
      <c r="V128" s="280"/>
      <c r="W128" s="280"/>
      <c r="X128" s="280"/>
      <c r="Y128" s="246"/>
      <c r="Z128" s="366"/>
      <c r="AA128" s="280"/>
      <c r="AC128" s="368"/>
      <c r="AD128" s="246"/>
      <c r="AE128" s="246"/>
      <c r="AF128" s="246"/>
      <c r="AG128" s="255"/>
      <c r="AH128" s="255"/>
      <c r="AJ128" s="246"/>
      <c r="AK128" s="246"/>
      <c r="AM128" s="246"/>
    </row>
    <row r="129">
      <c r="A129" s="268"/>
      <c r="C129" s="280"/>
      <c r="D129" s="280"/>
      <c r="E129" s="364"/>
      <c r="F129" s="246"/>
      <c r="G129" s="367"/>
      <c r="H129" s="365"/>
      <c r="I129" s="246"/>
      <c r="J129" s="280"/>
      <c r="K129" s="366"/>
      <c r="L129" s="280"/>
      <c r="M129" s="246"/>
      <c r="N129" s="280"/>
      <c r="O129" s="280"/>
      <c r="P129" s="280"/>
      <c r="Q129" s="280"/>
      <c r="R129" s="280"/>
      <c r="S129" s="280"/>
      <c r="T129" s="280"/>
      <c r="U129" s="280"/>
      <c r="V129" s="280"/>
      <c r="W129" s="280"/>
      <c r="X129" s="280"/>
      <c r="Y129" s="246"/>
      <c r="Z129" s="366"/>
      <c r="AA129" s="280"/>
      <c r="AC129" s="368"/>
      <c r="AD129" s="246"/>
      <c r="AE129" s="246"/>
      <c r="AF129" s="246"/>
      <c r="AG129" s="255"/>
      <c r="AH129" s="255"/>
      <c r="AJ129" s="246"/>
      <c r="AK129" s="246"/>
      <c r="AM129" s="246"/>
    </row>
    <row r="130">
      <c r="A130" s="268"/>
      <c r="C130" s="280"/>
      <c r="D130" s="280"/>
      <c r="E130" s="364"/>
      <c r="F130" s="246"/>
      <c r="G130" s="367"/>
      <c r="H130" s="365"/>
      <c r="I130" s="246"/>
      <c r="J130" s="280"/>
      <c r="K130" s="366"/>
      <c r="L130" s="280"/>
      <c r="M130" s="246"/>
      <c r="N130" s="280"/>
      <c r="O130" s="280"/>
      <c r="P130" s="280"/>
      <c r="Q130" s="280"/>
      <c r="R130" s="280"/>
      <c r="S130" s="280"/>
      <c r="T130" s="280"/>
      <c r="U130" s="280"/>
      <c r="V130" s="280"/>
      <c r="W130" s="280"/>
      <c r="X130" s="280"/>
      <c r="Y130" s="246"/>
      <c r="Z130" s="366"/>
      <c r="AA130" s="280"/>
      <c r="AC130" s="368"/>
      <c r="AD130" s="246"/>
      <c r="AE130" s="246"/>
      <c r="AF130" s="246"/>
      <c r="AG130" s="255"/>
      <c r="AH130" s="255"/>
      <c r="AJ130" s="246"/>
      <c r="AK130" s="246"/>
      <c r="AM130" s="246"/>
    </row>
    <row r="131">
      <c r="A131" s="268"/>
      <c r="C131" s="280"/>
      <c r="D131" s="280"/>
      <c r="E131" s="364"/>
      <c r="F131" s="246"/>
      <c r="G131" s="367"/>
      <c r="H131" s="365"/>
      <c r="I131" s="246"/>
      <c r="J131" s="280"/>
      <c r="K131" s="366"/>
      <c r="L131" s="280"/>
      <c r="M131" s="246"/>
      <c r="N131" s="280"/>
      <c r="O131" s="280"/>
      <c r="P131" s="280"/>
      <c r="Q131" s="280"/>
      <c r="R131" s="280"/>
      <c r="S131" s="280"/>
      <c r="T131" s="280"/>
      <c r="U131" s="280"/>
      <c r="V131" s="280"/>
      <c r="W131" s="280"/>
      <c r="X131" s="280"/>
      <c r="Y131" s="246"/>
      <c r="Z131" s="366"/>
      <c r="AA131" s="280"/>
      <c r="AC131" s="368"/>
      <c r="AD131" s="246"/>
      <c r="AE131" s="246"/>
      <c r="AF131" s="246"/>
      <c r="AG131" s="255"/>
      <c r="AH131" s="255"/>
      <c r="AJ131" s="246"/>
      <c r="AK131" s="246"/>
      <c r="AM131" s="246"/>
    </row>
    <row r="132">
      <c r="A132" s="268"/>
      <c r="C132" s="280"/>
      <c r="D132" s="280"/>
      <c r="E132" s="364"/>
      <c r="F132" s="246"/>
      <c r="G132" s="367"/>
      <c r="H132" s="365"/>
      <c r="I132" s="246"/>
      <c r="J132" s="280"/>
      <c r="K132" s="366"/>
      <c r="L132" s="280"/>
      <c r="M132" s="246"/>
      <c r="N132" s="280"/>
      <c r="O132" s="280"/>
      <c r="P132" s="280"/>
      <c r="Q132" s="280"/>
      <c r="R132" s="280"/>
      <c r="S132" s="280"/>
      <c r="T132" s="280"/>
      <c r="U132" s="280"/>
      <c r="V132" s="280"/>
      <c r="W132" s="280"/>
      <c r="X132" s="280"/>
      <c r="Y132" s="246"/>
      <c r="Z132" s="366"/>
      <c r="AA132" s="280"/>
      <c r="AC132" s="368"/>
      <c r="AD132" s="246"/>
      <c r="AE132" s="246"/>
      <c r="AF132" s="246"/>
      <c r="AG132" s="255"/>
      <c r="AH132" s="255"/>
      <c r="AJ132" s="246"/>
      <c r="AK132" s="246"/>
      <c r="AM132" s="246"/>
    </row>
    <row r="133">
      <c r="A133" s="268"/>
      <c r="C133" s="280"/>
      <c r="D133" s="280"/>
      <c r="E133" s="364"/>
      <c r="F133" s="246"/>
      <c r="G133" s="367"/>
      <c r="H133" s="365"/>
      <c r="I133" s="246"/>
      <c r="J133" s="280"/>
      <c r="K133" s="366"/>
      <c r="L133" s="280"/>
      <c r="M133" s="246"/>
      <c r="N133" s="280"/>
      <c r="O133" s="280"/>
      <c r="P133" s="280"/>
      <c r="Q133" s="280"/>
      <c r="R133" s="280"/>
      <c r="S133" s="280"/>
      <c r="T133" s="280"/>
      <c r="U133" s="280"/>
      <c r="V133" s="280"/>
      <c r="W133" s="280"/>
      <c r="X133" s="280"/>
      <c r="Y133" s="246"/>
      <c r="Z133" s="366"/>
      <c r="AA133" s="280"/>
      <c r="AC133" s="368"/>
      <c r="AD133" s="246"/>
      <c r="AE133" s="246"/>
      <c r="AF133" s="246"/>
      <c r="AG133" s="255"/>
      <c r="AH133" s="255"/>
      <c r="AJ133" s="246"/>
      <c r="AK133" s="246"/>
      <c r="AM133" s="246"/>
    </row>
    <row r="134">
      <c r="A134" s="268"/>
      <c r="C134" s="280"/>
      <c r="D134" s="280"/>
      <c r="E134" s="364"/>
      <c r="F134" s="246"/>
      <c r="G134" s="367"/>
      <c r="H134" s="365"/>
      <c r="I134" s="246"/>
      <c r="J134" s="280"/>
      <c r="K134" s="366"/>
      <c r="L134" s="280"/>
      <c r="M134" s="246"/>
      <c r="N134" s="280"/>
      <c r="O134" s="280"/>
      <c r="P134" s="280"/>
      <c r="Q134" s="280"/>
      <c r="R134" s="280"/>
      <c r="S134" s="280"/>
      <c r="T134" s="280"/>
      <c r="U134" s="280"/>
      <c r="V134" s="280"/>
      <c r="W134" s="280"/>
      <c r="X134" s="280"/>
      <c r="Y134" s="246"/>
      <c r="Z134" s="366"/>
      <c r="AA134" s="280"/>
      <c r="AC134" s="368"/>
      <c r="AD134" s="246"/>
      <c r="AE134" s="246"/>
      <c r="AF134" s="246"/>
      <c r="AG134" s="255"/>
      <c r="AH134" s="255"/>
      <c r="AJ134" s="246"/>
      <c r="AK134" s="246"/>
      <c r="AM134" s="246"/>
    </row>
    <row r="135">
      <c r="A135" s="268"/>
      <c r="C135" s="280"/>
      <c r="D135" s="280"/>
      <c r="E135" s="364"/>
      <c r="F135" s="246"/>
      <c r="G135" s="367"/>
      <c r="H135" s="365"/>
      <c r="I135" s="246"/>
      <c r="J135" s="280"/>
      <c r="K135" s="366"/>
      <c r="L135" s="280"/>
      <c r="M135" s="246"/>
      <c r="N135" s="280"/>
      <c r="O135" s="280"/>
      <c r="P135" s="280"/>
      <c r="Q135" s="280"/>
      <c r="R135" s="280"/>
      <c r="S135" s="280"/>
      <c r="T135" s="280"/>
      <c r="U135" s="280"/>
      <c r="V135" s="280"/>
      <c r="W135" s="280"/>
      <c r="X135" s="280"/>
      <c r="Y135" s="246"/>
      <c r="Z135" s="366"/>
      <c r="AA135" s="280"/>
      <c r="AC135" s="368"/>
      <c r="AD135" s="246"/>
      <c r="AE135" s="246"/>
      <c r="AF135" s="246"/>
      <c r="AG135" s="255"/>
      <c r="AH135" s="255"/>
      <c r="AJ135" s="246"/>
      <c r="AK135" s="246"/>
      <c r="AM135" s="246"/>
    </row>
    <row r="136">
      <c r="A136" s="268"/>
      <c r="C136" s="280"/>
      <c r="D136" s="280"/>
      <c r="E136" s="364"/>
      <c r="F136" s="246"/>
      <c r="G136" s="367"/>
      <c r="H136" s="365"/>
      <c r="I136" s="246"/>
      <c r="J136" s="280"/>
      <c r="K136" s="366"/>
      <c r="L136" s="280"/>
      <c r="M136" s="246"/>
      <c r="N136" s="280"/>
      <c r="O136" s="280"/>
      <c r="P136" s="280"/>
      <c r="Q136" s="280"/>
      <c r="R136" s="280"/>
      <c r="S136" s="280"/>
      <c r="T136" s="280"/>
      <c r="U136" s="280"/>
      <c r="V136" s="280"/>
      <c r="W136" s="280"/>
      <c r="X136" s="280"/>
      <c r="Y136" s="246"/>
      <c r="Z136" s="366"/>
      <c r="AA136" s="280"/>
      <c r="AC136" s="368"/>
      <c r="AD136" s="246"/>
      <c r="AE136" s="246"/>
      <c r="AF136" s="246"/>
      <c r="AG136" s="255"/>
      <c r="AH136" s="255"/>
      <c r="AJ136" s="246"/>
      <c r="AK136" s="246"/>
      <c r="AM136" s="246"/>
    </row>
    <row r="137">
      <c r="A137" s="268"/>
      <c r="C137" s="280"/>
      <c r="D137" s="280"/>
      <c r="E137" s="364"/>
      <c r="F137" s="246"/>
      <c r="G137" s="367"/>
      <c r="H137" s="365"/>
      <c r="I137" s="246"/>
      <c r="J137" s="280"/>
      <c r="K137" s="366"/>
      <c r="L137" s="280"/>
      <c r="M137" s="246"/>
      <c r="N137" s="280"/>
      <c r="O137" s="280"/>
      <c r="P137" s="280"/>
      <c r="Q137" s="280"/>
      <c r="R137" s="280"/>
      <c r="S137" s="280"/>
      <c r="T137" s="280"/>
      <c r="U137" s="280"/>
      <c r="V137" s="280"/>
      <c r="W137" s="280"/>
      <c r="X137" s="280"/>
      <c r="Y137" s="246"/>
      <c r="Z137" s="366"/>
      <c r="AA137" s="280"/>
      <c r="AC137" s="368"/>
      <c r="AD137" s="246"/>
      <c r="AE137" s="246"/>
      <c r="AF137" s="246"/>
      <c r="AG137" s="255"/>
      <c r="AH137" s="255"/>
      <c r="AJ137" s="246"/>
      <c r="AK137" s="246"/>
      <c r="AM137" s="246"/>
    </row>
    <row r="138">
      <c r="A138" s="268"/>
      <c r="C138" s="280"/>
      <c r="D138" s="280"/>
      <c r="E138" s="364"/>
      <c r="F138" s="246"/>
      <c r="G138" s="367"/>
      <c r="H138" s="365"/>
      <c r="I138" s="246"/>
      <c r="J138" s="280"/>
      <c r="K138" s="366"/>
      <c r="L138" s="280"/>
      <c r="M138" s="246"/>
      <c r="N138" s="280"/>
      <c r="O138" s="280"/>
      <c r="P138" s="280"/>
      <c r="Q138" s="280"/>
      <c r="R138" s="280"/>
      <c r="S138" s="280"/>
      <c r="T138" s="280"/>
      <c r="U138" s="280"/>
      <c r="V138" s="280"/>
      <c r="W138" s="280"/>
      <c r="X138" s="280"/>
      <c r="Y138" s="246"/>
      <c r="Z138" s="366"/>
      <c r="AA138" s="280"/>
      <c r="AC138" s="368"/>
      <c r="AD138" s="246"/>
      <c r="AE138" s="246"/>
      <c r="AF138" s="246"/>
      <c r="AG138" s="255"/>
      <c r="AH138" s="255"/>
      <c r="AJ138" s="246"/>
      <c r="AK138" s="246"/>
      <c r="AM138" s="246"/>
    </row>
    <row r="139">
      <c r="A139" s="268"/>
      <c r="C139" s="280"/>
      <c r="D139" s="280"/>
      <c r="E139" s="364"/>
      <c r="F139" s="246"/>
      <c r="G139" s="367"/>
      <c r="H139" s="365"/>
      <c r="I139" s="246"/>
      <c r="J139" s="280"/>
      <c r="K139" s="366"/>
      <c r="L139" s="280"/>
      <c r="M139" s="246"/>
      <c r="N139" s="280"/>
      <c r="O139" s="280"/>
      <c r="P139" s="280"/>
      <c r="Q139" s="280"/>
      <c r="R139" s="280"/>
      <c r="S139" s="280"/>
      <c r="T139" s="280"/>
      <c r="U139" s="280"/>
      <c r="V139" s="280"/>
      <c r="W139" s="280"/>
      <c r="X139" s="280"/>
      <c r="Y139" s="246"/>
      <c r="Z139" s="366"/>
      <c r="AA139" s="280"/>
      <c r="AC139" s="368"/>
      <c r="AD139" s="246"/>
      <c r="AE139" s="246"/>
      <c r="AF139" s="246"/>
      <c r="AG139" s="255"/>
      <c r="AH139" s="255"/>
      <c r="AJ139" s="246"/>
      <c r="AK139" s="246"/>
      <c r="AM139" s="246"/>
    </row>
    <row r="140">
      <c r="A140" s="268"/>
      <c r="C140" s="280"/>
      <c r="D140" s="280"/>
      <c r="E140" s="364"/>
      <c r="F140" s="246"/>
      <c r="G140" s="367"/>
      <c r="H140" s="365"/>
      <c r="I140" s="246"/>
      <c r="J140" s="280"/>
      <c r="K140" s="366"/>
      <c r="L140" s="280"/>
      <c r="M140" s="246"/>
      <c r="N140" s="280"/>
      <c r="O140" s="280"/>
      <c r="P140" s="280"/>
      <c r="Q140" s="280"/>
      <c r="R140" s="280"/>
      <c r="S140" s="280"/>
      <c r="T140" s="280"/>
      <c r="U140" s="280"/>
      <c r="V140" s="280"/>
      <c r="W140" s="280"/>
      <c r="X140" s="280"/>
      <c r="Y140" s="246"/>
      <c r="Z140" s="366"/>
      <c r="AA140" s="280"/>
      <c r="AC140" s="368"/>
      <c r="AD140" s="246"/>
      <c r="AE140" s="246"/>
      <c r="AF140" s="246"/>
      <c r="AG140" s="255"/>
      <c r="AH140" s="255"/>
      <c r="AJ140" s="246"/>
      <c r="AK140" s="246"/>
      <c r="AM140" s="246"/>
    </row>
    <row r="141">
      <c r="A141" s="268"/>
      <c r="C141" s="280"/>
      <c r="D141" s="280"/>
      <c r="E141" s="364"/>
      <c r="F141" s="246"/>
      <c r="G141" s="367"/>
      <c r="H141" s="365"/>
      <c r="I141" s="246"/>
      <c r="J141" s="280"/>
      <c r="K141" s="366"/>
      <c r="L141" s="280"/>
      <c r="M141" s="246"/>
      <c r="N141" s="280"/>
      <c r="O141" s="280"/>
      <c r="P141" s="280"/>
      <c r="Q141" s="280"/>
      <c r="R141" s="280"/>
      <c r="S141" s="280"/>
      <c r="T141" s="280"/>
      <c r="U141" s="280"/>
      <c r="V141" s="280"/>
      <c r="W141" s="280"/>
      <c r="X141" s="280"/>
      <c r="Y141" s="246"/>
      <c r="Z141" s="366"/>
      <c r="AA141" s="280"/>
      <c r="AC141" s="368"/>
      <c r="AD141" s="246"/>
      <c r="AE141" s="246"/>
      <c r="AF141" s="246"/>
      <c r="AG141" s="255"/>
      <c r="AH141" s="255"/>
      <c r="AJ141" s="246"/>
      <c r="AK141" s="246"/>
      <c r="AM141" s="246"/>
    </row>
    <row r="142">
      <c r="A142" s="268"/>
      <c r="C142" s="280"/>
      <c r="D142" s="280"/>
      <c r="E142" s="364"/>
      <c r="F142" s="246"/>
      <c r="G142" s="367"/>
      <c r="H142" s="365"/>
      <c r="I142" s="246"/>
      <c r="J142" s="280"/>
      <c r="K142" s="366"/>
      <c r="L142" s="280"/>
      <c r="M142" s="246"/>
      <c r="N142" s="280"/>
      <c r="O142" s="280"/>
      <c r="P142" s="280"/>
      <c r="Q142" s="280"/>
      <c r="R142" s="280"/>
      <c r="S142" s="280"/>
      <c r="T142" s="280"/>
      <c r="U142" s="280"/>
      <c r="V142" s="280"/>
      <c r="W142" s="280"/>
      <c r="X142" s="280"/>
      <c r="Y142" s="246"/>
      <c r="Z142" s="366"/>
      <c r="AA142" s="280"/>
      <c r="AC142" s="368"/>
      <c r="AD142" s="246"/>
      <c r="AE142" s="246"/>
      <c r="AF142" s="246"/>
      <c r="AG142" s="255"/>
      <c r="AH142" s="255"/>
      <c r="AJ142" s="246"/>
      <c r="AK142" s="246"/>
      <c r="AM142" s="246"/>
    </row>
    <row r="143">
      <c r="A143" s="268"/>
      <c r="C143" s="280"/>
      <c r="D143" s="280"/>
      <c r="E143" s="364"/>
      <c r="F143" s="246"/>
      <c r="G143" s="367"/>
      <c r="H143" s="365"/>
      <c r="I143" s="246"/>
      <c r="J143" s="280"/>
      <c r="K143" s="366"/>
      <c r="L143" s="280"/>
      <c r="M143" s="246"/>
      <c r="N143" s="280"/>
      <c r="O143" s="280"/>
      <c r="P143" s="280"/>
      <c r="Q143" s="280"/>
      <c r="R143" s="280"/>
      <c r="S143" s="280"/>
      <c r="T143" s="280"/>
      <c r="U143" s="280"/>
      <c r="V143" s="280"/>
      <c r="W143" s="280"/>
      <c r="X143" s="280"/>
      <c r="Y143" s="246"/>
      <c r="Z143" s="366"/>
      <c r="AA143" s="280"/>
      <c r="AC143" s="368"/>
      <c r="AD143" s="246"/>
      <c r="AE143" s="246"/>
      <c r="AF143" s="246"/>
      <c r="AG143" s="255"/>
      <c r="AH143" s="255"/>
      <c r="AJ143" s="246"/>
      <c r="AK143" s="246"/>
      <c r="AM143" s="246"/>
    </row>
    <row r="144">
      <c r="A144" s="268"/>
      <c r="C144" s="280"/>
      <c r="D144" s="280"/>
      <c r="E144" s="364"/>
      <c r="F144" s="246"/>
      <c r="G144" s="367"/>
      <c r="H144" s="365"/>
      <c r="I144" s="246"/>
      <c r="J144" s="280"/>
      <c r="K144" s="366"/>
      <c r="L144" s="280"/>
      <c r="M144" s="246"/>
      <c r="N144" s="280"/>
      <c r="O144" s="280"/>
      <c r="P144" s="280"/>
      <c r="Q144" s="280"/>
      <c r="R144" s="280"/>
      <c r="S144" s="280"/>
      <c r="T144" s="280"/>
      <c r="U144" s="280"/>
      <c r="V144" s="280"/>
      <c r="W144" s="280"/>
      <c r="X144" s="280"/>
      <c r="Y144" s="246"/>
      <c r="Z144" s="366"/>
      <c r="AA144" s="280"/>
      <c r="AC144" s="368"/>
      <c r="AD144" s="246"/>
      <c r="AE144" s="246"/>
      <c r="AF144" s="246"/>
      <c r="AG144" s="255"/>
      <c r="AH144" s="255"/>
      <c r="AJ144" s="246"/>
      <c r="AK144" s="246"/>
      <c r="AM144" s="246"/>
    </row>
    <row r="145">
      <c r="A145" s="268"/>
      <c r="C145" s="280"/>
      <c r="D145" s="280"/>
      <c r="E145" s="364"/>
      <c r="F145" s="246"/>
      <c r="G145" s="367"/>
      <c r="H145" s="365"/>
      <c r="I145" s="246"/>
      <c r="J145" s="280"/>
      <c r="K145" s="366"/>
      <c r="L145" s="280"/>
      <c r="M145" s="246"/>
      <c r="N145" s="280"/>
      <c r="O145" s="280"/>
      <c r="P145" s="280"/>
      <c r="Q145" s="280"/>
      <c r="R145" s="280"/>
      <c r="S145" s="280"/>
      <c r="T145" s="280"/>
      <c r="U145" s="280"/>
      <c r="V145" s="280"/>
      <c r="W145" s="280"/>
      <c r="X145" s="280"/>
      <c r="Y145" s="246"/>
      <c r="Z145" s="366"/>
      <c r="AA145" s="280"/>
      <c r="AC145" s="368"/>
      <c r="AD145" s="246"/>
      <c r="AE145" s="246"/>
      <c r="AF145" s="246"/>
      <c r="AG145" s="255"/>
      <c r="AH145" s="255"/>
      <c r="AJ145" s="246"/>
      <c r="AK145" s="246"/>
      <c r="AM145" s="246"/>
    </row>
    <row r="146">
      <c r="A146" s="268"/>
      <c r="C146" s="280"/>
      <c r="D146" s="280"/>
      <c r="E146" s="364"/>
      <c r="F146" s="246"/>
      <c r="G146" s="367"/>
      <c r="H146" s="365"/>
      <c r="I146" s="246"/>
      <c r="J146" s="280"/>
      <c r="K146" s="366"/>
      <c r="L146" s="280"/>
      <c r="M146" s="246"/>
      <c r="N146" s="280"/>
      <c r="O146" s="280"/>
      <c r="P146" s="280"/>
      <c r="Q146" s="280"/>
      <c r="R146" s="280"/>
      <c r="S146" s="280"/>
      <c r="T146" s="280"/>
      <c r="U146" s="280"/>
      <c r="V146" s="280"/>
      <c r="W146" s="280"/>
      <c r="X146" s="280"/>
      <c r="Y146" s="246"/>
      <c r="Z146" s="366"/>
      <c r="AA146" s="280"/>
      <c r="AC146" s="368"/>
      <c r="AD146" s="246"/>
      <c r="AE146" s="246"/>
      <c r="AF146" s="246"/>
      <c r="AG146" s="255"/>
      <c r="AH146" s="255"/>
      <c r="AJ146" s="246"/>
      <c r="AK146" s="246"/>
      <c r="AM146" s="246"/>
    </row>
    <row r="147">
      <c r="A147" s="268"/>
      <c r="C147" s="280"/>
      <c r="D147" s="280"/>
      <c r="E147" s="364"/>
      <c r="F147" s="246"/>
      <c r="G147" s="367"/>
      <c r="H147" s="365"/>
      <c r="I147" s="246"/>
      <c r="J147" s="280"/>
      <c r="K147" s="366"/>
      <c r="L147" s="280"/>
      <c r="M147" s="246"/>
      <c r="N147" s="280"/>
      <c r="O147" s="280"/>
      <c r="P147" s="280"/>
      <c r="Q147" s="280"/>
      <c r="R147" s="280"/>
      <c r="S147" s="280"/>
      <c r="T147" s="280"/>
      <c r="U147" s="280"/>
      <c r="V147" s="280"/>
      <c r="W147" s="280"/>
      <c r="X147" s="280"/>
      <c r="Y147" s="246"/>
      <c r="Z147" s="366"/>
      <c r="AA147" s="280"/>
      <c r="AC147" s="368"/>
      <c r="AD147" s="246"/>
      <c r="AE147" s="246"/>
      <c r="AF147" s="246"/>
      <c r="AG147" s="255"/>
      <c r="AH147" s="255"/>
      <c r="AJ147" s="246"/>
      <c r="AK147" s="246"/>
      <c r="AM147" s="246"/>
    </row>
    <row r="148">
      <c r="A148" s="268"/>
      <c r="C148" s="280"/>
      <c r="D148" s="280"/>
      <c r="E148" s="364"/>
      <c r="F148" s="246"/>
      <c r="G148" s="367"/>
      <c r="H148" s="365"/>
      <c r="I148" s="246"/>
      <c r="J148" s="280"/>
      <c r="K148" s="366"/>
      <c r="L148" s="280"/>
      <c r="M148" s="246"/>
      <c r="N148" s="280"/>
      <c r="O148" s="280"/>
      <c r="P148" s="280"/>
      <c r="Q148" s="280"/>
      <c r="R148" s="280"/>
      <c r="S148" s="280"/>
      <c r="T148" s="280"/>
      <c r="U148" s="280"/>
      <c r="V148" s="280"/>
      <c r="W148" s="280"/>
      <c r="X148" s="280"/>
      <c r="Y148" s="246"/>
      <c r="Z148" s="366"/>
      <c r="AA148" s="280"/>
      <c r="AC148" s="368"/>
      <c r="AD148" s="246"/>
      <c r="AE148" s="246"/>
      <c r="AF148" s="246"/>
      <c r="AG148" s="255"/>
      <c r="AH148" s="255"/>
      <c r="AJ148" s="246"/>
      <c r="AK148" s="246"/>
      <c r="AM148" s="246"/>
    </row>
    <row r="149">
      <c r="A149" s="268"/>
      <c r="C149" s="280"/>
      <c r="D149" s="280"/>
      <c r="E149" s="364"/>
      <c r="F149" s="246"/>
      <c r="G149" s="367"/>
      <c r="H149" s="365"/>
      <c r="I149" s="246"/>
      <c r="J149" s="280"/>
      <c r="K149" s="366"/>
      <c r="L149" s="280"/>
      <c r="M149" s="246"/>
      <c r="N149" s="280"/>
      <c r="O149" s="280"/>
      <c r="P149" s="280"/>
      <c r="Q149" s="280"/>
      <c r="R149" s="280"/>
      <c r="S149" s="280"/>
      <c r="T149" s="280"/>
      <c r="U149" s="280"/>
      <c r="V149" s="280"/>
      <c r="W149" s="280"/>
      <c r="X149" s="280"/>
      <c r="Y149" s="246"/>
      <c r="Z149" s="366"/>
      <c r="AA149" s="280"/>
      <c r="AC149" s="368"/>
      <c r="AD149" s="246"/>
      <c r="AE149" s="246"/>
      <c r="AF149" s="246"/>
      <c r="AG149" s="255"/>
      <c r="AH149" s="255"/>
      <c r="AJ149" s="246"/>
      <c r="AK149" s="246"/>
      <c r="AM149" s="246"/>
    </row>
    <row r="150">
      <c r="A150" s="268"/>
      <c r="C150" s="280"/>
      <c r="D150" s="280"/>
      <c r="E150" s="364"/>
      <c r="F150" s="246"/>
      <c r="G150" s="367"/>
      <c r="H150" s="365"/>
      <c r="I150" s="246"/>
      <c r="J150" s="280"/>
      <c r="K150" s="366"/>
      <c r="L150" s="280"/>
      <c r="M150" s="246"/>
      <c r="N150" s="280"/>
      <c r="O150" s="280"/>
      <c r="P150" s="280"/>
      <c r="Q150" s="280"/>
      <c r="R150" s="280"/>
      <c r="S150" s="280"/>
      <c r="T150" s="280"/>
      <c r="U150" s="280"/>
      <c r="V150" s="280"/>
      <c r="W150" s="280"/>
      <c r="X150" s="280"/>
      <c r="Y150" s="246"/>
      <c r="Z150" s="366"/>
      <c r="AA150" s="280"/>
      <c r="AC150" s="368"/>
      <c r="AD150" s="246"/>
      <c r="AE150" s="246"/>
      <c r="AF150" s="246"/>
      <c r="AG150" s="255"/>
      <c r="AH150" s="255"/>
      <c r="AJ150" s="246"/>
      <c r="AK150" s="246"/>
      <c r="AM150" s="246"/>
    </row>
    <row r="151">
      <c r="A151" s="268"/>
      <c r="C151" s="280"/>
      <c r="D151" s="280"/>
      <c r="E151" s="364"/>
      <c r="F151" s="246"/>
      <c r="G151" s="367"/>
      <c r="H151" s="365"/>
      <c r="I151" s="246"/>
      <c r="J151" s="280"/>
      <c r="K151" s="366"/>
      <c r="L151" s="280"/>
      <c r="M151" s="246"/>
      <c r="N151" s="280"/>
      <c r="O151" s="280"/>
      <c r="P151" s="280"/>
      <c r="Q151" s="280"/>
      <c r="R151" s="280"/>
      <c r="S151" s="280"/>
      <c r="T151" s="280"/>
      <c r="U151" s="280"/>
      <c r="V151" s="280"/>
      <c r="W151" s="280"/>
      <c r="X151" s="280"/>
      <c r="Y151" s="246"/>
      <c r="Z151" s="366"/>
      <c r="AA151" s="280"/>
      <c r="AC151" s="368"/>
      <c r="AD151" s="246"/>
      <c r="AE151" s="246"/>
      <c r="AF151" s="246"/>
      <c r="AG151" s="255"/>
      <c r="AH151" s="255"/>
      <c r="AJ151" s="246"/>
      <c r="AK151" s="246"/>
      <c r="AM151" s="246"/>
    </row>
    <row r="152">
      <c r="A152" s="268"/>
      <c r="C152" s="280"/>
      <c r="D152" s="280"/>
      <c r="E152" s="364"/>
      <c r="F152" s="246"/>
      <c r="G152" s="367"/>
      <c r="H152" s="365"/>
      <c r="I152" s="246"/>
      <c r="J152" s="280"/>
      <c r="K152" s="366"/>
      <c r="L152" s="280"/>
      <c r="M152" s="246"/>
      <c r="N152" s="280"/>
      <c r="O152" s="280"/>
      <c r="P152" s="280"/>
      <c r="Q152" s="280"/>
      <c r="R152" s="280"/>
      <c r="S152" s="280"/>
      <c r="T152" s="280"/>
      <c r="U152" s="280"/>
      <c r="V152" s="280"/>
      <c r="W152" s="280"/>
      <c r="X152" s="280"/>
      <c r="Y152" s="246"/>
      <c r="Z152" s="366"/>
      <c r="AA152" s="280"/>
      <c r="AC152" s="368"/>
      <c r="AD152" s="246"/>
      <c r="AE152" s="246"/>
      <c r="AF152" s="246"/>
      <c r="AG152" s="255"/>
      <c r="AH152" s="255"/>
      <c r="AJ152" s="246"/>
      <c r="AK152" s="246"/>
      <c r="AM152" s="246"/>
    </row>
    <row r="153">
      <c r="A153" s="268"/>
      <c r="C153" s="280"/>
      <c r="D153" s="280"/>
      <c r="E153" s="364"/>
      <c r="F153" s="246"/>
      <c r="G153" s="367"/>
      <c r="H153" s="365"/>
      <c r="I153" s="246"/>
      <c r="J153" s="280"/>
      <c r="K153" s="366"/>
      <c r="L153" s="280"/>
      <c r="M153" s="246"/>
      <c r="N153" s="280"/>
      <c r="O153" s="280"/>
      <c r="P153" s="280"/>
      <c r="Q153" s="280"/>
      <c r="R153" s="280"/>
      <c r="S153" s="280"/>
      <c r="T153" s="280"/>
      <c r="U153" s="280"/>
      <c r="V153" s="280"/>
      <c r="W153" s="280"/>
      <c r="X153" s="280"/>
      <c r="Y153" s="246"/>
      <c r="Z153" s="366"/>
      <c r="AA153" s="280"/>
      <c r="AC153" s="368"/>
      <c r="AD153" s="246"/>
      <c r="AE153" s="246"/>
      <c r="AF153" s="246"/>
      <c r="AG153" s="255"/>
      <c r="AH153" s="255"/>
      <c r="AJ153" s="246"/>
      <c r="AK153" s="246"/>
      <c r="AM153" s="246"/>
    </row>
    <row r="154">
      <c r="A154" s="268"/>
      <c r="C154" s="280"/>
      <c r="D154" s="280"/>
      <c r="E154" s="364"/>
      <c r="F154" s="246"/>
      <c r="G154" s="367"/>
      <c r="H154" s="365"/>
      <c r="I154" s="246"/>
      <c r="J154" s="280"/>
      <c r="K154" s="366"/>
      <c r="L154" s="280"/>
      <c r="M154" s="246"/>
      <c r="N154" s="280"/>
      <c r="O154" s="280"/>
      <c r="P154" s="280"/>
      <c r="Q154" s="280"/>
      <c r="R154" s="280"/>
      <c r="S154" s="280"/>
      <c r="T154" s="280"/>
      <c r="U154" s="280"/>
      <c r="V154" s="280"/>
      <c r="W154" s="280"/>
      <c r="X154" s="280"/>
      <c r="Y154" s="246"/>
      <c r="Z154" s="366"/>
      <c r="AA154" s="280"/>
      <c r="AC154" s="368"/>
      <c r="AD154" s="246"/>
      <c r="AE154" s="246"/>
      <c r="AF154" s="246"/>
      <c r="AG154" s="255"/>
      <c r="AH154" s="255"/>
      <c r="AJ154" s="246"/>
      <c r="AK154" s="246"/>
      <c r="AM154" s="246"/>
    </row>
    <row r="155">
      <c r="A155" s="268"/>
      <c r="C155" s="280"/>
      <c r="D155" s="280"/>
      <c r="E155" s="364"/>
      <c r="F155" s="246"/>
      <c r="G155" s="367"/>
      <c r="H155" s="365"/>
      <c r="I155" s="246"/>
      <c r="J155" s="280"/>
      <c r="K155" s="366"/>
      <c r="L155" s="280"/>
      <c r="M155" s="246"/>
      <c r="N155" s="280"/>
      <c r="O155" s="280"/>
      <c r="P155" s="280"/>
      <c r="Q155" s="280"/>
      <c r="R155" s="280"/>
      <c r="S155" s="280"/>
      <c r="T155" s="280"/>
      <c r="U155" s="280"/>
      <c r="V155" s="280"/>
      <c r="W155" s="280"/>
      <c r="X155" s="280"/>
      <c r="Y155" s="246"/>
      <c r="Z155" s="366"/>
      <c r="AA155" s="280"/>
      <c r="AC155" s="368"/>
      <c r="AD155" s="246"/>
      <c r="AE155" s="246"/>
      <c r="AF155" s="246"/>
      <c r="AG155" s="255"/>
      <c r="AH155" s="255"/>
      <c r="AJ155" s="246"/>
      <c r="AK155" s="246"/>
      <c r="AM155" s="246"/>
    </row>
    <row r="156">
      <c r="A156" s="268"/>
      <c r="C156" s="280"/>
      <c r="D156" s="280"/>
      <c r="E156" s="364"/>
      <c r="F156" s="246"/>
      <c r="G156" s="367"/>
      <c r="H156" s="365"/>
      <c r="I156" s="246"/>
      <c r="J156" s="280"/>
      <c r="K156" s="366"/>
      <c r="L156" s="280"/>
      <c r="M156" s="246"/>
      <c r="N156" s="280"/>
      <c r="O156" s="280"/>
      <c r="P156" s="280"/>
      <c r="Q156" s="280"/>
      <c r="R156" s="280"/>
      <c r="S156" s="280"/>
      <c r="T156" s="280"/>
      <c r="U156" s="280"/>
      <c r="V156" s="280"/>
      <c r="W156" s="280"/>
      <c r="X156" s="280"/>
      <c r="Y156" s="246"/>
      <c r="Z156" s="366"/>
      <c r="AA156" s="280"/>
      <c r="AC156" s="368"/>
      <c r="AD156" s="246"/>
      <c r="AE156" s="246"/>
      <c r="AF156" s="246"/>
      <c r="AG156" s="255"/>
      <c r="AH156" s="255"/>
      <c r="AJ156" s="246"/>
      <c r="AK156" s="246"/>
      <c r="AM156" s="246"/>
    </row>
    <row r="157">
      <c r="A157" s="268"/>
      <c r="C157" s="280"/>
      <c r="D157" s="280"/>
      <c r="E157" s="364"/>
      <c r="F157" s="246"/>
      <c r="G157" s="367"/>
      <c r="H157" s="365"/>
      <c r="I157" s="246"/>
      <c r="J157" s="280"/>
      <c r="K157" s="366"/>
      <c r="L157" s="280"/>
      <c r="M157" s="246"/>
      <c r="N157" s="280"/>
      <c r="O157" s="280"/>
      <c r="P157" s="280"/>
      <c r="Q157" s="280"/>
      <c r="R157" s="280"/>
      <c r="S157" s="280"/>
      <c r="T157" s="280"/>
      <c r="U157" s="280"/>
      <c r="V157" s="280"/>
      <c r="W157" s="280"/>
      <c r="X157" s="280"/>
      <c r="Y157" s="246"/>
      <c r="Z157" s="366"/>
      <c r="AA157" s="280"/>
      <c r="AC157" s="368"/>
      <c r="AD157" s="246"/>
      <c r="AE157" s="246"/>
      <c r="AF157" s="246"/>
      <c r="AG157" s="255"/>
      <c r="AH157" s="255"/>
      <c r="AJ157" s="246"/>
      <c r="AK157" s="246"/>
      <c r="AM157" s="246"/>
    </row>
    <row r="158">
      <c r="A158" s="268"/>
      <c r="C158" s="280"/>
      <c r="D158" s="280"/>
      <c r="E158" s="364"/>
      <c r="F158" s="246"/>
      <c r="G158" s="367"/>
      <c r="H158" s="365"/>
      <c r="I158" s="246"/>
      <c r="J158" s="280"/>
      <c r="K158" s="366"/>
      <c r="L158" s="280"/>
      <c r="M158" s="246"/>
      <c r="N158" s="280"/>
      <c r="O158" s="280"/>
      <c r="P158" s="280"/>
      <c r="Q158" s="280"/>
      <c r="R158" s="280"/>
      <c r="S158" s="280"/>
      <c r="T158" s="280"/>
      <c r="U158" s="280"/>
      <c r="V158" s="280"/>
      <c r="W158" s="280"/>
      <c r="X158" s="280"/>
      <c r="Y158" s="246"/>
      <c r="Z158" s="366"/>
      <c r="AA158" s="280"/>
      <c r="AC158" s="368"/>
      <c r="AD158" s="246"/>
      <c r="AE158" s="246"/>
      <c r="AF158" s="246"/>
      <c r="AG158" s="255"/>
      <c r="AH158" s="255"/>
      <c r="AJ158" s="246"/>
      <c r="AK158" s="246"/>
      <c r="AM158" s="246"/>
    </row>
    <row r="159">
      <c r="A159" s="268"/>
      <c r="C159" s="280"/>
      <c r="D159" s="280"/>
      <c r="E159" s="364"/>
      <c r="F159" s="246"/>
      <c r="G159" s="367"/>
      <c r="H159" s="365"/>
      <c r="I159" s="246"/>
      <c r="J159" s="280"/>
      <c r="K159" s="366"/>
      <c r="L159" s="280"/>
      <c r="M159" s="246"/>
      <c r="N159" s="280"/>
      <c r="O159" s="280"/>
      <c r="P159" s="280"/>
      <c r="Q159" s="280"/>
      <c r="R159" s="280"/>
      <c r="S159" s="280"/>
      <c r="T159" s="280"/>
      <c r="U159" s="280"/>
      <c r="V159" s="280"/>
      <c r="W159" s="280"/>
      <c r="X159" s="280"/>
      <c r="Y159" s="246"/>
      <c r="Z159" s="366"/>
      <c r="AA159" s="280"/>
      <c r="AC159" s="368"/>
      <c r="AD159" s="246"/>
      <c r="AE159" s="246"/>
      <c r="AF159" s="246"/>
      <c r="AG159" s="255"/>
      <c r="AH159" s="255"/>
      <c r="AJ159" s="246"/>
      <c r="AK159" s="246"/>
      <c r="AM159" s="246"/>
    </row>
    <row r="160">
      <c r="A160" s="268"/>
      <c r="C160" s="280"/>
      <c r="D160" s="280"/>
      <c r="E160" s="364"/>
      <c r="F160" s="246"/>
      <c r="G160" s="367"/>
      <c r="H160" s="365"/>
      <c r="I160" s="246"/>
      <c r="J160" s="280"/>
      <c r="K160" s="366"/>
      <c r="L160" s="280"/>
      <c r="M160" s="246"/>
      <c r="N160" s="280"/>
      <c r="O160" s="280"/>
      <c r="P160" s="280"/>
      <c r="Q160" s="280"/>
      <c r="R160" s="280"/>
      <c r="S160" s="280"/>
      <c r="T160" s="280"/>
      <c r="U160" s="280"/>
      <c r="V160" s="280"/>
      <c r="W160" s="280"/>
      <c r="X160" s="280"/>
      <c r="Y160" s="246"/>
      <c r="Z160" s="366"/>
      <c r="AA160" s="280"/>
      <c r="AC160" s="368"/>
      <c r="AD160" s="246"/>
      <c r="AE160" s="246"/>
      <c r="AF160" s="246"/>
      <c r="AG160" s="255"/>
      <c r="AH160" s="255"/>
      <c r="AJ160" s="246"/>
      <c r="AK160" s="246"/>
      <c r="AM160" s="246"/>
    </row>
    <row r="161">
      <c r="A161" s="268"/>
      <c r="C161" s="280"/>
      <c r="D161" s="280"/>
      <c r="E161" s="364"/>
      <c r="F161" s="246"/>
      <c r="G161" s="367"/>
      <c r="H161" s="365"/>
      <c r="I161" s="246"/>
      <c r="J161" s="280"/>
      <c r="K161" s="366"/>
      <c r="L161" s="280"/>
      <c r="M161" s="246"/>
      <c r="N161" s="280"/>
      <c r="O161" s="280"/>
      <c r="P161" s="280"/>
      <c r="Q161" s="280"/>
      <c r="R161" s="280"/>
      <c r="S161" s="280"/>
      <c r="T161" s="280"/>
      <c r="U161" s="280"/>
      <c r="V161" s="280"/>
      <c r="W161" s="280"/>
      <c r="X161" s="280"/>
      <c r="Y161" s="246"/>
      <c r="Z161" s="366"/>
      <c r="AA161" s="280"/>
      <c r="AC161" s="368"/>
      <c r="AD161" s="246"/>
      <c r="AE161" s="246"/>
      <c r="AF161" s="246"/>
      <c r="AG161" s="255"/>
      <c r="AH161" s="255"/>
      <c r="AJ161" s="246"/>
      <c r="AK161" s="246"/>
      <c r="AM161" s="246"/>
    </row>
    <row r="162">
      <c r="A162" s="268"/>
      <c r="C162" s="280"/>
      <c r="D162" s="280"/>
      <c r="E162" s="364"/>
      <c r="F162" s="246"/>
      <c r="G162" s="367"/>
      <c r="H162" s="365"/>
      <c r="I162" s="246"/>
      <c r="J162" s="280"/>
      <c r="K162" s="366"/>
      <c r="L162" s="280"/>
      <c r="M162" s="246"/>
      <c r="N162" s="280"/>
      <c r="O162" s="280"/>
      <c r="P162" s="280"/>
      <c r="Q162" s="280"/>
      <c r="R162" s="280"/>
      <c r="S162" s="280"/>
      <c r="T162" s="280"/>
      <c r="U162" s="280"/>
      <c r="V162" s="280"/>
      <c r="W162" s="280"/>
      <c r="X162" s="280"/>
      <c r="Y162" s="246"/>
      <c r="Z162" s="366"/>
      <c r="AA162" s="280"/>
      <c r="AC162" s="368"/>
      <c r="AD162" s="246"/>
      <c r="AE162" s="246"/>
      <c r="AF162" s="246"/>
      <c r="AG162" s="255"/>
      <c r="AH162" s="255"/>
      <c r="AJ162" s="246"/>
      <c r="AK162" s="246"/>
      <c r="AM162" s="246"/>
    </row>
    <row r="163">
      <c r="A163" s="268"/>
      <c r="C163" s="280"/>
      <c r="D163" s="280"/>
      <c r="E163" s="364"/>
      <c r="F163" s="246"/>
      <c r="G163" s="367"/>
      <c r="H163" s="365"/>
      <c r="I163" s="246"/>
      <c r="J163" s="280"/>
      <c r="K163" s="366"/>
      <c r="L163" s="280"/>
      <c r="M163" s="246"/>
      <c r="N163" s="280"/>
      <c r="O163" s="280"/>
      <c r="P163" s="280"/>
      <c r="Q163" s="280"/>
      <c r="R163" s="280"/>
      <c r="S163" s="280"/>
      <c r="T163" s="280"/>
      <c r="U163" s="280"/>
      <c r="V163" s="280"/>
      <c r="W163" s="280"/>
      <c r="X163" s="280"/>
      <c r="Y163" s="246"/>
      <c r="Z163" s="366"/>
      <c r="AA163" s="280"/>
      <c r="AC163" s="368"/>
      <c r="AD163" s="246"/>
      <c r="AE163" s="246"/>
      <c r="AF163" s="246"/>
      <c r="AG163" s="255"/>
      <c r="AH163" s="255"/>
      <c r="AJ163" s="246"/>
      <c r="AK163" s="246"/>
      <c r="AM163" s="246"/>
    </row>
    <row r="164">
      <c r="A164" s="268"/>
      <c r="C164" s="280"/>
      <c r="D164" s="280"/>
      <c r="E164" s="364"/>
      <c r="F164" s="246"/>
      <c r="G164" s="367"/>
      <c r="H164" s="365"/>
      <c r="I164" s="246"/>
      <c r="J164" s="280"/>
      <c r="K164" s="366"/>
      <c r="L164" s="280"/>
      <c r="M164" s="246"/>
      <c r="N164" s="280"/>
      <c r="O164" s="280"/>
      <c r="P164" s="280"/>
      <c r="Q164" s="280"/>
      <c r="R164" s="280"/>
      <c r="S164" s="280"/>
      <c r="T164" s="280"/>
      <c r="U164" s="280"/>
      <c r="V164" s="280"/>
      <c r="W164" s="280"/>
      <c r="X164" s="280"/>
      <c r="Y164" s="246"/>
      <c r="Z164" s="366"/>
      <c r="AA164" s="280"/>
      <c r="AC164" s="368"/>
      <c r="AD164" s="246"/>
      <c r="AE164" s="246"/>
      <c r="AF164" s="246"/>
      <c r="AG164" s="255"/>
      <c r="AH164" s="255"/>
      <c r="AJ164" s="246"/>
      <c r="AK164" s="246"/>
      <c r="AM164" s="246"/>
    </row>
    <row r="165">
      <c r="A165" s="268"/>
      <c r="C165" s="280"/>
      <c r="D165" s="280"/>
      <c r="E165" s="364"/>
      <c r="F165" s="246"/>
      <c r="G165" s="367"/>
      <c r="H165" s="365"/>
      <c r="I165" s="246"/>
      <c r="J165" s="280"/>
      <c r="K165" s="366"/>
      <c r="L165" s="280"/>
      <c r="M165" s="246"/>
      <c r="N165" s="280"/>
      <c r="O165" s="280"/>
      <c r="P165" s="280"/>
      <c r="Q165" s="280"/>
      <c r="R165" s="280"/>
      <c r="S165" s="280"/>
      <c r="T165" s="280"/>
      <c r="U165" s="280"/>
      <c r="V165" s="280"/>
      <c r="W165" s="280"/>
      <c r="X165" s="280"/>
      <c r="Y165" s="246"/>
      <c r="Z165" s="366"/>
      <c r="AA165" s="280"/>
      <c r="AC165" s="368"/>
      <c r="AD165" s="246"/>
      <c r="AE165" s="246"/>
      <c r="AF165" s="246"/>
      <c r="AG165" s="255"/>
      <c r="AH165" s="255"/>
      <c r="AJ165" s="246"/>
      <c r="AK165" s="246"/>
      <c r="AM165" s="246"/>
    </row>
    <row r="166">
      <c r="A166" s="268"/>
      <c r="C166" s="280"/>
      <c r="D166" s="280"/>
      <c r="E166" s="364"/>
      <c r="F166" s="246"/>
      <c r="G166" s="367"/>
      <c r="H166" s="365"/>
      <c r="I166" s="246"/>
      <c r="J166" s="280"/>
      <c r="K166" s="366"/>
      <c r="L166" s="280"/>
      <c r="M166" s="246"/>
      <c r="N166" s="280"/>
      <c r="O166" s="280"/>
      <c r="P166" s="280"/>
      <c r="Q166" s="280"/>
      <c r="R166" s="280"/>
      <c r="S166" s="280"/>
      <c r="T166" s="280"/>
      <c r="U166" s="280"/>
      <c r="V166" s="280"/>
      <c r="W166" s="280"/>
      <c r="X166" s="280"/>
      <c r="Y166" s="246"/>
      <c r="Z166" s="366"/>
      <c r="AA166" s="280"/>
      <c r="AC166" s="368"/>
      <c r="AD166" s="246"/>
      <c r="AE166" s="246"/>
      <c r="AF166" s="246"/>
      <c r="AG166" s="255"/>
      <c r="AH166" s="255"/>
      <c r="AJ166" s="246"/>
      <c r="AK166" s="246"/>
      <c r="AM166" s="246"/>
    </row>
    <row r="167">
      <c r="A167" s="268"/>
      <c r="C167" s="280"/>
      <c r="D167" s="280"/>
      <c r="E167" s="364"/>
      <c r="F167" s="246"/>
      <c r="G167" s="367"/>
      <c r="H167" s="365"/>
      <c r="I167" s="246"/>
      <c r="J167" s="280"/>
      <c r="K167" s="366"/>
      <c r="L167" s="280"/>
      <c r="M167" s="246"/>
      <c r="N167" s="280"/>
      <c r="O167" s="280"/>
      <c r="P167" s="280"/>
      <c r="Q167" s="280"/>
      <c r="R167" s="280"/>
      <c r="S167" s="280"/>
      <c r="T167" s="280"/>
      <c r="U167" s="280"/>
      <c r="V167" s="280"/>
      <c r="W167" s="280"/>
      <c r="X167" s="280"/>
      <c r="Y167" s="246"/>
      <c r="Z167" s="366"/>
      <c r="AA167" s="280"/>
      <c r="AC167" s="368"/>
      <c r="AD167" s="246"/>
      <c r="AE167" s="246"/>
      <c r="AF167" s="246"/>
      <c r="AG167" s="255"/>
      <c r="AH167" s="255"/>
      <c r="AJ167" s="246"/>
      <c r="AK167" s="246"/>
      <c r="AM167" s="246"/>
    </row>
    <row r="168">
      <c r="A168" s="268"/>
      <c r="C168" s="280"/>
      <c r="D168" s="280"/>
      <c r="E168" s="364"/>
      <c r="F168" s="246"/>
      <c r="G168" s="367"/>
      <c r="H168" s="365"/>
      <c r="I168" s="246"/>
      <c r="J168" s="280"/>
      <c r="K168" s="366"/>
      <c r="L168" s="280"/>
      <c r="M168" s="246"/>
      <c r="N168" s="280"/>
      <c r="O168" s="280"/>
      <c r="P168" s="280"/>
      <c r="Q168" s="280"/>
      <c r="R168" s="280"/>
      <c r="S168" s="280"/>
      <c r="T168" s="280"/>
      <c r="U168" s="280"/>
      <c r="V168" s="280"/>
      <c r="W168" s="280"/>
      <c r="X168" s="280"/>
      <c r="Y168" s="246"/>
      <c r="Z168" s="366"/>
      <c r="AA168" s="280"/>
      <c r="AC168" s="368"/>
      <c r="AD168" s="246"/>
      <c r="AE168" s="246"/>
      <c r="AF168" s="246"/>
      <c r="AG168" s="255"/>
      <c r="AH168" s="255"/>
      <c r="AJ168" s="246"/>
      <c r="AK168" s="246"/>
      <c r="AM168" s="246"/>
    </row>
    <row r="169">
      <c r="A169" s="268"/>
      <c r="C169" s="280"/>
      <c r="D169" s="280"/>
      <c r="E169" s="364"/>
      <c r="F169" s="246"/>
      <c r="G169" s="367"/>
      <c r="H169" s="365"/>
      <c r="I169" s="246"/>
      <c r="J169" s="280"/>
      <c r="K169" s="366"/>
      <c r="L169" s="280"/>
      <c r="M169" s="246"/>
      <c r="N169" s="280"/>
      <c r="O169" s="280"/>
      <c r="P169" s="280"/>
      <c r="Q169" s="280"/>
      <c r="R169" s="280"/>
      <c r="S169" s="280"/>
      <c r="T169" s="280"/>
      <c r="U169" s="280"/>
      <c r="V169" s="280"/>
      <c r="W169" s="280"/>
      <c r="X169" s="280"/>
      <c r="Y169" s="246"/>
      <c r="Z169" s="366"/>
      <c r="AA169" s="280"/>
      <c r="AC169" s="368"/>
      <c r="AD169" s="246"/>
      <c r="AE169" s="246"/>
      <c r="AF169" s="246"/>
      <c r="AG169" s="255"/>
      <c r="AH169" s="255"/>
      <c r="AJ169" s="246"/>
      <c r="AK169" s="246"/>
      <c r="AM169" s="246"/>
    </row>
    <row r="170">
      <c r="A170" s="268"/>
      <c r="C170" s="280"/>
      <c r="D170" s="280"/>
      <c r="E170" s="364"/>
      <c r="F170" s="246"/>
      <c r="G170" s="367"/>
      <c r="H170" s="365"/>
      <c r="I170" s="246"/>
      <c r="J170" s="280"/>
      <c r="K170" s="366"/>
      <c r="L170" s="280"/>
      <c r="M170" s="246"/>
      <c r="N170" s="280"/>
      <c r="O170" s="280"/>
      <c r="P170" s="280"/>
      <c r="Q170" s="280"/>
      <c r="R170" s="280"/>
      <c r="S170" s="280"/>
      <c r="T170" s="280"/>
      <c r="U170" s="280"/>
      <c r="V170" s="280"/>
      <c r="W170" s="280"/>
      <c r="X170" s="280"/>
      <c r="Y170" s="246"/>
      <c r="Z170" s="366"/>
      <c r="AA170" s="280"/>
      <c r="AC170" s="368"/>
      <c r="AD170" s="246"/>
      <c r="AE170" s="246"/>
      <c r="AF170" s="246"/>
      <c r="AG170" s="255"/>
      <c r="AH170" s="255"/>
      <c r="AJ170" s="246"/>
      <c r="AK170" s="246"/>
      <c r="AM170" s="246"/>
    </row>
    <row r="171">
      <c r="A171" s="268"/>
      <c r="C171" s="280"/>
      <c r="D171" s="280"/>
      <c r="E171" s="364"/>
      <c r="F171" s="246"/>
      <c r="G171" s="367"/>
      <c r="H171" s="365"/>
      <c r="I171" s="246"/>
      <c r="J171" s="280"/>
      <c r="K171" s="366"/>
      <c r="L171" s="280"/>
      <c r="M171" s="246"/>
      <c r="N171" s="280"/>
      <c r="O171" s="280"/>
      <c r="P171" s="280"/>
      <c r="Q171" s="280"/>
      <c r="R171" s="280"/>
      <c r="S171" s="280"/>
      <c r="T171" s="280"/>
      <c r="U171" s="280"/>
      <c r="V171" s="280"/>
      <c r="W171" s="280"/>
      <c r="X171" s="280"/>
      <c r="Y171" s="246"/>
      <c r="Z171" s="366"/>
      <c r="AA171" s="280"/>
      <c r="AC171" s="368"/>
      <c r="AD171" s="246"/>
      <c r="AE171" s="246"/>
      <c r="AF171" s="246"/>
      <c r="AG171" s="255"/>
      <c r="AH171" s="255"/>
      <c r="AJ171" s="246"/>
      <c r="AK171" s="246"/>
      <c r="AM171" s="246"/>
    </row>
    <row r="172">
      <c r="A172" s="268"/>
      <c r="C172" s="280"/>
      <c r="D172" s="280"/>
      <c r="E172" s="364"/>
      <c r="F172" s="246"/>
      <c r="G172" s="367"/>
      <c r="H172" s="365"/>
      <c r="I172" s="246"/>
      <c r="J172" s="280"/>
      <c r="K172" s="366"/>
      <c r="L172" s="280"/>
      <c r="M172" s="246"/>
      <c r="N172" s="280"/>
      <c r="O172" s="280"/>
      <c r="P172" s="280"/>
      <c r="Q172" s="280"/>
      <c r="R172" s="280"/>
      <c r="S172" s="280"/>
      <c r="T172" s="280"/>
      <c r="U172" s="280"/>
      <c r="V172" s="280"/>
      <c r="W172" s="280"/>
      <c r="X172" s="280"/>
      <c r="Y172" s="246"/>
      <c r="Z172" s="366"/>
      <c r="AA172" s="280"/>
      <c r="AC172" s="368"/>
      <c r="AD172" s="246"/>
      <c r="AE172" s="246"/>
      <c r="AF172" s="246"/>
      <c r="AG172" s="255"/>
      <c r="AH172" s="255"/>
      <c r="AJ172" s="246"/>
      <c r="AK172" s="246"/>
      <c r="AM172" s="246"/>
    </row>
    <row r="173">
      <c r="A173" s="268"/>
      <c r="C173" s="280"/>
      <c r="D173" s="280"/>
      <c r="E173" s="364"/>
      <c r="F173" s="246"/>
      <c r="G173" s="367"/>
      <c r="H173" s="365"/>
      <c r="I173" s="246"/>
      <c r="J173" s="280"/>
      <c r="K173" s="366"/>
      <c r="L173" s="280"/>
      <c r="M173" s="246"/>
      <c r="N173" s="280"/>
      <c r="O173" s="280"/>
      <c r="P173" s="280"/>
      <c r="Q173" s="280"/>
      <c r="R173" s="280"/>
      <c r="S173" s="280"/>
      <c r="T173" s="280"/>
      <c r="U173" s="280"/>
      <c r="V173" s="280"/>
      <c r="W173" s="280"/>
      <c r="X173" s="280"/>
      <c r="Y173" s="246"/>
      <c r="Z173" s="366"/>
      <c r="AA173" s="280"/>
      <c r="AC173" s="368"/>
      <c r="AD173" s="246"/>
      <c r="AE173" s="246"/>
      <c r="AF173" s="246"/>
      <c r="AG173" s="255"/>
      <c r="AH173" s="255"/>
      <c r="AJ173" s="246"/>
      <c r="AK173" s="246"/>
      <c r="AM173" s="246"/>
    </row>
    <row r="174">
      <c r="A174" s="268"/>
      <c r="C174" s="280"/>
      <c r="D174" s="280"/>
      <c r="E174" s="364"/>
      <c r="F174" s="246"/>
      <c r="G174" s="367"/>
      <c r="H174" s="365"/>
      <c r="I174" s="246"/>
      <c r="J174" s="280"/>
      <c r="K174" s="366"/>
      <c r="L174" s="280"/>
      <c r="M174" s="246"/>
      <c r="N174" s="280"/>
      <c r="O174" s="280"/>
      <c r="P174" s="280"/>
      <c r="Q174" s="280"/>
      <c r="R174" s="280"/>
      <c r="S174" s="280"/>
      <c r="T174" s="280"/>
      <c r="U174" s="280"/>
      <c r="V174" s="280"/>
      <c r="W174" s="280"/>
      <c r="X174" s="280"/>
      <c r="Y174" s="246"/>
      <c r="Z174" s="366"/>
      <c r="AA174" s="280"/>
      <c r="AC174" s="368"/>
      <c r="AD174" s="246"/>
      <c r="AE174" s="246"/>
      <c r="AF174" s="246"/>
      <c r="AG174" s="255"/>
      <c r="AH174" s="255"/>
      <c r="AJ174" s="246"/>
      <c r="AK174" s="246"/>
      <c r="AM174" s="246"/>
    </row>
    <row r="175">
      <c r="A175" s="268"/>
      <c r="C175" s="280"/>
      <c r="D175" s="280"/>
      <c r="E175" s="364"/>
      <c r="F175" s="246"/>
      <c r="G175" s="367"/>
      <c r="H175" s="365"/>
      <c r="I175" s="246"/>
      <c r="J175" s="280"/>
      <c r="K175" s="366"/>
      <c r="L175" s="280"/>
      <c r="M175" s="246"/>
      <c r="N175" s="280"/>
      <c r="O175" s="280"/>
      <c r="P175" s="280"/>
      <c r="Q175" s="280"/>
      <c r="R175" s="280"/>
      <c r="S175" s="280"/>
      <c r="T175" s="280"/>
      <c r="U175" s="280"/>
      <c r="V175" s="280"/>
      <c r="W175" s="280"/>
      <c r="X175" s="280"/>
      <c r="Y175" s="246"/>
      <c r="Z175" s="366"/>
      <c r="AA175" s="280"/>
      <c r="AC175" s="368"/>
      <c r="AD175" s="246"/>
      <c r="AE175" s="246"/>
      <c r="AF175" s="246"/>
      <c r="AG175" s="255"/>
      <c r="AH175" s="255"/>
      <c r="AJ175" s="246"/>
      <c r="AK175" s="246"/>
      <c r="AM175" s="246"/>
    </row>
    <row r="176">
      <c r="A176" s="268"/>
      <c r="C176" s="280"/>
      <c r="D176" s="280"/>
      <c r="E176" s="364"/>
      <c r="F176" s="246"/>
      <c r="G176" s="367"/>
      <c r="H176" s="365"/>
      <c r="I176" s="246"/>
      <c r="J176" s="280"/>
      <c r="K176" s="366"/>
      <c r="L176" s="280"/>
      <c r="M176" s="246"/>
      <c r="N176" s="280"/>
      <c r="O176" s="280"/>
      <c r="P176" s="280"/>
      <c r="Q176" s="280"/>
      <c r="R176" s="280"/>
      <c r="S176" s="280"/>
      <c r="T176" s="280"/>
      <c r="U176" s="280"/>
      <c r="V176" s="280"/>
      <c r="W176" s="280"/>
      <c r="X176" s="280"/>
      <c r="Y176" s="246"/>
      <c r="Z176" s="366"/>
      <c r="AA176" s="280"/>
      <c r="AC176" s="368"/>
      <c r="AD176" s="246"/>
      <c r="AE176" s="246"/>
      <c r="AF176" s="246"/>
      <c r="AG176" s="255"/>
      <c r="AH176" s="255"/>
      <c r="AJ176" s="246"/>
      <c r="AK176" s="246"/>
      <c r="AM176" s="246"/>
    </row>
    <row r="177">
      <c r="A177" s="268"/>
      <c r="C177" s="280"/>
      <c r="D177" s="280"/>
      <c r="E177" s="364"/>
      <c r="F177" s="246"/>
      <c r="G177" s="367"/>
      <c r="H177" s="365"/>
      <c r="I177" s="246"/>
      <c r="J177" s="280"/>
      <c r="K177" s="366"/>
      <c r="L177" s="280"/>
      <c r="M177" s="246"/>
      <c r="N177" s="280"/>
      <c r="O177" s="280"/>
      <c r="P177" s="280"/>
      <c r="Q177" s="280"/>
      <c r="R177" s="280"/>
      <c r="S177" s="280"/>
      <c r="T177" s="280"/>
      <c r="U177" s="280"/>
      <c r="V177" s="280"/>
      <c r="W177" s="280"/>
      <c r="X177" s="280"/>
      <c r="Y177" s="246"/>
      <c r="Z177" s="366"/>
      <c r="AA177" s="280"/>
      <c r="AC177" s="368"/>
      <c r="AD177" s="246"/>
      <c r="AE177" s="246"/>
      <c r="AF177" s="246"/>
      <c r="AG177" s="255"/>
      <c r="AH177" s="255"/>
      <c r="AJ177" s="246"/>
      <c r="AK177" s="246"/>
      <c r="AM177" s="246"/>
    </row>
    <row r="178">
      <c r="A178" s="268"/>
      <c r="C178" s="280"/>
      <c r="D178" s="280"/>
      <c r="E178" s="364"/>
      <c r="F178" s="246"/>
      <c r="G178" s="367"/>
      <c r="H178" s="365"/>
      <c r="I178" s="246"/>
      <c r="J178" s="280"/>
      <c r="K178" s="366"/>
      <c r="L178" s="280"/>
      <c r="M178" s="246"/>
      <c r="N178" s="280"/>
      <c r="O178" s="280"/>
      <c r="P178" s="280"/>
      <c r="Q178" s="280"/>
      <c r="R178" s="280"/>
      <c r="S178" s="280"/>
      <c r="T178" s="280"/>
      <c r="U178" s="280"/>
      <c r="V178" s="280"/>
      <c r="W178" s="280"/>
      <c r="X178" s="280"/>
      <c r="Y178" s="246"/>
      <c r="Z178" s="366"/>
      <c r="AA178" s="280"/>
      <c r="AC178" s="368"/>
      <c r="AD178" s="246"/>
      <c r="AE178" s="246"/>
      <c r="AF178" s="246"/>
      <c r="AG178" s="255"/>
      <c r="AH178" s="255"/>
      <c r="AJ178" s="246"/>
      <c r="AK178" s="246"/>
      <c r="AM178" s="246"/>
    </row>
    <row r="179">
      <c r="A179" s="268"/>
      <c r="C179" s="280"/>
      <c r="D179" s="280"/>
      <c r="E179" s="364"/>
      <c r="F179" s="246"/>
      <c r="G179" s="367"/>
      <c r="H179" s="365"/>
      <c r="I179" s="246"/>
      <c r="J179" s="280"/>
      <c r="K179" s="366"/>
      <c r="L179" s="280"/>
      <c r="M179" s="246"/>
      <c r="N179" s="280"/>
      <c r="O179" s="280"/>
      <c r="P179" s="280"/>
      <c r="Q179" s="280"/>
      <c r="R179" s="280"/>
      <c r="S179" s="280"/>
      <c r="T179" s="280"/>
      <c r="U179" s="280"/>
      <c r="V179" s="280"/>
      <c r="W179" s="280"/>
      <c r="X179" s="280"/>
      <c r="Y179" s="246"/>
      <c r="Z179" s="366"/>
      <c r="AA179" s="280"/>
      <c r="AC179" s="368"/>
      <c r="AD179" s="246"/>
      <c r="AE179" s="246"/>
      <c r="AF179" s="246"/>
      <c r="AG179" s="255"/>
      <c r="AH179" s="255"/>
      <c r="AJ179" s="246"/>
      <c r="AK179" s="246"/>
      <c r="AM179" s="246"/>
    </row>
    <row r="180">
      <c r="A180" s="268"/>
      <c r="C180" s="280"/>
      <c r="D180" s="280"/>
      <c r="E180" s="364"/>
      <c r="F180" s="246"/>
      <c r="G180" s="367"/>
      <c r="H180" s="365"/>
      <c r="I180" s="246"/>
      <c r="J180" s="280"/>
      <c r="K180" s="366"/>
      <c r="L180" s="280"/>
      <c r="M180" s="246"/>
      <c r="N180" s="280"/>
      <c r="O180" s="280"/>
      <c r="P180" s="280"/>
      <c r="Q180" s="280"/>
      <c r="R180" s="280"/>
      <c r="S180" s="280"/>
      <c r="T180" s="280"/>
      <c r="U180" s="280"/>
      <c r="V180" s="280"/>
      <c r="W180" s="280"/>
      <c r="X180" s="280"/>
      <c r="Y180" s="246"/>
      <c r="Z180" s="366"/>
      <c r="AA180" s="280"/>
      <c r="AC180" s="368"/>
      <c r="AD180" s="246"/>
      <c r="AE180" s="246"/>
      <c r="AF180" s="246"/>
      <c r="AG180" s="255"/>
      <c r="AH180" s="255"/>
      <c r="AJ180" s="246"/>
      <c r="AK180" s="246"/>
      <c r="AM180" s="246"/>
    </row>
    <row r="181">
      <c r="A181" s="268"/>
      <c r="C181" s="280"/>
      <c r="D181" s="280"/>
      <c r="E181" s="364"/>
      <c r="F181" s="246"/>
      <c r="G181" s="367"/>
      <c r="H181" s="365"/>
      <c r="I181" s="246"/>
      <c r="J181" s="280"/>
      <c r="K181" s="366"/>
      <c r="L181" s="280"/>
      <c r="M181" s="246"/>
      <c r="N181" s="280"/>
      <c r="O181" s="280"/>
      <c r="P181" s="280"/>
      <c r="Q181" s="280"/>
      <c r="R181" s="280"/>
      <c r="S181" s="280"/>
      <c r="T181" s="280"/>
      <c r="U181" s="280"/>
      <c r="V181" s="280"/>
      <c r="W181" s="280"/>
      <c r="X181" s="280"/>
      <c r="Y181" s="246"/>
      <c r="Z181" s="366"/>
      <c r="AA181" s="280"/>
      <c r="AC181" s="368"/>
      <c r="AD181" s="246"/>
      <c r="AE181" s="246"/>
      <c r="AF181" s="246"/>
      <c r="AG181" s="255"/>
      <c r="AH181" s="255"/>
      <c r="AJ181" s="246"/>
      <c r="AK181" s="246"/>
      <c r="AM181" s="246"/>
    </row>
    <row r="182">
      <c r="A182" s="268"/>
      <c r="C182" s="280"/>
      <c r="D182" s="280"/>
      <c r="E182" s="364"/>
      <c r="F182" s="246"/>
      <c r="G182" s="367"/>
      <c r="H182" s="365"/>
      <c r="I182" s="246"/>
      <c r="J182" s="280"/>
      <c r="K182" s="366"/>
      <c r="L182" s="280"/>
      <c r="M182" s="246"/>
      <c r="N182" s="280"/>
      <c r="O182" s="280"/>
      <c r="P182" s="280"/>
      <c r="Q182" s="280"/>
      <c r="R182" s="280"/>
      <c r="S182" s="280"/>
      <c r="T182" s="280"/>
      <c r="U182" s="280"/>
      <c r="V182" s="280"/>
      <c r="W182" s="280"/>
      <c r="X182" s="280"/>
      <c r="Y182" s="246"/>
      <c r="Z182" s="366"/>
      <c r="AA182" s="280"/>
      <c r="AC182" s="368"/>
      <c r="AD182" s="246"/>
      <c r="AE182" s="246"/>
      <c r="AF182" s="246"/>
      <c r="AG182" s="255"/>
      <c r="AH182" s="255"/>
      <c r="AJ182" s="246"/>
      <c r="AK182" s="246"/>
      <c r="AM182" s="246"/>
    </row>
    <row r="183">
      <c r="A183" s="268"/>
      <c r="C183" s="280"/>
      <c r="D183" s="280"/>
      <c r="E183" s="364"/>
      <c r="F183" s="246"/>
      <c r="G183" s="367"/>
      <c r="H183" s="365"/>
      <c r="I183" s="246"/>
      <c r="J183" s="280"/>
      <c r="K183" s="366"/>
      <c r="L183" s="280"/>
      <c r="M183" s="246"/>
      <c r="N183" s="280"/>
      <c r="O183" s="280"/>
      <c r="P183" s="280"/>
      <c r="Q183" s="280"/>
      <c r="R183" s="280"/>
      <c r="S183" s="280"/>
      <c r="T183" s="280"/>
      <c r="U183" s="280"/>
      <c r="V183" s="280"/>
      <c r="W183" s="280"/>
      <c r="X183" s="280"/>
      <c r="Y183" s="246"/>
      <c r="Z183" s="366"/>
      <c r="AA183" s="280"/>
      <c r="AC183" s="368"/>
      <c r="AD183" s="246"/>
      <c r="AE183" s="246"/>
      <c r="AF183" s="246"/>
      <c r="AG183" s="255"/>
      <c r="AH183" s="255"/>
      <c r="AJ183" s="246"/>
      <c r="AK183" s="246"/>
      <c r="AM183" s="246"/>
    </row>
    <row r="184">
      <c r="A184" s="268"/>
      <c r="C184" s="280"/>
      <c r="D184" s="280"/>
      <c r="E184" s="364"/>
      <c r="F184" s="246"/>
      <c r="G184" s="367"/>
      <c r="H184" s="365"/>
      <c r="I184" s="246"/>
      <c r="J184" s="280"/>
      <c r="K184" s="366"/>
      <c r="L184" s="280"/>
      <c r="M184" s="246"/>
      <c r="N184" s="280"/>
      <c r="O184" s="280"/>
      <c r="P184" s="280"/>
      <c r="Q184" s="280"/>
      <c r="R184" s="280"/>
      <c r="S184" s="280"/>
      <c r="T184" s="280"/>
      <c r="U184" s="280"/>
      <c r="V184" s="280"/>
      <c r="W184" s="280"/>
      <c r="X184" s="280"/>
      <c r="Y184" s="246"/>
      <c r="Z184" s="366"/>
      <c r="AA184" s="280"/>
      <c r="AC184" s="368"/>
      <c r="AD184" s="246"/>
      <c r="AE184" s="246"/>
      <c r="AF184" s="246"/>
      <c r="AG184" s="255"/>
      <c r="AH184" s="255"/>
      <c r="AJ184" s="246"/>
      <c r="AK184" s="246"/>
      <c r="AM184" s="246"/>
    </row>
    <row r="185">
      <c r="A185" s="268"/>
      <c r="C185" s="280"/>
      <c r="D185" s="280"/>
      <c r="E185" s="364"/>
      <c r="F185" s="246"/>
      <c r="G185" s="367"/>
      <c r="H185" s="365"/>
      <c r="I185" s="246"/>
      <c r="J185" s="280"/>
      <c r="K185" s="366"/>
      <c r="L185" s="280"/>
      <c r="M185" s="246"/>
      <c r="N185" s="280"/>
      <c r="O185" s="280"/>
      <c r="P185" s="280"/>
      <c r="Q185" s="280"/>
      <c r="R185" s="280"/>
      <c r="S185" s="280"/>
      <c r="T185" s="280"/>
      <c r="U185" s="280"/>
      <c r="V185" s="280"/>
      <c r="W185" s="280"/>
      <c r="X185" s="280"/>
      <c r="Y185" s="246"/>
      <c r="Z185" s="366"/>
      <c r="AA185" s="280"/>
      <c r="AC185" s="368"/>
      <c r="AD185" s="246"/>
      <c r="AE185" s="246"/>
      <c r="AF185" s="246"/>
      <c r="AG185" s="255"/>
      <c r="AH185" s="255"/>
      <c r="AJ185" s="246"/>
      <c r="AK185" s="246"/>
      <c r="AM185" s="246"/>
    </row>
    <row r="186">
      <c r="A186" s="268"/>
      <c r="C186" s="280"/>
      <c r="D186" s="280"/>
      <c r="E186" s="364"/>
      <c r="F186" s="246"/>
      <c r="G186" s="367"/>
      <c r="H186" s="365"/>
      <c r="I186" s="246"/>
      <c r="J186" s="280"/>
      <c r="K186" s="366"/>
      <c r="L186" s="280"/>
      <c r="M186" s="246"/>
      <c r="N186" s="280"/>
      <c r="O186" s="280"/>
      <c r="P186" s="280"/>
      <c r="Q186" s="280"/>
      <c r="R186" s="280"/>
      <c r="S186" s="280"/>
      <c r="T186" s="280"/>
      <c r="U186" s="280"/>
      <c r="V186" s="280"/>
      <c r="W186" s="280"/>
      <c r="X186" s="280"/>
      <c r="Y186" s="246"/>
      <c r="Z186" s="366"/>
      <c r="AA186" s="280"/>
      <c r="AC186" s="368"/>
      <c r="AD186" s="246"/>
      <c r="AE186" s="246"/>
      <c r="AF186" s="246"/>
      <c r="AG186" s="255"/>
      <c r="AH186" s="255"/>
      <c r="AJ186" s="246"/>
      <c r="AK186" s="246"/>
      <c r="AM186" s="246"/>
    </row>
    <row r="187">
      <c r="A187" s="268"/>
      <c r="C187" s="280"/>
      <c r="D187" s="280"/>
      <c r="E187" s="364"/>
      <c r="F187" s="246"/>
      <c r="G187" s="367"/>
      <c r="H187" s="365"/>
      <c r="I187" s="246"/>
      <c r="J187" s="280"/>
      <c r="K187" s="366"/>
      <c r="L187" s="280"/>
      <c r="M187" s="246"/>
      <c r="N187" s="280"/>
      <c r="O187" s="280"/>
      <c r="P187" s="280"/>
      <c r="Q187" s="280"/>
      <c r="R187" s="280"/>
      <c r="S187" s="280"/>
      <c r="T187" s="280"/>
      <c r="U187" s="280"/>
      <c r="V187" s="280"/>
      <c r="W187" s="280"/>
      <c r="X187" s="280"/>
      <c r="Y187" s="246"/>
      <c r="Z187" s="366"/>
      <c r="AA187" s="280"/>
      <c r="AC187" s="368"/>
      <c r="AD187" s="246"/>
      <c r="AE187" s="246"/>
      <c r="AF187" s="246"/>
      <c r="AG187" s="255"/>
      <c r="AH187" s="255"/>
      <c r="AJ187" s="246"/>
      <c r="AK187" s="246"/>
      <c r="AM187" s="246"/>
    </row>
    <row r="188">
      <c r="A188" s="268"/>
      <c r="C188" s="280"/>
      <c r="D188" s="280"/>
      <c r="E188" s="364"/>
      <c r="F188" s="246"/>
      <c r="G188" s="367"/>
      <c r="H188" s="365"/>
      <c r="I188" s="246"/>
      <c r="J188" s="280"/>
      <c r="K188" s="366"/>
      <c r="L188" s="280"/>
      <c r="M188" s="246"/>
      <c r="N188" s="280"/>
      <c r="O188" s="280"/>
      <c r="P188" s="280"/>
      <c r="Q188" s="280"/>
      <c r="R188" s="280"/>
      <c r="S188" s="280"/>
      <c r="T188" s="280"/>
      <c r="U188" s="280"/>
      <c r="V188" s="280"/>
      <c r="W188" s="280"/>
      <c r="X188" s="280"/>
      <c r="Y188" s="246"/>
      <c r="Z188" s="366"/>
      <c r="AA188" s="280"/>
      <c r="AC188" s="368"/>
      <c r="AD188" s="246"/>
      <c r="AE188" s="246"/>
      <c r="AF188" s="246"/>
      <c r="AG188" s="255"/>
      <c r="AH188" s="255"/>
      <c r="AJ188" s="246"/>
      <c r="AK188" s="246"/>
      <c r="AM188" s="246"/>
    </row>
    <row r="189">
      <c r="A189" s="268"/>
      <c r="C189" s="280"/>
      <c r="D189" s="280"/>
      <c r="E189" s="364"/>
      <c r="F189" s="246"/>
      <c r="G189" s="367"/>
      <c r="H189" s="365"/>
      <c r="I189" s="246"/>
      <c r="J189" s="280"/>
      <c r="K189" s="366"/>
      <c r="L189" s="280"/>
      <c r="M189" s="246"/>
      <c r="N189" s="280"/>
      <c r="O189" s="280"/>
      <c r="P189" s="280"/>
      <c r="Q189" s="280"/>
      <c r="R189" s="280"/>
      <c r="S189" s="280"/>
      <c r="T189" s="280"/>
      <c r="U189" s="280"/>
      <c r="V189" s="280"/>
      <c r="W189" s="280"/>
      <c r="X189" s="280"/>
      <c r="Y189" s="246"/>
      <c r="Z189" s="366"/>
      <c r="AA189" s="280"/>
      <c r="AC189" s="368"/>
      <c r="AD189" s="246"/>
      <c r="AE189" s="246"/>
      <c r="AF189" s="246"/>
      <c r="AG189" s="255"/>
      <c r="AH189" s="255"/>
      <c r="AJ189" s="246"/>
      <c r="AK189" s="246"/>
      <c r="AM189" s="246"/>
    </row>
    <row r="190">
      <c r="A190" s="268"/>
      <c r="C190" s="280"/>
      <c r="D190" s="280"/>
      <c r="E190" s="364"/>
      <c r="F190" s="246"/>
      <c r="G190" s="367"/>
      <c r="H190" s="365"/>
      <c r="I190" s="246"/>
      <c r="J190" s="280"/>
      <c r="K190" s="366"/>
      <c r="L190" s="280"/>
      <c r="M190" s="246"/>
      <c r="N190" s="280"/>
      <c r="O190" s="280"/>
      <c r="P190" s="280"/>
      <c r="Q190" s="280"/>
      <c r="R190" s="280"/>
      <c r="S190" s="280"/>
      <c r="T190" s="280"/>
      <c r="U190" s="280"/>
      <c r="V190" s="280"/>
      <c r="W190" s="280"/>
      <c r="X190" s="280"/>
      <c r="Y190" s="246"/>
      <c r="Z190" s="366"/>
      <c r="AA190" s="280"/>
      <c r="AC190" s="368"/>
      <c r="AD190" s="246"/>
      <c r="AE190" s="246"/>
      <c r="AF190" s="246"/>
      <c r="AG190" s="255"/>
      <c r="AH190" s="255"/>
      <c r="AJ190" s="246"/>
      <c r="AK190" s="246"/>
      <c r="AM190" s="246"/>
    </row>
    <row r="191">
      <c r="A191" s="268"/>
      <c r="C191" s="280"/>
      <c r="D191" s="280"/>
      <c r="E191" s="364"/>
      <c r="F191" s="246"/>
      <c r="G191" s="367"/>
      <c r="H191" s="365"/>
      <c r="I191" s="246"/>
      <c r="J191" s="280"/>
      <c r="K191" s="366"/>
      <c r="L191" s="280"/>
      <c r="M191" s="246"/>
      <c r="N191" s="280"/>
      <c r="O191" s="280"/>
      <c r="P191" s="280"/>
      <c r="Q191" s="280"/>
      <c r="R191" s="280"/>
      <c r="S191" s="280"/>
      <c r="T191" s="280"/>
      <c r="U191" s="280"/>
      <c r="V191" s="280"/>
      <c r="W191" s="280"/>
      <c r="X191" s="280"/>
      <c r="Y191" s="246"/>
      <c r="Z191" s="366"/>
      <c r="AA191" s="280"/>
      <c r="AC191" s="368"/>
      <c r="AD191" s="246"/>
      <c r="AE191" s="246"/>
      <c r="AF191" s="246"/>
      <c r="AG191" s="255"/>
      <c r="AH191" s="255"/>
      <c r="AJ191" s="246"/>
      <c r="AK191" s="246"/>
      <c r="AM191" s="246"/>
    </row>
    <row r="192">
      <c r="A192" s="268"/>
      <c r="C192" s="280"/>
      <c r="D192" s="280"/>
      <c r="E192" s="364"/>
      <c r="F192" s="246"/>
      <c r="G192" s="367"/>
      <c r="H192" s="365"/>
      <c r="I192" s="246"/>
      <c r="J192" s="280"/>
      <c r="K192" s="366"/>
      <c r="L192" s="280"/>
      <c r="M192" s="246"/>
      <c r="N192" s="280"/>
      <c r="O192" s="280"/>
      <c r="P192" s="280"/>
      <c r="Q192" s="280"/>
      <c r="R192" s="280"/>
      <c r="S192" s="280"/>
      <c r="T192" s="280"/>
      <c r="U192" s="280"/>
      <c r="V192" s="280"/>
      <c r="W192" s="280"/>
      <c r="X192" s="280"/>
      <c r="Y192" s="246"/>
      <c r="Z192" s="366"/>
      <c r="AA192" s="280"/>
      <c r="AC192" s="368"/>
      <c r="AD192" s="246"/>
      <c r="AE192" s="246"/>
      <c r="AF192" s="246"/>
      <c r="AG192" s="255"/>
      <c r="AH192" s="255"/>
      <c r="AJ192" s="246"/>
      <c r="AK192" s="246"/>
      <c r="AM192" s="246"/>
    </row>
    <row r="193">
      <c r="A193" s="268"/>
      <c r="C193" s="280"/>
      <c r="D193" s="280"/>
      <c r="E193" s="364"/>
      <c r="F193" s="246"/>
      <c r="G193" s="367"/>
      <c r="H193" s="365"/>
      <c r="I193" s="246"/>
      <c r="J193" s="280"/>
      <c r="K193" s="366"/>
      <c r="L193" s="280"/>
      <c r="M193" s="246"/>
      <c r="N193" s="280"/>
      <c r="O193" s="280"/>
      <c r="P193" s="280"/>
      <c r="Q193" s="280"/>
      <c r="R193" s="280"/>
      <c r="S193" s="280"/>
      <c r="T193" s="280"/>
      <c r="U193" s="280"/>
      <c r="V193" s="280"/>
      <c r="W193" s="280"/>
      <c r="X193" s="280"/>
      <c r="Y193" s="246"/>
      <c r="Z193" s="366"/>
      <c r="AA193" s="280"/>
      <c r="AC193" s="368"/>
      <c r="AD193" s="246"/>
      <c r="AE193" s="246"/>
      <c r="AF193" s="246"/>
      <c r="AG193" s="255"/>
      <c r="AH193" s="255"/>
      <c r="AJ193" s="246"/>
      <c r="AK193" s="246"/>
      <c r="AM193" s="246"/>
    </row>
    <row r="194">
      <c r="A194" s="268"/>
      <c r="C194" s="280"/>
      <c r="D194" s="280"/>
      <c r="E194" s="364"/>
      <c r="F194" s="246"/>
      <c r="G194" s="367"/>
      <c r="H194" s="365"/>
      <c r="I194" s="246"/>
      <c r="J194" s="280"/>
      <c r="K194" s="366"/>
      <c r="L194" s="280"/>
      <c r="M194" s="246"/>
      <c r="N194" s="280"/>
      <c r="O194" s="280"/>
      <c r="P194" s="280"/>
      <c r="Q194" s="280"/>
      <c r="R194" s="280"/>
      <c r="S194" s="280"/>
      <c r="T194" s="280"/>
      <c r="U194" s="280"/>
      <c r="V194" s="280"/>
      <c r="W194" s="280"/>
      <c r="X194" s="280"/>
      <c r="Y194" s="246"/>
      <c r="Z194" s="366"/>
      <c r="AA194" s="280"/>
      <c r="AC194" s="368"/>
      <c r="AD194" s="246"/>
      <c r="AE194" s="246"/>
      <c r="AF194" s="246"/>
      <c r="AG194" s="255"/>
      <c r="AH194" s="255"/>
      <c r="AJ194" s="246"/>
      <c r="AK194" s="246"/>
      <c r="AM194" s="246"/>
    </row>
    <row r="195">
      <c r="A195" s="268"/>
      <c r="C195" s="280"/>
      <c r="D195" s="280"/>
      <c r="E195" s="364"/>
      <c r="F195" s="246"/>
      <c r="G195" s="367"/>
      <c r="H195" s="365"/>
      <c r="I195" s="246"/>
      <c r="J195" s="280"/>
      <c r="K195" s="366"/>
      <c r="L195" s="280"/>
      <c r="M195" s="246"/>
      <c r="N195" s="280"/>
      <c r="O195" s="280"/>
      <c r="P195" s="280"/>
      <c r="Q195" s="280"/>
      <c r="R195" s="280"/>
      <c r="S195" s="280"/>
      <c r="T195" s="280"/>
      <c r="U195" s="280"/>
      <c r="V195" s="280"/>
      <c r="W195" s="280"/>
      <c r="X195" s="280"/>
      <c r="Y195" s="246"/>
      <c r="Z195" s="366"/>
      <c r="AA195" s="280"/>
      <c r="AC195" s="368"/>
      <c r="AD195" s="246"/>
      <c r="AE195" s="246"/>
      <c r="AF195" s="246"/>
      <c r="AG195" s="255"/>
      <c r="AH195" s="255"/>
      <c r="AJ195" s="246"/>
      <c r="AK195" s="246"/>
      <c r="AM195" s="246"/>
    </row>
    <row r="196">
      <c r="A196" s="268"/>
      <c r="C196" s="280"/>
      <c r="D196" s="280"/>
      <c r="E196" s="364"/>
      <c r="F196" s="246"/>
      <c r="G196" s="367"/>
      <c r="H196" s="365"/>
      <c r="I196" s="246"/>
      <c r="J196" s="280"/>
      <c r="K196" s="366"/>
      <c r="L196" s="280"/>
      <c r="M196" s="246"/>
      <c r="N196" s="280"/>
      <c r="O196" s="280"/>
      <c r="P196" s="280"/>
      <c r="Q196" s="280"/>
      <c r="R196" s="280"/>
      <c r="S196" s="280"/>
      <c r="T196" s="280"/>
      <c r="U196" s="280"/>
      <c r="V196" s="280"/>
      <c r="W196" s="280"/>
      <c r="X196" s="280"/>
      <c r="Y196" s="246"/>
      <c r="Z196" s="366"/>
      <c r="AA196" s="280"/>
      <c r="AC196" s="368"/>
      <c r="AD196" s="246"/>
      <c r="AE196" s="246"/>
      <c r="AF196" s="246"/>
      <c r="AG196" s="255"/>
      <c r="AH196" s="255"/>
      <c r="AJ196" s="246"/>
      <c r="AK196" s="246"/>
      <c r="AM196" s="246"/>
    </row>
    <row r="197">
      <c r="A197" s="268"/>
      <c r="C197" s="280"/>
      <c r="D197" s="280"/>
      <c r="E197" s="364"/>
      <c r="F197" s="246"/>
      <c r="G197" s="367"/>
      <c r="H197" s="365"/>
      <c r="I197" s="246"/>
      <c r="J197" s="280"/>
      <c r="K197" s="366"/>
      <c r="L197" s="280"/>
      <c r="M197" s="246"/>
      <c r="N197" s="280"/>
      <c r="O197" s="280"/>
      <c r="P197" s="280"/>
      <c r="Q197" s="280"/>
      <c r="R197" s="280"/>
      <c r="S197" s="280"/>
      <c r="T197" s="280"/>
      <c r="U197" s="280"/>
      <c r="V197" s="280"/>
      <c r="W197" s="280"/>
      <c r="X197" s="280"/>
      <c r="Y197" s="246"/>
      <c r="Z197" s="366"/>
      <c r="AA197" s="280"/>
      <c r="AC197" s="368"/>
      <c r="AD197" s="246"/>
      <c r="AE197" s="246"/>
      <c r="AF197" s="246"/>
      <c r="AG197" s="255"/>
      <c r="AH197" s="255"/>
      <c r="AJ197" s="246"/>
      <c r="AK197" s="246"/>
      <c r="AM197" s="246"/>
    </row>
    <row r="198">
      <c r="A198" s="268"/>
      <c r="C198" s="280"/>
      <c r="D198" s="280"/>
      <c r="E198" s="364"/>
      <c r="F198" s="246"/>
      <c r="G198" s="367"/>
      <c r="H198" s="365"/>
      <c r="I198" s="246"/>
      <c r="J198" s="280"/>
      <c r="K198" s="366"/>
      <c r="L198" s="280"/>
      <c r="M198" s="246"/>
      <c r="N198" s="280"/>
      <c r="O198" s="280"/>
      <c r="P198" s="280"/>
      <c r="Q198" s="280"/>
      <c r="R198" s="280"/>
      <c r="S198" s="280"/>
      <c r="T198" s="280"/>
      <c r="U198" s="280"/>
      <c r="V198" s="280"/>
      <c r="W198" s="280"/>
      <c r="X198" s="280"/>
      <c r="Y198" s="246"/>
      <c r="Z198" s="366"/>
      <c r="AA198" s="280"/>
      <c r="AC198" s="368"/>
      <c r="AD198" s="246"/>
      <c r="AE198" s="246"/>
      <c r="AF198" s="246"/>
      <c r="AG198" s="255"/>
      <c r="AH198" s="255"/>
      <c r="AJ198" s="246"/>
      <c r="AK198" s="246"/>
      <c r="AM198" s="246"/>
    </row>
    <row r="199">
      <c r="A199" s="268"/>
      <c r="C199" s="280"/>
      <c r="D199" s="280"/>
      <c r="E199" s="364"/>
      <c r="F199" s="246"/>
      <c r="G199" s="367"/>
      <c r="H199" s="365"/>
      <c r="I199" s="246"/>
      <c r="J199" s="280"/>
      <c r="K199" s="366"/>
      <c r="L199" s="280"/>
      <c r="M199" s="246"/>
      <c r="N199" s="280"/>
      <c r="O199" s="280"/>
      <c r="P199" s="280"/>
      <c r="Q199" s="280"/>
      <c r="R199" s="280"/>
      <c r="S199" s="280"/>
      <c r="T199" s="280"/>
      <c r="U199" s="280"/>
      <c r="V199" s="280"/>
      <c r="W199" s="280"/>
      <c r="X199" s="280"/>
      <c r="Y199" s="246"/>
      <c r="Z199" s="366"/>
      <c r="AA199" s="280"/>
      <c r="AC199" s="368"/>
      <c r="AD199" s="246"/>
      <c r="AE199" s="246"/>
      <c r="AF199" s="246"/>
      <c r="AG199" s="255"/>
      <c r="AH199" s="255"/>
      <c r="AJ199" s="246"/>
      <c r="AK199" s="246"/>
      <c r="AM199" s="246"/>
    </row>
    <row r="200">
      <c r="A200" s="268"/>
      <c r="C200" s="280"/>
      <c r="D200" s="280"/>
      <c r="E200" s="364"/>
      <c r="F200" s="246"/>
      <c r="G200" s="367"/>
      <c r="H200" s="365"/>
      <c r="I200" s="246"/>
      <c r="J200" s="280"/>
      <c r="K200" s="366"/>
      <c r="L200" s="280"/>
      <c r="M200" s="246"/>
      <c r="N200" s="280"/>
      <c r="O200" s="280"/>
      <c r="P200" s="280"/>
      <c r="Q200" s="280"/>
      <c r="R200" s="280"/>
      <c r="S200" s="280"/>
      <c r="T200" s="280"/>
      <c r="U200" s="280"/>
      <c r="V200" s="280"/>
      <c r="W200" s="280"/>
      <c r="X200" s="280"/>
      <c r="Y200" s="246"/>
      <c r="Z200" s="366"/>
      <c r="AA200" s="280"/>
      <c r="AC200" s="368"/>
      <c r="AD200" s="246"/>
      <c r="AE200" s="246"/>
      <c r="AF200" s="246"/>
      <c r="AG200" s="255"/>
      <c r="AH200" s="255"/>
      <c r="AJ200" s="246"/>
      <c r="AK200" s="246"/>
      <c r="AM200" s="246"/>
    </row>
    <row r="201">
      <c r="A201" s="268"/>
      <c r="C201" s="280"/>
      <c r="D201" s="280"/>
      <c r="E201" s="364"/>
      <c r="F201" s="246"/>
      <c r="G201" s="367"/>
      <c r="H201" s="365"/>
      <c r="I201" s="246"/>
      <c r="J201" s="280"/>
      <c r="K201" s="366"/>
      <c r="L201" s="280"/>
      <c r="M201" s="246"/>
      <c r="N201" s="280"/>
      <c r="O201" s="280"/>
      <c r="P201" s="280"/>
      <c r="Q201" s="280"/>
      <c r="R201" s="280"/>
      <c r="S201" s="280"/>
      <c r="T201" s="280"/>
      <c r="U201" s="280"/>
      <c r="V201" s="280"/>
      <c r="W201" s="280"/>
      <c r="X201" s="280"/>
      <c r="Y201" s="246"/>
      <c r="Z201" s="366"/>
      <c r="AA201" s="280"/>
      <c r="AC201" s="368"/>
      <c r="AD201" s="246"/>
      <c r="AE201" s="246"/>
      <c r="AF201" s="246"/>
      <c r="AG201" s="255"/>
      <c r="AH201" s="255"/>
      <c r="AJ201" s="246"/>
      <c r="AK201" s="246"/>
      <c r="AM201" s="246"/>
    </row>
    <row r="202">
      <c r="A202" s="268"/>
      <c r="C202" s="280"/>
      <c r="D202" s="280"/>
      <c r="E202" s="364"/>
      <c r="F202" s="246"/>
      <c r="G202" s="367"/>
      <c r="H202" s="365"/>
      <c r="I202" s="246"/>
      <c r="J202" s="280"/>
      <c r="K202" s="366"/>
      <c r="L202" s="280"/>
      <c r="M202" s="246"/>
      <c r="N202" s="280"/>
      <c r="O202" s="280"/>
      <c r="P202" s="280"/>
      <c r="Q202" s="280"/>
      <c r="R202" s="280"/>
      <c r="S202" s="280"/>
      <c r="T202" s="280"/>
      <c r="U202" s="280"/>
      <c r="V202" s="280"/>
      <c r="W202" s="280"/>
      <c r="X202" s="280"/>
      <c r="Y202" s="246"/>
      <c r="Z202" s="366"/>
      <c r="AA202" s="280"/>
      <c r="AC202" s="368"/>
      <c r="AD202" s="246"/>
      <c r="AE202" s="246"/>
      <c r="AF202" s="246"/>
      <c r="AG202" s="255"/>
      <c r="AH202" s="255"/>
      <c r="AJ202" s="246"/>
      <c r="AK202" s="246"/>
      <c r="AM202" s="246"/>
    </row>
    <row r="203">
      <c r="A203" s="268"/>
      <c r="C203" s="280"/>
      <c r="D203" s="280"/>
      <c r="E203" s="364"/>
      <c r="F203" s="246"/>
      <c r="G203" s="367"/>
      <c r="H203" s="365"/>
      <c r="I203" s="246"/>
      <c r="J203" s="280"/>
      <c r="K203" s="366"/>
      <c r="L203" s="280"/>
      <c r="M203" s="246"/>
      <c r="N203" s="280"/>
      <c r="O203" s="280"/>
      <c r="P203" s="280"/>
      <c r="Q203" s="280"/>
      <c r="R203" s="280"/>
      <c r="S203" s="280"/>
      <c r="T203" s="280"/>
      <c r="U203" s="280"/>
      <c r="V203" s="280"/>
      <c r="W203" s="280"/>
      <c r="X203" s="280"/>
      <c r="Y203" s="246"/>
      <c r="Z203" s="366"/>
      <c r="AA203" s="280"/>
      <c r="AC203" s="368"/>
      <c r="AD203" s="246"/>
      <c r="AE203" s="246"/>
      <c r="AF203" s="246"/>
      <c r="AG203" s="255"/>
      <c r="AH203" s="255"/>
      <c r="AJ203" s="246"/>
      <c r="AK203" s="246"/>
      <c r="AM203" s="246"/>
    </row>
    <row r="204">
      <c r="A204" s="268"/>
      <c r="C204" s="280"/>
      <c r="D204" s="280"/>
      <c r="E204" s="364"/>
      <c r="F204" s="246"/>
      <c r="G204" s="367"/>
      <c r="H204" s="365"/>
      <c r="I204" s="246"/>
      <c r="J204" s="280"/>
      <c r="K204" s="366"/>
      <c r="L204" s="280"/>
      <c r="M204" s="246"/>
      <c r="N204" s="280"/>
      <c r="O204" s="280"/>
      <c r="P204" s="280"/>
      <c r="Q204" s="280"/>
      <c r="R204" s="280"/>
      <c r="S204" s="280"/>
      <c r="T204" s="280"/>
      <c r="U204" s="280"/>
      <c r="V204" s="280"/>
      <c r="W204" s="280"/>
      <c r="X204" s="280"/>
      <c r="Y204" s="246"/>
      <c r="Z204" s="366"/>
      <c r="AA204" s="280"/>
      <c r="AC204" s="368"/>
      <c r="AD204" s="246"/>
      <c r="AE204" s="246"/>
      <c r="AF204" s="246"/>
      <c r="AG204" s="255"/>
      <c r="AH204" s="255"/>
      <c r="AJ204" s="246"/>
      <c r="AK204" s="246"/>
      <c r="AM204" s="246"/>
    </row>
    <row r="205">
      <c r="A205" s="268"/>
      <c r="C205" s="280"/>
      <c r="D205" s="280"/>
      <c r="E205" s="364"/>
      <c r="F205" s="246"/>
      <c r="G205" s="367"/>
      <c r="H205" s="365"/>
      <c r="I205" s="246"/>
      <c r="J205" s="280"/>
      <c r="K205" s="366"/>
      <c r="L205" s="280"/>
      <c r="M205" s="246"/>
      <c r="N205" s="280"/>
      <c r="O205" s="280"/>
      <c r="P205" s="280"/>
      <c r="Q205" s="280"/>
      <c r="R205" s="280"/>
      <c r="S205" s="280"/>
      <c r="T205" s="280"/>
      <c r="U205" s="280"/>
      <c r="V205" s="280"/>
      <c r="W205" s="280"/>
      <c r="X205" s="280"/>
      <c r="Y205" s="246"/>
      <c r="Z205" s="366"/>
      <c r="AA205" s="280"/>
      <c r="AC205" s="368"/>
      <c r="AD205" s="246"/>
      <c r="AE205" s="246"/>
      <c r="AF205" s="246"/>
      <c r="AG205" s="255"/>
      <c r="AH205" s="255"/>
      <c r="AJ205" s="246"/>
      <c r="AK205" s="246"/>
      <c r="AM205" s="246"/>
    </row>
    <row r="206">
      <c r="A206" s="268"/>
      <c r="C206" s="280"/>
      <c r="D206" s="280"/>
      <c r="E206" s="364"/>
      <c r="F206" s="246"/>
      <c r="G206" s="367"/>
      <c r="H206" s="365"/>
      <c r="I206" s="246"/>
      <c r="J206" s="280"/>
      <c r="K206" s="366"/>
      <c r="L206" s="280"/>
      <c r="M206" s="246"/>
      <c r="N206" s="280"/>
      <c r="O206" s="280"/>
      <c r="P206" s="280"/>
      <c r="Q206" s="280"/>
      <c r="R206" s="280"/>
      <c r="S206" s="280"/>
      <c r="T206" s="280"/>
      <c r="U206" s="280"/>
      <c r="V206" s="280"/>
      <c r="W206" s="280"/>
      <c r="X206" s="280"/>
      <c r="Y206" s="246"/>
      <c r="Z206" s="366"/>
      <c r="AA206" s="280"/>
      <c r="AC206" s="368"/>
      <c r="AD206" s="246"/>
      <c r="AE206" s="246"/>
      <c r="AF206" s="246"/>
      <c r="AG206" s="255"/>
      <c r="AH206" s="255"/>
      <c r="AJ206" s="246"/>
      <c r="AK206" s="246"/>
      <c r="AM206" s="246"/>
    </row>
    <row r="207">
      <c r="A207" s="268"/>
      <c r="C207" s="280"/>
      <c r="D207" s="280"/>
      <c r="E207" s="364"/>
      <c r="F207" s="246"/>
      <c r="G207" s="367"/>
      <c r="H207" s="365"/>
      <c r="I207" s="246"/>
      <c r="J207" s="280"/>
      <c r="K207" s="366"/>
      <c r="L207" s="280"/>
      <c r="M207" s="246"/>
      <c r="N207" s="280"/>
      <c r="O207" s="280"/>
      <c r="P207" s="280"/>
      <c r="Q207" s="280"/>
      <c r="R207" s="280"/>
      <c r="S207" s="280"/>
      <c r="T207" s="280"/>
      <c r="U207" s="280"/>
      <c r="V207" s="280"/>
      <c r="W207" s="280"/>
      <c r="X207" s="280"/>
      <c r="Y207" s="246"/>
      <c r="Z207" s="366"/>
      <c r="AA207" s="280"/>
      <c r="AC207" s="368"/>
      <c r="AD207" s="246"/>
      <c r="AE207" s="246"/>
      <c r="AF207" s="246"/>
      <c r="AG207" s="255"/>
      <c r="AH207" s="255"/>
      <c r="AJ207" s="246"/>
      <c r="AK207" s="246"/>
      <c r="AM207" s="246"/>
    </row>
    <row r="208">
      <c r="A208" s="268"/>
      <c r="C208" s="280"/>
      <c r="D208" s="280"/>
      <c r="E208" s="364"/>
      <c r="F208" s="246"/>
      <c r="G208" s="367"/>
      <c r="H208" s="365"/>
      <c r="I208" s="246"/>
      <c r="J208" s="280"/>
      <c r="K208" s="366"/>
      <c r="L208" s="280"/>
      <c r="M208" s="246"/>
      <c r="N208" s="280"/>
      <c r="O208" s="280"/>
      <c r="P208" s="280"/>
      <c r="Q208" s="280"/>
      <c r="R208" s="280"/>
      <c r="S208" s="280"/>
      <c r="T208" s="280"/>
      <c r="U208" s="280"/>
      <c r="V208" s="280"/>
      <c r="W208" s="280"/>
      <c r="X208" s="280"/>
      <c r="Y208" s="246"/>
      <c r="Z208" s="366"/>
      <c r="AA208" s="280"/>
      <c r="AC208" s="368"/>
      <c r="AD208" s="246"/>
      <c r="AE208" s="246"/>
      <c r="AF208" s="246"/>
      <c r="AG208" s="255"/>
      <c r="AH208" s="255"/>
      <c r="AJ208" s="246"/>
      <c r="AK208" s="246"/>
      <c r="AM208" s="246"/>
    </row>
    <row r="209">
      <c r="A209" s="268"/>
      <c r="C209" s="280"/>
      <c r="D209" s="280"/>
      <c r="E209" s="364"/>
      <c r="F209" s="246"/>
      <c r="G209" s="367"/>
      <c r="H209" s="365"/>
      <c r="I209" s="246"/>
      <c r="J209" s="280"/>
      <c r="K209" s="366"/>
      <c r="L209" s="280"/>
      <c r="M209" s="246"/>
      <c r="N209" s="280"/>
      <c r="O209" s="280"/>
      <c r="P209" s="280"/>
      <c r="Q209" s="280"/>
      <c r="R209" s="280"/>
      <c r="S209" s="280"/>
      <c r="T209" s="280"/>
      <c r="U209" s="280"/>
      <c r="V209" s="280"/>
      <c r="W209" s="280"/>
      <c r="X209" s="280"/>
      <c r="Y209" s="246"/>
      <c r="Z209" s="366"/>
      <c r="AA209" s="280"/>
      <c r="AC209" s="368"/>
      <c r="AD209" s="246"/>
      <c r="AE209" s="246"/>
      <c r="AF209" s="246"/>
      <c r="AG209" s="255"/>
      <c r="AH209" s="255"/>
      <c r="AJ209" s="246"/>
      <c r="AK209" s="246"/>
      <c r="AM209" s="246"/>
    </row>
    <row r="210">
      <c r="A210" s="268"/>
      <c r="C210" s="280"/>
      <c r="D210" s="280"/>
      <c r="E210" s="364"/>
      <c r="F210" s="246"/>
      <c r="G210" s="367"/>
      <c r="H210" s="365"/>
      <c r="I210" s="246"/>
      <c r="J210" s="280"/>
      <c r="K210" s="366"/>
      <c r="L210" s="280"/>
      <c r="M210" s="246"/>
      <c r="N210" s="280"/>
      <c r="O210" s="280"/>
      <c r="P210" s="280"/>
      <c r="Q210" s="280"/>
      <c r="R210" s="280"/>
      <c r="S210" s="280"/>
      <c r="T210" s="280"/>
      <c r="U210" s="280"/>
      <c r="V210" s="280"/>
      <c r="W210" s="280"/>
      <c r="X210" s="280"/>
      <c r="Y210" s="246"/>
      <c r="Z210" s="366"/>
      <c r="AA210" s="280"/>
      <c r="AC210" s="368"/>
      <c r="AD210" s="246"/>
      <c r="AE210" s="246"/>
      <c r="AF210" s="246"/>
      <c r="AG210" s="255"/>
      <c r="AH210" s="255"/>
      <c r="AJ210" s="246"/>
      <c r="AK210" s="246"/>
      <c r="AM210" s="246"/>
    </row>
    <row r="211">
      <c r="A211" s="268"/>
      <c r="C211" s="280"/>
      <c r="D211" s="280"/>
      <c r="E211" s="364"/>
      <c r="F211" s="246"/>
      <c r="G211" s="367"/>
      <c r="H211" s="365"/>
      <c r="I211" s="246"/>
      <c r="J211" s="280"/>
      <c r="K211" s="366"/>
      <c r="L211" s="280"/>
      <c r="M211" s="246"/>
      <c r="N211" s="280"/>
      <c r="O211" s="280"/>
      <c r="P211" s="280"/>
      <c r="Q211" s="280"/>
      <c r="R211" s="280"/>
      <c r="S211" s="280"/>
      <c r="T211" s="280"/>
      <c r="U211" s="280"/>
      <c r="V211" s="280"/>
      <c r="W211" s="280"/>
      <c r="X211" s="280"/>
      <c r="Y211" s="246"/>
      <c r="Z211" s="366"/>
      <c r="AA211" s="280"/>
      <c r="AC211" s="368"/>
      <c r="AD211" s="246"/>
      <c r="AE211" s="246"/>
      <c r="AF211" s="246"/>
      <c r="AG211" s="255"/>
      <c r="AH211" s="255"/>
      <c r="AJ211" s="246"/>
      <c r="AK211" s="246"/>
      <c r="AM211" s="246"/>
    </row>
    <row r="212">
      <c r="A212" s="268"/>
      <c r="C212" s="280"/>
      <c r="D212" s="280"/>
      <c r="E212" s="364"/>
      <c r="F212" s="246"/>
      <c r="G212" s="367"/>
      <c r="H212" s="365"/>
      <c r="I212" s="246"/>
      <c r="J212" s="280"/>
      <c r="K212" s="366"/>
      <c r="L212" s="280"/>
      <c r="M212" s="246"/>
      <c r="N212" s="280"/>
      <c r="O212" s="280"/>
      <c r="P212" s="280"/>
      <c r="Q212" s="280"/>
      <c r="R212" s="280"/>
      <c r="S212" s="280"/>
      <c r="T212" s="280"/>
      <c r="U212" s="280"/>
      <c r="V212" s="280"/>
      <c r="W212" s="280"/>
      <c r="X212" s="280"/>
      <c r="Y212" s="246"/>
      <c r="Z212" s="366"/>
      <c r="AA212" s="280"/>
      <c r="AC212" s="368"/>
      <c r="AD212" s="246"/>
      <c r="AE212" s="246"/>
      <c r="AF212" s="246"/>
      <c r="AG212" s="255"/>
      <c r="AH212" s="255"/>
      <c r="AJ212" s="246"/>
      <c r="AK212" s="246"/>
      <c r="AM212" s="246"/>
    </row>
    <row r="213">
      <c r="A213" s="268"/>
      <c r="C213" s="280"/>
      <c r="D213" s="280"/>
      <c r="E213" s="364"/>
      <c r="F213" s="246"/>
      <c r="G213" s="367"/>
      <c r="H213" s="365"/>
      <c r="I213" s="246"/>
      <c r="J213" s="280"/>
      <c r="K213" s="366"/>
      <c r="L213" s="280"/>
      <c r="M213" s="246"/>
      <c r="N213" s="280"/>
      <c r="O213" s="280"/>
      <c r="P213" s="280"/>
      <c r="Q213" s="280"/>
      <c r="R213" s="280"/>
      <c r="S213" s="280"/>
      <c r="T213" s="280"/>
      <c r="U213" s="280"/>
      <c r="V213" s="280"/>
      <c r="W213" s="280"/>
      <c r="X213" s="280"/>
      <c r="Y213" s="246"/>
      <c r="Z213" s="366"/>
      <c r="AA213" s="280"/>
      <c r="AC213" s="368"/>
      <c r="AD213" s="246"/>
      <c r="AE213" s="246"/>
      <c r="AF213" s="246"/>
      <c r="AG213" s="255"/>
      <c r="AH213" s="255"/>
      <c r="AJ213" s="246"/>
      <c r="AK213" s="246"/>
      <c r="AM213" s="246"/>
    </row>
    <row r="214">
      <c r="A214" s="268"/>
      <c r="C214" s="280"/>
      <c r="D214" s="280"/>
      <c r="E214" s="364"/>
      <c r="F214" s="246"/>
      <c r="G214" s="367"/>
      <c r="H214" s="365"/>
      <c r="I214" s="246"/>
      <c r="J214" s="280"/>
      <c r="K214" s="366"/>
      <c r="L214" s="280"/>
      <c r="M214" s="246"/>
      <c r="N214" s="280"/>
      <c r="O214" s="280"/>
      <c r="P214" s="280"/>
      <c r="Q214" s="280"/>
      <c r="R214" s="280"/>
      <c r="S214" s="280"/>
      <c r="T214" s="280"/>
      <c r="U214" s="280"/>
      <c r="V214" s="280"/>
      <c r="W214" s="280"/>
      <c r="X214" s="280"/>
      <c r="Y214" s="246"/>
      <c r="Z214" s="366"/>
      <c r="AA214" s="280"/>
      <c r="AC214" s="368"/>
      <c r="AD214" s="246"/>
      <c r="AE214" s="246"/>
      <c r="AF214" s="246"/>
      <c r="AG214" s="255"/>
      <c r="AH214" s="255"/>
      <c r="AJ214" s="246"/>
      <c r="AK214" s="246"/>
      <c r="AM214" s="246"/>
    </row>
    <row r="215">
      <c r="A215" s="268"/>
      <c r="C215" s="280"/>
      <c r="D215" s="280"/>
      <c r="E215" s="364"/>
      <c r="F215" s="246"/>
      <c r="G215" s="367"/>
      <c r="H215" s="365"/>
      <c r="I215" s="246"/>
      <c r="J215" s="280"/>
      <c r="K215" s="366"/>
      <c r="L215" s="280"/>
      <c r="M215" s="246"/>
      <c r="N215" s="280"/>
      <c r="O215" s="280"/>
      <c r="P215" s="280"/>
      <c r="Q215" s="280"/>
      <c r="R215" s="280"/>
      <c r="S215" s="280"/>
      <c r="T215" s="280"/>
      <c r="U215" s="280"/>
      <c r="V215" s="280"/>
      <c r="W215" s="280"/>
      <c r="X215" s="280"/>
      <c r="Y215" s="246"/>
      <c r="Z215" s="366"/>
      <c r="AA215" s="280"/>
      <c r="AC215" s="368"/>
      <c r="AD215" s="246"/>
      <c r="AE215" s="246"/>
      <c r="AF215" s="246"/>
      <c r="AG215" s="255"/>
      <c r="AH215" s="255"/>
      <c r="AJ215" s="246"/>
      <c r="AK215" s="246"/>
      <c r="AM215" s="246"/>
    </row>
    <row r="216">
      <c r="A216" s="268"/>
      <c r="C216" s="280"/>
      <c r="D216" s="280"/>
      <c r="E216" s="364"/>
      <c r="F216" s="246"/>
      <c r="G216" s="367"/>
      <c r="H216" s="365"/>
      <c r="I216" s="246"/>
      <c r="J216" s="280"/>
      <c r="K216" s="366"/>
      <c r="L216" s="280"/>
      <c r="M216" s="246"/>
      <c r="N216" s="280"/>
      <c r="O216" s="280"/>
      <c r="P216" s="280"/>
      <c r="Q216" s="280"/>
      <c r="R216" s="280"/>
      <c r="S216" s="280"/>
      <c r="T216" s="280"/>
      <c r="U216" s="280"/>
      <c r="V216" s="280"/>
      <c r="W216" s="280"/>
      <c r="X216" s="280"/>
      <c r="Y216" s="246"/>
      <c r="Z216" s="366"/>
      <c r="AA216" s="280"/>
      <c r="AC216" s="368"/>
      <c r="AD216" s="246"/>
      <c r="AE216" s="246"/>
      <c r="AF216" s="246"/>
      <c r="AG216" s="255"/>
      <c r="AH216" s="255"/>
      <c r="AJ216" s="246"/>
      <c r="AK216" s="246"/>
      <c r="AM216" s="246"/>
    </row>
    <row r="217">
      <c r="A217" s="268"/>
      <c r="C217" s="280"/>
      <c r="D217" s="280"/>
      <c r="E217" s="364"/>
      <c r="F217" s="246"/>
      <c r="G217" s="367"/>
      <c r="H217" s="365"/>
      <c r="I217" s="246"/>
      <c r="J217" s="280"/>
      <c r="K217" s="366"/>
      <c r="L217" s="280"/>
      <c r="M217" s="246"/>
      <c r="N217" s="280"/>
      <c r="O217" s="280"/>
      <c r="P217" s="280"/>
      <c r="Q217" s="280"/>
      <c r="R217" s="280"/>
      <c r="S217" s="280"/>
      <c r="T217" s="280"/>
      <c r="U217" s="280"/>
      <c r="V217" s="280"/>
      <c r="W217" s="280"/>
      <c r="X217" s="280"/>
      <c r="Y217" s="246"/>
      <c r="Z217" s="366"/>
      <c r="AA217" s="280"/>
      <c r="AC217" s="368"/>
      <c r="AD217" s="246"/>
      <c r="AE217" s="246"/>
      <c r="AF217" s="246"/>
      <c r="AG217" s="255"/>
      <c r="AH217" s="255"/>
      <c r="AJ217" s="246"/>
      <c r="AK217" s="246"/>
      <c r="AM217" s="246"/>
    </row>
    <row r="218">
      <c r="A218" s="268"/>
      <c r="C218" s="280"/>
      <c r="D218" s="280"/>
      <c r="E218" s="364"/>
      <c r="F218" s="246"/>
      <c r="G218" s="367"/>
      <c r="H218" s="365"/>
      <c r="I218" s="246"/>
      <c r="J218" s="280"/>
      <c r="K218" s="366"/>
      <c r="L218" s="280"/>
      <c r="M218" s="246"/>
      <c r="N218" s="280"/>
      <c r="O218" s="280"/>
      <c r="P218" s="280"/>
      <c r="Q218" s="280"/>
      <c r="R218" s="280"/>
      <c r="S218" s="280"/>
      <c r="T218" s="280"/>
      <c r="U218" s="280"/>
      <c r="V218" s="280"/>
      <c r="W218" s="280"/>
      <c r="X218" s="280"/>
      <c r="Y218" s="246"/>
      <c r="Z218" s="366"/>
      <c r="AA218" s="280"/>
      <c r="AC218" s="368"/>
      <c r="AD218" s="246"/>
      <c r="AE218" s="246"/>
      <c r="AF218" s="246"/>
      <c r="AG218" s="255"/>
      <c r="AH218" s="255"/>
      <c r="AJ218" s="246"/>
      <c r="AK218" s="246"/>
      <c r="AM218" s="246"/>
    </row>
    <row r="219">
      <c r="A219" s="268"/>
      <c r="C219" s="280"/>
      <c r="D219" s="280"/>
      <c r="E219" s="364"/>
      <c r="F219" s="246"/>
      <c r="G219" s="367"/>
      <c r="H219" s="365"/>
      <c r="I219" s="246"/>
      <c r="J219" s="280"/>
      <c r="K219" s="366"/>
      <c r="L219" s="280"/>
      <c r="M219" s="246"/>
      <c r="N219" s="280"/>
      <c r="O219" s="280"/>
      <c r="P219" s="280"/>
      <c r="Q219" s="280"/>
      <c r="R219" s="280"/>
      <c r="S219" s="280"/>
      <c r="T219" s="280"/>
      <c r="U219" s="280"/>
      <c r="V219" s="280"/>
      <c r="W219" s="280"/>
      <c r="X219" s="280"/>
      <c r="Y219" s="246"/>
      <c r="Z219" s="366"/>
      <c r="AA219" s="280"/>
      <c r="AC219" s="368"/>
      <c r="AD219" s="246"/>
      <c r="AE219" s="246"/>
      <c r="AF219" s="246"/>
      <c r="AG219" s="255"/>
      <c r="AH219" s="255"/>
      <c r="AJ219" s="246"/>
      <c r="AK219" s="246"/>
      <c r="AM219" s="246"/>
    </row>
    <row r="220">
      <c r="A220" s="268"/>
      <c r="C220" s="280"/>
      <c r="D220" s="280"/>
      <c r="E220" s="364"/>
      <c r="F220" s="246"/>
      <c r="G220" s="367"/>
      <c r="H220" s="365"/>
      <c r="I220" s="246"/>
      <c r="J220" s="280"/>
      <c r="K220" s="366"/>
      <c r="L220" s="280"/>
      <c r="M220" s="246"/>
      <c r="N220" s="280"/>
      <c r="O220" s="280"/>
      <c r="P220" s="280"/>
      <c r="Q220" s="280"/>
      <c r="R220" s="280"/>
      <c r="S220" s="280"/>
      <c r="T220" s="280"/>
      <c r="U220" s="280"/>
      <c r="V220" s="280"/>
      <c r="W220" s="280"/>
      <c r="X220" s="280"/>
      <c r="Y220" s="246"/>
      <c r="Z220" s="366"/>
      <c r="AA220" s="280"/>
      <c r="AC220" s="368"/>
      <c r="AD220" s="246"/>
      <c r="AE220" s="246"/>
      <c r="AF220" s="246"/>
      <c r="AG220" s="255"/>
      <c r="AH220" s="255"/>
      <c r="AJ220" s="246"/>
      <c r="AK220" s="246"/>
      <c r="AM220" s="246"/>
    </row>
    <row r="221">
      <c r="A221" s="268"/>
      <c r="C221" s="280"/>
      <c r="D221" s="280"/>
      <c r="E221" s="364"/>
      <c r="F221" s="246"/>
      <c r="G221" s="367"/>
      <c r="H221" s="365"/>
      <c r="I221" s="246"/>
      <c r="J221" s="280"/>
      <c r="K221" s="366"/>
      <c r="L221" s="280"/>
      <c r="M221" s="246"/>
      <c r="N221" s="280"/>
      <c r="O221" s="280"/>
      <c r="P221" s="280"/>
      <c r="Q221" s="280"/>
      <c r="R221" s="280"/>
      <c r="S221" s="280"/>
      <c r="T221" s="280"/>
      <c r="U221" s="280"/>
      <c r="V221" s="280"/>
      <c r="W221" s="280"/>
      <c r="X221" s="280"/>
      <c r="Y221" s="246"/>
      <c r="Z221" s="366"/>
      <c r="AA221" s="280"/>
      <c r="AC221" s="368"/>
      <c r="AD221" s="246"/>
      <c r="AE221" s="246"/>
      <c r="AF221" s="246"/>
      <c r="AG221" s="255"/>
      <c r="AH221" s="255"/>
      <c r="AJ221" s="246"/>
      <c r="AK221" s="246"/>
      <c r="AM221" s="246"/>
    </row>
    <row r="222">
      <c r="A222" s="268"/>
      <c r="C222" s="280"/>
      <c r="D222" s="280"/>
      <c r="E222" s="364"/>
      <c r="F222" s="246"/>
      <c r="G222" s="367"/>
      <c r="H222" s="365"/>
      <c r="I222" s="246"/>
      <c r="J222" s="280"/>
      <c r="K222" s="366"/>
      <c r="L222" s="280"/>
      <c r="M222" s="246"/>
      <c r="N222" s="280"/>
      <c r="O222" s="280"/>
      <c r="P222" s="280"/>
      <c r="Q222" s="280"/>
      <c r="R222" s="280"/>
      <c r="S222" s="280"/>
      <c r="T222" s="280"/>
      <c r="U222" s="280"/>
      <c r="V222" s="280"/>
      <c r="W222" s="280"/>
      <c r="X222" s="280"/>
      <c r="Y222" s="246"/>
      <c r="Z222" s="366"/>
      <c r="AA222" s="280"/>
      <c r="AC222" s="368"/>
      <c r="AD222" s="246"/>
      <c r="AE222" s="246"/>
      <c r="AF222" s="246"/>
      <c r="AG222" s="255"/>
      <c r="AH222" s="255"/>
      <c r="AJ222" s="246"/>
      <c r="AK222" s="246"/>
      <c r="AM222" s="246"/>
    </row>
    <row r="223">
      <c r="A223" s="268"/>
      <c r="C223" s="280"/>
      <c r="D223" s="280"/>
      <c r="E223" s="364"/>
      <c r="F223" s="246"/>
      <c r="G223" s="367"/>
      <c r="H223" s="365"/>
      <c r="I223" s="246"/>
      <c r="J223" s="280"/>
      <c r="K223" s="366"/>
      <c r="L223" s="280"/>
      <c r="M223" s="246"/>
      <c r="N223" s="280"/>
      <c r="O223" s="280"/>
      <c r="P223" s="280"/>
      <c r="Q223" s="280"/>
      <c r="R223" s="280"/>
      <c r="S223" s="280"/>
      <c r="T223" s="280"/>
      <c r="U223" s="280"/>
      <c r="V223" s="280"/>
      <c r="W223" s="280"/>
      <c r="X223" s="280"/>
      <c r="Y223" s="246"/>
      <c r="Z223" s="366"/>
      <c r="AA223" s="280"/>
      <c r="AC223" s="368"/>
      <c r="AD223" s="246"/>
      <c r="AE223" s="246"/>
      <c r="AF223" s="246"/>
      <c r="AG223" s="255"/>
      <c r="AH223" s="255"/>
      <c r="AJ223" s="246"/>
      <c r="AK223" s="246"/>
      <c r="AM223" s="246"/>
    </row>
    <row r="224">
      <c r="A224" s="268"/>
      <c r="C224" s="280"/>
      <c r="D224" s="280"/>
      <c r="E224" s="364"/>
      <c r="F224" s="246"/>
      <c r="G224" s="367"/>
      <c r="H224" s="365"/>
      <c r="I224" s="246"/>
      <c r="J224" s="280"/>
      <c r="K224" s="366"/>
      <c r="L224" s="280"/>
      <c r="M224" s="246"/>
      <c r="N224" s="280"/>
      <c r="O224" s="280"/>
      <c r="P224" s="280"/>
      <c r="Q224" s="280"/>
      <c r="R224" s="280"/>
      <c r="S224" s="280"/>
      <c r="T224" s="280"/>
      <c r="U224" s="280"/>
      <c r="V224" s="280"/>
      <c r="W224" s="280"/>
      <c r="X224" s="280"/>
      <c r="Y224" s="246"/>
      <c r="Z224" s="366"/>
      <c r="AA224" s="280"/>
      <c r="AC224" s="368"/>
      <c r="AD224" s="246"/>
      <c r="AE224" s="246"/>
      <c r="AF224" s="246"/>
      <c r="AG224" s="255"/>
      <c r="AH224" s="255"/>
      <c r="AJ224" s="246"/>
      <c r="AK224" s="246"/>
      <c r="AM224" s="246"/>
    </row>
    <row r="225">
      <c r="A225" s="268"/>
      <c r="C225" s="280"/>
      <c r="D225" s="280"/>
      <c r="E225" s="364"/>
      <c r="F225" s="246"/>
      <c r="G225" s="367"/>
      <c r="H225" s="365"/>
      <c r="I225" s="246"/>
      <c r="J225" s="280"/>
      <c r="K225" s="366"/>
      <c r="L225" s="280"/>
      <c r="M225" s="246"/>
      <c r="N225" s="280"/>
      <c r="O225" s="280"/>
      <c r="P225" s="280"/>
      <c r="Q225" s="280"/>
      <c r="R225" s="280"/>
      <c r="S225" s="280"/>
      <c r="T225" s="280"/>
      <c r="U225" s="280"/>
      <c r="V225" s="280"/>
      <c r="W225" s="280"/>
      <c r="X225" s="280"/>
      <c r="Y225" s="246"/>
      <c r="Z225" s="366"/>
      <c r="AA225" s="280"/>
      <c r="AC225" s="368"/>
      <c r="AD225" s="246"/>
      <c r="AE225" s="246"/>
      <c r="AF225" s="246"/>
      <c r="AG225" s="255"/>
      <c r="AH225" s="255"/>
      <c r="AJ225" s="246"/>
      <c r="AK225" s="246"/>
      <c r="AM225" s="246"/>
    </row>
    <row r="226">
      <c r="A226" s="268"/>
      <c r="C226" s="280"/>
      <c r="D226" s="280"/>
      <c r="E226" s="364"/>
      <c r="F226" s="246"/>
      <c r="G226" s="367"/>
      <c r="H226" s="365"/>
      <c r="I226" s="246"/>
      <c r="J226" s="280"/>
      <c r="K226" s="366"/>
      <c r="L226" s="280"/>
      <c r="M226" s="246"/>
      <c r="N226" s="280"/>
      <c r="O226" s="280"/>
      <c r="P226" s="280"/>
      <c r="Q226" s="280"/>
      <c r="R226" s="280"/>
      <c r="S226" s="280"/>
      <c r="T226" s="280"/>
      <c r="U226" s="280"/>
      <c r="V226" s="280"/>
      <c r="W226" s="280"/>
      <c r="X226" s="280"/>
      <c r="Y226" s="246"/>
      <c r="Z226" s="366"/>
      <c r="AA226" s="280"/>
      <c r="AC226" s="368"/>
      <c r="AD226" s="246"/>
      <c r="AE226" s="246"/>
      <c r="AF226" s="246"/>
      <c r="AG226" s="255"/>
      <c r="AH226" s="255"/>
      <c r="AJ226" s="246"/>
      <c r="AK226" s="246"/>
      <c r="AM226" s="246"/>
    </row>
    <row r="227">
      <c r="A227" s="268"/>
      <c r="C227" s="280"/>
      <c r="D227" s="280"/>
      <c r="E227" s="364"/>
      <c r="F227" s="246"/>
      <c r="G227" s="367"/>
      <c r="H227" s="365"/>
      <c r="I227" s="246"/>
      <c r="J227" s="280"/>
      <c r="K227" s="366"/>
      <c r="L227" s="280"/>
      <c r="M227" s="246"/>
      <c r="N227" s="280"/>
      <c r="O227" s="280"/>
      <c r="P227" s="280"/>
      <c r="Q227" s="280"/>
      <c r="R227" s="280"/>
      <c r="S227" s="280"/>
      <c r="T227" s="280"/>
      <c r="U227" s="280"/>
      <c r="V227" s="280"/>
      <c r="W227" s="280"/>
      <c r="X227" s="280"/>
      <c r="Y227" s="246"/>
      <c r="Z227" s="366"/>
      <c r="AA227" s="280"/>
      <c r="AC227" s="368"/>
      <c r="AD227" s="246"/>
      <c r="AE227" s="246"/>
      <c r="AF227" s="246"/>
      <c r="AG227" s="255"/>
      <c r="AH227" s="255"/>
      <c r="AJ227" s="246"/>
      <c r="AK227" s="246"/>
      <c r="AM227" s="246"/>
    </row>
    <row r="228">
      <c r="A228" s="268"/>
      <c r="C228" s="280"/>
      <c r="D228" s="280"/>
      <c r="E228" s="364"/>
      <c r="F228" s="246"/>
      <c r="G228" s="367"/>
      <c r="H228" s="365"/>
      <c r="I228" s="246"/>
      <c r="J228" s="280"/>
      <c r="K228" s="366"/>
      <c r="L228" s="280"/>
      <c r="M228" s="246"/>
      <c r="N228" s="280"/>
      <c r="O228" s="280"/>
      <c r="P228" s="280"/>
      <c r="Q228" s="280"/>
      <c r="R228" s="280"/>
      <c r="S228" s="280"/>
      <c r="T228" s="280"/>
      <c r="U228" s="280"/>
      <c r="V228" s="280"/>
      <c r="W228" s="280"/>
      <c r="X228" s="280"/>
      <c r="Y228" s="246"/>
      <c r="Z228" s="366"/>
      <c r="AA228" s="280"/>
      <c r="AC228" s="368"/>
      <c r="AD228" s="246"/>
      <c r="AE228" s="246"/>
      <c r="AF228" s="246"/>
      <c r="AG228" s="255"/>
      <c r="AH228" s="255"/>
      <c r="AJ228" s="246"/>
      <c r="AK228" s="246"/>
      <c r="AM228" s="246"/>
    </row>
    <row r="229">
      <c r="A229" s="268"/>
      <c r="C229" s="280"/>
      <c r="D229" s="280"/>
      <c r="E229" s="364"/>
      <c r="F229" s="246"/>
      <c r="G229" s="367"/>
      <c r="H229" s="365"/>
      <c r="I229" s="246"/>
      <c r="J229" s="280"/>
      <c r="K229" s="366"/>
      <c r="L229" s="280"/>
      <c r="M229" s="246"/>
      <c r="N229" s="280"/>
      <c r="O229" s="280"/>
      <c r="P229" s="280"/>
      <c r="Q229" s="280"/>
      <c r="R229" s="280"/>
      <c r="S229" s="280"/>
      <c r="T229" s="280"/>
      <c r="U229" s="280"/>
      <c r="V229" s="280"/>
      <c r="W229" s="280"/>
      <c r="X229" s="280"/>
      <c r="Y229" s="246"/>
      <c r="Z229" s="366"/>
      <c r="AA229" s="280"/>
      <c r="AC229" s="368"/>
      <c r="AD229" s="246"/>
      <c r="AE229" s="246"/>
      <c r="AF229" s="246"/>
      <c r="AG229" s="255"/>
      <c r="AH229" s="255"/>
      <c r="AJ229" s="246"/>
      <c r="AK229" s="246"/>
      <c r="AM229" s="246"/>
    </row>
    <row r="230">
      <c r="A230" s="268"/>
      <c r="C230" s="280"/>
      <c r="D230" s="280"/>
      <c r="E230" s="364"/>
      <c r="F230" s="246"/>
      <c r="G230" s="367"/>
      <c r="H230" s="365"/>
      <c r="I230" s="246"/>
      <c r="J230" s="280"/>
      <c r="K230" s="366"/>
      <c r="L230" s="280"/>
      <c r="M230" s="246"/>
      <c r="N230" s="280"/>
      <c r="O230" s="280"/>
      <c r="P230" s="280"/>
      <c r="Q230" s="280"/>
      <c r="R230" s="280"/>
      <c r="S230" s="280"/>
      <c r="T230" s="280"/>
      <c r="U230" s="280"/>
      <c r="V230" s="280"/>
      <c r="W230" s="280"/>
      <c r="X230" s="280"/>
      <c r="Y230" s="246"/>
      <c r="Z230" s="366"/>
      <c r="AA230" s="280"/>
      <c r="AC230" s="368"/>
      <c r="AD230" s="246"/>
      <c r="AE230" s="246"/>
      <c r="AF230" s="246"/>
      <c r="AG230" s="255"/>
      <c r="AH230" s="255"/>
      <c r="AJ230" s="246"/>
      <c r="AK230" s="246"/>
      <c r="AM230" s="246"/>
    </row>
    <row r="231">
      <c r="A231" s="268"/>
      <c r="C231" s="280"/>
      <c r="D231" s="280"/>
      <c r="E231" s="364"/>
      <c r="F231" s="246"/>
      <c r="G231" s="367"/>
      <c r="H231" s="365"/>
      <c r="I231" s="246"/>
      <c r="J231" s="280"/>
      <c r="K231" s="366"/>
      <c r="L231" s="280"/>
      <c r="M231" s="246"/>
      <c r="N231" s="280"/>
      <c r="O231" s="280"/>
      <c r="P231" s="280"/>
      <c r="Q231" s="280"/>
      <c r="R231" s="280"/>
      <c r="S231" s="280"/>
      <c r="T231" s="280"/>
      <c r="U231" s="280"/>
      <c r="V231" s="280"/>
      <c r="W231" s="280"/>
      <c r="X231" s="280"/>
      <c r="Y231" s="246"/>
      <c r="Z231" s="366"/>
      <c r="AA231" s="280"/>
      <c r="AC231" s="368"/>
      <c r="AD231" s="246"/>
      <c r="AE231" s="246"/>
      <c r="AF231" s="246"/>
      <c r="AG231" s="255"/>
      <c r="AH231" s="255"/>
      <c r="AJ231" s="246"/>
      <c r="AK231" s="246"/>
      <c r="AM231" s="246"/>
    </row>
    <row r="232">
      <c r="A232" s="268"/>
      <c r="C232" s="280"/>
      <c r="D232" s="280"/>
      <c r="E232" s="364"/>
      <c r="F232" s="246"/>
      <c r="G232" s="367"/>
      <c r="H232" s="365"/>
      <c r="I232" s="246"/>
      <c r="J232" s="280"/>
      <c r="K232" s="366"/>
      <c r="L232" s="280"/>
      <c r="M232" s="246"/>
      <c r="N232" s="280"/>
      <c r="O232" s="280"/>
      <c r="P232" s="280"/>
      <c r="Q232" s="280"/>
      <c r="R232" s="280"/>
      <c r="S232" s="280"/>
      <c r="T232" s="280"/>
      <c r="U232" s="280"/>
      <c r="V232" s="280"/>
      <c r="W232" s="280"/>
      <c r="X232" s="280"/>
      <c r="Y232" s="246"/>
      <c r="Z232" s="366"/>
      <c r="AA232" s="280"/>
      <c r="AC232" s="368"/>
      <c r="AD232" s="246"/>
      <c r="AE232" s="246"/>
      <c r="AF232" s="246"/>
      <c r="AG232" s="255"/>
      <c r="AH232" s="255"/>
      <c r="AJ232" s="246"/>
      <c r="AK232" s="246"/>
      <c r="AM232" s="246"/>
    </row>
    <row r="233">
      <c r="A233" s="268"/>
      <c r="C233" s="280"/>
      <c r="D233" s="280"/>
      <c r="E233" s="364"/>
      <c r="F233" s="246"/>
      <c r="G233" s="367"/>
      <c r="H233" s="365"/>
      <c r="I233" s="246"/>
      <c r="J233" s="280"/>
      <c r="K233" s="366"/>
      <c r="L233" s="280"/>
      <c r="M233" s="246"/>
      <c r="N233" s="280"/>
      <c r="O233" s="280"/>
      <c r="P233" s="280"/>
      <c r="Q233" s="280"/>
      <c r="R233" s="280"/>
      <c r="S233" s="280"/>
      <c r="T233" s="280"/>
      <c r="U233" s="280"/>
      <c r="V233" s="280"/>
      <c r="W233" s="280"/>
      <c r="X233" s="280"/>
      <c r="Y233" s="246"/>
      <c r="Z233" s="366"/>
      <c r="AA233" s="280"/>
      <c r="AC233" s="368"/>
      <c r="AD233" s="246"/>
      <c r="AE233" s="246"/>
      <c r="AF233" s="246"/>
      <c r="AG233" s="255"/>
      <c r="AH233" s="255"/>
      <c r="AJ233" s="246"/>
      <c r="AK233" s="246"/>
      <c r="AM233" s="246"/>
    </row>
    <row r="234">
      <c r="A234" s="268"/>
      <c r="C234" s="280"/>
      <c r="D234" s="280"/>
      <c r="E234" s="364"/>
      <c r="F234" s="246"/>
      <c r="G234" s="367"/>
      <c r="H234" s="365"/>
      <c r="I234" s="246"/>
      <c r="J234" s="280"/>
      <c r="K234" s="366"/>
      <c r="L234" s="280"/>
      <c r="M234" s="246"/>
      <c r="N234" s="280"/>
      <c r="O234" s="280"/>
      <c r="P234" s="280"/>
      <c r="Q234" s="280"/>
      <c r="R234" s="280"/>
      <c r="S234" s="280"/>
      <c r="T234" s="280"/>
      <c r="U234" s="280"/>
      <c r="V234" s="280"/>
      <c r="W234" s="280"/>
      <c r="X234" s="280"/>
      <c r="Y234" s="246"/>
      <c r="Z234" s="366"/>
      <c r="AA234" s="280"/>
      <c r="AC234" s="368"/>
      <c r="AD234" s="246"/>
      <c r="AE234" s="246"/>
      <c r="AF234" s="246"/>
      <c r="AG234" s="255"/>
      <c r="AH234" s="255"/>
      <c r="AJ234" s="246"/>
      <c r="AK234" s="246"/>
      <c r="AM234" s="246"/>
    </row>
    <row r="235">
      <c r="A235" s="268"/>
      <c r="C235" s="280"/>
      <c r="D235" s="280"/>
      <c r="E235" s="364"/>
      <c r="F235" s="246"/>
      <c r="G235" s="367"/>
      <c r="H235" s="365"/>
      <c r="I235" s="246"/>
      <c r="J235" s="280"/>
      <c r="K235" s="366"/>
      <c r="L235" s="280"/>
      <c r="M235" s="246"/>
      <c r="N235" s="280"/>
      <c r="O235" s="280"/>
      <c r="P235" s="280"/>
      <c r="Q235" s="280"/>
      <c r="R235" s="280"/>
      <c r="S235" s="280"/>
      <c r="T235" s="280"/>
      <c r="U235" s="280"/>
      <c r="V235" s="280"/>
      <c r="W235" s="280"/>
      <c r="X235" s="280"/>
      <c r="Y235" s="246"/>
      <c r="Z235" s="366"/>
      <c r="AA235" s="280"/>
      <c r="AC235" s="368"/>
      <c r="AD235" s="246"/>
      <c r="AE235" s="246"/>
      <c r="AF235" s="246"/>
      <c r="AG235" s="255"/>
      <c r="AH235" s="255"/>
      <c r="AJ235" s="246"/>
      <c r="AK235" s="246"/>
      <c r="AM235" s="246"/>
    </row>
    <row r="236">
      <c r="A236" s="268"/>
      <c r="C236" s="280"/>
      <c r="D236" s="280"/>
      <c r="E236" s="364"/>
      <c r="F236" s="246"/>
      <c r="G236" s="367"/>
      <c r="H236" s="365"/>
      <c r="I236" s="246"/>
      <c r="J236" s="280"/>
      <c r="K236" s="366"/>
      <c r="L236" s="280"/>
      <c r="M236" s="246"/>
      <c r="N236" s="280"/>
      <c r="O236" s="280"/>
      <c r="P236" s="280"/>
      <c r="Q236" s="280"/>
      <c r="R236" s="280"/>
      <c r="S236" s="280"/>
      <c r="T236" s="280"/>
      <c r="U236" s="280"/>
      <c r="V236" s="280"/>
      <c r="W236" s="280"/>
      <c r="X236" s="280"/>
      <c r="Y236" s="246"/>
      <c r="Z236" s="366"/>
      <c r="AA236" s="280"/>
      <c r="AC236" s="368"/>
      <c r="AD236" s="246"/>
      <c r="AE236" s="246"/>
      <c r="AF236" s="246"/>
      <c r="AG236" s="255"/>
      <c r="AH236" s="255"/>
      <c r="AJ236" s="246"/>
      <c r="AK236" s="246"/>
      <c r="AM236" s="246"/>
    </row>
    <row r="237">
      <c r="A237" s="268"/>
      <c r="C237" s="280"/>
      <c r="D237" s="280"/>
      <c r="E237" s="364"/>
      <c r="F237" s="246"/>
      <c r="G237" s="367"/>
      <c r="H237" s="365"/>
      <c r="I237" s="246"/>
      <c r="J237" s="280"/>
      <c r="K237" s="366"/>
      <c r="L237" s="280"/>
      <c r="M237" s="246"/>
      <c r="N237" s="280"/>
      <c r="O237" s="280"/>
      <c r="P237" s="280"/>
      <c r="Q237" s="280"/>
      <c r="R237" s="280"/>
      <c r="S237" s="280"/>
      <c r="T237" s="280"/>
      <c r="U237" s="280"/>
      <c r="V237" s="280"/>
      <c r="W237" s="280"/>
      <c r="X237" s="280"/>
      <c r="Y237" s="246"/>
      <c r="Z237" s="366"/>
      <c r="AA237" s="280"/>
      <c r="AC237" s="368"/>
      <c r="AD237" s="246"/>
      <c r="AE237" s="246"/>
      <c r="AF237" s="246"/>
      <c r="AG237" s="255"/>
      <c r="AH237" s="255"/>
      <c r="AJ237" s="246"/>
      <c r="AK237" s="246"/>
      <c r="AM237" s="246"/>
    </row>
    <row r="238">
      <c r="A238" s="268"/>
      <c r="C238" s="280"/>
      <c r="D238" s="280"/>
      <c r="E238" s="364"/>
      <c r="F238" s="246"/>
      <c r="G238" s="367"/>
      <c r="H238" s="365"/>
      <c r="I238" s="246"/>
      <c r="J238" s="280"/>
      <c r="K238" s="366"/>
      <c r="L238" s="280"/>
      <c r="M238" s="246"/>
      <c r="N238" s="280"/>
      <c r="O238" s="280"/>
      <c r="P238" s="280"/>
      <c r="Q238" s="280"/>
      <c r="R238" s="280"/>
      <c r="S238" s="280"/>
      <c r="T238" s="280"/>
      <c r="U238" s="280"/>
      <c r="V238" s="280"/>
      <c r="W238" s="280"/>
      <c r="X238" s="280"/>
      <c r="Y238" s="246"/>
      <c r="Z238" s="366"/>
      <c r="AA238" s="280"/>
      <c r="AC238" s="368"/>
      <c r="AD238" s="246"/>
      <c r="AE238" s="246"/>
      <c r="AF238" s="246"/>
      <c r="AG238" s="255"/>
      <c r="AH238" s="255"/>
      <c r="AJ238" s="246"/>
      <c r="AK238" s="246"/>
      <c r="AM238" s="246"/>
    </row>
    <row r="239">
      <c r="A239" s="268"/>
      <c r="C239" s="280"/>
      <c r="D239" s="280"/>
      <c r="E239" s="364"/>
      <c r="F239" s="246"/>
      <c r="G239" s="367"/>
      <c r="H239" s="365"/>
      <c r="I239" s="246"/>
      <c r="J239" s="280"/>
      <c r="K239" s="366"/>
      <c r="L239" s="280"/>
      <c r="M239" s="246"/>
      <c r="N239" s="280"/>
      <c r="O239" s="280"/>
      <c r="P239" s="280"/>
      <c r="Q239" s="280"/>
      <c r="R239" s="280"/>
      <c r="S239" s="280"/>
      <c r="T239" s="280"/>
      <c r="U239" s="280"/>
      <c r="V239" s="280"/>
      <c r="W239" s="280"/>
      <c r="X239" s="280"/>
      <c r="Y239" s="246"/>
      <c r="Z239" s="366"/>
      <c r="AA239" s="280"/>
      <c r="AC239" s="368"/>
      <c r="AD239" s="246"/>
      <c r="AE239" s="246"/>
      <c r="AF239" s="246"/>
      <c r="AG239" s="255"/>
      <c r="AH239" s="255"/>
      <c r="AJ239" s="246"/>
      <c r="AK239" s="246"/>
      <c r="AM239" s="246"/>
    </row>
    <row r="240">
      <c r="A240" s="268"/>
      <c r="C240" s="280"/>
      <c r="D240" s="280"/>
      <c r="E240" s="364"/>
      <c r="F240" s="246"/>
      <c r="G240" s="367"/>
      <c r="H240" s="365"/>
      <c r="I240" s="246"/>
      <c r="J240" s="280"/>
      <c r="K240" s="366"/>
      <c r="L240" s="280"/>
      <c r="M240" s="246"/>
      <c r="N240" s="280"/>
      <c r="O240" s="280"/>
      <c r="P240" s="280"/>
      <c r="Q240" s="280"/>
      <c r="R240" s="280"/>
      <c r="S240" s="280"/>
      <c r="T240" s="280"/>
      <c r="U240" s="280"/>
      <c r="V240" s="280"/>
      <c r="W240" s="280"/>
      <c r="X240" s="280"/>
      <c r="Y240" s="246"/>
      <c r="Z240" s="366"/>
      <c r="AA240" s="280"/>
      <c r="AC240" s="368"/>
      <c r="AD240" s="246"/>
      <c r="AE240" s="246"/>
      <c r="AF240" s="246"/>
      <c r="AG240" s="255"/>
      <c r="AH240" s="255"/>
      <c r="AJ240" s="246"/>
      <c r="AK240" s="246"/>
      <c r="AM240" s="246"/>
    </row>
    <row r="241">
      <c r="A241" s="268"/>
      <c r="C241" s="280"/>
      <c r="D241" s="280"/>
      <c r="E241" s="364"/>
      <c r="F241" s="246"/>
      <c r="G241" s="367"/>
      <c r="H241" s="365"/>
      <c r="I241" s="246"/>
      <c r="J241" s="280"/>
      <c r="K241" s="366"/>
      <c r="L241" s="280"/>
      <c r="M241" s="246"/>
      <c r="N241" s="280"/>
      <c r="O241" s="280"/>
      <c r="P241" s="280"/>
      <c r="Q241" s="280"/>
      <c r="R241" s="280"/>
      <c r="S241" s="280"/>
      <c r="T241" s="280"/>
      <c r="U241" s="280"/>
      <c r="V241" s="280"/>
      <c r="W241" s="280"/>
      <c r="X241" s="280"/>
      <c r="Y241" s="246"/>
      <c r="Z241" s="366"/>
      <c r="AA241" s="280"/>
      <c r="AC241" s="368"/>
      <c r="AD241" s="246"/>
      <c r="AE241" s="246"/>
      <c r="AF241" s="246"/>
      <c r="AG241" s="255"/>
      <c r="AH241" s="255"/>
      <c r="AJ241" s="246"/>
      <c r="AK241" s="246"/>
      <c r="AM241" s="246"/>
    </row>
    <row r="242">
      <c r="A242" s="268"/>
      <c r="C242" s="280"/>
      <c r="D242" s="280"/>
      <c r="E242" s="364"/>
      <c r="F242" s="246"/>
      <c r="G242" s="367"/>
      <c r="H242" s="365"/>
      <c r="I242" s="246"/>
      <c r="J242" s="280"/>
      <c r="K242" s="366"/>
      <c r="L242" s="280"/>
      <c r="M242" s="246"/>
      <c r="N242" s="280"/>
      <c r="O242" s="280"/>
      <c r="P242" s="280"/>
      <c r="Q242" s="280"/>
      <c r="R242" s="280"/>
      <c r="S242" s="280"/>
      <c r="T242" s="280"/>
      <c r="U242" s="280"/>
      <c r="V242" s="280"/>
      <c r="W242" s="280"/>
      <c r="X242" s="280"/>
      <c r="Y242" s="246"/>
      <c r="Z242" s="366"/>
      <c r="AA242" s="280"/>
      <c r="AC242" s="368"/>
      <c r="AD242" s="246"/>
      <c r="AE242" s="246"/>
      <c r="AF242" s="246"/>
      <c r="AG242" s="255"/>
      <c r="AH242" s="255"/>
      <c r="AJ242" s="246"/>
      <c r="AK242" s="246"/>
      <c r="AM242" s="246"/>
    </row>
    <row r="243">
      <c r="A243" s="268"/>
      <c r="C243" s="280"/>
      <c r="D243" s="280"/>
      <c r="E243" s="364"/>
      <c r="F243" s="246"/>
      <c r="G243" s="367"/>
      <c r="H243" s="365"/>
      <c r="I243" s="246"/>
      <c r="J243" s="280"/>
      <c r="K243" s="366"/>
      <c r="L243" s="280"/>
      <c r="M243" s="246"/>
      <c r="N243" s="280"/>
      <c r="O243" s="280"/>
      <c r="P243" s="280"/>
      <c r="Q243" s="280"/>
      <c r="R243" s="280"/>
      <c r="S243" s="280"/>
      <c r="T243" s="280"/>
      <c r="U243" s="280"/>
      <c r="V243" s="280"/>
      <c r="W243" s="280"/>
      <c r="X243" s="280"/>
      <c r="Y243" s="246"/>
      <c r="Z243" s="366"/>
      <c r="AA243" s="280"/>
      <c r="AC243" s="368"/>
      <c r="AD243" s="246"/>
      <c r="AE243" s="246"/>
      <c r="AF243" s="246"/>
      <c r="AG243" s="255"/>
      <c r="AH243" s="255"/>
      <c r="AJ243" s="246"/>
      <c r="AK243" s="246"/>
      <c r="AM243" s="246"/>
    </row>
    <row r="244">
      <c r="A244" s="268"/>
      <c r="C244" s="280"/>
      <c r="D244" s="280"/>
      <c r="E244" s="364"/>
      <c r="F244" s="246"/>
      <c r="G244" s="367"/>
      <c r="H244" s="365"/>
      <c r="I244" s="246"/>
      <c r="J244" s="280"/>
      <c r="K244" s="366"/>
      <c r="L244" s="280"/>
      <c r="M244" s="246"/>
      <c r="N244" s="280"/>
      <c r="O244" s="280"/>
      <c r="P244" s="280"/>
      <c r="Q244" s="280"/>
      <c r="R244" s="280"/>
      <c r="S244" s="280"/>
      <c r="T244" s="280"/>
      <c r="U244" s="280"/>
      <c r="V244" s="280"/>
      <c r="W244" s="280"/>
      <c r="X244" s="280"/>
      <c r="Y244" s="246"/>
      <c r="Z244" s="366"/>
      <c r="AA244" s="280"/>
      <c r="AC244" s="368"/>
      <c r="AD244" s="246"/>
      <c r="AE244" s="246"/>
      <c r="AF244" s="246"/>
      <c r="AG244" s="255"/>
      <c r="AH244" s="255"/>
      <c r="AJ244" s="246"/>
      <c r="AK244" s="246"/>
      <c r="AM244" s="246"/>
    </row>
    <row r="245">
      <c r="A245" s="268"/>
      <c r="C245" s="280"/>
      <c r="D245" s="280"/>
      <c r="E245" s="364"/>
      <c r="F245" s="246"/>
      <c r="G245" s="367"/>
      <c r="H245" s="365"/>
      <c r="I245" s="246"/>
      <c r="J245" s="280"/>
      <c r="K245" s="366"/>
      <c r="L245" s="280"/>
      <c r="M245" s="246"/>
      <c r="N245" s="280"/>
      <c r="O245" s="280"/>
      <c r="P245" s="280"/>
      <c r="Q245" s="280"/>
      <c r="R245" s="280"/>
      <c r="S245" s="280"/>
      <c r="T245" s="280"/>
      <c r="U245" s="280"/>
      <c r="V245" s="280"/>
      <c r="W245" s="280"/>
      <c r="X245" s="280"/>
      <c r="Y245" s="246"/>
      <c r="Z245" s="366"/>
      <c r="AA245" s="280"/>
      <c r="AC245" s="368"/>
      <c r="AD245" s="246"/>
      <c r="AE245" s="246"/>
      <c r="AF245" s="246"/>
      <c r="AG245" s="255"/>
      <c r="AH245" s="255"/>
      <c r="AJ245" s="246"/>
      <c r="AK245" s="246"/>
      <c r="AM245" s="246"/>
    </row>
    <row r="246">
      <c r="A246" s="268"/>
      <c r="C246" s="280"/>
      <c r="D246" s="280"/>
      <c r="E246" s="364"/>
      <c r="F246" s="246"/>
      <c r="G246" s="367"/>
      <c r="H246" s="365"/>
      <c r="I246" s="246"/>
      <c r="J246" s="280"/>
      <c r="K246" s="366"/>
      <c r="L246" s="280"/>
      <c r="M246" s="246"/>
      <c r="N246" s="280"/>
      <c r="O246" s="280"/>
      <c r="P246" s="280"/>
      <c r="Q246" s="280"/>
      <c r="R246" s="280"/>
      <c r="S246" s="280"/>
      <c r="T246" s="280"/>
      <c r="U246" s="280"/>
      <c r="V246" s="280"/>
      <c r="W246" s="280"/>
      <c r="X246" s="280"/>
      <c r="Y246" s="246"/>
      <c r="Z246" s="366"/>
      <c r="AA246" s="280"/>
      <c r="AC246" s="368"/>
      <c r="AD246" s="246"/>
      <c r="AE246" s="246"/>
      <c r="AF246" s="246"/>
      <c r="AG246" s="255"/>
      <c r="AH246" s="255"/>
      <c r="AJ246" s="246"/>
      <c r="AK246" s="246"/>
      <c r="AM246" s="246"/>
    </row>
    <row r="247">
      <c r="A247" s="268"/>
      <c r="C247" s="280"/>
      <c r="D247" s="280"/>
      <c r="E247" s="364"/>
      <c r="F247" s="246"/>
      <c r="G247" s="367"/>
      <c r="H247" s="365"/>
      <c r="I247" s="246"/>
      <c r="J247" s="280"/>
      <c r="K247" s="366"/>
      <c r="L247" s="280"/>
      <c r="M247" s="246"/>
      <c r="N247" s="280"/>
      <c r="O247" s="280"/>
      <c r="P247" s="280"/>
      <c r="Q247" s="280"/>
      <c r="R247" s="280"/>
      <c r="S247" s="280"/>
      <c r="T247" s="280"/>
      <c r="U247" s="280"/>
      <c r="V247" s="280"/>
      <c r="W247" s="280"/>
      <c r="X247" s="280"/>
      <c r="Y247" s="246"/>
      <c r="Z247" s="366"/>
      <c r="AA247" s="280"/>
      <c r="AC247" s="368"/>
      <c r="AD247" s="246"/>
      <c r="AE247" s="246"/>
      <c r="AF247" s="246"/>
      <c r="AG247" s="255"/>
      <c r="AH247" s="255"/>
      <c r="AJ247" s="246"/>
      <c r="AK247" s="246"/>
      <c r="AM247" s="246"/>
    </row>
    <row r="248">
      <c r="A248" s="268"/>
      <c r="C248" s="280"/>
      <c r="D248" s="280"/>
      <c r="E248" s="364"/>
      <c r="F248" s="246"/>
      <c r="G248" s="367"/>
      <c r="H248" s="365"/>
      <c r="I248" s="246"/>
      <c r="J248" s="280"/>
      <c r="K248" s="366"/>
      <c r="L248" s="280"/>
      <c r="M248" s="246"/>
      <c r="N248" s="280"/>
      <c r="O248" s="280"/>
      <c r="P248" s="280"/>
      <c r="Q248" s="280"/>
      <c r="R248" s="280"/>
      <c r="S248" s="280"/>
      <c r="T248" s="280"/>
      <c r="U248" s="280"/>
      <c r="V248" s="280"/>
      <c r="W248" s="280"/>
      <c r="X248" s="280"/>
      <c r="Y248" s="246"/>
      <c r="Z248" s="366"/>
      <c r="AA248" s="280"/>
      <c r="AC248" s="368"/>
      <c r="AD248" s="246"/>
      <c r="AE248" s="246"/>
      <c r="AF248" s="246"/>
      <c r="AG248" s="255"/>
      <c r="AH248" s="255"/>
      <c r="AJ248" s="246"/>
      <c r="AK248" s="246"/>
      <c r="AM248" s="246"/>
    </row>
    <row r="249">
      <c r="A249" s="268"/>
      <c r="C249" s="280"/>
      <c r="D249" s="280"/>
      <c r="E249" s="364"/>
      <c r="F249" s="246"/>
      <c r="G249" s="367"/>
      <c r="H249" s="365"/>
      <c r="I249" s="246"/>
      <c r="J249" s="280"/>
      <c r="K249" s="366"/>
      <c r="L249" s="280"/>
      <c r="M249" s="246"/>
      <c r="N249" s="280"/>
      <c r="O249" s="280"/>
      <c r="P249" s="280"/>
      <c r="Q249" s="280"/>
      <c r="R249" s="280"/>
      <c r="S249" s="280"/>
      <c r="T249" s="280"/>
      <c r="U249" s="280"/>
      <c r="V249" s="280"/>
      <c r="W249" s="280"/>
      <c r="X249" s="280"/>
      <c r="Y249" s="246"/>
      <c r="Z249" s="366"/>
      <c r="AA249" s="280"/>
      <c r="AC249" s="368"/>
      <c r="AD249" s="246"/>
      <c r="AE249" s="246"/>
      <c r="AF249" s="246"/>
      <c r="AG249" s="255"/>
      <c r="AH249" s="255"/>
      <c r="AJ249" s="246"/>
      <c r="AK249" s="246"/>
      <c r="AM249" s="246"/>
    </row>
    <row r="250">
      <c r="A250" s="268"/>
      <c r="C250" s="280"/>
      <c r="D250" s="280"/>
      <c r="E250" s="364"/>
      <c r="F250" s="246"/>
      <c r="G250" s="367"/>
      <c r="H250" s="365"/>
      <c r="I250" s="246"/>
      <c r="J250" s="280"/>
      <c r="K250" s="366"/>
      <c r="L250" s="280"/>
      <c r="M250" s="246"/>
      <c r="N250" s="280"/>
      <c r="O250" s="280"/>
      <c r="P250" s="280"/>
      <c r="Q250" s="280"/>
      <c r="R250" s="280"/>
      <c r="S250" s="280"/>
      <c r="T250" s="280"/>
      <c r="U250" s="280"/>
      <c r="V250" s="280"/>
      <c r="W250" s="280"/>
      <c r="X250" s="280"/>
      <c r="Y250" s="246"/>
      <c r="Z250" s="366"/>
      <c r="AA250" s="280"/>
      <c r="AC250" s="368"/>
      <c r="AD250" s="246"/>
      <c r="AE250" s="246"/>
      <c r="AF250" s="246"/>
      <c r="AG250" s="255"/>
      <c r="AH250" s="255"/>
      <c r="AJ250" s="246"/>
      <c r="AK250" s="246"/>
      <c r="AM250" s="246"/>
    </row>
    <row r="251">
      <c r="A251" s="268"/>
      <c r="C251" s="280"/>
      <c r="D251" s="280"/>
      <c r="E251" s="364"/>
      <c r="F251" s="246"/>
      <c r="G251" s="367"/>
      <c r="H251" s="365"/>
      <c r="I251" s="246"/>
      <c r="J251" s="280"/>
      <c r="K251" s="366"/>
      <c r="L251" s="280"/>
      <c r="M251" s="246"/>
      <c r="N251" s="280"/>
      <c r="O251" s="280"/>
      <c r="P251" s="280"/>
      <c r="Q251" s="280"/>
      <c r="R251" s="280"/>
      <c r="S251" s="280"/>
      <c r="T251" s="280"/>
      <c r="U251" s="280"/>
      <c r="V251" s="280"/>
      <c r="W251" s="280"/>
      <c r="X251" s="280"/>
      <c r="Y251" s="246"/>
      <c r="Z251" s="366"/>
      <c r="AA251" s="280"/>
      <c r="AC251" s="368"/>
      <c r="AD251" s="246"/>
      <c r="AE251" s="246"/>
      <c r="AF251" s="246"/>
      <c r="AG251" s="255"/>
      <c r="AH251" s="255"/>
      <c r="AJ251" s="246"/>
      <c r="AK251" s="246"/>
      <c r="AM251" s="246"/>
    </row>
    <row r="252">
      <c r="A252" s="268"/>
      <c r="C252" s="280"/>
      <c r="D252" s="280"/>
      <c r="E252" s="364"/>
      <c r="F252" s="246"/>
      <c r="G252" s="367"/>
      <c r="H252" s="365"/>
      <c r="I252" s="246"/>
      <c r="J252" s="280"/>
      <c r="K252" s="366"/>
      <c r="L252" s="280"/>
      <c r="M252" s="246"/>
      <c r="N252" s="280"/>
      <c r="O252" s="280"/>
      <c r="P252" s="280"/>
      <c r="Q252" s="280"/>
      <c r="R252" s="280"/>
      <c r="S252" s="280"/>
      <c r="T252" s="280"/>
      <c r="U252" s="280"/>
      <c r="V252" s="280"/>
      <c r="W252" s="280"/>
      <c r="X252" s="280"/>
      <c r="Y252" s="246"/>
      <c r="Z252" s="366"/>
      <c r="AA252" s="280"/>
      <c r="AC252" s="368"/>
      <c r="AD252" s="246"/>
      <c r="AE252" s="246"/>
      <c r="AF252" s="246"/>
      <c r="AG252" s="255"/>
      <c r="AH252" s="255"/>
      <c r="AJ252" s="246"/>
      <c r="AK252" s="246"/>
      <c r="AM252" s="246"/>
    </row>
    <row r="253">
      <c r="A253" s="268"/>
      <c r="C253" s="280"/>
      <c r="D253" s="280"/>
      <c r="E253" s="364"/>
      <c r="F253" s="246"/>
      <c r="G253" s="367"/>
      <c r="H253" s="365"/>
      <c r="I253" s="246"/>
      <c r="J253" s="280"/>
      <c r="K253" s="366"/>
      <c r="L253" s="280"/>
      <c r="M253" s="246"/>
      <c r="N253" s="280"/>
      <c r="O253" s="280"/>
      <c r="P253" s="280"/>
      <c r="Q253" s="280"/>
      <c r="R253" s="280"/>
      <c r="S253" s="280"/>
      <c r="T253" s="280"/>
      <c r="U253" s="280"/>
      <c r="V253" s="280"/>
      <c r="W253" s="280"/>
      <c r="X253" s="280"/>
      <c r="Y253" s="246"/>
      <c r="Z253" s="366"/>
      <c r="AA253" s="280"/>
      <c r="AC253" s="368"/>
      <c r="AD253" s="246"/>
      <c r="AE253" s="246"/>
      <c r="AF253" s="246"/>
      <c r="AG253" s="255"/>
      <c r="AH253" s="255"/>
      <c r="AJ253" s="246"/>
      <c r="AK253" s="246"/>
      <c r="AM253" s="246"/>
    </row>
    <row r="254">
      <c r="A254" s="268"/>
      <c r="C254" s="280"/>
      <c r="D254" s="280"/>
      <c r="E254" s="364"/>
      <c r="F254" s="246"/>
      <c r="G254" s="367"/>
      <c r="H254" s="365"/>
      <c r="I254" s="246"/>
      <c r="J254" s="280"/>
      <c r="K254" s="366"/>
      <c r="L254" s="280"/>
      <c r="M254" s="246"/>
      <c r="N254" s="280"/>
      <c r="O254" s="280"/>
      <c r="P254" s="280"/>
      <c r="Q254" s="280"/>
      <c r="R254" s="280"/>
      <c r="S254" s="280"/>
      <c r="T254" s="280"/>
      <c r="U254" s="280"/>
      <c r="V254" s="280"/>
      <c r="W254" s="280"/>
      <c r="X254" s="280"/>
      <c r="Y254" s="246"/>
      <c r="Z254" s="366"/>
      <c r="AA254" s="280"/>
      <c r="AC254" s="368"/>
      <c r="AD254" s="246"/>
      <c r="AE254" s="246"/>
      <c r="AF254" s="246"/>
      <c r="AG254" s="255"/>
      <c r="AH254" s="255"/>
      <c r="AJ254" s="246"/>
      <c r="AK254" s="246"/>
      <c r="AM254" s="246"/>
    </row>
    <row r="255">
      <c r="A255" s="268"/>
      <c r="C255" s="280"/>
      <c r="D255" s="280"/>
      <c r="E255" s="364"/>
      <c r="F255" s="246"/>
      <c r="G255" s="367"/>
      <c r="H255" s="365"/>
      <c r="I255" s="246"/>
      <c r="J255" s="280"/>
      <c r="K255" s="366"/>
      <c r="L255" s="280"/>
      <c r="M255" s="246"/>
      <c r="N255" s="280"/>
      <c r="O255" s="280"/>
      <c r="P255" s="280"/>
      <c r="Q255" s="280"/>
      <c r="R255" s="280"/>
      <c r="S255" s="280"/>
      <c r="T255" s="280"/>
      <c r="U255" s="280"/>
      <c r="V255" s="280"/>
      <c r="W255" s="280"/>
      <c r="X255" s="280"/>
      <c r="Y255" s="246"/>
      <c r="Z255" s="366"/>
      <c r="AA255" s="280"/>
      <c r="AC255" s="368"/>
      <c r="AD255" s="246"/>
      <c r="AE255" s="246"/>
      <c r="AF255" s="246"/>
      <c r="AG255" s="255"/>
      <c r="AH255" s="255"/>
      <c r="AJ255" s="246"/>
      <c r="AK255" s="246"/>
      <c r="AM255" s="246"/>
    </row>
    <row r="256">
      <c r="A256" s="268"/>
      <c r="C256" s="280"/>
      <c r="D256" s="280"/>
      <c r="E256" s="364"/>
      <c r="F256" s="246"/>
      <c r="G256" s="367"/>
      <c r="H256" s="365"/>
      <c r="I256" s="246"/>
      <c r="J256" s="280"/>
      <c r="K256" s="366"/>
      <c r="L256" s="280"/>
      <c r="M256" s="246"/>
      <c r="N256" s="280"/>
      <c r="O256" s="280"/>
      <c r="P256" s="280"/>
      <c r="Q256" s="280"/>
      <c r="R256" s="280"/>
      <c r="S256" s="280"/>
      <c r="T256" s="280"/>
      <c r="U256" s="280"/>
      <c r="V256" s="280"/>
      <c r="W256" s="280"/>
      <c r="X256" s="280"/>
      <c r="Y256" s="246"/>
      <c r="Z256" s="366"/>
      <c r="AA256" s="280"/>
      <c r="AC256" s="368"/>
      <c r="AD256" s="246"/>
      <c r="AE256" s="246"/>
      <c r="AF256" s="246"/>
      <c r="AG256" s="255"/>
      <c r="AH256" s="255"/>
      <c r="AJ256" s="246"/>
      <c r="AK256" s="246"/>
      <c r="AM256" s="246"/>
    </row>
    <row r="257">
      <c r="A257" s="268"/>
      <c r="C257" s="280"/>
      <c r="D257" s="280"/>
      <c r="E257" s="364"/>
      <c r="F257" s="246"/>
      <c r="G257" s="367"/>
      <c r="H257" s="365"/>
      <c r="I257" s="246"/>
      <c r="J257" s="280"/>
      <c r="K257" s="366"/>
      <c r="L257" s="280"/>
      <c r="M257" s="246"/>
      <c r="N257" s="280"/>
      <c r="O257" s="280"/>
      <c r="P257" s="280"/>
      <c r="Q257" s="280"/>
      <c r="R257" s="280"/>
      <c r="S257" s="280"/>
      <c r="T257" s="280"/>
      <c r="U257" s="280"/>
      <c r="V257" s="280"/>
      <c r="W257" s="280"/>
      <c r="X257" s="280"/>
      <c r="Y257" s="246"/>
      <c r="Z257" s="366"/>
      <c r="AA257" s="280"/>
      <c r="AC257" s="368"/>
      <c r="AD257" s="246"/>
      <c r="AE257" s="246"/>
      <c r="AF257" s="246"/>
      <c r="AG257" s="255"/>
      <c r="AH257" s="255"/>
      <c r="AJ257" s="246"/>
      <c r="AK257" s="246"/>
      <c r="AM257" s="246"/>
    </row>
    <row r="258">
      <c r="A258" s="268"/>
      <c r="C258" s="280"/>
      <c r="D258" s="280"/>
      <c r="E258" s="364"/>
      <c r="F258" s="246"/>
      <c r="G258" s="367"/>
      <c r="H258" s="365"/>
      <c r="I258" s="246"/>
      <c r="J258" s="280"/>
      <c r="K258" s="366"/>
      <c r="L258" s="280"/>
      <c r="M258" s="246"/>
      <c r="N258" s="280"/>
      <c r="O258" s="280"/>
      <c r="P258" s="280"/>
      <c r="Q258" s="280"/>
      <c r="R258" s="280"/>
      <c r="S258" s="280"/>
      <c r="T258" s="280"/>
      <c r="U258" s="280"/>
      <c r="V258" s="280"/>
      <c r="W258" s="280"/>
      <c r="X258" s="280"/>
      <c r="Y258" s="246"/>
      <c r="Z258" s="366"/>
      <c r="AA258" s="280"/>
      <c r="AC258" s="368"/>
      <c r="AD258" s="246"/>
      <c r="AE258" s="246"/>
      <c r="AF258" s="246"/>
      <c r="AG258" s="255"/>
      <c r="AH258" s="255"/>
      <c r="AJ258" s="246"/>
      <c r="AK258" s="246"/>
      <c r="AM258" s="246"/>
    </row>
    <row r="259">
      <c r="A259" s="268"/>
      <c r="C259" s="280"/>
      <c r="D259" s="280"/>
      <c r="E259" s="364"/>
      <c r="F259" s="246"/>
      <c r="G259" s="367"/>
      <c r="H259" s="365"/>
      <c r="I259" s="246"/>
      <c r="J259" s="280"/>
      <c r="K259" s="366"/>
      <c r="L259" s="280"/>
      <c r="M259" s="246"/>
      <c r="N259" s="280"/>
      <c r="O259" s="280"/>
      <c r="P259" s="280"/>
      <c r="Q259" s="280"/>
      <c r="R259" s="280"/>
      <c r="S259" s="280"/>
      <c r="T259" s="280"/>
      <c r="U259" s="280"/>
      <c r="V259" s="280"/>
      <c r="W259" s="280"/>
      <c r="X259" s="280"/>
      <c r="Y259" s="246"/>
      <c r="Z259" s="366"/>
      <c r="AA259" s="280"/>
      <c r="AC259" s="368"/>
      <c r="AD259" s="246"/>
      <c r="AE259" s="246"/>
      <c r="AF259" s="246"/>
      <c r="AG259" s="255"/>
      <c r="AH259" s="255"/>
      <c r="AJ259" s="246"/>
      <c r="AK259" s="246"/>
      <c r="AM259" s="246"/>
    </row>
    <row r="260">
      <c r="A260" s="268"/>
      <c r="C260" s="280"/>
      <c r="D260" s="280"/>
      <c r="E260" s="364"/>
      <c r="F260" s="246"/>
      <c r="G260" s="367"/>
      <c r="H260" s="365"/>
      <c r="I260" s="246"/>
      <c r="J260" s="280"/>
      <c r="K260" s="366"/>
      <c r="L260" s="280"/>
      <c r="M260" s="246"/>
      <c r="N260" s="280"/>
      <c r="O260" s="280"/>
      <c r="P260" s="280"/>
      <c r="Q260" s="280"/>
      <c r="R260" s="280"/>
      <c r="S260" s="280"/>
      <c r="T260" s="280"/>
      <c r="U260" s="280"/>
      <c r="V260" s="280"/>
      <c r="W260" s="280"/>
      <c r="X260" s="280"/>
      <c r="Y260" s="246"/>
      <c r="Z260" s="366"/>
      <c r="AA260" s="280"/>
      <c r="AC260" s="368"/>
      <c r="AD260" s="246"/>
      <c r="AE260" s="246"/>
      <c r="AF260" s="246"/>
      <c r="AG260" s="255"/>
      <c r="AH260" s="255"/>
      <c r="AJ260" s="246"/>
      <c r="AK260" s="246"/>
      <c r="AM260" s="246"/>
    </row>
    <row r="261">
      <c r="A261" s="268"/>
      <c r="C261" s="280"/>
      <c r="D261" s="280"/>
      <c r="E261" s="364"/>
      <c r="F261" s="246"/>
      <c r="G261" s="367"/>
      <c r="H261" s="365"/>
      <c r="I261" s="246"/>
      <c r="J261" s="280"/>
      <c r="K261" s="366"/>
      <c r="L261" s="280"/>
      <c r="M261" s="246"/>
      <c r="N261" s="280"/>
      <c r="O261" s="280"/>
      <c r="P261" s="280"/>
      <c r="Q261" s="280"/>
      <c r="R261" s="280"/>
      <c r="S261" s="280"/>
      <c r="T261" s="280"/>
      <c r="U261" s="280"/>
      <c r="V261" s="280"/>
      <c r="W261" s="280"/>
      <c r="X261" s="280"/>
      <c r="Y261" s="246"/>
      <c r="Z261" s="366"/>
      <c r="AA261" s="280"/>
      <c r="AC261" s="368"/>
      <c r="AD261" s="246"/>
      <c r="AE261" s="246"/>
      <c r="AF261" s="246"/>
      <c r="AG261" s="255"/>
      <c r="AH261" s="255"/>
      <c r="AJ261" s="246"/>
      <c r="AK261" s="246"/>
      <c r="AM261" s="246"/>
    </row>
    <row r="262">
      <c r="A262" s="268"/>
      <c r="C262" s="280"/>
      <c r="D262" s="280"/>
      <c r="E262" s="364"/>
      <c r="F262" s="246"/>
      <c r="G262" s="367"/>
      <c r="H262" s="365"/>
      <c r="I262" s="246"/>
      <c r="J262" s="280"/>
      <c r="K262" s="366"/>
      <c r="L262" s="280"/>
      <c r="M262" s="246"/>
      <c r="N262" s="280"/>
      <c r="O262" s="280"/>
      <c r="P262" s="280"/>
      <c r="Q262" s="280"/>
      <c r="R262" s="280"/>
      <c r="S262" s="280"/>
      <c r="T262" s="280"/>
      <c r="U262" s="280"/>
      <c r="V262" s="280"/>
      <c r="W262" s="280"/>
      <c r="X262" s="280"/>
      <c r="Y262" s="246"/>
      <c r="Z262" s="366"/>
      <c r="AA262" s="280"/>
      <c r="AC262" s="368"/>
      <c r="AD262" s="246"/>
      <c r="AE262" s="246"/>
      <c r="AF262" s="246"/>
      <c r="AG262" s="255"/>
      <c r="AH262" s="255"/>
      <c r="AJ262" s="246"/>
      <c r="AK262" s="246"/>
      <c r="AM262" s="246"/>
    </row>
    <row r="263">
      <c r="A263" s="268"/>
      <c r="C263" s="280"/>
      <c r="D263" s="280"/>
      <c r="E263" s="364"/>
      <c r="F263" s="246"/>
      <c r="G263" s="367"/>
      <c r="H263" s="365"/>
      <c r="I263" s="246"/>
      <c r="J263" s="280"/>
      <c r="K263" s="366"/>
      <c r="L263" s="280"/>
      <c r="M263" s="246"/>
      <c r="N263" s="280"/>
      <c r="O263" s="280"/>
      <c r="P263" s="280"/>
      <c r="Q263" s="280"/>
      <c r="R263" s="280"/>
      <c r="S263" s="280"/>
      <c r="T263" s="280"/>
      <c r="U263" s="280"/>
      <c r="V263" s="280"/>
      <c r="W263" s="280"/>
      <c r="X263" s="280"/>
      <c r="Y263" s="246"/>
      <c r="Z263" s="366"/>
      <c r="AA263" s="280"/>
      <c r="AC263" s="368"/>
      <c r="AD263" s="246"/>
      <c r="AE263" s="246"/>
      <c r="AF263" s="246"/>
      <c r="AG263" s="255"/>
      <c r="AH263" s="255"/>
      <c r="AJ263" s="246"/>
      <c r="AK263" s="246"/>
      <c r="AM263" s="246"/>
    </row>
    <row r="264">
      <c r="A264" s="268"/>
      <c r="C264" s="280"/>
      <c r="D264" s="280"/>
      <c r="E264" s="364"/>
      <c r="F264" s="246"/>
      <c r="G264" s="367"/>
      <c r="H264" s="365"/>
      <c r="I264" s="246"/>
      <c r="J264" s="280"/>
      <c r="K264" s="366"/>
      <c r="L264" s="280"/>
      <c r="M264" s="246"/>
      <c r="N264" s="280"/>
      <c r="O264" s="280"/>
      <c r="P264" s="280"/>
      <c r="Q264" s="280"/>
      <c r="R264" s="280"/>
      <c r="S264" s="280"/>
      <c r="T264" s="280"/>
      <c r="U264" s="280"/>
      <c r="V264" s="280"/>
      <c r="W264" s="280"/>
      <c r="X264" s="280"/>
      <c r="Y264" s="246"/>
      <c r="Z264" s="366"/>
      <c r="AA264" s="280"/>
      <c r="AC264" s="368"/>
      <c r="AD264" s="246"/>
      <c r="AE264" s="246"/>
      <c r="AF264" s="246"/>
      <c r="AG264" s="255"/>
      <c r="AH264" s="255"/>
      <c r="AJ264" s="246"/>
      <c r="AK264" s="246"/>
      <c r="AM264" s="246"/>
    </row>
    <row r="265">
      <c r="A265" s="268"/>
      <c r="C265" s="280"/>
      <c r="D265" s="280"/>
      <c r="E265" s="364"/>
      <c r="F265" s="246"/>
      <c r="G265" s="367"/>
      <c r="H265" s="365"/>
      <c r="I265" s="246"/>
      <c r="J265" s="280"/>
      <c r="K265" s="366"/>
      <c r="L265" s="280"/>
      <c r="M265" s="246"/>
      <c r="N265" s="280"/>
      <c r="O265" s="280"/>
      <c r="P265" s="280"/>
      <c r="Q265" s="280"/>
      <c r="R265" s="280"/>
      <c r="S265" s="280"/>
      <c r="T265" s="280"/>
      <c r="U265" s="280"/>
      <c r="V265" s="280"/>
      <c r="W265" s="280"/>
      <c r="X265" s="280"/>
      <c r="Y265" s="246"/>
      <c r="Z265" s="366"/>
      <c r="AA265" s="280"/>
      <c r="AC265" s="368"/>
      <c r="AD265" s="246"/>
      <c r="AE265" s="246"/>
      <c r="AF265" s="246"/>
      <c r="AG265" s="255"/>
      <c r="AH265" s="255"/>
      <c r="AJ265" s="246"/>
      <c r="AK265" s="246"/>
      <c r="AM265" s="246"/>
    </row>
    <row r="266">
      <c r="A266" s="268"/>
      <c r="C266" s="280"/>
      <c r="D266" s="280"/>
      <c r="E266" s="364"/>
      <c r="F266" s="246"/>
      <c r="G266" s="367"/>
      <c r="H266" s="365"/>
      <c r="I266" s="246"/>
      <c r="J266" s="280"/>
      <c r="K266" s="366"/>
      <c r="L266" s="280"/>
      <c r="M266" s="246"/>
      <c r="N266" s="280"/>
      <c r="O266" s="280"/>
      <c r="P266" s="280"/>
      <c r="Q266" s="280"/>
      <c r="R266" s="280"/>
      <c r="S266" s="280"/>
      <c r="T266" s="280"/>
      <c r="U266" s="280"/>
      <c r="V266" s="280"/>
      <c r="W266" s="280"/>
      <c r="X266" s="280"/>
      <c r="Y266" s="246"/>
      <c r="Z266" s="366"/>
      <c r="AA266" s="280"/>
      <c r="AC266" s="368"/>
      <c r="AD266" s="246"/>
      <c r="AE266" s="246"/>
      <c r="AF266" s="246"/>
      <c r="AG266" s="255"/>
      <c r="AH266" s="255"/>
      <c r="AJ266" s="246"/>
      <c r="AK266" s="246"/>
      <c r="AM266" s="246"/>
    </row>
    <row r="267">
      <c r="A267" s="268"/>
      <c r="C267" s="280"/>
      <c r="D267" s="280"/>
      <c r="E267" s="364"/>
      <c r="F267" s="246"/>
      <c r="G267" s="367"/>
      <c r="H267" s="365"/>
      <c r="I267" s="246"/>
      <c r="J267" s="280"/>
      <c r="K267" s="366"/>
      <c r="L267" s="280"/>
      <c r="M267" s="246"/>
      <c r="N267" s="280"/>
      <c r="O267" s="280"/>
      <c r="P267" s="280"/>
      <c r="Q267" s="280"/>
      <c r="R267" s="280"/>
      <c r="S267" s="280"/>
      <c r="T267" s="280"/>
      <c r="U267" s="280"/>
      <c r="V267" s="280"/>
      <c r="W267" s="280"/>
      <c r="X267" s="280"/>
      <c r="Y267" s="246"/>
      <c r="Z267" s="366"/>
      <c r="AA267" s="280"/>
      <c r="AC267" s="368"/>
      <c r="AD267" s="246"/>
      <c r="AE267" s="246"/>
      <c r="AF267" s="246"/>
      <c r="AG267" s="255"/>
      <c r="AH267" s="255"/>
      <c r="AJ267" s="246"/>
      <c r="AK267" s="246"/>
      <c r="AM267" s="246"/>
    </row>
    <row r="268">
      <c r="A268" s="268"/>
      <c r="C268" s="280"/>
      <c r="D268" s="280"/>
      <c r="E268" s="364"/>
      <c r="F268" s="246"/>
      <c r="G268" s="367"/>
      <c r="H268" s="365"/>
      <c r="I268" s="246"/>
      <c r="J268" s="280"/>
      <c r="K268" s="366"/>
      <c r="L268" s="280"/>
      <c r="M268" s="246"/>
      <c r="N268" s="280"/>
      <c r="O268" s="280"/>
      <c r="P268" s="280"/>
      <c r="Q268" s="280"/>
      <c r="R268" s="280"/>
      <c r="S268" s="280"/>
      <c r="T268" s="280"/>
      <c r="U268" s="280"/>
      <c r="V268" s="280"/>
      <c r="W268" s="280"/>
      <c r="X268" s="280"/>
      <c r="Y268" s="246"/>
      <c r="Z268" s="366"/>
      <c r="AA268" s="280"/>
      <c r="AC268" s="368"/>
      <c r="AD268" s="246"/>
      <c r="AE268" s="246"/>
      <c r="AF268" s="246"/>
      <c r="AG268" s="255"/>
      <c r="AH268" s="255"/>
      <c r="AJ268" s="246"/>
      <c r="AK268" s="246"/>
      <c r="AM268" s="246"/>
    </row>
    <row r="269">
      <c r="A269" s="268"/>
      <c r="C269" s="280"/>
      <c r="D269" s="280"/>
      <c r="E269" s="364"/>
      <c r="F269" s="246"/>
      <c r="G269" s="367"/>
      <c r="H269" s="365"/>
      <c r="I269" s="246"/>
      <c r="J269" s="280"/>
      <c r="K269" s="366"/>
      <c r="L269" s="280"/>
      <c r="M269" s="246"/>
      <c r="N269" s="280"/>
      <c r="O269" s="280"/>
      <c r="P269" s="280"/>
      <c r="Q269" s="280"/>
      <c r="R269" s="280"/>
      <c r="S269" s="280"/>
      <c r="T269" s="280"/>
      <c r="U269" s="280"/>
      <c r="V269" s="280"/>
      <c r="W269" s="280"/>
      <c r="X269" s="280"/>
      <c r="Y269" s="246"/>
      <c r="Z269" s="366"/>
      <c r="AA269" s="280"/>
      <c r="AC269" s="368"/>
      <c r="AD269" s="246"/>
      <c r="AE269" s="246"/>
      <c r="AF269" s="246"/>
      <c r="AG269" s="255"/>
      <c r="AH269" s="255"/>
      <c r="AJ269" s="246"/>
      <c r="AK269" s="246"/>
      <c r="AM269" s="246"/>
    </row>
    <row r="270">
      <c r="A270" s="268"/>
      <c r="C270" s="280"/>
      <c r="D270" s="280"/>
      <c r="E270" s="364"/>
      <c r="F270" s="246"/>
      <c r="G270" s="367"/>
      <c r="H270" s="365"/>
      <c r="I270" s="246"/>
      <c r="J270" s="280"/>
      <c r="K270" s="366"/>
      <c r="L270" s="280"/>
      <c r="M270" s="246"/>
      <c r="N270" s="280"/>
      <c r="O270" s="280"/>
      <c r="P270" s="280"/>
      <c r="Q270" s="280"/>
      <c r="R270" s="280"/>
      <c r="S270" s="280"/>
      <c r="T270" s="280"/>
      <c r="U270" s="280"/>
      <c r="V270" s="280"/>
      <c r="W270" s="280"/>
      <c r="X270" s="280"/>
      <c r="Y270" s="246"/>
      <c r="Z270" s="366"/>
      <c r="AA270" s="280"/>
      <c r="AC270" s="368"/>
      <c r="AD270" s="246"/>
      <c r="AE270" s="246"/>
      <c r="AF270" s="246"/>
      <c r="AG270" s="255"/>
      <c r="AH270" s="255"/>
      <c r="AJ270" s="246"/>
      <c r="AK270" s="246"/>
      <c r="AM270" s="246"/>
    </row>
    <row r="271">
      <c r="A271" s="268"/>
      <c r="C271" s="280"/>
      <c r="D271" s="280"/>
      <c r="E271" s="364"/>
      <c r="F271" s="246"/>
      <c r="G271" s="367"/>
      <c r="H271" s="365"/>
      <c r="I271" s="246"/>
      <c r="J271" s="280"/>
      <c r="K271" s="366"/>
      <c r="L271" s="280"/>
      <c r="M271" s="246"/>
      <c r="N271" s="280"/>
      <c r="O271" s="280"/>
      <c r="P271" s="280"/>
      <c r="Q271" s="280"/>
      <c r="R271" s="280"/>
      <c r="S271" s="280"/>
      <c r="T271" s="280"/>
      <c r="U271" s="280"/>
      <c r="V271" s="280"/>
      <c r="W271" s="280"/>
      <c r="X271" s="280"/>
      <c r="Y271" s="246"/>
      <c r="Z271" s="366"/>
      <c r="AA271" s="280"/>
      <c r="AC271" s="368"/>
      <c r="AD271" s="246"/>
      <c r="AE271" s="246"/>
      <c r="AF271" s="246"/>
      <c r="AG271" s="255"/>
      <c r="AH271" s="255"/>
      <c r="AJ271" s="246"/>
      <c r="AK271" s="246"/>
      <c r="AM271" s="246"/>
    </row>
    <row r="272">
      <c r="A272" s="268"/>
      <c r="C272" s="280"/>
      <c r="D272" s="280"/>
      <c r="E272" s="364"/>
      <c r="F272" s="246"/>
      <c r="G272" s="367"/>
      <c r="H272" s="365"/>
      <c r="I272" s="246"/>
      <c r="J272" s="280"/>
      <c r="K272" s="366"/>
      <c r="L272" s="280"/>
      <c r="M272" s="246"/>
      <c r="N272" s="280"/>
      <c r="O272" s="280"/>
      <c r="P272" s="280"/>
      <c r="Q272" s="280"/>
      <c r="R272" s="280"/>
      <c r="S272" s="280"/>
      <c r="T272" s="280"/>
      <c r="U272" s="280"/>
      <c r="V272" s="280"/>
      <c r="W272" s="280"/>
      <c r="X272" s="280"/>
      <c r="Y272" s="246"/>
      <c r="Z272" s="366"/>
      <c r="AA272" s="280"/>
      <c r="AC272" s="368"/>
      <c r="AD272" s="246"/>
      <c r="AE272" s="246"/>
      <c r="AF272" s="246"/>
      <c r="AG272" s="255"/>
      <c r="AH272" s="255"/>
      <c r="AJ272" s="246"/>
      <c r="AK272" s="246"/>
      <c r="AM272" s="246"/>
    </row>
    <row r="273">
      <c r="A273" s="268"/>
      <c r="C273" s="280"/>
      <c r="D273" s="280"/>
      <c r="E273" s="364"/>
      <c r="F273" s="246"/>
      <c r="G273" s="367"/>
      <c r="H273" s="365"/>
      <c r="I273" s="246"/>
      <c r="J273" s="280"/>
      <c r="K273" s="366"/>
      <c r="L273" s="280"/>
      <c r="M273" s="246"/>
      <c r="N273" s="280"/>
      <c r="O273" s="280"/>
      <c r="P273" s="280"/>
      <c r="Q273" s="280"/>
      <c r="R273" s="280"/>
      <c r="S273" s="280"/>
      <c r="T273" s="280"/>
      <c r="U273" s="280"/>
      <c r="V273" s="280"/>
      <c r="W273" s="280"/>
      <c r="X273" s="280"/>
      <c r="Y273" s="246"/>
      <c r="Z273" s="366"/>
      <c r="AA273" s="280"/>
      <c r="AC273" s="368"/>
      <c r="AD273" s="246"/>
      <c r="AE273" s="246"/>
      <c r="AF273" s="246"/>
      <c r="AG273" s="255"/>
      <c r="AH273" s="255"/>
      <c r="AJ273" s="246"/>
      <c r="AK273" s="246"/>
      <c r="AM273" s="246"/>
    </row>
    <row r="274">
      <c r="A274" s="268"/>
      <c r="C274" s="280"/>
      <c r="D274" s="280"/>
      <c r="E274" s="364"/>
      <c r="F274" s="246"/>
      <c r="G274" s="367"/>
      <c r="H274" s="365"/>
      <c r="I274" s="246"/>
      <c r="J274" s="280"/>
      <c r="K274" s="366"/>
      <c r="L274" s="280"/>
      <c r="M274" s="246"/>
      <c r="N274" s="280"/>
      <c r="O274" s="280"/>
      <c r="P274" s="280"/>
      <c r="Q274" s="280"/>
      <c r="R274" s="280"/>
      <c r="S274" s="280"/>
      <c r="T274" s="280"/>
      <c r="U274" s="280"/>
      <c r="V274" s="280"/>
      <c r="W274" s="280"/>
      <c r="X274" s="280"/>
      <c r="Y274" s="246"/>
      <c r="Z274" s="366"/>
      <c r="AA274" s="280"/>
      <c r="AC274" s="368"/>
      <c r="AD274" s="246"/>
      <c r="AE274" s="246"/>
      <c r="AF274" s="246"/>
      <c r="AG274" s="255"/>
      <c r="AH274" s="255"/>
      <c r="AJ274" s="246"/>
      <c r="AK274" s="246"/>
      <c r="AM274" s="246"/>
    </row>
    <row r="275">
      <c r="A275" s="268"/>
      <c r="C275" s="280"/>
      <c r="D275" s="280"/>
      <c r="E275" s="364"/>
      <c r="F275" s="246"/>
      <c r="G275" s="367"/>
      <c r="H275" s="365"/>
      <c r="I275" s="246"/>
      <c r="J275" s="280"/>
      <c r="K275" s="366"/>
      <c r="L275" s="280"/>
      <c r="M275" s="246"/>
      <c r="N275" s="280"/>
      <c r="O275" s="280"/>
      <c r="P275" s="280"/>
      <c r="Q275" s="280"/>
      <c r="R275" s="280"/>
      <c r="S275" s="280"/>
      <c r="T275" s="280"/>
      <c r="U275" s="280"/>
      <c r="V275" s="280"/>
      <c r="W275" s="280"/>
      <c r="X275" s="280"/>
      <c r="Y275" s="246"/>
      <c r="Z275" s="366"/>
      <c r="AA275" s="280"/>
      <c r="AC275" s="368"/>
      <c r="AD275" s="246"/>
      <c r="AE275" s="246"/>
      <c r="AF275" s="246"/>
      <c r="AG275" s="255"/>
      <c r="AH275" s="255"/>
      <c r="AJ275" s="246"/>
      <c r="AK275" s="246"/>
      <c r="AM275" s="246"/>
    </row>
    <row r="276">
      <c r="A276" s="268"/>
      <c r="C276" s="280"/>
      <c r="D276" s="280"/>
      <c r="E276" s="364"/>
      <c r="F276" s="246"/>
      <c r="G276" s="367"/>
      <c r="H276" s="365"/>
      <c r="I276" s="246"/>
      <c r="J276" s="280"/>
      <c r="K276" s="366"/>
      <c r="L276" s="280"/>
      <c r="M276" s="246"/>
      <c r="N276" s="280"/>
      <c r="O276" s="280"/>
      <c r="P276" s="280"/>
      <c r="Q276" s="280"/>
      <c r="R276" s="280"/>
      <c r="S276" s="280"/>
      <c r="T276" s="280"/>
      <c r="U276" s="280"/>
      <c r="V276" s="280"/>
      <c r="W276" s="280"/>
      <c r="X276" s="280"/>
      <c r="Y276" s="246"/>
      <c r="Z276" s="366"/>
      <c r="AA276" s="280"/>
      <c r="AC276" s="368"/>
      <c r="AD276" s="246"/>
      <c r="AE276" s="246"/>
      <c r="AF276" s="246"/>
      <c r="AG276" s="255"/>
      <c r="AH276" s="255"/>
      <c r="AJ276" s="246"/>
      <c r="AK276" s="246"/>
      <c r="AM276" s="246"/>
    </row>
    <row r="277">
      <c r="A277" s="268"/>
      <c r="C277" s="280"/>
      <c r="D277" s="280"/>
      <c r="E277" s="364"/>
      <c r="F277" s="246"/>
      <c r="G277" s="367"/>
      <c r="H277" s="365"/>
      <c r="I277" s="246"/>
      <c r="J277" s="280"/>
      <c r="K277" s="366"/>
      <c r="L277" s="280"/>
      <c r="M277" s="246"/>
      <c r="N277" s="280"/>
      <c r="O277" s="280"/>
      <c r="P277" s="280"/>
      <c r="Q277" s="280"/>
      <c r="R277" s="280"/>
      <c r="S277" s="280"/>
      <c r="T277" s="280"/>
      <c r="U277" s="280"/>
      <c r="V277" s="280"/>
      <c r="W277" s="280"/>
      <c r="X277" s="280"/>
      <c r="Y277" s="246"/>
      <c r="Z277" s="366"/>
      <c r="AA277" s="280"/>
      <c r="AC277" s="368"/>
      <c r="AD277" s="246"/>
      <c r="AE277" s="246"/>
      <c r="AF277" s="246"/>
      <c r="AG277" s="255"/>
      <c r="AH277" s="255"/>
      <c r="AJ277" s="246"/>
      <c r="AK277" s="246"/>
      <c r="AM277" s="246"/>
    </row>
    <row r="278">
      <c r="A278" s="268"/>
      <c r="C278" s="280"/>
      <c r="D278" s="280"/>
      <c r="E278" s="364"/>
      <c r="F278" s="246"/>
      <c r="G278" s="367"/>
      <c r="H278" s="365"/>
      <c r="I278" s="246"/>
      <c r="J278" s="280"/>
      <c r="K278" s="366"/>
      <c r="L278" s="280"/>
      <c r="M278" s="246"/>
      <c r="N278" s="280"/>
      <c r="O278" s="280"/>
      <c r="P278" s="280"/>
      <c r="Q278" s="280"/>
      <c r="R278" s="280"/>
      <c r="S278" s="280"/>
      <c r="T278" s="280"/>
      <c r="U278" s="280"/>
      <c r="V278" s="280"/>
      <c r="W278" s="280"/>
      <c r="X278" s="280"/>
      <c r="Y278" s="246"/>
      <c r="Z278" s="366"/>
      <c r="AA278" s="280"/>
      <c r="AC278" s="368"/>
      <c r="AD278" s="246"/>
      <c r="AE278" s="246"/>
      <c r="AF278" s="246"/>
      <c r="AG278" s="255"/>
      <c r="AH278" s="255"/>
      <c r="AJ278" s="246"/>
      <c r="AK278" s="246"/>
      <c r="AM278" s="246"/>
    </row>
    <row r="279">
      <c r="A279" s="268"/>
      <c r="C279" s="280"/>
      <c r="D279" s="280"/>
      <c r="E279" s="364"/>
      <c r="F279" s="246"/>
      <c r="G279" s="367"/>
      <c r="H279" s="365"/>
      <c r="I279" s="246"/>
      <c r="J279" s="280"/>
      <c r="K279" s="366"/>
      <c r="L279" s="280"/>
      <c r="M279" s="246"/>
      <c r="N279" s="280"/>
      <c r="O279" s="280"/>
      <c r="P279" s="280"/>
      <c r="Q279" s="280"/>
      <c r="R279" s="280"/>
      <c r="S279" s="280"/>
      <c r="T279" s="280"/>
      <c r="U279" s="280"/>
      <c r="V279" s="280"/>
      <c r="W279" s="280"/>
      <c r="X279" s="280"/>
      <c r="Y279" s="246"/>
      <c r="Z279" s="366"/>
      <c r="AA279" s="280"/>
      <c r="AC279" s="368"/>
      <c r="AD279" s="246"/>
      <c r="AE279" s="246"/>
      <c r="AF279" s="246"/>
      <c r="AG279" s="255"/>
      <c r="AH279" s="255"/>
      <c r="AJ279" s="246"/>
      <c r="AK279" s="246"/>
      <c r="AM279" s="246"/>
    </row>
    <row r="280">
      <c r="A280" s="268"/>
      <c r="C280" s="280"/>
      <c r="D280" s="280"/>
      <c r="E280" s="364"/>
      <c r="F280" s="246"/>
      <c r="G280" s="367"/>
      <c r="H280" s="365"/>
      <c r="I280" s="246"/>
      <c r="J280" s="280"/>
      <c r="K280" s="366"/>
      <c r="L280" s="280"/>
      <c r="M280" s="246"/>
      <c r="N280" s="280"/>
      <c r="O280" s="280"/>
      <c r="P280" s="280"/>
      <c r="Q280" s="280"/>
      <c r="R280" s="280"/>
      <c r="S280" s="280"/>
      <c r="T280" s="280"/>
      <c r="U280" s="280"/>
      <c r="V280" s="280"/>
      <c r="W280" s="280"/>
      <c r="X280" s="280"/>
      <c r="Y280" s="246"/>
      <c r="Z280" s="366"/>
      <c r="AA280" s="280"/>
      <c r="AC280" s="368"/>
      <c r="AD280" s="246"/>
      <c r="AE280" s="246"/>
      <c r="AF280" s="246"/>
      <c r="AG280" s="255"/>
      <c r="AH280" s="255"/>
      <c r="AJ280" s="246"/>
      <c r="AK280" s="246"/>
      <c r="AM280" s="246"/>
    </row>
    <row r="281">
      <c r="A281" s="268"/>
      <c r="C281" s="280"/>
      <c r="D281" s="280"/>
      <c r="E281" s="364"/>
      <c r="F281" s="246"/>
      <c r="G281" s="367"/>
      <c r="H281" s="365"/>
      <c r="I281" s="246"/>
      <c r="J281" s="280"/>
      <c r="K281" s="366"/>
      <c r="L281" s="280"/>
      <c r="M281" s="246"/>
      <c r="N281" s="280"/>
      <c r="O281" s="280"/>
      <c r="P281" s="280"/>
      <c r="Q281" s="280"/>
      <c r="R281" s="280"/>
      <c r="S281" s="280"/>
      <c r="T281" s="280"/>
      <c r="U281" s="280"/>
      <c r="V281" s="280"/>
      <c r="W281" s="280"/>
      <c r="X281" s="280"/>
      <c r="Y281" s="246"/>
      <c r="Z281" s="366"/>
      <c r="AA281" s="280"/>
      <c r="AC281" s="368"/>
      <c r="AD281" s="246"/>
      <c r="AE281" s="246"/>
      <c r="AF281" s="246"/>
      <c r="AG281" s="255"/>
      <c r="AH281" s="255"/>
      <c r="AJ281" s="246"/>
      <c r="AK281" s="246"/>
      <c r="AM281" s="246"/>
    </row>
    <row r="282">
      <c r="A282" s="268"/>
      <c r="C282" s="280"/>
      <c r="D282" s="280"/>
      <c r="E282" s="364"/>
      <c r="F282" s="246"/>
      <c r="G282" s="367"/>
      <c r="H282" s="365"/>
      <c r="I282" s="246"/>
      <c r="J282" s="280"/>
      <c r="K282" s="366"/>
      <c r="L282" s="280"/>
      <c r="M282" s="246"/>
      <c r="N282" s="280"/>
      <c r="O282" s="280"/>
      <c r="P282" s="280"/>
      <c r="Q282" s="280"/>
      <c r="R282" s="280"/>
      <c r="S282" s="280"/>
      <c r="T282" s="280"/>
      <c r="U282" s="280"/>
      <c r="V282" s="280"/>
      <c r="W282" s="280"/>
      <c r="X282" s="280"/>
      <c r="Y282" s="246"/>
      <c r="Z282" s="366"/>
      <c r="AA282" s="280"/>
      <c r="AC282" s="368"/>
      <c r="AD282" s="246"/>
      <c r="AE282" s="246"/>
      <c r="AF282" s="246"/>
      <c r="AG282" s="255"/>
      <c r="AH282" s="255"/>
      <c r="AJ282" s="246"/>
      <c r="AK282" s="246"/>
      <c r="AM282" s="246"/>
    </row>
    <row r="283">
      <c r="A283" s="268"/>
      <c r="C283" s="280"/>
      <c r="D283" s="280"/>
      <c r="E283" s="364"/>
      <c r="F283" s="246"/>
      <c r="G283" s="367"/>
      <c r="H283" s="365"/>
      <c r="I283" s="246"/>
      <c r="J283" s="280"/>
      <c r="K283" s="366"/>
      <c r="L283" s="280"/>
      <c r="M283" s="246"/>
      <c r="N283" s="280"/>
      <c r="O283" s="280"/>
      <c r="P283" s="280"/>
      <c r="Q283" s="280"/>
      <c r="R283" s="280"/>
      <c r="S283" s="280"/>
      <c r="T283" s="280"/>
      <c r="U283" s="280"/>
      <c r="V283" s="280"/>
      <c r="W283" s="280"/>
      <c r="X283" s="280"/>
      <c r="Y283" s="246"/>
      <c r="Z283" s="366"/>
      <c r="AA283" s="280"/>
      <c r="AC283" s="368"/>
      <c r="AD283" s="246"/>
      <c r="AE283" s="246"/>
      <c r="AF283" s="246"/>
      <c r="AG283" s="255"/>
      <c r="AH283" s="255"/>
      <c r="AJ283" s="246"/>
      <c r="AK283" s="246"/>
      <c r="AM283" s="246"/>
    </row>
    <row r="284">
      <c r="A284" s="268"/>
      <c r="C284" s="280"/>
      <c r="D284" s="280"/>
      <c r="E284" s="364"/>
      <c r="F284" s="246"/>
      <c r="G284" s="367"/>
      <c r="H284" s="365"/>
      <c r="I284" s="246"/>
      <c r="J284" s="280"/>
      <c r="K284" s="366"/>
      <c r="L284" s="280"/>
      <c r="M284" s="246"/>
      <c r="N284" s="280"/>
      <c r="O284" s="280"/>
      <c r="P284" s="280"/>
      <c r="Q284" s="280"/>
      <c r="R284" s="280"/>
      <c r="S284" s="280"/>
      <c r="T284" s="280"/>
      <c r="U284" s="280"/>
      <c r="V284" s="280"/>
      <c r="W284" s="280"/>
      <c r="X284" s="280"/>
      <c r="Y284" s="246"/>
      <c r="Z284" s="366"/>
      <c r="AA284" s="280"/>
      <c r="AC284" s="368"/>
      <c r="AD284" s="246"/>
      <c r="AE284" s="246"/>
      <c r="AF284" s="246"/>
      <c r="AG284" s="255"/>
      <c r="AH284" s="255"/>
      <c r="AJ284" s="246"/>
      <c r="AK284" s="246"/>
      <c r="AM284" s="246"/>
    </row>
    <row r="285">
      <c r="A285" s="268"/>
      <c r="C285" s="280"/>
      <c r="D285" s="280"/>
      <c r="E285" s="364"/>
      <c r="F285" s="246"/>
      <c r="G285" s="367"/>
      <c r="H285" s="365"/>
      <c r="I285" s="246"/>
      <c r="J285" s="280"/>
      <c r="K285" s="366"/>
      <c r="L285" s="280"/>
      <c r="M285" s="246"/>
      <c r="N285" s="280"/>
      <c r="O285" s="280"/>
      <c r="P285" s="280"/>
      <c r="Q285" s="280"/>
      <c r="R285" s="280"/>
      <c r="S285" s="280"/>
      <c r="T285" s="280"/>
      <c r="U285" s="280"/>
      <c r="V285" s="280"/>
      <c r="W285" s="280"/>
      <c r="X285" s="280"/>
      <c r="Y285" s="246"/>
      <c r="Z285" s="366"/>
      <c r="AA285" s="280"/>
      <c r="AC285" s="368"/>
      <c r="AD285" s="246"/>
      <c r="AE285" s="246"/>
      <c r="AF285" s="246"/>
      <c r="AG285" s="255"/>
      <c r="AH285" s="255"/>
      <c r="AJ285" s="246"/>
      <c r="AK285" s="246"/>
      <c r="AM285" s="246"/>
    </row>
    <row r="286">
      <c r="A286" s="268"/>
      <c r="C286" s="280"/>
      <c r="D286" s="280"/>
      <c r="E286" s="364"/>
      <c r="F286" s="246"/>
      <c r="G286" s="367"/>
      <c r="H286" s="365"/>
      <c r="I286" s="246"/>
      <c r="J286" s="280"/>
      <c r="K286" s="366"/>
      <c r="L286" s="280"/>
      <c r="M286" s="246"/>
      <c r="N286" s="280"/>
      <c r="O286" s="280"/>
      <c r="P286" s="280"/>
      <c r="Q286" s="280"/>
      <c r="R286" s="280"/>
      <c r="S286" s="280"/>
      <c r="T286" s="280"/>
      <c r="U286" s="280"/>
      <c r="V286" s="280"/>
      <c r="W286" s="280"/>
      <c r="X286" s="280"/>
      <c r="Y286" s="246"/>
      <c r="Z286" s="366"/>
      <c r="AA286" s="280"/>
      <c r="AC286" s="368"/>
      <c r="AD286" s="246"/>
      <c r="AE286" s="246"/>
      <c r="AF286" s="246"/>
      <c r="AG286" s="255"/>
      <c r="AH286" s="255"/>
      <c r="AJ286" s="246"/>
      <c r="AK286" s="246"/>
      <c r="AM286" s="246"/>
    </row>
    <row r="287">
      <c r="A287" s="268"/>
      <c r="C287" s="280"/>
      <c r="D287" s="280"/>
      <c r="E287" s="364"/>
      <c r="F287" s="246"/>
      <c r="G287" s="367"/>
      <c r="H287" s="365"/>
      <c r="I287" s="246"/>
      <c r="J287" s="280"/>
      <c r="K287" s="366"/>
      <c r="L287" s="280"/>
      <c r="M287" s="246"/>
      <c r="N287" s="280"/>
      <c r="O287" s="280"/>
      <c r="P287" s="280"/>
      <c r="Q287" s="280"/>
      <c r="R287" s="280"/>
      <c r="S287" s="280"/>
      <c r="T287" s="280"/>
      <c r="U287" s="280"/>
      <c r="V287" s="280"/>
      <c r="W287" s="280"/>
      <c r="X287" s="280"/>
      <c r="Y287" s="246"/>
      <c r="Z287" s="366"/>
      <c r="AA287" s="280"/>
      <c r="AC287" s="368"/>
      <c r="AD287" s="246"/>
      <c r="AE287" s="246"/>
      <c r="AF287" s="246"/>
      <c r="AG287" s="255"/>
      <c r="AH287" s="255"/>
      <c r="AJ287" s="246"/>
      <c r="AK287" s="246"/>
      <c r="AM287" s="246"/>
    </row>
    <row r="288">
      <c r="A288" s="268"/>
      <c r="C288" s="280"/>
      <c r="D288" s="280"/>
      <c r="E288" s="364"/>
      <c r="F288" s="246"/>
      <c r="G288" s="367"/>
      <c r="H288" s="365"/>
      <c r="I288" s="246"/>
      <c r="J288" s="280"/>
      <c r="K288" s="366"/>
      <c r="L288" s="280"/>
      <c r="M288" s="246"/>
      <c r="N288" s="280"/>
      <c r="O288" s="280"/>
      <c r="P288" s="280"/>
      <c r="Q288" s="280"/>
      <c r="R288" s="280"/>
      <c r="S288" s="280"/>
      <c r="T288" s="280"/>
      <c r="U288" s="280"/>
      <c r="V288" s="280"/>
      <c r="W288" s="280"/>
      <c r="X288" s="280"/>
      <c r="Y288" s="246"/>
      <c r="Z288" s="366"/>
      <c r="AA288" s="280"/>
      <c r="AC288" s="368"/>
      <c r="AD288" s="246"/>
      <c r="AE288" s="246"/>
      <c r="AF288" s="246"/>
      <c r="AG288" s="255"/>
      <c r="AH288" s="255"/>
      <c r="AJ288" s="246"/>
      <c r="AK288" s="246"/>
      <c r="AM288" s="246"/>
    </row>
    <row r="289">
      <c r="A289" s="268"/>
      <c r="C289" s="280"/>
      <c r="D289" s="280"/>
      <c r="E289" s="364"/>
      <c r="F289" s="246"/>
      <c r="G289" s="367"/>
      <c r="H289" s="365"/>
      <c r="I289" s="246"/>
      <c r="J289" s="280"/>
      <c r="K289" s="366"/>
      <c r="L289" s="280"/>
      <c r="M289" s="246"/>
      <c r="N289" s="280"/>
      <c r="O289" s="280"/>
      <c r="P289" s="280"/>
      <c r="Q289" s="280"/>
      <c r="R289" s="280"/>
      <c r="S289" s="280"/>
      <c r="T289" s="280"/>
      <c r="U289" s="280"/>
      <c r="V289" s="280"/>
      <c r="W289" s="280"/>
      <c r="X289" s="280"/>
      <c r="Y289" s="246"/>
      <c r="Z289" s="366"/>
      <c r="AA289" s="280"/>
      <c r="AC289" s="368"/>
      <c r="AD289" s="246"/>
      <c r="AE289" s="246"/>
      <c r="AF289" s="246"/>
      <c r="AG289" s="255"/>
      <c r="AH289" s="255"/>
      <c r="AJ289" s="246"/>
      <c r="AK289" s="246"/>
      <c r="AM289" s="246"/>
    </row>
    <row r="290">
      <c r="A290" s="268"/>
      <c r="C290" s="280"/>
      <c r="D290" s="280"/>
      <c r="E290" s="364"/>
      <c r="F290" s="246"/>
      <c r="G290" s="367"/>
      <c r="H290" s="365"/>
      <c r="I290" s="246"/>
      <c r="J290" s="280"/>
      <c r="K290" s="366"/>
      <c r="L290" s="280"/>
      <c r="M290" s="246"/>
      <c r="N290" s="280"/>
      <c r="O290" s="280"/>
      <c r="P290" s="280"/>
      <c r="Q290" s="280"/>
      <c r="R290" s="280"/>
      <c r="S290" s="280"/>
      <c r="T290" s="280"/>
      <c r="U290" s="280"/>
      <c r="V290" s="280"/>
      <c r="W290" s="280"/>
      <c r="X290" s="280"/>
      <c r="Y290" s="246"/>
      <c r="Z290" s="366"/>
      <c r="AA290" s="280"/>
      <c r="AC290" s="368"/>
      <c r="AD290" s="246"/>
      <c r="AE290" s="246"/>
      <c r="AF290" s="246"/>
      <c r="AG290" s="255"/>
      <c r="AH290" s="255"/>
      <c r="AJ290" s="246"/>
      <c r="AK290" s="246"/>
      <c r="AM290" s="246"/>
    </row>
    <row r="291">
      <c r="A291" s="268"/>
      <c r="C291" s="280"/>
      <c r="D291" s="280"/>
      <c r="E291" s="364"/>
      <c r="F291" s="246"/>
      <c r="G291" s="367"/>
      <c r="H291" s="365"/>
      <c r="I291" s="246"/>
      <c r="J291" s="280"/>
      <c r="K291" s="366"/>
      <c r="L291" s="280"/>
      <c r="M291" s="246"/>
      <c r="N291" s="280"/>
      <c r="O291" s="280"/>
      <c r="P291" s="280"/>
      <c r="Q291" s="280"/>
      <c r="R291" s="280"/>
      <c r="S291" s="280"/>
      <c r="T291" s="280"/>
      <c r="U291" s="280"/>
      <c r="V291" s="280"/>
      <c r="W291" s="280"/>
      <c r="X291" s="280"/>
      <c r="Y291" s="246"/>
      <c r="Z291" s="366"/>
      <c r="AA291" s="280"/>
      <c r="AC291" s="368"/>
      <c r="AD291" s="246"/>
      <c r="AE291" s="246"/>
      <c r="AF291" s="246"/>
      <c r="AG291" s="255"/>
      <c r="AH291" s="255"/>
      <c r="AJ291" s="246"/>
      <c r="AK291" s="246"/>
      <c r="AM291" s="246"/>
    </row>
    <row r="292">
      <c r="A292" s="268"/>
      <c r="C292" s="280"/>
      <c r="D292" s="280"/>
      <c r="E292" s="364"/>
      <c r="F292" s="246"/>
      <c r="G292" s="367"/>
      <c r="H292" s="365"/>
      <c r="I292" s="246"/>
      <c r="J292" s="280"/>
      <c r="K292" s="366"/>
      <c r="L292" s="280"/>
      <c r="M292" s="246"/>
      <c r="N292" s="280"/>
      <c r="O292" s="280"/>
      <c r="P292" s="280"/>
      <c r="Q292" s="280"/>
      <c r="R292" s="280"/>
      <c r="S292" s="280"/>
      <c r="T292" s="280"/>
      <c r="U292" s="280"/>
      <c r="V292" s="280"/>
      <c r="W292" s="280"/>
      <c r="X292" s="280"/>
      <c r="Y292" s="246"/>
      <c r="Z292" s="366"/>
      <c r="AA292" s="280"/>
      <c r="AC292" s="368"/>
      <c r="AD292" s="246"/>
      <c r="AE292" s="246"/>
      <c r="AF292" s="246"/>
      <c r="AG292" s="255"/>
      <c r="AH292" s="255"/>
      <c r="AJ292" s="246"/>
      <c r="AK292" s="246"/>
      <c r="AM292" s="246"/>
    </row>
    <row r="293">
      <c r="A293" s="268"/>
      <c r="C293" s="280"/>
      <c r="D293" s="280"/>
      <c r="E293" s="364"/>
      <c r="F293" s="246"/>
      <c r="G293" s="367"/>
      <c r="H293" s="365"/>
      <c r="I293" s="246"/>
      <c r="J293" s="280"/>
      <c r="K293" s="366"/>
      <c r="L293" s="280"/>
      <c r="M293" s="246"/>
      <c r="N293" s="280"/>
      <c r="O293" s="280"/>
      <c r="P293" s="280"/>
      <c r="Q293" s="280"/>
      <c r="R293" s="280"/>
      <c r="S293" s="280"/>
      <c r="T293" s="280"/>
      <c r="U293" s="280"/>
      <c r="V293" s="280"/>
      <c r="W293" s="280"/>
      <c r="X293" s="280"/>
      <c r="Y293" s="246"/>
      <c r="Z293" s="366"/>
      <c r="AA293" s="280"/>
      <c r="AC293" s="368"/>
      <c r="AD293" s="246"/>
      <c r="AE293" s="246"/>
      <c r="AF293" s="246"/>
      <c r="AG293" s="255"/>
      <c r="AH293" s="255"/>
      <c r="AJ293" s="246"/>
      <c r="AK293" s="246"/>
      <c r="AM293" s="246"/>
    </row>
    <row r="294">
      <c r="A294" s="268"/>
      <c r="C294" s="280"/>
      <c r="D294" s="280"/>
      <c r="E294" s="364"/>
      <c r="F294" s="246"/>
      <c r="G294" s="367"/>
      <c r="H294" s="365"/>
      <c r="I294" s="246"/>
      <c r="J294" s="280"/>
      <c r="K294" s="366"/>
      <c r="L294" s="280"/>
      <c r="M294" s="246"/>
      <c r="N294" s="280"/>
      <c r="O294" s="280"/>
      <c r="P294" s="280"/>
      <c r="Q294" s="280"/>
      <c r="R294" s="280"/>
      <c r="S294" s="280"/>
      <c r="T294" s="280"/>
      <c r="U294" s="280"/>
      <c r="V294" s="280"/>
      <c r="W294" s="280"/>
      <c r="X294" s="280"/>
      <c r="Y294" s="246"/>
      <c r="Z294" s="366"/>
      <c r="AA294" s="280"/>
      <c r="AC294" s="368"/>
      <c r="AD294" s="246"/>
      <c r="AE294" s="246"/>
      <c r="AF294" s="246"/>
      <c r="AG294" s="255"/>
      <c r="AH294" s="255"/>
      <c r="AJ294" s="246"/>
      <c r="AK294" s="246"/>
      <c r="AM294" s="246"/>
    </row>
    <row r="295">
      <c r="A295" s="268"/>
      <c r="C295" s="280"/>
      <c r="D295" s="280"/>
      <c r="E295" s="364"/>
      <c r="F295" s="246"/>
      <c r="G295" s="367"/>
      <c r="H295" s="365"/>
      <c r="I295" s="246"/>
      <c r="J295" s="280"/>
      <c r="K295" s="366"/>
      <c r="L295" s="280"/>
      <c r="M295" s="246"/>
      <c r="N295" s="280"/>
      <c r="O295" s="280"/>
      <c r="P295" s="280"/>
      <c r="Q295" s="280"/>
      <c r="R295" s="280"/>
      <c r="S295" s="280"/>
      <c r="T295" s="280"/>
      <c r="U295" s="280"/>
      <c r="V295" s="280"/>
      <c r="W295" s="280"/>
      <c r="X295" s="280"/>
      <c r="Y295" s="246"/>
      <c r="Z295" s="366"/>
      <c r="AA295" s="280"/>
      <c r="AC295" s="368"/>
      <c r="AD295" s="246"/>
      <c r="AE295" s="246"/>
      <c r="AF295" s="246"/>
      <c r="AG295" s="255"/>
      <c r="AH295" s="255"/>
      <c r="AJ295" s="246"/>
      <c r="AK295" s="246"/>
      <c r="AM295" s="246"/>
    </row>
    <row r="296">
      <c r="A296" s="268"/>
      <c r="C296" s="280"/>
      <c r="D296" s="280"/>
      <c r="E296" s="364"/>
      <c r="F296" s="246"/>
      <c r="G296" s="367"/>
      <c r="H296" s="365"/>
      <c r="I296" s="246"/>
      <c r="J296" s="280"/>
      <c r="K296" s="366"/>
      <c r="L296" s="280"/>
      <c r="M296" s="246"/>
      <c r="N296" s="280"/>
      <c r="O296" s="280"/>
      <c r="P296" s="280"/>
      <c r="Q296" s="280"/>
      <c r="R296" s="280"/>
      <c r="S296" s="280"/>
      <c r="T296" s="280"/>
      <c r="U296" s="280"/>
      <c r="V296" s="280"/>
      <c r="W296" s="280"/>
      <c r="X296" s="280"/>
      <c r="Y296" s="246"/>
      <c r="Z296" s="366"/>
      <c r="AA296" s="280"/>
      <c r="AC296" s="368"/>
      <c r="AD296" s="246"/>
      <c r="AE296" s="246"/>
      <c r="AF296" s="246"/>
      <c r="AG296" s="255"/>
      <c r="AH296" s="255"/>
      <c r="AJ296" s="246"/>
      <c r="AK296" s="246"/>
      <c r="AM296" s="246"/>
    </row>
    <row r="297">
      <c r="A297" s="268"/>
      <c r="C297" s="280"/>
      <c r="D297" s="280"/>
      <c r="E297" s="364"/>
      <c r="F297" s="246"/>
      <c r="G297" s="367"/>
      <c r="H297" s="365"/>
      <c r="I297" s="246"/>
      <c r="J297" s="280"/>
      <c r="K297" s="366"/>
      <c r="L297" s="280"/>
      <c r="M297" s="246"/>
      <c r="N297" s="280"/>
      <c r="O297" s="280"/>
      <c r="P297" s="280"/>
      <c r="Q297" s="280"/>
      <c r="R297" s="280"/>
      <c r="S297" s="280"/>
      <c r="T297" s="280"/>
      <c r="U297" s="280"/>
      <c r="V297" s="280"/>
      <c r="W297" s="280"/>
      <c r="X297" s="280"/>
      <c r="Y297" s="246"/>
      <c r="Z297" s="366"/>
      <c r="AA297" s="280"/>
      <c r="AC297" s="368"/>
      <c r="AD297" s="246"/>
      <c r="AE297" s="246"/>
      <c r="AF297" s="246"/>
      <c r="AG297" s="255"/>
      <c r="AH297" s="255"/>
      <c r="AJ297" s="246"/>
      <c r="AK297" s="246"/>
      <c r="AM297" s="246"/>
    </row>
    <row r="298">
      <c r="A298" s="268"/>
      <c r="C298" s="280"/>
      <c r="D298" s="280"/>
      <c r="E298" s="364"/>
      <c r="F298" s="246"/>
      <c r="G298" s="367"/>
      <c r="H298" s="365"/>
      <c r="I298" s="246"/>
      <c r="J298" s="280"/>
      <c r="K298" s="366"/>
      <c r="L298" s="280"/>
      <c r="M298" s="246"/>
      <c r="N298" s="280"/>
      <c r="O298" s="280"/>
      <c r="P298" s="280"/>
      <c r="Q298" s="280"/>
      <c r="R298" s="280"/>
      <c r="S298" s="280"/>
      <c r="T298" s="280"/>
      <c r="U298" s="280"/>
      <c r="V298" s="280"/>
      <c r="W298" s="280"/>
      <c r="X298" s="280"/>
      <c r="Y298" s="246"/>
      <c r="Z298" s="366"/>
      <c r="AA298" s="280"/>
      <c r="AC298" s="368"/>
      <c r="AD298" s="246"/>
      <c r="AE298" s="246"/>
      <c r="AF298" s="246"/>
      <c r="AG298" s="255"/>
      <c r="AH298" s="255"/>
      <c r="AJ298" s="246"/>
      <c r="AK298" s="246"/>
      <c r="AM298" s="246"/>
    </row>
    <row r="299">
      <c r="A299" s="268"/>
      <c r="C299" s="280"/>
      <c r="D299" s="280"/>
      <c r="E299" s="364"/>
      <c r="F299" s="246"/>
      <c r="G299" s="367"/>
      <c r="H299" s="365"/>
      <c r="I299" s="246"/>
      <c r="J299" s="280"/>
      <c r="K299" s="366"/>
      <c r="L299" s="280"/>
      <c r="M299" s="246"/>
      <c r="N299" s="280"/>
      <c r="O299" s="280"/>
      <c r="P299" s="280"/>
      <c r="Q299" s="280"/>
      <c r="R299" s="280"/>
      <c r="S299" s="280"/>
      <c r="T299" s="280"/>
      <c r="U299" s="280"/>
      <c r="V299" s="280"/>
      <c r="W299" s="280"/>
      <c r="X299" s="280"/>
      <c r="Y299" s="246"/>
      <c r="Z299" s="366"/>
      <c r="AA299" s="280"/>
      <c r="AC299" s="368"/>
      <c r="AD299" s="246"/>
      <c r="AE299" s="246"/>
      <c r="AF299" s="246"/>
      <c r="AG299" s="255"/>
      <c r="AH299" s="255"/>
      <c r="AJ299" s="246"/>
      <c r="AK299" s="246"/>
      <c r="AM299" s="246"/>
    </row>
    <row r="300">
      <c r="A300" s="268"/>
      <c r="C300" s="280"/>
      <c r="D300" s="280"/>
      <c r="E300" s="364"/>
      <c r="F300" s="246"/>
      <c r="G300" s="367"/>
      <c r="H300" s="365"/>
      <c r="I300" s="246"/>
      <c r="J300" s="280"/>
      <c r="K300" s="366"/>
      <c r="L300" s="280"/>
      <c r="M300" s="246"/>
      <c r="N300" s="280"/>
      <c r="O300" s="280"/>
      <c r="P300" s="280"/>
      <c r="Q300" s="280"/>
      <c r="R300" s="280"/>
      <c r="S300" s="280"/>
      <c r="T300" s="280"/>
      <c r="U300" s="280"/>
      <c r="V300" s="280"/>
      <c r="W300" s="280"/>
      <c r="X300" s="280"/>
      <c r="Y300" s="246"/>
      <c r="Z300" s="366"/>
      <c r="AA300" s="280"/>
      <c r="AC300" s="368"/>
      <c r="AD300" s="246"/>
      <c r="AE300" s="246"/>
      <c r="AF300" s="246"/>
      <c r="AG300" s="255"/>
      <c r="AH300" s="255"/>
      <c r="AJ300" s="246"/>
      <c r="AK300" s="246"/>
      <c r="AM300" s="246"/>
    </row>
    <row r="301">
      <c r="A301" s="268"/>
      <c r="C301" s="280"/>
      <c r="D301" s="280"/>
      <c r="E301" s="364"/>
      <c r="F301" s="246"/>
      <c r="G301" s="367"/>
      <c r="H301" s="365"/>
      <c r="I301" s="246"/>
      <c r="J301" s="280"/>
      <c r="K301" s="366"/>
      <c r="L301" s="280"/>
      <c r="M301" s="246"/>
      <c r="N301" s="280"/>
      <c r="O301" s="280"/>
      <c r="P301" s="280"/>
      <c r="Q301" s="280"/>
      <c r="R301" s="280"/>
      <c r="S301" s="280"/>
      <c r="T301" s="280"/>
      <c r="U301" s="280"/>
      <c r="V301" s="280"/>
      <c r="W301" s="280"/>
      <c r="X301" s="280"/>
      <c r="Y301" s="246"/>
      <c r="Z301" s="366"/>
      <c r="AA301" s="280"/>
      <c r="AC301" s="368"/>
      <c r="AD301" s="246"/>
      <c r="AE301" s="246"/>
      <c r="AF301" s="246"/>
      <c r="AG301" s="255"/>
      <c r="AH301" s="255"/>
      <c r="AJ301" s="246"/>
      <c r="AK301" s="246"/>
      <c r="AM301" s="246"/>
    </row>
    <row r="302">
      <c r="A302" s="268"/>
      <c r="C302" s="280"/>
      <c r="D302" s="280"/>
      <c r="E302" s="364"/>
      <c r="F302" s="246"/>
      <c r="G302" s="367"/>
      <c r="H302" s="365"/>
      <c r="I302" s="246"/>
      <c r="J302" s="280"/>
      <c r="K302" s="366"/>
      <c r="L302" s="280"/>
      <c r="M302" s="246"/>
      <c r="N302" s="280"/>
      <c r="O302" s="280"/>
      <c r="P302" s="280"/>
      <c r="Q302" s="280"/>
      <c r="R302" s="280"/>
      <c r="S302" s="280"/>
      <c r="T302" s="280"/>
      <c r="U302" s="280"/>
      <c r="V302" s="280"/>
      <c r="W302" s="280"/>
      <c r="X302" s="280"/>
      <c r="Y302" s="246"/>
      <c r="Z302" s="366"/>
      <c r="AA302" s="280"/>
      <c r="AC302" s="368"/>
      <c r="AD302" s="246"/>
      <c r="AE302" s="246"/>
      <c r="AF302" s="246"/>
      <c r="AG302" s="255"/>
      <c r="AH302" s="255"/>
      <c r="AJ302" s="246"/>
      <c r="AK302" s="246"/>
      <c r="AM302" s="246"/>
    </row>
    <row r="303">
      <c r="A303" s="268"/>
      <c r="C303" s="280"/>
      <c r="D303" s="280"/>
      <c r="E303" s="364"/>
      <c r="F303" s="246"/>
      <c r="G303" s="367"/>
      <c r="H303" s="365"/>
      <c r="I303" s="246"/>
      <c r="J303" s="280"/>
      <c r="K303" s="366"/>
      <c r="L303" s="280"/>
      <c r="M303" s="246"/>
      <c r="N303" s="280"/>
      <c r="O303" s="280"/>
      <c r="P303" s="280"/>
      <c r="Q303" s="280"/>
      <c r="R303" s="280"/>
      <c r="S303" s="280"/>
      <c r="T303" s="280"/>
      <c r="U303" s="280"/>
      <c r="V303" s="280"/>
      <c r="W303" s="280"/>
      <c r="X303" s="280"/>
      <c r="Y303" s="246"/>
      <c r="Z303" s="366"/>
      <c r="AA303" s="280"/>
      <c r="AC303" s="368"/>
      <c r="AD303" s="246"/>
      <c r="AE303" s="246"/>
      <c r="AF303" s="246"/>
      <c r="AG303" s="255"/>
      <c r="AH303" s="255"/>
      <c r="AJ303" s="246"/>
      <c r="AK303" s="246"/>
      <c r="AM303" s="246"/>
    </row>
    <row r="304">
      <c r="A304" s="268"/>
      <c r="C304" s="280"/>
      <c r="D304" s="280"/>
      <c r="E304" s="364"/>
      <c r="F304" s="246"/>
      <c r="G304" s="367"/>
      <c r="H304" s="365"/>
      <c r="I304" s="246"/>
      <c r="J304" s="280"/>
      <c r="K304" s="366"/>
      <c r="L304" s="280"/>
      <c r="M304" s="246"/>
      <c r="N304" s="280"/>
      <c r="O304" s="280"/>
      <c r="P304" s="280"/>
      <c r="Q304" s="280"/>
      <c r="R304" s="280"/>
      <c r="S304" s="280"/>
      <c r="T304" s="280"/>
      <c r="U304" s="280"/>
      <c r="V304" s="280"/>
      <c r="W304" s="280"/>
      <c r="X304" s="280"/>
      <c r="Y304" s="246"/>
      <c r="Z304" s="366"/>
      <c r="AA304" s="280"/>
      <c r="AC304" s="368"/>
      <c r="AD304" s="246"/>
      <c r="AE304" s="246"/>
      <c r="AF304" s="246"/>
      <c r="AG304" s="255"/>
      <c r="AH304" s="255"/>
      <c r="AJ304" s="246"/>
      <c r="AK304" s="246"/>
      <c r="AM304" s="246"/>
    </row>
    <row r="305">
      <c r="A305" s="268"/>
      <c r="C305" s="280"/>
      <c r="D305" s="280"/>
      <c r="E305" s="364"/>
      <c r="F305" s="246"/>
      <c r="G305" s="367"/>
      <c r="H305" s="365"/>
      <c r="I305" s="246"/>
      <c r="J305" s="280"/>
      <c r="K305" s="366"/>
      <c r="L305" s="280"/>
      <c r="M305" s="246"/>
      <c r="N305" s="280"/>
      <c r="O305" s="280"/>
      <c r="P305" s="280"/>
      <c r="Q305" s="280"/>
      <c r="R305" s="280"/>
      <c r="S305" s="280"/>
      <c r="T305" s="280"/>
      <c r="U305" s="280"/>
      <c r="V305" s="280"/>
      <c r="W305" s="280"/>
      <c r="X305" s="280"/>
      <c r="Y305" s="246"/>
      <c r="Z305" s="366"/>
      <c r="AA305" s="280"/>
      <c r="AC305" s="368"/>
      <c r="AD305" s="246"/>
      <c r="AE305" s="246"/>
      <c r="AF305" s="246"/>
      <c r="AG305" s="255"/>
      <c r="AH305" s="255"/>
      <c r="AJ305" s="246"/>
      <c r="AK305" s="246"/>
      <c r="AM305" s="246"/>
    </row>
    <row r="306">
      <c r="A306" s="268"/>
      <c r="C306" s="280"/>
      <c r="D306" s="280"/>
      <c r="E306" s="364"/>
      <c r="F306" s="246"/>
      <c r="G306" s="367"/>
      <c r="H306" s="365"/>
      <c r="I306" s="246"/>
      <c r="J306" s="280"/>
      <c r="K306" s="366"/>
      <c r="L306" s="280"/>
      <c r="M306" s="246"/>
      <c r="N306" s="280"/>
      <c r="O306" s="280"/>
      <c r="P306" s="280"/>
      <c r="Q306" s="280"/>
      <c r="R306" s="280"/>
      <c r="S306" s="280"/>
      <c r="T306" s="280"/>
      <c r="U306" s="280"/>
      <c r="V306" s="280"/>
      <c r="W306" s="280"/>
      <c r="X306" s="280"/>
      <c r="Y306" s="246"/>
      <c r="Z306" s="366"/>
      <c r="AA306" s="280"/>
      <c r="AC306" s="368"/>
      <c r="AD306" s="246"/>
      <c r="AE306" s="246"/>
      <c r="AF306" s="246"/>
      <c r="AG306" s="255"/>
      <c r="AH306" s="255"/>
      <c r="AJ306" s="246"/>
      <c r="AK306" s="246"/>
      <c r="AM306" s="246"/>
    </row>
    <row r="307">
      <c r="A307" s="268"/>
      <c r="C307" s="280"/>
      <c r="D307" s="280"/>
      <c r="E307" s="364"/>
      <c r="F307" s="246"/>
      <c r="G307" s="367"/>
      <c r="H307" s="365"/>
      <c r="I307" s="246"/>
      <c r="J307" s="280"/>
      <c r="K307" s="366"/>
      <c r="L307" s="280"/>
      <c r="M307" s="246"/>
      <c r="N307" s="280"/>
      <c r="O307" s="280"/>
      <c r="P307" s="280"/>
      <c r="Q307" s="280"/>
      <c r="R307" s="280"/>
      <c r="S307" s="280"/>
      <c r="T307" s="280"/>
      <c r="U307" s="280"/>
      <c r="V307" s="280"/>
      <c r="W307" s="280"/>
      <c r="X307" s="280"/>
      <c r="Y307" s="246"/>
      <c r="Z307" s="366"/>
      <c r="AA307" s="280"/>
      <c r="AC307" s="368"/>
      <c r="AD307" s="246"/>
      <c r="AE307" s="246"/>
      <c r="AF307" s="246"/>
      <c r="AG307" s="255"/>
      <c r="AH307" s="255"/>
      <c r="AJ307" s="246"/>
      <c r="AK307" s="246"/>
      <c r="AM307" s="246"/>
    </row>
    <row r="308">
      <c r="A308" s="268"/>
      <c r="C308" s="280"/>
      <c r="D308" s="280"/>
      <c r="E308" s="364"/>
      <c r="F308" s="246"/>
      <c r="G308" s="367"/>
      <c r="H308" s="365"/>
      <c r="I308" s="246"/>
      <c r="J308" s="280"/>
      <c r="K308" s="366"/>
      <c r="L308" s="280"/>
      <c r="M308" s="246"/>
      <c r="N308" s="280"/>
      <c r="O308" s="280"/>
      <c r="P308" s="280"/>
      <c r="Q308" s="280"/>
      <c r="R308" s="280"/>
      <c r="S308" s="280"/>
      <c r="T308" s="280"/>
      <c r="U308" s="280"/>
      <c r="V308" s="280"/>
      <c r="W308" s="280"/>
      <c r="X308" s="280"/>
      <c r="Y308" s="246"/>
      <c r="Z308" s="366"/>
      <c r="AA308" s="280"/>
      <c r="AC308" s="368"/>
      <c r="AD308" s="246"/>
      <c r="AE308" s="246"/>
      <c r="AF308" s="246"/>
      <c r="AG308" s="255"/>
      <c r="AH308" s="255"/>
      <c r="AJ308" s="246"/>
      <c r="AK308" s="246"/>
      <c r="AM308" s="246"/>
    </row>
    <row r="309">
      <c r="A309" s="268"/>
      <c r="C309" s="280"/>
      <c r="D309" s="280"/>
      <c r="E309" s="364"/>
      <c r="F309" s="246"/>
      <c r="G309" s="367"/>
      <c r="H309" s="365"/>
      <c r="I309" s="246"/>
      <c r="J309" s="280"/>
      <c r="K309" s="366"/>
      <c r="L309" s="280"/>
      <c r="M309" s="246"/>
      <c r="N309" s="280"/>
      <c r="O309" s="280"/>
      <c r="P309" s="280"/>
      <c r="Q309" s="280"/>
      <c r="R309" s="280"/>
      <c r="S309" s="280"/>
      <c r="T309" s="280"/>
      <c r="U309" s="280"/>
      <c r="V309" s="280"/>
      <c r="W309" s="280"/>
      <c r="X309" s="280"/>
      <c r="Y309" s="246"/>
      <c r="Z309" s="366"/>
      <c r="AA309" s="280"/>
      <c r="AC309" s="368"/>
      <c r="AD309" s="246"/>
      <c r="AE309" s="246"/>
      <c r="AF309" s="246"/>
      <c r="AG309" s="255"/>
      <c r="AH309" s="255"/>
      <c r="AJ309" s="246"/>
      <c r="AK309" s="246"/>
      <c r="AM309" s="246"/>
    </row>
    <row r="310">
      <c r="A310" s="268"/>
      <c r="C310" s="280"/>
      <c r="D310" s="280"/>
      <c r="E310" s="364"/>
      <c r="F310" s="246"/>
      <c r="G310" s="367"/>
      <c r="H310" s="365"/>
      <c r="I310" s="246"/>
      <c r="J310" s="280"/>
      <c r="K310" s="366"/>
      <c r="L310" s="280"/>
      <c r="M310" s="246"/>
      <c r="N310" s="280"/>
      <c r="O310" s="280"/>
      <c r="P310" s="280"/>
      <c r="Q310" s="280"/>
      <c r="R310" s="280"/>
      <c r="S310" s="280"/>
      <c r="T310" s="280"/>
      <c r="U310" s="280"/>
      <c r="V310" s="280"/>
      <c r="W310" s="280"/>
      <c r="X310" s="280"/>
      <c r="Y310" s="246"/>
      <c r="Z310" s="366"/>
      <c r="AA310" s="280"/>
      <c r="AC310" s="368"/>
      <c r="AD310" s="246"/>
      <c r="AE310" s="246"/>
      <c r="AF310" s="246"/>
      <c r="AG310" s="255"/>
      <c r="AH310" s="255"/>
      <c r="AJ310" s="246"/>
      <c r="AK310" s="246"/>
      <c r="AM310" s="246"/>
    </row>
    <row r="311">
      <c r="A311" s="268"/>
      <c r="C311" s="280"/>
      <c r="D311" s="280"/>
      <c r="E311" s="364"/>
      <c r="F311" s="246"/>
      <c r="G311" s="367"/>
      <c r="H311" s="365"/>
      <c r="I311" s="246"/>
      <c r="J311" s="280"/>
      <c r="K311" s="366"/>
      <c r="L311" s="280"/>
      <c r="M311" s="246"/>
      <c r="N311" s="280"/>
      <c r="O311" s="280"/>
      <c r="P311" s="280"/>
      <c r="Q311" s="280"/>
      <c r="R311" s="280"/>
      <c r="S311" s="280"/>
      <c r="T311" s="280"/>
      <c r="U311" s="280"/>
      <c r="V311" s="280"/>
      <c r="W311" s="280"/>
      <c r="X311" s="280"/>
      <c r="Y311" s="246"/>
      <c r="Z311" s="366"/>
      <c r="AA311" s="280"/>
      <c r="AC311" s="368"/>
      <c r="AD311" s="246"/>
      <c r="AE311" s="246"/>
      <c r="AF311" s="246"/>
      <c r="AG311" s="255"/>
      <c r="AH311" s="255"/>
      <c r="AJ311" s="246"/>
      <c r="AK311" s="246"/>
      <c r="AM311" s="246"/>
    </row>
    <row r="312">
      <c r="A312" s="268"/>
      <c r="C312" s="280"/>
      <c r="D312" s="280"/>
      <c r="E312" s="364"/>
      <c r="F312" s="246"/>
      <c r="G312" s="367"/>
      <c r="H312" s="365"/>
      <c r="I312" s="246"/>
      <c r="J312" s="280"/>
      <c r="K312" s="366"/>
      <c r="L312" s="280"/>
      <c r="M312" s="246"/>
      <c r="N312" s="280"/>
      <c r="O312" s="280"/>
      <c r="P312" s="280"/>
      <c r="Q312" s="280"/>
      <c r="R312" s="280"/>
      <c r="S312" s="280"/>
      <c r="T312" s="280"/>
      <c r="U312" s="280"/>
      <c r="V312" s="280"/>
      <c r="W312" s="280"/>
      <c r="X312" s="280"/>
      <c r="Y312" s="246"/>
      <c r="Z312" s="366"/>
      <c r="AA312" s="280"/>
      <c r="AC312" s="368"/>
      <c r="AD312" s="246"/>
      <c r="AE312" s="246"/>
      <c r="AF312" s="246"/>
      <c r="AG312" s="255"/>
      <c r="AH312" s="255"/>
      <c r="AJ312" s="246"/>
      <c r="AK312" s="246"/>
      <c r="AM312" s="246"/>
    </row>
    <row r="313">
      <c r="A313" s="268"/>
      <c r="C313" s="280"/>
      <c r="D313" s="280"/>
      <c r="E313" s="364"/>
      <c r="F313" s="246"/>
      <c r="G313" s="367"/>
      <c r="H313" s="365"/>
      <c r="I313" s="246"/>
      <c r="J313" s="280"/>
      <c r="K313" s="366"/>
      <c r="L313" s="280"/>
      <c r="M313" s="246"/>
      <c r="N313" s="280"/>
      <c r="O313" s="280"/>
      <c r="P313" s="280"/>
      <c r="Q313" s="280"/>
      <c r="R313" s="280"/>
      <c r="S313" s="280"/>
      <c r="T313" s="280"/>
      <c r="U313" s="280"/>
      <c r="V313" s="280"/>
      <c r="W313" s="280"/>
      <c r="X313" s="280"/>
      <c r="Y313" s="246"/>
      <c r="Z313" s="366"/>
      <c r="AA313" s="280"/>
      <c r="AC313" s="368"/>
      <c r="AD313" s="246"/>
      <c r="AE313" s="246"/>
      <c r="AF313" s="246"/>
      <c r="AG313" s="255"/>
      <c r="AH313" s="255"/>
      <c r="AJ313" s="246"/>
      <c r="AK313" s="246"/>
      <c r="AM313" s="246"/>
    </row>
    <row r="314">
      <c r="A314" s="268"/>
      <c r="C314" s="280"/>
      <c r="D314" s="280"/>
      <c r="E314" s="364"/>
      <c r="F314" s="246"/>
      <c r="G314" s="367"/>
      <c r="H314" s="365"/>
      <c r="I314" s="246"/>
      <c r="J314" s="280"/>
      <c r="K314" s="366"/>
      <c r="L314" s="280"/>
      <c r="M314" s="246"/>
      <c r="N314" s="280"/>
      <c r="O314" s="280"/>
      <c r="P314" s="280"/>
      <c r="Q314" s="280"/>
      <c r="R314" s="280"/>
      <c r="S314" s="280"/>
      <c r="T314" s="280"/>
      <c r="U314" s="280"/>
      <c r="V314" s="280"/>
      <c r="W314" s="280"/>
      <c r="X314" s="280"/>
      <c r="Y314" s="246"/>
      <c r="Z314" s="366"/>
      <c r="AA314" s="280"/>
      <c r="AC314" s="368"/>
      <c r="AD314" s="246"/>
      <c r="AE314" s="246"/>
      <c r="AF314" s="246"/>
      <c r="AG314" s="255"/>
      <c r="AH314" s="255"/>
      <c r="AJ314" s="246"/>
      <c r="AK314" s="246"/>
      <c r="AM314" s="246"/>
    </row>
    <row r="315">
      <c r="A315" s="268"/>
      <c r="C315" s="280"/>
      <c r="D315" s="280"/>
      <c r="E315" s="364"/>
      <c r="F315" s="246"/>
      <c r="G315" s="367"/>
      <c r="H315" s="365"/>
      <c r="I315" s="246"/>
      <c r="J315" s="280"/>
      <c r="K315" s="366"/>
      <c r="L315" s="280"/>
      <c r="M315" s="246"/>
      <c r="N315" s="280"/>
      <c r="O315" s="280"/>
      <c r="P315" s="280"/>
      <c r="Q315" s="280"/>
      <c r="R315" s="280"/>
      <c r="S315" s="280"/>
      <c r="T315" s="280"/>
      <c r="U315" s="280"/>
      <c r="V315" s="280"/>
      <c r="W315" s="280"/>
      <c r="X315" s="280"/>
      <c r="Y315" s="246"/>
      <c r="Z315" s="366"/>
      <c r="AA315" s="280"/>
      <c r="AC315" s="368"/>
      <c r="AD315" s="246"/>
      <c r="AE315" s="246"/>
      <c r="AF315" s="246"/>
      <c r="AG315" s="255"/>
      <c r="AH315" s="255"/>
      <c r="AJ315" s="246"/>
      <c r="AK315" s="246"/>
      <c r="AM315" s="246"/>
    </row>
    <row r="316">
      <c r="A316" s="268"/>
      <c r="C316" s="280"/>
      <c r="D316" s="280"/>
      <c r="E316" s="364"/>
      <c r="F316" s="246"/>
      <c r="G316" s="367"/>
      <c r="H316" s="365"/>
      <c r="I316" s="246"/>
      <c r="J316" s="280"/>
      <c r="K316" s="366"/>
      <c r="L316" s="280"/>
      <c r="M316" s="246"/>
      <c r="N316" s="280"/>
      <c r="O316" s="280"/>
      <c r="P316" s="280"/>
      <c r="Q316" s="280"/>
      <c r="R316" s="280"/>
      <c r="S316" s="280"/>
      <c r="T316" s="280"/>
      <c r="U316" s="280"/>
      <c r="V316" s="280"/>
      <c r="W316" s="280"/>
      <c r="X316" s="280"/>
      <c r="Y316" s="246"/>
      <c r="Z316" s="366"/>
      <c r="AA316" s="280"/>
      <c r="AC316" s="368"/>
      <c r="AD316" s="246"/>
      <c r="AE316" s="246"/>
      <c r="AF316" s="246"/>
      <c r="AG316" s="255"/>
      <c r="AH316" s="255"/>
      <c r="AJ316" s="246"/>
      <c r="AK316" s="246"/>
      <c r="AM316" s="246"/>
    </row>
    <row r="317">
      <c r="A317" s="268"/>
      <c r="C317" s="280"/>
      <c r="D317" s="280"/>
      <c r="E317" s="364"/>
      <c r="F317" s="246"/>
      <c r="G317" s="367"/>
      <c r="H317" s="365"/>
      <c r="I317" s="246"/>
      <c r="J317" s="280"/>
      <c r="K317" s="366"/>
      <c r="L317" s="280"/>
      <c r="M317" s="246"/>
      <c r="N317" s="280"/>
      <c r="O317" s="280"/>
      <c r="P317" s="280"/>
      <c r="Q317" s="280"/>
      <c r="R317" s="280"/>
      <c r="S317" s="280"/>
      <c r="T317" s="280"/>
      <c r="U317" s="280"/>
      <c r="V317" s="280"/>
      <c r="W317" s="280"/>
      <c r="X317" s="280"/>
      <c r="Y317" s="246"/>
      <c r="Z317" s="366"/>
      <c r="AA317" s="280"/>
      <c r="AC317" s="368"/>
      <c r="AD317" s="246"/>
      <c r="AE317" s="246"/>
      <c r="AF317" s="246"/>
      <c r="AG317" s="255"/>
      <c r="AH317" s="255"/>
      <c r="AJ317" s="246"/>
      <c r="AK317" s="246"/>
      <c r="AM317" s="246"/>
    </row>
    <row r="318">
      <c r="A318" s="268"/>
      <c r="C318" s="280"/>
      <c r="D318" s="280"/>
      <c r="E318" s="364"/>
      <c r="F318" s="246"/>
      <c r="G318" s="367"/>
      <c r="H318" s="365"/>
      <c r="I318" s="246"/>
      <c r="J318" s="280"/>
      <c r="K318" s="366"/>
      <c r="L318" s="280"/>
      <c r="M318" s="246"/>
      <c r="N318" s="280"/>
      <c r="O318" s="280"/>
      <c r="P318" s="280"/>
      <c r="Q318" s="280"/>
      <c r="R318" s="280"/>
      <c r="S318" s="280"/>
      <c r="T318" s="280"/>
      <c r="U318" s="280"/>
      <c r="V318" s="280"/>
      <c r="W318" s="280"/>
      <c r="X318" s="280"/>
      <c r="Y318" s="246"/>
      <c r="Z318" s="366"/>
      <c r="AA318" s="280"/>
      <c r="AC318" s="368"/>
      <c r="AD318" s="246"/>
      <c r="AE318" s="246"/>
      <c r="AF318" s="246"/>
      <c r="AG318" s="255"/>
      <c r="AH318" s="255"/>
      <c r="AJ318" s="246"/>
      <c r="AK318" s="246"/>
      <c r="AM318" s="246"/>
    </row>
    <row r="319">
      <c r="A319" s="268"/>
      <c r="C319" s="280"/>
      <c r="D319" s="280"/>
      <c r="E319" s="364"/>
      <c r="F319" s="246"/>
      <c r="G319" s="367"/>
      <c r="H319" s="365"/>
      <c r="I319" s="246"/>
      <c r="J319" s="280"/>
      <c r="K319" s="366"/>
      <c r="L319" s="280"/>
      <c r="M319" s="246"/>
      <c r="N319" s="280"/>
      <c r="O319" s="280"/>
      <c r="P319" s="280"/>
      <c r="Q319" s="280"/>
      <c r="R319" s="280"/>
      <c r="S319" s="280"/>
      <c r="T319" s="280"/>
      <c r="U319" s="280"/>
      <c r="V319" s="280"/>
      <c r="W319" s="280"/>
      <c r="X319" s="280"/>
      <c r="Y319" s="246"/>
      <c r="Z319" s="366"/>
      <c r="AA319" s="280"/>
      <c r="AC319" s="368"/>
      <c r="AD319" s="246"/>
      <c r="AE319" s="246"/>
      <c r="AF319" s="246"/>
      <c r="AG319" s="255"/>
      <c r="AH319" s="255"/>
      <c r="AJ319" s="246"/>
      <c r="AK319" s="246"/>
      <c r="AM319" s="246"/>
    </row>
    <row r="320">
      <c r="A320" s="268"/>
      <c r="C320" s="280"/>
      <c r="D320" s="280"/>
      <c r="E320" s="364"/>
      <c r="F320" s="246"/>
      <c r="G320" s="367"/>
      <c r="H320" s="365"/>
      <c r="I320" s="246"/>
      <c r="J320" s="280"/>
      <c r="K320" s="366"/>
      <c r="L320" s="280"/>
      <c r="M320" s="246"/>
      <c r="N320" s="280"/>
      <c r="O320" s="280"/>
      <c r="P320" s="280"/>
      <c r="Q320" s="280"/>
      <c r="R320" s="280"/>
      <c r="S320" s="280"/>
      <c r="T320" s="280"/>
      <c r="U320" s="280"/>
      <c r="V320" s="280"/>
      <c r="W320" s="280"/>
      <c r="X320" s="280"/>
      <c r="Y320" s="246"/>
      <c r="Z320" s="366"/>
      <c r="AA320" s="280"/>
      <c r="AC320" s="368"/>
      <c r="AD320" s="246"/>
      <c r="AE320" s="246"/>
      <c r="AF320" s="246"/>
      <c r="AG320" s="255"/>
      <c r="AH320" s="255"/>
      <c r="AJ320" s="246"/>
      <c r="AK320" s="246"/>
      <c r="AM320" s="246"/>
    </row>
    <row r="321">
      <c r="A321" s="268"/>
      <c r="C321" s="280"/>
      <c r="D321" s="280"/>
      <c r="E321" s="364"/>
      <c r="F321" s="246"/>
      <c r="G321" s="367"/>
      <c r="H321" s="365"/>
      <c r="I321" s="246"/>
      <c r="J321" s="280"/>
      <c r="K321" s="366"/>
      <c r="L321" s="280"/>
      <c r="M321" s="246"/>
      <c r="N321" s="280"/>
      <c r="O321" s="280"/>
      <c r="P321" s="280"/>
      <c r="Q321" s="280"/>
      <c r="R321" s="280"/>
      <c r="S321" s="280"/>
      <c r="T321" s="280"/>
      <c r="U321" s="280"/>
      <c r="V321" s="280"/>
      <c r="W321" s="280"/>
      <c r="X321" s="280"/>
      <c r="Y321" s="246"/>
      <c r="Z321" s="366"/>
      <c r="AA321" s="280"/>
      <c r="AC321" s="368"/>
      <c r="AD321" s="246"/>
      <c r="AE321" s="246"/>
      <c r="AF321" s="246"/>
      <c r="AG321" s="255"/>
      <c r="AH321" s="255"/>
      <c r="AJ321" s="246"/>
      <c r="AK321" s="246"/>
      <c r="AM321" s="246"/>
    </row>
    <row r="322">
      <c r="A322" s="268"/>
      <c r="C322" s="280"/>
      <c r="D322" s="280"/>
      <c r="E322" s="364"/>
      <c r="F322" s="246"/>
      <c r="G322" s="367"/>
      <c r="H322" s="365"/>
      <c r="I322" s="246"/>
      <c r="J322" s="280"/>
      <c r="K322" s="366"/>
      <c r="L322" s="280"/>
      <c r="M322" s="246"/>
      <c r="N322" s="280"/>
      <c r="O322" s="280"/>
      <c r="P322" s="280"/>
      <c r="Q322" s="280"/>
      <c r="R322" s="280"/>
      <c r="S322" s="280"/>
      <c r="T322" s="280"/>
      <c r="U322" s="280"/>
      <c r="V322" s="280"/>
      <c r="W322" s="280"/>
      <c r="X322" s="280"/>
      <c r="Y322" s="246"/>
      <c r="Z322" s="366"/>
      <c r="AA322" s="280"/>
      <c r="AC322" s="368"/>
      <c r="AD322" s="246"/>
      <c r="AE322" s="246"/>
      <c r="AF322" s="246"/>
      <c r="AG322" s="255"/>
      <c r="AH322" s="255"/>
      <c r="AJ322" s="246"/>
      <c r="AK322" s="246"/>
      <c r="AM322" s="246"/>
    </row>
    <row r="323">
      <c r="A323" s="268"/>
      <c r="C323" s="280"/>
      <c r="D323" s="280"/>
      <c r="E323" s="364"/>
      <c r="F323" s="246"/>
      <c r="G323" s="367"/>
      <c r="H323" s="365"/>
      <c r="I323" s="246"/>
      <c r="J323" s="280"/>
      <c r="K323" s="366"/>
      <c r="L323" s="280"/>
      <c r="M323" s="246"/>
      <c r="N323" s="280"/>
      <c r="O323" s="280"/>
      <c r="P323" s="280"/>
      <c r="Q323" s="280"/>
      <c r="R323" s="280"/>
      <c r="S323" s="280"/>
      <c r="T323" s="280"/>
      <c r="U323" s="280"/>
      <c r="V323" s="280"/>
      <c r="W323" s="280"/>
      <c r="X323" s="280"/>
      <c r="Y323" s="246"/>
      <c r="Z323" s="366"/>
      <c r="AA323" s="280"/>
      <c r="AC323" s="368"/>
      <c r="AD323" s="246"/>
      <c r="AE323" s="246"/>
      <c r="AF323" s="246"/>
      <c r="AG323" s="255"/>
      <c r="AH323" s="255"/>
      <c r="AJ323" s="246"/>
      <c r="AK323" s="246"/>
      <c r="AM323" s="246"/>
    </row>
    <row r="324">
      <c r="A324" s="268"/>
      <c r="C324" s="280"/>
      <c r="D324" s="280"/>
      <c r="E324" s="364"/>
      <c r="F324" s="246"/>
      <c r="G324" s="367"/>
      <c r="H324" s="365"/>
      <c r="I324" s="246"/>
      <c r="J324" s="280"/>
      <c r="K324" s="366"/>
      <c r="L324" s="280"/>
      <c r="M324" s="246"/>
      <c r="N324" s="280"/>
      <c r="O324" s="280"/>
      <c r="P324" s="280"/>
      <c r="Q324" s="280"/>
      <c r="R324" s="280"/>
      <c r="S324" s="280"/>
      <c r="T324" s="280"/>
      <c r="U324" s="280"/>
      <c r="V324" s="280"/>
      <c r="W324" s="280"/>
      <c r="X324" s="280"/>
      <c r="Y324" s="246"/>
      <c r="Z324" s="366"/>
      <c r="AA324" s="280"/>
      <c r="AC324" s="368"/>
      <c r="AD324" s="246"/>
      <c r="AE324" s="246"/>
      <c r="AF324" s="246"/>
      <c r="AG324" s="255"/>
      <c r="AH324" s="255"/>
      <c r="AJ324" s="246"/>
      <c r="AK324" s="246"/>
      <c r="AM324" s="246"/>
    </row>
    <row r="325">
      <c r="A325" s="268"/>
      <c r="C325" s="280"/>
      <c r="D325" s="280"/>
      <c r="E325" s="364"/>
      <c r="F325" s="246"/>
      <c r="G325" s="367"/>
      <c r="H325" s="365"/>
      <c r="I325" s="246"/>
      <c r="J325" s="280"/>
      <c r="K325" s="366"/>
      <c r="L325" s="280"/>
      <c r="M325" s="246"/>
      <c r="N325" s="280"/>
      <c r="O325" s="280"/>
      <c r="P325" s="280"/>
      <c r="Q325" s="280"/>
      <c r="R325" s="280"/>
      <c r="S325" s="280"/>
      <c r="T325" s="280"/>
      <c r="U325" s="280"/>
      <c r="V325" s="280"/>
      <c r="W325" s="280"/>
      <c r="X325" s="280"/>
      <c r="Y325" s="246"/>
      <c r="Z325" s="366"/>
      <c r="AA325" s="280"/>
      <c r="AC325" s="368"/>
      <c r="AD325" s="246"/>
      <c r="AE325" s="246"/>
      <c r="AF325" s="246"/>
      <c r="AG325" s="255"/>
      <c r="AH325" s="255"/>
      <c r="AJ325" s="246"/>
      <c r="AK325" s="246"/>
      <c r="AM325" s="246"/>
    </row>
    <row r="326">
      <c r="A326" s="268"/>
      <c r="C326" s="280"/>
      <c r="D326" s="280"/>
      <c r="E326" s="364"/>
      <c r="F326" s="246"/>
      <c r="G326" s="367"/>
      <c r="H326" s="365"/>
      <c r="I326" s="246"/>
      <c r="J326" s="280"/>
      <c r="K326" s="366"/>
      <c r="L326" s="280"/>
      <c r="M326" s="246"/>
      <c r="N326" s="280"/>
      <c r="O326" s="280"/>
      <c r="P326" s="280"/>
      <c r="Q326" s="280"/>
      <c r="R326" s="280"/>
      <c r="S326" s="280"/>
      <c r="T326" s="280"/>
      <c r="U326" s="280"/>
      <c r="V326" s="280"/>
      <c r="W326" s="280"/>
      <c r="X326" s="280"/>
      <c r="Y326" s="246"/>
      <c r="Z326" s="366"/>
      <c r="AA326" s="280"/>
      <c r="AC326" s="368"/>
      <c r="AD326" s="246"/>
      <c r="AE326" s="246"/>
      <c r="AF326" s="246"/>
      <c r="AG326" s="255"/>
      <c r="AH326" s="255"/>
      <c r="AJ326" s="246"/>
      <c r="AK326" s="246"/>
      <c r="AM326" s="246"/>
    </row>
    <row r="327">
      <c r="A327" s="268"/>
      <c r="C327" s="280"/>
      <c r="D327" s="280"/>
      <c r="E327" s="364"/>
      <c r="F327" s="246"/>
      <c r="G327" s="367"/>
      <c r="H327" s="365"/>
      <c r="I327" s="246"/>
      <c r="J327" s="280"/>
      <c r="K327" s="366"/>
      <c r="L327" s="280"/>
      <c r="M327" s="246"/>
      <c r="N327" s="280"/>
      <c r="O327" s="280"/>
      <c r="P327" s="280"/>
      <c r="Q327" s="280"/>
      <c r="R327" s="280"/>
      <c r="S327" s="280"/>
      <c r="T327" s="280"/>
      <c r="U327" s="280"/>
      <c r="V327" s="280"/>
      <c r="W327" s="280"/>
      <c r="X327" s="280"/>
      <c r="Y327" s="246"/>
      <c r="Z327" s="366"/>
      <c r="AA327" s="280"/>
      <c r="AC327" s="368"/>
      <c r="AD327" s="246"/>
      <c r="AE327" s="246"/>
      <c r="AF327" s="246"/>
      <c r="AG327" s="255"/>
      <c r="AH327" s="255"/>
      <c r="AJ327" s="246"/>
      <c r="AK327" s="246"/>
      <c r="AM327" s="246"/>
    </row>
    <row r="328">
      <c r="A328" s="268"/>
      <c r="C328" s="280"/>
      <c r="D328" s="280"/>
      <c r="E328" s="364"/>
      <c r="F328" s="246"/>
      <c r="G328" s="367"/>
      <c r="H328" s="365"/>
      <c r="I328" s="246"/>
      <c r="J328" s="280"/>
      <c r="K328" s="366"/>
      <c r="L328" s="280"/>
      <c r="M328" s="246"/>
      <c r="N328" s="280"/>
      <c r="O328" s="280"/>
      <c r="P328" s="280"/>
      <c r="Q328" s="280"/>
      <c r="R328" s="280"/>
      <c r="S328" s="280"/>
      <c r="T328" s="280"/>
      <c r="U328" s="280"/>
      <c r="V328" s="280"/>
      <c r="W328" s="280"/>
      <c r="X328" s="280"/>
      <c r="Y328" s="246"/>
      <c r="Z328" s="366"/>
      <c r="AA328" s="280"/>
      <c r="AC328" s="368"/>
      <c r="AD328" s="246"/>
      <c r="AE328" s="246"/>
      <c r="AF328" s="246"/>
      <c r="AG328" s="255"/>
      <c r="AH328" s="255"/>
      <c r="AJ328" s="246"/>
      <c r="AK328" s="246"/>
      <c r="AM328" s="246"/>
    </row>
    <row r="329">
      <c r="A329" s="268"/>
      <c r="C329" s="280"/>
      <c r="D329" s="280"/>
      <c r="E329" s="364"/>
      <c r="F329" s="246"/>
      <c r="G329" s="367"/>
      <c r="H329" s="365"/>
      <c r="I329" s="246"/>
      <c r="J329" s="280"/>
      <c r="K329" s="366"/>
      <c r="L329" s="280"/>
      <c r="M329" s="246"/>
      <c r="N329" s="280"/>
      <c r="O329" s="280"/>
      <c r="P329" s="280"/>
      <c r="Q329" s="280"/>
      <c r="R329" s="280"/>
      <c r="S329" s="280"/>
      <c r="T329" s="280"/>
      <c r="U329" s="280"/>
      <c r="V329" s="280"/>
      <c r="W329" s="280"/>
      <c r="X329" s="280"/>
      <c r="Y329" s="246"/>
      <c r="Z329" s="366"/>
      <c r="AA329" s="280"/>
      <c r="AC329" s="368"/>
      <c r="AD329" s="246"/>
      <c r="AE329" s="246"/>
      <c r="AF329" s="246"/>
      <c r="AG329" s="255"/>
      <c r="AH329" s="255"/>
      <c r="AJ329" s="246"/>
      <c r="AK329" s="246"/>
      <c r="AM329" s="246"/>
    </row>
    <row r="330">
      <c r="A330" s="268"/>
      <c r="C330" s="280"/>
      <c r="D330" s="280"/>
      <c r="E330" s="364"/>
      <c r="F330" s="246"/>
      <c r="G330" s="367"/>
      <c r="H330" s="365"/>
      <c r="I330" s="246"/>
      <c r="J330" s="280"/>
      <c r="K330" s="366"/>
      <c r="L330" s="280"/>
      <c r="M330" s="246"/>
      <c r="N330" s="280"/>
      <c r="O330" s="280"/>
      <c r="P330" s="280"/>
      <c r="Q330" s="280"/>
      <c r="R330" s="280"/>
      <c r="S330" s="280"/>
      <c r="T330" s="280"/>
      <c r="U330" s="280"/>
      <c r="V330" s="280"/>
      <c r="W330" s="280"/>
      <c r="X330" s="280"/>
      <c r="Y330" s="246"/>
      <c r="Z330" s="366"/>
      <c r="AA330" s="280"/>
      <c r="AC330" s="368"/>
      <c r="AD330" s="246"/>
      <c r="AE330" s="246"/>
      <c r="AF330" s="246"/>
      <c r="AG330" s="255"/>
      <c r="AH330" s="255"/>
      <c r="AJ330" s="246"/>
      <c r="AK330" s="246"/>
      <c r="AM330" s="246"/>
    </row>
    <row r="331">
      <c r="A331" s="268"/>
      <c r="C331" s="280"/>
      <c r="D331" s="280"/>
      <c r="E331" s="364"/>
      <c r="F331" s="246"/>
      <c r="G331" s="367"/>
      <c r="H331" s="365"/>
      <c r="I331" s="246"/>
      <c r="J331" s="280"/>
      <c r="K331" s="366"/>
      <c r="L331" s="280"/>
      <c r="M331" s="246"/>
      <c r="N331" s="280"/>
      <c r="O331" s="280"/>
      <c r="P331" s="280"/>
      <c r="Q331" s="280"/>
      <c r="R331" s="280"/>
      <c r="S331" s="280"/>
      <c r="T331" s="280"/>
      <c r="U331" s="280"/>
      <c r="V331" s="280"/>
      <c r="W331" s="280"/>
      <c r="X331" s="280"/>
      <c r="Y331" s="246"/>
      <c r="Z331" s="366"/>
      <c r="AA331" s="280"/>
      <c r="AC331" s="368"/>
      <c r="AD331" s="246"/>
      <c r="AE331" s="246"/>
      <c r="AF331" s="246"/>
      <c r="AG331" s="255"/>
      <c r="AH331" s="255"/>
      <c r="AJ331" s="246"/>
      <c r="AK331" s="246"/>
      <c r="AM331" s="246"/>
    </row>
    <row r="332">
      <c r="A332" s="268"/>
      <c r="C332" s="280"/>
      <c r="D332" s="280"/>
      <c r="E332" s="364"/>
      <c r="F332" s="246"/>
      <c r="G332" s="367"/>
      <c r="H332" s="365"/>
      <c r="I332" s="246"/>
      <c r="J332" s="280"/>
      <c r="K332" s="366"/>
      <c r="L332" s="280"/>
      <c r="M332" s="246"/>
      <c r="N332" s="280"/>
      <c r="O332" s="280"/>
      <c r="P332" s="280"/>
      <c r="Q332" s="280"/>
      <c r="R332" s="280"/>
      <c r="S332" s="280"/>
      <c r="T332" s="280"/>
      <c r="U332" s="280"/>
      <c r="V332" s="280"/>
      <c r="W332" s="280"/>
      <c r="X332" s="280"/>
      <c r="Y332" s="246"/>
      <c r="Z332" s="366"/>
      <c r="AA332" s="280"/>
      <c r="AC332" s="368"/>
      <c r="AD332" s="246"/>
      <c r="AE332" s="246"/>
      <c r="AF332" s="246"/>
      <c r="AG332" s="255"/>
      <c r="AH332" s="255"/>
      <c r="AJ332" s="246"/>
      <c r="AK332" s="246"/>
      <c r="AM332" s="246"/>
    </row>
    <row r="333">
      <c r="A333" s="268"/>
      <c r="C333" s="280"/>
      <c r="D333" s="280"/>
      <c r="E333" s="364"/>
      <c r="F333" s="246"/>
      <c r="G333" s="367"/>
      <c r="H333" s="365"/>
      <c r="I333" s="246"/>
      <c r="J333" s="280"/>
      <c r="K333" s="366"/>
      <c r="L333" s="280"/>
      <c r="M333" s="246"/>
      <c r="N333" s="280"/>
      <c r="O333" s="280"/>
      <c r="P333" s="280"/>
      <c r="Q333" s="280"/>
      <c r="R333" s="280"/>
      <c r="S333" s="280"/>
      <c r="T333" s="280"/>
      <c r="U333" s="280"/>
      <c r="V333" s="280"/>
      <c r="W333" s="280"/>
      <c r="X333" s="280"/>
      <c r="Y333" s="246"/>
      <c r="Z333" s="366"/>
      <c r="AA333" s="280"/>
      <c r="AC333" s="368"/>
      <c r="AD333" s="246"/>
      <c r="AE333" s="246"/>
      <c r="AF333" s="246"/>
      <c r="AG333" s="255"/>
      <c r="AH333" s="255"/>
      <c r="AJ333" s="246"/>
      <c r="AK333" s="246"/>
      <c r="AM333" s="246"/>
    </row>
    <row r="334">
      <c r="A334" s="268"/>
      <c r="C334" s="280"/>
      <c r="D334" s="280"/>
      <c r="E334" s="364"/>
      <c r="F334" s="246"/>
      <c r="G334" s="367"/>
      <c r="H334" s="365"/>
      <c r="I334" s="246"/>
      <c r="J334" s="280"/>
      <c r="K334" s="366"/>
      <c r="L334" s="280"/>
      <c r="M334" s="246"/>
      <c r="N334" s="280"/>
      <c r="O334" s="280"/>
      <c r="P334" s="280"/>
      <c r="Q334" s="280"/>
      <c r="R334" s="280"/>
      <c r="S334" s="280"/>
      <c r="T334" s="280"/>
      <c r="U334" s="280"/>
      <c r="V334" s="280"/>
      <c r="W334" s="280"/>
      <c r="X334" s="280"/>
      <c r="Y334" s="246"/>
      <c r="Z334" s="366"/>
      <c r="AA334" s="280"/>
      <c r="AC334" s="368"/>
      <c r="AD334" s="246"/>
      <c r="AE334" s="246"/>
      <c r="AF334" s="246"/>
      <c r="AG334" s="255"/>
      <c r="AH334" s="255"/>
      <c r="AJ334" s="246"/>
      <c r="AK334" s="246"/>
      <c r="AM334" s="246"/>
    </row>
    <row r="335">
      <c r="A335" s="268"/>
      <c r="C335" s="280"/>
      <c r="D335" s="280"/>
      <c r="E335" s="364"/>
      <c r="F335" s="246"/>
      <c r="G335" s="367"/>
      <c r="H335" s="365"/>
      <c r="I335" s="246"/>
      <c r="J335" s="280"/>
      <c r="K335" s="366"/>
      <c r="L335" s="280"/>
      <c r="M335" s="246"/>
      <c r="N335" s="280"/>
      <c r="O335" s="280"/>
      <c r="P335" s="280"/>
      <c r="Q335" s="280"/>
      <c r="R335" s="280"/>
      <c r="S335" s="280"/>
      <c r="T335" s="280"/>
      <c r="U335" s="280"/>
      <c r="V335" s="280"/>
      <c r="W335" s="280"/>
      <c r="X335" s="280"/>
      <c r="Y335" s="246"/>
      <c r="Z335" s="366"/>
      <c r="AA335" s="280"/>
      <c r="AC335" s="368"/>
      <c r="AD335" s="246"/>
      <c r="AE335" s="246"/>
      <c r="AF335" s="246"/>
      <c r="AG335" s="255"/>
      <c r="AH335" s="255"/>
      <c r="AJ335" s="246"/>
      <c r="AK335" s="246"/>
      <c r="AM335" s="246"/>
    </row>
    <row r="336">
      <c r="A336" s="268"/>
      <c r="C336" s="280"/>
      <c r="D336" s="280"/>
      <c r="E336" s="364"/>
      <c r="F336" s="246"/>
      <c r="G336" s="367"/>
      <c r="H336" s="365"/>
      <c r="I336" s="246"/>
      <c r="J336" s="280"/>
      <c r="K336" s="366"/>
      <c r="L336" s="280"/>
      <c r="M336" s="246"/>
      <c r="N336" s="280"/>
      <c r="O336" s="280"/>
      <c r="P336" s="280"/>
      <c r="Q336" s="280"/>
      <c r="R336" s="280"/>
      <c r="S336" s="280"/>
      <c r="T336" s="280"/>
      <c r="U336" s="280"/>
      <c r="V336" s="280"/>
      <c r="W336" s="280"/>
      <c r="X336" s="280"/>
      <c r="Y336" s="246"/>
      <c r="Z336" s="366"/>
      <c r="AA336" s="280"/>
      <c r="AC336" s="368"/>
      <c r="AD336" s="246"/>
      <c r="AE336" s="246"/>
      <c r="AF336" s="246"/>
      <c r="AG336" s="255"/>
      <c r="AH336" s="255"/>
      <c r="AJ336" s="246"/>
      <c r="AK336" s="246"/>
      <c r="AM336" s="246"/>
    </row>
    <row r="337">
      <c r="A337" s="268"/>
      <c r="C337" s="280"/>
      <c r="D337" s="280"/>
      <c r="E337" s="364"/>
      <c r="F337" s="246"/>
      <c r="G337" s="367"/>
      <c r="H337" s="365"/>
      <c r="I337" s="246"/>
      <c r="J337" s="280"/>
      <c r="K337" s="366"/>
      <c r="L337" s="280"/>
      <c r="M337" s="246"/>
      <c r="N337" s="280"/>
      <c r="O337" s="280"/>
      <c r="P337" s="280"/>
      <c r="Q337" s="280"/>
      <c r="R337" s="280"/>
      <c r="S337" s="280"/>
      <c r="T337" s="280"/>
      <c r="U337" s="280"/>
      <c r="V337" s="280"/>
      <c r="W337" s="280"/>
      <c r="X337" s="280"/>
      <c r="Y337" s="246"/>
      <c r="Z337" s="366"/>
      <c r="AA337" s="280"/>
      <c r="AC337" s="368"/>
      <c r="AD337" s="246"/>
      <c r="AE337" s="246"/>
      <c r="AF337" s="246"/>
      <c r="AG337" s="255"/>
      <c r="AH337" s="255"/>
      <c r="AJ337" s="246"/>
      <c r="AK337" s="246"/>
      <c r="AM337" s="246"/>
    </row>
    <row r="338">
      <c r="A338" s="268"/>
      <c r="C338" s="280"/>
      <c r="D338" s="280"/>
      <c r="E338" s="364"/>
      <c r="F338" s="246"/>
      <c r="G338" s="367"/>
      <c r="H338" s="365"/>
      <c r="I338" s="246"/>
      <c r="J338" s="280"/>
      <c r="K338" s="366"/>
      <c r="L338" s="280"/>
      <c r="M338" s="246"/>
      <c r="N338" s="280"/>
      <c r="O338" s="280"/>
      <c r="P338" s="280"/>
      <c r="Q338" s="280"/>
      <c r="R338" s="280"/>
      <c r="S338" s="280"/>
      <c r="T338" s="280"/>
      <c r="U338" s="280"/>
      <c r="V338" s="280"/>
      <c r="W338" s="280"/>
      <c r="X338" s="280"/>
      <c r="Y338" s="246"/>
      <c r="Z338" s="366"/>
      <c r="AA338" s="280"/>
      <c r="AC338" s="368"/>
      <c r="AD338" s="246"/>
      <c r="AE338" s="246"/>
      <c r="AF338" s="246"/>
      <c r="AG338" s="255"/>
      <c r="AH338" s="255"/>
      <c r="AJ338" s="246"/>
      <c r="AK338" s="246"/>
      <c r="AM338" s="246"/>
    </row>
    <row r="339">
      <c r="A339" s="268"/>
      <c r="C339" s="280"/>
      <c r="D339" s="280"/>
      <c r="E339" s="364"/>
      <c r="F339" s="246"/>
      <c r="G339" s="367"/>
      <c r="H339" s="365"/>
      <c r="I339" s="246"/>
      <c r="J339" s="280"/>
      <c r="K339" s="366"/>
      <c r="L339" s="280"/>
      <c r="M339" s="246"/>
      <c r="N339" s="280"/>
      <c r="O339" s="280"/>
      <c r="P339" s="280"/>
      <c r="Q339" s="280"/>
      <c r="R339" s="280"/>
      <c r="S339" s="280"/>
      <c r="T339" s="280"/>
      <c r="U339" s="280"/>
      <c r="V339" s="280"/>
      <c r="W339" s="280"/>
      <c r="X339" s="280"/>
      <c r="Y339" s="246"/>
      <c r="Z339" s="366"/>
      <c r="AA339" s="280"/>
      <c r="AC339" s="368"/>
      <c r="AD339" s="246"/>
      <c r="AE339" s="246"/>
      <c r="AF339" s="246"/>
      <c r="AG339" s="255"/>
      <c r="AH339" s="255"/>
      <c r="AJ339" s="246"/>
      <c r="AK339" s="246"/>
      <c r="AM339" s="246"/>
    </row>
    <row r="340">
      <c r="A340" s="268"/>
      <c r="C340" s="280"/>
      <c r="D340" s="280"/>
      <c r="E340" s="364"/>
      <c r="F340" s="246"/>
      <c r="G340" s="367"/>
      <c r="H340" s="365"/>
      <c r="I340" s="246"/>
      <c r="J340" s="280"/>
      <c r="K340" s="366"/>
      <c r="L340" s="280"/>
      <c r="M340" s="246"/>
      <c r="N340" s="280"/>
      <c r="O340" s="280"/>
      <c r="P340" s="280"/>
      <c r="Q340" s="280"/>
      <c r="R340" s="280"/>
      <c r="S340" s="280"/>
      <c r="T340" s="280"/>
      <c r="U340" s="280"/>
      <c r="V340" s="280"/>
      <c r="W340" s="280"/>
      <c r="X340" s="280"/>
      <c r="Y340" s="246"/>
      <c r="Z340" s="366"/>
      <c r="AA340" s="280"/>
      <c r="AC340" s="368"/>
      <c r="AD340" s="246"/>
      <c r="AE340" s="246"/>
      <c r="AF340" s="246"/>
      <c r="AG340" s="255"/>
      <c r="AH340" s="255"/>
      <c r="AJ340" s="246"/>
      <c r="AK340" s="246"/>
      <c r="AM340" s="246"/>
    </row>
    <row r="341">
      <c r="A341" s="268"/>
      <c r="C341" s="280"/>
      <c r="D341" s="280"/>
      <c r="E341" s="364"/>
      <c r="F341" s="246"/>
      <c r="G341" s="367"/>
      <c r="H341" s="365"/>
      <c r="I341" s="246"/>
      <c r="J341" s="280"/>
      <c r="K341" s="366"/>
      <c r="L341" s="280"/>
      <c r="M341" s="246"/>
      <c r="N341" s="280"/>
      <c r="O341" s="280"/>
      <c r="P341" s="280"/>
      <c r="Q341" s="280"/>
      <c r="R341" s="280"/>
      <c r="S341" s="280"/>
      <c r="T341" s="280"/>
      <c r="U341" s="280"/>
      <c r="V341" s="280"/>
      <c r="W341" s="280"/>
      <c r="X341" s="280"/>
      <c r="Y341" s="246"/>
      <c r="Z341" s="366"/>
      <c r="AA341" s="280"/>
      <c r="AC341" s="368"/>
      <c r="AD341" s="246"/>
      <c r="AE341" s="246"/>
      <c r="AF341" s="246"/>
      <c r="AG341" s="255"/>
      <c r="AH341" s="255"/>
      <c r="AJ341" s="246"/>
      <c r="AK341" s="246"/>
      <c r="AM341" s="246"/>
    </row>
    <row r="342">
      <c r="A342" s="268"/>
      <c r="C342" s="280"/>
      <c r="D342" s="280"/>
      <c r="E342" s="364"/>
      <c r="F342" s="246"/>
      <c r="G342" s="367"/>
      <c r="H342" s="365"/>
      <c r="I342" s="246"/>
      <c r="J342" s="280"/>
      <c r="K342" s="366"/>
      <c r="L342" s="280"/>
      <c r="M342" s="246"/>
      <c r="N342" s="280"/>
      <c r="O342" s="280"/>
      <c r="P342" s="280"/>
      <c r="Q342" s="280"/>
      <c r="R342" s="280"/>
      <c r="S342" s="280"/>
      <c r="T342" s="280"/>
      <c r="U342" s="280"/>
      <c r="V342" s="280"/>
      <c r="W342" s="280"/>
      <c r="X342" s="280"/>
      <c r="Y342" s="246"/>
      <c r="Z342" s="366"/>
      <c r="AA342" s="280"/>
      <c r="AC342" s="368"/>
      <c r="AD342" s="246"/>
      <c r="AE342" s="246"/>
      <c r="AF342" s="246"/>
      <c r="AG342" s="255"/>
      <c r="AH342" s="255"/>
      <c r="AJ342" s="246"/>
      <c r="AK342" s="246"/>
      <c r="AM342" s="246"/>
    </row>
    <row r="343">
      <c r="A343" s="268"/>
      <c r="C343" s="280"/>
      <c r="D343" s="280"/>
      <c r="E343" s="364"/>
      <c r="F343" s="246"/>
      <c r="G343" s="367"/>
      <c r="H343" s="365"/>
      <c r="I343" s="246"/>
      <c r="J343" s="280"/>
      <c r="K343" s="366"/>
      <c r="L343" s="280"/>
      <c r="M343" s="246"/>
      <c r="N343" s="280"/>
      <c r="O343" s="280"/>
      <c r="P343" s="280"/>
      <c r="Q343" s="280"/>
      <c r="R343" s="280"/>
      <c r="S343" s="280"/>
      <c r="T343" s="280"/>
      <c r="U343" s="280"/>
      <c r="V343" s="280"/>
      <c r="W343" s="280"/>
      <c r="X343" s="280"/>
      <c r="Y343" s="246"/>
      <c r="Z343" s="366"/>
      <c r="AA343" s="280"/>
      <c r="AC343" s="368"/>
      <c r="AD343" s="246"/>
      <c r="AE343" s="246"/>
      <c r="AF343" s="246"/>
      <c r="AG343" s="255"/>
      <c r="AH343" s="255"/>
      <c r="AJ343" s="246"/>
      <c r="AK343" s="246"/>
      <c r="AM343" s="246"/>
    </row>
    <row r="344">
      <c r="A344" s="268"/>
      <c r="C344" s="280"/>
      <c r="D344" s="280"/>
      <c r="E344" s="364"/>
      <c r="F344" s="246"/>
      <c r="G344" s="367"/>
      <c r="H344" s="365"/>
      <c r="I344" s="246"/>
      <c r="J344" s="280"/>
      <c r="K344" s="366"/>
      <c r="L344" s="280"/>
      <c r="M344" s="246"/>
      <c r="N344" s="280"/>
      <c r="O344" s="280"/>
      <c r="P344" s="280"/>
      <c r="Q344" s="280"/>
      <c r="R344" s="280"/>
      <c r="S344" s="280"/>
      <c r="T344" s="280"/>
      <c r="U344" s="280"/>
      <c r="V344" s="280"/>
      <c r="W344" s="280"/>
      <c r="X344" s="280"/>
      <c r="Y344" s="246"/>
      <c r="Z344" s="366"/>
      <c r="AA344" s="280"/>
      <c r="AC344" s="368"/>
      <c r="AD344" s="246"/>
      <c r="AE344" s="246"/>
      <c r="AF344" s="246"/>
      <c r="AG344" s="255"/>
      <c r="AH344" s="255"/>
      <c r="AJ344" s="246"/>
      <c r="AK344" s="246"/>
      <c r="AM344" s="246"/>
    </row>
    <row r="345">
      <c r="A345" s="268"/>
      <c r="C345" s="280"/>
      <c r="D345" s="280"/>
      <c r="E345" s="364"/>
      <c r="F345" s="246"/>
      <c r="G345" s="367"/>
      <c r="H345" s="365"/>
      <c r="I345" s="246"/>
      <c r="J345" s="280"/>
      <c r="K345" s="366"/>
      <c r="L345" s="280"/>
      <c r="M345" s="246"/>
      <c r="N345" s="280"/>
      <c r="O345" s="280"/>
      <c r="P345" s="280"/>
      <c r="Q345" s="280"/>
      <c r="R345" s="280"/>
      <c r="S345" s="280"/>
      <c r="T345" s="280"/>
      <c r="U345" s="280"/>
      <c r="V345" s="280"/>
      <c r="W345" s="280"/>
      <c r="X345" s="280"/>
      <c r="Y345" s="246"/>
      <c r="Z345" s="366"/>
      <c r="AA345" s="280"/>
      <c r="AC345" s="368"/>
      <c r="AD345" s="246"/>
      <c r="AE345" s="246"/>
      <c r="AF345" s="246"/>
      <c r="AG345" s="255"/>
      <c r="AH345" s="255"/>
      <c r="AJ345" s="246"/>
      <c r="AK345" s="246"/>
      <c r="AM345" s="246"/>
    </row>
    <row r="346">
      <c r="A346" s="268"/>
      <c r="C346" s="280"/>
      <c r="D346" s="280"/>
      <c r="E346" s="364"/>
      <c r="F346" s="246"/>
      <c r="G346" s="367"/>
      <c r="H346" s="365"/>
      <c r="I346" s="246"/>
      <c r="J346" s="280"/>
      <c r="K346" s="366"/>
      <c r="L346" s="280"/>
      <c r="M346" s="246"/>
      <c r="N346" s="280"/>
      <c r="O346" s="280"/>
      <c r="P346" s="280"/>
      <c r="Q346" s="280"/>
      <c r="R346" s="280"/>
      <c r="S346" s="280"/>
      <c r="T346" s="280"/>
      <c r="U346" s="280"/>
      <c r="V346" s="280"/>
      <c r="W346" s="280"/>
      <c r="X346" s="280"/>
      <c r="Y346" s="246"/>
      <c r="Z346" s="366"/>
      <c r="AA346" s="280"/>
      <c r="AC346" s="368"/>
      <c r="AD346" s="246"/>
      <c r="AE346" s="246"/>
      <c r="AF346" s="246"/>
      <c r="AG346" s="255"/>
      <c r="AH346" s="255"/>
      <c r="AJ346" s="246"/>
      <c r="AK346" s="246"/>
      <c r="AM346" s="246"/>
    </row>
    <row r="347">
      <c r="A347" s="268"/>
      <c r="C347" s="280"/>
      <c r="D347" s="280"/>
      <c r="E347" s="364"/>
      <c r="F347" s="246"/>
      <c r="G347" s="367"/>
      <c r="H347" s="365"/>
      <c r="I347" s="246"/>
      <c r="J347" s="280"/>
      <c r="K347" s="366"/>
      <c r="L347" s="280"/>
      <c r="M347" s="246"/>
      <c r="N347" s="280"/>
      <c r="O347" s="280"/>
      <c r="P347" s="280"/>
      <c r="Q347" s="280"/>
      <c r="R347" s="280"/>
      <c r="S347" s="280"/>
      <c r="T347" s="280"/>
      <c r="U347" s="280"/>
      <c r="V347" s="280"/>
      <c r="W347" s="280"/>
      <c r="X347" s="280"/>
      <c r="Y347" s="246"/>
      <c r="Z347" s="366"/>
      <c r="AA347" s="280"/>
      <c r="AC347" s="368"/>
      <c r="AD347" s="246"/>
      <c r="AE347" s="246"/>
      <c r="AF347" s="246"/>
      <c r="AG347" s="255"/>
      <c r="AH347" s="255"/>
      <c r="AJ347" s="246"/>
      <c r="AK347" s="246"/>
      <c r="AM347" s="246"/>
    </row>
    <row r="348">
      <c r="A348" s="268"/>
      <c r="C348" s="280"/>
      <c r="D348" s="280"/>
      <c r="E348" s="364"/>
      <c r="F348" s="246"/>
      <c r="G348" s="367"/>
      <c r="H348" s="365"/>
      <c r="I348" s="246"/>
      <c r="J348" s="280"/>
      <c r="K348" s="366"/>
      <c r="L348" s="280"/>
      <c r="M348" s="246"/>
      <c r="N348" s="280"/>
      <c r="O348" s="280"/>
      <c r="P348" s="280"/>
      <c r="Q348" s="280"/>
      <c r="R348" s="280"/>
      <c r="S348" s="280"/>
      <c r="T348" s="280"/>
      <c r="U348" s="280"/>
      <c r="V348" s="280"/>
      <c r="W348" s="280"/>
      <c r="X348" s="280"/>
      <c r="Y348" s="246"/>
      <c r="Z348" s="366"/>
      <c r="AA348" s="280"/>
      <c r="AC348" s="368"/>
      <c r="AD348" s="246"/>
      <c r="AE348" s="246"/>
      <c r="AF348" s="246"/>
      <c r="AG348" s="255"/>
      <c r="AH348" s="255"/>
      <c r="AJ348" s="246"/>
      <c r="AK348" s="246"/>
      <c r="AM348" s="246"/>
    </row>
    <row r="349">
      <c r="A349" s="268"/>
      <c r="C349" s="280"/>
      <c r="D349" s="280"/>
      <c r="E349" s="364"/>
      <c r="F349" s="246"/>
      <c r="G349" s="367"/>
      <c r="H349" s="365"/>
      <c r="I349" s="246"/>
      <c r="J349" s="280"/>
      <c r="K349" s="366"/>
      <c r="L349" s="280"/>
      <c r="M349" s="246"/>
      <c r="N349" s="280"/>
      <c r="O349" s="280"/>
      <c r="P349" s="280"/>
      <c r="Q349" s="280"/>
      <c r="R349" s="280"/>
      <c r="S349" s="280"/>
      <c r="T349" s="280"/>
      <c r="U349" s="280"/>
      <c r="V349" s="280"/>
      <c r="W349" s="280"/>
      <c r="X349" s="280"/>
      <c r="Y349" s="246"/>
      <c r="Z349" s="366"/>
      <c r="AA349" s="280"/>
      <c r="AC349" s="368"/>
      <c r="AD349" s="246"/>
      <c r="AE349" s="246"/>
      <c r="AF349" s="246"/>
      <c r="AG349" s="255"/>
      <c r="AH349" s="255"/>
      <c r="AJ349" s="246"/>
      <c r="AK349" s="246"/>
      <c r="AM349" s="246"/>
    </row>
    <row r="350">
      <c r="A350" s="268"/>
      <c r="C350" s="280"/>
      <c r="D350" s="280"/>
      <c r="E350" s="364"/>
      <c r="F350" s="246"/>
      <c r="G350" s="367"/>
      <c r="H350" s="365"/>
      <c r="I350" s="246"/>
      <c r="J350" s="280"/>
      <c r="K350" s="366"/>
      <c r="L350" s="280"/>
      <c r="M350" s="246"/>
      <c r="N350" s="280"/>
      <c r="O350" s="280"/>
      <c r="P350" s="280"/>
      <c r="Q350" s="280"/>
      <c r="R350" s="280"/>
      <c r="S350" s="280"/>
      <c r="T350" s="280"/>
      <c r="U350" s="280"/>
      <c r="V350" s="280"/>
      <c r="W350" s="280"/>
      <c r="X350" s="280"/>
      <c r="Y350" s="246"/>
      <c r="Z350" s="366"/>
      <c r="AA350" s="280"/>
      <c r="AC350" s="368"/>
      <c r="AD350" s="246"/>
      <c r="AE350" s="246"/>
      <c r="AF350" s="246"/>
      <c r="AG350" s="255"/>
      <c r="AH350" s="255"/>
      <c r="AJ350" s="246"/>
      <c r="AK350" s="246"/>
      <c r="AM350" s="246"/>
    </row>
    <row r="351">
      <c r="A351" s="268"/>
      <c r="C351" s="280"/>
      <c r="D351" s="280"/>
      <c r="E351" s="364"/>
      <c r="F351" s="246"/>
      <c r="G351" s="367"/>
      <c r="H351" s="365"/>
      <c r="I351" s="246"/>
      <c r="J351" s="280"/>
      <c r="K351" s="366"/>
      <c r="L351" s="280"/>
      <c r="M351" s="246"/>
      <c r="N351" s="280"/>
      <c r="O351" s="280"/>
      <c r="P351" s="280"/>
      <c r="Q351" s="280"/>
      <c r="R351" s="280"/>
      <c r="S351" s="280"/>
      <c r="T351" s="280"/>
      <c r="U351" s="280"/>
      <c r="V351" s="280"/>
      <c r="W351" s="280"/>
      <c r="X351" s="280"/>
      <c r="Y351" s="246"/>
      <c r="Z351" s="366"/>
      <c r="AA351" s="280"/>
      <c r="AC351" s="368"/>
      <c r="AD351" s="246"/>
      <c r="AE351" s="246"/>
      <c r="AF351" s="246"/>
      <c r="AG351" s="255"/>
      <c r="AH351" s="255"/>
      <c r="AJ351" s="246"/>
      <c r="AK351" s="246"/>
      <c r="AM351" s="246"/>
    </row>
    <row r="352">
      <c r="A352" s="268"/>
      <c r="C352" s="280"/>
      <c r="D352" s="280"/>
      <c r="E352" s="364"/>
      <c r="F352" s="246"/>
      <c r="G352" s="367"/>
      <c r="H352" s="365"/>
      <c r="I352" s="246"/>
      <c r="J352" s="280"/>
      <c r="K352" s="366"/>
      <c r="L352" s="280"/>
      <c r="M352" s="246"/>
      <c r="N352" s="280"/>
      <c r="O352" s="280"/>
      <c r="P352" s="280"/>
      <c r="Q352" s="280"/>
      <c r="R352" s="280"/>
      <c r="S352" s="280"/>
      <c r="T352" s="280"/>
      <c r="U352" s="280"/>
      <c r="V352" s="280"/>
      <c r="W352" s="280"/>
      <c r="X352" s="280"/>
      <c r="Y352" s="246"/>
      <c r="Z352" s="366"/>
      <c r="AA352" s="280"/>
      <c r="AC352" s="368"/>
      <c r="AD352" s="246"/>
      <c r="AE352" s="246"/>
      <c r="AF352" s="246"/>
      <c r="AG352" s="255"/>
      <c r="AH352" s="255"/>
      <c r="AJ352" s="246"/>
      <c r="AK352" s="246"/>
      <c r="AM352" s="246"/>
    </row>
    <row r="353">
      <c r="A353" s="268"/>
      <c r="C353" s="280"/>
      <c r="D353" s="280"/>
      <c r="E353" s="364"/>
      <c r="F353" s="246"/>
      <c r="G353" s="367"/>
      <c r="H353" s="365"/>
      <c r="I353" s="246"/>
      <c r="J353" s="280"/>
      <c r="K353" s="366"/>
      <c r="L353" s="280"/>
      <c r="M353" s="246"/>
      <c r="N353" s="280"/>
      <c r="O353" s="280"/>
      <c r="P353" s="280"/>
      <c r="Q353" s="280"/>
      <c r="R353" s="280"/>
      <c r="S353" s="280"/>
      <c r="T353" s="280"/>
      <c r="U353" s="280"/>
      <c r="V353" s="280"/>
      <c r="W353" s="280"/>
      <c r="X353" s="280"/>
      <c r="Y353" s="246"/>
      <c r="Z353" s="366"/>
      <c r="AA353" s="280"/>
      <c r="AC353" s="368"/>
      <c r="AD353" s="246"/>
      <c r="AE353" s="246"/>
      <c r="AF353" s="246"/>
      <c r="AG353" s="255"/>
      <c r="AH353" s="255"/>
      <c r="AJ353" s="246"/>
      <c r="AK353" s="246"/>
      <c r="AM353" s="246"/>
    </row>
    <row r="354">
      <c r="A354" s="268"/>
      <c r="C354" s="280"/>
      <c r="D354" s="280"/>
      <c r="E354" s="364"/>
      <c r="F354" s="246"/>
      <c r="G354" s="367"/>
      <c r="H354" s="365"/>
      <c r="I354" s="246"/>
      <c r="J354" s="280"/>
      <c r="K354" s="366"/>
      <c r="L354" s="280"/>
      <c r="M354" s="246"/>
      <c r="N354" s="280"/>
      <c r="O354" s="280"/>
      <c r="P354" s="280"/>
      <c r="Q354" s="280"/>
      <c r="R354" s="280"/>
      <c r="S354" s="280"/>
      <c r="T354" s="280"/>
      <c r="U354" s="280"/>
      <c r="V354" s="280"/>
      <c r="W354" s="280"/>
      <c r="X354" s="280"/>
      <c r="Y354" s="246"/>
      <c r="Z354" s="366"/>
      <c r="AA354" s="280"/>
      <c r="AC354" s="368"/>
      <c r="AD354" s="246"/>
      <c r="AE354" s="246"/>
      <c r="AF354" s="246"/>
      <c r="AG354" s="255"/>
      <c r="AH354" s="255"/>
      <c r="AJ354" s="246"/>
      <c r="AK354" s="246"/>
      <c r="AM354" s="246"/>
    </row>
    <row r="355">
      <c r="A355" s="268"/>
      <c r="C355" s="280"/>
      <c r="D355" s="280"/>
      <c r="E355" s="364"/>
      <c r="F355" s="246"/>
      <c r="G355" s="367"/>
      <c r="H355" s="365"/>
      <c r="I355" s="246"/>
      <c r="J355" s="280"/>
      <c r="K355" s="366"/>
      <c r="L355" s="280"/>
      <c r="M355" s="246"/>
      <c r="N355" s="280"/>
      <c r="O355" s="280"/>
      <c r="P355" s="280"/>
      <c r="Q355" s="280"/>
      <c r="R355" s="280"/>
      <c r="S355" s="280"/>
      <c r="T355" s="280"/>
      <c r="U355" s="280"/>
      <c r="V355" s="280"/>
      <c r="W355" s="280"/>
      <c r="X355" s="280"/>
      <c r="Y355" s="246"/>
      <c r="Z355" s="366"/>
      <c r="AA355" s="280"/>
      <c r="AC355" s="368"/>
      <c r="AD355" s="246"/>
      <c r="AE355" s="246"/>
      <c r="AF355" s="246"/>
      <c r="AG355" s="255"/>
      <c r="AH355" s="255"/>
      <c r="AJ355" s="246"/>
      <c r="AK355" s="246"/>
      <c r="AM355" s="246"/>
    </row>
    <row r="356">
      <c r="A356" s="268"/>
      <c r="C356" s="280"/>
      <c r="D356" s="280"/>
      <c r="E356" s="364"/>
      <c r="F356" s="246"/>
      <c r="G356" s="367"/>
      <c r="H356" s="365"/>
      <c r="I356" s="246"/>
      <c r="J356" s="280"/>
      <c r="K356" s="366"/>
      <c r="L356" s="280"/>
      <c r="M356" s="246"/>
      <c r="N356" s="280"/>
      <c r="O356" s="280"/>
      <c r="P356" s="280"/>
      <c r="Q356" s="280"/>
      <c r="R356" s="280"/>
      <c r="S356" s="280"/>
      <c r="T356" s="280"/>
      <c r="U356" s="280"/>
      <c r="V356" s="280"/>
      <c r="W356" s="280"/>
      <c r="X356" s="280"/>
      <c r="Y356" s="246"/>
      <c r="Z356" s="366"/>
      <c r="AA356" s="280"/>
      <c r="AC356" s="368"/>
      <c r="AD356" s="246"/>
      <c r="AE356" s="246"/>
      <c r="AF356" s="246"/>
      <c r="AG356" s="255"/>
      <c r="AH356" s="255"/>
      <c r="AJ356" s="246"/>
      <c r="AK356" s="246"/>
      <c r="AM356" s="246"/>
    </row>
    <row r="357">
      <c r="A357" s="268"/>
      <c r="C357" s="280"/>
      <c r="D357" s="280"/>
      <c r="E357" s="364"/>
      <c r="F357" s="246"/>
      <c r="G357" s="367"/>
      <c r="H357" s="365"/>
      <c r="I357" s="246"/>
      <c r="J357" s="280"/>
      <c r="K357" s="366"/>
      <c r="L357" s="280"/>
      <c r="M357" s="246"/>
      <c r="N357" s="280"/>
      <c r="O357" s="280"/>
      <c r="P357" s="280"/>
      <c r="Q357" s="280"/>
      <c r="R357" s="280"/>
      <c r="S357" s="280"/>
      <c r="T357" s="280"/>
      <c r="U357" s="280"/>
      <c r="V357" s="280"/>
      <c r="W357" s="280"/>
      <c r="X357" s="280"/>
      <c r="Y357" s="246"/>
      <c r="Z357" s="366"/>
      <c r="AA357" s="280"/>
      <c r="AC357" s="368"/>
      <c r="AD357" s="246"/>
      <c r="AE357" s="246"/>
      <c r="AF357" s="246"/>
      <c r="AG357" s="255"/>
      <c r="AH357" s="255"/>
      <c r="AJ357" s="246"/>
      <c r="AK357" s="246"/>
      <c r="AM357" s="246"/>
    </row>
    <row r="358">
      <c r="A358" s="268"/>
      <c r="C358" s="280"/>
      <c r="D358" s="280"/>
      <c r="E358" s="364"/>
      <c r="F358" s="246"/>
      <c r="G358" s="367"/>
      <c r="H358" s="365"/>
      <c r="I358" s="246"/>
      <c r="J358" s="280"/>
      <c r="K358" s="366"/>
      <c r="L358" s="280"/>
      <c r="M358" s="246"/>
      <c r="N358" s="280"/>
      <c r="O358" s="280"/>
      <c r="P358" s="280"/>
      <c r="Q358" s="280"/>
      <c r="R358" s="280"/>
      <c r="S358" s="280"/>
      <c r="T358" s="280"/>
      <c r="U358" s="280"/>
      <c r="V358" s="280"/>
      <c r="W358" s="280"/>
      <c r="X358" s="280"/>
      <c r="Y358" s="246"/>
      <c r="Z358" s="366"/>
      <c r="AA358" s="280"/>
      <c r="AC358" s="368"/>
      <c r="AD358" s="246"/>
      <c r="AE358" s="246"/>
      <c r="AF358" s="246"/>
      <c r="AG358" s="255"/>
      <c r="AH358" s="255"/>
      <c r="AJ358" s="246"/>
      <c r="AK358" s="246"/>
      <c r="AM358" s="246"/>
    </row>
    <row r="359">
      <c r="A359" s="268"/>
      <c r="C359" s="280"/>
      <c r="D359" s="280"/>
      <c r="E359" s="364"/>
      <c r="F359" s="246"/>
      <c r="G359" s="367"/>
      <c r="H359" s="365"/>
      <c r="I359" s="246"/>
      <c r="J359" s="280"/>
      <c r="K359" s="366"/>
      <c r="L359" s="280"/>
      <c r="M359" s="246"/>
      <c r="N359" s="280"/>
      <c r="O359" s="280"/>
      <c r="P359" s="280"/>
      <c r="Q359" s="280"/>
      <c r="R359" s="280"/>
      <c r="S359" s="280"/>
      <c r="T359" s="280"/>
      <c r="U359" s="280"/>
      <c r="V359" s="280"/>
      <c r="W359" s="280"/>
      <c r="X359" s="280"/>
      <c r="Y359" s="246"/>
      <c r="Z359" s="366"/>
      <c r="AA359" s="280"/>
      <c r="AC359" s="368"/>
      <c r="AD359" s="246"/>
      <c r="AE359" s="246"/>
      <c r="AF359" s="246"/>
      <c r="AG359" s="255"/>
      <c r="AH359" s="255"/>
      <c r="AJ359" s="246"/>
      <c r="AK359" s="246"/>
      <c r="AM359" s="246"/>
    </row>
    <row r="360">
      <c r="A360" s="268"/>
      <c r="C360" s="280"/>
      <c r="D360" s="280"/>
      <c r="E360" s="364"/>
      <c r="F360" s="246"/>
      <c r="G360" s="367"/>
      <c r="H360" s="365"/>
      <c r="I360" s="246"/>
      <c r="J360" s="280"/>
      <c r="K360" s="366"/>
      <c r="L360" s="280"/>
      <c r="M360" s="246"/>
      <c r="N360" s="280"/>
      <c r="O360" s="280"/>
      <c r="P360" s="280"/>
      <c r="Q360" s="280"/>
      <c r="R360" s="280"/>
      <c r="S360" s="280"/>
      <c r="T360" s="280"/>
      <c r="U360" s="280"/>
      <c r="V360" s="280"/>
      <c r="W360" s="280"/>
      <c r="X360" s="280"/>
      <c r="Y360" s="246"/>
      <c r="Z360" s="366"/>
      <c r="AA360" s="280"/>
      <c r="AC360" s="368"/>
      <c r="AD360" s="246"/>
      <c r="AE360" s="246"/>
      <c r="AF360" s="246"/>
      <c r="AG360" s="255"/>
      <c r="AH360" s="255"/>
      <c r="AJ360" s="246"/>
      <c r="AK360" s="246"/>
      <c r="AM360" s="246"/>
    </row>
    <row r="361">
      <c r="A361" s="268"/>
      <c r="C361" s="280"/>
      <c r="D361" s="280"/>
      <c r="E361" s="364"/>
      <c r="F361" s="246"/>
      <c r="G361" s="367"/>
      <c r="H361" s="365"/>
      <c r="I361" s="246"/>
      <c r="J361" s="280"/>
      <c r="K361" s="366"/>
      <c r="L361" s="280"/>
      <c r="M361" s="246"/>
      <c r="N361" s="280"/>
      <c r="O361" s="280"/>
      <c r="P361" s="280"/>
      <c r="Q361" s="280"/>
      <c r="R361" s="280"/>
      <c r="S361" s="280"/>
      <c r="T361" s="280"/>
      <c r="U361" s="280"/>
      <c r="V361" s="280"/>
      <c r="W361" s="280"/>
      <c r="X361" s="280"/>
      <c r="Y361" s="246"/>
      <c r="Z361" s="366"/>
      <c r="AA361" s="280"/>
      <c r="AC361" s="368"/>
      <c r="AD361" s="246"/>
      <c r="AE361" s="246"/>
      <c r="AF361" s="246"/>
      <c r="AG361" s="255"/>
      <c r="AH361" s="255"/>
      <c r="AJ361" s="246"/>
      <c r="AK361" s="246"/>
      <c r="AM361" s="246"/>
    </row>
    <row r="362">
      <c r="A362" s="268"/>
      <c r="C362" s="280"/>
      <c r="D362" s="280"/>
      <c r="E362" s="364"/>
      <c r="F362" s="246"/>
      <c r="G362" s="367"/>
      <c r="H362" s="365"/>
      <c r="I362" s="246"/>
      <c r="J362" s="280"/>
      <c r="K362" s="366"/>
      <c r="L362" s="280"/>
      <c r="M362" s="246"/>
      <c r="N362" s="280"/>
      <c r="O362" s="280"/>
      <c r="P362" s="280"/>
      <c r="Q362" s="280"/>
      <c r="R362" s="280"/>
      <c r="S362" s="280"/>
      <c r="T362" s="280"/>
      <c r="U362" s="280"/>
      <c r="V362" s="280"/>
      <c r="W362" s="280"/>
      <c r="X362" s="280"/>
      <c r="Y362" s="246"/>
      <c r="Z362" s="366"/>
      <c r="AA362" s="280"/>
      <c r="AC362" s="368"/>
      <c r="AD362" s="246"/>
      <c r="AE362" s="246"/>
      <c r="AF362" s="246"/>
      <c r="AG362" s="255"/>
      <c r="AH362" s="255"/>
      <c r="AJ362" s="246"/>
      <c r="AK362" s="246"/>
      <c r="AM362" s="246"/>
    </row>
    <row r="363">
      <c r="A363" s="268"/>
      <c r="C363" s="280"/>
      <c r="D363" s="280"/>
      <c r="E363" s="364"/>
      <c r="F363" s="246"/>
      <c r="G363" s="367"/>
      <c r="H363" s="365"/>
      <c r="I363" s="246"/>
      <c r="J363" s="280"/>
      <c r="K363" s="366"/>
      <c r="L363" s="280"/>
      <c r="M363" s="246"/>
      <c r="N363" s="280"/>
      <c r="O363" s="280"/>
      <c r="P363" s="280"/>
      <c r="Q363" s="280"/>
      <c r="R363" s="280"/>
      <c r="S363" s="280"/>
      <c r="T363" s="280"/>
      <c r="U363" s="280"/>
      <c r="V363" s="280"/>
      <c r="W363" s="280"/>
      <c r="X363" s="280"/>
      <c r="Y363" s="246"/>
      <c r="Z363" s="366"/>
      <c r="AA363" s="280"/>
      <c r="AC363" s="368"/>
      <c r="AD363" s="246"/>
      <c r="AE363" s="246"/>
      <c r="AF363" s="246"/>
      <c r="AG363" s="255"/>
      <c r="AH363" s="255"/>
      <c r="AJ363" s="246"/>
      <c r="AK363" s="246"/>
      <c r="AM363" s="246"/>
    </row>
    <row r="364">
      <c r="A364" s="268"/>
      <c r="C364" s="280"/>
      <c r="D364" s="280"/>
      <c r="E364" s="364"/>
      <c r="F364" s="246"/>
      <c r="G364" s="367"/>
      <c r="H364" s="365"/>
      <c r="I364" s="246"/>
      <c r="J364" s="280"/>
      <c r="K364" s="366"/>
      <c r="L364" s="280"/>
      <c r="M364" s="246"/>
      <c r="N364" s="280"/>
      <c r="O364" s="280"/>
      <c r="P364" s="280"/>
      <c r="Q364" s="280"/>
      <c r="R364" s="280"/>
      <c r="S364" s="280"/>
      <c r="T364" s="280"/>
      <c r="U364" s="280"/>
      <c r="V364" s="280"/>
      <c r="W364" s="280"/>
      <c r="X364" s="280"/>
      <c r="Y364" s="246"/>
      <c r="Z364" s="366"/>
      <c r="AA364" s="280"/>
      <c r="AC364" s="368"/>
      <c r="AD364" s="246"/>
      <c r="AE364" s="246"/>
      <c r="AF364" s="246"/>
      <c r="AG364" s="255"/>
      <c r="AH364" s="255"/>
      <c r="AJ364" s="246"/>
      <c r="AK364" s="246"/>
      <c r="AM364" s="246"/>
    </row>
    <row r="365">
      <c r="A365" s="268"/>
      <c r="C365" s="280"/>
      <c r="D365" s="280"/>
      <c r="E365" s="364"/>
      <c r="F365" s="246"/>
      <c r="G365" s="367"/>
      <c r="H365" s="365"/>
      <c r="I365" s="246"/>
      <c r="J365" s="280"/>
      <c r="K365" s="366"/>
      <c r="L365" s="280"/>
      <c r="M365" s="246"/>
      <c r="N365" s="280"/>
      <c r="O365" s="280"/>
      <c r="P365" s="280"/>
      <c r="Q365" s="280"/>
      <c r="R365" s="280"/>
      <c r="S365" s="280"/>
      <c r="T365" s="280"/>
      <c r="U365" s="280"/>
      <c r="V365" s="280"/>
      <c r="W365" s="280"/>
      <c r="X365" s="280"/>
      <c r="Y365" s="246"/>
      <c r="Z365" s="366"/>
      <c r="AA365" s="280"/>
      <c r="AC365" s="368"/>
      <c r="AD365" s="246"/>
      <c r="AE365" s="246"/>
      <c r="AF365" s="246"/>
      <c r="AG365" s="255"/>
      <c r="AH365" s="255"/>
      <c r="AJ365" s="246"/>
      <c r="AK365" s="246"/>
      <c r="AM365" s="246"/>
    </row>
    <row r="366">
      <c r="A366" s="268"/>
      <c r="C366" s="280"/>
      <c r="D366" s="280"/>
      <c r="E366" s="364"/>
      <c r="F366" s="246"/>
      <c r="G366" s="367"/>
      <c r="H366" s="365"/>
      <c r="I366" s="246"/>
      <c r="J366" s="280"/>
      <c r="K366" s="366"/>
      <c r="L366" s="280"/>
      <c r="M366" s="246"/>
      <c r="N366" s="280"/>
      <c r="O366" s="280"/>
      <c r="P366" s="280"/>
      <c r="Q366" s="280"/>
      <c r="R366" s="280"/>
      <c r="S366" s="280"/>
      <c r="T366" s="280"/>
      <c r="U366" s="280"/>
      <c r="V366" s="280"/>
      <c r="W366" s="280"/>
      <c r="X366" s="280"/>
      <c r="Y366" s="246"/>
      <c r="Z366" s="366"/>
      <c r="AA366" s="280"/>
      <c r="AC366" s="368"/>
      <c r="AD366" s="246"/>
      <c r="AE366" s="246"/>
      <c r="AF366" s="246"/>
      <c r="AG366" s="255"/>
      <c r="AH366" s="255"/>
      <c r="AJ366" s="246"/>
      <c r="AK366" s="246"/>
      <c r="AM366" s="246"/>
    </row>
    <row r="367">
      <c r="A367" s="268"/>
      <c r="C367" s="280"/>
      <c r="D367" s="280"/>
      <c r="E367" s="364"/>
      <c r="F367" s="246"/>
      <c r="G367" s="367"/>
      <c r="H367" s="365"/>
      <c r="I367" s="246"/>
      <c r="J367" s="280"/>
      <c r="K367" s="366"/>
      <c r="L367" s="280"/>
      <c r="M367" s="246"/>
      <c r="N367" s="280"/>
      <c r="O367" s="280"/>
      <c r="P367" s="280"/>
      <c r="Q367" s="280"/>
      <c r="R367" s="280"/>
      <c r="S367" s="280"/>
      <c r="T367" s="280"/>
      <c r="U367" s="280"/>
      <c r="V367" s="280"/>
      <c r="W367" s="280"/>
      <c r="X367" s="280"/>
      <c r="Y367" s="246"/>
      <c r="Z367" s="366"/>
      <c r="AA367" s="280"/>
      <c r="AC367" s="368"/>
      <c r="AD367" s="246"/>
      <c r="AE367" s="246"/>
      <c r="AF367" s="246"/>
      <c r="AG367" s="255"/>
      <c r="AH367" s="255"/>
      <c r="AJ367" s="246"/>
      <c r="AK367" s="246"/>
      <c r="AM367" s="246"/>
    </row>
    <row r="368">
      <c r="A368" s="268"/>
      <c r="C368" s="280"/>
      <c r="D368" s="280"/>
      <c r="E368" s="364"/>
      <c r="F368" s="246"/>
      <c r="G368" s="367"/>
      <c r="H368" s="365"/>
      <c r="I368" s="246"/>
      <c r="J368" s="280"/>
      <c r="K368" s="366"/>
      <c r="L368" s="280"/>
      <c r="M368" s="246"/>
      <c r="N368" s="280"/>
      <c r="O368" s="280"/>
      <c r="P368" s="280"/>
      <c r="Q368" s="280"/>
      <c r="R368" s="280"/>
      <c r="S368" s="280"/>
      <c r="T368" s="280"/>
      <c r="U368" s="280"/>
      <c r="V368" s="280"/>
      <c r="W368" s="280"/>
      <c r="X368" s="280"/>
      <c r="Y368" s="246"/>
      <c r="Z368" s="366"/>
      <c r="AA368" s="280"/>
      <c r="AC368" s="368"/>
      <c r="AD368" s="246"/>
      <c r="AE368" s="246"/>
      <c r="AF368" s="246"/>
      <c r="AG368" s="255"/>
      <c r="AH368" s="255"/>
      <c r="AJ368" s="246"/>
      <c r="AK368" s="246"/>
      <c r="AM368" s="246"/>
    </row>
    <row r="369">
      <c r="A369" s="268"/>
      <c r="C369" s="280"/>
      <c r="D369" s="280"/>
      <c r="E369" s="364"/>
      <c r="F369" s="246"/>
      <c r="G369" s="367"/>
      <c r="H369" s="365"/>
      <c r="I369" s="246"/>
      <c r="J369" s="280"/>
      <c r="K369" s="366"/>
      <c r="L369" s="280"/>
      <c r="M369" s="246"/>
      <c r="N369" s="280"/>
      <c r="O369" s="280"/>
      <c r="P369" s="280"/>
      <c r="Q369" s="280"/>
      <c r="R369" s="280"/>
      <c r="S369" s="280"/>
      <c r="T369" s="280"/>
      <c r="U369" s="280"/>
      <c r="V369" s="280"/>
      <c r="W369" s="280"/>
      <c r="X369" s="280"/>
      <c r="Y369" s="246"/>
      <c r="Z369" s="366"/>
      <c r="AA369" s="280"/>
      <c r="AC369" s="368"/>
      <c r="AD369" s="246"/>
      <c r="AE369" s="246"/>
      <c r="AF369" s="246"/>
      <c r="AG369" s="255"/>
      <c r="AH369" s="255"/>
      <c r="AJ369" s="246"/>
      <c r="AK369" s="246"/>
      <c r="AM369" s="246"/>
    </row>
    <row r="370">
      <c r="A370" s="268"/>
      <c r="C370" s="280"/>
      <c r="D370" s="280"/>
      <c r="E370" s="364"/>
      <c r="F370" s="246"/>
      <c r="G370" s="367"/>
      <c r="H370" s="365"/>
      <c r="I370" s="246"/>
      <c r="J370" s="280"/>
      <c r="K370" s="366"/>
      <c r="L370" s="280"/>
      <c r="M370" s="246"/>
      <c r="N370" s="280"/>
      <c r="O370" s="280"/>
      <c r="P370" s="280"/>
      <c r="Q370" s="280"/>
      <c r="R370" s="280"/>
      <c r="S370" s="280"/>
      <c r="T370" s="280"/>
      <c r="U370" s="280"/>
      <c r="V370" s="280"/>
      <c r="W370" s="280"/>
      <c r="X370" s="280"/>
      <c r="Y370" s="246"/>
      <c r="Z370" s="366"/>
      <c r="AA370" s="280"/>
      <c r="AC370" s="368"/>
      <c r="AD370" s="246"/>
      <c r="AE370" s="246"/>
      <c r="AF370" s="246"/>
      <c r="AG370" s="255"/>
      <c r="AH370" s="255"/>
      <c r="AJ370" s="246"/>
      <c r="AK370" s="246"/>
      <c r="AM370" s="246"/>
    </row>
    <row r="371">
      <c r="A371" s="268"/>
      <c r="C371" s="280"/>
      <c r="D371" s="280"/>
      <c r="E371" s="364"/>
      <c r="F371" s="246"/>
      <c r="G371" s="367"/>
      <c r="H371" s="365"/>
      <c r="I371" s="246"/>
      <c r="J371" s="280"/>
      <c r="K371" s="366"/>
      <c r="L371" s="280"/>
      <c r="M371" s="246"/>
      <c r="N371" s="280"/>
      <c r="O371" s="280"/>
      <c r="P371" s="280"/>
      <c r="Q371" s="280"/>
      <c r="R371" s="280"/>
      <c r="S371" s="280"/>
      <c r="T371" s="280"/>
      <c r="U371" s="280"/>
      <c r="V371" s="280"/>
      <c r="W371" s="280"/>
      <c r="X371" s="280"/>
      <c r="Y371" s="246"/>
      <c r="Z371" s="366"/>
      <c r="AA371" s="280"/>
      <c r="AC371" s="368"/>
      <c r="AD371" s="246"/>
      <c r="AE371" s="246"/>
      <c r="AF371" s="246"/>
      <c r="AG371" s="255"/>
      <c r="AH371" s="255"/>
      <c r="AJ371" s="246"/>
      <c r="AK371" s="246"/>
      <c r="AM371" s="246"/>
    </row>
    <row r="372">
      <c r="A372" s="268"/>
      <c r="C372" s="280"/>
      <c r="D372" s="280"/>
      <c r="E372" s="364"/>
      <c r="F372" s="246"/>
      <c r="G372" s="367"/>
      <c r="H372" s="365"/>
      <c r="I372" s="246"/>
      <c r="J372" s="280"/>
      <c r="K372" s="366"/>
      <c r="L372" s="280"/>
      <c r="M372" s="246"/>
      <c r="N372" s="280"/>
      <c r="O372" s="280"/>
      <c r="P372" s="280"/>
      <c r="Q372" s="280"/>
      <c r="R372" s="280"/>
      <c r="S372" s="280"/>
      <c r="T372" s="280"/>
      <c r="U372" s="280"/>
      <c r="V372" s="280"/>
      <c r="W372" s="280"/>
      <c r="X372" s="280"/>
      <c r="Y372" s="246"/>
      <c r="Z372" s="366"/>
      <c r="AA372" s="280"/>
      <c r="AC372" s="368"/>
      <c r="AD372" s="246"/>
      <c r="AE372" s="246"/>
      <c r="AF372" s="246"/>
      <c r="AG372" s="255"/>
      <c r="AH372" s="255"/>
      <c r="AJ372" s="246"/>
      <c r="AK372" s="246"/>
      <c r="AM372" s="246"/>
    </row>
    <row r="373">
      <c r="A373" s="268"/>
      <c r="C373" s="280"/>
      <c r="D373" s="280"/>
      <c r="E373" s="364"/>
      <c r="F373" s="246"/>
      <c r="G373" s="367"/>
      <c r="H373" s="365"/>
      <c r="I373" s="246"/>
      <c r="J373" s="280"/>
      <c r="K373" s="366"/>
      <c r="L373" s="280"/>
      <c r="M373" s="246"/>
      <c r="N373" s="280"/>
      <c r="O373" s="280"/>
      <c r="P373" s="280"/>
      <c r="Q373" s="280"/>
      <c r="R373" s="280"/>
      <c r="S373" s="280"/>
      <c r="T373" s="280"/>
      <c r="U373" s="280"/>
      <c r="V373" s="280"/>
      <c r="W373" s="280"/>
      <c r="X373" s="280"/>
      <c r="Y373" s="246"/>
      <c r="Z373" s="366"/>
      <c r="AA373" s="280"/>
      <c r="AC373" s="368"/>
      <c r="AD373" s="246"/>
      <c r="AE373" s="246"/>
      <c r="AF373" s="246"/>
      <c r="AG373" s="255"/>
      <c r="AH373" s="255"/>
      <c r="AJ373" s="246"/>
      <c r="AK373" s="246"/>
      <c r="AM373" s="246"/>
    </row>
    <row r="374">
      <c r="A374" s="268"/>
      <c r="C374" s="280"/>
      <c r="D374" s="280"/>
      <c r="E374" s="364"/>
      <c r="F374" s="246"/>
      <c r="G374" s="367"/>
      <c r="H374" s="365"/>
      <c r="I374" s="246"/>
      <c r="J374" s="280"/>
      <c r="K374" s="366"/>
      <c r="L374" s="280"/>
      <c r="M374" s="246"/>
      <c r="N374" s="280"/>
      <c r="O374" s="280"/>
      <c r="P374" s="280"/>
      <c r="Q374" s="280"/>
      <c r="R374" s="280"/>
      <c r="S374" s="280"/>
      <c r="T374" s="280"/>
      <c r="U374" s="280"/>
      <c r="V374" s="280"/>
      <c r="W374" s="280"/>
      <c r="X374" s="280"/>
      <c r="Y374" s="246"/>
      <c r="Z374" s="366"/>
      <c r="AA374" s="280"/>
      <c r="AC374" s="368"/>
      <c r="AD374" s="246"/>
      <c r="AE374" s="246"/>
      <c r="AF374" s="246"/>
      <c r="AG374" s="255"/>
      <c r="AH374" s="255"/>
      <c r="AJ374" s="246"/>
      <c r="AK374" s="246"/>
      <c r="AM374" s="246"/>
    </row>
    <row r="375">
      <c r="A375" s="268"/>
      <c r="C375" s="280"/>
      <c r="D375" s="280"/>
      <c r="E375" s="364"/>
      <c r="F375" s="246"/>
      <c r="G375" s="367"/>
      <c r="H375" s="365"/>
      <c r="I375" s="246"/>
      <c r="J375" s="280"/>
      <c r="K375" s="366"/>
      <c r="L375" s="280"/>
      <c r="M375" s="246"/>
      <c r="N375" s="280"/>
      <c r="O375" s="280"/>
      <c r="P375" s="280"/>
      <c r="Q375" s="280"/>
      <c r="R375" s="280"/>
      <c r="S375" s="280"/>
      <c r="T375" s="280"/>
      <c r="U375" s="280"/>
      <c r="V375" s="280"/>
      <c r="W375" s="280"/>
      <c r="X375" s="280"/>
      <c r="Y375" s="246"/>
      <c r="Z375" s="366"/>
      <c r="AA375" s="280"/>
      <c r="AC375" s="368"/>
      <c r="AD375" s="246"/>
      <c r="AE375" s="246"/>
      <c r="AF375" s="246"/>
      <c r="AG375" s="255"/>
      <c r="AH375" s="255"/>
      <c r="AJ375" s="246"/>
      <c r="AK375" s="246"/>
      <c r="AM375" s="246"/>
    </row>
    <row r="376">
      <c r="A376" s="268"/>
      <c r="C376" s="280"/>
      <c r="D376" s="280"/>
      <c r="E376" s="364"/>
      <c r="F376" s="246"/>
      <c r="G376" s="367"/>
      <c r="H376" s="365"/>
      <c r="I376" s="246"/>
      <c r="J376" s="280"/>
      <c r="K376" s="366"/>
      <c r="L376" s="280"/>
      <c r="M376" s="246"/>
      <c r="N376" s="280"/>
      <c r="O376" s="280"/>
      <c r="P376" s="280"/>
      <c r="Q376" s="280"/>
      <c r="R376" s="280"/>
      <c r="S376" s="280"/>
      <c r="T376" s="280"/>
      <c r="U376" s="280"/>
      <c r="V376" s="280"/>
      <c r="W376" s="280"/>
      <c r="X376" s="280"/>
      <c r="Y376" s="246"/>
      <c r="Z376" s="366"/>
      <c r="AA376" s="280"/>
      <c r="AC376" s="368"/>
      <c r="AD376" s="246"/>
      <c r="AE376" s="246"/>
      <c r="AF376" s="246"/>
      <c r="AG376" s="255"/>
      <c r="AH376" s="255"/>
      <c r="AJ376" s="246"/>
      <c r="AK376" s="246"/>
      <c r="AM376" s="246"/>
    </row>
    <row r="377">
      <c r="A377" s="268"/>
      <c r="C377" s="280"/>
      <c r="D377" s="280"/>
      <c r="E377" s="364"/>
      <c r="F377" s="246"/>
      <c r="G377" s="367"/>
      <c r="H377" s="365"/>
      <c r="I377" s="246"/>
      <c r="J377" s="280"/>
      <c r="K377" s="366"/>
      <c r="L377" s="280"/>
      <c r="M377" s="246"/>
      <c r="N377" s="280"/>
      <c r="O377" s="280"/>
      <c r="P377" s="280"/>
      <c r="Q377" s="280"/>
      <c r="R377" s="280"/>
      <c r="S377" s="280"/>
      <c r="T377" s="280"/>
      <c r="U377" s="280"/>
      <c r="V377" s="280"/>
      <c r="W377" s="280"/>
      <c r="X377" s="280"/>
      <c r="Y377" s="246"/>
      <c r="Z377" s="366"/>
      <c r="AA377" s="280"/>
      <c r="AC377" s="368"/>
      <c r="AD377" s="246"/>
      <c r="AE377" s="246"/>
      <c r="AF377" s="246"/>
      <c r="AG377" s="255"/>
      <c r="AH377" s="255"/>
      <c r="AJ377" s="246"/>
      <c r="AK377" s="246"/>
      <c r="AM377" s="246"/>
    </row>
    <row r="378">
      <c r="A378" s="268"/>
      <c r="C378" s="280"/>
      <c r="D378" s="280"/>
      <c r="E378" s="364"/>
      <c r="F378" s="246"/>
      <c r="G378" s="367"/>
      <c r="H378" s="365"/>
      <c r="I378" s="246"/>
      <c r="J378" s="280"/>
      <c r="K378" s="366"/>
      <c r="L378" s="280"/>
      <c r="M378" s="246"/>
      <c r="N378" s="280"/>
      <c r="O378" s="280"/>
      <c r="P378" s="280"/>
      <c r="Q378" s="280"/>
      <c r="R378" s="280"/>
      <c r="S378" s="280"/>
      <c r="T378" s="280"/>
      <c r="U378" s="280"/>
      <c r="V378" s="280"/>
      <c r="W378" s="280"/>
      <c r="X378" s="280"/>
      <c r="Y378" s="246"/>
      <c r="Z378" s="366"/>
      <c r="AA378" s="280"/>
      <c r="AC378" s="368"/>
      <c r="AD378" s="246"/>
      <c r="AE378" s="246"/>
      <c r="AF378" s="246"/>
      <c r="AG378" s="255"/>
      <c r="AH378" s="255"/>
      <c r="AJ378" s="246"/>
      <c r="AK378" s="246"/>
      <c r="AM378" s="246"/>
    </row>
    <row r="379">
      <c r="A379" s="268"/>
      <c r="C379" s="280"/>
      <c r="D379" s="280"/>
      <c r="E379" s="364"/>
      <c r="F379" s="246"/>
      <c r="G379" s="367"/>
      <c r="H379" s="365"/>
      <c r="I379" s="246"/>
      <c r="J379" s="280"/>
      <c r="K379" s="366"/>
      <c r="L379" s="280"/>
      <c r="M379" s="246"/>
      <c r="N379" s="280"/>
      <c r="O379" s="280"/>
      <c r="P379" s="280"/>
      <c r="Q379" s="280"/>
      <c r="R379" s="280"/>
      <c r="S379" s="280"/>
      <c r="T379" s="280"/>
      <c r="U379" s="280"/>
      <c r="V379" s="280"/>
      <c r="W379" s="280"/>
      <c r="X379" s="280"/>
      <c r="Y379" s="246"/>
      <c r="Z379" s="366"/>
      <c r="AA379" s="280"/>
      <c r="AC379" s="368"/>
      <c r="AD379" s="246"/>
      <c r="AE379" s="246"/>
      <c r="AF379" s="246"/>
      <c r="AG379" s="255"/>
      <c r="AH379" s="255"/>
      <c r="AJ379" s="246"/>
      <c r="AK379" s="246"/>
      <c r="AM379" s="246"/>
    </row>
    <row r="380">
      <c r="A380" s="268"/>
      <c r="C380" s="280"/>
      <c r="D380" s="280"/>
      <c r="E380" s="364"/>
      <c r="F380" s="246"/>
      <c r="G380" s="367"/>
      <c r="H380" s="365"/>
      <c r="I380" s="246"/>
      <c r="J380" s="280"/>
      <c r="K380" s="366"/>
      <c r="L380" s="280"/>
      <c r="M380" s="246"/>
      <c r="N380" s="280"/>
      <c r="O380" s="280"/>
      <c r="P380" s="280"/>
      <c r="Q380" s="280"/>
      <c r="R380" s="280"/>
      <c r="S380" s="280"/>
      <c r="T380" s="280"/>
      <c r="U380" s="280"/>
      <c r="V380" s="280"/>
      <c r="W380" s="280"/>
      <c r="X380" s="280"/>
      <c r="Y380" s="246"/>
      <c r="Z380" s="366"/>
      <c r="AA380" s="280"/>
      <c r="AC380" s="368"/>
      <c r="AD380" s="246"/>
      <c r="AE380" s="246"/>
      <c r="AF380" s="246"/>
      <c r="AG380" s="255"/>
      <c r="AH380" s="255"/>
      <c r="AJ380" s="246"/>
      <c r="AK380" s="246"/>
      <c r="AM380" s="246"/>
    </row>
    <row r="381">
      <c r="A381" s="268"/>
      <c r="C381" s="280"/>
      <c r="D381" s="280"/>
      <c r="E381" s="364"/>
      <c r="F381" s="246"/>
      <c r="G381" s="367"/>
      <c r="H381" s="365"/>
      <c r="I381" s="246"/>
      <c r="J381" s="280"/>
      <c r="K381" s="366"/>
      <c r="L381" s="280"/>
      <c r="M381" s="246"/>
      <c r="N381" s="280"/>
      <c r="O381" s="280"/>
      <c r="P381" s="280"/>
      <c r="Q381" s="280"/>
      <c r="R381" s="280"/>
      <c r="S381" s="280"/>
      <c r="T381" s="280"/>
      <c r="U381" s="280"/>
      <c r="V381" s="280"/>
      <c r="W381" s="280"/>
      <c r="X381" s="280"/>
      <c r="Y381" s="246"/>
      <c r="Z381" s="366"/>
      <c r="AA381" s="280"/>
      <c r="AC381" s="368"/>
      <c r="AD381" s="246"/>
      <c r="AE381" s="246"/>
      <c r="AF381" s="246"/>
      <c r="AG381" s="255"/>
      <c r="AH381" s="255"/>
      <c r="AJ381" s="246"/>
      <c r="AK381" s="246"/>
      <c r="AM381" s="246"/>
    </row>
    <row r="382">
      <c r="A382" s="268"/>
      <c r="C382" s="280"/>
      <c r="D382" s="280"/>
      <c r="E382" s="364"/>
      <c r="F382" s="246"/>
      <c r="G382" s="367"/>
      <c r="H382" s="365"/>
      <c r="I382" s="246"/>
      <c r="J382" s="280"/>
      <c r="K382" s="366"/>
      <c r="L382" s="280"/>
      <c r="M382" s="246"/>
      <c r="N382" s="280"/>
      <c r="O382" s="280"/>
      <c r="P382" s="280"/>
      <c r="Q382" s="280"/>
      <c r="R382" s="280"/>
      <c r="S382" s="280"/>
      <c r="T382" s="280"/>
      <c r="U382" s="280"/>
      <c r="V382" s="280"/>
      <c r="W382" s="280"/>
      <c r="X382" s="280"/>
      <c r="Y382" s="246"/>
      <c r="Z382" s="366"/>
      <c r="AA382" s="280"/>
      <c r="AC382" s="368"/>
      <c r="AD382" s="246"/>
      <c r="AE382" s="246"/>
      <c r="AF382" s="246"/>
      <c r="AG382" s="255"/>
      <c r="AH382" s="255"/>
      <c r="AJ382" s="246"/>
      <c r="AK382" s="246"/>
      <c r="AM382" s="246"/>
    </row>
    <row r="383">
      <c r="A383" s="268"/>
      <c r="C383" s="280"/>
      <c r="D383" s="280"/>
      <c r="E383" s="364"/>
      <c r="F383" s="246"/>
      <c r="G383" s="367"/>
      <c r="H383" s="365"/>
      <c r="I383" s="246"/>
      <c r="J383" s="280"/>
      <c r="K383" s="366"/>
      <c r="L383" s="280"/>
      <c r="M383" s="246"/>
      <c r="N383" s="280"/>
      <c r="O383" s="280"/>
      <c r="P383" s="280"/>
      <c r="Q383" s="280"/>
      <c r="R383" s="280"/>
      <c r="S383" s="280"/>
      <c r="T383" s="280"/>
      <c r="U383" s="280"/>
      <c r="V383" s="280"/>
      <c r="W383" s="280"/>
      <c r="X383" s="280"/>
      <c r="Y383" s="246"/>
      <c r="Z383" s="366"/>
      <c r="AA383" s="280"/>
      <c r="AC383" s="368"/>
      <c r="AD383" s="246"/>
      <c r="AE383" s="246"/>
      <c r="AF383" s="246"/>
      <c r="AG383" s="255"/>
      <c r="AH383" s="255"/>
      <c r="AJ383" s="246"/>
      <c r="AK383" s="246"/>
      <c r="AM383" s="246"/>
    </row>
    <row r="384">
      <c r="A384" s="268"/>
      <c r="C384" s="280"/>
      <c r="D384" s="280"/>
      <c r="E384" s="364"/>
      <c r="F384" s="246"/>
      <c r="G384" s="367"/>
      <c r="H384" s="365"/>
      <c r="I384" s="246"/>
      <c r="J384" s="280"/>
      <c r="K384" s="366"/>
      <c r="L384" s="280"/>
      <c r="M384" s="246"/>
      <c r="N384" s="280"/>
      <c r="O384" s="280"/>
      <c r="P384" s="280"/>
      <c r="Q384" s="280"/>
      <c r="R384" s="280"/>
      <c r="S384" s="280"/>
      <c r="T384" s="280"/>
      <c r="U384" s="280"/>
      <c r="V384" s="280"/>
      <c r="W384" s="280"/>
      <c r="X384" s="280"/>
      <c r="Y384" s="246"/>
      <c r="Z384" s="366"/>
      <c r="AA384" s="280"/>
      <c r="AC384" s="368"/>
      <c r="AD384" s="246"/>
      <c r="AE384" s="246"/>
      <c r="AF384" s="246"/>
      <c r="AG384" s="255"/>
      <c r="AH384" s="255"/>
      <c r="AJ384" s="246"/>
      <c r="AK384" s="246"/>
      <c r="AM384" s="246"/>
    </row>
    <row r="385">
      <c r="A385" s="268"/>
      <c r="C385" s="280"/>
      <c r="D385" s="280"/>
      <c r="E385" s="364"/>
      <c r="F385" s="246"/>
      <c r="G385" s="367"/>
      <c r="H385" s="365"/>
      <c r="I385" s="246"/>
      <c r="J385" s="280"/>
      <c r="K385" s="366"/>
      <c r="L385" s="280"/>
      <c r="M385" s="246"/>
      <c r="N385" s="280"/>
      <c r="O385" s="280"/>
      <c r="P385" s="280"/>
      <c r="Q385" s="280"/>
      <c r="R385" s="280"/>
      <c r="S385" s="280"/>
      <c r="T385" s="280"/>
      <c r="U385" s="280"/>
      <c r="V385" s="280"/>
      <c r="W385" s="280"/>
      <c r="X385" s="280"/>
      <c r="Y385" s="246"/>
      <c r="Z385" s="366"/>
      <c r="AA385" s="280"/>
      <c r="AC385" s="368"/>
      <c r="AD385" s="246"/>
      <c r="AE385" s="246"/>
      <c r="AF385" s="246"/>
      <c r="AG385" s="255"/>
      <c r="AH385" s="255"/>
      <c r="AJ385" s="246"/>
      <c r="AK385" s="246"/>
      <c r="AM385" s="246"/>
    </row>
    <row r="386">
      <c r="A386" s="268"/>
      <c r="C386" s="280"/>
      <c r="D386" s="280"/>
      <c r="E386" s="364"/>
      <c r="F386" s="246"/>
      <c r="G386" s="367"/>
      <c r="H386" s="365"/>
      <c r="I386" s="246"/>
      <c r="J386" s="280"/>
      <c r="K386" s="366"/>
      <c r="L386" s="280"/>
      <c r="M386" s="246"/>
      <c r="N386" s="280"/>
      <c r="O386" s="280"/>
      <c r="P386" s="280"/>
      <c r="Q386" s="280"/>
      <c r="R386" s="280"/>
      <c r="S386" s="280"/>
      <c r="T386" s="280"/>
      <c r="U386" s="280"/>
      <c r="V386" s="280"/>
      <c r="W386" s="280"/>
      <c r="X386" s="280"/>
      <c r="Y386" s="246"/>
      <c r="Z386" s="366"/>
      <c r="AA386" s="280"/>
      <c r="AC386" s="368"/>
      <c r="AD386" s="246"/>
      <c r="AE386" s="246"/>
      <c r="AF386" s="246"/>
      <c r="AG386" s="255"/>
      <c r="AH386" s="255"/>
      <c r="AJ386" s="246"/>
      <c r="AK386" s="246"/>
      <c r="AM386" s="246"/>
    </row>
    <row r="387">
      <c r="A387" s="268"/>
      <c r="C387" s="280"/>
      <c r="D387" s="280"/>
      <c r="E387" s="364"/>
      <c r="F387" s="246"/>
      <c r="G387" s="367"/>
      <c r="H387" s="365"/>
      <c r="I387" s="246"/>
      <c r="J387" s="280"/>
      <c r="K387" s="366"/>
      <c r="L387" s="280"/>
      <c r="M387" s="246"/>
      <c r="N387" s="280"/>
      <c r="O387" s="280"/>
      <c r="P387" s="280"/>
      <c r="Q387" s="280"/>
      <c r="R387" s="280"/>
      <c r="S387" s="280"/>
      <c r="T387" s="280"/>
      <c r="U387" s="280"/>
      <c r="V387" s="280"/>
      <c r="W387" s="280"/>
      <c r="X387" s="280"/>
      <c r="Y387" s="246"/>
      <c r="Z387" s="366"/>
      <c r="AA387" s="280"/>
      <c r="AC387" s="368"/>
      <c r="AD387" s="246"/>
      <c r="AE387" s="246"/>
      <c r="AF387" s="246"/>
      <c r="AG387" s="255"/>
      <c r="AH387" s="255"/>
      <c r="AJ387" s="246"/>
      <c r="AK387" s="246"/>
      <c r="AM387" s="246"/>
    </row>
    <row r="388">
      <c r="A388" s="268"/>
      <c r="C388" s="280"/>
      <c r="D388" s="280"/>
      <c r="E388" s="364"/>
      <c r="F388" s="246"/>
      <c r="G388" s="367"/>
      <c r="H388" s="365"/>
      <c r="I388" s="246"/>
      <c r="J388" s="280"/>
      <c r="K388" s="366"/>
      <c r="L388" s="280"/>
      <c r="M388" s="246"/>
      <c r="N388" s="280"/>
      <c r="O388" s="280"/>
      <c r="P388" s="280"/>
      <c r="Q388" s="280"/>
      <c r="R388" s="280"/>
      <c r="S388" s="280"/>
      <c r="T388" s="280"/>
      <c r="U388" s="280"/>
      <c r="V388" s="280"/>
      <c r="W388" s="280"/>
      <c r="X388" s="280"/>
      <c r="Y388" s="246"/>
      <c r="Z388" s="366"/>
      <c r="AA388" s="280"/>
      <c r="AC388" s="368"/>
      <c r="AD388" s="246"/>
      <c r="AE388" s="246"/>
      <c r="AF388" s="246"/>
      <c r="AG388" s="255"/>
      <c r="AH388" s="255"/>
      <c r="AJ388" s="246"/>
      <c r="AK388" s="246"/>
      <c r="AM388" s="246"/>
    </row>
    <row r="389">
      <c r="A389" s="268"/>
      <c r="C389" s="280"/>
      <c r="D389" s="280"/>
      <c r="E389" s="364"/>
      <c r="F389" s="246"/>
      <c r="G389" s="367"/>
      <c r="H389" s="365"/>
      <c r="I389" s="246"/>
      <c r="J389" s="280"/>
      <c r="K389" s="366"/>
      <c r="L389" s="280"/>
      <c r="M389" s="246"/>
      <c r="N389" s="280"/>
      <c r="O389" s="280"/>
      <c r="P389" s="280"/>
      <c r="Q389" s="280"/>
      <c r="R389" s="280"/>
      <c r="S389" s="280"/>
      <c r="T389" s="280"/>
      <c r="U389" s="280"/>
      <c r="V389" s="280"/>
      <c r="W389" s="280"/>
      <c r="X389" s="280"/>
      <c r="Y389" s="246"/>
      <c r="Z389" s="366"/>
      <c r="AA389" s="280"/>
      <c r="AC389" s="368"/>
      <c r="AD389" s="246"/>
      <c r="AE389" s="246"/>
      <c r="AF389" s="246"/>
      <c r="AG389" s="255"/>
      <c r="AH389" s="255"/>
      <c r="AJ389" s="246"/>
      <c r="AK389" s="246"/>
      <c r="AM389" s="246"/>
    </row>
    <row r="390">
      <c r="A390" s="268"/>
      <c r="C390" s="280"/>
      <c r="D390" s="280"/>
      <c r="E390" s="364"/>
      <c r="F390" s="246"/>
      <c r="G390" s="367"/>
      <c r="H390" s="365"/>
      <c r="I390" s="246"/>
      <c r="J390" s="280"/>
      <c r="K390" s="366"/>
      <c r="L390" s="280"/>
      <c r="M390" s="246"/>
      <c r="N390" s="280"/>
      <c r="O390" s="280"/>
      <c r="P390" s="280"/>
      <c r="Q390" s="280"/>
      <c r="R390" s="280"/>
      <c r="S390" s="280"/>
      <c r="T390" s="280"/>
      <c r="U390" s="280"/>
      <c r="V390" s="280"/>
      <c r="W390" s="280"/>
      <c r="X390" s="280"/>
      <c r="Y390" s="246"/>
      <c r="Z390" s="366"/>
      <c r="AA390" s="280"/>
      <c r="AC390" s="368"/>
      <c r="AD390" s="246"/>
      <c r="AE390" s="246"/>
      <c r="AF390" s="246"/>
      <c r="AG390" s="255"/>
      <c r="AH390" s="255"/>
      <c r="AJ390" s="246"/>
      <c r="AK390" s="246"/>
      <c r="AM390" s="246"/>
    </row>
    <row r="391">
      <c r="A391" s="268"/>
      <c r="C391" s="280"/>
      <c r="D391" s="280"/>
      <c r="E391" s="364"/>
      <c r="F391" s="246"/>
      <c r="G391" s="367"/>
      <c r="H391" s="365"/>
      <c r="I391" s="246"/>
      <c r="J391" s="280"/>
      <c r="K391" s="366"/>
      <c r="L391" s="280"/>
      <c r="M391" s="246"/>
      <c r="N391" s="280"/>
      <c r="O391" s="280"/>
      <c r="P391" s="280"/>
      <c r="Q391" s="280"/>
      <c r="R391" s="280"/>
      <c r="S391" s="280"/>
      <c r="T391" s="280"/>
      <c r="U391" s="280"/>
      <c r="V391" s="280"/>
      <c r="W391" s="280"/>
      <c r="X391" s="280"/>
      <c r="Y391" s="246"/>
      <c r="Z391" s="366"/>
      <c r="AA391" s="280"/>
      <c r="AC391" s="368"/>
      <c r="AD391" s="246"/>
      <c r="AE391" s="246"/>
      <c r="AF391" s="246"/>
      <c r="AG391" s="255"/>
      <c r="AH391" s="255"/>
      <c r="AJ391" s="246"/>
      <c r="AK391" s="246"/>
      <c r="AM391" s="246"/>
    </row>
    <row r="392">
      <c r="A392" s="268"/>
      <c r="C392" s="280"/>
      <c r="D392" s="280"/>
      <c r="E392" s="364"/>
      <c r="F392" s="246"/>
      <c r="G392" s="367"/>
      <c r="H392" s="365"/>
      <c r="I392" s="246"/>
      <c r="J392" s="280"/>
      <c r="K392" s="366"/>
      <c r="L392" s="280"/>
      <c r="M392" s="246"/>
      <c r="N392" s="280"/>
      <c r="O392" s="280"/>
      <c r="P392" s="280"/>
      <c r="Q392" s="280"/>
      <c r="R392" s="280"/>
      <c r="S392" s="280"/>
      <c r="T392" s="280"/>
      <c r="U392" s="280"/>
      <c r="V392" s="280"/>
      <c r="W392" s="280"/>
      <c r="X392" s="280"/>
      <c r="Y392" s="246"/>
      <c r="Z392" s="366"/>
      <c r="AA392" s="280"/>
      <c r="AC392" s="368"/>
      <c r="AD392" s="246"/>
      <c r="AE392" s="246"/>
      <c r="AF392" s="246"/>
      <c r="AG392" s="255"/>
      <c r="AH392" s="255"/>
      <c r="AJ392" s="246"/>
      <c r="AK392" s="246"/>
      <c r="AM392" s="246"/>
    </row>
    <row r="393">
      <c r="A393" s="268"/>
      <c r="C393" s="280"/>
      <c r="D393" s="280"/>
      <c r="E393" s="364"/>
      <c r="F393" s="246"/>
      <c r="G393" s="367"/>
      <c r="H393" s="365"/>
      <c r="I393" s="246"/>
      <c r="J393" s="280"/>
      <c r="K393" s="366"/>
      <c r="L393" s="280"/>
      <c r="M393" s="246"/>
      <c r="N393" s="280"/>
      <c r="O393" s="280"/>
      <c r="P393" s="280"/>
      <c r="Q393" s="280"/>
      <c r="R393" s="280"/>
      <c r="S393" s="280"/>
      <c r="T393" s="280"/>
      <c r="U393" s="280"/>
      <c r="V393" s="280"/>
      <c r="W393" s="280"/>
      <c r="X393" s="280"/>
      <c r="Y393" s="246"/>
      <c r="Z393" s="366"/>
      <c r="AA393" s="280"/>
      <c r="AC393" s="368"/>
      <c r="AD393" s="246"/>
      <c r="AE393" s="246"/>
      <c r="AF393" s="246"/>
      <c r="AG393" s="255"/>
      <c r="AH393" s="255"/>
      <c r="AJ393" s="246"/>
      <c r="AK393" s="246"/>
      <c r="AM393" s="246"/>
    </row>
    <row r="394">
      <c r="A394" s="268"/>
      <c r="C394" s="280"/>
      <c r="D394" s="280"/>
      <c r="E394" s="364"/>
      <c r="F394" s="246"/>
      <c r="G394" s="367"/>
      <c r="H394" s="365"/>
      <c r="I394" s="246"/>
      <c r="J394" s="280"/>
      <c r="K394" s="366"/>
      <c r="L394" s="280"/>
      <c r="M394" s="246"/>
      <c r="N394" s="280"/>
      <c r="O394" s="280"/>
      <c r="P394" s="280"/>
      <c r="Q394" s="280"/>
      <c r="R394" s="280"/>
      <c r="S394" s="280"/>
      <c r="T394" s="280"/>
      <c r="U394" s="280"/>
      <c r="V394" s="280"/>
      <c r="W394" s="280"/>
      <c r="X394" s="280"/>
      <c r="Y394" s="246"/>
      <c r="Z394" s="366"/>
      <c r="AA394" s="280"/>
      <c r="AC394" s="368"/>
      <c r="AD394" s="246"/>
      <c r="AE394" s="246"/>
      <c r="AF394" s="246"/>
      <c r="AG394" s="255"/>
      <c r="AH394" s="255"/>
      <c r="AJ394" s="246"/>
      <c r="AK394" s="246"/>
      <c r="AM394" s="246"/>
    </row>
    <row r="395">
      <c r="A395" s="268"/>
      <c r="C395" s="280"/>
      <c r="D395" s="280"/>
      <c r="E395" s="364"/>
      <c r="F395" s="246"/>
      <c r="G395" s="367"/>
      <c r="H395" s="365"/>
      <c r="I395" s="246"/>
      <c r="J395" s="280"/>
      <c r="K395" s="366"/>
      <c r="L395" s="280"/>
      <c r="M395" s="246"/>
      <c r="N395" s="280"/>
      <c r="O395" s="280"/>
      <c r="P395" s="280"/>
      <c r="Q395" s="280"/>
      <c r="R395" s="280"/>
      <c r="S395" s="280"/>
      <c r="T395" s="280"/>
      <c r="U395" s="280"/>
      <c r="V395" s="280"/>
      <c r="W395" s="280"/>
      <c r="X395" s="280"/>
      <c r="Y395" s="246"/>
      <c r="Z395" s="366"/>
      <c r="AA395" s="280"/>
      <c r="AC395" s="368"/>
      <c r="AD395" s="246"/>
      <c r="AE395" s="246"/>
      <c r="AF395" s="246"/>
      <c r="AG395" s="255"/>
      <c r="AH395" s="255"/>
      <c r="AJ395" s="246"/>
      <c r="AK395" s="246"/>
      <c r="AM395" s="246"/>
    </row>
    <row r="396">
      <c r="A396" s="268"/>
      <c r="C396" s="280"/>
      <c r="D396" s="280"/>
      <c r="E396" s="364"/>
      <c r="F396" s="246"/>
      <c r="G396" s="367"/>
      <c r="H396" s="365"/>
      <c r="I396" s="246"/>
      <c r="J396" s="280"/>
      <c r="K396" s="366"/>
      <c r="L396" s="280"/>
      <c r="M396" s="246"/>
      <c r="N396" s="280"/>
      <c r="O396" s="280"/>
      <c r="P396" s="280"/>
      <c r="Q396" s="280"/>
      <c r="R396" s="280"/>
      <c r="S396" s="280"/>
      <c r="T396" s="280"/>
      <c r="U396" s="280"/>
      <c r="V396" s="280"/>
      <c r="W396" s="280"/>
      <c r="X396" s="280"/>
      <c r="Y396" s="246"/>
      <c r="Z396" s="366"/>
      <c r="AA396" s="280"/>
      <c r="AC396" s="368"/>
      <c r="AD396" s="246"/>
      <c r="AE396" s="246"/>
      <c r="AF396" s="246"/>
      <c r="AG396" s="255"/>
      <c r="AH396" s="255"/>
      <c r="AJ396" s="246"/>
      <c r="AK396" s="246"/>
      <c r="AM396" s="246"/>
    </row>
    <row r="397">
      <c r="A397" s="268"/>
      <c r="C397" s="280"/>
      <c r="D397" s="280"/>
      <c r="E397" s="364"/>
      <c r="F397" s="246"/>
      <c r="G397" s="367"/>
      <c r="H397" s="365"/>
      <c r="I397" s="246"/>
      <c r="J397" s="280"/>
      <c r="K397" s="366"/>
      <c r="L397" s="280"/>
      <c r="M397" s="246"/>
      <c r="N397" s="280"/>
      <c r="O397" s="280"/>
      <c r="P397" s="280"/>
      <c r="Q397" s="280"/>
      <c r="R397" s="280"/>
      <c r="S397" s="280"/>
      <c r="T397" s="280"/>
      <c r="U397" s="280"/>
      <c r="V397" s="280"/>
      <c r="W397" s="280"/>
      <c r="X397" s="280"/>
      <c r="Y397" s="246"/>
      <c r="Z397" s="366"/>
      <c r="AA397" s="280"/>
      <c r="AC397" s="368"/>
      <c r="AD397" s="246"/>
      <c r="AE397" s="246"/>
      <c r="AF397" s="246"/>
      <c r="AG397" s="255"/>
      <c r="AH397" s="255"/>
      <c r="AJ397" s="246"/>
      <c r="AK397" s="246"/>
      <c r="AM397" s="246"/>
    </row>
    <row r="398">
      <c r="A398" s="268"/>
      <c r="C398" s="280"/>
      <c r="D398" s="280"/>
      <c r="E398" s="364"/>
      <c r="F398" s="246"/>
      <c r="G398" s="367"/>
      <c r="H398" s="365"/>
      <c r="I398" s="246"/>
      <c r="J398" s="280"/>
      <c r="K398" s="366"/>
      <c r="L398" s="280"/>
      <c r="M398" s="246"/>
      <c r="N398" s="280"/>
      <c r="O398" s="280"/>
      <c r="P398" s="280"/>
      <c r="Q398" s="280"/>
      <c r="R398" s="280"/>
      <c r="S398" s="280"/>
      <c r="T398" s="280"/>
      <c r="U398" s="280"/>
      <c r="V398" s="280"/>
      <c r="W398" s="280"/>
      <c r="X398" s="280"/>
      <c r="Y398" s="246"/>
      <c r="Z398" s="366"/>
      <c r="AA398" s="280"/>
      <c r="AC398" s="368"/>
      <c r="AD398" s="246"/>
      <c r="AE398" s="246"/>
      <c r="AF398" s="246"/>
      <c r="AG398" s="255"/>
      <c r="AH398" s="255"/>
      <c r="AJ398" s="246"/>
      <c r="AK398" s="246"/>
      <c r="AM398" s="246"/>
    </row>
    <row r="399">
      <c r="A399" s="268"/>
      <c r="C399" s="280"/>
      <c r="D399" s="280"/>
      <c r="E399" s="364"/>
      <c r="F399" s="246"/>
      <c r="G399" s="367"/>
      <c r="H399" s="365"/>
      <c r="I399" s="246"/>
      <c r="J399" s="280"/>
      <c r="K399" s="366"/>
      <c r="L399" s="280"/>
      <c r="M399" s="246"/>
      <c r="N399" s="280"/>
      <c r="O399" s="280"/>
      <c r="P399" s="280"/>
      <c r="Q399" s="280"/>
      <c r="R399" s="280"/>
      <c r="S399" s="280"/>
      <c r="T399" s="280"/>
      <c r="U399" s="280"/>
      <c r="V399" s="280"/>
      <c r="W399" s="280"/>
      <c r="X399" s="280"/>
      <c r="Y399" s="246"/>
      <c r="Z399" s="366"/>
      <c r="AA399" s="280"/>
      <c r="AC399" s="368"/>
      <c r="AD399" s="246"/>
      <c r="AE399" s="246"/>
      <c r="AF399" s="246"/>
      <c r="AG399" s="255"/>
      <c r="AH399" s="255"/>
      <c r="AJ399" s="246"/>
      <c r="AK399" s="246"/>
      <c r="AM399" s="246"/>
    </row>
    <row r="400">
      <c r="A400" s="268"/>
      <c r="C400" s="280"/>
      <c r="D400" s="280"/>
      <c r="E400" s="364"/>
      <c r="F400" s="246"/>
      <c r="G400" s="367"/>
      <c r="H400" s="365"/>
      <c r="I400" s="246"/>
      <c r="J400" s="280"/>
      <c r="K400" s="366"/>
      <c r="L400" s="280"/>
      <c r="M400" s="246"/>
      <c r="N400" s="280"/>
      <c r="O400" s="280"/>
      <c r="P400" s="280"/>
      <c r="Q400" s="280"/>
      <c r="R400" s="280"/>
      <c r="S400" s="280"/>
      <c r="T400" s="280"/>
      <c r="U400" s="280"/>
      <c r="V400" s="280"/>
      <c r="W400" s="280"/>
      <c r="X400" s="280"/>
      <c r="Y400" s="246"/>
      <c r="Z400" s="366"/>
      <c r="AA400" s="280"/>
      <c r="AC400" s="368"/>
      <c r="AD400" s="246"/>
      <c r="AE400" s="246"/>
      <c r="AF400" s="246"/>
      <c r="AG400" s="255"/>
      <c r="AH400" s="255"/>
      <c r="AJ400" s="246"/>
      <c r="AK400" s="246"/>
      <c r="AM400" s="246"/>
    </row>
    <row r="401">
      <c r="A401" s="268"/>
      <c r="C401" s="280"/>
      <c r="D401" s="280"/>
      <c r="E401" s="364"/>
      <c r="F401" s="246"/>
      <c r="G401" s="367"/>
      <c r="H401" s="365"/>
      <c r="I401" s="246"/>
      <c r="J401" s="280"/>
      <c r="K401" s="366"/>
      <c r="L401" s="280"/>
      <c r="M401" s="246"/>
      <c r="N401" s="280"/>
      <c r="O401" s="280"/>
      <c r="P401" s="280"/>
      <c r="Q401" s="280"/>
      <c r="R401" s="280"/>
      <c r="S401" s="280"/>
      <c r="T401" s="280"/>
      <c r="U401" s="280"/>
      <c r="V401" s="280"/>
      <c r="W401" s="280"/>
      <c r="X401" s="280"/>
      <c r="Y401" s="246"/>
      <c r="Z401" s="366"/>
      <c r="AA401" s="280"/>
      <c r="AC401" s="368"/>
      <c r="AD401" s="246"/>
      <c r="AE401" s="246"/>
      <c r="AF401" s="246"/>
      <c r="AG401" s="255"/>
      <c r="AH401" s="255"/>
      <c r="AJ401" s="246"/>
      <c r="AK401" s="246"/>
      <c r="AM401" s="246"/>
    </row>
    <row r="402">
      <c r="A402" s="268"/>
      <c r="C402" s="280"/>
      <c r="D402" s="280"/>
      <c r="E402" s="364"/>
      <c r="F402" s="246"/>
      <c r="G402" s="367"/>
      <c r="H402" s="365"/>
      <c r="I402" s="246"/>
      <c r="J402" s="280"/>
      <c r="K402" s="366"/>
      <c r="L402" s="280"/>
      <c r="M402" s="246"/>
      <c r="N402" s="280"/>
      <c r="O402" s="280"/>
      <c r="P402" s="280"/>
      <c r="Q402" s="280"/>
      <c r="R402" s="280"/>
      <c r="S402" s="280"/>
      <c r="T402" s="280"/>
      <c r="U402" s="280"/>
      <c r="V402" s="280"/>
      <c r="W402" s="280"/>
      <c r="X402" s="280"/>
      <c r="Y402" s="246"/>
      <c r="Z402" s="366"/>
      <c r="AA402" s="280"/>
      <c r="AC402" s="368"/>
      <c r="AD402" s="246"/>
      <c r="AE402" s="246"/>
      <c r="AF402" s="246"/>
      <c r="AG402" s="255"/>
      <c r="AH402" s="255"/>
      <c r="AJ402" s="246"/>
      <c r="AK402" s="246"/>
      <c r="AM402" s="246"/>
    </row>
    <row r="403">
      <c r="A403" s="268"/>
      <c r="C403" s="280"/>
      <c r="D403" s="280"/>
      <c r="E403" s="364"/>
      <c r="F403" s="246"/>
      <c r="G403" s="367"/>
      <c r="H403" s="365"/>
      <c r="I403" s="246"/>
      <c r="J403" s="280"/>
      <c r="K403" s="366"/>
      <c r="L403" s="280"/>
      <c r="M403" s="246"/>
      <c r="N403" s="280"/>
      <c r="O403" s="280"/>
      <c r="P403" s="280"/>
      <c r="Q403" s="280"/>
      <c r="R403" s="280"/>
      <c r="S403" s="280"/>
      <c r="T403" s="280"/>
      <c r="U403" s="280"/>
      <c r="V403" s="280"/>
      <c r="W403" s="280"/>
      <c r="X403" s="280"/>
      <c r="Y403" s="246"/>
      <c r="Z403" s="366"/>
      <c r="AA403" s="280"/>
      <c r="AC403" s="368"/>
      <c r="AD403" s="246"/>
      <c r="AE403" s="246"/>
      <c r="AF403" s="246"/>
      <c r="AG403" s="255"/>
      <c r="AH403" s="255"/>
      <c r="AJ403" s="246"/>
      <c r="AK403" s="246"/>
      <c r="AM403" s="246"/>
    </row>
    <row r="404">
      <c r="A404" s="268"/>
      <c r="C404" s="280"/>
      <c r="D404" s="280"/>
      <c r="E404" s="364"/>
      <c r="F404" s="246"/>
      <c r="G404" s="367"/>
      <c r="H404" s="365"/>
      <c r="I404" s="246"/>
      <c r="J404" s="280"/>
      <c r="K404" s="366"/>
      <c r="L404" s="280"/>
      <c r="M404" s="246"/>
      <c r="N404" s="280"/>
      <c r="O404" s="280"/>
      <c r="P404" s="280"/>
      <c r="Q404" s="280"/>
      <c r="R404" s="280"/>
      <c r="S404" s="280"/>
      <c r="T404" s="280"/>
      <c r="U404" s="280"/>
      <c r="V404" s="280"/>
      <c r="W404" s="280"/>
      <c r="X404" s="280"/>
      <c r="Y404" s="246"/>
      <c r="Z404" s="366"/>
      <c r="AA404" s="280"/>
      <c r="AC404" s="368"/>
      <c r="AD404" s="246"/>
      <c r="AE404" s="246"/>
      <c r="AF404" s="246"/>
      <c r="AG404" s="255"/>
      <c r="AH404" s="255"/>
      <c r="AJ404" s="246"/>
      <c r="AK404" s="246"/>
      <c r="AM404" s="246"/>
    </row>
    <row r="405">
      <c r="A405" s="268"/>
      <c r="C405" s="280"/>
      <c r="D405" s="280"/>
      <c r="E405" s="364"/>
      <c r="F405" s="246"/>
      <c r="G405" s="367"/>
      <c r="H405" s="365"/>
      <c r="I405" s="246"/>
      <c r="J405" s="280"/>
      <c r="K405" s="366"/>
      <c r="L405" s="280"/>
      <c r="M405" s="246"/>
      <c r="N405" s="280"/>
      <c r="O405" s="280"/>
      <c r="P405" s="280"/>
      <c r="Q405" s="280"/>
      <c r="R405" s="280"/>
      <c r="S405" s="280"/>
      <c r="T405" s="280"/>
      <c r="U405" s="280"/>
      <c r="V405" s="280"/>
      <c r="W405" s="280"/>
      <c r="X405" s="280"/>
      <c r="Y405" s="246"/>
      <c r="Z405" s="366"/>
      <c r="AA405" s="280"/>
      <c r="AC405" s="368"/>
      <c r="AD405" s="246"/>
      <c r="AE405" s="246"/>
      <c r="AF405" s="246"/>
      <c r="AG405" s="255"/>
      <c r="AH405" s="255"/>
      <c r="AJ405" s="246"/>
      <c r="AK405" s="246"/>
      <c r="AM405" s="246"/>
    </row>
    <row r="406">
      <c r="A406" s="268"/>
      <c r="C406" s="280"/>
      <c r="D406" s="280"/>
      <c r="E406" s="364"/>
      <c r="F406" s="246"/>
      <c r="G406" s="367"/>
      <c r="H406" s="365"/>
      <c r="I406" s="246"/>
      <c r="J406" s="280"/>
      <c r="K406" s="366"/>
      <c r="L406" s="280"/>
      <c r="M406" s="246"/>
      <c r="N406" s="280"/>
      <c r="O406" s="280"/>
      <c r="P406" s="280"/>
      <c r="Q406" s="280"/>
      <c r="R406" s="280"/>
      <c r="S406" s="280"/>
      <c r="T406" s="280"/>
      <c r="U406" s="280"/>
      <c r="V406" s="280"/>
      <c r="W406" s="280"/>
      <c r="X406" s="280"/>
      <c r="Y406" s="246"/>
      <c r="Z406" s="366"/>
      <c r="AA406" s="280"/>
      <c r="AC406" s="368"/>
      <c r="AD406" s="246"/>
      <c r="AE406" s="246"/>
      <c r="AF406" s="246"/>
      <c r="AG406" s="255"/>
      <c r="AH406" s="255"/>
      <c r="AJ406" s="246"/>
      <c r="AK406" s="246"/>
      <c r="AM406" s="246"/>
    </row>
    <row r="407">
      <c r="A407" s="268"/>
      <c r="C407" s="280"/>
      <c r="D407" s="280"/>
      <c r="E407" s="364"/>
      <c r="F407" s="246"/>
      <c r="G407" s="367"/>
      <c r="H407" s="365"/>
      <c r="I407" s="246"/>
      <c r="J407" s="280"/>
      <c r="K407" s="366"/>
      <c r="L407" s="280"/>
      <c r="M407" s="246"/>
      <c r="N407" s="280"/>
      <c r="O407" s="280"/>
      <c r="P407" s="280"/>
      <c r="Q407" s="280"/>
      <c r="R407" s="280"/>
      <c r="S407" s="280"/>
      <c r="T407" s="280"/>
      <c r="U407" s="280"/>
      <c r="V407" s="280"/>
      <c r="W407" s="280"/>
      <c r="X407" s="280"/>
      <c r="Y407" s="246"/>
      <c r="Z407" s="366"/>
      <c r="AA407" s="280"/>
      <c r="AC407" s="368"/>
      <c r="AD407" s="246"/>
      <c r="AE407" s="246"/>
      <c r="AF407" s="246"/>
      <c r="AG407" s="255"/>
      <c r="AH407" s="255"/>
      <c r="AJ407" s="246"/>
      <c r="AK407" s="246"/>
      <c r="AM407" s="246"/>
    </row>
    <row r="408">
      <c r="A408" s="268"/>
      <c r="C408" s="280"/>
      <c r="D408" s="280"/>
      <c r="E408" s="364"/>
      <c r="F408" s="246"/>
      <c r="G408" s="367"/>
      <c r="H408" s="365"/>
      <c r="I408" s="246"/>
      <c r="J408" s="280"/>
      <c r="K408" s="366"/>
      <c r="L408" s="280"/>
      <c r="M408" s="246"/>
      <c r="N408" s="280"/>
      <c r="O408" s="280"/>
      <c r="P408" s="280"/>
      <c r="Q408" s="280"/>
      <c r="R408" s="280"/>
      <c r="S408" s="280"/>
      <c r="T408" s="280"/>
      <c r="U408" s="280"/>
      <c r="V408" s="280"/>
      <c r="W408" s="280"/>
      <c r="X408" s="280"/>
      <c r="Y408" s="246"/>
      <c r="Z408" s="366"/>
      <c r="AA408" s="280"/>
      <c r="AC408" s="368"/>
      <c r="AD408" s="246"/>
      <c r="AE408" s="246"/>
      <c r="AF408" s="246"/>
      <c r="AG408" s="255"/>
      <c r="AH408" s="255"/>
      <c r="AJ408" s="246"/>
      <c r="AK408" s="246"/>
      <c r="AM408" s="246"/>
    </row>
    <row r="409">
      <c r="A409" s="268"/>
      <c r="C409" s="280"/>
      <c r="D409" s="280"/>
      <c r="E409" s="364"/>
      <c r="F409" s="246"/>
      <c r="G409" s="367"/>
      <c r="H409" s="365"/>
      <c r="I409" s="246"/>
      <c r="J409" s="280"/>
      <c r="K409" s="366"/>
      <c r="L409" s="280"/>
      <c r="M409" s="246"/>
      <c r="N409" s="280"/>
      <c r="O409" s="280"/>
      <c r="P409" s="280"/>
      <c r="Q409" s="280"/>
      <c r="R409" s="280"/>
      <c r="S409" s="280"/>
      <c r="T409" s="280"/>
      <c r="U409" s="280"/>
      <c r="V409" s="280"/>
      <c r="W409" s="280"/>
      <c r="X409" s="280"/>
      <c r="Y409" s="246"/>
      <c r="Z409" s="366"/>
      <c r="AA409" s="280"/>
      <c r="AC409" s="368"/>
      <c r="AD409" s="246"/>
      <c r="AE409" s="246"/>
      <c r="AF409" s="246"/>
      <c r="AG409" s="255"/>
      <c r="AH409" s="255"/>
      <c r="AJ409" s="246"/>
      <c r="AK409" s="246"/>
      <c r="AM409" s="246"/>
    </row>
    <row r="410">
      <c r="A410" s="268"/>
      <c r="C410" s="280"/>
      <c r="D410" s="280"/>
      <c r="E410" s="364"/>
      <c r="F410" s="246"/>
      <c r="G410" s="367"/>
      <c r="H410" s="365"/>
      <c r="I410" s="246"/>
      <c r="J410" s="280"/>
      <c r="K410" s="366"/>
      <c r="L410" s="280"/>
      <c r="M410" s="246"/>
      <c r="N410" s="280"/>
      <c r="O410" s="280"/>
      <c r="P410" s="280"/>
      <c r="Q410" s="280"/>
      <c r="R410" s="280"/>
      <c r="S410" s="280"/>
      <c r="T410" s="280"/>
      <c r="U410" s="280"/>
      <c r="V410" s="280"/>
      <c r="W410" s="280"/>
      <c r="X410" s="280"/>
      <c r="Y410" s="246"/>
      <c r="Z410" s="366"/>
      <c r="AA410" s="280"/>
      <c r="AC410" s="368"/>
      <c r="AD410" s="246"/>
      <c r="AE410" s="246"/>
      <c r="AF410" s="246"/>
      <c r="AG410" s="255"/>
      <c r="AH410" s="255"/>
      <c r="AJ410" s="246"/>
      <c r="AK410" s="246"/>
      <c r="AM410" s="246"/>
    </row>
    <row r="411">
      <c r="A411" s="268"/>
      <c r="C411" s="280"/>
      <c r="D411" s="280"/>
      <c r="E411" s="364"/>
      <c r="F411" s="246"/>
      <c r="G411" s="367"/>
      <c r="H411" s="365"/>
      <c r="I411" s="246"/>
      <c r="J411" s="280"/>
      <c r="K411" s="366"/>
      <c r="L411" s="280"/>
      <c r="M411" s="246"/>
      <c r="N411" s="280"/>
      <c r="O411" s="280"/>
      <c r="P411" s="280"/>
      <c r="Q411" s="280"/>
      <c r="R411" s="280"/>
      <c r="S411" s="280"/>
      <c r="T411" s="280"/>
      <c r="U411" s="280"/>
      <c r="V411" s="280"/>
      <c r="W411" s="280"/>
      <c r="X411" s="280"/>
      <c r="Y411" s="246"/>
      <c r="Z411" s="366"/>
      <c r="AA411" s="280"/>
      <c r="AC411" s="368"/>
      <c r="AD411" s="246"/>
      <c r="AE411" s="246"/>
      <c r="AF411" s="246"/>
      <c r="AG411" s="255"/>
      <c r="AH411" s="255"/>
      <c r="AJ411" s="246"/>
      <c r="AK411" s="246"/>
      <c r="AM411" s="246"/>
    </row>
    <row r="412">
      <c r="A412" s="268"/>
      <c r="C412" s="280"/>
      <c r="D412" s="280"/>
      <c r="E412" s="364"/>
      <c r="F412" s="246"/>
      <c r="G412" s="367"/>
      <c r="H412" s="365"/>
      <c r="I412" s="246"/>
      <c r="J412" s="280"/>
      <c r="K412" s="366"/>
      <c r="L412" s="280"/>
      <c r="M412" s="246"/>
      <c r="N412" s="280"/>
      <c r="O412" s="280"/>
      <c r="P412" s="280"/>
      <c r="Q412" s="280"/>
      <c r="R412" s="280"/>
      <c r="S412" s="280"/>
      <c r="T412" s="280"/>
      <c r="U412" s="280"/>
      <c r="V412" s="280"/>
      <c r="W412" s="280"/>
      <c r="X412" s="280"/>
      <c r="Y412" s="246"/>
      <c r="Z412" s="366"/>
      <c r="AA412" s="280"/>
      <c r="AC412" s="368"/>
      <c r="AD412" s="246"/>
      <c r="AE412" s="246"/>
      <c r="AF412" s="246"/>
      <c r="AG412" s="255"/>
      <c r="AH412" s="255"/>
      <c r="AJ412" s="246"/>
      <c r="AK412" s="246"/>
      <c r="AM412" s="246"/>
    </row>
    <row r="413">
      <c r="A413" s="268"/>
      <c r="C413" s="280"/>
      <c r="D413" s="280"/>
      <c r="E413" s="364"/>
      <c r="F413" s="246"/>
      <c r="G413" s="367"/>
      <c r="H413" s="365"/>
      <c r="I413" s="246"/>
      <c r="J413" s="280"/>
      <c r="K413" s="366"/>
      <c r="L413" s="280"/>
      <c r="M413" s="246"/>
      <c r="N413" s="280"/>
      <c r="O413" s="280"/>
      <c r="P413" s="280"/>
      <c r="Q413" s="280"/>
      <c r="R413" s="280"/>
      <c r="S413" s="280"/>
      <c r="T413" s="280"/>
      <c r="U413" s="280"/>
      <c r="V413" s="280"/>
      <c r="W413" s="280"/>
      <c r="X413" s="280"/>
      <c r="Y413" s="246"/>
      <c r="Z413" s="366"/>
      <c r="AA413" s="280"/>
      <c r="AC413" s="368"/>
      <c r="AD413" s="246"/>
      <c r="AE413" s="246"/>
      <c r="AF413" s="246"/>
      <c r="AG413" s="255"/>
      <c r="AH413" s="255"/>
      <c r="AJ413" s="246"/>
      <c r="AK413" s="246"/>
      <c r="AM413" s="246"/>
    </row>
    <row r="414">
      <c r="A414" s="268"/>
      <c r="C414" s="280"/>
      <c r="D414" s="280"/>
      <c r="E414" s="364"/>
      <c r="F414" s="246"/>
      <c r="G414" s="367"/>
      <c r="H414" s="365"/>
      <c r="I414" s="246"/>
      <c r="J414" s="280"/>
      <c r="K414" s="366"/>
      <c r="L414" s="280"/>
      <c r="M414" s="246"/>
      <c r="N414" s="280"/>
      <c r="O414" s="280"/>
      <c r="P414" s="280"/>
      <c r="Q414" s="280"/>
      <c r="R414" s="280"/>
      <c r="S414" s="280"/>
      <c r="T414" s="280"/>
      <c r="U414" s="280"/>
      <c r="V414" s="280"/>
      <c r="W414" s="280"/>
      <c r="X414" s="280"/>
      <c r="Y414" s="246"/>
      <c r="Z414" s="366"/>
      <c r="AA414" s="280"/>
      <c r="AC414" s="368"/>
      <c r="AD414" s="246"/>
      <c r="AE414" s="246"/>
      <c r="AF414" s="246"/>
      <c r="AG414" s="255"/>
      <c r="AH414" s="255"/>
      <c r="AJ414" s="246"/>
      <c r="AK414" s="246"/>
      <c r="AM414" s="246"/>
    </row>
    <row r="415">
      <c r="A415" s="268"/>
      <c r="C415" s="280"/>
      <c r="D415" s="280"/>
      <c r="E415" s="364"/>
      <c r="F415" s="246"/>
      <c r="G415" s="367"/>
      <c r="H415" s="365"/>
      <c r="I415" s="246"/>
      <c r="J415" s="280"/>
      <c r="K415" s="366"/>
      <c r="L415" s="280"/>
      <c r="M415" s="246"/>
      <c r="N415" s="280"/>
      <c r="O415" s="280"/>
      <c r="P415" s="280"/>
      <c r="Q415" s="280"/>
      <c r="R415" s="280"/>
      <c r="S415" s="280"/>
      <c r="T415" s="280"/>
      <c r="U415" s="280"/>
      <c r="V415" s="280"/>
      <c r="W415" s="280"/>
      <c r="X415" s="280"/>
      <c r="Y415" s="246"/>
      <c r="Z415" s="366"/>
      <c r="AA415" s="280"/>
      <c r="AC415" s="368"/>
      <c r="AD415" s="246"/>
      <c r="AE415" s="246"/>
      <c r="AF415" s="246"/>
      <c r="AG415" s="255"/>
      <c r="AH415" s="255"/>
      <c r="AJ415" s="246"/>
      <c r="AK415" s="246"/>
      <c r="AM415" s="246"/>
    </row>
    <row r="416">
      <c r="A416" s="268"/>
      <c r="C416" s="280"/>
      <c r="D416" s="280"/>
      <c r="E416" s="364"/>
      <c r="F416" s="246"/>
      <c r="G416" s="367"/>
      <c r="H416" s="365"/>
      <c r="I416" s="246"/>
      <c r="J416" s="280"/>
      <c r="K416" s="366"/>
      <c r="L416" s="280"/>
      <c r="M416" s="246"/>
      <c r="N416" s="280"/>
      <c r="O416" s="280"/>
      <c r="P416" s="280"/>
      <c r="Q416" s="280"/>
      <c r="R416" s="280"/>
      <c r="S416" s="280"/>
      <c r="T416" s="280"/>
      <c r="U416" s="280"/>
      <c r="V416" s="280"/>
      <c r="W416" s="280"/>
      <c r="X416" s="280"/>
      <c r="Y416" s="246"/>
      <c r="Z416" s="366"/>
      <c r="AA416" s="280"/>
      <c r="AC416" s="368"/>
      <c r="AD416" s="246"/>
      <c r="AE416" s="246"/>
      <c r="AF416" s="246"/>
      <c r="AG416" s="255"/>
      <c r="AH416" s="255"/>
      <c r="AJ416" s="246"/>
      <c r="AK416" s="246"/>
      <c r="AM416" s="246"/>
    </row>
    <row r="417">
      <c r="A417" s="268"/>
      <c r="C417" s="280"/>
      <c r="D417" s="280"/>
      <c r="E417" s="364"/>
      <c r="F417" s="246"/>
      <c r="G417" s="367"/>
      <c r="H417" s="365"/>
      <c r="I417" s="246"/>
      <c r="J417" s="280"/>
      <c r="K417" s="366"/>
      <c r="L417" s="280"/>
      <c r="M417" s="246"/>
      <c r="N417" s="280"/>
      <c r="O417" s="280"/>
      <c r="P417" s="280"/>
      <c r="Q417" s="280"/>
      <c r="R417" s="280"/>
      <c r="S417" s="280"/>
      <c r="T417" s="280"/>
      <c r="U417" s="280"/>
      <c r="V417" s="280"/>
      <c r="W417" s="280"/>
      <c r="X417" s="280"/>
      <c r="Y417" s="246"/>
      <c r="Z417" s="366"/>
      <c r="AA417" s="280"/>
      <c r="AC417" s="368"/>
      <c r="AD417" s="246"/>
      <c r="AE417" s="246"/>
      <c r="AF417" s="246"/>
      <c r="AG417" s="255"/>
      <c r="AH417" s="255"/>
      <c r="AJ417" s="246"/>
      <c r="AK417" s="246"/>
      <c r="AM417" s="246"/>
    </row>
    <row r="418">
      <c r="A418" s="268"/>
      <c r="C418" s="280"/>
      <c r="D418" s="280"/>
      <c r="E418" s="364"/>
      <c r="F418" s="246"/>
      <c r="G418" s="367"/>
      <c r="H418" s="365"/>
      <c r="I418" s="246"/>
      <c r="J418" s="280"/>
      <c r="K418" s="366"/>
      <c r="L418" s="280"/>
      <c r="M418" s="246"/>
      <c r="N418" s="280"/>
      <c r="O418" s="280"/>
      <c r="P418" s="280"/>
      <c r="Q418" s="280"/>
      <c r="R418" s="280"/>
      <c r="S418" s="280"/>
      <c r="T418" s="280"/>
      <c r="U418" s="280"/>
      <c r="V418" s="280"/>
      <c r="W418" s="280"/>
      <c r="X418" s="280"/>
      <c r="Y418" s="246"/>
      <c r="Z418" s="366"/>
      <c r="AA418" s="280"/>
      <c r="AC418" s="368"/>
      <c r="AD418" s="246"/>
      <c r="AE418" s="246"/>
      <c r="AF418" s="246"/>
      <c r="AG418" s="255"/>
      <c r="AH418" s="255"/>
      <c r="AJ418" s="246"/>
      <c r="AK418" s="246"/>
      <c r="AM418" s="246"/>
    </row>
    <row r="419">
      <c r="A419" s="268"/>
      <c r="C419" s="280"/>
      <c r="D419" s="280"/>
      <c r="E419" s="364"/>
      <c r="F419" s="246"/>
      <c r="G419" s="367"/>
      <c r="H419" s="365"/>
      <c r="I419" s="246"/>
      <c r="J419" s="280"/>
      <c r="K419" s="366"/>
      <c r="L419" s="280"/>
      <c r="M419" s="246"/>
      <c r="N419" s="280"/>
      <c r="O419" s="280"/>
      <c r="P419" s="280"/>
      <c r="Q419" s="280"/>
      <c r="R419" s="280"/>
      <c r="S419" s="280"/>
      <c r="T419" s="280"/>
      <c r="U419" s="280"/>
      <c r="V419" s="280"/>
      <c r="W419" s="280"/>
      <c r="X419" s="280"/>
      <c r="Y419" s="246"/>
      <c r="Z419" s="366"/>
      <c r="AA419" s="280"/>
      <c r="AC419" s="368"/>
      <c r="AD419" s="246"/>
      <c r="AE419" s="246"/>
      <c r="AF419" s="246"/>
      <c r="AG419" s="255"/>
      <c r="AH419" s="255"/>
      <c r="AJ419" s="246"/>
      <c r="AK419" s="246"/>
      <c r="AM419" s="246"/>
    </row>
    <row r="420">
      <c r="A420" s="268"/>
      <c r="C420" s="280"/>
      <c r="D420" s="280"/>
      <c r="E420" s="364"/>
      <c r="F420" s="246"/>
      <c r="G420" s="367"/>
      <c r="H420" s="365"/>
      <c r="I420" s="246"/>
      <c r="J420" s="280"/>
      <c r="K420" s="366"/>
      <c r="L420" s="280"/>
      <c r="M420" s="246"/>
      <c r="N420" s="280"/>
      <c r="O420" s="280"/>
      <c r="P420" s="280"/>
      <c r="Q420" s="280"/>
      <c r="R420" s="280"/>
      <c r="S420" s="280"/>
      <c r="T420" s="280"/>
      <c r="U420" s="280"/>
      <c r="V420" s="280"/>
      <c r="W420" s="280"/>
      <c r="X420" s="280"/>
      <c r="Y420" s="246"/>
      <c r="Z420" s="366"/>
      <c r="AA420" s="280"/>
      <c r="AC420" s="368"/>
      <c r="AD420" s="246"/>
      <c r="AE420" s="246"/>
      <c r="AF420" s="246"/>
      <c r="AG420" s="255"/>
      <c r="AH420" s="255"/>
      <c r="AJ420" s="246"/>
      <c r="AK420" s="246"/>
      <c r="AM420" s="246"/>
    </row>
    <row r="421">
      <c r="A421" s="268"/>
      <c r="C421" s="280"/>
      <c r="D421" s="280"/>
      <c r="E421" s="364"/>
      <c r="F421" s="246"/>
      <c r="G421" s="367"/>
      <c r="H421" s="365"/>
      <c r="I421" s="246"/>
      <c r="J421" s="280"/>
      <c r="K421" s="366"/>
      <c r="L421" s="280"/>
      <c r="M421" s="246"/>
      <c r="N421" s="280"/>
      <c r="O421" s="280"/>
      <c r="P421" s="280"/>
      <c r="Q421" s="280"/>
      <c r="R421" s="280"/>
      <c r="S421" s="280"/>
      <c r="T421" s="280"/>
      <c r="U421" s="280"/>
      <c r="V421" s="280"/>
      <c r="W421" s="280"/>
      <c r="X421" s="280"/>
      <c r="Y421" s="246"/>
      <c r="Z421" s="366"/>
      <c r="AA421" s="280"/>
      <c r="AC421" s="368"/>
      <c r="AD421" s="246"/>
      <c r="AE421" s="246"/>
      <c r="AF421" s="246"/>
      <c r="AG421" s="255"/>
      <c r="AH421" s="255"/>
      <c r="AJ421" s="246"/>
      <c r="AK421" s="246"/>
      <c r="AM421" s="246"/>
    </row>
    <row r="422">
      <c r="A422" s="268"/>
      <c r="C422" s="280"/>
      <c r="D422" s="280"/>
      <c r="E422" s="364"/>
      <c r="F422" s="246"/>
      <c r="G422" s="367"/>
      <c r="H422" s="365"/>
      <c r="I422" s="246"/>
      <c r="J422" s="280"/>
      <c r="K422" s="366"/>
      <c r="L422" s="280"/>
      <c r="M422" s="246"/>
      <c r="N422" s="280"/>
      <c r="O422" s="280"/>
      <c r="P422" s="280"/>
      <c r="Q422" s="280"/>
      <c r="R422" s="280"/>
      <c r="S422" s="280"/>
      <c r="T422" s="280"/>
      <c r="U422" s="280"/>
      <c r="V422" s="280"/>
      <c r="W422" s="280"/>
      <c r="X422" s="280"/>
      <c r="Y422" s="246"/>
      <c r="Z422" s="366"/>
      <c r="AA422" s="280"/>
      <c r="AC422" s="368"/>
      <c r="AD422" s="246"/>
      <c r="AE422" s="246"/>
      <c r="AF422" s="246"/>
      <c r="AG422" s="255"/>
      <c r="AH422" s="255"/>
      <c r="AJ422" s="246"/>
      <c r="AK422" s="246"/>
      <c r="AM422" s="246"/>
    </row>
    <row r="423">
      <c r="A423" s="268"/>
      <c r="C423" s="280"/>
      <c r="D423" s="280"/>
      <c r="E423" s="364"/>
      <c r="F423" s="246"/>
      <c r="G423" s="367"/>
      <c r="H423" s="365"/>
      <c r="I423" s="246"/>
      <c r="J423" s="280"/>
      <c r="K423" s="366"/>
      <c r="L423" s="280"/>
      <c r="M423" s="246"/>
      <c r="N423" s="280"/>
      <c r="O423" s="280"/>
      <c r="P423" s="280"/>
      <c r="Q423" s="280"/>
      <c r="R423" s="280"/>
      <c r="S423" s="280"/>
      <c r="T423" s="280"/>
      <c r="U423" s="280"/>
      <c r="V423" s="280"/>
      <c r="W423" s="280"/>
      <c r="X423" s="280"/>
      <c r="Y423" s="246"/>
      <c r="Z423" s="366"/>
      <c r="AA423" s="280"/>
      <c r="AC423" s="368"/>
      <c r="AD423" s="246"/>
      <c r="AE423" s="246"/>
      <c r="AF423" s="246"/>
      <c r="AG423" s="255"/>
      <c r="AH423" s="255"/>
      <c r="AJ423" s="246"/>
      <c r="AK423" s="246"/>
      <c r="AM423" s="246"/>
    </row>
    <row r="424">
      <c r="A424" s="268"/>
      <c r="C424" s="280"/>
      <c r="D424" s="280"/>
      <c r="E424" s="364"/>
      <c r="F424" s="246"/>
      <c r="G424" s="367"/>
      <c r="H424" s="365"/>
      <c r="I424" s="246"/>
      <c r="J424" s="280"/>
      <c r="K424" s="366"/>
      <c r="L424" s="280"/>
      <c r="M424" s="246"/>
      <c r="N424" s="280"/>
      <c r="O424" s="280"/>
      <c r="P424" s="280"/>
      <c r="Q424" s="280"/>
      <c r="R424" s="280"/>
      <c r="S424" s="280"/>
      <c r="T424" s="280"/>
      <c r="U424" s="280"/>
      <c r="V424" s="280"/>
      <c r="W424" s="280"/>
      <c r="X424" s="280"/>
      <c r="Y424" s="246"/>
      <c r="Z424" s="366"/>
      <c r="AA424" s="280"/>
      <c r="AC424" s="368"/>
      <c r="AD424" s="246"/>
      <c r="AE424" s="246"/>
      <c r="AF424" s="246"/>
      <c r="AG424" s="255"/>
      <c r="AH424" s="255"/>
      <c r="AJ424" s="246"/>
      <c r="AK424" s="246"/>
      <c r="AM424" s="246"/>
    </row>
    <row r="425">
      <c r="A425" s="268"/>
      <c r="C425" s="280"/>
      <c r="D425" s="280"/>
      <c r="E425" s="364"/>
      <c r="F425" s="246"/>
      <c r="G425" s="367"/>
      <c r="H425" s="365"/>
      <c r="I425" s="246"/>
      <c r="J425" s="280"/>
      <c r="K425" s="366"/>
      <c r="L425" s="280"/>
      <c r="M425" s="246"/>
      <c r="N425" s="280"/>
      <c r="O425" s="280"/>
      <c r="P425" s="280"/>
      <c r="Q425" s="280"/>
      <c r="R425" s="280"/>
      <c r="S425" s="280"/>
      <c r="T425" s="280"/>
      <c r="U425" s="280"/>
      <c r="V425" s="280"/>
      <c r="W425" s="280"/>
      <c r="X425" s="280"/>
      <c r="Y425" s="246"/>
      <c r="Z425" s="366"/>
      <c r="AA425" s="280"/>
      <c r="AC425" s="368"/>
      <c r="AD425" s="246"/>
      <c r="AE425" s="246"/>
      <c r="AF425" s="246"/>
      <c r="AG425" s="255"/>
      <c r="AH425" s="255"/>
      <c r="AJ425" s="246"/>
      <c r="AK425" s="246"/>
      <c r="AM425" s="246"/>
    </row>
    <row r="426">
      <c r="A426" s="268"/>
      <c r="C426" s="280"/>
      <c r="D426" s="280"/>
      <c r="E426" s="364"/>
      <c r="F426" s="246"/>
      <c r="G426" s="367"/>
      <c r="H426" s="365"/>
      <c r="I426" s="246"/>
      <c r="J426" s="280"/>
      <c r="K426" s="366"/>
      <c r="L426" s="280"/>
      <c r="M426" s="246"/>
      <c r="N426" s="280"/>
      <c r="O426" s="280"/>
      <c r="P426" s="280"/>
      <c r="Q426" s="280"/>
      <c r="R426" s="280"/>
      <c r="S426" s="280"/>
      <c r="T426" s="280"/>
      <c r="U426" s="280"/>
      <c r="V426" s="280"/>
      <c r="W426" s="280"/>
      <c r="X426" s="280"/>
      <c r="Y426" s="246"/>
      <c r="Z426" s="366"/>
      <c r="AA426" s="280"/>
      <c r="AC426" s="368"/>
      <c r="AD426" s="246"/>
      <c r="AE426" s="246"/>
      <c r="AF426" s="246"/>
      <c r="AG426" s="255"/>
      <c r="AH426" s="255"/>
      <c r="AJ426" s="246"/>
      <c r="AK426" s="246"/>
      <c r="AM426" s="246"/>
    </row>
    <row r="427">
      <c r="A427" s="268"/>
      <c r="C427" s="280"/>
      <c r="D427" s="280"/>
      <c r="E427" s="364"/>
      <c r="F427" s="246"/>
      <c r="G427" s="367"/>
      <c r="H427" s="365"/>
      <c r="I427" s="246"/>
      <c r="J427" s="280"/>
      <c r="K427" s="366"/>
      <c r="L427" s="280"/>
      <c r="M427" s="246"/>
      <c r="N427" s="280"/>
      <c r="O427" s="280"/>
      <c r="P427" s="280"/>
      <c r="Q427" s="280"/>
      <c r="R427" s="280"/>
      <c r="S427" s="280"/>
      <c r="T427" s="280"/>
      <c r="U427" s="280"/>
      <c r="V427" s="280"/>
      <c r="W427" s="280"/>
      <c r="X427" s="280"/>
      <c r="Y427" s="246"/>
      <c r="Z427" s="366"/>
      <c r="AA427" s="280"/>
      <c r="AC427" s="368"/>
      <c r="AD427" s="246"/>
      <c r="AE427" s="246"/>
      <c r="AF427" s="246"/>
      <c r="AG427" s="255"/>
      <c r="AH427" s="255"/>
      <c r="AJ427" s="246"/>
      <c r="AK427" s="246"/>
      <c r="AM427" s="246"/>
    </row>
    <row r="428">
      <c r="A428" s="268"/>
      <c r="C428" s="280"/>
      <c r="D428" s="280"/>
      <c r="E428" s="364"/>
      <c r="F428" s="246"/>
      <c r="G428" s="367"/>
      <c r="H428" s="365"/>
      <c r="I428" s="246"/>
      <c r="J428" s="280"/>
      <c r="K428" s="366"/>
      <c r="L428" s="280"/>
      <c r="M428" s="246"/>
      <c r="N428" s="280"/>
      <c r="O428" s="280"/>
      <c r="P428" s="280"/>
      <c r="Q428" s="280"/>
      <c r="R428" s="280"/>
      <c r="S428" s="280"/>
      <c r="T428" s="280"/>
      <c r="U428" s="280"/>
      <c r="V428" s="280"/>
      <c r="W428" s="280"/>
      <c r="X428" s="280"/>
      <c r="Y428" s="246"/>
      <c r="Z428" s="366"/>
      <c r="AA428" s="280"/>
      <c r="AC428" s="368"/>
      <c r="AD428" s="246"/>
      <c r="AE428" s="246"/>
      <c r="AF428" s="246"/>
      <c r="AG428" s="255"/>
      <c r="AH428" s="255"/>
      <c r="AJ428" s="246"/>
      <c r="AK428" s="246"/>
      <c r="AM428" s="246"/>
    </row>
    <row r="429">
      <c r="A429" s="268"/>
      <c r="C429" s="280"/>
      <c r="D429" s="280"/>
      <c r="E429" s="364"/>
      <c r="F429" s="246"/>
      <c r="G429" s="367"/>
      <c r="H429" s="365"/>
      <c r="I429" s="246"/>
      <c r="J429" s="280"/>
      <c r="K429" s="366"/>
      <c r="L429" s="280"/>
      <c r="M429" s="246"/>
      <c r="N429" s="280"/>
      <c r="O429" s="280"/>
      <c r="P429" s="280"/>
      <c r="Q429" s="280"/>
      <c r="R429" s="280"/>
      <c r="S429" s="280"/>
      <c r="T429" s="280"/>
      <c r="U429" s="280"/>
      <c r="V429" s="280"/>
      <c r="W429" s="280"/>
      <c r="X429" s="280"/>
      <c r="Y429" s="246"/>
      <c r="Z429" s="366"/>
      <c r="AA429" s="280"/>
      <c r="AC429" s="368"/>
      <c r="AD429" s="246"/>
      <c r="AE429" s="246"/>
      <c r="AF429" s="246"/>
      <c r="AG429" s="255"/>
      <c r="AH429" s="255"/>
      <c r="AJ429" s="246"/>
      <c r="AK429" s="246"/>
      <c r="AM429" s="246"/>
    </row>
    <row r="430">
      <c r="A430" s="268"/>
      <c r="C430" s="280"/>
      <c r="D430" s="280"/>
      <c r="E430" s="364"/>
      <c r="F430" s="246"/>
      <c r="G430" s="367"/>
      <c r="H430" s="365"/>
      <c r="I430" s="246"/>
      <c r="J430" s="280"/>
      <c r="K430" s="366"/>
      <c r="L430" s="280"/>
      <c r="M430" s="246"/>
      <c r="N430" s="280"/>
      <c r="O430" s="280"/>
      <c r="P430" s="280"/>
      <c r="Q430" s="280"/>
      <c r="R430" s="280"/>
      <c r="S430" s="280"/>
      <c r="T430" s="280"/>
      <c r="U430" s="280"/>
      <c r="V430" s="280"/>
      <c r="W430" s="280"/>
      <c r="X430" s="280"/>
      <c r="Y430" s="246"/>
      <c r="Z430" s="366"/>
      <c r="AA430" s="280"/>
      <c r="AC430" s="368"/>
      <c r="AD430" s="246"/>
      <c r="AE430" s="246"/>
      <c r="AF430" s="246"/>
      <c r="AG430" s="255"/>
      <c r="AH430" s="255"/>
      <c r="AJ430" s="246"/>
      <c r="AK430" s="246"/>
      <c r="AM430" s="246"/>
    </row>
    <row r="431">
      <c r="A431" s="268"/>
      <c r="C431" s="280"/>
      <c r="D431" s="280"/>
      <c r="E431" s="364"/>
      <c r="F431" s="246"/>
      <c r="G431" s="367"/>
      <c r="H431" s="365"/>
      <c r="I431" s="246"/>
      <c r="J431" s="280"/>
      <c r="K431" s="366"/>
      <c r="L431" s="280"/>
      <c r="M431" s="246"/>
      <c r="N431" s="280"/>
      <c r="O431" s="280"/>
      <c r="P431" s="280"/>
      <c r="Q431" s="280"/>
      <c r="R431" s="280"/>
      <c r="S431" s="280"/>
      <c r="T431" s="280"/>
      <c r="U431" s="280"/>
      <c r="V431" s="280"/>
      <c r="W431" s="280"/>
      <c r="X431" s="280"/>
      <c r="Y431" s="246"/>
      <c r="Z431" s="366"/>
      <c r="AA431" s="280"/>
      <c r="AC431" s="368"/>
      <c r="AD431" s="246"/>
      <c r="AE431" s="246"/>
      <c r="AF431" s="246"/>
      <c r="AG431" s="255"/>
      <c r="AH431" s="255"/>
      <c r="AJ431" s="246"/>
      <c r="AK431" s="246"/>
      <c r="AM431" s="246"/>
    </row>
    <row r="432">
      <c r="A432" s="268"/>
      <c r="C432" s="280"/>
      <c r="D432" s="280"/>
      <c r="E432" s="364"/>
      <c r="F432" s="246"/>
      <c r="G432" s="367"/>
      <c r="H432" s="365"/>
      <c r="I432" s="246"/>
      <c r="J432" s="280"/>
      <c r="K432" s="366"/>
      <c r="L432" s="280"/>
      <c r="M432" s="246"/>
      <c r="N432" s="280"/>
      <c r="O432" s="280"/>
      <c r="P432" s="280"/>
      <c r="Q432" s="280"/>
      <c r="R432" s="280"/>
      <c r="S432" s="280"/>
      <c r="T432" s="280"/>
      <c r="U432" s="280"/>
      <c r="V432" s="280"/>
      <c r="W432" s="280"/>
      <c r="X432" s="280"/>
      <c r="Y432" s="246"/>
      <c r="Z432" s="366"/>
      <c r="AA432" s="280"/>
      <c r="AC432" s="368"/>
      <c r="AD432" s="246"/>
      <c r="AE432" s="246"/>
      <c r="AF432" s="246"/>
      <c r="AG432" s="255"/>
      <c r="AH432" s="255"/>
      <c r="AJ432" s="246"/>
      <c r="AK432" s="246"/>
      <c r="AM432" s="246"/>
    </row>
    <row r="433">
      <c r="A433" s="268"/>
      <c r="C433" s="280"/>
      <c r="D433" s="280"/>
      <c r="E433" s="364"/>
      <c r="F433" s="246"/>
      <c r="G433" s="367"/>
      <c r="H433" s="365"/>
      <c r="I433" s="246"/>
      <c r="J433" s="280"/>
      <c r="K433" s="366"/>
      <c r="L433" s="280"/>
      <c r="M433" s="246"/>
      <c r="N433" s="280"/>
      <c r="O433" s="280"/>
      <c r="P433" s="280"/>
      <c r="Q433" s="280"/>
      <c r="R433" s="280"/>
      <c r="S433" s="280"/>
      <c r="T433" s="280"/>
      <c r="U433" s="280"/>
      <c r="V433" s="280"/>
      <c r="W433" s="280"/>
      <c r="X433" s="280"/>
      <c r="Y433" s="246"/>
      <c r="Z433" s="366"/>
      <c r="AA433" s="280"/>
      <c r="AC433" s="368"/>
      <c r="AD433" s="246"/>
      <c r="AE433" s="246"/>
      <c r="AF433" s="246"/>
      <c r="AG433" s="255"/>
      <c r="AH433" s="255"/>
      <c r="AJ433" s="246"/>
      <c r="AK433" s="246"/>
      <c r="AM433" s="246"/>
    </row>
    <row r="434">
      <c r="A434" s="268"/>
      <c r="C434" s="280"/>
      <c r="D434" s="280"/>
      <c r="E434" s="364"/>
      <c r="F434" s="246"/>
      <c r="G434" s="367"/>
      <c r="H434" s="365"/>
      <c r="I434" s="246"/>
      <c r="J434" s="280"/>
      <c r="K434" s="366"/>
      <c r="L434" s="280"/>
      <c r="M434" s="246"/>
      <c r="N434" s="280"/>
      <c r="O434" s="280"/>
      <c r="P434" s="280"/>
      <c r="Q434" s="280"/>
      <c r="R434" s="280"/>
      <c r="S434" s="280"/>
      <c r="T434" s="280"/>
      <c r="U434" s="280"/>
      <c r="V434" s="280"/>
      <c r="W434" s="280"/>
      <c r="X434" s="280"/>
      <c r="Y434" s="246"/>
      <c r="Z434" s="366"/>
      <c r="AA434" s="280"/>
      <c r="AC434" s="368"/>
      <c r="AD434" s="246"/>
      <c r="AE434" s="246"/>
      <c r="AF434" s="246"/>
      <c r="AG434" s="255"/>
      <c r="AH434" s="255"/>
      <c r="AJ434" s="246"/>
      <c r="AK434" s="246"/>
      <c r="AM434" s="246"/>
    </row>
    <row r="435">
      <c r="A435" s="268"/>
      <c r="C435" s="280"/>
      <c r="D435" s="280"/>
      <c r="E435" s="364"/>
      <c r="F435" s="246"/>
      <c r="G435" s="367"/>
      <c r="H435" s="365"/>
      <c r="I435" s="246"/>
      <c r="J435" s="280"/>
      <c r="K435" s="366"/>
      <c r="L435" s="280"/>
      <c r="M435" s="246"/>
      <c r="N435" s="280"/>
      <c r="O435" s="280"/>
      <c r="P435" s="280"/>
      <c r="Q435" s="280"/>
      <c r="R435" s="280"/>
      <c r="S435" s="280"/>
      <c r="T435" s="280"/>
      <c r="U435" s="280"/>
      <c r="V435" s="280"/>
      <c r="W435" s="280"/>
      <c r="X435" s="280"/>
      <c r="Y435" s="246"/>
      <c r="Z435" s="366"/>
      <c r="AA435" s="280"/>
      <c r="AC435" s="368"/>
      <c r="AD435" s="246"/>
      <c r="AE435" s="246"/>
      <c r="AF435" s="246"/>
      <c r="AG435" s="255"/>
      <c r="AH435" s="255"/>
      <c r="AJ435" s="246"/>
      <c r="AK435" s="246"/>
      <c r="AM435" s="246"/>
    </row>
    <row r="436">
      <c r="A436" s="268"/>
      <c r="C436" s="280"/>
      <c r="D436" s="280"/>
      <c r="E436" s="364"/>
      <c r="F436" s="246"/>
      <c r="G436" s="367"/>
      <c r="H436" s="365"/>
      <c r="I436" s="246"/>
      <c r="J436" s="280"/>
      <c r="K436" s="366"/>
      <c r="L436" s="280"/>
      <c r="M436" s="246"/>
      <c r="N436" s="280"/>
      <c r="O436" s="280"/>
      <c r="P436" s="280"/>
      <c r="Q436" s="280"/>
      <c r="R436" s="280"/>
      <c r="S436" s="280"/>
      <c r="T436" s="280"/>
      <c r="U436" s="280"/>
      <c r="V436" s="280"/>
      <c r="W436" s="280"/>
      <c r="X436" s="280"/>
      <c r="Y436" s="246"/>
      <c r="Z436" s="366"/>
      <c r="AA436" s="280"/>
      <c r="AC436" s="368"/>
      <c r="AD436" s="246"/>
      <c r="AE436" s="246"/>
      <c r="AF436" s="246"/>
      <c r="AG436" s="255"/>
      <c r="AH436" s="255"/>
      <c r="AJ436" s="246"/>
      <c r="AK436" s="246"/>
      <c r="AM436" s="246"/>
    </row>
    <row r="437">
      <c r="A437" s="268"/>
      <c r="C437" s="280"/>
      <c r="D437" s="280"/>
      <c r="E437" s="364"/>
      <c r="F437" s="246"/>
      <c r="G437" s="367"/>
      <c r="H437" s="365"/>
      <c r="I437" s="246"/>
      <c r="J437" s="280"/>
      <c r="K437" s="366"/>
      <c r="L437" s="280"/>
      <c r="M437" s="246"/>
      <c r="N437" s="280"/>
      <c r="O437" s="280"/>
      <c r="P437" s="280"/>
      <c r="Q437" s="280"/>
      <c r="R437" s="280"/>
      <c r="S437" s="280"/>
      <c r="T437" s="280"/>
      <c r="U437" s="280"/>
      <c r="V437" s="280"/>
      <c r="W437" s="280"/>
      <c r="X437" s="280"/>
      <c r="Y437" s="246"/>
      <c r="Z437" s="366"/>
      <c r="AA437" s="280"/>
      <c r="AC437" s="368"/>
      <c r="AD437" s="246"/>
      <c r="AE437" s="246"/>
      <c r="AF437" s="246"/>
      <c r="AG437" s="255"/>
      <c r="AH437" s="255"/>
      <c r="AJ437" s="246"/>
      <c r="AK437" s="246"/>
      <c r="AM437" s="246"/>
    </row>
    <row r="438">
      <c r="A438" s="268"/>
      <c r="C438" s="280"/>
      <c r="D438" s="280"/>
      <c r="E438" s="364"/>
      <c r="F438" s="246"/>
      <c r="G438" s="367"/>
      <c r="H438" s="365"/>
      <c r="I438" s="246"/>
      <c r="J438" s="280"/>
      <c r="K438" s="366"/>
      <c r="L438" s="280"/>
      <c r="M438" s="246"/>
      <c r="N438" s="280"/>
      <c r="O438" s="280"/>
      <c r="P438" s="280"/>
      <c r="Q438" s="280"/>
      <c r="R438" s="280"/>
      <c r="S438" s="280"/>
      <c r="T438" s="280"/>
      <c r="U438" s="280"/>
      <c r="V438" s="280"/>
      <c r="W438" s="280"/>
      <c r="X438" s="280"/>
      <c r="Y438" s="246"/>
      <c r="Z438" s="366"/>
      <c r="AA438" s="280"/>
      <c r="AC438" s="368"/>
      <c r="AD438" s="246"/>
      <c r="AE438" s="246"/>
      <c r="AF438" s="246"/>
      <c r="AG438" s="255"/>
      <c r="AH438" s="255"/>
      <c r="AJ438" s="246"/>
      <c r="AK438" s="246"/>
      <c r="AM438" s="246"/>
    </row>
    <row r="439">
      <c r="A439" s="268"/>
      <c r="C439" s="280"/>
      <c r="D439" s="280"/>
      <c r="E439" s="364"/>
      <c r="F439" s="246"/>
      <c r="G439" s="367"/>
      <c r="H439" s="365"/>
      <c r="I439" s="246"/>
      <c r="J439" s="280"/>
      <c r="K439" s="366"/>
      <c r="L439" s="280"/>
      <c r="M439" s="246"/>
      <c r="N439" s="280"/>
      <c r="O439" s="280"/>
      <c r="P439" s="280"/>
      <c r="Q439" s="280"/>
      <c r="R439" s="280"/>
      <c r="S439" s="280"/>
      <c r="T439" s="280"/>
      <c r="U439" s="280"/>
      <c r="V439" s="280"/>
      <c r="W439" s="280"/>
      <c r="X439" s="280"/>
      <c r="Y439" s="246"/>
      <c r="Z439" s="366"/>
      <c r="AA439" s="280"/>
      <c r="AC439" s="368"/>
      <c r="AD439" s="246"/>
      <c r="AE439" s="246"/>
      <c r="AF439" s="246"/>
      <c r="AG439" s="255"/>
      <c r="AH439" s="255"/>
      <c r="AJ439" s="246"/>
      <c r="AK439" s="246"/>
      <c r="AM439" s="246"/>
    </row>
    <row r="440">
      <c r="A440" s="268"/>
      <c r="C440" s="280"/>
      <c r="D440" s="280"/>
      <c r="E440" s="364"/>
      <c r="F440" s="246"/>
      <c r="G440" s="367"/>
      <c r="H440" s="365"/>
      <c r="I440" s="246"/>
      <c r="J440" s="280"/>
      <c r="K440" s="366"/>
      <c r="L440" s="280"/>
      <c r="M440" s="246"/>
      <c r="N440" s="280"/>
      <c r="O440" s="280"/>
      <c r="P440" s="280"/>
      <c r="Q440" s="280"/>
      <c r="R440" s="280"/>
      <c r="S440" s="280"/>
      <c r="T440" s="280"/>
      <c r="U440" s="280"/>
      <c r="V440" s="280"/>
      <c r="W440" s="280"/>
      <c r="X440" s="280"/>
      <c r="Y440" s="246"/>
      <c r="Z440" s="366"/>
      <c r="AA440" s="280"/>
      <c r="AC440" s="368"/>
      <c r="AD440" s="246"/>
      <c r="AE440" s="246"/>
      <c r="AF440" s="246"/>
      <c r="AG440" s="255"/>
      <c r="AH440" s="255"/>
      <c r="AJ440" s="246"/>
      <c r="AK440" s="246"/>
      <c r="AM440" s="246"/>
    </row>
    <row r="441">
      <c r="A441" s="268"/>
      <c r="C441" s="280"/>
      <c r="D441" s="280"/>
      <c r="E441" s="364"/>
      <c r="F441" s="246"/>
      <c r="G441" s="367"/>
      <c r="H441" s="365"/>
      <c r="I441" s="246"/>
      <c r="J441" s="280"/>
      <c r="K441" s="366"/>
      <c r="L441" s="280"/>
      <c r="M441" s="246"/>
      <c r="N441" s="280"/>
      <c r="O441" s="280"/>
      <c r="P441" s="280"/>
      <c r="Q441" s="280"/>
      <c r="R441" s="280"/>
      <c r="S441" s="280"/>
      <c r="T441" s="280"/>
      <c r="U441" s="280"/>
      <c r="V441" s="280"/>
      <c r="W441" s="280"/>
      <c r="X441" s="280"/>
      <c r="Y441" s="246"/>
      <c r="Z441" s="366"/>
      <c r="AA441" s="280"/>
      <c r="AC441" s="368"/>
      <c r="AD441" s="246"/>
      <c r="AE441" s="246"/>
      <c r="AF441" s="246"/>
      <c r="AG441" s="255"/>
      <c r="AH441" s="255"/>
      <c r="AJ441" s="246"/>
      <c r="AK441" s="246"/>
      <c r="AM441" s="246"/>
    </row>
    <row r="442">
      <c r="A442" s="268"/>
      <c r="C442" s="280"/>
      <c r="D442" s="280"/>
      <c r="E442" s="364"/>
      <c r="F442" s="246"/>
      <c r="G442" s="367"/>
      <c r="H442" s="365"/>
      <c r="I442" s="246"/>
      <c r="J442" s="280"/>
      <c r="K442" s="366"/>
      <c r="L442" s="280"/>
      <c r="M442" s="246"/>
      <c r="N442" s="280"/>
      <c r="O442" s="280"/>
      <c r="P442" s="280"/>
      <c r="Q442" s="280"/>
      <c r="R442" s="280"/>
      <c r="S442" s="280"/>
      <c r="T442" s="280"/>
      <c r="U442" s="280"/>
      <c r="V442" s="280"/>
      <c r="W442" s="280"/>
      <c r="X442" s="280"/>
      <c r="Y442" s="246"/>
      <c r="Z442" s="366"/>
      <c r="AA442" s="280"/>
      <c r="AC442" s="368"/>
      <c r="AD442" s="246"/>
      <c r="AE442" s="246"/>
      <c r="AF442" s="246"/>
      <c r="AG442" s="255"/>
      <c r="AH442" s="255"/>
      <c r="AJ442" s="246"/>
      <c r="AK442" s="246"/>
      <c r="AM442" s="246"/>
    </row>
    <row r="443">
      <c r="A443" s="268"/>
      <c r="C443" s="280"/>
      <c r="D443" s="280"/>
      <c r="E443" s="364"/>
      <c r="F443" s="246"/>
      <c r="G443" s="367"/>
      <c r="H443" s="365"/>
      <c r="I443" s="246"/>
      <c r="J443" s="280"/>
      <c r="K443" s="366"/>
      <c r="L443" s="280"/>
      <c r="M443" s="246"/>
      <c r="N443" s="280"/>
      <c r="O443" s="280"/>
      <c r="P443" s="280"/>
      <c r="Q443" s="280"/>
      <c r="R443" s="280"/>
      <c r="S443" s="280"/>
      <c r="T443" s="280"/>
      <c r="U443" s="280"/>
      <c r="V443" s="280"/>
      <c r="W443" s="280"/>
      <c r="X443" s="280"/>
      <c r="Y443" s="246"/>
      <c r="Z443" s="366"/>
      <c r="AA443" s="280"/>
      <c r="AC443" s="368"/>
      <c r="AD443" s="246"/>
      <c r="AE443" s="246"/>
      <c r="AF443" s="246"/>
      <c r="AG443" s="255"/>
      <c r="AH443" s="255"/>
      <c r="AJ443" s="246"/>
      <c r="AK443" s="246"/>
      <c r="AM443" s="246"/>
    </row>
    <row r="444">
      <c r="A444" s="268"/>
      <c r="C444" s="280"/>
      <c r="D444" s="280"/>
      <c r="E444" s="364"/>
      <c r="F444" s="246"/>
      <c r="G444" s="367"/>
      <c r="H444" s="365"/>
      <c r="I444" s="246"/>
      <c r="J444" s="280"/>
      <c r="K444" s="366"/>
      <c r="L444" s="280"/>
      <c r="M444" s="246"/>
      <c r="N444" s="280"/>
      <c r="O444" s="280"/>
      <c r="P444" s="280"/>
      <c r="Q444" s="280"/>
      <c r="R444" s="280"/>
      <c r="S444" s="280"/>
      <c r="T444" s="280"/>
      <c r="U444" s="280"/>
      <c r="V444" s="280"/>
      <c r="W444" s="280"/>
      <c r="X444" s="280"/>
      <c r="Y444" s="246"/>
      <c r="Z444" s="366"/>
      <c r="AA444" s="280"/>
      <c r="AC444" s="368"/>
      <c r="AD444" s="246"/>
      <c r="AE444" s="246"/>
      <c r="AF444" s="246"/>
      <c r="AG444" s="255"/>
      <c r="AH444" s="255"/>
      <c r="AJ444" s="246"/>
      <c r="AK444" s="246"/>
      <c r="AM444" s="246"/>
    </row>
    <row r="445">
      <c r="A445" s="268"/>
      <c r="C445" s="280"/>
      <c r="D445" s="280"/>
      <c r="E445" s="364"/>
      <c r="F445" s="246"/>
      <c r="G445" s="367"/>
      <c r="H445" s="365"/>
      <c r="I445" s="246"/>
      <c r="J445" s="280"/>
      <c r="K445" s="366"/>
      <c r="L445" s="280"/>
      <c r="M445" s="246"/>
      <c r="N445" s="280"/>
      <c r="O445" s="280"/>
      <c r="P445" s="280"/>
      <c r="Q445" s="280"/>
      <c r="R445" s="280"/>
      <c r="S445" s="280"/>
      <c r="T445" s="280"/>
      <c r="U445" s="280"/>
      <c r="V445" s="280"/>
      <c r="W445" s="280"/>
      <c r="X445" s="280"/>
      <c r="Y445" s="246"/>
      <c r="Z445" s="366"/>
      <c r="AA445" s="280"/>
      <c r="AC445" s="368"/>
      <c r="AD445" s="246"/>
      <c r="AE445" s="246"/>
      <c r="AF445" s="246"/>
      <c r="AG445" s="255"/>
      <c r="AH445" s="255"/>
      <c r="AJ445" s="246"/>
      <c r="AK445" s="246"/>
      <c r="AM445" s="246"/>
    </row>
    <row r="446">
      <c r="A446" s="268"/>
      <c r="C446" s="280"/>
      <c r="D446" s="280"/>
      <c r="E446" s="364"/>
      <c r="F446" s="246"/>
      <c r="G446" s="367"/>
      <c r="H446" s="365"/>
      <c r="I446" s="246"/>
      <c r="J446" s="280"/>
      <c r="K446" s="366"/>
      <c r="L446" s="280"/>
      <c r="M446" s="246"/>
      <c r="N446" s="280"/>
      <c r="O446" s="280"/>
      <c r="P446" s="280"/>
      <c r="Q446" s="280"/>
      <c r="R446" s="280"/>
      <c r="S446" s="280"/>
      <c r="T446" s="280"/>
      <c r="U446" s="280"/>
      <c r="V446" s="280"/>
      <c r="W446" s="280"/>
      <c r="X446" s="280"/>
      <c r="Y446" s="246"/>
      <c r="Z446" s="366"/>
      <c r="AA446" s="280"/>
      <c r="AC446" s="368"/>
      <c r="AD446" s="246"/>
      <c r="AE446" s="246"/>
      <c r="AF446" s="246"/>
      <c r="AG446" s="255"/>
      <c r="AH446" s="255"/>
      <c r="AJ446" s="246"/>
      <c r="AK446" s="246"/>
      <c r="AM446" s="246"/>
    </row>
    <row r="447">
      <c r="A447" s="268"/>
      <c r="C447" s="280"/>
      <c r="D447" s="280"/>
      <c r="E447" s="364"/>
      <c r="F447" s="246"/>
      <c r="G447" s="367"/>
      <c r="H447" s="365"/>
      <c r="I447" s="246"/>
      <c r="J447" s="280"/>
      <c r="K447" s="366"/>
      <c r="L447" s="280"/>
      <c r="M447" s="246"/>
      <c r="N447" s="280"/>
      <c r="O447" s="280"/>
      <c r="P447" s="280"/>
      <c r="Q447" s="280"/>
      <c r="R447" s="280"/>
      <c r="S447" s="280"/>
      <c r="T447" s="280"/>
      <c r="U447" s="280"/>
      <c r="V447" s="280"/>
      <c r="W447" s="280"/>
      <c r="X447" s="280"/>
      <c r="Y447" s="246"/>
      <c r="Z447" s="366"/>
      <c r="AA447" s="280"/>
      <c r="AC447" s="368"/>
      <c r="AD447" s="246"/>
      <c r="AE447" s="246"/>
      <c r="AF447" s="246"/>
      <c r="AG447" s="255"/>
      <c r="AH447" s="255"/>
      <c r="AJ447" s="246"/>
      <c r="AK447" s="246"/>
      <c r="AM447" s="246"/>
    </row>
    <row r="448">
      <c r="A448" s="268"/>
      <c r="C448" s="280"/>
      <c r="D448" s="280"/>
      <c r="E448" s="364"/>
      <c r="F448" s="246"/>
      <c r="G448" s="367"/>
      <c r="H448" s="365"/>
      <c r="I448" s="246"/>
      <c r="J448" s="280"/>
      <c r="K448" s="366"/>
      <c r="L448" s="280"/>
      <c r="M448" s="246"/>
      <c r="N448" s="280"/>
      <c r="O448" s="280"/>
      <c r="P448" s="280"/>
      <c r="Q448" s="280"/>
      <c r="R448" s="280"/>
      <c r="S448" s="280"/>
      <c r="T448" s="280"/>
      <c r="U448" s="280"/>
      <c r="V448" s="280"/>
      <c r="W448" s="280"/>
      <c r="X448" s="280"/>
      <c r="Y448" s="246"/>
      <c r="Z448" s="366"/>
      <c r="AA448" s="280"/>
      <c r="AC448" s="368"/>
      <c r="AD448" s="246"/>
      <c r="AE448" s="246"/>
      <c r="AF448" s="246"/>
      <c r="AG448" s="255"/>
      <c r="AH448" s="255"/>
      <c r="AJ448" s="246"/>
      <c r="AK448" s="246"/>
      <c r="AM448" s="246"/>
    </row>
    <row r="449">
      <c r="A449" s="268"/>
      <c r="C449" s="280"/>
      <c r="D449" s="280"/>
      <c r="E449" s="364"/>
      <c r="F449" s="246"/>
      <c r="G449" s="367"/>
      <c r="H449" s="365"/>
      <c r="I449" s="246"/>
      <c r="J449" s="280"/>
      <c r="K449" s="366"/>
      <c r="L449" s="280"/>
      <c r="M449" s="246"/>
      <c r="N449" s="280"/>
      <c r="O449" s="280"/>
      <c r="P449" s="280"/>
      <c r="Q449" s="280"/>
      <c r="R449" s="280"/>
      <c r="S449" s="280"/>
      <c r="T449" s="280"/>
      <c r="U449" s="280"/>
      <c r="V449" s="280"/>
      <c r="W449" s="280"/>
      <c r="X449" s="280"/>
      <c r="Y449" s="246"/>
      <c r="Z449" s="366"/>
      <c r="AA449" s="280"/>
      <c r="AC449" s="368"/>
      <c r="AD449" s="246"/>
      <c r="AE449" s="246"/>
      <c r="AF449" s="246"/>
      <c r="AG449" s="255"/>
      <c r="AH449" s="255"/>
      <c r="AJ449" s="246"/>
      <c r="AK449" s="246"/>
      <c r="AM449" s="246"/>
    </row>
    <row r="450">
      <c r="A450" s="268"/>
      <c r="C450" s="280"/>
      <c r="D450" s="280"/>
      <c r="E450" s="364"/>
      <c r="F450" s="246"/>
      <c r="G450" s="367"/>
      <c r="H450" s="365"/>
      <c r="I450" s="246"/>
      <c r="J450" s="280"/>
      <c r="K450" s="366"/>
      <c r="L450" s="280"/>
      <c r="M450" s="246"/>
      <c r="N450" s="280"/>
      <c r="O450" s="280"/>
      <c r="P450" s="280"/>
      <c r="Q450" s="280"/>
      <c r="R450" s="280"/>
      <c r="S450" s="280"/>
      <c r="T450" s="280"/>
      <c r="U450" s="280"/>
      <c r="V450" s="280"/>
      <c r="W450" s="280"/>
      <c r="X450" s="280"/>
      <c r="Y450" s="246"/>
      <c r="Z450" s="366"/>
      <c r="AA450" s="280"/>
      <c r="AC450" s="368"/>
      <c r="AD450" s="246"/>
      <c r="AE450" s="246"/>
      <c r="AF450" s="246"/>
      <c r="AG450" s="255"/>
      <c r="AH450" s="255"/>
      <c r="AJ450" s="246"/>
      <c r="AK450" s="246"/>
      <c r="AM450" s="246"/>
    </row>
    <row r="451">
      <c r="A451" s="268"/>
      <c r="C451" s="280"/>
      <c r="D451" s="280"/>
      <c r="E451" s="364"/>
      <c r="F451" s="246"/>
      <c r="G451" s="367"/>
      <c r="H451" s="365"/>
      <c r="I451" s="246"/>
      <c r="J451" s="280"/>
      <c r="K451" s="366"/>
      <c r="L451" s="280"/>
      <c r="M451" s="246"/>
      <c r="N451" s="280"/>
      <c r="O451" s="280"/>
      <c r="P451" s="280"/>
      <c r="Q451" s="280"/>
      <c r="R451" s="280"/>
      <c r="S451" s="280"/>
      <c r="T451" s="280"/>
      <c r="U451" s="280"/>
      <c r="V451" s="280"/>
      <c r="W451" s="280"/>
      <c r="X451" s="280"/>
      <c r="Y451" s="246"/>
      <c r="Z451" s="366"/>
      <c r="AA451" s="280"/>
      <c r="AC451" s="368"/>
      <c r="AD451" s="246"/>
      <c r="AE451" s="246"/>
      <c r="AF451" s="246"/>
      <c r="AG451" s="255"/>
      <c r="AH451" s="255"/>
      <c r="AJ451" s="246"/>
      <c r="AK451" s="246"/>
      <c r="AM451" s="246"/>
    </row>
    <row r="452">
      <c r="A452" s="268"/>
      <c r="C452" s="280"/>
      <c r="D452" s="280"/>
      <c r="E452" s="364"/>
      <c r="F452" s="246"/>
      <c r="G452" s="367"/>
      <c r="H452" s="365"/>
      <c r="I452" s="246"/>
      <c r="J452" s="280"/>
      <c r="K452" s="366"/>
      <c r="L452" s="280"/>
      <c r="M452" s="246"/>
      <c r="N452" s="280"/>
      <c r="O452" s="280"/>
      <c r="P452" s="280"/>
      <c r="Q452" s="280"/>
      <c r="R452" s="280"/>
      <c r="S452" s="280"/>
      <c r="T452" s="280"/>
      <c r="U452" s="280"/>
      <c r="V452" s="280"/>
      <c r="W452" s="280"/>
      <c r="X452" s="280"/>
      <c r="Y452" s="246"/>
      <c r="Z452" s="366"/>
      <c r="AA452" s="280"/>
      <c r="AC452" s="368"/>
      <c r="AD452" s="246"/>
      <c r="AE452" s="246"/>
      <c r="AF452" s="246"/>
      <c r="AG452" s="255"/>
      <c r="AH452" s="255"/>
      <c r="AJ452" s="246"/>
      <c r="AK452" s="246"/>
      <c r="AM452" s="246"/>
    </row>
    <row r="453">
      <c r="A453" s="268"/>
      <c r="C453" s="280"/>
      <c r="D453" s="280"/>
      <c r="E453" s="364"/>
      <c r="F453" s="246"/>
      <c r="G453" s="367"/>
      <c r="H453" s="365"/>
      <c r="I453" s="246"/>
      <c r="J453" s="280"/>
      <c r="K453" s="366"/>
      <c r="L453" s="280"/>
      <c r="M453" s="246"/>
      <c r="N453" s="280"/>
      <c r="O453" s="280"/>
      <c r="P453" s="280"/>
      <c r="Q453" s="280"/>
      <c r="R453" s="280"/>
      <c r="S453" s="280"/>
      <c r="T453" s="280"/>
      <c r="U453" s="280"/>
      <c r="V453" s="280"/>
      <c r="W453" s="280"/>
      <c r="X453" s="280"/>
      <c r="Y453" s="246"/>
      <c r="Z453" s="366"/>
      <c r="AA453" s="280"/>
      <c r="AC453" s="368"/>
      <c r="AD453" s="246"/>
      <c r="AE453" s="246"/>
      <c r="AF453" s="246"/>
      <c r="AG453" s="255"/>
      <c r="AH453" s="255"/>
      <c r="AJ453" s="246"/>
      <c r="AK453" s="246"/>
      <c r="AM453" s="246"/>
    </row>
    <row r="454">
      <c r="A454" s="268"/>
      <c r="C454" s="280"/>
      <c r="D454" s="280"/>
      <c r="E454" s="364"/>
      <c r="F454" s="246"/>
      <c r="G454" s="367"/>
      <c r="H454" s="365"/>
      <c r="I454" s="246"/>
      <c r="J454" s="280"/>
      <c r="K454" s="366"/>
      <c r="L454" s="280"/>
      <c r="M454" s="246"/>
      <c r="N454" s="280"/>
      <c r="O454" s="280"/>
      <c r="P454" s="280"/>
      <c r="Q454" s="280"/>
      <c r="R454" s="280"/>
      <c r="S454" s="280"/>
      <c r="T454" s="280"/>
      <c r="U454" s="280"/>
      <c r="V454" s="280"/>
      <c r="W454" s="280"/>
      <c r="X454" s="280"/>
      <c r="Y454" s="246"/>
      <c r="Z454" s="366"/>
      <c r="AA454" s="280"/>
      <c r="AC454" s="368"/>
      <c r="AD454" s="246"/>
      <c r="AE454" s="246"/>
      <c r="AF454" s="246"/>
      <c r="AG454" s="255"/>
      <c r="AH454" s="255"/>
      <c r="AJ454" s="246"/>
      <c r="AK454" s="246"/>
      <c r="AM454" s="246"/>
    </row>
    <row r="455">
      <c r="A455" s="268"/>
      <c r="C455" s="280"/>
      <c r="D455" s="280"/>
      <c r="E455" s="364"/>
      <c r="F455" s="246"/>
      <c r="G455" s="367"/>
      <c r="H455" s="365"/>
      <c r="I455" s="246"/>
      <c r="J455" s="280"/>
      <c r="K455" s="366"/>
      <c r="L455" s="280"/>
      <c r="M455" s="246"/>
      <c r="N455" s="280"/>
      <c r="O455" s="280"/>
      <c r="P455" s="280"/>
      <c r="Q455" s="280"/>
      <c r="R455" s="280"/>
      <c r="S455" s="280"/>
      <c r="T455" s="280"/>
      <c r="U455" s="280"/>
      <c r="V455" s="280"/>
      <c r="W455" s="280"/>
      <c r="X455" s="280"/>
      <c r="Y455" s="246"/>
      <c r="Z455" s="366"/>
      <c r="AA455" s="280"/>
      <c r="AC455" s="368"/>
      <c r="AD455" s="246"/>
      <c r="AE455" s="246"/>
      <c r="AF455" s="246"/>
      <c r="AG455" s="255"/>
      <c r="AH455" s="255"/>
      <c r="AJ455" s="246"/>
      <c r="AK455" s="246"/>
      <c r="AM455" s="246"/>
    </row>
    <row r="456">
      <c r="A456" s="268"/>
      <c r="C456" s="280"/>
      <c r="D456" s="280"/>
      <c r="E456" s="364"/>
      <c r="F456" s="246"/>
      <c r="G456" s="367"/>
      <c r="H456" s="365"/>
      <c r="I456" s="246"/>
      <c r="J456" s="280"/>
      <c r="K456" s="366"/>
      <c r="L456" s="280"/>
      <c r="M456" s="246"/>
      <c r="N456" s="280"/>
      <c r="O456" s="280"/>
      <c r="P456" s="280"/>
      <c r="Q456" s="280"/>
      <c r="R456" s="280"/>
      <c r="S456" s="280"/>
      <c r="T456" s="280"/>
      <c r="U456" s="280"/>
      <c r="V456" s="280"/>
      <c r="W456" s="280"/>
      <c r="X456" s="280"/>
      <c r="Y456" s="246"/>
      <c r="Z456" s="366"/>
      <c r="AA456" s="280"/>
      <c r="AC456" s="368"/>
      <c r="AD456" s="246"/>
      <c r="AE456" s="246"/>
      <c r="AF456" s="246"/>
      <c r="AG456" s="255"/>
      <c r="AH456" s="255"/>
      <c r="AJ456" s="246"/>
      <c r="AK456" s="246"/>
      <c r="AM456" s="246"/>
    </row>
    <row r="457">
      <c r="A457" s="268"/>
      <c r="C457" s="280"/>
      <c r="D457" s="280"/>
      <c r="E457" s="364"/>
      <c r="F457" s="246"/>
      <c r="G457" s="367"/>
      <c r="H457" s="365"/>
      <c r="I457" s="246"/>
      <c r="J457" s="280"/>
      <c r="K457" s="366"/>
      <c r="L457" s="280"/>
      <c r="M457" s="246"/>
      <c r="N457" s="280"/>
      <c r="O457" s="280"/>
      <c r="P457" s="280"/>
      <c r="Q457" s="280"/>
      <c r="R457" s="280"/>
      <c r="S457" s="280"/>
      <c r="T457" s="280"/>
      <c r="U457" s="280"/>
      <c r="V457" s="280"/>
      <c r="W457" s="280"/>
      <c r="X457" s="280"/>
      <c r="Y457" s="246"/>
      <c r="Z457" s="366"/>
      <c r="AA457" s="280"/>
      <c r="AC457" s="368"/>
      <c r="AD457" s="246"/>
      <c r="AE457" s="246"/>
      <c r="AF457" s="246"/>
      <c r="AG457" s="255"/>
      <c r="AH457" s="255"/>
      <c r="AJ457" s="246"/>
      <c r="AK457" s="246"/>
      <c r="AM457" s="246"/>
    </row>
    <row r="458">
      <c r="A458" s="268"/>
      <c r="C458" s="280"/>
      <c r="D458" s="280"/>
      <c r="E458" s="364"/>
      <c r="F458" s="246"/>
      <c r="G458" s="367"/>
      <c r="H458" s="365"/>
      <c r="I458" s="246"/>
      <c r="J458" s="280"/>
      <c r="K458" s="366"/>
      <c r="L458" s="280"/>
      <c r="M458" s="246"/>
      <c r="N458" s="280"/>
      <c r="O458" s="280"/>
      <c r="P458" s="280"/>
      <c r="Q458" s="280"/>
      <c r="R458" s="280"/>
      <c r="S458" s="280"/>
      <c r="T458" s="280"/>
      <c r="U458" s="280"/>
      <c r="V458" s="280"/>
      <c r="W458" s="280"/>
      <c r="X458" s="280"/>
      <c r="Y458" s="246"/>
      <c r="Z458" s="366"/>
      <c r="AA458" s="280"/>
      <c r="AC458" s="368"/>
      <c r="AD458" s="246"/>
      <c r="AE458" s="246"/>
      <c r="AF458" s="246"/>
      <c r="AG458" s="255"/>
      <c r="AH458" s="255"/>
      <c r="AJ458" s="246"/>
      <c r="AK458" s="246"/>
      <c r="AM458" s="246"/>
    </row>
    <row r="459">
      <c r="A459" s="268"/>
      <c r="C459" s="280"/>
      <c r="D459" s="280"/>
      <c r="E459" s="364"/>
      <c r="F459" s="246"/>
      <c r="G459" s="367"/>
      <c r="H459" s="365"/>
      <c r="I459" s="246"/>
      <c r="J459" s="280"/>
      <c r="K459" s="366"/>
      <c r="L459" s="280"/>
      <c r="M459" s="246"/>
      <c r="N459" s="280"/>
      <c r="O459" s="280"/>
      <c r="P459" s="280"/>
      <c r="Q459" s="280"/>
      <c r="R459" s="280"/>
      <c r="S459" s="280"/>
      <c r="T459" s="280"/>
      <c r="U459" s="280"/>
      <c r="V459" s="280"/>
      <c r="W459" s="280"/>
      <c r="X459" s="280"/>
      <c r="Y459" s="246"/>
      <c r="Z459" s="366"/>
      <c r="AA459" s="280"/>
      <c r="AC459" s="368"/>
      <c r="AD459" s="246"/>
      <c r="AE459" s="246"/>
      <c r="AF459" s="246"/>
      <c r="AG459" s="255"/>
      <c r="AH459" s="255"/>
      <c r="AJ459" s="246"/>
      <c r="AK459" s="246"/>
      <c r="AM459" s="246"/>
    </row>
    <row r="460">
      <c r="A460" s="268"/>
      <c r="C460" s="280"/>
      <c r="D460" s="280"/>
      <c r="E460" s="364"/>
      <c r="F460" s="246"/>
      <c r="G460" s="367"/>
      <c r="H460" s="365"/>
      <c r="I460" s="246"/>
      <c r="J460" s="280"/>
      <c r="K460" s="366"/>
      <c r="L460" s="280"/>
      <c r="M460" s="246"/>
      <c r="N460" s="280"/>
      <c r="O460" s="280"/>
      <c r="P460" s="280"/>
      <c r="Q460" s="280"/>
      <c r="R460" s="280"/>
      <c r="S460" s="280"/>
      <c r="T460" s="280"/>
      <c r="U460" s="280"/>
      <c r="V460" s="280"/>
      <c r="W460" s="280"/>
      <c r="X460" s="280"/>
      <c r="Y460" s="246"/>
      <c r="Z460" s="366"/>
      <c r="AA460" s="280"/>
      <c r="AC460" s="368"/>
      <c r="AD460" s="246"/>
      <c r="AE460" s="246"/>
      <c r="AF460" s="246"/>
      <c r="AG460" s="255"/>
      <c r="AH460" s="255"/>
      <c r="AJ460" s="246"/>
      <c r="AK460" s="246"/>
      <c r="AM460" s="246"/>
    </row>
    <row r="461">
      <c r="A461" s="268"/>
      <c r="C461" s="280"/>
      <c r="D461" s="280"/>
      <c r="E461" s="364"/>
      <c r="F461" s="246"/>
      <c r="G461" s="367"/>
      <c r="H461" s="365"/>
      <c r="I461" s="246"/>
      <c r="J461" s="280"/>
      <c r="K461" s="366"/>
      <c r="L461" s="280"/>
      <c r="M461" s="246"/>
      <c r="N461" s="280"/>
      <c r="O461" s="280"/>
      <c r="P461" s="280"/>
      <c r="Q461" s="280"/>
      <c r="R461" s="280"/>
      <c r="S461" s="280"/>
      <c r="T461" s="280"/>
      <c r="U461" s="280"/>
      <c r="V461" s="280"/>
      <c r="W461" s="280"/>
      <c r="X461" s="280"/>
      <c r="Y461" s="246"/>
      <c r="Z461" s="366"/>
      <c r="AA461" s="280"/>
      <c r="AC461" s="368"/>
      <c r="AD461" s="246"/>
      <c r="AE461" s="246"/>
      <c r="AF461" s="246"/>
      <c r="AG461" s="255"/>
      <c r="AH461" s="255"/>
      <c r="AJ461" s="246"/>
      <c r="AK461" s="246"/>
      <c r="AM461" s="246"/>
    </row>
    <row r="462">
      <c r="A462" s="268"/>
      <c r="C462" s="280"/>
      <c r="D462" s="280"/>
      <c r="E462" s="364"/>
      <c r="F462" s="246"/>
      <c r="G462" s="367"/>
      <c r="H462" s="365"/>
      <c r="I462" s="246"/>
      <c r="J462" s="280"/>
      <c r="K462" s="366"/>
      <c r="L462" s="280"/>
      <c r="M462" s="246"/>
      <c r="N462" s="280"/>
      <c r="O462" s="280"/>
      <c r="P462" s="280"/>
      <c r="Q462" s="280"/>
      <c r="R462" s="280"/>
      <c r="S462" s="280"/>
      <c r="T462" s="280"/>
      <c r="U462" s="280"/>
      <c r="V462" s="280"/>
      <c r="W462" s="280"/>
      <c r="X462" s="280"/>
      <c r="Y462" s="246"/>
      <c r="Z462" s="366"/>
      <c r="AA462" s="280"/>
      <c r="AC462" s="368"/>
      <c r="AD462" s="246"/>
      <c r="AE462" s="246"/>
      <c r="AF462" s="246"/>
      <c r="AG462" s="255"/>
      <c r="AH462" s="255"/>
      <c r="AJ462" s="246"/>
      <c r="AK462" s="246"/>
      <c r="AM462" s="246"/>
    </row>
    <row r="463">
      <c r="A463" s="268"/>
      <c r="C463" s="280"/>
      <c r="D463" s="280"/>
      <c r="E463" s="364"/>
      <c r="F463" s="246"/>
      <c r="G463" s="367"/>
      <c r="H463" s="365"/>
      <c r="I463" s="246"/>
      <c r="J463" s="280"/>
      <c r="K463" s="366"/>
      <c r="L463" s="280"/>
      <c r="M463" s="246"/>
      <c r="N463" s="280"/>
      <c r="O463" s="280"/>
      <c r="P463" s="280"/>
      <c r="Q463" s="280"/>
      <c r="R463" s="280"/>
      <c r="S463" s="280"/>
      <c r="T463" s="280"/>
      <c r="U463" s="280"/>
      <c r="V463" s="280"/>
      <c r="W463" s="280"/>
      <c r="X463" s="280"/>
      <c r="Y463" s="246"/>
      <c r="Z463" s="366"/>
      <c r="AA463" s="280"/>
      <c r="AC463" s="368"/>
      <c r="AD463" s="246"/>
      <c r="AE463" s="246"/>
      <c r="AF463" s="246"/>
      <c r="AG463" s="255"/>
      <c r="AH463" s="255"/>
      <c r="AJ463" s="246"/>
      <c r="AK463" s="246"/>
      <c r="AM463" s="246"/>
    </row>
    <row r="464">
      <c r="A464" s="268"/>
      <c r="C464" s="280"/>
      <c r="D464" s="280"/>
      <c r="E464" s="364"/>
      <c r="F464" s="246"/>
      <c r="G464" s="367"/>
      <c r="H464" s="365"/>
      <c r="I464" s="246"/>
      <c r="J464" s="280"/>
      <c r="K464" s="366"/>
      <c r="L464" s="280"/>
      <c r="M464" s="246"/>
      <c r="N464" s="280"/>
      <c r="O464" s="280"/>
      <c r="P464" s="280"/>
      <c r="Q464" s="280"/>
      <c r="R464" s="280"/>
      <c r="S464" s="280"/>
      <c r="T464" s="280"/>
      <c r="U464" s="280"/>
      <c r="V464" s="280"/>
      <c r="W464" s="280"/>
      <c r="X464" s="280"/>
      <c r="Y464" s="246"/>
      <c r="Z464" s="366"/>
      <c r="AA464" s="280"/>
      <c r="AC464" s="368"/>
      <c r="AD464" s="246"/>
      <c r="AE464" s="246"/>
      <c r="AF464" s="246"/>
      <c r="AG464" s="255"/>
      <c r="AH464" s="255"/>
      <c r="AJ464" s="246"/>
      <c r="AK464" s="246"/>
      <c r="AM464" s="246"/>
    </row>
    <row r="465">
      <c r="A465" s="268"/>
      <c r="C465" s="280"/>
      <c r="D465" s="280"/>
      <c r="E465" s="364"/>
      <c r="F465" s="246"/>
      <c r="G465" s="367"/>
      <c r="H465" s="365"/>
      <c r="I465" s="246"/>
      <c r="J465" s="280"/>
      <c r="K465" s="366"/>
      <c r="L465" s="280"/>
      <c r="M465" s="246"/>
      <c r="N465" s="280"/>
      <c r="O465" s="280"/>
      <c r="P465" s="280"/>
      <c r="Q465" s="280"/>
      <c r="R465" s="280"/>
      <c r="S465" s="280"/>
      <c r="T465" s="280"/>
      <c r="U465" s="280"/>
      <c r="V465" s="280"/>
      <c r="W465" s="280"/>
      <c r="X465" s="280"/>
      <c r="Y465" s="246"/>
      <c r="Z465" s="366"/>
      <c r="AA465" s="280"/>
      <c r="AC465" s="368"/>
      <c r="AD465" s="246"/>
      <c r="AE465" s="246"/>
      <c r="AF465" s="246"/>
      <c r="AG465" s="255"/>
      <c r="AH465" s="255"/>
      <c r="AJ465" s="246"/>
      <c r="AK465" s="246"/>
      <c r="AM465" s="246"/>
    </row>
    <row r="466">
      <c r="A466" s="268"/>
      <c r="C466" s="280"/>
      <c r="D466" s="280"/>
      <c r="E466" s="364"/>
      <c r="F466" s="246"/>
      <c r="G466" s="367"/>
      <c r="H466" s="365"/>
      <c r="I466" s="246"/>
      <c r="J466" s="280"/>
      <c r="K466" s="366"/>
      <c r="L466" s="280"/>
      <c r="M466" s="246"/>
      <c r="N466" s="280"/>
      <c r="O466" s="280"/>
      <c r="P466" s="280"/>
      <c r="Q466" s="280"/>
      <c r="R466" s="280"/>
      <c r="S466" s="280"/>
      <c r="T466" s="280"/>
      <c r="U466" s="280"/>
      <c r="V466" s="280"/>
      <c r="W466" s="280"/>
      <c r="X466" s="280"/>
      <c r="Y466" s="246"/>
      <c r="Z466" s="366"/>
      <c r="AA466" s="280"/>
      <c r="AC466" s="368"/>
      <c r="AD466" s="246"/>
      <c r="AE466" s="246"/>
      <c r="AF466" s="246"/>
      <c r="AG466" s="255"/>
      <c r="AH466" s="255"/>
      <c r="AJ466" s="246"/>
      <c r="AK466" s="246"/>
      <c r="AM466" s="246"/>
    </row>
    <row r="467">
      <c r="A467" s="268"/>
      <c r="C467" s="280"/>
      <c r="D467" s="280"/>
      <c r="E467" s="364"/>
      <c r="F467" s="246"/>
      <c r="G467" s="367"/>
      <c r="H467" s="365"/>
      <c r="I467" s="246"/>
      <c r="J467" s="280"/>
      <c r="K467" s="366"/>
      <c r="L467" s="280"/>
      <c r="M467" s="246"/>
      <c r="N467" s="280"/>
      <c r="O467" s="280"/>
      <c r="P467" s="280"/>
      <c r="Q467" s="280"/>
      <c r="R467" s="280"/>
      <c r="S467" s="280"/>
      <c r="T467" s="280"/>
      <c r="U467" s="280"/>
      <c r="V467" s="280"/>
      <c r="W467" s="280"/>
      <c r="X467" s="280"/>
      <c r="Y467" s="246"/>
      <c r="Z467" s="366"/>
      <c r="AA467" s="280"/>
      <c r="AC467" s="368"/>
      <c r="AD467" s="246"/>
      <c r="AE467" s="246"/>
      <c r="AF467" s="246"/>
      <c r="AG467" s="255"/>
      <c r="AH467" s="255"/>
      <c r="AJ467" s="246"/>
      <c r="AK467" s="246"/>
      <c r="AM467" s="246"/>
    </row>
    <row r="468">
      <c r="A468" s="268"/>
      <c r="C468" s="280"/>
      <c r="D468" s="280"/>
      <c r="E468" s="364"/>
      <c r="F468" s="246"/>
      <c r="G468" s="367"/>
      <c r="H468" s="365"/>
      <c r="I468" s="246"/>
      <c r="J468" s="280"/>
      <c r="K468" s="366"/>
      <c r="L468" s="280"/>
      <c r="M468" s="246"/>
      <c r="N468" s="280"/>
      <c r="O468" s="280"/>
      <c r="P468" s="280"/>
      <c r="Q468" s="280"/>
      <c r="R468" s="280"/>
      <c r="S468" s="280"/>
      <c r="T468" s="280"/>
      <c r="U468" s="280"/>
      <c r="V468" s="280"/>
      <c r="W468" s="280"/>
      <c r="X468" s="280"/>
      <c r="Y468" s="246"/>
      <c r="Z468" s="366"/>
      <c r="AA468" s="280"/>
      <c r="AC468" s="368"/>
      <c r="AD468" s="246"/>
      <c r="AE468" s="246"/>
      <c r="AF468" s="246"/>
      <c r="AG468" s="255"/>
      <c r="AH468" s="255"/>
      <c r="AJ468" s="246"/>
      <c r="AK468" s="246"/>
      <c r="AM468" s="246"/>
    </row>
    <row r="469">
      <c r="A469" s="268"/>
      <c r="C469" s="280"/>
      <c r="D469" s="280"/>
      <c r="E469" s="364"/>
      <c r="F469" s="246"/>
      <c r="G469" s="367"/>
      <c r="H469" s="365"/>
      <c r="I469" s="246"/>
      <c r="J469" s="280"/>
      <c r="K469" s="366"/>
      <c r="L469" s="280"/>
      <c r="M469" s="246"/>
      <c r="N469" s="280"/>
      <c r="O469" s="280"/>
      <c r="P469" s="280"/>
      <c r="Q469" s="280"/>
      <c r="R469" s="280"/>
      <c r="S469" s="280"/>
      <c r="T469" s="280"/>
      <c r="U469" s="280"/>
      <c r="V469" s="280"/>
      <c r="W469" s="280"/>
      <c r="X469" s="280"/>
      <c r="Y469" s="246"/>
      <c r="Z469" s="366"/>
      <c r="AA469" s="280"/>
      <c r="AC469" s="368"/>
      <c r="AD469" s="246"/>
      <c r="AE469" s="246"/>
      <c r="AF469" s="246"/>
      <c r="AG469" s="255"/>
      <c r="AH469" s="255"/>
      <c r="AJ469" s="246"/>
      <c r="AK469" s="246"/>
      <c r="AM469" s="246"/>
    </row>
    <row r="470">
      <c r="A470" s="268"/>
      <c r="C470" s="280"/>
      <c r="D470" s="280"/>
      <c r="E470" s="364"/>
      <c r="F470" s="246"/>
      <c r="G470" s="367"/>
      <c r="H470" s="365"/>
      <c r="I470" s="246"/>
      <c r="J470" s="280"/>
      <c r="K470" s="366"/>
      <c r="L470" s="280"/>
      <c r="M470" s="246"/>
      <c r="N470" s="280"/>
      <c r="O470" s="280"/>
      <c r="P470" s="280"/>
      <c r="Q470" s="280"/>
      <c r="R470" s="280"/>
      <c r="S470" s="280"/>
      <c r="T470" s="280"/>
      <c r="U470" s="280"/>
      <c r="V470" s="280"/>
      <c r="W470" s="280"/>
      <c r="X470" s="280"/>
      <c r="Y470" s="246"/>
      <c r="Z470" s="366"/>
      <c r="AA470" s="280"/>
      <c r="AC470" s="368"/>
      <c r="AD470" s="246"/>
      <c r="AE470" s="246"/>
      <c r="AF470" s="246"/>
      <c r="AG470" s="255"/>
      <c r="AH470" s="255"/>
      <c r="AJ470" s="246"/>
      <c r="AK470" s="246"/>
      <c r="AM470" s="246"/>
    </row>
    <row r="471">
      <c r="A471" s="268"/>
      <c r="C471" s="280"/>
      <c r="D471" s="280"/>
      <c r="E471" s="364"/>
      <c r="F471" s="246"/>
      <c r="G471" s="367"/>
      <c r="H471" s="365"/>
      <c r="I471" s="246"/>
      <c r="J471" s="280"/>
      <c r="K471" s="366"/>
      <c r="L471" s="280"/>
      <c r="M471" s="246"/>
      <c r="N471" s="280"/>
      <c r="O471" s="280"/>
      <c r="P471" s="280"/>
      <c r="Q471" s="280"/>
      <c r="R471" s="280"/>
      <c r="S471" s="280"/>
      <c r="T471" s="280"/>
      <c r="U471" s="280"/>
      <c r="V471" s="280"/>
      <c r="W471" s="280"/>
      <c r="X471" s="280"/>
      <c r="Y471" s="246"/>
      <c r="Z471" s="366"/>
      <c r="AA471" s="280"/>
      <c r="AC471" s="368"/>
      <c r="AD471" s="246"/>
      <c r="AE471" s="246"/>
      <c r="AF471" s="246"/>
      <c r="AG471" s="255"/>
      <c r="AH471" s="255"/>
      <c r="AJ471" s="246"/>
      <c r="AK471" s="246"/>
      <c r="AM471" s="246"/>
    </row>
    <row r="472">
      <c r="A472" s="268"/>
      <c r="C472" s="280"/>
      <c r="D472" s="280"/>
      <c r="E472" s="364"/>
      <c r="F472" s="246"/>
      <c r="G472" s="367"/>
      <c r="H472" s="365"/>
      <c r="I472" s="246"/>
      <c r="J472" s="280"/>
      <c r="K472" s="366"/>
      <c r="L472" s="280"/>
      <c r="M472" s="246"/>
      <c r="N472" s="280"/>
      <c r="O472" s="280"/>
      <c r="P472" s="280"/>
      <c r="Q472" s="280"/>
      <c r="R472" s="280"/>
      <c r="S472" s="280"/>
      <c r="T472" s="280"/>
      <c r="U472" s="280"/>
      <c r="V472" s="280"/>
      <c r="W472" s="280"/>
      <c r="X472" s="280"/>
      <c r="Y472" s="246"/>
      <c r="Z472" s="366"/>
      <c r="AA472" s="280"/>
      <c r="AC472" s="368"/>
      <c r="AD472" s="246"/>
      <c r="AE472" s="246"/>
      <c r="AF472" s="246"/>
      <c r="AG472" s="255"/>
      <c r="AH472" s="255"/>
      <c r="AJ472" s="246"/>
      <c r="AK472" s="246"/>
      <c r="AM472" s="246"/>
    </row>
    <row r="473">
      <c r="A473" s="268"/>
      <c r="C473" s="280"/>
      <c r="D473" s="280"/>
      <c r="E473" s="364"/>
      <c r="F473" s="246"/>
      <c r="G473" s="367"/>
      <c r="H473" s="365"/>
      <c r="I473" s="246"/>
      <c r="J473" s="280"/>
      <c r="K473" s="366"/>
      <c r="L473" s="280"/>
      <c r="M473" s="246"/>
      <c r="N473" s="280"/>
      <c r="O473" s="280"/>
      <c r="P473" s="280"/>
      <c r="Q473" s="280"/>
      <c r="R473" s="280"/>
      <c r="S473" s="280"/>
      <c r="T473" s="280"/>
      <c r="U473" s="280"/>
      <c r="V473" s="280"/>
      <c r="W473" s="280"/>
      <c r="X473" s="280"/>
      <c r="Y473" s="246"/>
      <c r="Z473" s="366"/>
      <c r="AA473" s="280"/>
      <c r="AC473" s="368"/>
      <c r="AD473" s="246"/>
      <c r="AE473" s="246"/>
      <c r="AF473" s="246"/>
      <c r="AG473" s="255"/>
      <c r="AH473" s="255"/>
      <c r="AJ473" s="246"/>
      <c r="AK473" s="246"/>
      <c r="AM473" s="246"/>
    </row>
    <row r="474">
      <c r="A474" s="268"/>
      <c r="C474" s="280"/>
      <c r="D474" s="280"/>
      <c r="E474" s="364"/>
      <c r="F474" s="246"/>
      <c r="G474" s="367"/>
      <c r="H474" s="365"/>
      <c r="I474" s="246"/>
      <c r="J474" s="280"/>
      <c r="K474" s="366"/>
      <c r="L474" s="280"/>
      <c r="M474" s="246"/>
      <c r="N474" s="280"/>
      <c r="O474" s="280"/>
      <c r="P474" s="280"/>
      <c r="Q474" s="280"/>
      <c r="R474" s="280"/>
      <c r="S474" s="280"/>
      <c r="T474" s="280"/>
      <c r="U474" s="280"/>
      <c r="V474" s="280"/>
      <c r="W474" s="280"/>
      <c r="X474" s="280"/>
      <c r="Y474" s="246"/>
      <c r="Z474" s="366"/>
      <c r="AA474" s="280"/>
      <c r="AC474" s="368"/>
      <c r="AD474" s="246"/>
      <c r="AE474" s="246"/>
      <c r="AF474" s="246"/>
      <c r="AG474" s="255"/>
      <c r="AH474" s="255"/>
      <c r="AJ474" s="246"/>
      <c r="AK474" s="246"/>
      <c r="AM474" s="246"/>
    </row>
    <row r="475">
      <c r="A475" s="268"/>
      <c r="C475" s="280"/>
      <c r="D475" s="280"/>
      <c r="E475" s="364"/>
      <c r="F475" s="246"/>
      <c r="G475" s="367"/>
      <c r="H475" s="365"/>
      <c r="I475" s="246"/>
      <c r="J475" s="280"/>
      <c r="K475" s="366"/>
      <c r="L475" s="280"/>
      <c r="M475" s="246"/>
      <c r="N475" s="280"/>
      <c r="O475" s="280"/>
      <c r="P475" s="280"/>
      <c r="Q475" s="280"/>
      <c r="R475" s="280"/>
      <c r="S475" s="280"/>
      <c r="T475" s="280"/>
      <c r="U475" s="280"/>
      <c r="V475" s="280"/>
      <c r="W475" s="280"/>
      <c r="X475" s="280"/>
      <c r="Y475" s="246"/>
      <c r="Z475" s="366"/>
      <c r="AA475" s="280"/>
      <c r="AC475" s="368"/>
      <c r="AD475" s="246"/>
      <c r="AE475" s="246"/>
      <c r="AF475" s="246"/>
      <c r="AG475" s="255"/>
      <c r="AH475" s="255"/>
      <c r="AJ475" s="246"/>
      <c r="AK475" s="246"/>
      <c r="AM475" s="246"/>
    </row>
    <row r="476">
      <c r="A476" s="268"/>
      <c r="C476" s="280"/>
      <c r="D476" s="280"/>
      <c r="E476" s="364"/>
      <c r="F476" s="246"/>
      <c r="G476" s="367"/>
      <c r="H476" s="365"/>
      <c r="I476" s="246"/>
      <c r="J476" s="280"/>
      <c r="K476" s="366"/>
      <c r="L476" s="280"/>
      <c r="M476" s="246"/>
      <c r="N476" s="280"/>
      <c r="O476" s="280"/>
      <c r="P476" s="280"/>
      <c r="Q476" s="280"/>
      <c r="R476" s="280"/>
      <c r="S476" s="280"/>
      <c r="T476" s="280"/>
      <c r="U476" s="280"/>
      <c r="V476" s="280"/>
      <c r="W476" s="280"/>
      <c r="X476" s="280"/>
      <c r="Y476" s="246"/>
      <c r="Z476" s="366"/>
      <c r="AA476" s="280"/>
      <c r="AC476" s="368"/>
      <c r="AD476" s="246"/>
      <c r="AE476" s="246"/>
      <c r="AF476" s="246"/>
      <c r="AG476" s="255"/>
      <c r="AH476" s="255"/>
      <c r="AJ476" s="246"/>
      <c r="AK476" s="246"/>
      <c r="AM476" s="246"/>
    </row>
    <row r="477">
      <c r="A477" s="268"/>
      <c r="C477" s="280"/>
      <c r="D477" s="280"/>
      <c r="E477" s="364"/>
      <c r="F477" s="246"/>
      <c r="G477" s="367"/>
      <c r="H477" s="365"/>
      <c r="I477" s="246"/>
      <c r="J477" s="280"/>
      <c r="K477" s="366"/>
      <c r="L477" s="280"/>
      <c r="M477" s="246"/>
      <c r="N477" s="280"/>
      <c r="O477" s="280"/>
      <c r="P477" s="280"/>
      <c r="Q477" s="280"/>
      <c r="R477" s="280"/>
      <c r="S477" s="280"/>
      <c r="T477" s="280"/>
      <c r="U477" s="280"/>
      <c r="V477" s="280"/>
      <c r="W477" s="280"/>
      <c r="X477" s="280"/>
      <c r="Y477" s="246"/>
      <c r="Z477" s="366"/>
      <c r="AA477" s="280"/>
      <c r="AC477" s="368"/>
      <c r="AD477" s="246"/>
      <c r="AE477" s="246"/>
      <c r="AF477" s="246"/>
      <c r="AG477" s="255"/>
      <c r="AH477" s="255"/>
      <c r="AJ477" s="246"/>
      <c r="AK477" s="246"/>
      <c r="AM477" s="246"/>
    </row>
    <row r="478">
      <c r="A478" s="268"/>
      <c r="C478" s="280"/>
      <c r="D478" s="280"/>
      <c r="E478" s="364"/>
      <c r="F478" s="246"/>
      <c r="G478" s="367"/>
      <c r="H478" s="365"/>
      <c r="I478" s="246"/>
      <c r="J478" s="280"/>
      <c r="K478" s="366"/>
      <c r="L478" s="280"/>
      <c r="M478" s="246"/>
      <c r="N478" s="280"/>
      <c r="O478" s="280"/>
      <c r="P478" s="280"/>
      <c r="Q478" s="280"/>
      <c r="R478" s="280"/>
      <c r="S478" s="280"/>
      <c r="T478" s="280"/>
      <c r="U478" s="280"/>
      <c r="V478" s="280"/>
      <c r="W478" s="280"/>
      <c r="X478" s="280"/>
      <c r="Y478" s="246"/>
      <c r="Z478" s="366"/>
      <c r="AA478" s="280"/>
      <c r="AC478" s="368"/>
      <c r="AD478" s="246"/>
      <c r="AE478" s="246"/>
      <c r="AF478" s="246"/>
      <c r="AG478" s="255"/>
      <c r="AH478" s="255"/>
      <c r="AJ478" s="246"/>
      <c r="AK478" s="246"/>
      <c r="AM478" s="246"/>
    </row>
    <row r="479">
      <c r="A479" s="268"/>
      <c r="C479" s="280"/>
      <c r="D479" s="280"/>
      <c r="E479" s="364"/>
      <c r="F479" s="246"/>
      <c r="G479" s="367"/>
      <c r="H479" s="365"/>
      <c r="I479" s="246"/>
      <c r="J479" s="280"/>
      <c r="K479" s="366"/>
      <c r="L479" s="280"/>
      <c r="M479" s="246"/>
      <c r="N479" s="280"/>
      <c r="O479" s="280"/>
      <c r="P479" s="280"/>
      <c r="Q479" s="280"/>
      <c r="R479" s="280"/>
      <c r="S479" s="280"/>
      <c r="T479" s="280"/>
      <c r="U479" s="280"/>
      <c r="V479" s="280"/>
      <c r="W479" s="280"/>
      <c r="X479" s="280"/>
      <c r="Y479" s="246"/>
      <c r="Z479" s="366"/>
      <c r="AA479" s="280"/>
      <c r="AC479" s="368"/>
      <c r="AD479" s="246"/>
      <c r="AE479" s="246"/>
      <c r="AF479" s="246"/>
      <c r="AG479" s="255"/>
      <c r="AH479" s="255"/>
      <c r="AJ479" s="246"/>
      <c r="AK479" s="246"/>
      <c r="AM479" s="246"/>
    </row>
    <row r="480">
      <c r="A480" s="268"/>
      <c r="C480" s="280"/>
      <c r="D480" s="280"/>
      <c r="E480" s="364"/>
      <c r="F480" s="246"/>
      <c r="G480" s="367"/>
      <c r="H480" s="365"/>
      <c r="I480" s="246"/>
      <c r="J480" s="280"/>
      <c r="K480" s="366"/>
      <c r="L480" s="280"/>
      <c r="M480" s="246"/>
      <c r="N480" s="280"/>
      <c r="O480" s="280"/>
      <c r="P480" s="280"/>
      <c r="Q480" s="280"/>
      <c r="R480" s="280"/>
      <c r="S480" s="280"/>
      <c r="T480" s="280"/>
      <c r="U480" s="280"/>
      <c r="V480" s="280"/>
      <c r="W480" s="280"/>
      <c r="X480" s="280"/>
      <c r="Y480" s="246"/>
      <c r="Z480" s="366"/>
      <c r="AA480" s="280"/>
      <c r="AC480" s="368"/>
      <c r="AD480" s="246"/>
      <c r="AE480" s="246"/>
      <c r="AF480" s="246"/>
      <c r="AG480" s="255"/>
      <c r="AH480" s="255"/>
      <c r="AJ480" s="246"/>
      <c r="AK480" s="246"/>
      <c r="AM480" s="246"/>
    </row>
    <row r="481">
      <c r="A481" s="268"/>
      <c r="C481" s="280"/>
      <c r="D481" s="280"/>
      <c r="E481" s="364"/>
      <c r="F481" s="246"/>
      <c r="G481" s="367"/>
      <c r="H481" s="365"/>
      <c r="I481" s="246"/>
      <c r="J481" s="280"/>
      <c r="K481" s="366"/>
      <c r="L481" s="280"/>
      <c r="M481" s="246"/>
      <c r="N481" s="280"/>
      <c r="O481" s="280"/>
      <c r="P481" s="280"/>
      <c r="Q481" s="280"/>
      <c r="R481" s="280"/>
      <c r="S481" s="280"/>
      <c r="T481" s="280"/>
      <c r="U481" s="280"/>
      <c r="V481" s="280"/>
      <c r="W481" s="280"/>
      <c r="X481" s="280"/>
      <c r="Y481" s="246"/>
      <c r="Z481" s="366"/>
      <c r="AA481" s="280"/>
      <c r="AC481" s="368"/>
      <c r="AD481" s="246"/>
      <c r="AE481" s="246"/>
      <c r="AF481" s="246"/>
      <c r="AG481" s="255"/>
      <c r="AH481" s="255"/>
      <c r="AJ481" s="246"/>
      <c r="AK481" s="246"/>
      <c r="AM481" s="246"/>
    </row>
    <row r="482">
      <c r="A482" s="268"/>
      <c r="C482" s="280"/>
      <c r="D482" s="280"/>
      <c r="E482" s="364"/>
      <c r="F482" s="246"/>
      <c r="G482" s="367"/>
      <c r="H482" s="365"/>
      <c r="I482" s="246"/>
      <c r="J482" s="280"/>
      <c r="K482" s="366"/>
      <c r="L482" s="280"/>
      <c r="M482" s="246"/>
      <c r="N482" s="280"/>
      <c r="O482" s="280"/>
      <c r="P482" s="280"/>
      <c r="Q482" s="280"/>
      <c r="R482" s="280"/>
      <c r="S482" s="280"/>
      <c r="T482" s="280"/>
      <c r="U482" s="280"/>
      <c r="V482" s="280"/>
      <c r="W482" s="280"/>
      <c r="X482" s="280"/>
      <c r="Y482" s="246"/>
      <c r="Z482" s="366"/>
      <c r="AA482" s="280"/>
      <c r="AC482" s="368"/>
      <c r="AD482" s="246"/>
      <c r="AE482" s="246"/>
      <c r="AF482" s="246"/>
      <c r="AG482" s="255"/>
      <c r="AH482" s="255"/>
      <c r="AJ482" s="246"/>
      <c r="AK482" s="246"/>
      <c r="AM482" s="246"/>
    </row>
    <row r="483">
      <c r="A483" s="268"/>
      <c r="C483" s="280"/>
      <c r="D483" s="280"/>
      <c r="E483" s="364"/>
      <c r="F483" s="246"/>
      <c r="G483" s="367"/>
      <c r="H483" s="365"/>
      <c r="I483" s="246"/>
      <c r="J483" s="280"/>
      <c r="K483" s="366"/>
      <c r="L483" s="280"/>
      <c r="M483" s="246"/>
      <c r="N483" s="280"/>
      <c r="O483" s="280"/>
      <c r="P483" s="280"/>
      <c r="Q483" s="280"/>
      <c r="R483" s="280"/>
      <c r="S483" s="280"/>
      <c r="T483" s="280"/>
      <c r="U483" s="280"/>
      <c r="V483" s="280"/>
      <c r="W483" s="280"/>
      <c r="X483" s="280"/>
      <c r="Y483" s="246"/>
      <c r="Z483" s="366"/>
      <c r="AA483" s="280"/>
      <c r="AC483" s="368"/>
      <c r="AD483" s="246"/>
      <c r="AE483" s="246"/>
      <c r="AF483" s="246"/>
      <c r="AG483" s="255"/>
      <c r="AH483" s="255"/>
      <c r="AJ483" s="246"/>
      <c r="AK483" s="246"/>
      <c r="AM483" s="246"/>
    </row>
    <row r="484">
      <c r="A484" s="268"/>
      <c r="C484" s="280"/>
      <c r="D484" s="280"/>
      <c r="E484" s="364"/>
      <c r="F484" s="246"/>
      <c r="G484" s="367"/>
      <c r="H484" s="365"/>
      <c r="I484" s="246"/>
      <c r="J484" s="280"/>
      <c r="K484" s="366"/>
      <c r="L484" s="280"/>
      <c r="M484" s="246"/>
      <c r="N484" s="280"/>
      <c r="O484" s="280"/>
      <c r="P484" s="280"/>
      <c r="Q484" s="280"/>
      <c r="R484" s="280"/>
      <c r="S484" s="280"/>
      <c r="T484" s="280"/>
      <c r="U484" s="280"/>
      <c r="V484" s="280"/>
      <c r="W484" s="280"/>
      <c r="X484" s="280"/>
      <c r="Y484" s="246"/>
      <c r="Z484" s="366"/>
      <c r="AA484" s="280"/>
      <c r="AC484" s="368"/>
      <c r="AD484" s="246"/>
      <c r="AE484" s="246"/>
      <c r="AF484" s="246"/>
      <c r="AG484" s="255"/>
      <c r="AH484" s="255"/>
      <c r="AJ484" s="246"/>
      <c r="AK484" s="246"/>
      <c r="AM484" s="246"/>
    </row>
    <row r="485">
      <c r="A485" s="268"/>
      <c r="C485" s="280"/>
      <c r="D485" s="280"/>
      <c r="E485" s="364"/>
      <c r="F485" s="246"/>
      <c r="G485" s="367"/>
      <c r="H485" s="365"/>
      <c r="I485" s="246"/>
      <c r="J485" s="280"/>
      <c r="K485" s="366"/>
      <c r="L485" s="280"/>
      <c r="M485" s="246"/>
      <c r="N485" s="280"/>
      <c r="O485" s="280"/>
      <c r="P485" s="280"/>
      <c r="Q485" s="280"/>
      <c r="R485" s="280"/>
      <c r="S485" s="280"/>
      <c r="T485" s="280"/>
      <c r="U485" s="280"/>
      <c r="V485" s="280"/>
      <c r="W485" s="280"/>
      <c r="X485" s="280"/>
      <c r="Y485" s="246"/>
      <c r="Z485" s="366"/>
      <c r="AA485" s="280"/>
      <c r="AC485" s="368"/>
      <c r="AD485" s="246"/>
      <c r="AE485" s="246"/>
      <c r="AF485" s="246"/>
      <c r="AG485" s="255"/>
      <c r="AH485" s="255"/>
      <c r="AJ485" s="246"/>
      <c r="AK485" s="246"/>
      <c r="AM485" s="246"/>
    </row>
    <row r="486">
      <c r="A486" s="268"/>
      <c r="C486" s="280"/>
      <c r="D486" s="280"/>
      <c r="E486" s="364"/>
      <c r="F486" s="246"/>
      <c r="G486" s="367"/>
      <c r="H486" s="365"/>
      <c r="I486" s="246"/>
      <c r="J486" s="280"/>
      <c r="K486" s="366"/>
      <c r="L486" s="280"/>
      <c r="M486" s="246"/>
      <c r="N486" s="280"/>
      <c r="O486" s="280"/>
      <c r="P486" s="280"/>
      <c r="Q486" s="280"/>
      <c r="R486" s="280"/>
      <c r="S486" s="280"/>
      <c r="T486" s="280"/>
      <c r="U486" s="280"/>
      <c r="V486" s="280"/>
      <c r="W486" s="280"/>
      <c r="X486" s="280"/>
      <c r="Y486" s="246"/>
      <c r="Z486" s="366"/>
      <c r="AA486" s="280"/>
      <c r="AC486" s="368"/>
      <c r="AD486" s="246"/>
      <c r="AE486" s="246"/>
      <c r="AF486" s="246"/>
      <c r="AG486" s="255"/>
      <c r="AH486" s="255"/>
      <c r="AJ486" s="246"/>
      <c r="AK486" s="246"/>
      <c r="AM486" s="246"/>
    </row>
    <row r="487">
      <c r="A487" s="268"/>
      <c r="C487" s="280"/>
      <c r="D487" s="280"/>
      <c r="E487" s="364"/>
      <c r="F487" s="246"/>
      <c r="G487" s="367"/>
      <c r="H487" s="365"/>
      <c r="I487" s="246"/>
      <c r="J487" s="280"/>
      <c r="K487" s="366"/>
      <c r="L487" s="280"/>
      <c r="M487" s="246"/>
      <c r="N487" s="280"/>
      <c r="O487" s="280"/>
      <c r="P487" s="280"/>
      <c r="Q487" s="280"/>
      <c r="R487" s="280"/>
      <c r="S487" s="280"/>
      <c r="T487" s="280"/>
      <c r="U487" s="280"/>
      <c r="V487" s="280"/>
      <c r="W487" s="280"/>
      <c r="X487" s="280"/>
      <c r="Y487" s="246"/>
      <c r="Z487" s="366"/>
      <c r="AA487" s="280"/>
      <c r="AC487" s="368"/>
      <c r="AD487" s="246"/>
      <c r="AE487" s="246"/>
      <c r="AF487" s="246"/>
      <c r="AG487" s="255"/>
      <c r="AH487" s="255"/>
      <c r="AJ487" s="246"/>
      <c r="AK487" s="246"/>
      <c r="AM487" s="246"/>
    </row>
    <row r="488">
      <c r="A488" s="268"/>
      <c r="C488" s="280"/>
      <c r="D488" s="280"/>
      <c r="E488" s="364"/>
      <c r="F488" s="246"/>
      <c r="G488" s="367"/>
      <c r="H488" s="365"/>
      <c r="I488" s="246"/>
      <c r="J488" s="280"/>
      <c r="K488" s="366"/>
      <c r="L488" s="280"/>
      <c r="M488" s="246"/>
      <c r="N488" s="280"/>
      <c r="O488" s="280"/>
      <c r="P488" s="280"/>
      <c r="Q488" s="280"/>
      <c r="R488" s="280"/>
      <c r="S488" s="280"/>
      <c r="T488" s="280"/>
      <c r="U488" s="280"/>
      <c r="V488" s="280"/>
      <c r="W488" s="280"/>
      <c r="X488" s="280"/>
      <c r="Y488" s="246"/>
      <c r="Z488" s="366"/>
      <c r="AA488" s="280"/>
      <c r="AC488" s="368"/>
      <c r="AD488" s="246"/>
      <c r="AE488" s="246"/>
      <c r="AF488" s="246"/>
      <c r="AG488" s="255"/>
      <c r="AH488" s="255"/>
      <c r="AJ488" s="246"/>
      <c r="AK488" s="246"/>
      <c r="AM488" s="246"/>
    </row>
    <row r="489">
      <c r="A489" s="268"/>
      <c r="C489" s="280"/>
      <c r="D489" s="280"/>
      <c r="E489" s="364"/>
      <c r="F489" s="246"/>
      <c r="G489" s="367"/>
      <c r="H489" s="365"/>
      <c r="I489" s="246"/>
      <c r="J489" s="280"/>
      <c r="K489" s="366"/>
      <c r="L489" s="280"/>
      <c r="M489" s="246"/>
      <c r="N489" s="280"/>
      <c r="O489" s="280"/>
      <c r="P489" s="280"/>
      <c r="Q489" s="280"/>
      <c r="R489" s="280"/>
      <c r="S489" s="280"/>
      <c r="T489" s="280"/>
      <c r="U489" s="280"/>
      <c r="V489" s="280"/>
      <c r="W489" s="280"/>
      <c r="X489" s="280"/>
      <c r="Y489" s="246"/>
      <c r="Z489" s="366"/>
      <c r="AA489" s="280"/>
      <c r="AC489" s="368"/>
      <c r="AD489" s="246"/>
      <c r="AE489" s="246"/>
      <c r="AF489" s="246"/>
      <c r="AG489" s="255"/>
      <c r="AH489" s="255"/>
      <c r="AJ489" s="246"/>
      <c r="AK489" s="246"/>
      <c r="AM489" s="246"/>
    </row>
    <row r="490">
      <c r="A490" s="268"/>
      <c r="C490" s="280"/>
      <c r="D490" s="280"/>
      <c r="E490" s="364"/>
      <c r="F490" s="246"/>
      <c r="G490" s="367"/>
      <c r="H490" s="365"/>
      <c r="I490" s="246"/>
      <c r="J490" s="280"/>
      <c r="K490" s="366"/>
      <c r="L490" s="280"/>
      <c r="M490" s="246"/>
      <c r="N490" s="280"/>
      <c r="O490" s="280"/>
      <c r="P490" s="280"/>
      <c r="Q490" s="280"/>
      <c r="R490" s="280"/>
      <c r="S490" s="280"/>
      <c r="T490" s="280"/>
      <c r="U490" s="280"/>
      <c r="V490" s="280"/>
      <c r="W490" s="280"/>
      <c r="X490" s="280"/>
      <c r="Y490" s="246"/>
      <c r="Z490" s="366"/>
      <c r="AA490" s="280"/>
      <c r="AC490" s="368"/>
      <c r="AD490" s="246"/>
      <c r="AE490" s="246"/>
      <c r="AF490" s="246"/>
      <c r="AG490" s="255"/>
      <c r="AH490" s="255"/>
      <c r="AJ490" s="246"/>
      <c r="AK490" s="246"/>
      <c r="AM490" s="246"/>
    </row>
    <row r="491">
      <c r="A491" s="268"/>
      <c r="C491" s="280"/>
      <c r="D491" s="280"/>
      <c r="E491" s="364"/>
      <c r="F491" s="246"/>
      <c r="G491" s="367"/>
      <c r="H491" s="365"/>
      <c r="I491" s="246"/>
      <c r="J491" s="280"/>
      <c r="K491" s="366"/>
      <c r="L491" s="280"/>
      <c r="M491" s="246"/>
      <c r="N491" s="280"/>
      <c r="O491" s="280"/>
      <c r="P491" s="280"/>
      <c r="Q491" s="280"/>
      <c r="R491" s="280"/>
      <c r="S491" s="280"/>
      <c r="T491" s="280"/>
      <c r="U491" s="280"/>
      <c r="V491" s="280"/>
      <c r="W491" s="280"/>
      <c r="X491" s="280"/>
      <c r="Y491" s="246"/>
      <c r="Z491" s="366"/>
      <c r="AA491" s="280"/>
      <c r="AC491" s="368"/>
      <c r="AD491" s="246"/>
      <c r="AE491" s="246"/>
      <c r="AF491" s="246"/>
      <c r="AG491" s="255"/>
      <c r="AH491" s="255"/>
      <c r="AJ491" s="246"/>
      <c r="AK491" s="246"/>
      <c r="AM491" s="246"/>
    </row>
    <row r="492">
      <c r="A492" s="268"/>
      <c r="C492" s="280"/>
      <c r="D492" s="280"/>
      <c r="E492" s="364"/>
      <c r="F492" s="246"/>
      <c r="G492" s="367"/>
      <c r="H492" s="365"/>
      <c r="I492" s="246"/>
      <c r="J492" s="280"/>
      <c r="K492" s="366"/>
      <c r="L492" s="280"/>
      <c r="M492" s="246"/>
      <c r="N492" s="280"/>
      <c r="O492" s="280"/>
      <c r="P492" s="280"/>
      <c r="Q492" s="280"/>
      <c r="R492" s="280"/>
      <c r="S492" s="280"/>
      <c r="T492" s="280"/>
      <c r="U492" s="280"/>
      <c r="V492" s="280"/>
      <c r="W492" s="280"/>
      <c r="X492" s="280"/>
      <c r="Y492" s="246"/>
      <c r="Z492" s="366"/>
      <c r="AA492" s="280"/>
      <c r="AC492" s="368"/>
      <c r="AD492" s="246"/>
      <c r="AE492" s="246"/>
      <c r="AF492" s="246"/>
      <c r="AG492" s="255"/>
      <c r="AH492" s="255"/>
      <c r="AJ492" s="246"/>
      <c r="AK492" s="246"/>
      <c r="AM492" s="246"/>
    </row>
    <row r="493">
      <c r="A493" s="268"/>
      <c r="C493" s="280"/>
      <c r="D493" s="280"/>
      <c r="E493" s="364"/>
      <c r="F493" s="246"/>
      <c r="G493" s="367"/>
      <c r="H493" s="365"/>
      <c r="I493" s="246"/>
      <c r="J493" s="280"/>
      <c r="K493" s="366"/>
      <c r="L493" s="280"/>
      <c r="M493" s="246"/>
      <c r="N493" s="280"/>
      <c r="O493" s="280"/>
      <c r="P493" s="280"/>
      <c r="Q493" s="280"/>
      <c r="R493" s="280"/>
      <c r="S493" s="280"/>
      <c r="T493" s="280"/>
      <c r="U493" s="280"/>
      <c r="V493" s="280"/>
      <c r="W493" s="280"/>
      <c r="X493" s="280"/>
      <c r="Y493" s="246"/>
      <c r="Z493" s="366"/>
      <c r="AA493" s="280"/>
      <c r="AC493" s="368"/>
      <c r="AD493" s="246"/>
      <c r="AE493" s="246"/>
      <c r="AF493" s="246"/>
      <c r="AG493" s="255"/>
      <c r="AH493" s="255"/>
      <c r="AJ493" s="246"/>
      <c r="AK493" s="246"/>
      <c r="AM493" s="246"/>
    </row>
    <row r="494">
      <c r="A494" s="268"/>
      <c r="C494" s="280"/>
      <c r="D494" s="280"/>
      <c r="E494" s="364"/>
      <c r="F494" s="246"/>
      <c r="G494" s="367"/>
      <c r="H494" s="365"/>
      <c r="I494" s="246"/>
      <c r="J494" s="280"/>
      <c r="K494" s="366"/>
      <c r="L494" s="280"/>
      <c r="M494" s="246"/>
      <c r="N494" s="280"/>
      <c r="O494" s="280"/>
      <c r="P494" s="280"/>
      <c r="Q494" s="280"/>
      <c r="R494" s="280"/>
      <c r="S494" s="280"/>
      <c r="T494" s="280"/>
      <c r="U494" s="280"/>
      <c r="V494" s="280"/>
      <c r="W494" s="280"/>
      <c r="X494" s="280"/>
      <c r="Y494" s="246"/>
      <c r="Z494" s="366"/>
      <c r="AA494" s="280"/>
      <c r="AC494" s="368"/>
      <c r="AD494" s="246"/>
      <c r="AE494" s="246"/>
      <c r="AF494" s="246"/>
      <c r="AG494" s="255"/>
      <c r="AH494" s="255"/>
      <c r="AJ494" s="246"/>
      <c r="AK494" s="246"/>
      <c r="AM494" s="246"/>
    </row>
    <row r="495">
      <c r="A495" s="268"/>
      <c r="C495" s="280"/>
      <c r="D495" s="280"/>
      <c r="E495" s="364"/>
      <c r="F495" s="246"/>
      <c r="G495" s="367"/>
      <c r="H495" s="365"/>
      <c r="I495" s="246"/>
      <c r="J495" s="280"/>
      <c r="K495" s="366"/>
      <c r="L495" s="280"/>
      <c r="M495" s="246"/>
      <c r="N495" s="280"/>
      <c r="O495" s="280"/>
      <c r="P495" s="280"/>
      <c r="Q495" s="280"/>
      <c r="R495" s="280"/>
      <c r="S495" s="280"/>
      <c r="T495" s="280"/>
      <c r="U495" s="280"/>
      <c r="V495" s="280"/>
      <c r="W495" s="280"/>
      <c r="X495" s="280"/>
      <c r="Y495" s="246"/>
      <c r="Z495" s="366"/>
      <c r="AA495" s="280"/>
      <c r="AC495" s="368"/>
      <c r="AD495" s="246"/>
      <c r="AE495" s="246"/>
      <c r="AF495" s="246"/>
      <c r="AG495" s="255"/>
      <c r="AH495" s="255"/>
      <c r="AJ495" s="246"/>
      <c r="AK495" s="246"/>
      <c r="AM495" s="246"/>
    </row>
    <row r="496">
      <c r="A496" s="268"/>
      <c r="C496" s="280"/>
      <c r="D496" s="280"/>
      <c r="E496" s="364"/>
      <c r="F496" s="246"/>
      <c r="G496" s="367"/>
      <c r="H496" s="365"/>
      <c r="I496" s="246"/>
      <c r="J496" s="280"/>
      <c r="K496" s="366"/>
      <c r="L496" s="280"/>
      <c r="M496" s="246"/>
      <c r="N496" s="280"/>
      <c r="O496" s="280"/>
      <c r="P496" s="280"/>
      <c r="Q496" s="280"/>
      <c r="R496" s="280"/>
      <c r="S496" s="280"/>
      <c r="T496" s="280"/>
      <c r="U496" s="280"/>
      <c r="V496" s="280"/>
      <c r="W496" s="280"/>
      <c r="X496" s="280"/>
      <c r="Y496" s="246"/>
      <c r="Z496" s="366"/>
      <c r="AA496" s="280"/>
      <c r="AC496" s="368"/>
      <c r="AD496" s="246"/>
      <c r="AE496" s="246"/>
      <c r="AF496" s="246"/>
      <c r="AG496" s="255"/>
      <c r="AH496" s="255"/>
      <c r="AJ496" s="246"/>
      <c r="AK496" s="246"/>
      <c r="AM496" s="246"/>
    </row>
    <row r="497">
      <c r="A497" s="268"/>
      <c r="C497" s="280"/>
      <c r="D497" s="280"/>
      <c r="E497" s="364"/>
      <c r="F497" s="246"/>
      <c r="G497" s="367"/>
      <c r="H497" s="365"/>
      <c r="I497" s="246"/>
      <c r="J497" s="280"/>
      <c r="K497" s="366"/>
      <c r="L497" s="280"/>
      <c r="M497" s="246"/>
      <c r="N497" s="280"/>
      <c r="O497" s="280"/>
      <c r="P497" s="280"/>
      <c r="Q497" s="280"/>
      <c r="R497" s="280"/>
      <c r="S497" s="280"/>
      <c r="T497" s="280"/>
      <c r="U497" s="280"/>
      <c r="V497" s="280"/>
      <c r="W497" s="280"/>
      <c r="X497" s="280"/>
      <c r="Y497" s="246"/>
      <c r="Z497" s="366"/>
      <c r="AA497" s="280"/>
      <c r="AC497" s="368"/>
      <c r="AD497" s="246"/>
      <c r="AE497" s="246"/>
      <c r="AF497" s="246"/>
      <c r="AG497" s="255"/>
      <c r="AH497" s="255"/>
      <c r="AJ497" s="246"/>
      <c r="AK497" s="246"/>
      <c r="AM497" s="246"/>
    </row>
    <row r="498">
      <c r="A498" s="268"/>
      <c r="C498" s="280"/>
      <c r="D498" s="280"/>
      <c r="E498" s="364"/>
      <c r="F498" s="246"/>
      <c r="G498" s="367"/>
      <c r="H498" s="365"/>
      <c r="I498" s="246"/>
      <c r="J498" s="280"/>
      <c r="K498" s="366"/>
      <c r="L498" s="280"/>
      <c r="M498" s="246"/>
      <c r="N498" s="280"/>
      <c r="O498" s="280"/>
      <c r="P498" s="280"/>
      <c r="Q498" s="280"/>
      <c r="R498" s="280"/>
      <c r="S498" s="280"/>
      <c r="T498" s="280"/>
      <c r="U498" s="280"/>
      <c r="V498" s="280"/>
      <c r="W498" s="280"/>
      <c r="X498" s="280"/>
      <c r="Y498" s="246"/>
      <c r="Z498" s="366"/>
      <c r="AA498" s="280"/>
      <c r="AC498" s="368"/>
      <c r="AD498" s="246"/>
      <c r="AE498" s="246"/>
      <c r="AF498" s="246"/>
      <c r="AG498" s="255"/>
      <c r="AH498" s="255"/>
      <c r="AJ498" s="246"/>
      <c r="AK498" s="246"/>
      <c r="AM498" s="246"/>
    </row>
    <row r="499">
      <c r="A499" s="268"/>
      <c r="C499" s="280"/>
      <c r="D499" s="280"/>
      <c r="E499" s="364"/>
      <c r="F499" s="246"/>
      <c r="G499" s="367"/>
      <c r="H499" s="365"/>
      <c r="I499" s="246"/>
      <c r="J499" s="280"/>
      <c r="K499" s="366"/>
      <c r="L499" s="280"/>
      <c r="M499" s="246"/>
      <c r="N499" s="280"/>
      <c r="O499" s="280"/>
      <c r="P499" s="280"/>
      <c r="Q499" s="280"/>
      <c r="R499" s="280"/>
      <c r="S499" s="280"/>
      <c r="T499" s="280"/>
      <c r="U499" s="280"/>
      <c r="V499" s="280"/>
      <c r="W499" s="280"/>
      <c r="X499" s="280"/>
      <c r="Y499" s="246"/>
      <c r="Z499" s="366"/>
      <c r="AA499" s="280"/>
      <c r="AC499" s="368"/>
      <c r="AD499" s="246"/>
      <c r="AE499" s="246"/>
      <c r="AF499" s="246"/>
      <c r="AG499" s="255"/>
      <c r="AH499" s="255"/>
      <c r="AJ499" s="246"/>
      <c r="AK499" s="246"/>
      <c r="AM499" s="246"/>
    </row>
    <row r="500">
      <c r="A500" s="268"/>
      <c r="C500" s="280"/>
      <c r="D500" s="280"/>
      <c r="E500" s="364"/>
      <c r="F500" s="246"/>
      <c r="G500" s="367"/>
      <c r="H500" s="365"/>
      <c r="I500" s="246"/>
      <c r="J500" s="280"/>
      <c r="K500" s="366"/>
      <c r="L500" s="280"/>
      <c r="M500" s="246"/>
      <c r="N500" s="280"/>
      <c r="O500" s="280"/>
      <c r="P500" s="280"/>
      <c r="Q500" s="280"/>
      <c r="R500" s="280"/>
      <c r="S500" s="280"/>
      <c r="T500" s="280"/>
      <c r="U500" s="280"/>
      <c r="V500" s="280"/>
      <c r="W500" s="280"/>
      <c r="X500" s="280"/>
      <c r="Y500" s="246"/>
      <c r="Z500" s="366"/>
      <c r="AA500" s="280"/>
      <c r="AC500" s="368"/>
      <c r="AD500" s="246"/>
      <c r="AE500" s="246"/>
      <c r="AF500" s="246"/>
      <c r="AG500" s="255"/>
      <c r="AH500" s="255"/>
      <c r="AJ500" s="246"/>
      <c r="AK500" s="246"/>
      <c r="AM500" s="246"/>
    </row>
    <row r="501">
      <c r="A501" s="268"/>
      <c r="C501" s="280"/>
      <c r="D501" s="280"/>
      <c r="E501" s="364"/>
      <c r="F501" s="246"/>
      <c r="G501" s="367"/>
      <c r="H501" s="365"/>
      <c r="I501" s="246"/>
      <c r="J501" s="280"/>
      <c r="K501" s="366"/>
      <c r="L501" s="280"/>
      <c r="M501" s="246"/>
      <c r="N501" s="280"/>
      <c r="O501" s="280"/>
      <c r="P501" s="280"/>
      <c r="Q501" s="280"/>
      <c r="R501" s="280"/>
      <c r="S501" s="280"/>
      <c r="T501" s="280"/>
      <c r="U501" s="280"/>
      <c r="V501" s="280"/>
      <c r="W501" s="280"/>
      <c r="X501" s="280"/>
      <c r="Y501" s="246"/>
      <c r="Z501" s="366"/>
      <c r="AA501" s="280"/>
      <c r="AC501" s="368"/>
      <c r="AD501" s="246"/>
      <c r="AE501" s="246"/>
      <c r="AF501" s="246"/>
      <c r="AG501" s="255"/>
      <c r="AH501" s="255"/>
      <c r="AJ501" s="246"/>
      <c r="AK501" s="246"/>
      <c r="AM501" s="246"/>
    </row>
    <row r="502">
      <c r="A502" s="268"/>
      <c r="C502" s="280"/>
      <c r="D502" s="280"/>
      <c r="E502" s="364"/>
      <c r="F502" s="246"/>
      <c r="G502" s="367"/>
      <c r="H502" s="365"/>
      <c r="I502" s="246"/>
      <c r="J502" s="280"/>
      <c r="K502" s="366"/>
      <c r="L502" s="280"/>
      <c r="M502" s="246"/>
      <c r="N502" s="280"/>
      <c r="O502" s="280"/>
      <c r="P502" s="280"/>
      <c r="Q502" s="280"/>
      <c r="R502" s="280"/>
      <c r="S502" s="280"/>
      <c r="T502" s="280"/>
      <c r="U502" s="280"/>
      <c r="V502" s="280"/>
      <c r="W502" s="280"/>
      <c r="X502" s="280"/>
      <c r="Y502" s="246"/>
      <c r="Z502" s="366"/>
      <c r="AA502" s="280"/>
      <c r="AC502" s="368"/>
      <c r="AD502" s="246"/>
      <c r="AE502" s="246"/>
      <c r="AF502" s="246"/>
      <c r="AG502" s="255"/>
      <c r="AH502" s="255"/>
      <c r="AJ502" s="246"/>
      <c r="AK502" s="246"/>
      <c r="AM502" s="246"/>
    </row>
    <row r="503">
      <c r="A503" s="268"/>
      <c r="C503" s="280"/>
      <c r="D503" s="280"/>
      <c r="E503" s="364"/>
      <c r="F503" s="246"/>
      <c r="G503" s="367"/>
      <c r="H503" s="365"/>
      <c r="I503" s="246"/>
      <c r="J503" s="280"/>
      <c r="K503" s="366"/>
      <c r="L503" s="280"/>
      <c r="M503" s="246"/>
      <c r="N503" s="280"/>
      <c r="O503" s="280"/>
      <c r="P503" s="280"/>
      <c r="Q503" s="280"/>
      <c r="R503" s="280"/>
      <c r="S503" s="280"/>
      <c r="T503" s="280"/>
      <c r="U503" s="280"/>
      <c r="V503" s="280"/>
      <c r="W503" s="280"/>
      <c r="X503" s="280"/>
      <c r="Y503" s="246"/>
      <c r="Z503" s="366"/>
      <c r="AA503" s="280"/>
      <c r="AC503" s="368"/>
      <c r="AD503" s="246"/>
      <c r="AE503" s="246"/>
      <c r="AF503" s="246"/>
      <c r="AG503" s="255"/>
      <c r="AH503" s="255"/>
      <c r="AJ503" s="246"/>
      <c r="AK503" s="246"/>
      <c r="AM503" s="246"/>
    </row>
    <row r="504">
      <c r="A504" s="268"/>
      <c r="C504" s="280"/>
      <c r="D504" s="280"/>
      <c r="E504" s="364"/>
      <c r="F504" s="246"/>
      <c r="G504" s="367"/>
      <c r="H504" s="365"/>
      <c r="I504" s="246"/>
      <c r="J504" s="280"/>
      <c r="K504" s="366"/>
      <c r="L504" s="280"/>
      <c r="M504" s="246"/>
      <c r="N504" s="280"/>
      <c r="O504" s="280"/>
      <c r="P504" s="280"/>
      <c r="Q504" s="280"/>
      <c r="R504" s="280"/>
      <c r="S504" s="280"/>
      <c r="T504" s="280"/>
      <c r="U504" s="280"/>
      <c r="V504" s="280"/>
      <c r="W504" s="280"/>
      <c r="X504" s="280"/>
      <c r="Y504" s="246"/>
      <c r="Z504" s="366"/>
      <c r="AA504" s="280"/>
      <c r="AC504" s="368"/>
      <c r="AD504" s="246"/>
      <c r="AE504" s="246"/>
      <c r="AF504" s="246"/>
      <c r="AG504" s="255"/>
      <c r="AH504" s="255"/>
      <c r="AJ504" s="246"/>
      <c r="AK504" s="246"/>
      <c r="AM504" s="246"/>
    </row>
    <row r="505">
      <c r="A505" s="268"/>
      <c r="C505" s="280"/>
      <c r="D505" s="280"/>
      <c r="E505" s="364"/>
      <c r="F505" s="246"/>
      <c r="G505" s="367"/>
      <c r="H505" s="365"/>
      <c r="I505" s="246"/>
      <c r="J505" s="280"/>
      <c r="K505" s="366"/>
      <c r="L505" s="280"/>
      <c r="M505" s="246"/>
      <c r="N505" s="280"/>
      <c r="O505" s="280"/>
      <c r="P505" s="280"/>
      <c r="Q505" s="280"/>
      <c r="R505" s="280"/>
      <c r="S505" s="280"/>
      <c r="T505" s="280"/>
      <c r="U505" s="280"/>
      <c r="V505" s="280"/>
      <c r="W505" s="280"/>
      <c r="X505" s="280"/>
      <c r="Y505" s="246"/>
      <c r="Z505" s="366"/>
      <c r="AA505" s="280"/>
      <c r="AC505" s="368"/>
      <c r="AD505" s="246"/>
      <c r="AE505" s="246"/>
      <c r="AF505" s="246"/>
      <c r="AG505" s="255"/>
      <c r="AH505" s="255"/>
      <c r="AJ505" s="246"/>
      <c r="AK505" s="246"/>
      <c r="AM505" s="246"/>
    </row>
    <row r="506">
      <c r="A506" s="268"/>
      <c r="C506" s="280"/>
      <c r="D506" s="280"/>
      <c r="E506" s="364"/>
      <c r="F506" s="246"/>
      <c r="G506" s="367"/>
      <c r="H506" s="365"/>
      <c r="I506" s="246"/>
      <c r="J506" s="280"/>
      <c r="K506" s="366"/>
      <c r="L506" s="280"/>
      <c r="M506" s="246"/>
      <c r="N506" s="280"/>
      <c r="O506" s="280"/>
      <c r="P506" s="280"/>
      <c r="Q506" s="280"/>
      <c r="R506" s="280"/>
      <c r="S506" s="280"/>
      <c r="T506" s="280"/>
      <c r="U506" s="280"/>
      <c r="V506" s="280"/>
      <c r="W506" s="280"/>
      <c r="X506" s="280"/>
      <c r="Y506" s="246"/>
      <c r="Z506" s="366"/>
      <c r="AA506" s="280"/>
      <c r="AC506" s="368"/>
      <c r="AD506" s="246"/>
      <c r="AE506" s="246"/>
      <c r="AF506" s="246"/>
      <c r="AG506" s="255"/>
      <c r="AH506" s="255"/>
      <c r="AJ506" s="246"/>
      <c r="AK506" s="246"/>
      <c r="AM506" s="246"/>
    </row>
    <row r="507">
      <c r="A507" s="268"/>
      <c r="C507" s="280"/>
      <c r="D507" s="280"/>
      <c r="E507" s="364"/>
      <c r="F507" s="246"/>
      <c r="G507" s="367"/>
      <c r="H507" s="365"/>
      <c r="I507" s="246"/>
      <c r="J507" s="280"/>
      <c r="K507" s="366"/>
      <c r="L507" s="280"/>
      <c r="M507" s="246"/>
      <c r="N507" s="280"/>
      <c r="O507" s="280"/>
      <c r="P507" s="280"/>
      <c r="Q507" s="280"/>
      <c r="R507" s="280"/>
      <c r="S507" s="280"/>
      <c r="T507" s="280"/>
      <c r="U507" s="280"/>
      <c r="V507" s="280"/>
      <c r="W507" s="280"/>
      <c r="X507" s="280"/>
      <c r="Y507" s="246"/>
      <c r="Z507" s="366"/>
      <c r="AA507" s="280"/>
      <c r="AC507" s="368"/>
      <c r="AD507" s="246"/>
      <c r="AE507" s="246"/>
      <c r="AF507" s="246"/>
      <c r="AG507" s="255"/>
      <c r="AH507" s="255"/>
      <c r="AJ507" s="246"/>
      <c r="AK507" s="246"/>
      <c r="AM507" s="246"/>
    </row>
    <row r="508">
      <c r="A508" s="268"/>
      <c r="C508" s="280"/>
      <c r="D508" s="280"/>
      <c r="E508" s="364"/>
      <c r="F508" s="246"/>
      <c r="G508" s="367"/>
      <c r="H508" s="365"/>
      <c r="I508" s="246"/>
      <c r="J508" s="280"/>
      <c r="K508" s="366"/>
      <c r="L508" s="280"/>
      <c r="M508" s="246"/>
      <c r="N508" s="280"/>
      <c r="O508" s="280"/>
      <c r="P508" s="280"/>
      <c r="Q508" s="280"/>
      <c r="R508" s="280"/>
      <c r="S508" s="280"/>
      <c r="T508" s="280"/>
      <c r="U508" s="280"/>
      <c r="V508" s="280"/>
      <c r="W508" s="280"/>
      <c r="X508" s="280"/>
      <c r="Y508" s="246"/>
      <c r="Z508" s="366"/>
      <c r="AA508" s="280"/>
      <c r="AC508" s="368"/>
      <c r="AD508" s="246"/>
      <c r="AE508" s="246"/>
      <c r="AF508" s="246"/>
      <c r="AG508" s="255"/>
      <c r="AH508" s="255"/>
      <c r="AJ508" s="246"/>
      <c r="AK508" s="246"/>
      <c r="AM508" s="246"/>
    </row>
    <row r="509">
      <c r="A509" s="268"/>
      <c r="C509" s="280"/>
      <c r="D509" s="280"/>
      <c r="E509" s="364"/>
      <c r="F509" s="246"/>
      <c r="G509" s="367"/>
      <c r="H509" s="365"/>
      <c r="I509" s="246"/>
      <c r="J509" s="280"/>
      <c r="K509" s="366"/>
      <c r="L509" s="280"/>
      <c r="M509" s="246"/>
      <c r="N509" s="280"/>
      <c r="O509" s="280"/>
      <c r="P509" s="280"/>
      <c r="Q509" s="280"/>
      <c r="R509" s="280"/>
      <c r="S509" s="280"/>
      <c r="T509" s="280"/>
      <c r="U509" s="280"/>
      <c r="V509" s="280"/>
      <c r="W509" s="280"/>
      <c r="X509" s="280"/>
      <c r="Y509" s="246"/>
      <c r="Z509" s="366"/>
      <c r="AA509" s="280"/>
      <c r="AC509" s="368"/>
      <c r="AD509" s="246"/>
      <c r="AE509" s="246"/>
      <c r="AF509" s="246"/>
      <c r="AG509" s="255"/>
      <c r="AH509" s="255"/>
      <c r="AJ509" s="246"/>
      <c r="AK509" s="246"/>
      <c r="AM509" s="246"/>
    </row>
    <row r="510">
      <c r="A510" s="268"/>
      <c r="C510" s="280"/>
      <c r="D510" s="280"/>
      <c r="E510" s="364"/>
      <c r="F510" s="246"/>
      <c r="G510" s="367"/>
      <c r="H510" s="365"/>
      <c r="I510" s="246"/>
      <c r="J510" s="280"/>
      <c r="K510" s="366"/>
      <c r="L510" s="280"/>
      <c r="M510" s="246"/>
      <c r="N510" s="280"/>
      <c r="O510" s="280"/>
      <c r="P510" s="280"/>
      <c r="Q510" s="280"/>
      <c r="R510" s="280"/>
      <c r="S510" s="280"/>
      <c r="T510" s="280"/>
      <c r="U510" s="280"/>
      <c r="V510" s="280"/>
      <c r="W510" s="280"/>
      <c r="X510" s="280"/>
      <c r="Y510" s="246"/>
      <c r="Z510" s="366"/>
      <c r="AA510" s="280"/>
      <c r="AC510" s="368"/>
      <c r="AD510" s="246"/>
      <c r="AE510" s="246"/>
      <c r="AF510" s="246"/>
      <c r="AG510" s="255"/>
      <c r="AH510" s="255"/>
      <c r="AJ510" s="246"/>
      <c r="AK510" s="246"/>
      <c r="AM510" s="246"/>
    </row>
    <row r="511">
      <c r="A511" s="268"/>
      <c r="C511" s="280"/>
      <c r="D511" s="280"/>
      <c r="E511" s="364"/>
      <c r="F511" s="246"/>
      <c r="G511" s="367"/>
      <c r="H511" s="365"/>
      <c r="I511" s="246"/>
      <c r="J511" s="280"/>
      <c r="K511" s="366"/>
      <c r="L511" s="280"/>
      <c r="M511" s="246"/>
      <c r="N511" s="280"/>
      <c r="O511" s="280"/>
      <c r="P511" s="280"/>
      <c r="Q511" s="280"/>
      <c r="R511" s="280"/>
      <c r="S511" s="280"/>
      <c r="T511" s="280"/>
      <c r="U511" s="280"/>
      <c r="V511" s="280"/>
      <c r="W511" s="280"/>
      <c r="X511" s="280"/>
      <c r="Y511" s="246"/>
      <c r="Z511" s="366"/>
      <c r="AA511" s="280"/>
      <c r="AC511" s="368"/>
      <c r="AD511" s="246"/>
      <c r="AE511" s="246"/>
      <c r="AF511" s="246"/>
      <c r="AG511" s="255"/>
      <c r="AH511" s="255"/>
      <c r="AJ511" s="246"/>
      <c r="AK511" s="246"/>
      <c r="AM511" s="246"/>
    </row>
    <row r="512">
      <c r="A512" s="268"/>
      <c r="C512" s="280"/>
      <c r="D512" s="280"/>
      <c r="E512" s="364"/>
      <c r="F512" s="246"/>
      <c r="G512" s="367"/>
      <c r="H512" s="365"/>
      <c r="I512" s="246"/>
      <c r="J512" s="280"/>
      <c r="K512" s="366"/>
      <c r="L512" s="280"/>
      <c r="M512" s="246"/>
      <c r="N512" s="280"/>
      <c r="O512" s="280"/>
      <c r="P512" s="280"/>
      <c r="Q512" s="280"/>
      <c r="R512" s="280"/>
      <c r="S512" s="280"/>
      <c r="T512" s="280"/>
      <c r="U512" s="280"/>
      <c r="V512" s="280"/>
      <c r="W512" s="280"/>
      <c r="X512" s="280"/>
      <c r="Y512" s="246"/>
      <c r="Z512" s="366"/>
      <c r="AA512" s="280"/>
      <c r="AC512" s="368"/>
      <c r="AD512" s="246"/>
      <c r="AE512" s="246"/>
      <c r="AF512" s="246"/>
      <c r="AG512" s="255"/>
      <c r="AH512" s="255"/>
      <c r="AJ512" s="246"/>
      <c r="AK512" s="246"/>
      <c r="AM512" s="246"/>
    </row>
    <row r="513">
      <c r="A513" s="268"/>
      <c r="C513" s="280"/>
      <c r="D513" s="280"/>
      <c r="E513" s="364"/>
      <c r="F513" s="246"/>
      <c r="G513" s="367"/>
      <c r="H513" s="365"/>
      <c r="I513" s="246"/>
      <c r="J513" s="280"/>
      <c r="K513" s="366"/>
      <c r="L513" s="280"/>
      <c r="M513" s="246"/>
      <c r="N513" s="280"/>
      <c r="O513" s="280"/>
      <c r="P513" s="280"/>
      <c r="Q513" s="280"/>
      <c r="R513" s="280"/>
      <c r="S513" s="280"/>
      <c r="T513" s="280"/>
      <c r="U513" s="280"/>
      <c r="V513" s="280"/>
      <c r="W513" s="280"/>
      <c r="X513" s="280"/>
      <c r="Y513" s="246"/>
      <c r="Z513" s="366"/>
      <c r="AA513" s="280"/>
      <c r="AC513" s="368"/>
      <c r="AD513" s="246"/>
      <c r="AE513" s="246"/>
      <c r="AF513" s="246"/>
      <c r="AG513" s="255"/>
      <c r="AH513" s="255"/>
      <c r="AJ513" s="246"/>
      <c r="AK513" s="246"/>
      <c r="AM513" s="246"/>
    </row>
    <row r="514">
      <c r="A514" s="268"/>
      <c r="C514" s="280"/>
      <c r="D514" s="280"/>
      <c r="E514" s="364"/>
      <c r="F514" s="246"/>
      <c r="G514" s="367"/>
      <c r="H514" s="365"/>
      <c r="I514" s="246"/>
      <c r="J514" s="280"/>
      <c r="K514" s="366"/>
      <c r="L514" s="280"/>
      <c r="M514" s="246"/>
      <c r="N514" s="280"/>
      <c r="O514" s="280"/>
      <c r="P514" s="280"/>
      <c r="Q514" s="280"/>
      <c r="R514" s="280"/>
      <c r="S514" s="280"/>
      <c r="T514" s="280"/>
      <c r="U514" s="280"/>
      <c r="V514" s="280"/>
      <c r="W514" s="280"/>
      <c r="X514" s="280"/>
      <c r="Y514" s="246"/>
      <c r="Z514" s="366"/>
      <c r="AA514" s="280"/>
      <c r="AC514" s="368"/>
      <c r="AD514" s="246"/>
      <c r="AE514" s="246"/>
      <c r="AF514" s="246"/>
      <c r="AG514" s="255"/>
      <c r="AH514" s="255"/>
      <c r="AJ514" s="246"/>
      <c r="AK514" s="246"/>
      <c r="AM514" s="246"/>
    </row>
    <row r="515">
      <c r="A515" s="268"/>
      <c r="C515" s="280"/>
      <c r="D515" s="280"/>
      <c r="E515" s="364"/>
      <c r="F515" s="246"/>
      <c r="G515" s="367"/>
      <c r="H515" s="365"/>
      <c r="I515" s="246"/>
      <c r="J515" s="280"/>
      <c r="K515" s="366"/>
      <c r="L515" s="280"/>
      <c r="M515" s="246"/>
      <c r="N515" s="280"/>
      <c r="O515" s="280"/>
      <c r="P515" s="280"/>
      <c r="Q515" s="280"/>
      <c r="R515" s="280"/>
      <c r="S515" s="280"/>
      <c r="T515" s="280"/>
      <c r="U515" s="280"/>
      <c r="V515" s="280"/>
      <c r="W515" s="280"/>
      <c r="X515" s="280"/>
      <c r="Y515" s="246"/>
      <c r="Z515" s="366"/>
      <c r="AA515" s="280"/>
      <c r="AC515" s="368"/>
      <c r="AD515" s="246"/>
      <c r="AE515" s="246"/>
      <c r="AF515" s="246"/>
      <c r="AG515" s="255"/>
      <c r="AH515" s="255"/>
      <c r="AJ515" s="246"/>
      <c r="AK515" s="246"/>
      <c r="AM515" s="246"/>
    </row>
    <row r="516">
      <c r="A516" s="268"/>
      <c r="C516" s="280"/>
      <c r="D516" s="280"/>
      <c r="E516" s="364"/>
      <c r="F516" s="246"/>
      <c r="G516" s="367"/>
      <c r="H516" s="365"/>
      <c r="I516" s="246"/>
      <c r="J516" s="280"/>
      <c r="K516" s="366"/>
      <c r="L516" s="280"/>
      <c r="M516" s="246"/>
      <c r="N516" s="280"/>
      <c r="O516" s="280"/>
      <c r="P516" s="280"/>
      <c r="Q516" s="280"/>
      <c r="R516" s="280"/>
      <c r="S516" s="280"/>
      <c r="T516" s="280"/>
      <c r="U516" s="280"/>
      <c r="V516" s="280"/>
      <c r="W516" s="280"/>
      <c r="X516" s="280"/>
      <c r="Y516" s="246"/>
      <c r="Z516" s="366"/>
      <c r="AA516" s="280"/>
      <c r="AC516" s="368"/>
      <c r="AD516" s="246"/>
      <c r="AE516" s="246"/>
      <c r="AF516" s="246"/>
      <c r="AG516" s="255"/>
      <c r="AH516" s="255"/>
      <c r="AJ516" s="246"/>
      <c r="AK516" s="246"/>
      <c r="AM516" s="246"/>
    </row>
    <row r="517">
      <c r="A517" s="268"/>
      <c r="C517" s="280"/>
      <c r="D517" s="280"/>
      <c r="E517" s="364"/>
      <c r="F517" s="246"/>
      <c r="G517" s="367"/>
      <c r="H517" s="365"/>
      <c r="I517" s="246"/>
      <c r="J517" s="280"/>
      <c r="K517" s="366"/>
      <c r="L517" s="280"/>
      <c r="M517" s="246"/>
      <c r="N517" s="280"/>
      <c r="O517" s="280"/>
      <c r="P517" s="280"/>
      <c r="Q517" s="280"/>
      <c r="R517" s="280"/>
      <c r="S517" s="280"/>
      <c r="T517" s="280"/>
      <c r="U517" s="280"/>
      <c r="V517" s="280"/>
      <c r="W517" s="280"/>
      <c r="X517" s="280"/>
      <c r="Y517" s="246"/>
      <c r="Z517" s="366"/>
      <c r="AA517" s="280"/>
      <c r="AC517" s="368"/>
      <c r="AD517" s="246"/>
      <c r="AE517" s="246"/>
      <c r="AF517" s="246"/>
      <c r="AG517" s="255"/>
      <c r="AH517" s="255"/>
      <c r="AJ517" s="246"/>
      <c r="AK517" s="246"/>
      <c r="AM517" s="246"/>
    </row>
    <row r="518">
      <c r="A518" s="268"/>
      <c r="C518" s="280"/>
      <c r="D518" s="280"/>
      <c r="E518" s="364"/>
      <c r="F518" s="246"/>
      <c r="G518" s="367"/>
      <c r="H518" s="365"/>
      <c r="I518" s="246"/>
      <c r="J518" s="280"/>
      <c r="K518" s="366"/>
      <c r="L518" s="280"/>
      <c r="M518" s="246"/>
      <c r="N518" s="280"/>
      <c r="O518" s="280"/>
      <c r="P518" s="280"/>
      <c r="Q518" s="280"/>
      <c r="R518" s="280"/>
      <c r="S518" s="280"/>
      <c r="T518" s="280"/>
      <c r="U518" s="280"/>
      <c r="V518" s="280"/>
      <c r="W518" s="280"/>
      <c r="X518" s="280"/>
      <c r="Y518" s="246"/>
      <c r="Z518" s="366"/>
      <c r="AA518" s="280"/>
      <c r="AC518" s="368"/>
      <c r="AD518" s="246"/>
      <c r="AE518" s="246"/>
      <c r="AF518" s="246"/>
      <c r="AG518" s="255"/>
      <c r="AH518" s="255"/>
      <c r="AJ518" s="246"/>
      <c r="AK518" s="246"/>
      <c r="AM518" s="246"/>
    </row>
    <row r="519">
      <c r="A519" s="268"/>
      <c r="C519" s="280"/>
      <c r="D519" s="280"/>
      <c r="E519" s="364"/>
      <c r="F519" s="246"/>
      <c r="G519" s="367"/>
      <c r="H519" s="365"/>
      <c r="I519" s="246"/>
      <c r="J519" s="280"/>
      <c r="K519" s="366"/>
      <c r="L519" s="280"/>
      <c r="M519" s="246"/>
      <c r="N519" s="280"/>
      <c r="O519" s="280"/>
      <c r="P519" s="280"/>
      <c r="Q519" s="280"/>
      <c r="R519" s="280"/>
      <c r="S519" s="280"/>
      <c r="T519" s="280"/>
      <c r="U519" s="280"/>
      <c r="V519" s="280"/>
      <c r="W519" s="280"/>
      <c r="X519" s="280"/>
      <c r="Y519" s="246"/>
      <c r="Z519" s="366"/>
      <c r="AA519" s="280"/>
      <c r="AC519" s="368"/>
      <c r="AD519" s="246"/>
      <c r="AE519" s="246"/>
      <c r="AF519" s="246"/>
      <c r="AG519" s="255"/>
      <c r="AH519" s="255"/>
      <c r="AJ519" s="246"/>
      <c r="AK519" s="246"/>
      <c r="AM519" s="246"/>
    </row>
    <row r="520">
      <c r="A520" s="268"/>
      <c r="C520" s="280"/>
      <c r="D520" s="280"/>
      <c r="E520" s="364"/>
      <c r="F520" s="246"/>
      <c r="G520" s="367"/>
      <c r="H520" s="365"/>
      <c r="I520" s="246"/>
      <c r="J520" s="280"/>
      <c r="K520" s="366"/>
      <c r="L520" s="280"/>
      <c r="M520" s="246"/>
      <c r="N520" s="280"/>
      <c r="O520" s="280"/>
      <c r="P520" s="280"/>
      <c r="Q520" s="280"/>
      <c r="R520" s="280"/>
      <c r="S520" s="280"/>
      <c r="T520" s="280"/>
      <c r="U520" s="280"/>
      <c r="V520" s="280"/>
      <c r="W520" s="280"/>
      <c r="X520" s="280"/>
      <c r="Y520" s="246"/>
      <c r="Z520" s="366"/>
      <c r="AA520" s="280"/>
      <c r="AC520" s="368"/>
      <c r="AD520" s="246"/>
      <c r="AE520" s="246"/>
      <c r="AF520" s="246"/>
      <c r="AG520" s="255"/>
      <c r="AH520" s="255"/>
      <c r="AJ520" s="246"/>
      <c r="AK520" s="246"/>
      <c r="AM520" s="246"/>
    </row>
    <row r="521">
      <c r="A521" s="268"/>
      <c r="C521" s="280"/>
      <c r="D521" s="280"/>
      <c r="E521" s="364"/>
      <c r="F521" s="246"/>
      <c r="G521" s="367"/>
      <c r="H521" s="365"/>
      <c r="I521" s="246"/>
      <c r="J521" s="280"/>
      <c r="K521" s="366"/>
      <c r="L521" s="280"/>
      <c r="M521" s="246"/>
      <c r="N521" s="280"/>
      <c r="O521" s="280"/>
      <c r="P521" s="280"/>
      <c r="Q521" s="280"/>
      <c r="R521" s="280"/>
      <c r="S521" s="280"/>
      <c r="T521" s="280"/>
      <c r="U521" s="280"/>
      <c r="V521" s="280"/>
      <c r="W521" s="280"/>
      <c r="X521" s="280"/>
      <c r="Y521" s="246"/>
      <c r="Z521" s="366"/>
      <c r="AA521" s="280"/>
      <c r="AC521" s="368"/>
      <c r="AD521" s="246"/>
      <c r="AE521" s="246"/>
      <c r="AF521" s="246"/>
      <c r="AG521" s="255"/>
      <c r="AH521" s="255"/>
      <c r="AJ521" s="246"/>
      <c r="AK521" s="246"/>
      <c r="AM521" s="246"/>
    </row>
    <row r="522">
      <c r="A522" s="268"/>
      <c r="C522" s="280"/>
      <c r="D522" s="280"/>
      <c r="E522" s="364"/>
      <c r="F522" s="246"/>
      <c r="G522" s="367"/>
      <c r="H522" s="365"/>
      <c r="I522" s="246"/>
      <c r="J522" s="280"/>
      <c r="K522" s="366"/>
      <c r="L522" s="280"/>
      <c r="M522" s="246"/>
      <c r="N522" s="280"/>
      <c r="O522" s="280"/>
      <c r="P522" s="280"/>
      <c r="Q522" s="280"/>
      <c r="R522" s="280"/>
      <c r="S522" s="280"/>
      <c r="T522" s="280"/>
      <c r="U522" s="280"/>
      <c r="V522" s="280"/>
      <c r="W522" s="280"/>
      <c r="X522" s="280"/>
      <c r="Y522" s="246"/>
      <c r="Z522" s="366"/>
      <c r="AA522" s="280"/>
      <c r="AC522" s="368"/>
      <c r="AD522" s="246"/>
      <c r="AE522" s="246"/>
      <c r="AF522" s="246"/>
      <c r="AG522" s="255"/>
      <c r="AH522" s="255"/>
      <c r="AJ522" s="246"/>
      <c r="AK522" s="246"/>
      <c r="AM522" s="246"/>
    </row>
    <row r="523">
      <c r="A523" s="268"/>
      <c r="C523" s="280"/>
      <c r="D523" s="280"/>
      <c r="E523" s="364"/>
      <c r="F523" s="246"/>
      <c r="G523" s="367"/>
      <c r="H523" s="365"/>
      <c r="I523" s="246"/>
      <c r="J523" s="280"/>
      <c r="K523" s="366"/>
      <c r="L523" s="280"/>
      <c r="M523" s="246"/>
      <c r="N523" s="280"/>
      <c r="O523" s="280"/>
      <c r="P523" s="280"/>
      <c r="Q523" s="280"/>
      <c r="R523" s="280"/>
      <c r="S523" s="280"/>
      <c r="T523" s="280"/>
      <c r="U523" s="280"/>
      <c r="V523" s="280"/>
      <c r="W523" s="280"/>
      <c r="X523" s="280"/>
      <c r="Y523" s="246"/>
      <c r="Z523" s="366"/>
      <c r="AA523" s="280"/>
      <c r="AC523" s="368"/>
      <c r="AD523" s="246"/>
      <c r="AE523" s="246"/>
      <c r="AF523" s="246"/>
      <c r="AG523" s="255"/>
      <c r="AH523" s="255"/>
      <c r="AJ523" s="246"/>
      <c r="AK523" s="246"/>
      <c r="AM523" s="246"/>
    </row>
    <row r="524">
      <c r="A524" s="268"/>
      <c r="C524" s="280"/>
      <c r="D524" s="280"/>
      <c r="E524" s="364"/>
      <c r="F524" s="246"/>
      <c r="G524" s="367"/>
      <c r="H524" s="365"/>
      <c r="I524" s="246"/>
      <c r="J524" s="280"/>
      <c r="K524" s="366"/>
      <c r="L524" s="280"/>
      <c r="M524" s="246"/>
      <c r="N524" s="280"/>
      <c r="O524" s="280"/>
      <c r="P524" s="280"/>
      <c r="Q524" s="280"/>
      <c r="R524" s="280"/>
      <c r="S524" s="280"/>
      <c r="T524" s="280"/>
      <c r="U524" s="280"/>
      <c r="V524" s="280"/>
      <c r="W524" s="280"/>
      <c r="X524" s="280"/>
      <c r="Y524" s="246"/>
      <c r="Z524" s="366"/>
      <c r="AA524" s="280"/>
      <c r="AC524" s="368"/>
      <c r="AD524" s="246"/>
      <c r="AE524" s="246"/>
      <c r="AF524" s="246"/>
      <c r="AG524" s="255"/>
      <c r="AH524" s="255"/>
      <c r="AJ524" s="246"/>
      <c r="AK524" s="246"/>
      <c r="AM524" s="246"/>
    </row>
    <row r="525">
      <c r="A525" s="268"/>
      <c r="C525" s="280"/>
      <c r="D525" s="280"/>
      <c r="E525" s="364"/>
      <c r="F525" s="246"/>
      <c r="G525" s="367"/>
      <c r="H525" s="365"/>
      <c r="I525" s="246"/>
      <c r="J525" s="280"/>
      <c r="K525" s="366"/>
      <c r="L525" s="280"/>
      <c r="M525" s="246"/>
      <c r="N525" s="280"/>
      <c r="O525" s="280"/>
      <c r="P525" s="280"/>
      <c r="Q525" s="280"/>
      <c r="R525" s="280"/>
      <c r="S525" s="280"/>
      <c r="T525" s="280"/>
      <c r="U525" s="280"/>
      <c r="V525" s="280"/>
      <c r="W525" s="280"/>
      <c r="X525" s="280"/>
      <c r="Y525" s="246"/>
      <c r="Z525" s="366"/>
      <c r="AA525" s="280"/>
      <c r="AC525" s="368"/>
      <c r="AD525" s="246"/>
      <c r="AE525" s="246"/>
      <c r="AF525" s="246"/>
      <c r="AG525" s="255"/>
      <c r="AH525" s="255"/>
      <c r="AJ525" s="246"/>
      <c r="AK525" s="246"/>
      <c r="AM525" s="246"/>
    </row>
    <row r="526">
      <c r="A526" s="268"/>
      <c r="C526" s="280"/>
      <c r="D526" s="280"/>
      <c r="E526" s="364"/>
      <c r="F526" s="246"/>
      <c r="G526" s="367"/>
      <c r="H526" s="365"/>
      <c r="I526" s="246"/>
      <c r="J526" s="280"/>
      <c r="K526" s="366"/>
      <c r="L526" s="280"/>
      <c r="M526" s="246"/>
      <c r="N526" s="280"/>
      <c r="O526" s="280"/>
      <c r="P526" s="280"/>
      <c r="Q526" s="280"/>
      <c r="R526" s="280"/>
      <c r="S526" s="280"/>
      <c r="T526" s="280"/>
      <c r="U526" s="280"/>
      <c r="V526" s="280"/>
      <c r="W526" s="280"/>
      <c r="X526" s="280"/>
      <c r="Y526" s="246"/>
      <c r="Z526" s="366"/>
      <c r="AA526" s="280"/>
      <c r="AC526" s="368"/>
      <c r="AD526" s="246"/>
      <c r="AE526" s="246"/>
      <c r="AF526" s="246"/>
      <c r="AG526" s="255"/>
      <c r="AH526" s="255"/>
      <c r="AJ526" s="246"/>
      <c r="AK526" s="246"/>
      <c r="AM526" s="246"/>
    </row>
    <row r="527">
      <c r="A527" s="268"/>
      <c r="C527" s="280"/>
      <c r="D527" s="280"/>
      <c r="E527" s="364"/>
      <c r="F527" s="246"/>
      <c r="G527" s="367"/>
      <c r="H527" s="365"/>
      <c r="I527" s="246"/>
      <c r="J527" s="280"/>
      <c r="K527" s="366"/>
      <c r="L527" s="280"/>
      <c r="M527" s="246"/>
      <c r="N527" s="280"/>
      <c r="O527" s="280"/>
      <c r="P527" s="280"/>
      <c r="Q527" s="280"/>
      <c r="R527" s="280"/>
      <c r="S527" s="280"/>
      <c r="T527" s="280"/>
      <c r="U527" s="280"/>
      <c r="V527" s="280"/>
      <c r="W527" s="280"/>
      <c r="X527" s="280"/>
      <c r="Y527" s="246"/>
      <c r="Z527" s="366"/>
      <c r="AA527" s="280"/>
      <c r="AC527" s="368"/>
      <c r="AD527" s="246"/>
      <c r="AE527" s="246"/>
      <c r="AF527" s="246"/>
      <c r="AG527" s="255"/>
      <c r="AH527" s="255"/>
      <c r="AJ527" s="246"/>
      <c r="AK527" s="246"/>
      <c r="AM527" s="246"/>
    </row>
    <row r="528">
      <c r="A528" s="268"/>
      <c r="C528" s="280"/>
      <c r="D528" s="280"/>
      <c r="E528" s="364"/>
      <c r="F528" s="246"/>
      <c r="G528" s="367"/>
      <c r="H528" s="365"/>
      <c r="I528" s="246"/>
      <c r="J528" s="280"/>
      <c r="K528" s="366"/>
      <c r="L528" s="280"/>
      <c r="M528" s="246"/>
      <c r="N528" s="280"/>
      <c r="O528" s="280"/>
      <c r="P528" s="280"/>
      <c r="Q528" s="280"/>
      <c r="R528" s="280"/>
      <c r="S528" s="280"/>
      <c r="T528" s="280"/>
      <c r="U528" s="280"/>
      <c r="V528" s="280"/>
      <c r="W528" s="280"/>
      <c r="X528" s="280"/>
      <c r="Y528" s="246"/>
      <c r="Z528" s="366"/>
      <c r="AA528" s="280"/>
      <c r="AC528" s="368"/>
      <c r="AD528" s="246"/>
      <c r="AE528" s="246"/>
      <c r="AF528" s="246"/>
      <c r="AG528" s="255"/>
      <c r="AH528" s="255"/>
      <c r="AJ528" s="246"/>
      <c r="AK528" s="246"/>
      <c r="AM528" s="246"/>
    </row>
    <row r="529">
      <c r="A529" s="268"/>
      <c r="C529" s="280"/>
      <c r="D529" s="280"/>
      <c r="E529" s="364"/>
      <c r="F529" s="246"/>
      <c r="G529" s="367"/>
      <c r="H529" s="365"/>
      <c r="I529" s="246"/>
      <c r="J529" s="280"/>
      <c r="K529" s="366"/>
      <c r="L529" s="280"/>
      <c r="M529" s="246"/>
      <c r="N529" s="280"/>
      <c r="O529" s="280"/>
      <c r="P529" s="280"/>
      <c r="Q529" s="280"/>
      <c r="R529" s="280"/>
      <c r="S529" s="280"/>
      <c r="T529" s="280"/>
      <c r="U529" s="280"/>
      <c r="V529" s="280"/>
      <c r="W529" s="280"/>
      <c r="X529" s="280"/>
      <c r="Y529" s="246"/>
      <c r="Z529" s="366"/>
      <c r="AA529" s="280"/>
      <c r="AC529" s="368"/>
      <c r="AD529" s="246"/>
      <c r="AE529" s="246"/>
      <c r="AF529" s="246"/>
      <c r="AG529" s="255"/>
      <c r="AH529" s="255"/>
      <c r="AJ529" s="246"/>
      <c r="AK529" s="246"/>
      <c r="AM529" s="246"/>
    </row>
    <row r="530">
      <c r="A530" s="268"/>
      <c r="C530" s="280"/>
      <c r="D530" s="280"/>
      <c r="E530" s="364"/>
      <c r="F530" s="246"/>
      <c r="G530" s="367"/>
      <c r="H530" s="365"/>
      <c r="I530" s="246"/>
      <c r="J530" s="280"/>
      <c r="K530" s="366"/>
      <c r="L530" s="280"/>
      <c r="M530" s="246"/>
      <c r="N530" s="280"/>
      <c r="O530" s="280"/>
      <c r="P530" s="280"/>
      <c r="Q530" s="280"/>
      <c r="R530" s="280"/>
      <c r="S530" s="280"/>
      <c r="T530" s="280"/>
      <c r="U530" s="280"/>
      <c r="V530" s="280"/>
      <c r="W530" s="280"/>
      <c r="X530" s="280"/>
      <c r="Y530" s="246"/>
      <c r="Z530" s="366"/>
      <c r="AA530" s="280"/>
      <c r="AC530" s="368"/>
      <c r="AD530" s="246"/>
      <c r="AE530" s="246"/>
      <c r="AF530" s="246"/>
      <c r="AG530" s="255"/>
      <c r="AH530" s="255"/>
      <c r="AJ530" s="246"/>
      <c r="AK530" s="246"/>
      <c r="AM530" s="246"/>
    </row>
    <row r="531">
      <c r="A531" s="268"/>
      <c r="C531" s="280"/>
      <c r="D531" s="280"/>
      <c r="E531" s="364"/>
      <c r="F531" s="246"/>
      <c r="G531" s="367"/>
      <c r="H531" s="365"/>
      <c r="I531" s="246"/>
      <c r="J531" s="280"/>
      <c r="K531" s="366"/>
      <c r="L531" s="280"/>
      <c r="M531" s="246"/>
      <c r="N531" s="280"/>
      <c r="O531" s="280"/>
      <c r="P531" s="280"/>
      <c r="Q531" s="280"/>
      <c r="R531" s="280"/>
      <c r="S531" s="280"/>
      <c r="T531" s="280"/>
      <c r="U531" s="280"/>
      <c r="V531" s="280"/>
      <c r="W531" s="280"/>
      <c r="X531" s="280"/>
      <c r="Y531" s="246"/>
      <c r="Z531" s="366"/>
      <c r="AA531" s="280"/>
      <c r="AC531" s="368"/>
      <c r="AD531" s="246"/>
      <c r="AE531" s="246"/>
      <c r="AF531" s="246"/>
      <c r="AG531" s="255"/>
      <c r="AH531" s="255"/>
      <c r="AJ531" s="246"/>
      <c r="AK531" s="246"/>
      <c r="AM531" s="246"/>
    </row>
    <row r="532">
      <c r="A532" s="268"/>
      <c r="C532" s="280"/>
      <c r="D532" s="280"/>
      <c r="E532" s="364"/>
      <c r="F532" s="246"/>
      <c r="G532" s="367"/>
      <c r="H532" s="365"/>
      <c r="I532" s="246"/>
      <c r="J532" s="280"/>
      <c r="K532" s="366"/>
      <c r="L532" s="280"/>
      <c r="M532" s="246"/>
      <c r="N532" s="280"/>
      <c r="O532" s="280"/>
      <c r="P532" s="280"/>
      <c r="Q532" s="280"/>
      <c r="R532" s="280"/>
      <c r="S532" s="280"/>
      <c r="T532" s="280"/>
      <c r="U532" s="280"/>
      <c r="V532" s="280"/>
      <c r="W532" s="280"/>
      <c r="X532" s="280"/>
      <c r="Y532" s="246"/>
      <c r="Z532" s="366"/>
      <c r="AA532" s="280"/>
      <c r="AC532" s="368"/>
      <c r="AD532" s="246"/>
      <c r="AE532" s="246"/>
      <c r="AF532" s="246"/>
      <c r="AG532" s="255"/>
      <c r="AH532" s="255"/>
      <c r="AJ532" s="246"/>
      <c r="AK532" s="246"/>
      <c r="AM532" s="246"/>
    </row>
    <row r="533">
      <c r="A533" s="268"/>
      <c r="C533" s="280"/>
      <c r="D533" s="280"/>
      <c r="E533" s="364"/>
      <c r="F533" s="246"/>
      <c r="G533" s="367"/>
      <c r="H533" s="365"/>
      <c r="I533" s="246"/>
      <c r="J533" s="280"/>
      <c r="K533" s="366"/>
      <c r="L533" s="280"/>
      <c r="M533" s="246"/>
      <c r="N533" s="280"/>
      <c r="O533" s="280"/>
      <c r="P533" s="280"/>
      <c r="Q533" s="280"/>
      <c r="R533" s="280"/>
      <c r="S533" s="280"/>
      <c r="T533" s="280"/>
      <c r="U533" s="280"/>
      <c r="V533" s="280"/>
      <c r="W533" s="280"/>
      <c r="X533" s="280"/>
      <c r="Y533" s="246"/>
      <c r="Z533" s="366"/>
      <c r="AA533" s="280"/>
      <c r="AC533" s="368"/>
      <c r="AD533" s="246"/>
      <c r="AE533" s="246"/>
      <c r="AF533" s="246"/>
      <c r="AG533" s="255"/>
      <c r="AH533" s="255"/>
      <c r="AJ533" s="246"/>
      <c r="AK533" s="246"/>
      <c r="AM533" s="246"/>
    </row>
    <row r="534">
      <c r="A534" s="268"/>
      <c r="C534" s="280"/>
      <c r="D534" s="280"/>
      <c r="E534" s="364"/>
      <c r="F534" s="246"/>
      <c r="G534" s="367"/>
      <c r="H534" s="365"/>
      <c r="I534" s="246"/>
      <c r="J534" s="280"/>
      <c r="K534" s="366"/>
      <c r="L534" s="280"/>
      <c r="M534" s="246"/>
      <c r="N534" s="280"/>
      <c r="O534" s="280"/>
      <c r="P534" s="280"/>
      <c r="Q534" s="280"/>
      <c r="R534" s="280"/>
      <c r="S534" s="280"/>
      <c r="T534" s="280"/>
      <c r="U534" s="280"/>
      <c r="V534" s="280"/>
      <c r="W534" s="280"/>
      <c r="X534" s="280"/>
      <c r="Y534" s="246"/>
      <c r="Z534" s="366"/>
      <c r="AA534" s="280"/>
      <c r="AC534" s="368"/>
      <c r="AD534" s="246"/>
      <c r="AE534" s="246"/>
      <c r="AF534" s="246"/>
      <c r="AG534" s="255"/>
      <c r="AH534" s="255"/>
      <c r="AJ534" s="246"/>
      <c r="AK534" s="246"/>
      <c r="AM534" s="246"/>
    </row>
    <row r="535">
      <c r="A535" s="268"/>
      <c r="C535" s="280"/>
      <c r="D535" s="280"/>
      <c r="E535" s="364"/>
      <c r="F535" s="246"/>
      <c r="G535" s="367"/>
      <c r="H535" s="365"/>
      <c r="I535" s="246"/>
      <c r="J535" s="280"/>
      <c r="K535" s="366"/>
      <c r="L535" s="280"/>
      <c r="M535" s="246"/>
      <c r="N535" s="280"/>
      <c r="O535" s="280"/>
      <c r="P535" s="280"/>
      <c r="Q535" s="280"/>
      <c r="R535" s="280"/>
      <c r="S535" s="280"/>
      <c r="T535" s="280"/>
      <c r="U535" s="280"/>
      <c r="V535" s="280"/>
      <c r="W535" s="280"/>
      <c r="X535" s="280"/>
      <c r="Y535" s="246"/>
      <c r="Z535" s="366"/>
      <c r="AA535" s="280"/>
      <c r="AC535" s="368"/>
      <c r="AD535" s="246"/>
      <c r="AE535" s="246"/>
      <c r="AF535" s="246"/>
      <c r="AG535" s="255"/>
      <c r="AH535" s="255"/>
      <c r="AJ535" s="246"/>
      <c r="AK535" s="246"/>
      <c r="AM535" s="246"/>
    </row>
    <row r="536">
      <c r="A536" s="268"/>
      <c r="C536" s="280"/>
      <c r="D536" s="280"/>
      <c r="E536" s="364"/>
      <c r="F536" s="246"/>
      <c r="G536" s="367"/>
      <c r="H536" s="365"/>
      <c r="I536" s="246"/>
      <c r="J536" s="280"/>
      <c r="K536" s="366"/>
      <c r="L536" s="280"/>
      <c r="M536" s="246"/>
      <c r="N536" s="280"/>
      <c r="O536" s="280"/>
      <c r="P536" s="280"/>
      <c r="Q536" s="280"/>
      <c r="R536" s="280"/>
      <c r="S536" s="280"/>
      <c r="T536" s="280"/>
      <c r="U536" s="280"/>
      <c r="V536" s="280"/>
      <c r="W536" s="280"/>
      <c r="X536" s="280"/>
      <c r="Y536" s="246"/>
      <c r="Z536" s="366"/>
      <c r="AA536" s="280"/>
      <c r="AC536" s="368"/>
      <c r="AD536" s="246"/>
      <c r="AE536" s="246"/>
      <c r="AF536" s="246"/>
      <c r="AG536" s="255"/>
      <c r="AH536" s="255"/>
      <c r="AJ536" s="246"/>
      <c r="AK536" s="246"/>
      <c r="AM536" s="246"/>
    </row>
    <row r="537">
      <c r="A537" s="268"/>
      <c r="C537" s="280"/>
      <c r="D537" s="280"/>
      <c r="E537" s="364"/>
      <c r="F537" s="246"/>
      <c r="G537" s="367"/>
      <c r="H537" s="365"/>
      <c r="I537" s="246"/>
      <c r="J537" s="280"/>
      <c r="K537" s="366"/>
      <c r="L537" s="280"/>
      <c r="M537" s="246"/>
      <c r="N537" s="280"/>
      <c r="O537" s="280"/>
      <c r="P537" s="280"/>
      <c r="Q537" s="280"/>
      <c r="R537" s="280"/>
      <c r="S537" s="280"/>
      <c r="T537" s="280"/>
      <c r="U537" s="280"/>
      <c r="V537" s="280"/>
      <c r="W537" s="280"/>
      <c r="X537" s="280"/>
      <c r="Y537" s="246"/>
      <c r="Z537" s="366"/>
      <c r="AA537" s="280"/>
      <c r="AC537" s="368"/>
      <c r="AD537" s="246"/>
      <c r="AE537" s="246"/>
      <c r="AF537" s="246"/>
      <c r="AG537" s="255"/>
      <c r="AH537" s="255"/>
      <c r="AJ537" s="246"/>
      <c r="AK537" s="246"/>
      <c r="AM537" s="246"/>
    </row>
    <row r="538">
      <c r="A538" s="268"/>
      <c r="C538" s="280"/>
      <c r="D538" s="280"/>
      <c r="E538" s="364"/>
      <c r="F538" s="246"/>
      <c r="G538" s="367"/>
      <c r="H538" s="365"/>
      <c r="I538" s="246"/>
      <c r="J538" s="280"/>
      <c r="K538" s="366"/>
      <c r="L538" s="280"/>
      <c r="M538" s="246"/>
      <c r="N538" s="280"/>
      <c r="O538" s="280"/>
      <c r="P538" s="280"/>
      <c r="Q538" s="280"/>
      <c r="R538" s="280"/>
      <c r="S538" s="280"/>
      <c r="T538" s="280"/>
      <c r="U538" s="280"/>
      <c r="V538" s="280"/>
      <c r="W538" s="280"/>
      <c r="X538" s="280"/>
      <c r="Y538" s="246"/>
      <c r="Z538" s="366"/>
      <c r="AA538" s="280"/>
      <c r="AC538" s="368"/>
      <c r="AD538" s="246"/>
      <c r="AE538" s="246"/>
      <c r="AF538" s="246"/>
      <c r="AG538" s="255"/>
      <c r="AH538" s="255"/>
      <c r="AJ538" s="246"/>
      <c r="AK538" s="246"/>
      <c r="AM538" s="246"/>
    </row>
    <row r="539">
      <c r="A539" s="268"/>
      <c r="C539" s="280"/>
      <c r="D539" s="280"/>
      <c r="E539" s="364"/>
      <c r="F539" s="246"/>
      <c r="G539" s="367"/>
      <c r="H539" s="365"/>
      <c r="I539" s="246"/>
      <c r="J539" s="280"/>
      <c r="K539" s="366"/>
      <c r="L539" s="280"/>
      <c r="M539" s="246"/>
      <c r="N539" s="280"/>
      <c r="O539" s="280"/>
      <c r="P539" s="280"/>
      <c r="Q539" s="280"/>
      <c r="R539" s="280"/>
      <c r="S539" s="280"/>
      <c r="T539" s="280"/>
      <c r="U539" s="280"/>
      <c r="V539" s="280"/>
      <c r="W539" s="280"/>
      <c r="X539" s="280"/>
      <c r="Y539" s="246"/>
      <c r="Z539" s="366"/>
      <c r="AA539" s="280"/>
      <c r="AC539" s="368"/>
      <c r="AD539" s="246"/>
      <c r="AE539" s="246"/>
      <c r="AF539" s="246"/>
      <c r="AG539" s="255"/>
      <c r="AH539" s="255"/>
      <c r="AJ539" s="246"/>
      <c r="AK539" s="246"/>
      <c r="AM539" s="246"/>
    </row>
    <row r="540">
      <c r="A540" s="268"/>
      <c r="C540" s="280"/>
      <c r="D540" s="280"/>
      <c r="E540" s="364"/>
      <c r="F540" s="246"/>
      <c r="G540" s="367"/>
      <c r="H540" s="365"/>
      <c r="I540" s="246"/>
      <c r="J540" s="280"/>
      <c r="K540" s="366"/>
      <c r="L540" s="280"/>
      <c r="M540" s="246"/>
      <c r="N540" s="280"/>
      <c r="O540" s="280"/>
      <c r="P540" s="280"/>
      <c r="Q540" s="280"/>
      <c r="R540" s="280"/>
      <c r="S540" s="280"/>
      <c r="T540" s="280"/>
      <c r="U540" s="280"/>
      <c r="V540" s="280"/>
      <c r="W540" s="280"/>
      <c r="X540" s="280"/>
      <c r="Y540" s="246"/>
      <c r="Z540" s="366"/>
      <c r="AA540" s="280"/>
      <c r="AC540" s="368"/>
      <c r="AD540" s="246"/>
      <c r="AE540" s="246"/>
      <c r="AF540" s="246"/>
      <c r="AG540" s="255"/>
      <c r="AH540" s="255"/>
      <c r="AJ540" s="246"/>
      <c r="AK540" s="246"/>
      <c r="AM540" s="246"/>
    </row>
    <row r="541">
      <c r="A541" s="268"/>
      <c r="C541" s="280"/>
      <c r="D541" s="280"/>
      <c r="E541" s="364"/>
      <c r="F541" s="246"/>
      <c r="G541" s="367"/>
      <c r="H541" s="365"/>
      <c r="I541" s="246"/>
      <c r="J541" s="280"/>
      <c r="K541" s="366"/>
      <c r="L541" s="280"/>
      <c r="M541" s="246"/>
      <c r="N541" s="280"/>
      <c r="O541" s="280"/>
      <c r="P541" s="280"/>
      <c r="Q541" s="280"/>
      <c r="R541" s="280"/>
      <c r="S541" s="280"/>
      <c r="T541" s="280"/>
      <c r="U541" s="280"/>
      <c r="V541" s="280"/>
      <c r="W541" s="280"/>
      <c r="X541" s="280"/>
      <c r="Y541" s="246"/>
      <c r="Z541" s="366"/>
      <c r="AA541" s="280"/>
      <c r="AC541" s="368"/>
      <c r="AD541" s="246"/>
      <c r="AE541" s="246"/>
      <c r="AF541" s="246"/>
      <c r="AG541" s="255"/>
      <c r="AH541" s="255"/>
      <c r="AJ541" s="246"/>
      <c r="AK541" s="246"/>
      <c r="AM541" s="246"/>
    </row>
    <row r="542">
      <c r="A542" s="268"/>
      <c r="C542" s="280"/>
      <c r="D542" s="280"/>
      <c r="E542" s="364"/>
      <c r="F542" s="246"/>
      <c r="G542" s="367"/>
      <c r="H542" s="365"/>
      <c r="I542" s="246"/>
      <c r="J542" s="280"/>
      <c r="K542" s="366"/>
      <c r="L542" s="280"/>
      <c r="M542" s="246"/>
      <c r="N542" s="280"/>
      <c r="O542" s="280"/>
      <c r="P542" s="280"/>
      <c r="Q542" s="280"/>
      <c r="R542" s="280"/>
      <c r="S542" s="280"/>
      <c r="T542" s="280"/>
      <c r="U542" s="280"/>
      <c r="V542" s="280"/>
      <c r="W542" s="280"/>
      <c r="X542" s="280"/>
      <c r="Y542" s="246"/>
      <c r="Z542" s="366"/>
      <c r="AA542" s="280"/>
      <c r="AC542" s="368"/>
      <c r="AD542" s="246"/>
      <c r="AE542" s="246"/>
      <c r="AF542" s="246"/>
      <c r="AG542" s="255"/>
      <c r="AH542" s="255"/>
      <c r="AJ542" s="246"/>
      <c r="AK542" s="246"/>
      <c r="AM542" s="246"/>
    </row>
    <row r="543">
      <c r="A543" s="268"/>
      <c r="C543" s="280"/>
      <c r="D543" s="280"/>
      <c r="E543" s="364"/>
      <c r="F543" s="246"/>
      <c r="G543" s="367"/>
      <c r="H543" s="365"/>
      <c r="I543" s="246"/>
      <c r="J543" s="280"/>
      <c r="K543" s="366"/>
      <c r="L543" s="280"/>
      <c r="M543" s="246"/>
      <c r="N543" s="280"/>
      <c r="O543" s="280"/>
      <c r="P543" s="280"/>
      <c r="Q543" s="280"/>
      <c r="R543" s="280"/>
      <c r="S543" s="280"/>
      <c r="T543" s="280"/>
      <c r="U543" s="280"/>
      <c r="V543" s="280"/>
      <c r="W543" s="280"/>
      <c r="X543" s="280"/>
      <c r="Y543" s="246"/>
      <c r="Z543" s="366"/>
      <c r="AA543" s="280"/>
      <c r="AC543" s="368"/>
      <c r="AD543" s="246"/>
      <c r="AE543" s="246"/>
      <c r="AF543" s="246"/>
      <c r="AG543" s="255"/>
      <c r="AH543" s="255"/>
      <c r="AJ543" s="246"/>
      <c r="AK543" s="246"/>
      <c r="AM543" s="246"/>
    </row>
    <row r="544">
      <c r="A544" s="268"/>
      <c r="C544" s="280"/>
      <c r="D544" s="280"/>
      <c r="E544" s="364"/>
      <c r="F544" s="246"/>
      <c r="G544" s="367"/>
      <c r="H544" s="365"/>
      <c r="I544" s="246"/>
      <c r="J544" s="280"/>
      <c r="K544" s="366"/>
      <c r="L544" s="280"/>
      <c r="M544" s="246"/>
      <c r="N544" s="280"/>
      <c r="O544" s="280"/>
      <c r="P544" s="280"/>
      <c r="Q544" s="280"/>
      <c r="R544" s="280"/>
      <c r="S544" s="280"/>
      <c r="T544" s="280"/>
      <c r="U544" s="280"/>
      <c r="V544" s="280"/>
      <c r="W544" s="280"/>
      <c r="X544" s="280"/>
      <c r="Y544" s="246"/>
      <c r="Z544" s="366"/>
      <c r="AA544" s="280"/>
      <c r="AC544" s="368"/>
      <c r="AD544" s="246"/>
      <c r="AE544" s="246"/>
      <c r="AF544" s="246"/>
      <c r="AG544" s="255"/>
      <c r="AH544" s="255"/>
      <c r="AJ544" s="246"/>
      <c r="AK544" s="246"/>
      <c r="AM544" s="246"/>
    </row>
    <row r="545">
      <c r="A545" s="268"/>
      <c r="C545" s="280"/>
      <c r="D545" s="280"/>
      <c r="E545" s="364"/>
      <c r="F545" s="246"/>
      <c r="G545" s="367"/>
      <c r="H545" s="365"/>
      <c r="I545" s="246"/>
      <c r="J545" s="280"/>
      <c r="K545" s="366"/>
      <c r="L545" s="280"/>
      <c r="M545" s="246"/>
      <c r="N545" s="280"/>
      <c r="O545" s="280"/>
      <c r="P545" s="280"/>
      <c r="Q545" s="280"/>
      <c r="R545" s="280"/>
      <c r="S545" s="280"/>
      <c r="T545" s="280"/>
      <c r="U545" s="280"/>
      <c r="V545" s="280"/>
      <c r="W545" s="280"/>
      <c r="X545" s="280"/>
      <c r="Y545" s="246"/>
      <c r="Z545" s="366"/>
      <c r="AA545" s="280"/>
      <c r="AC545" s="368"/>
      <c r="AD545" s="246"/>
      <c r="AE545" s="246"/>
      <c r="AF545" s="246"/>
      <c r="AG545" s="255"/>
      <c r="AH545" s="255"/>
      <c r="AJ545" s="246"/>
      <c r="AK545" s="246"/>
      <c r="AM545" s="246"/>
    </row>
    <row r="546">
      <c r="A546" s="268"/>
      <c r="C546" s="280"/>
      <c r="D546" s="280"/>
      <c r="E546" s="364"/>
      <c r="F546" s="246"/>
      <c r="G546" s="367"/>
      <c r="H546" s="365"/>
      <c r="I546" s="246"/>
      <c r="J546" s="280"/>
      <c r="K546" s="366"/>
      <c r="L546" s="280"/>
      <c r="M546" s="246"/>
      <c r="N546" s="280"/>
      <c r="O546" s="280"/>
      <c r="P546" s="280"/>
      <c r="Q546" s="280"/>
      <c r="R546" s="280"/>
      <c r="S546" s="280"/>
      <c r="T546" s="280"/>
      <c r="U546" s="280"/>
      <c r="V546" s="280"/>
      <c r="W546" s="280"/>
      <c r="X546" s="280"/>
      <c r="Y546" s="246"/>
      <c r="Z546" s="366"/>
      <c r="AA546" s="280"/>
      <c r="AC546" s="368"/>
      <c r="AD546" s="246"/>
      <c r="AE546" s="246"/>
      <c r="AF546" s="246"/>
      <c r="AG546" s="255"/>
      <c r="AH546" s="255"/>
      <c r="AJ546" s="246"/>
      <c r="AK546" s="246"/>
      <c r="AM546" s="246"/>
    </row>
    <row r="547">
      <c r="A547" s="268"/>
      <c r="C547" s="280"/>
      <c r="D547" s="280"/>
      <c r="E547" s="364"/>
      <c r="F547" s="246"/>
      <c r="G547" s="367"/>
      <c r="H547" s="365"/>
      <c r="I547" s="246"/>
      <c r="J547" s="280"/>
      <c r="K547" s="366"/>
      <c r="L547" s="280"/>
      <c r="M547" s="246"/>
      <c r="N547" s="280"/>
      <c r="O547" s="280"/>
      <c r="P547" s="280"/>
      <c r="Q547" s="280"/>
      <c r="R547" s="280"/>
      <c r="S547" s="280"/>
      <c r="T547" s="280"/>
      <c r="U547" s="280"/>
      <c r="V547" s="280"/>
      <c r="W547" s="280"/>
      <c r="X547" s="280"/>
      <c r="Y547" s="246"/>
      <c r="Z547" s="366"/>
      <c r="AA547" s="280"/>
      <c r="AC547" s="368"/>
      <c r="AD547" s="246"/>
      <c r="AE547" s="246"/>
      <c r="AF547" s="246"/>
      <c r="AG547" s="255"/>
      <c r="AH547" s="255"/>
      <c r="AJ547" s="246"/>
      <c r="AK547" s="246"/>
      <c r="AM547" s="246"/>
    </row>
    <row r="548">
      <c r="A548" s="268"/>
      <c r="C548" s="280"/>
      <c r="D548" s="280"/>
      <c r="E548" s="364"/>
      <c r="F548" s="246"/>
      <c r="G548" s="367"/>
      <c r="H548" s="365"/>
      <c r="I548" s="246"/>
      <c r="J548" s="280"/>
      <c r="K548" s="366"/>
      <c r="L548" s="280"/>
      <c r="M548" s="246"/>
      <c r="N548" s="280"/>
      <c r="O548" s="280"/>
      <c r="P548" s="280"/>
      <c r="Q548" s="280"/>
      <c r="R548" s="280"/>
      <c r="S548" s="280"/>
      <c r="T548" s="280"/>
      <c r="U548" s="280"/>
      <c r="V548" s="280"/>
      <c r="W548" s="280"/>
      <c r="X548" s="280"/>
      <c r="Y548" s="246"/>
      <c r="Z548" s="366"/>
      <c r="AA548" s="280"/>
      <c r="AC548" s="368"/>
      <c r="AD548" s="246"/>
      <c r="AE548" s="246"/>
      <c r="AF548" s="246"/>
      <c r="AG548" s="255"/>
      <c r="AH548" s="255"/>
      <c r="AJ548" s="246"/>
      <c r="AK548" s="246"/>
      <c r="AM548" s="246"/>
    </row>
    <row r="549">
      <c r="A549" s="268"/>
      <c r="C549" s="280"/>
      <c r="D549" s="280"/>
      <c r="E549" s="364"/>
      <c r="F549" s="246"/>
      <c r="G549" s="367"/>
      <c r="H549" s="365"/>
      <c r="I549" s="246"/>
      <c r="J549" s="280"/>
      <c r="K549" s="366"/>
      <c r="L549" s="280"/>
      <c r="M549" s="246"/>
      <c r="N549" s="280"/>
      <c r="O549" s="280"/>
      <c r="P549" s="280"/>
      <c r="Q549" s="280"/>
      <c r="R549" s="280"/>
      <c r="S549" s="280"/>
      <c r="T549" s="280"/>
      <c r="U549" s="280"/>
      <c r="V549" s="280"/>
      <c r="W549" s="280"/>
      <c r="X549" s="280"/>
      <c r="Y549" s="246"/>
      <c r="Z549" s="366"/>
      <c r="AA549" s="280"/>
      <c r="AC549" s="368"/>
      <c r="AD549" s="246"/>
      <c r="AE549" s="246"/>
      <c r="AF549" s="246"/>
      <c r="AG549" s="255"/>
      <c r="AH549" s="255"/>
      <c r="AJ549" s="246"/>
      <c r="AK549" s="246"/>
      <c r="AM549" s="246"/>
    </row>
    <row r="550">
      <c r="A550" s="268"/>
      <c r="C550" s="280"/>
      <c r="D550" s="280"/>
      <c r="E550" s="364"/>
      <c r="F550" s="246"/>
      <c r="G550" s="367"/>
      <c r="H550" s="365"/>
      <c r="I550" s="246"/>
      <c r="J550" s="280"/>
      <c r="K550" s="366"/>
      <c r="L550" s="280"/>
      <c r="M550" s="246"/>
      <c r="N550" s="280"/>
      <c r="O550" s="280"/>
      <c r="P550" s="280"/>
      <c r="Q550" s="280"/>
      <c r="R550" s="280"/>
      <c r="S550" s="280"/>
      <c r="T550" s="280"/>
      <c r="U550" s="280"/>
      <c r="V550" s="280"/>
      <c r="W550" s="280"/>
      <c r="X550" s="280"/>
      <c r="Y550" s="246"/>
      <c r="Z550" s="366"/>
      <c r="AA550" s="280"/>
      <c r="AC550" s="368"/>
      <c r="AD550" s="246"/>
      <c r="AE550" s="246"/>
      <c r="AF550" s="246"/>
      <c r="AG550" s="255"/>
      <c r="AH550" s="255"/>
      <c r="AJ550" s="246"/>
      <c r="AK550" s="246"/>
      <c r="AM550" s="246"/>
    </row>
    <row r="551">
      <c r="A551" s="268"/>
      <c r="C551" s="280"/>
      <c r="D551" s="280"/>
      <c r="E551" s="364"/>
      <c r="F551" s="246"/>
      <c r="G551" s="367"/>
      <c r="H551" s="365"/>
      <c r="I551" s="246"/>
      <c r="J551" s="280"/>
      <c r="K551" s="366"/>
      <c r="L551" s="280"/>
      <c r="M551" s="246"/>
      <c r="N551" s="280"/>
      <c r="O551" s="280"/>
      <c r="P551" s="280"/>
      <c r="Q551" s="280"/>
      <c r="R551" s="280"/>
      <c r="S551" s="280"/>
      <c r="T551" s="280"/>
      <c r="U551" s="280"/>
      <c r="V551" s="280"/>
      <c r="W551" s="280"/>
      <c r="X551" s="280"/>
      <c r="Y551" s="246"/>
      <c r="Z551" s="366"/>
      <c r="AA551" s="280"/>
      <c r="AC551" s="368"/>
      <c r="AD551" s="246"/>
      <c r="AE551" s="246"/>
      <c r="AF551" s="246"/>
      <c r="AG551" s="255"/>
      <c r="AH551" s="255"/>
      <c r="AJ551" s="246"/>
      <c r="AK551" s="246"/>
      <c r="AM551" s="246"/>
    </row>
    <row r="552">
      <c r="A552" s="268"/>
      <c r="C552" s="280"/>
      <c r="D552" s="280"/>
      <c r="E552" s="364"/>
      <c r="F552" s="246"/>
      <c r="G552" s="367"/>
      <c r="H552" s="365"/>
      <c r="I552" s="246"/>
      <c r="J552" s="280"/>
      <c r="K552" s="366"/>
      <c r="L552" s="280"/>
      <c r="M552" s="246"/>
      <c r="N552" s="280"/>
      <c r="O552" s="280"/>
      <c r="P552" s="280"/>
      <c r="Q552" s="280"/>
      <c r="R552" s="280"/>
      <c r="S552" s="280"/>
      <c r="T552" s="280"/>
      <c r="U552" s="280"/>
      <c r="V552" s="280"/>
      <c r="W552" s="280"/>
      <c r="X552" s="280"/>
      <c r="Y552" s="246"/>
      <c r="Z552" s="366"/>
      <c r="AA552" s="280"/>
      <c r="AC552" s="368"/>
      <c r="AD552" s="246"/>
      <c r="AE552" s="246"/>
      <c r="AF552" s="246"/>
      <c r="AG552" s="255"/>
      <c r="AH552" s="255"/>
      <c r="AJ552" s="246"/>
      <c r="AK552" s="246"/>
      <c r="AM552" s="246"/>
    </row>
    <row r="553">
      <c r="A553" s="268"/>
      <c r="C553" s="280"/>
      <c r="D553" s="280"/>
      <c r="E553" s="364"/>
      <c r="F553" s="246"/>
      <c r="G553" s="367"/>
      <c r="H553" s="365"/>
      <c r="I553" s="246"/>
      <c r="J553" s="280"/>
      <c r="K553" s="366"/>
      <c r="L553" s="280"/>
      <c r="M553" s="246"/>
      <c r="N553" s="280"/>
      <c r="O553" s="280"/>
      <c r="P553" s="280"/>
      <c r="Q553" s="280"/>
      <c r="R553" s="280"/>
      <c r="S553" s="280"/>
      <c r="T553" s="280"/>
      <c r="U553" s="280"/>
      <c r="V553" s="280"/>
      <c r="W553" s="280"/>
      <c r="X553" s="280"/>
      <c r="Y553" s="246"/>
      <c r="Z553" s="366"/>
      <c r="AA553" s="280"/>
      <c r="AC553" s="368"/>
      <c r="AD553" s="246"/>
      <c r="AE553" s="246"/>
      <c r="AF553" s="246"/>
      <c r="AG553" s="255"/>
      <c r="AH553" s="255"/>
      <c r="AJ553" s="246"/>
      <c r="AK553" s="246"/>
      <c r="AM553" s="246"/>
    </row>
    <row r="554">
      <c r="A554" s="268"/>
      <c r="C554" s="280"/>
      <c r="D554" s="280"/>
      <c r="E554" s="364"/>
      <c r="F554" s="246"/>
      <c r="G554" s="367"/>
      <c r="H554" s="365"/>
      <c r="I554" s="246"/>
      <c r="J554" s="280"/>
      <c r="K554" s="366"/>
      <c r="L554" s="280"/>
      <c r="M554" s="246"/>
      <c r="N554" s="280"/>
      <c r="O554" s="280"/>
      <c r="P554" s="280"/>
      <c r="Q554" s="280"/>
      <c r="R554" s="280"/>
      <c r="S554" s="280"/>
      <c r="T554" s="280"/>
      <c r="U554" s="280"/>
      <c r="V554" s="280"/>
      <c r="W554" s="280"/>
      <c r="X554" s="280"/>
      <c r="Y554" s="246"/>
      <c r="Z554" s="366"/>
      <c r="AA554" s="280"/>
      <c r="AC554" s="368"/>
      <c r="AD554" s="246"/>
      <c r="AE554" s="246"/>
      <c r="AF554" s="246"/>
      <c r="AG554" s="255"/>
      <c r="AH554" s="255"/>
      <c r="AJ554" s="246"/>
      <c r="AK554" s="246"/>
      <c r="AM554" s="246"/>
    </row>
    <row r="555">
      <c r="A555" s="268"/>
      <c r="C555" s="280"/>
      <c r="D555" s="280"/>
      <c r="E555" s="364"/>
      <c r="F555" s="246"/>
      <c r="G555" s="367"/>
      <c r="H555" s="365"/>
      <c r="I555" s="246"/>
      <c r="J555" s="280"/>
      <c r="K555" s="366"/>
      <c r="L555" s="280"/>
      <c r="M555" s="246"/>
      <c r="N555" s="280"/>
      <c r="O555" s="280"/>
      <c r="P555" s="280"/>
      <c r="Q555" s="280"/>
      <c r="R555" s="280"/>
      <c r="S555" s="280"/>
      <c r="T555" s="280"/>
      <c r="U555" s="280"/>
      <c r="V555" s="280"/>
      <c r="W555" s="280"/>
      <c r="X555" s="280"/>
      <c r="Y555" s="246"/>
      <c r="Z555" s="366"/>
      <c r="AA555" s="280"/>
      <c r="AC555" s="368"/>
      <c r="AD555" s="246"/>
      <c r="AE555" s="246"/>
      <c r="AF555" s="246"/>
      <c r="AG555" s="255"/>
      <c r="AH555" s="255"/>
      <c r="AJ555" s="246"/>
      <c r="AK555" s="246"/>
      <c r="AM555" s="246"/>
    </row>
    <row r="556">
      <c r="A556" s="268"/>
      <c r="C556" s="280"/>
      <c r="D556" s="280"/>
      <c r="E556" s="364"/>
      <c r="F556" s="246"/>
      <c r="G556" s="367"/>
      <c r="H556" s="365"/>
      <c r="I556" s="246"/>
      <c r="J556" s="280"/>
      <c r="K556" s="366"/>
      <c r="L556" s="280"/>
      <c r="M556" s="246"/>
      <c r="N556" s="280"/>
      <c r="O556" s="280"/>
      <c r="P556" s="280"/>
      <c r="Q556" s="280"/>
      <c r="R556" s="280"/>
      <c r="S556" s="280"/>
      <c r="T556" s="280"/>
      <c r="U556" s="280"/>
      <c r="V556" s="280"/>
      <c r="W556" s="280"/>
      <c r="X556" s="280"/>
      <c r="Y556" s="246"/>
      <c r="Z556" s="366"/>
      <c r="AA556" s="280"/>
      <c r="AC556" s="368"/>
      <c r="AD556" s="246"/>
      <c r="AE556" s="246"/>
      <c r="AF556" s="246"/>
      <c r="AG556" s="255"/>
      <c r="AH556" s="255"/>
      <c r="AJ556" s="246"/>
      <c r="AK556" s="246"/>
      <c r="AM556" s="246"/>
    </row>
    <row r="557">
      <c r="A557" s="268"/>
      <c r="C557" s="280"/>
      <c r="D557" s="280"/>
      <c r="E557" s="364"/>
      <c r="F557" s="246"/>
      <c r="G557" s="367"/>
      <c r="H557" s="365"/>
      <c r="I557" s="246"/>
      <c r="J557" s="280"/>
      <c r="K557" s="366"/>
      <c r="L557" s="280"/>
      <c r="M557" s="246"/>
      <c r="N557" s="280"/>
      <c r="O557" s="280"/>
      <c r="P557" s="280"/>
      <c r="Q557" s="280"/>
      <c r="R557" s="280"/>
      <c r="S557" s="280"/>
      <c r="T557" s="280"/>
      <c r="U557" s="280"/>
      <c r="V557" s="280"/>
      <c r="W557" s="280"/>
      <c r="X557" s="280"/>
      <c r="Y557" s="246"/>
      <c r="Z557" s="366"/>
      <c r="AA557" s="280"/>
      <c r="AC557" s="368"/>
      <c r="AD557" s="246"/>
      <c r="AE557" s="246"/>
      <c r="AF557" s="246"/>
      <c r="AG557" s="255"/>
      <c r="AH557" s="255"/>
      <c r="AJ557" s="246"/>
      <c r="AK557" s="246"/>
      <c r="AM557" s="246"/>
    </row>
    <row r="558">
      <c r="A558" s="268"/>
      <c r="C558" s="280"/>
      <c r="D558" s="280"/>
      <c r="E558" s="364"/>
      <c r="F558" s="246"/>
      <c r="G558" s="367"/>
      <c r="H558" s="365"/>
      <c r="I558" s="246"/>
      <c r="J558" s="280"/>
      <c r="K558" s="366"/>
      <c r="L558" s="280"/>
      <c r="M558" s="246"/>
      <c r="N558" s="280"/>
      <c r="O558" s="280"/>
      <c r="P558" s="280"/>
      <c r="Q558" s="280"/>
      <c r="R558" s="280"/>
      <c r="S558" s="280"/>
      <c r="T558" s="280"/>
      <c r="U558" s="280"/>
      <c r="V558" s="280"/>
      <c r="W558" s="280"/>
      <c r="X558" s="280"/>
      <c r="Y558" s="246"/>
      <c r="Z558" s="366"/>
      <c r="AA558" s="280"/>
      <c r="AC558" s="368"/>
      <c r="AD558" s="246"/>
      <c r="AE558" s="246"/>
      <c r="AF558" s="246"/>
      <c r="AG558" s="255"/>
      <c r="AH558" s="255"/>
      <c r="AJ558" s="246"/>
      <c r="AK558" s="246"/>
      <c r="AM558" s="246"/>
    </row>
    <row r="559">
      <c r="A559" s="268"/>
      <c r="C559" s="280"/>
      <c r="D559" s="280"/>
      <c r="E559" s="364"/>
      <c r="F559" s="246"/>
      <c r="G559" s="367"/>
      <c r="H559" s="365"/>
      <c r="I559" s="246"/>
      <c r="J559" s="280"/>
      <c r="K559" s="366"/>
      <c r="L559" s="280"/>
      <c r="M559" s="246"/>
      <c r="N559" s="280"/>
      <c r="O559" s="280"/>
      <c r="P559" s="280"/>
      <c r="Q559" s="280"/>
      <c r="R559" s="280"/>
      <c r="S559" s="280"/>
      <c r="T559" s="280"/>
      <c r="U559" s="280"/>
      <c r="V559" s="280"/>
      <c r="W559" s="280"/>
      <c r="X559" s="280"/>
      <c r="Y559" s="246"/>
      <c r="Z559" s="366"/>
      <c r="AA559" s="280"/>
      <c r="AC559" s="368"/>
      <c r="AD559" s="246"/>
      <c r="AE559" s="246"/>
      <c r="AF559" s="246"/>
      <c r="AG559" s="255"/>
      <c r="AH559" s="255"/>
      <c r="AJ559" s="246"/>
      <c r="AK559" s="246"/>
      <c r="AM559" s="246"/>
    </row>
    <row r="560">
      <c r="A560" s="268"/>
      <c r="C560" s="280"/>
      <c r="D560" s="280"/>
      <c r="E560" s="364"/>
      <c r="F560" s="246"/>
      <c r="G560" s="367"/>
      <c r="H560" s="365"/>
      <c r="I560" s="246"/>
      <c r="J560" s="280"/>
      <c r="K560" s="366"/>
      <c r="L560" s="280"/>
      <c r="M560" s="246"/>
      <c r="N560" s="280"/>
      <c r="O560" s="280"/>
      <c r="P560" s="280"/>
      <c r="Q560" s="280"/>
      <c r="R560" s="280"/>
      <c r="S560" s="280"/>
      <c r="T560" s="280"/>
      <c r="U560" s="280"/>
      <c r="V560" s="280"/>
      <c r="W560" s="280"/>
      <c r="X560" s="280"/>
      <c r="Y560" s="246"/>
      <c r="Z560" s="366"/>
      <c r="AA560" s="280"/>
      <c r="AC560" s="368"/>
      <c r="AD560" s="246"/>
      <c r="AE560" s="246"/>
      <c r="AF560" s="246"/>
      <c r="AG560" s="255"/>
      <c r="AH560" s="255"/>
      <c r="AJ560" s="246"/>
      <c r="AK560" s="246"/>
      <c r="AM560" s="246"/>
    </row>
    <row r="561">
      <c r="A561" s="268"/>
      <c r="C561" s="280"/>
      <c r="D561" s="280"/>
      <c r="E561" s="364"/>
      <c r="F561" s="246"/>
      <c r="G561" s="367"/>
      <c r="H561" s="365"/>
      <c r="I561" s="246"/>
      <c r="J561" s="280"/>
      <c r="K561" s="366"/>
      <c r="L561" s="280"/>
      <c r="M561" s="246"/>
      <c r="N561" s="280"/>
      <c r="O561" s="280"/>
      <c r="P561" s="280"/>
      <c r="Q561" s="280"/>
      <c r="R561" s="280"/>
      <c r="S561" s="280"/>
      <c r="T561" s="280"/>
      <c r="U561" s="280"/>
      <c r="V561" s="280"/>
      <c r="W561" s="280"/>
      <c r="X561" s="280"/>
      <c r="Y561" s="246"/>
      <c r="Z561" s="366"/>
      <c r="AA561" s="280"/>
      <c r="AC561" s="368"/>
      <c r="AD561" s="246"/>
      <c r="AE561" s="246"/>
      <c r="AF561" s="246"/>
      <c r="AG561" s="255"/>
      <c r="AH561" s="255"/>
      <c r="AJ561" s="246"/>
      <c r="AK561" s="246"/>
      <c r="AM561" s="246"/>
    </row>
    <row r="562">
      <c r="A562" s="268"/>
      <c r="C562" s="280"/>
      <c r="D562" s="280"/>
      <c r="E562" s="364"/>
      <c r="F562" s="246"/>
      <c r="G562" s="367"/>
      <c r="H562" s="365"/>
      <c r="I562" s="246"/>
      <c r="J562" s="280"/>
      <c r="K562" s="366"/>
      <c r="L562" s="280"/>
      <c r="M562" s="246"/>
      <c r="N562" s="280"/>
      <c r="O562" s="280"/>
      <c r="P562" s="280"/>
      <c r="Q562" s="280"/>
      <c r="R562" s="280"/>
      <c r="S562" s="280"/>
      <c r="T562" s="280"/>
      <c r="U562" s="280"/>
      <c r="V562" s="280"/>
      <c r="W562" s="280"/>
      <c r="X562" s="280"/>
      <c r="Y562" s="246"/>
      <c r="Z562" s="366"/>
      <c r="AA562" s="280"/>
      <c r="AC562" s="368"/>
      <c r="AD562" s="246"/>
      <c r="AE562" s="246"/>
      <c r="AF562" s="246"/>
      <c r="AG562" s="255"/>
      <c r="AH562" s="255"/>
      <c r="AJ562" s="246"/>
      <c r="AK562" s="246"/>
      <c r="AM562" s="246"/>
    </row>
    <row r="563">
      <c r="A563" s="268"/>
      <c r="C563" s="280"/>
      <c r="D563" s="280"/>
      <c r="E563" s="364"/>
      <c r="F563" s="246"/>
      <c r="G563" s="367"/>
      <c r="H563" s="365"/>
      <c r="I563" s="246"/>
      <c r="J563" s="280"/>
      <c r="K563" s="366"/>
      <c r="L563" s="280"/>
      <c r="M563" s="246"/>
      <c r="N563" s="280"/>
      <c r="O563" s="280"/>
      <c r="P563" s="280"/>
      <c r="Q563" s="280"/>
      <c r="R563" s="280"/>
      <c r="S563" s="280"/>
      <c r="T563" s="280"/>
      <c r="U563" s="280"/>
      <c r="V563" s="280"/>
      <c r="W563" s="280"/>
      <c r="X563" s="280"/>
      <c r="Y563" s="246"/>
      <c r="Z563" s="366"/>
      <c r="AA563" s="280"/>
      <c r="AC563" s="368"/>
      <c r="AD563" s="246"/>
      <c r="AE563" s="246"/>
      <c r="AF563" s="246"/>
      <c r="AG563" s="255"/>
      <c r="AH563" s="255"/>
      <c r="AJ563" s="246"/>
      <c r="AK563" s="246"/>
      <c r="AM563" s="246"/>
    </row>
    <row r="564">
      <c r="A564" s="268"/>
      <c r="C564" s="280"/>
      <c r="D564" s="280"/>
      <c r="E564" s="364"/>
      <c r="F564" s="246"/>
      <c r="G564" s="367"/>
      <c r="H564" s="365"/>
      <c r="I564" s="246"/>
      <c r="J564" s="280"/>
      <c r="K564" s="366"/>
      <c r="L564" s="280"/>
      <c r="M564" s="246"/>
      <c r="N564" s="280"/>
      <c r="O564" s="280"/>
      <c r="P564" s="280"/>
      <c r="Q564" s="280"/>
      <c r="R564" s="280"/>
      <c r="S564" s="280"/>
      <c r="T564" s="280"/>
      <c r="U564" s="280"/>
      <c r="V564" s="280"/>
      <c r="W564" s="280"/>
      <c r="X564" s="280"/>
      <c r="Y564" s="246"/>
      <c r="Z564" s="366"/>
      <c r="AA564" s="280"/>
      <c r="AC564" s="368"/>
      <c r="AD564" s="246"/>
      <c r="AE564" s="246"/>
      <c r="AF564" s="246"/>
      <c r="AG564" s="255"/>
      <c r="AH564" s="255"/>
      <c r="AJ564" s="246"/>
      <c r="AK564" s="246"/>
      <c r="AM564" s="246"/>
    </row>
    <row r="565">
      <c r="A565" s="268"/>
      <c r="C565" s="280"/>
      <c r="D565" s="280"/>
      <c r="E565" s="364"/>
      <c r="F565" s="246"/>
      <c r="G565" s="367"/>
      <c r="H565" s="365"/>
      <c r="I565" s="246"/>
      <c r="J565" s="280"/>
      <c r="K565" s="366"/>
      <c r="L565" s="280"/>
      <c r="M565" s="246"/>
      <c r="N565" s="280"/>
      <c r="O565" s="280"/>
      <c r="P565" s="280"/>
      <c r="Q565" s="280"/>
      <c r="R565" s="280"/>
      <c r="S565" s="280"/>
      <c r="T565" s="280"/>
      <c r="U565" s="280"/>
      <c r="V565" s="280"/>
      <c r="W565" s="280"/>
      <c r="X565" s="280"/>
      <c r="Y565" s="246"/>
      <c r="Z565" s="366"/>
      <c r="AA565" s="280"/>
      <c r="AC565" s="368"/>
      <c r="AD565" s="246"/>
      <c r="AE565" s="246"/>
      <c r="AF565" s="246"/>
      <c r="AG565" s="255"/>
      <c r="AH565" s="255"/>
      <c r="AJ565" s="246"/>
      <c r="AK565" s="246"/>
      <c r="AM565" s="246"/>
    </row>
    <row r="566">
      <c r="A566" s="268"/>
      <c r="C566" s="280"/>
      <c r="D566" s="280"/>
      <c r="E566" s="364"/>
      <c r="F566" s="246"/>
      <c r="G566" s="367"/>
      <c r="H566" s="365"/>
      <c r="I566" s="246"/>
      <c r="J566" s="280"/>
      <c r="K566" s="366"/>
      <c r="L566" s="280"/>
      <c r="M566" s="246"/>
      <c r="N566" s="280"/>
      <c r="O566" s="280"/>
      <c r="P566" s="280"/>
      <c r="Q566" s="280"/>
      <c r="R566" s="280"/>
      <c r="S566" s="280"/>
      <c r="T566" s="280"/>
      <c r="U566" s="280"/>
      <c r="V566" s="280"/>
      <c r="W566" s="280"/>
      <c r="X566" s="280"/>
      <c r="Y566" s="246"/>
      <c r="Z566" s="366"/>
      <c r="AA566" s="280"/>
      <c r="AC566" s="368"/>
      <c r="AD566" s="246"/>
      <c r="AE566" s="246"/>
      <c r="AF566" s="246"/>
      <c r="AG566" s="255"/>
      <c r="AH566" s="255"/>
      <c r="AJ566" s="246"/>
      <c r="AK566" s="246"/>
      <c r="AM566" s="246"/>
    </row>
    <row r="567">
      <c r="A567" s="268"/>
      <c r="C567" s="280"/>
      <c r="D567" s="280"/>
      <c r="E567" s="364"/>
      <c r="F567" s="246"/>
      <c r="G567" s="367"/>
      <c r="H567" s="365"/>
      <c r="I567" s="246"/>
      <c r="J567" s="280"/>
      <c r="K567" s="366"/>
      <c r="L567" s="280"/>
      <c r="M567" s="246"/>
      <c r="N567" s="280"/>
      <c r="O567" s="280"/>
      <c r="P567" s="280"/>
      <c r="Q567" s="280"/>
      <c r="R567" s="280"/>
      <c r="S567" s="280"/>
      <c r="T567" s="280"/>
      <c r="U567" s="280"/>
      <c r="V567" s="280"/>
      <c r="W567" s="280"/>
      <c r="X567" s="280"/>
      <c r="Y567" s="246"/>
      <c r="Z567" s="366"/>
      <c r="AA567" s="280"/>
      <c r="AC567" s="368"/>
      <c r="AD567" s="246"/>
      <c r="AE567" s="246"/>
      <c r="AF567" s="246"/>
      <c r="AG567" s="255"/>
      <c r="AH567" s="255"/>
      <c r="AJ567" s="246"/>
      <c r="AK567" s="246"/>
      <c r="AM567" s="246"/>
    </row>
    <row r="568">
      <c r="A568" s="268"/>
      <c r="C568" s="280"/>
      <c r="D568" s="280"/>
      <c r="E568" s="364"/>
      <c r="F568" s="246"/>
      <c r="G568" s="367"/>
      <c r="H568" s="365"/>
      <c r="I568" s="246"/>
      <c r="J568" s="280"/>
      <c r="K568" s="366"/>
      <c r="L568" s="280"/>
      <c r="M568" s="246"/>
      <c r="N568" s="280"/>
      <c r="O568" s="280"/>
      <c r="P568" s="280"/>
      <c r="Q568" s="280"/>
      <c r="R568" s="280"/>
      <c r="S568" s="280"/>
      <c r="T568" s="280"/>
      <c r="U568" s="280"/>
      <c r="V568" s="280"/>
      <c r="W568" s="280"/>
      <c r="X568" s="280"/>
      <c r="Y568" s="246"/>
      <c r="Z568" s="366"/>
      <c r="AA568" s="280"/>
      <c r="AC568" s="368"/>
      <c r="AD568" s="246"/>
      <c r="AE568" s="246"/>
      <c r="AF568" s="246"/>
      <c r="AG568" s="255"/>
      <c r="AH568" s="255"/>
      <c r="AJ568" s="246"/>
      <c r="AK568" s="246"/>
      <c r="AM568" s="246"/>
    </row>
    <row r="569">
      <c r="A569" s="268"/>
      <c r="C569" s="280"/>
      <c r="D569" s="280"/>
      <c r="E569" s="364"/>
      <c r="F569" s="246"/>
      <c r="G569" s="367"/>
      <c r="H569" s="365"/>
      <c r="I569" s="246"/>
      <c r="J569" s="280"/>
      <c r="K569" s="366"/>
      <c r="L569" s="280"/>
      <c r="M569" s="246"/>
      <c r="N569" s="280"/>
      <c r="O569" s="280"/>
      <c r="P569" s="280"/>
      <c r="Q569" s="280"/>
      <c r="R569" s="280"/>
      <c r="S569" s="280"/>
      <c r="T569" s="280"/>
      <c r="U569" s="280"/>
      <c r="V569" s="280"/>
      <c r="W569" s="280"/>
      <c r="X569" s="280"/>
      <c r="Y569" s="246"/>
      <c r="Z569" s="366"/>
      <c r="AA569" s="280"/>
      <c r="AC569" s="368"/>
      <c r="AD569" s="246"/>
      <c r="AE569" s="246"/>
      <c r="AF569" s="246"/>
      <c r="AG569" s="255"/>
      <c r="AH569" s="255"/>
      <c r="AJ569" s="246"/>
      <c r="AK569" s="246"/>
      <c r="AM569" s="246"/>
    </row>
    <row r="570">
      <c r="A570" s="268"/>
      <c r="C570" s="280"/>
      <c r="D570" s="280"/>
      <c r="E570" s="364"/>
      <c r="F570" s="246"/>
      <c r="G570" s="367"/>
      <c r="H570" s="365"/>
      <c r="I570" s="246"/>
      <c r="J570" s="280"/>
      <c r="K570" s="366"/>
      <c r="L570" s="280"/>
      <c r="M570" s="246"/>
      <c r="N570" s="280"/>
      <c r="O570" s="280"/>
      <c r="P570" s="280"/>
      <c r="Q570" s="280"/>
      <c r="R570" s="280"/>
      <c r="S570" s="280"/>
      <c r="T570" s="280"/>
      <c r="U570" s="280"/>
      <c r="V570" s="280"/>
      <c r="W570" s="280"/>
      <c r="X570" s="280"/>
      <c r="Y570" s="246"/>
      <c r="Z570" s="366"/>
      <c r="AA570" s="280"/>
      <c r="AC570" s="368"/>
      <c r="AD570" s="246"/>
      <c r="AE570" s="246"/>
      <c r="AF570" s="246"/>
      <c r="AG570" s="255"/>
      <c r="AH570" s="255"/>
      <c r="AJ570" s="246"/>
      <c r="AK570" s="246"/>
      <c r="AM570" s="246"/>
    </row>
    <row r="571">
      <c r="A571" s="268"/>
      <c r="C571" s="280"/>
      <c r="D571" s="280"/>
      <c r="E571" s="364"/>
      <c r="F571" s="246"/>
      <c r="G571" s="367"/>
      <c r="H571" s="365"/>
      <c r="I571" s="246"/>
      <c r="J571" s="280"/>
      <c r="K571" s="366"/>
      <c r="L571" s="280"/>
      <c r="M571" s="246"/>
      <c r="N571" s="280"/>
      <c r="O571" s="280"/>
      <c r="P571" s="280"/>
      <c r="Q571" s="280"/>
      <c r="R571" s="280"/>
      <c r="S571" s="280"/>
      <c r="T571" s="280"/>
      <c r="U571" s="280"/>
      <c r="V571" s="280"/>
      <c r="W571" s="280"/>
      <c r="X571" s="280"/>
      <c r="Y571" s="246"/>
      <c r="Z571" s="366"/>
      <c r="AA571" s="280"/>
      <c r="AC571" s="368"/>
      <c r="AD571" s="246"/>
      <c r="AE571" s="246"/>
      <c r="AF571" s="246"/>
      <c r="AG571" s="255"/>
      <c r="AH571" s="255"/>
      <c r="AJ571" s="246"/>
      <c r="AK571" s="246"/>
      <c r="AM571" s="246"/>
    </row>
    <row r="572">
      <c r="A572" s="268"/>
      <c r="C572" s="280"/>
      <c r="D572" s="280"/>
      <c r="E572" s="364"/>
      <c r="F572" s="246"/>
      <c r="G572" s="367"/>
      <c r="H572" s="365"/>
      <c r="I572" s="246"/>
      <c r="J572" s="280"/>
      <c r="K572" s="366"/>
      <c r="L572" s="280"/>
      <c r="M572" s="246"/>
      <c r="N572" s="280"/>
      <c r="O572" s="280"/>
      <c r="P572" s="280"/>
      <c r="Q572" s="280"/>
      <c r="R572" s="280"/>
      <c r="S572" s="280"/>
      <c r="T572" s="280"/>
      <c r="U572" s="280"/>
      <c r="V572" s="280"/>
      <c r="W572" s="280"/>
      <c r="X572" s="280"/>
      <c r="Y572" s="246"/>
      <c r="Z572" s="366"/>
      <c r="AA572" s="280"/>
      <c r="AC572" s="368"/>
      <c r="AD572" s="246"/>
      <c r="AE572" s="246"/>
      <c r="AF572" s="246"/>
      <c r="AG572" s="255"/>
      <c r="AH572" s="255"/>
      <c r="AJ572" s="246"/>
      <c r="AK572" s="246"/>
      <c r="AM572" s="246"/>
    </row>
    <row r="573">
      <c r="A573" s="268"/>
      <c r="C573" s="280"/>
      <c r="D573" s="280"/>
      <c r="E573" s="364"/>
      <c r="F573" s="246"/>
      <c r="G573" s="367"/>
      <c r="H573" s="365"/>
      <c r="I573" s="246"/>
      <c r="J573" s="280"/>
      <c r="K573" s="366"/>
      <c r="L573" s="280"/>
      <c r="M573" s="246"/>
      <c r="N573" s="280"/>
      <c r="O573" s="280"/>
      <c r="P573" s="280"/>
      <c r="Q573" s="280"/>
      <c r="R573" s="280"/>
      <c r="S573" s="280"/>
      <c r="T573" s="280"/>
      <c r="U573" s="280"/>
      <c r="V573" s="280"/>
      <c r="W573" s="280"/>
      <c r="X573" s="280"/>
      <c r="Y573" s="246"/>
      <c r="Z573" s="366"/>
      <c r="AA573" s="280"/>
      <c r="AC573" s="368"/>
      <c r="AD573" s="246"/>
      <c r="AE573" s="246"/>
      <c r="AF573" s="246"/>
      <c r="AG573" s="255"/>
      <c r="AH573" s="255"/>
      <c r="AJ573" s="246"/>
      <c r="AK573" s="246"/>
      <c r="AM573" s="246"/>
    </row>
    <row r="574">
      <c r="A574" s="268"/>
      <c r="C574" s="280"/>
      <c r="D574" s="280"/>
      <c r="E574" s="364"/>
      <c r="F574" s="246"/>
      <c r="G574" s="367"/>
      <c r="H574" s="365"/>
      <c r="I574" s="246"/>
      <c r="J574" s="280"/>
      <c r="K574" s="366"/>
      <c r="L574" s="280"/>
      <c r="M574" s="246"/>
      <c r="N574" s="280"/>
      <c r="O574" s="280"/>
      <c r="P574" s="280"/>
      <c r="Q574" s="280"/>
      <c r="R574" s="280"/>
      <c r="S574" s="280"/>
      <c r="T574" s="280"/>
      <c r="U574" s="280"/>
      <c r="V574" s="280"/>
      <c r="W574" s="280"/>
      <c r="X574" s="280"/>
      <c r="Y574" s="246"/>
      <c r="Z574" s="366"/>
      <c r="AA574" s="280"/>
      <c r="AC574" s="368"/>
      <c r="AD574" s="246"/>
      <c r="AE574" s="246"/>
      <c r="AF574" s="246"/>
      <c r="AG574" s="255"/>
      <c r="AH574" s="255"/>
      <c r="AJ574" s="246"/>
      <c r="AK574" s="246"/>
      <c r="AM574" s="246"/>
    </row>
    <row r="575">
      <c r="A575" s="268"/>
      <c r="C575" s="280"/>
      <c r="D575" s="280"/>
      <c r="E575" s="364"/>
      <c r="F575" s="246"/>
      <c r="G575" s="367"/>
      <c r="H575" s="365"/>
      <c r="I575" s="246"/>
      <c r="J575" s="280"/>
      <c r="K575" s="366"/>
      <c r="L575" s="280"/>
      <c r="M575" s="246"/>
      <c r="N575" s="280"/>
      <c r="O575" s="280"/>
      <c r="P575" s="280"/>
      <c r="Q575" s="280"/>
      <c r="R575" s="280"/>
      <c r="S575" s="280"/>
      <c r="T575" s="280"/>
      <c r="U575" s="280"/>
      <c r="V575" s="280"/>
      <c r="W575" s="280"/>
      <c r="X575" s="280"/>
      <c r="Y575" s="246"/>
      <c r="Z575" s="366"/>
      <c r="AA575" s="280"/>
      <c r="AC575" s="368"/>
      <c r="AD575" s="246"/>
      <c r="AE575" s="246"/>
      <c r="AF575" s="246"/>
      <c r="AG575" s="255"/>
      <c r="AH575" s="255"/>
      <c r="AJ575" s="246"/>
      <c r="AK575" s="246"/>
      <c r="AM575" s="246"/>
    </row>
    <row r="576">
      <c r="A576" s="268"/>
      <c r="C576" s="280"/>
      <c r="D576" s="280"/>
      <c r="E576" s="364"/>
      <c r="F576" s="246"/>
      <c r="G576" s="367"/>
      <c r="H576" s="365"/>
      <c r="I576" s="246"/>
      <c r="J576" s="280"/>
      <c r="K576" s="366"/>
      <c r="L576" s="280"/>
      <c r="M576" s="246"/>
      <c r="N576" s="280"/>
      <c r="O576" s="280"/>
      <c r="P576" s="280"/>
      <c r="Q576" s="280"/>
      <c r="R576" s="280"/>
      <c r="S576" s="280"/>
      <c r="T576" s="280"/>
      <c r="U576" s="280"/>
      <c r="V576" s="280"/>
      <c r="W576" s="280"/>
      <c r="X576" s="280"/>
      <c r="Y576" s="246"/>
      <c r="Z576" s="366"/>
      <c r="AA576" s="280"/>
      <c r="AC576" s="368"/>
      <c r="AD576" s="246"/>
      <c r="AE576" s="246"/>
      <c r="AF576" s="246"/>
      <c r="AG576" s="255"/>
      <c r="AH576" s="255"/>
      <c r="AJ576" s="246"/>
      <c r="AK576" s="246"/>
      <c r="AM576" s="246"/>
    </row>
    <row r="577">
      <c r="A577" s="268"/>
      <c r="C577" s="280"/>
      <c r="D577" s="280"/>
      <c r="E577" s="364"/>
      <c r="F577" s="246"/>
      <c r="G577" s="367"/>
      <c r="H577" s="365"/>
      <c r="I577" s="246"/>
      <c r="J577" s="280"/>
      <c r="K577" s="366"/>
      <c r="L577" s="280"/>
      <c r="M577" s="246"/>
      <c r="N577" s="280"/>
      <c r="O577" s="280"/>
      <c r="P577" s="280"/>
      <c r="Q577" s="280"/>
      <c r="R577" s="280"/>
      <c r="S577" s="280"/>
      <c r="T577" s="280"/>
      <c r="U577" s="280"/>
      <c r="V577" s="280"/>
      <c r="W577" s="280"/>
      <c r="X577" s="280"/>
      <c r="Y577" s="246"/>
      <c r="Z577" s="366"/>
      <c r="AA577" s="280"/>
      <c r="AC577" s="368"/>
      <c r="AD577" s="246"/>
      <c r="AE577" s="246"/>
      <c r="AF577" s="246"/>
      <c r="AG577" s="255"/>
      <c r="AH577" s="255"/>
      <c r="AJ577" s="246"/>
      <c r="AK577" s="246"/>
      <c r="AM577" s="246"/>
    </row>
    <row r="578">
      <c r="A578" s="268"/>
      <c r="C578" s="280"/>
      <c r="D578" s="280"/>
      <c r="E578" s="364"/>
      <c r="F578" s="246"/>
      <c r="G578" s="367"/>
      <c r="H578" s="365"/>
      <c r="I578" s="246"/>
      <c r="J578" s="280"/>
      <c r="K578" s="366"/>
      <c r="L578" s="280"/>
      <c r="M578" s="246"/>
      <c r="N578" s="280"/>
      <c r="O578" s="280"/>
      <c r="P578" s="280"/>
      <c r="Q578" s="280"/>
      <c r="R578" s="280"/>
      <c r="S578" s="280"/>
      <c r="T578" s="280"/>
      <c r="U578" s="280"/>
      <c r="V578" s="280"/>
      <c r="W578" s="280"/>
      <c r="X578" s="280"/>
      <c r="Y578" s="246"/>
      <c r="Z578" s="366"/>
      <c r="AA578" s="280"/>
      <c r="AC578" s="368"/>
      <c r="AD578" s="246"/>
      <c r="AE578" s="246"/>
      <c r="AF578" s="246"/>
      <c r="AG578" s="255"/>
      <c r="AH578" s="255"/>
      <c r="AJ578" s="246"/>
      <c r="AK578" s="246"/>
      <c r="AM578" s="246"/>
    </row>
    <row r="579">
      <c r="A579" s="268"/>
      <c r="C579" s="280"/>
      <c r="D579" s="280"/>
      <c r="E579" s="364"/>
      <c r="F579" s="246"/>
      <c r="G579" s="367"/>
      <c r="H579" s="365"/>
      <c r="I579" s="246"/>
      <c r="J579" s="280"/>
      <c r="K579" s="366"/>
      <c r="L579" s="280"/>
      <c r="M579" s="246"/>
      <c r="N579" s="280"/>
      <c r="O579" s="280"/>
      <c r="P579" s="280"/>
      <c r="Q579" s="280"/>
      <c r="R579" s="280"/>
      <c r="S579" s="280"/>
      <c r="T579" s="280"/>
      <c r="U579" s="280"/>
      <c r="V579" s="280"/>
      <c r="W579" s="280"/>
      <c r="X579" s="280"/>
      <c r="Y579" s="246"/>
      <c r="Z579" s="366"/>
      <c r="AA579" s="280"/>
      <c r="AC579" s="368"/>
      <c r="AD579" s="246"/>
      <c r="AE579" s="246"/>
      <c r="AF579" s="246"/>
      <c r="AG579" s="255"/>
      <c r="AH579" s="255"/>
      <c r="AJ579" s="246"/>
      <c r="AK579" s="246"/>
      <c r="AM579" s="246"/>
    </row>
    <row r="580">
      <c r="A580" s="268"/>
      <c r="C580" s="280"/>
      <c r="D580" s="280"/>
      <c r="E580" s="364"/>
      <c r="F580" s="246"/>
      <c r="G580" s="367"/>
      <c r="H580" s="365"/>
      <c r="I580" s="246"/>
      <c r="J580" s="280"/>
      <c r="K580" s="366"/>
      <c r="L580" s="280"/>
      <c r="M580" s="246"/>
      <c r="N580" s="280"/>
      <c r="O580" s="280"/>
      <c r="P580" s="280"/>
      <c r="Q580" s="280"/>
      <c r="R580" s="280"/>
      <c r="S580" s="280"/>
      <c r="T580" s="280"/>
      <c r="U580" s="280"/>
      <c r="V580" s="280"/>
      <c r="W580" s="280"/>
      <c r="X580" s="280"/>
      <c r="Y580" s="246"/>
      <c r="Z580" s="366"/>
      <c r="AA580" s="280"/>
      <c r="AC580" s="368"/>
      <c r="AD580" s="246"/>
      <c r="AE580" s="246"/>
      <c r="AF580" s="246"/>
      <c r="AG580" s="255"/>
      <c r="AH580" s="255"/>
      <c r="AJ580" s="246"/>
      <c r="AK580" s="246"/>
      <c r="AM580" s="246"/>
    </row>
    <row r="581">
      <c r="A581" s="268"/>
      <c r="C581" s="280"/>
      <c r="D581" s="280"/>
      <c r="E581" s="364"/>
      <c r="F581" s="246"/>
      <c r="G581" s="367"/>
      <c r="H581" s="365"/>
      <c r="I581" s="246"/>
      <c r="J581" s="280"/>
      <c r="K581" s="366"/>
      <c r="L581" s="280"/>
      <c r="M581" s="246"/>
      <c r="N581" s="280"/>
      <c r="O581" s="280"/>
      <c r="P581" s="280"/>
      <c r="Q581" s="280"/>
      <c r="R581" s="280"/>
      <c r="S581" s="280"/>
      <c r="T581" s="280"/>
      <c r="U581" s="280"/>
      <c r="V581" s="280"/>
      <c r="W581" s="280"/>
      <c r="X581" s="280"/>
      <c r="Y581" s="246"/>
      <c r="Z581" s="366"/>
      <c r="AA581" s="280"/>
      <c r="AC581" s="368"/>
      <c r="AD581" s="246"/>
      <c r="AE581" s="246"/>
      <c r="AF581" s="246"/>
      <c r="AG581" s="255"/>
      <c r="AH581" s="255"/>
      <c r="AJ581" s="246"/>
      <c r="AK581" s="246"/>
      <c r="AM581" s="246"/>
    </row>
    <row r="582">
      <c r="A582" s="268"/>
      <c r="C582" s="280"/>
      <c r="D582" s="280"/>
      <c r="E582" s="364"/>
      <c r="F582" s="246"/>
      <c r="G582" s="367"/>
      <c r="H582" s="365"/>
      <c r="I582" s="246"/>
      <c r="J582" s="280"/>
      <c r="K582" s="366"/>
      <c r="L582" s="280"/>
      <c r="M582" s="246"/>
      <c r="N582" s="280"/>
      <c r="O582" s="280"/>
      <c r="P582" s="280"/>
      <c r="Q582" s="280"/>
      <c r="R582" s="280"/>
      <c r="S582" s="280"/>
      <c r="T582" s="280"/>
      <c r="U582" s="280"/>
      <c r="V582" s="280"/>
      <c r="W582" s="280"/>
      <c r="X582" s="280"/>
      <c r="Y582" s="246"/>
      <c r="Z582" s="366"/>
      <c r="AA582" s="280"/>
      <c r="AC582" s="368"/>
      <c r="AD582" s="246"/>
      <c r="AE582" s="246"/>
      <c r="AF582" s="246"/>
      <c r="AG582" s="255"/>
      <c r="AH582" s="255"/>
      <c r="AJ582" s="246"/>
      <c r="AK582" s="246"/>
      <c r="AM582" s="246"/>
    </row>
    <row r="583">
      <c r="A583" s="268"/>
      <c r="C583" s="280"/>
      <c r="D583" s="280"/>
      <c r="E583" s="364"/>
      <c r="F583" s="246"/>
      <c r="G583" s="367"/>
      <c r="H583" s="365"/>
      <c r="I583" s="246"/>
      <c r="J583" s="280"/>
      <c r="K583" s="366"/>
      <c r="L583" s="280"/>
      <c r="M583" s="246"/>
      <c r="N583" s="280"/>
      <c r="O583" s="280"/>
      <c r="P583" s="280"/>
      <c r="Q583" s="280"/>
      <c r="R583" s="280"/>
      <c r="S583" s="280"/>
      <c r="T583" s="280"/>
      <c r="U583" s="280"/>
      <c r="V583" s="280"/>
      <c r="W583" s="280"/>
      <c r="X583" s="280"/>
      <c r="Y583" s="246"/>
      <c r="Z583" s="366"/>
      <c r="AA583" s="280"/>
      <c r="AC583" s="368"/>
      <c r="AD583" s="246"/>
      <c r="AE583" s="246"/>
      <c r="AF583" s="246"/>
      <c r="AG583" s="255"/>
      <c r="AH583" s="255"/>
      <c r="AJ583" s="246"/>
      <c r="AK583" s="246"/>
      <c r="AM583" s="246"/>
    </row>
    <row r="584">
      <c r="A584" s="268"/>
      <c r="C584" s="280"/>
      <c r="D584" s="280"/>
      <c r="E584" s="364"/>
      <c r="F584" s="246"/>
      <c r="G584" s="367"/>
      <c r="H584" s="365"/>
      <c r="I584" s="246"/>
      <c r="J584" s="280"/>
      <c r="K584" s="366"/>
      <c r="L584" s="280"/>
      <c r="M584" s="246"/>
      <c r="N584" s="280"/>
      <c r="O584" s="280"/>
      <c r="P584" s="280"/>
      <c r="Q584" s="280"/>
      <c r="R584" s="280"/>
      <c r="S584" s="280"/>
      <c r="T584" s="280"/>
      <c r="U584" s="280"/>
      <c r="V584" s="280"/>
      <c r="W584" s="280"/>
      <c r="X584" s="280"/>
      <c r="Y584" s="246"/>
      <c r="Z584" s="366"/>
      <c r="AA584" s="280"/>
      <c r="AC584" s="368"/>
      <c r="AD584" s="246"/>
      <c r="AE584" s="246"/>
      <c r="AF584" s="246"/>
      <c r="AG584" s="255"/>
      <c r="AH584" s="255"/>
      <c r="AJ584" s="246"/>
      <c r="AK584" s="246"/>
      <c r="AM584" s="246"/>
    </row>
    <row r="585">
      <c r="A585" s="268"/>
      <c r="C585" s="280"/>
      <c r="D585" s="280"/>
      <c r="E585" s="364"/>
      <c r="F585" s="246"/>
      <c r="G585" s="367"/>
      <c r="H585" s="365"/>
      <c r="I585" s="246"/>
      <c r="J585" s="280"/>
      <c r="K585" s="366"/>
      <c r="L585" s="280"/>
      <c r="M585" s="246"/>
      <c r="N585" s="280"/>
      <c r="O585" s="280"/>
      <c r="P585" s="280"/>
      <c r="Q585" s="280"/>
      <c r="R585" s="280"/>
      <c r="S585" s="280"/>
      <c r="T585" s="280"/>
      <c r="U585" s="280"/>
      <c r="V585" s="280"/>
      <c r="W585" s="280"/>
      <c r="X585" s="280"/>
      <c r="Y585" s="246"/>
      <c r="Z585" s="366"/>
      <c r="AA585" s="280"/>
      <c r="AC585" s="368"/>
      <c r="AD585" s="246"/>
      <c r="AE585" s="246"/>
      <c r="AF585" s="246"/>
      <c r="AG585" s="255"/>
      <c r="AH585" s="255"/>
      <c r="AJ585" s="246"/>
      <c r="AK585" s="246"/>
      <c r="AM585" s="246"/>
    </row>
    <row r="586">
      <c r="A586" s="268"/>
      <c r="C586" s="280"/>
      <c r="D586" s="280"/>
      <c r="E586" s="364"/>
      <c r="F586" s="246"/>
      <c r="G586" s="367"/>
      <c r="H586" s="365"/>
      <c r="I586" s="246"/>
      <c r="J586" s="280"/>
      <c r="K586" s="366"/>
      <c r="L586" s="280"/>
      <c r="M586" s="246"/>
      <c r="N586" s="280"/>
      <c r="O586" s="280"/>
      <c r="P586" s="280"/>
      <c r="Q586" s="280"/>
      <c r="R586" s="280"/>
      <c r="S586" s="280"/>
      <c r="T586" s="280"/>
      <c r="U586" s="280"/>
      <c r="V586" s="280"/>
      <c r="W586" s="280"/>
      <c r="X586" s="280"/>
      <c r="Y586" s="246"/>
      <c r="Z586" s="366"/>
      <c r="AA586" s="280"/>
      <c r="AC586" s="368"/>
      <c r="AD586" s="246"/>
      <c r="AE586" s="246"/>
      <c r="AF586" s="246"/>
      <c r="AG586" s="255"/>
      <c r="AH586" s="255"/>
      <c r="AJ586" s="246"/>
      <c r="AK586" s="246"/>
      <c r="AM586" s="246"/>
    </row>
    <row r="587">
      <c r="A587" s="268"/>
      <c r="C587" s="280"/>
      <c r="D587" s="280"/>
      <c r="E587" s="364"/>
      <c r="F587" s="246"/>
      <c r="G587" s="367"/>
      <c r="H587" s="365"/>
      <c r="I587" s="246"/>
      <c r="J587" s="280"/>
      <c r="K587" s="366"/>
      <c r="L587" s="280"/>
      <c r="M587" s="246"/>
      <c r="N587" s="280"/>
      <c r="O587" s="280"/>
      <c r="P587" s="280"/>
      <c r="Q587" s="280"/>
      <c r="R587" s="280"/>
      <c r="S587" s="280"/>
      <c r="T587" s="280"/>
      <c r="U587" s="280"/>
      <c r="V587" s="280"/>
      <c r="W587" s="280"/>
      <c r="X587" s="280"/>
      <c r="Y587" s="246"/>
      <c r="Z587" s="366"/>
      <c r="AA587" s="280"/>
      <c r="AC587" s="368"/>
      <c r="AD587" s="246"/>
      <c r="AE587" s="246"/>
      <c r="AF587" s="246"/>
      <c r="AG587" s="255"/>
      <c r="AH587" s="255"/>
      <c r="AJ587" s="246"/>
      <c r="AK587" s="246"/>
      <c r="AM587" s="246"/>
    </row>
    <row r="588">
      <c r="A588" s="268"/>
      <c r="C588" s="280"/>
      <c r="D588" s="280"/>
      <c r="E588" s="364"/>
      <c r="F588" s="246"/>
      <c r="G588" s="367"/>
      <c r="H588" s="365"/>
      <c r="I588" s="246"/>
      <c r="J588" s="280"/>
      <c r="K588" s="366"/>
      <c r="L588" s="280"/>
      <c r="M588" s="246"/>
      <c r="N588" s="280"/>
      <c r="O588" s="280"/>
      <c r="P588" s="280"/>
      <c r="Q588" s="280"/>
      <c r="R588" s="280"/>
      <c r="S588" s="280"/>
      <c r="T588" s="280"/>
      <c r="U588" s="280"/>
      <c r="V588" s="280"/>
      <c r="W588" s="280"/>
      <c r="X588" s="280"/>
      <c r="Y588" s="246"/>
      <c r="Z588" s="366"/>
      <c r="AA588" s="280"/>
      <c r="AC588" s="368"/>
      <c r="AD588" s="246"/>
      <c r="AE588" s="246"/>
      <c r="AF588" s="246"/>
      <c r="AG588" s="255"/>
      <c r="AH588" s="255"/>
      <c r="AJ588" s="246"/>
      <c r="AK588" s="246"/>
      <c r="AM588" s="246"/>
    </row>
    <row r="589">
      <c r="A589" s="268"/>
      <c r="C589" s="280"/>
      <c r="D589" s="280"/>
      <c r="E589" s="364"/>
      <c r="F589" s="246"/>
      <c r="G589" s="367"/>
      <c r="H589" s="365"/>
      <c r="I589" s="246"/>
      <c r="J589" s="280"/>
      <c r="K589" s="366"/>
      <c r="L589" s="280"/>
      <c r="M589" s="246"/>
      <c r="N589" s="280"/>
      <c r="O589" s="280"/>
      <c r="P589" s="280"/>
      <c r="Q589" s="280"/>
      <c r="R589" s="280"/>
      <c r="S589" s="280"/>
      <c r="T589" s="280"/>
      <c r="U589" s="280"/>
      <c r="V589" s="280"/>
      <c r="W589" s="280"/>
      <c r="X589" s="280"/>
      <c r="Y589" s="246"/>
      <c r="Z589" s="366"/>
      <c r="AA589" s="280"/>
      <c r="AC589" s="368"/>
      <c r="AD589" s="246"/>
      <c r="AE589" s="246"/>
      <c r="AF589" s="246"/>
      <c r="AG589" s="255"/>
      <c r="AH589" s="255"/>
      <c r="AJ589" s="246"/>
      <c r="AK589" s="246"/>
      <c r="AM589" s="246"/>
    </row>
    <row r="590">
      <c r="A590" s="268"/>
      <c r="C590" s="280"/>
      <c r="D590" s="280"/>
      <c r="E590" s="364"/>
      <c r="F590" s="246"/>
      <c r="G590" s="367"/>
      <c r="H590" s="365"/>
      <c r="I590" s="246"/>
      <c r="J590" s="280"/>
      <c r="K590" s="366"/>
      <c r="L590" s="280"/>
      <c r="M590" s="246"/>
      <c r="N590" s="280"/>
      <c r="O590" s="280"/>
      <c r="P590" s="280"/>
      <c r="Q590" s="280"/>
      <c r="R590" s="280"/>
      <c r="S590" s="280"/>
      <c r="T590" s="280"/>
      <c r="U590" s="280"/>
      <c r="V590" s="280"/>
      <c r="W590" s="280"/>
      <c r="X590" s="280"/>
      <c r="Y590" s="246"/>
      <c r="Z590" s="366"/>
      <c r="AA590" s="280"/>
      <c r="AC590" s="368"/>
      <c r="AD590" s="246"/>
      <c r="AE590" s="246"/>
      <c r="AF590" s="246"/>
      <c r="AG590" s="255"/>
      <c r="AH590" s="255"/>
      <c r="AJ590" s="246"/>
      <c r="AK590" s="246"/>
      <c r="AM590" s="246"/>
    </row>
    <row r="591">
      <c r="A591" s="268"/>
      <c r="C591" s="280"/>
      <c r="D591" s="280"/>
      <c r="E591" s="364"/>
      <c r="F591" s="246"/>
      <c r="G591" s="367"/>
      <c r="H591" s="365"/>
      <c r="I591" s="246"/>
      <c r="J591" s="280"/>
      <c r="K591" s="366"/>
      <c r="L591" s="280"/>
      <c r="M591" s="246"/>
      <c r="N591" s="280"/>
      <c r="O591" s="280"/>
      <c r="P591" s="280"/>
      <c r="Q591" s="280"/>
      <c r="R591" s="280"/>
      <c r="S591" s="280"/>
      <c r="T591" s="280"/>
      <c r="U591" s="280"/>
      <c r="V591" s="280"/>
      <c r="W591" s="280"/>
      <c r="X591" s="280"/>
      <c r="Y591" s="246"/>
      <c r="Z591" s="366"/>
      <c r="AA591" s="280"/>
      <c r="AC591" s="368"/>
      <c r="AD591" s="246"/>
      <c r="AE591" s="246"/>
      <c r="AF591" s="246"/>
      <c r="AG591" s="255"/>
      <c r="AH591" s="255"/>
      <c r="AJ591" s="246"/>
      <c r="AK591" s="246"/>
      <c r="AM591" s="246"/>
    </row>
    <row r="592">
      <c r="A592" s="268"/>
      <c r="C592" s="280"/>
      <c r="D592" s="280"/>
      <c r="E592" s="364"/>
      <c r="F592" s="246"/>
      <c r="G592" s="367"/>
      <c r="H592" s="365"/>
      <c r="I592" s="246"/>
      <c r="J592" s="280"/>
      <c r="K592" s="366"/>
      <c r="L592" s="280"/>
      <c r="M592" s="246"/>
      <c r="N592" s="280"/>
      <c r="O592" s="280"/>
      <c r="P592" s="280"/>
      <c r="Q592" s="280"/>
      <c r="R592" s="280"/>
      <c r="S592" s="280"/>
      <c r="T592" s="280"/>
      <c r="U592" s="280"/>
      <c r="V592" s="280"/>
      <c r="W592" s="280"/>
      <c r="X592" s="280"/>
      <c r="Y592" s="246"/>
      <c r="Z592" s="366"/>
      <c r="AA592" s="280"/>
      <c r="AC592" s="368"/>
      <c r="AD592" s="246"/>
      <c r="AE592" s="246"/>
      <c r="AF592" s="246"/>
      <c r="AG592" s="255"/>
      <c r="AH592" s="255"/>
      <c r="AJ592" s="246"/>
      <c r="AK592" s="246"/>
      <c r="AM592" s="246"/>
    </row>
    <row r="593">
      <c r="A593" s="268"/>
      <c r="C593" s="280"/>
      <c r="D593" s="280"/>
      <c r="E593" s="364"/>
      <c r="F593" s="246"/>
      <c r="G593" s="367"/>
      <c r="H593" s="365"/>
      <c r="I593" s="246"/>
      <c r="J593" s="280"/>
      <c r="K593" s="366"/>
      <c r="L593" s="280"/>
      <c r="M593" s="246"/>
      <c r="N593" s="280"/>
      <c r="O593" s="280"/>
      <c r="P593" s="280"/>
      <c r="Q593" s="280"/>
      <c r="R593" s="280"/>
      <c r="S593" s="280"/>
      <c r="T593" s="280"/>
      <c r="U593" s="280"/>
      <c r="V593" s="280"/>
      <c r="W593" s="280"/>
      <c r="X593" s="280"/>
      <c r="Y593" s="246"/>
      <c r="Z593" s="366"/>
      <c r="AA593" s="280"/>
      <c r="AC593" s="368"/>
      <c r="AD593" s="246"/>
      <c r="AE593" s="246"/>
      <c r="AF593" s="246"/>
      <c r="AG593" s="255"/>
      <c r="AH593" s="255"/>
      <c r="AJ593" s="246"/>
      <c r="AK593" s="246"/>
      <c r="AM593" s="246"/>
    </row>
    <row r="594">
      <c r="A594" s="268"/>
      <c r="C594" s="280"/>
      <c r="D594" s="280"/>
      <c r="E594" s="364"/>
      <c r="F594" s="246"/>
      <c r="G594" s="367"/>
      <c r="H594" s="365"/>
      <c r="I594" s="246"/>
      <c r="J594" s="280"/>
      <c r="K594" s="366"/>
      <c r="L594" s="280"/>
      <c r="M594" s="246"/>
      <c r="N594" s="280"/>
      <c r="O594" s="280"/>
      <c r="P594" s="280"/>
      <c r="Q594" s="280"/>
      <c r="R594" s="280"/>
      <c r="S594" s="280"/>
      <c r="T594" s="280"/>
      <c r="U594" s="280"/>
      <c r="V594" s="280"/>
      <c r="W594" s="280"/>
      <c r="X594" s="280"/>
      <c r="Y594" s="246"/>
      <c r="Z594" s="366"/>
      <c r="AA594" s="280"/>
      <c r="AC594" s="368"/>
      <c r="AD594" s="246"/>
      <c r="AE594" s="246"/>
      <c r="AF594" s="246"/>
      <c r="AG594" s="255"/>
      <c r="AH594" s="255"/>
      <c r="AJ594" s="246"/>
      <c r="AK594" s="246"/>
      <c r="AM594" s="246"/>
    </row>
    <row r="595">
      <c r="A595" s="268"/>
      <c r="C595" s="280"/>
      <c r="D595" s="280"/>
      <c r="E595" s="364"/>
      <c r="F595" s="246"/>
      <c r="G595" s="367"/>
      <c r="H595" s="365"/>
      <c r="I595" s="246"/>
      <c r="J595" s="280"/>
      <c r="K595" s="366"/>
      <c r="L595" s="280"/>
      <c r="M595" s="246"/>
      <c r="N595" s="280"/>
      <c r="O595" s="280"/>
      <c r="P595" s="280"/>
      <c r="Q595" s="280"/>
      <c r="R595" s="280"/>
      <c r="S595" s="280"/>
      <c r="T595" s="280"/>
      <c r="U595" s="280"/>
      <c r="V595" s="280"/>
      <c r="W595" s="280"/>
      <c r="X595" s="280"/>
      <c r="Y595" s="246"/>
      <c r="Z595" s="366"/>
      <c r="AA595" s="280"/>
      <c r="AC595" s="368"/>
      <c r="AD595" s="246"/>
      <c r="AE595" s="246"/>
      <c r="AF595" s="246"/>
      <c r="AG595" s="255"/>
      <c r="AH595" s="255"/>
      <c r="AJ595" s="246"/>
      <c r="AK595" s="246"/>
      <c r="AM595" s="246"/>
    </row>
    <row r="596">
      <c r="A596" s="268"/>
      <c r="C596" s="280"/>
      <c r="D596" s="280"/>
      <c r="E596" s="364"/>
      <c r="F596" s="246"/>
      <c r="G596" s="367"/>
      <c r="H596" s="365"/>
      <c r="I596" s="246"/>
      <c r="J596" s="280"/>
      <c r="K596" s="366"/>
      <c r="L596" s="280"/>
      <c r="M596" s="246"/>
      <c r="N596" s="280"/>
      <c r="O596" s="280"/>
      <c r="P596" s="280"/>
      <c r="Q596" s="280"/>
      <c r="R596" s="280"/>
      <c r="S596" s="280"/>
      <c r="T596" s="280"/>
      <c r="U596" s="280"/>
      <c r="V596" s="280"/>
      <c r="W596" s="280"/>
      <c r="X596" s="280"/>
      <c r="Y596" s="246"/>
      <c r="Z596" s="366"/>
      <c r="AA596" s="280"/>
      <c r="AC596" s="368"/>
      <c r="AD596" s="246"/>
      <c r="AE596" s="246"/>
      <c r="AF596" s="246"/>
      <c r="AG596" s="255"/>
      <c r="AH596" s="255"/>
      <c r="AJ596" s="246"/>
      <c r="AK596" s="246"/>
      <c r="AM596" s="246"/>
    </row>
    <row r="597">
      <c r="A597" s="268"/>
      <c r="C597" s="280"/>
      <c r="D597" s="280"/>
      <c r="E597" s="364"/>
      <c r="F597" s="246"/>
      <c r="G597" s="367"/>
      <c r="H597" s="365"/>
      <c r="I597" s="246"/>
      <c r="J597" s="280"/>
      <c r="K597" s="366"/>
      <c r="L597" s="280"/>
      <c r="M597" s="246"/>
      <c r="N597" s="280"/>
      <c r="O597" s="280"/>
      <c r="P597" s="280"/>
      <c r="Q597" s="280"/>
      <c r="R597" s="280"/>
      <c r="S597" s="280"/>
      <c r="T597" s="280"/>
      <c r="U597" s="280"/>
      <c r="V597" s="280"/>
      <c r="W597" s="280"/>
      <c r="X597" s="280"/>
      <c r="Y597" s="246"/>
      <c r="Z597" s="366"/>
      <c r="AA597" s="280"/>
      <c r="AC597" s="368"/>
      <c r="AD597" s="246"/>
      <c r="AE597" s="246"/>
      <c r="AF597" s="246"/>
      <c r="AG597" s="255"/>
      <c r="AH597" s="255"/>
      <c r="AJ597" s="246"/>
      <c r="AK597" s="246"/>
      <c r="AM597" s="246"/>
    </row>
    <row r="598">
      <c r="A598" s="268"/>
      <c r="C598" s="280"/>
      <c r="D598" s="280"/>
      <c r="E598" s="364"/>
      <c r="F598" s="246"/>
      <c r="G598" s="367"/>
      <c r="H598" s="365"/>
      <c r="I598" s="246"/>
      <c r="J598" s="280"/>
      <c r="K598" s="366"/>
      <c r="L598" s="280"/>
      <c r="M598" s="246"/>
      <c r="N598" s="280"/>
      <c r="O598" s="280"/>
      <c r="P598" s="280"/>
      <c r="Q598" s="280"/>
      <c r="R598" s="280"/>
      <c r="S598" s="280"/>
      <c r="T598" s="280"/>
      <c r="U598" s="280"/>
      <c r="V598" s="280"/>
      <c r="W598" s="280"/>
      <c r="X598" s="280"/>
      <c r="Y598" s="246"/>
      <c r="Z598" s="366"/>
      <c r="AA598" s="280"/>
      <c r="AC598" s="368"/>
      <c r="AD598" s="246"/>
      <c r="AE598" s="246"/>
      <c r="AF598" s="246"/>
      <c r="AG598" s="255"/>
      <c r="AH598" s="255"/>
      <c r="AJ598" s="246"/>
      <c r="AK598" s="246"/>
      <c r="AM598" s="246"/>
    </row>
    <row r="599">
      <c r="A599" s="268"/>
      <c r="C599" s="280"/>
      <c r="D599" s="280"/>
      <c r="E599" s="364"/>
      <c r="F599" s="246"/>
      <c r="G599" s="367"/>
      <c r="H599" s="365"/>
      <c r="I599" s="246"/>
      <c r="J599" s="280"/>
      <c r="K599" s="366"/>
      <c r="L599" s="280"/>
      <c r="M599" s="246"/>
      <c r="N599" s="280"/>
      <c r="O599" s="280"/>
      <c r="P599" s="280"/>
      <c r="Q599" s="280"/>
      <c r="R599" s="280"/>
      <c r="S599" s="280"/>
      <c r="T599" s="280"/>
      <c r="U599" s="280"/>
      <c r="V599" s="280"/>
      <c r="W599" s="280"/>
      <c r="X599" s="280"/>
      <c r="Y599" s="246"/>
      <c r="Z599" s="366"/>
      <c r="AA599" s="280"/>
      <c r="AC599" s="368"/>
      <c r="AD599" s="246"/>
      <c r="AE599" s="246"/>
      <c r="AF599" s="246"/>
      <c r="AG599" s="255"/>
      <c r="AH599" s="255"/>
      <c r="AJ599" s="246"/>
      <c r="AK599" s="246"/>
      <c r="AM599" s="246"/>
    </row>
    <row r="600">
      <c r="A600" s="268"/>
      <c r="C600" s="280"/>
      <c r="D600" s="280"/>
      <c r="E600" s="364"/>
      <c r="F600" s="246"/>
      <c r="G600" s="367"/>
      <c r="H600" s="365"/>
      <c r="I600" s="246"/>
      <c r="J600" s="280"/>
      <c r="K600" s="366"/>
      <c r="L600" s="280"/>
      <c r="M600" s="246"/>
      <c r="N600" s="280"/>
      <c r="O600" s="280"/>
      <c r="P600" s="280"/>
      <c r="Q600" s="280"/>
      <c r="R600" s="280"/>
      <c r="S600" s="280"/>
      <c r="T600" s="280"/>
      <c r="U600" s="280"/>
      <c r="V600" s="280"/>
      <c r="W600" s="280"/>
      <c r="X600" s="280"/>
      <c r="Y600" s="246"/>
      <c r="Z600" s="366"/>
      <c r="AA600" s="280"/>
      <c r="AC600" s="368"/>
      <c r="AD600" s="246"/>
      <c r="AE600" s="246"/>
      <c r="AF600" s="246"/>
      <c r="AG600" s="255"/>
      <c r="AH600" s="255"/>
      <c r="AJ600" s="246"/>
      <c r="AK600" s="246"/>
      <c r="AM600" s="246"/>
    </row>
    <row r="601">
      <c r="A601" s="268"/>
      <c r="C601" s="280"/>
      <c r="D601" s="280"/>
      <c r="E601" s="364"/>
      <c r="F601" s="246"/>
      <c r="G601" s="367"/>
      <c r="H601" s="365"/>
      <c r="I601" s="246"/>
      <c r="J601" s="280"/>
      <c r="K601" s="366"/>
      <c r="L601" s="280"/>
      <c r="M601" s="246"/>
      <c r="N601" s="280"/>
      <c r="O601" s="280"/>
      <c r="P601" s="280"/>
      <c r="Q601" s="280"/>
      <c r="R601" s="280"/>
      <c r="S601" s="280"/>
      <c r="T601" s="280"/>
      <c r="U601" s="280"/>
      <c r="V601" s="280"/>
      <c r="W601" s="280"/>
      <c r="X601" s="280"/>
      <c r="Y601" s="246"/>
      <c r="Z601" s="366"/>
      <c r="AA601" s="280"/>
      <c r="AC601" s="368"/>
      <c r="AD601" s="246"/>
      <c r="AE601" s="246"/>
      <c r="AF601" s="246"/>
      <c r="AG601" s="255"/>
      <c r="AH601" s="255"/>
      <c r="AJ601" s="246"/>
      <c r="AK601" s="246"/>
      <c r="AM601" s="246"/>
    </row>
    <row r="602">
      <c r="A602" s="268"/>
      <c r="C602" s="280"/>
      <c r="D602" s="280"/>
      <c r="E602" s="364"/>
      <c r="F602" s="246"/>
      <c r="G602" s="367"/>
      <c r="H602" s="365"/>
      <c r="I602" s="246"/>
      <c r="J602" s="280"/>
      <c r="K602" s="366"/>
      <c r="L602" s="280"/>
      <c r="M602" s="246"/>
      <c r="N602" s="280"/>
      <c r="O602" s="280"/>
      <c r="P602" s="280"/>
      <c r="Q602" s="280"/>
      <c r="R602" s="280"/>
      <c r="S602" s="280"/>
      <c r="T602" s="280"/>
      <c r="U602" s="280"/>
      <c r="V602" s="280"/>
      <c r="W602" s="280"/>
      <c r="X602" s="280"/>
      <c r="Y602" s="246"/>
      <c r="Z602" s="366"/>
      <c r="AA602" s="280"/>
      <c r="AC602" s="368"/>
      <c r="AD602" s="246"/>
      <c r="AE602" s="246"/>
      <c r="AF602" s="246"/>
      <c r="AG602" s="255"/>
      <c r="AH602" s="255"/>
      <c r="AJ602" s="246"/>
      <c r="AK602" s="246"/>
      <c r="AM602" s="246"/>
    </row>
    <row r="603">
      <c r="A603" s="268"/>
      <c r="C603" s="280"/>
      <c r="D603" s="280"/>
      <c r="E603" s="364"/>
      <c r="F603" s="246"/>
      <c r="G603" s="367"/>
      <c r="H603" s="365"/>
      <c r="I603" s="246"/>
      <c r="J603" s="280"/>
      <c r="K603" s="366"/>
      <c r="L603" s="280"/>
      <c r="M603" s="246"/>
      <c r="N603" s="280"/>
      <c r="O603" s="280"/>
      <c r="P603" s="280"/>
      <c r="Q603" s="280"/>
      <c r="R603" s="280"/>
      <c r="S603" s="280"/>
      <c r="T603" s="280"/>
      <c r="U603" s="280"/>
      <c r="V603" s="280"/>
      <c r="W603" s="280"/>
      <c r="X603" s="280"/>
      <c r="Y603" s="246"/>
      <c r="Z603" s="366"/>
      <c r="AA603" s="280"/>
      <c r="AC603" s="368"/>
      <c r="AD603" s="246"/>
      <c r="AE603" s="246"/>
      <c r="AF603" s="246"/>
      <c r="AG603" s="255"/>
      <c r="AH603" s="255"/>
      <c r="AJ603" s="246"/>
      <c r="AK603" s="246"/>
      <c r="AM603" s="246"/>
    </row>
    <row r="604">
      <c r="A604" s="268"/>
      <c r="C604" s="280"/>
      <c r="D604" s="280"/>
      <c r="E604" s="364"/>
      <c r="F604" s="246"/>
      <c r="G604" s="367"/>
      <c r="H604" s="365"/>
      <c r="I604" s="246"/>
      <c r="J604" s="280"/>
      <c r="K604" s="366"/>
      <c r="L604" s="280"/>
      <c r="M604" s="246"/>
      <c r="N604" s="280"/>
      <c r="O604" s="280"/>
      <c r="P604" s="280"/>
      <c r="Q604" s="280"/>
      <c r="R604" s="280"/>
      <c r="S604" s="280"/>
      <c r="T604" s="280"/>
      <c r="U604" s="280"/>
      <c r="V604" s="280"/>
      <c r="W604" s="280"/>
      <c r="X604" s="280"/>
      <c r="Y604" s="246"/>
      <c r="Z604" s="366"/>
      <c r="AA604" s="280"/>
      <c r="AC604" s="368"/>
      <c r="AD604" s="246"/>
      <c r="AE604" s="246"/>
      <c r="AF604" s="246"/>
      <c r="AG604" s="255"/>
      <c r="AH604" s="255"/>
      <c r="AJ604" s="246"/>
      <c r="AK604" s="246"/>
      <c r="AM604" s="246"/>
    </row>
    <row r="605">
      <c r="A605" s="268"/>
      <c r="C605" s="280"/>
      <c r="D605" s="280"/>
      <c r="E605" s="364"/>
      <c r="F605" s="246"/>
      <c r="G605" s="367"/>
      <c r="H605" s="365"/>
      <c r="I605" s="246"/>
      <c r="J605" s="280"/>
      <c r="K605" s="366"/>
      <c r="L605" s="280"/>
      <c r="M605" s="246"/>
      <c r="N605" s="280"/>
      <c r="O605" s="280"/>
      <c r="P605" s="280"/>
      <c r="Q605" s="280"/>
      <c r="R605" s="280"/>
      <c r="S605" s="280"/>
      <c r="T605" s="280"/>
      <c r="U605" s="280"/>
      <c r="V605" s="280"/>
      <c r="W605" s="280"/>
      <c r="X605" s="280"/>
      <c r="Y605" s="246"/>
      <c r="Z605" s="366"/>
      <c r="AA605" s="280"/>
      <c r="AC605" s="368"/>
      <c r="AD605" s="246"/>
      <c r="AE605" s="246"/>
      <c r="AF605" s="246"/>
      <c r="AG605" s="255"/>
      <c r="AH605" s="255"/>
      <c r="AJ605" s="246"/>
      <c r="AK605" s="246"/>
      <c r="AM605" s="246"/>
    </row>
    <row r="606">
      <c r="A606" s="268"/>
      <c r="C606" s="280"/>
      <c r="D606" s="280"/>
      <c r="E606" s="364"/>
      <c r="F606" s="246"/>
      <c r="G606" s="367"/>
      <c r="H606" s="365"/>
      <c r="I606" s="246"/>
      <c r="J606" s="280"/>
      <c r="K606" s="366"/>
      <c r="L606" s="280"/>
      <c r="M606" s="246"/>
      <c r="N606" s="280"/>
      <c r="O606" s="280"/>
      <c r="P606" s="280"/>
      <c r="Q606" s="280"/>
      <c r="R606" s="280"/>
      <c r="S606" s="280"/>
      <c r="T606" s="280"/>
      <c r="U606" s="280"/>
      <c r="V606" s="280"/>
      <c r="W606" s="280"/>
      <c r="X606" s="280"/>
      <c r="Y606" s="246"/>
      <c r="Z606" s="366"/>
      <c r="AA606" s="280"/>
      <c r="AC606" s="368"/>
      <c r="AD606" s="246"/>
      <c r="AE606" s="246"/>
      <c r="AF606" s="246"/>
      <c r="AG606" s="255"/>
      <c r="AH606" s="255"/>
      <c r="AJ606" s="246"/>
      <c r="AK606" s="246"/>
      <c r="AM606" s="246"/>
    </row>
    <row r="607">
      <c r="A607" s="268"/>
      <c r="C607" s="280"/>
      <c r="D607" s="280"/>
      <c r="E607" s="364"/>
      <c r="F607" s="246"/>
      <c r="G607" s="367"/>
      <c r="H607" s="365"/>
      <c r="I607" s="246"/>
      <c r="J607" s="280"/>
      <c r="K607" s="366"/>
      <c r="L607" s="280"/>
      <c r="M607" s="246"/>
      <c r="N607" s="280"/>
      <c r="O607" s="280"/>
      <c r="P607" s="280"/>
      <c r="Q607" s="280"/>
      <c r="R607" s="280"/>
      <c r="S607" s="280"/>
      <c r="T607" s="280"/>
      <c r="U607" s="280"/>
      <c r="V607" s="280"/>
      <c r="W607" s="280"/>
      <c r="X607" s="280"/>
      <c r="Y607" s="246"/>
      <c r="Z607" s="366"/>
      <c r="AA607" s="280"/>
      <c r="AC607" s="368"/>
      <c r="AD607" s="246"/>
      <c r="AE607" s="246"/>
      <c r="AF607" s="246"/>
      <c r="AG607" s="255"/>
      <c r="AH607" s="255"/>
      <c r="AJ607" s="246"/>
      <c r="AK607" s="246"/>
      <c r="AM607" s="246"/>
    </row>
    <row r="608">
      <c r="A608" s="268"/>
      <c r="C608" s="280"/>
      <c r="D608" s="280"/>
      <c r="E608" s="364"/>
      <c r="F608" s="246"/>
      <c r="G608" s="367"/>
      <c r="H608" s="365"/>
      <c r="I608" s="246"/>
      <c r="J608" s="280"/>
      <c r="K608" s="366"/>
      <c r="L608" s="280"/>
      <c r="M608" s="246"/>
      <c r="N608" s="280"/>
      <c r="O608" s="280"/>
      <c r="P608" s="280"/>
      <c r="Q608" s="280"/>
      <c r="R608" s="280"/>
      <c r="S608" s="280"/>
      <c r="T608" s="280"/>
      <c r="U608" s="280"/>
      <c r="V608" s="280"/>
      <c r="W608" s="280"/>
      <c r="X608" s="280"/>
      <c r="Y608" s="246"/>
      <c r="Z608" s="366"/>
      <c r="AA608" s="280"/>
      <c r="AC608" s="368"/>
      <c r="AD608" s="246"/>
      <c r="AE608" s="246"/>
      <c r="AF608" s="246"/>
      <c r="AG608" s="255"/>
      <c r="AH608" s="255"/>
      <c r="AJ608" s="246"/>
      <c r="AK608" s="246"/>
      <c r="AM608" s="246"/>
    </row>
    <row r="609">
      <c r="A609" s="268"/>
      <c r="C609" s="280"/>
      <c r="D609" s="280"/>
      <c r="E609" s="364"/>
      <c r="F609" s="246"/>
      <c r="G609" s="367"/>
      <c r="H609" s="365"/>
      <c r="I609" s="246"/>
      <c r="J609" s="280"/>
      <c r="K609" s="366"/>
      <c r="L609" s="280"/>
      <c r="M609" s="246"/>
      <c r="N609" s="280"/>
      <c r="O609" s="280"/>
      <c r="P609" s="280"/>
      <c r="Q609" s="280"/>
      <c r="R609" s="280"/>
      <c r="S609" s="280"/>
      <c r="T609" s="280"/>
      <c r="U609" s="280"/>
      <c r="V609" s="280"/>
      <c r="W609" s="280"/>
      <c r="X609" s="280"/>
      <c r="Y609" s="246"/>
      <c r="Z609" s="366"/>
      <c r="AA609" s="280"/>
      <c r="AC609" s="368"/>
      <c r="AD609" s="246"/>
      <c r="AE609" s="246"/>
      <c r="AF609" s="246"/>
      <c r="AG609" s="255"/>
      <c r="AH609" s="255"/>
      <c r="AJ609" s="246"/>
      <c r="AK609" s="246"/>
      <c r="AM609" s="246"/>
    </row>
    <row r="610">
      <c r="A610" s="268"/>
      <c r="C610" s="280"/>
      <c r="D610" s="280"/>
      <c r="E610" s="364"/>
      <c r="F610" s="246"/>
      <c r="G610" s="367"/>
      <c r="H610" s="365"/>
      <c r="I610" s="246"/>
      <c r="J610" s="280"/>
      <c r="K610" s="366"/>
      <c r="L610" s="280"/>
      <c r="M610" s="246"/>
      <c r="N610" s="280"/>
      <c r="O610" s="280"/>
      <c r="P610" s="280"/>
      <c r="Q610" s="280"/>
      <c r="R610" s="280"/>
      <c r="S610" s="280"/>
      <c r="T610" s="280"/>
      <c r="U610" s="280"/>
      <c r="V610" s="280"/>
      <c r="W610" s="280"/>
      <c r="X610" s="280"/>
      <c r="Y610" s="246"/>
      <c r="Z610" s="366"/>
      <c r="AA610" s="280"/>
      <c r="AC610" s="368"/>
      <c r="AD610" s="246"/>
      <c r="AE610" s="246"/>
      <c r="AF610" s="246"/>
      <c r="AG610" s="255"/>
      <c r="AH610" s="255"/>
      <c r="AJ610" s="246"/>
      <c r="AK610" s="246"/>
      <c r="AM610" s="246"/>
    </row>
    <row r="611">
      <c r="A611" s="268"/>
      <c r="C611" s="280"/>
      <c r="D611" s="280"/>
      <c r="E611" s="364"/>
      <c r="F611" s="246"/>
      <c r="G611" s="367"/>
      <c r="H611" s="365"/>
      <c r="I611" s="246"/>
      <c r="J611" s="280"/>
      <c r="K611" s="366"/>
      <c r="L611" s="280"/>
      <c r="M611" s="246"/>
      <c r="N611" s="280"/>
      <c r="O611" s="280"/>
      <c r="P611" s="280"/>
      <c r="Q611" s="280"/>
      <c r="R611" s="280"/>
      <c r="S611" s="280"/>
      <c r="T611" s="280"/>
      <c r="U611" s="280"/>
      <c r="V611" s="280"/>
      <c r="W611" s="280"/>
      <c r="X611" s="280"/>
      <c r="Y611" s="246"/>
      <c r="Z611" s="366"/>
      <c r="AA611" s="280"/>
      <c r="AC611" s="368"/>
      <c r="AD611" s="246"/>
      <c r="AE611" s="246"/>
      <c r="AF611" s="246"/>
      <c r="AG611" s="255"/>
      <c r="AH611" s="255"/>
      <c r="AJ611" s="246"/>
      <c r="AK611" s="246"/>
      <c r="AM611" s="246"/>
    </row>
    <row r="612">
      <c r="A612" s="268"/>
      <c r="C612" s="280"/>
      <c r="D612" s="280"/>
      <c r="E612" s="364"/>
      <c r="F612" s="246"/>
      <c r="G612" s="367"/>
      <c r="H612" s="365"/>
      <c r="I612" s="246"/>
      <c r="J612" s="280"/>
      <c r="K612" s="366"/>
      <c r="L612" s="280"/>
      <c r="M612" s="246"/>
      <c r="N612" s="280"/>
      <c r="O612" s="280"/>
      <c r="P612" s="280"/>
      <c r="Q612" s="280"/>
      <c r="R612" s="280"/>
      <c r="S612" s="280"/>
      <c r="T612" s="280"/>
      <c r="U612" s="280"/>
      <c r="V612" s="280"/>
      <c r="W612" s="280"/>
      <c r="X612" s="280"/>
      <c r="Y612" s="246"/>
      <c r="Z612" s="366"/>
      <c r="AA612" s="280"/>
      <c r="AC612" s="368"/>
      <c r="AD612" s="246"/>
      <c r="AE612" s="246"/>
      <c r="AF612" s="246"/>
      <c r="AG612" s="255"/>
      <c r="AH612" s="255"/>
      <c r="AJ612" s="246"/>
      <c r="AK612" s="246"/>
      <c r="AM612" s="246"/>
    </row>
    <row r="613">
      <c r="A613" s="268"/>
      <c r="C613" s="280"/>
      <c r="D613" s="280"/>
      <c r="E613" s="364"/>
      <c r="F613" s="246"/>
      <c r="G613" s="367"/>
      <c r="H613" s="365"/>
      <c r="I613" s="246"/>
      <c r="J613" s="280"/>
      <c r="K613" s="366"/>
      <c r="L613" s="280"/>
      <c r="M613" s="246"/>
      <c r="N613" s="280"/>
      <c r="O613" s="280"/>
      <c r="P613" s="280"/>
      <c r="Q613" s="280"/>
      <c r="R613" s="280"/>
      <c r="S613" s="280"/>
      <c r="T613" s="280"/>
      <c r="U613" s="280"/>
      <c r="V613" s="280"/>
      <c r="W613" s="280"/>
      <c r="X613" s="280"/>
      <c r="Y613" s="246"/>
      <c r="Z613" s="366"/>
      <c r="AA613" s="280"/>
      <c r="AC613" s="368"/>
      <c r="AD613" s="246"/>
      <c r="AE613" s="246"/>
      <c r="AF613" s="246"/>
      <c r="AG613" s="255"/>
      <c r="AH613" s="255"/>
      <c r="AJ613" s="246"/>
      <c r="AK613" s="246"/>
      <c r="AM613" s="246"/>
    </row>
    <row r="614">
      <c r="A614" s="268"/>
      <c r="C614" s="280"/>
      <c r="D614" s="280"/>
      <c r="E614" s="364"/>
      <c r="F614" s="246"/>
      <c r="G614" s="367"/>
      <c r="H614" s="365"/>
      <c r="I614" s="246"/>
      <c r="J614" s="280"/>
      <c r="K614" s="366"/>
      <c r="L614" s="280"/>
      <c r="M614" s="246"/>
      <c r="N614" s="280"/>
      <c r="O614" s="280"/>
      <c r="P614" s="280"/>
      <c r="Q614" s="280"/>
      <c r="R614" s="280"/>
      <c r="S614" s="280"/>
      <c r="T614" s="280"/>
      <c r="U614" s="280"/>
      <c r="V614" s="280"/>
      <c r="W614" s="280"/>
      <c r="X614" s="280"/>
      <c r="Y614" s="246"/>
      <c r="Z614" s="366"/>
      <c r="AA614" s="280"/>
      <c r="AC614" s="368"/>
      <c r="AD614" s="246"/>
      <c r="AE614" s="246"/>
      <c r="AF614" s="246"/>
      <c r="AG614" s="255"/>
      <c r="AH614" s="255"/>
      <c r="AJ614" s="246"/>
      <c r="AK614" s="246"/>
      <c r="AM614" s="246"/>
    </row>
    <row r="615">
      <c r="A615" s="268"/>
      <c r="C615" s="280"/>
      <c r="D615" s="280"/>
      <c r="E615" s="364"/>
      <c r="F615" s="246"/>
      <c r="G615" s="367"/>
      <c r="H615" s="365"/>
      <c r="I615" s="246"/>
      <c r="J615" s="280"/>
      <c r="K615" s="366"/>
      <c r="L615" s="280"/>
      <c r="M615" s="246"/>
      <c r="N615" s="280"/>
      <c r="O615" s="280"/>
      <c r="P615" s="280"/>
      <c r="Q615" s="280"/>
      <c r="R615" s="280"/>
      <c r="S615" s="280"/>
      <c r="T615" s="280"/>
      <c r="U615" s="280"/>
      <c r="V615" s="280"/>
      <c r="W615" s="280"/>
      <c r="X615" s="280"/>
      <c r="Y615" s="246"/>
      <c r="Z615" s="366"/>
      <c r="AA615" s="280"/>
      <c r="AC615" s="368"/>
      <c r="AD615" s="246"/>
      <c r="AE615" s="246"/>
      <c r="AF615" s="246"/>
      <c r="AG615" s="255"/>
      <c r="AH615" s="255"/>
      <c r="AJ615" s="246"/>
      <c r="AK615" s="246"/>
      <c r="AM615" s="246"/>
    </row>
    <row r="616">
      <c r="A616" s="268"/>
      <c r="C616" s="280"/>
      <c r="D616" s="280"/>
      <c r="E616" s="364"/>
      <c r="F616" s="246"/>
      <c r="G616" s="367"/>
      <c r="H616" s="365"/>
      <c r="I616" s="246"/>
      <c r="J616" s="280"/>
      <c r="K616" s="366"/>
      <c r="L616" s="280"/>
      <c r="M616" s="246"/>
      <c r="N616" s="280"/>
      <c r="O616" s="280"/>
      <c r="P616" s="280"/>
      <c r="Q616" s="280"/>
      <c r="R616" s="280"/>
      <c r="S616" s="280"/>
      <c r="T616" s="280"/>
      <c r="U616" s="280"/>
      <c r="V616" s="280"/>
      <c r="W616" s="280"/>
      <c r="X616" s="280"/>
      <c r="Y616" s="246"/>
      <c r="Z616" s="366"/>
      <c r="AA616" s="280"/>
      <c r="AC616" s="368"/>
      <c r="AD616" s="246"/>
      <c r="AE616" s="246"/>
      <c r="AF616" s="246"/>
      <c r="AG616" s="255"/>
      <c r="AH616" s="255"/>
      <c r="AJ616" s="246"/>
      <c r="AK616" s="246"/>
      <c r="AM616" s="246"/>
    </row>
    <row r="617">
      <c r="A617" s="268"/>
      <c r="C617" s="280"/>
      <c r="D617" s="280"/>
      <c r="E617" s="364"/>
      <c r="F617" s="246"/>
      <c r="G617" s="367"/>
      <c r="H617" s="365"/>
      <c r="I617" s="246"/>
      <c r="J617" s="280"/>
      <c r="K617" s="366"/>
      <c r="L617" s="280"/>
      <c r="M617" s="246"/>
      <c r="N617" s="280"/>
      <c r="O617" s="280"/>
      <c r="P617" s="280"/>
      <c r="Q617" s="280"/>
      <c r="R617" s="280"/>
      <c r="S617" s="280"/>
      <c r="T617" s="280"/>
      <c r="U617" s="280"/>
      <c r="V617" s="280"/>
      <c r="W617" s="280"/>
      <c r="X617" s="280"/>
      <c r="Y617" s="246"/>
      <c r="Z617" s="366"/>
      <c r="AA617" s="280"/>
      <c r="AC617" s="368"/>
      <c r="AD617" s="246"/>
      <c r="AE617" s="246"/>
      <c r="AF617" s="246"/>
      <c r="AG617" s="255"/>
      <c r="AH617" s="255"/>
      <c r="AJ617" s="246"/>
      <c r="AK617" s="246"/>
      <c r="AM617" s="246"/>
    </row>
    <row r="618">
      <c r="A618" s="268"/>
      <c r="C618" s="280"/>
      <c r="D618" s="280"/>
      <c r="E618" s="364"/>
      <c r="F618" s="246"/>
      <c r="G618" s="367"/>
      <c r="H618" s="365"/>
      <c r="I618" s="246"/>
      <c r="J618" s="280"/>
      <c r="K618" s="366"/>
      <c r="L618" s="280"/>
      <c r="M618" s="246"/>
      <c r="N618" s="280"/>
      <c r="O618" s="280"/>
      <c r="P618" s="280"/>
      <c r="Q618" s="280"/>
      <c r="R618" s="280"/>
      <c r="S618" s="280"/>
      <c r="T618" s="280"/>
      <c r="U618" s="280"/>
      <c r="V618" s="280"/>
      <c r="W618" s="280"/>
      <c r="X618" s="280"/>
      <c r="Y618" s="246"/>
      <c r="Z618" s="366"/>
      <c r="AA618" s="280"/>
      <c r="AC618" s="368"/>
      <c r="AD618" s="246"/>
      <c r="AE618" s="246"/>
      <c r="AF618" s="246"/>
      <c r="AG618" s="255"/>
      <c r="AH618" s="255"/>
      <c r="AJ618" s="246"/>
      <c r="AK618" s="246"/>
      <c r="AM618" s="246"/>
    </row>
    <row r="619">
      <c r="A619" s="268"/>
      <c r="C619" s="280"/>
      <c r="D619" s="280"/>
      <c r="E619" s="364"/>
      <c r="F619" s="246"/>
      <c r="G619" s="367"/>
      <c r="H619" s="365"/>
      <c r="I619" s="246"/>
      <c r="J619" s="280"/>
      <c r="K619" s="366"/>
      <c r="L619" s="280"/>
      <c r="M619" s="246"/>
      <c r="N619" s="280"/>
      <c r="O619" s="280"/>
      <c r="P619" s="280"/>
      <c r="Q619" s="280"/>
      <c r="R619" s="280"/>
      <c r="S619" s="280"/>
      <c r="T619" s="280"/>
      <c r="U619" s="280"/>
      <c r="V619" s="280"/>
      <c r="W619" s="280"/>
      <c r="X619" s="280"/>
      <c r="Y619" s="246"/>
      <c r="Z619" s="366"/>
      <c r="AA619" s="280"/>
      <c r="AC619" s="368"/>
      <c r="AD619" s="246"/>
      <c r="AE619" s="246"/>
      <c r="AF619" s="246"/>
      <c r="AG619" s="255"/>
      <c r="AH619" s="255"/>
      <c r="AJ619" s="246"/>
      <c r="AK619" s="246"/>
      <c r="AM619" s="246"/>
    </row>
    <row r="620">
      <c r="A620" s="268"/>
      <c r="C620" s="280"/>
      <c r="D620" s="280"/>
      <c r="E620" s="364"/>
      <c r="F620" s="246"/>
      <c r="G620" s="367"/>
      <c r="H620" s="365"/>
      <c r="I620" s="246"/>
      <c r="J620" s="280"/>
      <c r="K620" s="366"/>
      <c r="L620" s="280"/>
      <c r="M620" s="246"/>
      <c r="N620" s="280"/>
      <c r="O620" s="280"/>
      <c r="P620" s="280"/>
      <c r="Q620" s="280"/>
      <c r="R620" s="280"/>
      <c r="S620" s="280"/>
      <c r="T620" s="280"/>
      <c r="U620" s="280"/>
      <c r="V620" s="280"/>
      <c r="W620" s="280"/>
      <c r="X620" s="280"/>
      <c r="Y620" s="246"/>
      <c r="Z620" s="366"/>
      <c r="AA620" s="280"/>
      <c r="AC620" s="368"/>
      <c r="AD620" s="246"/>
      <c r="AE620" s="246"/>
      <c r="AF620" s="246"/>
      <c r="AG620" s="255"/>
      <c r="AH620" s="255"/>
      <c r="AJ620" s="246"/>
      <c r="AK620" s="246"/>
      <c r="AM620" s="246"/>
    </row>
    <row r="621">
      <c r="A621" s="268"/>
      <c r="C621" s="280"/>
      <c r="D621" s="280"/>
      <c r="E621" s="364"/>
      <c r="F621" s="246"/>
      <c r="G621" s="367"/>
      <c r="H621" s="365"/>
      <c r="I621" s="246"/>
      <c r="J621" s="280"/>
      <c r="K621" s="366"/>
      <c r="L621" s="280"/>
      <c r="M621" s="246"/>
      <c r="N621" s="280"/>
      <c r="O621" s="280"/>
      <c r="P621" s="280"/>
      <c r="Q621" s="280"/>
      <c r="R621" s="280"/>
      <c r="S621" s="280"/>
      <c r="T621" s="280"/>
      <c r="U621" s="280"/>
      <c r="V621" s="280"/>
      <c r="W621" s="280"/>
      <c r="X621" s="280"/>
      <c r="Y621" s="246"/>
      <c r="Z621" s="366"/>
      <c r="AA621" s="280"/>
      <c r="AC621" s="368"/>
      <c r="AD621" s="246"/>
      <c r="AE621" s="246"/>
      <c r="AF621" s="246"/>
      <c r="AG621" s="255"/>
      <c r="AH621" s="255"/>
      <c r="AJ621" s="246"/>
      <c r="AK621" s="246"/>
      <c r="AM621" s="246"/>
    </row>
    <row r="622">
      <c r="A622" s="268"/>
      <c r="C622" s="280"/>
      <c r="D622" s="280"/>
      <c r="E622" s="364"/>
      <c r="F622" s="246"/>
      <c r="G622" s="367"/>
      <c r="H622" s="365"/>
      <c r="I622" s="246"/>
      <c r="J622" s="280"/>
      <c r="K622" s="366"/>
      <c r="L622" s="280"/>
      <c r="M622" s="246"/>
      <c r="N622" s="280"/>
      <c r="O622" s="280"/>
      <c r="P622" s="280"/>
      <c r="Q622" s="280"/>
      <c r="R622" s="280"/>
      <c r="S622" s="280"/>
      <c r="T622" s="280"/>
      <c r="U622" s="280"/>
      <c r="V622" s="280"/>
      <c r="W622" s="280"/>
      <c r="X622" s="280"/>
      <c r="Y622" s="246"/>
      <c r="Z622" s="366"/>
      <c r="AA622" s="280"/>
      <c r="AC622" s="368"/>
      <c r="AD622" s="246"/>
      <c r="AE622" s="246"/>
      <c r="AF622" s="246"/>
      <c r="AG622" s="255"/>
      <c r="AH622" s="255"/>
      <c r="AJ622" s="246"/>
      <c r="AK622" s="246"/>
      <c r="AM622" s="246"/>
    </row>
    <row r="623">
      <c r="A623" s="268"/>
      <c r="C623" s="280"/>
      <c r="D623" s="280"/>
      <c r="E623" s="364"/>
      <c r="F623" s="246"/>
      <c r="G623" s="367"/>
      <c r="H623" s="365"/>
      <c r="I623" s="246"/>
      <c r="J623" s="280"/>
      <c r="K623" s="366"/>
      <c r="L623" s="280"/>
      <c r="M623" s="246"/>
      <c r="N623" s="280"/>
      <c r="O623" s="280"/>
      <c r="P623" s="280"/>
      <c r="Q623" s="280"/>
      <c r="R623" s="280"/>
      <c r="S623" s="280"/>
      <c r="T623" s="280"/>
      <c r="U623" s="280"/>
      <c r="V623" s="280"/>
      <c r="W623" s="280"/>
      <c r="X623" s="280"/>
      <c r="Y623" s="246"/>
      <c r="Z623" s="366"/>
      <c r="AA623" s="280"/>
      <c r="AC623" s="368"/>
      <c r="AD623" s="246"/>
      <c r="AE623" s="246"/>
      <c r="AF623" s="246"/>
      <c r="AG623" s="255"/>
      <c r="AH623" s="255"/>
      <c r="AJ623" s="246"/>
      <c r="AK623" s="246"/>
      <c r="AM623" s="246"/>
    </row>
    <row r="624">
      <c r="A624" s="268"/>
      <c r="C624" s="280"/>
      <c r="D624" s="280"/>
      <c r="E624" s="364"/>
      <c r="F624" s="246"/>
      <c r="G624" s="367"/>
      <c r="H624" s="365"/>
      <c r="I624" s="246"/>
      <c r="J624" s="280"/>
      <c r="K624" s="366"/>
      <c r="L624" s="280"/>
      <c r="M624" s="246"/>
      <c r="N624" s="280"/>
      <c r="O624" s="280"/>
      <c r="P624" s="280"/>
      <c r="Q624" s="280"/>
      <c r="R624" s="280"/>
      <c r="S624" s="280"/>
      <c r="T624" s="280"/>
      <c r="U624" s="280"/>
      <c r="V624" s="280"/>
      <c r="W624" s="280"/>
      <c r="X624" s="280"/>
      <c r="Y624" s="246"/>
      <c r="Z624" s="366"/>
      <c r="AA624" s="280"/>
      <c r="AC624" s="368"/>
      <c r="AD624" s="246"/>
      <c r="AE624" s="246"/>
      <c r="AF624" s="246"/>
      <c r="AG624" s="255"/>
      <c r="AH624" s="255"/>
      <c r="AJ624" s="246"/>
      <c r="AK624" s="246"/>
      <c r="AM624" s="246"/>
    </row>
    <row r="625">
      <c r="A625" s="268"/>
      <c r="C625" s="280"/>
      <c r="D625" s="280"/>
      <c r="E625" s="364"/>
      <c r="F625" s="246"/>
      <c r="G625" s="367"/>
      <c r="H625" s="365"/>
      <c r="I625" s="246"/>
      <c r="J625" s="280"/>
      <c r="K625" s="366"/>
      <c r="L625" s="280"/>
      <c r="M625" s="246"/>
      <c r="N625" s="280"/>
      <c r="O625" s="280"/>
      <c r="P625" s="280"/>
      <c r="Q625" s="280"/>
      <c r="R625" s="280"/>
      <c r="S625" s="280"/>
      <c r="T625" s="280"/>
      <c r="U625" s="280"/>
      <c r="V625" s="280"/>
      <c r="W625" s="280"/>
      <c r="X625" s="280"/>
      <c r="Y625" s="246"/>
      <c r="Z625" s="366"/>
      <c r="AA625" s="280"/>
      <c r="AC625" s="368"/>
      <c r="AD625" s="246"/>
      <c r="AE625" s="246"/>
      <c r="AF625" s="246"/>
      <c r="AG625" s="255"/>
      <c r="AH625" s="255"/>
      <c r="AJ625" s="246"/>
      <c r="AK625" s="246"/>
      <c r="AM625" s="246"/>
    </row>
    <row r="626">
      <c r="A626" s="268"/>
      <c r="C626" s="280"/>
      <c r="D626" s="280"/>
      <c r="E626" s="364"/>
      <c r="F626" s="246"/>
      <c r="G626" s="367"/>
      <c r="H626" s="365"/>
      <c r="I626" s="246"/>
      <c r="J626" s="280"/>
      <c r="K626" s="366"/>
      <c r="L626" s="280"/>
      <c r="M626" s="246"/>
      <c r="N626" s="280"/>
      <c r="O626" s="280"/>
      <c r="P626" s="280"/>
      <c r="Q626" s="280"/>
      <c r="R626" s="280"/>
      <c r="S626" s="280"/>
      <c r="T626" s="280"/>
      <c r="U626" s="280"/>
      <c r="V626" s="280"/>
      <c r="W626" s="280"/>
      <c r="X626" s="280"/>
      <c r="Y626" s="246"/>
      <c r="Z626" s="366"/>
      <c r="AA626" s="280"/>
      <c r="AC626" s="368"/>
      <c r="AD626" s="246"/>
      <c r="AE626" s="246"/>
      <c r="AF626" s="246"/>
      <c r="AG626" s="255"/>
      <c r="AH626" s="255"/>
      <c r="AJ626" s="246"/>
      <c r="AK626" s="246"/>
      <c r="AM626" s="246"/>
    </row>
    <row r="627">
      <c r="A627" s="268"/>
      <c r="C627" s="280"/>
      <c r="D627" s="280"/>
      <c r="E627" s="364"/>
      <c r="F627" s="246"/>
      <c r="G627" s="367"/>
      <c r="H627" s="365"/>
      <c r="I627" s="246"/>
      <c r="J627" s="280"/>
      <c r="K627" s="366"/>
      <c r="L627" s="280"/>
      <c r="M627" s="246"/>
      <c r="N627" s="280"/>
      <c r="O627" s="280"/>
      <c r="P627" s="280"/>
      <c r="Q627" s="280"/>
      <c r="R627" s="280"/>
      <c r="S627" s="280"/>
      <c r="T627" s="280"/>
      <c r="U627" s="280"/>
      <c r="V627" s="280"/>
      <c r="W627" s="280"/>
      <c r="X627" s="280"/>
      <c r="Y627" s="246"/>
      <c r="Z627" s="366"/>
      <c r="AA627" s="280"/>
      <c r="AC627" s="368"/>
      <c r="AD627" s="246"/>
      <c r="AE627" s="246"/>
      <c r="AF627" s="246"/>
      <c r="AG627" s="255"/>
      <c r="AH627" s="255"/>
      <c r="AJ627" s="246"/>
      <c r="AK627" s="246"/>
      <c r="AM627" s="246"/>
    </row>
    <row r="628">
      <c r="A628" s="268"/>
      <c r="C628" s="280"/>
      <c r="D628" s="280"/>
      <c r="E628" s="364"/>
      <c r="F628" s="246"/>
      <c r="G628" s="367"/>
      <c r="H628" s="365"/>
      <c r="I628" s="246"/>
      <c r="J628" s="280"/>
      <c r="K628" s="366"/>
      <c r="L628" s="280"/>
      <c r="M628" s="246"/>
      <c r="N628" s="280"/>
      <c r="O628" s="280"/>
      <c r="P628" s="280"/>
      <c r="Q628" s="280"/>
      <c r="R628" s="280"/>
      <c r="S628" s="280"/>
      <c r="T628" s="280"/>
      <c r="U628" s="280"/>
      <c r="V628" s="280"/>
      <c r="W628" s="280"/>
      <c r="X628" s="280"/>
      <c r="Y628" s="246"/>
      <c r="Z628" s="366"/>
      <c r="AA628" s="280"/>
      <c r="AC628" s="368"/>
      <c r="AD628" s="246"/>
      <c r="AE628" s="246"/>
      <c r="AF628" s="246"/>
      <c r="AG628" s="255"/>
      <c r="AH628" s="255"/>
      <c r="AJ628" s="246"/>
      <c r="AK628" s="246"/>
      <c r="AM628" s="246"/>
    </row>
    <row r="629">
      <c r="A629" s="268"/>
      <c r="C629" s="280"/>
      <c r="D629" s="280"/>
      <c r="E629" s="364"/>
      <c r="F629" s="246"/>
      <c r="G629" s="367"/>
      <c r="H629" s="365"/>
      <c r="I629" s="246"/>
      <c r="J629" s="280"/>
      <c r="K629" s="366"/>
      <c r="L629" s="280"/>
      <c r="M629" s="246"/>
      <c r="N629" s="280"/>
      <c r="O629" s="280"/>
      <c r="P629" s="280"/>
      <c r="Q629" s="280"/>
      <c r="R629" s="280"/>
      <c r="S629" s="280"/>
      <c r="T629" s="280"/>
      <c r="U629" s="280"/>
      <c r="V629" s="280"/>
      <c r="W629" s="280"/>
      <c r="X629" s="280"/>
      <c r="Y629" s="246"/>
      <c r="Z629" s="366"/>
      <c r="AA629" s="280"/>
      <c r="AC629" s="368"/>
      <c r="AD629" s="246"/>
      <c r="AE629" s="246"/>
      <c r="AF629" s="246"/>
      <c r="AG629" s="255"/>
      <c r="AH629" s="255"/>
      <c r="AJ629" s="246"/>
      <c r="AK629" s="246"/>
      <c r="AM629" s="246"/>
    </row>
    <row r="630">
      <c r="A630" s="268"/>
      <c r="C630" s="280"/>
      <c r="D630" s="280"/>
      <c r="E630" s="364"/>
      <c r="F630" s="246"/>
      <c r="G630" s="367"/>
      <c r="H630" s="365"/>
      <c r="I630" s="246"/>
      <c r="J630" s="280"/>
      <c r="K630" s="366"/>
      <c r="L630" s="280"/>
      <c r="M630" s="246"/>
      <c r="N630" s="280"/>
      <c r="O630" s="280"/>
      <c r="P630" s="280"/>
      <c r="Q630" s="280"/>
      <c r="R630" s="280"/>
      <c r="S630" s="280"/>
      <c r="T630" s="280"/>
      <c r="U630" s="280"/>
      <c r="V630" s="280"/>
      <c r="W630" s="280"/>
      <c r="X630" s="280"/>
      <c r="Y630" s="246"/>
      <c r="Z630" s="366"/>
      <c r="AA630" s="280"/>
      <c r="AC630" s="368"/>
      <c r="AD630" s="246"/>
      <c r="AE630" s="246"/>
      <c r="AF630" s="246"/>
      <c r="AG630" s="255"/>
      <c r="AH630" s="255"/>
      <c r="AJ630" s="246"/>
      <c r="AK630" s="246"/>
      <c r="AM630" s="246"/>
    </row>
    <row r="631">
      <c r="A631" s="268"/>
      <c r="C631" s="280"/>
      <c r="D631" s="280"/>
      <c r="E631" s="364"/>
      <c r="F631" s="246"/>
      <c r="G631" s="367"/>
      <c r="H631" s="365"/>
      <c r="I631" s="246"/>
      <c r="J631" s="280"/>
      <c r="K631" s="366"/>
      <c r="L631" s="280"/>
      <c r="M631" s="246"/>
      <c r="N631" s="280"/>
      <c r="O631" s="280"/>
      <c r="P631" s="280"/>
      <c r="Q631" s="280"/>
      <c r="R631" s="280"/>
      <c r="S631" s="280"/>
      <c r="T631" s="280"/>
      <c r="U631" s="280"/>
      <c r="V631" s="280"/>
      <c r="W631" s="280"/>
      <c r="X631" s="280"/>
      <c r="Y631" s="246"/>
      <c r="Z631" s="366"/>
      <c r="AA631" s="280"/>
      <c r="AC631" s="368"/>
      <c r="AD631" s="246"/>
      <c r="AE631" s="246"/>
      <c r="AF631" s="246"/>
      <c r="AG631" s="255"/>
      <c r="AH631" s="255"/>
      <c r="AJ631" s="246"/>
      <c r="AK631" s="246"/>
      <c r="AM631" s="246"/>
    </row>
    <row r="632">
      <c r="A632" s="268"/>
      <c r="C632" s="280"/>
      <c r="D632" s="280"/>
      <c r="E632" s="364"/>
      <c r="F632" s="246"/>
      <c r="G632" s="367"/>
      <c r="H632" s="365"/>
      <c r="I632" s="246"/>
      <c r="J632" s="280"/>
      <c r="K632" s="366"/>
      <c r="L632" s="280"/>
      <c r="M632" s="246"/>
      <c r="N632" s="280"/>
      <c r="O632" s="280"/>
      <c r="P632" s="280"/>
      <c r="Q632" s="280"/>
      <c r="R632" s="280"/>
      <c r="S632" s="280"/>
      <c r="T632" s="280"/>
      <c r="U632" s="280"/>
      <c r="V632" s="280"/>
      <c r="W632" s="280"/>
      <c r="X632" s="280"/>
      <c r="Y632" s="246"/>
      <c r="Z632" s="366"/>
      <c r="AA632" s="280"/>
      <c r="AC632" s="368"/>
      <c r="AD632" s="246"/>
      <c r="AE632" s="246"/>
      <c r="AF632" s="246"/>
      <c r="AG632" s="255"/>
      <c r="AH632" s="255"/>
      <c r="AJ632" s="246"/>
      <c r="AK632" s="246"/>
      <c r="AM632" s="246"/>
    </row>
    <row r="633">
      <c r="A633" s="268"/>
      <c r="C633" s="280"/>
      <c r="D633" s="280"/>
      <c r="E633" s="364"/>
      <c r="F633" s="246"/>
      <c r="G633" s="367"/>
      <c r="H633" s="365"/>
      <c r="I633" s="246"/>
      <c r="J633" s="280"/>
      <c r="K633" s="366"/>
      <c r="L633" s="280"/>
      <c r="M633" s="246"/>
      <c r="N633" s="280"/>
      <c r="O633" s="280"/>
      <c r="P633" s="280"/>
      <c r="Q633" s="280"/>
      <c r="R633" s="280"/>
      <c r="S633" s="280"/>
      <c r="T633" s="280"/>
      <c r="U633" s="280"/>
      <c r="V633" s="280"/>
      <c r="W633" s="280"/>
      <c r="X633" s="280"/>
      <c r="Y633" s="246"/>
      <c r="Z633" s="366"/>
      <c r="AA633" s="280"/>
      <c r="AC633" s="368"/>
      <c r="AD633" s="246"/>
      <c r="AE633" s="246"/>
      <c r="AF633" s="246"/>
      <c r="AG633" s="255"/>
      <c r="AH633" s="255"/>
      <c r="AJ633" s="246"/>
      <c r="AK633" s="246"/>
      <c r="AM633" s="246"/>
    </row>
    <row r="634">
      <c r="A634" s="268"/>
      <c r="C634" s="280"/>
      <c r="D634" s="280"/>
      <c r="E634" s="364"/>
      <c r="F634" s="246"/>
      <c r="G634" s="367"/>
      <c r="H634" s="365"/>
      <c r="I634" s="246"/>
      <c r="J634" s="280"/>
      <c r="K634" s="366"/>
      <c r="L634" s="280"/>
      <c r="M634" s="246"/>
      <c r="N634" s="280"/>
      <c r="O634" s="280"/>
      <c r="P634" s="280"/>
      <c r="Q634" s="280"/>
      <c r="R634" s="280"/>
      <c r="S634" s="280"/>
      <c r="T634" s="280"/>
      <c r="U634" s="280"/>
      <c r="V634" s="280"/>
      <c r="W634" s="280"/>
      <c r="X634" s="280"/>
      <c r="Y634" s="246"/>
      <c r="Z634" s="366"/>
      <c r="AA634" s="280"/>
      <c r="AC634" s="368"/>
      <c r="AD634" s="246"/>
      <c r="AE634" s="246"/>
      <c r="AF634" s="246"/>
      <c r="AG634" s="255"/>
      <c r="AH634" s="255"/>
      <c r="AJ634" s="246"/>
      <c r="AK634" s="246"/>
      <c r="AM634" s="246"/>
    </row>
    <row r="635">
      <c r="A635" s="268"/>
      <c r="C635" s="280"/>
      <c r="D635" s="280"/>
      <c r="E635" s="364"/>
      <c r="F635" s="246"/>
      <c r="G635" s="367"/>
      <c r="H635" s="365"/>
      <c r="I635" s="246"/>
      <c r="J635" s="280"/>
      <c r="K635" s="366"/>
      <c r="L635" s="280"/>
      <c r="M635" s="246"/>
      <c r="N635" s="280"/>
      <c r="O635" s="280"/>
      <c r="P635" s="280"/>
      <c r="Q635" s="280"/>
      <c r="R635" s="280"/>
      <c r="S635" s="280"/>
      <c r="T635" s="280"/>
      <c r="U635" s="280"/>
      <c r="V635" s="280"/>
      <c r="W635" s="280"/>
      <c r="X635" s="280"/>
      <c r="Y635" s="246"/>
      <c r="Z635" s="366"/>
      <c r="AA635" s="280"/>
      <c r="AC635" s="368"/>
      <c r="AD635" s="246"/>
      <c r="AE635" s="246"/>
      <c r="AF635" s="246"/>
      <c r="AG635" s="255"/>
      <c r="AH635" s="255"/>
      <c r="AJ635" s="246"/>
      <c r="AK635" s="246"/>
      <c r="AM635" s="246"/>
    </row>
    <row r="636">
      <c r="A636" s="268"/>
      <c r="C636" s="280"/>
      <c r="D636" s="280"/>
      <c r="E636" s="364"/>
      <c r="F636" s="246"/>
      <c r="G636" s="367"/>
      <c r="H636" s="365"/>
      <c r="I636" s="246"/>
      <c r="J636" s="280"/>
      <c r="K636" s="366"/>
      <c r="L636" s="280"/>
      <c r="M636" s="246"/>
      <c r="N636" s="280"/>
      <c r="O636" s="280"/>
      <c r="P636" s="280"/>
      <c r="Q636" s="280"/>
      <c r="R636" s="280"/>
      <c r="S636" s="280"/>
      <c r="T636" s="280"/>
      <c r="U636" s="280"/>
      <c r="V636" s="280"/>
      <c r="W636" s="280"/>
      <c r="X636" s="280"/>
      <c r="Y636" s="246"/>
      <c r="Z636" s="366"/>
      <c r="AA636" s="280"/>
      <c r="AC636" s="368"/>
      <c r="AD636" s="246"/>
      <c r="AE636" s="246"/>
      <c r="AF636" s="246"/>
      <c r="AG636" s="255"/>
      <c r="AH636" s="255"/>
      <c r="AJ636" s="246"/>
      <c r="AK636" s="246"/>
      <c r="AM636" s="246"/>
    </row>
    <row r="637">
      <c r="A637" s="268"/>
      <c r="C637" s="280"/>
      <c r="D637" s="280"/>
      <c r="E637" s="364"/>
      <c r="F637" s="246"/>
      <c r="G637" s="367"/>
      <c r="H637" s="365"/>
      <c r="I637" s="246"/>
      <c r="J637" s="280"/>
      <c r="K637" s="366"/>
      <c r="L637" s="280"/>
      <c r="M637" s="246"/>
      <c r="N637" s="280"/>
      <c r="O637" s="280"/>
      <c r="P637" s="280"/>
      <c r="Q637" s="280"/>
      <c r="R637" s="280"/>
      <c r="S637" s="280"/>
      <c r="T637" s="280"/>
      <c r="U637" s="280"/>
      <c r="V637" s="280"/>
      <c r="W637" s="280"/>
      <c r="X637" s="280"/>
      <c r="Y637" s="246"/>
      <c r="Z637" s="366"/>
      <c r="AA637" s="280"/>
      <c r="AC637" s="368"/>
      <c r="AD637" s="246"/>
      <c r="AE637" s="246"/>
      <c r="AF637" s="246"/>
      <c r="AG637" s="255"/>
      <c r="AH637" s="255"/>
      <c r="AJ637" s="246"/>
      <c r="AK637" s="246"/>
      <c r="AM637" s="246"/>
    </row>
    <row r="638">
      <c r="A638" s="268"/>
      <c r="C638" s="280"/>
      <c r="D638" s="280"/>
      <c r="E638" s="364"/>
      <c r="F638" s="246"/>
      <c r="G638" s="367"/>
      <c r="H638" s="365"/>
      <c r="I638" s="246"/>
      <c r="J638" s="280"/>
      <c r="K638" s="366"/>
      <c r="L638" s="280"/>
      <c r="M638" s="246"/>
      <c r="N638" s="280"/>
      <c r="O638" s="280"/>
      <c r="P638" s="280"/>
      <c r="Q638" s="280"/>
      <c r="R638" s="280"/>
      <c r="S638" s="280"/>
      <c r="T638" s="280"/>
      <c r="U638" s="280"/>
      <c r="V638" s="280"/>
      <c r="W638" s="280"/>
      <c r="X638" s="280"/>
      <c r="Y638" s="246"/>
      <c r="Z638" s="366"/>
      <c r="AA638" s="280"/>
      <c r="AC638" s="368"/>
      <c r="AD638" s="246"/>
      <c r="AE638" s="246"/>
      <c r="AF638" s="246"/>
      <c r="AG638" s="255"/>
      <c r="AH638" s="255"/>
      <c r="AJ638" s="246"/>
      <c r="AK638" s="246"/>
      <c r="AM638" s="246"/>
    </row>
    <row r="639">
      <c r="A639" s="268"/>
      <c r="C639" s="280"/>
      <c r="D639" s="280"/>
      <c r="E639" s="364"/>
      <c r="F639" s="246"/>
      <c r="G639" s="367"/>
      <c r="H639" s="365"/>
      <c r="I639" s="246"/>
      <c r="J639" s="280"/>
      <c r="K639" s="366"/>
      <c r="L639" s="280"/>
      <c r="M639" s="246"/>
      <c r="N639" s="280"/>
      <c r="O639" s="280"/>
      <c r="P639" s="280"/>
      <c r="Q639" s="280"/>
      <c r="R639" s="280"/>
      <c r="S639" s="280"/>
      <c r="T639" s="280"/>
      <c r="U639" s="280"/>
      <c r="V639" s="280"/>
      <c r="W639" s="280"/>
      <c r="X639" s="280"/>
      <c r="Y639" s="246"/>
      <c r="Z639" s="366"/>
      <c r="AA639" s="280"/>
      <c r="AC639" s="368"/>
      <c r="AD639" s="246"/>
      <c r="AE639" s="246"/>
      <c r="AF639" s="246"/>
      <c r="AG639" s="255"/>
      <c r="AH639" s="255"/>
      <c r="AJ639" s="246"/>
      <c r="AK639" s="246"/>
      <c r="AM639" s="246"/>
    </row>
    <row r="640">
      <c r="A640" s="268"/>
      <c r="C640" s="280"/>
      <c r="D640" s="280"/>
      <c r="E640" s="364"/>
      <c r="F640" s="246"/>
      <c r="G640" s="367"/>
      <c r="H640" s="365"/>
      <c r="I640" s="246"/>
      <c r="J640" s="280"/>
      <c r="K640" s="366"/>
      <c r="L640" s="280"/>
      <c r="M640" s="246"/>
      <c r="N640" s="280"/>
      <c r="O640" s="280"/>
      <c r="P640" s="280"/>
      <c r="Q640" s="280"/>
      <c r="R640" s="280"/>
      <c r="S640" s="280"/>
      <c r="T640" s="280"/>
      <c r="U640" s="280"/>
      <c r="V640" s="280"/>
      <c r="W640" s="280"/>
      <c r="X640" s="280"/>
      <c r="Y640" s="246"/>
      <c r="Z640" s="366"/>
      <c r="AA640" s="280"/>
      <c r="AC640" s="368"/>
      <c r="AD640" s="246"/>
      <c r="AE640" s="246"/>
      <c r="AF640" s="246"/>
      <c r="AG640" s="255"/>
      <c r="AH640" s="255"/>
      <c r="AJ640" s="246"/>
      <c r="AK640" s="246"/>
      <c r="AM640" s="246"/>
    </row>
    <row r="641">
      <c r="A641" s="268"/>
      <c r="C641" s="280"/>
      <c r="D641" s="280"/>
      <c r="E641" s="364"/>
      <c r="F641" s="246"/>
      <c r="G641" s="367"/>
      <c r="H641" s="365"/>
      <c r="I641" s="246"/>
      <c r="J641" s="280"/>
      <c r="K641" s="366"/>
      <c r="L641" s="280"/>
      <c r="M641" s="246"/>
      <c r="N641" s="280"/>
      <c r="O641" s="280"/>
      <c r="P641" s="280"/>
      <c r="Q641" s="280"/>
      <c r="R641" s="280"/>
      <c r="S641" s="280"/>
      <c r="T641" s="280"/>
      <c r="U641" s="280"/>
      <c r="V641" s="280"/>
      <c r="W641" s="280"/>
      <c r="X641" s="280"/>
      <c r="Y641" s="246"/>
      <c r="Z641" s="366"/>
      <c r="AA641" s="280"/>
      <c r="AC641" s="368"/>
      <c r="AD641" s="246"/>
      <c r="AE641" s="246"/>
      <c r="AF641" s="246"/>
      <c r="AG641" s="255"/>
      <c r="AH641" s="255"/>
      <c r="AJ641" s="246"/>
      <c r="AK641" s="246"/>
      <c r="AM641" s="246"/>
    </row>
    <row r="642">
      <c r="A642" s="268"/>
      <c r="C642" s="280"/>
      <c r="D642" s="280"/>
      <c r="E642" s="364"/>
      <c r="F642" s="246"/>
      <c r="G642" s="367"/>
      <c r="H642" s="365"/>
      <c r="I642" s="246"/>
      <c r="J642" s="280"/>
      <c r="K642" s="366"/>
      <c r="L642" s="280"/>
      <c r="M642" s="246"/>
      <c r="N642" s="280"/>
      <c r="O642" s="280"/>
      <c r="P642" s="280"/>
      <c r="Q642" s="280"/>
      <c r="R642" s="280"/>
      <c r="S642" s="280"/>
      <c r="T642" s="280"/>
      <c r="U642" s="280"/>
      <c r="V642" s="280"/>
      <c r="W642" s="280"/>
      <c r="X642" s="280"/>
      <c r="Y642" s="246"/>
      <c r="Z642" s="366"/>
      <c r="AA642" s="280"/>
      <c r="AC642" s="368"/>
      <c r="AD642" s="246"/>
      <c r="AE642" s="246"/>
      <c r="AF642" s="246"/>
      <c r="AG642" s="255"/>
      <c r="AH642" s="255"/>
      <c r="AJ642" s="246"/>
      <c r="AK642" s="246"/>
      <c r="AM642" s="246"/>
    </row>
    <row r="643">
      <c r="A643" s="268"/>
      <c r="C643" s="280"/>
      <c r="D643" s="280"/>
      <c r="E643" s="364"/>
      <c r="F643" s="246"/>
      <c r="G643" s="367"/>
      <c r="H643" s="365"/>
      <c r="I643" s="246"/>
      <c r="J643" s="280"/>
      <c r="K643" s="366"/>
      <c r="L643" s="280"/>
      <c r="M643" s="246"/>
      <c r="N643" s="280"/>
      <c r="O643" s="280"/>
      <c r="P643" s="280"/>
      <c r="Q643" s="280"/>
      <c r="R643" s="280"/>
      <c r="S643" s="280"/>
      <c r="T643" s="280"/>
      <c r="U643" s="280"/>
      <c r="V643" s="280"/>
      <c r="W643" s="280"/>
      <c r="X643" s="280"/>
      <c r="Y643" s="246"/>
      <c r="Z643" s="366"/>
      <c r="AA643" s="280"/>
      <c r="AC643" s="368"/>
      <c r="AD643" s="246"/>
      <c r="AE643" s="246"/>
      <c r="AF643" s="246"/>
      <c r="AG643" s="255"/>
      <c r="AH643" s="255"/>
      <c r="AJ643" s="246"/>
      <c r="AK643" s="246"/>
      <c r="AM643" s="246"/>
    </row>
    <row r="644">
      <c r="A644" s="268"/>
      <c r="C644" s="280"/>
      <c r="D644" s="280"/>
      <c r="E644" s="364"/>
      <c r="F644" s="246"/>
      <c r="G644" s="367"/>
      <c r="H644" s="365"/>
      <c r="I644" s="246"/>
      <c r="J644" s="280"/>
      <c r="K644" s="366"/>
      <c r="L644" s="280"/>
      <c r="M644" s="246"/>
      <c r="N644" s="280"/>
      <c r="O644" s="280"/>
      <c r="P644" s="280"/>
      <c r="Q644" s="280"/>
      <c r="R644" s="280"/>
      <c r="S644" s="280"/>
      <c r="T644" s="280"/>
      <c r="U644" s="280"/>
      <c r="V644" s="280"/>
      <c r="W644" s="280"/>
      <c r="X644" s="280"/>
      <c r="Y644" s="246"/>
      <c r="Z644" s="366"/>
      <c r="AA644" s="280"/>
      <c r="AC644" s="368"/>
      <c r="AD644" s="246"/>
      <c r="AE644" s="246"/>
      <c r="AF644" s="246"/>
      <c r="AG644" s="255"/>
      <c r="AH644" s="255"/>
      <c r="AJ644" s="246"/>
      <c r="AK644" s="246"/>
      <c r="AM644" s="246"/>
    </row>
    <row r="645">
      <c r="A645" s="268"/>
      <c r="C645" s="280"/>
      <c r="D645" s="280"/>
      <c r="E645" s="364"/>
      <c r="F645" s="246"/>
      <c r="G645" s="367"/>
      <c r="H645" s="365"/>
      <c r="I645" s="246"/>
      <c r="J645" s="280"/>
      <c r="K645" s="366"/>
      <c r="L645" s="280"/>
      <c r="M645" s="246"/>
      <c r="N645" s="280"/>
      <c r="O645" s="280"/>
      <c r="P645" s="280"/>
      <c r="Q645" s="280"/>
      <c r="R645" s="280"/>
      <c r="S645" s="280"/>
      <c r="T645" s="280"/>
      <c r="U645" s="280"/>
      <c r="V645" s="280"/>
      <c r="W645" s="280"/>
      <c r="X645" s="280"/>
      <c r="Y645" s="246"/>
      <c r="Z645" s="366"/>
      <c r="AA645" s="280"/>
      <c r="AC645" s="368"/>
      <c r="AD645" s="246"/>
      <c r="AE645" s="246"/>
      <c r="AF645" s="246"/>
      <c r="AG645" s="255"/>
      <c r="AH645" s="255"/>
      <c r="AJ645" s="246"/>
      <c r="AK645" s="246"/>
      <c r="AM645" s="246"/>
    </row>
    <row r="646">
      <c r="A646" s="268"/>
      <c r="C646" s="280"/>
      <c r="D646" s="280"/>
      <c r="E646" s="364"/>
      <c r="F646" s="246"/>
      <c r="G646" s="367"/>
      <c r="H646" s="365"/>
      <c r="I646" s="246"/>
      <c r="J646" s="280"/>
      <c r="K646" s="366"/>
      <c r="L646" s="280"/>
      <c r="M646" s="246"/>
      <c r="N646" s="280"/>
      <c r="O646" s="280"/>
      <c r="P646" s="280"/>
      <c r="Q646" s="280"/>
      <c r="R646" s="280"/>
      <c r="S646" s="280"/>
      <c r="T646" s="280"/>
      <c r="U646" s="280"/>
      <c r="V646" s="280"/>
      <c r="W646" s="280"/>
      <c r="X646" s="280"/>
      <c r="Y646" s="246"/>
      <c r="Z646" s="366"/>
      <c r="AA646" s="280"/>
      <c r="AC646" s="368"/>
      <c r="AD646" s="246"/>
      <c r="AE646" s="246"/>
      <c r="AF646" s="246"/>
      <c r="AG646" s="255"/>
      <c r="AH646" s="255"/>
      <c r="AJ646" s="246"/>
      <c r="AK646" s="246"/>
      <c r="AM646" s="246"/>
    </row>
    <row r="647">
      <c r="A647" s="268"/>
      <c r="C647" s="280"/>
      <c r="D647" s="280"/>
      <c r="E647" s="364"/>
      <c r="F647" s="246"/>
      <c r="G647" s="367"/>
      <c r="H647" s="365"/>
      <c r="I647" s="246"/>
      <c r="J647" s="280"/>
      <c r="K647" s="366"/>
      <c r="L647" s="280"/>
      <c r="M647" s="246"/>
      <c r="N647" s="280"/>
      <c r="O647" s="280"/>
      <c r="P647" s="280"/>
      <c r="Q647" s="280"/>
      <c r="R647" s="280"/>
      <c r="S647" s="280"/>
      <c r="T647" s="280"/>
      <c r="U647" s="280"/>
      <c r="V647" s="280"/>
      <c r="W647" s="280"/>
      <c r="X647" s="280"/>
      <c r="Y647" s="246"/>
      <c r="Z647" s="366"/>
      <c r="AA647" s="280"/>
      <c r="AC647" s="368"/>
      <c r="AD647" s="246"/>
      <c r="AE647" s="246"/>
      <c r="AF647" s="246"/>
      <c r="AG647" s="255"/>
      <c r="AH647" s="255"/>
      <c r="AJ647" s="246"/>
      <c r="AK647" s="246"/>
      <c r="AM647" s="246"/>
    </row>
    <row r="648">
      <c r="A648" s="268"/>
      <c r="C648" s="280"/>
      <c r="D648" s="280"/>
      <c r="E648" s="364"/>
      <c r="F648" s="246"/>
      <c r="G648" s="367"/>
      <c r="H648" s="365"/>
      <c r="I648" s="246"/>
      <c r="J648" s="280"/>
      <c r="K648" s="366"/>
      <c r="L648" s="280"/>
      <c r="M648" s="246"/>
      <c r="N648" s="280"/>
      <c r="O648" s="280"/>
      <c r="P648" s="280"/>
      <c r="Q648" s="280"/>
      <c r="R648" s="280"/>
      <c r="S648" s="280"/>
      <c r="T648" s="280"/>
      <c r="U648" s="280"/>
      <c r="V648" s="280"/>
      <c r="W648" s="280"/>
      <c r="X648" s="280"/>
      <c r="Y648" s="246"/>
      <c r="Z648" s="366"/>
      <c r="AA648" s="280"/>
      <c r="AC648" s="368"/>
      <c r="AD648" s="246"/>
      <c r="AE648" s="246"/>
      <c r="AF648" s="246"/>
      <c r="AG648" s="255"/>
      <c r="AH648" s="255"/>
      <c r="AJ648" s="246"/>
      <c r="AK648" s="246"/>
      <c r="AM648" s="246"/>
    </row>
    <row r="649">
      <c r="A649" s="268"/>
      <c r="C649" s="280"/>
      <c r="D649" s="280"/>
      <c r="E649" s="364"/>
      <c r="F649" s="246"/>
      <c r="G649" s="367"/>
      <c r="H649" s="365"/>
      <c r="I649" s="246"/>
      <c r="J649" s="280"/>
      <c r="K649" s="366"/>
      <c r="L649" s="280"/>
      <c r="M649" s="246"/>
      <c r="N649" s="280"/>
      <c r="O649" s="280"/>
      <c r="P649" s="280"/>
      <c r="Q649" s="280"/>
      <c r="R649" s="280"/>
      <c r="S649" s="280"/>
      <c r="T649" s="280"/>
      <c r="U649" s="280"/>
      <c r="V649" s="280"/>
      <c r="W649" s="280"/>
      <c r="X649" s="280"/>
      <c r="Y649" s="246"/>
      <c r="Z649" s="366"/>
      <c r="AA649" s="280"/>
      <c r="AC649" s="368"/>
      <c r="AD649" s="246"/>
      <c r="AE649" s="246"/>
      <c r="AF649" s="246"/>
      <c r="AG649" s="255"/>
      <c r="AH649" s="255"/>
      <c r="AJ649" s="246"/>
      <c r="AK649" s="246"/>
      <c r="AM649" s="246"/>
    </row>
    <row r="650">
      <c r="A650" s="268"/>
      <c r="C650" s="280"/>
      <c r="D650" s="280"/>
      <c r="E650" s="364"/>
      <c r="F650" s="246"/>
      <c r="G650" s="367"/>
      <c r="H650" s="365"/>
      <c r="I650" s="246"/>
      <c r="J650" s="280"/>
      <c r="K650" s="366"/>
      <c r="L650" s="280"/>
      <c r="M650" s="246"/>
      <c r="N650" s="280"/>
      <c r="O650" s="280"/>
      <c r="P650" s="280"/>
      <c r="Q650" s="280"/>
      <c r="R650" s="280"/>
      <c r="S650" s="280"/>
      <c r="T650" s="280"/>
      <c r="U650" s="280"/>
      <c r="V650" s="280"/>
      <c r="W650" s="280"/>
      <c r="X650" s="280"/>
      <c r="Y650" s="246"/>
      <c r="Z650" s="366"/>
      <c r="AA650" s="280"/>
      <c r="AC650" s="368"/>
      <c r="AD650" s="246"/>
      <c r="AE650" s="246"/>
      <c r="AF650" s="246"/>
      <c r="AG650" s="255"/>
      <c r="AH650" s="255"/>
      <c r="AJ650" s="246"/>
      <c r="AK650" s="246"/>
      <c r="AM650" s="246"/>
    </row>
    <row r="651">
      <c r="A651" s="268"/>
      <c r="C651" s="280"/>
      <c r="D651" s="280"/>
      <c r="E651" s="364"/>
      <c r="F651" s="246"/>
      <c r="G651" s="367"/>
      <c r="H651" s="365"/>
      <c r="I651" s="246"/>
      <c r="J651" s="280"/>
      <c r="K651" s="366"/>
      <c r="L651" s="280"/>
      <c r="M651" s="246"/>
      <c r="N651" s="280"/>
      <c r="O651" s="280"/>
      <c r="P651" s="280"/>
      <c r="Q651" s="280"/>
      <c r="R651" s="280"/>
      <c r="S651" s="280"/>
      <c r="T651" s="280"/>
      <c r="U651" s="280"/>
      <c r="V651" s="280"/>
      <c r="W651" s="280"/>
      <c r="X651" s="280"/>
      <c r="Y651" s="246"/>
      <c r="Z651" s="366"/>
      <c r="AA651" s="280"/>
      <c r="AC651" s="368"/>
      <c r="AD651" s="246"/>
      <c r="AE651" s="246"/>
      <c r="AF651" s="246"/>
      <c r="AG651" s="255"/>
      <c r="AH651" s="255"/>
      <c r="AJ651" s="246"/>
      <c r="AK651" s="246"/>
      <c r="AM651" s="246"/>
    </row>
    <row r="652">
      <c r="A652" s="268"/>
      <c r="C652" s="280"/>
      <c r="D652" s="280"/>
      <c r="E652" s="364"/>
      <c r="F652" s="246"/>
      <c r="G652" s="367"/>
      <c r="H652" s="365"/>
      <c r="I652" s="246"/>
      <c r="J652" s="280"/>
      <c r="K652" s="366"/>
      <c r="L652" s="280"/>
      <c r="M652" s="246"/>
      <c r="N652" s="280"/>
      <c r="O652" s="280"/>
      <c r="P652" s="280"/>
      <c r="Q652" s="280"/>
      <c r="R652" s="280"/>
      <c r="S652" s="280"/>
      <c r="T652" s="280"/>
      <c r="U652" s="280"/>
      <c r="V652" s="280"/>
      <c r="W652" s="280"/>
      <c r="X652" s="280"/>
      <c r="Y652" s="246"/>
      <c r="Z652" s="366"/>
      <c r="AA652" s="280"/>
      <c r="AC652" s="368"/>
      <c r="AD652" s="246"/>
      <c r="AE652" s="246"/>
      <c r="AF652" s="246"/>
      <c r="AG652" s="255"/>
      <c r="AH652" s="255"/>
      <c r="AJ652" s="246"/>
      <c r="AK652" s="246"/>
      <c r="AM652" s="246"/>
    </row>
    <row r="653">
      <c r="A653" s="268"/>
      <c r="C653" s="280"/>
      <c r="D653" s="280"/>
      <c r="E653" s="364"/>
      <c r="F653" s="246"/>
      <c r="G653" s="367"/>
      <c r="H653" s="365"/>
      <c r="I653" s="246"/>
      <c r="J653" s="280"/>
      <c r="K653" s="366"/>
      <c r="L653" s="280"/>
      <c r="M653" s="246"/>
      <c r="N653" s="280"/>
      <c r="O653" s="280"/>
      <c r="P653" s="280"/>
      <c r="Q653" s="280"/>
      <c r="R653" s="280"/>
      <c r="S653" s="280"/>
      <c r="T653" s="280"/>
      <c r="U653" s="280"/>
      <c r="V653" s="280"/>
      <c r="W653" s="280"/>
      <c r="X653" s="280"/>
      <c r="Y653" s="246"/>
      <c r="Z653" s="366"/>
      <c r="AA653" s="280"/>
      <c r="AC653" s="368"/>
      <c r="AD653" s="246"/>
      <c r="AE653" s="246"/>
      <c r="AF653" s="246"/>
      <c r="AG653" s="255"/>
      <c r="AH653" s="255"/>
      <c r="AJ653" s="246"/>
      <c r="AK653" s="246"/>
      <c r="AM653" s="246"/>
    </row>
    <row r="654">
      <c r="A654" s="268"/>
      <c r="C654" s="280"/>
      <c r="D654" s="280"/>
      <c r="E654" s="364"/>
      <c r="F654" s="246"/>
      <c r="G654" s="367"/>
      <c r="H654" s="365"/>
      <c r="I654" s="246"/>
      <c r="J654" s="280"/>
      <c r="K654" s="366"/>
      <c r="L654" s="280"/>
      <c r="M654" s="246"/>
      <c r="N654" s="280"/>
      <c r="O654" s="280"/>
      <c r="P654" s="280"/>
      <c r="Q654" s="280"/>
      <c r="R654" s="280"/>
      <c r="S654" s="280"/>
      <c r="T654" s="280"/>
      <c r="U654" s="280"/>
      <c r="V654" s="280"/>
      <c r="W654" s="280"/>
      <c r="X654" s="280"/>
      <c r="Y654" s="246"/>
      <c r="Z654" s="366"/>
      <c r="AA654" s="280"/>
      <c r="AC654" s="368"/>
      <c r="AD654" s="246"/>
      <c r="AE654" s="246"/>
      <c r="AF654" s="246"/>
      <c r="AG654" s="255"/>
      <c r="AH654" s="255"/>
      <c r="AJ654" s="246"/>
      <c r="AK654" s="246"/>
      <c r="AM654" s="246"/>
    </row>
    <row r="655">
      <c r="A655" s="268"/>
      <c r="C655" s="280"/>
      <c r="D655" s="280"/>
      <c r="E655" s="364"/>
      <c r="F655" s="246"/>
      <c r="G655" s="367"/>
      <c r="H655" s="365"/>
      <c r="I655" s="246"/>
      <c r="J655" s="280"/>
      <c r="K655" s="366"/>
      <c r="L655" s="280"/>
      <c r="M655" s="246"/>
      <c r="N655" s="280"/>
      <c r="O655" s="280"/>
      <c r="P655" s="280"/>
      <c r="Q655" s="280"/>
      <c r="R655" s="280"/>
      <c r="S655" s="280"/>
      <c r="T655" s="280"/>
      <c r="U655" s="280"/>
      <c r="V655" s="280"/>
      <c r="W655" s="280"/>
      <c r="X655" s="280"/>
      <c r="Y655" s="246"/>
      <c r="Z655" s="366"/>
      <c r="AA655" s="280"/>
      <c r="AC655" s="368"/>
      <c r="AD655" s="246"/>
      <c r="AE655" s="246"/>
      <c r="AF655" s="246"/>
      <c r="AG655" s="255"/>
      <c r="AH655" s="255"/>
      <c r="AJ655" s="246"/>
      <c r="AK655" s="246"/>
      <c r="AM655" s="246"/>
    </row>
    <row r="656">
      <c r="A656" s="268"/>
      <c r="C656" s="280"/>
      <c r="D656" s="280"/>
      <c r="E656" s="364"/>
      <c r="F656" s="246"/>
      <c r="G656" s="367"/>
      <c r="H656" s="365"/>
      <c r="I656" s="246"/>
      <c r="J656" s="280"/>
      <c r="K656" s="366"/>
      <c r="L656" s="280"/>
      <c r="M656" s="246"/>
      <c r="N656" s="280"/>
      <c r="O656" s="280"/>
      <c r="P656" s="280"/>
      <c r="Q656" s="280"/>
      <c r="R656" s="280"/>
      <c r="S656" s="280"/>
      <c r="T656" s="280"/>
      <c r="U656" s="280"/>
      <c r="V656" s="280"/>
      <c r="W656" s="280"/>
      <c r="X656" s="280"/>
      <c r="Y656" s="246"/>
      <c r="Z656" s="366"/>
      <c r="AA656" s="280"/>
      <c r="AC656" s="368"/>
      <c r="AD656" s="246"/>
      <c r="AE656" s="246"/>
      <c r="AF656" s="246"/>
      <c r="AG656" s="255"/>
      <c r="AH656" s="255"/>
      <c r="AJ656" s="246"/>
      <c r="AK656" s="246"/>
      <c r="AM656" s="246"/>
    </row>
    <row r="657">
      <c r="A657" s="268"/>
      <c r="C657" s="280"/>
      <c r="D657" s="280"/>
      <c r="E657" s="364"/>
      <c r="F657" s="246"/>
      <c r="G657" s="367"/>
      <c r="H657" s="365"/>
      <c r="I657" s="246"/>
      <c r="J657" s="280"/>
      <c r="K657" s="366"/>
      <c r="L657" s="280"/>
      <c r="M657" s="246"/>
      <c r="N657" s="280"/>
      <c r="O657" s="280"/>
      <c r="P657" s="280"/>
      <c r="Q657" s="280"/>
      <c r="R657" s="280"/>
      <c r="S657" s="280"/>
      <c r="T657" s="280"/>
      <c r="U657" s="280"/>
      <c r="V657" s="280"/>
      <c r="W657" s="280"/>
      <c r="X657" s="280"/>
      <c r="Y657" s="246"/>
      <c r="Z657" s="366"/>
      <c r="AA657" s="280"/>
      <c r="AC657" s="368"/>
      <c r="AD657" s="246"/>
      <c r="AE657" s="246"/>
      <c r="AF657" s="246"/>
      <c r="AG657" s="255"/>
      <c r="AH657" s="255"/>
      <c r="AJ657" s="246"/>
      <c r="AK657" s="246"/>
      <c r="AM657" s="246"/>
    </row>
    <row r="658">
      <c r="A658" s="268"/>
      <c r="C658" s="280"/>
      <c r="D658" s="280"/>
      <c r="E658" s="364"/>
      <c r="F658" s="246"/>
      <c r="G658" s="367"/>
      <c r="H658" s="365"/>
      <c r="I658" s="246"/>
      <c r="J658" s="280"/>
      <c r="K658" s="366"/>
      <c r="L658" s="280"/>
      <c r="M658" s="246"/>
      <c r="N658" s="280"/>
      <c r="O658" s="280"/>
      <c r="P658" s="280"/>
      <c r="Q658" s="280"/>
      <c r="R658" s="280"/>
      <c r="S658" s="280"/>
      <c r="T658" s="280"/>
      <c r="U658" s="280"/>
      <c r="V658" s="280"/>
      <c r="W658" s="280"/>
      <c r="X658" s="280"/>
      <c r="Y658" s="246"/>
      <c r="Z658" s="366"/>
      <c r="AA658" s="280"/>
      <c r="AC658" s="368"/>
      <c r="AD658" s="246"/>
      <c r="AE658" s="246"/>
      <c r="AF658" s="246"/>
      <c r="AG658" s="255"/>
      <c r="AH658" s="255"/>
      <c r="AJ658" s="246"/>
      <c r="AK658" s="246"/>
      <c r="AM658" s="246"/>
    </row>
    <row r="659">
      <c r="A659" s="268"/>
      <c r="C659" s="280"/>
      <c r="D659" s="280"/>
      <c r="E659" s="364"/>
      <c r="F659" s="246"/>
      <c r="G659" s="367"/>
      <c r="H659" s="365"/>
      <c r="I659" s="246"/>
      <c r="J659" s="280"/>
      <c r="K659" s="366"/>
      <c r="L659" s="280"/>
      <c r="M659" s="246"/>
      <c r="N659" s="280"/>
      <c r="O659" s="280"/>
      <c r="P659" s="280"/>
      <c r="Q659" s="280"/>
      <c r="R659" s="280"/>
      <c r="S659" s="280"/>
      <c r="T659" s="280"/>
      <c r="U659" s="280"/>
      <c r="V659" s="280"/>
      <c r="W659" s="280"/>
      <c r="X659" s="280"/>
      <c r="Y659" s="246"/>
      <c r="Z659" s="366"/>
      <c r="AA659" s="280"/>
      <c r="AC659" s="368"/>
      <c r="AD659" s="246"/>
      <c r="AE659" s="246"/>
      <c r="AF659" s="246"/>
      <c r="AG659" s="255"/>
      <c r="AH659" s="255"/>
      <c r="AJ659" s="246"/>
      <c r="AK659" s="246"/>
      <c r="AM659" s="246"/>
    </row>
    <row r="660">
      <c r="A660" s="268"/>
      <c r="C660" s="280"/>
      <c r="D660" s="280"/>
      <c r="E660" s="364"/>
      <c r="F660" s="246"/>
      <c r="G660" s="367"/>
      <c r="H660" s="365"/>
      <c r="I660" s="246"/>
      <c r="J660" s="280"/>
      <c r="K660" s="366"/>
      <c r="L660" s="280"/>
      <c r="M660" s="246"/>
      <c r="N660" s="280"/>
      <c r="O660" s="280"/>
      <c r="P660" s="280"/>
      <c r="Q660" s="280"/>
      <c r="R660" s="280"/>
      <c r="S660" s="280"/>
      <c r="T660" s="280"/>
      <c r="U660" s="280"/>
      <c r="V660" s="280"/>
      <c r="W660" s="280"/>
      <c r="X660" s="280"/>
      <c r="Y660" s="246"/>
      <c r="Z660" s="366"/>
      <c r="AA660" s="280"/>
      <c r="AC660" s="368"/>
      <c r="AD660" s="246"/>
      <c r="AE660" s="246"/>
      <c r="AF660" s="246"/>
      <c r="AG660" s="255"/>
      <c r="AH660" s="255"/>
      <c r="AJ660" s="246"/>
      <c r="AK660" s="246"/>
      <c r="AM660" s="246"/>
    </row>
    <row r="661">
      <c r="A661" s="268"/>
      <c r="C661" s="280"/>
      <c r="D661" s="280"/>
      <c r="E661" s="364"/>
      <c r="F661" s="246"/>
      <c r="G661" s="367"/>
      <c r="H661" s="365"/>
      <c r="I661" s="246"/>
      <c r="J661" s="280"/>
      <c r="K661" s="366"/>
      <c r="L661" s="280"/>
      <c r="M661" s="246"/>
      <c r="N661" s="280"/>
      <c r="O661" s="280"/>
      <c r="P661" s="280"/>
      <c r="Q661" s="280"/>
      <c r="R661" s="280"/>
      <c r="S661" s="280"/>
      <c r="T661" s="280"/>
      <c r="U661" s="280"/>
      <c r="V661" s="280"/>
      <c r="W661" s="280"/>
      <c r="X661" s="280"/>
      <c r="Y661" s="246"/>
      <c r="Z661" s="366"/>
      <c r="AA661" s="280"/>
      <c r="AC661" s="368"/>
      <c r="AD661" s="246"/>
      <c r="AE661" s="246"/>
      <c r="AF661" s="246"/>
      <c r="AG661" s="255"/>
      <c r="AH661" s="255"/>
      <c r="AJ661" s="246"/>
      <c r="AK661" s="246"/>
      <c r="AM661" s="246"/>
    </row>
    <row r="662">
      <c r="A662" s="268"/>
      <c r="C662" s="280"/>
      <c r="D662" s="280"/>
      <c r="E662" s="364"/>
      <c r="F662" s="246"/>
      <c r="G662" s="367"/>
      <c r="H662" s="365"/>
      <c r="I662" s="246"/>
      <c r="J662" s="280"/>
      <c r="K662" s="366"/>
      <c r="L662" s="280"/>
      <c r="M662" s="246"/>
      <c r="N662" s="280"/>
      <c r="O662" s="280"/>
      <c r="P662" s="280"/>
      <c r="Q662" s="280"/>
      <c r="R662" s="280"/>
      <c r="S662" s="280"/>
      <c r="T662" s="280"/>
      <c r="U662" s="280"/>
      <c r="V662" s="280"/>
      <c r="W662" s="280"/>
      <c r="X662" s="280"/>
      <c r="Y662" s="246"/>
      <c r="Z662" s="366"/>
      <c r="AA662" s="280"/>
      <c r="AC662" s="368"/>
      <c r="AD662" s="246"/>
      <c r="AE662" s="246"/>
      <c r="AF662" s="246"/>
      <c r="AG662" s="255"/>
      <c r="AH662" s="255"/>
      <c r="AJ662" s="246"/>
      <c r="AK662" s="246"/>
      <c r="AM662" s="246"/>
    </row>
    <row r="663">
      <c r="A663" s="268"/>
      <c r="C663" s="280"/>
      <c r="D663" s="280"/>
      <c r="E663" s="364"/>
      <c r="F663" s="246"/>
      <c r="G663" s="367"/>
      <c r="H663" s="365"/>
      <c r="I663" s="246"/>
      <c r="J663" s="280"/>
      <c r="K663" s="366"/>
      <c r="L663" s="280"/>
      <c r="M663" s="246"/>
      <c r="N663" s="280"/>
      <c r="O663" s="280"/>
      <c r="P663" s="280"/>
      <c r="Q663" s="280"/>
      <c r="R663" s="280"/>
      <c r="S663" s="280"/>
      <c r="T663" s="280"/>
      <c r="U663" s="280"/>
      <c r="V663" s="280"/>
      <c r="W663" s="280"/>
      <c r="X663" s="280"/>
      <c r="Y663" s="246"/>
      <c r="Z663" s="366"/>
      <c r="AA663" s="280"/>
      <c r="AC663" s="368"/>
      <c r="AD663" s="246"/>
      <c r="AE663" s="246"/>
      <c r="AF663" s="246"/>
      <c r="AG663" s="255"/>
      <c r="AH663" s="255"/>
      <c r="AJ663" s="246"/>
      <c r="AK663" s="246"/>
      <c r="AM663" s="246"/>
    </row>
    <row r="664">
      <c r="A664" s="268"/>
      <c r="C664" s="280"/>
      <c r="D664" s="280"/>
      <c r="E664" s="364"/>
      <c r="F664" s="246"/>
      <c r="G664" s="367"/>
      <c r="H664" s="365"/>
      <c r="I664" s="246"/>
      <c r="J664" s="280"/>
      <c r="K664" s="366"/>
      <c r="L664" s="280"/>
      <c r="M664" s="246"/>
      <c r="N664" s="280"/>
      <c r="O664" s="280"/>
      <c r="P664" s="280"/>
      <c r="Q664" s="280"/>
      <c r="R664" s="280"/>
      <c r="S664" s="280"/>
      <c r="T664" s="280"/>
      <c r="U664" s="280"/>
      <c r="V664" s="280"/>
      <c r="W664" s="280"/>
      <c r="X664" s="280"/>
      <c r="Y664" s="246"/>
      <c r="Z664" s="366"/>
      <c r="AA664" s="280"/>
      <c r="AC664" s="368"/>
      <c r="AD664" s="246"/>
      <c r="AE664" s="246"/>
      <c r="AF664" s="246"/>
      <c r="AG664" s="255"/>
      <c r="AH664" s="255"/>
      <c r="AJ664" s="246"/>
      <c r="AK664" s="246"/>
      <c r="AM664" s="246"/>
    </row>
    <row r="665">
      <c r="A665" s="268"/>
      <c r="C665" s="280"/>
      <c r="D665" s="280"/>
      <c r="E665" s="364"/>
      <c r="F665" s="246"/>
      <c r="G665" s="367"/>
      <c r="H665" s="365"/>
      <c r="I665" s="246"/>
      <c r="J665" s="280"/>
      <c r="K665" s="366"/>
      <c r="L665" s="280"/>
      <c r="M665" s="246"/>
      <c r="N665" s="280"/>
      <c r="O665" s="280"/>
      <c r="P665" s="280"/>
      <c r="Q665" s="280"/>
      <c r="R665" s="280"/>
      <c r="S665" s="280"/>
      <c r="T665" s="280"/>
      <c r="U665" s="280"/>
      <c r="V665" s="280"/>
      <c r="W665" s="280"/>
      <c r="X665" s="280"/>
      <c r="Y665" s="246"/>
      <c r="Z665" s="366"/>
      <c r="AA665" s="280"/>
      <c r="AC665" s="368"/>
      <c r="AD665" s="246"/>
      <c r="AE665" s="246"/>
      <c r="AF665" s="246"/>
      <c r="AG665" s="255"/>
      <c r="AH665" s="255"/>
      <c r="AJ665" s="246"/>
      <c r="AK665" s="246"/>
      <c r="AM665" s="246"/>
    </row>
    <row r="666">
      <c r="A666" s="268"/>
      <c r="C666" s="280"/>
      <c r="D666" s="280"/>
      <c r="E666" s="364"/>
      <c r="F666" s="246"/>
      <c r="G666" s="367"/>
      <c r="H666" s="365"/>
      <c r="I666" s="246"/>
      <c r="J666" s="280"/>
      <c r="K666" s="366"/>
      <c r="L666" s="280"/>
      <c r="M666" s="246"/>
      <c r="N666" s="280"/>
      <c r="O666" s="280"/>
      <c r="P666" s="280"/>
      <c r="Q666" s="280"/>
      <c r="R666" s="280"/>
      <c r="S666" s="280"/>
      <c r="T666" s="280"/>
      <c r="U666" s="280"/>
      <c r="V666" s="280"/>
      <c r="W666" s="280"/>
      <c r="X666" s="280"/>
      <c r="Y666" s="246"/>
      <c r="Z666" s="366"/>
      <c r="AA666" s="280"/>
      <c r="AC666" s="368"/>
      <c r="AD666" s="246"/>
      <c r="AE666" s="246"/>
      <c r="AF666" s="246"/>
      <c r="AG666" s="255"/>
      <c r="AH666" s="255"/>
      <c r="AJ666" s="246"/>
      <c r="AK666" s="246"/>
      <c r="AM666" s="246"/>
    </row>
    <row r="667">
      <c r="A667" s="268"/>
      <c r="C667" s="280"/>
      <c r="D667" s="280"/>
      <c r="E667" s="364"/>
      <c r="F667" s="246"/>
      <c r="G667" s="367"/>
      <c r="H667" s="365"/>
      <c r="I667" s="246"/>
      <c r="J667" s="280"/>
      <c r="K667" s="366"/>
      <c r="L667" s="280"/>
      <c r="M667" s="246"/>
      <c r="N667" s="280"/>
      <c r="O667" s="280"/>
      <c r="P667" s="280"/>
      <c r="Q667" s="280"/>
      <c r="R667" s="280"/>
      <c r="S667" s="280"/>
      <c r="T667" s="280"/>
      <c r="U667" s="280"/>
      <c r="V667" s="280"/>
      <c r="W667" s="280"/>
      <c r="X667" s="280"/>
      <c r="Y667" s="246"/>
      <c r="Z667" s="366"/>
      <c r="AA667" s="280"/>
      <c r="AC667" s="368"/>
      <c r="AD667" s="246"/>
      <c r="AE667" s="246"/>
      <c r="AF667" s="246"/>
      <c r="AG667" s="255"/>
      <c r="AH667" s="255"/>
      <c r="AJ667" s="246"/>
      <c r="AK667" s="246"/>
      <c r="AM667" s="246"/>
    </row>
    <row r="668">
      <c r="A668" s="268"/>
      <c r="C668" s="280"/>
      <c r="D668" s="280"/>
      <c r="E668" s="364"/>
      <c r="F668" s="246"/>
      <c r="G668" s="367"/>
      <c r="H668" s="365"/>
      <c r="I668" s="246"/>
      <c r="J668" s="280"/>
      <c r="K668" s="366"/>
      <c r="L668" s="280"/>
      <c r="M668" s="246"/>
      <c r="N668" s="280"/>
      <c r="O668" s="280"/>
      <c r="P668" s="280"/>
      <c r="Q668" s="280"/>
      <c r="R668" s="280"/>
      <c r="S668" s="280"/>
      <c r="T668" s="280"/>
      <c r="U668" s="280"/>
      <c r="V668" s="280"/>
      <c r="W668" s="280"/>
      <c r="X668" s="280"/>
      <c r="Y668" s="246"/>
      <c r="Z668" s="366"/>
      <c r="AA668" s="280"/>
      <c r="AC668" s="368"/>
      <c r="AD668" s="246"/>
      <c r="AE668" s="246"/>
      <c r="AF668" s="246"/>
      <c r="AG668" s="255"/>
      <c r="AH668" s="255"/>
      <c r="AJ668" s="246"/>
      <c r="AK668" s="246"/>
      <c r="AM668" s="246"/>
    </row>
    <row r="669">
      <c r="A669" s="268"/>
      <c r="C669" s="280"/>
      <c r="D669" s="280"/>
      <c r="E669" s="364"/>
      <c r="F669" s="246"/>
      <c r="G669" s="367"/>
      <c r="H669" s="365"/>
      <c r="I669" s="246"/>
      <c r="J669" s="280"/>
      <c r="K669" s="366"/>
      <c r="L669" s="280"/>
      <c r="M669" s="246"/>
      <c r="N669" s="280"/>
      <c r="O669" s="280"/>
      <c r="P669" s="280"/>
      <c r="Q669" s="280"/>
      <c r="R669" s="280"/>
      <c r="S669" s="280"/>
      <c r="T669" s="280"/>
      <c r="U669" s="280"/>
      <c r="V669" s="280"/>
      <c r="W669" s="280"/>
      <c r="X669" s="280"/>
      <c r="Y669" s="246"/>
      <c r="Z669" s="366"/>
      <c r="AA669" s="280"/>
      <c r="AC669" s="368"/>
      <c r="AD669" s="246"/>
      <c r="AE669" s="246"/>
      <c r="AF669" s="246"/>
      <c r="AG669" s="255"/>
      <c r="AH669" s="255"/>
      <c r="AJ669" s="246"/>
      <c r="AK669" s="246"/>
      <c r="AM669" s="246"/>
    </row>
    <row r="670">
      <c r="A670" s="268"/>
      <c r="C670" s="280"/>
      <c r="D670" s="280"/>
      <c r="E670" s="364"/>
      <c r="F670" s="246"/>
      <c r="G670" s="367"/>
      <c r="H670" s="365"/>
      <c r="I670" s="246"/>
      <c r="J670" s="280"/>
      <c r="K670" s="366"/>
      <c r="L670" s="280"/>
      <c r="M670" s="246"/>
      <c r="N670" s="280"/>
      <c r="O670" s="280"/>
      <c r="P670" s="280"/>
      <c r="Q670" s="280"/>
      <c r="R670" s="280"/>
      <c r="S670" s="280"/>
      <c r="T670" s="280"/>
      <c r="U670" s="280"/>
      <c r="V670" s="280"/>
      <c r="W670" s="280"/>
      <c r="X670" s="280"/>
      <c r="Y670" s="246"/>
      <c r="Z670" s="366"/>
      <c r="AA670" s="280"/>
      <c r="AC670" s="368"/>
      <c r="AD670" s="246"/>
      <c r="AE670" s="246"/>
      <c r="AF670" s="246"/>
      <c r="AG670" s="255"/>
      <c r="AH670" s="255"/>
      <c r="AJ670" s="246"/>
      <c r="AK670" s="246"/>
      <c r="AM670" s="246"/>
    </row>
    <row r="671">
      <c r="A671" s="268"/>
      <c r="C671" s="280"/>
      <c r="D671" s="280"/>
      <c r="E671" s="364"/>
      <c r="F671" s="246"/>
      <c r="G671" s="367"/>
      <c r="H671" s="365"/>
      <c r="I671" s="246"/>
      <c r="J671" s="280"/>
      <c r="K671" s="366"/>
      <c r="L671" s="280"/>
      <c r="M671" s="246"/>
      <c r="N671" s="280"/>
      <c r="O671" s="280"/>
      <c r="P671" s="280"/>
      <c r="Q671" s="280"/>
      <c r="R671" s="280"/>
      <c r="S671" s="280"/>
      <c r="T671" s="280"/>
      <c r="U671" s="280"/>
      <c r="V671" s="280"/>
      <c r="W671" s="280"/>
      <c r="X671" s="280"/>
      <c r="Y671" s="246"/>
      <c r="Z671" s="366"/>
      <c r="AA671" s="280"/>
      <c r="AC671" s="368"/>
      <c r="AD671" s="246"/>
      <c r="AE671" s="246"/>
      <c r="AF671" s="246"/>
      <c r="AG671" s="255"/>
      <c r="AH671" s="255"/>
      <c r="AJ671" s="246"/>
      <c r="AK671" s="246"/>
      <c r="AM671" s="246"/>
    </row>
    <row r="672">
      <c r="A672" s="268"/>
      <c r="C672" s="280"/>
      <c r="D672" s="280"/>
      <c r="E672" s="364"/>
      <c r="F672" s="246"/>
      <c r="G672" s="367"/>
      <c r="H672" s="365"/>
      <c r="I672" s="246"/>
      <c r="J672" s="280"/>
      <c r="K672" s="366"/>
      <c r="L672" s="280"/>
      <c r="M672" s="246"/>
      <c r="N672" s="280"/>
      <c r="O672" s="280"/>
      <c r="P672" s="280"/>
      <c r="Q672" s="280"/>
      <c r="R672" s="280"/>
      <c r="S672" s="280"/>
      <c r="T672" s="280"/>
      <c r="U672" s="280"/>
      <c r="V672" s="280"/>
      <c r="W672" s="280"/>
      <c r="X672" s="280"/>
      <c r="Y672" s="246"/>
      <c r="Z672" s="366"/>
      <c r="AA672" s="280"/>
      <c r="AC672" s="368"/>
      <c r="AD672" s="246"/>
      <c r="AE672" s="246"/>
      <c r="AF672" s="246"/>
      <c r="AG672" s="255"/>
      <c r="AH672" s="255"/>
      <c r="AJ672" s="246"/>
      <c r="AK672" s="246"/>
      <c r="AM672" s="246"/>
    </row>
    <row r="673">
      <c r="A673" s="268"/>
      <c r="C673" s="280"/>
      <c r="D673" s="280"/>
      <c r="E673" s="364"/>
      <c r="F673" s="246"/>
      <c r="G673" s="367"/>
      <c r="H673" s="365"/>
      <c r="I673" s="246"/>
      <c r="J673" s="280"/>
      <c r="K673" s="366"/>
      <c r="L673" s="280"/>
      <c r="M673" s="246"/>
      <c r="N673" s="280"/>
      <c r="O673" s="280"/>
      <c r="P673" s="280"/>
      <c r="Q673" s="280"/>
      <c r="R673" s="280"/>
      <c r="S673" s="280"/>
      <c r="T673" s="280"/>
      <c r="U673" s="280"/>
      <c r="V673" s="280"/>
      <c r="W673" s="280"/>
      <c r="X673" s="280"/>
      <c r="Y673" s="246"/>
      <c r="Z673" s="366"/>
      <c r="AA673" s="280"/>
      <c r="AC673" s="368"/>
      <c r="AD673" s="246"/>
      <c r="AE673" s="246"/>
      <c r="AF673" s="246"/>
      <c r="AG673" s="255"/>
      <c r="AH673" s="255"/>
      <c r="AJ673" s="246"/>
      <c r="AK673" s="246"/>
      <c r="AM673" s="246"/>
    </row>
    <row r="674">
      <c r="A674" s="268"/>
      <c r="C674" s="280"/>
      <c r="D674" s="280"/>
      <c r="E674" s="364"/>
      <c r="F674" s="246"/>
      <c r="G674" s="367"/>
      <c r="H674" s="365"/>
      <c r="I674" s="246"/>
      <c r="J674" s="280"/>
      <c r="K674" s="366"/>
      <c r="L674" s="280"/>
      <c r="M674" s="246"/>
      <c r="N674" s="280"/>
      <c r="O674" s="280"/>
      <c r="P674" s="280"/>
      <c r="Q674" s="280"/>
      <c r="R674" s="280"/>
      <c r="S674" s="280"/>
      <c r="T674" s="280"/>
      <c r="U674" s="280"/>
      <c r="V674" s="280"/>
      <c r="W674" s="280"/>
      <c r="X674" s="280"/>
      <c r="Y674" s="246"/>
      <c r="Z674" s="366"/>
      <c r="AA674" s="280"/>
      <c r="AC674" s="368"/>
      <c r="AD674" s="246"/>
      <c r="AE674" s="246"/>
      <c r="AF674" s="246"/>
      <c r="AG674" s="255"/>
      <c r="AH674" s="255"/>
      <c r="AJ674" s="246"/>
      <c r="AK674" s="246"/>
      <c r="AM674" s="246"/>
    </row>
    <row r="675">
      <c r="A675" s="268"/>
      <c r="C675" s="280"/>
      <c r="D675" s="280"/>
      <c r="E675" s="364"/>
      <c r="F675" s="246"/>
      <c r="G675" s="367"/>
      <c r="H675" s="365"/>
      <c r="I675" s="246"/>
      <c r="J675" s="280"/>
      <c r="K675" s="366"/>
      <c r="L675" s="280"/>
      <c r="M675" s="246"/>
      <c r="N675" s="280"/>
      <c r="O675" s="280"/>
      <c r="P675" s="280"/>
      <c r="Q675" s="280"/>
      <c r="R675" s="280"/>
      <c r="S675" s="280"/>
      <c r="T675" s="280"/>
      <c r="U675" s="280"/>
      <c r="V675" s="280"/>
      <c r="W675" s="280"/>
      <c r="X675" s="280"/>
      <c r="Y675" s="246"/>
      <c r="Z675" s="366"/>
      <c r="AA675" s="280"/>
      <c r="AC675" s="368"/>
      <c r="AD675" s="246"/>
      <c r="AE675" s="246"/>
      <c r="AF675" s="246"/>
      <c r="AG675" s="255"/>
      <c r="AH675" s="255"/>
      <c r="AJ675" s="246"/>
      <c r="AK675" s="246"/>
      <c r="AM675" s="246"/>
    </row>
    <row r="676">
      <c r="A676" s="268"/>
      <c r="C676" s="280"/>
      <c r="D676" s="280"/>
      <c r="E676" s="364"/>
      <c r="F676" s="246"/>
      <c r="G676" s="367"/>
      <c r="H676" s="365"/>
      <c r="I676" s="246"/>
      <c r="J676" s="280"/>
      <c r="K676" s="366"/>
      <c r="L676" s="280"/>
      <c r="M676" s="246"/>
      <c r="N676" s="280"/>
      <c r="O676" s="280"/>
      <c r="P676" s="280"/>
      <c r="Q676" s="280"/>
      <c r="R676" s="280"/>
      <c r="S676" s="280"/>
      <c r="T676" s="280"/>
      <c r="U676" s="280"/>
      <c r="V676" s="280"/>
      <c r="W676" s="280"/>
      <c r="X676" s="280"/>
      <c r="Y676" s="246"/>
      <c r="Z676" s="366"/>
      <c r="AA676" s="280"/>
      <c r="AC676" s="368"/>
      <c r="AD676" s="246"/>
      <c r="AE676" s="246"/>
      <c r="AF676" s="246"/>
      <c r="AG676" s="255"/>
      <c r="AH676" s="255"/>
      <c r="AJ676" s="246"/>
      <c r="AK676" s="246"/>
      <c r="AM676" s="246"/>
    </row>
    <row r="677">
      <c r="A677" s="268"/>
      <c r="C677" s="280"/>
      <c r="D677" s="280"/>
      <c r="E677" s="364"/>
      <c r="F677" s="246"/>
      <c r="G677" s="367"/>
      <c r="H677" s="365"/>
      <c r="I677" s="246"/>
      <c r="J677" s="280"/>
      <c r="K677" s="366"/>
      <c r="L677" s="280"/>
      <c r="M677" s="246"/>
      <c r="N677" s="280"/>
      <c r="O677" s="280"/>
      <c r="P677" s="280"/>
      <c r="Q677" s="280"/>
      <c r="R677" s="280"/>
      <c r="S677" s="280"/>
      <c r="T677" s="280"/>
      <c r="U677" s="280"/>
      <c r="V677" s="280"/>
      <c r="W677" s="280"/>
      <c r="X677" s="280"/>
      <c r="Y677" s="246"/>
      <c r="Z677" s="366"/>
      <c r="AA677" s="280"/>
      <c r="AC677" s="368"/>
      <c r="AD677" s="246"/>
      <c r="AE677" s="246"/>
      <c r="AF677" s="246"/>
      <c r="AG677" s="255"/>
      <c r="AH677" s="255"/>
      <c r="AJ677" s="246"/>
      <c r="AK677" s="246"/>
      <c r="AM677" s="246"/>
    </row>
    <row r="678">
      <c r="A678" s="268"/>
      <c r="C678" s="280"/>
      <c r="D678" s="280"/>
      <c r="E678" s="364"/>
      <c r="F678" s="246"/>
      <c r="G678" s="367"/>
      <c r="H678" s="365"/>
      <c r="I678" s="246"/>
      <c r="J678" s="280"/>
      <c r="K678" s="366"/>
      <c r="L678" s="280"/>
      <c r="M678" s="246"/>
      <c r="N678" s="280"/>
      <c r="O678" s="280"/>
      <c r="P678" s="280"/>
      <c r="Q678" s="280"/>
      <c r="R678" s="280"/>
      <c r="S678" s="280"/>
      <c r="T678" s="280"/>
      <c r="U678" s="280"/>
      <c r="V678" s="280"/>
      <c r="W678" s="280"/>
      <c r="X678" s="280"/>
      <c r="Y678" s="246"/>
      <c r="Z678" s="366"/>
      <c r="AA678" s="280"/>
      <c r="AC678" s="368"/>
      <c r="AD678" s="246"/>
      <c r="AE678" s="246"/>
      <c r="AF678" s="246"/>
      <c r="AG678" s="255"/>
      <c r="AH678" s="255"/>
      <c r="AJ678" s="246"/>
      <c r="AK678" s="246"/>
      <c r="AM678" s="246"/>
    </row>
    <row r="679">
      <c r="A679" s="268"/>
      <c r="C679" s="280"/>
      <c r="D679" s="280"/>
      <c r="E679" s="364"/>
      <c r="F679" s="246"/>
      <c r="G679" s="367"/>
      <c r="H679" s="365"/>
      <c r="I679" s="246"/>
      <c r="J679" s="280"/>
      <c r="K679" s="366"/>
      <c r="L679" s="280"/>
      <c r="M679" s="246"/>
      <c r="N679" s="280"/>
      <c r="O679" s="280"/>
      <c r="P679" s="280"/>
      <c r="Q679" s="280"/>
      <c r="R679" s="280"/>
      <c r="S679" s="280"/>
      <c r="T679" s="280"/>
      <c r="U679" s="280"/>
      <c r="V679" s="280"/>
      <c r="W679" s="280"/>
      <c r="X679" s="280"/>
      <c r="Y679" s="246"/>
      <c r="Z679" s="366"/>
      <c r="AA679" s="280"/>
      <c r="AC679" s="368"/>
      <c r="AD679" s="246"/>
      <c r="AE679" s="246"/>
      <c r="AF679" s="246"/>
      <c r="AG679" s="255"/>
      <c r="AH679" s="255"/>
      <c r="AJ679" s="246"/>
      <c r="AK679" s="246"/>
      <c r="AM679" s="246"/>
    </row>
    <row r="680">
      <c r="A680" s="268"/>
      <c r="C680" s="280"/>
      <c r="D680" s="280"/>
      <c r="E680" s="364"/>
      <c r="F680" s="246"/>
      <c r="G680" s="367"/>
      <c r="H680" s="365"/>
      <c r="I680" s="246"/>
      <c r="J680" s="280"/>
      <c r="K680" s="366"/>
      <c r="L680" s="280"/>
      <c r="M680" s="246"/>
      <c r="N680" s="280"/>
      <c r="O680" s="280"/>
      <c r="P680" s="280"/>
      <c r="Q680" s="280"/>
      <c r="R680" s="280"/>
      <c r="S680" s="280"/>
      <c r="T680" s="280"/>
      <c r="U680" s="280"/>
      <c r="V680" s="280"/>
      <c r="W680" s="280"/>
      <c r="X680" s="280"/>
      <c r="Y680" s="246"/>
      <c r="Z680" s="366"/>
      <c r="AA680" s="280"/>
      <c r="AC680" s="368"/>
      <c r="AD680" s="246"/>
      <c r="AE680" s="246"/>
      <c r="AF680" s="246"/>
      <c r="AG680" s="255"/>
      <c r="AH680" s="255"/>
      <c r="AJ680" s="246"/>
      <c r="AK680" s="246"/>
      <c r="AM680" s="246"/>
    </row>
    <row r="681">
      <c r="A681" s="268"/>
      <c r="C681" s="280"/>
      <c r="D681" s="280"/>
      <c r="E681" s="364"/>
      <c r="F681" s="246"/>
      <c r="G681" s="367"/>
      <c r="H681" s="365"/>
      <c r="I681" s="246"/>
      <c r="J681" s="280"/>
      <c r="K681" s="366"/>
      <c r="L681" s="280"/>
      <c r="M681" s="246"/>
      <c r="N681" s="280"/>
      <c r="O681" s="280"/>
      <c r="P681" s="280"/>
      <c r="Q681" s="280"/>
      <c r="R681" s="280"/>
      <c r="S681" s="280"/>
      <c r="T681" s="280"/>
      <c r="U681" s="280"/>
      <c r="V681" s="280"/>
      <c r="W681" s="280"/>
      <c r="X681" s="280"/>
      <c r="Y681" s="246"/>
      <c r="Z681" s="366"/>
      <c r="AA681" s="280"/>
      <c r="AC681" s="368"/>
      <c r="AD681" s="246"/>
      <c r="AE681" s="246"/>
      <c r="AF681" s="246"/>
      <c r="AG681" s="255"/>
      <c r="AH681" s="255"/>
      <c r="AJ681" s="246"/>
      <c r="AK681" s="246"/>
      <c r="AM681" s="246"/>
    </row>
    <row r="682">
      <c r="A682" s="268"/>
      <c r="C682" s="280"/>
      <c r="D682" s="280"/>
      <c r="E682" s="364"/>
      <c r="F682" s="246"/>
      <c r="G682" s="367"/>
      <c r="H682" s="365"/>
      <c r="I682" s="246"/>
      <c r="J682" s="280"/>
      <c r="K682" s="366"/>
      <c r="L682" s="280"/>
      <c r="M682" s="246"/>
      <c r="N682" s="280"/>
      <c r="O682" s="280"/>
      <c r="P682" s="280"/>
      <c r="Q682" s="280"/>
      <c r="R682" s="280"/>
      <c r="S682" s="280"/>
      <c r="T682" s="280"/>
      <c r="U682" s="280"/>
      <c r="V682" s="280"/>
      <c r="W682" s="280"/>
      <c r="X682" s="280"/>
      <c r="Y682" s="246"/>
      <c r="Z682" s="366"/>
      <c r="AA682" s="280"/>
      <c r="AC682" s="368"/>
      <c r="AD682" s="246"/>
      <c r="AE682" s="246"/>
      <c r="AF682" s="246"/>
      <c r="AG682" s="255"/>
      <c r="AH682" s="255"/>
      <c r="AJ682" s="246"/>
      <c r="AK682" s="246"/>
      <c r="AM682" s="246"/>
    </row>
    <row r="683">
      <c r="A683" s="268"/>
      <c r="C683" s="280"/>
      <c r="D683" s="280"/>
      <c r="E683" s="364"/>
      <c r="F683" s="246"/>
      <c r="G683" s="367"/>
      <c r="H683" s="365"/>
      <c r="I683" s="246"/>
      <c r="J683" s="280"/>
      <c r="K683" s="366"/>
      <c r="L683" s="280"/>
      <c r="M683" s="246"/>
      <c r="N683" s="280"/>
      <c r="O683" s="280"/>
      <c r="P683" s="280"/>
      <c r="Q683" s="280"/>
      <c r="R683" s="280"/>
      <c r="S683" s="280"/>
      <c r="T683" s="280"/>
      <c r="U683" s="280"/>
      <c r="V683" s="280"/>
      <c r="W683" s="280"/>
      <c r="X683" s="280"/>
      <c r="Y683" s="246"/>
      <c r="Z683" s="366"/>
      <c r="AA683" s="280"/>
      <c r="AC683" s="368"/>
      <c r="AD683" s="246"/>
      <c r="AE683" s="246"/>
      <c r="AF683" s="246"/>
      <c r="AG683" s="255"/>
      <c r="AH683" s="255"/>
      <c r="AJ683" s="246"/>
      <c r="AK683" s="246"/>
      <c r="AM683" s="246"/>
    </row>
    <row r="684">
      <c r="A684" s="268"/>
      <c r="C684" s="280"/>
      <c r="D684" s="280"/>
      <c r="E684" s="364"/>
      <c r="F684" s="246"/>
      <c r="G684" s="367"/>
      <c r="H684" s="365"/>
      <c r="I684" s="246"/>
      <c r="J684" s="280"/>
      <c r="K684" s="366"/>
      <c r="L684" s="280"/>
      <c r="M684" s="246"/>
      <c r="N684" s="280"/>
      <c r="O684" s="280"/>
      <c r="P684" s="280"/>
      <c r="Q684" s="280"/>
      <c r="R684" s="280"/>
      <c r="S684" s="280"/>
      <c r="T684" s="280"/>
      <c r="U684" s="280"/>
      <c r="V684" s="280"/>
      <c r="W684" s="280"/>
      <c r="X684" s="280"/>
      <c r="Y684" s="246"/>
      <c r="Z684" s="366"/>
      <c r="AA684" s="280"/>
      <c r="AC684" s="368"/>
      <c r="AD684" s="246"/>
      <c r="AE684" s="246"/>
      <c r="AF684" s="246"/>
      <c r="AG684" s="255"/>
      <c r="AH684" s="255"/>
      <c r="AJ684" s="246"/>
      <c r="AK684" s="246"/>
      <c r="AM684" s="246"/>
    </row>
    <row r="685">
      <c r="A685" s="268"/>
      <c r="C685" s="280"/>
      <c r="D685" s="280"/>
      <c r="E685" s="364"/>
      <c r="F685" s="246"/>
      <c r="G685" s="367"/>
      <c r="H685" s="365"/>
      <c r="I685" s="246"/>
      <c r="J685" s="280"/>
      <c r="K685" s="366"/>
      <c r="L685" s="280"/>
      <c r="M685" s="246"/>
      <c r="N685" s="280"/>
      <c r="O685" s="280"/>
      <c r="P685" s="280"/>
      <c r="Q685" s="280"/>
      <c r="R685" s="280"/>
      <c r="S685" s="280"/>
      <c r="T685" s="280"/>
      <c r="U685" s="280"/>
      <c r="V685" s="280"/>
      <c r="W685" s="280"/>
      <c r="X685" s="280"/>
      <c r="Y685" s="246"/>
      <c r="Z685" s="366"/>
      <c r="AA685" s="280"/>
      <c r="AC685" s="368"/>
      <c r="AD685" s="246"/>
      <c r="AE685" s="246"/>
      <c r="AF685" s="246"/>
      <c r="AG685" s="255"/>
      <c r="AH685" s="255"/>
      <c r="AJ685" s="246"/>
      <c r="AK685" s="246"/>
      <c r="AM685" s="246"/>
    </row>
    <row r="686">
      <c r="A686" s="268"/>
      <c r="C686" s="280"/>
      <c r="D686" s="280"/>
      <c r="E686" s="364"/>
      <c r="F686" s="246"/>
      <c r="G686" s="367"/>
      <c r="H686" s="365"/>
      <c r="I686" s="246"/>
      <c r="J686" s="280"/>
      <c r="K686" s="366"/>
      <c r="L686" s="280"/>
      <c r="M686" s="246"/>
      <c r="N686" s="280"/>
      <c r="O686" s="280"/>
      <c r="P686" s="280"/>
      <c r="Q686" s="280"/>
      <c r="R686" s="280"/>
      <c r="S686" s="280"/>
      <c r="T686" s="280"/>
      <c r="U686" s="280"/>
      <c r="V686" s="280"/>
      <c r="W686" s="280"/>
      <c r="X686" s="280"/>
      <c r="Y686" s="246"/>
      <c r="Z686" s="366"/>
      <c r="AA686" s="280"/>
      <c r="AC686" s="368"/>
      <c r="AD686" s="246"/>
      <c r="AE686" s="246"/>
      <c r="AF686" s="246"/>
      <c r="AG686" s="255"/>
      <c r="AH686" s="255"/>
      <c r="AJ686" s="246"/>
      <c r="AK686" s="246"/>
      <c r="AM686" s="246"/>
    </row>
    <row r="687">
      <c r="A687" s="268"/>
      <c r="C687" s="280"/>
      <c r="D687" s="280"/>
      <c r="E687" s="364"/>
      <c r="F687" s="246"/>
      <c r="G687" s="367"/>
      <c r="H687" s="365"/>
      <c r="I687" s="246"/>
      <c r="J687" s="280"/>
      <c r="K687" s="366"/>
      <c r="L687" s="280"/>
      <c r="M687" s="246"/>
      <c r="N687" s="280"/>
      <c r="O687" s="280"/>
      <c r="P687" s="280"/>
      <c r="Q687" s="280"/>
      <c r="R687" s="280"/>
      <c r="S687" s="280"/>
      <c r="T687" s="280"/>
      <c r="U687" s="280"/>
      <c r="V687" s="280"/>
      <c r="W687" s="280"/>
      <c r="X687" s="280"/>
      <c r="Y687" s="246"/>
      <c r="Z687" s="366"/>
      <c r="AA687" s="280"/>
      <c r="AC687" s="368"/>
      <c r="AD687" s="246"/>
      <c r="AE687" s="246"/>
      <c r="AF687" s="246"/>
      <c r="AG687" s="255"/>
      <c r="AH687" s="255"/>
      <c r="AJ687" s="246"/>
      <c r="AK687" s="246"/>
      <c r="AM687" s="246"/>
    </row>
    <row r="688">
      <c r="A688" s="268"/>
      <c r="C688" s="280"/>
      <c r="D688" s="280"/>
      <c r="E688" s="364"/>
      <c r="F688" s="246"/>
      <c r="G688" s="367"/>
      <c r="H688" s="365"/>
      <c r="I688" s="246"/>
      <c r="J688" s="280"/>
      <c r="K688" s="366"/>
      <c r="L688" s="280"/>
      <c r="M688" s="246"/>
      <c r="N688" s="280"/>
      <c r="O688" s="280"/>
      <c r="P688" s="280"/>
      <c r="Q688" s="280"/>
      <c r="R688" s="280"/>
      <c r="S688" s="280"/>
      <c r="T688" s="280"/>
      <c r="U688" s="280"/>
      <c r="V688" s="280"/>
      <c r="W688" s="280"/>
      <c r="X688" s="280"/>
      <c r="Y688" s="246"/>
      <c r="Z688" s="366"/>
      <c r="AA688" s="280"/>
      <c r="AC688" s="368"/>
      <c r="AD688" s="246"/>
      <c r="AE688" s="246"/>
      <c r="AF688" s="246"/>
      <c r="AG688" s="255"/>
      <c r="AH688" s="255"/>
      <c r="AJ688" s="246"/>
      <c r="AK688" s="246"/>
      <c r="AM688" s="246"/>
    </row>
    <row r="689">
      <c r="A689" s="268"/>
      <c r="C689" s="280"/>
      <c r="D689" s="280"/>
      <c r="E689" s="364"/>
      <c r="F689" s="246"/>
      <c r="G689" s="367"/>
      <c r="H689" s="365"/>
      <c r="I689" s="246"/>
      <c r="J689" s="280"/>
      <c r="K689" s="366"/>
      <c r="L689" s="280"/>
      <c r="M689" s="246"/>
      <c r="N689" s="280"/>
      <c r="O689" s="280"/>
      <c r="P689" s="280"/>
      <c r="Q689" s="280"/>
      <c r="R689" s="280"/>
      <c r="S689" s="280"/>
      <c r="T689" s="280"/>
      <c r="U689" s="280"/>
      <c r="V689" s="280"/>
      <c r="W689" s="280"/>
      <c r="X689" s="280"/>
      <c r="Y689" s="246"/>
      <c r="Z689" s="366"/>
      <c r="AA689" s="280"/>
      <c r="AC689" s="368"/>
      <c r="AD689" s="246"/>
      <c r="AE689" s="246"/>
      <c r="AF689" s="246"/>
      <c r="AG689" s="255"/>
      <c r="AH689" s="255"/>
      <c r="AJ689" s="246"/>
      <c r="AK689" s="246"/>
      <c r="AM689" s="246"/>
    </row>
    <row r="690">
      <c r="A690" s="268"/>
      <c r="C690" s="280"/>
      <c r="D690" s="280"/>
      <c r="E690" s="364"/>
      <c r="F690" s="246"/>
      <c r="G690" s="367"/>
      <c r="H690" s="365"/>
      <c r="I690" s="246"/>
      <c r="J690" s="280"/>
      <c r="K690" s="366"/>
      <c r="L690" s="280"/>
      <c r="M690" s="246"/>
      <c r="N690" s="280"/>
      <c r="O690" s="280"/>
      <c r="P690" s="280"/>
      <c r="Q690" s="280"/>
      <c r="R690" s="280"/>
      <c r="S690" s="280"/>
      <c r="T690" s="280"/>
      <c r="U690" s="280"/>
      <c r="V690" s="280"/>
      <c r="W690" s="280"/>
      <c r="X690" s="280"/>
      <c r="Y690" s="246"/>
      <c r="Z690" s="366"/>
      <c r="AA690" s="280"/>
      <c r="AC690" s="368"/>
      <c r="AD690" s="246"/>
      <c r="AE690" s="246"/>
      <c r="AF690" s="246"/>
      <c r="AG690" s="255"/>
      <c r="AH690" s="255"/>
      <c r="AJ690" s="246"/>
      <c r="AK690" s="246"/>
      <c r="AM690" s="246"/>
    </row>
    <row r="691">
      <c r="A691" s="268"/>
      <c r="C691" s="280"/>
      <c r="D691" s="280"/>
      <c r="E691" s="364"/>
      <c r="F691" s="246"/>
      <c r="G691" s="367"/>
      <c r="H691" s="365"/>
      <c r="I691" s="246"/>
      <c r="J691" s="280"/>
      <c r="K691" s="366"/>
      <c r="L691" s="280"/>
      <c r="M691" s="246"/>
      <c r="N691" s="280"/>
      <c r="O691" s="280"/>
      <c r="P691" s="280"/>
      <c r="Q691" s="280"/>
      <c r="R691" s="280"/>
      <c r="S691" s="280"/>
      <c r="T691" s="280"/>
      <c r="U691" s="280"/>
      <c r="V691" s="280"/>
      <c r="W691" s="280"/>
      <c r="X691" s="280"/>
      <c r="Y691" s="246"/>
      <c r="Z691" s="366"/>
      <c r="AA691" s="280"/>
      <c r="AC691" s="368"/>
      <c r="AD691" s="246"/>
      <c r="AE691" s="246"/>
      <c r="AF691" s="246"/>
      <c r="AG691" s="255"/>
      <c r="AH691" s="255"/>
      <c r="AJ691" s="246"/>
      <c r="AK691" s="246"/>
      <c r="AM691" s="246"/>
    </row>
    <row r="692">
      <c r="A692" s="268"/>
      <c r="C692" s="280"/>
      <c r="D692" s="280"/>
      <c r="E692" s="364"/>
      <c r="F692" s="246"/>
      <c r="G692" s="367"/>
      <c r="H692" s="365"/>
      <c r="I692" s="246"/>
      <c r="J692" s="280"/>
      <c r="K692" s="366"/>
      <c r="L692" s="280"/>
      <c r="M692" s="246"/>
      <c r="N692" s="280"/>
      <c r="O692" s="280"/>
      <c r="P692" s="280"/>
      <c r="Q692" s="280"/>
      <c r="R692" s="280"/>
      <c r="S692" s="280"/>
      <c r="T692" s="280"/>
      <c r="U692" s="280"/>
      <c r="V692" s="280"/>
      <c r="W692" s="280"/>
      <c r="X692" s="280"/>
      <c r="Y692" s="246"/>
      <c r="Z692" s="366"/>
      <c r="AA692" s="280"/>
      <c r="AC692" s="368"/>
      <c r="AD692" s="246"/>
      <c r="AE692" s="246"/>
      <c r="AF692" s="246"/>
      <c r="AG692" s="255"/>
      <c r="AH692" s="255"/>
      <c r="AJ692" s="246"/>
      <c r="AK692" s="246"/>
      <c r="AM692" s="246"/>
    </row>
    <row r="693">
      <c r="A693" s="268"/>
      <c r="C693" s="280"/>
      <c r="D693" s="280"/>
      <c r="E693" s="364"/>
      <c r="F693" s="246"/>
      <c r="G693" s="367"/>
      <c r="H693" s="365"/>
      <c r="I693" s="246"/>
      <c r="J693" s="280"/>
      <c r="K693" s="366"/>
      <c r="L693" s="280"/>
      <c r="M693" s="246"/>
      <c r="N693" s="280"/>
      <c r="O693" s="280"/>
      <c r="P693" s="280"/>
      <c r="Q693" s="280"/>
      <c r="R693" s="280"/>
      <c r="S693" s="280"/>
      <c r="T693" s="280"/>
      <c r="U693" s="280"/>
      <c r="V693" s="280"/>
      <c r="W693" s="280"/>
      <c r="X693" s="280"/>
      <c r="Y693" s="246"/>
      <c r="Z693" s="366"/>
      <c r="AA693" s="280"/>
      <c r="AC693" s="368"/>
      <c r="AD693" s="246"/>
      <c r="AE693" s="246"/>
      <c r="AF693" s="246"/>
      <c r="AG693" s="255"/>
      <c r="AH693" s="255"/>
      <c r="AJ693" s="246"/>
      <c r="AK693" s="246"/>
      <c r="AM693" s="246"/>
    </row>
    <row r="694">
      <c r="A694" s="268"/>
      <c r="C694" s="280"/>
      <c r="D694" s="280"/>
      <c r="E694" s="364"/>
      <c r="F694" s="246"/>
      <c r="G694" s="367"/>
      <c r="H694" s="365"/>
      <c r="I694" s="246"/>
      <c r="J694" s="280"/>
      <c r="K694" s="366"/>
      <c r="L694" s="280"/>
      <c r="M694" s="246"/>
      <c r="N694" s="280"/>
      <c r="O694" s="280"/>
      <c r="P694" s="280"/>
      <c r="Q694" s="280"/>
      <c r="R694" s="280"/>
      <c r="S694" s="280"/>
      <c r="T694" s="280"/>
      <c r="U694" s="280"/>
      <c r="V694" s="280"/>
      <c r="W694" s="280"/>
      <c r="X694" s="280"/>
      <c r="Y694" s="246"/>
      <c r="Z694" s="366"/>
      <c r="AA694" s="280"/>
      <c r="AC694" s="368"/>
      <c r="AD694" s="246"/>
      <c r="AE694" s="246"/>
      <c r="AF694" s="246"/>
      <c r="AG694" s="255"/>
      <c r="AH694" s="255"/>
      <c r="AJ694" s="246"/>
      <c r="AK694" s="246"/>
      <c r="AM694" s="246"/>
    </row>
    <row r="695">
      <c r="A695" s="268"/>
      <c r="C695" s="280"/>
      <c r="D695" s="280"/>
      <c r="E695" s="364"/>
      <c r="F695" s="246"/>
      <c r="G695" s="367"/>
      <c r="H695" s="365"/>
      <c r="I695" s="246"/>
      <c r="J695" s="280"/>
      <c r="K695" s="366"/>
      <c r="L695" s="280"/>
      <c r="M695" s="246"/>
      <c r="N695" s="280"/>
      <c r="O695" s="280"/>
      <c r="P695" s="280"/>
      <c r="Q695" s="280"/>
      <c r="R695" s="280"/>
      <c r="S695" s="280"/>
      <c r="T695" s="280"/>
      <c r="U695" s="280"/>
      <c r="V695" s="280"/>
      <c r="W695" s="280"/>
      <c r="X695" s="280"/>
      <c r="Y695" s="246"/>
      <c r="Z695" s="366"/>
      <c r="AA695" s="280"/>
      <c r="AC695" s="368"/>
      <c r="AD695" s="246"/>
      <c r="AE695" s="246"/>
      <c r="AF695" s="246"/>
      <c r="AG695" s="255"/>
      <c r="AH695" s="255"/>
      <c r="AJ695" s="246"/>
      <c r="AK695" s="246"/>
      <c r="AM695" s="246"/>
    </row>
    <row r="696">
      <c r="A696" s="268"/>
      <c r="C696" s="280"/>
      <c r="D696" s="280"/>
      <c r="E696" s="364"/>
      <c r="F696" s="246"/>
      <c r="G696" s="367"/>
      <c r="H696" s="365"/>
      <c r="I696" s="246"/>
      <c r="J696" s="280"/>
      <c r="K696" s="366"/>
      <c r="L696" s="280"/>
      <c r="M696" s="246"/>
      <c r="N696" s="280"/>
      <c r="O696" s="280"/>
      <c r="P696" s="280"/>
      <c r="Q696" s="280"/>
      <c r="R696" s="280"/>
      <c r="S696" s="280"/>
      <c r="T696" s="280"/>
      <c r="U696" s="280"/>
      <c r="V696" s="280"/>
      <c r="W696" s="280"/>
      <c r="X696" s="280"/>
      <c r="Y696" s="246"/>
      <c r="Z696" s="366"/>
      <c r="AA696" s="280"/>
      <c r="AC696" s="368"/>
      <c r="AD696" s="246"/>
      <c r="AE696" s="246"/>
      <c r="AF696" s="246"/>
      <c r="AG696" s="255"/>
      <c r="AH696" s="255"/>
      <c r="AJ696" s="246"/>
      <c r="AK696" s="246"/>
      <c r="AM696" s="246"/>
    </row>
    <row r="697">
      <c r="A697" s="268"/>
      <c r="C697" s="280"/>
      <c r="D697" s="280"/>
      <c r="E697" s="364"/>
      <c r="F697" s="246"/>
      <c r="G697" s="367"/>
      <c r="H697" s="365"/>
      <c r="I697" s="246"/>
      <c r="J697" s="280"/>
      <c r="K697" s="366"/>
      <c r="L697" s="280"/>
      <c r="M697" s="246"/>
      <c r="N697" s="280"/>
      <c r="O697" s="280"/>
      <c r="P697" s="280"/>
      <c r="Q697" s="280"/>
      <c r="R697" s="280"/>
      <c r="S697" s="280"/>
      <c r="T697" s="280"/>
      <c r="U697" s="280"/>
      <c r="V697" s="280"/>
      <c r="W697" s="280"/>
      <c r="X697" s="280"/>
      <c r="Y697" s="246"/>
      <c r="Z697" s="366"/>
      <c r="AA697" s="280"/>
      <c r="AC697" s="368"/>
      <c r="AD697" s="246"/>
      <c r="AE697" s="246"/>
      <c r="AF697" s="246"/>
      <c r="AG697" s="255"/>
      <c r="AH697" s="255"/>
      <c r="AJ697" s="246"/>
      <c r="AK697" s="246"/>
      <c r="AM697" s="246"/>
    </row>
    <row r="698">
      <c r="A698" s="268"/>
      <c r="C698" s="280"/>
      <c r="D698" s="280"/>
      <c r="E698" s="364"/>
      <c r="F698" s="246"/>
      <c r="G698" s="367"/>
      <c r="H698" s="365"/>
      <c r="I698" s="246"/>
      <c r="J698" s="280"/>
      <c r="K698" s="366"/>
      <c r="L698" s="280"/>
      <c r="M698" s="246"/>
      <c r="N698" s="280"/>
      <c r="O698" s="280"/>
      <c r="P698" s="280"/>
      <c r="Q698" s="280"/>
      <c r="R698" s="280"/>
      <c r="S698" s="280"/>
      <c r="T698" s="280"/>
      <c r="U698" s="280"/>
      <c r="V698" s="280"/>
      <c r="W698" s="280"/>
      <c r="X698" s="280"/>
      <c r="Y698" s="246"/>
      <c r="Z698" s="366"/>
      <c r="AA698" s="280"/>
      <c r="AC698" s="368"/>
      <c r="AD698" s="246"/>
      <c r="AE698" s="246"/>
      <c r="AF698" s="246"/>
      <c r="AG698" s="255"/>
      <c r="AH698" s="255"/>
      <c r="AJ698" s="246"/>
      <c r="AK698" s="246"/>
      <c r="AM698" s="246"/>
    </row>
    <row r="699">
      <c r="A699" s="268"/>
      <c r="C699" s="280"/>
      <c r="D699" s="280"/>
      <c r="E699" s="364"/>
      <c r="F699" s="246"/>
      <c r="G699" s="367"/>
      <c r="H699" s="365"/>
      <c r="I699" s="246"/>
      <c r="J699" s="280"/>
      <c r="K699" s="366"/>
      <c r="L699" s="280"/>
      <c r="M699" s="246"/>
      <c r="N699" s="280"/>
      <c r="O699" s="280"/>
      <c r="P699" s="280"/>
      <c r="Q699" s="280"/>
      <c r="R699" s="280"/>
      <c r="S699" s="280"/>
      <c r="T699" s="280"/>
      <c r="U699" s="280"/>
      <c r="V699" s="280"/>
      <c r="W699" s="280"/>
      <c r="X699" s="280"/>
      <c r="Y699" s="246"/>
      <c r="Z699" s="366"/>
      <c r="AA699" s="280"/>
      <c r="AC699" s="368"/>
      <c r="AD699" s="246"/>
      <c r="AE699" s="246"/>
      <c r="AF699" s="246"/>
      <c r="AG699" s="255"/>
      <c r="AH699" s="255"/>
      <c r="AJ699" s="246"/>
      <c r="AK699" s="246"/>
      <c r="AM699" s="246"/>
    </row>
    <row r="700">
      <c r="A700" s="268"/>
      <c r="C700" s="280"/>
      <c r="D700" s="280"/>
      <c r="E700" s="364"/>
      <c r="F700" s="246"/>
      <c r="G700" s="367"/>
      <c r="H700" s="365"/>
      <c r="I700" s="246"/>
      <c r="J700" s="280"/>
      <c r="K700" s="366"/>
      <c r="L700" s="280"/>
      <c r="M700" s="246"/>
      <c r="N700" s="280"/>
      <c r="O700" s="280"/>
      <c r="P700" s="280"/>
      <c r="Q700" s="280"/>
      <c r="R700" s="280"/>
      <c r="S700" s="280"/>
      <c r="T700" s="280"/>
      <c r="U700" s="280"/>
      <c r="V700" s="280"/>
      <c r="W700" s="280"/>
      <c r="X700" s="280"/>
      <c r="Y700" s="246"/>
      <c r="Z700" s="366"/>
      <c r="AA700" s="280"/>
      <c r="AC700" s="368"/>
      <c r="AD700" s="246"/>
      <c r="AE700" s="246"/>
      <c r="AF700" s="246"/>
      <c r="AG700" s="255"/>
      <c r="AH700" s="255"/>
      <c r="AJ700" s="246"/>
      <c r="AK700" s="246"/>
      <c r="AM700" s="246"/>
    </row>
    <row r="701">
      <c r="A701" s="268"/>
      <c r="C701" s="280"/>
      <c r="D701" s="280"/>
      <c r="E701" s="364"/>
      <c r="F701" s="246"/>
      <c r="G701" s="367"/>
      <c r="H701" s="365"/>
      <c r="I701" s="246"/>
      <c r="J701" s="280"/>
      <c r="K701" s="366"/>
      <c r="L701" s="280"/>
      <c r="M701" s="246"/>
      <c r="N701" s="280"/>
      <c r="O701" s="280"/>
      <c r="P701" s="280"/>
      <c r="Q701" s="280"/>
      <c r="R701" s="280"/>
      <c r="S701" s="280"/>
      <c r="T701" s="280"/>
      <c r="U701" s="280"/>
      <c r="V701" s="280"/>
      <c r="W701" s="280"/>
      <c r="X701" s="280"/>
      <c r="Y701" s="246"/>
      <c r="Z701" s="366"/>
      <c r="AA701" s="280"/>
      <c r="AC701" s="368"/>
      <c r="AD701" s="246"/>
      <c r="AE701" s="246"/>
      <c r="AF701" s="246"/>
      <c r="AG701" s="255"/>
      <c r="AH701" s="255"/>
      <c r="AJ701" s="246"/>
      <c r="AK701" s="246"/>
      <c r="AM701" s="246"/>
    </row>
    <row r="702">
      <c r="A702" s="268"/>
      <c r="C702" s="280"/>
      <c r="D702" s="280"/>
      <c r="E702" s="364"/>
      <c r="F702" s="246"/>
      <c r="G702" s="367"/>
      <c r="H702" s="365"/>
      <c r="I702" s="246"/>
      <c r="J702" s="280"/>
      <c r="K702" s="366"/>
      <c r="L702" s="280"/>
      <c r="M702" s="246"/>
      <c r="N702" s="280"/>
      <c r="O702" s="280"/>
      <c r="P702" s="280"/>
      <c r="Q702" s="280"/>
      <c r="R702" s="280"/>
      <c r="S702" s="280"/>
      <c r="T702" s="280"/>
      <c r="U702" s="280"/>
      <c r="V702" s="280"/>
      <c r="W702" s="280"/>
      <c r="X702" s="280"/>
      <c r="Y702" s="246"/>
      <c r="Z702" s="366"/>
      <c r="AA702" s="280"/>
      <c r="AC702" s="368"/>
      <c r="AD702" s="246"/>
      <c r="AE702" s="246"/>
      <c r="AF702" s="246"/>
      <c r="AG702" s="255"/>
      <c r="AH702" s="255"/>
      <c r="AJ702" s="246"/>
      <c r="AK702" s="246"/>
      <c r="AM702" s="246"/>
    </row>
    <row r="703">
      <c r="A703" s="268"/>
      <c r="C703" s="280"/>
      <c r="D703" s="280"/>
      <c r="E703" s="364"/>
      <c r="F703" s="246"/>
      <c r="G703" s="367"/>
      <c r="H703" s="365"/>
      <c r="I703" s="246"/>
      <c r="J703" s="280"/>
      <c r="K703" s="366"/>
      <c r="L703" s="280"/>
      <c r="M703" s="246"/>
      <c r="N703" s="280"/>
      <c r="O703" s="280"/>
      <c r="P703" s="280"/>
      <c r="Q703" s="280"/>
      <c r="R703" s="280"/>
      <c r="S703" s="280"/>
      <c r="T703" s="280"/>
      <c r="U703" s="280"/>
      <c r="V703" s="280"/>
      <c r="W703" s="280"/>
      <c r="X703" s="280"/>
      <c r="Y703" s="246"/>
      <c r="Z703" s="366"/>
      <c r="AA703" s="280"/>
      <c r="AC703" s="368"/>
      <c r="AD703" s="246"/>
      <c r="AE703" s="246"/>
      <c r="AF703" s="246"/>
      <c r="AG703" s="255"/>
      <c r="AH703" s="255"/>
      <c r="AJ703" s="246"/>
      <c r="AK703" s="246"/>
      <c r="AM703" s="246"/>
    </row>
    <row r="704">
      <c r="A704" s="268"/>
      <c r="C704" s="280"/>
      <c r="D704" s="280"/>
      <c r="E704" s="364"/>
      <c r="F704" s="246"/>
      <c r="G704" s="367"/>
      <c r="H704" s="365"/>
      <c r="I704" s="246"/>
      <c r="J704" s="280"/>
      <c r="K704" s="366"/>
      <c r="L704" s="280"/>
      <c r="M704" s="246"/>
      <c r="N704" s="280"/>
      <c r="O704" s="280"/>
      <c r="P704" s="280"/>
      <c r="Q704" s="280"/>
      <c r="R704" s="280"/>
      <c r="S704" s="280"/>
      <c r="T704" s="280"/>
      <c r="U704" s="280"/>
      <c r="V704" s="280"/>
      <c r="W704" s="280"/>
      <c r="X704" s="280"/>
      <c r="Y704" s="246"/>
      <c r="Z704" s="366"/>
      <c r="AA704" s="280"/>
      <c r="AC704" s="368"/>
      <c r="AD704" s="246"/>
      <c r="AE704" s="246"/>
      <c r="AF704" s="246"/>
      <c r="AG704" s="255"/>
      <c r="AH704" s="255"/>
      <c r="AJ704" s="246"/>
      <c r="AK704" s="246"/>
      <c r="AM704" s="246"/>
    </row>
    <row r="705">
      <c r="A705" s="268"/>
      <c r="C705" s="280"/>
      <c r="D705" s="280"/>
      <c r="E705" s="364"/>
      <c r="F705" s="246"/>
      <c r="G705" s="367"/>
      <c r="H705" s="365"/>
      <c r="I705" s="246"/>
      <c r="J705" s="280"/>
      <c r="K705" s="366"/>
      <c r="L705" s="280"/>
      <c r="M705" s="246"/>
      <c r="N705" s="280"/>
      <c r="O705" s="280"/>
      <c r="P705" s="280"/>
      <c r="Q705" s="280"/>
      <c r="R705" s="280"/>
      <c r="S705" s="280"/>
      <c r="T705" s="280"/>
      <c r="U705" s="280"/>
      <c r="V705" s="280"/>
      <c r="W705" s="280"/>
      <c r="X705" s="280"/>
      <c r="Y705" s="246"/>
      <c r="Z705" s="366"/>
      <c r="AA705" s="280"/>
      <c r="AC705" s="368"/>
      <c r="AD705" s="246"/>
      <c r="AE705" s="246"/>
      <c r="AF705" s="246"/>
      <c r="AG705" s="255"/>
      <c r="AH705" s="255"/>
      <c r="AJ705" s="246"/>
      <c r="AK705" s="246"/>
      <c r="AM705" s="246"/>
    </row>
    <row r="706">
      <c r="A706" s="268"/>
      <c r="C706" s="280"/>
      <c r="D706" s="280"/>
      <c r="E706" s="364"/>
      <c r="F706" s="246"/>
      <c r="G706" s="367"/>
      <c r="H706" s="365"/>
      <c r="I706" s="246"/>
      <c r="J706" s="280"/>
      <c r="K706" s="366"/>
      <c r="L706" s="280"/>
      <c r="M706" s="246"/>
      <c r="N706" s="280"/>
      <c r="O706" s="280"/>
      <c r="P706" s="280"/>
      <c r="Q706" s="280"/>
      <c r="R706" s="280"/>
      <c r="S706" s="280"/>
      <c r="T706" s="280"/>
      <c r="U706" s="280"/>
      <c r="V706" s="280"/>
      <c r="W706" s="280"/>
      <c r="X706" s="280"/>
      <c r="Y706" s="246"/>
      <c r="Z706" s="366"/>
      <c r="AA706" s="280"/>
      <c r="AC706" s="368"/>
      <c r="AD706" s="246"/>
      <c r="AE706" s="246"/>
      <c r="AF706" s="246"/>
      <c r="AG706" s="255"/>
      <c r="AH706" s="255"/>
      <c r="AJ706" s="246"/>
      <c r="AK706" s="246"/>
      <c r="AM706" s="246"/>
    </row>
    <row r="707">
      <c r="A707" s="268"/>
      <c r="C707" s="280"/>
      <c r="D707" s="280"/>
      <c r="E707" s="364"/>
      <c r="F707" s="246"/>
      <c r="G707" s="367"/>
      <c r="H707" s="365"/>
      <c r="I707" s="246"/>
      <c r="J707" s="280"/>
      <c r="K707" s="366"/>
      <c r="L707" s="280"/>
      <c r="M707" s="246"/>
      <c r="N707" s="280"/>
      <c r="O707" s="280"/>
      <c r="P707" s="280"/>
      <c r="Q707" s="280"/>
      <c r="R707" s="280"/>
      <c r="S707" s="280"/>
      <c r="T707" s="280"/>
      <c r="U707" s="280"/>
      <c r="V707" s="280"/>
      <c r="W707" s="280"/>
      <c r="X707" s="280"/>
      <c r="Y707" s="246"/>
      <c r="Z707" s="366"/>
      <c r="AA707" s="280"/>
      <c r="AC707" s="368"/>
      <c r="AD707" s="246"/>
      <c r="AE707" s="246"/>
      <c r="AF707" s="246"/>
      <c r="AG707" s="255"/>
      <c r="AH707" s="255"/>
      <c r="AJ707" s="246"/>
      <c r="AK707" s="246"/>
      <c r="AM707" s="246"/>
    </row>
    <row r="708">
      <c r="A708" s="268"/>
      <c r="C708" s="280"/>
      <c r="D708" s="280"/>
      <c r="E708" s="364"/>
      <c r="F708" s="246"/>
      <c r="G708" s="367"/>
      <c r="H708" s="365"/>
      <c r="I708" s="246"/>
      <c r="J708" s="280"/>
      <c r="K708" s="366"/>
      <c r="L708" s="280"/>
      <c r="M708" s="246"/>
      <c r="N708" s="280"/>
      <c r="O708" s="280"/>
      <c r="P708" s="280"/>
      <c r="Q708" s="280"/>
      <c r="R708" s="280"/>
      <c r="S708" s="280"/>
      <c r="T708" s="280"/>
      <c r="U708" s="280"/>
      <c r="V708" s="280"/>
      <c r="W708" s="280"/>
      <c r="X708" s="280"/>
      <c r="Y708" s="246"/>
      <c r="Z708" s="366"/>
      <c r="AA708" s="280"/>
      <c r="AC708" s="368"/>
      <c r="AD708" s="246"/>
      <c r="AE708" s="246"/>
      <c r="AF708" s="246"/>
      <c r="AG708" s="255"/>
      <c r="AH708" s="255"/>
      <c r="AJ708" s="246"/>
      <c r="AK708" s="246"/>
      <c r="AM708" s="246"/>
    </row>
    <row r="709">
      <c r="A709" s="268"/>
      <c r="C709" s="280"/>
      <c r="D709" s="280"/>
      <c r="E709" s="364"/>
      <c r="F709" s="246"/>
      <c r="G709" s="367"/>
      <c r="H709" s="365"/>
      <c r="I709" s="246"/>
      <c r="J709" s="280"/>
      <c r="K709" s="366"/>
      <c r="L709" s="280"/>
      <c r="M709" s="246"/>
      <c r="N709" s="280"/>
      <c r="O709" s="280"/>
      <c r="P709" s="280"/>
      <c r="Q709" s="280"/>
      <c r="R709" s="280"/>
      <c r="S709" s="280"/>
      <c r="T709" s="280"/>
      <c r="U709" s="280"/>
      <c r="V709" s="280"/>
      <c r="W709" s="280"/>
      <c r="X709" s="280"/>
      <c r="Y709" s="246"/>
      <c r="Z709" s="366"/>
      <c r="AA709" s="280"/>
      <c r="AC709" s="368"/>
      <c r="AD709" s="246"/>
      <c r="AE709" s="246"/>
      <c r="AF709" s="246"/>
      <c r="AG709" s="255"/>
      <c r="AH709" s="255"/>
      <c r="AJ709" s="246"/>
      <c r="AK709" s="246"/>
      <c r="AM709" s="246"/>
    </row>
    <row r="710">
      <c r="A710" s="268"/>
      <c r="C710" s="280"/>
      <c r="D710" s="280"/>
      <c r="E710" s="364"/>
      <c r="F710" s="246"/>
      <c r="G710" s="367"/>
      <c r="H710" s="365"/>
      <c r="I710" s="246"/>
      <c r="J710" s="280"/>
      <c r="K710" s="366"/>
      <c r="L710" s="280"/>
      <c r="M710" s="246"/>
      <c r="N710" s="280"/>
      <c r="O710" s="280"/>
      <c r="P710" s="280"/>
      <c r="Q710" s="280"/>
      <c r="R710" s="280"/>
      <c r="S710" s="280"/>
      <c r="T710" s="280"/>
      <c r="U710" s="280"/>
      <c r="V710" s="280"/>
      <c r="W710" s="280"/>
      <c r="X710" s="280"/>
      <c r="Y710" s="246"/>
      <c r="Z710" s="366"/>
      <c r="AA710" s="280"/>
      <c r="AC710" s="368"/>
      <c r="AD710" s="246"/>
      <c r="AE710" s="246"/>
      <c r="AF710" s="246"/>
      <c r="AG710" s="255"/>
      <c r="AH710" s="255"/>
      <c r="AJ710" s="246"/>
      <c r="AK710" s="246"/>
      <c r="AM710" s="246"/>
    </row>
    <row r="711">
      <c r="A711" s="268"/>
      <c r="C711" s="280"/>
      <c r="D711" s="280"/>
      <c r="E711" s="364"/>
      <c r="F711" s="246"/>
      <c r="G711" s="367"/>
      <c r="H711" s="365"/>
      <c r="I711" s="246"/>
      <c r="J711" s="280"/>
      <c r="K711" s="366"/>
      <c r="L711" s="280"/>
      <c r="M711" s="246"/>
      <c r="N711" s="280"/>
      <c r="O711" s="280"/>
      <c r="P711" s="280"/>
      <c r="Q711" s="280"/>
      <c r="R711" s="280"/>
      <c r="S711" s="280"/>
      <c r="T711" s="280"/>
      <c r="U711" s="280"/>
      <c r="V711" s="280"/>
      <c r="W711" s="280"/>
      <c r="X711" s="280"/>
      <c r="Y711" s="246"/>
      <c r="Z711" s="366"/>
      <c r="AA711" s="280"/>
      <c r="AC711" s="368"/>
      <c r="AD711" s="246"/>
      <c r="AE711" s="246"/>
      <c r="AF711" s="246"/>
      <c r="AG711" s="255"/>
      <c r="AH711" s="255"/>
      <c r="AJ711" s="246"/>
      <c r="AK711" s="246"/>
      <c r="AM711" s="246"/>
    </row>
    <row r="712">
      <c r="A712" s="268"/>
      <c r="C712" s="280"/>
      <c r="D712" s="280"/>
      <c r="E712" s="364"/>
      <c r="F712" s="246"/>
      <c r="G712" s="367"/>
      <c r="H712" s="365"/>
      <c r="I712" s="246"/>
      <c r="J712" s="280"/>
      <c r="K712" s="366"/>
      <c r="L712" s="280"/>
      <c r="M712" s="246"/>
      <c r="N712" s="280"/>
      <c r="O712" s="280"/>
      <c r="P712" s="280"/>
      <c r="Q712" s="280"/>
      <c r="R712" s="280"/>
      <c r="S712" s="280"/>
      <c r="T712" s="280"/>
      <c r="U712" s="280"/>
      <c r="V712" s="280"/>
      <c r="W712" s="280"/>
      <c r="X712" s="280"/>
      <c r="Y712" s="246"/>
      <c r="Z712" s="366"/>
      <c r="AA712" s="280"/>
      <c r="AC712" s="368"/>
      <c r="AD712" s="246"/>
      <c r="AE712" s="246"/>
      <c r="AF712" s="246"/>
      <c r="AG712" s="255"/>
      <c r="AH712" s="255"/>
      <c r="AJ712" s="246"/>
      <c r="AK712" s="246"/>
      <c r="AM712" s="246"/>
    </row>
    <row r="713">
      <c r="A713" s="268"/>
      <c r="C713" s="280"/>
      <c r="D713" s="280"/>
      <c r="E713" s="364"/>
      <c r="F713" s="246"/>
      <c r="G713" s="367"/>
      <c r="H713" s="365"/>
      <c r="I713" s="246"/>
      <c r="J713" s="280"/>
      <c r="K713" s="366"/>
      <c r="L713" s="280"/>
      <c r="M713" s="246"/>
      <c r="N713" s="280"/>
      <c r="O713" s="280"/>
      <c r="P713" s="280"/>
      <c r="Q713" s="280"/>
      <c r="R713" s="280"/>
      <c r="S713" s="280"/>
      <c r="T713" s="280"/>
      <c r="U713" s="280"/>
      <c r="V713" s="280"/>
      <c r="W713" s="280"/>
      <c r="X713" s="280"/>
      <c r="Y713" s="246"/>
      <c r="Z713" s="366"/>
      <c r="AA713" s="280"/>
      <c r="AC713" s="368"/>
      <c r="AD713" s="246"/>
      <c r="AE713" s="246"/>
      <c r="AF713" s="246"/>
      <c r="AG713" s="255"/>
      <c r="AH713" s="255"/>
      <c r="AJ713" s="246"/>
      <c r="AK713" s="246"/>
      <c r="AM713" s="246"/>
    </row>
    <row r="714">
      <c r="A714" s="268"/>
      <c r="C714" s="280"/>
      <c r="D714" s="280"/>
      <c r="E714" s="364"/>
      <c r="F714" s="246"/>
      <c r="G714" s="367"/>
      <c r="H714" s="365"/>
      <c r="I714" s="246"/>
      <c r="J714" s="280"/>
      <c r="K714" s="366"/>
      <c r="L714" s="280"/>
      <c r="M714" s="246"/>
      <c r="N714" s="280"/>
      <c r="O714" s="280"/>
      <c r="P714" s="280"/>
      <c r="Q714" s="280"/>
      <c r="R714" s="280"/>
      <c r="S714" s="280"/>
      <c r="T714" s="280"/>
      <c r="U714" s="280"/>
      <c r="V714" s="280"/>
      <c r="W714" s="280"/>
      <c r="X714" s="280"/>
      <c r="Y714" s="246"/>
      <c r="Z714" s="366"/>
      <c r="AA714" s="280"/>
      <c r="AC714" s="368"/>
      <c r="AD714" s="246"/>
      <c r="AE714" s="246"/>
      <c r="AF714" s="246"/>
      <c r="AG714" s="255"/>
      <c r="AH714" s="255"/>
      <c r="AJ714" s="246"/>
      <c r="AK714" s="246"/>
      <c r="AM714" s="246"/>
    </row>
    <row r="715">
      <c r="A715" s="268"/>
      <c r="C715" s="280"/>
      <c r="D715" s="280"/>
      <c r="E715" s="364"/>
      <c r="F715" s="246"/>
      <c r="G715" s="367"/>
      <c r="H715" s="365"/>
      <c r="I715" s="246"/>
      <c r="J715" s="280"/>
      <c r="K715" s="366"/>
      <c r="L715" s="280"/>
      <c r="M715" s="246"/>
      <c r="N715" s="280"/>
      <c r="O715" s="280"/>
      <c r="P715" s="280"/>
      <c r="Q715" s="280"/>
      <c r="R715" s="280"/>
      <c r="S715" s="280"/>
      <c r="T715" s="280"/>
      <c r="U715" s="280"/>
      <c r="V715" s="280"/>
      <c r="W715" s="280"/>
      <c r="X715" s="280"/>
      <c r="Y715" s="246"/>
      <c r="Z715" s="366"/>
      <c r="AA715" s="280"/>
      <c r="AC715" s="368"/>
      <c r="AD715" s="246"/>
      <c r="AE715" s="246"/>
      <c r="AF715" s="246"/>
      <c r="AG715" s="255"/>
      <c r="AH715" s="255"/>
      <c r="AJ715" s="246"/>
      <c r="AK715" s="246"/>
      <c r="AM715" s="246"/>
    </row>
    <row r="716">
      <c r="A716" s="268"/>
      <c r="C716" s="280"/>
      <c r="D716" s="280"/>
      <c r="E716" s="364"/>
      <c r="F716" s="246"/>
      <c r="G716" s="367"/>
      <c r="H716" s="365"/>
      <c r="I716" s="246"/>
      <c r="J716" s="280"/>
      <c r="K716" s="366"/>
      <c r="L716" s="280"/>
      <c r="M716" s="246"/>
      <c r="N716" s="280"/>
      <c r="O716" s="280"/>
      <c r="P716" s="280"/>
      <c r="Q716" s="280"/>
      <c r="R716" s="280"/>
      <c r="S716" s="280"/>
      <c r="T716" s="280"/>
      <c r="U716" s="280"/>
      <c r="V716" s="280"/>
      <c r="W716" s="280"/>
      <c r="X716" s="280"/>
      <c r="Y716" s="246"/>
      <c r="Z716" s="366"/>
      <c r="AA716" s="280"/>
      <c r="AC716" s="368"/>
      <c r="AD716" s="246"/>
      <c r="AE716" s="246"/>
      <c r="AF716" s="246"/>
      <c r="AG716" s="255"/>
      <c r="AH716" s="255"/>
      <c r="AJ716" s="246"/>
      <c r="AK716" s="246"/>
      <c r="AM716" s="246"/>
    </row>
    <row r="717">
      <c r="A717" s="268"/>
      <c r="C717" s="280"/>
      <c r="D717" s="280"/>
      <c r="E717" s="364"/>
      <c r="F717" s="246"/>
      <c r="G717" s="367"/>
      <c r="H717" s="365"/>
      <c r="I717" s="246"/>
      <c r="J717" s="280"/>
      <c r="K717" s="366"/>
      <c r="L717" s="280"/>
      <c r="M717" s="246"/>
      <c r="N717" s="280"/>
      <c r="O717" s="280"/>
      <c r="P717" s="280"/>
      <c r="Q717" s="280"/>
      <c r="R717" s="280"/>
      <c r="S717" s="280"/>
      <c r="T717" s="280"/>
      <c r="U717" s="280"/>
      <c r="V717" s="280"/>
      <c r="W717" s="280"/>
      <c r="X717" s="280"/>
      <c r="Y717" s="246"/>
      <c r="Z717" s="366"/>
      <c r="AA717" s="280"/>
      <c r="AC717" s="368"/>
      <c r="AD717" s="246"/>
      <c r="AE717" s="246"/>
      <c r="AF717" s="246"/>
      <c r="AG717" s="255"/>
      <c r="AH717" s="255"/>
      <c r="AJ717" s="246"/>
      <c r="AK717" s="246"/>
      <c r="AM717" s="246"/>
    </row>
    <row r="718">
      <c r="A718" s="268"/>
      <c r="C718" s="280"/>
      <c r="D718" s="280"/>
      <c r="E718" s="364"/>
      <c r="F718" s="246"/>
      <c r="G718" s="367"/>
      <c r="H718" s="365"/>
      <c r="I718" s="246"/>
      <c r="J718" s="280"/>
      <c r="K718" s="366"/>
      <c r="L718" s="280"/>
      <c r="M718" s="246"/>
      <c r="N718" s="280"/>
      <c r="O718" s="280"/>
      <c r="P718" s="280"/>
      <c r="Q718" s="280"/>
      <c r="R718" s="280"/>
      <c r="S718" s="280"/>
      <c r="T718" s="280"/>
      <c r="U718" s="280"/>
      <c r="V718" s="280"/>
      <c r="W718" s="280"/>
      <c r="X718" s="280"/>
      <c r="Y718" s="246"/>
      <c r="Z718" s="366"/>
      <c r="AA718" s="280"/>
      <c r="AC718" s="368"/>
      <c r="AD718" s="246"/>
      <c r="AE718" s="246"/>
      <c r="AF718" s="246"/>
      <c r="AG718" s="255"/>
      <c r="AH718" s="255"/>
      <c r="AJ718" s="246"/>
      <c r="AK718" s="246"/>
      <c r="AM718" s="246"/>
    </row>
    <row r="719">
      <c r="A719" s="268"/>
      <c r="C719" s="280"/>
      <c r="D719" s="280"/>
      <c r="E719" s="364"/>
      <c r="F719" s="246"/>
      <c r="G719" s="367"/>
      <c r="H719" s="365"/>
      <c r="I719" s="246"/>
      <c r="J719" s="280"/>
      <c r="K719" s="366"/>
      <c r="L719" s="280"/>
      <c r="M719" s="246"/>
      <c r="N719" s="280"/>
      <c r="O719" s="280"/>
      <c r="P719" s="280"/>
      <c r="Q719" s="280"/>
      <c r="R719" s="280"/>
      <c r="S719" s="280"/>
      <c r="T719" s="280"/>
      <c r="U719" s="280"/>
      <c r="V719" s="280"/>
      <c r="W719" s="280"/>
      <c r="X719" s="280"/>
      <c r="Y719" s="246"/>
      <c r="Z719" s="366"/>
      <c r="AA719" s="280"/>
      <c r="AC719" s="368"/>
      <c r="AD719" s="246"/>
      <c r="AE719" s="246"/>
      <c r="AF719" s="246"/>
      <c r="AG719" s="255"/>
      <c r="AH719" s="255"/>
      <c r="AJ719" s="246"/>
      <c r="AK719" s="246"/>
      <c r="AM719" s="246"/>
    </row>
    <row r="720">
      <c r="A720" s="268"/>
      <c r="C720" s="280"/>
      <c r="D720" s="280"/>
      <c r="E720" s="364"/>
      <c r="F720" s="246"/>
      <c r="G720" s="367"/>
      <c r="H720" s="365"/>
      <c r="I720" s="246"/>
      <c r="J720" s="280"/>
      <c r="K720" s="366"/>
      <c r="L720" s="280"/>
      <c r="M720" s="246"/>
      <c r="N720" s="280"/>
      <c r="O720" s="280"/>
      <c r="P720" s="280"/>
      <c r="Q720" s="280"/>
      <c r="R720" s="280"/>
      <c r="S720" s="280"/>
      <c r="T720" s="280"/>
      <c r="U720" s="280"/>
      <c r="V720" s="280"/>
      <c r="W720" s="280"/>
      <c r="X720" s="280"/>
      <c r="Y720" s="246"/>
      <c r="Z720" s="366"/>
      <c r="AA720" s="280"/>
      <c r="AC720" s="368"/>
      <c r="AD720" s="246"/>
      <c r="AE720" s="246"/>
      <c r="AF720" s="246"/>
      <c r="AG720" s="255"/>
      <c r="AH720" s="255"/>
      <c r="AJ720" s="246"/>
      <c r="AK720" s="246"/>
      <c r="AM720" s="246"/>
    </row>
    <row r="721">
      <c r="A721" s="268"/>
      <c r="C721" s="280"/>
      <c r="D721" s="280"/>
      <c r="E721" s="364"/>
      <c r="F721" s="246"/>
      <c r="G721" s="367"/>
      <c r="H721" s="365"/>
      <c r="I721" s="246"/>
      <c r="J721" s="280"/>
      <c r="K721" s="366"/>
      <c r="L721" s="280"/>
      <c r="M721" s="246"/>
      <c r="N721" s="280"/>
      <c r="O721" s="280"/>
      <c r="P721" s="280"/>
      <c r="Q721" s="280"/>
      <c r="R721" s="280"/>
      <c r="S721" s="280"/>
      <c r="T721" s="280"/>
      <c r="U721" s="280"/>
      <c r="V721" s="280"/>
      <c r="W721" s="280"/>
      <c r="X721" s="280"/>
      <c r="Y721" s="246"/>
      <c r="Z721" s="366"/>
      <c r="AA721" s="280"/>
      <c r="AC721" s="368"/>
      <c r="AD721" s="246"/>
      <c r="AE721" s="246"/>
      <c r="AF721" s="246"/>
      <c r="AG721" s="255"/>
      <c r="AH721" s="255"/>
      <c r="AJ721" s="246"/>
      <c r="AK721" s="246"/>
      <c r="AM721" s="246"/>
    </row>
    <row r="722">
      <c r="A722" s="268"/>
      <c r="C722" s="280"/>
      <c r="D722" s="280"/>
      <c r="E722" s="364"/>
      <c r="F722" s="246"/>
      <c r="G722" s="367"/>
      <c r="H722" s="365"/>
      <c r="I722" s="246"/>
      <c r="J722" s="280"/>
      <c r="K722" s="366"/>
      <c r="L722" s="280"/>
      <c r="M722" s="246"/>
      <c r="N722" s="280"/>
      <c r="O722" s="280"/>
      <c r="P722" s="280"/>
      <c r="Q722" s="280"/>
      <c r="R722" s="280"/>
      <c r="S722" s="280"/>
      <c r="T722" s="280"/>
      <c r="U722" s="280"/>
      <c r="V722" s="280"/>
      <c r="W722" s="280"/>
      <c r="X722" s="280"/>
      <c r="Y722" s="246"/>
      <c r="Z722" s="366"/>
      <c r="AA722" s="280"/>
      <c r="AC722" s="368"/>
      <c r="AD722" s="246"/>
      <c r="AE722" s="246"/>
      <c r="AF722" s="246"/>
      <c r="AG722" s="255"/>
      <c r="AH722" s="255"/>
      <c r="AJ722" s="246"/>
      <c r="AK722" s="246"/>
      <c r="AM722" s="246"/>
    </row>
    <row r="723">
      <c r="A723" s="268"/>
      <c r="C723" s="280"/>
      <c r="D723" s="280"/>
      <c r="E723" s="364"/>
      <c r="F723" s="246"/>
      <c r="G723" s="367"/>
      <c r="H723" s="365"/>
      <c r="I723" s="246"/>
      <c r="J723" s="280"/>
      <c r="K723" s="366"/>
      <c r="L723" s="280"/>
      <c r="M723" s="246"/>
      <c r="N723" s="280"/>
      <c r="O723" s="280"/>
      <c r="P723" s="280"/>
      <c r="Q723" s="280"/>
      <c r="R723" s="280"/>
      <c r="S723" s="280"/>
      <c r="T723" s="280"/>
      <c r="U723" s="280"/>
      <c r="V723" s="280"/>
      <c r="W723" s="280"/>
      <c r="X723" s="280"/>
      <c r="Y723" s="246"/>
      <c r="Z723" s="366"/>
      <c r="AA723" s="280"/>
      <c r="AC723" s="368"/>
      <c r="AD723" s="246"/>
      <c r="AE723" s="246"/>
      <c r="AF723" s="246"/>
      <c r="AG723" s="255"/>
      <c r="AH723" s="255"/>
      <c r="AJ723" s="246"/>
      <c r="AK723" s="246"/>
      <c r="AM723" s="246"/>
    </row>
    <row r="724">
      <c r="A724" s="268"/>
      <c r="C724" s="280"/>
      <c r="D724" s="280"/>
      <c r="E724" s="364"/>
      <c r="F724" s="246"/>
      <c r="G724" s="367"/>
      <c r="H724" s="365"/>
      <c r="I724" s="246"/>
      <c r="J724" s="280"/>
      <c r="K724" s="366"/>
      <c r="L724" s="280"/>
      <c r="M724" s="246"/>
      <c r="N724" s="280"/>
      <c r="O724" s="280"/>
      <c r="P724" s="280"/>
      <c r="Q724" s="280"/>
      <c r="R724" s="280"/>
      <c r="S724" s="280"/>
      <c r="T724" s="280"/>
      <c r="U724" s="280"/>
      <c r="V724" s="280"/>
      <c r="W724" s="280"/>
      <c r="X724" s="280"/>
      <c r="Y724" s="246"/>
      <c r="Z724" s="366"/>
      <c r="AA724" s="280"/>
      <c r="AC724" s="368"/>
      <c r="AD724" s="246"/>
      <c r="AE724" s="246"/>
      <c r="AF724" s="246"/>
      <c r="AG724" s="255"/>
      <c r="AH724" s="255"/>
      <c r="AJ724" s="246"/>
      <c r="AK724" s="246"/>
      <c r="AM724" s="246"/>
    </row>
    <row r="725">
      <c r="A725" s="268"/>
      <c r="C725" s="280"/>
      <c r="D725" s="280"/>
      <c r="E725" s="364"/>
      <c r="F725" s="246"/>
      <c r="G725" s="367"/>
      <c r="H725" s="365"/>
      <c r="I725" s="246"/>
      <c r="J725" s="280"/>
      <c r="K725" s="366"/>
      <c r="L725" s="280"/>
      <c r="M725" s="246"/>
      <c r="N725" s="280"/>
      <c r="O725" s="280"/>
      <c r="P725" s="280"/>
      <c r="Q725" s="280"/>
      <c r="R725" s="280"/>
      <c r="S725" s="280"/>
      <c r="T725" s="280"/>
      <c r="U725" s="280"/>
      <c r="V725" s="280"/>
      <c r="W725" s="280"/>
      <c r="X725" s="280"/>
      <c r="Y725" s="246"/>
      <c r="Z725" s="366"/>
      <c r="AA725" s="280"/>
      <c r="AC725" s="368"/>
      <c r="AD725" s="246"/>
      <c r="AE725" s="246"/>
      <c r="AF725" s="246"/>
      <c r="AG725" s="255"/>
      <c r="AH725" s="255"/>
      <c r="AJ725" s="246"/>
      <c r="AK725" s="246"/>
      <c r="AM725" s="246"/>
    </row>
    <row r="726">
      <c r="A726" s="268"/>
      <c r="C726" s="280"/>
      <c r="D726" s="280"/>
      <c r="E726" s="364"/>
      <c r="F726" s="246"/>
      <c r="G726" s="367"/>
      <c r="H726" s="365"/>
      <c r="I726" s="246"/>
      <c r="J726" s="280"/>
      <c r="K726" s="366"/>
      <c r="L726" s="280"/>
      <c r="M726" s="246"/>
      <c r="N726" s="280"/>
      <c r="O726" s="280"/>
      <c r="P726" s="280"/>
      <c r="Q726" s="280"/>
      <c r="R726" s="280"/>
      <c r="S726" s="280"/>
      <c r="T726" s="280"/>
      <c r="U726" s="280"/>
      <c r="V726" s="280"/>
      <c r="W726" s="280"/>
      <c r="X726" s="280"/>
      <c r="Y726" s="246"/>
      <c r="Z726" s="366"/>
      <c r="AA726" s="280"/>
      <c r="AC726" s="368"/>
      <c r="AD726" s="246"/>
      <c r="AE726" s="246"/>
      <c r="AF726" s="246"/>
      <c r="AG726" s="255"/>
      <c r="AH726" s="255"/>
      <c r="AJ726" s="246"/>
      <c r="AK726" s="246"/>
      <c r="AM726" s="246"/>
    </row>
    <row r="727">
      <c r="A727" s="268"/>
      <c r="C727" s="280"/>
      <c r="D727" s="280"/>
      <c r="E727" s="364"/>
      <c r="F727" s="246"/>
      <c r="G727" s="367"/>
      <c r="H727" s="365"/>
      <c r="I727" s="246"/>
      <c r="J727" s="280"/>
      <c r="K727" s="366"/>
      <c r="L727" s="280"/>
      <c r="M727" s="246"/>
      <c r="N727" s="280"/>
      <c r="O727" s="280"/>
      <c r="P727" s="280"/>
      <c r="Q727" s="280"/>
      <c r="R727" s="280"/>
      <c r="S727" s="280"/>
      <c r="T727" s="280"/>
      <c r="U727" s="280"/>
      <c r="V727" s="280"/>
      <c r="W727" s="280"/>
      <c r="X727" s="280"/>
      <c r="Y727" s="246"/>
      <c r="Z727" s="366"/>
      <c r="AA727" s="280"/>
      <c r="AC727" s="368"/>
      <c r="AD727" s="246"/>
      <c r="AE727" s="246"/>
      <c r="AF727" s="246"/>
      <c r="AG727" s="255"/>
      <c r="AH727" s="255"/>
      <c r="AJ727" s="246"/>
      <c r="AK727" s="246"/>
      <c r="AM727" s="246"/>
    </row>
    <row r="728">
      <c r="A728" s="268"/>
      <c r="C728" s="280"/>
      <c r="D728" s="280"/>
      <c r="E728" s="364"/>
      <c r="F728" s="246"/>
      <c r="G728" s="367"/>
      <c r="H728" s="365"/>
      <c r="I728" s="246"/>
      <c r="J728" s="280"/>
      <c r="K728" s="366"/>
      <c r="L728" s="280"/>
      <c r="M728" s="246"/>
      <c r="N728" s="280"/>
      <c r="O728" s="280"/>
      <c r="P728" s="280"/>
      <c r="Q728" s="280"/>
      <c r="R728" s="280"/>
      <c r="S728" s="280"/>
      <c r="T728" s="280"/>
      <c r="U728" s="280"/>
      <c r="V728" s="280"/>
      <c r="W728" s="280"/>
      <c r="X728" s="280"/>
      <c r="Y728" s="246"/>
      <c r="Z728" s="366"/>
      <c r="AA728" s="280"/>
      <c r="AC728" s="368"/>
      <c r="AD728" s="246"/>
      <c r="AE728" s="246"/>
      <c r="AF728" s="246"/>
      <c r="AG728" s="255"/>
      <c r="AH728" s="255"/>
      <c r="AJ728" s="246"/>
      <c r="AK728" s="246"/>
      <c r="AM728" s="246"/>
    </row>
    <row r="729">
      <c r="A729" s="268"/>
      <c r="C729" s="280"/>
      <c r="D729" s="280"/>
      <c r="E729" s="364"/>
      <c r="F729" s="246"/>
      <c r="G729" s="367"/>
      <c r="H729" s="365"/>
      <c r="I729" s="246"/>
      <c r="J729" s="280"/>
      <c r="K729" s="366"/>
      <c r="L729" s="280"/>
      <c r="M729" s="246"/>
      <c r="N729" s="280"/>
      <c r="O729" s="280"/>
      <c r="P729" s="280"/>
      <c r="Q729" s="280"/>
      <c r="R729" s="280"/>
      <c r="S729" s="280"/>
      <c r="T729" s="280"/>
      <c r="U729" s="280"/>
      <c r="V729" s="280"/>
      <c r="W729" s="280"/>
      <c r="X729" s="280"/>
      <c r="Y729" s="246"/>
      <c r="Z729" s="366"/>
      <c r="AA729" s="280"/>
      <c r="AC729" s="368"/>
      <c r="AD729" s="246"/>
      <c r="AE729" s="246"/>
      <c r="AF729" s="246"/>
      <c r="AG729" s="255"/>
      <c r="AH729" s="255"/>
      <c r="AJ729" s="246"/>
      <c r="AK729" s="246"/>
      <c r="AM729" s="246"/>
    </row>
    <row r="730">
      <c r="A730" s="268"/>
      <c r="C730" s="280"/>
      <c r="D730" s="280"/>
      <c r="E730" s="364"/>
      <c r="F730" s="246"/>
      <c r="G730" s="367"/>
      <c r="H730" s="365"/>
      <c r="I730" s="246"/>
      <c r="J730" s="280"/>
      <c r="K730" s="366"/>
      <c r="L730" s="280"/>
      <c r="M730" s="246"/>
      <c r="N730" s="280"/>
      <c r="O730" s="280"/>
      <c r="P730" s="280"/>
      <c r="Q730" s="280"/>
      <c r="R730" s="280"/>
      <c r="S730" s="280"/>
      <c r="T730" s="280"/>
      <c r="U730" s="280"/>
      <c r="V730" s="280"/>
      <c r="W730" s="280"/>
      <c r="X730" s="280"/>
      <c r="Y730" s="246"/>
      <c r="Z730" s="366"/>
      <c r="AA730" s="280"/>
      <c r="AC730" s="368"/>
      <c r="AD730" s="246"/>
      <c r="AE730" s="246"/>
      <c r="AF730" s="246"/>
      <c r="AG730" s="255"/>
      <c r="AH730" s="255"/>
      <c r="AJ730" s="246"/>
      <c r="AK730" s="246"/>
      <c r="AM730" s="246"/>
    </row>
    <row r="731">
      <c r="A731" s="268"/>
      <c r="C731" s="280"/>
      <c r="D731" s="280"/>
      <c r="E731" s="364"/>
      <c r="F731" s="246"/>
      <c r="G731" s="367"/>
      <c r="H731" s="365"/>
      <c r="I731" s="246"/>
      <c r="J731" s="280"/>
      <c r="K731" s="366"/>
      <c r="L731" s="280"/>
      <c r="M731" s="246"/>
      <c r="N731" s="280"/>
      <c r="O731" s="280"/>
      <c r="P731" s="280"/>
      <c r="Q731" s="280"/>
      <c r="R731" s="280"/>
      <c r="S731" s="280"/>
      <c r="T731" s="280"/>
      <c r="U731" s="280"/>
      <c r="V731" s="280"/>
      <c r="W731" s="280"/>
      <c r="X731" s="280"/>
      <c r="Y731" s="246"/>
      <c r="Z731" s="366"/>
      <c r="AA731" s="280"/>
      <c r="AC731" s="368"/>
      <c r="AD731" s="246"/>
      <c r="AE731" s="246"/>
      <c r="AF731" s="246"/>
      <c r="AG731" s="255"/>
      <c r="AH731" s="255"/>
      <c r="AJ731" s="246"/>
      <c r="AK731" s="246"/>
      <c r="AM731" s="246"/>
    </row>
    <row r="732">
      <c r="A732" s="268"/>
      <c r="C732" s="280"/>
      <c r="D732" s="280"/>
      <c r="E732" s="364"/>
      <c r="F732" s="246"/>
      <c r="G732" s="367"/>
      <c r="H732" s="365"/>
      <c r="I732" s="246"/>
      <c r="J732" s="280"/>
      <c r="K732" s="366"/>
      <c r="L732" s="280"/>
      <c r="M732" s="246"/>
      <c r="N732" s="280"/>
      <c r="O732" s="280"/>
      <c r="P732" s="280"/>
      <c r="Q732" s="280"/>
      <c r="R732" s="280"/>
      <c r="S732" s="280"/>
      <c r="T732" s="280"/>
      <c r="U732" s="280"/>
      <c r="V732" s="280"/>
      <c r="W732" s="280"/>
      <c r="X732" s="280"/>
      <c r="Y732" s="246"/>
      <c r="Z732" s="366"/>
      <c r="AA732" s="280"/>
      <c r="AC732" s="368"/>
      <c r="AD732" s="246"/>
      <c r="AE732" s="246"/>
      <c r="AF732" s="246"/>
      <c r="AG732" s="255"/>
      <c r="AH732" s="255"/>
      <c r="AJ732" s="246"/>
      <c r="AK732" s="246"/>
      <c r="AM732" s="246"/>
    </row>
    <row r="733">
      <c r="A733" s="268"/>
      <c r="C733" s="280"/>
      <c r="D733" s="280"/>
      <c r="E733" s="364"/>
      <c r="F733" s="246"/>
      <c r="G733" s="367"/>
      <c r="H733" s="365"/>
      <c r="I733" s="246"/>
      <c r="J733" s="280"/>
      <c r="K733" s="366"/>
      <c r="L733" s="280"/>
      <c r="M733" s="246"/>
      <c r="N733" s="280"/>
      <c r="O733" s="280"/>
      <c r="P733" s="280"/>
      <c r="Q733" s="280"/>
      <c r="R733" s="280"/>
      <c r="S733" s="280"/>
      <c r="T733" s="280"/>
      <c r="U733" s="280"/>
      <c r="V733" s="280"/>
      <c r="W733" s="280"/>
      <c r="X733" s="280"/>
      <c r="Y733" s="246"/>
      <c r="Z733" s="366"/>
      <c r="AA733" s="280"/>
      <c r="AC733" s="368"/>
      <c r="AD733" s="246"/>
      <c r="AE733" s="246"/>
      <c r="AF733" s="246"/>
      <c r="AG733" s="255"/>
      <c r="AH733" s="255"/>
      <c r="AJ733" s="246"/>
      <c r="AK733" s="246"/>
      <c r="AM733" s="246"/>
    </row>
    <row r="734">
      <c r="A734" s="268"/>
      <c r="C734" s="280"/>
      <c r="D734" s="280"/>
      <c r="E734" s="364"/>
      <c r="F734" s="246"/>
      <c r="G734" s="367"/>
      <c r="H734" s="365"/>
      <c r="I734" s="246"/>
      <c r="J734" s="280"/>
      <c r="K734" s="366"/>
      <c r="L734" s="280"/>
      <c r="M734" s="246"/>
      <c r="N734" s="280"/>
      <c r="O734" s="280"/>
      <c r="P734" s="280"/>
      <c r="Q734" s="280"/>
      <c r="R734" s="280"/>
      <c r="S734" s="280"/>
      <c r="T734" s="280"/>
      <c r="U734" s="280"/>
      <c r="V734" s="280"/>
      <c r="W734" s="280"/>
      <c r="X734" s="280"/>
      <c r="Y734" s="246"/>
      <c r="Z734" s="366"/>
      <c r="AA734" s="280"/>
      <c r="AC734" s="368"/>
      <c r="AD734" s="246"/>
      <c r="AE734" s="246"/>
      <c r="AF734" s="246"/>
      <c r="AG734" s="255"/>
      <c r="AH734" s="255"/>
      <c r="AJ734" s="246"/>
      <c r="AK734" s="246"/>
      <c r="AM734" s="246"/>
    </row>
    <row r="735">
      <c r="A735" s="268"/>
      <c r="C735" s="280"/>
      <c r="D735" s="280"/>
      <c r="E735" s="364"/>
      <c r="F735" s="246"/>
      <c r="G735" s="367"/>
      <c r="H735" s="365"/>
      <c r="I735" s="246"/>
      <c r="J735" s="280"/>
      <c r="K735" s="366"/>
      <c r="L735" s="280"/>
      <c r="M735" s="246"/>
      <c r="N735" s="280"/>
      <c r="O735" s="280"/>
      <c r="P735" s="280"/>
      <c r="Q735" s="280"/>
      <c r="R735" s="280"/>
      <c r="S735" s="280"/>
      <c r="T735" s="280"/>
      <c r="U735" s="280"/>
      <c r="V735" s="280"/>
      <c r="W735" s="280"/>
      <c r="X735" s="280"/>
      <c r="Y735" s="246"/>
      <c r="Z735" s="366"/>
      <c r="AA735" s="280"/>
      <c r="AC735" s="368"/>
      <c r="AD735" s="246"/>
      <c r="AE735" s="246"/>
      <c r="AF735" s="246"/>
      <c r="AG735" s="255"/>
      <c r="AH735" s="255"/>
      <c r="AJ735" s="246"/>
      <c r="AK735" s="246"/>
      <c r="AM735" s="246"/>
    </row>
    <row r="736">
      <c r="A736" s="268"/>
      <c r="C736" s="280"/>
      <c r="D736" s="280"/>
      <c r="E736" s="364"/>
      <c r="F736" s="246"/>
      <c r="G736" s="367"/>
      <c r="H736" s="365"/>
      <c r="I736" s="246"/>
      <c r="J736" s="280"/>
      <c r="K736" s="366"/>
      <c r="L736" s="280"/>
      <c r="M736" s="246"/>
      <c r="N736" s="280"/>
      <c r="O736" s="280"/>
      <c r="P736" s="280"/>
      <c r="Q736" s="280"/>
      <c r="R736" s="280"/>
      <c r="S736" s="280"/>
      <c r="T736" s="280"/>
      <c r="U736" s="280"/>
      <c r="V736" s="280"/>
      <c r="W736" s="280"/>
      <c r="X736" s="280"/>
      <c r="Y736" s="246"/>
      <c r="Z736" s="366"/>
      <c r="AA736" s="280"/>
      <c r="AC736" s="368"/>
      <c r="AD736" s="246"/>
      <c r="AE736" s="246"/>
      <c r="AF736" s="246"/>
      <c r="AG736" s="255"/>
      <c r="AH736" s="255"/>
      <c r="AJ736" s="246"/>
      <c r="AK736" s="246"/>
      <c r="AM736" s="246"/>
    </row>
    <row r="737">
      <c r="A737" s="268"/>
      <c r="C737" s="280"/>
      <c r="D737" s="280"/>
      <c r="E737" s="364"/>
      <c r="F737" s="246"/>
      <c r="G737" s="367"/>
      <c r="H737" s="365"/>
      <c r="I737" s="246"/>
      <c r="J737" s="280"/>
      <c r="K737" s="366"/>
      <c r="L737" s="280"/>
      <c r="M737" s="246"/>
      <c r="N737" s="280"/>
      <c r="O737" s="280"/>
      <c r="P737" s="280"/>
      <c r="Q737" s="280"/>
      <c r="R737" s="280"/>
      <c r="S737" s="280"/>
      <c r="T737" s="280"/>
      <c r="U737" s="280"/>
      <c r="V737" s="280"/>
      <c r="W737" s="280"/>
      <c r="X737" s="280"/>
      <c r="Y737" s="246"/>
      <c r="Z737" s="366"/>
      <c r="AA737" s="280"/>
      <c r="AC737" s="368"/>
      <c r="AD737" s="246"/>
      <c r="AE737" s="246"/>
      <c r="AF737" s="246"/>
      <c r="AG737" s="255"/>
      <c r="AH737" s="255"/>
      <c r="AJ737" s="246"/>
      <c r="AK737" s="246"/>
      <c r="AM737" s="246"/>
    </row>
    <row r="738">
      <c r="A738" s="268"/>
      <c r="C738" s="280"/>
      <c r="D738" s="280"/>
      <c r="E738" s="364"/>
      <c r="F738" s="246"/>
      <c r="G738" s="367"/>
      <c r="H738" s="365"/>
      <c r="I738" s="246"/>
      <c r="J738" s="280"/>
      <c r="K738" s="366"/>
      <c r="L738" s="280"/>
      <c r="M738" s="246"/>
      <c r="N738" s="280"/>
      <c r="O738" s="280"/>
      <c r="P738" s="280"/>
      <c r="Q738" s="280"/>
      <c r="R738" s="280"/>
      <c r="S738" s="280"/>
      <c r="T738" s="280"/>
      <c r="U738" s="280"/>
      <c r="V738" s="280"/>
      <c r="W738" s="280"/>
      <c r="X738" s="280"/>
      <c r="Y738" s="246"/>
      <c r="Z738" s="366"/>
      <c r="AA738" s="280"/>
      <c r="AC738" s="368"/>
      <c r="AD738" s="246"/>
      <c r="AE738" s="246"/>
      <c r="AF738" s="246"/>
      <c r="AG738" s="255"/>
      <c r="AH738" s="255"/>
      <c r="AJ738" s="246"/>
      <c r="AK738" s="246"/>
      <c r="AM738" s="246"/>
    </row>
    <row r="739">
      <c r="A739" s="268"/>
      <c r="C739" s="280"/>
      <c r="D739" s="280"/>
      <c r="E739" s="364"/>
      <c r="F739" s="246"/>
      <c r="G739" s="367"/>
      <c r="H739" s="365"/>
      <c r="I739" s="246"/>
      <c r="J739" s="280"/>
      <c r="K739" s="366"/>
      <c r="L739" s="280"/>
      <c r="M739" s="246"/>
      <c r="N739" s="280"/>
      <c r="O739" s="280"/>
      <c r="P739" s="280"/>
      <c r="Q739" s="280"/>
      <c r="R739" s="280"/>
      <c r="S739" s="280"/>
      <c r="T739" s="280"/>
      <c r="U739" s="280"/>
      <c r="V739" s="280"/>
      <c r="W739" s="280"/>
      <c r="X739" s="280"/>
      <c r="Y739" s="246"/>
      <c r="Z739" s="366"/>
      <c r="AA739" s="280"/>
      <c r="AC739" s="368"/>
      <c r="AD739" s="246"/>
      <c r="AE739" s="246"/>
      <c r="AF739" s="246"/>
      <c r="AG739" s="255"/>
      <c r="AH739" s="255"/>
      <c r="AJ739" s="246"/>
      <c r="AK739" s="246"/>
      <c r="AM739" s="246"/>
    </row>
    <row r="740">
      <c r="A740" s="268"/>
      <c r="C740" s="280"/>
      <c r="D740" s="280"/>
      <c r="E740" s="364"/>
      <c r="F740" s="246"/>
      <c r="G740" s="367"/>
      <c r="H740" s="365"/>
      <c r="I740" s="246"/>
      <c r="J740" s="280"/>
      <c r="K740" s="366"/>
      <c r="L740" s="280"/>
      <c r="M740" s="246"/>
      <c r="N740" s="280"/>
      <c r="O740" s="280"/>
      <c r="P740" s="280"/>
      <c r="Q740" s="280"/>
      <c r="R740" s="280"/>
      <c r="S740" s="280"/>
      <c r="T740" s="280"/>
      <c r="U740" s="280"/>
      <c r="V740" s="280"/>
      <c r="W740" s="280"/>
      <c r="X740" s="280"/>
      <c r="Y740" s="246"/>
      <c r="Z740" s="366"/>
      <c r="AA740" s="280"/>
      <c r="AC740" s="368"/>
      <c r="AD740" s="246"/>
      <c r="AE740" s="246"/>
      <c r="AF740" s="246"/>
      <c r="AG740" s="255"/>
      <c r="AH740" s="255"/>
      <c r="AJ740" s="246"/>
      <c r="AK740" s="246"/>
      <c r="AM740" s="246"/>
    </row>
    <row r="741">
      <c r="A741" s="268"/>
      <c r="C741" s="280"/>
      <c r="D741" s="280"/>
      <c r="E741" s="364"/>
      <c r="F741" s="246"/>
      <c r="G741" s="367"/>
      <c r="H741" s="365"/>
      <c r="I741" s="246"/>
      <c r="J741" s="280"/>
      <c r="K741" s="366"/>
      <c r="L741" s="280"/>
      <c r="M741" s="246"/>
      <c r="N741" s="280"/>
      <c r="O741" s="280"/>
      <c r="P741" s="280"/>
      <c r="Q741" s="280"/>
      <c r="R741" s="280"/>
      <c r="S741" s="280"/>
      <c r="T741" s="280"/>
      <c r="U741" s="280"/>
      <c r="V741" s="280"/>
      <c r="W741" s="280"/>
      <c r="X741" s="280"/>
      <c r="Y741" s="246"/>
      <c r="Z741" s="366"/>
      <c r="AA741" s="280"/>
      <c r="AC741" s="368"/>
      <c r="AD741" s="246"/>
      <c r="AE741" s="246"/>
      <c r="AF741" s="246"/>
      <c r="AG741" s="255"/>
      <c r="AH741" s="255"/>
      <c r="AJ741" s="246"/>
      <c r="AK741" s="246"/>
      <c r="AM741" s="246"/>
    </row>
    <row r="742">
      <c r="A742" s="268"/>
      <c r="C742" s="280"/>
      <c r="D742" s="280"/>
      <c r="E742" s="364"/>
      <c r="F742" s="246"/>
      <c r="G742" s="367"/>
      <c r="H742" s="365"/>
      <c r="I742" s="246"/>
      <c r="J742" s="280"/>
      <c r="K742" s="366"/>
      <c r="L742" s="280"/>
      <c r="M742" s="246"/>
      <c r="N742" s="280"/>
      <c r="O742" s="280"/>
      <c r="P742" s="280"/>
      <c r="Q742" s="280"/>
      <c r="R742" s="280"/>
      <c r="S742" s="280"/>
      <c r="T742" s="280"/>
      <c r="U742" s="280"/>
      <c r="V742" s="280"/>
      <c r="W742" s="280"/>
      <c r="X742" s="280"/>
      <c r="Y742" s="246"/>
      <c r="Z742" s="366"/>
      <c r="AA742" s="280"/>
      <c r="AC742" s="368"/>
      <c r="AD742" s="246"/>
      <c r="AE742" s="246"/>
      <c r="AF742" s="246"/>
      <c r="AG742" s="255"/>
      <c r="AH742" s="255"/>
      <c r="AJ742" s="246"/>
      <c r="AK742" s="246"/>
      <c r="AM742" s="246"/>
    </row>
    <row r="743">
      <c r="A743" s="268"/>
      <c r="C743" s="280"/>
      <c r="D743" s="280"/>
      <c r="E743" s="364"/>
      <c r="F743" s="246"/>
      <c r="G743" s="367"/>
      <c r="H743" s="365"/>
      <c r="I743" s="246"/>
      <c r="J743" s="280"/>
      <c r="K743" s="366"/>
      <c r="L743" s="280"/>
      <c r="M743" s="246"/>
      <c r="N743" s="280"/>
      <c r="O743" s="280"/>
      <c r="P743" s="280"/>
      <c r="Q743" s="280"/>
      <c r="R743" s="280"/>
      <c r="S743" s="280"/>
      <c r="T743" s="280"/>
      <c r="U743" s="280"/>
      <c r="V743" s="280"/>
      <c r="W743" s="280"/>
      <c r="X743" s="280"/>
      <c r="Y743" s="246"/>
      <c r="Z743" s="366"/>
      <c r="AA743" s="280"/>
      <c r="AC743" s="368"/>
      <c r="AD743" s="246"/>
      <c r="AE743" s="246"/>
      <c r="AF743" s="246"/>
      <c r="AG743" s="255"/>
      <c r="AH743" s="255"/>
      <c r="AJ743" s="246"/>
      <c r="AK743" s="246"/>
      <c r="AM743" s="246"/>
    </row>
    <row r="744">
      <c r="A744" s="268"/>
      <c r="C744" s="280"/>
      <c r="D744" s="280"/>
      <c r="E744" s="364"/>
      <c r="F744" s="246"/>
      <c r="G744" s="367"/>
      <c r="H744" s="365"/>
      <c r="I744" s="246"/>
      <c r="J744" s="280"/>
      <c r="K744" s="366"/>
      <c r="L744" s="280"/>
      <c r="M744" s="246"/>
      <c r="N744" s="280"/>
      <c r="O744" s="280"/>
      <c r="P744" s="280"/>
      <c r="Q744" s="280"/>
      <c r="R744" s="280"/>
      <c r="S744" s="280"/>
      <c r="T744" s="280"/>
      <c r="U744" s="280"/>
      <c r="V744" s="280"/>
      <c r="W744" s="280"/>
      <c r="X744" s="280"/>
      <c r="Y744" s="246"/>
      <c r="Z744" s="366"/>
      <c r="AA744" s="280"/>
      <c r="AC744" s="368"/>
      <c r="AD744" s="246"/>
      <c r="AE744" s="246"/>
      <c r="AF744" s="246"/>
      <c r="AG744" s="255"/>
      <c r="AH744" s="255"/>
      <c r="AJ744" s="246"/>
      <c r="AK744" s="246"/>
      <c r="AM744" s="246"/>
    </row>
    <row r="745">
      <c r="A745" s="268"/>
      <c r="C745" s="280"/>
      <c r="D745" s="280"/>
      <c r="E745" s="364"/>
      <c r="F745" s="246"/>
      <c r="G745" s="367"/>
      <c r="H745" s="365"/>
      <c r="I745" s="246"/>
      <c r="J745" s="280"/>
      <c r="K745" s="366"/>
      <c r="L745" s="280"/>
      <c r="M745" s="246"/>
      <c r="N745" s="280"/>
      <c r="O745" s="280"/>
      <c r="P745" s="280"/>
      <c r="Q745" s="280"/>
      <c r="R745" s="280"/>
      <c r="S745" s="280"/>
      <c r="T745" s="280"/>
      <c r="U745" s="280"/>
      <c r="V745" s="280"/>
      <c r="W745" s="280"/>
      <c r="X745" s="280"/>
      <c r="Y745" s="246"/>
      <c r="Z745" s="366"/>
      <c r="AA745" s="280"/>
      <c r="AC745" s="368"/>
      <c r="AD745" s="246"/>
      <c r="AE745" s="246"/>
      <c r="AF745" s="246"/>
      <c r="AG745" s="255"/>
      <c r="AH745" s="255"/>
      <c r="AJ745" s="246"/>
      <c r="AK745" s="246"/>
      <c r="AM745" s="246"/>
    </row>
    <row r="746">
      <c r="A746" s="268"/>
      <c r="C746" s="280"/>
      <c r="D746" s="280"/>
      <c r="E746" s="364"/>
      <c r="F746" s="246"/>
      <c r="G746" s="367"/>
      <c r="H746" s="365"/>
      <c r="I746" s="246"/>
      <c r="J746" s="280"/>
      <c r="K746" s="366"/>
      <c r="L746" s="280"/>
      <c r="M746" s="246"/>
      <c r="N746" s="280"/>
      <c r="O746" s="280"/>
      <c r="P746" s="280"/>
      <c r="Q746" s="280"/>
      <c r="R746" s="280"/>
      <c r="S746" s="280"/>
      <c r="T746" s="280"/>
      <c r="U746" s="280"/>
      <c r="V746" s="280"/>
      <c r="W746" s="280"/>
      <c r="X746" s="280"/>
      <c r="Y746" s="246"/>
      <c r="Z746" s="366"/>
      <c r="AA746" s="280"/>
      <c r="AC746" s="368"/>
      <c r="AD746" s="246"/>
      <c r="AE746" s="246"/>
      <c r="AF746" s="246"/>
      <c r="AG746" s="255"/>
      <c r="AH746" s="255"/>
      <c r="AJ746" s="246"/>
      <c r="AK746" s="246"/>
      <c r="AM746" s="246"/>
    </row>
    <row r="747">
      <c r="A747" s="268"/>
      <c r="C747" s="280"/>
      <c r="D747" s="280"/>
      <c r="E747" s="364"/>
      <c r="F747" s="246"/>
      <c r="G747" s="367"/>
      <c r="H747" s="365"/>
      <c r="I747" s="246"/>
      <c r="J747" s="280"/>
      <c r="K747" s="366"/>
      <c r="L747" s="280"/>
      <c r="M747" s="246"/>
      <c r="N747" s="280"/>
      <c r="O747" s="280"/>
      <c r="P747" s="280"/>
      <c r="Q747" s="280"/>
      <c r="R747" s="280"/>
      <c r="S747" s="280"/>
      <c r="T747" s="280"/>
      <c r="U747" s="280"/>
      <c r="V747" s="280"/>
      <c r="W747" s="280"/>
      <c r="X747" s="280"/>
      <c r="Y747" s="246"/>
      <c r="Z747" s="366"/>
      <c r="AA747" s="280"/>
      <c r="AC747" s="368"/>
      <c r="AD747" s="246"/>
      <c r="AE747" s="246"/>
      <c r="AF747" s="246"/>
      <c r="AG747" s="255"/>
      <c r="AH747" s="255"/>
      <c r="AJ747" s="246"/>
      <c r="AK747" s="246"/>
      <c r="AM747" s="246"/>
    </row>
    <row r="748">
      <c r="A748" s="268"/>
      <c r="C748" s="280"/>
      <c r="D748" s="280"/>
      <c r="E748" s="364"/>
      <c r="F748" s="246"/>
      <c r="G748" s="367"/>
      <c r="H748" s="365"/>
      <c r="I748" s="246"/>
      <c r="J748" s="280"/>
      <c r="K748" s="366"/>
      <c r="L748" s="280"/>
      <c r="M748" s="246"/>
      <c r="N748" s="280"/>
      <c r="O748" s="280"/>
      <c r="P748" s="280"/>
      <c r="Q748" s="280"/>
      <c r="R748" s="280"/>
      <c r="S748" s="280"/>
      <c r="T748" s="280"/>
      <c r="U748" s="280"/>
      <c r="V748" s="280"/>
      <c r="W748" s="280"/>
      <c r="X748" s="280"/>
      <c r="Y748" s="246"/>
      <c r="Z748" s="366"/>
      <c r="AA748" s="280"/>
      <c r="AC748" s="368"/>
      <c r="AD748" s="246"/>
      <c r="AE748" s="246"/>
      <c r="AF748" s="246"/>
      <c r="AG748" s="255"/>
      <c r="AH748" s="255"/>
      <c r="AJ748" s="246"/>
      <c r="AK748" s="246"/>
      <c r="AM748" s="246"/>
    </row>
    <row r="749">
      <c r="A749" s="268"/>
      <c r="C749" s="280"/>
      <c r="D749" s="280"/>
      <c r="E749" s="364"/>
      <c r="F749" s="246"/>
      <c r="G749" s="367"/>
      <c r="H749" s="365"/>
      <c r="I749" s="246"/>
      <c r="J749" s="280"/>
      <c r="K749" s="366"/>
      <c r="L749" s="280"/>
      <c r="M749" s="246"/>
      <c r="N749" s="280"/>
      <c r="O749" s="280"/>
      <c r="P749" s="280"/>
      <c r="Q749" s="280"/>
      <c r="R749" s="280"/>
      <c r="S749" s="280"/>
      <c r="T749" s="280"/>
      <c r="U749" s="280"/>
      <c r="V749" s="280"/>
      <c r="W749" s="280"/>
      <c r="X749" s="280"/>
      <c r="Y749" s="246"/>
      <c r="Z749" s="366"/>
      <c r="AA749" s="280"/>
      <c r="AC749" s="368"/>
      <c r="AD749" s="246"/>
      <c r="AE749" s="246"/>
      <c r="AF749" s="246"/>
      <c r="AG749" s="255"/>
      <c r="AH749" s="255"/>
      <c r="AJ749" s="246"/>
      <c r="AK749" s="246"/>
      <c r="AM749" s="246"/>
    </row>
    <row r="750">
      <c r="A750" s="268"/>
      <c r="C750" s="280"/>
      <c r="D750" s="280"/>
      <c r="E750" s="364"/>
      <c r="F750" s="246"/>
      <c r="G750" s="367"/>
      <c r="H750" s="365"/>
      <c r="I750" s="246"/>
      <c r="J750" s="280"/>
      <c r="K750" s="366"/>
      <c r="L750" s="280"/>
      <c r="M750" s="246"/>
      <c r="N750" s="280"/>
      <c r="O750" s="280"/>
      <c r="P750" s="280"/>
      <c r="Q750" s="280"/>
      <c r="R750" s="280"/>
      <c r="S750" s="280"/>
      <c r="T750" s="280"/>
      <c r="U750" s="280"/>
      <c r="V750" s="280"/>
      <c r="W750" s="280"/>
      <c r="X750" s="280"/>
      <c r="Y750" s="246"/>
      <c r="Z750" s="366"/>
      <c r="AA750" s="280"/>
      <c r="AC750" s="368"/>
      <c r="AD750" s="246"/>
      <c r="AE750" s="246"/>
      <c r="AF750" s="246"/>
      <c r="AG750" s="255"/>
      <c r="AH750" s="255"/>
      <c r="AJ750" s="246"/>
      <c r="AK750" s="246"/>
      <c r="AM750" s="246"/>
    </row>
    <row r="751">
      <c r="A751" s="268"/>
      <c r="C751" s="280"/>
      <c r="D751" s="280"/>
      <c r="E751" s="364"/>
      <c r="F751" s="246"/>
      <c r="G751" s="367"/>
      <c r="H751" s="365"/>
      <c r="I751" s="246"/>
      <c r="J751" s="280"/>
      <c r="K751" s="366"/>
      <c r="L751" s="280"/>
      <c r="M751" s="246"/>
      <c r="N751" s="280"/>
      <c r="O751" s="280"/>
      <c r="P751" s="280"/>
      <c r="Q751" s="280"/>
      <c r="R751" s="280"/>
      <c r="S751" s="280"/>
      <c r="T751" s="280"/>
      <c r="U751" s="280"/>
      <c r="V751" s="280"/>
      <c r="W751" s="280"/>
      <c r="X751" s="280"/>
      <c r="Y751" s="246"/>
      <c r="Z751" s="366"/>
      <c r="AA751" s="280"/>
      <c r="AC751" s="368"/>
      <c r="AD751" s="246"/>
      <c r="AE751" s="246"/>
      <c r="AF751" s="246"/>
      <c r="AG751" s="255"/>
      <c r="AH751" s="255"/>
      <c r="AJ751" s="246"/>
      <c r="AK751" s="246"/>
      <c r="AM751" s="246"/>
    </row>
    <row r="752">
      <c r="A752" s="268"/>
      <c r="C752" s="280"/>
      <c r="D752" s="280"/>
      <c r="E752" s="364"/>
      <c r="F752" s="246"/>
      <c r="G752" s="367"/>
      <c r="H752" s="365"/>
      <c r="I752" s="246"/>
      <c r="J752" s="280"/>
      <c r="K752" s="366"/>
      <c r="L752" s="280"/>
      <c r="M752" s="246"/>
      <c r="N752" s="280"/>
      <c r="O752" s="280"/>
      <c r="P752" s="280"/>
      <c r="Q752" s="280"/>
      <c r="R752" s="280"/>
      <c r="S752" s="280"/>
      <c r="T752" s="280"/>
      <c r="U752" s="280"/>
      <c r="V752" s="280"/>
      <c r="W752" s="280"/>
      <c r="X752" s="280"/>
      <c r="Y752" s="246"/>
      <c r="Z752" s="366"/>
      <c r="AA752" s="280"/>
      <c r="AC752" s="368"/>
      <c r="AD752" s="246"/>
      <c r="AE752" s="246"/>
      <c r="AF752" s="246"/>
      <c r="AG752" s="255"/>
      <c r="AH752" s="255"/>
      <c r="AJ752" s="246"/>
      <c r="AK752" s="246"/>
      <c r="AM752" s="246"/>
    </row>
    <row r="753">
      <c r="A753" s="268"/>
      <c r="C753" s="280"/>
      <c r="D753" s="280"/>
      <c r="E753" s="364"/>
      <c r="F753" s="246"/>
      <c r="G753" s="367"/>
      <c r="H753" s="365"/>
      <c r="I753" s="246"/>
      <c r="J753" s="280"/>
      <c r="K753" s="366"/>
      <c r="L753" s="280"/>
      <c r="M753" s="246"/>
      <c r="N753" s="280"/>
      <c r="O753" s="280"/>
      <c r="P753" s="280"/>
      <c r="Q753" s="280"/>
      <c r="R753" s="280"/>
      <c r="S753" s="280"/>
      <c r="T753" s="280"/>
      <c r="U753" s="280"/>
      <c r="V753" s="280"/>
      <c r="W753" s="280"/>
      <c r="X753" s="280"/>
      <c r="Y753" s="246"/>
      <c r="Z753" s="366"/>
      <c r="AA753" s="280"/>
      <c r="AC753" s="368"/>
      <c r="AD753" s="246"/>
      <c r="AE753" s="246"/>
      <c r="AF753" s="246"/>
      <c r="AG753" s="255"/>
      <c r="AH753" s="255"/>
      <c r="AJ753" s="246"/>
      <c r="AK753" s="246"/>
      <c r="AM753" s="246"/>
    </row>
    <row r="754">
      <c r="A754" s="268"/>
      <c r="C754" s="280"/>
      <c r="D754" s="280"/>
      <c r="E754" s="364"/>
      <c r="F754" s="246"/>
      <c r="G754" s="367"/>
      <c r="H754" s="365"/>
      <c r="I754" s="246"/>
      <c r="J754" s="280"/>
      <c r="K754" s="366"/>
      <c r="L754" s="280"/>
      <c r="M754" s="246"/>
      <c r="N754" s="280"/>
      <c r="O754" s="280"/>
      <c r="P754" s="280"/>
      <c r="Q754" s="280"/>
      <c r="R754" s="280"/>
      <c r="S754" s="280"/>
      <c r="T754" s="280"/>
      <c r="U754" s="280"/>
      <c r="V754" s="280"/>
      <c r="W754" s="280"/>
      <c r="X754" s="280"/>
      <c r="Y754" s="246"/>
      <c r="Z754" s="366"/>
      <c r="AA754" s="280"/>
      <c r="AC754" s="368"/>
      <c r="AD754" s="246"/>
      <c r="AE754" s="246"/>
      <c r="AF754" s="246"/>
      <c r="AG754" s="255"/>
      <c r="AH754" s="255"/>
      <c r="AJ754" s="246"/>
      <c r="AK754" s="246"/>
      <c r="AM754" s="246"/>
    </row>
    <row r="755">
      <c r="A755" s="268"/>
      <c r="C755" s="280"/>
      <c r="D755" s="280"/>
      <c r="E755" s="364"/>
      <c r="F755" s="246"/>
      <c r="G755" s="367"/>
      <c r="H755" s="365"/>
      <c r="I755" s="246"/>
      <c r="J755" s="280"/>
      <c r="K755" s="366"/>
      <c r="L755" s="280"/>
      <c r="M755" s="246"/>
      <c r="N755" s="280"/>
      <c r="O755" s="280"/>
      <c r="P755" s="280"/>
      <c r="Q755" s="280"/>
      <c r="R755" s="280"/>
      <c r="S755" s="280"/>
      <c r="T755" s="280"/>
      <c r="U755" s="280"/>
      <c r="V755" s="280"/>
      <c r="W755" s="280"/>
      <c r="X755" s="280"/>
      <c r="Y755" s="246"/>
      <c r="Z755" s="366"/>
      <c r="AA755" s="280"/>
      <c r="AC755" s="368"/>
      <c r="AD755" s="246"/>
      <c r="AE755" s="246"/>
      <c r="AF755" s="246"/>
      <c r="AG755" s="255"/>
      <c r="AH755" s="255"/>
      <c r="AJ755" s="246"/>
      <c r="AK755" s="246"/>
      <c r="AM755" s="246"/>
    </row>
    <row r="756">
      <c r="A756" s="268"/>
      <c r="C756" s="280"/>
      <c r="D756" s="280"/>
      <c r="E756" s="364"/>
      <c r="F756" s="246"/>
      <c r="G756" s="367"/>
      <c r="H756" s="365"/>
      <c r="I756" s="246"/>
      <c r="J756" s="280"/>
      <c r="K756" s="366"/>
      <c r="L756" s="280"/>
      <c r="M756" s="246"/>
      <c r="N756" s="280"/>
      <c r="O756" s="280"/>
      <c r="P756" s="280"/>
      <c r="Q756" s="280"/>
      <c r="R756" s="280"/>
      <c r="S756" s="280"/>
      <c r="T756" s="280"/>
      <c r="U756" s="280"/>
      <c r="V756" s="280"/>
      <c r="W756" s="280"/>
      <c r="X756" s="280"/>
      <c r="Y756" s="246"/>
      <c r="Z756" s="366"/>
      <c r="AA756" s="280"/>
      <c r="AC756" s="368"/>
      <c r="AD756" s="246"/>
      <c r="AE756" s="246"/>
      <c r="AF756" s="246"/>
      <c r="AG756" s="255"/>
      <c r="AH756" s="255"/>
      <c r="AJ756" s="246"/>
      <c r="AK756" s="246"/>
      <c r="AM756" s="246"/>
    </row>
    <row r="757">
      <c r="A757" s="268"/>
      <c r="C757" s="280"/>
      <c r="D757" s="280"/>
      <c r="E757" s="364"/>
      <c r="F757" s="246"/>
      <c r="G757" s="367"/>
      <c r="H757" s="365"/>
      <c r="I757" s="246"/>
      <c r="J757" s="280"/>
      <c r="K757" s="366"/>
      <c r="L757" s="280"/>
      <c r="M757" s="246"/>
      <c r="N757" s="280"/>
      <c r="O757" s="280"/>
      <c r="P757" s="280"/>
      <c r="Q757" s="280"/>
      <c r="R757" s="280"/>
      <c r="S757" s="280"/>
      <c r="T757" s="280"/>
      <c r="U757" s="280"/>
      <c r="V757" s="280"/>
      <c r="W757" s="280"/>
      <c r="X757" s="280"/>
      <c r="Y757" s="246"/>
      <c r="Z757" s="366"/>
      <c r="AA757" s="280"/>
      <c r="AC757" s="368"/>
      <c r="AD757" s="246"/>
      <c r="AE757" s="246"/>
      <c r="AF757" s="246"/>
      <c r="AG757" s="255"/>
      <c r="AH757" s="255"/>
      <c r="AJ757" s="246"/>
      <c r="AK757" s="246"/>
      <c r="AM757" s="246"/>
    </row>
    <row r="758">
      <c r="A758" s="268"/>
      <c r="C758" s="280"/>
      <c r="D758" s="280"/>
      <c r="E758" s="364"/>
      <c r="F758" s="246"/>
      <c r="G758" s="367"/>
      <c r="H758" s="365"/>
      <c r="I758" s="246"/>
      <c r="J758" s="280"/>
      <c r="K758" s="366"/>
      <c r="L758" s="280"/>
      <c r="M758" s="246"/>
      <c r="N758" s="280"/>
      <c r="O758" s="280"/>
      <c r="P758" s="280"/>
      <c r="Q758" s="280"/>
      <c r="R758" s="280"/>
      <c r="S758" s="280"/>
      <c r="T758" s="280"/>
      <c r="U758" s="280"/>
      <c r="V758" s="280"/>
      <c r="W758" s="280"/>
      <c r="X758" s="280"/>
      <c r="Y758" s="246"/>
      <c r="Z758" s="366"/>
      <c r="AA758" s="280"/>
      <c r="AC758" s="368"/>
      <c r="AD758" s="246"/>
      <c r="AE758" s="246"/>
      <c r="AF758" s="246"/>
      <c r="AG758" s="255"/>
      <c r="AH758" s="255"/>
      <c r="AJ758" s="246"/>
      <c r="AK758" s="246"/>
      <c r="AM758" s="246"/>
    </row>
    <row r="759">
      <c r="A759" s="268"/>
      <c r="C759" s="280"/>
      <c r="D759" s="280"/>
      <c r="E759" s="364"/>
      <c r="F759" s="246"/>
      <c r="G759" s="367"/>
      <c r="H759" s="365"/>
      <c r="I759" s="246"/>
      <c r="J759" s="280"/>
      <c r="K759" s="366"/>
      <c r="L759" s="280"/>
      <c r="M759" s="246"/>
      <c r="N759" s="280"/>
      <c r="O759" s="280"/>
      <c r="P759" s="280"/>
      <c r="Q759" s="280"/>
      <c r="R759" s="280"/>
      <c r="S759" s="280"/>
      <c r="T759" s="280"/>
      <c r="U759" s="280"/>
      <c r="V759" s="280"/>
      <c r="W759" s="280"/>
      <c r="X759" s="280"/>
      <c r="Y759" s="246"/>
      <c r="Z759" s="366"/>
      <c r="AA759" s="280"/>
      <c r="AC759" s="368"/>
      <c r="AD759" s="246"/>
      <c r="AE759" s="246"/>
      <c r="AF759" s="246"/>
      <c r="AG759" s="255"/>
      <c r="AH759" s="255"/>
      <c r="AJ759" s="246"/>
      <c r="AK759" s="246"/>
      <c r="AM759" s="246"/>
    </row>
    <row r="760">
      <c r="A760" s="268"/>
      <c r="C760" s="280"/>
      <c r="D760" s="280"/>
      <c r="E760" s="364"/>
      <c r="F760" s="246"/>
      <c r="G760" s="367"/>
      <c r="H760" s="365"/>
      <c r="I760" s="246"/>
      <c r="J760" s="280"/>
      <c r="K760" s="366"/>
      <c r="L760" s="280"/>
      <c r="M760" s="246"/>
      <c r="N760" s="280"/>
      <c r="O760" s="280"/>
      <c r="P760" s="280"/>
      <c r="Q760" s="280"/>
      <c r="R760" s="280"/>
      <c r="S760" s="280"/>
      <c r="T760" s="280"/>
      <c r="U760" s="280"/>
      <c r="V760" s="280"/>
      <c r="W760" s="280"/>
      <c r="X760" s="280"/>
      <c r="Y760" s="246"/>
      <c r="Z760" s="366"/>
      <c r="AA760" s="280"/>
      <c r="AC760" s="368"/>
      <c r="AD760" s="246"/>
      <c r="AE760" s="246"/>
      <c r="AF760" s="246"/>
      <c r="AG760" s="255"/>
      <c r="AH760" s="255"/>
      <c r="AJ760" s="246"/>
      <c r="AK760" s="246"/>
      <c r="AM760" s="246"/>
    </row>
    <row r="761">
      <c r="A761" s="268"/>
      <c r="C761" s="280"/>
      <c r="D761" s="280"/>
      <c r="E761" s="364"/>
      <c r="F761" s="246"/>
      <c r="G761" s="367"/>
      <c r="H761" s="365"/>
      <c r="I761" s="246"/>
      <c r="J761" s="280"/>
      <c r="K761" s="366"/>
      <c r="L761" s="280"/>
      <c r="M761" s="246"/>
      <c r="N761" s="280"/>
      <c r="O761" s="280"/>
      <c r="P761" s="280"/>
      <c r="Q761" s="280"/>
      <c r="R761" s="280"/>
      <c r="S761" s="280"/>
      <c r="T761" s="280"/>
      <c r="U761" s="280"/>
      <c r="V761" s="280"/>
      <c r="W761" s="280"/>
      <c r="X761" s="280"/>
      <c r="Y761" s="246"/>
      <c r="Z761" s="366"/>
      <c r="AA761" s="280"/>
      <c r="AC761" s="368"/>
      <c r="AD761" s="246"/>
      <c r="AE761" s="246"/>
      <c r="AF761" s="246"/>
      <c r="AG761" s="255"/>
      <c r="AH761" s="255"/>
      <c r="AJ761" s="246"/>
      <c r="AK761" s="246"/>
      <c r="AM761" s="246"/>
    </row>
    <row r="762">
      <c r="A762" s="268"/>
      <c r="C762" s="280"/>
      <c r="D762" s="280"/>
      <c r="E762" s="364"/>
      <c r="F762" s="246"/>
      <c r="G762" s="367"/>
      <c r="H762" s="365"/>
      <c r="I762" s="246"/>
      <c r="J762" s="280"/>
      <c r="K762" s="366"/>
      <c r="L762" s="280"/>
      <c r="M762" s="246"/>
      <c r="N762" s="280"/>
      <c r="O762" s="280"/>
      <c r="P762" s="280"/>
      <c r="Q762" s="280"/>
      <c r="R762" s="280"/>
      <c r="S762" s="280"/>
      <c r="T762" s="280"/>
      <c r="U762" s="280"/>
      <c r="V762" s="280"/>
      <c r="W762" s="280"/>
      <c r="X762" s="280"/>
      <c r="Y762" s="246"/>
      <c r="Z762" s="366"/>
      <c r="AA762" s="280"/>
      <c r="AC762" s="368"/>
      <c r="AD762" s="246"/>
      <c r="AE762" s="246"/>
      <c r="AF762" s="246"/>
      <c r="AG762" s="255"/>
      <c r="AH762" s="255"/>
      <c r="AJ762" s="246"/>
      <c r="AK762" s="246"/>
      <c r="AM762" s="246"/>
    </row>
    <row r="763">
      <c r="A763" s="268"/>
      <c r="C763" s="280"/>
      <c r="D763" s="280"/>
      <c r="E763" s="364"/>
      <c r="F763" s="246"/>
      <c r="G763" s="367"/>
      <c r="H763" s="365"/>
      <c r="I763" s="246"/>
      <c r="J763" s="280"/>
      <c r="K763" s="366"/>
      <c r="L763" s="280"/>
      <c r="M763" s="246"/>
      <c r="N763" s="280"/>
      <c r="O763" s="280"/>
      <c r="P763" s="280"/>
      <c r="Q763" s="280"/>
      <c r="R763" s="280"/>
      <c r="S763" s="280"/>
      <c r="T763" s="280"/>
      <c r="U763" s="280"/>
      <c r="V763" s="280"/>
      <c r="W763" s="280"/>
      <c r="X763" s="280"/>
      <c r="Y763" s="246"/>
      <c r="Z763" s="366"/>
      <c r="AA763" s="280"/>
      <c r="AC763" s="368"/>
      <c r="AD763" s="246"/>
      <c r="AE763" s="246"/>
      <c r="AF763" s="246"/>
      <c r="AG763" s="255"/>
      <c r="AH763" s="255"/>
      <c r="AJ763" s="246"/>
      <c r="AK763" s="246"/>
      <c r="AM763" s="246"/>
    </row>
    <row r="764">
      <c r="A764" s="268"/>
      <c r="C764" s="280"/>
      <c r="D764" s="280"/>
      <c r="E764" s="364"/>
      <c r="F764" s="246"/>
      <c r="G764" s="367"/>
      <c r="H764" s="365"/>
      <c r="I764" s="246"/>
      <c r="J764" s="280"/>
      <c r="K764" s="366"/>
      <c r="L764" s="280"/>
      <c r="M764" s="246"/>
      <c r="N764" s="280"/>
      <c r="O764" s="280"/>
      <c r="P764" s="280"/>
      <c r="Q764" s="280"/>
      <c r="R764" s="280"/>
      <c r="S764" s="280"/>
      <c r="T764" s="280"/>
      <c r="U764" s="280"/>
      <c r="V764" s="280"/>
      <c r="W764" s="280"/>
      <c r="X764" s="280"/>
      <c r="Y764" s="246"/>
      <c r="Z764" s="366"/>
      <c r="AA764" s="280"/>
      <c r="AC764" s="368"/>
      <c r="AD764" s="246"/>
      <c r="AE764" s="246"/>
      <c r="AF764" s="246"/>
      <c r="AG764" s="255"/>
      <c r="AH764" s="255"/>
      <c r="AJ764" s="246"/>
      <c r="AK764" s="246"/>
      <c r="AM764" s="246"/>
    </row>
    <row r="765">
      <c r="A765" s="268"/>
      <c r="C765" s="280"/>
      <c r="D765" s="280"/>
      <c r="E765" s="364"/>
      <c r="F765" s="246"/>
      <c r="G765" s="367"/>
      <c r="H765" s="365"/>
      <c r="I765" s="246"/>
      <c r="J765" s="280"/>
      <c r="K765" s="366"/>
      <c r="L765" s="280"/>
      <c r="M765" s="246"/>
      <c r="N765" s="280"/>
      <c r="O765" s="280"/>
      <c r="P765" s="280"/>
      <c r="Q765" s="280"/>
      <c r="R765" s="280"/>
      <c r="S765" s="280"/>
      <c r="T765" s="280"/>
      <c r="U765" s="280"/>
      <c r="V765" s="280"/>
      <c r="W765" s="280"/>
      <c r="X765" s="280"/>
      <c r="Y765" s="246"/>
      <c r="Z765" s="366"/>
      <c r="AA765" s="280"/>
      <c r="AC765" s="368"/>
      <c r="AD765" s="246"/>
      <c r="AE765" s="246"/>
      <c r="AF765" s="246"/>
      <c r="AG765" s="255"/>
      <c r="AH765" s="255"/>
      <c r="AJ765" s="246"/>
      <c r="AK765" s="246"/>
      <c r="AM765" s="246"/>
    </row>
    <row r="766">
      <c r="A766" s="268"/>
      <c r="C766" s="280"/>
      <c r="D766" s="280"/>
      <c r="E766" s="364"/>
      <c r="F766" s="246"/>
      <c r="G766" s="367"/>
      <c r="H766" s="365"/>
      <c r="I766" s="246"/>
      <c r="J766" s="280"/>
      <c r="K766" s="366"/>
      <c r="L766" s="280"/>
      <c r="M766" s="246"/>
      <c r="N766" s="280"/>
      <c r="O766" s="280"/>
      <c r="P766" s="280"/>
      <c r="Q766" s="280"/>
      <c r="R766" s="280"/>
      <c r="S766" s="280"/>
      <c r="T766" s="280"/>
      <c r="U766" s="280"/>
      <c r="V766" s="280"/>
      <c r="W766" s="280"/>
      <c r="X766" s="280"/>
      <c r="Y766" s="246"/>
      <c r="Z766" s="366"/>
      <c r="AA766" s="280"/>
      <c r="AC766" s="368"/>
      <c r="AD766" s="246"/>
      <c r="AE766" s="246"/>
      <c r="AF766" s="246"/>
      <c r="AG766" s="255"/>
      <c r="AH766" s="255"/>
      <c r="AJ766" s="246"/>
      <c r="AK766" s="246"/>
      <c r="AM766" s="246"/>
    </row>
    <row r="767">
      <c r="A767" s="268"/>
      <c r="C767" s="280"/>
      <c r="D767" s="280"/>
      <c r="E767" s="364"/>
      <c r="F767" s="246"/>
      <c r="G767" s="367"/>
      <c r="H767" s="365"/>
      <c r="I767" s="246"/>
      <c r="J767" s="280"/>
      <c r="K767" s="366"/>
      <c r="L767" s="280"/>
      <c r="M767" s="246"/>
      <c r="N767" s="280"/>
      <c r="O767" s="280"/>
      <c r="P767" s="280"/>
      <c r="Q767" s="280"/>
      <c r="R767" s="280"/>
      <c r="S767" s="280"/>
      <c r="T767" s="280"/>
      <c r="U767" s="280"/>
      <c r="V767" s="280"/>
      <c r="W767" s="280"/>
      <c r="X767" s="280"/>
      <c r="Y767" s="246"/>
      <c r="Z767" s="366"/>
      <c r="AA767" s="280"/>
      <c r="AC767" s="368"/>
      <c r="AD767" s="246"/>
      <c r="AE767" s="246"/>
      <c r="AF767" s="246"/>
      <c r="AG767" s="255"/>
      <c r="AH767" s="255"/>
      <c r="AJ767" s="246"/>
      <c r="AK767" s="246"/>
      <c r="AM767" s="246"/>
    </row>
    <row r="768">
      <c r="A768" s="268"/>
      <c r="C768" s="280"/>
      <c r="D768" s="280"/>
      <c r="E768" s="364"/>
      <c r="F768" s="246"/>
      <c r="G768" s="367"/>
      <c r="H768" s="365"/>
      <c r="I768" s="246"/>
      <c r="J768" s="280"/>
      <c r="K768" s="366"/>
      <c r="L768" s="280"/>
      <c r="M768" s="246"/>
      <c r="N768" s="280"/>
      <c r="O768" s="280"/>
      <c r="P768" s="280"/>
      <c r="Q768" s="280"/>
      <c r="R768" s="280"/>
      <c r="S768" s="280"/>
      <c r="T768" s="280"/>
      <c r="U768" s="280"/>
      <c r="V768" s="280"/>
      <c r="W768" s="280"/>
      <c r="X768" s="280"/>
      <c r="Y768" s="246"/>
      <c r="Z768" s="366"/>
      <c r="AA768" s="280"/>
      <c r="AC768" s="368"/>
      <c r="AD768" s="246"/>
      <c r="AE768" s="246"/>
      <c r="AF768" s="246"/>
      <c r="AG768" s="255"/>
      <c r="AH768" s="255"/>
      <c r="AJ768" s="246"/>
      <c r="AK768" s="246"/>
      <c r="AM768" s="246"/>
    </row>
    <row r="769">
      <c r="A769" s="268"/>
      <c r="C769" s="280"/>
      <c r="D769" s="280"/>
      <c r="E769" s="364"/>
      <c r="F769" s="246"/>
      <c r="G769" s="367"/>
      <c r="H769" s="365"/>
      <c r="I769" s="246"/>
      <c r="J769" s="280"/>
      <c r="K769" s="366"/>
      <c r="L769" s="280"/>
      <c r="M769" s="246"/>
      <c r="N769" s="280"/>
      <c r="O769" s="280"/>
      <c r="P769" s="280"/>
      <c r="Q769" s="280"/>
      <c r="R769" s="280"/>
      <c r="S769" s="280"/>
      <c r="T769" s="280"/>
      <c r="U769" s="280"/>
      <c r="V769" s="280"/>
      <c r="W769" s="280"/>
      <c r="X769" s="280"/>
      <c r="Y769" s="246"/>
      <c r="Z769" s="366"/>
      <c r="AA769" s="280"/>
      <c r="AC769" s="368"/>
      <c r="AD769" s="246"/>
      <c r="AE769" s="246"/>
      <c r="AF769" s="246"/>
      <c r="AG769" s="255"/>
      <c r="AH769" s="255"/>
      <c r="AJ769" s="246"/>
      <c r="AK769" s="246"/>
      <c r="AM769" s="246"/>
    </row>
    <row r="770">
      <c r="A770" s="268"/>
      <c r="C770" s="280"/>
      <c r="D770" s="280"/>
      <c r="E770" s="364"/>
      <c r="F770" s="246"/>
      <c r="G770" s="367"/>
      <c r="H770" s="365"/>
      <c r="I770" s="246"/>
      <c r="J770" s="280"/>
      <c r="K770" s="366"/>
      <c r="L770" s="280"/>
      <c r="M770" s="246"/>
      <c r="N770" s="280"/>
      <c r="O770" s="280"/>
      <c r="P770" s="280"/>
      <c r="Q770" s="280"/>
      <c r="R770" s="280"/>
      <c r="S770" s="280"/>
      <c r="T770" s="280"/>
      <c r="U770" s="280"/>
      <c r="V770" s="280"/>
      <c r="W770" s="280"/>
      <c r="X770" s="280"/>
      <c r="Y770" s="246"/>
      <c r="Z770" s="366"/>
      <c r="AA770" s="280"/>
      <c r="AC770" s="368"/>
      <c r="AD770" s="246"/>
      <c r="AE770" s="246"/>
      <c r="AF770" s="246"/>
      <c r="AG770" s="255"/>
      <c r="AH770" s="255"/>
      <c r="AJ770" s="246"/>
      <c r="AK770" s="246"/>
      <c r="AM770" s="246"/>
    </row>
    <row r="771">
      <c r="A771" s="268"/>
      <c r="C771" s="280"/>
      <c r="D771" s="280"/>
      <c r="E771" s="364"/>
      <c r="F771" s="246"/>
      <c r="G771" s="367"/>
      <c r="H771" s="365"/>
      <c r="I771" s="246"/>
      <c r="J771" s="280"/>
      <c r="K771" s="366"/>
      <c r="L771" s="280"/>
      <c r="M771" s="246"/>
      <c r="N771" s="280"/>
      <c r="O771" s="280"/>
      <c r="P771" s="280"/>
      <c r="Q771" s="280"/>
      <c r="R771" s="280"/>
      <c r="S771" s="280"/>
      <c r="T771" s="280"/>
      <c r="U771" s="280"/>
      <c r="V771" s="280"/>
      <c r="W771" s="280"/>
      <c r="X771" s="280"/>
      <c r="Y771" s="246"/>
      <c r="Z771" s="366"/>
      <c r="AA771" s="280"/>
      <c r="AC771" s="368"/>
      <c r="AD771" s="246"/>
      <c r="AE771" s="246"/>
      <c r="AF771" s="246"/>
      <c r="AG771" s="255"/>
      <c r="AH771" s="255"/>
      <c r="AJ771" s="246"/>
      <c r="AK771" s="246"/>
      <c r="AM771" s="246"/>
    </row>
    <row r="772">
      <c r="A772" s="268"/>
      <c r="C772" s="280"/>
      <c r="D772" s="280"/>
      <c r="E772" s="364"/>
      <c r="F772" s="246"/>
      <c r="G772" s="367"/>
      <c r="H772" s="365"/>
      <c r="I772" s="246"/>
      <c r="J772" s="280"/>
      <c r="K772" s="366"/>
      <c r="L772" s="280"/>
      <c r="M772" s="246"/>
      <c r="N772" s="280"/>
      <c r="O772" s="280"/>
      <c r="P772" s="280"/>
      <c r="Q772" s="280"/>
      <c r="R772" s="280"/>
      <c r="S772" s="280"/>
      <c r="T772" s="280"/>
      <c r="U772" s="280"/>
      <c r="V772" s="280"/>
      <c r="W772" s="280"/>
      <c r="X772" s="280"/>
      <c r="Y772" s="246"/>
      <c r="Z772" s="366"/>
      <c r="AA772" s="280"/>
      <c r="AC772" s="368"/>
      <c r="AD772" s="246"/>
      <c r="AE772" s="246"/>
      <c r="AF772" s="246"/>
      <c r="AG772" s="255"/>
      <c r="AH772" s="255"/>
      <c r="AJ772" s="246"/>
      <c r="AK772" s="246"/>
      <c r="AM772" s="246"/>
    </row>
    <row r="773">
      <c r="A773" s="268"/>
      <c r="C773" s="280"/>
      <c r="D773" s="280"/>
      <c r="E773" s="364"/>
      <c r="F773" s="246"/>
      <c r="G773" s="367"/>
      <c r="H773" s="365"/>
      <c r="I773" s="246"/>
      <c r="J773" s="280"/>
      <c r="K773" s="366"/>
      <c r="L773" s="280"/>
      <c r="M773" s="246"/>
      <c r="N773" s="280"/>
      <c r="O773" s="280"/>
      <c r="P773" s="280"/>
      <c r="Q773" s="280"/>
      <c r="R773" s="280"/>
      <c r="S773" s="280"/>
      <c r="T773" s="280"/>
      <c r="U773" s="280"/>
      <c r="V773" s="280"/>
      <c r="W773" s="280"/>
      <c r="X773" s="280"/>
      <c r="Y773" s="246"/>
      <c r="Z773" s="366"/>
      <c r="AA773" s="280"/>
      <c r="AC773" s="368"/>
      <c r="AD773" s="246"/>
      <c r="AE773" s="246"/>
      <c r="AF773" s="246"/>
      <c r="AG773" s="255"/>
      <c r="AH773" s="255"/>
      <c r="AJ773" s="246"/>
      <c r="AK773" s="246"/>
      <c r="AM773" s="246"/>
    </row>
    <row r="774">
      <c r="A774" s="268"/>
      <c r="C774" s="280"/>
      <c r="D774" s="280"/>
      <c r="E774" s="364"/>
      <c r="F774" s="246"/>
      <c r="G774" s="367"/>
      <c r="H774" s="365"/>
      <c r="I774" s="246"/>
      <c r="J774" s="280"/>
      <c r="K774" s="366"/>
      <c r="L774" s="280"/>
      <c r="M774" s="246"/>
      <c r="N774" s="280"/>
      <c r="O774" s="280"/>
      <c r="P774" s="280"/>
      <c r="Q774" s="280"/>
      <c r="R774" s="280"/>
      <c r="S774" s="280"/>
      <c r="T774" s="280"/>
      <c r="U774" s="280"/>
      <c r="V774" s="280"/>
      <c r="W774" s="280"/>
      <c r="X774" s="280"/>
      <c r="Y774" s="246"/>
      <c r="Z774" s="366"/>
      <c r="AA774" s="280"/>
      <c r="AC774" s="368"/>
      <c r="AD774" s="246"/>
      <c r="AE774" s="246"/>
      <c r="AF774" s="246"/>
      <c r="AG774" s="255"/>
      <c r="AH774" s="255"/>
      <c r="AJ774" s="246"/>
      <c r="AK774" s="246"/>
      <c r="AM774" s="246"/>
    </row>
    <row r="775">
      <c r="A775" s="268"/>
      <c r="C775" s="280"/>
      <c r="D775" s="280"/>
      <c r="E775" s="364"/>
      <c r="F775" s="246"/>
      <c r="G775" s="367"/>
      <c r="H775" s="365"/>
      <c r="I775" s="246"/>
      <c r="J775" s="280"/>
      <c r="K775" s="366"/>
      <c r="L775" s="280"/>
      <c r="M775" s="246"/>
      <c r="N775" s="280"/>
      <c r="O775" s="280"/>
      <c r="P775" s="280"/>
      <c r="Q775" s="280"/>
      <c r="R775" s="280"/>
      <c r="S775" s="280"/>
      <c r="T775" s="280"/>
      <c r="U775" s="280"/>
      <c r="V775" s="280"/>
      <c r="W775" s="280"/>
      <c r="X775" s="280"/>
      <c r="Y775" s="246"/>
      <c r="Z775" s="366"/>
      <c r="AA775" s="280"/>
      <c r="AC775" s="368"/>
      <c r="AD775" s="246"/>
      <c r="AE775" s="246"/>
      <c r="AF775" s="246"/>
      <c r="AG775" s="255"/>
      <c r="AH775" s="255"/>
      <c r="AJ775" s="246"/>
      <c r="AK775" s="246"/>
      <c r="AM775" s="246"/>
    </row>
    <row r="776">
      <c r="A776" s="268"/>
      <c r="C776" s="280"/>
      <c r="D776" s="280"/>
      <c r="E776" s="364"/>
      <c r="F776" s="246"/>
      <c r="G776" s="367"/>
      <c r="H776" s="365"/>
      <c r="I776" s="246"/>
      <c r="J776" s="280"/>
      <c r="K776" s="366"/>
      <c r="L776" s="280"/>
      <c r="M776" s="246"/>
      <c r="N776" s="280"/>
      <c r="O776" s="280"/>
      <c r="P776" s="280"/>
      <c r="Q776" s="280"/>
      <c r="R776" s="280"/>
      <c r="S776" s="280"/>
      <c r="T776" s="280"/>
      <c r="U776" s="280"/>
      <c r="V776" s="280"/>
      <c r="W776" s="280"/>
      <c r="X776" s="280"/>
      <c r="Y776" s="246"/>
      <c r="Z776" s="366"/>
      <c r="AA776" s="280"/>
      <c r="AC776" s="368"/>
      <c r="AD776" s="246"/>
      <c r="AE776" s="246"/>
      <c r="AF776" s="246"/>
      <c r="AG776" s="255"/>
      <c r="AH776" s="255"/>
      <c r="AJ776" s="246"/>
      <c r="AK776" s="246"/>
      <c r="AM776" s="246"/>
    </row>
    <row r="777">
      <c r="A777" s="268"/>
      <c r="C777" s="280"/>
      <c r="D777" s="280"/>
      <c r="E777" s="364"/>
      <c r="F777" s="246"/>
      <c r="G777" s="367"/>
      <c r="H777" s="365"/>
      <c r="I777" s="246"/>
      <c r="J777" s="280"/>
      <c r="K777" s="366"/>
      <c r="L777" s="280"/>
      <c r="M777" s="246"/>
      <c r="N777" s="280"/>
      <c r="O777" s="280"/>
      <c r="P777" s="280"/>
      <c r="Q777" s="280"/>
      <c r="R777" s="280"/>
      <c r="S777" s="280"/>
      <c r="T777" s="280"/>
      <c r="U777" s="280"/>
      <c r="V777" s="280"/>
      <c r="W777" s="280"/>
      <c r="X777" s="280"/>
      <c r="Y777" s="246"/>
      <c r="Z777" s="366"/>
      <c r="AA777" s="280"/>
      <c r="AC777" s="368"/>
      <c r="AD777" s="246"/>
      <c r="AE777" s="246"/>
      <c r="AF777" s="246"/>
      <c r="AG777" s="255"/>
      <c r="AH777" s="255"/>
      <c r="AJ777" s="246"/>
      <c r="AK777" s="246"/>
      <c r="AM777" s="246"/>
    </row>
    <row r="778">
      <c r="A778" s="268"/>
      <c r="C778" s="280"/>
      <c r="D778" s="280"/>
      <c r="E778" s="364"/>
      <c r="F778" s="246"/>
      <c r="G778" s="367"/>
      <c r="H778" s="365"/>
      <c r="I778" s="246"/>
      <c r="J778" s="280"/>
      <c r="K778" s="366"/>
      <c r="L778" s="280"/>
      <c r="M778" s="246"/>
      <c r="N778" s="280"/>
      <c r="O778" s="280"/>
      <c r="P778" s="280"/>
      <c r="Q778" s="280"/>
      <c r="R778" s="280"/>
      <c r="S778" s="280"/>
      <c r="T778" s="280"/>
      <c r="U778" s="280"/>
      <c r="V778" s="280"/>
      <c r="W778" s="280"/>
      <c r="X778" s="280"/>
      <c r="Y778" s="246"/>
      <c r="Z778" s="366"/>
      <c r="AA778" s="280"/>
      <c r="AC778" s="368"/>
      <c r="AD778" s="246"/>
      <c r="AE778" s="246"/>
      <c r="AF778" s="246"/>
      <c r="AG778" s="255"/>
      <c r="AH778" s="255"/>
      <c r="AJ778" s="246"/>
      <c r="AK778" s="246"/>
      <c r="AM778" s="246"/>
    </row>
    <row r="779">
      <c r="A779" s="268"/>
      <c r="C779" s="280"/>
      <c r="D779" s="280"/>
      <c r="E779" s="364"/>
      <c r="F779" s="246"/>
      <c r="G779" s="367"/>
      <c r="H779" s="365"/>
      <c r="I779" s="246"/>
      <c r="J779" s="280"/>
      <c r="K779" s="366"/>
      <c r="L779" s="280"/>
      <c r="M779" s="246"/>
      <c r="N779" s="280"/>
      <c r="O779" s="280"/>
      <c r="P779" s="280"/>
      <c r="Q779" s="280"/>
      <c r="R779" s="280"/>
      <c r="S779" s="280"/>
      <c r="T779" s="280"/>
      <c r="U779" s="280"/>
      <c r="V779" s="280"/>
      <c r="W779" s="280"/>
      <c r="X779" s="280"/>
      <c r="Y779" s="246"/>
      <c r="Z779" s="366"/>
      <c r="AA779" s="280"/>
      <c r="AC779" s="368"/>
      <c r="AD779" s="246"/>
      <c r="AE779" s="246"/>
      <c r="AF779" s="246"/>
      <c r="AG779" s="255"/>
      <c r="AH779" s="255"/>
      <c r="AJ779" s="246"/>
      <c r="AK779" s="246"/>
      <c r="AM779" s="246"/>
    </row>
    <row r="780">
      <c r="A780" s="268"/>
      <c r="C780" s="280"/>
      <c r="D780" s="280"/>
      <c r="E780" s="364"/>
      <c r="F780" s="246"/>
      <c r="G780" s="367"/>
      <c r="H780" s="365"/>
      <c r="I780" s="246"/>
      <c r="J780" s="280"/>
      <c r="K780" s="366"/>
      <c r="L780" s="280"/>
      <c r="M780" s="246"/>
      <c r="N780" s="280"/>
      <c r="O780" s="280"/>
      <c r="P780" s="280"/>
      <c r="Q780" s="280"/>
      <c r="R780" s="280"/>
      <c r="S780" s="280"/>
      <c r="T780" s="280"/>
      <c r="U780" s="280"/>
      <c r="V780" s="280"/>
      <c r="W780" s="280"/>
      <c r="X780" s="280"/>
      <c r="Y780" s="246"/>
      <c r="Z780" s="366"/>
      <c r="AA780" s="280"/>
      <c r="AC780" s="368"/>
      <c r="AD780" s="246"/>
      <c r="AE780" s="246"/>
      <c r="AF780" s="246"/>
      <c r="AG780" s="255"/>
      <c r="AH780" s="255"/>
      <c r="AJ780" s="246"/>
      <c r="AK780" s="246"/>
      <c r="AM780" s="246"/>
    </row>
    <row r="781">
      <c r="A781" s="268"/>
      <c r="C781" s="280"/>
      <c r="D781" s="280"/>
      <c r="E781" s="364"/>
      <c r="F781" s="246"/>
      <c r="G781" s="367"/>
      <c r="H781" s="365"/>
      <c r="I781" s="246"/>
      <c r="J781" s="280"/>
      <c r="K781" s="366"/>
      <c r="L781" s="280"/>
      <c r="M781" s="246"/>
      <c r="N781" s="280"/>
      <c r="O781" s="280"/>
      <c r="P781" s="280"/>
      <c r="Q781" s="280"/>
      <c r="R781" s="280"/>
      <c r="S781" s="280"/>
      <c r="T781" s="280"/>
      <c r="U781" s="280"/>
      <c r="V781" s="280"/>
      <c r="W781" s="280"/>
      <c r="X781" s="280"/>
      <c r="Y781" s="246"/>
      <c r="Z781" s="366"/>
      <c r="AA781" s="280"/>
      <c r="AC781" s="368"/>
      <c r="AD781" s="246"/>
      <c r="AE781" s="246"/>
      <c r="AF781" s="246"/>
      <c r="AG781" s="255"/>
      <c r="AH781" s="255"/>
      <c r="AJ781" s="246"/>
      <c r="AK781" s="246"/>
      <c r="AM781" s="246"/>
    </row>
    <row r="782">
      <c r="A782" s="268"/>
      <c r="C782" s="280"/>
      <c r="D782" s="280"/>
      <c r="E782" s="364"/>
      <c r="F782" s="246"/>
      <c r="G782" s="367"/>
      <c r="H782" s="365"/>
      <c r="I782" s="246"/>
      <c r="J782" s="280"/>
      <c r="K782" s="366"/>
      <c r="L782" s="280"/>
      <c r="M782" s="246"/>
      <c r="N782" s="280"/>
      <c r="O782" s="280"/>
      <c r="P782" s="280"/>
      <c r="Q782" s="280"/>
      <c r="R782" s="280"/>
      <c r="S782" s="280"/>
      <c r="T782" s="280"/>
      <c r="U782" s="280"/>
      <c r="V782" s="280"/>
      <c r="W782" s="280"/>
      <c r="X782" s="280"/>
      <c r="Y782" s="246"/>
      <c r="Z782" s="366"/>
      <c r="AA782" s="280"/>
      <c r="AC782" s="368"/>
      <c r="AD782" s="246"/>
      <c r="AE782" s="246"/>
      <c r="AF782" s="246"/>
      <c r="AG782" s="255"/>
      <c r="AH782" s="255"/>
      <c r="AJ782" s="246"/>
      <c r="AK782" s="246"/>
      <c r="AM782" s="246"/>
    </row>
    <row r="783">
      <c r="A783" s="268"/>
      <c r="C783" s="280"/>
      <c r="D783" s="280"/>
      <c r="E783" s="364"/>
      <c r="F783" s="246"/>
      <c r="G783" s="367"/>
      <c r="H783" s="365"/>
      <c r="I783" s="246"/>
      <c r="J783" s="280"/>
      <c r="K783" s="366"/>
      <c r="L783" s="280"/>
      <c r="M783" s="246"/>
      <c r="N783" s="280"/>
      <c r="O783" s="280"/>
      <c r="P783" s="280"/>
      <c r="Q783" s="280"/>
      <c r="R783" s="280"/>
      <c r="S783" s="280"/>
      <c r="T783" s="280"/>
      <c r="U783" s="280"/>
      <c r="V783" s="280"/>
      <c r="W783" s="280"/>
      <c r="X783" s="280"/>
      <c r="Y783" s="246"/>
      <c r="Z783" s="366"/>
      <c r="AA783" s="280"/>
      <c r="AC783" s="368"/>
      <c r="AD783" s="246"/>
      <c r="AE783" s="246"/>
      <c r="AF783" s="246"/>
      <c r="AG783" s="255"/>
      <c r="AH783" s="255"/>
      <c r="AJ783" s="246"/>
      <c r="AK783" s="246"/>
      <c r="AM783" s="246"/>
    </row>
    <row r="784">
      <c r="A784" s="268"/>
      <c r="C784" s="280"/>
      <c r="D784" s="280"/>
      <c r="E784" s="364"/>
      <c r="F784" s="246"/>
      <c r="G784" s="367"/>
      <c r="H784" s="365"/>
      <c r="I784" s="246"/>
      <c r="J784" s="280"/>
      <c r="K784" s="366"/>
      <c r="L784" s="280"/>
      <c r="M784" s="246"/>
      <c r="N784" s="280"/>
      <c r="O784" s="280"/>
      <c r="P784" s="280"/>
      <c r="Q784" s="280"/>
      <c r="R784" s="280"/>
      <c r="S784" s="280"/>
      <c r="T784" s="280"/>
      <c r="U784" s="280"/>
      <c r="V784" s="280"/>
      <c r="W784" s="280"/>
      <c r="X784" s="280"/>
      <c r="Y784" s="246"/>
      <c r="Z784" s="366"/>
      <c r="AA784" s="280"/>
      <c r="AC784" s="368"/>
      <c r="AD784" s="246"/>
      <c r="AE784" s="246"/>
      <c r="AF784" s="246"/>
      <c r="AG784" s="255"/>
      <c r="AH784" s="255"/>
      <c r="AJ784" s="246"/>
      <c r="AK784" s="246"/>
      <c r="AM784" s="246"/>
    </row>
    <row r="785">
      <c r="A785" s="268"/>
      <c r="C785" s="280"/>
      <c r="D785" s="280"/>
      <c r="E785" s="364"/>
      <c r="F785" s="246"/>
      <c r="G785" s="367"/>
      <c r="H785" s="365"/>
      <c r="I785" s="246"/>
      <c r="J785" s="280"/>
      <c r="K785" s="366"/>
      <c r="L785" s="280"/>
      <c r="M785" s="246"/>
      <c r="N785" s="280"/>
      <c r="O785" s="280"/>
      <c r="P785" s="280"/>
      <c r="Q785" s="280"/>
      <c r="R785" s="280"/>
      <c r="S785" s="280"/>
      <c r="T785" s="280"/>
      <c r="U785" s="280"/>
      <c r="V785" s="280"/>
      <c r="W785" s="280"/>
      <c r="X785" s="280"/>
      <c r="Y785" s="246"/>
      <c r="Z785" s="366"/>
      <c r="AA785" s="280"/>
      <c r="AC785" s="368"/>
      <c r="AD785" s="246"/>
      <c r="AE785" s="246"/>
      <c r="AF785" s="246"/>
      <c r="AG785" s="255"/>
      <c r="AH785" s="255"/>
      <c r="AJ785" s="246"/>
      <c r="AK785" s="246"/>
      <c r="AM785" s="246"/>
    </row>
    <row r="786">
      <c r="A786" s="268"/>
      <c r="C786" s="280"/>
      <c r="D786" s="280"/>
      <c r="E786" s="364"/>
      <c r="F786" s="246"/>
      <c r="G786" s="367"/>
      <c r="H786" s="365"/>
      <c r="I786" s="246"/>
      <c r="J786" s="280"/>
      <c r="K786" s="366"/>
      <c r="L786" s="280"/>
      <c r="M786" s="246"/>
      <c r="N786" s="280"/>
      <c r="O786" s="280"/>
      <c r="P786" s="280"/>
      <c r="Q786" s="280"/>
      <c r="R786" s="280"/>
      <c r="S786" s="280"/>
      <c r="T786" s="280"/>
      <c r="U786" s="280"/>
      <c r="V786" s="280"/>
      <c r="W786" s="280"/>
      <c r="X786" s="280"/>
      <c r="Y786" s="246"/>
      <c r="Z786" s="366"/>
      <c r="AA786" s="280"/>
      <c r="AC786" s="368"/>
      <c r="AD786" s="246"/>
      <c r="AE786" s="246"/>
      <c r="AF786" s="246"/>
      <c r="AG786" s="255"/>
      <c r="AH786" s="255"/>
      <c r="AJ786" s="246"/>
      <c r="AK786" s="246"/>
      <c r="AM786" s="246"/>
    </row>
    <row r="787">
      <c r="A787" s="268"/>
      <c r="C787" s="280"/>
      <c r="D787" s="280"/>
      <c r="E787" s="364"/>
      <c r="F787" s="246"/>
      <c r="G787" s="367"/>
      <c r="H787" s="365"/>
      <c r="I787" s="246"/>
      <c r="J787" s="280"/>
      <c r="K787" s="366"/>
      <c r="L787" s="280"/>
      <c r="M787" s="246"/>
      <c r="N787" s="280"/>
      <c r="O787" s="280"/>
      <c r="P787" s="280"/>
      <c r="Q787" s="280"/>
      <c r="R787" s="280"/>
      <c r="S787" s="280"/>
      <c r="T787" s="280"/>
      <c r="U787" s="280"/>
      <c r="V787" s="280"/>
      <c r="W787" s="280"/>
      <c r="X787" s="280"/>
      <c r="Y787" s="246"/>
      <c r="Z787" s="366"/>
      <c r="AA787" s="280"/>
      <c r="AC787" s="368"/>
      <c r="AD787" s="246"/>
      <c r="AE787" s="246"/>
      <c r="AF787" s="246"/>
      <c r="AG787" s="255"/>
      <c r="AH787" s="255"/>
      <c r="AJ787" s="246"/>
      <c r="AK787" s="246"/>
      <c r="AM787" s="246"/>
    </row>
    <row r="788">
      <c r="A788" s="268"/>
      <c r="C788" s="280"/>
      <c r="D788" s="280"/>
      <c r="E788" s="364"/>
      <c r="F788" s="246"/>
      <c r="G788" s="367"/>
      <c r="H788" s="365"/>
      <c r="I788" s="246"/>
      <c r="J788" s="280"/>
      <c r="K788" s="366"/>
      <c r="L788" s="280"/>
      <c r="M788" s="246"/>
      <c r="N788" s="280"/>
      <c r="O788" s="280"/>
      <c r="P788" s="280"/>
      <c r="Q788" s="280"/>
      <c r="R788" s="280"/>
      <c r="S788" s="280"/>
      <c r="T788" s="280"/>
      <c r="U788" s="280"/>
      <c r="V788" s="280"/>
      <c r="W788" s="280"/>
      <c r="X788" s="280"/>
      <c r="Y788" s="246"/>
      <c r="Z788" s="366"/>
      <c r="AA788" s="280"/>
      <c r="AC788" s="368"/>
      <c r="AD788" s="246"/>
      <c r="AE788" s="246"/>
      <c r="AF788" s="246"/>
      <c r="AG788" s="255"/>
      <c r="AH788" s="255"/>
      <c r="AJ788" s="246"/>
      <c r="AK788" s="246"/>
      <c r="AM788" s="246"/>
    </row>
    <row r="789">
      <c r="A789" s="268"/>
      <c r="C789" s="280"/>
      <c r="D789" s="280"/>
      <c r="E789" s="364"/>
      <c r="F789" s="246"/>
      <c r="G789" s="367"/>
      <c r="H789" s="365"/>
      <c r="I789" s="246"/>
      <c r="J789" s="280"/>
      <c r="K789" s="366"/>
      <c r="L789" s="280"/>
      <c r="M789" s="246"/>
      <c r="N789" s="280"/>
      <c r="O789" s="280"/>
      <c r="P789" s="280"/>
      <c r="Q789" s="280"/>
      <c r="R789" s="280"/>
      <c r="S789" s="280"/>
      <c r="T789" s="280"/>
      <c r="U789" s="280"/>
      <c r="V789" s="280"/>
      <c r="W789" s="280"/>
      <c r="X789" s="280"/>
      <c r="Y789" s="246"/>
      <c r="Z789" s="366"/>
      <c r="AA789" s="280"/>
      <c r="AC789" s="368"/>
      <c r="AD789" s="246"/>
      <c r="AE789" s="246"/>
      <c r="AF789" s="246"/>
      <c r="AG789" s="255"/>
      <c r="AH789" s="255"/>
      <c r="AJ789" s="246"/>
      <c r="AK789" s="246"/>
      <c r="AM789" s="246"/>
    </row>
    <row r="790">
      <c r="A790" s="268"/>
      <c r="C790" s="280"/>
      <c r="D790" s="280"/>
      <c r="E790" s="364"/>
      <c r="F790" s="246"/>
      <c r="G790" s="367"/>
      <c r="H790" s="365"/>
      <c r="I790" s="246"/>
      <c r="J790" s="280"/>
      <c r="K790" s="366"/>
      <c r="L790" s="280"/>
      <c r="M790" s="246"/>
      <c r="N790" s="280"/>
      <c r="O790" s="280"/>
      <c r="P790" s="280"/>
      <c r="Q790" s="280"/>
      <c r="R790" s="280"/>
      <c r="S790" s="280"/>
      <c r="T790" s="280"/>
      <c r="U790" s="280"/>
      <c r="V790" s="280"/>
      <c r="W790" s="280"/>
      <c r="X790" s="280"/>
      <c r="Y790" s="246"/>
      <c r="Z790" s="366"/>
      <c r="AA790" s="280"/>
      <c r="AC790" s="368"/>
      <c r="AD790" s="246"/>
      <c r="AE790" s="246"/>
      <c r="AF790" s="246"/>
      <c r="AG790" s="255"/>
      <c r="AH790" s="255"/>
      <c r="AJ790" s="246"/>
      <c r="AK790" s="246"/>
      <c r="AM790" s="246"/>
    </row>
    <row r="791">
      <c r="A791" s="268"/>
      <c r="C791" s="280"/>
      <c r="D791" s="280"/>
      <c r="E791" s="364"/>
      <c r="F791" s="246"/>
      <c r="G791" s="367"/>
      <c r="H791" s="365"/>
      <c r="I791" s="246"/>
      <c r="J791" s="280"/>
      <c r="K791" s="366"/>
      <c r="L791" s="280"/>
      <c r="M791" s="246"/>
      <c r="N791" s="280"/>
      <c r="O791" s="280"/>
      <c r="P791" s="280"/>
      <c r="Q791" s="280"/>
      <c r="R791" s="280"/>
      <c r="S791" s="280"/>
      <c r="T791" s="280"/>
      <c r="U791" s="280"/>
      <c r="V791" s="280"/>
      <c r="W791" s="280"/>
      <c r="X791" s="280"/>
      <c r="Y791" s="246"/>
      <c r="Z791" s="366"/>
      <c r="AA791" s="280"/>
      <c r="AC791" s="368"/>
      <c r="AD791" s="246"/>
      <c r="AE791" s="246"/>
      <c r="AF791" s="246"/>
      <c r="AG791" s="255"/>
      <c r="AH791" s="255"/>
      <c r="AJ791" s="246"/>
      <c r="AK791" s="246"/>
      <c r="AM791" s="246"/>
    </row>
    <row r="792">
      <c r="A792" s="268"/>
      <c r="C792" s="280"/>
      <c r="D792" s="280"/>
      <c r="E792" s="364"/>
      <c r="F792" s="246"/>
      <c r="G792" s="367"/>
      <c r="H792" s="365"/>
      <c r="I792" s="246"/>
      <c r="J792" s="280"/>
      <c r="K792" s="366"/>
      <c r="L792" s="280"/>
      <c r="M792" s="246"/>
      <c r="N792" s="280"/>
      <c r="O792" s="280"/>
      <c r="P792" s="280"/>
      <c r="Q792" s="280"/>
      <c r="R792" s="280"/>
      <c r="S792" s="280"/>
      <c r="T792" s="280"/>
      <c r="U792" s="280"/>
      <c r="V792" s="280"/>
      <c r="W792" s="280"/>
      <c r="X792" s="280"/>
      <c r="Y792" s="246"/>
      <c r="Z792" s="366"/>
      <c r="AA792" s="280"/>
      <c r="AC792" s="368"/>
      <c r="AD792" s="246"/>
      <c r="AE792" s="246"/>
      <c r="AF792" s="246"/>
      <c r="AG792" s="255"/>
      <c r="AH792" s="255"/>
      <c r="AJ792" s="246"/>
      <c r="AK792" s="246"/>
      <c r="AM792" s="246"/>
    </row>
    <row r="793">
      <c r="A793" s="268"/>
      <c r="C793" s="280"/>
      <c r="D793" s="280"/>
      <c r="E793" s="364"/>
      <c r="F793" s="246"/>
      <c r="G793" s="367"/>
      <c r="H793" s="365"/>
      <c r="I793" s="246"/>
      <c r="J793" s="280"/>
      <c r="K793" s="366"/>
      <c r="L793" s="280"/>
      <c r="M793" s="246"/>
      <c r="N793" s="280"/>
      <c r="O793" s="280"/>
      <c r="P793" s="280"/>
      <c r="Q793" s="280"/>
      <c r="R793" s="280"/>
      <c r="S793" s="280"/>
      <c r="T793" s="280"/>
      <c r="U793" s="280"/>
      <c r="V793" s="280"/>
      <c r="W793" s="280"/>
      <c r="X793" s="280"/>
      <c r="Y793" s="246"/>
      <c r="Z793" s="366"/>
      <c r="AA793" s="280"/>
      <c r="AC793" s="368"/>
      <c r="AD793" s="246"/>
      <c r="AE793" s="246"/>
      <c r="AF793" s="246"/>
      <c r="AG793" s="255"/>
      <c r="AH793" s="255"/>
      <c r="AJ793" s="246"/>
      <c r="AK793" s="246"/>
      <c r="AM793" s="246"/>
    </row>
    <row r="794">
      <c r="A794" s="268"/>
      <c r="C794" s="280"/>
      <c r="D794" s="280"/>
      <c r="E794" s="364"/>
      <c r="F794" s="246"/>
      <c r="G794" s="367"/>
      <c r="H794" s="365"/>
      <c r="I794" s="246"/>
      <c r="J794" s="280"/>
      <c r="K794" s="366"/>
      <c r="L794" s="280"/>
      <c r="M794" s="246"/>
      <c r="N794" s="280"/>
      <c r="O794" s="280"/>
      <c r="P794" s="280"/>
      <c r="Q794" s="280"/>
      <c r="R794" s="280"/>
      <c r="S794" s="280"/>
      <c r="T794" s="280"/>
      <c r="U794" s="280"/>
      <c r="V794" s="280"/>
      <c r="W794" s="280"/>
      <c r="X794" s="280"/>
      <c r="Y794" s="246"/>
      <c r="Z794" s="366"/>
      <c r="AA794" s="280"/>
      <c r="AC794" s="368"/>
      <c r="AD794" s="246"/>
      <c r="AE794" s="246"/>
      <c r="AF794" s="246"/>
      <c r="AG794" s="255"/>
      <c r="AH794" s="255"/>
      <c r="AJ794" s="246"/>
      <c r="AK794" s="246"/>
      <c r="AM794" s="246"/>
    </row>
    <row r="795">
      <c r="A795" s="268"/>
      <c r="C795" s="280"/>
      <c r="D795" s="280"/>
      <c r="E795" s="364"/>
      <c r="F795" s="246"/>
      <c r="G795" s="367"/>
      <c r="H795" s="365"/>
      <c r="I795" s="246"/>
      <c r="J795" s="280"/>
      <c r="K795" s="366"/>
      <c r="L795" s="280"/>
      <c r="M795" s="246"/>
      <c r="N795" s="280"/>
      <c r="O795" s="280"/>
      <c r="P795" s="280"/>
      <c r="Q795" s="280"/>
      <c r="R795" s="280"/>
      <c r="S795" s="280"/>
      <c r="T795" s="280"/>
      <c r="U795" s="280"/>
      <c r="V795" s="280"/>
      <c r="W795" s="280"/>
      <c r="X795" s="280"/>
      <c r="Y795" s="246"/>
      <c r="Z795" s="366"/>
      <c r="AA795" s="280"/>
      <c r="AC795" s="368"/>
      <c r="AD795" s="246"/>
      <c r="AE795" s="246"/>
      <c r="AF795" s="246"/>
      <c r="AG795" s="255"/>
      <c r="AH795" s="255"/>
      <c r="AJ795" s="246"/>
      <c r="AK795" s="246"/>
      <c r="AM795" s="246"/>
    </row>
    <row r="796">
      <c r="A796" s="268"/>
      <c r="C796" s="280"/>
      <c r="D796" s="280"/>
      <c r="E796" s="364"/>
      <c r="F796" s="246"/>
      <c r="G796" s="367"/>
      <c r="H796" s="365"/>
      <c r="I796" s="246"/>
      <c r="J796" s="280"/>
      <c r="K796" s="366"/>
      <c r="L796" s="280"/>
      <c r="M796" s="246"/>
      <c r="N796" s="280"/>
      <c r="O796" s="280"/>
      <c r="P796" s="280"/>
      <c r="Q796" s="280"/>
      <c r="R796" s="280"/>
      <c r="S796" s="280"/>
      <c r="T796" s="280"/>
      <c r="U796" s="280"/>
      <c r="V796" s="280"/>
      <c r="W796" s="280"/>
      <c r="X796" s="280"/>
      <c r="Y796" s="246"/>
      <c r="Z796" s="366"/>
      <c r="AA796" s="280"/>
      <c r="AC796" s="368"/>
      <c r="AD796" s="246"/>
      <c r="AE796" s="246"/>
      <c r="AF796" s="246"/>
      <c r="AG796" s="255"/>
      <c r="AH796" s="255"/>
      <c r="AJ796" s="246"/>
      <c r="AK796" s="246"/>
      <c r="AM796" s="246"/>
    </row>
    <row r="797">
      <c r="A797" s="268"/>
      <c r="C797" s="280"/>
      <c r="D797" s="280"/>
      <c r="E797" s="364"/>
      <c r="F797" s="246"/>
      <c r="G797" s="367"/>
      <c r="H797" s="365"/>
      <c r="I797" s="246"/>
      <c r="J797" s="280"/>
      <c r="K797" s="366"/>
      <c r="L797" s="280"/>
      <c r="M797" s="246"/>
      <c r="N797" s="280"/>
      <c r="O797" s="280"/>
      <c r="P797" s="280"/>
      <c r="Q797" s="280"/>
      <c r="R797" s="280"/>
      <c r="S797" s="280"/>
      <c r="T797" s="280"/>
      <c r="U797" s="280"/>
      <c r="V797" s="280"/>
      <c r="W797" s="280"/>
      <c r="X797" s="280"/>
      <c r="Y797" s="246"/>
      <c r="Z797" s="366"/>
      <c r="AA797" s="280"/>
      <c r="AC797" s="368"/>
      <c r="AD797" s="246"/>
      <c r="AE797" s="246"/>
      <c r="AF797" s="246"/>
      <c r="AG797" s="255"/>
      <c r="AH797" s="255"/>
      <c r="AJ797" s="246"/>
      <c r="AK797" s="246"/>
      <c r="AM797" s="246"/>
    </row>
    <row r="798">
      <c r="A798" s="268"/>
      <c r="C798" s="280"/>
      <c r="D798" s="280"/>
      <c r="E798" s="364"/>
      <c r="F798" s="246"/>
      <c r="G798" s="367"/>
      <c r="H798" s="365"/>
      <c r="I798" s="246"/>
      <c r="J798" s="280"/>
      <c r="K798" s="366"/>
      <c r="L798" s="280"/>
      <c r="M798" s="246"/>
      <c r="N798" s="280"/>
      <c r="O798" s="280"/>
      <c r="P798" s="280"/>
      <c r="Q798" s="280"/>
      <c r="R798" s="280"/>
      <c r="S798" s="280"/>
      <c r="T798" s="280"/>
      <c r="U798" s="280"/>
      <c r="V798" s="280"/>
      <c r="W798" s="280"/>
      <c r="X798" s="280"/>
      <c r="Y798" s="246"/>
      <c r="Z798" s="366"/>
      <c r="AA798" s="280"/>
      <c r="AC798" s="368"/>
      <c r="AD798" s="246"/>
      <c r="AE798" s="246"/>
      <c r="AF798" s="246"/>
      <c r="AG798" s="255"/>
      <c r="AH798" s="255"/>
      <c r="AJ798" s="246"/>
      <c r="AK798" s="246"/>
      <c r="AM798" s="246"/>
    </row>
    <row r="799">
      <c r="A799" s="268"/>
      <c r="C799" s="280"/>
      <c r="D799" s="280"/>
      <c r="E799" s="364"/>
      <c r="F799" s="246"/>
      <c r="G799" s="367"/>
      <c r="H799" s="365"/>
      <c r="I799" s="246"/>
      <c r="J799" s="280"/>
      <c r="K799" s="366"/>
      <c r="L799" s="280"/>
      <c r="M799" s="246"/>
      <c r="N799" s="280"/>
      <c r="O799" s="280"/>
      <c r="P799" s="280"/>
      <c r="Q799" s="280"/>
      <c r="R799" s="280"/>
      <c r="S799" s="280"/>
      <c r="T799" s="280"/>
      <c r="U799" s="280"/>
      <c r="V799" s="280"/>
      <c r="W799" s="280"/>
      <c r="X799" s="280"/>
      <c r="Y799" s="246"/>
      <c r="Z799" s="366"/>
      <c r="AA799" s="280"/>
      <c r="AC799" s="368"/>
      <c r="AD799" s="246"/>
      <c r="AE799" s="246"/>
      <c r="AF799" s="246"/>
      <c r="AG799" s="255"/>
      <c r="AH799" s="255"/>
      <c r="AJ799" s="246"/>
      <c r="AK799" s="246"/>
      <c r="AM799" s="246"/>
    </row>
    <row r="800">
      <c r="A800" s="268"/>
      <c r="C800" s="280"/>
      <c r="D800" s="280"/>
      <c r="E800" s="364"/>
      <c r="F800" s="246"/>
      <c r="G800" s="367"/>
      <c r="H800" s="365"/>
      <c r="I800" s="246"/>
      <c r="J800" s="280"/>
      <c r="K800" s="366"/>
      <c r="L800" s="280"/>
      <c r="M800" s="246"/>
      <c r="N800" s="280"/>
      <c r="O800" s="280"/>
      <c r="P800" s="280"/>
      <c r="Q800" s="280"/>
      <c r="R800" s="280"/>
      <c r="S800" s="280"/>
      <c r="T800" s="280"/>
      <c r="U800" s="280"/>
      <c r="V800" s="280"/>
      <c r="W800" s="280"/>
      <c r="X800" s="280"/>
      <c r="Y800" s="246"/>
      <c r="Z800" s="366"/>
      <c r="AA800" s="280"/>
      <c r="AC800" s="368"/>
      <c r="AD800" s="246"/>
      <c r="AE800" s="246"/>
      <c r="AF800" s="246"/>
      <c r="AG800" s="255"/>
      <c r="AH800" s="255"/>
      <c r="AJ800" s="246"/>
      <c r="AK800" s="246"/>
      <c r="AM800" s="246"/>
    </row>
    <row r="801">
      <c r="A801" s="268"/>
      <c r="C801" s="280"/>
      <c r="D801" s="280"/>
      <c r="E801" s="364"/>
      <c r="F801" s="246"/>
      <c r="G801" s="367"/>
      <c r="H801" s="365"/>
      <c r="I801" s="246"/>
      <c r="J801" s="280"/>
      <c r="K801" s="366"/>
      <c r="L801" s="280"/>
      <c r="M801" s="246"/>
      <c r="N801" s="280"/>
      <c r="O801" s="280"/>
      <c r="P801" s="280"/>
      <c r="Q801" s="280"/>
      <c r="R801" s="280"/>
      <c r="S801" s="280"/>
      <c r="T801" s="280"/>
      <c r="U801" s="280"/>
      <c r="V801" s="280"/>
      <c r="W801" s="280"/>
      <c r="X801" s="280"/>
      <c r="Y801" s="246"/>
      <c r="Z801" s="366"/>
      <c r="AA801" s="280"/>
      <c r="AC801" s="368"/>
      <c r="AD801" s="246"/>
      <c r="AE801" s="246"/>
      <c r="AF801" s="246"/>
      <c r="AG801" s="255"/>
      <c r="AH801" s="255"/>
      <c r="AJ801" s="246"/>
      <c r="AK801" s="246"/>
      <c r="AM801" s="246"/>
    </row>
    <row r="802">
      <c r="A802" s="268"/>
      <c r="C802" s="280"/>
      <c r="D802" s="280"/>
      <c r="E802" s="364"/>
      <c r="F802" s="246"/>
      <c r="G802" s="367"/>
      <c r="H802" s="365"/>
      <c r="I802" s="246"/>
      <c r="J802" s="280"/>
      <c r="K802" s="366"/>
      <c r="L802" s="280"/>
      <c r="M802" s="246"/>
      <c r="N802" s="280"/>
      <c r="O802" s="280"/>
      <c r="P802" s="280"/>
      <c r="Q802" s="280"/>
      <c r="R802" s="280"/>
      <c r="S802" s="280"/>
      <c r="T802" s="280"/>
      <c r="U802" s="280"/>
      <c r="V802" s="280"/>
      <c r="W802" s="280"/>
      <c r="X802" s="280"/>
      <c r="Y802" s="246"/>
      <c r="Z802" s="366"/>
      <c r="AA802" s="280"/>
      <c r="AC802" s="368"/>
      <c r="AD802" s="246"/>
      <c r="AE802" s="246"/>
      <c r="AF802" s="246"/>
      <c r="AG802" s="255"/>
      <c r="AH802" s="255"/>
      <c r="AJ802" s="246"/>
      <c r="AK802" s="246"/>
      <c r="AM802" s="246"/>
    </row>
    <row r="803">
      <c r="A803" s="268"/>
      <c r="C803" s="280"/>
      <c r="D803" s="280"/>
      <c r="E803" s="364"/>
      <c r="F803" s="246"/>
      <c r="G803" s="367"/>
      <c r="H803" s="365"/>
      <c r="I803" s="246"/>
      <c r="J803" s="280"/>
      <c r="K803" s="366"/>
      <c r="L803" s="280"/>
      <c r="M803" s="246"/>
      <c r="N803" s="280"/>
      <c r="O803" s="280"/>
      <c r="P803" s="280"/>
      <c r="Q803" s="280"/>
      <c r="R803" s="280"/>
      <c r="S803" s="280"/>
      <c r="T803" s="280"/>
      <c r="U803" s="280"/>
      <c r="V803" s="280"/>
      <c r="W803" s="280"/>
      <c r="X803" s="280"/>
      <c r="Y803" s="246"/>
      <c r="Z803" s="366"/>
      <c r="AA803" s="280"/>
      <c r="AC803" s="368"/>
      <c r="AD803" s="246"/>
      <c r="AE803" s="246"/>
      <c r="AF803" s="246"/>
      <c r="AG803" s="255"/>
      <c r="AH803" s="255"/>
      <c r="AJ803" s="246"/>
      <c r="AK803" s="246"/>
      <c r="AM803" s="246"/>
    </row>
    <row r="804">
      <c r="A804" s="268"/>
      <c r="C804" s="280"/>
      <c r="D804" s="280"/>
      <c r="E804" s="364"/>
      <c r="F804" s="246"/>
      <c r="G804" s="367"/>
      <c r="H804" s="365"/>
      <c r="I804" s="246"/>
      <c r="J804" s="280"/>
      <c r="K804" s="366"/>
      <c r="L804" s="280"/>
      <c r="M804" s="246"/>
      <c r="N804" s="280"/>
      <c r="O804" s="280"/>
      <c r="P804" s="280"/>
      <c r="Q804" s="280"/>
      <c r="R804" s="280"/>
      <c r="S804" s="280"/>
      <c r="T804" s="280"/>
      <c r="U804" s="280"/>
      <c r="V804" s="280"/>
      <c r="W804" s="280"/>
      <c r="X804" s="280"/>
      <c r="Y804" s="246"/>
      <c r="Z804" s="366"/>
      <c r="AA804" s="280"/>
      <c r="AC804" s="368"/>
      <c r="AD804" s="246"/>
      <c r="AE804" s="246"/>
      <c r="AF804" s="246"/>
      <c r="AG804" s="255"/>
      <c r="AH804" s="255"/>
      <c r="AJ804" s="246"/>
      <c r="AK804" s="246"/>
      <c r="AM804" s="246"/>
    </row>
    <row r="805">
      <c r="A805" s="268"/>
      <c r="C805" s="280"/>
      <c r="D805" s="280"/>
      <c r="E805" s="364"/>
      <c r="F805" s="246"/>
      <c r="G805" s="367"/>
      <c r="H805" s="365"/>
      <c r="I805" s="246"/>
      <c r="J805" s="280"/>
      <c r="K805" s="366"/>
      <c r="L805" s="280"/>
      <c r="M805" s="246"/>
      <c r="N805" s="280"/>
      <c r="O805" s="280"/>
      <c r="P805" s="280"/>
      <c r="Q805" s="280"/>
      <c r="R805" s="280"/>
      <c r="S805" s="280"/>
      <c r="T805" s="280"/>
      <c r="U805" s="280"/>
      <c r="V805" s="280"/>
      <c r="W805" s="280"/>
      <c r="X805" s="280"/>
      <c r="Y805" s="246"/>
      <c r="Z805" s="366"/>
      <c r="AA805" s="280"/>
      <c r="AC805" s="368"/>
      <c r="AD805" s="246"/>
      <c r="AE805" s="246"/>
      <c r="AF805" s="246"/>
      <c r="AG805" s="255"/>
      <c r="AH805" s="255"/>
      <c r="AJ805" s="246"/>
      <c r="AK805" s="246"/>
      <c r="AM805" s="246"/>
    </row>
    <row r="806">
      <c r="A806" s="268"/>
      <c r="C806" s="280"/>
      <c r="D806" s="280"/>
      <c r="E806" s="364"/>
      <c r="F806" s="246"/>
      <c r="G806" s="367"/>
      <c r="H806" s="365"/>
      <c r="I806" s="246"/>
      <c r="J806" s="280"/>
      <c r="K806" s="366"/>
      <c r="L806" s="280"/>
      <c r="M806" s="246"/>
      <c r="N806" s="280"/>
      <c r="O806" s="280"/>
      <c r="P806" s="280"/>
      <c r="Q806" s="280"/>
      <c r="R806" s="280"/>
      <c r="S806" s="280"/>
      <c r="T806" s="280"/>
      <c r="U806" s="280"/>
      <c r="V806" s="280"/>
      <c r="W806" s="280"/>
      <c r="X806" s="280"/>
      <c r="Y806" s="246"/>
      <c r="Z806" s="366"/>
      <c r="AA806" s="280"/>
      <c r="AC806" s="368"/>
      <c r="AD806" s="246"/>
      <c r="AE806" s="246"/>
      <c r="AF806" s="246"/>
      <c r="AG806" s="255"/>
      <c r="AH806" s="255"/>
      <c r="AJ806" s="246"/>
      <c r="AK806" s="246"/>
      <c r="AM806" s="246"/>
    </row>
    <row r="807">
      <c r="A807" s="268"/>
      <c r="C807" s="280"/>
      <c r="D807" s="280"/>
      <c r="E807" s="364"/>
      <c r="F807" s="246"/>
      <c r="G807" s="367"/>
      <c r="H807" s="365"/>
      <c r="I807" s="246"/>
      <c r="J807" s="280"/>
      <c r="K807" s="366"/>
      <c r="L807" s="280"/>
      <c r="M807" s="246"/>
      <c r="N807" s="280"/>
      <c r="O807" s="280"/>
      <c r="P807" s="280"/>
      <c r="Q807" s="280"/>
      <c r="R807" s="280"/>
      <c r="S807" s="280"/>
      <c r="T807" s="280"/>
      <c r="U807" s="280"/>
      <c r="V807" s="280"/>
      <c r="W807" s="280"/>
      <c r="X807" s="280"/>
      <c r="Y807" s="246"/>
      <c r="Z807" s="366"/>
      <c r="AA807" s="280"/>
      <c r="AC807" s="368"/>
      <c r="AD807" s="246"/>
      <c r="AE807" s="246"/>
      <c r="AF807" s="246"/>
      <c r="AG807" s="255"/>
      <c r="AH807" s="255"/>
      <c r="AJ807" s="246"/>
      <c r="AK807" s="246"/>
      <c r="AM807" s="246"/>
    </row>
    <row r="808">
      <c r="A808" s="268"/>
      <c r="C808" s="280"/>
      <c r="D808" s="280"/>
      <c r="E808" s="364"/>
      <c r="F808" s="246"/>
      <c r="G808" s="367"/>
      <c r="H808" s="365"/>
      <c r="I808" s="246"/>
      <c r="J808" s="280"/>
      <c r="K808" s="366"/>
      <c r="L808" s="280"/>
      <c r="M808" s="246"/>
      <c r="N808" s="280"/>
      <c r="O808" s="280"/>
      <c r="P808" s="280"/>
      <c r="Q808" s="280"/>
      <c r="R808" s="280"/>
      <c r="S808" s="280"/>
      <c r="T808" s="280"/>
      <c r="U808" s="280"/>
      <c r="V808" s="280"/>
      <c r="W808" s="280"/>
      <c r="X808" s="280"/>
      <c r="Y808" s="246"/>
      <c r="Z808" s="366"/>
      <c r="AA808" s="280"/>
      <c r="AC808" s="368"/>
      <c r="AD808" s="246"/>
      <c r="AE808" s="246"/>
      <c r="AF808" s="246"/>
      <c r="AG808" s="255"/>
      <c r="AH808" s="255"/>
      <c r="AJ808" s="246"/>
      <c r="AK808" s="246"/>
      <c r="AM808" s="246"/>
    </row>
    <row r="809">
      <c r="A809" s="268"/>
      <c r="C809" s="280"/>
      <c r="D809" s="280"/>
      <c r="E809" s="364"/>
      <c r="F809" s="246"/>
      <c r="G809" s="367"/>
      <c r="H809" s="365"/>
      <c r="I809" s="246"/>
      <c r="J809" s="280"/>
      <c r="K809" s="366"/>
      <c r="L809" s="280"/>
      <c r="M809" s="246"/>
      <c r="N809" s="280"/>
      <c r="O809" s="280"/>
      <c r="P809" s="280"/>
      <c r="Q809" s="280"/>
      <c r="R809" s="280"/>
      <c r="S809" s="280"/>
      <c r="T809" s="280"/>
      <c r="U809" s="280"/>
      <c r="V809" s="280"/>
      <c r="W809" s="280"/>
      <c r="X809" s="280"/>
      <c r="Y809" s="246"/>
      <c r="Z809" s="366"/>
      <c r="AA809" s="280"/>
      <c r="AC809" s="368"/>
      <c r="AD809" s="246"/>
      <c r="AE809" s="246"/>
      <c r="AF809" s="246"/>
      <c r="AG809" s="255"/>
      <c r="AH809" s="255"/>
      <c r="AJ809" s="246"/>
      <c r="AK809" s="246"/>
      <c r="AM809" s="246"/>
    </row>
    <row r="810">
      <c r="A810" s="268"/>
      <c r="C810" s="280"/>
      <c r="D810" s="280"/>
      <c r="E810" s="364"/>
      <c r="F810" s="246"/>
      <c r="G810" s="367"/>
      <c r="H810" s="365"/>
      <c r="I810" s="246"/>
      <c r="J810" s="280"/>
      <c r="K810" s="366"/>
      <c r="L810" s="280"/>
      <c r="M810" s="246"/>
      <c r="N810" s="280"/>
      <c r="O810" s="280"/>
      <c r="P810" s="280"/>
      <c r="Q810" s="280"/>
      <c r="R810" s="280"/>
      <c r="S810" s="280"/>
      <c r="T810" s="280"/>
      <c r="U810" s="280"/>
      <c r="V810" s="280"/>
      <c r="W810" s="280"/>
      <c r="X810" s="280"/>
      <c r="Y810" s="246"/>
      <c r="Z810" s="366"/>
      <c r="AA810" s="280"/>
      <c r="AC810" s="368"/>
      <c r="AD810" s="246"/>
      <c r="AE810" s="246"/>
      <c r="AF810" s="246"/>
      <c r="AG810" s="255"/>
      <c r="AH810" s="255"/>
      <c r="AJ810" s="246"/>
      <c r="AK810" s="246"/>
      <c r="AM810" s="246"/>
    </row>
    <row r="811">
      <c r="A811" s="268"/>
      <c r="C811" s="280"/>
      <c r="D811" s="280"/>
      <c r="E811" s="364"/>
      <c r="F811" s="246"/>
      <c r="G811" s="367"/>
      <c r="H811" s="365"/>
      <c r="I811" s="246"/>
      <c r="J811" s="280"/>
      <c r="K811" s="366"/>
      <c r="L811" s="280"/>
      <c r="M811" s="246"/>
      <c r="N811" s="280"/>
      <c r="O811" s="280"/>
      <c r="P811" s="280"/>
      <c r="Q811" s="280"/>
      <c r="R811" s="280"/>
      <c r="S811" s="280"/>
      <c r="T811" s="280"/>
      <c r="U811" s="280"/>
      <c r="V811" s="280"/>
      <c r="W811" s="280"/>
      <c r="X811" s="280"/>
      <c r="Y811" s="246"/>
      <c r="Z811" s="366"/>
      <c r="AA811" s="280"/>
      <c r="AC811" s="368"/>
      <c r="AD811" s="246"/>
      <c r="AE811" s="246"/>
      <c r="AF811" s="246"/>
      <c r="AG811" s="255"/>
      <c r="AH811" s="255"/>
      <c r="AJ811" s="246"/>
      <c r="AK811" s="246"/>
      <c r="AM811" s="246"/>
    </row>
    <row r="812">
      <c r="A812" s="268"/>
      <c r="C812" s="280"/>
      <c r="D812" s="280"/>
      <c r="E812" s="364"/>
      <c r="F812" s="246"/>
      <c r="G812" s="367"/>
      <c r="H812" s="365"/>
      <c r="I812" s="246"/>
      <c r="J812" s="280"/>
      <c r="K812" s="366"/>
      <c r="L812" s="280"/>
      <c r="M812" s="246"/>
      <c r="N812" s="280"/>
      <c r="O812" s="280"/>
      <c r="P812" s="280"/>
      <c r="Q812" s="280"/>
      <c r="R812" s="280"/>
      <c r="S812" s="280"/>
      <c r="T812" s="280"/>
      <c r="U812" s="280"/>
      <c r="V812" s="280"/>
      <c r="W812" s="280"/>
      <c r="X812" s="280"/>
      <c r="Y812" s="246"/>
      <c r="Z812" s="366"/>
      <c r="AA812" s="280"/>
      <c r="AC812" s="368"/>
      <c r="AD812" s="246"/>
      <c r="AE812" s="246"/>
      <c r="AF812" s="246"/>
      <c r="AG812" s="255"/>
      <c r="AH812" s="255"/>
      <c r="AJ812" s="246"/>
      <c r="AK812" s="246"/>
      <c r="AM812" s="246"/>
    </row>
    <row r="813">
      <c r="A813" s="268"/>
      <c r="C813" s="280"/>
      <c r="D813" s="280"/>
      <c r="E813" s="364"/>
      <c r="F813" s="246"/>
      <c r="G813" s="367"/>
      <c r="H813" s="365"/>
      <c r="I813" s="246"/>
      <c r="J813" s="280"/>
      <c r="K813" s="366"/>
      <c r="L813" s="280"/>
      <c r="M813" s="246"/>
      <c r="N813" s="280"/>
      <c r="O813" s="280"/>
      <c r="P813" s="280"/>
      <c r="Q813" s="280"/>
      <c r="R813" s="280"/>
      <c r="S813" s="280"/>
      <c r="T813" s="280"/>
      <c r="U813" s="280"/>
      <c r="V813" s="280"/>
      <c r="W813" s="280"/>
      <c r="X813" s="280"/>
      <c r="Y813" s="246"/>
      <c r="Z813" s="366"/>
      <c r="AA813" s="280"/>
      <c r="AC813" s="368"/>
      <c r="AD813" s="246"/>
      <c r="AE813" s="246"/>
      <c r="AF813" s="246"/>
      <c r="AG813" s="255"/>
      <c r="AH813" s="255"/>
      <c r="AJ813" s="246"/>
      <c r="AK813" s="246"/>
      <c r="AM813" s="246"/>
    </row>
    <row r="814">
      <c r="A814" s="268"/>
      <c r="C814" s="280"/>
      <c r="D814" s="280"/>
      <c r="E814" s="364"/>
      <c r="F814" s="246"/>
      <c r="G814" s="367"/>
      <c r="H814" s="365"/>
      <c r="I814" s="246"/>
      <c r="J814" s="280"/>
      <c r="K814" s="366"/>
      <c r="L814" s="280"/>
      <c r="M814" s="246"/>
      <c r="N814" s="280"/>
      <c r="O814" s="280"/>
      <c r="P814" s="280"/>
      <c r="Q814" s="280"/>
      <c r="R814" s="280"/>
      <c r="S814" s="280"/>
      <c r="T814" s="280"/>
      <c r="U814" s="280"/>
      <c r="V814" s="280"/>
      <c r="W814" s="280"/>
      <c r="X814" s="280"/>
      <c r="Y814" s="246"/>
      <c r="Z814" s="366"/>
      <c r="AA814" s="280"/>
      <c r="AC814" s="368"/>
      <c r="AD814" s="246"/>
      <c r="AE814" s="246"/>
      <c r="AF814" s="246"/>
      <c r="AG814" s="255"/>
      <c r="AH814" s="255"/>
      <c r="AJ814" s="246"/>
      <c r="AK814" s="246"/>
      <c r="AM814" s="246"/>
    </row>
    <row r="815">
      <c r="A815" s="268"/>
      <c r="C815" s="280"/>
      <c r="D815" s="280"/>
      <c r="E815" s="364"/>
      <c r="F815" s="246"/>
      <c r="G815" s="367"/>
      <c r="H815" s="365"/>
      <c r="I815" s="246"/>
      <c r="J815" s="280"/>
      <c r="K815" s="366"/>
      <c r="L815" s="280"/>
      <c r="M815" s="246"/>
      <c r="N815" s="280"/>
      <c r="O815" s="280"/>
      <c r="P815" s="280"/>
      <c r="Q815" s="280"/>
      <c r="R815" s="280"/>
      <c r="S815" s="280"/>
      <c r="T815" s="280"/>
      <c r="U815" s="280"/>
      <c r="V815" s="280"/>
      <c r="W815" s="280"/>
      <c r="X815" s="280"/>
      <c r="Y815" s="246"/>
      <c r="Z815" s="366"/>
      <c r="AA815" s="280"/>
      <c r="AC815" s="368"/>
      <c r="AD815" s="246"/>
      <c r="AE815" s="246"/>
      <c r="AF815" s="246"/>
      <c r="AG815" s="255"/>
      <c r="AH815" s="255"/>
      <c r="AJ815" s="246"/>
      <c r="AK815" s="246"/>
      <c r="AM815" s="246"/>
    </row>
    <row r="816">
      <c r="A816" s="268"/>
      <c r="C816" s="280"/>
      <c r="D816" s="280"/>
      <c r="E816" s="364"/>
      <c r="F816" s="246"/>
      <c r="G816" s="367"/>
      <c r="H816" s="365"/>
      <c r="I816" s="246"/>
      <c r="J816" s="280"/>
      <c r="K816" s="366"/>
      <c r="L816" s="280"/>
      <c r="M816" s="246"/>
      <c r="N816" s="280"/>
      <c r="O816" s="280"/>
      <c r="P816" s="280"/>
      <c r="Q816" s="280"/>
      <c r="R816" s="280"/>
      <c r="S816" s="280"/>
      <c r="T816" s="280"/>
      <c r="U816" s="280"/>
      <c r="V816" s="280"/>
      <c r="W816" s="280"/>
      <c r="X816" s="280"/>
      <c r="Y816" s="246"/>
      <c r="Z816" s="366"/>
      <c r="AA816" s="280"/>
      <c r="AC816" s="368"/>
      <c r="AD816" s="246"/>
      <c r="AE816" s="246"/>
      <c r="AF816" s="246"/>
      <c r="AG816" s="255"/>
      <c r="AH816" s="255"/>
      <c r="AJ816" s="246"/>
      <c r="AK816" s="246"/>
      <c r="AM816" s="246"/>
    </row>
    <row r="817">
      <c r="A817" s="268"/>
      <c r="C817" s="280"/>
      <c r="D817" s="280"/>
      <c r="E817" s="364"/>
      <c r="F817" s="246"/>
      <c r="G817" s="367"/>
      <c r="H817" s="365"/>
      <c r="I817" s="246"/>
      <c r="J817" s="280"/>
      <c r="K817" s="366"/>
      <c r="L817" s="280"/>
      <c r="M817" s="246"/>
      <c r="N817" s="280"/>
      <c r="O817" s="280"/>
      <c r="P817" s="280"/>
      <c r="Q817" s="280"/>
      <c r="R817" s="280"/>
      <c r="S817" s="280"/>
      <c r="T817" s="280"/>
      <c r="U817" s="280"/>
      <c r="V817" s="280"/>
      <c r="W817" s="280"/>
      <c r="X817" s="280"/>
      <c r="Y817" s="246"/>
      <c r="Z817" s="366"/>
      <c r="AA817" s="280"/>
      <c r="AC817" s="368"/>
      <c r="AD817" s="246"/>
      <c r="AE817" s="246"/>
      <c r="AF817" s="246"/>
      <c r="AG817" s="255"/>
      <c r="AH817" s="255"/>
      <c r="AJ817" s="246"/>
      <c r="AK817" s="246"/>
      <c r="AM817" s="246"/>
    </row>
    <row r="818">
      <c r="A818" s="268"/>
      <c r="C818" s="280"/>
      <c r="D818" s="280"/>
      <c r="E818" s="364"/>
      <c r="F818" s="246"/>
      <c r="G818" s="367"/>
      <c r="H818" s="365"/>
      <c r="I818" s="246"/>
      <c r="J818" s="280"/>
      <c r="K818" s="366"/>
      <c r="L818" s="280"/>
      <c r="M818" s="246"/>
      <c r="N818" s="280"/>
      <c r="O818" s="280"/>
      <c r="P818" s="280"/>
      <c r="Q818" s="280"/>
      <c r="R818" s="280"/>
      <c r="S818" s="280"/>
      <c r="T818" s="280"/>
      <c r="U818" s="280"/>
      <c r="V818" s="280"/>
      <c r="W818" s="280"/>
      <c r="X818" s="280"/>
      <c r="Y818" s="246"/>
      <c r="Z818" s="366"/>
      <c r="AA818" s="280"/>
      <c r="AC818" s="368"/>
      <c r="AD818" s="246"/>
      <c r="AE818" s="246"/>
      <c r="AF818" s="246"/>
      <c r="AG818" s="255"/>
      <c r="AH818" s="255"/>
      <c r="AJ818" s="246"/>
      <c r="AK818" s="246"/>
      <c r="AM818" s="246"/>
    </row>
    <row r="819">
      <c r="A819" s="268"/>
      <c r="C819" s="280"/>
      <c r="D819" s="280"/>
      <c r="E819" s="364"/>
      <c r="F819" s="246"/>
      <c r="G819" s="367"/>
      <c r="H819" s="365"/>
      <c r="I819" s="246"/>
      <c r="J819" s="280"/>
      <c r="K819" s="366"/>
      <c r="L819" s="280"/>
      <c r="M819" s="246"/>
      <c r="N819" s="280"/>
      <c r="O819" s="280"/>
      <c r="P819" s="280"/>
      <c r="Q819" s="280"/>
      <c r="R819" s="280"/>
      <c r="S819" s="280"/>
      <c r="T819" s="280"/>
      <c r="U819" s="280"/>
      <c r="V819" s="280"/>
      <c r="W819" s="280"/>
      <c r="X819" s="280"/>
      <c r="Y819" s="246"/>
      <c r="Z819" s="366"/>
      <c r="AA819" s="280"/>
      <c r="AC819" s="368"/>
      <c r="AD819" s="246"/>
      <c r="AE819" s="246"/>
      <c r="AF819" s="246"/>
      <c r="AG819" s="255"/>
      <c r="AH819" s="255"/>
      <c r="AJ819" s="246"/>
      <c r="AK819" s="246"/>
      <c r="AM819" s="246"/>
    </row>
    <row r="820">
      <c r="A820" s="268"/>
      <c r="C820" s="280"/>
      <c r="D820" s="280"/>
      <c r="E820" s="364"/>
      <c r="F820" s="246"/>
      <c r="G820" s="367"/>
      <c r="H820" s="365"/>
      <c r="I820" s="246"/>
      <c r="J820" s="280"/>
      <c r="K820" s="366"/>
      <c r="L820" s="280"/>
      <c r="M820" s="246"/>
      <c r="N820" s="280"/>
      <c r="O820" s="280"/>
      <c r="P820" s="280"/>
      <c r="Q820" s="280"/>
      <c r="R820" s="280"/>
      <c r="S820" s="280"/>
      <c r="T820" s="280"/>
      <c r="U820" s="280"/>
      <c r="V820" s="280"/>
      <c r="W820" s="280"/>
      <c r="X820" s="280"/>
      <c r="Y820" s="246"/>
      <c r="Z820" s="366"/>
      <c r="AA820" s="280"/>
      <c r="AC820" s="368"/>
      <c r="AD820" s="246"/>
      <c r="AE820" s="246"/>
      <c r="AF820" s="246"/>
      <c r="AG820" s="255"/>
      <c r="AH820" s="255"/>
      <c r="AJ820" s="246"/>
      <c r="AK820" s="246"/>
      <c r="AM820" s="246"/>
    </row>
    <row r="821">
      <c r="A821" s="268"/>
      <c r="C821" s="280"/>
      <c r="D821" s="280"/>
      <c r="E821" s="364"/>
      <c r="F821" s="246"/>
      <c r="G821" s="367"/>
      <c r="H821" s="365"/>
      <c r="I821" s="246"/>
      <c r="J821" s="280"/>
      <c r="K821" s="366"/>
      <c r="L821" s="280"/>
      <c r="M821" s="246"/>
      <c r="N821" s="280"/>
      <c r="O821" s="280"/>
      <c r="P821" s="280"/>
      <c r="Q821" s="280"/>
      <c r="R821" s="280"/>
      <c r="S821" s="280"/>
      <c r="T821" s="280"/>
      <c r="U821" s="280"/>
      <c r="V821" s="280"/>
      <c r="W821" s="280"/>
      <c r="X821" s="280"/>
      <c r="Y821" s="246"/>
      <c r="Z821" s="366"/>
      <c r="AA821" s="280"/>
      <c r="AC821" s="368"/>
      <c r="AD821" s="246"/>
      <c r="AE821" s="246"/>
      <c r="AF821" s="246"/>
      <c r="AG821" s="255"/>
      <c r="AH821" s="255"/>
      <c r="AJ821" s="246"/>
      <c r="AK821" s="246"/>
      <c r="AM821" s="246"/>
    </row>
    <row r="822">
      <c r="A822" s="268"/>
      <c r="C822" s="280"/>
      <c r="D822" s="280"/>
      <c r="E822" s="364"/>
      <c r="F822" s="246"/>
      <c r="G822" s="367"/>
      <c r="H822" s="365"/>
      <c r="I822" s="246"/>
      <c r="J822" s="280"/>
      <c r="K822" s="366"/>
      <c r="L822" s="280"/>
      <c r="M822" s="246"/>
      <c r="N822" s="280"/>
      <c r="O822" s="280"/>
      <c r="P822" s="280"/>
      <c r="Q822" s="280"/>
      <c r="R822" s="280"/>
      <c r="S822" s="280"/>
      <c r="T822" s="280"/>
      <c r="U822" s="280"/>
      <c r="V822" s="280"/>
      <c r="W822" s="280"/>
      <c r="X822" s="280"/>
      <c r="Y822" s="246"/>
      <c r="Z822" s="366"/>
      <c r="AA822" s="280"/>
      <c r="AC822" s="368"/>
      <c r="AD822" s="246"/>
      <c r="AE822" s="246"/>
      <c r="AF822" s="246"/>
      <c r="AG822" s="255"/>
      <c r="AH822" s="255"/>
      <c r="AJ822" s="246"/>
      <c r="AK822" s="246"/>
      <c r="AM822" s="246"/>
    </row>
    <row r="823">
      <c r="A823" s="268"/>
      <c r="C823" s="280"/>
      <c r="D823" s="280"/>
      <c r="E823" s="364"/>
      <c r="F823" s="246"/>
      <c r="G823" s="367"/>
      <c r="H823" s="365"/>
      <c r="I823" s="246"/>
      <c r="J823" s="280"/>
      <c r="K823" s="366"/>
      <c r="L823" s="280"/>
      <c r="M823" s="246"/>
      <c r="N823" s="280"/>
      <c r="O823" s="280"/>
      <c r="P823" s="280"/>
      <c r="Q823" s="280"/>
      <c r="R823" s="280"/>
      <c r="S823" s="280"/>
      <c r="T823" s="280"/>
      <c r="U823" s="280"/>
      <c r="V823" s="280"/>
      <c r="W823" s="280"/>
      <c r="X823" s="280"/>
      <c r="Y823" s="246"/>
      <c r="Z823" s="366"/>
      <c r="AA823" s="280"/>
      <c r="AC823" s="368"/>
      <c r="AD823" s="246"/>
      <c r="AE823" s="246"/>
      <c r="AF823" s="246"/>
      <c r="AG823" s="255"/>
      <c r="AH823" s="255"/>
      <c r="AJ823" s="246"/>
      <c r="AK823" s="246"/>
      <c r="AM823" s="246"/>
    </row>
    <row r="824">
      <c r="A824" s="268"/>
      <c r="C824" s="280"/>
      <c r="D824" s="280"/>
      <c r="E824" s="364"/>
      <c r="F824" s="246"/>
      <c r="G824" s="367"/>
      <c r="H824" s="365"/>
      <c r="I824" s="246"/>
      <c r="J824" s="280"/>
      <c r="K824" s="366"/>
      <c r="L824" s="280"/>
      <c r="M824" s="246"/>
      <c r="N824" s="280"/>
      <c r="O824" s="280"/>
      <c r="P824" s="280"/>
      <c r="Q824" s="280"/>
      <c r="R824" s="280"/>
      <c r="S824" s="280"/>
      <c r="T824" s="280"/>
      <c r="U824" s="280"/>
      <c r="V824" s="280"/>
      <c r="W824" s="280"/>
      <c r="X824" s="280"/>
      <c r="Y824" s="246"/>
      <c r="Z824" s="366"/>
      <c r="AA824" s="280"/>
      <c r="AC824" s="368"/>
      <c r="AD824" s="246"/>
      <c r="AE824" s="246"/>
      <c r="AF824" s="246"/>
      <c r="AG824" s="255"/>
      <c r="AH824" s="255"/>
      <c r="AJ824" s="246"/>
      <c r="AK824" s="246"/>
      <c r="AM824" s="246"/>
    </row>
    <row r="825">
      <c r="A825" s="268"/>
      <c r="C825" s="280"/>
      <c r="D825" s="280"/>
      <c r="E825" s="364"/>
      <c r="F825" s="246"/>
      <c r="G825" s="367"/>
      <c r="H825" s="365"/>
      <c r="I825" s="246"/>
      <c r="J825" s="280"/>
      <c r="K825" s="366"/>
      <c r="L825" s="280"/>
      <c r="M825" s="246"/>
      <c r="N825" s="280"/>
      <c r="O825" s="280"/>
      <c r="P825" s="280"/>
      <c r="Q825" s="280"/>
      <c r="R825" s="280"/>
      <c r="S825" s="280"/>
      <c r="T825" s="280"/>
      <c r="U825" s="280"/>
      <c r="V825" s="280"/>
      <c r="W825" s="280"/>
      <c r="X825" s="280"/>
      <c r="Y825" s="246"/>
      <c r="Z825" s="366"/>
      <c r="AA825" s="280"/>
      <c r="AC825" s="368"/>
      <c r="AD825" s="246"/>
      <c r="AE825" s="246"/>
      <c r="AF825" s="246"/>
      <c r="AG825" s="255"/>
      <c r="AH825" s="255"/>
      <c r="AJ825" s="246"/>
      <c r="AK825" s="246"/>
      <c r="AM825" s="246"/>
    </row>
    <row r="826">
      <c r="A826" s="268"/>
      <c r="C826" s="280"/>
      <c r="D826" s="280"/>
      <c r="E826" s="364"/>
      <c r="F826" s="246"/>
      <c r="G826" s="367"/>
      <c r="H826" s="365"/>
      <c r="I826" s="246"/>
      <c r="J826" s="280"/>
      <c r="K826" s="366"/>
      <c r="L826" s="280"/>
      <c r="M826" s="246"/>
      <c r="N826" s="280"/>
      <c r="O826" s="280"/>
      <c r="P826" s="280"/>
      <c r="Q826" s="280"/>
      <c r="R826" s="280"/>
      <c r="S826" s="280"/>
      <c r="T826" s="280"/>
      <c r="U826" s="280"/>
      <c r="V826" s="280"/>
      <c r="W826" s="280"/>
      <c r="X826" s="280"/>
      <c r="Y826" s="246"/>
      <c r="Z826" s="366"/>
      <c r="AA826" s="280"/>
      <c r="AC826" s="368"/>
      <c r="AD826" s="246"/>
      <c r="AE826" s="246"/>
      <c r="AF826" s="246"/>
      <c r="AG826" s="255"/>
      <c r="AH826" s="255"/>
      <c r="AJ826" s="246"/>
      <c r="AK826" s="246"/>
      <c r="AM826" s="246"/>
    </row>
    <row r="827">
      <c r="A827" s="268"/>
      <c r="C827" s="280"/>
      <c r="D827" s="280"/>
      <c r="E827" s="364"/>
      <c r="F827" s="246"/>
      <c r="G827" s="367"/>
      <c r="H827" s="365"/>
      <c r="I827" s="246"/>
      <c r="J827" s="280"/>
      <c r="K827" s="366"/>
      <c r="L827" s="280"/>
      <c r="M827" s="246"/>
      <c r="N827" s="280"/>
      <c r="O827" s="280"/>
      <c r="P827" s="280"/>
      <c r="Q827" s="280"/>
      <c r="R827" s="280"/>
      <c r="S827" s="280"/>
      <c r="T827" s="280"/>
      <c r="U827" s="280"/>
      <c r="V827" s="280"/>
      <c r="W827" s="280"/>
      <c r="X827" s="280"/>
      <c r="Y827" s="246"/>
      <c r="Z827" s="366"/>
      <c r="AA827" s="280"/>
      <c r="AC827" s="368"/>
      <c r="AD827" s="246"/>
      <c r="AE827" s="246"/>
      <c r="AF827" s="246"/>
      <c r="AG827" s="255"/>
      <c r="AH827" s="255"/>
      <c r="AJ827" s="246"/>
      <c r="AK827" s="246"/>
      <c r="AM827" s="246"/>
    </row>
    <row r="828">
      <c r="A828" s="268"/>
      <c r="C828" s="280"/>
      <c r="D828" s="280"/>
      <c r="E828" s="364"/>
      <c r="F828" s="246"/>
      <c r="G828" s="367"/>
      <c r="H828" s="365"/>
      <c r="I828" s="246"/>
      <c r="J828" s="280"/>
      <c r="K828" s="366"/>
      <c r="L828" s="280"/>
      <c r="M828" s="246"/>
      <c r="N828" s="280"/>
      <c r="O828" s="280"/>
      <c r="P828" s="280"/>
      <c r="Q828" s="280"/>
      <c r="R828" s="280"/>
      <c r="S828" s="280"/>
      <c r="T828" s="280"/>
      <c r="U828" s="280"/>
      <c r="V828" s="280"/>
      <c r="W828" s="280"/>
      <c r="X828" s="280"/>
      <c r="Y828" s="246"/>
      <c r="Z828" s="366"/>
      <c r="AA828" s="280"/>
      <c r="AC828" s="368"/>
      <c r="AD828" s="246"/>
      <c r="AE828" s="246"/>
      <c r="AF828" s="246"/>
      <c r="AG828" s="255"/>
      <c r="AH828" s="255"/>
      <c r="AJ828" s="246"/>
      <c r="AK828" s="246"/>
      <c r="AM828" s="246"/>
    </row>
    <row r="829">
      <c r="A829" s="268"/>
      <c r="C829" s="280"/>
      <c r="D829" s="280"/>
      <c r="E829" s="364"/>
      <c r="F829" s="246"/>
      <c r="G829" s="367"/>
      <c r="H829" s="365"/>
      <c r="I829" s="246"/>
      <c r="J829" s="280"/>
      <c r="K829" s="366"/>
      <c r="L829" s="280"/>
      <c r="M829" s="246"/>
      <c r="N829" s="280"/>
      <c r="O829" s="280"/>
      <c r="P829" s="280"/>
      <c r="Q829" s="280"/>
      <c r="R829" s="280"/>
      <c r="S829" s="280"/>
      <c r="T829" s="280"/>
      <c r="U829" s="280"/>
      <c r="V829" s="280"/>
      <c r="W829" s="280"/>
      <c r="X829" s="280"/>
      <c r="Y829" s="246"/>
      <c r="Z829" s="366"/>
      <c r="AA829" s="280"/>
      <c r="AC829" s="368"/>
      <c r="AD829" s="246"/>
      <c r="AE829" s="246"/>
      <c r="AF829" s="246"/>
      <c r="AG829" s="255"/>
      <c r="AH829" s="255"/>
      <c r="AJ829" s="246"/>
      <c r="AK829" s="246"/>
      <c r="AM829" s="246"/>
    </row>
    <row r="830">
      <c r="A830" s="268"/>
      <c r="C830" s="280"/>
      <c r="D830" s="280"/>
      <c r="E830" s="364"/>
      <c r="F830" s="246"/>
      <c r="G830" s="367"/>
      <c r="H830" s="365"/>
      <c r="I830" s="246"/>
      <c r="J830" s="280"/>
      <c r="K830" s="366"/>
      <c r="L830" s="280"/>
      <c r="M830" s="246"/>
      <c r="N830" s="280"/>
      <c r="O830" s="280"/>
      <c r="P830" s="280"/>
      <c r="Q830" s="280"/>
      <c r="R830" s="280"/>
      <c r="S830" s="280"/>
      <c r="T830" s="280"/>
      <c r="U830" s="280"/>
      <c r="V830" s="280"/>
      <c r="W830" s="280"/>
      <c r="X830" s="280"/>
      <c r="Y830" s="246"/>
      <c r="Z830" s="366"/>
      <c r="AA830" s="280"/>
      <c r="AC830" s="368"/>
      <c r="AD830" s="246"/>
      <c r="AE830" s="246"/>
      <c r="AF830" s="246"/>
      <c r="AG830" s="255"/>
      <c r="AH830" s="255"/>
      <c r="AJ830" s="246"/>
      <c r="AK830" s="246"/>
      <c r="AM830" s="246"/>
    </row>
    <row r="831">
      <c r="A831" s="268"/>
      <c r="C831" s="280"/>
      <c r="D831" s="280"/>
      <c r="E831" s="364"/>
      <c r="F831" s="246"/>
      <c r="G831" s="367"/>
      <c r="H831" s="365"/>
      <c r="I831" s="246"/>
      <c r="J831" s="280"/>
      <c r="K831" s="366"/>
      <c r="L831" s="280"/>
      <c r="M831" s="246"/>
      <c r="N831" s="280"/>
      <c r="O831" s="280"/>
      <c r="P831" s="280"/>
      <c r="Q831" s="280"/>
      <c r="R831" s="280"/>
      <c r="S831" s="280"/>
      <c r="T831" s="280"/>
      <c r="U831" s="280"/>
      <c r="V831" s="280"/>
      <c r="W831" s="280"/>
      <c r="X831" s="280"/>
      <c r="Y831" s="246"/>
      <c r="Z831" s="366"/>
      <c r="AA831" s="280"/>
      <c r="AC831" s="368"/>
      <c r="AD831" s="246"/>
      <c r="AE831" s="246"/>
      <c r="AF831" s="246"/>
      <c r="AG831" s="255"/>
      <c r="AH831" s="255"/>
      <c r="AJ831" s="246"/>
      <c r="AK831" s="246"/>
      <c r="AM831" s="246"/>
    </row>
    <row r="832">
      <c r="A832" s="268"/>
      <c r="C832" s="280"/>
      <c r="D832" s="280"/>
      <c r="E832" s="364"/>
      <c r="F832" s="246"/>
      <c r="G832" s="367"/>
      <c r="H832" s="365"/>
      <c r="I832" s="246"/>
      <c r="J832" s="280"/>
      <c r="K832" s="366"/>
      <c r="L832" s="280"/>
      <c r="M832" s="246"/>
      <c r="N832" s="280"/>
      <c r="O832" s="280"/>
      <c r="P832" s="280"/>
      <c r="Q832" s="280"/>
      <c r="R832" s="280"/>
      <c r="S832" s="280"/>
      <c r="T832" s="280"/>
      <c r="U832" s="280"/>
      <c r="V832" s="280"/>
      <c r="W832" s="280"/>
      <c r="X832" s="280"/>
      <c r="Y832" s="246"/>
      <c r="Z832" s="366"/>
      <c r="AA832" s="280"/>
      <c r="AC832" s="368"/>
      <c r="AD832" s="246"/>
      <c r="AE832" s="246"/>
      <c r="AF832" s="246"/>
      <c r="AG832" s="255"/>
      <c r="AH832" s="255"/>
      <c r="AJ832" s="246"/>
      <c r="AK832" s="246"/>
      <c r="AM832" s="246"/>
    </row>
    <row r="833">
      <c r="A833" s="268"/>
      <c r="C833" s="280"/>
      <c r="D833" s="280"/>
      <c r="E833" s="364"/>
      <c r="F833" s="246"/>
      <c r="G833" s="367"/>
      <c r="H833" s="365"/>
      <c r="I833" s="246"/>
      <c r="J833" s="280"/>
      <c r="K833" s="366"/>
      <c r="L833" s="280"/>
      <c r="M833" s="246"/>
      <c r="N833" s="280"/>
      <c r="O833" s="280"/>
      <c r="P833" s="280"/>
      <c r="Q833" s="280"/>
      <c r="R833" s="280"/>
      <c r="S833" s="280"/>
      <c r="T833" s="280"/>
      <c r="U833" s="280"/>
      <c r="V833" s="280"/>
      <c r="W833" s="280"/>
      <c r="X833" s="280"/>
      <c r="Y833" s="246"/>
      <c r="Z833" s="366"/>
      <c r="AA833" s="280"/>
      <c r="AC833" s="368"/>
      <c r="AD833" s="246"/>
      <c r="AE833" s="246"/>
      <c r="AF833" s="246"/>
      <c r="AG833" s="255"/>
      <c r="AH833" s="255"/>
      <c r="AJ833" s="246"/>
      <c r="AK833" s="246"/>
      <c r="AM833" s="246"/>
    </row>
    <row r="834">
      <c r="A834" s="268"/>
      <c r="C834" s="280"/>
      <c r="D834" s="280"/>
      <c r="E834" s="364"/>
      <c r="F834" s="246"/>
      <c r="G834" s="367"/>
      <c r="H834" s="365"/>
      <c r="I834" s="246"/>
      <c r="J834" s="280"/>
      <c r="K834" s="366"/>
      <c r="L834" s="280"/>
      <c r="M834" s="246"/>
      <c r="N834" s="280"/>
      <c r="O834" s="280"/>
      <c r="P834" s="280"/>
      <c r="Q834" s="280"/>
      <c r="R834" s="280"/>
      <c r="S834" s="280"/>
      <c r="T834" s="280"/>
      <c r="U834" s="280"/>
      <c r="V834" s="280"/>
      <c r="W834" s="280"/>
      <c r="X834" s="280"/>
      <c r="Y834" s="246"/>
      <c r="Z834" s="366"/>
      <c r="AA834" s="280"/>
      <c r="AC834" s="368"/>
      <c r="AD834" s="246"/>
      <c r="AE834" s="246"/>
      <c r="AF834" s="246"/>
      <c r="AG834" s="255"/>
      <c r="AH834" s="255"/>
      <c r="AJ834" s="246"/>
      <c r="AK834" s="246"/>
      <c r="AM834" s="246"/>
    </row>
    <row r="835">
      <c r="A835" s="268"/>
      <c r="C835" s="280"/>
      <c r="D835" s="280"/>
      <c r="E835" s="364"/>
      <c r="F835" s="246"/>
      <c r="G835" s="367"/>
      <c r="H835" s="365"/>
      <c r="I835" s="246"/>
      <c r="J835" s="280"/>
      <c r="K835" s="366"/>
      <c r="L835" s="280"/>
      <c r="M835" s="246"/>
      <c r="N835" s="280"/>
      <c r="O835" s="280"/>
      <c r="P835" s="280"/>
      <c r="Q835" s="280"/>
      <c r="R835" s="280"/>
      <c r="S835" s="280"/>
      <c r="T835" s="280"/>
      <c r="U835" s="280"/>
      <c r="V835" s="280"/>
      <c r="W835" s="280"/>
      <c r="X835" s="280"/>
      <c r="Y835" s="246"/>
      <c r="Z835" s="366"/>
      <c r="AA835" s="280"/>
      <c r="AC835" s="368"/>
      <c r="AD835" s="246"/>
      <c r="AE835" s="246"/>
      <c r="AF835" s="246"/>
      <c r="AG835" s="255"/>
      <c r="AH835" s="255"/>
      <c r="AJ835" s="246"/>
      <c r="AK835" s="246"/>
      <c r="AM835" s="246"/>
    </row>
    <row r="836">
      <c r="A836" s="268"/>
      <c r="C836" s="280"/>
      <c r="D836" s="280"/>
      <c r="E836" s="364"/>
      <c r="F836" s="246"/>
      <c r="G836" s="367"/>
      <c r="H836" s="365"/>
      <c r="I836" s="246"/>
      <c r="J836" s="280"/>
      <c r="K836" s="366"/>
      <c r="L836" s="280"/>
      <c r="M836" s="246"/>
      <c r="N836" s="280"/>
      <c r="O836" s="280"/>
      <c r="P836" s="280"/>
      <c r="Q836" s="280"/>
      <c r="R836" s="280"/>
      <c r="S836" s="280"/>
      <c r="T836" s="280"/>
      <c r="U836" s="280"/>
      <c r="V836" s="280"/>
      <c r="W836" s="280"/>
      <c r="X836" s="280"/>
      <c r="Y836" s="246"/>
      <c r="Z836" s="366"/>
      <c r="AA836" s="280"/>
      <c r="AC836" s="368"/>
      <c r="AD836" s="246"/>
      <c r="AE836" s="246"/>
      <c r="AF836" s="246"/>
      <c r="AG836" s="255"/>
      <c r="AH836" s="255"/>
      <c r="AJ836" s="246"/>
      <c r="AK836" s="246"/>
      <c r="AM836" s="246"/>
    </row>
    <row r="837">
      <c r="A837" s="268"/>
      <c r="C837" s="280"/>
      <c r="D837" s="280"/>
      <c r="E837" s="364"/>
      <c r="F837" s="246"/>
      <c r="G837" s="367"/>
      <c r="H837" s="365"/>
      <c r="I837" s="246"/>
      <c r="J837" s="280"/>
      <c r="K837" s="366"/>
      <c r="L837" s="280"/>
      <c r="M837" s="246"/>
      <c r="N837" s="280"/>
      <c r="O837" s="280"/>
      <c r="P837" s="280"/>
      <c r="Q837" s="280"/>
      <c r="R837" s="280"/>
      <c r="S837" s="280"/>
      <c r="T837" s="280"/>
      <c r="U837" s="280"/>
      <c r="V837" s="280"/>
      <c r="W837" s="280"/>
      <c r="X837" s="280"/>
      <c r="Y837" s="246"/>
      <c r="Z837" s="366"/>
      <c r="AA837" s="280"/>
      <c r="AC837" s="368"/>
      <c r="AD837" s="246"/>
      <c r="AE837" s="246"/>
      <c r="AF837" s="246"/>
      <c r="AG837" s="255"/>
      <c r="AH837" s="255"/>
      <c r="AJ837" s="246"/>
      <c r="AK837" s="246"/>
      <c r="AM837" s="246"/>
    </row>
    <row r="838">
      <c r="A838" s="268"/>
      <c r="C838" s="280"/>
      <c r="D838" s="280"/>
      <c r="E838" s="364"/>
      <c r="F838" s="246"/>
      <c r="G838" s="367"/>
      <c r="H838" s="365"/>
      <c r="I838" s="246"/>
      <c r="J838" s="280"/>
      <c r="K838" s="366"/>
      <c r="L838" s="280"/>
      <c r="M838" s="246"/>
      <c r="N838" s="280"/>
      <c r="O838" s="280"/>
      <c r="P838" s="280"/>
      <c r="Q838" s="280"/>
      <c r="R838" s="280"/>
      <c r="S838" s="280"/>
      <c r="T838" s="280"/>
      <c r="U838" s="280"/>
      <c r="V838" s="280"/>
      <c r="W838" s="280"/>
      <c r="X838" s="280"/>
      <c r="Y838" s="246"/>
      <c r="Z838" s="366"/>
      <c r="AA838" s="280"/>
      <c r="AC838" s="368"/>
      <c r="AD838" s="246"/>
      <c r="AE838" s="246"/>
      <c r="AF838" s="246"/>
      <c r="AG838" s="255"/>
      <c r="AH838" s="255"/>
      <c r="AJ838" s="246"/>
      <c r="AK838" s="246"/>
      <c r="AM838" s="246"/>
    </row>
    <row r="839">
      <c r="A839" s="268"/>
      <c r="C839" s="280"/>
      <c r="D839" s="280"/>
      <c r="E839" s="364"/>
      <c r="F839" s="246"/>
      <c r="G839" s="367"/>
      <c r="H839" s="365"/>
      <c r="I839" s="246"/>
      <c r="J839" s="280"/>
      <c r="K839" s="366"/>
      <c r="L839" s="280"/>
      <c r="M839" s="246"/>
      <c r="N839" s="280"/>
      <c r="O839" s="280"/>
      <c r="P839" s="280"/>
      <c r="Q839" s="280"/>
      <c r="R839" s="280"/>
      <c r="S839" s="280"/>
      <c r="T839" s="280"/>
      <c r="U839" s="280"/>
      <c r="V839" s="280"/>
      <c r="W839" s="280"/>
      <c r="X839" s="280"/>
      <c r="Y839" s="246"/>
      <c r="Z839" s="366"/>
      <c r="AA839" s="280"/>
      <c r="AC839" s="368"/>
      <c r="AD839" s="246"/>
      <c r="AE839" s="246"/>
      <c r="AF839" s="246"/>
      <c r="AG839" s="255"/>
      <c r="AH839" s="255"/>
      <c r="AJ839" s="246"/>
      <c r="AK839" s="246"/>
      <c r="AM839" s="246"/>
    </row>
    <row r="840">
      <c r="A840" s="268"/>
      <c r="C840" s="280"/>
      <c r="D840" s="280"/>
      <c r="E840" s="364"/>
      <c r="F840" s="246"/>
      <c r="G840" s="367"/>
      <c r="H840" s="365"/>
      <c r="I840" s="246"/>
      <c r="J840" s="280"/>
      <c r="K840" s="366"/>
      <c r="L840" s="280"/>
      <c r="M840" s="246"/>
      <c r="N840" s="280"/>
      <c r="O840" s="280"/>
      <c r="P840" s="280"/>
      <c r="Q840" s="280"/>
      <c r="R840" s="280"/>
      <c r="S840" s="280"/>
      <c r="T840" s="280"/>
      <c r="U840" s="280"/>
      <c r="V840" s="280"/>
      <c r="W840" s="280"/>
      <c r="X840" s="280"/>
      <c r="Y840" s="246"/>
      <c r="Z840" s="366"/>
      <c r="AA840" s="280"/>
      <c r="AC840" s="368"/>
      <c r="AD840" s="246"/>
      <c r="AE840" s="246"/>
      <c r="AF840" s="246"/>
      <c r="AG840" s="255"/>
      <c r="AH840" s="255"/>
      <c r="AJ840" s="246"/>
      <c r="AK840" s="246"/>
      <c r="AM840" s="246"/>
    </row>
    <row r="841">
      <c r="A841" s="268"/>
      <c r="C841" s="280"/>
      <c r="D841" s="280"/>
      <c r="E841" s="364"/>
      <c r="F841" s="246"/>
      <c r="G841" s="367"/>
      <c r="H841" s="365"/>
      <c r="I841" s="246"/>
      <c r="J841" s="280"/>
      <c r="K841" s="366"/>
      <c r="L841" s="280"/>
      <c r="M841" s="246"/>
      <c r="N841" s="280"/>
      <c r="O841" s="280"/>
      <c r="P841" s="280"/>
      <c r="Q841" s="280"/>
      <c r="R841" s="280"/>
      <c r="S841" s="280"/>
      <c r="T841" s="280"/>
      <c r="U841" s="280"/>
      <c r="V841" s="280"/>
      <c r="W841" s="280"/>
      <c r="X841" s="280"/>
      <c r="Y841" s="246"/>
      <c r="Z841" s="366"/>
      <c r="AA841" s="280"/>
      <c r="AC841" s="368"/>
      <c r="AD841" s="246"/>
      <c r="AE841" s="246"/>
      <c r="AF841" s="246"/>
      <c r="AG841" s="255"/>
      <c r="AH841" s="255"/>
      <c r="AJ841" s="246"/>
      <c r="AK841" s="246"/>
      <c r="AM841" s="246"/>
    </row>
    <row r="842">
      <c r="A842" s="268"/>
      <c r="C842" s="280"/>
      <c r="D842" s="280"/>
      <c r="E842" s="364"/>
      <c r="F842" s="246"/>
      <c r="G842" s="367"/>
      <c r="H842" s="365"/>
      <c r="I842" s="246"/>
      <c r="J842" s="280"/>
      <c r="K842" s="366"/>
      <c r="L842" s="280"/>
      <c r="M842" s="246"/>
      <c r="N842" s="280"/>
      <c r="O842" s="280"/>
      <c r="P842" s="280"/>
      <c r="Q842" s="280"/>
      <c r="R842" s="280"/>
      <c r="S842" s="280"/>
      <c r="T842" s="280"/>
      <c r="U842" s="280"/>
      <c r="V842" s="280"/>
      <c r="W842" s="280"/>
      <c r="X842" s="280"/>
      <c r="Y842" s="246"/>
      <c r="Z842" s="366"/>
      <c r="AA842" s="280"/>
      <c r="AC842" s="368"/>
      <c r="AD842" s="246"/>
      <c r="AE842" s="246"/>
      <c r="AF842" s="246"/>
      <c r="AG842" s="255"/>
      <c r="AH842" s="255"/>
      <c r="AJ842" s="246"/>
      <c r="AK842" s="246"/>
      <c r="AM842" s="246"/>
    </row>
    <row r="843">
      <c r="A843" s="268"/>
      <c r="C843" s="280"/>
      <c r="D843" s="280"/>
      <c r="E843" s="364"/>
      <c r="F843" s="246"/>
      <c r="G843" s="367"/>
      <c r="H843" s="365"/>
      <c r="I843" s="246"/>
      <c r="J843" s="280"/>
      <c r="K843" s="366"/>
      <c r="L843" s="280"/>
      <c r="M843" s="246"/>
      <c r="N843" s="280"/>
      <c r="O843" s="280"/>
      <c r="P843" s="280"/>
      <c r="Q843" s="280"/>
      <c r="R843" s="280"/>
      <c r="S843" s="280"/>
      <c r="T843" s="280"/>
      <c r="U843" s="280"/>
      <c r="V843" s="280"/>
      <c r="W843" s="280"/>
      <c r="X843" s="280"/>
      <c r="Y843" s="246"/>
      <c r="Z843" s="366"/>
      <c r="AA843" s="280"/>
      <c r="AC843" s="368"/>
      <c r="AD843" s="246"/>
      <c r="AE843" s="246"/>
      <c r="AF843" s="246"/>
      <c r="AG843" s="255"/>
      <c r="AH843" s="255"/>
      <c r="AJ843" s="246"/>
      <c r="AK843" s="246"/>
      <c r="AM843" s="246"/>
    </row>
    <row r="844">
      <c r="A844" s="268"/>
      <c r="C844" s="280"/>
      <c r="D844" s="280"/>
      <c r="E844" s="364"/>
      <c r="F844" s="246"/>
      <c r="G844" s="367"/>
      <c r="H844" s="365"/>
      <c r="I844" s="246"/>
      <c r="J844" s="280"/>
      <c r="K844" s="366"/>
      <c r="L844" s="280"/>
      <c r="M844" s="246"/>
      <c r="N844" s="280"/>
      <c r="O844" s="280"/>
      <c r="P844" s="280"/>
      <c r="Q844" s="280"/>
      <c r="R844" s="280"/>
      <c r="S844" s="280"/>
      <c r="T844" s="280"/>
      <c r="U844" s="280"/>
      <c r="V844" s="280"/>
      <c r="W844" s="280"/>
      <c r="X844" s="280"/>
      <c r="Y844" s="246"/>
      <c r="Z844" s="366"/>
      <c r="AA844" s="280"/>
      <c r="AC844" s="368"/>
      <c r="AD844" s="246"/>
      <c r="AE844" s="246"/>
      <c r="AF844" s="246"/>
      <c r="AG844" s="255"/>
      <c r="AH844" s="255"/>
      <c r="AJ844" s="246"/>
      <c r="AK844" s="246"/>
      <c r="AM844" s="246"/>
    </row>
    <row r="845">
      <c r="A845" s="268"/>
      <c r="C845" s="280"/>
      <c r="D845" s="280"/>
      <c r="E845" s="364"/>
      <c r="F845" s="246"/>
      <c r="G845" s="367"/>
      <c r="H845" s="365"/>
      <c r="I845" s="246"/>
      <c r="J845" s="280"/>
      <c r="K845" s="366"/>
      <c r="L845" s="280"/>
      <c r="M845" s="246"/>
      <c r="N845" s="280"/>
      <c r="O845" s="280"/>
      <c r="P845" s="280"/>
      <c r="Q845" s="280"/>
      <c r="R845" s="280"/>
      <c r="S845" s="280"/>
      <c r="T845" s="280"/>
      <c r="U845" s="280"/>
      <c r="V845" s="280"/>
      <c r="W845" s="280"/>
      <c r="X845" s="280"/>
      <c r="Y845" s="246"/>
      <c r="Z845" s="366"/>
      <c r="AA845" s="280"/>
      <c r="AC845" s="368"/>
      <c r="AD845" s="246"/>
      <c r="AE845" s="246"/>
      <c r="AF845" s="246"/>
      <c r="AG845" s="255"/>
      <c r="AH845" s="255"/>
      <c r="AJ845" s="246"/>
      <c r="AK845" s="246"/>
      <c r="AM845" s="246"/>
    </row>
    <row r="846">
      <c r="A846" s="268"/>
      <c r="C846" s="280"/>
      <c r="D846" s="280"/>
      <c r="E846" s="364"/>
      <c r="F846" s="246"/>
      <c r="G846" s="367"/>
      <c r="H846" s="365"/>
      <c r="I846" s="246"/>
      <c r="J846" s="280"/>
      <c r="K846" s="366"/>
      <c r="L846" s="280"/>
      <c r="M846" s="246"/>
      <c r="N846" s="280"/>
      <c r="O846" s="280"/>
      <c r="P846" s="280"/>
      <c r="Q846" s="280"/>
      <c r="R846" s="280"/>
      <c r="S846" s="280"/>
      <c r="T846" s="280"/>
      <c r="U846" s="280"/>
      <c r="V846" s="280"/>
      <c r="W846" s="280"/>
      <c r="X846" s="280"/>
      <c r="Y846" s="246"/>
      <c r="Z846" s="366"/>
      <c r="AA846" s="280"/>
      <c r="AC846" s="368"/>
      <c r="AD846" s="246"/>
      <c r="AE846" s="246"/>
      <c r="AF846" s="246"/>
      <c r="AG846" s="255"/>
      <c r="AH846" s="255"/>
      <c r="AJ846" s="246"/>
      <c r="AK846" s="246"/>
      <c r="AM846" s="246"/>
    </row>
    <row r="847">
      <c r="A847" s="268"/>
      <c r="C847" s="280"/>
      <c r="D847" s="280"/>
      <c r="E847" s="364"/>
      <c r="F847" s="246"/>
      <c r="G847" s="367"/>
      <c r="H847" s="365"/>
      <c r="I847" s="246"/>
      <c r="J847" s="280"/>
      <c r="K847" s="366"/>
      <c r="L847" s="280"/>
      <c r="M847" s="246"/>
      <c r="N847" s="280"/>
      <c r="O847" s="280"/>
      <c r="P847" s="280"/>
      <c r="Q847" s="280"/>
      <c r="R847" s="280"/>
      <c r="S847" s="280"/>
      <c r="T847" s="280"/>
      <c r="U847" s="280"/>
      <c r="V847" s="280"/>
      <c r="W847" s="280"/>
      <c r="X847" s="280"/>
      <c r="Y847" s="246"/>
      <c r="Z847" s="366"/>
      <c r="AA847" s="280"/>
      <c r="AC847" s="368"/>
      <c r="AD847" s="246"/>
      <c r="AE847" s="246"/>
      <c r="AF847" s="246"/>
      <c r="AG847" s="255"/>
      <c r="AH847" s="255"/>
      <c r="AJ847" s="246"/>
      <c r="AK847" s="246"/>
      <c r="AM847" s="246"/>
    </row>
    <row r="848">
      <c r="A848" s="268"/>
      <c r="C848" s="280"/>
      <c r="D848" s="280"/>
      <c r="E848" s="364"/>
      <c r="F848" s="246"/>
      <c r="G848" s="367"/>
      <c r="H848" s="365"/>
      <c r="I848" s="246"/>
      <c r="J848" s="280"/>
      <c r="K848" s="366"/>
      <c r="L848" s="280"/>
      <c r="M848" s="246"/>
      <c r="N848" s="280"/>
      <c r="O848" s="280"/>
      <c r="P848" s="280"/>
      <c r="Q848" s="280"/>
      <c r="R848" s="280"/>
      <c r="S848" s="280"/>
      <c r="T848" s="280"/>
      <c r="U848" s="280"/>
      <c r="V848" s="280"/>
      <c r="W848" s="280"/>
      <c r="X848" s="280"/>
      <c r="Y848" s="246"/>
      <c r="Z848" s="366"/>
      <c r="AA848" s="280"/>
      <c r="AC848" s="368"/>
      <c r="AD848" s="246"/>
      <c r="AE848" s="246"/>
      <c r="AF848" s="246"/>
      <c r="AG848" s="255"/>
      <c r="AH848" s="255"/>
      <c r="AJ848" s="246"/>
      <c r="AK848" s="246"/>
      <c r="AM848" s="246"/>
    </row>
    <row r="849">
      <c r="A849" s="268"/>
      <c r="C849" s="280"/>
      <c r="D849" s="280"/>
      <c r="E849" s="364"/>
      <c r="F849" s="246"/>
      <c r="G849" s="367"/>
      <c r="H849" s="365"/>
      <c r="I849" s="246"/>
      <c r="J849" s="280"/>
      <c r="K849" s="366"/>
      <c r="L849" s="280"/>
      <c r="M849" s="246"/>
      <c r="N849" s="280"/>
      <c r="O849" s="280"/>
      <c r="P849" s="280"/>
      <c r="Q849" s="280"/>
      <c r="R849" s="280"/>
      <c r="S849" s="280"/>
      <c r="T849" s="280"/>
      <c r="U849" s="280"/>
      <c r="V849" s="280"/>
      <c r="W849" s="280"/>
      <c r="X849" s="280"/>
      <c r="Y849" s="246"/>
      <c r="Z849" s="366"/>
      <c r="AA849" s="280"/>
      <c r="AC849" s="368"/>
      <c r="AD849" s="246"/>
      <c r="AE849" s="246"/>
      <c r="AF849" s="246"/>
      <c r="AG849" s="255"/>
      <c r="AH849" s="255"/>
      <c r="AJ849" s="246"/>
      <c r="AK849" s="246"/>
      <c r="AM849" s="246"/>
    </row>
    <row r="850">
      <c r="A850" s="268"/>
      <c r="C850" s="280"/>
      <c r="D850" s="280"/>
      <c r="E850" s="364"/>
      <c r="F850" s="246"/>
      <c r="G850" s="367"/>
      <c r="H850" s="365"/>
      <c r="I850" s="246"/>
      <c r="J850" s="280"/>
      <c r="K850" s="366"/>
      <c r="L850" s="280"/>
      <c r="M850" s="246"/>
      <c r="N850" s="280"/>
      <c r="O850" s="280"/>
      <c r="P850" s="280"/>
      <c r="Q850" s="280"/>
      <c r="R850" s="280"/>
      <c r="S850" s="280"/>
      <c r="T850" s="280"/>
      <c r="U850" s="280"/>
      <c r="V850" s="280"/>
      <c r="W850" s="280"/>
      <c r="X850" s="280"/>
      <c r="Y850" s="246"/>
      <c r="Z850" s="366"/>
      <c r="AA850" s="280"/>
      <c r="AC850" s="368"/>
      <c r="AD850" s="246"/>
      <c r="AE850" s="246"/>
      <c r="AF850" s="246"/>
      <c r="AG850" s="255"/>
      <c r="AH850" s="255"/>
      <c r="AJ850" s="246"/>
      <c r="AK850" s="246"/>
      <c r="AM850" s="246"/>
    </row>
    <row r="851">
      <c r="A851" s="268"/>
      <c r="C851" s="280"/>
      <c r="D851" s="280"/>
      <c r="E851" s="364"/>
      <c r="F851" s="246"/>
      <c r="G851" s="367"/>
      <c r="H851" s="365"/>
      <c r="I851" s="246"/>
      <c r="J851" s="280"/>
      <c r="K851" s="366"/>
      <c r="L851" s="280"/>
      <c r="M851" s="246"/>
      <c r="N851" s="280"/>
      <c r="O851" s="280"/>
      <c r="P851" s="280"/>
      <c r="Q851" s="280"/>
      <c r="R851" s="280"/>
      <c r="S851" s="280"/>
      <c r="T851" s="280"/>
      <c r="U851" s="280"/>
      <c r="V851" s="280"/>
      <c r="W851" s="280"/>
      <c r="X851" s="280"/>
      <c r="Y851" s="246"/>
      <c r="Z851" s="366"/>
      <c r="AA851" s="280"/>
      <c r="AC851" s="368"/>
      <c r="AD851" s="246"/>
      <c r="AE851" s="246"/>
      <c r="AF851" s="246"/>
      <c r="AG851" s="255"/>
      <c r="AH851" s="255"/>
      <c r="AJ851" s="246"/>
      <c r="AK851" s="246"/>
      <c r="AM851" s="246"/>
    </row>
    <row r="852">
      <c r="A852" s="268"/>
      <c r="C852" s="280"/>
      <c r="D852" s="280"/>
      <c r="E852" s="364"/>
      <c r="F852" s="246"/>
      <c r="G852" s="367"/>
      <c r="H852" s="365"/>
      <c r="I852" s="246"/>
      <c r="J852" s="280"/>
      <c r="K852" s="366"/>
      <c r="L852" s="280"/>
      <c r="M852" s="246"/>
      <c r="N852" s="280"/>
      <c r="O852" s="280"/>
      <c r="P852" s="280"/>
      <c r="Q852" s="280"/>
      <c r="R852" s="280"/>
      <c r="S852" s="280"/>
      <c r="T852" s="280"/>
      <c r="U852" s="280"/>
      <c r="V852" s="280"/>
      <c r="W852" s="280"/>
      <c r="X852" s="280"/>
      <c r="Y852" s="246"/>
      <c r="Z852" s="366"/>
      <c r="AA852" s="280"/>
      <c r="AC852" s="368"/>
      <c r="AD852" s="246"/>
      <c r="AE852" s="246"/>
      <c r="AF852" s="246"/>
      <c r="AG852" s="255"/>
      <c r="AH852" s="255"/>
      <c r="AJ852" s="246"/>
      <c r="AK852" s="246"/>
      <c r="AM852" s="246"/>
    </row>
    <row r="853">
      <c r="A853" s="268"/>
      <c r="C853" s="280"/>
      <c r="D853" s="280"/>
      <c r="E853" s="364"/>
      <c r="F853" s="246"/>
      <c r="G853" s="367"/>
      <c r="H853" s="365"/>
      <c r="I853" s="246"/>
      <c r="J853" s="280"/>
      <c r="K853" s="366"/>
      <c r="L853" s="280"/>
      <c r="M853" s="246"/>
      <c r="N853" s="280"/>
      <c r="O853" s="280"/>
      <c r="P853" s="280"/>
      <c r="Q853" s="280"/>
      <c r="R853" s="280"/>
      <c r="S853" s="280"/>
      <c r="T853" s="280"/>
      <c r="U853" s="280"/>
      <c r="V853" s="280"/>
      <c r="W853" s="280"/>
      <c r="X853" s="280"/>
      <c r="Y853" s="246"/>
      <c r="Z853" s="366"/>
      <c r="AA853" s="280"/>
      <c r="AC853" s="368"/>
      <c r="AD853" s="246"/>
      <c r="AE853" s="246"/>
      <c r="AF853" s="246"/>
      <c r="AG853" s="255"/>
      <c r="AH853" s="255"/>
      <c r="AJ853" s="246"/>
      <c r="AK853" s="246"/>
      <c r="AM853" s="246"/>
    </row>
    <row r="854">
      <c r="A854" s="268"/>
      <c r="C854" s="280"/>
      <c r="D854" s="280"/>
      <c r="E854" s="364"/>
      <c r="F854" s="246"/>
      <c r="G854" s="367"/>
      <c r="H854" s="365"/>
      <c r="I854" s="246"/>
      <c r="J854" s="280"/>
      <c r="K854" s="366"/>
      <c r="L854" s="280"/>
      <c r="M854" s="246"/>
      <c r="N854" s="280"/>
      <c r="O854" s="280"/>
      <c r="P854" s="280"/>
      <c r="Q854" s="280"/>
      <c r="R854" s="280"/>
      <c r="S854" s="280"/>
      <c r="T854" s="280"/>
      <c r="U854" s="280"/>
      <c r="V854" s="280"/>
      <c r="W854" s="280"/>
      <c r="X854" s="280"/>
      <c r="Y854" s="246"/>
      <c r="Z854" s="366"/>
      <c r="AA854" s="280"/>
      <c r="AC854" s="368"/>
      <c r="AD854" s="246"/>
      <c r="AE854" s="246"/>
      <c r="AF854" s="246"/>
      <c r="AG854" s="255"/>
      <c r="AH854" s="255"/>
      <c r="AJ854" s="246"/>
      <c r="AK854" s="246"/>
      <c r="AM854" s="246"/>
    </row>
    <row r="855">
      <c r="A855" s="268"/>
      <c r="C855" s="280"/>
      <c r="D855" s="280"/>
      <c r="E855" s="364"/>
      <c r="F855" s="246"/>
      <c r="G855" s="367"/>
      <c r="H855" s="365"/>
      <c r="I855" s="246"/>
      <c r="J855" s="280"/>
      <c r="K855" s="366"/>
      <c r="L855" s="280"/>
      <c r="M855" s="246"/>
      <c r="N855" s="280"/>
      <c r="O855" s="280"/>
      <c r="P855" s="280"/>
      <c r="Q855" s="280"/>
      <c r="R855" s="280"/>
      <c r="S855" s="280"/>
      <c r="T855" s="280"/>
      <c r="U855" s="280"/>
      <c r="V855" s="280"/>
      <c r="W855" s="280"/>
      <c r="X855" s="280"/>
      <c r="Y855" s="246"/>
      <c r="Z855" s="366"/>
      <c r="AA855" s="280"/>
      <c r="AC855" s="368"/>
      <c r="AD855" s="246"/>
      <c r="AE855" s="246"/>
      <c r="AF855" s="246"/>
      <c r="AG855" s="255"/>
      <c r="AH855" s="255"/>
      <c r="AJ855" s="246"/>
      <c r="AK855" s="246"/>
      <c r="AM855" s="246"/>
    </row>
    <row r="856">
      <c r="A856" s="268"/>
      <c r="C856" s="280"/>
      <c r="D856" s="280"/>
      <c r="E856" s="364"/>
      <c r="F856" s="246"/>
      <c r="G856" s="367"/>
      <c r="H856" s="365"/>
      <c r="I856" s="246"/>
      <c r="J856" s="280"/>
      <c r="K856" s="366"/>
      <c r="L856" s="280"/>
      <c r="M856" s="246"/>
      <c r="N856" s="280"/>
      <c r="O856" s="280"/>
      <c r="P856" s="280"/>
      <c r="Q856" s="280"/>
      <c r="R856" s="280"/>
      <c r="S856" s="280"/>
      <c r="T856" s="280"/>
      <c r="U856" s="280"/>
      <c r="V856" s="280"/>
      <c r="W856" s="280"/>
      <c r="X856" s="280"/>
      <c r="Y856" s="246"/>
      <c r="Z856" s="366"/>
      <c r="AA856" s="280"/>
      <c r="AC856" s="368"/>
      <c r="AD856" s="246"/>
      <c r="AE856" s="246"/>
      <c r="AF856" s="246"/>
      <c r="AG856" s="255"/>
      <c r="AH856" s="255"/>
      <c r="AJ856" s="246"/>
      <c r="AK856" s="246"/>
      <c r="AM856" s="246"/>
    </row>
    <row r="857">
      <c r="A857" s="268"/>
      <c r="C857" s="280"/>
      <c r="D857" s="280"/>
      <c r="E857" s="364"/>
      <c r="F857" s="246"/>
      <c r="G857" s="367"/>
      <c r="H857" s="365"/>
      <c r="I857" s="246"/>
      <c r="J857" s="280"/>
      <c r="K857" s="366"/>
      <c r="L857" s="280"/>
      <c r="M857" s="246"/>
      <c r="N857" s="280"/>
      <c r="O857" s="280"/>
      <c r="P857" s="280"/>
      <c r="Q857" s="280"/>
      <c r="R857" s="280"/>
      <c r="S857" s="280"/>
      <c r="T857" s="280"/>
      <c r="U857" s="280"/>
      <c r="V857" s="280"/>
      <c r="W857" s="280"/>
      <c r="X857" s="280"/>
      <c r="Y857" s="246"/>
      <c r="Z857" s="366"/>
      <c r="AA857" s="280"/>
      <c r="AC857" s="368"/>
      <c r="AD857" s="246"/>
      <c r="AE857" s="246"/>
      <c r="AF857" s="246"/>
      <c r="AG857" s="255"/>
      <c r="AH857" s="255"/>
      <c r="AJ857" s="246"/>
      <c r="AK857" s="246"/>
      <c r="AM857" s="246"/>
    </row>
    <row r="858">
      <c r="A858" s="268"/>
      <c r="C858" s="280"/>
      <c r="D858" s="280"/>
      <c r="E858" s="364"/>
      <c r="F858" s="246"/>
      <c r="G858" s="367"/>
      <c r="H858" s="365"/>
      <c r="I858" s="246"/>
      <c r="J858" s="280"/>
      <c r="K858" s="366"/>
      <c r="L858" s="280"/>
      <c r="M858" s="246"/>
      <c r="N858" s="280"/>
      <c r="O858" s="280"/>
      <c r="P858" s="280"/>
      <c r="Q858" s="280"/>
      <c r="R858" s="280"/>
      <c r="S858" s="280"/>
      <c r="T858" s="280"/>
      <c r="U858" s="280"/>
      <c r="V858" s="280"/>
      <c r="W858" s="280"/>
      <c r="X858" s="280"/>
      <c r="Y858" s="246"/>
      <c r="Z858" s="366"/>
      <c r="AA858" s="280"/>
      <c r="AC858" s="368"/>
      <c r="AD858" s="246"/>
      <c r="AE858" s="246"/>
      <c r="AF858" s="246"/>
      <c r="AG858" s="255"/>
      <c r="AH858" s="255"/>
      <c r="AJ858" s="246"/>
      <c r="AK858" s="246"/>
      <c r="AM858" s="246"/>
    </row>
    <row r="859">
      <c r="A859" s="268"/>
      <c r="C859" s="280"/>
      <c r="D859" s="280"/>
      <c r="E859" s="364"/>
      <c r="F859" s="246"/>
      <c r="G859" s="367"/>
      <c r="H859" s="365"/>
      <c r="I859" s="246"/>
      <c r="J859" s="280"/>
      <c r="K859" s="366"/>
      <c r="L859" s="280"/>
      <c r="M859" s="246"/>
      <c r="N859" s="280"/>
      <c r="O859" s="280"/>
      <c r="P859" s="280"/>
      <c r="Q859" s="280"/>
      <c r="R859" s="280"/>
      <c r="S859" s="280"/>
      <c r="T859" s="280"/>
      <c r="U859" s="280"/>
      <c r="V859" s="280"/>
      <c r="W859" s="280"/>
      <c r="X859" s="280"/>
      <c r="Y859" s="246"/>
      <c r="Z859" s="366"/>
      <c r="AA859" s="280"/>
      <c r="AC859" s="368"/>
      <c r="AD859" s="246"/>
      <c r="AE859" s="246"/>
      <c r="AF859" s="246"/>
      <c r="AG859" s="255"/>
      <c r="AH859" s="255"/>
      <c r="AJ859" s="246"/>
      <c r="AK859" s="246"/>
      <c r="AM859" s="246"/>
    </row>
    <row r="860">
      <c r="A860" s="268"/>
      <c r="C860" s="280"/>
      <c r="D860" s="280"/>
      <c r="E860" s="364"/>
      <c r="F860" s="246"/>
      <c r="G860" s="367"/>
      <c r="H860" s="365"/>
      <c r="I860" s="246"/>
      <c r="J860" s="280"/>
      <c r="K860" s="366"/>
      <c r="L860" s="280"/>
      <c r="M860" s="246"/>
      <c r="N860" s="280"/>
      <c r="O860" s="280"/>
      <c r="P860" s="280"/>
      <c r="Q860" s="280"/>
      <c r="R860" s="280"/>
      <c r="S860" s="280"/>
      <c r="T860" s="280"/>
      <c r="U860" s="280"/>
      <c r="V860" s="280"/>
      <c r="W860" s="280"/>
      <c r="X860" s="280"/>
      <c r="Y860" s="246"/>
      <c r="Z860" s="366"/>
      <c r="AA860" s="280"/>
      <c r="AC860" s="368"/>
      <c r="AD860" s="246"/>
      <c r="AE860" s="246"/>
      <c r="AF860" s="246"/>
      <c r="AG860" s="255"/>
      <c r="AH860" s="255"/>
      <c r="AJ860" s="246"/>
      <c r="AK860" s="246"/>
      <c r="AM860" s="246"/>
    </row>
    <row r="861">
      <c r="A861" s="268"/>
      <c r="C861" s="280"/>
      <c r="D861" s="280"/>
      <c r="E861" s="364"/>
      <c r="F861" s="246"/>
      <c r="G861" s="367"/>
      <c r="H861" s="365"/>
      <c r="I861" s="246"/>
      <c r="J861" s="280"/>
      <c r="K861" s="366"/>
      <c r="L861" s="280"/>
      <c r="M861" s="246"/>
      <c r="N861" s="280"/>
      <c r="O861" s="280"/>
      <c r="P861" s="280"/>
      <c r="Q861" s="280"/>
      <c r="R861" s="280"/>
      <c r="S861" s="280"/>
      <c r="T861" s="280"/>
      <c r="U861" s="280"/>
      <c r="V861" s="280"/>
      <c r="W861" s="280"/>
      <c r="X861" s="280"/>
      <c r="Y861" s="246"/>
      <c r="Z861" s="366"/>
      <c r="AA861" s="280"/>
      <c r="AC861" s="368"/>
      <c r="AD861" s="246"/>
      <c r="AE861" s="246"/>
      <c r="AF861" s="246"/>
      <c r="AG861" s="255"/>
      <c r="AH861" s="255"/>
      <c r="AJ861" s="246"/>
      <c r="AK861" s="246"/>
      <c r="AM861" s="246"/>
    </row>
    <row r="862">
      <c r="A862" s="268"/>
      <c r="C862" s="280"/>
      <c r="D862" s="280"/>
      <c r="E862" s="364"/>
      <c r="F862" s="246"/>
      <c r="G862" s="367"/>
      <c r="H862" s="365"/>
      <c r="I862" s="246"/>
      <c r="J862" s="280"/>
      <c r="K862" s="366"/>
      <c r="L862" s="280"/>
      <c r="M862" s="246"/>
      <c r="N862" s="280"/>
      <c r="O862" s="280"/>
      <c r="P862" s="280"/>
      <c r="Q862" s="280"/>
      <c r="R862" s="280"/>
      <c r="S862" s="280"/>
      <c r="T862" s="280"/>
      <c r="U862" s="280"/>
      <c r="V862" s="280"/>
      <c r="W862" s="280"/>
      <c r="X862" s="280"/>
      <c r="Y862" s="246"/>
      <c r="Z862" s="366"/>
      <c r="AA862" s="280"/>
      <c r="AC862" s="368"/>
      <c r="AD862" s="246"/>
      <c r="AE862" s="246"/>
      <c r="AF862" s="246"/>
      <c r="AG862" s="255"/>
      <c r="AH862" s="255"/>
      <c r="AJ862" s="246"/>
      <c r="AK862" s="246"/>
      <c r="AM862" s="246"/>
    </row>
    <row r="863">
      <c r="A863" s="268"/>
      <c r="C863" s="280"/>
      <c r="D863" s="280"/>
      <c r="E863" s="364"/>
      <c r="F863" s="246"/>
      <c r="G863" s="367"/>
      <c r="H863" s="365"/>
      <c r="I863" s="246"/>
      <c r="J863" s="280"/>
      <c r="K863" s="366"/>
      <c r="L863" s="280"/>
      <c r="M863" s="246"/>
      <c r="N863" s="280"/>
      <c r="O863" s="280"/>
      <c r="P863" s="280"/>
      <c r="Q863" s="280"/>
      <c r="R863" s="280"/>
      <c r="S863" s="280"/>
      <c r="T863" s="280"/>
      <c r="U863" s="280"/>
      <c r="V863" s="280"/>
      <c r="W863" s="280"/>
      <c r="X863" s="280"/>
      <c r="Y863" s="246"/>
      <c r="Z863" s="366"/>
      <c r="AA863" s="280"/>
      <c r="AC863" s="368"/>
      <c r="AD863" s="246"/>
      <c r="AE863" s="246"/>
      <c r="AF863" s="246"/>
      <c r="AG863" s="255"/>
      <c r="AH863" s="255"/>
      <c r="AJ863" s="246"/>
      <c r="AK863" s="246"/>
      <c r="AM863" s="246"/>
    </row>
    <row r="864">
      <c r="A864" s="268"/>
      <c r="C864" s="280"/>
      <c r="D864" s="280"/>
      <c r="E864" s="364"/>
      <c r="F864" s="246"/>
      <c r="G864" s="367"/>
      <c r="H864" s="365"/>
      <c r="I864" s="246"/>
      <c r="J864" s="280"/>
      <c r="K864" s="366"/>
      <c r="L864" s="280"/>
      <c r="M864" s="246"/>
      <c r="N864" s="280"/>
      <c r="O864" s="280"/>
      <c r="P864" s="280"/>
      <c r="Q864" s="280"/>
      <c r="R864" s="280"/>
      <c r="S864" s="280"/>
      <c r="T864" s="280"/>
      <c r="U864" s="280"/>
      <c r="V864" s="280"/>
      <c r="W864" s="280"/>
      <c r="X864" s="280"/>
      <c r="Y864" s="246"/>
      <c r="Z864" s="366"/>
      <c r="AA864" s="280"/>
      <c r="AC864" s="368"/>
      <c r="AD864" s="246"/>
      <c r="AE864" s="246"/>
      <c r="AF864" s="246"/>
      <c r="AG864" s="255"/>
      <c r="AH864" s="255"/>
      <c r="AJ864" s="246"/>
      <c r="AK864" s="246"/>
      <c r="AM864" s="246"/>
    </row>
    <row r="865">
      <c r="A865" s="268"/>
      <c r="C865" s="280"/>
      <c r="D865" s="280"/>
      <c r="E865" s="364"/>
      <c r="F865" s="246"/>
      <c r="G865" s="367"/>
      <c r="H865" s="365"/>
      <c r="I865" s="246"/>
      <c r="J865" s="280"/>
      <c r="K865" s="366"/>
      <c r="L865" s="280"/>
      <c r="M865" s="246"/>
      <c r="N865" s="280"/>
      <c r="O865" s="280"/>
      <c r="P865" s="280"/>
      <c r="Q865" s="280"/>
      <c r="R865" s="280"/>
      <c r="S865" s="280"/>
      <c r="T865" s="280"/>
      <c r="U865" s="280"/>
      <c r="V865" s="280"/>
      <c r="W865" s="280"/>
      <c r="X865" s="280"/>
      <c r="Y865" s="246"/>
      <c r="Z865" s="366"/>
      <c r="AA865" s="280"/>
      <c r="AC865" s="368"/>
      <c r="AD865" s="246"/>
      <c r="AE865" s="246"/>
      <c r="AF865" s="246"/>
      <c r="AG865" s="255"/>
      <c r="AH865" s="255"/>
      <c r="AJ865" s="246"/>
      <c r="AK865" s="246"/>
      <c r="AM865" s="246"/>
    </row>
    <row r="866">
      <c r="A866" s="268"/>
      <c r="C866" s="280"/>
      <c r="D866" s="280"/>
      <c r="E866" s="364"/>
      <c r="F866" s="246"/>
      <c r="G866" s="367"/>
      <c r="H866" s="365"/>
      <c r="I866" s="246"/>
      <c r="J866" s="280"/>
      <c r="K866" s="366"/>
      <c r="L866" s="280"/>
      <c r="M866" s="246"/>
      <c r="N866" s="280"/>
      <c r="O866" s="280"/>
      <c r="P866" s="280"/>
      <c r="Q866" s="280"/>
      <c r="R866" s="280"/>
      <c r="S866" s="280"/>
      <c r="T866" s="280"/>
      <c r="U866" s="280"/>
      <c r="V866" s="280"/>
      <c r="W866" s="280"/>
      <c r="X866" s="280"/>
      <c r="Y866" s="246"/>
      <c r="Z866" s="366"/>
      <c r="AA866" s="280"/>
      <c r="AC866" s="368"/>
      <c r="AD866" s="246"/>
      <c r="AE866" s="246"/>
      <c r="AF866" s="246"/>
      <c r="AG866" s="255"/>
      <c r="AH866" s="255"/>
      <c r="AJ866" s="246"/>
      <c r="AK866" s="246"/>
      <c r="AM866" s="246"/>
    </row>
    <row r="867">
      <c r="A867" s="268"/>
      <c r="C867" s="280"/>
      <c r="D867" s="280"/>
      <c r="E867" s="364"/>
      <c r="F867" s="246"/>
      <c r="G867" s="367"/>
      <c r="H867" s="365"/>
      <c r="I867" s="246"/>
      <c r="J867" s="280"/>
      <c r="K867" s="366"/>
      <c r="L867" s="280"/>
      <c r="M867" s="246"/>
      <c r="N867" s="280"/>
      <c r="O867" s="280"/>
      <c r="P867" s="280"/>
      <c r="Q867" s="280"/>
      <c r="R867" s="280"/>
      <c r="S867" s="280"/>
      <c r="T867" s="280"/>
      <c r="U867" s="280"/>
      <c r="V867" s="280"/>
      <c r="W867" s="280"/>
      <c r="X867" s="280"/>
      <c r="Y867" s="246"/>
      <c r="Z867" s="366"/>
      <c r="AA867" s="280"/>
      <c r="AC867" s="368"/>
      <c r="AD867" s="246"/>
      <c r="AE867" s="246"/>
      <c r="AF867" s="246"/>
      <c r="AG867" s="255"/>
      <c r="AH867" s="255"/>
      <c r="AJ867" s="246"/>
      <c r="AK867" s="246"/>
      <c r="AM867" s="246"/>
    </row>
    <row r="868">
      <c r="A868" s="268"/>
      <c r="C868" s="280"/>
      <c r="D868" s="280"/>
      <c r="E868" s="364"/>
      <c r="F868" s="246"/>
      <c r="G868" s="367"/>
      <c r="H868" s="365"/>
      <c r="I868" s="246"/>
      <c r="J868" s="280"/>
      <c r="K868" s="366"/>
      <c r="L868" s="280"/>
      <c r="M868" s="246"/>
      <c r="N868" s="280"/>
      <c r="O868" s="280"/>
      <c r="P868" s="280"/>
      <c r="Q868" s="280"/>
      <c r="R868" s="280"/>
      <c r="S868" s="280"/>
      <c r="T868" s="280"/>
      <c r="U868" s="280"/>
      <c r="V868" s="280"/>
      <c r="W868" s="280"/>
      <c r="X868" s="280"/>
      <c r="Y868" s="246"/>
      <c r="Z868" s="366"/>
      <c r="AA868" s="280"/>
      <c r="AC868" s="368"/>
      <c r="AD868" s="246"/>
      <c r="AE868" s="246"/>
      <c r="AF868" s="246"/>
      <c r="AG868" s="255"/>
      <c r="AH868" s="255"/>
      <c r="AJ868" s="246"/>
      <c r="AK868" s="246"/>
      <c r="AM868" s="246"/>
    </row>
    <row r="869">
      <c r="A869" s="268"/>
      <c r="C869" s="280"/>
      <c r="D869" s="280"/>
      <c r="E869" s="364"/>
      <c r="F869" s="246"/>
      <c r="G869" s="367"/>
      <c r="H869" s="365"/>
      <c r="I869" s="246"/>
      <c r="J869" s="280"/>
      <c r="K869" s="366"/>
      <c r="L869" s="280"/>
      <c r="M869" s="246"/>
      <c r="N869" s="280"/>
      <c r="O869" s="280"/>
      <c r="P869" s="280"/>
      <c r="Q869" s="280"/>
      <c r="R869" s="280"/>
      <c r="S869" s="280"/>
      <c r="T869" s="280"/>
      <c r="U869" s="280"/>
      <c r="V869" s="280"/>
      <c r="W869" s="280"/>
      <c r="X869" s="280"/>
      <c r="Y869" s="246"/>
      <c r="Z869" s="366"/>
      <c r="AA869" s="280"/>
      <c r="AC869" s="368"/>
      <c r="AD869" s="246"/>
      <c r="AE869" s="246"/>
      <c r="AF869" s="246"/>
      <c r="AG869" s="255"/>
      <c r="AH869" s="255"/>
      <c r="AJ869" s="246"/>
      <c r="AK869" s="246"/>
      <c r="AM869" s="246"/>
    </row>
    <row r="870">
      <c r="A870" s="268"/>
      <c r="C870" s="280"/>
      <c r="D870" s="280"/>
      <c r="E870" s="364"/>
      <c r="F870" s="246"/>
      <c r="G870" s="367"/>
      <c r="H870" s="365"/>
      <c r="I870" s="246"/>
      <c r="J870" s="280"/>
      <c r="K870" s="366"/>
      <c r="L870" s="280"/>
      <c r="M870" s="246"/>
      <c r="N870" s="280"/>
      <c r="O870" s="280"/>
      <c r="P870" s="280"/>
      <c r="Q870" s="280"/>
      <c r="R870" s="280"/>
      <c r="S870" s="280"/>
      <c r="T870" s="280"/>
      <c r="U870" s="280"/>
      <c r="V870" s="280"/>
      <c r="W870" s="280"/>
      <c r="X870" s="280"/>
      <c r="Y870" s="246"/>
      <c r="Z870" s="366"/>
      <c r="AA870" s="280"/>
      <c r="AC870" s="368"/>
      <c r="AD870" s="246"/>
      <c r="AE870" s="246"/>
      <c r="AF870" s="246"/>
      <c r="AG870" s="255"/>
      <c r="AH870" s="255"/>
      <c r="AJ870" s="246"/>
      <c r="AK870" s="246"/>
      <c r="AM870" s="246"/>
    </row>
    <row r="871">
      <c r="A871" s="268"/>
      <c r="C871" s="280"/>
      <c r="D871" s="280"/>
      <c r="E871" s="364"/>
      <c r="F871" s="246"/>
      <c r="G871" s="367"/>
      <c r="H871" s="365"/>
      <c r="I871" s="246"/>
      <c r="J871" s="280"/>
      <c r="K871" s="366"/>
      <c r="L871" s="280"/>
      <c r="M871" s="246"/>
      <c r="N871" s="280"/>
      <c r="O871" s="280"/>
      <c r="P871" s="280"/>
      <c r="Q871" s="280"/>
      <c r="R871" s="280"/>
      <c r="S871" s="280"/>
      <c r="T871" s="280"/>
      <c r="U871" s="280"/>
      <c r="V871" s="280"/>
      <c r="W871" s="280"/>
      <c r="X871" s="280"/>
      <c r="Y871" s="246"/>
      <c r="Z871" s="366"/>
      <c r="AA871" s="280"/>
      <c r="AC871" s="368"/>
      <c r="AD871" s="246"/>
      <c r="AE871" s="246"/>
      <c r="AF871" s="246"/>
      <c r="AG871" s="255"/>
      <c r="AH871" s="255"/>
      <c r="AJ871" s="246"/>
      <c r="AK871" s="246"/>
      <c r="AM871" s="246"/>
    </row>
    <row r="872">
      <c r="A872" s="268"/>
      <c r="C872" s="280"/>
      <c r="D872" s="280"/>
      <c r="E872" s="364"/>
      <c r="F872" s="246"/>
      <c r="G872" s="367"/>
      <c r="H872" s="365"/>
      <c r="I872" s="246"/>
      <c r="J872" s="280"/>
      <c r="K872" s="366"/>
      <c r="L872" s="280"/>
      <c r="M872" s="246"/>
      <c r="N872" s="280"/>
      <c r="O872" s="280"/>
      <c r="P872" s="280"/>
      <c r="Q872" s="280"/>
      <c r="R872" s="280"/>
      <c r="S872" s="280"/>
      <c r="T872" s="280"/>
      <c r="U872" s="280"/>
      <c r="V872" s="280"/>
      <c r="W872" s="280"/>
      <c r="X872" s="280"/>
      <c r="Y872" s="246"/>
      <c r="Z872" s="366"/>
      <c r="AA872" s="280"/>
      <c r="AC872" s="368"/>
      <c r="AD872" s="246"/>
      <c r="AE872" s="246"/>
      <c r="AF872" s="246"/>
      <c r="AG872" s="255"/>
      <c r="AH872" s="255"/>
      <c r="AJ872" s="246"/>
      <c r="AK872" s="246"/>
      <c r="AM872" s="246"/>
    </row>
    <row r="873">
      <c r="A873" s="268"/>
      <c r="C873" s="280"/>
      <c r="D873" s="280"/>
      <c r="E873" s="364"/>
      <c r="F873" s="246"/>
      <c r="G873" s="367"/>
      <c r="H873" s="365"/>
      <c r="I873" s="246"/>
      <c r="J873" s="280"/>
      <c r="K873" s="366"/>
      <c r="L873" s="280"/>
      <c r="M873" s="246"/>
      <c r="N873" s="280"/>
      <c r="O873" s="280"/>
      <c r="P873" s="280"/>
      <c r="Q873" s="280"/>
      <c r="R873" s="280"/>
      <c r="S873" s="280"/>
      <c r="T873" s="280"/>
      <c r="U873" s="280"/>
      <c r="V873" s="280"/>
      <c r="W873" s="280"/>
      <c r="X873" s="280"/>
      <c r="Y873" s="246"/>
      <c r="Z873" s="366"/>
      <c r="AA873" s="280"/>
      <c r="AC873" s="368"/>
      <c r="AD873" s="246"/>
      <c r="AE873" s="246"/>
      <c r="AF873" s="246"/>
      <c r="AG873" s="255"/>
      <c r="AH873" s="255"/>
      <c r="AJ873" s="246"/>
      <c r="AK873" s="246"/>
      <c r="AM873" s="246"/>
    </row>
    <row r="874">
      <c r="A874" s="268"/>
      <c r="C874" s="280"/>
      <c r="D874" s="280"/>
      <c r="E874" s="364"/>
      <c r="F874" s="246"/>
      <c r="G874" s="367"/>
      <c r="H874" s="365"/>
      <c r="I874" s="246"/>
      <c r="J874" s="280"/>
      <c r="K874" s="366"/>
      <c r="L874" s="280"/>
      <c r="M874" s="246"/>
      <c r="N874" s="280"/>
      <c r="O874" s="280"/>
      <c r="P874" s="280"/>
      <c r="Q874" s="280"/>
      <c r="R874" s="280"/>
      <c r="S874" s="280"/>
      <c r="T874" s="280"/>
      <c r="U874" s="280"/>
      <c r="V874" s="280"/>
      <c r="W874" s="280"/>
      <c r="X874" s="280"/>
      <c r="Y874" s="246"/>
      <c r="Z874" s="366"/>
      <c r="AA874" s="280"/>
      <c r="AC874" s="368"/>
      <c r="AD874" s="246"/>
      <c r="AE874" s="246"/>
      <c r="AF874" s="246"/>
      <c r="AG874" s="255"/>
      <c r="AH874" s="255"/>
      <c r="AJ874" s="246"/>
      <c r="AK874" s="246"/>
      <c r="AM874" s="246"/>
    </row>
    <row r="875">
      <c r="A875" s="268"/>
      <c r="C875" s="280"/>
      <c r="D875" s="280"/>
      <c r="E875" s="364"/>
      <c r="F875" s="246"/>
      <c r="G875" s="367"/>
      <c r="H875" s="365"/>
      <c r="I875" s="246"/>
      <c r="J875" s="280"/>
      <c r="K875" s="366"/>
      <c r="L875" s="280"/>
      <c r="M875" s="246"/>
      <c r="N875" s="280"/>
      <c r="O875" s="280"/>
      <c r="P875" s="280"/>
      <c r="Q875" s="280"/>
      <c r="R875" s="280"/>
      <c r="S875" s="280"/>
      <c r="T875" s="280"/>
      <c r="U875" s="280"/>
      <c r="V875" s="280"/>
      <c r="W875" s="280"/>
      <c r="X875" s="280"/>
      <c r="Y875" s="246"/>
      <c r="Z875" s="366"/>
      <c r="AA875" s="280"/>
      <c r="AC875" s="368"/>
      <c r="AD875" s="246"/>
      <c r="AE875" s="246"/>
      <c r="AF875" s="246"/>
      <c r="AG875" s="255"/>
      <c r="AH875" s="255"/>
      <c r="AJ875" s="246"/>
      <c r="AK875" s="246"/>
      <c r="AM875" s="246"/>
    </row>
    <row r="876">
      <c r="A876" s="268"/>
      <c r="C876" s="280"/>
      <c r="D876" s="280"/>
      <c r="E876" s="364"/>
      <c r="F876" s="246"/>
      <c r="G876" s="367"/>
      <c r="H876" s="365"/>
      <c r="I876" s="246"/>
      <c r="J876" s="280"/>
      <c r="K876" s="366"/>
      <c r="L876" s="280"/>
      <c r="M876" s="246"/>
      <c r="N876" s="280"/>
      <c r="O876" s="280"/>
      <c r="P876" s="280"/>
      <c r="Q876" s="280"/>
      <c r="R876" s="280"/>
      <c r="S876" s="280"/>
      <c r="T876" s="280"/>
      <c r="U876" s="280"/>
      <c r="V876" s="280"/>
      <c r="W876" s="280"/>
      <c r="X876" s="280"/>
      <c r="Y876" s="246"/>
      <c r="Z876" s="366"/>
      <c r="AA876" s="280"/>
      <c r="AC876" s="368"/>
      <c r="AD876" s="246"/>
      <c r="AE876" s="246"/>
      <c r="AF876" s="246"/>
      <c r="AG876" s="255"/>
      <c r="AH876" s="255"/>
      <c r="AJ876" s="246"/>
      <c r="AK876" s="246"/>
      <c r="AM876" s="246"/>
    </row>
    <row r="877">
      <c r="A877" s="268"/>
      <c r="C877" s="280"/>
      <c r="D877" s="280"/>
      <c r="E877" s="364"/>
      <c r="F877" s="246"/>
      <c r="G877" s="367"/>
      <c r="H877" s="365"/>
      <c r="I877" s="246"/>
      <c r="J877" s="280"/>
      <c r="K877" s="366"/>
      <c r="L877" s="280"/>
      <c r="M877" s="246"/>
      <c r="N877" s="280"/>
      <c r="O877" s="280"/>
      <c r="P877" s="280"/>
      <c r="Q877" s="280"/>
      <c r="R877" s="280"/>
      <c r="S877" s="280"/>
      <c r="T877" s="280"/>
      <c r="U877" s="280"/>
      <c r="V877" s="280"/>
      <c r="W877" s="280"/>
      <c r="X877" s="280"/>
      <c r="Y877" s="246"/>
      <c r="Z877" s="366"/>
      <c r="AA877" s="280"/>
      <c r="AC877" s="368"/>
      <c r="AD877" s="246"/>
      <c r="AE877" s="246"/>
      <c r="AF877" s="246"/>
      <c r="AG877" s="255"/>
      <c r="AH877" s="255"/>
      <c r="AJ877" s="246"/>
      <c r="AK877" s="246"/>
      <c r="AM877" s="246"/>
    </row>
  </sheetData>
  <autoFilter ref="$A$1:$AN$37">
    <filterColumn colId="28">
      <filters>
        <filter val="Educación"/>
        <filter val="Educación para la Sostenibilidad"/>
      </filters>
    </filterColumn>
  </autoFilter>
  <customSheetViews>
    <customSheetView guid="{2C02DD6E-69C9-42D1-B5BC-EAAEDEC1FC10}" filter="1" showAutoFilter="1">
      <autoFilter ref="$A$1:$AE$16"/>
    </customSheetView>
  </customSheetViews>
  <mergeCells count="5">
    <mergeCell ref="A2:D2"/>
    <mergeCell ref="F2:AA2"/>
    <mergeCell ref="AC2:AE2"/>
    <mergeCell ref="AF2:AI2"/>
    <mergeCell ref="AJ2:AK2"/>
  </mergeCells>
  <conditionalFormatting sqref="AL1:AL877">
    <cfRule type="cellIs" dxfId="1" priority="1" operator="equal">
      <formula>"VENCIDO!"</formula>
    </cfRule>
  </conditionalFormatting>
  <hyperlinks>
    <hyperlink r:id="rId1" ref="U8"/>
    <hyperlink r:id="rId2" ref="U12"/>
    <hyperlink r:id="rId3" ref="U13"/>
    <hyperlink r:id="rId4" ref="U14"/>
    <hyperlink r:id="rId5" ref="U15"/>
    <hyperlink r:id="rId6" ref="U16"/>
    <hyperlink r:id="rId7" ref="U17"/>
    <hyperlink r:id="rId8" ref="U18"/>
    <hyperlink r:id="rId9" ref="U19"/>
    <hyperlink r:id="rId10" ref="U20"/>
    <hyperlink r:id="rId11" ref="T21"/>
    <hyperlink r:id="rId12" ref="U22"/>
    <hyperlink r:id="rId13" ref="U23"/>
    <hyperlink r:id="rId14" ref="U24"/>
    <hyperlink r:id="rId15" ref="U25"/>
    <hyperlink r:id="rId16" ref="U26"/>
    <hyperlink r:id="rId17" ref="U27"/>
    <hyperlink r:id="rId18" ref="U28"/>
    <hyperlink r:id="rId19" ref="U29"/>
    <hyperlink r:id="rId20" ref="U30"/>
    <hyperlink r:id="rId21" ref="U31"/>
    <hyperlink r:id="rId22" ref="U32"/>
    <hyperlink r:id="rId23" ref="U33"/>
    <hyperlink r:id="rId24" ref="U34"/>
    <hyperlink r:id="rId25" ref="U38"/>
    <hyperlink r:id="rId26" ref="U39"/>
    <hyperlink r:id="rId27" ref="U40"/>
  </hyperlinks>
  <drawing r:id="rId2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75"/>
    <col customWidth="1" min="2" max="2" width="16.25"/>
    <col customWidth="1" min="3" max="3" width="31.0"/>
    <col customWidth="1" min="4" max="4" width="22.0"/>
    <col customWidth="1" min="5" max="5" width="15.25"/>
    <col customWidth="1" min="6" max="7" width="10.75"/>
    <col customWidth="1" min="9" max="10" width="16.88"/>
    <col customWidth="1" min="11" max="11" width="37.13"/>
    <col customWidth="1" min="12" max="12" width="21.13"/>
    <col customWidth="1" min="13" max="13" width="35.25"/>
    <col customWidth="1" min="14" max="14" width="15.75"/>
    <col customWidth="1" min="15" max="16" width="38.0"/>
    <col customWidth="1" min="17" max="17" width="56.63"/>
    <col customWidth="1" min="18" max="18" width="27.5"/>
    <col customWidth="1" min="20" max="20" width="11.75"/>
    <col customWidth="1" min="21" max="21" width="18.5"/>
    <col customWidth="1" min="27" max="27" width="19.0"/>
    <col customWidth="1" min="29" max="29" width="14.13"/>
  </cols>
  <sheetData>
    <row r="1" ht="47.25" hidden="1" customHeight="1">
      <c r="A1" s="1609" t="s">
        <v>13937</v>
      </c>
      <c r="B1" s="1610" t="s">
        <v>1545</v>
      </c>
      <c r="C1" s="1610" t="s">
        <v>1546</v>
      </c>
      <c r="D1" s="1610" t="s">
        <v>1547</v>
      </c>
      <c r="E1" s="1610" t="s">
        <v>1548</v>
      </c>
      <c r="F1" s="1610" t="s">
        <v>1567</v>
      </c>
      <c r="G1" s="1611"/>
      <c r="H1" s="1610" t="s">
        <v>1544</v>
      </c>
      <c r="I1" s="1610" t="s">
        <v>22</v>
      </c>
      <c r="J1" s="1610"/>
      <c r="K1" s="1610" t="s">
        <v>5366</v>
      </c>
      <c r="L1" s="1612" t="s">
        <v>5367</v>
      </c>
      <c r="M1" s="1613" t="s">
        <v>1554</v>
      </c>
      <c r="N1" s="1614" t="s">
        <v>1551</v>
      </c>
      <c r="O1" s="1615" t="s">
        <v>1552</v>
      </c>
      <c r="P1" s="1615" t="s">
        <v>1555</v>
      </c>
      <c r="Q1" s="1615" t="s">
        <v>5368</v>
      </c>
      <c r="R1" s="1614" t="s">
        <v>1571</v>
      </c>
      <c r="S1" s="1614" t="s">
        <v>1557</v>
      </c>
      <c r="T1" s="1614" t="s">
        <v>1558</v>
      </c>
      <c r="U1" s="1614" t="s">
        <v>1559</v>
      </c>
      <c r="V1" s="1614" t="s">
        <v>5369</v>
      </c>
      <c r="W1" s="1614" t="s">
        <v>1561</v>
      </c>
      <c r="X1" s="1614" t="s">
        <v>5370</v>
      </c>
      <c r="Y1" s="1614" t="s">
        <v>5371</v>
      </c>
      <c r="Z1" s="1614" t="s">
        <v>5372</v>
      </c>
      <c r="AA1" s="1615" t="s">
        <v>5373</v>
      </c>
      <c r="AB1" s="1615" t="s">
        <v>1566</v>
      </c>
      <c r="AC1" s="1616" t="s">
        <v>13969</v>
      </c>
      <c r="AD1" s="1617" t="s">
        <v>5408</v>
      </c>
      <c r="AE1" s="1617" t="s">
        <v>13970</v>
      </c>
      <c r="AF1" s="1617" t="s">
        <v>3</v>
      </c>
      <c r="AG1" s="1617" t="s">
        <v>1627</v>
      </c>
      <c r="AH1" s="282"/>
      <c r="AI1" s="282"/>
      <c r="AJ1" s="282"/>
      <c r="AK1" s="282"/>
      <c r="AL1" s="282"/>
      <c r="AM1" s="282"/>
      <c r="AN1" s="282"/>
      <c r="AO1" s="1618"/>
      <c r="AP1" s="1618"/>
      <c r="AQ1" s="1618"/>
    </row>
    <row r="2" ht="65.25" hidden="1" customHeight="1">
      <c r="A2" s="1619" t="s">
        <v>13971</v>
      </c>
      <c r="D2" s="1620"/>
      <c r="E2" s="1621"/>
      <c r="F2" s="1621"/>
      <c r="G2" s="1622"/>
      <c r="H2" s="1621"/>
      <c r="I2" s="1621"/>
      <c r="J2" s="1621"/>
      <c r="K2" s="1623"/>
      <c r="L2" s="1624"/>
      <c r="M2" s="1625"/>
      <c r="N2" s="1621"/>
      <c r="O2" s="1626"/>
      <c r="P2" s="1627"/>
      <c r="Q2" s="1627"/>
      <c r="R2" s="1623"/>
      <c r="S2" s="1623"/>
      <c r="T2" s="1623"/>
      <c r="U2" s="1623"/>
      <c r="V2" s="1623"/>
      <c r="W2" s="1628"/>
      <c r="X2" s="1628"/>
      <c r="Y2" s="1628"/>
      <c r="Z2" s="1629"/>
      <c r="AA2" s="1627"/>
      <c r="AB2" s="1627"/>
      <c r="AC2" s="1627"/>
      <c r="AD2" s="1630"/>
      <c r="AE2" s="1631"/>
      <c r="AF2" s="1629"/>
      <c r="AG2" s="1629"/>
      <c r="AH2" s="1629"/>
      <c r="AI2" s="1629"/>
      <c r="AJ2" s="1629"/>
      <c r="AK2" s="1629"/>
      <c r="AL2" s="1629"/>
      <c r="AM2" s="1629"/>
      <c r="AN2" s="1629"/>
      <c r="AO2" s="1627"/>
      <c r="AP2" s="1632"/>
      <c r="AQ2" s="1632"/>
    </row>
    <row r="3" ht="47.25" customHeight="1">
      <c r="A3" s="1633" t="s">
        <v>13937</v>
      </c>
      <c r="B3" s="372" t="s">
        <v>5406</v>
      </c>
      <c r="C3" s="371" t="s">
        <v>1546</v>
      </c>
      <c r="D3" s="371" t="s">
        <v>1547</v>
      </c>
      <c r="E3" s="373" t="s">
        <v>1548</v>
      </c>
      <c r="F3" s="377" t="s">
        <v>5407</v>
      </c>
      <c r="G3" s="1009" t="s">
        <v>5374</v>
      </c>
      <c r="H3" s="371" t="s">
        <v>1544</v>
      </c>
      <c r="I3" s="371" t="s">
        <v>22</v>
      </c>
      <c r="J3" s="1634" t="s">
        <v>13972</v>
      </c>
      <c r="K3" s="371" t="s">
        <v>1549</v>
      </c>
      <c r="L3" s="374" t="s">
        <v>1550</v>
      </c>
      <c r="M3" s="375" t="s">
        <v>1554</v>
      </c>
      <c r="N3" s="371" t="s">
        <v>1551</v>
      </c>
      <c r="O3" s="375" t="s">
        <v>1552</v>
      </c>
      <c r="P3" s="375" t="s">
        <v>1555</v>
      </c>
      <c r="Q3" s="375" t="s">
        <v>1570</v>
      </c>
      <c r="R3" s="371" t="s">
        <v>1571</v>
      </c>
      <c r="S3" s="371" t="s">
        <v>1557</v>
      </c>
      <c r="T3" s="371" t="s">
        <v>1558</v>
      </c>
      <c r="U3" s="376" t="s">
        <v>1559</v>
      </c>
      <c r="V3" s="371" t="s">
        <v>1560</v>
      </c>
      <c r="W3" s="376" t="s">
        <v>1561</v>
      </c>
      <c r="X3" s="376" t="s">
        <v>1562</v>
      </c>
      <c r="Y3" s="376" t="s">
        <v>1563</v>
      </c>
      <c r="Z3" s="376" t="s">
        <v>1564</v>
      </c>
      <c r="AA3" s="376" t="s">
        <v>1565</v>
      </c>
      <c r="AB3" s="376" t="s">
        <v>1566</v>
      </c>
      <c r="AC3" s="378" t="s">
        <v>1572</v>
      </c>
      <c r="AD3" s="379" t="s">
        <v>1573</v>
      </c>
      <c r="AE3" s="379" t="s">
        <v>1574</v>
      </c>
      <c r="AF3" s="380" t="s">
        <v>1575</v>
      </c>
      <c r="AG3" s="380" t="s">
        <v>1576</v>
      </c>
      <c r="AH3" s="379" t="s">
        <v>5408</v>
      </c>
      <c r="AI3" s="379" t="s">
        <v>5409</v>
      </c>
      <c r="AJ3" s="381" t="s">
        <v>1578</v>
      </c>
      <c r="AK3" s="382" t="s">
        <v>1579</v>
      </c>
      <c r="AL3" s="383" t="s">
        <v>1580</v>
      </c>
      <c r="AM3" s="383" t="s">
        <v>1581</v>
      </c>
      <c r="AN3" s="384" t="s">
        <v>1582</v>
      </c>
      <c r="AO3" s="384" t="s">
        <v>1583</v>
      </c>
      <c r="AP3" s="1635"/>
      <c r="AQ3" s="1635"/>
    </row>
    <row r="4" ht="16.5" customHeight="1">
      <c r="A4" s="1636">
        <v>1.0</v>
      </c>
      <c r="B4" s="386">
        <v>44244.09057396991</v>
      </c>
      <c r="C4" s="387" t="s">
        <v>1616</v>
      </c>
      <c r="D4" s="387" t="s">
        <v>5410</v>
      </c>
      <c r="E4" s="388">
        <v>36855.0</v>
      </c>
      <c r="F4" s="43">
        <v>20.0</v>
      </c>
      <c r="G4" s="1016">
        <f t="shared" ref="G4:G90" si="1">IF(E4="","",(TODAY()-E4)/365)</f>
        <v>22.91506849</v>
      </c>
      <c r="H4" s="43">
        <v>4.3094417E7</v>
      </c>
      <c r="I4" s="389" t="s">
        <v>2021</v>
      </c>
      <c r="J4" s="389"/>
      <c r="K4" s="387" t="s">
        <v>1618</v>
      </c>
      <c r="L4" s="390" t="s">
        <v>5411</v>
      </c>
      <c r="M4" s="387" t="s">
        <v>1616</v>
      </c>
      <c r="N4" s="43" t="s">
        <v>1620</v>
      </c>
      <c r="O4" s="391" t="s">
        <v>1621</v>
      </c>
      <c r="P4" s="387" t="s">
        <v>1623</v>
      </c>
      <c r="Q4" s="387" t="s">
        <v>1622</v>
      </c>
      <c r="R4" s="387" t="s">
        <v>57</v>
      </c>
      <c r="S4" s="387" t="s">
        <v>1624</v>
      </c>
      <c r="T4" s="387" t="s">
        <v>1625</v>
      </c>
      <c r="U4" s="392" t="s">
        <v>2587</v>
      </c>
      <c r="V4" s="393" t="s">
        <v>1626</v>
      </c>
      <c r="W4" s="392" t="s">
        <v>5412</v>
      </c>
      <c r="X4" s="392" t="s">
        <v>2587</v>
      </c>
      <c r="Y4" s="392" t="s">
        <v>2587</v>
      </c>
      <c r="Z4" s="394" t="s">
        <v>2587</v>
      </c>
      <c r="AA4" s="392" t="s">
        <v>2587</v>
      </c>
      <c r="AB4" s="392" t="s">
        <v>2587</v>
      </c>
      <c r="AC4" s="387" t="s">
        <v>1627</v>
      </c>
      <c r="AD4" s="394" t="s">
        <v>2587</v>
      </c>
      <c r="AE4" s="394" t="s">
        <v>2587</v>
      </c>
      <c r="AF4" s="395" t="s">
        <v>1628</v>
      </c>
      <c r="AG4" s="394" t="s">
        <v>2587</v>
      </c>
      <c r="AH4" s="396">
        <v>44267.0</v>
      </c>
      <c r="AI4" s="396">
        <v>44267.0</v>
      </c>
      <c r="AJ4" s="397">
        <f t="shared" ref="AJ4:AJ31" si="2">DATE(YEAR(AI4),MONTH(AI4)+1,DAY(AI4)+15)</f>
        <v>44313</v>
      </c>
      <c r="AK4" s="388">
        <f t="shared" ref="AK4:AK31" si="3">DATE(YEAR(AI4),MONTH(AI4)+3,DAY(AI4))</f>
        <v>44359</v>
      </c>
      <c r="AL4" s="43" t="b">
        <v>1</v>
      </c>
      <c r="AM4" s="43" t="b">
        <v>1</v>
      </c>
      <c r="AN4" s="43" t="b">
        <v>0</v>
      </c>
      <c r="AO4" s="387" t="b">
        <v>0</v>
      </c>
      <c r="AP4" s="1236" t="b">
        <v>0</v>
      </c>
      <c r="AQ4" s="1236" t="b">
        <v>0</v>
      </c>
    </row>
    <row r="5" ht="18.0" customHeight="1">
      <c r="A5" s="1637">
        <v>2.0</v>
      </c>
      <c r="B5" s="398">
        <v>44245.687562175925</v>
      </c>
      <c r="C5" s="399" t="s">
        <v>1629</v>
      </c>
      <c r="D5" s="399" t="s">
        <v>1630</v>
      </c>
      <c r="E5" s="400">
        <v>32660.0</v>
      </c>
      <c r="F5" s="44">
        <v>31.0</v>
      </c>
      <c r="G5" s="1016">
        <f t="shared" si="1"/>
        <v>34.40821918</v>
      </c>
      <c r="H5" s="44">
        <v>3.4553602E7</v>
      </c>
      <c r="I5" s="27" t="s">
        <v>2021</v>
      </c>
      <c r="J5" s="389"/>
      <c r="K5" s="401" t="s">
        <v>5413</v>
      </c>
      <c r="L5" s="402" t="s">
        <v>5414</v>
      </c>
      <c r="M5" s="399" t="s">
        <v>1629</v>
      </c>
      <c r="N5" s="44" t="s">
        <v>1620</v>
      </c>
      <c r="O5" s="403" t="s">
        <v>1633</v>
      </c>
      <c r="P5" s="399" t="s">
        <v>1635</v>
      </c>
      <c r="Q5" s="399" t="s">
        <v>1634</v>
      </c>
      <c r="R5" s="399" t="s">
        <v>59</v>
      </c>
      <c r="S5" s="399" t="s">
        <v>1636</v>
      </c>
      <c r="T5" s="404" t="s">
        <v>1651</v>
      </c>
      <c r="U5" s="405" t="s">
        <v>1638</v>
      </c>
      <c r="V5" s="406" t="s">
        <v>1639</v>
      </c>
      <c r="W5" s="401" t="s">
        <v>5412</v>
      </c>
      <c r="X5" s="401" t="s">
        <v>2587</v>
      </c>
      <c r="Y5" s="401" t="s">
        <v>2587</v>
      </c>
      <c r="Z5" s="50" t="s">
        <v>2587</v>
      </c>
      <c r="AA5" s="401" t="s">
        <v>2587</v>
      </c>
      <c r="AB5" s="401" t="s">
        <v>2587</v>
      </c>
      <c r="AC5" s="399" t="s">
        <v>1627</v>
      </c>
      <c r="AD5" s="50" t="s">
        <v>2587</v>
      </c>
      <c r="AE5" s="50" t="s">
        <v>2587</v>
      </c>
      <c r="AF5" s="46" t="s">
        <v>1640</v>
      </c>
      <c r="AG5" s="50" t="s">
        <v>2587</v>
      </c>
      <c r="AH5" s="407">
        <v>44267.0</v>
      </c>
      <c r="AI5" s="407">
        <v>44267.0</v>
      </c>
      <c r="AJ5" s="408">
        <f t="shared" si="2"/>
        <v>44313</v>
      </c>
      <c r="AK5" s="400">
        <f t="shared" si="3"/>
        <v>44359</v>
      </c>
      <c r="AL5" s="44" t="b">
        <v>1</v>
      </c>
      <c r="AM5" s="44" t="b">
        <v>1</v>
      </c>
      <c r="AN5" s="44" t="b">
        <v>0</v>
      </c>
      <c r="AO5" s="399" t="b">
        <v>0</v>
      </c>
      <c r="AP5" s="1236" t="b">
        <v>0</v>
      </c>
      <c r="AQ5" s="1236" t="b">
        <v>0</v>
      </c>
    </row>
    <row r="6" ht="18.0" customHeight="1">
      <c r="A6" s="1637">
        <v>3.0</v>
      </c>
      <c r="B6" s="398">
        <v>44245.90694185185</v>
      </c>
      <c r="C6" s="399" t="s">
        <v>1641</v>
      </c>
      <c r="D6" s="399" t="s">
        <v>1642</v>
      </c>
      <c r="E6" s="400">
        <v>32459.0</v>
      </c>
      <c r="F6" s="44">
        <v>32.0</v>
      </c>
      <c r="G6" s="1016">
        <f t="shared" si="1"/>
        <v>34.95890411</v>
      </c>
      <c r="H6" s="44">
        <v>9.4525894E7</v>
      </c>
      <c r="I6" s="44" t="s">
        <v>1643</v>
      </c>
      <c r="J6" s="389"/>
      <c r="K6" s="399" t="s">
        <v>1644</v>
      </c>
      <c r="L6" s="402" t="s">
        <v>5415</v>
      </c>
      <c r="M6" s="399" t="s">
        <v>1648</v>
      </c>
      <c r="N6" s="44" t="s">
        <v>1646</v>
      </c>
      <c r="O6" s="403" t="s">
        <v>1647</v>
      </c>
      <c r="P6" s="399" t="s">
        <v>1649</v>
      </c>
      <c r="Q6" s="399" t="s">
        <v>1622</v>
      </c>
      <c r="R6" s="399" t="s">
        <v>59</v>
      </c>
      <c r="S6" s="399" t="s">
        <v>1650</v>
      </c>
      <c r="T6" s="399" t="s">
        <v>1651</v>
      </c>
      <c r="U6" s="401" t="s">
        <v>2587</v>
      </c>
      <c r="V6" s="406" t="s">
        <v>1652</v>
      </c>
      <c r="W6" s="401" t="s">
        <v>5412</v>
      </c>
      <c r="X6" s="401" t="s">
        <v>2587</v>
      </c>
      <c r="Y6" s="401" t="s">
        <v>2587</v>
      </c>
      <c r="Z6" s="50" t="s">
        <v>2587</v>
      </c>
      <c r="AA6" s="401" t="s">
        <v>2587</v>
      </c>
      <c r="AB6" s="401" t="s">
        <v>2587</v>
      </c>
      <c r="AC6" s="399" t="s">
        <v>1627</v>
      </c>
      <c r="AD6" s="50" t="s">
        <v>2587</v>
      </c>
      <c r="AE6" s="50" t="s">
        <v>2587</v>
      </c>
      <c r="AF6" s="46" t="s">
        <v>1640</v>
      </c>
      <c r="AG6" s="50" t="s">
        <v>2587</v>
      </c>
      <c r="AH6" s="407">
        <v>44267.0</v>
      </c>
      <c r="AI6" s="407">
        <v>44267.0</v>
      </c>
      <c r="AJ6" s="408">
        <f t="shared" si="2"/>
        <v>44313</v>
      </c>
      <c r="AK6" s="400">
        <f t="shared" si="3"/>
        <v>44359</v>
      </c>
      <c r="AL6" s="44" t="b">
        <v>1</v>
      </c>
      <c r="AM6" s="44" t="b">
        <v>1</v>
      </c>
      <c r="AN6" s="44" t="b">
        <v>0</v>
      </c>
      <c r="AO6" s="399" t="b">
        <v>0</v>
      </c>
      <c r="AP6" s="1236" t="b">
        <v>0</v>
      </c>
      <c r="AQ6" s="1236" t="b">
        <v>0</v>
      </c>
    </row>
    <row r="7" ht="18.0" customHeight="1">
      <c r="A7" s="1637">
        <v>4.0</v>
      </c>
      <c r="B7" s="398">
        <v>44247.638900289356</v>
      </c>
      <c r="C7" s="399" t="s">
        <v>1653</v>
      </c>
      <c r="D7" s="399" t="s">
        <v>1654</v>
      </c>
      <c r="E7" s="400">
        <v>35001.0</v>
      </c>
      <c r="F7" s="44">
        <v>25.0</v>
      </c>
      <c r="G7" s="1016">
        <f t="shared" si="1"/>
        <v>27.99452055</v>
      </c>
      <c r="H7" s="44">
        <v>3.9130153E7</v>
      </c>
      <c r="I7" s="27" t="s">
        <v>2021</v>
      </c>
      <c r="J7" s="27"/>
      <c r="K7" s="399" t="s">
        <v>1618</v>
      </c>
      <c r="L7" s="402" t="s">
        <v>5416</v>
      </c>
      <c r="M7" s="399" t="s">
        <v>1653</v>
      </c>
      <c r="N7" s="44" t="s">
        <v>1620</v>
      </c>
      <c r="O7" s="403" t="s">
        <v>1656</v>
      </c>
      <c r="P7" s="399" t="s">
        <v>1657</v>
      </c>
      <c r="Q7" s="399" t="s">
        <v>1634</v>
      </c>
      <c r="R7" s="399" t="s">
        <v>57</v>
      </c>
      <c r="S7" s="399" t="s">
        <v>1658</v>
      </c>
      <c r="T7" s="399" t="s">
        <v>1651</v>
      </c>
      <c r="U7" s="399" t="s">
        <v>1659</v>
      </c>
      <c r="V7" s="406" t="s">
        <v>1660</v>
      </c>
      <c r="W7" s="399" t="s">
        <v>1661</v>
      </c>
      <c r="X7" s="399" t="s">
        <v>1662</v>
      </c>
      <c r="Y7" s="401" t="s">
        <v>2587</v>
      </c>
      <c r="Z7" s="50" t="s">
        <v>2587</v>
      </c>
      <c r="AA7" s="401" t="s">
        <v>2587</v>
      </c>
      <c r="AB7" s="401" t="s">
        <v>2587</v>
      </c>
      <c r="AC7" s="399" t="s">
        <v>1627</v>
      </c>
      <c r="AD7" s="50" t="s">
        <v>2587</v>
      </c>
      <c r="AE7" s="50" t="s">
        <v>2587</v>
      </c>
      <c r="AF7" s="409" t="s">
        <v>1628</v>
      </c>
      <c r="AG7" s="50" t="s">
        <v>2587</v>
      </c>
      <c r="AH7" s="407">
        <v>44267.0</v>
      </c>
      <c r="AI7" s="407">
        <v>44267.0</v>
      </c>
      <c r="AJ7" s="408">
        <f t="shared" si="2"/>
        <v>44313</v>
      </c>
      <c r="AK7" s="400">
        <f t="shared" si="3"/>
        <v>44359</v>
      </c>
      <c r="AL7" s="44" t="b">
        <v>1</v>
      </c>
      <c r="AM7" s="44" t="b">
        <v>1</v>
      </c>
      <c r="AN7" s="44" t="b">
        <v>0</v>
      </c>
      <c r="AO7" s="399" t="b">
        <v>0</v>
      </c>
      <c r="AP7" s="1236" t="b">
        <v>0</v>
      </c>
      <c r="AQ7" s="1236" t="b">
        <v>0</v>
      </c>
    </row>
    <row r="8" ht="18.0" customHeight="1">
      <c r="A8" s="1637">
        <v>5.0</v>
      </c>
      <c r="B8" s="398">
        <v>44249.48386331019</v>
      </c>
      <c r="C8" s="399" t="s">
        <v>1663</v>
      </c>
      <c r="D8" s="399" t="s">
        <v>1664</v>
      </c>
      <c r="E8" s="400">
        <v>32793.0</v>
      </c>
      <c r="F8" s="44">
        <v>31.0</v>
      </c>
      <c r="G8" s="1016">
        <f t="shared" si="1"/>
        <v>34.04383562</v>
      </c>
      <c r="H8" s="44">
        <v>3.4870468E7</v>
      </c>
      <c r="I8" s="27" t="s">
        <v>2021</v>
      </c>
      <c r="J8" s="27"/>
      <c r="K8" s="399" t="s">
        <v>1618</v>
      </c>
      <c r="L8" s="402" t="s">
        <v>5417</v>
      </c>
      <c r="M8" s="399" t="s">
        <v>1663</v>
      </c>
      <c r="N8" s="44" t="s">
        <v>1620</v>
      </c>
      <c r="O8" s="403" t="s">
        <v>1667</v>
      </c>
      <c r="P8" s="399" t="s">
        <v>1669</v>
      </c>
      <c r="Q8" s="399" t="s">
        <v>1668</v>
      </c>
      <c r="R8" s="399" t="s">
        <v>63</v>
      </c>
      <c r="S8" s="399" t="s">
        <v>1670</v>
      </c>
      <c r="T8" s="399" t="s">
        <v>1651</v>
      </c>
      <c r="U8" s="405" t="s">
        <v>1671</v>
      </c>
      <c r="V8" s="406" t="s">
        <v>1672</v>
      </c>
      <c r="W8" s="399" t="s">
        <v>1673</v>
      </c>
      <c r="X8" s="399" t="s">
        <v>1662</v>
      </c>
      <c r="Y8" s="401" t="s">
        <v>2587</v>
      </c>
      <c r="Z8" s="50" t="s">
        <v>2587</v>
      </c>
      <c r="AA8" s="401" t="s">
        <v>2587</v>
      </c>
      <c r="AB8" s="401" t="s">
        <v>2587</v>
      </c>
      <c r="AC8" s="399" t="s">
        <v>1627</v>
      </c>
      <c r="AD8" s="50" t="s">
        <v>2587</v>
      </c>
      <c r="AE8" s="407" t="s">
        <v>1674</v>
      </c>
      <c r="AF8" s="410" t="s">
        <v>1628</v>
      </c>
      <c r="AG8" s="50" t="s">
        <v>2587</v>
      </c>
      <c r="AH8" s="407">
        <v>44267.0</v>
      </c>
      <c r="AI8" s="407">
        <v>44267.0</v>
      </c>
      <c r="AJ8" s="408">
        <f t="shared" si="2"/>
        <v>44313</v>
      </c>
      <c r="AK8" s="400">
        <f t="shared" si="3"/>
        <v>44359</v>
      </c>
      <c r="AL8" s="44" t="b">
        <v>1</v>
      </c>
      <c r="AM8" s="46" t="b">
        <v>1</v>
      </c>
      <c r="AN8" s="46" t="b">
        <v>0</v>
      </c>
      <c r="AO8" s="405" t="b">
        <v>0</v>
      </c>
      <c r="AP8" s="1245" t="b">
        <v>0</v>
      </c>
      <c r="AQ8" s="1245" t="b">
        <v>0</v>
      </c>
    </row>
    <row r="9" ht="18.0" customHeight="1">
      <c r="A9" s="1637">
        <v>6.0</v>
      </c>
      <c r="B9" s="398">
        <v>44252.94685978009</v>
      </c>
      <c r="C9" s="399" t="s">
        <v>1698</v>
      </c>
      <c r="D9" s="399" t="s">
        <v>1699</v>
      </c>
      <c r="E9" s="400">
        <v>37432.0</v>
      </c>
      <c r="F9" s="44">
        <v>18.0</v>
      </c>
      <c r="G9" s="1016">
        <f t="shared" si="1"/>
        <v>21.33424658</v>
      </c>
      <c r="H9" s="44">
        <v>4.4161598E7</v>
      </c>
      <c r="I9" s="27" t="s">
        <v>2021</v>
      </c>
      <c r="J9" s="27"/>
      <c r="K9" s="399" t="s">
        <v>1618</v>
      </c>
      <c r="L9" s="402" t="s">
        <v>5418</v>
      </c>
      <c r="M9" s="399" t="s">
        <v>1698</v>
      </c>
      <c r="N9" s="44" t="s">
        <v>1620</v>
      </c>
      <c r="O9" s="403" t="s">
        <v>1702</v>
      </c>
      <c r="P9" s="399" t="s">
        <v>1703</v>
      </c>
      <c r="Q9" s="399" t="s">
        <v>1634</v>
      </c>
      <c r="R9" s="399" t="s">
        <v>59</v>
      </c>
      <c r="S9" s="401" t="s">
        <v>5419</v>
      </c>
      <c r="T9" s="404" t="s">
        <v>1651</v>
      </c>
      <c r="U9" s="401" t="s">
        <v>2587</v>
      </c>
      <c r="V9" s="406" t="s">
        <v>1705</v>
      </c>
      <c r="W9" s="399" t="s">
        <v>5420</v>
      </c>
      <c r="X9" s="399" t="s">
        <v>1662</v>
      </c>
      <c r="Y9" s="399" t="s">
        <v>1707</v>
      </c>
      <c r="Z9" s="44" t="s">
        <v>1708</v>
      </c>
      <c r="AA9" s="401" t="s">
        <v>5421</v>
      </c>
      <c r="AB9" s="399" t="s">
        <v>1710</v>
      </c>
      <c r="AC9" s="399" t="s">
        <v>1627</v>
      </c>
      <c r="AD9" s="50" t="s">
        <v>2587</v>
      </c>
      <c r="AE9" s="50" t="s">
        <v>2587</v>
      </c>
      <c r="AF9" s="410" t="s">
        <v>1712</v>
      </c>
      <c r="AG9" s="50" t="s">
        <v>2587</v>
      </c>
      <c r="AH9" s="407">
        <v>44295.0</v>
      </c>
      <c r="AI9" s="407">
        <v>44295.0</v>
      </c>
      <c r="AJ9" s="408">
        <f t="shared" si="2"/>
        <v>44340</v>
      </c>
      <c r="AK9" s="400">
        <f t="shared" si="3"/>
        <v>44386</v>
      </c>
      <c r="AL9" s="44" t="b">
        <v>1</v>
      </c>
      <c r="AM9" s="44" t="b">
        <v>0</v>
      </c>
      <c r="AN9" s="46" t="b">
        <v>0</v>
      </c>
      <c r="AO9" s="405" t="b">
        <v>0</v>
      </c>
      <c r="AP9" s="1245" t="b">
        <v>0</v>
      </c>
      <c r="AQ9" s="1245" t="b">
        <v>0</v>
      </c>
    </row>
    <row r="10" ht="18.0" customHeight="1">
      <c r="A10" s="1637">
        <v>7.0</v>
      </c>
      <c r="B10" s="398">
        <v>44257.57292315972</v>
      </c>
      <c r="C10" s="399" t="s">
        <v>1713</v>
      </c>
      <c r="D10" s="399" t="s">
        <v>1714</v>
      </c>
      <c r="E10" s="400">
        <v>36003.0</v>
      </c>
      <c r="F10" s="44">
        <v>22.0</v>
      </c>
      <c r="G10" s="1016">
        <f t="shared" si="1"/>
        <v>25.24931507</v>
      </c>
      <c r="H10" s="44">
        <v>4.147178E7</v>
      </c>
      <c r="I10" s="27" t="s">
        <v>2021</v>
      </c>
      <c r="J10" s="27"/>
      <c r="K10" s="399" t="s">
        <v>1618</v>
      </c>
      <c r="L10" s="402" t="s">
        <v>5422</v>
      </c>
      <c r="M10" s="399" t="s">
        <v>1713</v>
      </c>
      <c r="N10" s="44" t="s">
        <v>1620</v>
      </c>
      <c r="O10" s="403" t="s">
        <v>1716</v>
      </c>
      <c r="P10" s="399" t="s">
        <v>1717</v>
      </c>
      <c r="Q10" s="399" t="s">
        <v>1680</v>
      </c>
      <c r="R10" s="399" t="s">
        <v>63</v>
      </c>
      <c r="S10" s="399" t="s">
        <v>1718</v>
      </c>
      <c r="T10" s="399" t="s">
        <v>1719</v>
      </c>
      <c r="U10" s="401" t="s">
        <v>2587</v>
      </c>
      <c r="V10" s="406" t="s">
        <v>1720</v>
      </c>
      <c r="W10" s="399" t="s">
        <v>1721</v>
      </c>
      <c r="X10" s="399" t="s">
        <v>1662</v>
      </c>
      <c r="Y10" s="399" t="s">
        <v>1722</v>
      </c>
      <c r="Z10" s="44" t="s">
        <v>1723</v>
      </c>
      <c r="AA10" s="401" t="s">
        <v>5423</v>
      </c>
      <c r="AB10" s="399" t="s">
        <v>1725</v>
      </c>
      <c r="AC10" s="399" t="s">
        <v>1627</v>
      </c>
      <c r="AD10" s="50" t="s">
        <v>2587</v>
      </c>
      <c r="AE10" s="50" t="s">
        <v>2587</v>
      </c>
      <c r="AF10" s="410" t="s">
        <v>63</v>
      </c>
      <c r="AG10" s="50" t="s">
        <v>2587</v>
      </c>
      <c r="AH10" s="407">
        <v>44295.0</v>
      </c>
      <c r="AI10" s="407">
        <v>44295.0</v>
      </c>
      <c r="AJ10" s="408">
        <f t="shared" si="2"/>
        <v>44340</v>
      </c>
      <c r="AK10" s="400">
        <f t="shared" si="3"/>
        <v>44386</v>
      </c>
      <c r="AL10" s="44" t="b">
        <v>1</v>
      </c>
      <c r="AM10" s="44" t="b">
        <v>1</v>
      </c>
      <c r="AN10" s="46" t="b">
        <v>0</v>
      </c>
      <c r="AO10" s="405" t="b">
        <v>0</v>
      </c>
      <c r="AP10" s="1245" t="b">
        <v>0</v>
      </c>
      <c r="AQ10" s="1245" t="b">
        <v>0</v>
      </c>
    </row>
    <row r="11" ht="18.0" customHeight="1">
      <c r="A11" s="1637">
        <v>8.0</v>
      </c>
      <c r="B11" s="398">
        <v>44258.94379331019</v>
      </c>
      <c r="C11" s="399" t="s">
        <v>1726</v>
      </c>
      <c r="D11" s="399" t="s">
        <v>1727</v>
      </c>
      <c r="E11" s="400">
        <v>33370.0</v>
      </c>
      <c r="F11" s="44">
        <v>29.0</v>
      </c>
      <c r="G11" s="1016">
        <f t="shared" si="1"/>
        <v>32.4630137</v>
      </c>
      <c r="H11" s="44">
        <v>3.5972544E7</v>
      </c>
      <c r="I11" s="27" t="s">
        <v>2021</v>
      </c>
      <c r="J11" s="27"/>
      <c r="K11" s="399" t="s">
        <v>1618</v>
      </c>
      <c r="L11" s="402" t="s">
        <v>5424</v>
      </c>
      <c r="M11" s="399" t="s">
        <v>1730</v>
      </c>
      <c r="N11" s="44" t="s">
        <v>1620</v>
      </c>
      <c r="O11" s="403" t="s">
        <v>1729</v>
      </c>
      <c r="P11" s="399" t="s">
        <v>1731</v>
      </c>
      <c r="Q11" s="399" t="s">
        <v>1668</v>
      </c>
      <c r="R11" s="399" t="s">
        <v>63</v>
      </c>
      <c r="S11" s="399" t="s">
        <v>1732</v>
      </c>
      <c r="T11" s="404" t="s">
        <v>1651</v>
      </c>
      <c r="U11" s="401" t="s">
        <v>2587</v>
      </c>
      <c r="V11" s="406" t="s">
        <v>1733</v>
      </c>
      <c r="W11" s="399" t="s">
        <v>1734</v>
      </c>
      <c r="X11" s="399" t="s">
        <v>1685</v>
      </c>
      <c r="Y11" s="399" t="s">
        <v>1735</v>
      </c>
      <c r="Z11" s="44" t="s">
        <v>1708</v>
      </c>
      <c r="AA11" s="401" t="s">
        <v>5425</v>
      </c>
      <c r="AB11" s="399" t="s">
        <v>1737</v>
      </c>
      <c r="AC11" s="399" t="s">
        <v>1627</v>
      </c>
      <c r="AD11" s="50" t="s">
        <v>2587</v>
      </c>
      <c r="AE11" s="50" t="s">
        <v>2587</v>
      </c>
      <c r="AF11" s="409" t="s">
        <v>63</v>
      </c>
      <c r="AG11" s="50" t="s">
        <v>2587</v>
      </c>
      <c r="AH11" s="407">
        <v>44295.0</v>
      </c>
      <c r="AI11" s="407">
        <v>44295.0</v>
      </c>
      <c r="AJ11" s="408">
        <f t="shared" si="2"/>
        <v>44340</v>
      </c>
      <c r="AK11" s="400">
        <f t="shared" si="3"/>
        <v>44386</v>
      </c>
      <c r="AL11" s="44" t="b">
        <v>1</v>
      </c>
      <c r="AM11" s="46" t="b">
        <v>1</v>
      </c>
      <c r="AN11" s="46" t="b">
        <v>0</v>
      </c>
      <c r="AO11" s="405" t="b">
        <v>0</v>
      </c>
      <c r="AP11" s="1245" t="b">
        <v>0</v>
      </c>
      <c r="AQ11" s="1245" t="b">
        <v>0</v>
      </c>
    </row>
    <row r="12" ht="18.0" customHeight="1">
      <c r="A12" s="1637">
        <v>9.0</v>
      </c>
      <c r="B12" s="398">
        <v>44259.60480729167</v>
      </c>
      <c r="C12" s="399" t="s">
        <v>1738</v>
      </c>
      <c r="D12" s="399" t="s">
        <v>1739</v>
      </c>
      <c r="E12" s="400">
        <v>35003.0</v>
      </c>
      <c r="F12" s="44">
        <v>25.0</v>
      </c>
      <c r="G12" s="1016">
        <f t="shared" si="1"/>
        <v>27.9890411</v>
      </c>
      <c r="H12" s="44">
        <v>3.9287357E7</v>
      </c>
      <c r="I12" s="27" t="s">
        <v>2021</v>
      </c>
      <c r="J12" s="27"/>
      <c r="K12" s="401" t="s">
        <v>5426</v>
      </c>
      <c r="L12" s="402" t="s">
        <v>5427</v>
      </c>
      <c r="M12" s="399" t="s">
        <v>1743</v>
      </c>
      <c r="N12" s="44" t="s">
        <v>1646</v>
      </c>
      <c r="O12" s="403" t="s">
        <v>1742</v>
      </c>
      <c r="P12" s="399" t="s">
        <v>1744</v>
      </c>
      <c r="Q12" s="399" t="s">
        <v>1680</v>
      </c>
      <c r="R12" s="399" t="s">
        <v>57</v>
      </c>
      <c r="S12" s="404" t="s">
        <v>1651</v>
      </c>
      <c r="T12" s="404" t="s">
        <v>1651</v>
      </c>
      <c r="U12" s="401" t="s">
        <v>2587</v>
      </c>
      <c r="V12" s="406" t="s">
        <v>1746</v>
      </c>
      <c r="W12" s="399" t="s">
        <v>1747</v>
      </c>
      <c r="X12" s="399" t="s">
        <v>1685</v>
      </c>
      <c r="Y12" s="399" t="s">
        <v>1748</v>
      </c>
      <c r="Z12" s="44" t="s">
        <v>1749</v>
      </c>
      <c r="AA12" s="401" t="s">
        <v>5428</v>
      </c>
      <c r="AB12" s="399" t="s">
        <v>1751</v>
      </c>
      <c r="AC12" s="399" t="s">
        <v>1627</v>
      </c>
      <c r="AD12" s="50" t="s">
        <v>2587</v>
      </c>
      <c r="AE12" s="50" t="s">
        <v>2587</v>
      </c>
      <c r="AF12" s="46" t="s">
        <v>1752</v>
      </c>
      <c r="AG12" s="50" t="s">
        <v>2587</v>
      </c>
      <c r="AH12" s="407">
        <v>44267.0</v>
      </c>
      <c r="AI12" s="407">
        <v>44267.0</v>
      </c>
      <c r="AJ12" s="408">
        <f t="shared" si="2"/>
        <v>44313</v>
      </c>
      <c r="AK12" s="400">
        <f t="shared" si="3"/>
        <v>44359</v>
      </c>
      <c r="AL12" s="44" t="b">
        <v>0</v>
      </c>
      <c r="AM12" s="44" t="b">
        <v>0</v>
      </c>
      <c r="AN12" s="44" t="b">
        <v>0</v>
      </c>
      <c r="AO12" s="399" t="b">
        <v>0</v>
      </c>
      <c r="AP12" s="1236" t="b">
        <v>0</v>
      </c>
      <c r="AQ12" s="1236" t="b">
        <v>0</v>
      </c>
    </row>
    <row r="13" ht="18.0" customHeight="1">
      <c r="A13" s="1637">
        <v>10.0</v>
      </c>
      <c r="B13" s="398">
        <v>44259.62810930556</v>
      </c>
      <c r="C13" s="399" t="s">
        <v>1753</v>
      </c>
      <c r="D13" s="399" t="s">
        <v>1754</v>
      </c>
      <c r="E13" s="400">
        <v>36304.0</v>
      </c>
      <c r="F13" s="44">
        <v>21.0</v>
      </c>
      <c r="G13" s="1016">
        <f t="shared" si="1"/>
        <v>24.42465753</v>
      </c>
      <c r="H13" s="44">
        <v>4.1130549E7</v>
      </c>
      <c r="I13" s="27" t="s">
        <v>2021</v>
      </c>
      <c r="J13" s="27"/>
      <c r="K13" s="401" t="s">
        <v>5429</v>
      </c>
      <c r="L13" s="402" t="s">
        <v>5430</v>
      </c>
      <c r="M13" s="399" t="s">
        <v>1758</v>
      </c>
      <c r="N13" s="44" t="s">
        <v>1646</v>
      </c>
      <c r="O13" s="403" t="s">
        <v>1757</v>
      </c>
      <c r="P13" s="399" t="s">
        <v>1759</v>
      </c>
      <c r="Q13" s="399" t="s">
        <v>1668</v>
      </c>
      <c r="R13" s="399" t="s">
        <v>63</v>
      </c>
      <c r="S13" s="401" t="s">
        <v>5431</v>
      </c>
      <c r="T13" s="401" t="s">
        <v>5432</v>
      </c>
      <c r="U13" s="401" t="s">
        <v>2587</v>
      </c>
      <c r="V13" s="406" t="s">
        <v>1762</v>
      </c>
      <c r="W13" s="399" t="s">
        <v>1763</v>
      </c>
      <c r="X13" s="399" t="s">
        <v>1685</v>
      </c>
      <c r="Y13" s="399" t="s">
        <v>1764</v>
      </c>
      <c r="Z13" s="44" t="s">
        <v>1708</v>
      </c>
      <c r="AA13" s="401" t="s">
        <v>5430</v>
      </c>
      <c r="AB13" s="399" t="s">
        <v>1765</v>
      </c>
      <c r="AC13" s="399" t="s">
        <v>1627</v>
      </c>
      <c r="AD13" s="50" t="s">
        <v>2587</v>
      </c>
      <c r="AE13" s="50" t="s">
        <v>2587</v>
      </c>
      <c r="AF13" s="409" t="s">
        <v>1628</v>
      </c>
      <c r="AG13" s="50" t="s">
        <v>2587</v>
      </c>
      <c r="AH13" s="407">
        <v>44267.0</v>
      </c>
      <c r="AI13" s="407">
        <v>44391.0</v>
      </c>
      <c r="AJ13" s="408">
        <f t="shared" si="2"/>
        <v>44437</v>
      </c>
      <c r="AK13" s="400">
        <f t="shared" si="3"/>
        <v>44483</v>
      </c>
      <c r="AL13" s="46" t="b">
        <v>0</v>
      </c>
      <c r="AM13" s="46" t="b">
        <v>1</v>
      </c>
      <c r="AN13" s="46" t="b">
        <v>1</v>
      </c>
      <c r="AO13" s="405" t="b">
        <v>1</v>
      </c>
      <c r="AP13" s="1245" t="b">
        <v>0</v>
      </c>
      <c r="AQ13" s="1245" t="b">
        <v>0</v>
      </c>
    </row>
    <row r="14" ht="18.0" customHeight="1">
      <c r="A14" s="1636">
        <v>11.0</v>
      </c>
      <c r="B14" s="398">
        <v>44259.852550474534</v>
      </c>
      <c r="C14" s="399" t="s">
        <v>1793</v>
      </c>
      <c r="D14" s="401" t="s">
        <v>5433</v>
      </c>
      <c r="E14" s="400">
        <v>34687.0</v>
      </c>
      <c r="F14" s="44">
        <v>26.0</v>
      </c>
      <c r="G14" s="1016">
        <f t="shared" si="1"/>
        <v>28.85479452</v>
      </c>
      <c r="H14" s="45">
        <v>3.8483368E7</v>
      </c>
      <c r="I14" s="27" t="s">
        <v>2021</v>
      </c>
      <c r="J14" s="27"/>
      <c r="K14" s="399" t="s">
        <v>1618</v>
      </c>
      <c r="L14" s="402" t="s">
        <v>5434</v>
      </c>
      <c r="M14" s="399" t="s">
        <v>1793</v>
      </c>
      <c r="N14" s="44" t="s">
        <v>1620</v>
      </c>
      <c r="O14" s="403" t="s">
        <v>1797</v>
      </c>
      <c r="P14" s="399" t="s">
        <v>1798</v>
      </c>
      <c r="Q14" s="399" t="s">
        <v>1622</v>
      </c>
      <c r="R14" s="399" t="s">
        <v>59</v>
      </c>
      <c r="S14" s="399" t="s">
        <v>1799</v>
      </c>
      <c r="T14" s="404" t="s">
        <v>1651</v>
      </c>
      <c r="U14" s="401" t="s">
        <v>2587</v>
      </c>
      <c r="V14" s="406" t="s">
        <v>1800</v>
      </c>
      <c r="W14" s="399" t="s">
        <v>1747</v>
      </c>
      <c r="X14" s="399" t="s">
        <v>1801</v>
      </c>
      <c r="Y14" s="399" t="s">
        <v>1802</v>
      </c>
      <c r="Z14" s="44" t="s">
        <v>1803</v>
      </c>
      <c r="AA14" s="401" t="s">
        <v>5435</v>
      </c>
      <c r="AB14" s="399" t="s">
        <v>1805</v>
      </c>
      <c r="AC14" s="399" t="s">
        <v>1627</v>
      </c>
      <c r="AD14" s="50" t="s">
        <v>2587</v>
      </c>
      <c r="AE14" s="50" t="s">
        <v>2587</v>
      </c>
      <c r="AF14" s="46" t="s">
        <v>1640</v>
      </c>
      <c r="AG14" s="50" t="s">
        <v>2587</v>
      </c>
      <c r="AH14" s="407">
        <v>44267.0</v>
      </c>
      <c r="AI14" s="407">
        <v>44267.0</v>
      </c>
      <c r="AJ14" s="408">
        <f t="shared" si="2"/>
        <v>44313</v>
      </c>
      <c r="AK14" s="400">
        <f t="shared" si="3"/>
        <v>44359</v>
      </c>
      <c r="AL14" s="44" t="b">
        <v>0</v>
      </c>
      <c r="AM14" s="44" t="b">
        <v>0</v>
      </c>
      <c r="AN14" s="46" t="b">
        <v>0</v>
      </c>
      <c r="AO14" s="405" t="b">
        <v>0</v>
      </c>
      <c r="AP14" s="1245" t="b">
        <v>0</v>
      </c>
      <c r="AQ14" s="1245" t="b">
        <v>0</v>
      </c>
    </row>
    <row r="15" ht="18.0" customHeight="1">
      <c r="A15" s="1637">
        <v>12.0</v>
      </c>
      <c r="B15" s="398">
        <v>44259.858755486115</v>
      </c>
      <c r="C15" s="399" t="s">
        <v>1806</v>
      </c>
      <c r="D15" s="401" t="s">
        <v>5436</v>
      </c>
      <c r="E15" s="400">
        <v>32819.0</v>
      </c>
      <c r="F15" s="44">
        <v>31.0</v>
      </c>
      <c r="G15" s="1016">
        <f t="shared" si="1"/>
        <v>33.97260274</v>
      </c>
      <c r="H15" s="45">
        <v>3.46741E7</v>
      </c>
      <c r="I15" s="27" t="s">
        <v>2021</v>
      </c>
      <c r="J15" s="27"/>
      <c r="K15" s="401" t="s">
        <v>5437</v>
      </c>
      <c r="L15" s="402" t="s">
        <v>5438</v>
      </c>
      <c r="M15" s="399" t="s">
        <v>1806</v>
      </c>
      <c r="N15" s="44" t="s">
        <v>1620</v>
      </c>
      <c r="O15" s="403" t="s">
        <v>1811</v>
      </c>
      <c r="P15" s="399" t="s">
        <v>1812</v>
      </c>
      <c r="Q15" s="399" t="s">
        <v>1622</v>
      </c>
      <c r="R15" s="399" t="s">
        <v>57</v>
      </c>
      <c r="S15" s="399" t="s">
        <v>1813</v>
      </c>
      <c r="T15" s="399" t="s">
        <v>1814</v>
      </c>
      <c r="U15" s="401" t="s">
        <v>2587</v>
      </c>
      <c r="V15" s="406" t="s">
        <v>1815</v>
      </c>
      <c r="W15" s="399" t="s">
        <v>1816</v>
      </c>
      <c r="X15" s="399" t="s">
        <v>1662</v>
      </c>
      <c r="Y15" s="399" t="s">
        <v>1817</v>
      </c>
      <c r="Z15" s="44" t="s">
        <v>1818</v>
      </c>
      <c r="AA15" s="401" t="s">
        <v>5439</v>
      </c>
      <c r="AB15" s="399" t="s">
        <v>1805</v>
      </c>
      <c r="AC15" s="399" t="s">
        <v>1627</v>
      </c>
      <c r="AD15" s="50" t="s">
        <v>2587</v>
      </c>
      <c r="AE15" s="50" t="s">
        <v>2587</v>
      </c>
      <c r="AF15" s="46" t="s">
        <v>1640</v>
      </c>
      <c r="AG15" s="50" t="s">
        <v>2587</v>
      </c>
      <c r="AH15" s="407">
        <v>44267.0</v>
      </c>
      <c r="AI15" s="407">
        <v>44267.0</v>
      </c>
      <c r="AJ15" s="408">
        <f t="shared" si="2"/>
        <v>44313</v>
      </c>
      <c r="AK15" s="400">
        <f t="shared" si="3"/>
        <v>44359</v>
      </c>
      <c r="AL15" s="44" t="b">
        <v>0</v>
      </c>
      <c r="AM15" s="44" t="b">
        <v>1</v>
      </c>
      <c r="AN15" s="44" t="b">
        <v>0</v>
      </c>
      <c r="AO15" s="405" t="b">
        <v>0</v>
      </c>
      <c r="AP15" s="1245" t="b">
        <v>0</v>
      </c>
      <c r="AQ15" s="1245" t="b">
        <v>0</v>
      </c>
    </row>
    <row r="16" ht="18.0" customHeight="1">
      <c r="A16" s="1637">
        <v>13.0</v>
      </c>
      <c r="B16" s="398">
        <v>44260.88104057871</v>
      </c>
      <c r="C16" s="399" t="s">
        <v>1835</v>
      </c>
      <c r="D16" s="399" t="s">
        <v>1836</v>
      </c>
      <c r="E16" s="400">
        <v>37707.0</v>
      </c>
      <c r="F16" s="44">
        <v>17.0</v>
      </c>
      <c r="G16" s="1016">
        <f t="shared" si="1"/>
        <v>20.58082192</v>
      </c>
      <c r="H16" s="44">
        <v>4.4237395E7</v>
      </c>
      <c r="I16" s="27" t="s">
        <v>2021</v>
      </c>
      <c r="J16" s="27"/>
      <c r="K16" s="401" t="s">
        <v>5440</v>
      </c>
      <c r="L16" s="402" t="s">
        <v>5441</v>
      </c>
      <c r="M16" s="399" t="s">
        <v>1840</v>
      </c>
      <c r="N16" s="44" t="s">
        <v>1620</v>
      </c>
      <c r="O16" s="403" t="s">
        <v>1839</v>
      </c>
      <c r="P16" s="399" t="s">
        <v>1841</v>
      </c>
      <c r="Q16" s="399" t="s">
        <v>1622</v>
      </c>
      <c r="R16" s="399" t="s">
        <v>63</v>
      </c>
      <c r="S16" s="399" t="s">
        <v>1842</v>
      </c>
      <c r="T16" s="399" t="s">
        <v>1842</v>
      </c>
      <c r="U16" s="401" t="s">
        <v>2587</v>
      </c>
      <c r="V16" s="406" t="s">
        <v>1843</v>
      </c>
      <c r="W16" s="399" t="s">
        <v>1661</v>
      </c>
      <c r="X16" s="399" t="s">
        <v>1662</v>
      </c>
      <c r="Y16" s="399" t="s">
        <v>1844</v>
      </c>
      <c r="Z16" s="44" t="s">
        <v>1831</v>
      </c>
      <c r="AA16" s="401" t="s">
        <v>5442</v>
      </c>
      <c r="AB16" s="399" t="s">
        <v>1792</v>
      </c>
      <c r="AC16" s="399" t="s">
        <v>1627</v>
      </c>
      <c r="AD16" s="50" t="s">
        <v>2587</v>
      </c>
      <c r="AE16" s="50" t="s">
        <v>2587</v>
      </c>
      <c r="AF16" s="46" t="s">
        <v>1640</v>
      </c>
      <c r="AG16" s="50" t="s">
        <v>2587</v>
      </c>
      <c r="AH16" s="407">
        <v>44267.0</v>
      </c>
      <c r="AI16" s="407">
        <v>44267.0</v>
      </c>
      <c r="AJ16" s="408">
        <f t="shared" si="2"/>
        <v>44313</v>
      </c>
      <c r="AK16" s="400">
        <f t="shared" si="3"/>
        <v>44359</v>
      </c>
      <c r="AL16" s="44" t="b">
        <v>1</v>
      </c>
      <c r="AM16" s="44" t="b">
        <v>1</v>
      </c>
      <c r="AN16" s="46" t="b">
        <v>1</v>
      </c>
      <c r="AO16" s="405" t="b">
        <v>0</v>
      </c>
      <c r="AP16" s="1245" t="b">
        <v>0</v>
      </c>
      <c r="AQ16" s="1245" t="b">
        <v>0</v>
      </c>
    </row>
    <row r="17" ht="18.0" customHeight="1">
      <c r="A17" s="1637">
        <v>14.0</v>
      </c>
      <c r="B17" s="398">
        <v>44262.8846940625</v>
      </c>
      <c r="C17" s="399" t="s">
        <v>1846</v>
      </c>
      <c r="D17" s="399" t="s">
        <v>1847</v>
      </c>
      <c r="E17" s="400">
        <v>35005.0</v>
      </c>
      <c r="F17" s="44">
        <v>25.0</v>
      </c>
      <c r="G17" s="1016">
        <f t="shared" si="1"/>
        <v>27.98356164</v>
      </c>
      <c r="H17" s="44">
        <v>3.9352861E7</v>
      </c>
      <c r="I17" s="27" t="s">
        <v>2021</v>
      </c>
      <c r="J17" s="27"/>
      <c r="K17" s="399" t="s">
        <v>1618</v>
      </c>
      <c r="L17" s="402" t="s">
        <v>5443</v>
      </c>
      <c r="M17" s="399" t="s">
        <v>1846</v>
      </c>
      <c r="N17" s="44" t="s">
        <v>1620</v>
      </c>
      <c r="O17" s="403" t="s">
        <v>1850</v>
      </c>
      <c r="P17" s="399" t="s">
        <v>1851</v>
      </c>
      <c r="Q17" s="399" t="s">
        <v>1668</v>
      </c>
      <c r="R17" s="399" t="s">
        <v>57</v>
      </c>
      <c r="S17" s="401" t="s">
        <v>5444</v>
      </c>
      <c r="T17" s="399" t="s">
        <v>1651</v>
      </c>
      <c r="U17" s="401" t="s">
        <v>2587</v>
      </c>
      <c r="V17" s="406" t="s">
        <v>1853</v>
      </c>
      <c r="W17" s="399" t="s">
        <v>1854</v>
      </c>
      <c r="X17" s="399" t="s">
        <v>1662</v>
      </c>
      <c r="Y17" s="399" t="s">
        <v>1855</v>
      </c>
      <c r="Z17" s="44" t="s">
        <v>1776</v>
      </c>
      <c r="AA17" s="401" t="s">
        <v>5445</v>
      </c>
      <c r="AB17" s="399" t="s">
        <v>1857</v>
      </c>
      <c r="AC17" s="399" t="s">
        <v>1627</v>
      </c>
      <c r="AD17" s="50" t="s">
        <v>2587</v>
      </c>
      <c r="AE17" s="50" t="s">
        <v>2587</v>
      </c>
      <c r="AF17" s="46" t="s">
        <v>1640</v>
      </c>
      <c r="AG17" s="50" t="s">
        <v>2587</v>
      </c>
      <c r="AH17" s="407">
        <v>44267.0</v>
      </c>
      <c r="AI17" s="407">
        <v>44267.0</v>
      </c>
      <c r="AJ17" s="408">
        <f t="shared" si="2"/>
        <v>44313</v>
      </c>
      <c r="AK17" s="400">
        <f t="shared" si="3"/>
        <v>44359</v>
      </c>
      <c r="AL17" s="44" t="b">
        <v>1</v>
      </c>
      <c r="AM17" s="44" t="b">
        <v>1</v>
      </c>
      <c r="AN17" s="46" t="b">
        <v>0</v>
      </c>
      <c r="AO17" s="405" t="b">
        <v>0</v>
      </c>
      <c r="AP17" s="1245" t="b">
        <v>0</v>
      </c>
      <c r="AQ17" s="1245" t="b">
        <v>0</v>
      </c>
    </row>
    <row r="18" ht="18.0" customHeight="1">
      <c r="A18" s="1637">
        <v>15.0</v>
      </c>
      <c r="B18" s="398">
        <v>44263.32354565972</v>
      </c>
      <c r="C18" s="399" t="s">
        <v>1858</v>
      </c>
      <c r="D18" s="399" t="s">
        <v>1859</v>
      </c>
      <c r="E18" s="400">
        <v>35856.0</v>
      </c>
      <c r="F18" s="44">
        <v>23.0</v>
      </c>
      <c r="G18" s="1016">
        <f t="shared" si="1"/>
        <v>25.65205479</v>
      </c>
      <c r="H18" s="44">
        <v>4.1003013E7</v>
      </c>
      <c r="I18" s="27" t="s">
        <v>2021</v>
      </c>
      <c r="J18" s="27"/>
      <c r="K18" s="401" t="s">
        <v>5446</v>
      </c>
      <c r="L18" s="402" t="s">
        <v>5447</v>
      </c>
      <c r="M18" s="399" t="s">
        <v>1863</v>
      </c>
      <c r="N18" s="44" t="s">
        <v>1620</v>
      </c>
      <c r="O18" s="403" t="s">
        <v>1862</v>
      </c>
      <c r="P18" s="399" t="s">
        <v>1864</v>
      </c>
      <c r="Q18" s="399" t="s">
        <v>1680</v>
      </c>
      <c r="R18" s="399" t="s">
        <v>63</v>
      </c>
      <c r="S18" s="399" t="s">
        <v>1865</v>
      </c>
      <c r="T18" s="399" t="s">
        <v>1866</v>
      </c>
      <c r="U18" s="401" t="s">
        <v>2587</v>
      </c>
      <c r="V18" s="406" t="s">
        <v>1867</v>
      </c>
      <c r="W18" s="399" t="s">
        <v>1868</v>
      </c>
      <c r="X18" s="399" t="s">
        <v>1662</v>
      </c>
      <c r="Y18" s="399" t="s">
        <v>1869</v>
      </c>
      <c r="Z18" s="44" t="s">
        <v>1870</v>
      </c>
      <c r="AA18" s="401" t="s">
        <v>5448</v>
      </c>
      <c r="AB18" s="399" t="s">
        <v>1872</v>
      </c>
      <c r="AC18" s="399" t="s">
        <v>1627</v>
      </c>
      <c r="AD18" s="50" t="s">
        <v>2587</v>
      </c>
      <c r="AE18" s="50" t="s">
        <v>2587</v>
      </c>
      <c r="AF18" s="410" t="s">
        <v>1628</v>
      </c>
      <c r="AG18" s="50" t="s">
        <v>2587</v>
      </c>
      <c r="AH18" s="407">
        <v>44267.0</v>
      </c>
      <c r="AI18" s="407">
        <v>44267.0</v>
      </c>
      <c r="AJ18" s="408">
        <f t="shared" si="2"/>
        <v>44313</v>
      </c>
      <c r="AK18" s="400">
        <f t="shared" si="3"/>
        <v>44359</v>
      </c>
      <c r="AL18" s="44" t="b">
        <v>0</v>
      </c>
      <c r="AM18" s="44" t="b">
        <v>1</v>
      </c>
      <c r="AN18" s="46" t="b">
        <v>0</v>
      </c>
      <c r="AO18" s="405" t="b">
        <v>0</v>
      </c>
      <c r="AP18" s="1245" t="b">
        <v>0</v>
      </c>
      <c r="AQ18" s="1245" t="b">
        <v>0</v>
      </c>
    </row>
    <row r="19" ht="18.0" customHeight="1">
      <c r="A19" s="1637">
        <v>16.0</v>
      </c>
      <c r="B19" s="398">
        <v>44263.62995210648</v>
      </c>
      <c r="C19" s="399" t="s">
        <v>1873</v>
      </c>
      <c r="D19" s="399" t="s">
        <v>1874</v>
      </c>
      <c r="E19" s="400">
        <v>31476.0</v>
      </c>
      <c r="F19" s="44">
        <v>35.0</v>
      </c>
      <c r="G19" s="1016">
        <f t="shared" si="1"/>
        <v>37.65205479</v>
      </c>
      <c r="H19" s="44">
        <v>3.2236447E7</v>
      </c>
      <c r="I19" s="27" t="s">
        <v>2021</v>
      </c>
      <c r="J19" s="27"/>
      <c r="K19" s="399" t="s">
        <v>1875</v>
      </c>
      <c r="L19" s="402" t="s">
        <v>5449</v>
      </c>
      <c r="M19" s="399" t="s">
        <v>1873</v>
      </c>
      <c r="N19" s="44" t="s">
        <v>1620</v>
      </c>
      <c r="O19" s="403" t="s">
        <v>1877</v>
      </c>
      <c r="P19" s="399" t="s">
        <v>1878</v>
      </c>
      <c r="Q19" s="399" t="s">
        <v>1668</v>
      </c>
      <c r="R19" s="399" t="s">
        <v>59</v>
      </c>
      <c r="S19" s="399" t="s">
        <v>1879</v>
      </c>
      <c r="T19" s="404" t="s">
        <v>1651</v>
      </c>
      <c r="U19" s="405" t="s">
        <v>1881</v>
      </c>
      <c r="V19" s="406" t="s">
        <v>1882</v>
      </c>
      <c r="W19" s="399" t="s">
        <v>1661</v>
      </c>
      <c r="X19" s="399" t="s">
        <v>1662</v>
      </c>
      <c r="Y19" s="399" t="s">
        <v>1883</v>
      </c>
      <c r="Z19" s="44" t="s">
        <v>1884</v>
      </c>
      <c r="AA19" s="401" t="s">
        <v>5450</v>
      </c>
      <c r="AB19" s="399" t="s">
        <v>1792</v>
      </c>
      <c r="AC19" s="399" t="s">
        <v>1627</v>
      </c>
      <c r="AD19" s="50" t="s">
        <v>2587</v>
      </c>
      <c r="AE19" s="50" t="s">
        <v>2587</v>
      </c>
      <c r="AF19" s="410" t="s">
        <v>1712</v>
      </c>
      <c r="AG19" s="50" t="s">
        <v>2587</v>
      </c>
      <c r="AH19" s="407">
        <v>44295.0</v>
      </c>
      <c r="AI19" s="407">
        <v>44295.0</v>
      </c>
      <c r="AJ19" s="408">
        <f t="shared" si="2"/>
        <v>44340</v>
      </c>
      <c r="AK19" s="400">
        <f t="shared" si="3"/>
        <v>44386</v>
      </c>
      <c r="AL19" s="46" t="b">
        <v>1</v>
      </c>
      <c r="AM19" s="44" t="b">
        <v>1</v>
      </c>
      <c r="AN19" s="46" t="b">
        <v>0</v>
      </c>
      <c r="AO19" s="405" t="b">
        <v>0</v>
      </c>
      <c r="AP19" s="1245" t="b">
        <v>0</v>
      </c>
      <c r="AQ19" s="1245" t="b">
        <v>0</v>
      </c>
    </row>
    <row r="20" ht="18.0" customHeight="1">
      <c r="A20" s="1637">
        <v>17.0</v>
      </c>
      <c r="B20" s="398">
        <v>44263.76439561343</v>
      </c>
      <c r="C20" s="399" t="s">
        <v>1885</v>
      </c>
      <c r="D20" s="399" t="s">
        <v>1886</v>
      </c>
      <c r="E20" s="400">
        <v>35040.0</v>
      </c>
      <c r="F20" s="44">
        <v>25.0</v>
      </c>
      <c r="G20" s="1016">
        <f t="shared" si="1"/>
        <v>27.88767123</v>
      </c>
      <c r="H20" s="44">
        <v>3.9339472E7</v>
      </c>
      <c r="I20" s="27" t="s">
        <v>2021</v>
      </c>
      <c r="J20" s="27"/>
      <c r="K20" s="399" t="s">
        <v>1887</v>
      </c>
      <c r="L20" s="402" t="s">
        <v>5451</v>
      </c>
      <c r="M20" s="399" t="s">
        <v>1885</v>
      </c>
      <c r="N20" s="44" t="s">
        <v>1646</v>
      </c>
      <c r="O20" s="403" t="s">
        <v>1889</v>
      </c>
      <c r="P20" s="399" t="s">
        <v>1890</v>
      </c>
      <c r="Q20" s="399" t="s">
        <v>1668</v>
      </c>
      <c r="R20" s="399" t="s">
        <v>59</v>
      </c>
      <c r="S20" s="399" t="s">
        <v>1891</v>
      </c>
      <c r="T20" s="399" t="s">
        <v>1892</v>
      </c>
      <c r="U20" s="401" t="s">
        <v>2587</v>
      </c>
      <c r="V20" s="406" t="s">
        <v>1893</v>
      </c>
      <c r="W20" s="399" t="s">
        <v>1894</v>
      </c>
      <c r="X20" s="399" t="s">
        <v>1895</v>
      </c>
      <c r="Y20" s="399" t="s">
        <v>1896</v>
      </c>
      <c r="Z20" s="44" t="s">
        <v>1897</v>
      </c>
      <c r="AA20" s="401" t="s">
        <v>5452</v>
      </c>
      <c r="AB20" s="399" t="s">
        <v>1805</v>
      </c>
      <c r="AC20" s="399" t="s">
        <v>1627</v>
      </c>
      <c r="AD20" s="50" t="s">
        <v>2587</v>
      </c>
      <c r="AE20" s="50" t="s">
        <v>2587</v>
      </c>
      <c r="AF20" s="409" t="s">
        <v>1712</v>
      </c>
      <c r="AG20" s="50" t="s">
        <v>2587</v>
      </c>
      <c r="AH20" s="407">
        <v>44295.0</v>
      </c>
      <c r="AI20" s="407">
        <v>44295.0</v>
      </c>
      <c r="AJ20" s="408">
        <f t="shared" si="2"/>
        <v>44340</v>
      </c>
      <c r="AK20" s="400">
        <f t="shared" si="3"/>
        <v>44386</v>
      </c>
      <c r="AL20" s="46" t="b">
        <v>0</v>
      </c>
      <c r="AM20" s="46" t="b">
        <v>1</v>
      </c>
      <c r="AN20" s="46" t="b">
        <v>0</v>
      </c>
      <c r="AO20" s="405" t="b">
        <v>0</v>
      </c>
      <c r="AP20" s="1245" t="b">
        <v>0</v>
      </c>
      <c r="AQ20" s="1245" t="b">
        <v>0</v>
      </c>
    </row>
    <row r="21" ht="18.0" customHeight="1">
      <c r="A21" s="1637">
        <v>18.0</v>
      </c>
      <c r="B21" s="398">
        <v>44284.611100891205</v>
      </c>
      <c r="C21" s="399" t="s">
        <v>2100</v>
      </c>
      <c r="D21" s="399" t="s">
        <v>2101</v>
      </c>
      <c r="E21" s="400">
        <v>35383.0</v>
      </c>
      <c r="F21" s="44">
        <v>24.0</v>
      </c>
      <c r="G21" s="1016">
        <f t="shared" si="1"/>
        <v>26.94794521</v>
      </c>
      <c r="H21" s="44">
        <v>3.9912739E7</v>
      </c>
      <c r="I21" s="27" t="s">
        <v>2021</v>
      </c>
      <c r="J21" s="27"/>
      <c r="K21" s="399" t="s">
        <v>1618</v>
      </c>
      <c r="L21" s="402" t="s">
        <v>5453</v>
      </c>
      <c r="M21" s="399" t="s">
        <v>2105</v>
      </c>
      <c r="N21" s="44" t="s">
        <v>1620</v>
      </c>
      <c r="O21" s="403" t="s">
        <v>2104</v>
      </c>
      <c r="P21" s="399" t="s">
        <v>2106</v>
      </c>
      <c r="Q21" s="399" t="s">
        <v>1668</v>
      </c>
      <c r="R21" s="399" t="s">
        <v>57</v>
      </c>
      <c r="S21" s="399" t="s">
        <v>2107</v>
      </c>
      <c r="T21" s="404" t="s">
        <v>1651</v>
      </c>
      <c r="U21" s="401" t="s">
        <v>2587</v>
      </c>
      <c r="V21" s="406" t="s">
        <v>2108</v>
      </c>
      <c r="W21" s="399" t="s">
        <v>2109</v>
      </c>
      <c r="X21" s="399" t="s">
        <v>1685</v>
      </c>
      <c r="Y21" s="399" t="s">
        <v>2110</v>
      </c>
      <c r="Z21" s="44" t="s">
        <v>2111</v>
      </c>
      <c r="AA21" s="401" t="s">
        <v>5454</v>
      </c>
      <c r="AB21" s="399" t="s">
        <v>2113</v>
      </c>
      <c r="AC21" s="399" t="s">
        <v>1627</v>
      </c>
      <c r="AD21" s="50" t="s">
        <v>2587</v>
      </c>
      <c r="AE21" s="50" t="s">
        <v>2587</v>
      </c>
      <c r="AF21" s="44" t="s">
        <v>1752</v>
      </c>
      <c r="AG21" s="50" t="s">
        <v>2587</v>
      </c>
      <c r="AH21" s="407">
        <v>44327.0</v>
      </c>
      <c r="AI21" s="407">
        <v>44327.0</v>
      </c>
      <c r="AJ21" s="408">
        <f t="shared" si="2"/>
        <v>44373</v>
      </c>
      <c r="AK21" s="400">
        <f t="shared" si="3"/>
        <v>44419</v>
      </c>
      <c r="AL21" s="44" t="b">
        <v>0</v>
      </c>
      <c r="AM21" s="46" t="b">
        <v>0</v>
      </c>
      <c r="AN21" s="46" t="b">
        <v>0</v>
      </c>
      <c r="AO21" s="405" t="b">
        <v>0</v>
      </c>
      <c r="AP21" s="1245" t="b">
        <v>0</v>
      </c>
      <c r="AQ21" s="1245" t="b">
        <v>0</v>
      </c>
    </row>
    <row r="22" ht="18.0" customHeight="1">
      <c r="A22" s="1637">
        <v>19.0</v>
      </c>
      <c r="B22" s="398">
        <v>44284.61632559028</v>
      </c>
      <c r="C22" s="399" t="s">
        <v>2115</v>
      </c>
      <c r="D22" s="399" t="s">
        <v>2116</v>
      </c>
      <c r="E22" s="400">
        <v>36103.0</v>
      </c>
      <c r="F22" s="44">
        <v>22.0</v>
      </c>
      <c r="G22" s="1016">
        <f t="shared" si="1"/>
        <v>24.97534247</v>
      </c>
      <c r="H22" s="44">
        <v>4.1585386E7</v>
      </c>
      <c r="I22" s="27" t="s">
        <v>2021</v>
      </c>
      <c r="J22" s="27"/>
      <c r="K22" s="399" t="s">
        <v>1618</v>
      </c>
      <c r="L22" s="402" t="s">
        <v>5455</v>
      </c>
      <c r="M22" s="399" t="s">
        <v>2115</v>
      </c>
      <c r="N22" s="44" t="s">
        <v>1620</v>
      </c>
      <c r="O22" s="403" t="s">
        <v>2119</v>
      </c>
      <c r="P22" s="399" t="s">
        <v>2120</v>
      </c>
      <c r="Q22" s="399" t="s">
        <v>1634</v>
      </c>
      <c r="R22" s="399" t="s">
        <v>63</v>
      </c>
      <c r="S22" s="404" t="s">
        <v>1651</v>
      </c>
      <c r="T22" s="404" t="s">
        <v>1651</v>
      </c>
      <c r="U22" s="399" t="s">
        <v>2121</v>
      </c>
      <c r="V22" s="406" t="s">
        <v>2122</v>
      </c>
      <c r="W22" s="399" t="s">
        <v>2123</v>
      </c>
      <c r="X22" s="399" t="s">
        <v>1662</v>
      </c>
      <c r="Y22" s="399" t="s">
        <v>2124</v>
      </c>
      <c r="Z22" s="44" t="s">
        <v>1708</v>
      </c>
      <c r="AA22" s="401" t="s">
        <v>5456</v>
      </c>
      <c r="AB22" s="399" t="s">
        <v>1805</v>
      </c>
      <c r="AC22" s="399" t="s">
        <v>1627</v>
      </c>
      <c r="AD22" s="50" t="s">
        <v>2587</v>
      </c>
      <c r="AE22" s="50" t="s">
        <v>2587</v>
      </c>
      <c r="AF22" s="410" t="s">
        <v>2126</v>
      </c>
      <c r="AG22" s="50" t="s">
        <v>2587</v>
      </c>
      <c r="AH22" s="407">
        <v>44327.0</v>
      </c>
      <c r="AI22" s="407">
        <v>44327.0</v>
      </c>
      <c r="AJ22" s="408">
        <f t="shared" si="2"/>
        <v>44373</v>
      </c>
      <c r="AK22" s="400">
        <f t="shared" si="3"/>
        <v>44419</v>
      </c>
      <c r="AL22" s="44" t="b">
        <v>1</v>
      </c>
      <c r="AM22" s="46" t="b">
        <v>0</v>
      </c>
      <c r="AN22" s="46" t="b">
        <v>0</v>
      </c>
      <c r="AO22" s="405" t="b">
        <v>0</v>
      </c>
      <c r="AP22" s="1245" t="b">
        <v>0</v>
      </c>
      <c r="AQ22" s="1245" t="b">
        <v>0</v>
      </c>
    </row>
    <row r="23">
      <c r="A23" s="1637">
        <v>20.0</v>
      </c>
      <c r="B23" s="398">
        <v>44291.507306168976</v>
      </c>
      <c r="C23" s="399" t="s">
        <v>2160</v>
      </c>
      <c r="D23" s="399" t="s">
        <v>2161</v>
      </c>
      <c r="E23" s="400">
        <v>34888.0</v>
      </c>
      <c r="F23" s="44">
        <v>25.0</v>
      </c>
      <c r="G23" s="1016">
        <f t="shared" si="1"/>
        <v>28.30410959</v>
      </c>
      <c r="H23" s="44">
        <v>3.9123625E7</v>
      </c>
      <c r="I23" s="27" t="s">
        <v>2021</v>
      </c>
      <c r="J23" s="27"/>
      <c r="K23" s="401" t="s">
        <v>5457</v>
      </c>
      <c r="L23" s="402" t="s">
        <v>5458</v>
      </c>
      <c r="M23" s="399" t="s">
        <v>2160</v>
      </c>
      <c r="N23" s="44" t="s">
        <v>1620</v>
      </c>
      <c r="O23" s="403" t="s">
        <v>2164</v>
      </c>
      <c r="P23" s="399" t="s">
        <v>2165</v>
      </c>
      <c r="Q23" s="399" t="s">
        <v>1634</v>
      </c>
      <c r="R23" s="399" t="s">
        <v>63</v>
      </c>
      <c r="S23" s="401" t="s">
        <v>5459</v>
      </c>
      <c r="T23" s="404" t="s">
        <v>1651</v>
      </c>
      <c r="U23" s="405" t="s">
        <v>2167</v>
      </c>
      <c r="V23" s="406" t="s">
        <v>2168</v>
      </c>
      <c r="W23" s="399" t="s">
        <v>1661</v>
      </c>
      <c r="X23" s="399" t="s">
        <v>1662</v>
      </c>
      <c r="Y23" s="399" t="s">
        <v>2169</v>
      </c>
      <c r="Z23" s="44" t="s">
        <v>1708</v>
      </c>
      <c r="AA23" s="401" t="s">
        <v>5460</v>
      </c>
      <c r="AB23" s="399" t="s">
        <v>2171</v>
      </c>
      <c r="AC23" s="399" t="s">
        <v>1627</v>
      </c>
      <c r="AD23" s="50" t="s">
        <v>2587</v>
      </c>
      <c r="AE23" s="50" t="s">
        <v>2587</v>
      </c>
      <c r="AF23" s="410" t="s">
        <v>2126</v>
      </c>
      <c r="AG23" s="50" t="s">
        <v>2587</v>
      </c>
      <c r="AH23" s="407">
        <v>44327.0</v>
      </c>
      <c r="AI23" s="407">
        <v>44327.0</v>
      </c>
      <c r="AJ23" s="408">
        <f t="shared" si="2"/>
        <v>44373</v>
      </c>
      <c r="AK23" s="400">
        <f t="shared" si="3"/>
        <v>44419</v>
      </c>
      <c r="AL23" s="44" t="b">
        <v>1</v>
      </c>
      <c r="AM23" s="46" t="b">
        <v>0</v>
      </c>
      <c r="AN23" s="46" t="b">
        <v>0</v>
      </c>
      <c r="AO23" s="405" t="b">
        <v>0</v>
      </c>
      <c r="AP23" s="1245" t="b">
        <v>0</v>
      </c>
      <c r="AQ23" s="1245" t="b">
        <v>0</v>
      </c>
    </row>
    <row r="24">
      <c r="A24" s="1636">
        <v>21.0</v>
      </c>
      <c r="B24" s="398">
        <v>44306.48978704862</v>
      </c>
      <c r="C24" s="399" t="s">
        <v>2268</v>
      </c>
      <c r="D24" s="399" t="s">
        <v>2269</v>
      </c>
      <c r="E24" s="400">
        <v>35354.0</v>
      </c>
      <c r="F24" s="44">
        <v>24.0</v>
      </c>
      <c r="G24" s="1016">
        <f t="shared" si="1"/>
        <v>27.02739726</v>
      </c>
      <c r="H24" s="44">
        <v>3.9909479E7</v>
      </c>
      <c r="I24" s="27" t="s">
        <v>2021</v>
      </c>
      <c r="J24" s="27"/>
      <c r="K24" s="399" t="s">
        <v>1618</v>
      </c>
      <c r="L24" s="402" t="s">
        <v>5461</v>
      </c>
      <c r="M24" s="399" t="s">
        <v>2268</v>
      </c>
      <c r="N24" s="44" t="s">
        <v>1620</v>
      </c>
      <c r="O24" s="403" t="s">
        <v>2272</v>
      </c>
      <c r="P24" s="399" t="s">
        <v>2273</v>
      </c>
      <c r="Q24" s="399" t="s">
        <v>1680</v>
      </c>
      <c r="R24" s="399" t="s">
        <v>57</v>
      </c>
      <c r="S24" s="399" t="s">
        <v>2274</v>
      </c>
      <c r="T24" s="404" t="s">
        <v>1651</v>
      </c>
      <c r="U24" s="401" t="s">
        <v>2587</v>
      </c>
      <c r="V24" s="406" t="s">
        <v>2275</v>
      </c>
      <c r="W24" s="399" t="s">
        <v>2276</v>
      </c>
      <c r="X24" s="399" t="s">
        <v>1685</v>
      </c>
      <c r="Y24" s="399" t="s">
        <v>2277</v>
      </c>
      <c r="Z24" s="44" t="s">
        <v>1708</v>
      </c>
      <c r="AA24" s="401" t="s">
        <v>5462</v>
      </c>
      <c r="AB24" s="399" t="s">
        <v>1737</v>
      </c>
      <c r="AC24" s="399" t="s">
        <v>1627</v>
      </c>
      <c r="AD24" s="50" t="s">
        <v>2587</v>
      </c>
      <c r="AE24" s="50" t="s">
        <v>2587</v>
      </c>
      <c r="AF24" s="44" t="s">
        <v>2279</v>
      </c>
      <c r="AG24" s="50" t="s">
        <v>2587</v>
      </c>
      <c r="AH24" s="407">
        <v>44327.0</v>
      </c>
      <c r="AI24" s="407">
        <v>44327.0</v>
      </c>
      <c r="AJ24" s="408">
        <f t="shared" si="2"/>
        <v>44373</v>
      </c>
      <c r="AK24" s="400">
        <f t="shared" si="3"/>
        <v>44419</v>
      </c>
      <c r="AL24" s="44" t="b">
        <v>1</v>
      </c>
      <c r="AM24" s="46" t="b">
        <v>0</v>
      </c>
      <c r="AN24" s="46" t="b">
        <v>0</v>
      </c>
      <c r="AO24" s="405" t="b">
        <v>0</v>
      </c>
      <c r="AP24" s="1245" t="b">
        <v>0</v>
      </c>
      <c r="AQ24" s="1245" t="b">
        <v>0</v>
      </c>
    </row>
    <row r="25" ht="18.0" customHeight="1">
      <c r="A25" s="1637">
        <v>22.0</v>
      </c>
      <c r="B25" s="398">
        <v>44306.72206827546</v>
      </c>
      <c r="C25" s="399" t="s">
        <v>2293</v>
      </c>
      <c r="D25" s="399" t="s">
        <v>2294</v>
      </c>
      <c r="E25" s="400">
        <v>33541.0</v>
      </c>
      <c r="F25" s="44">
        <v>29.0</v>
      </c>
      <c r="G25" s="1016">
        <f t="shared" si="1"/>
        <v>31.99452055</v>
      </c>
      <c r="H25" s="44">
        <v>3.659373E7</v>
      </c>
      <c r="I25" s="27" t="s">
        <v>2021</v>
      </c>
      <c r="J25" s="27"/>
      <c r="K25" s="401" t="s">
        <v>5463</v>
      </c>
      <c r="L25" s="402" t="s">
        <v>5464</v>
      </c>
      <c r="M25" s="399" t="s">
        <v>2293</v>
      </c>
      <c r="N25" s="44" t="s">
        <v>1646</v>
      </c>
      <c r="O25" s="403" t="s">
        <v>2296</v>
      </c>
      <c r="P25" s="399" t="s">
        <v>2297</v>
      </c>
      <c r="Q25" s="399" t="s">
        <v>1668</v>
      </c>
      <c r="R25" s="399" t="s">
        <v>59</v>
      </c>
      <c r="S25" s="401" t="s">
        <v>5465</v>
      </c>
      <c r="T25" s="404" t="s">
        <v>1651</v>
      </c>
      <c r="U25" s="401" t="s">
        <v>2587</v>
      </c>
      <c r="V25" s="406" t="s">
        <v>2299</v>
      </c>
      <c r="W25" s="399" t="s">
        <v>2300</v>
      </c>
      <c r="X25" s="399" t="s">
        <v>1662</v>
      </c>
      <c r="Y25" s="399" t="s">
        <v>2301</v>
      </c>
      <c r="Z25" s="44" t="s">
        <v>1723</v>
      </c>
      <c r="AA25" s="401" t="s">
        <v>5466</v>
      </c>
      <c r="AB25" s="399" t="s">
        <v>1805</v>
      </c>
      <c r="AC25" s="399" t="s">
        <v>1627</v>
      </c>
      <c r="AD25" s="50" t="s">
        <v>2587</v>
      </c>
      <c r="AE25" s="50" t="s">
        <v>2587</v>
      </c>
      <c r="AF25" s="46" t="s">
        <v>1640</v>
      </c>
      <c r="AG25" s="50" t="s">
        <v>2587</v>
      </c>
      <c r="AH25" s="407">
        <v>44327.0</v>
      </c>
      <c r="AI25" s="407">
        <v>44327.0</v>
      </c>
      <c r="AJ25" s="408">
        <f t="shared" si="2"/>
        <v>44373</v>
      </c>
      <c r="AK25" s="400">
        <f t="shared" si="3"/>
        <v>44419</v>
      </c>
      <c r="AL25" s="46" t="b">
        <v>1</v>
      </c>
      <c r="AM25" s="46" t="b">
        <v>0</v>
      </c>
      <c r="AN25" s="46" t="b">
        <v>0</v>
      </c>
      <c r="AO25" s="405" t="b">
        <v>0</v>
      </c>
      <c r="AP25" s="1245" t="b">
        <v>0</v>
      </c>
      <c r="AQ25" s="1245" t="b">
        <v>0</v>
      </c>
    </row>
    <row r="26" ht="18.0" customHeight="1">
      <c r="A26" s="1637">
        <v>23.0</v>
      </c>
      <c r="B26" s="398">
        <v>44280.833443888885</v>
      </c>
      <c r="C26" s="399" t="s">
        <v>2076</v>
      </c>
      <c r="D26" s="399" t="s">
        <v>2077</v>
      </c>
      <c r="E26" s="400">
        <v>35473.0</v>
      </c>
      <c r="F26" s="44">
        <v>24.0</v>
      </c>
      <c r="G26" s="1016">
        <f t="shared" si="1"/>
        <v>26.70136986</v>
      </c>
      <c r="H26" s="44">
        <v>4.0141518E7</v>
      </c>
      <c r="I26" s="27" t="s">
        <v>2021</v>
      </c>
      <c r="J26" s="27"/>
      <c r="K26" s="401" t="s">
        <v>5467</v>
      </c>
      <c r="L26" s="402" t="s">
        <v>5468</v>
      </c>
      <c r="M26" s="399" t="s">
        <v>2076</v>
      </c>
      <c r="N26" s="44" t="s">
        <v>2080</v>
      </c>
      <c r="O26" s="403" t="s">
        <v>2081</v>
      </c>
      <c r="P26" s="399" t="s">
        <v>2082</v>
      </c>
      <c r="Q26" s="399" t="s">
        <v>1680</v>
      </c>
      <c r="R26" s="399" t="s">
        <v>57</v>
      </c>
      <c r="S26" s="399" t="s">
        <v>2083</v>
      </c>
      <c r="T26" s="404" t="s">
        <v>1651</v>
      </c>
      <c r="U26" s="405" t="s">
        <v>2084</v>
      </c>
      <c r="V26" s="406" t="s">
        <v>2085</v>
      </c>
      <c r="W26" s="399" t="s">
        <v>1661</v>
      </c>
      <c r="X26" s="399" t="s">
        <v>1685</v>
      </c>
      <c r="Y26" s="399" t="s">
        <v>2086</v>
      </c>
      <c r="Z26" s="44" t="s">
        <v>1708</v>
      </c>
      <c r="AA26" s="401" t="s">
        <v>5469</v>
      </c>
      <c r="AB26" s="399" t="s">
        <v>1637</v>
      </c>
      <c r="AC26" s="399" t="s">
        <v>1627</v>
      </c>
      <c r="AD26" s="50" t="s">
        <v>2587</v>
      </c>
      <c r="AE26" s="50" t="s">
        <v>2587</v>
      </c>
      <c r="AF26" s="409" t="s">
        <v>1628</v>
      </c>
      <c r="AG26" s="50" t="s">
        <v>2587</v>
      </c>
      <c r="AH26" s="407">
        <v>44349.0</v>
      </c>
      <c r="AI26" s="407">
        <v>44349.0</v>
      </c>
      <c r="AJ26" s="408">
        <f t="shared" si="2"/>
        <v>44394</v>
      </c>
      <c r="AK26" s="400">
        <f t="shared" si="3"/>
        <v>44441</v>
      </c>
      <c r="AL26" s="46" t="b">
        <v>0</v>
      </c>
      <c r="AM26" s="46" t="b">
        <v>0</v>
      </c>
      <c r="AN26" s="46" t="b">
        <v>0</v>
      </c>
      <c r="AO26" s="405" t="b">
        <v>0</v>
      </c>
      <c r="AP26" s="1245" t="b">
        <v>0</v>
      </c>
      <c r="AQ26" s="1245" t="b">
        <v>0</v>
      </c>
    </row>
    <row r="27" ht="18.0" customHeight="1">
      <c r="A27" s="1637">
        <v>24.0</v>
      </c>
      <c r="B27" s="398">
        <v>44276.676318136575</v>
      </c>
      <c r="C27" s="399" t="s">
        <v>2019</v>
      </c>
      <c r="D27" s="399" t="s">
        <v>2020</v>
      </c>
      <c r="E27" s="400">
        <v>31415.0</v>
      </c>
      <c r="F27" s="44">
        <v>35.0</v>
      </c>
      <c r="G27" s="1016">
        <f t="shared" si="1"/>
        <v>37.81917808</v>
      </c>
      <c r="H27" s="44">
        <v>3.2034966E7</v>
      </c>
      <c r="I27" s="27" t="s">
        <v>2021</v>
      </c>
      <c r="J27" s="27"/>
      <c r="K27" s="399" t="s">
        <v>2022</v>
      </c>
      <c r="L27" s="402" t="s">
        <v>5470</v>
      </c>
      <c r="M27" s="399" t="s">
        <v>2025</v>
      </c>
      <c r="N27" s="44" t="s">
        <v>1620</v>
      </c>
      <c r="O27" s="403" t="s">
        <v>2024</v>
      </c>
      <c r="P27" s="399" t="s">
        <v>2026</v>
      </c>
      <c r="Q27" s="399" t="s">
        <v>1634</v>
      </c>
      <c r="R27" s="399" t="s">
        <v>57</v>
      </c>
      <c r="S27" s="399" t="s">
        <v>2027</v>
      </c>
      <c r="T27" s="404" t="s">
        <v>1651</v>
      </c>
      <c r="U27" s="401" t="s">
        <v>2587</v>
      </c>
      <c r="V27" s="406" t="s">
        <v>2028</v>
      </c>
      <c r="W27" s="399" t="s">
        <v>2029</v>
      </c>
      <c r="X27" s="399" t="s">
        <v>2030</v>
      </c>
      <c r="Y27" s="399" t="s">
        <v>2031</v>
      </c>
      <c r="Z27" s="44" t="s">
        <v>2032</v>
      </c>
      <c r="AA27" s="401" t="s">
        <v>5471</v>
      </c>
      <c r="AB27" s="399" t="s">
        <v>2034</v>
      </c>
      <c r="AC27" s="399" t="s">
        <v>1627</v>
      </c>
      <c r="AD27" s="50" t="s">
        <v>2587</v>
      </c>
      <c r="AE27" s="50" t="s">
        <v>2587</v>
      </c>
      <c r="AF27" s="409" t="s">
        <v>1628</v>
      </c>
      <c r="AG27" s="50" t="s">
        <v>2587</v>
      </c>
      <c r="AH27" s="407">
        <v>44349.0</v>
      </c>
      <c r="AI27" s="407">
        <v>44349.0</v>
      </c>
      <c r="AJ27" s="408">
        <f t="shared" si="2"/>
        <v>44394</v>
      </c>
      <c r="AK27" s="400">
        <f t="shared" si="3"/>
        <v>44441</v>
      </c>
      <c r="AL27" s="44" t="b">
        <v>0</v>
      </c>
      <c r="AM27" s="46" t="b">
        <v>0</v>
      </c>
      <c r="AN27" s="46" t="b">
        <v>0</v>
      </c>
      <c r="AO27" s="405" t="b">
        <v>0</v>
      </c>
      <c r="AP27" s="1245" t="b">
        <v>0</v>
      </c>
      <c r="AQ27" s="1245" t="b">
        <v>0</v>
      </c>
    </row>
    <row r="28" ht="18.0" customHeight="1">
      <c r="A28" s="1637">
        <v>25.0</v>
      </c>
      <c r="B28" s="398">
        <v>44274.96465229167</v>
      </c>
      <c r="C28" s="399" t="s">
        <v>2008</v>
      </c>
      <c r="D28" s="399" t="s">
        <v>2009</v>
      </c>
      <c r="E28" s="400">
        <v>34045.0</v>
      </c>
      <c r="F28" s="44">
        <v>28.0</v>
      </c>
      <c r="G28" s="1016">
        <f t="shared" si="1"/>
        <v>30.61369863</v>
      </c>
      <c r="H28" s="44">
        <v>3.6018418E7</v>
      </c>
      <c r="I28" s="27" t="s">
        <v>2021</v>
      </c>
      <c r="J28" s="27"/>
      <c r="K28" s="399" t="s">
        <v>1618</v>
      </c>
      <c r="L28" s="402" t="s">
        <v>5472</v>
      </c>
      <c r="M28" s="399" t="s">
        <v>2008</v>
      </c>
      <c r="N28" s="44" t="s">
        <v>1620</v>
      </c>
      <c r="O28" s="403" t="s">
        <v>2011</v>
      </c>
      <c r="P28" s="399" t="s">
        <v>2012</v>
      </c>
      <c r="Q28" s="399" t="s">
        <v>1680</v>
      </c>
      <c r="R28" s="399" t="s">
        <v>57</v>
      </c>
      <c r="S28" s="404" t="s">
        <v>1651</v>
      </c>
      <c r="T28" s="404" t="s">
        <v>1651</v>
      </c>
      <c r="U28" s="405" t="s">
        <v>2013</v>
      </c>
      <c r="V28" s="406" t="s">
        <v>2014</v>
      </c>
      <c r="W28" s="399" t="s">
        <v>2015</v>
      </c>
      <c r="X28" s="399" t="s">
        <v>1685</v>
      </c>
      <c r="Y28" s="399" t="s">
        <v>2016</v>
      </c>
      <c r="Z28" s="44" t="s">
        <v>2017</v>
      </c>
      <c r="AA28" s="401" t="s">
        <v>5473</v>
      </c>
      <c r="AB28" s="404" t="s">
        <v>1651</v>
      </c>
      <c r="AC28" s="399" t="s">
        <v>1627</v>
      </c>
      <c r="AD28" s="50" t="s">
        <v>2587</v>
      </c>
      <c r="AE28" s="50" t="s">
        <v>2587</v>
      </c>
      <c r="AF28" s="409" t="s">
        <v>1628</v>
      </c>
      <c r="AG28" s="50" t="s">
        <v>2587</v>
      </c>
      <c r="AH28" s="407">
        <v>44349.0</v>
      </c>
      <c r="AI28" s="407">
        <v>44349.0</v>
      </c>
      <c r="AJ28" s="408">
        <f t="shared" si="2"/>
        <v>44394</v>
      </c>
      <c r="AK28" s="400">
        <f t="shared" si="3"/>
        <v>44441</v>
      </c>
      <c r="AL28" s="46" t="b">
        <v>1</v>
      </c>
      <c r="AM28" s="46" t="b">
        <v>0</v>
      </c>
      <c r="AN28" s="46" t="b">
        <v>0</v>
      </c>
      <c r="AO28" s="405" t="b">
        <v>0</v>
      </c>
      <c r="AP28" s="1245" t="b">
        <v>0</v>
      </c>
      <c r="AQ28" s="1245" t="b">
        <v>0</v>
      </c>
    </row>
    <row r="29">
      <c r="A29" s="1637">
        <v>26.0</v>
      </c>
      <c r="B29" s="398">
        <v>44272.76355466435</v>
      </c>
      <c r="C29" s="405" t="s">
        <v>1969</v>
      </c>
      <c r="D29" s="405" t="s">
        <v>1970</v>
      </c>
      <c r="E29" s="400">
        <v>36452.0</v>
      </c>
      <c r="F29" s="46">
        <v>21.0</v>
      </c>
      <c r="G29" s="1016">
        <f t="shared" si="1"/>
        <v>24.01917808</v>
      </c>
      <c r="H29" s="46">
        <v>4.2157657E7</v>
      </c>
      <c r="I29" s="27" t="s">
        <v>2021</v>
      </c>
      <c r="J29" s="27"/>
      <c r="K29" s="401" t="s">
        <v>5474</v>
      </c>
      <c r="L29" s="402" t="s">
        <v>5475</v>
      </c>
      <c r="M29" s="405" t="s">
        <v>1969</v>
      </c>
      <c r="N29" s="46" t="s">
        <v>1620</v>
      </c>
      <c r="O29" s="413" t="s">
        <v>1973</v>
      </c>
      <c r="P29" s="405" t="s">
        <v>1974</v>
      </c>
      <c r="Q29" s="405" t="s">
        <v>1668</v>
      </c>
      <c r="R29" s="405" t="s">
        <v>57</v>
      </c>
      <c r="S29" s="401" t="s">
        <v>5476</v>
      </c>
      <c r="T29" s="404" t="s">
        <v>1651</v>
      </c>
      <c r="U29" s="401" t="s">
        <v>2587</v>
      </c>
      <c r="V29" s="414" t="s">
        <v>1976</v>
      </c>
      <c r="W29" s="405" t="s">
        <v>1977</v>
      </c>
      <c r="X29" s="405" t="s">
        <v>1685</v>
      </c>
      <c r="Y29" s="405" t="s">
        <v>1978</v>
      </c>
      <c r="Z29" s="46" t="s">
        <v>1708</v>
      </c>
      <c r="AA29" s="401" t="s">
        <v>5477</v>
      </c>
      <c r="AB29" s="405" t="s">
        <v>1792</v>
      </c>
      <c r="AC29" s="399" t="s">
        <v>1627</v>
      </c>
      <c r="AD29" s="50" t="s">
        <v>2587</v>
      </c>
      <c r="AE29" s="50" t="s">
        <v>2587</v>
      </c>
      <c r="AF29" s="409" t="s">
        <v>1628</v>
      </c>
      <c r="AG29" s="50" t="s">
        <v>2587</v>
      </c>
      <c r="AH29" s="407">
        <v>44349.0</v>
      </c>
      <c r="AI29" s="407">
        <v>44349.0</v>
      </c>
      <c r="AJ29" s="408">
        <f t="shared" si="2"/>
        <v>44394</v>
      </c>
      <c r="AK29" s="400">
        <f t="shared" si="3"/>
        <v>44441</v>
      </c>
      <c r="AL29" s="44" t="b">
        <v>0</v>
      </c>
      <c r="AM29" s="46" t="b">
        <v>0</v>
      </c>
      <c r="AN29" s="46" t="b">
        <v>0</v>
      </c>
      <c r="AO29" s="405" t="b">
        <v>0</v>
      </c>
      <c r="AP29" s="1245" t="b">
        <v>0</v>
      </c>
      <c r="AQ29" s="1245" t="b">
        <v>0</v>
      </c>
    </row>
    <row r="30">
      <c r="A30" s="1637">
        <v>27.0</v>
      </c>
      <c r="B30" s="398">
        <v>44284.71099425926</v>
      </c>
      <c r="C30" s="399" t="s">
        <v>2127</v>
      </c>
      <c r="D30" s="399" t="s">
        <v>2128</v>
      </c>
      <c r="E30" s="400">
        <v>37293.0</v>
      </c>
      <c r="F30" s="44">
        <v>19.0</v>
      </c>
      <c r="G30" s="1016">
        <f t="shared" si="1"/>
        <v>21.71506849</v>
      </c>
      <c r="H30" s="44">
        <v>4.3876118E7</v>
      </c>
      <c r="I30" s="27" t="s">
        <v>2021</v>
      </c>
      <c r="J30" s="27"/>
      <c r="K30" s="399" t="s">
        <v>1618</v>
      </c>
      <c r="L30" s="402" t="s">
        <v>5478</v>
      </c>
      <c r="M30" s="399" t="s">
        <v>2127</v>
      </c>
      <c r="N30" s="44" t="s">
        <v>1620</v>
      </c>
      <c r="O30" s="403" t="s">
        <v>2130</v>
      </c>
      <c r="P30" s="399" t="s">
        <v>2131</v>
      </c>
      <c r="Q30" s="399" t="s">
        <v>1668</v>
      </c>
      <c r="R30" s="399" t="s">
        <v>57</v>
      </c>
      <c r="S30" s="399" t="s">
        <v>2132</v>
      </c>
      <c r="T30" s="404" t="s">
        <v>1651</v>
      </c>
      <c r="U30" s="401" t="s">
        <v>2587</v>
      </c>
      <c r="V30" s="406" t="s">
        <v>2133</v>
      </c>
      <c r="W30" s="399" t="s">
        <v>2134</v>
      </c>
      <c r="X30" s="399" t="s">
        <v>2135</v>
      </c>
      <c r="Y30" s="399" t="s">
        <v>2136</v>
      </c>
      <c r="Z30" s="44" t="s">
        <v>1708</v>
      </c>
      <c r="AA30" s="401" t="s">
        <v>5479</v>
      </c>
      <c r="AB30" s="399" t="s">
        <v>2138</v>
      </c>
      <c r="AC30" s="399" t="s">
        <v>1627</v>
      </c>
      <c r="AD30" s="50" t="s">
        <v>2587</v>
      </c>
      <c r="AE30" s="50" t="s">
        <v>2587</v>
      </c>
      <c r="AF30" s="409" t="s">
        <v>1628</v>
      </c>
      <c r="AG30" s="50" t="s">
        <v>2587</v>
      </c>
      <c r="AH30" s="407">
        <v>44355.0</v>
      </c>
      <c r="AI30" s="407">
        <v>44355.0</v>
      </c>
      <c r="AJ30" s="408">
        <f t="shared" si="2"/>
        <v>44400</v>
      </c>
      <c r="AK30" s="400">
        <f t="shared" si="3"/>
        <v>44447</v>
      </c>
      <c r="AL30" s="44" t="b">
        <v>1</v>
      </c>
      <c r="AM30" s="46" t="b">
        <v>0</v>
      </c>
      <c r="AN30" s="46" t="b">
        <v>0</v>
      </c>
      <c r="AO30" s="405" t="b">
        <v>0</v>
      </c>
      <c r="AP30" s="1245" t="b">
        <v>0</v>
      </c>
      <c r="AQ30" s="1245" t="b">
        <v>0</v>
      </c>
    </row>
    <row r="31">
      <c r="A31" s="1637">
        <v>28.0</v>
      </c>
      <c r="B31" s="398">
        <v>44285.72360907408</v>
      </c>
      <c r="C31" s="399" t="s">
        <v>2139</v>
      </c>
      <c r="D31" s="399" t="s">
        <v>2140</v>
      </c>
      <c r="E31" s="400">
        <v>31316.0</v>
      </c>
      <c r="F31" s="44">
        <v>35.0</v>
      </c>
      <c r="G31" s="1016">
        <f t="shared" si="1"/>
        <v>38.09041096</v>
      </c>
      <c r="H31" s="44">
        <v>3.1861022E7</v>
      </c>
      <c r="I31" s="27" t="s">
        <v>2021</v>
      </c>
      <c r="J31" s="27"/>
      <c r="K31" s="399" t="s">
        <v>1618</v>
      </c>
      <c r="L31" s="402" t="s">
        <v>5480</v>
      </c>
      <c r="M31" s="399" t="s">
        <v>2139</v>
      </c>
      <c r="N31" s="44" t="s">
        <v>1620</v>
      </c>
      <c r="O31" s="403" t="s">
        <v>2143</v>
      </c>
      <c r="P31" s="399" t="s">
        <v>2144</v>
      </c>
      <c r="Q31" s="399" t="s">
        <v>1680</v>
      </c>
      <c r="R31" s="399" t="s">
        <v>63</v>
      </c>
      <c r="S31" s="404" t="s">
        <v>1651</v>
      </c>
      <c r="T31" s="404" t="s">
        <v>1651</v>
      </c>
      <c r="U31" s="401" t="s">
        <v>2587</v>
      </c>
      <c r="V31" s="406" t="s">
        <v>2145</v>
      </c>
      <c r="W31" s="399" t="s">
        <v>2146</v>
      </c>
      <c r="X31" s="399" t="s">
        <v>1662</v>
      </c>
      <c r="Y31" s="399" t="s">
        <v>2147</v>
      </c>
      <c r="Z31" s="44" t="s">
        <v>1915</v>
      </c>
      <c r="AA31" s="401" t="s">
        <v>5481</v>
      </c>
      <c r="AB31" s="399" t="s">
        <v>1637</v>
      </c>
      <c r="AC31" s="399" t="s">
        <v>1627</v>
      </c>
      <c r="AD31" s="50" t="s">
        <v>2587</v>
      </c>
      <c r="AE31" s="50" t="s">
        <v>2587</v>
      </c>
      <c r="AF31" s="409" t="s">
        <v>1628</v>
      </c>
      <c r="AG31" s="50" t="s">
        <v>2587</v>
      </c>
      <c r="AH31" s="407">
        <v>44355.0</v>
      </c>
      <c r="AI31" s="407">
        <v>44355.0</v>
      </c>
      <c r="AJ31" s="408">
        <f t="shared" si="2"/>
        <v>44400</v>
      </c>
      <c r="AK31" s="400">
        <f t="shared" si="3"/>
        <v>44447</v>
      </c>
      <c r="AL31" s="46" t="b">
        <v>1</v>
      </c>
      <c r="AM31" s="46" t="b">
        <v>0</v>
      </c>
      <c r="AN31" s="46" t="b">
        <v>0</v>
      </c>
      <c r="AO31" s="405" t="b">
        <v>0</v>
      </c>
      <c r="AP31" s="1245" t="b">
        <v>0</v>
      </c>
      <c r="AQ31" s="1245" t="b">
        <v>0</v>
      </c>
    </row>
    <row r="32">
      <c r="A32" s="1637">
        <v>29.0</v>
      </c>
      <c r="B32" s="398">
        <v>44282.427103333335</v>
      </c>
      <c r="C32" s="399" t="s">
        <v>2088</v>
      </c>
      <c r="D32" s="399" t="s">
        <v>2089</v>
      </c>
      <c r="E32" s="400">
        <v>32258.0</v>
      </c>
      <c r="F32" s="44">
        <v>32.0</v>
      </c>
      <c r="G32" s="1016">
        <f t="shared" si="1"/>
        <v>35.50958904</v>
      </c>
      <c r="H32" s="44">
        <v>3.3780111E7</v>
      </c>
      <c r="I32" s="27" t="s">
        <v>2021</v>
      </c>
      <c r="J32" s="27"/>
      <c r="K32" s="401" t="s">
        <v>5482</v>
      </c>
      <c r="L32" s="402" t="s">
        <v>5483</v>
      </c>
      <c r="M32" s="399" t="s">
        <v>2088</v>
      </c>
      <c r="N32" s="44" t="s">
        <v>1646</v>
      </c>
      <c r="O32" s="403" t="s">
        <v>2092</v>
      </c>
      <c r="P32" s="399" t="s">
        <v>2093</v>
      </c>
      <c r="Q32" s="399" t="s">
        <v>1634</v>
      </c>
      <c r="R32" s="399" t="s">
        <v>57</v>
      </c>
      <c r="S32" s="399" t="s">
        <v>2094</v>
      </c>
      <c r="T32" s="404" t="s">
        <v>1651</v>
      </c>
      <c r="U32" s="401" t="s">
        <v>2587</v>
      </c>
      <c r="V32" s="406" t="s">
        <v>2095</v>
      </c>
      <c r="W32" s="399" t="s">
        <v>2096</v>
      </c>
      <c r="X32" s="399" t="s">
        <v>1662</v>
      </c>
      <c r="Y32" s="399" t="s">
        <v>2097</v>
      </c>
      <c r="Z32" s="44" t="s">
        <v>2098</v>
      </c>
      <c r="AA32" s="401" t="s">
        <v>5484</v>
      </c>
      <c r="AB32" s="399" t="s">
        <v>1651</v>
      </c>
      <c r="AC32" s="399" t="s">
        <v>1627</v>
      </c>
      <c r="AD32" s="50" t="s">
        <v>2587</v>
      </c>
      <c r="AE32" s="50" t="s">
        <v>2587</v>
      </c>
      <c r="AF32" s="410" t="s">
        <v>1628</v>
      </c>
      <c r="AG32" s="50" t="s">
        <v>2587</v>
      </c>
      <c r="AH32" s="407">
        <v>44355.0</v>
      </c>
      <c r="AI32" s="407">
        <v>44355.0</v>
      </c>
      <c r="AJ32" s="408">
        <f t="shared" ref="AJ32:AJ33" si="4">DATE(YEAR(AH32),MONTH(AH32)+1,DAY(AH32)+15)</f>
        <v>44400</v>
      </c>
      <c r="AK32" s="400">
        <f t="shared" ref="AK32:AK33" si="5">DATE(YEAR(AH32),MONTH(AH32)+3,DAY(AH32))</f>
        <v>44447</v>
      </c>
      <c r="AL32" s="46" t="b">
        <v>0</v>
      </c>
      <c r="AM32" s="46" t="b">
        <v>0</v>
      </c>
      <c r="AN32" s="44" t="b">
        <v>0</v>
      </c>
      <c r="AO32" s="399" t="b">
        <v>0</v>
      </c>
      <c r="AP32" s="1236" t="b">
        <v>0</v>
      </c>
      <c r="AQ32" s="1236" t="b">
        <v>0</v>
      </c>
    </row>
    <row r="33">
      <c r="A33" s="1637">
        <v>30.0</v>
      </c>
      <c r="B33" s="398">
        <v>44355.780551874996</v>
      </c>
      <c r="C33" s="399" t="s">
        <v>2737</v>
      </c>
      <c r="D33" s="399" t="s">
        <v>2738</v>
      </c>
      <c r="E33" s="400">
        <v>34727.0</v>
      </c>
      <c r="F33" s="44">
        <v>26.0</v>
      </c>
      <c r="G33" s="1016">
        <f t="shared" si="1"/>
        <v>28.74520548</v>
      </c>
      <c r="H33" s="44">
        <v>3.8658181E7</v>
      </c>
      <c r="I33" s="27" t="s">
        <v>2021</v>
      </c>
      <c r="J33" s="27"/>
      <c r="K33" s="399" t="s">
        <v>1618</v>
      </c>
      <c r="L33" s="402" t="s">
        <v>5485</v>
      </c>
      <c r="M33" s="399" t="s">
        <v>2737</v>
      </c>
      <c r="N33" s="44" t="s">
        <v>1620</v>
      </c>
      <c r="O33" s="403" t="s">
        <v>2740</v>
      </c>
      <c r="P33" s="399" t="s">
        <v>2741</v>
      </c>
      <c r="Q33" s="399" t="s">
        <v>1634</v>
      </c>
      <c r="R33" s="399" t="s">
        <v>59</v>
      </c>
      <c r="S33" s="399" t="s">
        <v>2742</v>
      </c>
      <c r="T33" s="399" t="s">
        <v>2743</v>
      </c>
      <c r="U33" s="399" t="s">
        <v>2744</v>
      </c>
      <c r="V33" s="406" t="s">
        <v>2745</v>
      </c>
      <c r="W33" s="399" t="s">
        <v>2746</v>
      </c>
      <c r="X33" s="399" t="s">
        <v>1662</v>
      </c>
      <c r="Y33" s="399" t="s">
        <v>2747</v>
      </c>
      <c r="Z33" s="44" t="s">
        <v>1723</v>
      </c>
      <c r="AA33" s="401" t="s">
        <v>5486</v>
      </c>
      <c r="AB33" s="399" t="s">
        <v>2401</v>
      </c>
      <c r="AC33" s="399" t="s">
        <v>2517</v>
      </c>
      <c r="AD33" s="50" t="s">
        <v>2587</v>
      </c>
      <c r="AE33" s="50" t="s">
        <v>2587</v>
      </c>
      <c r="AF33" s="44" t="s">
        <v>1640</v>
      </c>
      <c r="AG33" s="50" t="s">
        <v>2587</v>
      </c>
      <c r="AH33" s="407">
        <v>44068.0</v>
      </c>
      <c r="AI33" s="407">
        <v>44355.0</v>
      </c>
      <c r="AJ33" s="408">
        <f t="shared" si="4"/>
        <v>44114</v>
      </c>
      <c r="AK33" s="400">
        <f t="shared" si="5"/>
        <v>44160</v>
      </c>
      <c r="AL33" s="46" t="b">
        <v>0</v>
      </c>
      <c r="AM33" s="46" t="b">
        <v>0</v>
      </c>
      <c r="AN33" s="44" t="b">
        <v>1</v>
      </c>
      <c r="AO33" s="399" t="b">
        <v>1</v>
      </c>
      <c r="AP33" s="1236" t="b">
        <v>0</v>
      </c>
      <c r="AQ33" s="1236" t="b">
        <v>0</v>
      </c>
    </row>
    <row r="34">
      <c r="A34" s="1636">
        <v>31.0</v>
      </c>
      <c r="B34" s="398">
        <v>44357.76293950231</v>
      </c>
      <c r="C34" s="399" t="s">
        <v>2762</v>
      </c>
      <c r="D34" s="399" t="s">
        <v>2763</v>
      </c>
      <c r="E34" s="400">
        <v>36617.0</v>
      </c>
      <c r="F34" s="44">
        <v>21.0</v>
      </c>
      <c r="G34" s="1016">
        <f t="shared" si="1"/>
        <v>23.56712329</v>
      </c>
      <c r="H34" s="44">
        <v>4.2392678E7</v>
      </c>
      <c r="I34" s="27" t="s">
        <v>2021</v>
      </c>
      <c r="J34" s="27"/>
      <c r="K34" s="401" t="s">
        <v>5487</v>
      </c>
      <c r="L34" s="402" t="s">
        <v>5488</v>
      </c>
      <c r="M34" s="399" t="s">
        <v>2762</v>
      </c>
      <c r="N34" s="44" t="s">
        <v>1620</v>
      </c>
      <c r="O34" s="403" t="s">
        <v>2766</v>
      </c>
      <c r="P34" s="399" t="s">
        <v>2767</v>
      </c>
      <c r="Q34" s="399" t="s">
        <v>1634</v>
      </c>
      <c r="R34" s="399" t="s">
        <v>59</v>
      </c>
      <c r="S34" s="399" t="s">
        <v>2768</v>
      </c>
      <c r="T34" s="404" t="s">
        <v>1651</v>
      </c>
      <c r="U34" s="399" t="s">
        <v>2769</v>
      </c>
      <c r="V34" s="406" t="s">
        <v>2770</v>
      </c>
      <c r="W34" s="399" t="s">
        <v>2771</v>
      </c>
      <c r="X34" s="399" t="s">
        <v>1662</v>
      </c>
      <c r="Y34" s="399" t="s">
        <v>2772</v>
      </c>
      <c r="Z34" s="44" t="s">
        <v>2071</v>
      </c>
      <c r="AA34" s="401" t="s">
        <v>5489</v>
      </c>
      <c r="AB34" s="399" t="s">
        <v>1651</v>
      </c>
      <c r="AC34" s="399" t="s">
        <v>2517</v>
      </c>
      <c r="AD34" s="50" t="s">
        <v>2587</v>
      </c>
      <c r="AE34" s="50" t="s">
        <v>2587</v>
      </c>
      <c r="AF34" s="44" t="s">
        <v>1640</v>
      </c>
      <c r="AG34" s="50" t="s">
        <v>2587</v>
      </c>
      <c r="AH34" s="407">
        <v>44067.0</v>
      </c>
      <c r="AI34" s="407">
        <v>44384.0</v>
      </c>
      <c r="AJ34" s="408">
        <f t="shared" ref="AJ34:AJ37" si="6">DATE(YEAR(AI34),MONTH(AI34)+1,DAY(AI34)+15)</f>
        <v>44430</v>
      </c>
      <c r="AK34" s="400">
        <f t="shared" ref="AK34:AK37" si="7">DATE(YEAR(AI34),MONTH(AI34)+3,DAY(AI34))</f>
        <v>44476</v>
      </c>
      <c r="AL34" s="46" t="b">
        <v>0</v>
      </c>
      <c r="AM34" s="46" t="b">
        <v>0</v>
      </c>
      <c r="AN34" s="44" t="b">
        <v>1</v>
      </c>
      <c r="AO34" s="399" t="b">
        <v>1</v>
      </c>
      <c r="AP34" s="1236" t="b">
        <v>0</v>
      </c>
      <c r="AQ34" s="1236" t="b">
        <v>0</v>
      </c>
    </row>
    <row r="35">
      <c r="A35" s="1637">
        <v>32.0</v>
      </c>
      <c r="B35" s="398">
        <v>44349.56902894676</v>
      </c>
      <c r="C35" s="399" t="s">
        <v>2615</v>
      </c>
      <c r="D35" s="399" t="s">
        <v>2616</v>
      </c>
      <c r="E35" s="400">
        <v>36404.0</v>
      </c>
      <c r="F35" s="44">
        <v>21.0</v>
      </c>
      <c r="G35" s="1016">
        <f t="shared" si="1"/>
        <v>24.15068493</v>
      </c>
      <c r="H35" s="44">
        <v>4.2100321E7</v>
      </c>
      <c r="I35" s="27" t="s">
        <v>2021</v>
      </c>
      <c r="J35" s="27"/>
      <c r="K35" s="399" t="s">
        <v>1618</v>
      </c>
      <c r="L35" s="402" t="s">
        <v>5490</v>
      </c>
      <c r="M35" s="399" t="s">
        <v>2615</v>
      </c>
      <c r="N35" s="44" t="s">
        <v>1620</v>
      </c>
      <c r="O35" s="403" t="s">
        <v>2617</v>
      </c>
      <c r="P35" s="399" t="s">
        <v>2618</v>
      </c>
      <c r="Q35" s="399" t="s">
        <v>1622</v>
      </c>
      <c r="R35" s="399" t="s">
        <v>59</v>
      </c>
      <c r="S35" s="399" t="s">
        <v>2619</v>
      </c>
      <c r="T35" s="404" t="s">
        <v>1651</v>
      </c>
      <c r="U35" s="399" t="s">
        <v>2620</v>
      </c>
      <c r="V35" s="406" t="s">
        <v>2621</v>
      </c>
      <c r="W35" s="399" t="s">
        <v>2622</v>
      </c>
      <c r="X35" s="399" t="s">
        <v>1662</v>
      </c>
      <c r="Y35" s="399" t="s">
        <v>2623</v>
      </c>
      <c r="Z35" s="44" t="s">
        <v>1897</v>
      </c>
      <c r="AA35" s="401" t="s">
        <v>5491</v>
      </c>
      <c r="AB35" s="399" t="s">
        <v>2624</v>
      </c>
      <c r="AC35" s="399" t="s">
        <v>2517</v>
      </c>
      <c r="AD35" s="50" t="s">
        <v>2587</v>
      </c>
      <c r="AE35" s="50" t="s">
        <v>2587</v>
      </c>
      <c r="AF35" s="44" t="s">
        <v>1640</v>
      </c>
      <c r="AG35" s="50" t="s">
        <v>2587</v>
      </c>
      <c r="AH35" s="407">
        <v>44084.0</v>
      </c>
      <c r="AI35" s="407">
        <v>44348.0</v>
      </c>
      <c r="AJ35" s="408">
        <f t="shared" si="6"/>
        <v>44393</v>
      </c>
      <c r="AK35" s="400">
        <f t="shared" si="7"/>
        <v>44440</v>
      </c>
      <c r="AL35" s="46" t="b">
        <v>0</v>
      </c>
      <c r="AM35" s="46" t="b">
        <v>0</v>
      </c>
      <c r="AN35" s="44" t="b">
        <v>1</v>
      </c>
      <c r="AO35" s="399" t="b">
        <v>1</v>
      </c>
      <c r="AP35" s="1236" t="b">
        <v>0</v>
      </c>
      <c r="AQ35" s="1236" t="b">
        <v>0</v>
      </c>
    </row>
    <row r="36">
      <c r="A36" s="1637">
        <v>33.0</v>
      </c>
      <c r="B36" s="398">
        <v>44348.77463701389</v>
      </c>
      <c r="C36" s="399" t="s">
        <v>2591</v>
      </c>
      <c r="D36" s="399" t="s">
        <v>2592</v>
      </c>
      <c r="E36" s="400">
        <v>34094.0</v>
      </c>
      <c r="F36" s="44">
        <v>28.0</v>
      </c>
      <c r="G36" s="1016">
        <f t="shared" si="1"/>
        <v>30.47945205</v>
      </c>
      <c r="H36" s="44">
        <v>3.7475363E7</v>
      </c>
      <c r="I36" s="27" t="s">
        <v>2021</v>
      </c>
      <c r="J36" s="27"/>
      <c r="K36" s="399" t="s">
        <v>1618</v>
      </c>
      <c r="L36" s="402" t="s">
        <v>5492</v>
      </c>
      <c r="M36" s="399" t="s">
        <v>2591</v>
      </c>
      <c r="N36" s="44" t="s">
        <v>1620</v>
      </c>
      <c r="O36" s="403" t="s">
        <v>2595</v>
      </c>
      <c r="P36" s="399" t="s">
        <v>2596</v>
      </c>
      <c r="Q36" s="399" t="s">
        <v>1634</v>
      </c>
      <c r="R36" s="399" t="s">
        <v>59</v>
      </c>
      <c r="S36" s="399" t="s">
        <v>2597</v>
      </c>
      <c r="T36" s="404" t="s">
        <v>1651</v>
      </c>
      <c r="U36" s="399" t="s">
        <v>2598</v>
      </c>
      <c r="V36" s="406" t="s">
        <v>2599</v>
      </c>
      <c r="W36" s="399" t="s">
        <v>1747</v>
      </c>
      <c r="X36" s="399" t="s">
        <v>1662</v>
      </c>
      <c r="Y36" s="399" t="s">
        <v>2600</v>
      </c>
      <c r="Z36" s="44" t="s">
        <v>2032</v>
      </c>
      <c r="AA36" s="401" t="s">
        <v>5493</v>
      </c>
      <c r="AB36" s="399" t="s">
        <v>2602</v>
      </c>
      <c r="AC36" s="399" t="s">
        <v>2517</v>
      </c>
      <c r="AD36" s="50" t="s">
        <v>2587</v>
      </c>
      <c r="AE36" s="50" t="s">
        <v>2587</v>
      </c>
      <c r="AF36" s="44" t="s">
        <v>1640</v>
      </c>
      <c r="AG36" s="50" t="s">
        <v>2587</v>
      </c>
      <c r="AH36" s="407">
        <v>44102.0</v>
      </c>
      <c r="AI36" s="407">
        <v>44348.0</v>
      </c>
      <c r="AJ36" s="408">
        <f t="shared" si="6"/>
        <v>44393</v>
      </c>
      <c r="AK36" s="400">
        <f t="shared" si="7"/>
        <v>44440</v>
      </c>
      <c r="AL36" s="46" t="b">
        <v>0</v>
      </c>
      <c r="AM36" s="46" t="b">
        <v>0</v>
      </c>
      <c r="AN36" s="44" t="b">
        <v>1</v>
      </c>
      <c r="AO36" s="399" t="b">
        <v>1</v>
      </c>
      <c r="AP36" s="1236" t="b">
        <v>0</v>
      </c>
      <c r="AQ36" s="1236" t="b">
        <v>0</v>
      </c>
    </row>
    <row r="37">
      <c r="A37" s="1637">
        <v>34.0</v>
      </c>
      <c r="B37" s="398">
        <v>44347.90294836806</v>
      </c>
      <c r="C37" s="399" t="s">
        <v>2531</v>
      </c>
      <c r="D37" s="399" t="s">
        <v>2532</v>
      </c>
      <c r="E37" s="400">
        <v>34803.0</v>
      </c>
      <c r="F37" s="44">
        <v>26.0</v>
      </c>
      <c r="G37" s="1016">
        <f t="shared" si="1"/>
        <v>28.5369863</v>
      </c>
      <c r="H37" s="45">
        <v>3.8615955E7</v>
      </c>
      <c r="I37" s="27" t="s">
        <v>2021</v>
      </c>
      <c r="J37" s="27"/>
      <c r="K37" s="401" t="s">
        <v>5494</v>
      </c>
      <c r="L37" s="402" t="s">
        <v>5495</v>
      </c>
      <c r="M37" s="399" t="s">
        <v>2531</v>
      </c>
      <c r="N37" s="44" t="s">
        <v>1620</v>
      </c>
      <c r="O37" s="403" t="s">
        <v>2534</v>
      </c>
      <c r="P37" s="399" t="s">
        <v>2535</v>
      </c>
      <c r="Q37" s="399" t="s">
        <v>1622</v>
      </c>
      <c r="R37" s="399" t="s">
        <v>59</v>
      </c>
      <c r="S37" s="399" t="s">
        <v>2536</v>
      </c>
      <c r="T37" s="399" t="s">
        <v>2537</v>
      </c>
      <c r="U37" s="399" t="s">
        <v>2538</v>
      </c>
      <c r="V37" s="406" t="s">
        <v>2539</v>
      </c>
      <c r="W37" s="399" t="s">
        <v>2540</v>
      </c>
      <c r="X37" s="399" t="s">
        <v>1685</v>
      </c>
      <c r="Y37" s="399" t="s">
        <v>2541</v>
      </c>
      <c r="Z37" s="44" t="s">
        <v>2542</v>
      </c>
      <c r="AA37" s="401" t="s">
        <v>5496</v>
      </c>
      <c r="AB37" s="399" t="s">
        <v>2544</v>
      </c>
      <c r="AC37" s="399" t="s">
        <v>2517</v>
      </c>
      <c r="AD37" s="50" t="s">
        <v>2587</v>
      </c>
      <c r="AE37" s="50" t="s">
        <v>2587</v>
      </c>
      <c r="AF37" s="44" t="s">
        <v>1640</v>
      </c>
      <c r="AG37" s="50" t="s">
        <v>2587</v>
      </c>
      <c r="AH37" s="407">
        <v>43932.0</v>
      </c>
      <c r="AI37" s="407">
        <v>44347.0</v>
      </c>
      <c r="AJ37" s="408">
        <f t="shared" si="6"/>
        <v>44393</v>
      </c>
      <c r="AK37" s="400">
        <f t="shared" si="7"/>
        <v>44439</v>
      </c>
      <c r="AL37" s="46" t="b">
        <v>0</v>
      </c>
      <c r="AM37" s="46" t="b">
        <v>0</v>
      </c>
      <c r="AN37" s="44" t="b">
        <v>1</v>
      </c>
      <c r="AO37" s="399" t="b">
        <v>1</v>
      </c>
      <c r="AP37" s="1236" t="b">
        <v>0</v>
      </c>
      <c r="AQ37" s="1236" t="b">
        <v>0</v>
      </c>
    </row>
    <row r="38" ht="17.25" customHeight="1">
      <c r="A38" s="1637">
        <v>35.0</v>
      </c>
      <c r="B38" s="398">
        <v>44348.526083495366</v>
      </c>
      <c r="C38" s="399" t="s">
        <v>2563</v>
      </c>
      <c r="D38" s="399" t="s">
        <v>2564</v>
      </c>
      <c r="E38" s="400">
        <v>36671.0</v>
      </c>
      <c r="F38" s="44">
        <v>21.0</v>
      </c>
      <c r="G38" s="1016">
        <f t="shared" si="1"/>
        <v>23.41917808</v>
      </c>
      <c r="H38" s="45">
        <v>4.2689528E7</v>
      </c>
      <c r="I38" s="27" t="s">
        <v>2021</v>
      </c>
      <c r="J38" s="27"/>
      <c r="K38" s="401" t="s">
        <v>5497</v>
      </c>
      <c r="L38" s="402" t="s">
        <v>5498</v>
      </c>
      <c r="M38" s="399" t="s">
        <v>2563</v>
      </c>
      <c r="N38" s="44" t="s">
        <v>1620</v>
      </c>
      <c r="O38" s="403" t="s">
        <v>2567</v>
      </c>
      <c r="P38" s="401" t="s">
        <v>2587</v>
      </c>
      <c r="Q38" s="399" t="s">
        <v>1680</v>
      </c>
      <c r="R38" s="399" t="s">
        <v>57</v>
      </c>
      <c r="S38" s="399" t="s">
        <v>2568</v>
      </c>
      <c r="T38" s="399" t="s">
        <v>2569</v>
      </c>
      <c r="U38" s="405" t="s">
        <v>2570</v>
      </c>
      <c r="V38" s="406" t="s">
        <v>2571</v>
      </c>
      <c r="W38" s="399" t="s">
        <v>5499</v>
      </c>
      <c r="X38" s="399" t="s">
        <v>1662</v>
      </c>
      <c r="Y38" s="399" t="s">
        <v>2573</v>
      </c>
      <c r="Z38" s="44" t="s">
        <v>1708</v>
      </c>
      <c r="AA38" s="401" t="s">
        <v>5500</v>
      </c>
      <c r="AB38" s="399" t="s">
        <v>2575</v>
      </c>
      <c r="AC38" s="399" t="s">
        <v>2517</v>
      </c>
      <c r="AD38" s="50" t="s">
        <v>2587</v>
      </c>
      <c r="AE38" s="50" t="s">
        <v>2587</v>
      </c>
      <c r="AF38" s="44" t="s">
        <v>1640</v>
      </c>
      <c r="AG38" s="50" t="s">
        <v>2587</v>
      </c>
      <c r="AH38" s="407">
        <v>44161.0</v>
      </c>
      <c r="AI38" s="415" t="s">
        <v>2576</v>
      </c>
      <c r="AJ38" s="408"/>
      <c r="AK38" s="44"/>
      <c r="AL38" s="46" t="b">
        <v>0</v>
      </c>
      <c r="AM38" s="46" t="b">
        <v>0</v>
      </c>
      <c r="AN38" s="44" t="b">
        <v>1</v>
      </c>
      <c r="AO38" s="399" t="b">
        <v>1</v>
      </c>
      <c r="AP38" s="1236" t="b">
        <v>0</v>
      </c>
      <c r="AQ38" s="1236" t="b">
        <v>0</v>
      </c>
    </row>
    <row r="39">
      <c r="A39" s="1637">
        <v>36.0</v>
      </c>
      <c r="B39" s="398">
        <v>44351.78309946759</v>
      </c>
      <c r="C39" s="399" t="s">
        <v>2701</v>
      </c>
      <c r="D39" s="399" t="s">
        <v>2702</v>
      </c>
      <c r="E39" s="400">
        <v>36390.0</v>
      </c>
      <c r="F39" s="44">
        <v>21.0</v>
      </c>
      <c r="G39" s="1016">
        <f t="shared" si="1"/>
        <v>24.1890411</v>
      </c>
      <c r="H39" s="44">
        <v>4.2103092E7</v>
      </c>
      <c r="I39" s="27" t="s">
        <v>2021</v>
      </c>
      <c r="J39" s="27"/>
      <c r="K39" s="399" t="s">
        <v>1618</v>
      </c>
      <c r="L39" s="402" t="s">
        <v>5501</v>
      </c>
      <c r="M39" s="399" t="s">
        <v>2701</v>
      </c>
      <c r="N39" s="44" t="s">
        <v>1620</v>
      </c>
      <c r="O39" s="403" t="s">
        <v>2704</v>
      </c>
      <c r="P39" s="399" t="s">
        <v>2705</v>
      </c>
      <c r="Q39" s="399" t="s">
        <v>1622</v>
      </c>
      <c r="R39" s="399" t="s">
        <v>59</v>
      </c>
      <c r="S39" s="399" t="s">
        <v>2706</v>
      </c>
      <c r="T39" s="416" t="s">
        <v>2707</v>
      </c>
      <c r="U39" s="401" t="s">
        <v>2587</v>
      </c>
      <c r="V39" s="406" t="s">
        <v>2708</v>
      </c>
      <c r="W39" s="399" t="s">
        <v>2709</v>
      </c>
      <c r="X39" s="399" t="s">
        <v>1685</v>
      </c>
      <c r="Y39" s="399" t="s">
        <v>2710</v>
      </c>
      <c r="Z39" s="44" t="s">
        <v>1708</v>
      </c>
      <c r="AA39" s="401" t="s">
        <v>5502</v>
      </c>
      <c r="AB39" s="399" t="s">
        <v>1805</v>
      </c>
      <c r="AC39" s="399" t="s">
        <v>2517</v>
      </c>
      <c r="AD39" s="50" t="s">
        <v>2587</v>
      </c>
      <c r="AE39" s="50" t="s">
        <v>2587</v>
      </c>
      <c r="AF39" s="44" t="s">
        <v>1640</v>
      </c>
      <c r="AG39" s="50" t="s">
        <v>2587</v>
      </c>
      <c r="AH39" s="407">
        <v>43965.0</v>
      </c>
      <c r="AI39" s="407">
        <v>44351.0</v>
      </c>
      <c r="AJ39" s="408">
        <f t="shared" ref="AJ39:AJ43" si="8">DATE(YEAR(AI39),MONTH(AI39)+1,DAY(AI39)+15)</f>
        <v>44396</v>
      </c>
      <c r="AK39" s="400">
        <f t="shared" ref="AK39:AK43" si="9">DATE(YEAR(AI39),MONTH(AI39)+3,DAY(AI39))</f>
        <v>44443</v>
      </c>
      <c r="AL39" s="46" t="b">
        <v>0</v>
      </c>
      <c r="AM39" s="46" t="b">
        <v>0</v>
      </c>
      <c r="AN39" s="44" t="b">
        <v>1</v>
      </c>
      <c r="AO39" s="399" t="b">
        <v>1</v>
      </c>
      <c r="AP39" s="1236" t="b">
        <v>0</v>
      </c>
      <c r="AQ39" s="1236" t="b">
        <v>0</v>
      </c>
    </row>
    <row r="40">
      <c r="A40" s="1637">
        <v>37.0</v>
      </c>
      <c r="B40" s="398">
        <v>44348.468171851855</v>
      </c>
      <c r="C40" s="399" t="s">
        <v>2553</v>
      </c>
      <c r="D40" s="399" t="s">
        <v>2554</v>
      </c>
      <c r="E40" s="400">
        <v>36438.0</v>
      </c>
      <c r="F40" s="44">
        <v>21.0</v>
      </c>
      <c r="G40" s="1016">
        <f t="shared" si="1"/>
        <v>24.05753425</v>
      </c>
      <c r="H40" s="44">
        <v>4.2312513E7</v>
      </c>
      <c r="I40" s="27" t="s">
        <v>2021</v>
      </c>
      <c r="J40" s="27"/>
      <c r="K40" s="401" t="s">
        <v>5503</v>
      </c>
      <c r="L40" s="402" t="s">
        <v>5504</v>
      </c>
      <c r="M40" s="399" t="s">
        <v>2553</v>
      </c>
      <c r="N40" s="44" t="s">
        <v>1620</v>
      </c>
      <c r="O40" s="403" t="s">
        <v>2557</v>
      </c>
      <c r="P40" s="399" t="s">
        <v>2558</v>
      </c>
      <c r="Q40" s="399" t="s">
        <v>1622</v>
      </c>
      <c r="R40" s="399" t="s">
        <v>59</v>
      </c>
      <c r="S40" s="399" t="s">
        <v>2559</v>
      </c>
      <c r="T40" s="399" t="s">
        <v>2559</v>
      </c>
      <c r="U40" s="401" t="s">
        <v>2587</v>
      </c>
      <c r="V40" s="406" t="s">
        <v>2560</v>
      </c>
      <c r="W40" s="399" t="s">
        <v>1747</v>
      </c>
      <c r="X40" s="399" t="s">
        <v>1662</v>
      </c>
      <c r="Y40" s="399" t="s">
        <v>2561</v>
      </c>
      <c r="Z40" s="44" t="s">
        <v>1708</v>
      </c>
      <c r="AA40" s="401" t="s">
        <v>5504</v>
      </c>
      <c r="AB40" s="399" t="s">
        <v>2562</v>
      </c>
      <c r="AC40" s="399" t="s">
        <v>2517</v>
      </c>
      <c r="AD40" s="50" t="s">
        <v>2587</v>
      </c>
      <c r="AE40" s="50" t="s">
        <v>2587</v>
      </c>
      <c r="AF40" s="46" t="s">
        <v>1640</v>
      </c>
      <c r="AG40" s="50" t="s">
        <v>2587</v>
      </c>
      <c r="AH40" s="407">
        <v>44000.0</v>
      </c>
      <c r="AI40" s="407">
        <v>44348.0</v>
      </c>
      <c r="AJ40" s="408">
        <f t="shared" si="8"/>
        <v>44393</v>
      </c>
      <c r="AK40" s="400">
        <f t="shared" si="9"/>
        <v>44440</v>
      </c>
      <c r="AL40" s="44" t="b">
        <v>0</v>
      </c>
      <c r="AM40" s="46" t="b">
        <v>0</v>
      </c>
      <c r="AN40" s="44" t="b">
        <v>1</v>
      </c>
      <c r="AO40" s="399" t="b">
        <v>1</v>
      </c>
      <c r="AP40" s="1236" t="b">
        <v>0</v>
      </c>
      <c r="AQ40" s="1236" t="b">
        <v>0</v>
      </c>
    </row>
    <row r="41" ht="18.0" customHeight="1">
      <c r="A41" s="1637">
        <v>38.0</v>
      </c>
      <c r="B41" s="398">
        <v>44306.496817708336</v>
      </c>
      <c r="C41" s="399" t="s">
        <v>2280</v>
      </c>
      <c r="D41" s="399" t="s">
        <v>2281</v>
      </c>
      <c r="E41" s="400">
        <v>34740.0</v>
      </c>
      <c r="F41" s="44">
        <v>26.0</v>
      </c>
      <c r="G41" s="1016">
        <f t="shared" si="1"/>
        <v>28.70958904</v>
      </c>
      <c r="H41" s="44">
        <v>3.8707894E7</v>
      </c>
      <c r="I41" s="27" t="s">
        <v>2021</v>
      </c>
      <c r="J41" s="27"/>
      <c r="K41" s="401" t="s">
        <v>5505</v>
      </c>
      <c r="L41" s="402" t="s">
        <v>5506</v>
      </c>
      <c r="M41" s="399" t="s">
        <v>2285</v>
      </c>
      <c r="N41" s="44" t="s">
        <v>1620</v>
      </c>
      <c r="O41" s="403" t="s">
        <v>2284</v>
      </c>
      <c r="P41" s="399" t="s">
        <v>2286</v>
      </c>
      <c r="Q41" s="399" t="s">
        <v>1634</v>
      </c>
      <c r="R41" s="399" t="s">
        <v>57</v>
      </c>
      <c r="S41" s="399" t="s">
        <v>2287</v>
      </c>
      <c r="T41" s="404" t="s">
        <v>1651</v>
      </c>
      <c r="U41" s="401" t="s">
        <v>2587</v>
      </c>
      <c r="V41" s="406" t="s">
        <v>2288</v>
      </c>
      <c r="W41" s="399" t="s">
        <v>2289</v>
      </c>
      <c r="X41" s="399" t="s">
        <v>2290</v>
      </c>
      <c r="Y41" s="399" t="s">
        <v>2291</v>
      </c>
      <c r="Z41" s="44" t="s">
        <v>1884</v>
      </c>
      <c r="AA41" s="401" t="s">
        <v>5507</v>
      </c>
      <c r="AB41" s="399" t="s">
        <v>1792</v>
      </c>
      <c r="AC41" s="399" t="s">
        <v>1627</v>
      </c>
      <c r="AD41" s="50" t="s">
        <v>2587</v>
      </c>
      <c r="AE41" s="50" t="s">
        <v>2587</v>
      </c>
      <c r="AF41" s="409" t="s">
        <v>1628</v>
      </c>
      <c r="AG41" s="50" t="s">
        <v>2587</v>
      </c>
      <c r="AH41" s="407">
        <v>44362.0</v>
      </c>
      <c r="AI41" s="407">
        <v>44362.0</v>
      </c>
      <c r="AJ41" s="408">
        <f t="shared" si="8"/>
        <v>44407</v>
      </c>
      <c r="AK41" s="400">
        <f t="shared" si="9"/>
        <v>44454</v>
      </c>
      <c r="AL41" s="46" t="b">
        <v>1</v>
      </c>
      <c r="AM41" s="46" t="b">
        <v>0</v>
      </c>
      <c r="AN41" s="44" t="b">
        <v>1</v>
      </c>
      <c r="AO41" s="399" t="b">
        <v>1</v>
      </c>
      <c r="AP41" s="1236" t="b">
        <v>0</v>
      </c>
      <c r="AQ41" s="1236" t="b">
        <v>0</v>
      </c>
    </row>
    <row r="42">
      <c r="A42" s="1637">
        <v>39.0</v>
      </c>
      <c r="B42" s="398">
        <v>44271.57836211806</v>
      </c>
      <c r="C42" s="399" t="s">
        <v>1946</v>
      </c>
      <c r="D42" s="399" t="s">
        <v>1947</v>
      </c>
      <c r="E42" s="400">
        <v>28355.0</v>
      </c>
      <c r="F42" s="44">
        <v>43.0</v>
      </c>
      <c r="G42" s="1016">
        <f t="shared" si="1"/>
        <v>46.20273973</v>
      </c>
      <c r="H42" s="47" t="s">
        <v>85</v>
      </c>
      <c r="I42" s="44" t="s">
        <v>1948</v>
      </c>
      <c r="J42" s="44"/>
      <c r="K42" s="401" t="s">
        <v>5508</v>
      </c>
      <c r="L42" s="402" t="s">
        <v>5509</v>
      </c>
      <c r="M42" s="399" t="s">
        <v>1946</v>
      </c>
      <c r="N42" s="44" t="s">
        <v>1646</v>
      </c>
      <c r="O42" s="403" t="s">
        <v>1950</v>
      </c>
      <c r="P42" s="399" t="s">
        <v>1951</v>
      </c>
      <c r="Q42" s="399" t="s">
        <v>1668</v>
      </c>
      <c r="R42" s="399" t="s">
        <v>57</v>
      </c>
      <c r="S42" s="399" t="s">
        <v>1952</v>
      </c>
      <c r="T42" s="399" t="s">
        <v>1953</v>
      </c>
      <c r="U42" s="401" t="s">
        <v>2587</v>
      </c>
      <c r="V42" s="406" t="s">
        <v>1954</v>
      </c>
      <c r="W42" s="399" t="s">
        <v>1747</v>
      </c>
      <c r="X42" s="399" t="s">
        <v>1895</v>
      </c>
      <c r="Y42" s="399" t="s">
        <v>1955</v>
      </c>
      <c r="Z42" s="44" t="s">
        <v>1956</v>
      </c>
      <c r="AA42" s="401" t="s">
        <v>5510</v>
      </c>
      <c r="AB42" s="399" t="s">
        <v>1651</v>
      </c>
      <c r="AC42" s="399" t="s">
        <v>1627</v>
      </c>
      <c r="AD42" s="50" t="s">
        <v>2587</v>
      </c>
      <c r="AE42" s="50" t="s">
        <v>2587</v>
      </c>
      <c r="AF42" s="409" t="s">
        <v>1628</v>
      </c>
      <c r="AG42" s="50" t="s">
        <v>2587</v>
      </c>
      <c r="AH42" s="407">
        <v>44362.0</v>
      </c>
      <c r="AI42" s="407">
        <v>44362.0</v>
      </c>
      <c r="AJ42" s="408">
        <f t="shared" si="8"/>
        <v>44407</v>
      </c>
      <c r="AK42" s="400">
        <f t="shared" si="9"/>
        <v>44454</v>
      </c>
      <c r="AL42" s="44" t="b">
        <v>0</v>
      </c>
      <c r="AM42" s="46" t="b">
        <v>0</v>
      </c>
      <c r="AN42" s="44" t="b">
        <v>1</v>
      </c>
      <c r="AO42" s="399" t="b">
        <v>1</v>
      </c>
      <c r="AP42" s="1236" t="b">
        <v>0</v>
      </c>
      <c r="AQ42" s="1236" t="b">
        <v>0</v>
      </c>
    </row>
    <row r="43">
      <c r="A43" s="1637">
        <v>40.0</v>
      </c>
      <c r="B43" s="398">
        <v>44307.636409259256</v>
      </c>
      <c r="C43" s="399" t="s">
        <v>2302</v>
      </c>
      <c r="D43" s="399" t="s">
        <v>5511</v>
      </c>
      <c r="E43" s="400">
        <v>34259.0</v>
      </c>
      <c r="F43" s="44">
        <v>27.0</v>
      </c>
      <c r="G43" s="1016">
        <f t="shared" si="1"/>
        <v>30.02739726</v>
      </c>
      <c r="H43" s="44">
        <v>3.7377948E7</v>
      </c>
      <c r="I43" s="27" t="s">
        <v>2021</v>
      </c>
      <c r="J43" s="27"/>
      <c r="K43" s="399" t="s">
        <v>1618</v>
      </c>
      <c r="L43" s="402" t="s">
        <v>5512</v>
      </c>
      <c r="M43" s="399" t="s">
        <v>2302</v>
      </c>
      <c r="N43" s="44" t="s">
        <v>1646</v>
      </c>
      <c r="O43" s="403" t="s">
        <v>2306</v>
      </c>
      <c r="P43" s="399" t="s">
        <v>2307</v>
      </c>
      <c r="Q43" s="399" t="s">
        <v>1680</v>
      </c>
      <c r="R43" s="399" t="s">
        <v>57</v>
      </c>
      <c r="S43" s="404" t="s">
        <v>1651</v>
      </c>
      <c r="T43" s="404" t="s">
        <v>1651</v>
      </c>
      <c r="U43" s="401" t="s">
        <v>2587</v>
      </c>
      <c r="V43" s="406" t="s">
        <v>2308</v>
      </c>
      <c r="W43" s="399" t="s">
        <v>2309</v>
      </c>
      <c r="X43" s="399" t="s">
        <v>2310</v>
      </c>
      <c r="Y43" s="399" t="s">
        <v>2311</v>
      </c>
      <c r="Z43" s="44" t="s">
        <v>1803</v>
      </c>
      <c r="AA43" s="401" t="s">
        <v>5513</v>
      </c>
      <c r="AB43" s="399" t="s">
        <v>1805</v>
      </c>
      <c r="AC43" s="399" t="s">
        <v>1627</v>
      </c>
      <c r="AD43" s="50" t="s">
        <v>2587</v>
      </c>
      <c r="AE43" s="50" t="s">
        <v>2587</v>
      </c>
      <c r="AF43" s="410" t="s">
        <v>1628</v>
      </c>
      <c r="AG43" s="50" t="s">
        <v>2587</v>
      </c>
      <c r="AH43" s="407">
        <v>44362.0</v>
      </c>
      <c r="AI43" s="407">
        <v>44362.0</v>
      </c>
      <c r="AJ43" s="408">
        <f t="shared" si="8"/>
        <v>44407</v>
      </c>
      <c r="AK43" s="400">
        <f t="shared" si="9"/>
        <v>44454</v>
      </c>
      <c r="AL43" s="46" t="b">
        <v>1</v>
      </c>
      <c r="AM43" s="46" t="b">
        <v>0</v>
      </c>
      <c r="AN43" s="46" t="b">
        <v>1</v>
      </c>
      <c r="AO43" s="405" t="b">
        <v>1</v>
      </c>
      <c r="AP43" s="1245"/>
      <c r="AQ43" s="1245"/>
    </row>
    <row r="44" ht="18.0" customHeight="1">
      <c r="A44" s="1636">
        <v>41.0</v>
      </c>
      <c r="B44" s="417">
        <v>44347.8484375</v>
      </c>
      <c r="C44" s="399" t="s">
        <v>2518</v>
      </c>
      <c r="D44" s="399" t="s">
        <v>2519</v>
      </c>
      <c r="E44" s="418">
        <v>36124.0</v>
      </c>
      <c r="F44" s="44">
        <v>22.0</v>
      </c>
      <c r="G44" s="1016">
        <f t="shared" si="1"/>
        <v>24.91780822</v>
      </c>
      <c r="H44" s="44">
        <v>4.1646263E7</v>
      </c>
      <c r="I44" s="27" t="s">
        <v>2021</v>
      </c>
      <c r="J44" s="27"/>
      <c r="K44" s="399" t="s">
        <v>1618</v>
      </c>
      <c r="L44" s="402" t="s">
        <v>5514</v>
      </c>
      <c r="M44" s="399" t="s">
        <v>2518</v>
      </c>
      <c r="N44" s="44" t="s">
        <v>1620</v>
      </c>
      <c r="O44" s="403" t="s">
        <v>2521</v>
      </c>
      <c r="P44" s="399" t="s">
        <v>2522</v>
      </c>
      <c r="Q44" s="399" t="s">
        <v>1622</v>
      </c>
      <c r="R44" s="399" t="s">
        <v>59</v>
      </c>
      <c r="S44" s="399" t="s">
        <v>2523</v>
      </c>
      <c r="T44" s="399" t="s">
        <v>2524</v>
      </c>
      <c r="U44" s="405" t="s">
        <v>2525</v>
      </c>
      <c r="V44" s="406" t="s">
        <v>2526</v>
      </c>
      <c r="W44" s="405" t="s">
        <v>2527</v>
      </c>
      <c r="X44" s="405" t="s">
        <v>1662</v>
      </c>
      <c r="Y44" s="405" t="s">
        <v>2528</v>
      </c>
      <c r="Z44" s="46" t="s">
        <v>1708</v>
      </c>
      <c r="AA44" s="401" t="s">
        <v>5515</v>
      </c>
      <c r="AB44" s="405" t="s">
        <v>1737</v>
      </c>
      <c r="AC44" s="399" t="s">
        <v>2517</v>
      </c>
      <c r="AD44" s="50" t="s">
        <v>2587</v>
      </c>
      <c r="AE44" s="50" t="s">
        <v>2587</v>
      </c>
      <c r="AF44" s="46" t="s">
        <v>1640</v>
      </c>
      <c r="AG44" s="50" t="s">
        <v>2587</v>
      </c>
      <c r="AH44" s="407">
        <v>43965.0</v>
      </c>
      <c r="AI44" s="407">
        <v>44347.0</v>
      </c>
      <c r="AJ44" s="407">
        <v>44393.0</v>
      </c>
      <c r="AK44" s="407">
        <v>44439.0</v>
      </c>
      <c r="AL44" s="44"/>
      <c r="AM44" s="44"/>
      <c r="AN44" s="44"/>
      <c r="AO44" s="399"/>
      <c r="AP44" s="1236" t="b">
        <v>0</v>
      </c>
      <c r="AQ44" s="1236" t="b">
        <v>0</v>
      </c>
    </row>
    <row r="45">
      <c r="A45" s="1637">
        <v>42.0</v>
      </c>
      <c r="B45" s="398">
        <v>44244.09057396991</v>
      </c>
      <c r="C45" s="399" t="s">
        <v>1616</v>
      </c>
      <c r="D45" s="399" t="s">
        <v>1617</v>
      </c>
      <c r="E45" s="400">
        <v>36855.0</v>
      </c>
      <c r="F45" s="44">
        <v>20.0</v>
      </c>
      <c r="G45" s="1016">
        <f t="shared" si="1"/>
        <v>22.91506849</v>
      </c>
      <c r="H45" s="44">
        <v>4.3094417E7</v>
      </c>
      <c r="I45" s="27" t="s">
        <v>2021</v>
      </c>
      <c r="J45" s="27"/>
      <c r="K45" s="399" t="s">
        <v>1618</v>
      </c>
      <c r="L45" s="402" t="s">
        <v>5411</v>
      </c>
      <c r="M45" s="399" t="s">
        <v>1616</v>
      </c>
      <c r="N45" s="44" t="s">
        <v>1620</v>
      </c>
      <c r="O45" s="403" t="s">
        <v>1621</v>
      </c>
      <c r="P45" s="399" t="s">
        <v>1623</v>
      </c>
      <c r="Q45" s="399" t="s">
        <v>1622</v>
      </c>
      <c r="R45" s="399" t="s">
        <v>57</v>
      </c>
      <c r="S45" s="399" t="s">
        <v>1624</v>
      </c>
      <c r="T45" s="399" t="s">
        <v>1625</v>
      </c>
      <c r="U45" s="401" t="s">
        <v>2587</v>
      </c>
      <c r="V45" s="406" t="s">
        <v>1626</v>
      </c>
      <c r="W45" s="401" t="s">
        <v>5412</v>
      </c>
      <c r="X45" s="401" t="s">
        <v>2587</v>
      </c>
      <c r="Y45" s="401" t="s">
        <v>2587</v>
      </c>
      <c r="Z45" s="50" t="s">
        <v>2587</v>
      </c>
      <c r="AA45" s="401" t="s">
        <v>2587</v>
      </c>
      <c r="AB45" s="401" t="s">
        <v>2587</v>
      </c>
      <c r="AC45" s="399" t="s">
        <v>1627</v>
      </c>
      <c r="AD45" s="50" t="s">
        <v>2587</v>
      </c>
      <c r="AE45" s="50" t="s">
        <v>2587</v>
      </c>
      <c r="AF45" s="410" t="s">
        <v>1628</v>
      </c>
      <c r="AG45" s="50" t="s">
        <v>2587</v>
      </c>
      <c r="AH45" s="407">
        <v>44349.0</v>
      </c>
      <c r="AI45" s="418">
        <v>44118.0</v>
      </c>
      <c r="AJ45" s="408">
        <f>DATE(YEAR(AH45),MONTH(AH45)+1,DAY(AH45)+15)</f>
        <v>44394</v>
      </c>
      <c r="AK45" s="400">
        <f>DATE(YEAR(AH45),MONTH(AH45)+3,DAY(AH45))</f>
        <v>44441</v>
      </c>
      <c r="AL45" s="46" t="b">
        <v>0</v>
      </c>
      <c r="AM45" s="46" t="b">
        <v>0</v>
      </c>
      <c r="AN45" s="44" t="b">
        <v>1</v>
      </c>
      <c r="AO45" s="399" t="b">
        <v>1</v>
      </c>
      <c r="AP45" s="1236" t="b">
        <v>0</v>
      </c>
      <c r="AQ45" s="1236" t="b">
        <v>0</v>
      </c>
    </row>
    <row r="46">
      <c r="A46" s="1637">
        <v>43.0</v>
      </c>
      <c r="B46" s="398">
        <v>44351.53402457176</v>
      </c>
      <c r="C46" s="399" t="s">
        <v>2676</v>
      </c>
      <c r="D46" s="399" t="s">
        <v>2677</v>
      </c>
      <c r="E46" s="400">
        <v>36535.0</v>
      </c>
      <c r="F46" s="44">
        <v>21.0</v>
      </c>
      <c r="G46" s="1016">
        <f t="shared" si="1"/>
        <v>23.79178082</v>
      </c>
      <c r="H46" s="44">
        <v>4.1987964E7</v>
      </c>
      <c r="I46" s="27" t="s">
        <v>2021</v>
      </c>
      <c r="J46" s="27"/>
      <c r="K46" s="401" t="s">
        <v>5516</v>
      </c>
      <c r="L46" s="402" t="s">
        <v>5517</v>
      </c>
      <c r="M46" s="399" t="s">
        <v>2676</v>
      </c>
      <c r="N46" s="44" t="s">
        <v>1620</v>
      </c>
      <c r="O46" s="403" t="s">
        <v>2679</v>
      </c>
      <c r="P46" s="399" t="s">
        <v>2680</v>
      </c>
      <c r="Q46" s="399" t="s">
        <v>1622</v>
      </c>
      <c r="R46" s="399" t="s">
        <v>57</v>
      </c>
      <c r="S46" s="399" t="s">
        <v>2681</v>
      </c>
      <c r="T46" s="399" t="s">
        <v>2682</v>
      </c>
      <c r="U46" s="399" t="s">
        <v>2683</v>
      </c>
      <c r="V46" s="406" t="s">
        <v>2684</v>
      </c>
      <c r="W46" s="399" t="s">
        <v>2685</v>
      </c>
      <c r="X46" s="399" t="s">
        <v>1662</v>
      </c>
      <c r="Y46" s="399" t="s">
        <v>2686</v>
      </c>
      <c r="Z46" s="44" t="s">
        <v>1708</v>
      </c>
      <c r="AA46" s="401" t="s">
        <v>5518</v>
      </c>
      <c r="AB46" s="399" t="s">
        <v>2687</v>
      </c>
      <c r="AC46" s="405" t="s">
        <v>2517</v>
      </c>
      <c r="AD46" s="50" t="s">
        <v>2587</v>
      </c>
      <c r="AE46" s="50" t="s">
        <v>2587</v>
      </c>
      <c r="AF46" s="46" t="s">
        <v>2688</v>
      </c>
      <c r="AG46" s="50" t="s">
        <v>2587</v>
      </c>
      <c r="AH46" s="407">
        <v>44207.0</v>
      </c>
      <c r="AI46" s="407">
        <v>44350.0</v>
      </c>
      <c r="AJ46" s="408">
        <f t="shared" ref="AJ46:AJ74" si="10">DATE(YEAR(AI46),MONTH(AI46)+1,DAY(AI46)+15)</f>
        <v>44395</v>
      </c>
      <c r="AK46" s="400">
        <f t="shared" ref="AK46:AK81" si="11">DATE(YEAR(AI46),MONTH(AI46)+3,DAY(AI46))</f>
        <v>44442</v>
      </c>
      <c r="AL46" s="46" t="b">
        <v>0</v>
      </c>
      <c r="AM46" s="46" t="b">
        <v>0</v>
      </c>
      <c r="AN46" s="44" t="b">
        <v>1</v>
      </c>
      <c r="AO46" s="399" t="b">
        <v>1</v>
      </c>
      <c r="AP46" s="1236" t="b">
        <v>0</v>
      </c>
      <c r="AQ46" s="1236" t="b">
        <v>0</v>
      </c>
    </row>
    <row r="47">
      <c r="A47" s="1637">
        <v>44.0</v>
      </c>
      <c r="B47" s="398">
        <v>44353.81026445601</v>
      </c>
      <c r="C47" s="399" t="s">
        <v>2726</v>
      </c>
      <c r="D47" s="399" t="s">
        <v>2727</v>
      </c>
      <c r="E47" s="400">
        <v>32804.0</v>
      </c>
      <c r="F47" s="44">
        <v>31.0</v>
      </c>
      <c r="G47" s="1016">
        <f t="shared" si="1"/>
        <v>34.01369863</v>
      </c>
      <c r="H47" s="44">
        <v>3.4833427E7</v>
      </c>
      <c r="I47" s="27" t="s">
        <v>2021</v>
      </c>
      <c r="J47" s="27"/>
      <c r="K47" s="401" t="s">
        <v>1756</v>
      </c>
      <c r="L47" s="402" t="s">
        <v>5519</v>
      </c>
      <c r="M47" s="399" t="s">
        <v>2726</v>
      </c>
      <c r="N47" s="44" t="s">
        <v>1620</v>
      </c>
      <c r="O47" s="403" t="s">
        <v>2730</v>
      </c>
      <c r="P47" s="399" t="s">
        <v>2731</v>
      </c>
      <c r="Q47" s="399" t="s">
        <v>1622</v>
      </c>
      <c r="R47" s="399" t="s">
        <v>63</v>
      </c>
      <c r="S47" s="399" t="s">
        <v>2732</v>
      </c>
      <c r="T47" s="404" t="s">
        <v>1651</v>
      </c>
      <c r="U47" s="405" t="s">
        <v>2683</v>
      </c>
      <c r="V47" s="406" t="s">
        <v>2733</v>
      </c>
      <c r="W47" s="399" t="s">
        <v>2734</v>
      </c>
      <c r="X47" s="399" t="s">
        <v>1685</v>
      </c>
      <c r="Y47" s="399" t="s">
        <v>2735</v>
      </c>
      <c r="Z47" s="44" t="s">
        <v>1790</v>
      </c>
      <c r="AA47" s="401" t="s">
        <v>5520</v>
      </c>
      <c r="AB47" s="399" t="s">
        <v>1792</v>
      </c>
      <c r="AC47" s="401" t="s">
        <v>2587</v>
      </c>
      <c r="AD47" s="50" t="s">
        <v>2587</v>
      </c>
      <c r="AE47" s="50" t="s">
        <v>2587</v>
      </c>
      <c r="AF47" s="46"/>
      <c r="AG47" s="50" t="s">
        <v>2587</v>
      </c>
      <c r="AH47" s="407">
        <v>44207.0</v>
      </c>
      <c r="AI47" s="407">
        <v>44348.0</v>
      </c>
      <c r="AJ47" s="408">
        <f t="shared" si="10"/>
        <v>44393</v>
      </c>
      <c r="AK47" s="400">
        <f t="shared" si="11"/>
        <v>44440</v>
      </c>
      <c r="AL47" s="46" t="b">
        <v>0</v>
      </c>
      <c r="AM47" s="44" t="b">
        <v>0</v>
      </c>
      <c r="AN47" s="46" t="b">
        <v>1</v>
      </c>
      <c r="AO47" s="399" t="b">
        <v>1</v>
      </c>
      <c r="AP47" s="1236" t="b">
        <v>0</v>
      </c>
      <c r="AQ47" s="1236" t="b">
        <v>0</v>
      </c>
    </row>
    <row r="48">
      <c r="A48" s="1637">
        <v>45.0</v>
      </c>
      <c r="B48" s="398">
        <v>44294.09424457176</v>
      </c>
      <c r="C48" s="399" t="s">
        <v>2187</v>
      </c>
      <c r="D48" s="399" t="s">
        <v>2188</v>
      </c>
      <c r="E48" s="400">
        <v>34271.0</v>
      </c>
      <c r="F48" s="44">
        <v>27.0</v>
      </c>
      <c r="G48" s="1016">
        <f t="shared" si="1"/>
        <v>29.99452055</v>
      </c>
      <c r="H48" s="44">
        <v>3.7936581E7</v>
      </c>
      <c r="I48" s="27" t="s">
        <v>2021</v>
      </c>
      <c r="J48" s="27"/>
      <c r="K48" s="401" t="s">
        <v>5521</v>
      </c>
      <c r="L48" s="402" t="s">
        <v>5522</v>
      </c>
      <c r="M48" s="399" t="s">
        <v>2187</v>
      </c>
      <c r="N48" s="44" t="s">
        <v>1620</v>
      </c>
      <c r="O48" s="403" t="s">
        <v>2191</v>
      </c>
      <c r="P48" s="399" t="s">
        <v>2192</v>
      </c>
      <c r="Q48" s="399" t="s">
        <v>1668</v>
      </c>
      <c r="R48" s="399" t="s">
        <v>57</v>
      </c>
      <c r="S48" s="399" t="s">
        <v>2193</v>
      </c>
      <c r="T48" s="404" t="s">
        <v>1651</v>
      </c>
      <c r="U48" s="401" t="s">
        <v>2587</v>
      </c>
      <c r="V48" s="406" t="s">
        <v>2194</v>
      </c>
      <c r="W48" s="399" t="s">
        <v>2195</v>
      </c>
      <c r="X48" s="399" t="s">
        <v>1662</v>
      </c>
      <c r="Y48" s="399" t="s">
        <v>2196</v>
      </c>
      <c r="Z48" s="44" t="s">
        <v>2197</v>
      </c>
      <c r="AA48" s="401" t="s">
        <v>5523</v>
      </c>
      <c r="AB48" s="399" t="s">
        <v>2199</v>
      </c>
      <c r="AC48" s="399" t="s">
        <v>1627</v>
      </c>
      <c r="AD48" s="50" t="s">
        <v>2587</v>
      </c>
      <c r="AE48" s="50" t="s">
        <v>2587</v>
      </c>
      <c r="AF48" s="409" t="s">
        <v>1628</v>
      </c>
      <c r="AG48" s="50" t="s">
        <v>2587</v>
      </c>
      <c r="AH48" s="407">
        <v>44382.0</v>
      </c>
      <c r="AI48" s="407">
        <v>44382.0</v>
      </c>
      <c r="AJ48" s="408">
        <f t="shared" si="10"/>
        <v>44428</v>
      </c>
      <c r="AK48" s="400">
        <f t="shared" si="11"/>
        <v>44474</v>
      </c>
      <c r="AL48" s="46" t="b">
        <v>0</v>
      </c>
      <c r="AM48" s="44" t="b">
        <v>1</v>
      </c>
      <c r="AN48" s="46" t="b">
        <v>0</v>
      </c>
      <c r="AO48" s="399" t="b">
        <v>0</v>
      </c>
      <c r="AP48" s="1236" t="b">
        <v>0</v>
      </c>
      <c r="AQ48" s="1236" t="b">
        <v>0</v>
      </c>
    </row>
    <row r="49">
      <c r="A49" s="1637">
        <v>46.0</v>
      </c>
      <c r="B49" s="398">
        <v>44272.55071502315</v>
      </c>
      <c r="C49" s="399" t="s">
        <v>1957</v>
      </c>
      <c r="D49" s="399" t="s">
        <v>1958</v>
      </c>
      <c r="E49" s="400">
        <v>35527.0</v>
      </c>
      <c r="F49" s="44">
        <v>23.0</v>
      </c>
      <c r="G49" s="1016">
        <f t="shared" si="1"/>
        <v>26.55342466</v>
      </c>
      <c r="H49" s="44">
        <v>4.0244938E7</v>
      </c>
      <c r="I49" s="27" t="s">
        <v>2021</v>
      </c>
      <c r="J49" s="27"/>
      <c r="K49" s="399" t="s">
        <v>1618</v>
      </c>
      <c r="L49" s="402" t="s">
        <v>5524</v>
      </c>
      <c r="M49" s="399" t="s">
        <v>1957</v>
      </c>
      <c r="N49" s="44" t="s">
        <v>1620</v>
      </c>
      <c r="O49" s="403" t="s">
        <v>1960</v>
      </c>
      <c r="P49" s="399" t="s">
        <v>1961</v>
      </c>
      <c r="Q49" s="399" t="s">
        <v>1634</v>
      </c>
      <c r="R49" s="399" t="s">
        <v>57</v>
      </c>
      <c r="S49" s="401" t="s">
        <v>5525</v>
      </c>
      <c r="T49" s="401" t="s">
        <v>5525</v>
      </c>
      <c r="U49" s="401" t="s">
        <v>2587</v>
      </c>
      <c r="V49" s="406" t="s">
        <v>1963</v>
      </c>
      <c r="W49" s="399" t="s">
        <v>1964</v>
      </c>
      <c r="X49" s="399" t="s">
        <v>1965</v>
      </c>
      <c r="Y49" s="399" t="s">
        <v>1966</v>
      </c>
      <c r="Z49" s="44" t="s">
        <v>1790</v>
      </c>
      <c r="AA49" s="401" t="s">
        <v>5526</v>
      </c>
      <c r="AB49" s="399" t="s">
        <v>1968</v>
      </c>
      <c r="AC49" s="399" t="s">
        <v>1627</v>
      </c>
      <c r="AD49" s="50" t="s">
        <v>2587</v>
      </c>
      <c r="AE49" s="50" t="s">
        <v>2587</v>
      </c>
      <c r="AF49" s="409" t="s">
        <v>1628</v>
      </c>
      <c r="AG49" s="50" t="s">
        <v>2587</v>
      </c>
      <c r="AH49" s="407">
        <v>44382.0</v>
      </c>
      <c r="AI49" s="407">
        <v>44382.0</v>
      </c>
      <c r="AJ49" s="408">
        <f t="shared" si="10"/>
        <v>44428</v>
      </c>
      <c r="AK49" s="400">
        <f t="shared" si="11"/>
        <v>44474</v>
      </c>
      <c r="AL49" s="44" t="b">
        <v>0</v>
      </c>
      <c r="AM49" s="44" t="b">
        <v>1</v>
      </c>
      <c r="AN49" s="44" t="b">
        <v>0</v>
      </c>
      <c r="AO49" s="399" t="b">
        <v>0</v>
      </c>
      <c r="AP49" s="1236" t="b">
        <v>0</v>
      </c>
      <c r="AQ49" s="1236" t="b">
        <v>0</v>
      </c>
    </row>
    <row r="50">
      <c r="A50" s="1637">
        <v>47.0</v>
      </c>
      <c r="B50" s="398">
        <v>44303.04641258102</v>
      </c>
      <c r="C50" s="399" t="s">
        <v>2255</v>
      </c>
      <c r="D50" s="399" t="s">
        <v>2256</v>
      </c>
      <c r="E50" s="400">
        <v>33978.0</v>
      </c>
      <c r="F50" s="44">
        <v>28.0</v>
      </c>
      <c r="G50" s="1016">
        <f t="shared" si="1"/>
        <v>30.79726027</v>
      </c>
      <c r="H50" s="44">
        <v>3.7204244E7</v>
      </c>
      <c r="I50" s="27" t="s">
        <v>2021</v>
      </c>
      <c r="J50" s="27"/>
      <c r="K50" s="399" t="s">
        <v>1618</v>
      </c>
      <c r="L50" s="402" t="s">
        <v>5527</v>
      </c>
      <c r="M50" s="399" t="s">
        <v>2259</v>
      </c>
      <c r="N50" s="44" t="s">
        <v>1620</v>
      </c>
      <c r="O50" s="403" t="s">
        <v>2258</v>
      </c>
      <c r="P50" s="399" t="s">
        <v>2260</v>
      </c>
      <c r="Q50" s="399" t="s">
        <v>1668</v>
      </c>
      <c r="R50" s="399" t="s">
        <v>57</v>
      </c>
      <c r="S50" s="399" t="s">
        <v>2261</v>
      </c>
      <c r="T50" s="404" t="s">
        <v>1651</v>
      </c>
      <c r="U50" s="401" t="s">
        <v>2587</v>
      </c>
      <c r="V50" s="406" t="s">
        <v>2262</v>
      </c>
      <c r="W50" s="399" t="s">
        <v>2263</v>
      </c>
      <c r="X50" s="399" t="s">
        <v>2264</v>
      </c>
      <c r="Y50" s="399" t="s">
        <v>2265</v>
      </c>
      <c r="Z50" s="44" t="s">
        <v>1708</v>
      </c>
      <c r="AA50" s="401" t="s">
        <v>5386</v>
      </c>
      <c r="AB50" s="399" t="s">
        <v>2267</v>
      </c>
      <c r="AC50" s="419" t="s">
        <v>1627</v>
      </c>
      <c r="AD50" s="50" t="s">
        <v>2587</v>
      </c>
      <c r="AE50" s="50" t="s">
        <v>2587</v>
      </c>
      <c r="AF50" s="410" t="s">
        <v>1628</v>
      </c>
      <c r="AG50" s="50" t="s">
        <v>2587</v>
      </c>
      <c r="AH50" s="407">
        <v>44378.0</v>
      </c>
      <c r="AI50" s="407">
        <v>44378.0</v>
      </c>
      <c r="AJ50" s="408">
        <f t="shared" si="10"/>
        <v>44424</v>
      </c>
      <c r="AK50" s="400">
        <f t="shared" si="11"/>
        <v>44470</v>
      </c>
      <c r="AL50" s="46" t="b">
        <v>0</v>
      </c>
      <c r="AM50" s="44" t="b">
        <v>1</v>
      </c>
      <c r="AN50" s="46" t="b">
        <v>0</v>
      </c>
      <c r="AO50" s="405" t="b">
        <v>0</v>
      </c>
      <c r="AP50" s="1245" t="b">
        <v>0</v>
      </c>
      <c r="AQ50" s="1245" t="b">
        <v>0</v>
      </c>
    </row>
    <row r="51">
      <c r="A51" s="1637">
        <v>48.0</v>
      </c>
      <c r="B51" s="398">
        <v>44349.90772192129</v>
      </c>
      <c r="C51" s="399" t="s">
        <v>2638</v>
      </c>
      <c r="D51" s="399" t="s">
        <v>2639</v>
      </c>
      <c r="E51" s="400">
        <v>32300.0</v>
      </c>
      <c r="F51" s="44">
        <v>33.0</v>
      </c>
      <c r="G51" s="1016">
        <f t="shared" si="1"/>
        <v>35.39452055</v>
      </c>
      <c r="H51" s="44">
        <v>3.378237E7</v>
      </c>
      <c r="I51" s="27" t="s">
        <v>2021</v>
      </c>
      <c r="J51" s="27"/>
      <c r="K51" s="399" t="s">
        <v>1618</v>
      </c>
      <c r="L51" s="402" t="s">
        <v>5528</v>
      </c>
      <c r="M51" s="399" t="s">
        <v>2638</v>
      </c>
      <c r="N51" s="44" t="s">
        <v>1646</v>
      </c>
      <c r="O51" s="403" t="s">
        <v>2641</v>
      </c>
      <c r="P51" s="399" t="s">
        <v>2642</v>
      </c>
      <c r="Q51" s="399" t="s">
        <v>1668</v>
      </c>
      <c r="R51" s="399" t="s">
        <v>57</v>
      </c>
      <c r="S51" s="399" t="s">
        <v>2643</v>
      </c>
      <c r="T51" s="404" t="s">
        <v>1651</v>
      </c>
      <c r="U51" s="401" t="s">
        <v>2587</v>
      </c>
      <c r="V51" s="406" t="s">
        <v>2645</v>
      </c>
      <c r="W51" s="399" t="s">
        <v>1661</v>
      </c>
      <c r="X51" s="399" t="s">
        <v>2646</v>
      </c>
      <c r="Y51" s="399" t="s">
        <v>2647</v>
      </c>
      <c r="Z51" s="44" t="s">
        <v>1884</v>
      </c>
      <c r="AA51" s="401" t="s">
        <v>5529</v>
      </c>
      <c r="AB51" s="399" t="s">
        <v>2649</v>
      </c>
      <c r="AC51" s="419">
        <v>44350.0</v>
      </c>
      <c r="AD51" s="50" t="s">
        <v>2587</v>
      </c>
      <c r="AE51" s="50" t="s">
        <v>2587</v>
      </c>
      <c r="AF51" s="420" t="s">
        <v>63</v>
      </c>
      <c r="AG51" s="50" t="s">
        <v>2587</v>
      </c>
      <c r="AH51" s="418">
        <v>44378.0</v>
      </c>
      <c r="AI51" s="418">
        <v>44378.0</v>
      </c>
      <c r="AJ51" s="408">
        <f t="shared" si="10"/>
        <v>44424</v>
      </c>
      <c r="AK51" s="400">
        <f t="shared" si="11"/>
        <v>44470</v>
      </c>
      <c r="AL51" s="46" t="b">
        <v>0</v>
      </c>
      <c r="AM51" s="46" t="b">
        <v>1</v>
      </c>
      <c r="AN51" s="44" t="b">
        <v>0</v>
      </c>
      <c r="AO51" s="399" t="b">
        <v>0</v>
      </c>
      <c r="AP51" s="1236" t="b">
        <v>0</v>
      </c>
      <c r="AQ51" s="1236" t="b">
        <v>0</v>
      </c>
    </row>
    <row r="52">
      <c r="A52" s="1637">
        <v>49.0</v>
      </c>
      <c r="B52" s="398">
        <v>44392.67984626157</v>
      </c>
      <c r="C52" s="399" t="s">
        <v>3001</v>
      </c>
      <c r="D52" s="399" t="s">
        <v>3002</v>
      </c>
      <c r="E52" s="400">
        <v>35157.0</v>
      </c>
      <c r="F52" s="44">
        <v>25.0</v>
      </c>
      <c r="G52" s="1016">
        <f t="shared" si="1"/>
        <v>27.56712329</v>
      </c>
      <c r="H52" s="44">
        <v>3.9342851E7</v>
      </c>
      <c r="I52" s="27" t="s">
        <v>2021</v>
      </c>
      <c r="J52" s="27"/>
      <c r="K52" s="401" t="s">
        <v>1756</v>
      </c>
      <c r="L52" s="402" t="s">
        <v>5530</v>
      </c>
      <c r="M52" s="399" t="s">
        <v>3001</v>
      </c>
      <c r="N52" s="44" t="s">
        <v>1620</v>
      </c>
      <c r="O52" s="403" t="s">
        <v>3005</v>
      </c>
      <c r="P52" s="399" t="s">
        <v>3006</v>
      </c>
      <c r="Q52" s="399" t="s">
        <v>1622</v>
      </c>
      <c r="R52" s="399" t="s">
        <v>170</v>
      </c>
      <c r="S52" s="404" t="s">
        <v>1651</v>
      </c>
      <c r="T52" s="404" t="s">
        <v>1651</v>
      </c>
      <c r="U52" s="405" t="s">
        <v>3007</v>
      </c>
      <c r="V52" s="406" t="s">
        <v>3008</v>
      </c>
      <c r="W52" s="399" t="s">
        <v>2587</v>
      </c>
      <c r="X52" s="399" t="s">
        <v>1662</v>
      </c>
      <c r="Y52" s="399" t="s">
        <v>3009</v>
      </c>
      <c r="Z52" s="44" t="s">
        <v>3010</v>
      </c>
      <c r="AA52" s="401" t="s">
        <v>5531</v>
      </c>
      <c r="AB52" s="399" t="s">
        <v>3012</v>
      </c>
      <c r="AC52" s="401" t="s">
        <v>2587</v>
      </c>
      <c r="AD52" s="50" t="s">
        <v>2587</v>
      </c>
      <c r="AE52" s="50" t="s">
        <v>2587</v>
      </c>
      <c r="AF52" s="44" t="s">
        <v>1640</v>
      </c>
      <c r="AG52" s="50" t="s">
        <v>2587</v>
      </c>
      <c r="AH52" s="50" t="s">
        <v>2587</v>
      </c>
      <c r="AI52" s="421">
        <v>44392.0</v>
      </c>
      <c r="AJ52" s="408">
        <f t="shared" si="10"/>
        <v>44438</v>
      </c>
      <c r="AK52" s="400">
        <f t="shared" si="11"/>
        <v>44484</v>
      </c>
      <c r="AL52" s="46" t="b">
        <v>0</v>
      </c>
      <c r="AM52" s="46" t="b">
        <v>0</v>
      </c>
      <c r="AN52" s="44" t="b">
        <v>1</v>
      </c>
      <c r="AO52" s="399" t="b">
        <v>1</v>
      </c>
      <c r="AP52" s="1236" t="b">
        <v>0</v>
      </c>
      <c r="AQ52" s="1236" t="b">
        <v>0</v>
      </c>
    </row>
    <row r="53" ht="18.0" customHeight="1">
      <c r="A53" s="1637">
        <v>50.0</v>
      </c>
      <c r="B53" s="398">
        <v>44397.412847858795</v>
      </c>
      <c r="C53" s="399" t="s">
        <v>3051</v>
      </c>
      <c r="D53" s="399" t="s">
        <v>3052</v>
      </c>
      <c r="E53" s="400">
        <v>36173.0</v>
      </c>
      <c r="F53" s="44">
        <v>22.0</v>
      </c>
      <c r="G53" s="1016">
        <f t="shared" si="1"/>
        <v>24.78356164</v>
      </c>
      <c r="H53" s="44">
        <v>4.1702696E7</v>
      </c>
      <c r="I53" s="27" t="s">
        <v>2021</v>
      </c>
      <c r="J53" s="27"/>
      <c r="K53" s="399" t="s">
        <v>1618</v>
      </c>
      <c r="L53" s="402" t="s">
        <v>5532</v>
      </c>
      <c r="M53" s="399" t="s">
        <v>3051</v>
      </c>
      <c r="N53" s="44" t="s">
        <v>1620</v>
      </c>
      <c r="O53" s="403" t="s">
        <v>3054</v>
      </c>
      <c r="P53" s="399" t="s">
        <v>3055</v>
      </c>
      <c r="Q53" s="399" t="s">
        <v>1622</v>
      </c>
      <c r="R53" s="399" t="s">
        <v>170</v>
      </c>
      <c r="S53" s="399" t="s">
        <v>3056</v>
      </c>
      <c r="T53" s="399" t="s">
        <v>3057</v>
      </c>
      <c r="U53" s="401" t="s">
        <v>2587</v>
      </c>
      <c r="V53" s="406" t="s">
        <v>3058</v>
      </c>
      <c r="W53" s="399" t="s">
        <v>3059</v>
      </c>
      <c r="X53" s="399" t="s">
        <v>1788</v>
      </c>
      <c r="Y53" s="399" t="s">
        <v>3060</v>
      </c>
      <c r="Z53" s="44" t="s">
        <v>1708</v>
      </c>
      <c r="AA53" s="401" t="s">
        <v>5533</v>
      </c>
      <c r="AB53" s="399" t="s">
        <v>3062</v>
      </c>
      <c r="AC53" s="401" t="s">
        <v>2587</v>
      </c>
      <c r="AD53" s="50" t="s">
        <v>2587</v>
      </c>
      <c r="AE53" s="50" t="s">
        <v>2587</v>
      </c>
      <c r="AF53" s="44" t="s">
        <v>1640</v>
      </c>
      <c r="AG53" s="50" t="s">
        <v>2587</v>
      </c>
      <c r="AH53" s="50" t="s">
        <v>2587</v>
      </c>
      <c r="AI53" s="418">
        <v>44397.0</v>
      </c>
      <c r="AJ53" s="408">
        <f t="shared" si="10"/>
        <v>44443</v>
      </c>
      <c r="AK53" s="400">
        <f t="shared" si="11"/>
        <v>44489</v>
      </c>
      <c r="AL53" s="46" t="b">
        <v>0</v>
      </c>
      <c r="AM53" s="44" t="b">
        <v>0</v>
      </c>
      <c r="AN53" s="46" t="b">
        <v>1</v>
      </c>
      <c r="AO53" s="405" t="b">
        <v>1</v>
      </c>
      <c r="AP53" s="1245" t="b">
        <v>0</v>
      </c>
      <c r="AQ53" s="1245" t="b">
        <v>0</v>
      </c>
    </row>
    <row r="54" ht="16.5" customHeight="1">
      <c r="A54" s="1636">
        <v>51.0</v>
      </c>
      <c r="B54" s="398">
        <v>44259.62906399305</v>
      </c>
      <c r="C54" s="399" t="s">
        <v>1766</v>
      </c>
      <c r="D54" s="399" t="s">
        <v>1767</v>
      </c>
      <c r="E54" s="400">
        <v>35015.0</v>
      </c>
      <c r="F54" s="44">
        <v>25.0</v>
      </c>
      <c r="G54" s="1016">
        <f t="shared" si="1"/>
        <v>27.95616438</v>
      </c>
      <c r="H54" s="45">
        <v>3.851712E7</v>
      </c>
      <c r="I54" s="27" t="s">
        <v>2021</v>
      </c>
      <c r="J54" s="27"/>
      <c r="K54" s="399" t="s">
        <v>1618</v>
      </c>
      <c r="L54" s="402" t="s">
        <v>5534</v>
      </c>
      <c r="M54" s="399" t="s">
        <v>1766</v>
      </c>
      <c r="N54" s="44" t="s">
        <v>1620</v>
      </c>
      <c r="O54" s="403" t="s">
        <v>1769</v>
      </c>
      <c r="P54" s="399" t="s">
        <v>1770</v>
      </c>
      <c r="Q54" s="399" t="s">
        <v>1668</v>
      </c>
      <c r="R54" s="399" t="s">
        <v>59</v>
      </c>
      <c r="S54" s="399" t="s">
        <v>1771</v>
      </c>
      <c r="T54" s="416" t="s">
        <v>1772</v>
      </c>
      <c r="U54" s="401" t="s">
        <v>2587</v>
      </c>
      <c r="V54" s="406" t="s">
        <v>1773</v>
      </c>
      <c r="W54" s="399" t="s">
        <v>1774</v>
      </c>
      <c r="X54" s="399" t="s">
        <v>1662</v>
      </c>
      <c r="Y54" s="399" t="s">
        <v>1775</v>
      </c>
      <c r="Z54" s="44" t="s">
        <v>1776</v>
      </c>
      <c r="AA54" s="401" t="s">
        <v>5535</v>
      </c>
      <c r="AB54" s="399" t="s">
        <v>1778</v>
      </c>
      <c r="AC54" s="399" t="s">
        <v>1686</v>
      </c>
      <c r="AD54" s="50" t="s">
        <v>2587</v>
      </c>
      <c r="AE54" s="50" t="s">
        <v>2587</v>
      </c>
      <c r="AF54" s="44" t="s">
        <v>1640</v>
      </c>
      <c r="AG54" s="50" t="s">
        <v>2587</v>
      </c>
      <c r="AH54" s="407">
        <v>44398.0</v>
      </c>
      <c r="AI54" s="407">
        <v>44398.0</v>
      </c>
      <c r="AJ54" s="408">
        <f t="shared" si="10"/>
        <v>44444</v>
      </c>
      <c r="AK54" s="400">
        <f t="shared" si="11"/>
        <v>44490</v>
      </c>
      <c r="AL54" s="44" t="b">
        <v>0</v>
      </c>
      <c r="AM54" s="44" t="b">
        <v>1</v>
      </c>
      <c r="AN54" s="46" t="b">
        <v>0</v>
      </c>
      <c r="AO54" s="405" t="b">
        <v>0</v>
      </c>
      <c r="AP54" s="1245" t="b">
        <v>0</v>
      </c>
      <c r="AQ54" s="1245" t="b">
        <v>0</v>
      </c>
    </row>
    <row r="55">
      <c r="A55" s="1637">
        <v>52.0</v>
      </c>
      <c r="B55" s="398">
        <v>44259.66651368055</v>
      </c>
      <c r="C55" s="399" t="s">
        <v>1779</v>
      </c>
      <c r="D55" s="399" t="s">
        <v>1780</v>
      </c>
      <c r="E55" s="400">
        <v>37427.0</v>
      </c>
      <c r="F55" s="44">
        <v>18.0</v>
      </c>
      <c r="G55" s="1016">
        <f t="shared" si="1"/>
        <v>21.34794521</v>
      </c>
      <c r="H55" s="45">
        <v>4.3918583E7</v>
      </c>
      <c r="I55" s="27" t="s">
        <v>2021</v>
      </c>
      <c r="J55" s="27"/>
      <c r="K55" s="399" t="s">
        <v>1618</v>
      </c>
      <c r="L55" s="402" t="s">
        <v>5536</v>
      </c>
      <c r="M55" s="399" t="s">
        <v>1779</v>
      </c>
      <c r="N55" s="44" t="s">
        <v>1620</v>
      </c>
      <c r="O55" s="403" t="s">
        <v>1783</v>
      </c>
      <c r="P55" s="399" t="s">
        <v>1784</v>
      </c>
      <c r="Q55" s="399" t="s">
        <v>1634</v>
      </c>
      <c r="R55" s="399" t="s">
        <v>59</v>
      </c>
      <c r="S55" s="399" t="s">
        <v>1785</v>
      </c>
      <c r="T55" s="404" t="s">
        <v>1651</v>
      </c>
      <c r="U55" s="401" t="s">
        <v>2587</v>
      </c>
      <c r="V55" s="406" t="s">
        <v>1786</v>
      </c>
      <c r="W55" s="399" t="s">
        <v>1787</v>
      </c>
      <c r="X55" s="399" t="s">
        <v>1788</v>
      </c>
      <c r="Y55" s="399" t="s">
        <v>1789</v>
      </c>
      <c r="Z55" s="44" t="s">
        <v>1790</v>
      </c>
      <c r="AA55" s="401" t="s">
        <v>5537</v>
      </c>
      <c r="AB55" s="399" t="s">
        <v>1792</v>
      </c>
      <c r="AC55" s="399" t="s">
        <v>1686</v>
      </c>
      <c r="AD55" s="50" t="s">
        <v>2587</v>
      </c>
      <c r="AE55" s="50" t="s">
        <v>2587</v>
      </c>
      <c r="AF55" s="44" t="s">
        <v>1640</v>
      </c>
      <c r="AG55" s="50" t="s">
        <v>2587</v>
      </c>
      <c r="AH55" s="407">
        <v>44398.0</v>
      </c>
      <c r="AI55" s="407">
        <v>44398.0</v>
      </c>
      <c r="AJ55" s="408">
        <f t="shared" si="10"/>
        <v>44444</v>
      </c>
      <c r="AK55" s="400">
        <f t="shared" si="11"/>
        <v>44490</v>
      </c>
      <c r="AL55" s="46" t="b">
        <v>0</v>
      </c>
      <c r="AM55" s="44" t="b">
        <v>1</v>
      </c>
      <c r="AN55" s="46" t="b">
        <v>0</v>
      </c>
      <c r="AO55" s="405" t="b">
        <v>0</v>
      </c>
      <c r="AP55" s="1245" t="b">
        <v>0</v>
      </c>
      <c r="AQ55" s="1245" t="b">
        <v>0</v>
      </c>
    </row>
    <row r="56">
      <c r="A56" s="1637">
        <v>53.0</v>
      </c>
      <c r="B56" s="398">
        <v>44266.71163644676</v>
      </c>
      <c r="C56" s="399" t="s">
        <v>1899</v>
      </c>
      <c r="D56" s="399" t="s">
        <v>1900</v>
      </c>
      <c r="E56" s="400">
        <v>33495.0</v>
      </c>
      <c r="F56" s="44">
        <v>29.0</v>
      </c>
      <c r="G56" s="1016">
        <f t="shared" si="1"/>
        <v>32.12054795</v>
      </c>
      <c r="H56" s="45">
        <v>3.6123398E7</v>
      </c>
      <c r="I56" s="27" t="s">
        <v>2021</v>
      </c>
      <c r="J56" s="27"/>
      <c r="K56" s="399" t="s">
        <v>1618</v>
      </c>
      <c r="L56" s="402" t="s">
        <v>5538</v>
      </c>
      <c r="M56" s="399" t="s">
        <v>1899</v>
      </c>
      <c r="N56" s="44" t="s">
        <v>1620</v>
      </c>
      <c r="O56" s="403" t="s">
        <v>1877</v>
      </c>
      <c r="P56" s="399" t="s">
        <v>1902</v>
      </c>
      <c r="Q56" s="399" t="s">
        <v>1622</v>
      </c>
      <c r="R56" s="399" t="s">
        <v>59</v>
      </c>
      <c r="S56" s="401" t="s">
        <v>5539</v>
      </c>
      <c r="T56" s="404" t="s">
        <v>1651</v>
      </c>
      <c r="U56" s="401" t="s">
        <v>2587</v>
      </c>
      <c r="V56" s="406" t="s">
        <v>1904</v>
      </c>
      <c r="W56" s="399" t="s">
        <v>1905</v>
      </c>
      <c r="X56" s="399" t="s">
        <v>1685</v>
      </c>
      <c r="Y56" s="399" t="s">
        <v>1906</v>
      </c>
      <c r="Z56" s="44" t="s">
        <v>1884</v>
      </c>
      <c r="AA56" s="401" t="s">
        <v>5540</v>
      </c>
      <c r="AB56" s="399" t="s">
        <v>1908</v>
      </c>
      <c r="AC56" s="399" t="s">
        <v>1686</v>
      </c>
      <c r="AD56" s="50" t="s">
        <v>2587</v>
      </c>
      <c r="AE56" s="50" t="s">
        <v>2587</v>
      </c>
      <c r="AF56" s="44" t="s">
        <v>1640</v>
      </c>
      <c r="AG56" s="50" t="s">
        <v>2587</v>
      </c>
      <c r="AH56" s="407">
        <v>44398.0</v>
      </c>
      <c r="AI56" s="407">
        <v>44398.0</v>
      </c>
      <c r="AJ56" s="408">
        <f t="shared" si="10"/>
        <v>44444</v>
      </c>
      <c r="AK56" s="400">
        <f t="shared" si="11"/>
        <v>44490</v>
      </c>
      <c r="AL56" s="46" t="b">
        <v>0</v>
      </c>
      <c r="AM56" s="44" t="b">
        <v>1</v>
      </c>
      <c r="AN56" s="46" t="b">
        <v>0</v>
      </c>
      <c r="AO56" s="405" t="b">
        <v>0</v>
      </c>
      <c r="AP56" s="1245" t="b">
        <v>0</v>
      </c>
      <c r="AQ56" s="1245" t="b">
        <v>0</v>
      </c>
    </row>
    <row r="57">
      <c r="A57" s="1637">
        <v>54.0</v>
      </c>
      <c r="B57" s="398">
        <v>44279.81272059028</v>
      </c>
      <c r="C57" s="399" t="s">
        <v>2050</v>
      </c>
      <c r="D57" s="399" t="s">
        <v>2051</v>
      </c>
      <c r="E57" s="400">
        <v>36712.0</v>
      </c>
      <c r="F57" s="44">
        <v>20.0</v>
      </c>
      <c r="G57" s="1016">
        <f t="shared" si="1"/>
        <v>23.30684932</v>
      </c>
      <c r="H57" s="44">
        <v>4.2662663E7</v>
      </c>
      <c r="I57" s="27" t="s">
        <v>2021</v>
      </c>
      <c r="J57" s="27"/>
      <c r="K57" s="399" t="s">
        <v>1618</v>
      </c>
      <c r="L57" s="402" t="s">
        <v>5541</v>
      </c>
      <c r="M57" s="399" t="s">
        <v>2050</v>
      </c>
      <c r="N57" s="44" t="s">
        <v>1646</v>
      </c>
      <c r="O57" s="403" t="s">
        <v>2053</v>
      </c>
      <c r="P57" s="399" t="s">
        <v>2054</v>
      </c>
      <c r="Q57" s="399" t="s">
        <v>1622</v>
      </c>
      <c r="R57" s="399" t="s">
        <v>59</v>
      </c>
      <c r="S57" s="399" t="s">
        <v>2055</v>
      </c>
      <c r="T57" s="416" t="s">
        <v>2056</v>
      </c>
      <c r="U57" s="401" t="s">
        <v>2587</v>
      </c>
      <c r="V57" s="406" t="s">
        <v>2057</v>
      </c>
      <c r="W57" s="399" t="s">
        <v>2058</v>
      </c>
      <c r="X57" s="399" t="s">
        <v>1685</v>
      </c>
      <c r="Y57" s="399" t="s">
        <v>2059</v>
      </c>
      <c r="Z57" s="44" t="s">
        <v>2032</v>
      </c>
      <c r="AA57" s="401" t="s">
        <v>5542</v>
      </c>
      <c r="AB57" s="399" t="s">
        <v>1792</v>
      </c>
      <c r="AC57" s="399" t="s">
        <v>1686</v>
      </c>
      <c r="AD57" s="50" t="s">
        <v>2587</v>
      </c>
      <c r="AE57" s="50" t="s">
        <v>2587</v>
      </c>
      <c r="AF57" s="44" t="s">
        <v>1752</v>
      </c>
      <c r="AG57" s="50" t="s">
        <v>2587</v>
      </c>
      <c r="AH57" s="418">
        <v>44398.0</v>
      </c>
      <c r="AI57" s="418">
        <v>44398.0</v>
      </c>
      <c r="AJ57" s="408">
        <f t="shared" si="10"/>
        <v>44444</v>
      </c>
      <c r="AK57" s="400">
        <f t="shared" si="11"/>
        <v>44490</v>
      </c>
      <c r="AL57" s="46" t="b">
        <v>0</v>
      </c>
      <c r="AM57" s="44" t="b">
        <v>1</v>
      </c>
      <c r="AN57" s="46" t="b">
        <v>0</v>
      </c>
      <c r="AO57" s="405" t="b">
        <v>0</v>
      </c>
      <c r="AP57" s="1245" t="b">
        <v>0</v>
      </c>
      <c r="AQ57" s="1245" t="b">
        <v>0</v>
      </c>
    </row>
    <row r="58">
      <c r="A58" s="1637">
        <v>55.0</v>
      </c>
      <c r="B58" s="398">
        <v>44333.95993084491</v>
      </c>
      <c r="C58" s="399" t="s">
        <v>2413</v>
      </c>
      <c r="D58" s="399" t="s">
        <v>2414</v>
      </c>
      <c r="E58" s="400">
        <v>35171.0</v>
      </c>
      <c r="F58" s="44">
        <v>25.0</v>
      </c>
      <c r="G58" s="1016">
        <f t="shared" si="1"/>
        <v>27.52876712</v>
      </c>
      <c r="H58" s="44">
        <v>3.9558828E7</v>
      </c>
      <c r="I58" s="27" t="s">
        <v>2021</v>
      </c>
      <c r="J58" s="27"/>
      <c r="K58" s="399" t="s">
        <v>1618</v>
      </c>
      <c r="L58" s="402" t="s">
        <v>5543</v>
      </c>
      <c r="M58" s="399" t="s">
        <v>2413</v>
      </c>
      <c r="N58" s="44" t="s">
        <v>1620</v>
      </c>
      <c r="O58" s="403" t="s">
        <v>2416</v>
      </c>
      <c r="P58" s="399" t="s">
        <v>2417</v>
      </c>
      <c r="Q58" s="399" t="s">
        <v>1668</v>
      </c>
      <c r="R58" s="399" t="s">
        <v>59</v>
      </c>
      <c r="S58" s="399" t="s">
        <v>2418</v>
      </c>
      <c r="T58" s="404" t="s">
        <v>1651</v>
      </c>
      <c r="U58" s="401" t="s">
        <v>2587</v>
      </c>
      <c r="V58" s="406" t="s">
        <v>2419</v>
      </c>
      <c r="W58" s="399" t="s">
        <v>1661</v>
      </c>
      <c r="X58" s="399" t="s">
        <v>2420</v>
      </c>
      <c r="Y58" s="399" t="s">
        <v>2421</v>
      </c>
      <c r="Z58" s="44" t="s">
        <v>1708</v>
      </c>
      <c r="AA58" s="401" t="s">
        <v>5544</v>
      </c>
      <c r="AB58" s="399" t="s">
        <v>1805</v>
      </c>
      <c r="AC58" s="405" t="s">
        <v>2074</v>
      </c>
      <c r="AD58" s="50" t="s">
        <v>2587</v>
      </c>
      <c r="AE58" s="50" t="s">
        <v>2587</v>
      </c>
      <c r="AF58" s="44" t="s">
        <v>1640</v>
      </c>
      <c r="AG58" s="50" t="s">
        <v>2587</v>
      </c>
      <c r="AH58" s="418">
        <v>44398.0</v>
      </c>
      <c r="AI58" s="418">
        <v>44398.0</v>
      </c>
      <c r="AJ58" s="408">
        <f t="shared" si="10"/>
        <v>44444</v>
      </c>
      <c r="AK58" s="400">
        <f t="shared" si="11"/>
        <v>44490</v>
      </c>
      <c r="AL58" s="46" t="b">
        <v>0</v>
      </c>
      <c r="AM58" s="46" t="b">
        <v>1</v>
      </c>
      <c r="AN58" s="46" t="b">
        <v>0</v>
      </c>
      <c r="AO58" s="405" t="b">
        <v>0</v>
      </c>
      <c r="AP58" s="1245" t="b">
        <v>0</v>
      </c>
      <c r="AQ58" s="1245" t="b">
        <v>0</v>
      </c>
    </row>
    <row r="59">
      <c r="A59" s="1637">
        <v>56.0</v>
      </c>
      <c r="B59" s="398">
        <v>44409.471882592596</v>
      </c>
      <c r="C59" s="399" t="s">
        <v>3122</v>
      </c>
      <c r="D59" s="399" t="s">
        <v>3123</v>
      </c>
      <c r="E59" s="400">
        <v>32275.0</v>
      </c>
      <c r="F59" s="44">
        <v>33.0</v>
      </c>
      <c r="G59" s="1016">
        <f t="shared" si="1"/>
        <v>35.4630137</v>
      </c>
      <c r="H59" s="44">
        <v>3.3679194E7</v>
      </c>
      <c r="I59" s="27" t="s">
        <v>2021</v>
      </c>
      <c r="J59" s="27"/>
      <c r="K59" s="399" t="s">
        <v>1618</v>
      </c>
      <c r="L59" s="402" t="s">
        <v>5545</v>
      </c>
      <c r="M59" s="399" t="s">
        <v>3122</v>
      </c>
      <c r="N59" s="44" t="s">
        <v>1620</v>
      </c>
      <c r="O59" s="403" t="s">
        <v>3125</v>
      </c>
      <c r="P59" s="399" t="s">
        <v>3126</v>
      </c>
      <c r="Q59" s="399" t="s">
        <v>1622</v>
      </c>
      <c r="R59" s="399" t="s">
        <v>174</v>
      </c>
      <c r="S59" s="401" t="s">
        <v>5546</v>
      </c>
      <c r="T59" s="404" t="s">
        <v>1651</v>
      </c>
      <c r="U59" s="405" t="s">
        <v>3128</v>
      </c>
      <c r="V59" s="406" t="s">
        <v>3129</v>
      </c>
      <c r="W59" s="399" t="s">
        <v>3130</v>
      </c>
      <c r="X59" s="399" t="s">
        <v>3131</v>
      </c>
      <c r="Y59" s="399" t="s">
        <v>3132</v>
      </c>
      <c r="Z59" s="44" t="s">
        <v>2098</v>
      </c>
      <c r="AA59" s="401" t="s">
        <v>5547</v>
      </c>
      <c r="AB59" s="399" t="s">
        <v>1737</v>
      </c>
      <c r="AC59" s="401" t="s">
        <v>2587</v>
      </c>
      <c r="AD59" s="50" t="s">
        <v>2587</v>
      </c>
      <c r="AE59" s="50" t="s">
        <v>2587</v>
      </c>
      <c r="AF59" s="44" t="s">
        <v>5548</v>
      </c>
      <c r="AG59" s="50" t="s">
        <v>2587</v>
      </c>
      <c r="AH59" s="422">
        <v>44140.0</v>
      </c>
      <c r="AI59" s="422">
        <v>44410.0</v>
      </c>
      <c r="AJ59" s="408">
        <f t="shared" si="10"/>
        <v>44456</v>
      </c>
      <c r="AK59" s="400">
        <f t="shared" si="11"/>
        <v>44502</v>
      </c>
      <c r="AL59" s="46" t="b">
        <v>0</v>
      </c>
      <c r="AM59" s="46" t="b">
        <v>0</v>
      </c>
      <c r="AN59" s="46" t="b">
        <v>0</v>
      </c>
      <c r="AO59" s="405" t="b">
        <v>0</v>
      </c>
      <c r="AP59" s="1245" t="b">
        <v>0</v>
      </c>
      <c r="AQ59" s="1245" t="b">
        <v>0</v>
      </c>
    </row>
    <row r="60">
      <c r="A60" s="1637">
        <v>57.0</v>
      </c>
      <c r="B60" s="398">
        <v>44389.82156023148</v>
      </c>
      <c r="C60" s="399" t="s">
        <v>2967</v>
      </c>
      <c r="D60" s="399" t="s">
        <v>2968</v>
      </c>
      <c r="E60" s="400">
        <v>31864.0</v>
      </c>
      <c r="F60" s="44">
        <v>34.0</v>
      </c>
      <c r="G60" s="1016">
        <f t="shared" si="1"/>
        <v>36.5890411</v>
      </c>
      <c r="H60" s="44">
        <v>3.3248553E7</v>
      </c>
      <c r="I60" s="27" t="s">
        <v>2021</v>
      </c>
      <c r="J60" s="27"/>
      <c r="K60" s="399" t="s">
        <v>1618</v>
      </c>
      <c r="L60" s="402" t="s">
        <v>5549</v>
      </c>
      <c r="M60" s="399" t="s">
        <v>2971</v>
      </c>
      <c r="N60" s="44" t="s">
        <v>1620</v>
      </c>
      <c r="O60" s="403" t="s">
        <v>2970</v>
      </c>
      <c r="P60" s="399" t="s">
        <v>2972</v>
      </c>
      <c r="Q60" s="399" t="s">
        <v>1622</v>
      </c>
      <c r="R60" s="399" t="s">
        <v>172</v>
      </c>
      <c r="S60" s="399" t="s">
        <v>2973</v>
      </c>
      <c r="T60" s="404" t="s">
        <v>1651</v>
      </c>
      <c r="U60" s="401" t="s">
        <v>2587</v>
      </c>
      <c r="V60" s="406" t="s">
        <v>2974</v>
      </c>
      <c r="W60" s="399" t="s">
        <v>2975</v>
      </c>
      <c r="X60" s="399" t="s">
        <v>1788</v>
      </c>
      <c r="Y60" s="399" t="s">
        <v>2976</v>
      </c>
      <c r="Z60" s="44" t="s">
        <v>1708</v>
      </c>
      <c r="AA60" s="401" t="s">
        <v>5550</v>
      </c>
      <c r="AB60" s="399" t="s">
        <v>1805</v>
      </c>
      <c r="AC60" s="401" t="s">
        <v>2587</v>
      </c>
      <c r="AD60" s="50" t="s">
        <v>2587</v>
      </c>
      <c r="AE60" s="50" t="s">
        <v>2587</v>
      </c>
      <c r="AF60" s="44" t="s">
        <v>2979</v>
      </c>
      <c r="AG60" s="50" t="s">
        <v>2587</v>
      </c>
      <c r="AH60" s="422">
        <v>44398.0</v>
      </c>
      <c r="AI60" s="422">
        <v>44398.0</v>
      </c>
      <c r="AJ60" s="408">
        <f t="shared" si="10"/>
        <v>44444</v>
      </c>
      <c r="AK60" s="400">
        <f t="shared" si="11"/>
        <v>44490</v>
      </c>
      <c r="AL60" s="46" t="b">
        <v>0</v>
      </c>
      <c r="AM60" s="44" t="b">
        <v>0</v>
      </c>
      <c r="AN60" s="46" t="b">
        <v>0</v>
      </c>
      <c r="AO60" s="405" t="b">
        <v>0</v>
      </c>
      <c r="AP60" s="1245" t="b">
        <v>0</v>
      </c>
      <c r="AQ60" s="1245" t="b">
        <v>0</v>
      </c>
    </row>
    <row r="61" ht="17.25" customHeight="1">
      <c r="A61" s="1637">
        <v>58.0</v>
      </c>
      <c r="B61" s="398">
        <v>44289.7961725</v>
      </c>
      <c r="C61" s="399" t="s">
        <v>2148</v>
      </c>
      <c r="D61" s="399" t="s">
        <v>2149</v>
      </c>
      <c r="E61" s="400">
        <v>35277.0</v>
      </c>
      <c r="F61" s="44">
        <v>24.0</v>
      </c>
      <c r="G61" s="1016">
        <f t="shared" si="1"/>
        <v>27.23835616</v>
      </c>
      <c r="H61" s="44">
        <v>3.9492244E7</v>
      </c>
      <c r="I61" s="27" t="s">
        <v>2021</v>
      </c>
      <c r="J61" s="27"/>
      <c r="K61" s="401" t="s">
        <v>5551</v>
      </c>
      <c r="L61" s="402" t="s">
        <v>5552</v>
      </c>
      <c r="M61" s="399" t="s">
        <v>2148</v>
      </c>
      <c r="N61" s="44" t="s">
        <v>1620</v>
      </c>
      <c r="O61" s="403" t="s">
        <v>2152</v>
      </c>
      <c r="P61" s="399" t="s">
        <v>2153</v>
      </c>
      <c r="Q61" s="399" t="s">
        <v>1634</v>
      </c>
      <c r="R61" s="399" t="s">
        <v>59</v>
      </c>
      <c r="S61" s="399" t="s">
        <v>2154</v>
      </c>
      <c r="T61" s="404" t="s">
        <v>1651</v>
      </c>
      <c r="U61" s="401" t="s">
        <v>2587</v>
      </c>
      <c r="V61" s="406" t="s">
        <v>2155</v>
      </c>
      <c r="W61" s="399" t="s">
        <v>2156</v>
      </c>
      <c r="X61" s="399" t="s">
        <v>1662</v>
      </c>
      <c r="Y61" s="399" t="s">
        <v>2157</v>
      </c>
      <c r="Z61" s="44" t="s">
        <v>1897</v>
      </c>
      <c r="AA61" s="401" t="s">
        <v>5553</v>
      </c>
      <c r="AB61" s="399" t="s">
        <v>2159</v>
      </c>
      <c r="AC61" s="405" t="s">
        <v>2074</v>
      </c>
      <c r="AD61" s="50" t="s">
        <v>2587</v>
      </c>
      <c r="AE61" s="50" t="s">
        <v>2587</v>
      </c>
      <c r="AF61" s="44" t="s">
        <v>1640</v>
      </c>
      <c r="AG61" s="50" t="s">
        <v>2587</v>
      </c>
      <c r="AH61" s="422">
        <v>44398.0</v>
      </c>
      <c r="AI61" s="422">
        <v>44398.0</v>
      </c>
      <c r="AJ61" s="408">
        <f t="shared" si="10"/>
        <v>44444</v>
      </c>
      <c r="AK61" s="400">
        <f t="shared" si="11"/>
        <v>44490</v>
      </c>
      <c r="AL61" s="46" t="b">
        <v>0</v>
      </c>
      <c r="AM61" s="46" t="b">
        <v>1</v>
      </c>
      <c r="AN61" s="44" t="b">
        <v>0</v>
      </c>
      <c r="AO61" s="399" t="b">
        <v>0</v>
      </c>
      <c r="AP61" s="1236" t="b">
        <v>0</v>
      </c>
      <c r="AQ61" s="1236" t="b">
        <v>0</v>
      </c>
    </row>
    <row r="62">
      <c r="A62" s="1637">
        <v>59.0</v>
      </c>
      <c r="B62" s="398">
        <v>44355.78191193287</v>
      </c>
      <c r="C62" s="399" t="s">
        <v>2749</v>
      </c>
      <c r="D62" s="399" t="s">
        <v>2750</v>
      </c>
      <c r="E62" s="400">
        <v>37726.0</v>
      </c>
      <c r="F62" s="44">
        <v>18.0</v>
      </c>
      <c r="G62" s="1016">
        <f t="shared" si="1"/>
        <v>20.52876712</v>
      </c>
      <c r="H62" s="44">
        <v>4.4729997E7</v>
      </c>
      <c r="I62" s="27" t="s">
        <v>2021</v>
      </c>
      <c r="J62" s="27"/>
      <c r="K62" s="401" t="s">
        <v>5554</v>
      </c>
      <c r="L62" s="402" t="s">
        <v>5555</v>
      </c>
      <c r="M62" s="399" t="s">
        <v>2754</v>
      </c>
      <c r="N62" s="44" t="s">
        <v>1620</v>
      </c>
      <c r="O62" s="403" t="s">
        <v>2753</v>
      </c>
      <c r="P62" s="399" t="s">
        <v>2755</v>
      </c>
      <c r="Q62" s="399" t="s">
        <v>1622</v>
      </c>
      <c r="R62" s="399" t="s">
        <v>57</v>
      </c>
      <c r="S62" s="401" t="s">
        <v>5556</v>
      </c>
      <c r="T62" s="404" t="s">
        <v>1651</v>
      </c>
      <c r="U62" s="405" t="s">
        <v>2757</v>
      </c>
      <c r="V62" s="414" t="s">
        <v>2758</v>
      </c>
      <c r="W62" s="405" t="s">
        <v>2759</v>
      </c>
      <c r="X62" s="399" t="s">
        <v>1662</v>
      </c>
      <c r="Y62" s="399" t="s">
        <v>2760</v>
      </c>
      <c r="Z62" s="44" t="s">
        <v>2360</v>
      </c>
      <c r="AA62" s="401" t="s">
        <v>5557</v>
      </c>
      <c r="AB62" s="399" t="s">
        <v>2761</v>
      </c>
      <c r="AC62" s="401" t="s">
        <v>2587</v>
      </c>
      <c r="AD62" s="50" t="s">
        <v>2587</v>
      </c>
      <c r="AE62" s="50" t="s">
        <v>2587</v>
      </c>
      <c r="AF62" s="44" t="s">
        <v>1640</v>
      </c>
      <c r="AG62" s="50" t="s">
        <v>2587</v>
      </c>
      <c r="AH62" s="44"/>
      <c r="AI62" s="407">
        <v>44355.0</v>
      </c>
      <c r="AJ62" s="408">
        <f t="shared" si="10"/>
        <v>44400</v>
      </c>
      <c r="AK62" s="400">
        <f t="shared" si="11"/>
        <v>44447</v>
      </c>
      <c r="AL62" s="44" t="b">
        <v>0</v>
      </c>
      <c r="AM62" s="44" t="b">
        <v>0</v>
      </c>
      <c r="AN62" s="44" t="b">
        <v>1</v>
      </c>
      <c r="AO62" s="399" t="b">
        <v>1</v>
      </c>
      <c r="AP62" s="1236"/>
      <c r="AQ62" s="1236"/>
    </row>
    <row r="63">
      <c r="A63" s="1637">
        <v>60.0</v>
      </c>
      <c r="B63" s="398">
        <v>44186.82827081019</v>
      </c>
      <c r="C63" s="401" t="s">
        <v>5558</v>
      </c>
      <c r="D63" s="401" t="s">
        <v>5559</v>
      </c>
      <c r="E63" s="423">
        <v>35466.0</v>
      </c>
      <c r="F63" s="50">
        <v>23.0</v>
      </c>
      <c r="G63" s="1016">
        <f t="shared" si="1"/>
        <v>26.72054795</v>
      </c>
      <c r="H63" s="44">
        <v>9.4850945E7</v>
      </c>
      <c r="I63" s="50" t="s">
        <v>5560</v>
      </c>
      <c r="J63" s="50"/>
      <c r="K63" s="399" t="s">
        <v>1618</v>
      </c>
      <c r="L63" s="402" t="s">
        <v>5561</v>
      </c>
      <c r="M63" s="401" t="s">
        <v>5558</v>
      </c>
      <c r="N63" s="44"/>
      <c r="O63" s="424" t="s">
        <v>5562</v>
      </c>
      <c r="P63" s="399" t="s">
        <v>5564</v>
      </c>
      <c r="Q63" s="399" t="s">
        <v>5563</v>
      </c>
      <c r="R63" s="401" t="s">
        <v>2587</v>
      </c>
      <c r="S63" s="401" t="s">
        <v>2587</v>
      </c>
      <c r="T63" s="401" t="s">
        <v>2587</v>
      </c>
      <c r="U63" s="401" t="s">
        <v>2587</v>
      </c>
      <c r="V63" s="425" t="s">
        <v>5565</v>
      </c>
      <c r="W63" s="401" t="s">
        <v>5412</v>
      </c>
      <c r="X63" s="401" t="s">
        <v>2587</v>
      </c>
      <c r="Y63" s="426" t="s">
        <v>5566</v>
      </c>
      <c r="Z63" s="427" t="s">
        <v>2098</v>
      </c>
      <c r="AA63" s="401" t="s">
        <v>5567</v>
      </c>
      <c r="AB63" s="399" t="s">
        <v>5568</v>
      </c>
      <c r="AC63" s="401" t="s">
        <v>2587</v>
      </c>
      <c r="AD63" s="50" t="s">
        <v>2587</v>
      </c>
      <c r="AE63" s="50" t="s">
        <v>2587</v>
      </c>
      <c r="AF63" s="44"/>
      <c r="AG63" s="50" t="s">
        <v>2587</v>
      </c>
      <c r="AH63" s="418"/>
      <c r="AI63" s="408">
        <v>44207.0</v>
      </c>
      <c r="AJ63" s="400">
        <f t="shared" si="10"/>
        <v>44253</v>
      </c>
      <c r="AK63" s="400">
        <f t="shared" si="11"/>
        <v>44297</v>
      </c>
      <c r="AL63" s="46" t="b">
        <v>1</v>
      </c>
      <c r="AM63" s="46" t="b">
        <v>1</v>
      </c>
      <c r="AN63" s="46"/>
      <c r="AO63" s="401" t="s">
        <v>2587</v>
      </c>
      <c r="AP63" s="1237"/>
      <c r="AQ63" s="1237"/>
    </row>
    <row r="64">
      <c r="A64" s="1636">
        <v>61.0</v>
      </c>
      <c r="B64" s="398">
        <v>44461.05118729167</v>
      </c>
      <c r="C64" s="399" t="s">
        <v>3489</v>
      </c>
      <c r="D64" s="399" t="s">
        <v>3490</v>
      </c>
      <c r="E64" s="400">
        <v>32244.0</v>
      </c>
      <c r="F64" s="44">
        <v>33.0</v>
      </c>
      <c r="G64" s="1016">
        <f t="shared" si="1"/>
        <v>35.54794521</v>
      </c>
      <c r="H64" s="44">
        <v>3.3601492E7</v>
      </c>
      <c r="I64" s="27" t="s">
        <v>2021</v>
      </c>
      <c r="J64" s="27"/>
      <c r="K64" s="399" t="s">
        <v>1618</v>
      </c>
      <c r="L64" s="402" t="s">
        <v>5569</v>
      </c>
      <c r="M64" s="399" t="s">
        <v>3489</v>
      </c>
      <c r="N64" s="44" t="s">
        <v>1646</v>
      </c>
      <c r="O64" s="403" t="s">
        <v>3493</v>
      </c>
      <c r="P64" s="399" t="s">
        <v>3494</v>
      </c>
      <c r="Q64" s="399" t="s">
        <v>1668</v>
      </c>
      <c r="R64" s="399" t="s">
        <v>174</v>
      </c>
      <c r="S64" s="399" t="s">
        <v>3495</v>
      </c>
      <c r="T64" s="404" t="s">
        <v>1651</v>
      </c>
      <c r="U64" s="405" t="s">
        <v>3497</v>
      </c>
      <c r="V64" s="406" t="s">
        <v>3498</v>
      </c>
      <c r="W64" s="399" t="s">
        <v>3499</v>
      </c>
      <c r="X64" s="399" t="s">
        <v>3500</v>
      </c>
      <c r="Y64" s="399" t="s">
        <v>3501</v>
      </c>
      <c r="Z64" s="44" t="s">
        <v>3108</v>
      </c>
      <c r="AA64" s="401" t="s">
        <v>5570</v>
      </c>
      <c r="AB64" s="399" t="s">
        <v>2649</v>
      </c>
      <c r="AC64" s="401" t="s">
        <v>2587</v>
      </c>
      <c r="AD64" s="50" t="s">
        <v>2587</v>
      </c>
      <c r="AE64" s="50" t="s">
        <v>2587</v>
      </c>
      <c r="AF64" s="410" t="s">
        <v>3503</v>
      </c>
      <c r="AG64" s="50" t="s">
        <v>2587</v>
      </c>
      <c r="AH64" s="418">
        <v>44481.0</v>
      </c>
      <c r="AI64" s="418">
        <v>44481.0</v>
      </c>
      <c r="AJ64" s="408">
        <f t="shared" si="10"/>
        <v>44527</v>
      </c>
      <c r="AK64" s="400">
        <f t="shared" si="11"/>
        <v>44573</v>
      </c>
      <c r="AL64" s="46" t="b">
        <v>0</v>
      </c>
      <c r="AM64" s="46" t="b">
        <v>0</v>
      </c>
      <c r="AN64" s="46" t="b">
        <v>0</v>
      </c>
      <c r="AO64" s="401" t="s">
        <v>2587</v>
      </c>
      <c r="AP64" s="1237"/>
      <c r="AQ64" s="1237"/>
    </row>
    <row r="65">
      <c r="A65" s="1637">
        <v>62.0</v>
      </c>
      <c r="B65" s="398">
        <v>44431.847242222226</v>
      </c>
      <c r="C65" s="399" t="s">
        <v>3292</v>
      </c>
      <c r="D65" s="399" t="s">
        <v>3293</v>
      </c>
      <c r="E65" s="400">
        <v>35265.0</v>
      </c>
      <c r="F65" s="44">
        <v>25.0</v>
      </c>
      <c r="G65" s="1016">
        <f t="shared" si="1"/>
        <v>27.27123288</v>
      </c>
      <c r="H65" s="44">
        <v>3.9769397E7</v>
      </c>
      <c r="I65" s="27" t="s">
        <v>2021</v>
      </c>
      <c r="J65" s="27"/>
      <c r="K65" s="401" t="s">
        <v>5571</v>
      </c>
      <c r="L65" s="402" t="s">
        <v>5572</v>
      </c>
      <c r="M65" s="399" t="s">
        <v>3292</v>
      </c>
      <c r="N65" s="44" t="s">
        <v>1620</v>
      </c>
      <c r="O65" s="403" t="s">
        <v>3296</v>
      </c>
      <c r="P65" s="399" t="s">
        <v>3297</v>
      </c>
      <c r="Q65" s="399" t="s">
        <v>1668</v>
      </c>
      <c r="R65" s="399" t="s">
        <v>174</v>
      </c>
      <c r="S65" s="401" t="s">
        <v>5573</v>
      </c>
      <c r="T65" s="404" t="s">
        <v>1651</v>
      </c>
      <c r="U65" s="401" t="s">
        <v>2587</v>
      </c>
      <c r="V65" s="406" t="s">
        <v>3299</v>
      </c>
      <c r="W65" s="399" t="s">
        <v>1747</v>
      </c>
      <c r="X65" s="399" t="s">
        <v>1662</v>
      </c>
      <c r="Y65" s="399" t="s">
        <v>3300</v>
      </c>
      <c r="Z65" s="44" t="s">
        <v>2322</v>
      </c>
      <c r="AA65" s="401" t="s">
        <v>5574</v>
      </c>
      <c r="AB65" s="399" t="s">
        <v>2944</v>
      </c>
      <c r="AC65" s="405" t="s">
        <v>3216</v>
      </c>
      <c r="AD65" s="50" t="s">
        <v>2587</v>
      </c>
      <c r="AE65" s="50" t="s">
        <v>2587</v>
      </c>
      <c r="AF65" s="410" t="s">
        <v>3156</v>
      </c>
      <c r="AG65" s="50" t="s">
        <v>2587</v>
      </c>
      <c r="AH65" s="418">
        <v>44481.0</v>
      </c>
      <c r="AI65" s="418">
        <v>44481.0</v>
      </c>
      <c r="AJ65" s="408">
        <f t="shared" si="10"/>
        <v>44527</v>
      </c>
      <c r="AK65" s="400">
        <f t="shared" si="11"/>
        <v>44573</v>
      </c>
      <c r="AL65" s="46" t="b">
        <v>0</v>
      </c>
      <c r="AM65" s="46" t="b">
        <v>0</v>
      </c>
      <c r="AN65" s="46" t="b">
        <v>0</v>
      </c>
      <c r="AO65" s="401" t="s">
        <v>2587</v>
      </c>
      <c r="AP65" s="1237"/>
      <c r="AQ65" s="1237"/>
    </row>
    <row r="66">
      <c r="A66" s="1637">
        <v>63.0</v>
      </c>
      <c r="B66" s="398">
        <v>44412.96757258102</v>
      </c>
      <c r="C66" s="399" t="s">
        <v>3217</v>
      </c>
      <c r="D66" s="399" t="s">
        <v>3218</v>
      </c>
      <c r="E66" s="400">
        <v>37353.0</v>
      </c>
      <c r="F66" s="44">
        <v>19.0</v>
      </c>
      <c r="G66" s="1016">
        <f t="shared" si="1"/>
        <v>21.55068493</v>
      </c>
      <c r="H66" s="44">
        <v>4.3989116E7</v>
      </c>
      <c r="I66" s="27" t="s">
        <v>2021</v>
      </c>
      <c r="J66" s="27"/>
      <c r="K66" s="399" t="s">
        <v>1618</v>
      </c>
      <c r="L66" s="402" t="s">
        <v>5575</v>
      </c>
      <c r="M66" s="399" t="s">
        <v>3217</v>
      </c>
      <c r="N66" s="44" t="s">
        <v>1620</v>
      </c>
      <c r="O66" s="403" t="s">
        <v>3220</v>
      </c>
      <c r="P66" s="399" t="s">
        <v>3221</v>
      </c>
      <c r="Q66" s="399" t="s">
        <v>1668</v>
      </c>
      <c r="R66" s="399" t="s">
        <v>174</v>
      </c>
      <c r="S66" s="399" t="s">
        <v>3222</v>
      </c>
      <c r="T66" s="404" t="s">
        <v>1651</v>
      </c>
      <c r="U66" s="401" t="s">
        <v>2587</v>
      </c>
      <c r="V66" s="406" t="s">
        <v>3223</v>
      </c>
      <c r="W66" s="399" t="s">
        <v>3224</v>
      </c>
      <c r="X66" s="399" t="s">
        <v>1662</v>
      </c>
      <c r="Y66" s="399" t="s">
        <v>3225</v>
      </c>
      <c r="Z66" s="44" t="s">
        <v>1708</v>
      </c>
      <c r="AA66" s="401" t="s">
        <v>5575</v>
      </c>
      <c r="AB66" s="399" t="s">
        <v>3226</v>
      </c>
      <c r="AC66" s="401" t="s">
        <v>2587</v>
      </c>
      <c r="AD66" s="50" t="s">
        <v>2587</v>
      </c>
      <c r="AE66" s="50" t="s">
        <v>2587</v>
      </c>
      <c r="AF66" s="410" t="s">
        <v>3156</v>
      </c>
      <c r="AG66" s="50" t="s">
        <v>2587</v>
      </c>
      <c r="AH66" s="418">
        <v>44481.0</v>
      </c>
      <c r="AI66" s="418">
        <v>44481.0</v>
      </c>
      <c r="AJ66" s="408">
        <f t="shared" si="10"/>
        <v>44527</v>
      </c>
      <c r="AK66" s="400">
        <f t="shared" si="11"/>
        <v>44573</v>
      </c>
      <c r="AL66" s="46" t="b">
        <v>0</v>
      </c>
      <c r="AM66" s="46" t="b">
        <v>0</v>
      </c>
      <c r="AN66" s="46" t="b">
        <v>0</v>
      </c>
      <c r="AO66" s="401" t="s">
        <v>2587</v>
      </c>
      <c r="AP66" s="1237"/>
      <c r="AQ66" s="1237"/>
    </row>
    <row r="67">
      <c r="A67" s="1637">
        <v>64.0</v>
      </c>
      <c r="B67" s="398">
        <v>44410.52434175926</v>
      </c>
      <c r="C67" s="399" t="s">
        <v>3145</v>
      </c>
      <c r="D67" s="399" t="s">
        <v>3146</v>
      </c>
      <c r="E67" s="400">
        <v>36189.0</v>
      </c>
      <c r="F67" s="44">
        <v>22.0</v>
      </c>
      <c r="G67" s="1016">
        <f t="shared" si="1"/>
        <v>24.73972603</v>
      </c>
      <c r="H67" s="44">
        <v>4.1673277E7</v>
      </c>
      <c r="I67" s="27" t="s">
        <v>2021</v>
      </c>
      <c r="J67" s="27"/>
      <c r="K67" s="401" t="s">
        <v>5571</v>
      </c>
      <c r="L67" s="402" t="s">
        <v>5576</v>
      </c>
      <c r="M67" s="399" t="s">
        <v>3145</v>
      </c>
      <c r="N67" s="44" t="s">
        <v>1620</v>
      </c>
      <c r="O67" s="403" t="s">
        <v>3149</v>
      </c>
      <c r="P67" s="399" t="s">
        <v>3150</v>
      </c>
      <c r="Q67" s="399" t="s">
        <v>1668</v>
      </c>
      <c r="R67" s="399" t="s">
        <v>174</v>
      </c>
      <c r="S67" s="399" t="s">
        <v>3151</v>
      </c>
      <c r="T67" s="399" t="s">
        <v>3152</v>
      </c>
      <c r="U67" s="401" t="s">
        <v>2587</v>
      </c>
      <c r="V67" s="406" t="s">
        <v>3153</v>
      </c>
      <c r="W67" s="399" t="s">
        <v>1661</v>
      </c>
      <c r="X67" s="399" t="s">
        <v>1662</v>
      </c>
      <c r="Y67" s="399" t="s">
        <v>3154</v>
      </c>
      <c r="Z67" s="44" t="s">
        <v>1790</v>
      </c>
      <c r="AA67" s="401" t="s">
        <v>5577</v>
      </c>
      <c r="AB67" s="399" t="s">
        <v>1792</v>
      </c>
      <c r="AC67" s="416" t="s">
        <v>3144</v>
      </c>
      <c r="AD67" s="44"/>
      <c r="AE67" s="50" t="s">
        <v>2587</v>
      </c>
      <c r="AF67" s="410" t="s">
        <v>3156</v>
      </c>
      <c r="AG67" s="50" t="s">
        <v>2587</v>
      </c>
      <c r="AH67" s="418">
        <v>44481.0</v>
      </c>
      <c r="AI67" s="418">
        <v>44481.0</v>
      </c>
      <c r="AJ67" s="408">
        <f t="shared" si="10"/>
        <v>44527</v>
      </c>
      <c r="AK67" s="400">
        <f t="shared" si="11"/>
        <v>44573</v>
      </c>
      <c r="AL67" s="46" t="b">
        <v>0</v>
      </c>
      <c r="AM67" s="46" t="b">
        <v>0</v>
      </c>
      <c r="AN67" s="46" t="b">
        <v>0</v>
      </c>
      <c r="AO67" s="401" t="s">
        <v>2587</v>
      </c>
      <c r="AP67" s="1237"/>
      <c r="AQ67" s="1237"/>
    </row>
    <row r="68">
      <c r="A68" s="1637">
        <v>65.0</v>
      </c>
      <c r="B68" s="398">
        <v>44410.678020231484</v>
      </c>
      <c r="C68" s="399" t="s">
        <v>3169</v>
      </c>
      <c r="D68" s="399" t="s">
        <v>3170</v>
      </c>
      <c r="E68" s="400">
        <v>35541.0</v>
      </c>
      <c r="F68" s="44">
        <v>24.0</v>
      </c>
      <c r="G68" s="1016">
        <f t="shared" si="1"/>
        <v>26.51506849</v>
      </c>
      <c r="H68" s="44">
        <v>4.0228672E7</v>
      </c>
      <c r="I68" s="27" t="s">
        <v>2021</v>
      </c>
      <c r="J68" s="27"/>
      <c r="K68" s="399" t="s">
        <v>1618</v>
      </c>
      <c r="L68" s="402" t="s">
        <v>5578</v>
      </c>
      <c r="M68" s="399" t="s">
        <v>3172</v>
      </c>
      <c r="N68" s="44" t="s">
        <v>1620</v>
      </c>
      <c r="O68" s="403" t="s">
        <v>2092</v>
      </c>
      <c r="P68" s="399" t="s">
        <v>3173</v>
      </c>
      <c r="Q68" s="399" t="s">
        <v>1680</v>
      </c>
      <c r="R68" s="399" t="s">
        <v>174</v>
      </c>
      <c r="S68" s="401" t="s">
        <v>5579</v>
      </c>
      <c r="T68" s="404" t="s">
        <v>1651</v>
      </c>
      <c r="U68" s="401" t="s">
        <v>2587</v>
      </c>
      <c r="V68" s="406" t="s">
        <v>3175</v>
      </c>
      <c r="W68" s="399" t="s">
        <v>3176</v>
      </c>
      <c r="X68" s="399" t="s">
        <v>1662</v>
      </c>
      <c r="Y68" s="399" t="s">
        <v>3177</v>
      </c>
      <c r="Z68" s="44" t="s">
        <v>1831</v>
      </c>
      <c r="AA68" s="401" t="s">
        <v>5580</v>
      </c>
      <c r="AB68" s="404" t="s">
        <v>1651</v>
      </c>
      <c r="AC68" s="399" t="s">
        <v>3179</v>
      </c>
      <c r="AD68" s="46" t="s">
        <v>5581</v>
      </c>
      <c r="AE68" s="50" t="s">
        <v>2587</v>
      </c>
      <c r="AF68" s="44" t="s">
        <v>3097</v>
      </c>
      <c r="AG68" s="50" t="s">
        <v>2587</v>
      </c>
      <c r="AH68" s="418">
        <v>44488.0</v>
      </c>
      <c r="AI68" s="418">
        <v>44488.0</v>
      </c>
      <c r="AJ68" s="408">
        <f t="shared" si="10"/>
        <v>44534</v>
      </c>
      <c r="AK68" s="400">
        <f t="shared" si="11"/>
        <v>44580</v>
      </c>
      <c r="AL68" s="46" t="b">
        <v>0</v>
      </c>
      <c r="AM68" s="46" t="b">
        <v>0</v>
      </c>
      <c r="AN68" s="46" t="b">
        <v>0</v>
      </c>
      <c r="AO68" s="401" t="s">
        <v>2587</v>
      </c>
      <c r="AP68" s="1237"/>
      <c r="AQ68" s="1237"/>
    </row>
    <row r="69">
      <c r="A69" s="1637">
        <v>66.0</v>
      </c>
      <c r="B69" s="398">
        <v>44415.44338607639</v>
      </c>
      <c r="C69" s="399" t="s">
        <v>3227</v>
      </c>
      <c r="D69" s="399" t="s">
        <v>3228</v>
      </c>
      <c r="E69" s="400">
        <v>36021.0</v>
      </c>
      <c r="F69" s="44">
        <v>22.0</v>
      </c>
      <c r="G69" s="1016">
        <f t="shared" si="1"/>
        <v>25.2</v>
      </c>
      <c r="H69" s="44">
        <v>4.1557015E7</v>
      </c>
      <c r="I69" s="27" t="s">
        <v>2021</v>
      </c>
      <c r="J69" s="27"/>
      <c r="K69" s="399" t="s">
        <v>1618</v>
      </c>
      <c r="L69" s="402" t="s">
        <v>5582</v>
      </c>
      <c r="M69" s="399" t="s">
        <v>3227</v>
      </c>
      <c r="N69" s="44" t="s">
        <v>1620</v>
      </c>
      <c r="O69" s="403" t="s">
        <v>3230</v>
      </c>
      <c r="P69" s="399" t="s">
        <v>3231</v>
      </c>
      <c r="Q69" s="399" t="s">
        <v>1668</v>
      </c>
      <c r="R69" s="399" t="s">
        <v>174</v>
      </c>
      <c r="S69" s="399" t="s">
        <v>3232</v>
      </c>
      <c r="T69" s="416" t="s">
        <v>3233</v>
      </c>
      <c r="U69" s="401" t="s">
        <v>2587</v>
      </c>
      <c r="V69" s="406" t="s">
        <v>3234</v>
      </c>
      <c r="W69" s="399" t="s">
        <v>2452</v>
      </c>
      <c r="X69" s="399" t="s">
        <v>1662</v>
      </c>
      <c r="Y69" s="399" t="s">
        <v>3235</v>
      </c>
      <c r="Z69" s="44" t="s">
        <v>1803</v>
      </c>
      <c r="AA69" s="401" t="s">
        <v>5583</v>
      </c>
      <c r="AB69" s="404" t="s">
        <v>1651</v>
      </c>
      <c r="AC69" s="405" t="s">
        <v>3238</v>
      </c>
      <c r="AD69" s="46"/>
      <c r="AE69" s="50" t="s">
        <v>2587</v>
      </c>
      <c r="AF69" s="44" t="s">
        <v>3097</v>
      </c>
      <c r="AG69" s="50" t="s">
        <v>2587</v>
      </c>
      <c r="AH69" s="422">
        <v>44481.0</v>
      </c>
      <c r="AI69" s="422">
        <v>44481.0</v>
      </c>
      <c r="AJ69" s="408">
        <f t="shared" si="10"/>
        <v>44527</v>
      </c>
      <c r="AK69" s="400">
        <f t="shared" si="11"/>
        <v>44573</v>
      </c>
      <c r="AL69" s="46" t="b">
        <v>0</v>
      </c>
      <c r="AM69" s="46" t="b">
        <v>0</v>
      </c>
      <c r="AN69" s="46" t="b">
        <v>0</v>
      </c>
      <c r="AO69" s="401" t="s">
        <v>2587</v>
      </c>
      <c r="AP69" s="1237"/>
      <c r="AQ69" s="1237"/>
    </row>
    <row r="70">
      <c r="A70" s="1637">
        <v>67.0</v>
      </c>
      <c r="B70" s="398">
        <v>44416.61856145834</v>
      </c>
      <c r="C70" s="399" t="s">
        <v>3239</v>
      </c>
      <c r="D70" s="399" t="s">
        <v>3240</v>
      </c>
      <c r="E70" s="400">
        <v>32023.0</v>
      </c>
      <c r="F70" s="44">
        <v>33.0</v>
      </c>
      <c r="G70" s="1016">
        <f t="shared" si="1"/>
        <v>36.15342466</v>
      </c>
      <c r="H70" s="44">
        <v>3.3418981E7</v>
      </c>
      <c r="I70" s="27" t="s">
        <v>2021</v>
      </c>
      <c r="J70" s="27"/>
      <c r="K70" s="401" t="s">
        <v>5584</v>
      </c>
      <c r="L70" s="402" t="s">
        <v>5585</v>
      </c>
      <c r="M70" s="399" t="s">
        <v>3239</v>
      </c>
      <c r="N70" s="44" t="s">
        <v>1620</v>
      </c>
      <c r="O70" s="403" t="s">
        <v>3242</v>
      </c>
      <c r="P70" s="399" t="s">
        <v>3243</v>
      </c>
      <c r="Q70" s="399" t="s">
        <v>1634</v>
      </c>
      <c r="R70" s="399" t="s">
        <v>174</v>
      </c>
      <c r="S70" s="399" t="s">
        <v>3244</v>
      </c>
      <c r="T70" s="399" t="s">
        <v>3245</v>
      </c>
      <c r="U70" s="401" t="s">
        <v>2587</v>
      </c>
      <c r="V70" s="406" t="s">
        <v>3246</v>
      </c>
      <c r="W70" s="399" t="s">
        <v>2611</v>
      </c>
      <c r="X70" s="399" t="s">
        <v>3247</v>
      </c>
      <c r="Y70" s="399" t="s">
        <v>3248</v>
      </c>
      <c r="Z70" s="44" t="s">
        <v>1708</v>
      </c>
      <c r="AA70" s="401" t="s">
        <v>5586</v>
      </c>
      <c r="AB70" s="399" t="s">
        <v>2761</v>
      </c>
      <c r="AC70" s="401" t="s">
        <v>2587</v>
      </c>
      <c r="AD70" s="50" t="s">
        <v>2587</v>
      </c>
      <c r="AE70" s="50" t="s">
        <v>2587</v>
      </c>
      <c r="AF70" s="44" t="s">
        <v>3097</v>
      </c>
      <c r="AG70" s="50" t="s">
        <v>2587</v>
      </c>
      <c r="AH70" s="418">
        <v>44481.0</v>
      </c>
      <c r="AI70" s="418">
        <v>44481.0</v>
      </c>
      <c r="AJ70" s="408">
        <f t="shared" si="10"/>
        <v>44527</v>
      </c>
      <c r="AK70" s="400">
        <f t="shared" si="11"/>
        <v>44573</v>
      </c>
      <c r="AL70" s="44" t="b">
        <v>0</v>
      </c>
      <c r="AM70" s="46" t="b">
        <v>0</v>
      </c>
      <c r="AN70" s="46" t="b">
        <v>0</v>
      </c>
      <c r="AO70" s="401" t="s">
        <v>2587</v>
      </c>
      <c r="AP70" s="1237"/>
      <c r="AQ70" s="1237"/>
    </row>
    <row r="71">
      <c r="A71" s="1637">
        <v>68.0</v>
      </c>
      <c r="B71" s="398">
        <v>44443.9436703588</v>
      </c>
      <c r="C71" s="399" t="s">
        <v>3375</v>
      </c>
      <c r="D71" s="399" t="s">
        <v>3376</v>
      </c>
      <c r="E71" s="400">
        <v>34568.0</v>
      </c>
      <c r="F71" s="44">
        <v>27.0</v>
      </c>
      <c r="G71" s="1016">
        <f t="shared" si="1"/>
        <v>29.18082192</v>
      </c>
      <c r="H71" s="44">
        <v>3.8528111E7</v>
      </c>
      <c r="I71" s="27" t="s">
        <v>2021</v>
      </c>
      <c r="J71" s="27"/>
      <c r="K71" s="399" t="s">
        <v>3377</v>
      </c>
      <c r="L71" s="402" t="s">
        <v>5587</v>
      </c>
      <c r="M71" s="399" t="s">
        <v>3380</v>
      </c>
      <c r="N71" s="44" t="s">
        <v>1620</v>
      </c>
      <c r="O71" s="403" t="s">
        <v>3379</v>
      </c>
      <c r="P71" s="399" t="s">
        <v>3381</v>
      </c>
      <c r="Q71" s="399" t="s">
        <v>1668</v>
      </c>
      <c r="R71" s="399" t="s">
        <v>174</v>
      </c>
      <c r="S71" s="399" t="s">
        <v>3382</v>
      </c>
      <c r="T71" s="404" t="s">
        <v>1651</v>
      </c>
      <c r="U71" s="405" t="s">
        <v>3383</v>
      </c>
      <c r="V71" s="406" t="s">
        <v>3384</v>
      </c>
      <c r="W71" s="399" t="s">
        <v>2611</v>
      </c>
      <c r="X71" s="399" t="s">
        <v>1662</v>
      </c>
      <c r="Y71" s="399" t="s">
        <v>3385</v>
      </c>
      <c r="Z71" s="44" t="s">
        <v>1884</v>
      </c>
      <c r="AA71" s="401" t="s">
        <v>5588</v>
      </c>
      <c r="AB71" s="399" t="s">
        <v>1737</v>
      </c>
      <c r="AC71" s="405" t="s">
        <v>3387</v>
      </c>
      <c r="AD71" s="50" t="s">
        <v>2587</v>
      </c>
      <c r="AE71" s="50" t="s">
        <v>2587</v>
      </c>
      <c r="AF71" s="44" t="s">
        <v>3097</v>
      </c>
      <c r="AG71" s="50" t="s">
        <v>2587</v>
      </c>
      <c r="AH71" s="418">
        <v>44481.0</v>
      </c>
      <c r="AI71" s="418">
        <v>44481.0</v>
      </c>
      <c r="AJ71" s="408">
        <f t="shared" si="10"/>
        <v>44527</v>
      </c>
      <c r="AK71" s="400">
        <f t="shared" si="11"/>
        <v>44573</v>
      </c>
      <c r="AL71" s="44" t="b">
        <v>1</v>
      </c>
      <c r="AM71" s="46" t="b">
        <v>0</v>
      </c>
      <c r="AN71" s="46" t="b">
        <v>0</v>
      </c>
      <c r="AO71" s="401" t="s">
        <v>2587</v>
      </c>
      <c r="AP71" s="1237"/>
      <c r="AQ71" s="1237"/>
    </row>
    <row r="72">
      <c r="A72" s="1637">
        <v>69.0</v>
      </c>
      <c r="B72" s="398">
        <v>44441.844740127315</v>
      </c>
      <c r="C72" s="399" t="s">
        <v>3349</v>
      </c>
      <c r="D72" s="399" t="s">
        <v>3350</v>
      </c>
      <c r="E72" s="400">
        <v>36382.0</v>
      </c>
      <c r="F72" s="44">
        <v>22.0</v>
      </c>
      <c r="G72" s="1016">
        <f t="shared" si="1"/>
        <v>24.2109589</v>
      </c>
      <c r="H72" s="44">
        <v>3.809718E7</v>
      </c>
      <c r="I72" s="27" t="s">
        <v>2021</v>
      </c>
      <c r="J72" s="27"/>
      <c r="K72" s="399" t="s">
        <v>1618</v>
      </c>
      <c r="L72" s="402" t="s">
        <v>5589</v>
      </c>
      <c r="M72" s="399" t="s">
        <v>3353</v>
      </c>
      <c r="N72" s="44" t="s">
        <v>1620</v>
      </c>
      <c r="O72" s="403" t="s">
        <v>3352</v>
      </c>
      <c r="P72" s="399" t="s">
        <v>3354</v>
      </c>
      <c r="Q72" s="399" t="s">
        <v>1668</v>
      </c>
      <c r="R72" s="399" t="s">
        <v>158</v>
      </c>
      <c r="S72" s="399" t="s">
        <v>3355</v>
      </c>
      <c r="T72" s="399" t="s">
        <v>3356</v>
      </c>
      <c r="U72" s="401" t="s">
        <v>2587</v>
      </c>
      <c r="V72" s="406" t="s">
        <v>3357</v>
      </c>
      <c r="W72" s="399" t="s">
        <v>1661</v>
      </c>
      <c r="X72" s="399" t="s">
        <v>1662</v>
      </c>
      <c r="Y72" s="399" t="s">
        <v>3358</v>
      </c>
      <c r="Z72" s="44" t="s">
        <v>3359</v>
      </c>
      <c r="AA72" s="401" t="s">
        <v>5590</v>
      </c>
      <c r="AB72" s="399" t="s">
        <v>3361</v>
      </c>
      <c r="AC72" s="401" t="s">
        <v>2587</v>
      </c>
      <c r="AD72" s="50" t="s">
        <v>2587</v>
      </c>
      <c r="AE72" s="50" t="s">
        <v>2587</v>
      </c>
      <c r="AF72" s="44" t="s">
        <v>3097</v>
      </c>
      <c r="AG72" s="50" t="s">
        <v>2587</v>
      </c>
      <c r="AH72" s="418">
        <v>44481.0</v>
      </c>
      <c r="AI72" s="418">
        <v>44481.0</v>
      </c>
      <c r="AJ72" s="408">
        <f t="shared" si="10"/>
        <v>44527</v>
      </c>
      <c r="AK72" s="400">
        <f t="shared" si="11"/>
        <v>44573</v>
      </c>
      <c r="AL72" s="44" t="b">
        <v>1</v>
      </c>
      <c r="AM72" s="46" t="b">
        <v>0</v>
      </c>
      <c r="AN72" s="46" t="b">
        <v>0</v>
      </c>
      <c r="AO72" s="401" t="s">
        <v>2587</v>
      </c>
      <c r="AP72" s="1237"/>
      <c r="AQ72" s="1237"/>
    </row>
    <row r="73">
      <c r="A73" s="1637">
        <v>70.0</v>
      </c>
      <c r="B73" s="398">
        <v>44438.90879914352</v>
      </c>
      <c r="C73" s="399" t="s">
        <v>3335</v>
      </c>
      <c r="D73" s="399" t="s">
        <v>3336</v>
      </c>
      <c r="E73" s="400">
        <v>37608.0</v>
      </c>
      <c r="F73" s="44">
        <v>18.0</v>
      </c>
      <c r="G73" s="1016">
        <f t="shared" si="1"/>
        <v>20.85205479</v>
      </c>
      <c r="H73" s="44">
        <v>4.4568209E7</v>
      </c>
      <c r="I73" s="27" t="s">
        <v>2021</v>
      </c>
      <c r="J73" s="27"/>
      <c r="K73" s="401" t="s">
        <v>5591</v>
      </c>
      <c r="L73" s="402" t="s">
        <v>5592</v>
      </c>
      <c r="M73" s="399" t="s">
        <v>3340</v>
      </c>
      <c r="N73" s="44" t="s">
        <v>1620</v>
      </c>
      <c r="O73" s="403" t="s">
        <v>3339</v>
      </c>
      <c r="P73" s="399" t="s">
        <v>3341</v>
      </c>
      <c r="Q73" s="399" t="s">
        <v>1622</v>
      </c>
      <c r="R73" s="399" t="s">
        <v>172</v>
      </c>
      <c r="S73" s="401" t="s">
        <v>5593</v>
      </c>
      <c r="T73" s="404" t="s">
        <v>1651</v>
      </c>
      <c r="U73" s="401" t="s">
        <v>2587</v>
      </c>
      <c r="V73" s="406" t="s">
        <v>3343</v>
      </c>
      <c r="W73" s="399" t="s">
        <v>3344</v>
      </c>
      <c r="X73" s="399" t="s">
        <v>1662</v>
      </c>
      <c r="Y73" s="399" t="s">
        <v>3345</v>
      </c>
      <c r="Z73" s="44" t="s">
        <v>3346</v>
      </c>
      <c r="AA73" s="401" t="s">
        <v>5594</v>
      </c>
      <c r="AB73" s="399" t="s">
        <v>3348</v>
      </c>
      <c r="AC73" s="401" t="s">
        <v>2587</v>
      </c>
      <c r="AD73" s="50" t="s">
        <v>2587</v>
      </c>
      <c r="AE73" s="50" t="s">
        <v>2587</v>
      </c>
      <c r="AF73" s="44" t="s">
        <v>2979</v>
      </c>
      <c r="AG73" s="50" t="s">
        <v>2587</v>
      </c>
      <c r="AH73" s="418">
        <v>44481.0</v>
      </c>
      <c r="AI73" s="418">
        <v>44481.0</v>
      </c>
      <c r="AJ73" s="408">
        <f t="shared" si="10"/>
        <v>44527</v>
      </c>
      <c r="AK73" s="400">
        <f t="shared" si="11"/>
        <v>44573</v>
      </c>
      <c r="AL73" s="44" t="b">
        <v>1</v>
      </c>
      <c r="AM73" s="46" t="b">
        <v>0</v>
      </c>
      <c r="AN73" s="46" t="b">
        <v>0</v>
      </c>
      <c r="AO73" s="401" t="s">
        <v>2587</v>
      </c>
      <c r="AP73" s="1237"/>
      <c r="AQ73" s="1237"/>
    </row>
    <row r="74">
      <c r="A74" s="1636">
        <v>71.0</v>
      </c>
      <c r="B74" s="398">
        <v>44425.48251585648</v>
      </c>
      <c r="C74" s="399" t="s">
        <v>3270</v>
      </c>
      <c r="D74" s="399" t="s">
        <v>3271</v>
      </c>
      <c r="E74" s="400">
        <v>36015.0</v>
      </c>
      <c r="F74" s="44">
        <v>23.0</v>
      </c>
      <c r="G74" s="1016">
        <f t="shared" si="1"/>
        <v>25.21643836</v>
      </c>
      <c r="H74" s="44">
        <v>4.131072E7</v>
      </c>
      <c r="I74" s="27" t="s">
        <v>2021</v>
      </c>
      <c r="J74" s="27"/>
      <c r="K74" s="399" t="s">
        <v>1618</v>
      </c>
      <c r="L74" s="402" t="s">
        <v>5595</v>
      </c>
      <c r="M74" s="399" t="s">
        <v>3270</v>
      </c>
      <c r="N74" s="44" t="s">
        <v>1620</v>
      </c>
      <c r="O74" s="403" t="s">
        <v>3274</v>
      </c>
      <c r="P74" s="399" t="s">
        <v>3275</v>
      </c>
      <c r="Q74" s="399" t="s">
        <v>1668</v>
      </c>
      <c r="R74" s="399" t="s">
        <v>174</v>
      </c>
      <c r="S74" s="399" t="s">
        <v>3276</v>
      </c>
      <c r="T74" s="399" t="s">
        <v>1651</v>
      </c>
      <c r="U74" s="401" t="s">
        <v>2587</v>
      </c>
      <c r="V74" s="406" t="s">
        <v>3277</v>
      </c>
      <c r="W74" s="399" t="s">
        <v>1661</v>
      </c>
      <c r="X74" s="399" t="s">
        <v>1662</v>
      </c>
      <c r="Y74" s="399" t="s">
        <v>3278</v>
      </c>
      <c r="Z74" s="44" t="s">
        <v>3279</v>
      </c>
      <c r="AA74" s="401" t="s">
        <v>5596</v>
      </c>
      <c r="AB74" s="399" t="s">
        <v>1943</v>
      </c>
      <c r="AC74" s="401" t="s">
        <v>2587</v>
      </c>
      <c r="AD74" s="50" t="s">
        <v>2587</v>
      </c>
      <c r="AE74" s="50" t="s">
        <v>2587</v>
      </c>
      <c r="AF74" s="44" t="s">
        <v>2979</v>
      </c>
      <c r="AG74" s="50" t="s">
        <v>2587</v>
      </c>
      <c r="AH74" s="418">
        <v>44481.0</v>
      </c>
      <c r="AI74" s="418">
        <v>44481.0</v>
      </c>
      <c r="AJ74" s="408">
        <f t="shared" si="10"/>
        <v>44527</v>
      </c>
      <c r="AK74" s="400">
        <f t="shared" si="11"/>
        <v>44573</v>
      </c>
      <c r="AL74" s="46" t="b">
        <v>1</v>
      </c>
      <c r="AM74" s="46" t="b">
        <v>0</v>
      </c>
      <c r="AN74" s="46" t="b">
        <v>0</v>
      </c>
      <c r="AO74" s="401" t="s">
        <v>2587</v>
      </c>
      <c r="AP74" s="1237"/>
      <c r="AQ74" s="1237"/>
    </row>
    <row r="75">
      <c r="A75" s="1637">
        <v>72.0</v>
      </c>
      <c r="B75" s="398">
        <v>44470.46375013889</v>
      </c>
      <c r="C75" s="399" t="s">
        <v>3539</v>
      </c>
      <c r="D75" s="399" t="s">
        <v>3540</v>
      </c>
      <c r="E75" s="400">
        <v>36833.0</v>
      </c>
      <c r="F75" s="44">
        <v>20.0</v>
      </c>
      <c r="G75" s="1016">
        <f t="shared" si="1"/>
        <v>22.97534247</v>
      </c>
      <c r="H75" s="44">
        <v>4.2850667E7</v>
      </c>
      <c r="I75" s="27" t="s">
        <v>2021</v>
      </c>
      <c r="J75" s="27"/>
      <c r="K75" s="399" t="s">
        <v>2691</v>
      </c>
      <c r="L75" s="402" t="s">
        <v>5597</v>
      </c>
      <c r="M75" s="399" t="s">
        <v>3539</v>
      </c>
      <c r="N75" s="44" t="s">
        <v>1646</v>
      </c>
      <c r="O75" s="403" t="s">
        <v>3542</v>
      </c>
      <c r="P75" s="399" t="s">
        <v>3543</v>
      </c>
      <c r="Q75" s="399" t="s">
        <v>1634</v>
      </c>
      <c r="R75" s="399" t="s">
        <v>174</v>
      </c>
      <c r="S75" s="399" t="s">
        <v>3544</v>
      </c>
      <c r="T75" s="404" t="s">
        <v>1651</v>
      </c>
      <c r="U75" s="401" t="s">
        <v>2587</v>
      </c>
      <c r="V75" s="406" t="s">
        <v>3545</v>
      </c>
      <c r="W75" s="399" t="s">
        <v>1661</v>
      </c>
      <c r="X75" s="399" t="s">
        <v>1685</v>
      </c>
      <c r="Y75" s="399" t="s">
        <v>3546</v>
      </c>
      <c r="Z75" s="44" t="s">
        <v>1884</v>
      </c>
      <c r="AA75" s="401" t="s">
        <v>5598</v>
      </c>
      <c r="AB75" s="399" t="s">
        <v>3548</v>
      </c>
      <c r="AC75" s="401" t="s">
        <v>2587</v>
      </c>
      <c r="AD75" s="50" t="s">
        <v>2587</v>
      </c>
      <c r="AE75" s="50" t="s">
        <v>2587</v>
      </c>
      <c r="AF75" s="410" t="s">
        <v>3156</v>
      </c>
      <c r="AG75" s="50" t="s">
        <v>2587</v>
      </c>
      <c r="AH75" s="418">
        <v>44481.0</v>
      </c>
      <c r="AI75" s="418">
        <v>44481.0</v>
      </c>
      <c r="AJ75" s="418">
        <v>44482.0</v>
      </c>
      <c r="AK75" s="400">
        <f t="shared" si="11"/>
        <v>44573</v>
      </c>
      <c r="AL75" s="46" t="b">
        <v>0</v>
      </c>
      <c r="AM75" s="46" t="b">
        <v>0</v>
      </c>
      <c r="AN75" s="46" t="b">
        <v>0</v>
      </c>
      <c r="AO75" s="401" t="s">
        <v>2587</v>
      </c>
      <c r="AP75" s="1237"/>
      <c r="AQ75" s="1237"/>
    </row>
    <row r="76">
      <c r="A76" s="1637">
        <v>73.0</v>
      </c>
      <c r="B76" s="398">
        <v>44407.24179905093</v>
      </c>
      <c r="C76" s="399" t="s">
        <v>3087</v>
      </c>
      <c r="D76" s="399" t="s">
        <v>3088</v>
      </c>
      <c r="E76" s="400">
        <v>31668.0</v>
      </c>
      <c r="F76" s="44">
        <v>34.0</v>
      </c>
      <c r="G76" s="1016">
        <f t="shared" si="1"/>
        <v>37.1260274</v>
      </c>
      <c r="H76" s="44">
        <v>3.2592512E7</v>
      </c>
      <c r="I76" s="27" t="s">
        <v>2021</v>
      </c>
      <c r="J76" s="27"/>
      <c r="K76" s="399" t="s">
        <v>1618</v>
      </c>
      <c r="L76" s="402" t="s">
        <v>5599</v>
      </c>
      <c r="M76" s="399" t="s">
        <v>3087</v>
      </c>
      <c r="N76" s="44" t="s">
        <v>1646</v>
      </c>
      <c r="O76" s="403" t="s">
        <v>3089</v>
      </c>
      <c r="P76" s="399" t="s">
        <v>3090</v>
      </c>
      <c r="Q76" s="399" t="s">
        <v>1680</v>
      </c>
      <c r="R76" s="399" t="s">
        <v>174</v>
      </c>
      <c r="S76" s="401" t="s">
        <v>5600</v>
      </c>
      <c r="T76" s="404" t="s">
        <v>1651</v>
      </c>
      <c r="U76" s="401" t="s">
        <v>2587</v>
      </c>
      <c r="V76" s="406" t="s">
        <v>3092</v>
      </c>
      <c r="W76" s="399" t="s">
        <v>1747</v>
      </c>
      <c r="X76" s="399" t="s">
        <v>3093</v>
      </c>
      <c r="Y76" s="399" t="s">
        <v>3094</v>
      </c>
      <c r="Z76" s="44" t="s">
        <v>1870</v>
      </c>
      <c r="AA76" s="401" t="s">
        <v>5601</v>
      </c>
      <c r="AB76" s="399" t="s">
        <v>2624</v>
      </c>
      <c r="AC76" s="416" t="s">
        <v>3096</v>
      </c>
      <c r="AD76" s="50" t="s">
        <v>2587</v>
      </c>
      <c r="AE76" s="50" t="s">
        <v>2587</v>
      </c>
      <c r="AF76" s="410" t="s">
        <v>63</v>
      </c>
      <c r="AG76" s="50" t="s">
        <v>2587</v>
      </c>
      <c r="AH76" s="418">
        <v>44481.0</v>
      </c>
      <c r="AI76" s="418">
        <v>44481.0</v>
      </c>
      <c r="AJ76" s="408">
        <f t="shared" ref="AJ76:AJ81" si="12">DATE(YEAR(AI76),MONTH(AI76)+1,DAY(AI76)+15)</f>
        <v>44527</v>
      </c>
      <c r="AK76" s="400">
        <f t="shared" si="11"/>
        <v>44573</v>
      </c>
      <c r="AL76" s="46" t="b">
        <v>0</v>
      </c>
      <c r="AM76" s="46" t="b">
        <v>0</v>
      </c>
      <c r="AN76" s="46" t="b">
        <v>0</v>
      </c>
      <c r="AO76" s="405"/>
      <c r="AP76" s="1245" t="b">
        <v>0</v>
      </c>
      <c r="AQ76" s="1245" t="b">
        <v>0</v>
      </c>
    </row>
    <row r="77" ht="17.25" customHeight="1">
      <c r="A77" s="1637">
        <v>74.0</v>
      </c>
      <c r="B77" s="398">
        <v>44342.60128873843</v>
      </c>
      <c r="C77" s="399" t="s">
        <v>2494</v>
      </c>
      <c r="D77" s="399" t="s">
        <v>2495</v>
      </c>
      <c r="E77" s="400">
        <v>36263.0</v>
      </c>
      <c r="F77" s="44">
        <v>22.0</v>
      </c>
      <c r="G77" s="1016">
        <f t="shared" si="1"/>
        <v>24.5369863</v>
      </c>
      <c r="H77" s="44">
        <v>4.1834575E7</v>
      </c>
      <c r="I77" s="27" t="s">
        <v>2021</v>
      </c>
      <c r="J77" s="27"/>
      <c r="K77" s="399" t="s">
        <v>1618</v>
      </c>
      <c r="L77" s="402" t="s">
        <v>5602</v>
      </c>
      <c r="M77" s="399" t="s">
        <v>2494</v>
      </c>
      <c r="N77" s="44" t="s">
        <v>1646</v>
      </c>
      <c r="O77" s="403" t="s">
        <v>2498</v>
      </c>
      <c r="P77" s="399" t="s">
        <v>2499</v>
      </c>
      <c r="Q77" s="399" t="s">
        <v>1622</v>
      </c>
      <c r="R77" s="399" t="s">
        <v>63</v>
      </c>
      <c r="S77" s="399" t="s">
        <v>2500</v>
      </c>
      <c r="T77" s="404" t="s">
        <v>1651</v>
      </c>
      <c r="U77" s="401" t="s">
        <v>2587</v>
      </c>
      <c r="V77" s="406" t="s">
        <v>2501</v>
      </c>
      <c r="W77" s="399" t="s">
        <v>2502</v>
      </c>
      <c r="X77" s="399" t="s">
        <v>1662</v>
      </c>
      <c r="Y77" s="399" t="s">
        <v>2503</v>
      </c>
      <c r="Z77" s="44" t="s">
        <v>1790</v>
      </c>
      <c r="AA77" s="401" t="s">
        <v>5603</v>
      </c>
      <c r="AB77" s="399" t="s">
        <v>2505</v>
      </c>
      <c r="AC77" s="419" t="s">
        <v>2074</v>
      </c>
      <c r="AD77" s="428">
        <v>44452.0</v>
      </c>
      <c r="AE77" s="50" t="s">
        <v>2587</v>
      </c>
      <c r="AF77" s="410" t="s">
        <v>2506</v>
      </c>
      <c r="AG77" s="50" t="s">
        <v>2587</v>
      </c>
      <c r="AH77" s="407">
        <v>44454.0</v>
      </c>
      <c r="AI77" s="407">
        <v>44454.0</v>
      </c>
      <c r="AJ77" s="408">
        <f t="shared" si="12"/>
        <v>44499</v>
      </c>
      <c r="AK77" s="400">
        <f t="shared" si="11"/>
        <v>44545</v>
      </c>
      <c r="AL77" s="46" t="b">
        <v>0</v>
      </c>
      <c r="AM77" s="44" t="b">
        <v>0</v>
      </c>
      <c r="AN77" s="46" t="b">
        <v>0</v>
      </c>
      <c r="AO77" s="405" t="b">
        <v>0</v>
      </c>
      <c r="AP77" s="1245" t="b">
        <v>0</v>
      </c>
      <c r="AQ77" s="1245" t="b">
        <v>0</v>
      </c>
    </row>
    <row r="78">
      <c r="A78" s="1637">
        <v>75.0</v>
      </c>
      <c r="B78" s="398">
        <v>44350.388374120375</v>
      </c>
      <c r="C78" s="399" t="s">
        <v>2650</v>
      </c>
      <c r="D78" s="399" t="s">
        <v>2651</v>
      </c>
      <c r="E78" s="400">
        <v>32160.0</v>
      </c>
      <c r="F78" s="44">
        <v>33.0</v>
      </c>
      <c r="G78" s="1016">
        <f t="shared" si="1"/>
        <v>35.77808219</v>
      </c>
      <c r="H78" s="44">
        <v>3.33367962E8</v>
      </c>
      <c r="I78" s="27" t="s">
        <v>2021</v>
      </c>
      <c r="J78" s="27"/>
      <c r="K78" s="401" t="s">
        <v>1756</v>
      </c>
      <c r="L78" s="402" t="s">
        <v>5604</v>
      </c>
      <c r="M78" s="399" t="s">
        <v>2650</v>
      </c>
      <c r="N78" s="44" t="s">
        <v>1620</v>
      </c>
      <c r="O78" s="403" t="s">
        <v>2654</v>
      </c>
      <c r="P78" s="399" t="s">
        <v>2655</v>
      </c>
      <c r="Q78" s="399" t="s">
        <v>1634</v>
      </c>
      <c r="R78" s="399" t="s">
        <v>57</v>
      </c>
      <c r="S78" s="401" t="s">
        <v>5605</v>
      </c>
      <c r="T78" s="401" t="s">
        <v>5606</v>
      </c>
      <c r="U78" s="405" t="s">
        <v>2658</v>
      </c>
      <c r="V78" s="406" t="s">
        <v>2659</v>
      </c>
      <c r="W78" s="399" t="s">
        <v>2660</v>
      </c>
      <c r="X78" s="399" t="s">
        <v>1662</v>
      </c>
      <c r="Y78" s="399" t="s">
        <v>2661</v>
      </c>
      <c r="Z78" s="44" t="s">
        <v>2071</v>
      </c>
      <c r="AA78" s="401" t="s">
        <v>5607</v>
      </c>
      <c r="AB78" s="399" t="s">
        <v>2663</v>
      </c>
      <c r="AC78" s="419">
        <v>44350.0</v>
      </c>
      <c r="AD78" s="50" t="s">
        <v>2587</v>
      </c>
      <c r="AE78" s="50" t="s">
        <v>2587</v>
      </c>
      <c r="AF78" s="410" t="s">
        <v>63</v>
      </c>
      <c r="AG78" s="50" t="s">
        <v>2587</v>
      </c>
      <c r="AH78" s="407">
        <v>44452.0</v>
      </c>
      <c r="AI78" s="407">
        <v>44452.0</v>
      </c>
      <c r="AJ78" s="408">
        <f t="shared" si="12"/>
        <v>44497</v>
      </c>
      <c r="AK78" s="400">
        <f t="shared" si="11"/>
        <v>44543</v>
      </c>
      <c r="AL78" s="46" t="b">
        <v>0</v>
      </c>
      <c r="AM78" s="46" t="b">
        <v>1</v>
      </c>
      <c r="AN78" s="46" t="b">
        <v>0</v>
      </c>
      <c r="AO78" s="405" t="b">
        <v>0</v>
      </c>
      <c r="AP78" s="1245" t="b">
        <v>0</v>
      </c>
      <c r="AQ78" s="1245" t="b">
        <v>0</v>
      </c>
    </row>
    <row r="79" ht="17.25" customHeight="1">
      <c r="A79" s="1637">
        <v>76.0</v>
      </c>
      <c r="B79" s="398">
        <v>44381.92455181713</v>
      </c>
      <c r="C79" s="399" t="s">
        <v>2934</v>
      </c>
      <c r="D79" s="399" t="s">
        <v>2935</v>
      </c>
      <c r="E79" s="400">
        <v>36456.0</v>
      </c>
      <c r="F79" s="44">
        <v>21.0</v>
      </c>
      <c r="G79" s="1016">
        <f t="shared" si="1"/>
        <v>24.00821918</v>
      </c>
      <c r="H79" s="44">
        <v>4.220179E7</v>
      </c>
      <c r="I79" s="27" t="s">
        <v>2021</v>
      </c>
      <c r="J79" s="27"/>
      <c r="K79" s="399" t="s">
        <v>1618</v>
      </c>
      <c r="L79" s="402" t="s">
        <v>5608</v>
      </c>
      <c r="M79" s="399" t="s">
        <v>2934</v>
      </c>
      <c r="N79" s="44" t="s">
        <v>1620</v>
      </c>
      <c r="O79" s="403" t="s">
        <v>2937</v>
      </c>
      <c r="P79" s="399" t="s">
        <v>2938</v>
      </c>
      <c r="Q79" s="399" t="s">
        <v>1622</v>
      </c>
      <c r="R79" s="399" t="s">
        <v>59</v>
      </c>
      <c r="S79" s="399" t="s">
        <v>2939</v>
      </c>
      <c r="T79" s="404" t="s">
        <v>1651</v>
      </c>
      <c r="U79" s="401" t="s">
        <v>2587</v>
      </c>
      <c r="V79" s="406" t="s">
        <v>2940</v>
      </c>
      <c r="W79" s="399" t="s">
        <v>2941</v>
      </c>
      <c r="X79" s="399" t="s">
        <v>1685</v>
      </c>
      <c r="Y79" s="399" t="s">
        <v>2942</v>
      </c>
      <c r="Z79" s="44" t="s">
        <v>1708</v>
      </c>
      <c r="AA79" s="401" t="s">
        <v>5609</v>
      </c>
      <c r="AB79" s="429" t="s">
        <v>2944</v>
      </c>
      <c r="AC79" s="405" t="s">
        <v>2074</v>
      </c>
      <c r="AD79" s="50" t="s">
        <v>2587</v>
      </c>
      <c r="AE79" s="50" t="s">
        <v>2587</v>
      </c>
      <c r="AF79" s="44" t="s">
        <v>2945</v>
      </c>
      <c r="AG79" s="50" t="s">
        <v>2587</v>
      </c>
      <c r="AH79" s="407">
        <v>44452.0</v>
      </c>
      <c r="AI79" s="407">
        <v>44452.0</v>
      </c>
      <c r="AJ79" s="408">
        <f t="shared" si="12"/>
        <v>44497</v>
      </c>
      <c r="AK79" s="400">
        <f t="shared" si="11"/>
        <v>44543</v>
      </c>
      <c r="AL79" s="44" t="b">
        <v>0</v>
      </c>
      <c r="AM79" s="44" t="b">
        <v>0</v>
      </c>
      <c r="AN79" s="46" t="b">
        <v>0</v>
      </c>
      <c r="AO79" s="405" t="b">
        <v>0</v>
      </c>
      <c r="AP79" s="1245" t="b">
        <v>0</v>
      </c>
      <c r="AQ79" s="1245" t="b">
        <v>0</v>
      </c>
    </row>
    <row r="80">
      <c r="A80" s="1637">
        <v>77.0</v>
      </c>
      <c r="B80" s="398">
        <v>44433.487999317134</v>
      </c>
      <c r="C80" s="399" t="s">
        <v>3312</v>
      </c>
      <c r="D80" s="399" t="s">
        <v>3313</v>
      </c>
      <c r="E80" s="400">
        <v>37320.0</v>
      </c>
      <c r="F80" s="50">
        <v>19.0</v>
      </c>
      <c r="G80" s="1016">
        <f t="shared" si="1"/>
        <v>21.64109589</v>
      </c>
      <c r="H80" s="44">
        <v>9.5748726E7</v>
      </c>
      <c r="I80" s="44" t="s">
        <v>3314</v>
      </c>
      <c r="J80" s="44"/>
      <c r="K80" s="399" t="s">
        <v>1618</v>
      </c>
      <c r="L80" s="402" t="s">
        <v>5610</v>
      </c>
      <c r="M80" s="399" t="s">
        <v>3312</v>
      </c>
      <c r="N80" s="44" t="s">
        <v>1620</v>
      </c>
      <c r="O80" s="403" t="s">
        <v>3317</v>
      </c>
      <c r="P80" s="399" t="s">
        <v>3318</v>
      </c>
      <c r="Q80" s="399" t="s">
        <v>1680</v>
      </c>
      <c r="R80" s="399" t="s">
        <v>172</v>
      </c>
      <c r="S80" s="401" t="s">
        <v>5611</v>
      </c>
      <c r="T80" s="404" t="s">
        <v>1651</v>
      </c>
      <c r="U80" s="401" t="s">
        <v>2587</v>
      </c>
      <c r="V80" s="406" t="s">
        <v>3320</v>
      </c>
      <c r="W80" s="399" t="s">
        <v>3321</v>
      </c>
      <c r="X80" s="399" t="s">
        <v>1685</v>
      </c>
      <c r="Y80" s="399" t="s">
        <v>3322</v>
      </c>
      <c r="Z80" s="44" t="s">
        <v>1708</v>
      </c>
      <c r="AA80" s="401" t="s">
        <v>5612</v>
      </c>
      <c r="AB80" s="404" t="s">
        <v>1651</v>
      </c>
      <c r="AC80" s="399"/>
      <c r="AD80" s="50" t="s">
        <v>2587</v>
      </c>
      <c r="AE80" s="50" t="s">
        <v>2587</v>
      </c>
      <c r="AF80" s="44" t="s">
        <v>2979</v>
      </c>
      <c r="AG80" s="50" t="s">
        <v>2587</v>
      </c>
      <c r="AH80" s="407">
        <v>44452.0</v>
      </c>
      <c r="AI80" s="407">
        <v>44452.0</v>
      </c>
      <c r="AJ80" s="408">
        <f t="shared" si="12"/>
        <v>44497</v>
      </c>
      <c r="AK80" s="400">
        <f t="shared" si="11"/>
        <v>44543</v>
      </c>
      <c r="AL80" s="44" t="b">
        <v>1</v>
      </c>
      <c r="AM80" s="46" t="b">
        <v>1</v>
      </c>
      <c r="AN80" s="46" t="b">
        <v>0</v>
      </c>
      <c r="AO80" s="405" t="b">
        <v>0</v>
      </c>
      <c r="AP80" s="1245" t="b">
        <v>0</v>
      </c>
      <c r="AQ80" s="1245" t="b">
        <v>0</v>
      </c>
    </row>
    <row r="81">
      <c r="A81" s="1637">
        <v>78.0</v>
      </c>
      <c r="B81" s="398">
        <v>44376.81212831019</v>
      </c>
      <c r="C81" s="399" t="s">
        <v>2898</v>
      </c>
      <c r="D81" s="399" t="s">
        <v>2899</v>
      </c>
      <c r="E81" s="400">
        <v>36850.0</v>
      </c>
      <c r="F81" s="50">
        <v>20.0</v>
      </c>
      <c r="G81" s="1016">
        <f t="shared" si="1"/>
        <v>22.92876712</v>
      </c>
      <c r="H81" s="44">
        <v>4.2979993E7</v>
      </c>
      <c r="I81" s="27" t="s">
        <v>2021</v>
      </c>
      <c r="J81" s="27"/>
      <c r="K81" s="401" t="s">
        <v>5613</v>
      </c>
      <c r="L81" s="402" t="s">
        <v>5614</v>
      </c>
      <c r="M81" s="399" t="s">
        <v>2898</v>
      </c>
      <c r="N81" s="44" t="s">
        <v>1620</v>
      </c>
      <c r="O81" s="403" t="s">
        <v>2902</v>
      </c>
      <c r="P81" s="399" t="s">
        <v>2903</v>
      </c>
      <c r="Q81" s="399" t="s">
        <v>1668</v>
      </c>
      <c r="R81" s="399" t="s">
        <v>57</v>
      </c>
      <c r="S81" s="401" t="s">
        <v>5615</v>
      </c>
      <c r="T81" s="401" t="s">
        <v>5615</v>
      </c>
      <c r="U81" s="401" t="s">
        <v>2587</v>
      </c>
      <c r="V81" s="406" t="s">
        <v>2905</v>
      </c>
      <c r="W81" s="399" t="s">
        <v>1747</v>
      </c>
      <c r="X81" s="399" t="s">
        <v>1685</v>
      </c>
      <c r="Y81" s="399" t="s">
        <v>2906</v>
      </c>
      <c r="Z81" s="44" t="s">
        <v>1803</v>
      </c>
      <c r="AA81" s="401" t="s">
        <v>5616</v>
      </c>
      <c r="AB81" s="399" t="s">
        <v>1943</v>
      </c>
      <c r="AC81" s="405" t="s">
        <v>2074</v>
      </c>
      <c r="AD81" s="50" t="s">
        <v>2587</v>
      </c>
      <c r="AE81" s="50" t="s">
        <v>2587</v>
      </c>
      <c r="AF81" s="44" t="s">
        <v>1640</v>
      </c>
      <c r="AG81" s="50" t="s">
        <v>2587</v>
      </c>
      <c r="AH81" s="407">
        <v>44452.0</v>
      </c>
      <c r="AI81" s="407">
        <v>44452.0</v>
      </c>
      <c r="AJ81" s="408">
        <f t="shared" si="12"/>
        <v>44497</v>
      </c>
      <c r="AK81" s="400">
        <f t="shared" si="11"/>
        <v>44543</v>
      </c>
      <c r="AL81" s="44" t="b">
        <v>1</v>
      </c>
      <c r="AM81" s="46" t="b">
        <v>0</v>
      </c>
      <c r="AN81" s="46" t="b">
        <v>0</v>
      </c>
      <c r="AO81" s="405" t="b">
        <v>0</v>
      </c>
      <c r="AP81" s="1245"/>
      <c r="AQ81" s="1245"/>
    </row>
    <row r="82">
      <c r="A82" s="1637">
        <v>79.0</v>
      </c>
      <c r="B82" s="398">
        <v>44410.536069699076</v>
      </c>
      <c r="C82" s="399" t="s">
        <v>3157</v>
      </c>
      <c r="D82" s="399" t="s">
        <v>3158</v>
      </c>
      <c r="E82" s="400">
        <v>37683.0</v>
      </c>
      <c r="F82" s="44">
        <v>18.0</v>
      </c>
      <c r="G82" s="1016">
        <f t="shared" si="1"/>
        <v>20.64657534</v>
      </c>
      <c r="H82" s="44">
        <v>4.4796282E7</v>
      </c>
      <c r="I82" s="27" t="s">
        <v>2021</v>
      </c>
      <c r="J82" s="27"/>
      <c r="K82" s="401" t="s">
        <v>5617</v>
      </c>
      <c r="L82" s="402" t="s">
        <v>5618</v>
      </c>
      <c r="M82" s="399" t="s">
        <v>3157</v>
      </c>
      <c r="N82" s="44" t="s">
        <v>1620</v>
      </c>
      <c r="O82" s="403" t="s">
        <v>3161</v>
      </c>
      <c r="P82" s="399" t="s">
        <v>3162</v>
      </c>
      <c r="Q82" s="399" t="s">
        <v>1668</v>
      </c>
      <c r="R82" s="399" t="s">
        <v>174</v>
      </c>
      <c r="S82" s="399" t="s">
        <v>3163</v>
      </c>
      <c r="T82" s="401" t="s">
        <v>5619</v>
      </c>
      <c r="U82" s="401" t="s">
        <v>2587</v>
      </c>
      <c r="V82" s="406" t="s">
        <v>3165</v>
      </c>
      <c r="W82" s="399" t="s">
        <v>3166</v>
      </c>
      <c r="X82" s="399" t="s">
        <v>1662</v>
      </c>
      <c r="Y82" s="399" t="s">
        <v>3167</v>
      </c>
      <c r="Z82" s="44" t="s">
        <v>3167</v>
      </c>
      <c r="AA82" s="401" t="s">
        <v>2587</v>
      </c>
      <c r="AB82" s="399" t="s">
        <v>3168</v>
      </c>
      <c r="AC82" s="399"/>
      <c r="AD82" s="50" t="s">
        <v>2587</v>
      </c>
      <c r="AE82" s="50" t="s">
        <v>2587</v>
      </c>
      <c r="AF82" s="44" t="s">
        <v>2979</v>
      </c>
      <c r="AG82" s="50" t="s">
        <v>2587</v>
      </c>
      <c r="AH82" s="422">
        <v>44489.0</v>
      </c>
      <c r="AI82" s="422">
        <v>44489.0</v>
      </c>
      <c r="AJ82" s="408">
        <f>DATE(YEAR(AH82),MONTH(AH82)+1,DAY(AH82)+15)</f>
        <v>44535</v>
      </c>
      <c r="AK82" s="400">
        <f>DATE(YEAR(AH82),MONTH(AH82)+3,DAY(AH82))</f>
        <v>44581</v>
      </c>
      <c r="AL82" s="46" t="b">
        <v>1</v>
      </c>
      <c r="AM82" s="46" t="b">
        <v>0</v>
      </c>
      <c r="AN82" s="46" t="b">
        <v>0</v>
      </c>
      <c r="AO82" s="401" t="s">
        <v>2587</v>
      </c>
      <c r="AP82" s="1237"/>
      <c r="AQ82" s="1237"/>
    </row>
    <row r="83">
      <c r="A83" s="1637">
        <v>80.0</v>
      </c>
      <c r="B83" s="398">
        <v>44476.647133645834</v>
      </c>
      <c r="C83" s="399" t="s">
        <v>3562</v>
      </c>
      <c r="D83" s="399" t="s">
        <v>3563</v>
      </c>
      <c r="E83" s="400">
        <v>35369.0</v>
      </c>
      <c r="F83" s="44">
        <v>24.0</v>
      </c>
      <c r="G83" s="1016">
        <f t="shared" si="1"/>
        <v>26.98630137</v>
      </c>
      <c r="H83" s="44">
        <v>4.0011345E7</v>
      </c>
      <c r="I83" s="27" t="s">
        <v>2021</v>
      </c>
      <c r="J83" s="27"/>
      <c r="K83" s="399" t="s">
        <v>1618</v>
      </c>
      <c r="L83" s="402" t="s">
        <v>5620</v>
      </c>
      <c r="M83" s="399" t="s">
        <v>3566</v>
      </c>
      <c r="N83" s="44" t="s">
        <v>1620</v>
      </c>
      <c r="O83" s="403" t="s">
        <v>3565</v>
      </c>
      <c r="P83" s="399" t="s">
        <v>3567</v>
      </c>
      <c r="Q83" s="399" t="s">
        <v>1622</v>
      </c>
      <c r="R83" s="399" t="s">
        <v>170</v>
      </c>
      <c r="S83" s="401" t="s">
        <v>5621</v>
      </c>
      <c r="T83" s="401" t="s">
        <v>5622</v>
      </c>
      <c r="U83" s="401" t="s">
        <v>2587</v>
      </c>
      <c r="V83" s="406" t="s">
        <v>3570</v>
      </c>
      <c r="W83" s="399" t="s">
        <v>3571</v>
      </c>
      <c r="X83" s="399" t="s">
        <v>1685</v>
      </c>
      <c r="Y83" s="399" t="s">
        <v>3572</v>
      </c>
      <c r="Z83" s="44" t="s">
        <v>3573</v>
      </c>
      <c r="AA83" s="401" t="s">
        <v>5623</v>
      </c>
      <c r="AB83" s="399" t="s">
        <v>3575</v>
      </c>
      <c r="AC83" s="399" t="s">
        <v>3576</v>
      </c>
      <c r="AD83" s="50" t="s">
        <v>2587</v>
      </c>
      <c r="AE83" s="50" t="s">
        <v>2587</v>
      </c>
      <c r="AF83" s="44" t="s">
        <v>3577</v>
      </c>
      <c r="AG83" s="50" t="s">
        <v>2587</v>
      </c>
      <c r="AH83" s="418">
        <v>44517.0</v>
      </c>
      <c r="AI83" s="418">
        <v>44517.0</v>
      </c>
      <c r="AJ83" s="408">
        <f t="shared" ref="AJ83:AJ84" si="13">DATE(YEAR(AI83),MONTH(AI83)+1,DAY(AI83)+15)</f>
        <v>44562</v>
      </c>
      <c r="AK83" s="400">
        <f t="shared" ref="AK83:AK84" si="14">DATE(YEAR(AI83),MONTH(AI83)+3,DAY(AI83))</f>
        <v>44609</v>
      </c>
      <c r="AL83" s="46" t="b">
        <v>0</v>
      </c>
      <c r="AM83" s="46" t="b">
        <v>0</v>
      </c>
      <c r="AN83" s="46" t="b">
        <v>0</v>
      </c>
      <c r="AO83" s="401" t="s">
        <v>2587</v>
      </c>
      <c r="AP83" s="1237"/>
      <c r="AQ83" s="1237"/>
    </row>
    <row r="84">
      <c r="A84" s="1636">
        <v>81.0</v>
      </c>
      <c r="B84" s="398">
        <v>44496.80198655093</v>
      </c>
      <c r="C84" s="399" t="s">
        <v>3703</v>
      </c>
      <c r="D84" s="399" t="s">
        <v>3704</v>
      </c>
      <c r="E84" s="400">
        <v>35426.0</v>
      </c>
      <c r="F84" s="44">
        <v>24.0</v>
      </c>
      <c r="G84" s="1016">
        <f t="shared" si="1"/>
        <v>26.83013699</v>
      </c>
      <c r="H84" s="44">
        <v>4.0009293E7</v>
      </c>
      <c r="I84" s="27" t="s">
        <v>2021</v>
      </c>
      <c r="J84" s="27"/>
      <c r="K84" s="399" t="s">
        <v>1756</v>
      </c>
      <c r="L84" s="402" t="s">
        <v>5624</v>
      </c>
      <c r="M84" s="399" t="s">
        <v>3703</v>
      </c>
      <c r="N84" s="44" t="s">
        <v>1620</v>
      </c>
      <c r="O84" s="403" t="s">
        <v>3706</v>
      </c>
      <c r="P84" s="399" t="s">
        <v>3707</v>
      </c>
      <c r="Q84" s="399" t="s">
        <v>1634</v>
      </c>
      <c r="R84" s="399" t="s">
        <v>170</v>
      </c>
      <c r="S84" s="399" t="s">
        <v>3708</v>
      </c>
      <c r="T84" s="404" t="s">
        <v>1651</v>
      </c>
      <c r="U84" s="401" t="s">
        <v>2587</v>
      </c>
      <c r="V84" s="406" t="s">
        <v>3709</v>
      </c>
      <c r="W84" s="399" t="s">
        <v>3710</v>
      </c>
      <c r="X84" s="399" t="s">
        <v>1685</v>
      </c>
      <c r="Y84" s="399" t="s">
        <v>3711</v>
      </c>
      <c r="Z84" s="44" t="s">
        <v>1790</v>
      </c>
      <c r="AA84" s="401" t="s">
        <v>5625</v>
      </c>
      <c r="AB84" s="399" t="s">
        <v>2159</v>
      </c>
      <c r="AC84" s="405" t="s">
        <v>3712</v>
      </c>
      <c r="AD84" s="50" t="s">
        <v>2587</v>
      </c>
      <c r="AE84" s="50" t="s">
        <v>2587</v>
      </c>
      <c r="AF84" s="46" t="s">
        <v>3577</v>
      </c>
      <c r="AG84" s="50" t="s">
        <v>2587</v>
      </c>
      <c r="AH84" s="418">
        <v>44517.0</v>
      </c>
      <c r="AI84" s="418">
        <v>44517.0</v>
      </c>
      <c r="AJ84" s="408">
        <f t="shared" si="13"/>
        <v>44562</v>
      </c>
      <c r="AK84" s="400">
        <f t="shared" si="14"/>
        <v>44609</v>
      </c>
      <c r="AL84" s="46" t="b">
        <v>0</v>
      </c>
      <c r="AM84" s="46" t="b">
        <v>0</v>
      </c>
      <c r="AN84" s="46" t="b">
        <v>0</v>
      </c>
      <c r="AO84" s="401" t="s">
        <v>2587</v>
      </c>
      <c r="AP84" s="1237"/>
      <c r="AQ84" s="1237"/>
    </row>
    <row r="85" ht="15.0" customHeight="1">
      <c r="A85" s="1637">
        <v>82.0</v>
      </c>
      <c r="B85" s="398">
        <v>44643.568979930555</v>
      </c>
      <c r="C85" s="399" t="s">
        <v>4376</v>
      </c>
      <c r="D85" s="399" t="s">
        <v>4377</v>
      </c>
      <c r="E85" s="400">
        <v>29063.0</v>
      </c>
      <c r="F85" s="44">
        <v>42.0</v>
      </c>
      <c r="G85" s="1016">
        <f t="shared" si="1"/>
        <v>44.2630137</v>
      </c>
      <c r="H85" s="44">
        <v>2.7497806E7</v>
      </c>
      <c r="I85" s="27" t="s">
        <v>2021</v>
      </c>
      <c r="J85" s="27"/>
      <c r="K85" s="399" t="s">
        <v>1618</v>
      </c>
      <c r="L85" s="402" t="s">
        <v>5626</v>
      </c>
      <c r="M85" s="399" t="s">
        <v>4380</v>
      </c>
      <c r="N85" s="44" t="s">
        <v>1620</v>
      </c>
      <c r="O85" s="403" t="s">
        <v>4379</v>
      </c>
      <c r="P85" s="399" t="s">
        <v>4381</v>
      </c>
      <c r="Q85" s="399" t="s">
        <v>1622</v>
      </c>
      <c r="R85" s="399" t="s">
        <v>158</v>
      </c>
      <c r="S85" s="401" t="s">
        <v>5627</v>
      </c>
      <c r="T85" s="404" t="s">
        <v>1651</v>
      </c>
      <c r="U85" s="399" t="s">
        <v>4383</v>
      </c>
      <c r="V85" s="406" t="s">
        <v>4384</v>
      </c>
      <c r="W85" s="399" t="s">
        <v>4385</v>
      </c>
      <c r="X85" s="399" t="s">
        <v>2264</v>
      </c>
      <c r="Y85" s="399" t="s">
        <v>4386</v>
      </c>
      <c r="Z85" s="44" t="s">
        <v>1884</v>
      </c>
      <c r="AA85" s="401" t="s">
        <v>5628</v>
      </c>
      <c r="AB85" s="399" t="s">
        <v>4388</v>
      </c>
      <c r="AC85" s="401" t="s">
        <v>2587</v>
      </c>
      <c r="AD85" s="50" t="s">
        <v>2587</v>
      </c>
      <c r="AE85" s="50" t="s">
        <v>2587</v>
      </c>
      <c r="AF85" s="50" t="s">
        <v>2587</v>
      </c>
      <c r="AG85" s="50" t="s">
        <v>2587</v>
      </c>
      <c r="AH85" s="50" t="s">
        <v>2587</v>
      </c>
      <c r="AI85" s="50" t="s">
        <v>2587</v>
      </c>
      <c r="AJ85" s="50" t="s">
        <v>2587</v>
      </c>
      <c r="AK85" s="46" t="b">
        <v>0</v>
      </c>
      <c r="AL85" s="46" t="b">
        <v>0</v>
      </c>
      <c r="AM85" s="46" t="b">
        <v>0</v>
      </c>
      <c r="AN85" s="46" t="b">
        <v>0</v>
      </c>
      <c r="AO85" s="401" t="s">
        <v>2587</v>
      </c>
      <c r="AP85" s="1237"/>
      <c r="AQ85" s="1237"/>
    </row>
    <row r="86" ht="15.0" customHeight="1">
      <c r="A86" s="1637">
        <v>83.0</v>
      </c>
      <c r="B86" s="398">
        <v>44502.48294726852</v>
      </c>
      <c r="C86" s="399" t="s">
        <v>3748</v>
      </c>
      <c r="D86" s="399" t="s">
        <v>3749</v>
      </c>
      <c r="E86" s="400">
        <v>36406.0</v>
      </c>
      <c r="F86" s="44">
        <v>22.0</v>
      </c>
      <c r="G86" s="1016">
        <f t="shared" si="1"/>
        <v>24.14520548</v>
      </c>
      <c r="H86" s="44">
        <v>4.2149619E7</v>
      </c>
      <c r="I86" s="27" t="s">
        <v>2021</v>
      </c>
      <c r="J86" s="27"/>
      <c r="K86" s="399" t="s">
        <v>1618</v>
      </c>
      <c r="L86" s="402" t="s">
        <v>5629</v>
      </c>
      <c r="M86" s="399" t="s">
        <v>3748</v>
      </c>
      <c r="N86" s="44" t="s">
        <v>1620</v>
      </c>
      <c r="O86" s="403" t="s">
        <v>3750</v>
      </c>
      <c r="P86" s="399" t="s">
        <v>3751</v>
      </c>
      <c r="Q86" s="399" t="s">
        <v>1622</v>
      </c>
      <c r="R86" s="399" t="s">
        <v>174</v>
      </c>
      <c r="S86" s="399" t="s">
        <v>3752</v>
      </c>
      <c r="T86" s="404" t="s">
        <v>1651</v>
      </c>
      <c r="U86" s="399" t="s">
        <v>3753</v>
      </c>
      <c r="V86" s="406" t="s">
        <v>3754</v>
      </c>
      <c r="W86" s="399" t="s">
        <v>1661</v>
      </c>
      <c r="X86" s="399" t="s">
        <v>1662</v>
      </c>
      <c r="Y86" s="399" t="s">
        <v>3755</v>
      </c>
      <c r="Z86" s="44" t="s">
        <v>1803</v>
      </c>
      <c r="AA86" s="401" t="s">
        <v>5630</v>
      </c>
      <c r="AB86" s="399" t="s">
        <v>1737</v>
      </c>
      <c r="AC86" s="401" t="s">
        <v>2587</v>
      </c>
      <c r="AD86" s="50" t="s">
        <v>2587</v>
      </c>
      <c r="AE86" s="50" t="s">
        <v>2587</v>
      </c>
      <c r="AF86" s="50" t="s">
        <v>2587</v>
      </c>
      <c r="AG86" s="50" t="s">
        <v>2587</v>
      </c>
      <c r="AH86" s="50" t="s">
        <v>2587</v>
      </c>
      <c r="AI86" s="50" t="s">
        <v>2587</v>
      </c>
      <c r="AJ86" s="50" t="s">
        <v>2587</v>
      </c>
      <c r="AK86" s="46" t="b">
        <v>0</v>
      </c>
      <c r="AL86" s="46" t="b">
        <v>0</v>
      </c>
      <c r="AM86" s="46" t="b">
        <v>0</v>
      </c>
      <c r="AN86" s="46" t="b">
        <v>0</v>
      </c>
      <c r="AO86" s="401" t="s">
        <v>2587</v>
      </c>
      <c r="AP86" s="1237"/>
      <c r="AQ86" s="1237"/>
    </row>
    <row r="87" ht="15.0" customHeight="1">
      <c r="A87" s="1637">
        <v>84.0</v>
      </c>
      <c r="B87" s="398">
        <v>44497.89046481482</v>
      </c>
      <c r="C87" s="399" t="s">
        <v>3725</v>
      </c>
      <c r="D87" s="399" t="s">
        <v>3726</v>
      </c>
      <c r="E87" s="400">
        <v>33339.0</v>
      </c>
      <c r="F87" s="44">
        <v>30.0</v>
      </c>
      <c r="G87" s="1016">
        <f t="shared" si="1"/>
        <v>32.54794521</v>
      </c>
      <c r="H87" s="44">
        <v>3.4893148E7</v>
      </c>
      <c r="I87" s="27" t="s">
        <v>2021</v>
      </c>
      <c r="J87" s="27"/>
      <c r="K87" s="399" t="s">
        <v>1618</v>
      </c>
      <c r="L87" s="402" t="s">
        <v>5631</v>
      </c>
      <c r="M87" s="399" t="s">
        <v>3728</v>
      </c>
      <c r="N87" s="44" t="s">
        <v>1646</v>
      </c>
      <c r="O87" s="403" t="s">
        <v>2092</v>
      </c>
      <c r="P87" s="399" t="s">
        <v>3729</v>
      </c>
      <c r="Q87" s="399" t="s">
        <v>1622</v>
      </c>
      <c r="R87" s="399" t="s">
        <v>174</v>
      </c>
      <c r="S87" s="399" t="s">
        <v>3730</v>
      </c>
      <c r="T87" s="404" t="s">
        <v>1651</v>
      </c>
      <c r="U87" s="405" t="s">
        <v>3731</v>
      </c>
      <c r="V87" s="406" t="s">
        <v>3732</v>
      </c>
      <c r="W87" s="399" t="s">
        <v>3733</v>
      </c>
      <c r="X87" s="399" t="s">
        <v>1685</v>
      </c>
      <c r="Y87" s="399" t="s">
        <v>3734</v>
      </c>
      <c r="Z87" s="44" t="s">
        <v>2919</v>
      </c>
      <c r="AA87" s="401" t="s">
        <v>5632</v>
      </c>
      <c r="AB87" s="399" t="s">
        <v>1651</v>
      </c>
      <c r="AC87" s="401" t="s">
        <v>2587</v>
      </c>
      <c r="AD87" s="50" t="s">
        <v>2587</v>
      </c>
      <c r="AE87" s="50" t="s">
        <v>2587</v>
      </c>
      <c r="AF87" s="430" t="s">
        <v>158</v>
      </c>
      <c r="AG87" s="50" t="s">
        <v>2587</v>
      </c>
      <c r="AH87" s="407">
        <v>44676.0</v>
      </c>
      <c r="AI87" s="408">
        <f t="shared" ref="AI87:AI89" si="15">DATE(YEAR(AH87),MONTH(AH87)+1,DAY(AH87)+15)</f>
        <v>44721</v>
      </c>
      <c r="AJ87" s="400">
        <f t="shared" ref="AJ87:AJ89" si="16">DATE(YEAR(AH87),MONTH(AH87)+3,DAY(AH87))</f>
        <v>44767</v>
      </c>
      <c r="AK87" s="46" t="b">
        <v>0</v>
      </c>
      <c r="AL87" s="46" t="b">
        <v>0</v>
      </c>
      <c r="AM87" s="46" t="b">
        <v>0</v>
      </c>
      <c r="AN87" s="46" t="b">
        <v>0</v>
      </c>
      <c r="AO87" s="401" t="s">
        <v>2587</v>
      </c>
      <c r="AP87" s="1237"/>
      <c r="AQ87" s="1237"/>
    </row>
    <row r="88">
      <c r="A88" s="1637">
        <v>85.0</v>
      </c>
      <c r="B88" s="398">
        <v>44533.47542623842</v>
      </c>
      <c r="C88" s="399" t="s">
        <v>3921</v>
      </c>
      <c r="D88" s="399" t="s">
        <v>3922</v>
      </c>
      <c r="E88" s="400">
        <v>31466.0</v>
      </c>
      <c r="F88" s="44">
        <v>35.0</v>
      </c>
      <c r="G88" s="1016">
        <f t="shared" si="1"/>
        <v>37.67945205</v>
      </c>
      <c r="H88" s="50">
        <v>3.2152106E7</v>
      </c>
      <c r="I88" s="27" t="s">
        <v>2021</v>
      </c>
      <c r="J88" s="27"/>
      <c r="K88" s="401" t="s">
        <v>5633</v>
      </c>
      <c r="L88" s="402" t="s">
        <v>5634</v>
      </c>
      <c r="M88" s="399" t="s">
        <v>3921</v>
      </c>
      <c r="N88" s="44" t="s">
        <v>1646</v>
      </c>
      <c r="O88" s="403" t="s">
        <v>3925</v>
      </c>
      <c r="P88" s="399" t="s">
        <v>3926</v>
      </c>
      <c r="Q88" s="399" t="s">
        <v>1622</v>
      </c>
      <c r="R88" s="399" t="s">
        <v>174</v>
      </c>
      <c r="S88" s="404" t="s">
        <v>1651</v>
      </c>
      <c r="T88" s="404" t="s">
        <v>1651</v>
      </c>
      <c r="U88" s="401" t="s">
        <v>2587</v>
      </c>
      <c r="V88" s="406" t="s">
        <v>3927</v>
      </c>
      <c r="W88" s="399" t="s">
        <v>1661</v>
      </c>
      <c r="X88" s="399" t="s">
        <v>3928</v>
      </c>
      <c r="Y88" s="399" t="s">
        <v>3929</v>
      </c>
      <c r="Z88" s="44" t="s">
        <v>2098</v>
      </c>
      <c r="AA88" s="401" t="s">
        <v>5635</v>
      </c>
      <c r="AB88" s="399" t="s">
        <v>1651</v>
      </c>
      <c r="AC88" s="401" t="s">
        <v>2587</v>
      </c>
      <c r="AD88" s="50" t="s">
        <v>2587</v>
      </c>
      <c r="AE88" s="50" t="s">
        <v>2587</v>
      </c>
      <c r="AF88" s="430" t="s">
        <v>158</v>
      </c>
      <c r="AG88" s="50" t="s">
        <v>2587</v>
      </c>
      <c r="AH88" s="407">
        <v>44671.0</v>
      </c>
      <c r="AI88" s="408">
        <f t="shared" si="15"/>
        <v>44716</v>
      </c>
      <c r="AJ88" s="400">
        <f t="shared" si="16"/>
        <v>44762</v>
      </c>
      <c r="AK88" s="46" t="b">
        <v>0</v>
      </c>
      <c r="AL88" s="46" t="b">
        <v>0</v>
      </c>
      <c r="AM88" s="46" t="b">
        <v>0</v>
      </c>
      <c r="AN88" s="46" t="b">
        <v>0</v>
      </c>
      <c r="AO88" s="401" t="s">
        <v>2587</v>
      </c>
      <c r="AP88" s="1237"/>
      <c r="AQ88" s="1237"/>
    </row>
    <row r="89" ht="15.0" customHeight="1">
      <c r="A89" s="1637">
        <v>86.0</v>
      </c>
      <c r="B89" s="398">
        <v>44603.69935206018</v>
      </c>
      <c r="C89" s="399" t="s">
        <v>4181</v>
      </c>
      <c r="D89" s="399" t="s">
        <v>4182</v>
      </c>
      <c r="E89" s="400">
        <v>29336.0</v>
      </c>
      <c r="F89" s="44">
        <v>41.0</v>
      </c>
      <c r="G89" s="1016">
        <f t="shared" si="1"/>
        <v>43.51506849</v>
      </c>
      <c r="H89" s="44">
        <v>2.8169008E7</v>
      </c>
      <c r="I89" s="27" t="s">
        <v>2021</v>
      </c>
      <c r="J89" s="27"/>
      <c r="K89" s="399" t="s">
        <v>1618</v>
      </c>
      <c r="L89" s="402" t="s">
        <v>5636</v>
      </c>
      <c r="M89" s="399" t="s">
        <v>4181</v>
      </c>
      <c r="N89" s="44" t="s">
        <v>1620</v>
      </c>
      <c r="O89" s="403" t="s">
        <v>4185</v>
      </c>
      <c r="P89" s="399" t="s">
        <v>4186</v>
      </c>
      <c r="Q89" s="399" t="s">
        <v>1668</v>
      </c>
      <c r="R89" s="399" t="s">
        <v>158</v>
      </c>
      <c r="S89" s="399" t="s">
        <v>4187</v>
      </c>
      <c r="T89" s="404" t="s">
        <v>1651</v>
      </c>
      <c r="U89" s="401" t="s">
        <v>2587</v>
      </c>
      <c r="V89" s="406" t="s">
        <v>4188</v>
      </c>
      <c r="W89" s="399" t="s">
        <v>4189</v>
      </c>
      <c r="X89" s="399" t="s">
        <v>1662</v>
      </c>
      <c r="Y89" s="399" t="s">
        <v>4190</v>
      </c>
      <c r="Z89" s="44" t="s">
        <v>4191</v>
      </c>
      <c r="AA89" s="401" t="s">
        <v>5637</v>
      </c>
      <c r="AB89" s="399" t="s">
        <v>1737</v>
      </c>
      <c r="AC89" s="401" t="s">
        <v>2587</v>
      </c>
      <c r="AD89" s="50" t="s">
        <v>2587</v>
      </c>
      <c r="AE89" s="50" t="s">
        <v>2587</v>
      </c>
      <c r="AF89" s="430" t="s">
        <v>158</v>
      </c>
      <c r="AG89" s="50" t="s">
        <v>2587</v>
      </c>
      <c r="AH89" s="407">
        <v>44671.0</v>
      </c>
      <c r="AI89" s="408">
        <f t="shared" si="15"/>
        <v>44716</v>
      </c>
      <c r="AJ89" s="400">
        <f t="shared" si="16"/>
        <v>44762</v>
      </c>
      <c r="AK89" s="46" t="b">
        <v>0</v>
      </c>
      <c r="AL89" s="46" t="b">
        <v>0</v>
      </c>
      <c r="AM89" s="46" t="b">
        <v>0</v>
      </c>
      <c r="AN89" s="46" t="b">
        <v>0</v>
      </c>
      <c r="AO89" s="401" t="s">
        <v>2587</v>
      </c>
      <c r="AP89" s="1237"/>
      <c r="AQ89" s="1237"/>
    </row>
    <row r="90">
      <c r="A90" s="1637">
        <v>87.0</v>
      </c>
      <c r="B90" s="432"/>
      <c r="C90" s="433" t="s">
        <v>5394</v>
      </c>
      <c r="D90" s="434" t="s">
        <v>5395</v>
      </c>
      <c r="E90" s="435">
        <v>36577.0</v>
      </c>
      <c r="F90" s="52">
        <f>DATEDIF(E90,TODAY(),"Y")</f>
        <v>23</v>
      </c>
      <c r="G90" s="1016">
        <f t="shared" si="1"/>
        <v>23.67671233</v>
      </c>
      <c r="H90" s="52">
        <v>4.2425367E7</v>
      </c>
      <c r="I90" s="52" t="s">
        <v>2021</v>
      </c>
      <c r="J90" s="52"/>
      <c r="K90" s="399" t="s">
        <v>1618</v>
      </c>
      <c r="L90" s="424" t="s">
        <v>5396</v>
      </c>
      <c r="M90" s="1505" t="s">
        <v>5394</v>
      </c>
      <c r="N90" s="44" t="s">
        <v>1620</v>
      </c>
      <c r="O90" s="413" t="s">
        <v>397</v>
      </c>
      <c r="P90" s="413"/>
      <c r="Q90" s="413"/>
      <c r="R90" s="413"/>
      <c r="S90" s="413"/>
      <c r="T90" s="413"/>
      <c r="U90" s="413"/>
      <c r="V90" s="413"/>
      <c r="W90" s="413"/>
      <c r="X90" s="413"/>
      <c r="Y90" s="413"/>
      <c r="Z90" s="52"/>
      <c r="AA90" s="413"/>
      <c r="AB90" s="413"/>
      <c r="AC90" s="403"/>
      <c r="AD90" s="52"/>
      <c r="AE90" s="52"/>
      <c r="AF90" s="52"/>
      <c r="AG90" s="52"/>
      <c r="AH90" s="52"/>
      <c r="AI90" s="52"/>
      <c r="AJ90" s="52"/>
      <c r="AK90" s="46" t="b">
        <v>0</v>
      </c>
      <c r="AL90" s="436"/>
      <c r="AM90" s="436"/>
      <c r="AN90" s="46" t="b">
        <v>0</v>
      </c>
      <c r="AO90" s="401" t="s">
        <v>2587</v>
      </c>
      <c r="AP90" s="1237"/>
      <c r="AQ90" s="1237"/>
    </row>
    <row r="91" ht="21.0" customHeight="1">
      <c r="A91" s="1637">
        <v>88.0</v>
      </c>
      <c r="B91" s="438">
        <v>44370.679610011575</v>
      </c>
      <c r="C91" s="17" t="s">
        <v>2850</v>
      </c>
      <c r="D91" s="17" t="s">
        <v>2851</v>
      </c>
      <c r="E91" s="439">
        <v>31197.0</v>
      </c>
      <c r="F91" s="17">
        <v>36.0</v>
      </c>
      <c r="G91" s="25">
        <v>3.1659757E7</v>
      </c>
      <c r="H91" s="17" t="s">
        <v>391</v>
      </c>
      <c r="I91" s="17" t="s">
        <v>1678</v>
      </c>
      <c r="J91" s="17"/>
      <c r="K91" s="399" t="s">
        <v>1618</v>
      </c>
      <c r="L91" s="17" t="s">
        <v>2852</v>
      </c>
      <c r="M91" s="404" t="s">
        <v>2850</v>
      </c>
      <c r="N91" s="17" t="s">
        <v>2853</v>
      </c>
      <c r="O91" s="404" t="s">
        <v>2854</v>
      </c>
      <c r="P91" s="404" t="s">
        <v>1668</v>
      </c>
      <c r="Q91" s="404" t="s">
        <v>160</v>
      </c>
      <c r="R91" s="17" t="s">
        <v>2855</v>
      </c>
      <c r="S91" s="17" t="s">
        <v>2856</v>
      </c>
      <c r="T91" s="17" t="s">
        <v>2857</v>
      </c>
      <c r="U91" s="440" t="s">
        <v>2858</v>
      </c>
      <c r="V91" s="17" t="s">
        <v>1661</v>
      </c>
      <c r="W91" s="17" t="s">
        <v>2264</v>
      </c>
      <c r="X91" s="17" t="s">
        <v>2859</v>
      </c>
      <c r="Y91" s="17" t="s">
        <v>1803</v>
      </c>
      <c r="Z91" s="17" t="s">
        <v>2860</v>
      </c>
      <c r="AA91" s="404" t="s">
        <v>1805</v>
      </c>
      <c r="AB91" s="404"/>
      <c r="AC91" s="404" t="s">
        <v>5638</v>
      </c>
      <c r="AD91" s="441"/>
      <c r="AE91" s="441"/>
      <c r="AF91" s="441"/>
      <c r="AG91" s="441"/>
      <c r="AH91" s="442"/>
      <c r="AI91" s="17"/>
      <c r="AJ91" s="441" t="b">
        <v>0</v>
      </c>
      <c r="AK91" s="46" t="b">
        <v>0</v>
      </c>
      <c r="AL91" s="441" t="b">
        <v>0</v>
      </c>
      <c r="AM91" s="441" t="b">
        <v>0</v>
      </c>
      <c r="AN91" s="46" t="b">
        <v>0</v>
      </c>
      <c r="AO91" s="401" t="s">
        <v>2587</v>
      </c>
      <c r="AP91" s="1237"/>
      <c r="AQ91" s="1237"/>
    </row>
    <row r="92" ht="21.0" customHeight="1">
      <c r="A92" s="1637">
        <v>89.0</v>
      </c>
      <c r="B92" s="444"/>
      <c r="C92" s="445" t="s">
        <v>5639</v>
      </c>
      <c r="D92" s="446" t="s">
        <v>5640</v>
      </c>
      <c r="E92" s="447">
        <v>35513.0</v>
      </c>
      <c r="F92" s="454">
        <v>26.0</v>
      </c>
      <c r="G92" s="1062">
        <f t="shared" ref="G92:G392" si="17">IF(E92="","",(TODAY()-E92)/365)</f>
        <v>26.59178082</v>
      </c>
      <c r="H92" s="53">
        <v>4.0242256E7</v>
      </c>
      <c r="I92" s="53" t="s">
        <v>391</v>
      </c>
      <c r="J92" s="53"/>
      <c r="K92" s="448" t="s">
        <v>5641</v>
      </c>
      <c r="L92" s="55">
        <v>1.124577716E9</v>
      </c>
      <c r="M92" s="55" t="s">
        <v>5639</v>
      </c>
      <c r="N92" s="57" t="s">
        <v>5642</v>
      </c>
      <c r="O92" s="55" t="s">
        <v>393</v>
      </c>
      <c r="P92" s="55" t="s">
        <v>5644</v>
      </c>
      <c r="Q92" s="449" t="s">
        <v>5643</v>
      </c>
      <c r="R92" s="450"/>
      <c r="S92" s="449">
        <v>44175.0</v>
      </c>
      <c r="T92" s="451">
        <f t="shared" ref="T92:T94" si="18">DATE(YEAR(S92),MONTH(S92)+1,DAY(S92)+15)</f>
        <v>44221</v>
      </c>
      <c r="U92" s="452">
        <f t="shared" ref="U92:U94" si="19">DATE(YEAR(S92),MONTH(S92)+3,DAY(S92))</f>
        <v>44265</v>
      </c>
      <c r="V92" s="413" t="b">
        <v>1</v>
      </c>
      <c r="W92" s="403" t="b">
        <v>1</v>
      </c>
      <c r="X92" s="453" t="s">
        <v>5645</v>
      </c>
      <c r="Y92" s="453" t="s">
        <v>5646</v>
      </c>
      <c r="Z92" s="453" t="s">
        <v>5647</v>
      </c>
      <c r="AA92" s="55" t="s">
        <v>5648</v>
      </c>
      <c r="AB92" s="57" t="s">
        <v>5649</v>
      </c>
      <c r="AC92" s="413"/>
      <c r="AD92" s="413"/>
      <c r="AE92" s="413"/>
      <c r="AF92" s="413"/>
      <c r="AG92" s="413"/>
      <c r="AH92" s="413"/>
      <c r="AI92" s="413"/>
      <c r="AJ92" s="413"/>
      <c r="AK92" s="413"/>
      <c r="AL92" s="441" t="b">
        <v>0</v>
      </c>
      <c r="AM92" s="441" t="b">
        <v>0</v>
      </c>
      <c r="AN92" s="46" t="b">
        <v>0</v>
      </c>
      <c r="AO92" s="413"/>
      <c r="AP92" s="1263"/>
      <c r="AQ92" s="1263"/>
    </row>
    <row r="93" ht="21.0" customHeight="1">
      <c r="A93" s="1637">
        <v>90.0</v>
      </c>
      <c r="B93" s="456"/>
      <c r="C93" s="457" t="s">
        <v>5650</v>
      </c>
      <c r="D93" s="458" t="s">
        <v>5651</v>
      </c>
      <c r="E93" s="459">
        <v>36040.0</v>
      </c>
      <c r="F93" s="463">
        <v>24.0</v>
      </c>
      <c r="G93" s="1062">
        <f t="shared" si="17"/>
        <v>25.14794521</v>
      </c>
      <c r="H93" s="56">
        <v>4.1472723E7</v>
      </c>
      <c r="I93" s="52" t="s">
        <v>391</v>
      </c>
      <c r="J93" s="52"/>
      <c r="K93" s="434" t="s">
        <v>5652</v>
      </c>
      <c r="L93" s="57">
        <v>1.137661007E9</v>
      </c>
      <c r="M93" s="57" t="s">
        <v>5650</v>
      </c>
      <c r="N93" s="55" t="s">
        <v>5653</v>
      </c>
      <c r="O93" s="57" t="s">
        <v>395</v>
      </c>
      <c r="P93" s="55" t="s">
        <v>5655</v>
      </c>
      <c r="Q93" s="460" t="s">
        <v>5654</v>
      </c>
      <c r="R93" s="450" t="s">
        <v>5656</v>
      </c>
      <c r="S93" s="449">
        <v>44036.0</v>
      </c>
      <c r="T93" s="451">
        <f t="shared" si="18"/>
        <v>44082</v>
      </c>
      <c r="U93" s="452">
        <f t="shared" si="19"/>
        <v>44128</v>
      </c>
      <c r="V93" s="403" t="b">
        <v>0</v>
      </c>
      <c r="W93" s="403" t="b">
        <v>0</v>
      </c>
      <c r="X93" s="453" t="s">
        <v>5657</v>
      </c>
      <c r="Y93" s="461" t="s">
        <v>5658</v>
      </c>
      <c r="Z93" s="462"/>
      <c r="AA93" s="55" t="s">
        <v>5659</v>
      </c>
      <c r="AB93" s="57" t="s">
        <v>5649</v>
      </c>
      <c r="AC93" s="413"/>
      <c r="AD93" s="413"/>
      <c r="AE93" s="413"/>
      <c r="AF93" s="413"/>
      <c r="AG93" s="413"/>
      <c r="AH93" s="413"/>
      <c r="AI93" s="413"/>
      <c r="AJ93" s="413"/>
      <c r="AK93" s="413"/>
      <c r="AL93" s="441" t="b">
        <v>0</v>
      </c>
      <c r="AM93" s="441" t="b">
        <v>0</v>
      </c>
      <c r="AN93" s="46" t="b">
        <v>0</v>
      </c>
      <c r="AO93" s="464"/>
      <c r="AP93" s="1270"/>
      <c r="AQ93" s="1270"/>
    </row>
    <row r="94" ht="21.0" customHeight="1">
      <c r="A94" s="1636">
        <v>91.0</v>
      </c>
      <c r="B94" s="444">
        <v>44222.45395844907</v>
      </c>
      <c r="C94" s="457" t="s">
        <v>5660</v>
      </c>
      <c r="D94" s="458" t="s">
        <v>5661</v>
      </c>
      <c r="E94" s="459">
        <v>34668.0</v>
      </c>
      <c r="F94" s="463">
        <v>28.0</v>
      </c>
      <c r="G94" s="1062">
        <f t="shared" si="17"/>
        <v>28.90684932</v>
      </c>
      <c r="H94" s="56">
        <v>3.862518E7</v>
      </c>
      <c r="I94" s="52" t="s">
        <v>391</v>
      </c>
      <c r="J94" s="52"/>
      <c r="K94" s="434" t="s">
        <v>5662</v>
      </c>
      <c r="L94" s="57">
        <v>1.169061182E9</v>
      </c>
      <c r="M94" s="57" t="s">
        <v>5660</v>
      </c>
      <c r="N94" s="55" t="s">
        <v>5663</v>
      </c>
      <c r="O94" s="57" t="s">
        <v>397</v>
      </c>
      <c r="P94" s="55" t="s">
        <v>5664</v>
      </c>
      <c r="Q94" s="460" t="s">
        <v>5563</v>
      </c>
      <c r="R94" s="450"/>
      <c r="S94" s="449">
        <v>44224.0</v>
      </c>
      <c r="T94" s="451">
        <f t="shared" si="18"/>
        <v>44270</v>
      </c>
      <c r="U94" s="452">
        <f t="shared" si="19"/>
        <v>44314</v>
      </c>
      <c r="V94" s="403" t="b">
        <v>1</v>
      </c>
      <c r="W94" s="403" t="b">
        <v>1</v>
      </c>
      <c r="X94" s="453" t="s">
        <v>5665</v>
      </c>
      <c r="Y94" s="461" t="s">
        <v>5666</v>
      </c>
      <c r="Z94" s="453" t="s">
        <v>5667</v>
      </c>
      <c r="AA94" s="55" t="s">
        <v>5668</v>
      </c>
      <c r="AB94" s="57" t="s">
        <v>5649</v>
      </c>
      <c r="AC94" s="413"/>
      <c r="AD94" s="413"/>
      <c r="AE94" s="413"/>
      <c r="AF94" s="413"/>
      <c r="AG94" s="413"/>
      <c r="AH94" s="413"/>
      <c r="AI94" s="413"/>
      <c r="AJ94" s="413"/>
      <c r="AK94" s="413"/>
      <c r="AL94" s="441" t="b">
        <v>0</v>
      </c>
      <c r="AM94" s="441" t="b">
        <v>0</v>
      </c>
      <c r="AN94" s="46" t="b">
        <v>0</v>
      </c>
      <c r="AO94" s="464"/>
      <c r="AP94" s="1270"/>
      <c r="AQ94" s="1270"/>
    </row>
    <row r="95" ht="21.0" customHeight="1">
      <c r="A95" s="1637">
        <v>92.0</v>
      </c>
      <c r="B95" s="444">
        <v>44348.42060006944</v>
      </c>
      <c r="C95" s="403" t="s">
        <v>2545</v>
      </c>
      <c r="D95" s="403" t="s">
        <v>2546</v>
      </c>
      <c r="E95" s="466">
        <v>28615.0</v>
      </c>
      <c r="F95" s="468">
        <v>43.0</v>
      </c>
      <c r="G95" s="1062">
        <f t="shared" si="17"/>
        <v>45.49041096</v>
      </c>
      <c r="H95" s="58">
        <v>2.6588286E7</v>
      </c>
      <c r="I95" s="436" t="s">
        <v>391</v>
      </c>
      <c r="J95" s="436"/>
      <c r="K95" s="403" t="s">
        <v>2547</v>
      </c>
      <c r="L95" s="403">
        <v>1.154596623E9</v>
      </c>
      <c r="M95" s="403" t="s">
        <v>2545</v>
      </c>
      <c r="N95" s="403" t="s">
        <v>1620</v>
      </c>
      <c r="O95" s="403" t="s">
        <v>1877</v>
      </c>
      <c r="P95" s="403" t="s">
        <v>2548</v>
      </c>
      <c r="Q95" s="403" t="s">
        <v>1622</v>
      </c>
      <c r="R95" s="413" t="s">
        <v>59</v>
      </c>
      <c r="S95" s="413" t="s">
        <v>2549</v>
      </c>
      <c r="T95" s="413" t="s">
        <v>1651</v>
      </c>
      <c r="U95" s="413" t="s">
        <v>2525</v>
      </c>
      <c r="V95" s="467" t="s">
        <v>2550</v>
      </c>
      <c r="W95" s="403" t="s">
        <v>1661</v>
      </c>
      <c r="X95" s="403" t="s">
        <v>1662</v>
      </c>
      <c r="Y95" s="403" t="s">
        <v>2551</v>
      </c>
      <c r="Z95" s="403" t="s">
        <v>1790</v>
      </c>
      <c r="AA95" s="403">
        <v>1.162119027E9</v>
      </c>
      <c r="AB95" s="403" t="s">
        <v>2552</v>
      </c>
      <c r="AC95" s="403" t="s">
        <v>2517</v>
      </c>
      <c r="AD95" s="403"/>
      <c r="AE95" s="403"/>
      <c r="AF95" s="403" t="s">
        <v>1640</v>
      </c>
      <c r="AG95" s="403"/>
      <c r="AH95" s="469">
        <v>44216.0</v>
      </c>
      <c r="AI95" s="469">
        <v>44355.0</v>
      </c>
      <c r="AJ95" s="470">
        <f>DATE(YEAR(AI95),MONTH(AI95)+1,DAY(AI95)+15)</f>
        <v>44400</v>
      </c>
      <c r="AK95" s="471">
        <f>DATE(YEAR(AI95),MONTH(AI95)+3,DAY(AI95))</f>
        <v>44447</v>
      </c>
      <c r="AL95" s="441" t="b">
        <v>0</v>
      </c>
      <c r="AM95" s="441" t="b">
        <v>0</v>
      </c>
      <c r="AN95" s="46" t="b">
        <v>0</v>
      </c>
      <c r="AO95" s="403"/>
      <c r="AP95" s="1264"/>
      <c r="AQ95" s="1264"/>
    </row>
    <row r="96" ht="21.0" customHeight="1">
      <c r="A96" s="1637">
        <v>93.0</v>
      </c>
      <c r="B96" s="444"/>
      <c r="C96" s="413" t="s">
        <v>2563</v>
      </c>
      <c r="D96" s="472" t="s">
        <v>5669</v>
      </c>
      <c r="E96" s="466">
        <v>36671.0</v>
      </c>
      <c r="F96" s="473">
        <v>20.0</v>
      </c>
      <c r="G96" s="1062">
        <f t="shared" si="17"/>
        <v>23.41917808</v>
      </c>
      <c r="H96" s="59">
        <v>4.2689528E7</v>
      </c>
      <c r="I96" s="52" t="s">
        <v>2021</v>
      </c>
      <c r="J96" s="52"/>
      <c r="K96" s="413" t="s">
        <v>5670</v>
      </c>
      <c r="L96" s="413">
        <v>1.125403975E9</v>
      </c>
      <c r="M96" s="493"/>
      <c r="N96" s="413"/>
      <c r="O96" s="413" t="s">
        <v>5671</v>
      </c>
      <c r="P96" s="413"/>
      <c r="Q96" s="413"/>
      <c r="R96" s="413"/>
      <c r="S96" s="413"/>
      <c r="T96" s="413"/>
      <c r="U96" s="413"/>
      <c r="V96" s="413"/>
      <c r="W96" s="413"/>
      <c r="X96" s="413"/>
      <c r="Y96" s="413"/>
      <c r="Z96" s="413"/>
      <c r="AA96" s="413"/>
      <c r="AB96" s="413"/>
      <c r="AC96" s="413"/>
      <c r="AD96" s="413"/>
      <c r="AE96" s="413"/>
      <c r="AF96" s="413"/>
      <c r="AG96" s="469"/>
      <c r="AH96" s="469"/>
      <c r="AI96" s="469"/>
      <c r="AJ96" s="464"/>
      <c r="AK96" s="413"/>
      <c r="AL96" s="441" t="b">
        <v>0</v>
      </c>
      <c r="AM96" s="441" t="b">
        <v>0</v>
      </c>
      <c r="AN96" s="46" t="b">
        <v>0</v>
      </c>
      <c r="AO96" s="464"/>
      <c r="AP96" s="1270"/>
      <c r="AQ96" s="1270"/>
    </row>
    <row r="97" ht="21.0" customHeight="1">
      <c r="A97" s="1637">
        <v>94.0</v>
      </c>
      <c r="B97" s="444"/>
      <c r="C97" s="403" t="s">
        <v>5672</v>
      </c>
      <c r="D97" s="472" t="s">
        <v>5673</v>
      </c>
      <c r="E97" s="466">
        <v>36899.0</v>
      </c>
      <c r="F97" s="468">
        <v>20.0</v>
      </c>
      <c r="G97" s="1062">
        <f t="shared" si="17"/>
        <v>22.79452055</v>
      </c>
      <c r="H97" s="58">
        <v>4.3385038E7</v>
      </c>
      <c r="I97" s="436" t="s">
        <v>391</v>
      </c>
      <c r="J97" s="436"/>
      <c r="K97" s="403" t="s">
        <v>5674</v>
      </c>
      <c r="L97" s="403">
        <v>1.168873628E9</v>
      </c>
      <c r="M97" s="492"/>
      <c r="N97" s="403"/>
      <c r="O97" s="403" t="s">
        <v>5675</v>
      </c>
      <c r="P97" s="403"/>
      <c r="Q97" s="403"/>
      <c r="R97" s="403"/>
      <c r="S97" s="403"/>
      <c r="T97" s="413"/>
      <c r="U97" s="403"/>
      <c r="V97" s="403"/>
      <c r="W97" s="403"/>
      <c r="X97" s="403"/>
      <c r="Y97" s="403"/>
      <c r="Z97" s="403"/>
      <c r="AA97" s="403"/>
      <c r="AB97" s="403"/>
      <c r="AC97" s="413"/>
      <c r="AD97" s="413"/>
      <c r="AE97" s="413"/>
      <c r="AF97" s="413"/>
      <c r="AG97" s="469"/>
      <c r="AH97" s="469"/>
      <c r="AI97" s="469"/>
      <c r="AJ97" s="464"/>
      <c r="AK97" s="424"/>
      <c r="AL97" s="441" t="b">
        <v>0</v>
      </c>
      <c r="AM97" s="441" t="b">
        <v>0</v>
      </c>
      <c r="AN97" s="46" t="b">
        <v>0</v>
      </c>
      <c r="AO97" s="403"/>
      <c r="AP97" s="1264"/>
      <c r="AQ97" s="1264"/>
    </row>
    <row r="98" ht="21.0" customHeight="1">
      <c r="A98" s="1637">
        <v>95.0</v>
      </c>
      <c r="B98" s="456"/>
      <c r="C98" s="413" t="s">
        <v>5676</v>
      </c>
      <c r="D98" s="464" t="s">
        <v>5677</v>
      </c>
      <c r="E98" s="474">
        <v>35744.0</v>
      </c>
      <c r="F98" s="473">
        <v>22.0</v>
      </c>
      <c r="G98" s="1062">
        <f t="shared" si="17"/>
        <v>25.95890411</v>
      </c>
      <c r="H98" s="59">
        <v>4.075975E7</v>
      </c>
      <c r="I98" s="52" t="s">
        <v>391</v>
      </c>
      <c r="J98" s="52"/>
      <c r="K98" s="413" t="s">
        <v>5678</v>
      </c>
      <c r="L98" s="413">
        <v>5.42234540358E11</v>
      </c>
      <c r="M98" s="413"/>
      <c r="N98" s="413"/>
      <c r="O98" s="413" t="s">
        <v>5679</v>
      </c>
      <c r="P98" s="413"/>
      <c r="Q98" s="413"/>
      <c r="R98" s="413"/>
      <c r="S98" s="413"/>
      <c r="T98" s="413"/>
      <c r="U98" s="413"/>
      <c r="V98" s="413"/>
      <c r="W98" s="413"/>
      <c r="X98" s="413"/>
      <c r="Y98" s="413"/>
      <c r="Z98" s="413"/>
      <c r="AA98" s="413"/>
      <c r="AB98" s="413"/>
      <c r="AC98" s="413"/>
      <c r="AD98" s="413"/>
      <c r="AE98" s="413"/>
      <c r="AF98" s="413"/>
      <c r="AG98" s="413"/>
      <c r="AH98" s="413"/>
      <c r="AI98" s="413"/>
      <c r="AJ98" s="413"/>
      <c r="AK98" s="413"/>
      <c r="AL98" s="441" t="b">
        <v>0</v>
      </c>
      <c r="AM98" s="441" t="b">
        <v>0</v>
      </c>
      <c r="AN98" s="46" t="b">
        <v>0</v>
      </c>
      <c r="AO98" s="464"/>
      <c r="AP98" s="1270"/>
      <c r="AQ98" s="1270"/>
    </row>
    <row r="99" ht="21.0" customHeight="1">
      <c r="A99" s="1637">
        <v>96.0</v>
      </c>
      <c r="B99" s="456"/>
      <c r="C99" s="413" t="s">
        <v>5680</v>
      </c>
      <c r="D99" s="464" t="s">
        <v>5681</v>
      </c>
      <c r="E99" s="474">
        <v>33988.0</v>
      </c>
      <c r="F99" s="473">
        <v>27.0</v>
      </c>
      <c r="G99" s="1062">
        <f t="shared" si="17"/>
        <v>30.76986301</v>
      </c>
      <c r="H99" s="59">
        <v>3.7246954E7</v>
      </c>
      <c r="I99" s="52" t="s">
        <v>391</v>
      </c>
      <c r="J99" s="52"/>
      <c r="K99" s="413" t="s">
        <v>5682</v>
      </c>
      <c r="L99" s="413">
        <v>1.530602876E9</v>
      </c>
      <c r="M99" s="413"/>
      <c r="N99" s="413"/>
      <c r="O99" s="413" t="s">
        <v>5683</v>
      </c>
      <c r="P99" s="413"/>
      <c r="Q99" s="413"/>
      <c r="R99" s="413"/>
      <c r="S99" s="413"/>
      <c r="T99" s="413"/>
      <c r="U99" s="413"/>
      <c r="V99" s="413"/>
      <c r="W99" s="413"/>
      <c r="X99" s="413"/>
      <c r="Y99" s="413"/>
      <c r="Z99" s="413"/>
      <c r="AA99" s="413"/>
      <c r="AB99" s="413"/>
      <c r="AC99" s="413"/>
      <c r="AD99" s="57"/>
      <c r="AE99" s="57"/>
      <c r="AF99" s="413"/>
      <c r="AG99" s="413"/>
      <c r="AH99" s="413"/>
      <c r="AI99" s="413"/>
      <c r="AJ99" s="413"/>
      <c r="AK99" s="413"/>
      <c r="AL99" s="441" t="b">
        <v>0</v>
      </c>
      <c r="AM99" s="441" t="b">
        <v>0</v>
      </c>
      <c r="AN99" s="46" t="b">
        <v>0</v>
      </c>
      <c r="AO99" s="464"/>
      <c r="AP99" s="1270"/>
      <c r="AQ99" s="1270"/>
    </row>
    <row r="100" ht="21.0" customHeight="1">
      <c r="A100" s="1637">
        <v>97.0</v>
      </c>
      <c r="B100" s="456"/>
      <c r="C100" s="413" t="s">
        <v>5684</v>
      </c>
      <c r="D100" s="464" t="s">
        <v>5685</v>
      </c>
      <c r="E100" s="474">
        <v>30072.0</v>
      </c>
      <c r="F100" s="473">
        <v>38.0</v>
      </c>
      <c r="G100" s="1062">
        <f t="shared" si="17"/>
        <v>41.49863014</v>
      </c>
      <c r="H100" s="59">
        <v>2.9341634E7</v>
      </c>
      <c r="I100" s="52" t="s">
        <v>391</v>
      </c>
      <c r="J100" s="52"/>
      <c r="K100" s="413" t="s">
        <v>5686</v>
      </c>
      <c r="L100" s="475" t="s">
        <v>5687</v>
      </c>
      <c r="M100" s="413"/>
      <c r="N100" s="413"/>
      <c r="O100" s="413" t="s">
        <v>5688</v>
      </c>
      <c r="P100" s="413"/>
      <c r="Q100" s="413"/>
      <c r="R100" s="413"/>
      <c r="S100" s="413"/>
      <c r="T100" s="413"/>
      <c r="U100" s="413"/>
      <c r="V100" s="413"/>
      <c r="W100" s="413"/>
      <c r="X100" s="413"/>
      <c r="Y100" s="413"/>
      <c r="Z100" s="413"/>
      <c r="AA100" s="413"/>
      <c r="AB100" s="413"/>
      <c r="AC100" s="413"/>
      <c r="AD100" s="413"/>
      <c r="AE100" s="413"/>
      <c r="AF100" s="413"/>
      <c r="AG100" s="413"/>
      <c r="AH100" s="413"/>
      <c r="AI100" s="413"/>
      <c r="AJ100" s="413"/>
      <c r="AK100" s="413"/>
      <c r="AL100" s="441" t="b">
        <v>0</v>
      </c>
      <c r="AM100" s="441" t="b">
        <v>0</v>
      </c>
      <c r="AN100" s="46" t="b">
        <v>0</v>
      </c>
      <c r="AO100" s="464"/>
      <c r="AP100" s="1270"/>
      <c r="AQ100" s="1270"/>
    </row>
    <row r="101" ht="21.0" customHeight="1">
      <c r="A101" s="1637">
        <v>98.0</v>
      </c>
      <c r="B101" s="456"/>
      <c r="C101" s="413" t="s">
        <v>5689</v>
      </c>
      <c r="D101" s="464" t="s">
        <v>5690</v>
      </c>
      <c r="E101" s="474">
        <v>36600.0</v>
      </c>
      <c r="F101" s="473">
        <v>20.0</v>
      </c>
      <c r="G101" s="1062">
        <f t="shared" si="17"/>
        <v>23.61369863</v>
      </c>
      <c r="H101" s="59">
        <v>4.2360969E7</v>
      </c>
      <c r="I101" s="52" t="s">
        <v>391</v>
      </c>
      <c r="J101" s="52"/>
      <c r="K101" s="413" t="s">
        <v>5691</v>
      </c>
      <c r="L101" s="413">
        <v>1.560556766E9</v>
      </c>
      <c r="M101" s="413"/>
      <c r="N101" s="413"/>
      <c r="O101" s="476" t="s">
        <v>5692</v>
      </c>
      <c r="P101" s="413"/>
      <c r="Q101" s="413"/>
      <c r="R101" s="413"/>
      <c r="S101" s="413"/>
      <c r="T101" s="413"/>
      <c r="U101" s="413"/>
      <c r="V101" s="413"/>
      <c r="W101" s="413"/>
      <c r="X101" s="413"/>
      <c r="Y101" s="413"/>
      <c r="Z101" s="413"/>
      <c r="AA101" s="413"/>
      <c r="AB101" s="413"/>
      <c r="AC101" s="413"/>
      <c r="AD101" s="413"/>
      <c r="AE101" s="413"/>
      <c r="AF101" s="413"/>
      <c r="AG101" s="413"/>
      <c r="AH101" s="413"/>
      <c r="AI101" s="413"/>
      <c r="AJ101" s="413"/>
      <c r="AK101" s="413"/>
      <c r="AL101" s="441" t="b">
        <v>0</v>
      </c>
      <c r="AM101" s="441" t="b">
        <v>0</v>
      </c>
      <c r="AN101" s="46" t="b">
        <v>0</v>
      </c>
      <c r="AO101" s="464"/>
      <c r="AP101" s="1270"/>
      <c r="AQ101" s="1270"/>
    </row>
    <row r="102" ht="21.0" customHeight="1">
      <c r="A102" s="1637">
        <v>99.0</v>
      </c>
      <c r="B102" s="456"/>
      <c r="C102" s="413" t="s">
        <v>5693</v>
      </c>
      <c r="D102" s="464" t="s">
        <v>5694</v>
      </c>
      <c r="E102" s="474">
        <v>36445.0</v>
      </c>
      <c r="F102" s="473">
        <v>21.0</v>
      </c>
      <c r="G102" s="1062">
        <f t="shared" si="17"/>
        <v>24.03835616</v>
      </c>
      <c r="H102" s="59">
        <v>4.2054255E7</v>
      </c>
      <c r="I102" s="52" t="s">
        <v>391</v>
      </c>
      <c r="J102" s="52"/>
      <c r="K102" s="413" t="s">
        <v>5695</v>
      </c>
      <c r="L102" s="413">
        <v>1.135948025E9</v>
      </c>
      <c r="M102" s="413"/>
      <c r="N102" s="413"/>
      <c r="O102" s="413" t="s">
        <v>5696</v>
      </c>
      <c r="P102" s="413"/>
      <c r="Q102" s="413"/>
      <c r="R102" s="413"/>
      <c r="S102" s="413"/>
      <c r="T102" s="413"/>
      <c r="U102" s="413"/>
      <c r="V102" s="413"/>
      <c r="W102" s="413"/>
      <c r="X102" s="413"/>
      <c r="Y102" s="413"/>
      <c r="Z102" s="413"/>
      <c r="AA102" s="413"/>
      <c r="AB102" s="413"/>
      <c r="AC102" s="413"/>
      <c r="AD102" s="413"/>
      <c r="AE102" s="413"/>
      <c r="AF102" s="413"/>
      <c r="AG102" s="413"/>
      <c r="AH102" s="413"/>
      <c r="AI102" s="413"/>
      <c r="AJ102" s="413"/>
      <c r="AK102" s="413"/>
      <c r="AL102" s="441" t="b">
        <v>0</v>
      </c>
      <c r="AM102" s="441" t="b">
        <v>0</v>
      </c>
      <c r="AN102" s="46" t="b">
        <v>0</v>
      </c>
      <c r="AO102" s="464"/>
      <c r="AP102" s="1270"/>
      <c r="AQ102" s="1270"/>
    </row>
    <row r="103" ht="21.0" customHeight="1">
      <c r="A103" s="1637">
        <v>100.0</v>
      </c>
      <c r="B103" s="456"/>
      <c r="C103" s="413" t="s">
        <v>5697</v>
      </c>
      <c r="D103" s="464" t="s">
        <v>5698</v>
      </c>
      <c r="E103" s="474">
        <v>36687.0</v>
      </c>
      <c r="F103" s="473">
        <v>20.0</v>
      </c>
      <c r="G103" s="1062">
        <f t="shared" si="17"/>
        <v>23.37534247</v>
      </c>
      <c r="H103" s="59">
        <v>4.2660827E7</v>
      </c>
      <c r="I103" s="52" t="s">
        <v>391</v>
      </c>
      <c r="J103" s="52"/>
      <c r="K103" s="413" t="s">
        <v>5699</v>
      </c>
      <c r="L103" s="413">
        <v>1.136349469E9</v>
      </c>
      <c r="M103" s="413"/>
      <c r="N103" s="413"/>
      <c r="O103" s="413" t="s">
        <v>5700</v>
      </c>
      <c r="P103" s="413"/>
      <c r="Q103" s="413"/>
      <c r="R103" s="413"/>
      <c r="S103" s="413"/>
      <c r="T103" s="413"/>
      <c r="U103" s="413"/>
      <c r="V103" s="413"/>
      <c r="W103" s="413"/>
      <c r="X103" s="413"/>
      <c r="Y103" s="413"/>
      <c r="Z103" s="413"/>
      <c r="AA103" s="413"/>
      <c r="AB103" s="413"/>
      <c r="AC103" s="413"/>
      <c r="AD103" s="413"/>
      <c r="AE103" s="413"/>
      <c r="AF103" s="413"/>
      <c r="AG103" s="413"/>
      <c r="AH103" s="413"/>
      <c r="AI103" s="413"/>
      <c r="AJ103" s="413"/>
      <c r="AK103" s="413"/>
      <c r="AL103" s="441" t="b">
        <v>0</v>
      </c>
      <c r="AM103" s="441" t="b">
        <v>0</v>
      </c>
      <c r="AN103" s="46" t="b">
        <v>0</v>
      </c>
      <c r="AO103" s="464"/>
      <c r="AP103" s="1270"/>
      <c r="AQ103" s="1270"/>
    </row>
    <row r="104" ht="21.0" customHeight="1">
      <c r="A104" s="1636">
        <v>101.0</v>
      </c>
      <c r="B104" s="456"/>
      <c r="C104" s="413" t="s">
        <v>5701</v>
      </c>
      <c r="D104" s="464" t="s">
        <v>5702</v>
      </c>
      <c r="E104" s="474">
        <v>36413.0</v>
      </c>
      <c r="F104" s="473">
        <v>21.0</v>
      </c>
      <c r="G104" s="1062">
        <f t="shared" si="17"/>
        <v>24.1260274</v>
      </c>
      <c r="H104" s="59">
        <v>4.2148689E7</v>
      </c>
      <c r="I104" s="52" t="s">
        <v>391</v>
      </c>
      <c r="J104" s="52"/>
      <c r="K104" s="413" t="s">
        <v>5703</v>
      </c>
      <c r="L104" s="413">
        <v>1.156942652E9</v>
      </c>
      <c r="M104" s="413"/>
      <c r="N104" s="413"/>
      <c r="O104" s="413" t="s">
        <v>5704</v>
      </c>
      <c r="P104" s="413"/>
      <c r="Q104" s="413"/>
      <c r="R104" s="413"/>
      <c r="S104" s="413"/>
      <c r="T104" s="413"/>
      <c r="U104" s="413"/>
      <c r="V104" s="413"/>
      <c r="W104" s="413"/>
      <c r="X104" s="413"/>
      <c r="Y104" s="413"/>
      <c r="Z104" s="413"/>
      <c r="AA104" s="413"/>
      <c r="AB104" s="413"/>
      <c r="AC104" s="413"/>
      <c r="AD104" s="57"/>
      <c r="AE104" s="57"/>
      <c r="AF104" s="413"/>
      <c r="AG104" s="413"/>
      <c r="AH104" s="413"/>
      <c r="AI104" s="413"/>
      <c r="AJ104" s="413"/>
      <c r="AK104" s="413"/>
      <c r="AL104" s="441" t="b">
        <v>0</v>
      </c>
      <c r="AM104" s="441" t="b">
        <v>0</v>
      </c>
      <c r="AN104" s="46" t="b">
        <v>0</v>
      </c>
      <c r="AO104" s="464"/>
      <c r="AP104" s="1270"/>
      <c r="AQ104" s="1270"/>
    </row>
    <row r="105" ht="21.0" customHeight="1">
      <c r="A105" s="1637">
        <v>102.0</v>
      </c>
      <c r="B105" s="456"/>
      <c r="C105" s="413" t="s">
        <v>5705</v>
      </c>
      <c r="D105" s="464" t="s">
        <v>5706</v>
      </c>
      <c r="E105" s="474">
        <v>36344.0</v>
      </c>
      <c r="F105" s="473">
        <v>21.0</v>
      </c>
      <c r="G105" s="1062">
        <f t="shared" si="17"/>
        <v>24.31506849</v>
      </c>
      <c r="H105" s="59">
        <v>4.2155094E7</v>
      </c>
      <c r="I105" s="52" t="s">
        <v>391</v>
      </c>
      <c r="J105" s="52"/>
      <c r="K105" s="413" t="s">
        <v>5707</v>
      </c>
      <c r="L105" s="413">
        <v>2.304347151E9</v>
      </c>
      <c r="M105" s="413"/>
      <c r="N105" s="413"/>
      <c r="O105" s="413" t="s">
        <v>5708</v>
      </c>
      <c r="P105" s="413"/>
      <c r="Q105" s="413"/>
      <c r="R105" s="413"/>
      <c r="S105" s="413"/>
      <c r="T105" s="413"/>
      <c r="U105" s="413"/>
      <c r="V105" s="413"/>
      <c r="W105" s="413"/>
      <c r="X105" s="413"/>
      <c r="Y105" s="413"/>
      <c r="Z105" s="413"/>
      <c r="AA105" s="413"/>
      <c r="AB105" s="413"/>
      <c r="AC105" s="413"/>
      <c r="AD105" s="413"/>
      <c r="AE105" s="413"/>
      <c r="AF105" s="413"/>
      <c r="AG105" s="413"/>
      <c r="AH105" s="413"/>
      <c r="AI105" s="413"/>
      <c r="AJ105" s="413"/>
      <c r="AK105" s="413"/>
      <c r="AL105" s="441" t="b">
        <v>0</v>
      </c>
      <c r="AM105" s="441" t="b">
        <v>0</v>
      </c>
      <c r="AN105" s="46" t="b">
        <v>0</v>
      </c>
      <c r="AO105" s="464"/>
      <c r="AP105" s="1270"/>
      <c r="AQ105" s="1270"/>
    </row>
    <row r="106" ht="21.0" customHeight="1">
      <c r="A106" s="1637">
        <v>103.0</v>
      </c>
      <c r="B106" s="456"/>
      <c r="C106" s="413" t="s">
        <v>5709</v>
      </c>
      <c r="D106" s="464" t="s">
        <v>5710</v>
      </c>
      <c r="E106" s="474">
        <v>37133.0</v>
      </c>
      <c r="F106" s="473">
        <v>20.0</v>
      </c>
      <c r="G106" s="1062">
        <f t="shared" si="17"/>
        <v>22.15342466</v>
      </c>
      <c r="H106" s="59"/>
      <c r="I106" s="27" t="s">
        <v>5711</v>
      </c>
      <c r="J106" s="27"/>
      <c r="K106" s="413" t="s">
        <v>5712</v>
      </c>
      <c r="L106" s="413">
        <v>7.605620353E9</v>
      </c>
      <c r="M106" s="413"/>
      <c r="N106" s="413"/>
      <c r="O106" s="476" t="s">
        <v>5713</v>
      </c>
      <c r="P106" s="413"/>
      <c r="Q106" s="413"/>
      <c r="R106" s="413"/>
      <c r="S106" s="413"/>
      <c r="T106" s="413"/>
      <c r="U106" s="413"/>
      <c r="V106" s="413"/>
      <c r="W106" s="413"/>
      <c r="X106" s="413"/>
      <c r="Y106" s="413"/>
      <c r="Z106" s="413"/>
      <c r="AA106" s="413"/>
      <c r="AB106" s="413"/>
      <c r="AC106" s="413"/>
      <c r="AD106" s="413"/>
      <c r="AE106" s="413"/>
      <c r="AF106" s="413"/>
      <c r="AG106" s="413"/>
      <c r="AH106" s="413"/>
      <c r="AI106" s="413"/>
      <c r="AJ106" s="413"/>
      <c r="AK106" s="413"/>
      <c r="AL106" s="441" t="b">
        <v>0</v>
      </c>
      <c r="AM106" s="441" t="b">
        <v>0</v>
      </c>
      <c r="AN106" s="46" t="b">
        <v>0</v>
      </c>
      <c r="AO106" s="464"/>
      <c r="AP106" s="1270"/>
      <c r="AQ106" s="1270"/>
    </row>
    <row r="107" ht="21.0" customHeight="1">
      <c r="A107" s="1637">
        <v>104.0</v>
      </c>
      <c r="B107" s="456"/>
      <c r="C107" s="413" t="s">
        <v>5714</v>
      </c>
      <c r="D107" s="464" t="s">
        <v>5715</v>
      </c>
      <c r="E107" s="474">
        <v>33709.0</v>
      </c>
      <c r="F107" s="473">
        <v>28.0</v>
      </c>
      <c r="G107" s="1062">
        <f t="shared" si="17"/>
        <v>31.53424658</v>
      </c>
      <c r="H107" s="59">
        <v>3.6691364E7</v>
      </c>
      <c r="I107" s="52" t="s">
        <v>391</v>
      </c>
      <c r="J107" s="52"/>
      <c r="K107" s="413" t="s">
        <v>5716</v>
      </c>
      <c r="L107" s="413">
        <v>3.416018205E9</v>
      </c>
      <c r="M107" s="413"/>
      <c r="N107" s="413"/>
      <c r="O107" s="413" t="s">
        <v>5717</v>
      </c>
      <c r="P107" s="413"/>
      <c r="Q107" s="413"/>
      <c r="R107" s="413"/>
      <c r="S107" s="413"/>
      <c r="T107" s="413"/>
      <c r="U107" s="413"/>
      <c r="V107" s="413"/>
      <c r="W107" s="413"/>
      <c r="X107" s="413"/>
      <c r="Y107" s="413"/>
      <c r="Z107" s="413"/>
      <c r="AA107" s="413"/>
      <c r="AB107" s="413"/>
      <c r="AC107" s="413"/>
      <c r="AD107" s="413"/>
      <c r="AE107" s="413"/>
      <c r="AF107" s="413"/>
      <c r="AG107" s="413"/>
      <c r="AH107" s="413"/>
      <c r="AI107" s="413"/>
      <c r="AJ107" s="413"/>
      <c r="AK107" s="413"/>
      <c r="AL107" s="441" t="b">
        <v>0</v>
      </c>
      <c r="AM107" s="441" t="b">
        <v>0</v>
      </c>
      <c r="AN107" s="46" t="b">
        <v>0</v>
      </c>
      <c r="AO107" s="464"/>
      <c r="AP107" s="1270"/>
      <c r="AQ107" s="1270"/>
    </row>
    <row r="108" ht="21.0" customHeight="1">
      <c r="A108" s="1637">
        <v>105.0</v>
      </c>
      <c r="B108" s="456"/>
      <c r="C108" s="413" t="s">
        <v>5718</v>
      </c>
      <c r="D108" s="464" t="s">
        <v>5719</v>
      </c>
      <c r="E108" s="474">
        <v>34196.0</v>
      </c>
      <c r="F108" s="473">
        <v>27.0</v>
      </c>
      <c r="G108" s="1062">
        <f t="shared" si="17"/>
        <v>30.2</v>
      </c>
      <c r="H108" s="59">
        <v>3.7805279E7</v>
      </c>
      <c r="I108" s="52" t="s">
        <v>391</v>
      </c>
      <c r="J108" s="52"/>
      <c r="K108" s="413" t="s">
        <v>5720</v>
      </c>
      <c r="L108" s="413">
        <v>1.11561545988E11</v>
      </c>
      <c r="M108" s="413"/>
      <c r="N108" s="413"/>
      <c r="O108" s="413" t="s">
        <v>5721</v>
      </c>
      <c r="P108" s="413"/>
      <c r="Q108" s="413"/>
      <c r="R108" s="413"/>
      <c r="S108" s="413"/>
      <c r="T108" s="413"/>
      <c r="U108" s="413"/>
      <c r="V108" s="413"/>
      <c r="W108" s="413"/>
      <c r="X108" s="413"/>
      <c r="Y108" s="413"/>
      <c r="Z108" s="413"/>
      <c r="AA108" s="413"/>
      <c r="AB108" s="413"/>
      <c r="AC108" s="413"/>
      <c r="AD108" s="57"/>
      <c r="AE108" s="57"/>
      <c r="AF108" s="413"/>
      <c r="AG108" s="413"/>
      <c r="AH108" s="413"/>
      <c r="AI108" s="413"/>
      <c r="AJ108" s="413"/>
      <c r="AK108" s="413"/>
      <c r="AL108" s="441" t="b">
        <v>0</v>
      </c>
      <c r="AM108" s="441" t="b">
        <v>0</v>
      </c>
      <c r="AN108" s="46" t="b">
        <v>0</v>
      </c>
      <c r="AO108" s="464"/>
      <c r="AP108" s="1270"/>
      <c r="AQ108" s="1270"/>
    </row>
    <row r="109" ht="21.0" customHeight="1">
      <c r="A109" s="1637">
        <v>106.0</v>
      </c>
      <c r="B109" s="477"/>
      <c r="C109" s="403" t="s">
        <v>5722</v>
      </c>
      <c r="D109" s="448" t="s">
        <v>5723</v>
      </c>
      <c r="E109" s="478">
        <v>35397.0</v>
      </c>
      <c r="F109" s="479">
        <v>23.0</v>
      </c>
      <c r="G109" s="1062">
        <f t="shared" si="17"/>
        <v>26.90958904</v>
      </c>
      <c r="H109" s="61">
        <v>4.0127051E7</v>
      </c>
      <c r="I109" s="53" t="s">
        <v>391</v>
      </c>
      <c r="J109" s="53"/>
      <c r="K109" s="403" t="s">
        <v>5724</v>
      </c>
      <c r="L109" s="57">
        <v>1.138821719E9</v>
      </c>
      <c r="M109" s="413"/>
      <c r="N109" s="403"/>
      <c r="O109" s="413" t="s">
        <v>5725</v>
      </c>
      <c r="P109" s="413"/>
      <c r="Q109" s="413"/>
      <c r="R109" s="403"/>
      <c r="S109" s="413"/>
      <c r="T109" s="413"/>
      <c r="U109" s="413"/>
      <c r="V109" s="413"/>
      <c r="W109" s="413"/>
      <c r="X109" s="413"/>
      <c r="Y109" s="413"/>
      <c r="Z109" s="413"/>
      <c r="AA109" s="413"/>
      <c r="AB109" s="413"/>
      <c r="AC109" s="413"/>
      <c r="AD109" s="413"/>
      <c r="AE109" s="413"/>
      <c r="AF109" s="413"/>
      <c r="AG109" s="413"/>
      <c r="AH109" s="413"/>
      <c r="AI109" s="413"/>
      <c r="AJ109" s="413"/>
      <c r="AK109" s="413"/>
      <c r="AL109" s="441" t="b">
        <v>0</v>
      </c>
      <c r="AM109" s="441" t="b">
        <v>0</v>
      </c>
      <c r="AN109" s="46" t="b">
        <v>0</v>
      </c>
      <c r="AO109" s="464"/>
      <c r="AP109" s="1270"/>
      <c r="AQ109" s="1270"/>
    </row>
    <row r="110" ht="21.0" customHeight="1">
      <c r="A110" s="1637">
        <v>107.0</v>
      </c>
      <c r="B110" s="477"/>
      <c r="C110" s="403" t="s">
        <v>5726</v>
      </c>
      <c r="D110" s="448" t="s">
        <v>5727</v>
      </c>
      <c r="E110" s="478">
        <v>36811.0</v>
      </c>
      <c r="F110" s="479">
        <v>20.0</v>
      </c>
      <c r="G110" s="1062">
        <f t="shared" si="17"/>
        <v>23.03561644</v>
      </c>
      <c r="H110" s="61">
        <v>4.3021286E7</v>
      </c>
      <c r="I110" s="436" t="s">
        <v>391</v>
      </c>
      <c r="J110" s="436"/>
      <c r="K110" s="403" t="s">
        <v>5728</v>
      </c>
      <c r="L110" s="57">
        <v>1.126518354E9</v>
      </c>
      <c r="M110" s="413"/>
      <c r="N110" s="403"/>
      <c r="O110" s="413" t="s">
        <v>5729</v>
      </c>
      <c r="P110" s="413"/>
      <c r="Q110" s="413"/>
      <c r="R110" s="403"/>
      <c r="S110" s="413"/>
      <c r="T110" s="413"/>
      <c r="U110" s="413"/>
      <c r="V110" s="413"/>
      <c r="W110" s="413"/>
      <c r="X110" s="413"/>
      <c r="Y110" s="413"/>
      <c r="Z110" s="413"/>
      <c r="AA110" s="413"/>
      <c r="AB110" s="413"/>
      <c r="AC110" s="413"/>
      <c r="AD110" s="413"/>
      <c r="AE110" s="413"/>
      <c r="AF110" s="413"/>
      <c r="AG110" s="413"/>
      <c r="AH110" s="413"/>
      <c r="AI110" s="413"/>
      <c r="AJ110" s="413"/>
      <c r="AK110" s="413"/>
      <c r="AL110" s="441" t="b">
        <v>0</v>
      </c>
      <c r="AM110" s="441" t="b">
        <v>0</v>
      </c>
      <c r="AN110" s="46" t="b">
        <v>0</v>
      </c>
      <c r="AO110" s="464"/>
      <c r="AP110" s="1270"/>
      <c r="AQ110" s="1270"/>
    </row>
    <row r="111" ht="21.0" customHeight="1">
      <c r="A111" s="1637">
        <v>108.0</v>
      </c>
      <c r="B111" s="477"/>
      <c r="C111" s="403" t="s">
        <v>5730</v>
      </c>
      <c r="D111" s="448" t="s">
        <v>5731</v>
      </c>
      <c r="E111" s="478">
        <v>37232.0</v>
      </c>
      <c r="F111" s="479">
        <v>18.0</v>
      </c>
      <c r="G111" s="1062">
        <f t="shared" si="17"/>
        <v>21.88219178</v>
      </c>
      <c r="H111" s="61">
        <v>4.3627691E7</v>
      </c>
      <c r="I111" s="436" t="s">
        <v>391</v>
      </c>
      <c r="J111" s="436"/>
      <c r="K111" s="403" t="s">
        <v>5732</v>
      </c>
      <c r="L111" s="57">
        <v>9.1150603792E10</v>
      </c>
      <c r="M111" s="413"/>
      <c r="N111" s="403"/>
      <c r="O111" s="413" t="s">
        <v>5733</v>
      </c>
      <c r="P111" s="413"/>
      <c r="Q111" s="413"/>
      <c r="R111" s="403"/>
      <c r="S111" s="413"/>
      <c r="T111" s="413"/>
      <c r="U111" s="413"/>
      <c r="V111" s="413"/>
      <c r="W111" s="413"/>
      <c r="X111" s="413"/>
      <c r="Y111" s="413"/>
      <c r="Z111" s="413"/>
      <c r="AA111" s="413"/>
      <c r="AB111" s="413"/>
      <c r="AC111" s="413"/>
      <c r="AD111" s="413"/>
      <c r="AE111" s="413"/>
      <c r="AF111" s="413"/>
      <c r="AG111" s="413"/>
      <c r="AH111" s="413"/>
      <c r="AI111" s="413"/>
      <c r="AJ111" s="413"/>
      <c r="AK111" s="413"/>
      <c r="AL111" s="441" t="b">
        <v>0</v>
      </c>
      <c r="AM111" s="441" t="b">
        <v>0</v>
      </c>
      <c r="AN111" s="46" t="b">
        <v>0</v>
      </c>
      <c r="AO111" s="464"/>
      <c r="AP111" s="1270"/>
      <c r="AQ111" s="1270"/>
    </row>
    <row r="112" ht="21.0" customHeight="1">
      <c r="A112" s="1637">
        <v>109.0</v>
      </c>
      <c r="B112" s="456"/>
      <c r="C112" s="413" t="s">
        <v>5734</v>
      </c>
      <c r="D112" s="480" t="s">
        <v>5735</v>
      </c>
      <c r="E112" s="478">
        <v>35633.0</v>
      </c>
      <c r="F112" s="482">
        <v>23.0</v>
      </c>
      <c r="G112" s="1062">
        <f t="shared" si="17"/>
        <v>26.2630137</v>
      </c>
      <c r="H112" s="56">
        <v>4.053733E7</v>
      </c>
      <c r="I112" s="52" t="s">
        <v>391</v>
      </c>
      <c r="J112" s="52"/>
      <c r="K112" s="413" t="s">
        <v>5736</v>
      </c>
      <c r="L112" s="481" t="s">
        <v>5737</v>
      </c>
      <c r="M112" s="413"/>
      <c r="N112" s="413"/>
      <c r="O112" s="413" t="s">
        <v>5738</v>
      </c>
      <c r="P112" s="413"/>
      <c r="Q112" s="413"/>
      <c r="R112" s="413"/>
      <c r="S112" s="413"/>
      <c r="T112" s="413"/>
      <c r="U112" s="413"/>
      <c r="V112" s="413"/>
      <c r="W112" s="413"/>
      <c r="X112" s="413"/>
      <c r="Y112" s="413"/>
      <c r="Z112" s="413"/>
      <c r="AA112" s="413"/>
      <c r="AB112" s="413"/>
      <c r="AC112" s="413"/>
      <c r="AD112" s="413"/>
      <c r="AE112" s="413"/>
      <c r="AF112" s="413"/>
      <c r="AG112" s="413"/>
      <c r="AH112" s="413"/>
      <c r="AI112" s="413"/>
      <c r="AJ112" s="413"/>
      <c r="AK112" s="413"/>
      <c r="AL112" s="441" t="b">
        <v>0</v>
      </c>
      <c r="AM112" s="441" t="b">
        <v>0</v>
      </c>
      <c r="AN112" s="46" t="b">
        <v>0</v>
      </c>
      <c r="AO112" s="464"/>
      <c r="AP112" s="1270"/>
      <c r="AQ112" s="1270"/>
    </row>
    <row r="113" ht="21.0" customHeight="1">
      <c r="A113" s="1637">
        <v>110.0</v>
      </c>
      <c r="B113" s="456"/>
      <c r="C113" s="413" t="s">
        <v>5739</v>
      </c>
      <c r="D113" s="464" t="s">
        <v>5740</v>
      </c>
      <c r="E113" s="474">
        <v>35292.0</v>
      </c>
      <c r="F113" s="473">
        <v>24.0</v>
      </c>
      <c r="G113" s="1062">
        <f t="shared" si="17"/>
        <v>27.19726027</v>
      </c>
      <c r="H113" s="58">
        <v>3.982852E7</v>
      </c>
      <c r="I113" s="52" t="s">
        <v>391</v>
      </c>
      <c r="J113" s="52"/>
      <c r="K113" s="413" t="s">
        <v>5741</v>
      </c>
      <c r="L113" s="413">
        <v>1.526563038E9</v>
      </c>
      <c r="M113" s="413"/>
      <c r="N113" s="403"/>
      <c r="O113" s="413" t="s">
        <v>5742</v>
      </c>
      <c r="P113" s="413"/>
      <c r="Q113" s="413"/>
      <c r="R113" s="413"/>
      <c r="S113" s="413"/>
      <c r="T113" s="413"/>
      <c r="U113" s="413"/>
      <c r="V113" s="413"/>
      <c r="W113" s="413"/>
      <c r="X113" s="413"/>
      <c r="Y113" s="413"/>
      <c r="Z113" s="413"/>
      <c r="AA113" s="413"/>
      <c r="AB113" s="413"/>
      <c r="AC113" s="413"/>
      <c r="AD113" s="413"/>
      <c r="AE113" s="413"/>
      <c r="AF113" s="413"/>
      <c r="AG113" s="413"/>
      <c r="AH113" s="413"/>
      <c r="AI113" s="413"/>
      <c r="AJ113" s="413"/>
      <c r="AK113" s="413"/>
      <c r="AL113" s="441" t="b">
        <v>0</v>
      </c>
      <c r="AM113" s="441" t="b">
        <v>0</v>
      </c>
      <c r="AN113" s="46" t="b">
        <v>0</v>
      </c>
      <c r="AO113" s="464"/>
      <c r="AP113" s="1270"/>
      <c r="AQ113" s="1270"/>
    </row>
    <row r="114" ht="21.0" customHeight="1">
      <c r="A114" s="1636">
        <v>111.0</v>
      </c>
      <c r="B114" s="477"/>
      <c r="C114" s="403" t="s">
        <v>5743</v>
      </c>
      <c r="D114" s="472" t="s">
        <v>5744</v>
      </c>
      <c r="E114" s="474">
        <v>34241.0</v>
      </c>
      <c r="F114" s="468">
        <v>27.0</v>
      </c>
      <c r="G114" s="1062">
        <f t="shared" si="17"/>
        <v>30.07671233</v>
      </c>
      <c r="H114" s="58">
        <v>3.784135E7</v>
      </c>
      <c r="I114" s="436" t="s">
        <v>391</v>
      </c>
      <c r="J114" s="436"/>
      <c r="K114" s="403" t="s">
        <v>5745</v>
      </c>
      <c r="L114" s="413">
        <v>1.1402665E9</v>
      </c>
      <c r="M114" s="413"/>
      <c r="N114" s="403"/>
      <c r="O114" s="413" t="s">
        <v>4211</v>
      </c>
      <c r="P114" s="413"/>
      <c r="Q114" s="413"/>
      <c r="R114" s="413"/>
      <c r="S114" s="413"/>
      <c r="T114" s="413"/>
      <c r="U114" s="413"/>
      <c r="V114" s="413"/>
      <c r="W114" s="413"/>
      <c r="X114" s="413"/>
      <c r="Y114" s="413"/>
      <c r="Z114" s="413"/>
      <c r="AA114" s="413"/>
      <c r="AB114" s="413"/>
      <c r="AC114" s="413"/>
      <c r="AD114" s="413"/>
      <c r="AE114" s="413"/>
      <c r="AF114" s="413"/>
      <c r="AG114" s="413"/>
      <c r="AH114" s="413"/>
      <c r="AI114" s="413"/>
      <c r="AJ114" s="413"/>
      <c r="AK114" s="413"/>
      <c r="AL114" s="441" t="b">
        <v>0</v>
      </c>
      <c r="AM114" s="441" t="b">
        <v>0</v>
      </c>
      <c r="AN114" s="46" t="b">
        <v>0</v>
      </c>
      <c r="AO114" s="464"/>
      <c r="AP114" s="1270"/>
      <c r="AQ114" s="1270"/>
    </row>
    <row r="115" ht="21.0" customHeight="1">
      <c r="A115" s="1637">
        <v>112.0</v>
      </c>
      <c r="B115" s="456"/>
      <c r="C115" s="476" t="s">
        <v>5746</v>
      </c>
      <c r="D115" s="434" t="s">
        <v>5747</v>
      </c>
      <c r="E115" s="466">
        <v>36467.0</v>
      </c>
      <c r="F115" s="473">
        <v>20.0</v>
      </c>
      <c r="G115" s="1062">
        <f t="shared" si="17"/>
        <v>23.97808219</v>
      </c>
      <c r="H115" s="59">
        <v>4.215779E7</v>
      </c>
      <c r="I115" s="52" t="s">
        <v>391</v>
      </c>
      <c r="J115" s="52"/>
      <c r="K115" s="413" t="s">
        <v>5748</v>
      </c>
      <c r="L115" s="413">
        <v>2.236350324E9</v>
      </c>
      <c r="M115" s="413"/>
      <c r="N115" s="413"/>
      <c r="O115" s="476" t="s">
        <v>5749</v>
      </c>
      <c r="P115" s="413"/>
      <c r="Q115" s="413"/>
      <c r="R115" s="413"/>
      <c r="S115" s="413"/>
      <c r="T115" s="413"/>
      <c r="U115" s="413"/>
      <c r="V115" s="413"/>
      <c r="W115" s="413"/>
      <c r="X115" s="413"/>
      <c r="Y115" s="413"/>
      <c r="Z115" s="413"/>
      <c r="AA115" s="413"/>
      <c r="AB115" s="413"/>
      <c r="AC115" s="413"/>
      <c r="AD115" s="413"/>
      <c r="AE115" s="413"/>
      <c r="AF115" s="413"/>
      <c r="AG115" s="413"/>
      <c r="AH115" s="413"/>
      <c r="AI115" s="413"/>
      <c r="AJ115" s="413"/>
      <c r="AK115" s="413"/>
      <c r="AL115" s="441" t="b">
        <v>0</v>
      </c>
      <c r="AM115" s="441" t="b">
        <v>0</v>
      </c>
      <c r="AN115" s="46" t="b">
        <v>0</v>
      </c>
      <c r="AO115" s="464"/>
      <c r="AP115" s="1270"/>
      <c r="AQ115" s="1270"/>
    </row>
    <row r="116" ht="21.0" customHeight="1">
      <c r="A116" s="1637">
        <v>113.0</v>
      </c>
      <c r="B116" s="456"/>
      <c r="C116" s="57" t="s">
        <v>5750</v>
      </c>
      <c r="D116" s="480" t="s">
        <v>5751</v>
      </c>
      <c r="E116" s="483">
        <v>35771.0</v>
      </c>
      <c r="F116" s="482">
        <f>2020-1997</f>
        <v>23</v>
      </c>
      <c r="G116" s="1062">
        <f t="shared" si="17"/>
        <v>25.88493151</v>
      </c>
      <c r="H116" s="56">
        <v>4.0829543E7</v>
      </c>
      <c r="I116" s="52" t="s">
        <v>391</v>
      </c>
      <c r="J116" s="52"/>
      <c r="K116" s="57" t="s">
        <v>5752</v>
      </c>
      <c r="L116" s="57">
        <v>1.127161637E9</v>
      </c>
      <c r="M116" s="413"/>
      <c r="N116" s="413"/>
      <c r="O116" s="57" t="s">
        <v>5753</v>
      </c>
      <c r="P116" s="413"/>
      <c r="Q116" s="413"/>
      <c r="R116" s="413"/>
      <c r="S116" s="413"/>
      <c r="T116" s="413"/>
      <c r="U116" s="413"/>
      <c r="V116" s="413"/>
      <c r="W116" s="413"/>
      <c r="X116" s="413"/>
      <c r="Y116" s="413"/>
      <c r="Z116" s="413"/>
      <c r="AA116" s="413"/>
      <c r="AB116" s="413"/>
      <c r="AC116" s="413"/>
      <c r="AD116" s="413"/>
      <c r="AE116" s="413"/>
      <c r="AF116" s="413"/>
      <c r="AG116" s="413"/>
      <c r="AH116" s="413"/>
      <c r="AI116" s="413"/>
      <c r="AJ116" s="413"/>
      <c r="AK116" s="413"/>
      <c r="AL116" s="441" t="b">
        <v>0</v>
      </c>
      <c r="AM116" s="441" t="b">
        <v>0</v>
      </c>
      <c r="AN116" s="46" t="b">
        <v>0</v>
      </c>
      <c r="AO116" s="464"/>
      <c r="AP116" s="1270"/>
      <c r="AQ116" s="1270"/>
    </row>
    <row r="117" ht="21.0" customHeight="1">
      <c r="A117" s="1637">
        <v>114.0</v>
      </c>
      <c r="B117" s="477"/>
      <c r="C117" s="413" t="s">
        <v>5754</v>
      </c>
      <c r="D117" s="464" t="s">
        <v>5755</v>
      </c>
      <c r="E117" s="474">
        <v>35477.0</v>
      </c>
      <c r="F117" s="473">
        <v>24.0</v>
      </c>
      <c r="G117" s="1062">
        <f t="shared" si="17"/>
        <v>26.69041096</v>
      </c>
      <c r="H117" s="59">
        <v>3.9292021E7</v>
      </c>
      <c r="I117" s="52" t="s">
        <v>391</v>
      </c>
      <c r="J117" s="52"/>
      <c r="K117" s="413" t="s">
        <v>5756</v>
      </c>
      <c r="L117" s="413">
        <v>1.166894156E9</v>
      </c>
      <c r="M117" s="413"/>
      <c r="N117" s="413"/>
      <c r="O117" s="413" t="s">
        <v>5757</v>
      </c>
      <c r="P117" s="413"/>
      <c r="Q117" s="413"/>
      <c r="R117" s="413"/>
      <c r="S117" s="413"/>
      <c r="T117" s="413"/>
      <c r="U117" s="413"/>
      <c r="V117" s="413"/>
      <c r="W117" s="413"/>
      <c r="X117" s="413"/>
      <c r="Y117" s="413"/>
      <c r="Z117" s="413"/>
      <c r="AA117" s="413"/>
      <c r="AB117" s="413"/>
      <c r="AC117" s="413"/>
      <c r="AD117" s="413"/>
      <c r="AE117" s="413"/>
      <c r="AF117" s="413"/>
      <c r="AG117" s="413"/>
      <c r="AH117" s="413"/>
      <c r="AI117" s="413"/>
      <c r="AJ117" s="413"/>
      <c r="AK117" s="413"/>
      <c r="AL117" s="441" t="b">
        <v>0</v>
      </c>
      <c r="AM117" s="441" t="b">
        <v>0</v>
      </c>
      <c r="AN117" s="46" t="b">
        <v>0</v>
      </c>
      <c r="AO117" s="464"/>
      <c r="AP117" s="1270"/>
      <c r="AQ117" s="1270"/>
    </row>
    <row r="118" ht="21.0" customHeight="1">
      <c r="A118" s="1637">
        <v>115.0</v>
      </c>
      <c r="B118" s="456"/>
      <c r="C118" s="413" t="s">
        <v>5758</v>
      </c>
      <c r="D118" s="464" t="s">
        <v>5759</v>
      </c>
      <c r="E118" s="474">
        <v>36950.0</v>
      </c>
      <c r="F118" s="473">
        <v>19.0</v>
      </c>
      <c r="G118" s="1062">
        <f t="shared" si="17"/>
        <v>22.65479452</v>
      </c>
      <c r="H118" s="59">
        <v>4.3262084E7</v>
      </c>
      <c r="I118" s="52" t="s">
        <v>391</v>
      </c>
      <c r="J118" s="52"/>
      <c r="K118" s="413" t="s">
        <v>5760</v>
      </c>
      <c r="L118" s="413">
        <v>1.165970581E9</v>
      </c>
      <c r="M118" s="413"/>
      <c r="N118" s="413"/>
      <c r="O118" s="413" t="s">
        <v>5761</v>
      </c>
      <c r="P118" s="413"/>
      <c r="Q118" s="413"/>
      <c r="R118" s="413"/>
      <c r="S118" s="413"/>
      <c r="T118" s="413"/>
      <c r="U118" s="413"/>
      <c r="V118" s="413"/>
      <c r="W118" s="413"/>
      <c r="X118" s="413"/>
      <c r="Y118" s="413"/>
      <c r="Z118" s="413"/>
      <c r="AA118" s="413"/>
      <c r="AB118" s="413"/>
      <c r="AC118" s="413"/>
      <c r="AD118" s="413"/>
      <c r="AE118" s="413"/>
      <c r="AF118" s="413"/>
      <c r="AG118" s="413"/>
      <c r="AH118" s="413"/>
      <c r="AI118" s="413"/>
      <c r="AJ118" s="413"/>
      <c r="AK118" s="413"/>
      <c r="AL118" s="441" t="b">
        <v>0</v>
      </c>
      <c r="AM118" s="441" t="b">
        <v>0</v>
      </c>
      <c r="AN118" s="46" t="b">
        <v>0</v>
      </c>
      <c r="AO118" s="464"/>
      <c r="AP118" s="1270"/>
      <c r="AQ118" s="1270"/>
    </row>
    <row r="119" ht="21.0" customHeight="1">
      <c r="A119" s="1637">
        <v>116.0</v>
      </c>
      <c r="B119" s="456"/>
      <c r="C119" s="413" t="s">
        <v>5762</v>
      </c>
      <c r="D119" s="464" t="s">
        <v>5763</v>
      </c>
      <c r="E119" s="474">
        <v>34100.0</v>
      </c>
      <c r="F119" s="473">
        <v>27.0</v>
      </c>
      <c r="G119" s="1062">
        <f t="shared" si="17"/>
        <v>30.4630137</v>
      </c>
      <c r="H119" s="59">
        <v>3.7608401E7</v>
      </c>
      <c r="I119" s="52" t="s">
        <v>391</v>
      </c>
      <c r="J119" s="52"/>
      <c r="K119" s="413" t="s">
        <v>5764</v>
      </c>
      <c r="L119" s="413">
        <v>1.161803069E9</v>
      </c>
      <c r="M119" s="413"/>
      <c r="N119" s="413"/>
      <c r="O119" s="413" t="s">
        <v>5765</v>
      </c>
      <c r="P119" s="413"/>
      <c r="Q119" s="413"/>
      <c r="R119" s="413"/>
      <c r="S119" s="413"/>
      <c r="T119" s="413"/>
      <c r="U119" s="413"/>
      <c r="V119" s="413"/>
      <c r="W119" s="413"/>
      <c r="X119" s="413"/>
      <c r="Y119" s="413"/>
      <c r="Z119" s="413"/>
      <c r="AA119" s="413"/>
      <c r="AB119" s="413"/>
      <c r="AC119" s="413"/>
      <c r="AD119" s="413"/>
      <c r="AE119" s="413"/>
      <c r="AF119" s="413"/>
      <c r="AG119" s="413"/>
      <c r="AH119" s="413"/>
      <c r="AI119" s="413"/>
      <c r="AJ119" s="413"/>
      <c r="AK119" s="413"/>
      <c r="AL119" s="441" t="b">
        <v>0</v>
      </c>
      <c r="AM119" s="441" t="b">
        <v>0</v>
      </c>
      <c r="AN119" s="46" t="b">
        <v>0</v>
      </c>
      <c r="AO119" s="464"/>
      <c r="AP119" s="1270"/>
      <c r="AQ119" s="1270"/>
    </row>
    <row r="120" ht="21.0" customHeight="1">
      <c r="A120" s="1637">
        <v>117.0</v>
      </c>
      <c r="B120" s="456"/>
      <c r="C120" s="413" t="s">
        <v>5766</v>
      </c>
      <c r="D120" s="464" t="s">
        <v>5767</v>
      </c>
      <c r="E120" s="474">
        <v>33822.0</v>
      </c>
      <c r="F120" s="473">
        <v>28.0</v>
      </c>
      <c r="G120" s="1062">
        <f t="shared" si="17"/>
        <v>31.22465753</v>
      </c>
      <c r="H120" s="59">
        <v>3.7035459E7</v>
      </c>
      <c r="I120" s="52" t="s">
        <v>391</v>
      </c>
      <c r="J120" s="52"/>
      <c r="K120" s="413" t="s">
        <v>5768</v>
      </c>
      <c r="L120" s="413">
        <v>1.5652296E9</v>
      </c>
      <c r="M120" s="413"/>
      <c r="N120" s="413"/>
      <c r="O120" s="476" t="s">
        <v>5769</v>
      </c>
      <c r="P120" s="413"/>
      <c r="Q120" s="413"/>
      <c r="R120" s="413"/>
      <c r="S120" s="413"/>
      <c r="T120" s="413"/>
      <c r="U120" s="413"/>
      <c r="V120" s="413"/>
      <c r="W120" s="413"/>
      <c r="X120" s="413"/>
      <c r="Y120" s="413"/>
      <c r="Z120" s="413"/>
      <c r="AA120" s="413"/>
      <c r="AB120" s="413"/>
      <c r="AC120" s="413"/>
      <c r="AD120" s="413"/>
      <c r="AE120" s="413"/>
      <c r="AF120" s="413"/>
      <c r="AG120" s="413"/>
      <c r="AH120" s="413"/>
      <c r="AI120" s="413"/>
      <c r="AJ120" s="413"/>
      <c r="AK120" s="413"/>
      <c r="AL120" s="441" t="b">
        <v>0</v>
      </c>
      <c r="AM120" s="441" t="b">
        <v>0</v>
      </c>
      <c r="AN120" s="46" t="b">
        <v>0</v>
      </c>
      <c r="AO120" s="464"/>
      <c r="AP120" s="1270"/>
      <c r="AQ120" s="1270"/>
    </row>
    <row r="121" ht="21.0" customHeight="1">
      <c r="A121" s="1637">
        <v>118.0</v>
      </c>
      <c r="B121" s="456"/>
      <c r="C121" s="413" t="s">
        <v>5770</v>
      </c>
      <c r="D121" s="464" t="s">
        <v>5771</v>
      </c>
      <c r="E121" s="474">
        <v>35904.0</v>
      </c>
      <c r="F121" s="473">
        <v>23.0</v>
      </c>
      <c r="G121" s="1062">
        <f t="shared" si="17"/>
        <v>25.52054795</v>
      </c>
      <c r="H121" s="59">
        <v>4.0990019E7</v>
      </c>
      <c r="I121" s="52" t="s">
        <v>391</v>
      </c>
      <c r="J121" s="52"/>
      <c r="K121" s="413" t="s">
        <v>5772</v>
      </c>
      <c r="L121" s="413">
        <v>1.126522804E9</v>
      </c>
      <c r="M121" s="413"/>
      <c r="N121" s="413"/>
      <c r="O121" s="413" t="s">
        <v>5773</v>
      </c>
      <c r="P121" s="413"/>
      <c r="Q121" s="413"/>
      <c r="R121" s="413"/>
      <c r="S121" s="413"/>
      <c r="T121" s="413"/>
      <c r="U121" s="413"/>
      <c r="V121" s="413"/>
      <c r="W121" s="413"/>
      <c r="X121" s="413"/>
      <c r="Y121" s="413"/>
      <c r="Z121" s="413"/>
      <c r="AA121" s="413"/>
      <c r="AB121" s="413"/>
      <c r="AC121" s="413"/>
      <c r="AD121" s="413"/>
      <c r="AE121" s="413"/>
      <c r="AF121" s="413"/>
      <c r="AG121" s="413"/>
      <c r="AH121" s="413"/>
      <c r="AI121" s="413"/>
      <c r="AJ121" s="413"/>
      <c r="AK121" s="413"/>
      <c r="AL121" s="441" t="b">
        <v>0</v>
      </c>
      <c r="AM121" s="441" t="b">
        <v>0</v>
      </c>
      <c r="AN121" s="46" t="b">
        <v>0</v>
      </c>
      <c r="AO121" s="464"/>
      <c r="AP121" s="1270"/>
      <c r="AQ121" s="1270"/>
    </row>
    <row r="122" ht="21.0" customHeight="1">
      <c r="A122" s="1637">
        <v>119.0</v>
      </c>
      <c r="B122" s="456"/>
      <c r="C122" s="413" t="s">
        <v>5774</v>
      </c>
      <c r="D122" s="464" t="s">
        <v>5775</v>
      </c>
      <c r="E122" s="474">
        <v>35667.0</v>
      </c>
      <c r="F122" s="473">
        <v>23.0</v>
      </c>
      <c r="G122" s="1062">
        <f t="shared" si="17"/>
        <v>26.16986301</v>
      </c>
      <c r="H122" s="59">
        <v>4.0598027E7</v>
      </c>
      <c r="I122" s="52" t="s">
        <v>391</v>
      </c>
      <c r="J122" s="52"/>
      <c r="K122" s="413" t="s">
        <v>5776</v>
      </c>
      <c r="L122" s="413">
        <v>2.613027153E9</v>
      </c>
      <c r="M122" s="413"/>
      <c r="N122" s="413"/>
      <c r="O122" s="413" t="s">
        <v>5777</v>
      </c>
      <c r="P122" s="413"/>
      <c r="Q122" s="413"/>
      <c r="R122" s="413"/>
      <c r="S122" s="413"/>
      <c r="T122" s="413"/>
      <c r="U122" s="413"/>
      <c r="V122" s="413"/>
      <c r="W122" s="413"/>
      <c r="X122" s="413"/>
      <c r="Y122" s="413"/>
      <c r="Z122" s="413"/>
      <c r="AA122" s="413"/>
      <c r="AB122" s="413"/>
      <c r="AC122" s="413"/>
      <c r="AD122" s="413"/>
      <c r="AE122" s="413"/>
      <c r="AF122" s="413"/>
      <c r="AG122" s="413"/>
      <c r="AH122" s="413"/>
      <c r="AI122" s="413"/>
      <c r="AJ122" s="413"/>
      <c r="AK122" s="413"/>
      <c r="AL122" s="441" t="b">
        <v>0</v>
      </c>
      <c r="AM122" s="441" t="b">
        <v>0</v>
      </c>
      <c r="AN122" s="46" t="b">
        <v>0</v>
      </c>
      <c r="AO122" s="464"/>
      <c r="AP122" s="1270"/>
      <c r="AQ122" s="1270"/>
    </row>
    <row r="123" ht="21.0" customHeight="1">
      <c r="A123" s="1637">
        <v>120.0</v>
      </c>
      <c r="B123" s="432"/>
      <c r="C123" s="432" t="s">
        <v>5778</v>
      </c>
      <c r="D123" s="484" t="s">
        <v>5779</v>
      </c>
      <c r="E123" s="485">
        <v>33798.0</v>
      </c>
      <c r="F123" s="488">
        <f>DATEDIF(E123,TODAY(),"Y")</f>
        <v>31</v>
      </c>
      <c r="G123" s="1064">
        <f t="shared" si="17"/>
        <v>31.29041096</v>
      </c>
      <c r="H123" s="62" t="s">
        <v>423</v>
      </c>
      <c r="I123" s="485"/>
      <c r="J123" s="485"/>
      <c r="K123" s="486" t="s">
        <v>5780</v>
      </c>
      <c r="L123" s="486">
        <v>1.128075172E9</v>
      </c>
      <c r="M123" s="486"/>
      <c r="N123" s="486"/>
      <c r="O123" s="486" t="s">
        <v>5781</v>
      </c>
      <c r="P123" s="486"/>
      <c r="Q123" s="486"/>
      <c r="R123" s="486"/>
      <c r="S123" s="486"/>
      <c r="T123" s="486"/>
      <c r="U123" s="486"/>
      <c r="V123" s="487"/>
      <c r="W123" s="487"/>
      <c r="X123" s="487"/>
      <c r="Y123" s="487"/>
      <c r="Z123" s="487"/>
      <c r="AA123" s="487"/>
      <c r="AB123" s="487"/>
      <c r="AC123" s="489"/>
      <c r="AD123" s="487"/>
      <c r="AE123" s="487"/>
      <c r="AF123" s="487"/>
      <c r="AG123" s="487"/>
      <c r="AH123" s="487"/>
      <c r="AI123" s="487"/>
      <c r="AJ123" s="487"/>
      <c r="AK123" s="487"/>
      <c r="AL123" s="441" t="b">
        <v>0</v>
      </c>
      <c r="AM123" s="441" t="b">
        <v>0</v>
      </c>
      <c r="AN123" s="46" t="b">
        <v>0</v>
      </c>
      <c r="AO123" s="490"/>
      <c r="AP123" s="1638"/>
      <c r="AQ123" s="1638"/>
    </row>
    <row r="124" ht="21.0" customHeight="1">
      <c r="A124" s="1636">
        <v>121.0</v>
      </c>
      <c r="B124" s="456"/>
      <c r="C124" s="413" t="s">
        <v>5782</v>
      </c>
      <c r="D124" s="434" t="s">
        <v>5783</v>
      </c>
      <c r="E124" s="435">
        <v>36370.0</v>
      </c>
      <c r="F124" s="482">
        <v>20.0</v>
      </c>
      <c r="G124" s="1062">
        <f t="shared" si="17"/>
        <v>24.24383562</v>
      </c>
      <c r="H124" s="56">
        <v>4.2101596E7</v>
      </c>
      <c r="I124" s="491" t="s">
        <v>391</v>
      </c>
      <c r="J124" s="491"/>
      <c r="K124" s="57" t="s">
        <v>5784</v>
      </c>
      <c r="L124" s="57">
        <v>1.159443406E9</v>
      </c>
      <c r="M124" s="413"/>
      <c r="N124" s="413"/>
      <c r="O124" s="57" t="s">
        <v>5785</v>
      </c>
      <c r="P124" s="413"/>
      <c r="Q124" s="413"/>
      <c r="R124" s="413"/>
      <c r="S124" s="57"/>
      <c r="T124" s="413"/>
      <c r="U124" s="403"/>
      <c r="V124" s="403"/>
      <c r="W124" s="403"/>
      <c r="X124" s="403"/>
      <c r="Y124" s="403"/>
      <c r="Z124" s="403"/>
      <c r="AA124" s="403"/>
      <c r="AB124" s="403"/>
      <c r="AC124" s="403"/>
      <c r="AD124" s="403"/>
      <c r="AE124" s="403"/>
      <c r="AF124" s="403"/>
      <c r="AG124" s="403"/>
      <c r="AH124" s="403"/>
      <c r="AI124" s="403"/>
      <c r="AJ124" s="403"/>
      <c r="AK124" s="403"/>
      <c r="AL124" s="441" t="b">
        <v>0</v>
      </c>
      <c r="AM124" s="441" t="b">
        <v>0</v>
      </c>
      <c r="AN124" s="46" t="b">
        <v>0</v>
      </c>
      <c r="AO124" s="464"/>
      <c r="AP124" s="1270"/>
      <c r="AQ124" s="1270"/>
    </row>
    <row r="125" ht="21.0" customHeight="1">
      <c r="A125" s="1637">
        <v>122.0</v>
      </c>
      <c r="B125" s="456"/>
      <c r="C125" s="57" t="s">
        <v>5786</v>
      </c>
      <c r="D125" s="434" t="s">
        <v>5787</v>
      </c>
      <c r="E125" s="435">
        <v>36166.0</v>
      </c>
      <c r="F125" s="473">
        <f t="shared" ref="F125:F131" si="20">DATEDIF(E125,TODAY(),"Y")</f>
        <v>24</v>
      </c>
      <c r="G125" s="1062">
        <f t="shared" si="17"/>
        <v>24.80273973</v>
      </c>
      <c r="H125" s="59">
        <v>4.12537E7</v>
      </c>
      <c r="I125" s="52"/>
      <c r="J125" s="52"/>
      <c r="K125" s="413"/>
      <c r="L125" s="413">
        <v>2.966407798E9</v>
      </c>
      <c r="M125" s="413"/>
      <c r="N125" s="413"/>
      <c r="O125" s="413" t="s">
        <v>5788</v>
      </c>
      <c r="P125" s="413"/>
      <c r="Q125" s="413"/>
      <c r="R125" s="413"/>
      <c r="S125" s="413"/>
      <c r="T125" s="413"/>
      <c r="U125" s="469"/>
      <c r="V125" s="470"/>
      <c r="W125" s="470"/>
      <c r="X125" s="470"/>
      <c r="Y125" s="470"/>
      <c r="Z125" s="470"/>
      <c r="AA125" s="470"/>
      <c r="AB125" s="470"/>
      <c r="AC125" s="492"/>
      <c r="AD125" s="470"/>
      <c r="AE125" s="470"/>
      <c r="AF125" s="470"/>
      <c r="AG125" s="470"/>
      <c r="AH125" s="470"/>
      <c r="AI125" s="470"/>
      <c r="AJ125" s="470"/>
      <c r="AK125" s="470"/>
      <c r="AL125" s="441" t="b">
        <v>0</v>
      </c>
      <c r="AM125" s="441" t="b">
        <v>0</v>
      </c>
      <c r="AN125" s="46" t="b">
        <v>0</v>
      </c>
      <c r="AO125" s="470"/>
      <c r="AP125" s="1638"/>
      <c r="AQ125" s="1638"/>
    </row>
    <row r="126" ht="21.0" customHeight="1">
      <c r="A126" s="1637">
        <v>123.0</v>
      </c>
      <c r="B126" s="432"/>
      <c r="C126" s="456" t="s">
        <v>5789</v>
      </c>
      <c r="D126" s="434" t="s">
        <v>5790</v>
      </c>
      <c r="E126" s="435">
        <v>37313.0</v>
      </c>
      <c r="F126" s="495">
        <f t="shared" si="20"/>
        <v>21</v>
      </c>
      <c r="G126" s="1062">
        <f t="shared" si="17"/>
        <v>21.66027397</v>
      </c>
      <c r="H126" s="56">
        <v>4.3844114E7</v>
      </c>
      <c r="I126" s="491" t="s">
        <v>391</v>
      </c>
      <c r="J126" s="491"/>
      <c r="K126" s="57" t="s">
        <v>5791</v>
      </c>
      <c r="L126" s="57">
        <v>1.164213829E9</v>
      </c>
      <c r="M126" s="413"/>
      <c r="N126" s="413"/>
      <c r="O126" s="57" t="s">
        <v>5792</v>
      </c>
      <c r="P126" s="413"/>
      <c r="Q126" s="413"/>
      <c r="R126" s="413"/>
      <c r="S126" s="493"/>
      <c r="T126" s="413"/>
      <c r="U126" s="413"/>
      <c r="V126" s="494"/>
      <c r="W126" s="470"/>
      <c r="X126" s="470"/>
      <c r="Y126" s="470"/>
      <c r="Z126" s="470"/>
      <c r="AA126" s="470"/>
      <c r="AB126" s="470"/>
      <c r="AC126" s="470"/>
      <c r="AD126" s="464"/>
      <c r="AE126" s="464"/>
      <c r="AF126" s="470"/>
      <c r="AG126" s="470"/>
      <c r="AH126" s="470"/>
      <c r="AI126" s="470"/>
      <c r="AJ126" s="470"/>
      <c r="AK126" s="470"/>
      <c r="AL126" s="441" t="b">
        <v>0</v>
      </c>
      <c r="AM126" s="441" t="b">
        <v>0</v>
      </c>
      <c r="AN126" s="46" t="b">
        <v>0</v>
      </c>
      <c r="AO126" s="464"/>
      <c r="AP126" s="1270"/>
      <c r="AQ126" s="1270"/>
    </row>
    <row r="127" ht="21.0" customHeight="1">
      <c r="A127" s="1637">
        <v>124.0</v>
      </c>
      <c r="B127" s="456"/>
      <c r="C127" s="432" t="s">
        <v>5793</v>
      </c>
      <c r="D127" s="434" t="s">
        <v>5794</v>
      </c>
      <c r="E127" s="435">
        <v>32718.0</v>
      </c>
      <c r="F127" s="473">
        <f t="shared" si="20"/>
        <v>34</v>
      </c>
      <c r="G127" s="1062">
        <f t="shared" si="17"/>
        <v>34.24931507</v>
      </c>
      <c r="H127" s="63">
        <v>3.4682792E7</v>
      </c>
      <c r="I127" s="52" t="s">
        <v>2021</v>
      </c>
      <c r="J127" s="52"/>
      <c r="K127" s="413" t="s">
        <v>5795</v>
      </c>
      <c r="L127" s="413">
        <v>1.564962435E9</v>
      </c>
      <c r="M127" s="413"/>
      <c r="N127" s="413"/>
      <c r="O127" s="413" t="s">
        <v>5796</v>
      </c>
      <c r="P127" s="413"/>
      <c r="Q127" s="413"/>
      <c r="R127" s="413"/>
      <c r="S127" s="413"/>
      <c r="T127" s="413"/>
      <c r="U127" s="413"/>
      <c r="V127" s="493"/>
      <c r="W127" s="470"/>
      <c r="X127" s="470"/>
      <c r="Y127" s="470"/>
      <c r="Z127" s="470"/>
      <c r="AA127" s="470"/>
      <c r="AB127" s="470"/>
      <c r="AC127" s="470"/>
      <c r="AD127" s="470"/>
      <c r="AE127" s="470"/>
      <c r="AF127" s="470"/>
      <c r="AG127" s="470"/>
      <c r="AH127" s="470"/>
      <c r="AI127" s="470"/>
      <c r="AJ127" s="470"/>
      <c r="AK127" s="470"/>
      <c r="AL127" s="441" t="b">
        <v>0</v>
      </c>
      <c r="AM127" s="441" t="b">
        <v>0</v>
      </c>
      <c r="AN127" s="46" t="b">
        <v>0</v>
      </c>
      <c r="AO127" s="470"/>
      <c r="AP127" s="1638"/>
      <c r="AQ127" s="1638"/>
    </row>
    <row r="128" ht="21.0" customHeight="1">
      <c r="A128" s="1637">
        <v>125.0</v>
      </c>
      <c r="B128" s="456"/>
      <c r="C128" s="424" t="s">
        <v>5797</v>
      </c>
      <c r="D128" s="469" t="s">
        <v>5798</v>
      </c>
      <c r="E128" s="435">
        <v>35732.0</v>
      </c>
      <c r="F128" s="482">
        <f t="shared" si="20"/>
        <v>25</v>
      </c>
      <c r="G128" s="1062">
        <f t="shared" si="17"/>
        <v>25.99178082</v>
      </c>
      <c r="H128" s="56">
        <v>4.0730045E7</v>
      </c>
      <c r="I128" s="491" t="s">
        <v>391</v>
      </c>
      <c r="J128" s="491"/>
      <c r="K128" s="57" t="s">
        <v>5799</v>
      </c>
      <c r="L128" s="57" t="s">
        <v>5800</v>
      </c>
      <c r="M128" s="413"/>
      <c r="N128" s="413"/>
      <c r="O128" s="57" t="s">
        <v>5801</v>
      </c>
      <c r="P128" s="413"/>
      <c r="Q128" s="413"/>
      <c r="R128" s="413"/>
      <c r="S128" s="57" t="s">
        <v>5802</v>
      </c>
      <c r="T128" s="413"/>
      <c r="U128" s="413"/>
      <c r="V128" s="413"/>
      <c r="W128" s="413"/>
      <c r="X128" s="413"/>
      <c r="Y128" s="413"/>
      <c r="Z128" s="413"/>
      <c r="AA128" s="413"/>
      <c r="AB128" s="413"/>
      <c r="AC128" s="413"/>
      <c r="AD128" s="413"/>
      <c r="AE128" s="413"/>
      <c r="AF128" s="413"/>
      <c r="AG128" s="413"/>
      <c r="AH128" s="413"/>
      <c r="AI128" s="413"/>
      <c r="AJ128" s="413"/>
      <c r="AK128" s="413"/>
      <c r="AL128" s="441" t="b">
        <v>0</v>
      </c>
      <c r="AM128" s="441" t="b">
        <v>0</v>
      </c>
      <c r="AN128" s="46" t="b">
        <v>0</v>
      </c>
      <c r="AO128" s="464"/>
      <c r="AP128" s="1270"/>
      <c r="AQ128" s="1270"/>
    </row>
    <row r="129" ht="18.0" customHeight="1">
      <c r="A129" s="1637">
        <v>126.0</v>
      </c>
      <c r="B129" s="456"/>
      <c r="C129" s="497" t="s">
        <v>5797</v>
      </c>
      <c r="D129" s="469" t="s">
        <v>5803</v>
      </c>
      <c r="E129" s="435">
        <v>35183.0</v>
      </c>
      <c r="F129" s="495">
        <f t="shared" si="20"/>
        <v>27</v>
      </c>
      <c r="G129" s="1062">
        <f t="shared" si="17"/>
        <v>27.49589041</v>
      </c>
      <c r="H129" s="56">
        <v>3.9161874E7</v>
      </c>
      <c r="I129" s="491" t="s">
        <v>391</v>
      </c>
      <c r="J129" s="491"/>
      <c r="K129" s="498" t="s">
        <v>5804</v>
      </c>
      <c r="L129" s="57">
        <v>1.162351785E9</v>
      </c>
      <c r="M129" s="413"/>
      <c r="N129" s="413"/>
      <c r="O129" s="57" t="s">
        <v>5805</v>
      </c>
      <c r="P129" s="413"/>
      <c r="Q129" s="413"/>
      <c r="R129" s="499"/>
      <c r="S129" s="57" t="s">
        <v>5806</v>
      </c>
      <c r="T129" s="413"/>
      <c r="U129" s="413"/>
      <c r="V129" s="413"/>
      <c r="W129" s="413"/>
      <c r="X129" s="413"/>
      <c r="Y129" s="413"/>
      <c r="Z129" s="413"/>
      <c r="AA129" s="413"/>
      <c r="AB129" s="413"/>
      <c r="AC129" s="413"/>
      <c r="AD129" s="413"/>
      <c r="AE129" s="413"/>
      <c r="AF129" s="413"/>
      <c r="AG129" s="413"/>
      <c r="AH129" s="413"/>
      <c r="AI129" s="413"/>
      <c r="AJ129" s="413"/>
      <c r="AK129" s="413"/>
      <c r="AL129" s="441" t="b">
        <v>0</v>
      </c>
      <c r="AM129" s="441" t="b">
        <v>0</v>
      </c>
      <c r="AN129" s="46" t="b">
        <v>0</v>
      </c>
      <c r="AO129" s="464"/>
      <c r="AP129" s="1270"/>
      <c r="AQ129" s="1270"/>
    </row>
    <row r="130" ht="21.0" customHeight="1">
      <c r="A130" s="1637">
        <v>127.0</v>
      </c>
      <c r="B130" s="432"/>
      <c r="C130" s="432" t="s">
        <v>5807</v>
      </c>
      <c r="D130" s="434" t="s">
        <v>5808</v>
      </c>
      <c r="E130" s="435">
        <v>35214.0</v>
      </c>
      <c r="F130" s="500">
        <f t="shared" si="20"/>
        <v>27</v>
      </c>
      <c r="G130" s="1062">
        <f t="shared" si="17"/>
        <v>27.4109589</v>
      </c>
      <c r="H130" s="63">
        <v>3.9561562E7</v>
      </c>
      <c r="I130" s="52" t="s">
        <v>391</v>
      </c>
      <c r="J130" s="52"/>
      <c r="K130" s="413" t="s">
        <v>5809</v>
      </c>
      <c r="L130" s="498">
        <v>1.566539776E9</v>
      </c>
      <c r="M130" s="413"/>
      <c r="N130" s="413"/>
      <c r="O130" s="413" t="s">
        <v>5810</v>
      </c>
      <c r="P130" s="413"/>
      <c r="Q130" s="413"/>
      <c r="R130" s="413"/>
      <c r="S130" s="498"/>
      <c r="T130" s="413"/>
      <c r="U130" s="413"/>
      <c r="V130" s="413"/>
      <c r="W130" s="413"/>
      <c r="X130" s="413"/>
      <c r="Y130" s="413"/>
      <c r="Z130" s="413"/>
      <c r="AA130" s="413"/>
      <c r="AB130" s="413"/>
      <c r="AC130" s="413"/>
      <c r="AD130" s="413"/>
      <c r="AE130" s="413"/>
      <c r="AF130" s="413"/>
      <c r="AG130" s="413"/>
      <c r="AH130" s="413"/>
      <c r="AI130" s="413"/>
      <c r="AJ130" s="413"/>
      <c r="AK130" s="413"/>
      <c r="AL130" s="441" t="b">
        <v>0</v>
      </c>
      <c r="AM130" s="441" t="b">
        <v>0</v>
      </c>
      <c r="AN130" s="46" t="b">
        <v>0</v>
      </c>
      <c r="AO130" s="464"/>
      <c r="AP130" s="1270"/>
      <c r="AQ130" s="1270"/>
    </row>
    <row r="131" ht="21.0" customHeight="1">
      <c r="A131" s="1637">
        <v>128.0</v>
      </c>
      <c r="B131" s="432"/>
      <c r="C131" s="432" t="s">
        <v>5811</v>
      </c>
      <c r="D131" s="434" t="s">
        <v>5812</v>
      </c>
      <c r="E131" s="435">
        <v>34311.0</v>
      </c>
      <c r="F131" s="473">
        <f t="shared" si="20"/>
        <v>29</v>
      </c>
      <c r="G131" s="1062">
        <f t="shared" si="17"/>
        <v>29.88493151</v>
      </c>
      <c r="H131" s="59">
        <v>3.7858198E7</v>
      </c>
      <c r="I131" s="52"/>
      <c r="J131" s="52"/>
      <c r="K131" s="413"/>
      <c r="L131" s="413">
        <v>1.137754543E9</v>
      </c>
      <c r="M131" s="413"/>
      <c r="N131" s="413"/>
      <c r="O131" s="413" t="s">
        <v>5813</v>
      </c>
      <c r="P131" s="413"/>
      <c r="Q131" s="413"/>
      <c r="R131" s="413"/>
      <c r="S131" s="413"/>
      <c r="T131" s="413"/>
      <c r="U131" s="413"/>
      <c r="V131" s="413"/>
      <c r="W131" s="413"/>
      <c r="X131" s="413"/>
      <c r="Y131" s="413"/>
      <c r="Z131" s="413"/>
      <c r="AA131" s="413"/>
      <c r="AB131" s="413"/>
      <c r="AC131" s="413"/>
      <c r="AD131" s="413"/>
      <c r="AE131" s="413"/>
      <c r="AF131" s="413"/>
      <c r="AG131" s="413"/>
      <c r="AH131" s="413"/>
      <c r="AI131" s="413"/>
      <c r="AJ131" s="413"/>
      <c r="AK131" s="413"/>
      <c r="AL131" s="441" t="b">
        <v>0</v>
      </c>
      <c r="AM131" s="441" t="b">
        <v>0</v>
      </c>
      <c r="AN131" s="46" t="b">
        <v>0</v>
      </c>
      <c r="AO131" s="464"/>
      <c r="AP131" s="1270"/>
      <c r="AQ131" s="1270"/>
    </row>
    <row r="132" ht="21.0" customHeight="1">
      <c r="A132" s="1637">
        <v>129.0</v>
      </c>
      <c r="B132" s="432"/>
      <c r="C132" s="432" t="s">
        <v>5814</v>
      </c>
      <c r="D132" s="434" t="s">
        <v>5815</v>
      </c>
      <c r="E132" s="435"/>
      <c r="F132" s="473">
        <v>31.0</v>
      </c>
      <c r="G132" s="1062" t="str">
        <f t="shared" si="17"/>
        <v/>
      </c>
      <c r="H132" s="59"/>
      <c r="I132" s="52"/>
      <c r="J132" s="52"/>
      <c r="K132" s="413"/>
      <c r="L132" s="413">
        <v>1.532578652E9</v>
      </c>
      <c r="M132" s="413"/>
      <c r="N132" s="413"/>
      <c r="O132" s="413" t="s">
        <v>5816</v>
      </c>
      <c r="P132" s="413"/>
      <c r="Q132" s="413"/>
      <c r="R132" s="413"/>
      <c r="S132" s="413"/>
      <c r="T132" s="413"/>
      <c r="U132" s="413"/>
      <c r="V132" s="413"/>
      <c r="W132" s="413"/>
      <c r="X132" s="413"/>
      <c r="Y132" s="413"/>
      <c r="Z132" s="413"/>
      <c r="AA132" s="413"/>
      <c r="AB132" s="413"/>
      <c r="AC132" s="413"/>
      <c r="AD132" s="413"/>
      <c r="AE132" s="413"/>
      <c r="AF132" s="413"/>
      <c r="AG132" s="413"/>
      <c r="AH132" s="413"/>
      <c r="AI132" s="413"/>
      <c r="AJ132" s="413"/>
      <c r="AK132" s="413"/>
      <c r="AL132" s="441" t="b">
        <v>0</v>
      </c>
      <c r="AM132" s="441" t="b">
        <v>0</v>
      </c>
      <c r="AN132" s="46" t="b">
        <v>0</v>
      </c>
      <c r="AO132" s="464"/>
      <c r="AP132" s="1270"/>
      <c r="AQ132" s="1270"/>
    </row>
    <row r="133" ht="21.0" customHeight="1">
      <c r="A133" s="1637">
        <v>130.0</v>
      </c>
      <c r="B133" s="432"/>
      <c r="C133" s="424" t="s">
        <v>5797</v>
      </c>
      <c r="D133" s="434" t="s">
        <v>5817</v>
      </c>
      <c r="E133" s="435">
        <v>36665.0</v>
      </c>
      <c r="F133" s="473">
        <f t="shared" ref="F133:F134" si="21">DATEDIF(E133,TODAY(),"Y")</f>
        <v>23</v>
      </c>
      <c r="G133" s="1062">
        <f t="shared" si="17"/>
        <v>23.43561644</v>
      </c>
      <c r="H133" s="59">
        <v>9.4616763E7</v>
      </c>
      <c r="I133" s="491" t="s">
        <v>391</v>
      </c>
      <c r="J133" s="491"/>
      <c r="K133" s="413" t="s">
        <v>5818</v>
      </c>
      <c r="L133" s="413">
        <v>1.131152217E9</v>
      </c>
      <c r="M133" s="413"/>
      <c r="N133" s="413"/>
      <c r="O133" s="413" t="s">
        <v>5819</v>
      </c>
      <c r="P133" s="413"/>
      <c r="Q133" s="413"/>
      <c r="R133" s="413"/>
      <c r="S133" s="413"/>
      <c r="T133" s="413"/>
      <c r="U133" s="413"/>
      <c r="V133" s="413"/>
      <c r="W133" s="413"/>
      <c r="X133" s="413"/>
      <c r="Y133" s="413"/>
      <c r="Z133" s="413"/>
      <c r="AA133" s="413"/>
      <c r="AB133" s="413"/>
      <c r="AC133" s="413"/>
      <c r="AD133" s="413"/>
      <c r="AE133" s="413"/>
      <c r="AF133" s="413"/>
      <c r="AG133" s="413"/>
      <c r="AH133" s="413"/>
      <c r="AI133" s="413"/>
      <c r="AJ133" s="413"/>
      <c r="AK133" s="413"/>
      <c r="AL133" s="441" t="b">
        <v>0</v>
      </c>
      <c r="AM133" s="441" t="b">
        <v>0</v>
      </c>
      <c r="AN133" s="46" t="b">
        <v>0</v>
      </c>
      <c r="AO133" s="464"/>
      <c r="AP133" s="1270"/>
      <c r="AQ133" s="1270"/>
    </row>
    <row r="134" ht="21.0" customHeight="1">
      <c r="A134" s="1636">
        <v>131.0</v>
      </c>
      <c r="B134" s="456"/>
      <c r="C134" s="432" t="s">
        <v>5820</v>
      </c>
      <c r="D134" s="434" t="s">
        <v>5821</v>
      </c>
      <c r="E134" s="435">
        <v>36159.0</v>
      </c>
      <c r="F134" s="473">
        <f t="shared" si="21"/>
        <v>24</v>
      </c>
      <c r="G134" s="1062">
        <f t="shared" si="17"/>
        <v>24.82191781</v>
      </c>
      <c r="H134" s="59" t="s">
        <v>433</v>
      </c>
      <c r="I134" s="52"/>
      <c r="J134" s="52"/>
      <c r="K134" s="413" t="s">
        <v>5822</v>
      </c>
      <c r="L134" s="413">
        <v>3.3777313348E10</v>
      </c>
      <c r="M134" s="413"/>
      <c r="N134" s="413"/>
      <c r="O134" s="413"/>
      <c r="P134" s="413"/>
      <c r="Q134" s="413"/>
      <c r="R134" s="413"/>
      <c r="S134" s="413"/>
      <c r="T134" s="413"/>
      <c r="U134" s="413"/>
      <c r="V134" s="413"/>
      <c r="W134" s="413"/>
      <c r="X134" s="413"/>
      <c r="Y134" s="413"/>
      <c r="Z134" s="413"/>
      <c r="AA134" s="413"/>
      <c r="AB134" s="413"/>
      <c r="AC134" s="413"/>
      <c r="AD134" s="413"/>
      <c r="AE134" s="413"/>
      <c r="AF134" s="413"/>
      <c r="AG134" s="413"/>
      <c r="AH134" s="413"/>
      <c r="AI134" s="413"/>
      <c r="AJ134" s="413"/>
      <c r="AK134" s="413"/>
      <c r="AL134" s="441" t="b">
        <v>0</v>
      </c>
      <c r="AM134" s="441" t="b">
        <v>0</v>
      </c>
      <c r="AN134" s="46" t="b">
        <v>0</v>
      </c>
      <c r="AO134" s="464"/>
      <c r="AP134" s="1270"/>
      <c r="AQ134" s="1270"/>
    </row>
    <row r="135" ht="21.0" customHeight="1">
      <c r="A135" s="1637">
        <v>132.0</v>
      </c>
      <c r="B135" s="501"/>
      <c r="C135" s="432" t="s">
        <v>5823</v>
      </c>
      <c r="D135" s="434" t="s">
        <v>5824</v>
      </c>
      <c r="E135" s="435"/>
      <c r="F135" s="473"/>
      <c r="G135" s="1062" t="str">
        <f t="shared" si="17"/>
        <v/>
      </c>
      <c r="H135" s="59" t="s">
        <v>434</v>
      </c>
      <c r="I135" s="27" t="s">
        <v>5711</v>
      </c>
      <c r="J135" s="27"/>
      <c r="K135" s="403" t="s">
        <v>5825</v>
      </c>
      <c r="L135" s="413" t="s">
        <v>5826</v>
      </c>
      <c r="M135" s="413"/>
      <c r="N135" s="413"/>
      <c r="O135" s="413" t="s">
        <v>4061</v>
      </c>
      <c r="P135" s="413"/>
      <c r="Q135" s="413"/>
      <c r="R135" s="413"/>
      <c r="S135" s="413"/>
      <c r="T135" s="413"/>
      <c r="U135" s="413"/>
      <c r="V135" s="413"/>
      <c r="W135" s="413"/>
      <c r="X135" s="413"/>
      <c r="Y135" s="413"/>
      <c r="Z135" s="413"/>
      <c r="AA135" s="413"/>
      <c r="AB135" s="413"/>
      <c r="AC135" s="413"/>
      <c r="AD135" s="413"/>
      <c r="AE135" s="413"/>
      <c r="AF135" s="413"/>
      <c r="AG135" s="413"/>
      <c r="AH135" s="413"/>
      <c r="AI135" s="413"/>
      <c r="AJ135" s="413"/>
      <c r="AK135" s="413"/>
      <c r="AL135" s="441" t="b">
        <v>0</v>
      </c>
      <c r="AM135" s="441" t="b">
        <v>0</v>
      </c>
      <c r="AN135" s="46" t="b">
        <v>0</v>
      </c>
      <c r="AO135" s="464"/>
      <c r="AP135" s="1270"/>
      <c r="AQ135" s="1270"/>
    </row>
    <row r="136" ht="21.0" customHeight="1">
      <c r="A136" s="1637">
        <v>133.0</v>
      </c>
      <c r="B136" s="456"/>
      <c r="C136" s="456" t="s">
        <v>5827</v>
      </c>
      <c r="D136" s="502" t="s">
        <v>5828</v>
      </c>
      <c r="E136" s="435">
        <v>35102.0</v>
      </c>
      <c r="F136" s="495">
        <f>DATEDIF(E136,TODAY(),"Y")</f>
        <v>27</v>
      </c>
      <c r="G136" s="1062">
        <f t="shared" si="17"/>
        <v>27.71780822</v>
      </c>
      <c r="H136" s="56">
        <v>763476.0</v>
      </c>
      <c r="I136" s="491" t="s">
        <v>5829</v>
      </c>
      <c r="J136" s="491"/>
      <c r="K136" s="57" t="s">
        <v>5830</v>
      </c>
      <c r="L136" s="57" t="s">
        <v>5831</v>
      </c>
      <c r="M136" s="413"/>
      <c r="N136" s="413"/>
      <c r="O136" s="57" t="s">
        <v>5832</v>
      </c>
      <c r="P136" s="413"/>
      <c r="Q136" s="413"/>
      <c r="R136" s="413"/>
      <c r="S136" s="57" t="s">
        <v>5833</v>
      </c>
      <c r="T136" s="413"/>
      <c r="U136" s="413"/>
      <c r="V136" s="413"/>
      <c r="W136" s="413"/>
      <c r="X136" s="413"/>
      <c r="Y136" s="413"/>
      <c r="Z136" s="413"/>
      <c r="AA136" s="413"/>
      <c r="AB136" s="413"/>
      <c r="AC136" s="413"/>
      <c r="AD136" s="413"/>
      <c r="AE136" s="413"/>
      <c r="AF136" s="413"/>
      <c r="AG136" s="413"/>
      <c r="AH136" s="413"/>
      <c r="AI136" s="413"/>
      <c r="AJ136" s="413"/>
      <c r="AK136" s="413"/>
      <c r="AL136" s="441" t="b">
        <v>0</v>
      </c>
      <c r="AM136" s="441" t="b">
        <v>0</v>
      </c>
      <c r="AN136" s="46" t="b">
        <v>0</v>
      </c>
      <c r="AO136" s="464"/>
      <c r="AP136" s="1270"/>
      <c r="AQ136" s="1270"/>
    </row>
    <row r="137" ht="21.0" customHeight="1">
      <c r="A137" s="1637">
        <v>134.0</v>
      </c>
      <c r="B137" s="456"/>
      <c r="C137" s="456" t="s">
        <v>5834</v>
      </c>
      <c r="D137" s="469" t="s">
        <v>5835</v>
      </c>
      <c r="E137" s="503">
        <v>33931.0</v>
      </c>
      <c r="F137" s="482">
        <f>2020-1992</f>
        <v>28</v>
      </c>
      <c r="G137" s="1062">
        <f t="shared" si="17"/>
        <v>30.9260274</v>
      </c>
      <c r="H137" s="63">
        <v>3.7204518E7</v>
      </c>
      <c r="I137" s="491" t="s">
        <v>391</v>
      </c>
      <c r="J137" s="491"/>
      <c r="K137" s="57" t="s">
        <v>5836</v>
      </c>
      <c r="L137" s="57">
        <v>1.154840183E9</v>
      </c>
      <c r="M137" s="413"/>
      <c r="N137" s="413"/>
      <c r="O137" s="57" t="s">
        <v>5837</v>
      </c>
      <c r="P137" s="413"/>
      <c r="Q137" s="413"/>
      <c r="R137" s="413"/>
      <c r="S137" s="57" t="s">
        <v>5838</v>
      </c>
      <c r="T137" s="413"/>
      <c r="U137" s="413"/>
      <c r="V137" s="413"/>
      <c r="W137" s="413"/>
      <c r="X137" s="413"/>
      <c r="Y137" s="413"/>
      <c r="Z137" s="413"/>
      <c r="AA137" s="413"/>
      <c r="AB137" s="413"/>
      <c r="AC137" s="413"/>
      <c r="AD137" s="413"/>
      <c r="AE137" s="413"/>
      <c r="AF137" s="413"/>
      <c r="AG137" s="413"/>
      <c r="AH137" s="413"/>
      <c r="AI137" s="413"/>
      <c r="AJ137" s="413"/>
      <c r="AK137" s="413"/>
      <c r="AL137" s="441" t="b">
        <v>0</v>
      </c>
      <c r="AM137" s="441" t="b">
        <v>0</v>
      </c>
      <c r="AN137" s="46" t="b">
        <v>0</v>
      </c>
      <c r="AO137" s="464"/>
      <c r="AP137" s="1270"/>
      <c r="AQ137" s="1270"/>
    </row>
    <row r="138" ht="21.0" customHeight="1">
      <c r="A138" s="1637">
        <v>135.0</v>
      </c>
      <c r="B138" s="432"/>
      <c r="C138" s="432" t="s">
        <v>5839</v>
      </c>
      <c r="D138" s="434" t="s">
        <v>5840</v>
      </c>
      <c r="E138" s="435"/>
      <c r="F138" s="473"/>
      <c r="G138" s="1062" t="str">
        <f t="shared" si="17"/>
        <v/>
      </c>
      <c r="H138" s="59"/>
      <c r="I138" s="52"/>
      <c r="J138" s="52"/>
      <c r="K138" s="413"/>
      <c r="L138" s="413" t="s">
        <v>5841</v>
      </c>
      <c r="M138" s="413"/>
      <c r="N138" s="413"/>
      <c r="O138" s="413" t="s">
        <v>5842</v>
      </c>
      <c r="P138" s="413"/>
      <c r="Q138" s="413"/>
      <c r="R138" s="413"/>
      <c r="S138" s="413"/>
      <c r="T138" s="413"/>
      <c r="U138" s="413"/>
      <c r="V138" s="413"/>
      <c r="W138" s="413"/>
      <c r="X138" s="413"/>
      <c r="Y138" s="413"/>
      <c r="Z138" s="413"/>
      <c r="AA138" s="413"/>
      <c r="AB138" s="413"/>
      <c r="AC138" s="413"/>
      <c r="AD138" s="413"/>
      <c r="AE138" s="413"/>
      <c r="AF138" s="413"/>
      <c r="AG138" s="413"/>
      <c r="AH138" s="413"/>
      <c r="AI138" s="413"/>
      <c r="AJ138" s="413"/>
      <c r="AK138" s="413"/>
      <c r="AL138" s="441" t="b">
        <v>0</v>
      </c>
      <c r="AM138" s="441" t="b">
        <v>0</v>
      </c>
      <c r="AN138" s="46" t="b">
        <v>0</v>
      </c>
      <c r="AO138" s="464"/>
      <c r="AP138" s="1270"/>
      <c r="AQ138" s="1270"/>
    </row>
    <row r="139" ht="21.0" customHeight="1">
      <c r="A139" s="1637">
        <v>136.0</v>
      </c>
      <c r="B139" s="456"/>
      <c r="C139" s="432" t="s">
        <v>5843</v>
      </c>
      <c r="D139" s="434" t="s">
        <v>5844</v>
      </c>
      <c r="E139" s="435">
        <v>36827.0</v>
      </c>
      <c r="F139" s="473">
        <f t="shared" ref="F139:F143" si="22">DATEDIF(E139,TODAY(),"Y")</f>
        <v>22</v>
      </c>
      <c r="G139" s="1062">
        <f t="shared" si="17"/>
        <v>22.99178082</v>
      </c>
      <c r="H139" s="59">
        <v>9.4160218E7</v>
      </c>
      <c r="I139" s="27" t="s">
        <v>3314</v>
      </c>
      <c r="J139" s="27"/>
      <c r="K139" s="413" t="s">
        <v>5845</v>
      </c>
      <c r="L139" s="413">
        <v>1.156334068E9</v>
      </c>
      <c r="M139" s="413"/>
      <c r="N139" s="413"/>
      <c r="O139" s="413" t="s">
        <v>5819</v>
      </c>
      <c r="P139" s="413"/>
      <c r="Q139" s="413"/>
      <c r="R139" s="413"/>
      <c r="S139" s="413"/>
      <c r="T139" s="413"/>
      <c r="U139" s="413"/>
      <c r="V139" s="413"/>
      <c r="W139" s="413"/>
      <c r="X139" s="413"/>
      <c r="Y139" s="413"/>
      <c r="Z139" s="413"/>
      <c r="AA139" s="413"/>
      <c r="AB139" s="413"/>
      <c r="AC139" s="413"/>
      <c r="AD139" s="413"/>
      <c r="AE139" s="413"/>
      <c r="AF139" s="413"/>
      <c r="AG139" s="413"/>
      <c r="AH139" s="413"/>
      <c r="AI139" s="413"/>
      <c r="AJ139" s="413"/>
      <c r="AK139" s="413"/>
      <c r="AL139" s="441" t="b">
        <v>0</v>
      </c>
      <c r="AM139" s="441" t="b">
        <v>0</v>
      </c>
      <c r="AN139" s="46" t="b">
        <v>0</v>
      </c>
      <c r="AO139" s="464"/>
      <c r="AP139" s="1270"/>
      <c r="AQ139" s="1270"/>
    </row>
    <row r="140" ht="21.0" customHeight="1">
      <c r="A140" s="1637">
        <v>137.0</v>
      </c>
      <c r="B140" s="504"/>
      <c r="C140" s="432" t="s">
        <v>5846</v>
      </c>
      <c r="D140" s="434" t="s">
        <v>5847</v>
      </c>
      <c r="E140" s="435">
        <v>34555.0</v>
      </c>
      <c r="F140" s="473">
        <f t="shared" si="22"/>
        <v>29</v>
      </c>
      <c r="G140" s="1062">
        <f t="shared" si="17"/>
        <v>29.21643836</v>
      </c>
      <c r="H140" s="59">
        <v>7.0008839E7</v>
      </c>
      <c r="I140" s="52" t="s">
        <v>5848</v>
      </c>
      <c r="J140" s="52"/>
      <c r="K140" s="413" t="s">
        <v>5849</v>
      </c>
      <c r="L140" s="413">
        <v>1.124038374E9</v>
      </c>
      <c r="M140" s="413"/>
      <c r="N140" s="413"/>
      <c r="O140" s="413" t="s">
        <v>5850</v>
      </c>
      <c r="P140" s="413"/>
      <c r="Q140" s="413"/>
      <c r="R140" s="413"/>
      <c r="S140" s="413"/>
      <c r="T140" s="413"/>
      <c r="U140" s="413"/>
      <c r="V140" s="413"/>
      <c r="W140" s="413"/>
      <c r="X140" s="413"/>
      <c r="Y140" s="413"/>
      <c r="Z140" s="413"/>
      <c r="AA140" s="413"/>
      <c r="AB140" s="413"/>
      <c r="AC140" s="413"/>
      <c r="AD140" s="413"/>
      <c r="AE140" s="413"/>
      <c r="AF140" s="413"/>
      <c r="AG140" s="413"/>
      <c r="AH140" s="413"/>
      <c r="AI140" s="413"/>
      <c r="AJ140" s="413"/>
      <c r="AK140" s="413"/>
      <c r="AL140" s="441" t="b">
        <v>0</v>
      </c>
      <c r="AM140" s="441" t="b">
        <v>0</v>
      </c>
      <c r="AN140" s="46" t="b">
        <v>0</v>
      </c>
      <c r="AO140" s="464"/>
      <c r="AP140" s="1270"/>
      <c r="AQ140" s="1270"/>
    </row>
    <row r="141" ht="21.0" customHeight="1">
      <c r="A141" s="1637">
        <v>138.0</v>
      </c>
      <c r="B141" s="504"/>
      <c r="C141" s="432" t="s">
        <v>5851</v>
      </c>
      <c r="D141" s="434" t="s">
        <v>5852</v>
      </c>
      <c r="E141" s="435">
        <v>34708.0</v>
      </c>
      <c r="F141" s="473">
        <f t="shared" si="22"/>
        <v>28</v>
      </c>
      <c r="G141" s="1062">
        <f t="shared" si="17"/>
        <v>28.79726027</v>
      </c>
      <c r="H141" s="59" t="s">
        <v>439</v>
      </c>
      <c r="I141" s="27" t="s">
        <v>5711</v>
      </c>
      <c r="J141" s="27"/>
      <c r="K141" s="413" t="s">
        <v>5853</v>
      </c>
      <c r="L141" s="413">
        <v>5.2443196993E11</v>
      </c>
      <c r="M141" s="413"/>
      <c r="N141" s="413"/>
      <c r="O141" s="413" t="s">
        <v>5854</v>
      </c>
      <c r="P141" s="413"/>
      <c r="Q141" s="413"/>
      <c r="R141" s="413"/>
      <c r="S141" s="413"/>
      <c r="T141" s="413"/>
      <c r="U141" s="413"/>
      <c r="V141" s="413"/>
      <c r="W141" s="413"/>
      <c r="X141" s="413"/>
      <c r="Y141" s="413"/>
      <c r="Z141" s="413"/>
      <c r="AA141" s="413"/>
      <c r="AB141" s="413"/>
      <c r="AC141" s="413"/>
      <c r="AD141" s="413"/>
      <c r="AE141" s="413"/>
      <c r="AF141" s="413"/>
      <c r="AG141" s="413"/>
      <c r="AH141" s="413"/>
      <c r="AI141" s="413"/>
      <c r="AJ141" s="413"/>
      <c r="AK141" s="413"/>
      <c r="AL141" s="441" t="b">
        <v>0</v>
      </c>
      <c r="AM141" s="441" t="b">
        <v>0</v>
      </c>
      <c r="AN141" s="46" t="b">
        <v>0</v>
      </c>
      <c r="AO141" s="464"/>
      <c r="AP141" s="1270"/>
      <c r="AQ141" s="1270"/>
    </row>
    <row r="142" ht="21.0" customHeight="1">
      <c r="A142" s="1637">
        <v>139.0</v>
      </c>
      <c r="B142" s="504"/>
      <c r="C142" s="432" t="s">
        <v>5855</v>
      </c>
      <c r="D142" s="434" t="s">
        <v>5856</v>
      </c>
      <c r="E142" s="435">
        <v>32108.0</v>
      </c>
      <c r="F142" s="473">
        <f t="shared" si="22"/>
        <v>35</v>
      </c>
      <c r="G142" s="1062">
        <f t="shared" si="17"/>
        <v>35.92054795</v>
      </c>
      <c r="H142" s="59">
        <v>1.13360486E8</v>
      </c>
      <c r="I142" s="52" t="s">
        <v>5857</v>
      </c>
      <c r="J142" s="52"/>
      <c r="K142" s="413" t="s">
        <v>5858</v>
      </c>
      <c r="L142" s="413">
        <v>5.0683458928E10</v>
      </c>
      <c r="M142" s="413"/>
      <c r="N142" s="413"/>
      <c r="O142" s="413" t="s">
        <v>5859</v>
      </c>
      <c r="P142" s="413"/>
      <c r="Q142" s="413"/>
      <c r="R142" s="413"/>
      <c r="S142" s="413"/>
      <c r="T142" s="413"/>
      <c r="U142" s="413"/>
      <c r="V142" s="413"/>
      <c r="W142" s="413"/>
      <c r="X142" s="413"/>
      <c r="Y142" s="413"/>
      <c r="Z142" s="413"/>
      <c r="AA142" s="413"/>
      <c r="AB142" s="413"/>
      <c r="AC142" s="413"/>
      <c r="AD142" s="413"/>
      <c r="AE142" s="413"/>
      <c r="AF142" s="413"/>
      <c r="AG142" s="413"/>
      <c r="AH142" s="413"/>
      <c r="AI142" s="413"/>
      <c r="AJ142" s="413"/>
      <c r="AK142" s="413"/>
      <c r="AL142" s="441" t="b">
        <v>0</v>
      </c>
      <c r="AM142" s="441" t="b">
        <v>0</v>
      </c>
      <c r="AN142" s="46" t="b">
        <v>0</v>
      </c>
      <c r="AO142" s="464"/>
      <c r="AP142" s="1270"/>
      <c r="AQ142" s="1270"/>
    </row>
    <row r="143" ht="21.0" customHeight="1">
      <c r="A143" s="1637">
        <v>140.0</v>
      </c>
      <c r="B143" s="432"/>
      <c r="C143" s="432" t="s">
        <v>5860</v>
      </c>
      <c r="D143" s="434" t="s">
        <v>5861</v>
      </c>
      <c r="E143" s="435">
        <v>34413.0</v>
      </c>
      <c r="F143" s="473">
        <f t="shared" si="22"/>
        <v>29</v>
      </c>
      <c r="G143" s="1062">
        <f t="shared" si="17"/>
        <v>29.60547945</v>
      </c>
      <c r="H143" s="59">
        <v>9.5361975E7</v>
      </c>
      <c r="I143" s="52" t="s">
        <v>2911</v>
      </c>
      <c r="J143" s="52"/>
      <c r="K143" s="413" t="s">
        <v>5862</v>
      </c>
      <c r="L143" s="413">
        <v>1.156445986E9</v>
      </c>
      <c r="M143" s="413"/>
      <c r="N143" s="413"/>
      <c r="O143" s="413" t="s">
        <v>5863</v>
      </c>
      <c r="P143" s="413"/>
      <c r="Q143" s="413"/>
      <c r="R143" s="413"/>
      <c r="S143" s="413"/>
      <c r="T143" s="413"/>
      <c r="U143" s="413"/>
      <c r="V143" s="413"/>
      <c r="W143" s="413"/>
      <c r="X143" s="413"/>
      <c r="Y143" s="413"/>
      <c r="Z143" s="413"/>
      <c r="AA143" s="413"/>
      <c r="AB143" s="413"/>
      <c r="AC143" s="413"/>
      <c r="AD143" s="413"/>
      <c r="AE143" s="413"/>
      <c r="AF143" s="413"/>
      <c r="AG143" s="413"/>
      <c r="AH143" s="413"/>
      <c r="AI143" s="413"/>
      <c r="AJ143" s="413"/>
      <c r="AK143" s="413"/>
      <c r="AL143" s="441" t="b">
        <v>0</v>
      </c>
      <c r="AM143" s="441" t="b">
        <v>0</v>
      </c>
      <c r="AN143" s="46" t="b">
        <v>0</v>
      </c>
      <c r="AO143" s="464"/>
      <c r="AP143" s="1270"/>
      <c r="AQ143" s="1270"/>
    </row>
    <row r="144" ht="21.0" customHeight="1">
      <c r="A144" s="1636">
        <v>141.0</v>
      </c>
      <c r="B144" s="456"/>
      <c r="C144" s="432" t="s">
        <v>5864</v>
      </c>
      <c r="D144" s="434" t="s">
        <v>5865</v>
      </c>
      <c r="E144" s="435"/>
      <c r="F144" s="473"/>
      <c r="G144" s="1062" t="str">
        <f t="shared" si="17"/>
        <v/>
      </c>
      <c r="H144" s="59"/>
      <c r="I144" s="52"/>
      <c r="J144" s="52"/>
      <c r="K144" s="413"/>
      <c r="L144" s="413" t="s">
        <v>5866</v>
      </c>
      <c r="M144" s="413"/>
      <c r="N144" s="413"/>
      <c r="O144" s="413" t="s">
        <v>5867</v>
      </c>
      <c r="P144" s="413"/>
      <c r="Q144" s="413"/>
      <c r="R144" s="413"/>
      <c r="S144" s="413"/>
      <c r="T144" s="413"/>
      <c r="U144" s="413"/>
      <c r="V144" s="413"/>
      <c r="W144" s="413"/>
      <c r="X144" s="413"/>
      <c r="Y144" s="413"/>
      <c r="Z144" s="413"/>
      <c r="AA144" s="413"/>
      <c r="AB144" s="413"/>
      <c r="AC144" s="413"/>
      <c r="AD144" s="413"/>
      <c r="AE144" s="413"/>
      <c r="AF144" s="413"/>
      <c r="AG144" s="413"/>
      <c r="AH144" s="413"/>
      <c r="AI144" s="413"/>
      <c r="AJ144" s="413"/>
      <c r="AK144" s="413"/>
      <c r="AL144" s="441" t="b">
        <v>0</v>
      </c>
      <c r="AM144" s="441" t="b">
        <v>0</v>
      </c>
      <c r="AN144" s="46" t="b">
        <v>0</v>
      </c>
      <c r="AO144" s="464"/>
      <c r="AP144" s="1270"/>
      <c r="AQ144" s="1270"/>
    </row>
    <row r="145" ht="21.0" customHeight="1">
      <c r="A145" s="1637">
        <v>142.0</v>
      </c>
      <c r="B145" s="432"/>
      <c r="C145" s="432" t="s">
        <v>5868</v>
      </c>
      <c r="D145" s="434" t="s">
        <v>5869</v>
      </c>
      <c r="E145" s="435">
        <v>36259.0</v>
      </c>
      <c r="F145" s="473">
        <f t="shared" ref="F145:F146" si="23">DATEDIF(E145,TODAY(),"Y")</f>
        <v>24</v>
      </c>
      <c r="G145" s="1062">
        <f t="shared" si="17"/>
        <v>24.54794521</v>
      </c>
      <c r="H145" s="59" t="s">
        <v>442</v>
      </c>
      <c r="I145" s="52" t="s">
        <v>5870</v>
      </c>
      <c r="J145" s="52"/>
      <c r="K145" s="413" t="s">
        <v>5871</v>
      </c>
      <c r="L145" s="413">
        <v>4.915140089485E12</v>
      </c>
      <c r="M145" s="413"/>
      <c r="N145" s="413"/>
      <c r="O145" s="413" t="s">
        <v>5872</v>
      </c>
      <c r="P145" s="413"/>
      <c r="Q145" s="413"/>
      <c r="R145" s="413"/>
      <c r="S145" s="413"/>
      <c r="T145" s="413"/>
      <c r="U145" s="413"/>
      <c r="V145" s="413"/>
      <c r="W145" s="413"/>
      <c r="X145" s="413"/>
      <c r="Y145" s="413"/>
      <c r="Z145" s="413"/>
      <c r="AA145" s="413"/>
      <c r="AB145" s="413"/>
      <c r="AC145" s="413"/>
      <c r="AD145" s="413"/>
      <c r="AE145" s="413"/>
      <c r="AF145" s="413"/>
      <c r="AG145" s="413"/>
      <c r="AH145" s="413"/>
      <c r="AI145" s="413"/>
      <c r="AJ145" s="413"/>
      <c r="AK145" s="413"/>
      <c r="AL145" s="441" t="b">
        <v>0</v>
      </c>
      <c r="AM145" s="441" t="b">
        <v>0</v>
      </c>
      <c r="AN145" s="46" t="b">
        <v>0</v>
      </c>
      <c r="AO145" s="464"/>
      <c r="AP145" s="1270"/>
      <c r="AQ145" s="1270"/>
    </row>
    <row r="146" ht="21.0" customHeight="1">
      <c r="A146" s="1637">
        <v>143.0</v>
      </c>
      <c r="B146" s="505"/>
      <c r="C146" s="432" t="s">
        <v>5873</v>
      </c>
      <c r="D146" s="434" t="s">
        <v>5874</v>
      </c>
      <c r="E146" s="435">
        <v>36620.0</v>
      </c>
      <c r="F146" s="473">
        <f t="shared" si="23"/>
        <v>23</v>
      </c>
      <c r="G146" s="1062">
        <f t="shared" si="17"/>
        <v>23.55890411</v>
      </c>
      <c r="H146" s="59">
        <v>4.3019849E7</v>
      </c>
      <c r="I146" s="491" t="s">
        <v>391</v>
      </c>
      <c r="J146" s="491"/>
      <c r="K146" s="413"/>
      <c r="L146" s="413">
        <v>1.168985312E9</v>
      </c>
      <c r="M146" s="413"/>
      <c r="N146" s="413"/>
      <c r="O146" s="413" t="s">
        <v>5819</v>
      </c>
      <c r="P146" s="413"/>
      <c r="Q146" s="413"/>
      <c r="R146" s="413"/>
      <c r="S146" s="413"/>
      <c r="T146" s="413"/>
      <c r="U146" s="413"/>
      <c r="V146" s="413"/>
      <c r="W146" s="413"/>
      <c r="X146" s="413"/>
      <c r="Y146" s="413"/>
      <c r="Z146" s="413"/>
      <c r="AA146" s="413"/>
      <c r="AB146" s="413"/>
      <c r="AC146" s="413"/>
      <c r="AD146" s="413"/>
      <c r="AE146" s="413"/>
      <c r="AF146" s="413"/>
      <c r="AG146" s="413"/>
      <c r="AH146" s="413"/>
      <c r="AI146" s="413"/>
      <c r="AJ146" s="413"/>
      <c r="AK146" s="413"/>
      <c r="AL146" s="441" t="b">
        <v>0</v>
      </c>
      <c r="AM146" s="441" t="b">
        <v>0</v>
      </c>
      <c r="AN146" s="46" t="b">
        <v>0</v>
      </c>
      <c r="AO146" s="464"/>
      <c r="AP146" s="1270"/>
      <c r="AQ146" s="1270"/>
    </row>
    <row r="147" ht="21.0" customHeight="1">
      <c r="A147" s="1637">
        <v>144.0</v>
      </c>
      <c r="B147" s="456"/>
      <c r="C147" s="432" t="s">
        <v>5875</v>
      </c>
      <c r="D147" s="434" t="s">
        <v>5876</v>
      </c>
      <c r="E147" s="435"/>
      <c r="F147" s="473"/>
      <c r="G147" s="1062" t="str">
        <f t="shared" si="17"/>
        <v/>
      </c>
      <c r="H147" s="59"/>
      <c r="I147" s="52"/>
      <c r="J147" s="52"/>
      <c r="K147" s="413"/>
      <c r="L147" s="413">
        <v>1.138086483E9</v>
      </c>
      <c r="M147" s="413"/>
      <c r="N147" s="413"/>
      <c r="O147" s="413" t="s">
        <v>5877</v>
      </c>
      <c r="P147" s="413"/>
      <c r="Q147" s="413"/>
      <c r="R147" s="413"/>
      <c r="S147" s="413"/>
      <c r="T147" s="413"/>
      <c r="U147" s="413"/>
      <c r="V147" s="413"/>
      <c r="W147" s="413"/>
      <c r="X147" s="413"/>
      <c r="Y147" s="413"/>
      <c r="Z147" s="413"/>
      <c r="AA147" s="413"/>
      <c r="AB147" s="413"/>
      <c r="AC147" s="413"/>
      <c r="AD147" s="413"/>
      <c r="AE147" s="413"/>
      <c r="AF147" s="413"/>
      <c r="AG147" s="413"/>
      <c r="AH147" s="413"/>
      <c r="AI147" s="413"/>
      <c r="AJ147" s="413"/>
      <c r="AK147" s="413"/>
      <c r="AL147" s="441" t="b">
        <v>0</v>
      </c>
      <c r="AM147" s="441" t="b">
        <v>0</v>
      </c>
      <c r="AN147" s="46" t="b">
        <v>0</v>
      </c>
      <c r="AO147" s="464"/>
      <c r="AP147" s="1270"/>
      <c r="AQ147" s="1270"/>
    </row>
    <row r="148" ht="21.0" customHeight="1">
      <c r="A148" s="1637">
        <v>145.0</v>
      </c>
      <c r="B148" s="432"/>
      <c r="C148" s="456" t="s">
        <v>5878</v>
      </c>
      <c r="D148" s="469" t="s">
        <v>5879</v>
      </c>
      <c r="E148" s="435">
        <v>37025.0</v>
      </c>
      <c r="F148" s="482">
        <f t="shared" ref="F148:F150" si="24">DATEDIF(E148,TODAY(),"Y")</f>
        <v>22</v>
      </c>
      <c r="G148" s="1062">
        <f t="shared" si="17"/>
        <v>22.44931507</v>
      </c>
      <c r="H148" s="56">
        <v>4.3403261E7</v>
      </c>
      <c r="I148" s="491" t="s">
        <v>391</v>
      </c>
      <c r="J148" s="491"/>
      <c r="K148" s="57" t="s">
        <v>5880</v>
      </c>
      <c r="L148" s="57">
        <v>2.995032001E9</v>
      </c>
      <c r="M148" s="413"/>
      <c r="N148" s="413"/>
      <c r="O148" s="57" t="s">
        <v>5881</v>
      </c>
      <c r="P148" s="413"/>
      <c r="Q148" s="413"/>
      <c r="R148" s="413"/>
      <c r="S148" s="57" t="s">
        <v>5882</v>
      </c>
      <c r="T148" s="413"/>
      <c r="U148" s="413"/>
      <c r="V148" s="413"/>
      <c r="W148" s="413"/>
      <c r="X148" s="413"/>
      <c r="Y148" s="413"/>
      <c r="Z148" s="413"/>
      <c r="AA148" s="413"/>
      <c r="AB148" s="413"/>
      <c r="AC148" s="413"/>
      <c r="AD148" s="413"/>
      <c r="AE148" s="413"/>
      <c r="AF148" s="413"/>
      <c r="AG148" s="413"/>
      <c r="AH148" s="413"/>
      <c r="AI148" s="413"/>
      <c r="AJ148" s="413"/>
      <c r="AK148" s="413"/>
      <c r="AL148" s="441" t="b">
        <v>0</v>
      </c>
      <c r="AM148" s="441" t="b">
        <v>0</v>
      </c>
      <c r="AN148" s="46" t="b">
        <v>0</v>
      </c>
      <c r="AO148" s="464"/>
      <c r="AP148" s="1270"/>
      <c r="AQ148" s="1270"/>
    </row>
    <row r="149" ht="21.0" customHeight="1">
      <c r="A149" s="1637">
        <v>146.0</v>
      </c>
      <c r="B149" s="432"/>
      <c r="C149" s="456" t="s">
        <v>5883</v>
      </c>
      <c r="D149" s="469" t="s">
        <v>5884</v>
      </c>
      <c r="E149" s="435">
        <v>34317.0</v>
      </c>
      <c r="F149" s="482">
        <f t="shared" si="24"/>
        <v>29</v>
      </c>
      <c r="G149" s="1062">
        <f t="shared" si="17"/>
        <v>29.86849315</v>
      </c>
      <c r="H149" s="56">
        <v>3.8066268E7</v>
      </c>
      <c r="I149" s="491" t="s">
        <v>391</v>
      </c>
      <c r="J149" s="491"/>
      <c r="K149" s="57" t="s">
        <v>5885</v>
      </c>
      <c r="L149" s="57">
        <v>1.165486715E9</v>
      </c>
      <c r="M149" s="413"/>
      <c r="N149" s="413"/>
      <c r="O149" s="57" t="s">
        <v>5886</v>
      </c>
      <c r="P149" s="413"/>
      <c r="Q149" s="413"/>
      <c r="R149" s="413"/>
      <c r="S149" s="57" t="s">
        <v>5887</v>
      </c>
      <c r="T149" s="413"/>
      <c r="U149" s="413"/>
      <c r="V149" s="413"/>
      <c r="W149" s="413"/>
      <c r="X149" s="413"/>
      <c r="Y149" s="413"/>
      <c r="Z149" s="413"/>
      <c r="AA149" s="413"/>
      <c r="AB149" s="413"/>
      <c r="AC149" s="413"/>
      <c r="AD149" s="413"/>
      <c r="AE149" s="413"/>
      <c r="AF149" s="413"/>
      <c r="AG149" s="413"/>
      <c r="AH149" s="413"/>
      <c r="AI149" s="413"/>
      <c r="AJ149" s="413"/>
      <c r="AK149" s="413"/>
      <c r="AL149" s="441" t="b">
        <v>0</v>
      </c>
      <c r="AM149" s="441" t="b">
        <v>0</v>
      </c>
      <c r="AN149" s="46" t="b">
        <v>0</v>
      </c>
      <c r="AO149" s="464"/>
      <c r="AP149" s="1270"/>
      <c r="AQ149" s="1270"/>
    </row>
    <row r="150" ht="21.0" customHeight="1">
      <c r="A150" s="1637">
        <v>147.0</v>
      </c>
      <c r="B150" s="432"/>
      <c r="C150" s="432" t="s">
        <v>5394</v>
      </c>
      <c r="D150" s="434" t="s">
        <v>5395</v>
      </c>
      <c r="E150" s="435">
        <v>36577.0</v>
      </c>
      <c r="F150" s="473">
        <f t="shared" si="24"/>
        <v>23</v>
      </c>
      <c r="G150" s="1062">
        <f t="shared" si="17"/>
        <v>23.67671233</v>
      </c>
      <c r="H150" s="59">
        <v>4.2425367E7</v>
      </c>
      <c r="I150" s="52" t="s">
        <v>2021</v>
      </c>
      <c r="J150" s="52"/>
      <c r="K150" s="413" t="s">
        <v>5888</v>
      </c>
      <c r="L150" s="413">
        <v>1.16354475E9</v>
      </c>
      <c r="M150" s="413"/>
      <c r="N150" s="413"/>
      <c r="O150" s="413" t="s">
        <v>397</v>
      </c>
      <c r="P150" s="413"/>
      <c r="Q150" s="413"/>
      <c r="R150" s="413"/>
      <c r="S150" s="413"/>
      <c r="T150" s="413"/>
      <c r="U150" s="413"/>
      <c r="V150" s="413"/>
      <c r="W150" s="413"/>
      <c r="X150" s="413"/>
      <c r="Y150" s="413"/>
      <c r="Z150" s="413"/>
      <c r="AA150" s="413"/>
      <c r="AB150" s="413"/>
      <c r="AC150" s="403"/>
      <c r="AD150" s="413"/>
      <c r="AE150" s="413"/>
      <c r="AF150" s="413"/>
      <c r="AG150" s="413"/>
      <c r="AH150" s="413"/>
      <c r="AI150" s="413"/>
      <c r="AJ150" s="413"/>
      <c r="AK150" s="413"/>
      <c r="AL150" s="441" t="b">
        <v>0</v>
      </c>
      <c r="AM150" s="441" t="b">
        <v>0</v>
      </c>
      <c r="AN150" s="46" t="b">
        <v>0</v>
      </c>
      <c r="AO150" s="464"/>
      <c r="AP150" s="1270"/>
      <c r="AQ150" s="1270"/>
    </row>
    <row r="151" ht="21.0" customHeight="1">
      <c r="A151" s="1637">
        <v>148.0</v>
      </c>
      <c r="B151" s="432"/>
      <c r="C151" s="506" t="s">
        <v>3051</v>
      </c>
      <c r="D151" s="434" t="s">
        <v>5889</v>
      </c>
      <c r="E151" s="435">
        <v>36173.0</v>
      </c>
      <c r="F151" s="482">
        <v>21.0</v>
      </c>
      <c r="G151" s="1062">
        <f t="shared" si="17"/>
        <v>24.78356164</v>
      </c>
      <c r="H151" s="56">
        <v>4.1702696E7</v>
      </c>
      <c r="I151" s="491" t="s">
        <v>391</v>
      </c>
      <c r="J151" s="491"/>
      <c r="K151" s="57" t="s">
        <v>5890</v>
      </c>
      <c r="L151" s="57">
        <v>1.156228519E9</v>
      </c>
      <c r="M151" s="413"/>
      <c r="N151" s="413"/>
      <c r="O151" s="57" t="s">
        <v>5891</v>
      </c>
      <c r="P151" s="413"/>
      <c r="Q151" s="413"/>
      <c r="R151" s="413"/>
      <c r="S151" s="57"/>
      <c r="T151" s="413"/>
      <c r="U151" s="413"/>
      <c r="V151" s="413"/>
      <c r="W151" s="413"/>
      <c r="X151" s="413"/>
      <c r="Y151" s="413"/>
      <c r="Z151" s="413"/>
      <c r="AA151" s="413"/>
      <c r="AB151" s="413"/>
      <c r="AC151" s="413"/>
      <c r="AD151" s="413"/>
      <c r="AE151" s="413"/>
      <c r="AF151" s="413"/>
      <c r="AG151" s="413"/>
      <c r="AH151" s="413"/>
      <c r="AI151" s="413"/>
      <c r="AJ151" s="413"/>
      <c r="AK151" s="413"/>
      <c r="AL151" s="441" t="b">
        <v>0</v>
      </c>
      <c r="AM151" s="441" t="b">
        <v>0</v>
      </c>
      <c r="AN151" s="46" t="b">
        <v>0</v>
      </c>
      <c r="AO151" s="464"/>
      <c r="AP151" s="1270"/>
      <c r="AQ151" s="1270"/>
    </row>
    <row r="152" ht="21.0" customHeight="1">
      <c r="A152" s="1637">
        <v>149.0</v>
      </c>
      <c r="B152" s="432"/>
      <c r="C152" s="432" t="s">
        <v>5892</v>
      </c>
      <c r="D152" s="434" t="s">
        <v>5893</v>
      </c>
      <c r="E152" s="435">
        <v>36651.0</v>
      </c>
      <c r="F152" s="473">
        <f t="shared" ref="F152:F166" si="25">DATEDIF(E152,TODAY(),"Y")</f>
        <v>23</v>
      </c>
      <c r="G152" s="1062">
        <f t="shared" si="17"/>
        <v>23.4739726</v>
      </c>
      <c r="H152" s="59">
        <v>4.2659146E7</v>
      </c>
      <c r="I152" s="52" t="s">
        <v>391</v>
      </c>
      <c r="J152" s="52"/>
      <c r="K152" s="413" t="s">
        <v>5894</v>
      </c>
      <c r="L152" s="413">
        <v>1.536731046E9</v>
      </c>
      <c r="M152" s="413"/>
      <c r="N152" s="413"/>
      <c r="O152" s="413" t="s">
        <v>5895</v>
      </c>
      <c r="P152" s="413"/>
      <c r="Q152" s="413"/>
      <c r="R152" s="413"/>
      <c r="S152" s="413"/>
      <c r="T152" s="413"/>
      <c r="U152" s="413"/>
      <c r="V152" s="413"/>
      <c r="W152" s="413"/>
      <c r="X152" s="413"/>
      <c r="Y152" s="413"/>
      <c r="Z152" s="413"/>
      <c r="AA152" s="413"/>
      <c r="AB152" s="413"/>
      <c r="AC152" s="413"/>
      <c r="AD152" s="413"/>
      <c r="AE152" s="413"/>
      <c r="AF152" s="413"/>
      <c r="AG152" s="413"/>
      <c r="AH152" s="413"/>
      <c r="AI152" s="413"/>
      <c r="AJ152" s="413"/>
      <c r="AK152" s="413"/>
      <c r="AL152" s="441" t="b">
        <v>0</v>
      </c>
      <c r="AM152" s="441" t="b">
        <v>0</v>
      </c>
      <c r="AN152" s="46" t="b">
        <v>0</v>
      </c>
      <c r="AO152" s="464"/>
      <c r="AP152" s="1270"/>
      <c r="AQ152" s="1270"/>
    </row>
    <row r="153" ht="21.0" customHeight="1">
      <c r="A153" s="1637">
        <v>150.0</v>
      </c>
      <c r="B153" s="432"/>
      <c r="C153" s="432" t="s">
        <v>5896</v>
      </c>
      <c r="D153" s="434" t="s">
        <v>5897</v>
      </c>
      <c r="E153" s="435">
        <v>35435.0</v>
      </c>
      <c r="F153" s="473">
        <f t="shared" si="25"/>
        <v>26</v>
      </c>
      <c r="G153" s="1062">
        <f t="shared" si="17"/>
        <v>26.80547945</v>
      </c>
      <c r="H153" s="59" t="s">
        <v>447</v>
      </c>
      <c r="I153" s="52"/>
      <c r="J153" s="52"/>
      <c r="K153" s="413" t="s">
        <v>5898</v>
      </c>
      <c r="L153" s="413" t="s">
        <v>5899</v>
      </c>
      <c r="M153" s="413"/>
      <c r="N153" s="413"/>
      <c r="O153" s="413" t="s">
        <v>5900</v>
      </c>
      <c r="P153" s="413"/>
      <c r="Q153" s="413"/>
      <c r="R153" s="413"/>
      <c r="S153" s="413"/>
      <c r="T153" s="413"/>
      <c r="U153" s="413"/>
      <c r="V153" s="413"/>
      <c r="W153" s="413"/>
      <c r="X153" s="413"/>
      <c r="Y153" s="413"/>
      <c r="Z153" s="413"/>
      <c r="AA153" s="413"/>
      <c r="AB153" s="413"/>
      <c r="AC153" s="413"/>
      <c r="AD153" s="413"/>
      <c r="AE153" s="413"/>
      <c r="AF153" s="413"/>
      <c r="AG153" s="413"/>
      <c r="AH153" s="413"/>
      <c r="AI153" s="413"/>
      <c r="AJ153" s="413"/>
      <c r="AK153" s="413"/>
      <c r="AL153" s="441" t="b">
        <v>0</v>
      </c>
      <c r="AM153" s="441" t="b">
        <v>0</v>
      </c>
      <c r="AN153" s="46" t="b">
        <v>0</v>
      </c>
      <c r="AO153" s="464"/>
      <c r="AP153" s="1270"/>
      <c r="AQ153" s="1270"/>
    </row>
    <row r="154" ht="21.0" customHeight="1">
      <c r="A154" s="1636">
        <v>151.0</v>
      </c>
      <c r="B154" s="456"/>
      <c r="C154" s="432" t="s">
        <v>5901</v>
      </c>
      <c r="D154" s="434" t="s">
        <v>5902</v>
      </c>
      <c r="E154" s="435">
        <v>36433.0</v>
      </c>
      <c r="F154" s="473">
        <f t="shared" si="25"/>
        <v>24</v>
      </c>
      <c r="G154" s="1062">
        <f t="shared" si="17"/>
        <v>24.07123288</v>
      </c>
      <c r="H154" s="59">
        <v>4.2149162E7</v>
      </c>
      <c r="I154" s="491" t="s">
        <v>391</v>
      </c>
      <c r="J154" s="491"/>
      <c r="K154" s="413" t="s">
        <v>5903</v>
      </c>
      <c r="L154" s="413">
        <v>1.134190885E9</v>
      </c>
      <c r="M154" s="413"/>
      <c r="N154" s="413"/>
      <c r="O154" s="413" t="s">
        <v>5819</v>
      </c>
      <c r="P154" s="413"/>
      <c r="Q154" s="413"/>
      <c r="R154" s="413"/>
      <c r="S154" s="413"/>
      <c r="T154" s="413"/>
      <c r="U154" s="413"/>
      <c r="V154" s="413"/>
      <c r="W154" s="413"/>
      <c r="X154" s="413"/>
      <c r="Y154" s="413"/>
      <c r="Z154" s="413"/>
      <c r="AA154" s="413"/>
      <c r="AB154" s="413"/>
      <c r="AC154" s="413"/>
      <c r="AD154" s="413"/>
      <c r="AE154" s="413"/>
      <c r="AF154" s="413"/>
      <c r="AG154" s="413"/>
      <c r="AH154" s="413"/>
      <c r="AI154" s="413"/>
      <c r="AJ154" s="413"/>
      <c r="AK154" s="413"/>
      <c r="AL154" s="441" t="b">
        <v>0</v>
      </c>
      <c r="AM154" s="441" t="b">
        <v>0</v>
      </c>
      <c r="AN154" s="46" t="b">
        <v>0</v>
      </c>
      <c r="AO154" s="464"/>
      <c r="AP154" s="1270"/>
      <c r="AQ154" s="1270"/>
    </row>
    <row r="155" ht="21.0" customHeight="1">
      <c r="A155" s="1637">
        <v>152.0</v>
      </c>
      <c r="B155" s="432"/>
      <c r="C155" s="507" t="s">
        <v>5904</v>
      </c>
      <c r="D155" s="434" t="s">
        <v>5905</v>
      </c>
      <c r="E155" s="483">
        <v>34402.0</v>
      </c>
      <c r="F155" s="473">
        <f t="shared" si="25"/>
        <v>29</v>
      </c>
      <c r="G155" s="1062">
        <f t="shared" si="17"/>
        <v>29.63561644</v>
      </c>
      <c r="H155" s="59">
        <v>3.8069286E7</v>
      </c>
      <c r="I155" s="52" t="s">
        <v>391</v>
      </c>
      <c r="J155" s="52"/>
      <c r="K155" s="413" t="s">
        <v>5906</v>
      </c>
      <c r="L155" s="413" t="s">
        <v>5907</v>
      </c>
      <c r="M155" s="413"/>
      <c r="N155" s="413"/>
      <c r="O155" s="413" t="s">
        <v>5908</v>
      </c>
      <c r="P155" s="413"/>
      <c r="Q155" s="413"/>
      <c r="R155" s="413"/>
      <c r="S155" s="413"/>
      <c r="T155" s="413"/>
      <c r="U155" s="413"/>
      <c r="V155" s="413"/>
      <c r="W155" s="413"/>
      <c r="X155" s="413"/>
      <c r="Y155" s="413"/>
      <c r="Z155" s="413"/>
      <c r="AA155" s="413"/>
      <c r="AB155" s="413"/>
      <c r="AC155" s="413"/>
      <c r="AD155" s="413"/>
      <c r="AE155" s="413"/>
      <c r="AF155" s="413"/>
      <c r="AG155" s="413"/>
      <c r="AH155" s="413"/>
      <c r="AI155" s="413"/>
      <c r="AJ155" s="413"/>
      <c r="AK155" s="413"/>
      <c r="AL155" s="441" t="b">
        <v>0</v>
      </c>
      <c r="AM155" s="441" t="b">
        <v>0</v>
      </c>
      <c r="AN155" s="46" t="b">
        <v>0</v>
      </c>
      <c r="AO155" s="464"/>
      <c r="AP155" s="1270"/>
      <c r="AQ155" s="1270"/>
    </row>
    <row r="156" ht="21.0" customHeight="1">
      <c r="A156" s="1637">
        <v>153.0</v>
      </c>
      <c r="B156" s="432"/>
      <c r="C156" s="432" t="s">
        <v>5909</v>
      </c>
      <c r="D156" s="434" t="s">
        <v>5910</v>
      </c>
      <c r="E156" s="435">
        <v>35206.0</v>
      </c>
      <c r="F156" s="473">
        <f t="shared" si="25"/>
        <v>27</v>
      </c>
      <c r="G156" s="1062">
        <f t="shared" si="17"/>
        <v>27.43287671</v>
      </c>
      <c r="H156" s="59">
        <v>3.959481E7</v>
      </c>
      <c r="I156" s="52" t="s">
        <v>391</v>
      </c>
      <c r="J156" s="52"/>
      <c r="K156" s="413"/>
      <c r="L156" s="413">
        <v>1.122390486E9</v>
      </c>
      <c r="M156" s="413"/>
      <c r="N156" s="413"/>
      <c r="O156" s="413"/>
      <c r="P156" s="413"/>
      <c r="Q156" s="413"/>
      <c r="R156" s="413"/>
      <c r="S156" s="413"/>
      <c r="T156" s="413"/>
      <c r="U156" s="413"/>
      <c r="V156" s="413"/>
      <c r="W156" s="413"/>
      <c r="X156" s="413"/>
      <c r="Y156" s="413"/>
      <c r="Z156" s="413"/>
      <c r="AA156" s="413"/>
      <c r="AB156" s="413"/>
      <c r="AC156" s="413"/>
      <c r="AD156" s="413"/>
      <c r="AE156" s="413"/>
      <c r="AF156" s="413"/>
      <c r="AG156" s="413"/>
      <c r="AH156" s="413"/>
      <c r="AI156" s="413"/>
      <c r="AJ156" s="413"/>
      <c r="AK156" s="413"/>
      <c r="AL156" s="441" t="b">
        <v>0</v>
      </c>
      <c r="AM156" s="441" t="b">
        <v>0</v>
      </c>
      <c r="AN156" s="46" t="b">
        <v>0</v>
      </c>
      <c r="AO156" s="464"/>
      <c r="AP156" s="1270"/>
      <c r="AQ156" s="1270"/>
    </row>
    <row r="157" ht="21.0" customHeight="1">
      <c r="A157" s="1637">
        <v>154.0</v>
      </c>
      <c r="B157" s="432"/>
      <c r="C157" s="432" t="s">
        <v>5911</v>
      </c>
      <c r="D157" s="434" t="s">
        <v>5912</v>
      </c>
      <c r="E157" s="435">
        <v>37158.0</v>
      </c>
      <c r="F157" s="473">
        <f t="shared" si="25"/>
        <v>22</v>
      </c>
      <c r="G157" s="1062">
        <f t="shared" si="17"/>
        <v>22.08493151</v>
      </c>
      <c r="H157" s="59">
        <v>4.3527702E7</v>
      </c>
      <c r="I157" s="52" t="s">
        <v>391</v>
      </c>
      <c r="J157" s="52"/>
      <c r="K157" s="413" t="s">
        <v>5913</v>
      </c>
      <c r="L157" s="413">
        <v>1.127263881E9</v>
      </c>
      <c r="M157" s="413"/>
      <c r="N157" s="413"/>
      <c r="O157" s="413" t="s">
        <v>5914</v>
      </c>
      <c r="P157" s="413"/>
      <c r="Q157" s="413"/>
      <c r="R157" s="413"/>
      <c r="S157" s="413"/>
      <c r="T157" s="413"/>
      <c r="U157" s="413"/>
      <c r="V157" s="413"/>
      <c r="W157" s="413"/>
      <c r="X157" s="413"/>
      <c r="Y157" s="413"/>
      <c r="Z157" s="413"/>
      <c r="AA157" s="413"/>
      <c r="AB157" s="413"/>
      <c r="AC157" s="413"/>
      <c r="AD157" s="413"/>
      <c r="AE157" s="413"/>
      <c r="AF157" s="413"/>
      <c r="AG157" s="413"/>
      <c r="AH157" s="413"/>
      <c r="AI157" s="413"/>
      <c r="AJ157" s="413"/>
      <c r="AK157" s="413"/>
      <c r="AL157" s="441" t="b">
        <v>0</v>
      </c>
      <c r="AM157" s="441" t="b">
        <v>0</v>
      </c>
      <c r="AN157" s="46" t="b">
        <v>0</v>
      </c>
      <c r="AO157" s="464"/>
      <c r="AP157" s="1270"/>
      <c r="AQ157" s="1270"/>
    </row>
    <row r="158" ht="21.0" customHeight="1">
      <c r="A158" s="1637">
        <v>155.0</v>
      </c>
      <c r="B158" s="432"/>
      <c r="C158" s="456" t="s">
        <v>5915</v>
      </c>
      <c r="D158" s="469" t="s">
        <v>5916</v>
      </c>
      <c r="E158" s="435">
        <v>34620.0</v>
      </c>
      <c r="F158" s="495">
        <f t="shared" si="25"/>
        <v>29</v>
      </c>
      <c r="G158" s="1062">
        <f t="shared" si="17"/>
        <v>29.03835616</v>
      </c>
      <c r="H158" s="64">
        <v>3.8601649E7</v>
      </c>
      <c r="I158" s="509" t="s">
        <v>391</v>
      </c>
      <c r="J158" s="509"/>
      <c r="K158" s="510" t="s">
        <v>5917</v>
      </c>
      <c r="L158" s="510">
        <v>1.163031436E9</v>
      </c>
      <c r="M158" s="413"/>
      <c r="N158" s="413"/>
      <c r="O158" s="510" t="s">
        <v>5918</v>
      </c>
      <c r="P158" s="413"/>
      <c r="Q158" s="413"/>
      <c r="R158" s="413"/>
      <c r="S158" s="510" t="s">
        <v>5919</v>
      </c>
      <c r="T158" s="413"/>
      <c r="U158" s="413"/>
      <c r="V158" s="413"/>
      <c r="W158" s="413"/>
      <c r="X158" s="413"/>
      <c r="Y158" s="413"/>
      <c r="Z158" s="413"/>
      <c r="AA158" s="413"/>
      <c r="AB158" s="413"/>
      <c r="AC158" s="413"/>
      <c r="AD158" s="413"/>
      <c r="AE158" s="413"/>
      <c r="AF158" s="413"/>
      <c r="AG158" s="413"/>
      <c r="AH158" s="413"/>
      <c r="AI158" s="413"/>
      <c r="AJ158" s="413"/>
      <c r="AK158" s="413"/>
      <c r="AL158" s="441" t="b">
        <v>0</v>
      </c>
      <c r="AM158" s="441" t="b">
        <v>0</v>
      </c>
      <c r="AN158" s="46" t="b">
        <v>0</v>
      </c>
      <c r="AO158" s="464"/>
      <c r="AP158" s="1270"/>
      <c r="AQ158" s="1270"/>
    </row>
    <row r="159" ht="21.0" customHeight="1">
      <c r="A159" s="1637">
        <v>156.0</v>
      </c>
      <c r="B159" s="432"/>
      <c r="C159" s="432" t="s">
        <v>5920</v>
      </c>
      <c r="D159" s="434" t="s">
        <v>5921</v>
      </c>
      <c r="E159" s="435">
        <v>34793.0</v>
      </c>
      <c r="F159" s="473">
        <f t="shared" si="25"/>
        <v>28</v>
      </c>
      <c r="G159" s="1062">
        <f t="shared" si="17"/>
        <v>28.56438356</v>
      </c>
      <c r="H159" s="63">
        <v>3.8891349E7</v>
      </c>
      <c r="I159" s="52" t="s">
        <v>2021</v>
      </c>
      <c r="J159" s="52"/>
      <c r="K159" s="413" t="s">
        <v>5922</v>
      </c>
      <c r="L159" s="413">
        <v>1.553885758E9</v>
      </c>
      <c r="M159" s="413"/>
      <c r="N159" s="413"/>
      <c r="O159" s="413" t="s">
        <v>5923</v>
      </c>
      <c r="P159" s="413"/>
      <c r="Q159" s="413"/>
      <c r="R159" s="413"/>
      <c r="S159" s="413"/>
      <c r="T159" s="413"/>
      <c r="U159" s="413"/>
      <c r="V159" s="413"/>
      <c r="W159" s="413"/>
      <c r="X159" s="413"/>
      <c r="Y159" s="413"/>
      <c r="Z159" s="413"/>
      <c r="AA159" s="413"/>
      <c r="AB159" s="413"/>
      <c r="AC159" s="413"/>
      <c r="AD159" s="413"/>
      <c r="AE159" s="413"/>
      <c r="AF159" s="413"/>
      <c r="AG159" s="413"/>
      <c r="AH159" s="413"/>
      <c r="AI159" s="413"/>
      <c r="AJ159" s="413"/>
      <c r="AK159" s="413"/>
      <c r="AL159" s="441" t="b">
        <v>0</v>
      </c>
      <c r="AM159" s="441" t="b">
        <v>0</v>
      </c>
      <c r="AN159" s="46" t="b">
        <v>0</v>
      </c>
      <c r="AO159" s="464"/>
      <c r="AP159" s="1270"/>
      <c r="AQ159" s="1270"/>
    </row>
    <row r="160" ht="21.0" customHeight="1">
      <c r="A160" s="1637">
        <v>157.0</v>
      </c>
      <c r="B160" s="432"/>
      <c r="C160" s="432" t="s">
        <v>5909</v>
      </c>
      <c r="D160" s="434" t="s">
        <v>5924</v>
      </c>
      <c r="E160" s="483">
        <v>35206.0</v>
      </c>
      <c r="F160" s="473">
        <f t="shared" si="25"/>
        <v>27</v>
      </c>
      <c r="G160" s="1062">
        <f t="shared" si="17"/>
        <v>27.43287671</v>
      </c>
      <c r="H160" s="59">
        <v>3.959481E7</v>
      </c>
      <c r="I160" s="52" t="s">
        <v>391</v>
      </c>
      <c r="J160" s="52"/>
      <c r="K160" s="413" t="s">
        <v>5925</v>
      </c>
      <c r="L160" s="413" t="s">
        <v>5926</v>
      </c>
      <c r="M160" s="413"/>
      <c r="N160" s="413"/>
      <c r="O160" s="413" t="s">
        <v>5927</v>
      </c>
      <c r="P160" s="413"/>
      <c r="Q160" s="413"/>
      <c r="R160" s="413"/>
      <c r="S160" s="413"/>
      <c r="T160" s="413"/>
      <c r="U160" s="413"/>
      <c r="V160" s="413"/>
      <c r="W160" s="413"/>
      <c r="X160" s="413"/>
      <c r="Y160" s="413"/>
      <c r="Z160" s="413"/>
      <c r="AA160" s="413"/>
      <c r="AB160" s="413"/>
      <c r="AC160" s="413"/>
      <c r="AD160" s="413"/>
      <c r="AE160" s="413"/>
      <c r="AF160" s="413"/>
      <c r="AG160" s="413"/>
      <c r="AH160" s="413"/>
      <c r="AI160" s="413"/>
      <c r="AJ160" s="413"/>
      <c r="AK160" s="413"/>
      <c r="AL160" s="441" t="b">
        <v>0</v>
      </c>
      <c r="AM160" s="441" t="b">
        <v>0</v>
      </c>
      <c r="AN160" s="46" t="b">
        <v>0</v>
      </c>
      <c r="AO160" s="464"/>
      <c r="AP160" s="1270"/>
      <c r="AQ160" s="1270"/>
    </row>
    <row r="161" ht="21.0" customHeight="1">
      <c r="A161" s="1637">
        <v>158.0</v>
      </c>
      <c r="B161" s="432"/>
      <c r="C161" s="456" t="s">
        <v>5928</v>
      </c>
      <c r="D161" s="469" t="s">
        <v>5929</v>
      </c>
      <c r="E161" s="435">
        <v>36333.0</v>
      </c>
      <c r="F161" s="482">
        <f t="shared" si="25"/>
        <v>24</v>
      </c>
      <c r="G161" s="1062">
        <f t="shared" si="17"/>
        <v>24.34520548</v>
      </c>
      <c r="H161" s="56">
        <v>4.2011932E7</v>
      </c>
      <c r="I161" s="491" t="s">
        <v>391</v>
      </c>
      <c r="J161" s="491"/>
      <c r="K161" s="57" t="s">
        <v>5930</v>
      </c>
      <c r="L161" s="57">
        <v>1.562484004E9</v>
      </c>
      <c r="M161" s="413"/>
      <c r="N161" s="413"/>
      <c r="O161" s="57" t="s">
        <v>5931</v>
      </c>
      <c r="P161" s="413"/>
      <c r="Q161" s="413"/>
      <c r="R161" s="413"/>
      <c r="S161" s="57">
        <v>1.153884004E9</v>
      </c>
      <c r="T161" s="413"/>
      <c r="U161" s="413"/>
      <c r="V161" s="413"/>
      <c r="W161" s="413"/>
      <c r="X161" s="413"/>
      <c r="Y161" s="413"/>
      <c r="Z161" s="413"/>
      <c r="AA161" s="413"/>
      <c r="AB161" s="413"/>
      <c r="AC161" s="413"/>
      <c r="AD161" s="413"/>
      <c r="AE161" s="413"/>
      <c r="AF161" s="413"/>
      <c r="AG161" s="413"/>
      <c r="AH161" s="413"/>
      <c r="AI161" s="413"/>
      <c r="AJ161" s="413"/>
      <c r="AK161" s="413"/>
      <c r="AL161" s="441" t="b">
        <v>0</v>
      </c>
      <c r="AM161" s="441" t="b">
        <v>0</v>
      </c>
      <c r="AN161" s="46" t="b">
        <v>0</v>
      </c>
      <c r="AO161" s="464"/>
      <c r="AP161" s="1270"/>
      <c r="AQ161" s="1270"/>
    </row>
    <row r="162" ht="21.0" customHeight="1">
      <c r="A162" s="1637">
        <v>159.0</v>
      </c>
      <c r="B162" s="432"/>
      <c r="C162" s="432" t="s">
        <v>5932</v>
      </c>
      <c r="D162" s="434" t="s">
        <v>5933</v>
      </c>
      <c r="E162" s="435">
        <v>36196.0</v>
      </c>
      <c r="F162" s="482">
        <f t="shared" si="25"/>
        <v>24</v>
      </c>
      <c r="G162" s="1062">
        <f t="shared" si="17"/>
        <v>24.72054795</v>
      </c>
      <c r="H162" s="56">
        <v>4.1780772E7</v>
      </c>
      <c r="I162" s="491" t="s">
        <v>391</v>
      </c>
      <c r="J162" s="491"/>
      <c r="K162" s="57" t="s">
        <v>5934</v>
      </c>
      <c r="L162" s="57">
        <v>1.164450961E9</v>
      </c>
      <c r="M162" s="413"/>
      <c r="N162" s="413"/>
      <c r="O162" s="57" t="s">
        <v>5935</v>
      </c>
      <c r="P162" s="413"/>
      <c r="Q162" s="413"/>
      <c r="R162" s="413"/>
      <c r="S162" s="57">
        <v>1.564450961E9</v>
      </c>
      <c r="T162" s="413"/>
      <c r="U162" s="413"/>
      <c r="V162" s="413"/>
      <c r="W162" s="413"/>
      <c r="X162" s="413"/>
      <c r="Y162" s="413"/>
      <c r="Z162" s="413"/>
      <c r="AA162" s="413"/>
      <c r="AB162" s="413"/>
      <c r="AC162" s="413"/>
      <c r="AD162" s="413"/>
      <c r="AE162" s="413"/>
      <c r="AF162" s="413"/>
      <c r="AG162" s="413"/>
      <c r="AH162" s="413"/>
      <c r="AI162" s="413"/>
      <c r="AJ162" s="413"/>
      <c r="AK162" s="413"/>
      <c r="AL162" s="441" t="b">
        <v>0</v>
      </c>
      <c r="AM162" s="441" t="b">
        <v>0</v>
      </c>
      <c r="AN162" s="46" t="b">
        <v>0</v>
      </c>
      <c r="AO162" s="464"/>
      <c r="AP162" s="1270"/>
      <c r="AQ162" s="1270"/>
    </row>
    <row r="163" ht="21.0" customHeight="1">
      <c r="A163" s="1637">
        <v>160.0</v>
      </c>
      <c r="B163" s="432"/>
      <c r="C163" s="432" t="s">
        <v>5936</v>
      </c>
      <c r="D163" s="434" t="s">
        <v>5937</v>
      </c>
      <c r="E163" s="435">
        <v>35937.0</v>
      </c>
      <c r="F163" s="473">
        <f t="shared" si="25"/>
        <v>25</v>
      </c>
      <c r="G163" s="1062">
        <f t="shared" si="17"/>
        <v>25.43013699</v>
      </c>
      <c r="H163" s="59">
        <v>4.1207036E7</v>
      </c>
      <c r="I163" s="52"/>
      <c r="J163" s="52"/>
      <c r="K163" s="413"/>
      <c r="L163" s="413">
        <v>2.216128988E9</v>
      </c>
      <c r="M163" s="413"/>
      <c r="N163" s="413"/>
      <c r="O163" s="413" t="s">
        <v>2272</v>
      </c>
      <c r="P163" s="413"/>
      <c r="Q163" s="413"/>
      <c r="R163" s="413"/>
      <c r="S163" s="413"/>
      <c r="T163" s="413"/>
      <c r="U163" s="413"/>
      <c r="V163" s="413"/>
      <c r="W163" s="413"/>
      <c r="X163" s="413"/>
      <c r="Y163" s="413"/>
      <c r="Z163" s="413"/>
      <c r="AA163" s="413"/>
      <c r="AB163" s="413"/>
      <c r="AC163" s="403"/>
      <c r="AD163" s="413"/>
      <c r="AE163" s="413"/>
      <c r="AF163" s="413"/>
      <c r="AG163" s="413"/>
      <c r="AH163" s="413"/>
      <c r="AI163" s="413"/>
      <c r="AJ163" s="413"/>
      <c r="AK163" s="413"/>
      <c r="AL163" s="441" t="b">
        <v>0</v>
      </c>
      <c r="AM163" s="441" t="b">
        <v>0</v>
      </c>
      <c r="AN163" s="46" t="b">
        <v>0</v>
      </c>
      <c r="AO163" s="464"/>
      <c r="AP163" s="1270"/>
      <c r="AQ163" s="1270"/>
    </row>
    <row r="164" ht="21.0" customHeight="1">
      <c r="A164" s="1636">
        <v>161.0</v>
      </c>
      <c r="B164" s="432"/>
      <c r="C164" s="456" t="s">
        <v>5938</v>
      </c>
      <c r="D164" s="434" t="s">
        <v>5939</v>
      </c>
      <c r="E164" s="435">
        <v>36513.0</v>
      </c>
      <c r="F164" s="482">
        <f t="shared" si="25"/>
        <v>23</v>
      </c>
      <c r="G164" s="1062">
        <f t="shared" si="17"/>
        <v>23.85205479</v>
      </c>
      <c r="H164" s="56">
        <v>4.2354401E7</v>
      </c>
      <c r="I164" s="491" t="s">
        <v>391</v>
      </c>
      <c r="J164" s="491"/>
      <c r="K164" s="57" t="s">
        <v>5940</v>
      </c>
      <c r="L164" s="57">
        <v>1.12699189E9</v>
      </c>
      <c r="M164" s="413"/>
      <c r="N164" s="413"/>
      <c r="O164" s="57" t="s">
        <v>5941</v>
      </c>
      <c r="P164" s="413"/>
      <c r="Q164" s="413"/>
      <c r="R164" s="413"/>
      <c r="S164" s="57"/>
      <c r="T164" s="413"/>
      <c r="U164" s="413"/>
      <c r="V164" s="413"/>
      <c r="W164" s="413"/>
      <c r="X164" s="413"/>
      <c r="Y164" s="413"/>
      <c r="Z164" s="413"/>
      <c r="AA164" s="413"/>
      <c r="AB164" s="413"/>
      <c r="AC164" s="413"/>
      <c r="AD164" s="413"/>
      <c r="AE164" s="413"/>
      <c r="AF164" s="413"/>
      <c r="AG164" s="413"/>
      <c r="AH164" s="413"/>
      <c r="AI164" s="413"/>
      <c r="AJ164" s="413"/>
      <c r="AK164" s="413"/>
      <c r="AL164" s="441" t="b">
        <v>0</v>
      </c>
      <c r="AM164" s="441" t="b">
        <v>0</v>
      </c>
      <c r="AN164" s="46" t="b">
        <v>0</v>
      </c>
      <c r="AO164" s="464"/>
      <c r="AP164" s="1270"/>
      <c r="AQ164" s="1270"/>
    </row>
    <row r="165" ht="21.0" customHeight="1">
      <c r="A165" s="1637">
        <v>162.0</v>
      </c>
      <c r="B165" s="456"/>
      <c r="C165" s="456" t="s">
        <v>5942</v>
      </c>
      <c r="D165" s="434" t="s">
        <v>5943</v>
      </c>
      <c r="E165" s="435">
        <v>36640.0</v>
      </c>
      <c r="F165" s="482">
        <f t="shared" si="25"/>
        <v>23</v>
      </c>
      <c r="G165" s="1062">
        <f t="shared" si="17"/>
        <v>23.50410959</v>
      </c>
      <c r="H165" s="56">
        <v>4.2681878E7</v>
      </c>
      <c r="I165" s="491" t="s">
        <v>391</v>
      </c>
      <c r="J165" s="491"/>
      <c r="K165" s="57" t="s">
        <v>5944</v>
      </c>
      <c r="L165" s="57">
        <v>1.136624914E9</v>
      </c>
      <c r="M165" s="413"/>
      <c r="N165" s="413"/>
      <c r="O165" s="57" t="s">
        <v>5945</v>
      </c>
      <c r="P165" s="413"/>
      <c r="Q165" s="413"/>
      <c r="R165" s="413"/>
      <c r="S165" s="57"/>
      <c r="T165" s="413"/>
      <c r="U165" s="413"/>
      <c r="V165" s="413"/>
      <c r="W165" s="413"/>
      <c r="X165" s="413"/>
      <c r="Y165" s="413"/>
      <c r="Z165" s="413"/>
      <c r="AA165" s="413"/>
      <c r="AB165" s="413"/>
      <c r="AC165" s="413"/>
      <c r="AD165" s="413"/>
      <c r="AE165" s="413"/>
      <c r="AF165" s="413"/>
      <c r="AG165" s="413"/>
      <c r="AH165" s="413"/>
      <c r="AI165" s="413"/>
      <c r="AJ165" s="413"/>
      <c r="AK165" s="413"/>
      <c r="AL165" s="441" t="b">
        <v>0</v>
      </c>
      <c r="AM165" s="441" t="b">
        <v>0</v>
      </c>
      <c r="AN165" s="46" t="b">
        <v>0</v>
      </c>
      <c r="AO165" s="464"/>
      <c r="AP165" s="1270"/>
      <c r="AQ165" s="1270"/>
    </row>
    <row r="166" ht="21.0" customHeight="1">
      <c r="A166" s="1637">
        <v>163.0</v>
      </c>
      <c r="B166" s="456"/>
      <c r="C166" s="432" t="s">
        <v>5946</v>
      </c>
      <c r="D166" s="434" t="s">
        <v>5947</v>
      </c>
      <c r="E166" s="435">
        <v>34926.0</v>
      </c>
      <c r="F166" s="500">
        <f t="shared" si="25"/>
        <v>28</v>
      </c>
      <c r="G166" s="1062">
        <f t="shared" si="17"/>
        <v>28.2</v>
      </c>
      <c r="H166" s="59" t="s">
        <v>459</v>
      </c>
      <c r="I166" s="27" t="s">
        <v>5948</v>
      </c>
      <c r="J166" s="27"/>
      <c r="K166" s="413" t="s">
        <v>5949</v>
      </c>
      <c r="L166" s="413">
        <v>1.13773525799E11</v>
      </c>
      <c r="M166" s="413"/>
      <c r="N166" s="413"/>
      <c r="O166" s="413" t="s">
        <v>5950</v>
      </c>
      <c r="P166" s="413"/>
      <c r="Q166" s="413"/>
      <c r="R166" s="413"/>
      <c r="S166" s="413"/>
      <c r="T166" s="413"/>
      <c r="U166" s="413"/>
      <c r="V166" s="413"/>
      <c r="W166" s="413"/>
      <c r="X166" s="413"/>
      <c r="Y166" s="413"/>
      <c r="Z166" s="413"/>
      <c r="AA166" s="413"/>
      <c r="AB166" s="413"/>
      <c r="AC166" s="413"/>
      <c r="AD166" s="413"/>
      <c r="AE166" s="413"/>
      <c r="AF166" s="413"/>
      <c r="AG166" s="413"/>
      <c r="AH166" s="413"/>
      <c r="AI166" s="413"/>
      <c r="AJ166" s="413"/>
      <c r="AK166" s="413"/>
      <c r="AL166" s="441" t="b">
        <v>0</v>
      </c>
      <c r="AM166" s="441" t="b">
        <v>0</v>
      </c>
      <c r="AN166" s="46" t="b">
        <v>0</v>
      </c>
      <c r="AO166" s="464"/>
      <c r="AP166" s="1270"/>
      <c r="AQ166" s="1270"/>
    </row>
    <row r="167" ht="21.0" customHeight="1">
      <c r="A167" s="1637">
        <v>164.0</v>
      </c>
      <c r="B167" s="432"/>
      <c r="C167" s="432" t="s">
        <v>5951</v>
      </c>
      <c r="D167" s="434" t="s">
        <v>5952</v>
      </c>
      <c r="E167" s="435"/>
      <c r="F167" s="473"/>
      <c r="G167" s="1062" t="str">
        <f t="shared" si="17"/>
        <v/>
      </c>
      <c r="H167" s="59"/>
      <c r="I167" s="27" t="s">
        <v>5953</v>
      </c>
      <c r="J167" s="27"/>
      <c r="K167" s="413" t="s">
        <v>5954</v>
      </c>
      <c r="L167" s="413" t="s">
        <v>5955</v>
      </c>
      <c r="M167" s="413"/>
      <c r="N167" s="413"/>
      <c r="O167" s="413" t="s">
        <v>5956</v>
      </c>
      <c r="P167" s="413"/>
      <c r="Q167" s="413"/>
      <c r="R167" s="413"/>
      <c r="S167" s="413"/>
      <c r="T167" s="413"/>
      <c r="U167" s="413"/>
      <c r="V167" s="413"/>
      <c r="W167" s="413"/>
      <c r="X167" s="413"/>
      <c r="Y167" s="413"/>
      <c r="Z167" s="413"/>
      <c r="AA167" s="413"/>
      <c r="AB167" s="413"/>
      <c r="AC167" s="413"/>
      <c r="AD167" s="413"/>
      <c r="AE167" s="413"/>
      <c r="AF167" s="413"/>
      <c r="AG167" s="413"/>
      <c r="AH167" s="413"/>
      <c r="AI167" s="413"/>
      <c r="AJ167" s="413"/>
      <c r="AK167" s="413"/>
      <c r="AL167" s="441" t="b">
        <v>0</v>
      </c>
      <c r="AM167" s="441" t="b">
        <v>0</v>
      </c>
      <c r="AN167" s="46" t="b">
        <v>0</v>
      </c>
      <c r="AO167" s="464"/>
      <c r="AP167" s="1270"/>
      <c r="AQ167" s="1270"/>
    </row>
    <row r="168" ht="21.0" customHeight="1">
      <c r="A168" s="1637">
        <v>165.0</v>
      </c>
      <c r="B168" s="432"/>
      <c r="C168" s="432" t="s">
        <v>5957</v>
      </c>
      <c r="D168" s="511" t="s">
        <v>5958</v>
      </c>
      <c r="E168" s="435"/>
      <c r="F168" s="473">
        <v>24.0</v>
      </c>
      <c r="G168" s="1062" t="str">
        <f t="shared" si="17"/>
        <v/>
      </c>
      <c r="H168" s="59"/>
      <c r="I168" s="52"/>
      <c r="J168" s="52"/>
      <c r="K168" s="413"/>
      <c r="L168" s="413">
        <v>1.137618958E9</v>
      </c>
      <c r="M168" s="413"/>
      <c r="N168" s="413"/>
      <c r="O168" s="413" t="s">
        <v>5959</v>
      </c>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41" t="b">
        <v>0</v>
      </c>
      <c r="AM168" s="441" t="b">
        <v>0</v>
      </c>
      <c r="AN168" s="46" t="b">
        <v>0</v>
      </c>
      <c r="AO168" s="464"/>
      <c r="AP168" s="1270"/>
      <c r="AQ168" s="1270"/>
    </row>
    <row r="169" ht="21.0" customHeight="1">
      <c r="A169" s="1637">
        <v>166.0</v>
      </c>
      <c r="B169" s="432"/>
      <c r="C169" s="432" t="s">
        <v>5960</v>
      </c>
      <c r="D169" s="434" t="s">
        <v>5961</v>
      </c>
      <c r="E169" s="503">
        <v>34694.0</v>
      </c>
      <c r="F169" s="482">
        <f t="shared" ref="F169:F170" si="26">DATEDIF(E169,TODAY(),"Y")</f>
        <v>28</v>
      </c>
      <c r="G169" s="1062">
        <f t="shared" si="17"/>
        <v>28.83561644</v>
      </c>
      <c r="H169" s="56">
        <v>3.8292772E7</v>
      </c>
      <c r="I169" s="491" t="s">
        <v>391</v>
      </c>
      <c r="J169" s="491"/>
      <c r="K169" s="57" t="s">
        <v>5962</v>
      </c>
      <c r="L169" s="57" t="s">
        <v>5963</v>
      </c>
      <c r="M169" s="413"/>
      <c r="N169" s="413"/>
      <c r="O169" s="57" t="s">
        <v>5964</v>
      </c>
      <c r="P169" s="413"/>
      <c r="Q169" s="413"/>
      <c r="R169" s="413"/>
      <c r="S169" s="57" t="s">
        <v>5965</v>
      </c>
      <c r="T169" s="413"/>
      <c r="U169" s="413"/>
      <c r="V169" s="413"/>
      <c r="W169" s="413"/>
      <c r="X169" s="413"/>
      <c r="Y169" s="413"/>
      <c r="Z169" s="413"/>
      <c r="AA169" s="413"/>
      <c r="AB169" s="413"/>
      <c r="AC169" s="413"/>
      <c r="AD169" s="413"/>
      <c r="AE169" s="413"/>
      <c r="AF169" s="413"/>
      <c r="AG169" s="413"/>
      <c r="AH169" s="413"/>
      <c r="AI169" s="413"/>
      <c r="AJ169" s="413"/>
      <c r="AK169" s="413"/>
      <c r="AL169" s="441" t="b">
        <v>0</v>
      </c>
      <c r="AM169" s="441" t="b">
        <v>0</v>
      </c>
      <c r="AN169" s="46" t="b">
        <v>0</v>
      </c>
      <c r="AO169" s="464"/>
      <c r="AP169" s="1270"/>
      <c r="AQ169" s="1270"/>
    </row>
    <row r="170" ht="21.0" customHeight="1">
      <c r="A170" s="1637">
        <v>167.0</v>
      </c>
      <c r="B170" s="432"/>
      <c r="C170" s="432" t="s">
        <v>5966</v>
      </c>
      <c r="D170" s="511" t="s">
        <v>5967</v>
      </c>
      <c r="E170" s="435">
        <v>35394.0</v>
      </c>
      <c r="F170" s="473">
        <f t="shared" si="26"/>
        <v>26</v>
      </c>
      <c r="G170" s="1062">
        <f t="shared" si="17"/>
        <v>26.91780822</v>
      </c>
      <c r="H170" s="59">
        <v>5.72350156E8</v>
      </c>
      <c r="I170" s="52"/>
      <c r="J170" s="52"/>
      <c r="K170" s="413" t="s">
        <v>5968</v>
      </c>
      <c r="L170" s="413">
        <v>8.177158739E9</v>
      </c>
      <c r="M170" s="413"/>
      <c r="N170" s="413"/>
      <c r="O170" s="413" t="s">
        <v>5969</v>
      </c>
      <c r="P170" s="413"/>
      <c r="Q170" s="413"/>
      <c r="R170" s="413"/>
      <c r="S170" s="413"/>
      <c r="T170" s="413"/>
      <c r="U170" s="413"/>
      <c r="V170" s="413"/>
      <c r="W170" s="413"/>
      <c r="X170" s="413"/>
      <c r="Y170" s="413"/>
      <c r="Z170" s="413"/>
      <c r="AA170" s="413"/>
      <c r="AB170" s="413"/>
      <c r="AC170" s="413"/>
      <c r="AD170" s="413"/>
      <c r="AE170" s="413"/>
      <c r="AF170" s="413"/>
      <c r="AG170" s="413"/>
      <c r="AH170" s="413"/>
      <c r="AI170" s="413"/>
      <c r="AJ170" s="413"/>
      <c r="AK170" s="413"/>
      <c r="AL170" s="441" t="b">
        <v>0</v>
      </c>
      <c r="AM170" s="441" t="b">
        <v>0</v>
      </c>
      <c r="AN170" s="46" t="b">
        <v>0</v>
      </c>
      <c r="AO170" s="464"/>
      <c r="AP170" s="1270"/>
      <c r="AQ170" s="1270"/>
    </row>
    <row r="171" ht="21.0" customHeight="1">
      <c r="A171" s="1637">
        <v>168.0</v>
      </c>
      <c r="B171" s="507"/>
      <c r="C171" s="456" t="s">
        <v>5970</v>
      </c>
      <c r="D171" s="469" t="s">
        <v>5971</v>
      </c>
      <c r="E171" s="503">
        <v>32736.0</v>
      </c>
      <c r="F171" s="482">
        <f>2020-1989</f>
        <v>31</v>
      </c>
      <c r="G171" s="1062">
        <f t="shared" si="17"/>
        <v>34.2</v>
      </c>
      <c r="H171" s="56">
        <v>3.4541253E7</v>
      </c>
      <c r="I171" s="491" t="s">
        <v>391</v>
      </c>
      <c r="J171" s="491"/>
      <c r="K171" s="57" t="s">
        <v>5972</v>
      </c>
      <c r="L171" s="57">
        <v>1.131954341E9</v>
      </c>
      <c r="M171" s="413"/>
      <c r="N171" s="413"/>
      <c r="O171" s="57" t="s">
        <v>5973</v>
      </c>
      <c r="P171" s="413"/>
      <c r="Q171" s="413"/>
      <c r="R171" s="413"/>
      <c r="S171" s="57" t="s">
        <v>5974</v>
      </c>
      <c r="T171" s="413"/>
      <c r="U171" s="413"/>
      <c r="V171" s="413"/>
      <c r="W171" s="413"/>
      <c r="X171" s="413"/>
      <c r="Y171" s="413"/>
      <c r="Z171" s="413"/>
      <c r="AA171" s="413"/>
      <c r="AB171" s="413"/>
      <c r="AC171" s="413"/>
      <c r="AD171" s="413"/>
      <c r="AE171" s="413"/>
      <c r="AF171" s="413"/>
      <c r="AG171" s="413"/>
      <c r="AH171" s="413"/>
      <c r="AI171" s="413"/>
      <c r="AJ171" s="413"/>
      <c r="AK171" s="413"/>
      <c r="AL171" s="441" t="b">
        <v>0</v>
      </c>
      <c r="AM171" s="441" t="b">
        <v>0</v>
      </c>
      <c r="AN171" s="46" t="b">
        <v>0</v>
      </c>
      <c r="AO171" s="464"/>
      <c r="AP171" s="1270"/>
      <c r="AQ171" s="1270"/>
    </row>
    <row r="172" ht="21.0" customHeight="1">
      <c r="A172" s="1637">
        <v>169.0</v>
      </c>
      <c r="B172" s="432"/>
      <c r="C172" s="456" t="s">
        <v>5975</v>
      </c>
      <c r="D172" s="469" t="s">
        <v>5976</v>
      </c>
      <c r="E172" s="435">
        <v>35556.0</v>
      </c>
      <c r="F172" s="482">
        <f t="shared" ref="F172:F176" si="27">DATEDIF(E172,TODAY(),"Y")</f>
        <v>26</v>
      </c>
      <c r="G172" s="1062">
        <f t="shared" si="17"/>
        <v>26.4739726</v>
      </c>
      <c r="H172" s="56">
        <v>4.3567549E7</v>
      </c>
      <c r="I172" s="491" t="s">
        <v>391</v>
      </c>
      <c r="J172" s="491"/>
      <c r="K172" s="57" t="s">
        <v>5977</v>
      </c>
      <c r="L172" s="57">
        <v>1.531150431E9</v>
      </c>
      <c r="M172" s="413"/>
      <c r="N172" s="413"/>
      <c r="O172" s="57" t="s">
        <v>5978</v>
      </c>
      <c r="P172" s="413"/>
      <c r="Q172" s="413"/>
      <c r="R172" s="413"/>
      <c r="S172" s="57"/>
      <c r="T172" s="413"/>
      <c r="U172" s="413"/>
      <c r="V172" s="413"/>
      <c r="W172" s="413"/>
      <c r="X172" s="413"/>
      <c r="Y172" s="413"/>
      <c r="Z172" s="413"/>
      <c r="AA172" s="413"/>
      <c r="AB172" s="413"/>
      <c r="AC172" s="413"/>
      <c r="AD172" s="413"/>
      <c r="AE172" s="413"/>
      <c r="AF172" s="413"/>
      <c r="AG172" s="413"/>
      <c r="AH172" s="413"/>
      <c r="AI172" s="413"/>
      <c r="AJ172" s="413"/>
      <c r="AK172" s="413"/>
      <c r="AL172" s="441" t="b">
        <v>0</v>
      </c>
      <c r="AM172" s="441" t="b">
        <v>0</v>
      </c>
      <c r="AN172" s="46" t="b">
        <v>0</v>
      </c>
      <c r="AO172" s="464"/>
      <c r="AP172" s="1270"/>
      <c r="AQ172" s="1270"/>
    </row>
    <row r="173" ht="21.0" customHeight="1">
      <c r="A173" s="1637">
        <v>170.0</v>
      </c>
      <c r="B173" s="432"/>
      <c r="C173" s="456" t="s">
        <v>5979</v>
      </c>
      <c r="D173" s="469" t="s">
        <v>5980</v>
      </c>
      <c r="E173" s="435">
        <v>36998.0</v>
      </c>
      <c r="F173" s="482">
        <f t="shared" si="27"/>
        <v>22</v>
      </c>
      <c r="G173" s="1062">
        <f t="shared" si="17"/>
        <v>22.52328767</v>
      </c>
      <c r="H173" s="56">
        <v>4.3447958E7</v>
      </c>
      <c r="I173" s="491" t="s">
        <v>391</v>
      </c>
      <c r="J173" s="491"/>
      <c r="K173" s="57" t="s">
        <v>5981</v>
      </c>
      <c r="L173" s="57">
        <v>1.155840351E9</v>
      </c>
      <c r="M173" s="413"/>
      <c r="N173" s="413"/>
      <c r="O173" s="57" t="s">
        <v>5982</v>
      </c>
      <c r="P173" s="413"/>
      <c r="Q173" s="413"/>
      <c r="R173" s="413"/>
      <c r="S173" s="57" t="s">
        <v>5983</v>
      </c>
      <c r="T173" s="413"/>
      <c r="U173" s="413"/>
      <c r="V173" s="413"/>
      <c r="W173" s="413"/>
      <c r="X173" s="413"/>
      <c r="Y173" s="413"/>
      <c r="Z173" s="413"/>
      <c r="AA173" s="413"/>
      <c r="AB173" s="413"/>
      <c r="AC173" s="413"/>
      <c r="AD173" s="413"/>
      <c r="AE173" s="413"/>
      <c r="AF173" s="413"/>
      <c r="AG173" s="413"/>
      <c r="AH173" s="413"/>
      <c r="AI173" s="413"/>
      <c r="AJ173" s="413"/>
      <c r="AK173" s="413"/>
      <c r="AL173" s="441" t="b">
        <v>0</v>
      </c>
      <c r="AM173" s="441" t="b">
        <v>0</v>
      </c>
      <c r="AN173" s="46" t="b">
        <v>0</v>
      </c>
      <c r="AO173" s="464"/>
      <c r="AP173" s="1270"/>
      <c r="AQ173" s="1270"/>
    </row>
    <row r="174" ht="21.0" customHeight="1">
      <c r="A174" s="1636">
        <v>171.0</v>
      </c>
      <c r="B174" s="432"/>
      <c r="C174" s="432" t="s">
        <v>5984</v>
      </c>
      <c r="D174" s="434" t="s">
        <v>5985</v>
      </c>
      <c r="E174" s="435">
        <v>34984.0</v>
      </c>
      <c r="F174" s="473">
        <f t="shared" si="27"/>
        <v>28</v>
      </c>
      <c r="G174" s="1062">
        <f t="shared" si="17"/>
        <v>28.04109589</v>
      </c>
      <c r="H174" s="59">
        <v>9.554916E7</v>
      </c>
      <c r="I174" s="52"/>
      <c r="J174" s="52"/>
      <c r="K174" s="413" t="s">
        <v>5986</v>
      </c>
      <c r="L174" s="413">
        <v>1.164032004E9</v>
      </c>
      <c r="M174" s="413"/>
      <c r="N174" s="413"/>
      <c r="O174" s="413" t="s">
        <v>5987</v>
      </c>
      <c r="P174" s="413"/>
      <c r="Q174" s="413"/>
      <c r="R174" s="413"/>
      <c r="S174" s="413"/>
      <c r="T174" s="413"/>
      <c r="U174" s="413"/>
      <c r="V174" s="413"/>
      <c r="W174" s="413"/>
      <c r="X174" s="413"/>
      <c r="Y174" s="413"/>
      <c r="Z174" s="413"/>
      <c r="AA174" s="413"/>
      <c r="AB174" s="413"/>
      <c r="AC174" s="413"/>
      <c r="AD174" s="413"/>
      <c r="AE174" s="413"/>
      <c r="AF174" s="413"/>
      <c r="AG174" s="413"/>
      <c r="AH174" s="413"/>
      <c r="AI174" s="413"/>
      <c r="AJ174" s="413"/>
      <c r="AK174" s="413"/>
      <c r="AL174" s="441" t="b">
        <v>0</v>
      </c>
      <c r="AM174" s="441" t="b">
        <v>0</v>
      </c>
      <c r="AN174" s="46" t="b">
        <v>0</v>
      </c>
      <c r="AO174" s="464"/>
      <c r="AP174" s="1270"/>
      <c r="AQ174" s="1270"/>
    </row>
    <row r="175" ht="21.0" customHeight="1">
      <c r="A175" s="1637">
        <v>172.0</v>
      </c>
      <c r="B175" s="432"/>
      <c r="C175" s="432" t="s">
        <v>5988</v>
      </c>
      <c r="D175" s="434" t="s">
        <v>5989</v>
      </c>
      <c r="E175" s="435">
        <v>35884.0</v>
      </c>
      <c r="F175" s="473">
        <f t="shared" si="27"/>
        <v>25</v>
      </c>
      <c r="G175" s="1062">
        <f t="shared" si="17"/>
        <v>25.57534247</v>
      </c>
      <c r="H175" s="59">
        <v>4.1127929E7</v>
      </c>
      <c r="I175" s="52"/>
      <c r="J175" s="52"/>
      <c r="K175" s="413" t="s">
        <v>5990</v>
      </c>
      <c r="L175" s="413">
        <v>1.159978738E9</v>
      </c>
      <c r="M175" s="413"/>
      <c r="N175" s="413"/>
      <c r="O175" s="413" t="s">
        <v>5991</v>
      </c>
      <c r="P175" s="413"/>
      <c r="Q175" s="413"/>
      <c r="R175" s="413"/>
      <c r="S175" s="413"/>
      <c r="T175" s="413"/>
      <c r="U175" s="413"/>
      <c r="V175" s="413"/>
      <c r="W175" s="413"/>
      <c r="X175" s="413"/>
      <c r="Y175" s="413"/>
      <c r="Z175" s="413"/>
      <c r="AA175" s="413"/>
      <c r="AB175" s="413"/>
      <c r="AC175" s="413"/>
      <c r="AD175" s="413"/>
      <c r="AE175" s="413"/>
      <c r="AF175" s="413"/>
      <c r="AG175" s="413"/>
      <c r="AH175" s="413"/>
      <c r="AI175" s="413"/>
      <c r="AJ175" s="413"/>
      <c r="AK175" s="413"/>
      <c r="AL175" s="441" t="b">
        <v>0</v>
      </c>
      <c r="AM175" s="441" t="b">
        <v>0</v>
      </c>
      <c r="AN175" s="46" t="b">
        <v>0</v>
      </c>
      <c r="AO175" s="464"/>
      <c r="AP175" s="1270"/>
      <c r="AQ175" s="1270"/>
    </row>
    <row r="176" ht="21.0" customHeight="1">
      <c r="A176" s="1637">
        <v>173.0</v>
      </c>
      <c r="B176" s="456"/>
      <c r="C176" s="456" t="s">
        <v>5992</v>
      </c>
      <c r="D176" s="469" t="s">
        <v>5993</v>
      </c>
      <c r="E176" s="435">
        <v>36753.0</v>
      </c>
      <c r="F176" s="482">
        <f t="shared" si="27"/>
        <v>23</v>
      </c>
      <c r="G176" s="1062">
        <f t="shared" si="17"/>
        <v>23.19452055</v>
      </c>
      <c r="H176" s="56">
        <v>9.506484E7</v>
      </c>
      <c r="I176" s="491" t="s">
        <v>3791</v>
      </c>
      <c r="J176" s="491"/>
      <c r="K176" s="57" t="s">
        <v>5994</v>
      </c>
      <c r="L176" s="57" t="s">
        <v>5995</v>
      </c>
      <c r="M176" s="413"/>
      <c r="N176" s="413"/>
      <c r="O176" s="57" t="s">
        <v>5996</v>
      </c>
      <c r="P176" s="413"/>
      <c r="Q176" s="413"/>
      <c r="R176" s="413"/>
      <c r="S176" s="57" t="s">
        <v>5997</v>
      </c>
      <c r="T176" s="413"/>
      <c r="U176" s="413"/>
      <c r="V176" s="413"/>
      <c r="W176" s="413"/>
      <c r="X176" s="413"/>
      <c r="Y176" s="413"/>
      <c r="Z176" s="413"/>
      <c r="AA176" s="413"/>
      <c r="AB176" s="413"/>
      <c r="AC176" s="413"/>
      <c r="AD176" s="413"/>
      <c r="AE176" s="413"/>
      <c r="AF176" s="413"/>
      <c r="AG176" s="413"/>
      <c r="AH176" s="413"/>
      <c r="AI176" s="413"/>
      <c r="AJ176" s="413"/>
      <c r="AK176" s="413"/>
      <c r="AL176" s="441" t="b">
        <v>0</v>
      </c>
      <c r="AM176" s="441" t="b">
        <v>0</v>
      </c>
      <c r="AN176" s="46" t="b">
        <v>0</v>
      </c>
      <c r="AO176" s="464"/>
      <c r="AP176" s="1270"/>
      <c r="AQ176" s="1270"/>
    </row>
    <row r="177" ht="21.0" customHeight="1">
      <c r="A177" s="1637">
        <v>174.0</v>
      </c>
      <c r="B177" s="432"/>
      <c r="C177" s="432" t="s">
        <v>5998</v>
      </c>
      <c r="D177" s="434" t="s">
        <v>5999</v>
      </c>
      <c r="E177" s="435"/>
      <c r="F177" s="473"/>
      <c r="G177" s="1062" t="str">
        <f t="shared" si="17"/>
        <v/>
      </c>
      <c r="H177" s="59"/>
      <c r="I177" s="52"/>
      <c r="J177" s="52"/>
      <c r="K177" s="413"/>
      <c r="L177" s="413">
        <v>2.392564472E9</v>
      </c>
      <c r="M177" s="413"/>
      <c r="N177" s="413"/>
      <c r="O177" s="413" t="s">
        <v>5877</v>
      </c>
      <c r="P177" s="413"/>
      <c r="Q177" s="413"/>
      <c r="R177" s="413"/>
      <c r="S177" s="413"/>
      <c r="T177" s="413"/>
      <c r="U177" s="413"/>
      <c r="V177" s="413"/>
      <c r="W177" s="413"/>
      <c r="X177" s="413"/>
      <c r="Y177" s="413"/>
      <c r="Z177" s="413"/>
      <c r="AA177" s="413"/>
      <c r="AB177" s="413"/>
      <c r="AC177" s="413"/>
      <c r="AD177" s="413"/>
      <c r="AE177" s="413"/>
      <c r="AF177" s="413"/>
      <c r="AG177" s="413"/>
      <c r="AH177" s="413"/>
      <c r="AI177" s="413"/>
      <c r="AJ177" s="413"/>
      <c r="AK177" s="413"/>
      <c r="AL177" s="441" t="b">
        <v>0</v>
      </c>
      <c r="AM177" s="441" t="b">
        <v>0</v>
      </c>
      <c r="AN177" s="46" t="b">
        <v>0</v>
      </c>
      <c r="AO177" s="464"/>
      <c r="AP177" s="1270"/>
      <c r="AQ177" s="1270"/>
    </row>
    <row r="178" ht="21.0" customHeight="1">
      <c r="A178" s="1637">
        <v>175.0</v>
      </c>
      <c r="B178" s="432"/>
      <c r="C178" s="432" t="s">
        <v>6000</v>
      </c>
      <c r="D178" s="434" t="s">
        <v>6001</v>
      </c>
      <c r="E178" s="435">
        <v>36004.0</v>
      </c>
      <c r="F178" s="482">
        <f t="shared" ref="F178:F183" si="28">DATEDIF(E178,TODAY(),"Y")</f>
        <v>25</v>
      </c>
      <c r="G178" s="1062">
        <f t="shared" si="17"/>
        <v>25.24657534</v>
      </c>
      <c r="H178" s="56">
        <v>4.1399102E7</v>
      </c>
      <c r="I178" s="491" t="s">
        <v>391</v>
      </c>
      <c r="J178" s="491"/>
      <c r="K178" s="57" t="s">
        <v>6002</v>
      </c>
      <c r="L178" s="57">
        <v>1.558331148E9</v>
      </c>
      <c r="M178" s="413"/>
      <c r="N178" s="413"/>
      <c r="O178" s="57" t="s">
        <v>6003</v>
      </c>
      <c r="P178" s="413"/>
      <c r="Q178" s="413"/>
      <c r="R178" s="413"/>
      <c r="S178" s="57" t="s">
        <v>6004</v>
      </c>
      <c r="T178" s="413"/>
      <c r="U178" s="413"/>
      <c r="V178" s="413"/>
      <c r="W178" s="413"/>
      <c r="X178" s="413"/>
      <c r="Y178" s="413"/>
      <c r="Z178" s="413"/>
      <c r="AA178" s="413"/>
      <c r="AB178" s="413"/>
      <c r="AC178" s="413"/>
      <c r="AD178" s="413"/>
      <c r="AE178" s="413"/>
      <c r="AF178" s="413"/>
      <c r="AG178" s="413"/>
      <c r="AH178" s="413"/>
      <c r="AI178" s="413"/>
      <c r="AJ178" s="413"/>
      <c r="AK178" s="413"/>
      <c r="AL178" s="441" t="b">
        <v>0</v>
      </c>
      <c r="AM178" s="441" t="b">
        <v>0</v>
      </c>
      <c r="AN178" s="46" t="b">
        <v>0</v>
      </c>
      <c r="AO178" s="464"/>
      <c r="AP178" s="1270"/>
      <c r="AQ178" s="1270"/>
    </row>
    <row r="179" ht="21.0" customHeight="1">
      <c r="A179" s="1637">
        <v>176.0</v>
      </c>
      <c r="B179" s="456"/>
      <c r="C179" s="432" t="s">
        <v>6005</v>
      </c>
      <c r="D179" s="434" t="s">
        <v>6006</v>
      </c>
      <c r="E179" s="435">
        <v>36318.0</v>
      </c>
      <c r="F179" s="473">
        <f t="shared" si="28"/>
        <v>24</v>
      </c>
      <c r="G179" s="1062">
        <f t="shared" si="17"/>
        <v>24.38630137</v>
      </c>
      <c r="H179" s="59">
        <v>8339741.0</v>
      </c>
      <c r="I179" s="27" t="s">
        <v>6007</v>
      </c>
      <c r="J179" s="27"/>
      <c r="K179" s="413" t="s">
        <v>6008</v>
      </c>
      <c r="L179" s="413">
        <v>9.115746748E10</v>
      </c>
      <c r="M179" s="413"/>
      <c r="N179" s="413"/>
      <c r="O179" s="413" t="s">
        <v>6009</v>
      </c>
      <c r="P179" s="413"/>
      <c r="Q179" s="413"/>
      <c r="R179" s="413"/>
      <c r="S179" s="413"/>
      <c r="T179" s="413"/>
      <c r="U179" s="413"/>
      <c r="V179" s="413"/>
      <c r="W179" s="413"/>
      <c r="X179" s="413"/>
      <c r="Y179" s="413"/>
      <c r="Z179" s="413"/>
      <c r="AA179" s="413"/>
      <c r="AB179" s="413"/>
      <c r="AC179" s="413"/>
      <c r="AD179" s="413"/>
      <c r="AE179" s="413"/>
      <c r="AF179" s="413"/>
      <c r="AG179" s="413"/>
      <c r="AH179" s="413"/>
      <c r="AI179" s="413"/>
      <c r="AJ179" s="413"/>
      <c r="AK179" s="413"/>
      <c r="AL179" s="441" t="b">
        <v>0</v>
      </c>
      <c r="AM179" s="441" t="b">
        <v>0</v>
      </c>
      <c r="AN179" s="46" t="b">
        <v>0</v>
      </c>
      <c r="AO179" s="464"/>
      <c r="AP179" s="1270"/>
      <c r="AQ179" s="1270"/>
    </row>
    <row r="180" ht="21.0" customHeight="1">
      <c r="A180" s="1637">
        <v>177.0</v>
      </c>
      <c r="B180" s="456"/>
      <c r="C180" s="432" t="s">
        <v>6010</v>
      </c>
      <c r="D180" s="434" t="s">
        <v>6011</v>
      </c>
      <c r="E180" s="435">
        <v>36783.0</v>
      </c>
      <c r="F180" s="473">
        <f t="shared" si="28"/>
        <v>23</v>
      </c>
      <c r="G180" s="1062">
        <f t="shared" si="17"/>
        <v>23.11232877</v>
      </c>
      <c r="H180" s="59">
        <v>4.282306E7</v>
      </c>
      <c r="I180" s="491" t="s">
        <v>391</v>
      </c>
      <c r="J180" s="491"/>
      <c r="K180" s="413"/>
      <c r="L180" s="413">
        <v>1.534605634E9</v>
      </c>
      <c r="M180" s="413"/>
      <c r="N180" s="413"/>
      <c r="O180" s="413" t="s">
        <v>5819</v>
      </c>
      <c r="P180" s="413"/>
      <c r="Q180" s="413"/>
      <c r="R180" s="413"/>
      <c r="S180" s="413"/>
      <c r="T180" s="413"/>
      <c r="U180" s="413"/>
      <c r="V180" s="413"/>
      <c r="W180" s="413"/>
      <c r="X180" s="413"/>
      <c r="Y180" s="413"/>
      <c r="Z180" s="413"/>
      <c r="AA180" s="413"/>
      <c r="AB180" s="413"/>
      <c r="AC180" s="413"/>
      <c r="AD180" s="413"/>
      <c r="AE180" s="413"/>
      <c r="AF180" s="413"/>
      <c r="AG180" s="413"/>
      <c r="AH180" s="413"/>
      <c r="AI180" s="413"/>
      <c r="AJ180" s="413"/>
      <c r="AK180" s="413"/>
      <c r="AL180" s="441" t="b">
        <v>0</v>
      </c>
      <c r="AM180" s="441" t="b">
        <v>0</v>
      </c>
      <c r="AN180" s="46" t="b">
        <v>0</v>
      </c>
      <c r="AO180" s="464"/>
      <c r="AP180" s="1270"/>
      <c r="AQ180" s="1270"/>
    </row>
    <row r="181" ht="21.0" customHeight="1">
      <c r="A181" s="1637">
        <v>178.0</v>
      </c>
      <c r="B181" s="432"/>
      <c r="C181" s="432" t="s">
        <v>6012</v>
      </c>
      <c r="D181" s="434" t="s">
        <v>6013</v>
      </c>
      <c r="E181" s="483">
        <v>32692.0</v>
      </c>
      <c r="F181" s="473">
        <f t="shared" si="28"/>
        <v>34</v>
      </c>
      <c r="G181" s="1062">
        <f t="shared" si="17"/>
        <v>34.32054795</v>
      </c>
      <c r="H181" s="59">
        <v>1.41189806E8</v>
      </c>
      <c r="I181" s="52"/>
      <c r="J181" s="52"/>
      <c r="K181" s="413"/>
      <c r="L181" s="413">
        <v>9.1156449846E10</v>
      </c>
      <c r="M181" s="413"/>
      <c r="N181" s="413"/>
      <c r="O181" s="413" t="s">
        <v>6014</v>
      </c>
      <c r="P181" s="413"/>
      <c r="Q181" s="413"/>
      <c r="R181" s="413"/>
      <c r="S181" s="413"/>
      <c r="T181" s="413"/>
      <c r="U181" s="413"/>
      <c r="V181" s="413"/>
      <c r="W181" s="413"/>
      <c r="X181" s="413"/>
      <c r="Y181" s="413"/>
      <c r="Z181" s="413"/>
      <c r="AA181" s="413"/>
      <c r="AB181" s="413"/>
      <c r="AC181" s="413"/>
      <c r="AD181" s="413"/>
      <c r="AE181" s="413"/>
      <c r="AF181" s="413"/>
      <c r="AG181" s="413"/>
      <c r="AH181" s="413"/>
      <c r="AI181" s="413"/>
      <c r="AJ181" s="413"/>
      <c r="AK181" s="413"/>
      <c r="AL181" s="441" t="b">
        <v>0</v>
      </c>
      <c r="AM181" s="441" t="b">
        <v>0</v>
      </c>
      <c r="AN181" s="46" t="b">
        <v>0</v>
      </c>
      <c r="AO181" s="464"/>
      <c r="AP181" s="1270"/>
      <c r="AQ181" s="1270"/>
    </row>
    <row r="182" ht="21.0" customHeight="1">
      <c r="A182" s="1637">
        <v>179.0</v>
      </c>
      <c r="B182" s="432"/>
      <c r="C182" s="432" t="s">
        <v>6015</v>
      </c>
      <c r="D182" s="434" t="s">
        <v>6016</v>
      </c>
      <c r="E182" s="483">
        <v>35870.0</v>
      </c>
      <c r="F182" s="473">
        <f t="shared" si="28"/>
        <v>25</v>
      </c>
      <c r="G182" s="1062">
        <f t="shared" si="17"/>
        <v>25.61369863</v>
      </c>
      <c r="H182" s="59" t="s">
        <v>473</v>
      </c>
      <c r="I182" s="27" t="s">
        <v>3864</v>
      </c>
      <c r="J182" s="27"/>
      <c r="K182" s="413" t="s">
        <v>6017</v>
      </c>
      <c r="L182" s="413">
        <v>4.915779559685E12</v>
      </c>
      <c r="M182" s="413"/>
      <c r="N182" s="413"/>
      <c r="O182" s="413" t="s">
        <v>6018</v>
      </c>
      <c r="P182" s="413"/>
      <c r="Q182" s="413"/>
      <c r="R182" s="413"/>
      <c r="S182" s="413"/>
      <c r="T182" s="413"/>
      <c r="U182" s="413"/>
      <c r="V182" s="413"/>
      <c r="W182" s="413"/>
      <c r="X182" s="413"/>
      <c r="Y182" s="413"/>
      <c r="Z182" s="413"/>
      <c r="AA182" s="413"/>
      <c r="AB182" s="413"/>
      <c r="AC182" s="413"/>
      <c r="AD182" s="413"/>
      <c r="AE182" s="413"/>
      <c r="AF182" s="413"/>
      <c r="AG182" s="413"/>
      <c r="AH182" s="413"/>
      <c r="AI182" s="413"/>
      <c r="AJ182" s="413"/>
      <c r="AK182" s="413"/>
      <c r="AL182" s="441" t="b">
        <v>0</v>
      </c>
      <c r="AM182" s="441" t="b">
        <v>0</v>
      </c>
      <c r="AN182" s="46" t="b">
        <v>0</v>
      </c>
      <c r="AO182" s="464"/>
      <c r="AP182" s="1270"/>
      <c r="AQ182" s="1270"/>
    </row>
    <row r="183" ht="21.0" customHeight="1">
      <c r="A183" s="1637">
        <v>180.0</v>
      </c>
      <c r="B183" s="432"/>
      <c r="C183" s="432" t="s">
        <v>6019</v>
      </c>
      <c r="D183" s="434" t="s">
        <v>6020</v>
      </c>
      <c r="E183" s="435">
        <v>37166.0</v>
      </c>
      <c r="F183" s="473">
        <f t="shared" si="28"/>
        <v>22</v>
      </c>
      <c r="G183" s="1062">
        <f t="shared" si="17"/>
        <v>22.0630137</v>
      </c>
      <c r="H183" s="59">
        <v>4.4398634E7</v>
      </c>
      <c r="I183" s="491" t="s">
        <v>391</v>
      </c>
      <c r="J183" s="491"/>
      <c r="K183" s="413" t="s">
        <v>6021</v>
      </c>
      <c r="L183" s="413">
        <v>1.171652421E9</v>
      </c>
      <c r="M183" s="413"/>
      <c r="N183" s="413"/>
      <c r="O183" s="413" t="s">
        <v>5914</v>
      </c>
      <c r="P183" s="413"/>
      <c r="Q183" s="413"/>
      <c r="R183" s="413"/>
      <c r="S183" s="413"/>
      <c r="T183" s="413"/>
      <c r="U183" s="413"/>
      <c r="V183" s="413"/>
      <c r="W183" s="413"/>
      <c r="X183" s="413"/>
      <c r="Y183" s="413"/>
      <c r="Z183" s="413"/>
      <c r="AA183" s="413"/>
      <c r="AB183" s="413"/>
      <c r="AC183" s="413"/>
      <c r="AD183" s="413"/>
      <c r="AE183" s="413"/>
      <c r="AF183" s="413"/>
      <c r="AG183" s="413"/>
      <c r="AH183" s="413"/>
      <c r="AI183" s="413"/>
      <c r="AJ183" s="413"/>
      <c r="AK183" s="413"/>
      <c r="AL183" s="441" t="b">
        <v>0</v>
      </c>
      <c r="AM183" s="441" t="b">
        <v>0</v>
      </c>
      <c r="AN183" s="46" t="b">
        <v>0</v>
      </c>
      <c r="AO183" s="464"/>
      <c r="AP183" s="1270"/>
      <c r="AQ183" s="1270"/>
    </row>
    <row r="184" ht="21.0" customHeight="1">
      <c r="A184" s="1636">
        <v>181.0</v>
      </c>
      <c r="B184" s="432"/>
      <c r="C184" s="497" t="s">
        <v>5797</v>
      </c>
      <c r="D184" s="434" t="s">
        <v>6022</v>
      </c>
      <c r="E184" s="435"/>
      <c r="F184" s="473"/>
      <c r="G184" s="1062" t="str">
        <f t="shared" si="17"/>
        <v/>
      </c>
      <c r="H184" s="59"/>
      <c r="I184" s="52"/>
      <c r="J184" s="52"/>
      <c r="K184" s="413"/>
      <c r="L184" s="413">
        <v>1.13136112E9</v>
      </c>
      <c r="M184" s="413"/>
      <c r="N184" s="413"/>
      <c r="O184" s="413"/>
      <c r="P184" s="413"/>
      <c r="Q184" s="413"/>
      <c r="R184" s="413"/>
      <c r="S184" s="413"/>
      <c r="T184" s="413"/>
      <c r="U184" s="413"/>
      <c r="V184" s="413"/>
      <c r="W184" s="413"/>
      <c r="X184" s="413"/>
      <c r="Y184" s="413"/>
      <c r="Z184" s="413"/>
      <c r="AA184" s="413"/>
      <c r="AB184" s="413"/>
      <c r="AC184" s="413"/>
      <c r="AD184" s="413"/>
      <c r="AE184" s="413"/>
      <c r="AF184" s="413"/>
      <c r="AG184" s="413"/>
      <c r="AH184" s="413"/>
      <c r="AI184" s="413"/>
      <c r="AJ184" s="413"/>
      <c r="AK184" s="413"/>
      <c r="AL184" s="441" t="b">
        <v>0</v>
      </c>
      <c r="AM184" s="441" t="b">
        <v>0</v>
      </c>
      <c r="AN184" s="46" t="b">
        <v>0</v>
      </c>
      <c r="AO184" s="464"/>
      <c r="AP184" s="1270"/>
      <c r="AQ184" s="1270"/>
    </row>
    <row r="185" ht="21.0" customHeight="1">
      <c r="A185" s="1637">
        <v>182.0</v>
      </c>
      <c r="B185" s="432"/>
      <c r="C185" s="432" t="s">
        <v>6023</v>
      </c>
      <c r="D185" s="434" t="s">
        <v>6024</v>
      </c>
      <c r="E185" s="435">
        <v>34853.0</v>
      </c>
      <c r="F185" s="473">
        <f t="shared" ref="F185:F186" si="29">DATEDIF(E185,TODAY(),"Y")</f>
        <v>28</v>
      </c>
      <c r="G185" s="1062">
        <f t="shared" si="17"/>
        <v>28.4</v>
      </c>
      <c r="H185" s="59" t="s">
        <v>475</v>
      </c>
      <c r="I185" s="27" t="s">
        <v>5711</v>
      </c>
      <c r="J185" s="27"/>
      <c r="K185" s="413"/>
      <c r="L185" s="413">
        <v>1.123454502E9</v>
      </c>
      <c r="M185" s="413"/>
      <c r="N185" s="413"/>
      <c r="O185" s="413" t="s">
        <v>6025</v>
      </c>
      <c r="P185" s="413"/>
      <c r="Q185" s="413"/>
      <c r="R185" s="413"/>
      <c r="S185" s="413"/>
      <c r="T185" s="413"/>
      <c r="U185" s="413"/>
      <c r="V185" s="413"/>
      <c r="W185" s="413"/>
      <c r="X185" s="413"/>
      <c r="Y185" s="413"/>
      <c r="Z185" s="413"/>
      <c r="AA185" s="413"/>
      <c r="AB185" s="413"/>
      <c r="AC185" s="413"/>
      <c r="AD185" s="413"/>
      <c r="AE185" s="413"/>
      <c r="AF185" s="413"/>
      <c r="AG185" s="413"/>
      <c r="AH185" s="413"/>
      <c r="AI185" s="413"/>
      <c r="AJ185" s="413"/>
      <c r="AK185" s="413"/>
      <c r="AL185" s="441" t="b">
        <v>0</v>
      </c>
      <c r="AM185" s="441" t="b">
        <v>0</v>
      </c>
      <c r="AN185" s="46" t="b">
        <v>0</v>
      </c>
      <c r="AO185" s="464"/>
      <c r="AP185" s="1270"/>
      <c r="AQ185" s="1270"/>
    </row>
    <row r="186" ht="21.0" customHeight="1">
      <c r="A186" s="1637">
        <v>183.0</v>
      </c>
      <c r="B186" s="456"/>
      <c r="C186" s="432" t="s">
        <v>6026</v>
      </c>
      <c r="D186" s="434" t="s">
        <v>6027</v>
      </c>
      <c r="E186" s="435">
        <v>35268.0</v>
      </c>
      <c r="F186" s="473">
        <f t="shared" si="29"/>
        <v>27</v>
      </c>
      <c r="G186" s="1062">
        <f t="shared" si="17"/>
        <v>27.2630137</v>
      </c>
      <c r="H186" s="59">
        <v>3.9632187E7</v>
      </c>
      <c r="I186" s="491" t="s">
        <v>391</v>
      </c>
      <c r="J186" s="491"/>
      <c r="K186" s="413"/>
      <c r="L186" s="413">
        <v>1.132415839E9</v>
      </c>
      <c r="M186" s="413"/>
      <c r="N186" s="413"/>
      <c r="O186" s="413" t="s">
        <v>6028</v>
      </c>
      <c r="P186" s="413"/>
      <c r="Q186" s="413"/>
      <c r="R186" s="413"/>
      <c r="S186" s="413"/>
      <c r="T186" s="413"/>
      <c r="U186" s="413"/>
      <c r="V186" s="413"/>
      <c r="W186" s="413"/>
      <c r="X186" s="413"/>
      <c r="Y186" s="413"/>
      <c r="Z186" s="413"/>
      <c r="AA186" s="413"/>
      <c r="AB186" s="413"/>
      <c r="AC186" s="413"/>
      <c r="AD186" s="413"/>
      <c r="AE186" s="413"/>
      <c r="AF186" s="413"/>
      <c r="AG186" s="413"/>
      <c r="AH186" s="413"/>
      <c r="AI186" s="413"/>
      <c r="AJ186" s="413"/>
      <c r="AK186" s="413"/>
      <c r="AL186" s="441" t="b">
        <v>0</v>
      </c>
      <c r="AM186" s="441" t="b">
        <v>0</v>
      </c>
      <c r="AN186" s="46" t="b">
        <v>0</v>
      </c>
      <c r="AO186" s="464"/>
      <c r="AP186" s="1270"/>
      <c r="AQ186" s="1270"/>
    </row>
    <row r="187" ht="21.0" customHeight="1">
      <c r="A187" s="1637">
        <v>184.0</v>
      </c>
      <c r="B187" s="456"/>
      <c r="C187" s="432" t="s">
        <v>6029</v>
      </c>
      <c r="D187" s="512" t="s">
        <v>6030</v>
      </c>
      <c r="E187" s="435">
        <v>36864.0</v>
      </c>
      <c r="F187" s="473">
        <f>2019-2000</f>
        <v>19</v>
      </c>
      <c r="G187" s="1062">
        <f t="shared" si="17"/>
        <v>22.89041096</v>
      </c>
      <c r="H187" s="59">
        <v>4.305795E7</v>
      </c>
      <c r="I187" s="52" t="s">
        <v>391</v>
      </c>
      <c r="J187" s="52"/>
      <c r="K187" s="413" t="s">
        <v>6031</v>
      </c>
      <c r="L187" s="413">
        <v>1.166148913E9</v>
      </c>
      <c r="M187" s="413"/>
      <c r="N187" s="413"/>
      <c r="O187" s="413" t="s">
        <v>5914</v>
      </c>
      <c r="P187" s="413"/>
      <c r="Q187" s="413"/>
      <c r="R187" s="413"/>
      <c r="S187" s="413"/>
      <c r="T187" s="413"/>
      <c r="U187" s="413"/>
      <c r="V187" s="413"/>
      <c r="W187" s="413"/>
      <c r="X187" s="413"/>
      <c r="Y187" s="413"/>
      <c r="Z187" s="413"/>
      <c r="AA187" s="413"/>
      <c r="AB187" s="413"/>
      <c r="AC187" s="413"/>
      <c r="AD187" s="413"/>
      <c r="AE187" s="413"/>
      <c r="AF187" s="413"/>
      <c r="AG187" s="413"/>
      <c r="AH187" s="413"/>
      <c r="AI187" s="413"/>
      <c r="AJ187" s="413"/>
      <c r="AK187" s="413"/>
      <c r="AL187" s="441" t="b">
        <v>0</v>
      </c>
      <c r="AM187" s="441" t="b">
        <v>0</v>
      </c>
      <c r="AN187" s="46" t="b">
        <v>0</v>
      </c>
      <c r="AO187" s="464"/>
      <c r="AP187" s="1270"/>
      <c r="AQ187" s="1270"/>
    </row>
    <row r="188" ht="21.0" customHeight="1">
      <c r="A188" s="1637">
        <v>185.0</v>
      </c>
      <c r="B188" s="432"/>
      <c r="C188" s="432" t="s">
        <v>6032</v>
      </c>
      <c r="D188" s="434" t="s">
        <v>6033</v>
      </c>
      <c r="E188" s="513">
        <v>36509.0</v>
      </c>
      <c r="F188" s="482">
        <f>DATEDIF(E188,TODAY(),"Y")</f>
        <v>23</v>
      </c>
      <c r="G188" s="1062">
        <f t="shared" si="17"/>
        <v>23.8630137</v>
      </c>
      <c r="H188" s="56">
        <v>4.2043342E7</v>
      </c>
      <c r="I188" s="491" t="s">
        <v>2021</v>
      </c>
      <c r="J188" s="491"/>
      <c r="K188" s="57" t="s">
        <v>6034</v>
      </c>
      <c r="L188" s="57">
        <v>1.539129574E9</v>
      </c>
      <c r="M188" s="413"/>
      <c r="N188" s="413"/>
      <c r="O188" s="57" t="s">
        <v>6035</v>
      </c>
      <c r="P188" s="413"/>
      <c r="Q188" s="413"/>
      <c r="R188" s="413"/>
      <c r="S188" s="57" t="s">
        <v>6036</v>
      </c>
      <c r="T188" s="413"/>
      <c r="U188" s="413"/>
      <c r="V188" s="413"/>
      <c r="W188" s="413"/>
      <c r="X188" s="413"/>
      <c r="Y188" s="413"/>
      <c r="Z188" s="413"/>
      <c r="AA188" s="413"/>
      <c r="AB188" s="413"/>
      <c r="AC188" s="413"/>
      <c r="AD188" s="413"/>
      <c r="AE188" s="413"/>
      <c r="AF188" s="413"/>
      <c r="AG188" s="413"/>
      <c r="AH188" s="413"/>
      <c r="AI188" s="413"/>
      <c r="AJ188" s="413"/>
      <c r="AK188" s="413"/>
      <c r="AL188" s="441" t="b">
        <v>0</v>
      </c>
      <c r="AM188" s="441" t="b">
        <v>0</v>
      </c>
      <c r="AN188" s="46" t="b">
        <v>0</v>
      </c>
      <c r="AO188" s="464"/>
      <c r="AP188" s="1270"/>
      <c r="AQ188" s="1270"/>
    </row>
    <row r="189" ht="21.0" customHeight="1">
      <c r="A189" s="1637">
        <v>186.0</v>
      </c>
      <c r="B189" s="432"/>
      <c r="C189" s="432" t="s">
        <v>6037</v>
      </c>
      <c r="D189" s="514" t="s">
        <v>6038</v>
      </c>
      <c r="E189" s="435"/>
      <c r="F189" s="473">
        <v>21.0</v>
      </c>
      <c r="G189" s="1062" t="str">
        <f t="shared" si="17"/>
        <v/>
      </c>
      <c r="H189" s="59"/>
      <c r="I189" s="52" t="s">
        <v>391</v>
      </c>
      <c r="J189" s="52"/>
      <c r="K189" s="413" t="s">
        <v>6039</v>
      </c>
      <c r="L189" s="413">
        <v>1.134874542E9</v>
      </c>
      <c r="M189" s="413"/>
      <c r="N189" s="413"/>
      <c r="O189" s="413" t="s">
        <v>6040</v>
      </c>
      <c r="P189" s="413"/>
      <c r="Q189" s="413"/>
      <c r="R189" s="413"/>
      <c r="S189" s="413"/>
      <c r="T189" s="413"/>
      <c r="U189" s="413"/>
      <c r="V189" s="413"/>
      <c r="W189" s="413"/>
      <c r="X189" s="413"/>
      <c r="Y189" s="413"/>
      <c r="Z189" s="413"/>
      <c r="AA189" s="413"/>
      <c r="AB189" s="413"/>
      <c r="AC189" s="413"/>
      <c r="AD189" s="413"/>
      <c r="AE189" s="413"/>
      <c r="AF189" s="413"/>
      <c r="AG189" s="413"/>
      <c r="AH189" s="413"/>
      <c r="AI189" s="413"/>
      <c r="AJ189" s="413"/>
      <c r="AK189" s="413"/>
      <c r="AL189" s="441" t="b">
        <v>0</v>
      </c>
      <c r="AM189" s="441" t="b">
        <v>0</v>
      </c>
      <c r="AN189" s="46" t="b">
        <v>0</v>
      </c>
      <c r="AO189" s="464"/>
      <c r="AP189" s="1270"/>
      <c r="AQ189" s="1270"/>
    </row>
    <row r="190" ht="21.0" customHeight="1">
      <c r="A190" s="1637">
        <v>187.0</v>
      </c>
      <c r="B190" s="456"/>
      <c r="C190" s="432" t="s">
        <v>6041</v>
      </c>
      <c r="D190" s="434" t="s">
        <v>6042</v>
      </c>
      <c r="E190" s="515">
        <v>35667.0</v>
      </c>
      <c r="F190" s="482">
        <f t="shared" ref="F190:F193" si="30">DATEDIF(E190,TODAY(),"Y")</f>
        <v>26</v>
      </c>
      <c r="G190" s="1062">
        <f t="shared" si="17"/>
        <v>26.16986301</v>
      </c>
      <c r="H190" s="56">
        <v>4.0612198E7</v>
      </c>
      <c r="I190" s="491" t="s">
        <v>391</v>
      </c>
      <c r="J190" s="491"/>
      <c r="K190" s="57" t="s">
        <v>6043</v>
      </c>
      <c r="L190" s="57">
        <v>2.994673373E9</v>
      </c>
      <c r="M190" s="413"/>
      <c r="N190" s="413"/>
      <c r="O190" s="57" t="s">
        <v>5941</v>
      </c>
      <c r="P190" s="413"/>
      <c r="Q190" s="413"/>
      <c r="R190" s="413"/>
      <c r="S190" s="57" t="s">
        <v>6044</v>
      </c>
      <c r="T190" s="413"/>
      <c r="U190" s="413"/>
      <c r="V190" s="413"/>
      <c r="W190" s="413"/>
      <c r="X190" s="413"/>
      <c r="Y190" s="413"/>
      <c r="Z190" s="413"/>
      <c r="AA190" s="413"/>
      <c r="AB190" s="413"/>
      <c r="AC190" s="413"/>
      <c r="AD190" s="413"/>
      <c r="AE190" s="413"/>
      <c r="AF190" s="413"/>
      <c r="AG190" s="413"/>
      <c r="AH190" s="413"/>
      <c r="AI190" s="413"/>
      <c r="AJ190" s="413"/>
      <c r="AK190" s="413"/>
      <c r="AL190" s="441" t="b">
        <v>0</v>
      </c>
      <c r="AM190" s="441" t="b">
        <v>0</v>
      </c>
      <c r="AN190" s="46" t="b">
        <v>0</v>
      </c>
      <c r="AO190" s="464"/>
      <c r="AP190" s="1270"/>
      <c r="AQ190" s="1270"/>
    </row>
    <row r="191" ht="21.0" customHeight="1">
      <c r="A191" s="1637">
        <v>188.0</v>
      </c>
      <c r="B191" s="432"/>
      <c r="C191" s="432" t="s">
        <v>6045</v>
      </c>
      <c r="D191" s="434" t="s">
        <v>6046</v>
      </c>
      <c r="E191" s="435">
        <v>36978.0</v>
      </c>
      <c r="F191" s="473">
        <f t="shared" si="30"/>
        <v>22</v>
      </c>
      <c r="G191" s="1062">
        <f t="shared" si="17"/>
        <v>22.57808219</v>
      </c>
      <c r="H191" s="59">
        <v>4.2934433E7</v>
      </c>
      <c r="I191" s="52" t="s">
        <v>391</v>
      </c>
      <c r="J191" s="52"/>
      <c r="K191" s="413" t="s">
        <v>6047</v>
      </c>
      <c r="L191" s="413">
        <v>1.135163301E9</v>
      </c>
      <c r="M191" s="413"/>
      <c r="N191" s="413"/>
      <c r="O191" s="413" t="s">
        <v>5819</v>
      </c>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41" t="b">
        <v>0</v>
      </c>
      <c r="AM191" s="441" t="b">
        <v>0</v>
      </c>
      <c r="AN191" s="46" t="b">
        <v>0</v>
      </c>
      <c r="AO191" s="464"/>
      <c r="AP191" s="1270"/>
      <c r="AQ191" s="1270"/>
    </row>
    <row r="192" ht="21.0" customHeight="1">
      <c r="A192" s="1637">
        <v>189.0</v>
      </c>
      <c r="B192" s="432"/>
      <c r="C192" s="432" t="s">
        <v>6048</v>
      </c>
      <c r="D192" s="434" t="s">
        <v>6049</v>
      </c>
      <c r="E192" s="435">
        <v>35971.0</v>
      </c>
      <c r="F192" s="482">
        <f t="shared" si="30"/>
        <v>25</v>
      </c>
      <c r="G192" s="1062">
        <f t="shared" si="17"/>
        <v>25.3369863</v>
      </c>
      <c r="H192" s="56">
        <v>4.0735301E7</v>
      </c>
      <c r="I192" s="491" t="s">
        <v>391</v>
      </c>
      <c r="J192" s="491"/>
      <c r="K192" s="57" t="s">
        <v>6050</v>
      </c>
      <c r="L192" s="57">
        <v>1.15014158E9</v>
      </c>
      <c r="M192" s="413"/>
      <c r="N192" s="413"/>
      <c r="O192" s="57" t="s">
        <v>6051</v>
      </c>
      <c r="P192" s="413"/>
      <c r="Q192" s="413"/>
      <c r="R192" s="413"/>
      <c r="S192" s="57" t="s">
        <v>6052</v>
      </c>
      <c r="T192" s="413"/>
      <c r="U192" s="413"/>
      <c r="V192" s="413"/>
      <c r="W192" s="413"/>
      <c r="X192" s="413"/>
      <c r="Y192" s="413"/>
      <c r="Z192" s="413"/>
      <c r="AA192" s="413"/>
      <c r="AB192" s="413"/>
      <c r="AC192" s="413"/>
      <c r="AD192" s="413"/>
      <c r="AE192" s="413"/>
      <c r="AF192" s="413"/>
      <c r="AG192" s="413"/>
      <c r="AH192" s="413"/>
      <c r="AI192" s="413"/>
      <c r="AJ192" s="413"/>
      <c r="AK192" s="413"/>
      <c r="AL192" s="441" t="b">
        <v>0</v>
      </c>
      <c r="AM192" s="441" t="b">
        <v>0</v>
      </c>
      <c r="AN192" s="46" t="b">
        <v>0</v>
      </c>
      <c r="AO192" s="464"/>
      <c r="AP192" s="1270"/>
      <c r="AQ192" s="1270"/>
    </row>
    <row r="193" ht="21.0" customHeight="1">
      <c r="A193" s="1637">
        <v>190.0</v>
      </c>
      <c r="B193" s="432"/>
      <c r="C193" s="501" t="s">
        <v>6053</v>
      </c>
      <c r="D193" s="434" t="s">
        <v>6054</v>
      </c>
      <c r="E193" s="483">
        <v>34380.0</v>
      </c>
      <c r="F193" s="482">
        <f t="shared" si="30"/>
        <v>29</v>
      </c>
      <c r="G193" s="1062">
        <f t="shared" si="17"/>
        <v>29.69589041</v>
      </c>
      <c r="H193" s="59">
        <v>3.7886925E7</v>
      </c>
      <c r="I193" s="52" t="s">
        <v>391</v>
      </c>
      <c r="J193" s="52"/>
      <c r="K193" s="413" t="s">
        <v>6055</v>
      </c>
      <c r="L193" s="413" t="s">
        <v>6056</v>
      </c>
      <c r="M193" s="413"/>
      <c r="N193" s="413"/>
      <c r="O193" s="413" t="s">
        <v>6057</v>
      </c>
      <c r="P193" s="413"/>
      <c r="Q193" s="413"/>
      <c r="R193" s="413"/>
      <c r="S193" s="413" t="s">
        <v>6058</v>
      </c>
      <c r="T193" s="413"/>
      <c r="U193" s="413"/>
      <c r="V193" s="413"/>
      <c r="W193" s="413"/>
      <c r="X193" s="413"/>
      <c r="Y193" s="413"/>
      <c r="Z193" s="413"/>
      <c r="AA193" s="413"/>
      <c r="AB193" s="413"/>
      <c r="AC193" s="413"/>
      <c r="AD193" s="413"/>
      <c r="AE193" s="413"/>
      <c r="AF193" s="413"/>
      <c r="AG193" s="413"/>
      <c r="AH193" s="413"/>
      <c r="AI193" s="413"/>
      <c r="AJ193" s="413"/>
      <c r="AK193" s="413"/>
      <c r="AL193" s="441" t="b">
        <v>0</v>
      </c>
      <c r="AM193" s="441" t="b">
        <v>0</v>
      </c>
      <c r="AN193" s="46" t="b">
        <v>0</v>
      </c>
      <c r="AO193" s="464"/>
      <c r="AP193" s="1270"/>
      <c r="AQ193" s="1270"/>
    </row>
    <row r="194" ht="21.0" customHeight="1">
      <c r="A194" s="1636">
        <v>191.0</v>
      </c>
      <c r="B194" s="432"/>
      <c r="C194" s="456" t="s">
        <v>6059</v>
      </c>
      <c r="D194" s="434" t="s">
        <v>6060</v>
      </c>
      <c r="E194" s="435">
        <v>34773.0</v>
      </c>
      <c r="F194" s="482">
        <v>25.0</v>
      </c>
      <c r="G194" s="1062">
        <f t="shared" si="17"/>
        <v>28.61917808</v>
      </c>
      <c r="H194" s="56">
        <v>3.8995209E7</v>
      </c>
      <c r="I194" s="491" t="s">
        <v>391</v>
      </c>
      <c r="J194" s="491"/>
      <c r="K194" s="57" t="s">
        <v>6061</v>
      </c>
      <c r="L194" s="57">
        <v>1.155886207E9</v>
      </c>
      <c r="M194" s="413"/>
      <c r="N194" s="413"/>
      <c r="O194" s="57" t="s">
        <v>6062</v>
      </c>
      <c r="P194" s="413"/>
      <c r="Q194" s="413"/>
      <c r="R194" s="413"/>
      <c r="S194" s="57"/>
      <c r="T194" s="413"/>
      <c r="U194" s="413"/>
      <c r="V194" s="413"/>
      <c r="W194" s="413"/>
      <c r="X194" s="413"/>
      <c r="Y194" s="413"/>
      <c r="Z194" s="413"/>
      <c r="AA194" s="413"/>
      <c r="AB194" s="413"/>
      <c r="AC194" s="403"/>
      <c r="AD194" s="413"/>
      <c r="AE194" s="413"/>
      <c r="AF194" s="413"/>
      <c r="AG194" s="413"/>
      <c r="AH194" s="413"/>
      <c r="AI194" s="413"/>
      <c r="AJ194" s="413"/>
      <c r="AK194" s="413"/>
      <c r="AL194" s="441" t="b">
        <v>0</v>
      </c>
      <c r="AM194" s="441" t="b">
        <v>0</v>
      </c>
      <c r="AN194" s="46" t="b">
        <v>0</v>
      </c>
      <c r="AO194" s="464"/>
      <c r="AP194" s="1270"/>
      <c r="AQ194" s="1270"/>
    </row>
    <row r="195" ht="21.0" customHeight="1">
      <c r="A195" s="1637">
        <v>192.0</v>
      </c>
      <c r="B195" s="432"/>
      <c r="C195" s="456" t="s">
        <v>6063</v>
      </c>
      <c r="D195" s="434" t="s">
        <v>6064</v>
      </c>
      <c r="E195" s="435">
        <v>36292.0</v>
      </c>
      <c r="F195" s="495">
        <v>20.0</v>
      </c>
      <c r="G195" s="1062">
        <f t="shared" si="17"/>
        <v>24.45753425</v>
      </c>
      <c r="H195" s="56">
        <v>4.191539E7</v>
      </c>
      <c r="I195" s="491" t="s">
        <v>391</v>
      </c>
      <c r="J195" s="491"/>
      <c r="K195" s="57" t="s">
        <v>6065</v>
      </c>
      <c r="L195" s="57">
        <v>1.15739515E9</v>
      </c>
      <c r="M195" s="413"/>
      <c r="N195" s="413"/>
      <c r="O195" s="57" t="s">
        <v>6066</v>
      </c>
      <c r="P195" s="413"/>
      <c r="Q195" s="413"/>
      <c r="R195" s="413"/>
      <c r="S195" s="57"/>
      <c r="T195" s="413"/>
      <c r="U195" s="413"/>
      <c r="V195" s="413"/>
      <c r="W195" s="413"/>
      <c r="X195" s="413"/>
      <c r="Y195" s="413"/>
      <c r="Z195" s="413"/>
      <c r="AA195" s="413"/>
      <c r="AB195" s="413"/>
      <c r="AC195" s="413"/>
      <c r="AD195" s="413"/>
      <c r="AE195" s="413"/>
      <c r="AF195" s="413"/>
      <c r="AG195" s="413"/>
      <c r="AH195" s="413"/>
      <c r="AI195" s="413"/>
      <c r="AJ195" s="413"/>
      <c r="AK195" s="413"/>
      <c r="AL195" s="441" t="b">
        <v>0</v>
      </c>
      <c r="AM195" s="441" t="b">
        <v>0</v>
      </c>
      <c r="AN195" s="46" t="b">
        <v>0</v>
      </c>
      <c r="AO195" s="464"/>
      <c r="AP195" s="1270"/>
      <c r="AQ195" s="1270"/>
    </row>
    <row r="196" ht="21.0" customHeight="1">
      <c r="A196" s="1637">
        <v>193.0</v>
      </c>
      <c r="B196" s="432"/>
      <c r="C196" s="456" t="s">
        <v>6067</v>
      </c>
      <c r="D196" s="469" t="s">
        <v>6068</v>
      </c>
      <c r="E196" s="435">
        <v>35577.0</v>
      </c>
      <c r="F196" s="482">
        <v>22.0</v>
      </c>
      <c r="G196" s="1062">
        <f t="shared" si="17"/>
        <v>26.41643836</v>
      </c>
      <c r="H196" s="63">
        <v>4.03535E7</v>
      </c>
      <c r="I196" s="491" t="s">
        <v>391</v>
      </c>
      <c r="J196" s="491"/>
      <c r="K196" s="57" t="s">
        <v>6069</v>
      </c>
      <c r="L196" s="57">
        <v>1.568615054E9</v>
      </c>
      <c r="M196" s="413"/>
      <c r="N196" s="413"/>
      <c r="O196" s="57" t="s">
        <v>2272</v>
      </c>
      <c r="P196" s="413"/>
      <c r="Q196" s="413"/>
      <c r="R196" s="413"/>
      <c r="S196" s="57" t="s">
        <v>6070</v>
      </c>
      <c r="T196" s="413"/>
      <c r="U196" s="413"/>
      <c r="V196" s="413"/>
      <c r="W196" s="413"/>
      <c r="X196" s="413"/>
      <c r="Y196" s="413"/>
      <c r="Z196" s="413"/>
      <c r="AA196" s="413"/>
      <c r="AB196" s="413"/>
      <c r="AC196" s="413"/>
      <c r="AD196" s="413"/>
      <c r="AE196" s="413"/>
      <c r="AF196" s="413"/>
      <c r="AG196" s="413"/>
      <c r="AH196" s="413"/>
      <c r="AI196" s="413"/>
      <c r="AJ196" s="413"/>
      <c r="AK196" s="413"/>
      <c r="AL196" s="441" t="b">
        <v>0</v>
      </c>
      <c r="AM196" s="441" t="b">
        <v>0</v>
      </c>
      <c r="AN196" s="46" t="b">
        <v>0</v>
      </c>
      <c r="AO196" s="464"/>
      <c r="AP196" s="1270"/>
      <c r="AQ196" s="1270"/>
    </row>
    <row r="197" ht="21.0" customHeight="1">
      <c r="A197" s="1637">
        <v>194.0</v>
      </c>
      <c r="B197" s="432"/>
      <c r="C197" s="432" t="s">
        <v>6071</v>
      </c>
      <c r="D197" s="434" t="s">
        <v>6072</v>
      </c>
      <c r="E197" s="435">
        <v>36084.0</v>
      </c>
      <c r="F197" s="473">
        <f t="shared" ref="F197:F200" si="31">DATEDIF(E197,TODAY(),"Y")</f>
        <v>25</v>
      </c>
      <c r="G197" s="1062">
        <f t="shared" si="17"/>
        <v>25.02739726</v>
      </c>
      <c r="H197" s="59">
        <v>4.1451772E7</v>
      </c>
      <c r="I197" s="52" t="s">
        <v>391</v>
      </c>
      <c r="J197" s="52"/>
      <c r="K197" s="413" t="s">
        <v>6073</v>
      </c>
      <c r="L197" s="413">
        <v>1.159263634E9</v>
      </c>
      <c r="M197" s="413"/>
      <c r="N197" s="413"/>
      <c r="O197" s="413" t="s">
        <v>6074</v>
      </c>
      <c r="P197" s="413"/>
      <c r="Q197" s="413"/>
      <c r="R197" s="413"/>
      <c r="S197" s="413"/>
      <c r="T197" s="413"/>
      <c r="U197" s="413"/>
      <c r="V197" s="413"/>
      <c r="W197" s="413"/>
      <c r="X197" s="413"/>
      <c r="Y197" s="413"/>
      <c r="Z197" s="413"/>
      <c r="AA197" s="413"/>
      <c r="AB197" s="413"/>
      <c r="AC197" s="413"/>
      <c r="AD197" s="413"/>
      <c r="AE197" s="413"/>
      <c r="AF197" s="413"/>
      <c r="AG197" s="413"/>
      <c r="AH197" s="413"/>
      <c r="AI197" s="413"/>
      <c r="AJ197" s="413"/>
      <c r="AK197" s="413"/>
      <c r="AL197" s="441" t="b">
        <v>0</v>
      </c>
      <c r="AM197" s="441" t="b">
        <v>0</v>
      </c>
      <c r="AN197" s="46" t="b">
        <v>0</v>
      </c>
      <c r="AO197" s="464"/>
      <c r="AP197" s="1270"/>
      <c r="AQ197" s="1270"/>
    </row>
    <row r="198" ht="21.0" customHeight="1">
      <c r="A198" s="1637">
        <v>195.0</v>
      </c>
      <c r="B198" s="432"/>
      <c r="C198" s="432" t="s">
        <v>6075</v>
      </c>
      <c r="D198" s="511" t="s">
        <v>6076</v>
      </c>
      <c r="E198" s="435">
        <v>35451.0</v>
      </c>
      <c r="F198" s="482">
        <f t="shared" si="31"/>
        <v>26</v>
      </c>
      <c r="G198" s="1062">
        <f t="shared" si="17"/>
        <v>26.76164384</v>
      </c>
      <c r="H198" s="56" t="s">
        <v>488</v>
      </c>
      <c r="I198" s="491" t="s">
        <v>4745</v>
      </c>
      <c r="J198" s="491"/>
      <c r="K198" s="57" t="s">
        <v>6077</v>
      </c>
      <c r="L198" s="481" t="s">
        <v>6078</v>
      </c>
      <c r="M198" s="413"/>
      <c r="N198" s="413"/>
      <c r="O198" s="57" t="s">
        <v>6079</v>
      </c>
      <c r="P198" s="413"/>
      <c r="Q198" s="413"/>
      <c r="R198" s="413"/>
      <c r="S198" s="57" t="s">
        <v>6080</v>
      </c>
      <c r="T198" s="413"/>
      <c r="U198" s="413"/>
      <c r="V198" s="413"/>
      <c r="W198" s="413"/>
      <c r="X198" s="413"/>
      <c r="Y198" s="413"/>
      <c r="Z198" s="413"/>
      <c r="AA198" s="413"/>
      <c r="AB198" s="413"/>
      <c r="AC198" s="413"/>
      <c r="AD198" s="413"/>
      <c r="AE198" s="413"/>
      <c r="AF198" s="413"/>
      <c r="AG198" s="413"/>
      <c r="AH198" s="413"/>
      <c r="AI198" s="413"/>
      <c r="AJ198" s="413"/>
      <c r="AK198" s="413"/>
      <c r="AL198" s="441" t="b">
        <v>0</v>
      </c>
      <c r="AM198" s="441" t="b">
        <v>0</v>
      </c>
      <c r="AN198" s="46" t="b">
        <v>0</v>
      </c>
      <c r="AO198" s="464"/>
      <c r="AP198" s="1270"/>
      <c r="AQ198" s="1270"/>
    </row>
    <row r="199" ht="21.0" customHeight="1">
      <c r="A199" s="1637">
        <v>196.0</v>
      </c>
      <c r="B199" s="432"/>
      <c r="C199" s="456" t="s">
        <v>6081</v>
      </c>
      <c r="D199" s="469" t="s">
        <v>6082</v>
      </c>
      <c r="E199" s="503">
        <v>33926.0</v>
      </c>
      <c r="F199" s="482">
        <f t="shared" si="31"/>
        <v>30</v>
      </c>
      <c r="G199" s="1062">
        <f t="shared" si="17"/>
        <v>30.93972603</v>
      </c>
      <c r="H199" s="56">
        <v>3.6950355E7</v>
      </c>
      <c r="I199" s="491" t="s">
        <v>391</v>
      </c>
      <c r="J199" s="491"/>
      <c r="K199" s="57" t="s">
        <v>6083</v>
      </c>
      <c r="L199" s="57">
        <v>1.132934969E9</v>
      </c>
      <c r="M199" s="413"/>
      <c r="N199" s="413"/>
      <c r="O199" s="57" t="s">
        <v>6084</v>
      </c>
      <c r="P199" s="413"/>
      <c r="Q199" s="413"/>
      <c r="R199" s="413"/>
      <c r="S199" s="57" t="s">
        <v>6085</v>
      </c>
      <c r="T199" s="413"/>
      <c r="U199" s="413"/>
      <c r="V199" s="413"/>
      <c r="W199" s="413"/>
      <c r="X199" s="413"/>
      <c r="Y199" s="413"/>
      <c r="Z199" s="413"/>
      <c r="AA199" s="413"/>
      <c r="AB199" s="413"/>
      <c r="AC199" s="413"/>
      <c r="AD199" s="413"/>
      <c r="AE199" s="413"/>
      <c r="AF199" s="413"/>
      <c r="AG199" s="413"/>
      <c r="AH199" s="413"/>
      <c r="AI199" s="413"/>
      <c r="AJ199" s="413"/>
      <c r="AK199" s="413"/>
      <c r="AL199" s="441" t="b">
        <v>0</v>
      </c>
      <c r="AM199" s="441" t="b">
        <v>0</v>
      </c>
      <c r="AN199" s="46" t="b">
        <v>0</v>
      </c>
      <c r="AO199" s="464"/>
      <c r="AP199" s="1270"/>
      <c r="AQ199" s="1270"/>
    </row>
    <row r="200" ht="21.0" customHeight="1">
      <c r="A200" s="1637">
        <v>197.0</v>
      </c>
      <c r="B200" s="432"/>
      <c r="C200" s="432" t="s">
        <v>6086</v>
      </c>
      <c r="D200" s="434" t="s">
        <v>6087</v>
      </c>
      <c r="E200" s="435">
        <v>36732.0</v>
      </c>
      <c r="F200" s="473">
        <f t="shared" si="31"/>
        <v>23</v>
      </c>
      <c r="G200" s="1062">
        <f t="shared" si="17"/>
        <v>23.25205479</v>
      </c>
      <c r="H200" s="59">
        <v>9.281777E7</v>
      </c>
      <c r="I200" s="491" t="s">
        <v>391</v>
      </c>
      <c r="J200" s="491"/>
      <c r="K200" s="413"/>
      <c r="L200" s="413">
        <v>1.122593109E9</v>
      </c>
      <c r="M200" s="413"/>
      <c r="N200" s="413"/>
      <c r="O200" s="413" t="s">
        <v>5819</v>
      </c>
      <c r="P200" s="413"/>
      <c r="Q200" s="413"/>
      <c r="R200" s="413"/>
      <c r="S200" s="413"/>
      <c r="T200" s="413"/>
      <c r="U200" s="413"/>
      <c r="V200" s="413"/>
      <c r="W200" s="413"/>
      <c r="X200" s="413"/>
      <c r="Y200" s="413"/>
      <c r="Z200" s="413"/>
      <c r="AA200" s="413"/>
      <c r="AB200" s="413"/>
      <c r="AC200" s="413"/>
      <c r="AD200" s="413"/>
      <c r="AE200" s="413"/>
      <c r="AF200" s="413"/>
      <c r="AG200" s="413"/>
      <c r="AH200" s="413"/>
      <c r="AI200" s="413"/>
      <c r="AJ200" s="413"/>
      <c r="AK200" s="413"/>
      <c r="AL200" s="441" t="b">
        <v>0</v>
      </c>
      <c r="AM200" s="441" t="b">
        <v>0</v>
      </c>
      <c r="AN200" s="46" t="b">
        <v>0</v>
      </c>
      <c r="AO200" s="464"/>
      <c r="AP200" s="1270"/>
      <c r="AQ200" s="1270"/>
    </row>
    <row r="201" ht="21.0" customHeight="1">
      <c r="A201" s="1637">
        <v>198.0</v>
      </c>
      <c r="B201" s="432"/>
      <c r="C201" s="432" t="s">
        <v>6088</v>
      </c>
      <c r="D201" s="434" t="s">
        <v>6089</v>
      </c>
      <c r="E201" s="435"/>
      <c r="F201" s="473"/>
      <c r="G201" s="1062" t="str">
        <f t="shared" si="17"/>
        <v/>
      </c>
      <c r="H201" s="59"/>
      <c r="I201" s="52"/>
      <c r="J201" s="52"/>
      <c r="K201" s="413"/>
      <c r="L201" s="413">
        <v>1.134062182E9</v>
      </c>
      <c r="M201" s="413"/>
      <c r="N201" s="413"/>
      <c r="O201" s="413" t="s">
        <v>5877</v>
      </c>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41" t="b">
        <v>0</v>
      </c>
      <c r="AM201" s="441" t="b">
        <v>0</v>
      </c>
      <c r="AN201" s="46" t="b">
        <v>0</v>
      </c>
      <c r="AO201" s="464"/>
      <c r="AP201" s="1270"/>
      <c r="AQ201" s="1270"/>
    </row>
    <row r="202" ht="21.0" customHeight="1">
      <c r="A202" s="1637">
        <v>199.0</v>
      </c>
      <c r="B202" s="432"/>
      <c r="C202" s="432" t="s">
        <v>6090</v>
      </c>
      <c r="D202" s="434" t="s">
        <v>6091</v>
      </c>
      <c r="E202" s="435">
        <v>36428.0</v>
      </c>
      <c r="F202" s="473">
        <f>DATEDIF(E202,TODAY(),"Y")</f>
        <v>24</v>
      </c>
      <c r="G202" s="1062">
        <f t="shared" si="17"/>
        <v>24.08493151</v>
      </c>
      <c r="H202" s="59">
        <v>4.220155E7</v>
      </c>
      <c r="I202" s="491" t="s">
        <v>391</v>
      </c>
      <c r="J202" s="491"/>
      <c r="K202" s="413" t="s">
        <v>6092</v>
      </c>
      <c r="L202" s="413">
        <v>1.156292367E9</v>
      </c>
      <c r="M202" s="413"/>
      <c r="N202" s="413"/>
      <c r="O202" s="413" t="s">
        <v>5819</v>
      </c>
      <c r="P202" s="413"/>
      <c r="Q202" s="413"/>
      <c r="R202" s="413"/>
      <c r="S202" s="413"/>
      <c r="T202" s="413"/>
      <c r="U202" s="413"/>
      <c r="V202" s="413"/>
      <c r="W202" s="413"/>
      <c r="X202" s="413"/>
      <c r="Y202" s="413"/>
      <c r="Z202" s="413"/>
      <c r="AA202" s="413"/>
      <c r="AB202" s="413"/>
      <c r="AC202" s="413"/>
      <c r="AD202" s="413"/>
      <c r="AE202" s="413"/>
      <c r="AF202" s="413"/>
      <c r="AG202" s="413"/>
      <c r="AH202" s="413"/>
      <c r="AI202" s="413"/>
      <c r="AJ202" s="413"/>
      <c r="AK202" s="413"/>
      <c r="AL202" s="441" t="b">
        <v>0</v>
      </c>
      <c r="AM202" s="441" t="b">
        <v>0</v>
      </c>
      <c r="AN202" s="46" t="b">
        <v>0</v>
      </c>
      <c r="AO202" s="464"/>
      <c r="AP202" s="1270"/>
      <c r="AQ202" s="1270"/>
    </row>
    <row r="203" ht="21.0" customHeight="1">
      <c r="A203" s="1637">
        <v>200.0</v>
      </c>
      <c r="B203" s="432"/>
      <c r="C203" s="432" t="s">
        <v>6093</v>
      </c>
      <c r="D203" s="434" t="s">
        <v>6094</v>
      </c>
      <c r="E203" s="435"/>
      <c r="F203" s="473">
        <v>21.0</v>
      </c>
      <c r="G203" s="1062" t="str">
        <f t="shared" si="17"/>
        <v/>
      </c>
      <c r="H203" s="59"/>
      <c r="I203" s="27" t="s">
        <v>3791</v>
      </c>
      <c r="J203" s="27"/>
      <c r="K203" s="413" t="s">
        <v>6095</v>
      </c>
      <c r="L203" s="413" t="s">
        <v>6096</v>
      </c>
      <c r="M203" s="413"/>
      <c r="N203" s="413"/>
      <c r="O203" s="413" t="s">
        <v>6097</v>
      </c>
      <c r="P203" s="413"/>
      <c r="Q203" s="413"/>
      <c r="R203" s="413"/>
      <c r="S203" s="413"/>
      <c r="T203" s="413"/>
      <c r="U203" s="413"/>
      <c r="V203" s="413"/>
      <c r="W203" s="413"/>
      <c r="X203" s="413"/>
      <c r="Y203" s="413"/>
      <c r="Z203" s="413"/>
      <c r="AA203" s="413"/>
      <c r="AB203" s="413"/>
      <c r="AC203" s="413"/>
      <c r="AD203" s="413"/>
      <c r="AE203" s="413"/>
      <c r="AF203" s="413"/>
      <c r="AG203" s="413"/>
      <c r="AH203" s="413"/>
      <c r="AI203" s="413"/>
      <c r="AJ203" s="413"/>
      <c r="AK203" s="413"/>
      <c r="AL203" s="441" t="b">
        <v>0</v>
      </c>
      <c r="AM203" s="441" t="b">
        <v>0</v>
      </c>
      <c r="AN203" s="46" t="b">
        <v>0</v>
      </c>
      <c r="AO203" s="464"/>
      <c r="AP203" s="1270"/>
      <c r="AQ203" s="1270"/>
    </row>
    <row r="204" ht="21.0" customHeight="1">
      <c r="A204" s="1636">
        <v>201.0</v>
      </c>
      <c r="B204" s="432"/>
      <c r="C204" s="456" t="s">
        <v>6098</v>
      </c>
      <c r="D204" s="469" t="s">
        <v>6099</v>
      </c>
      <c r="E204" s="435">
        <v>34483.0</v>
      </c>
      <c r="F204" s="482">
        <v>26.0</v>
      </c>
      <c r="G204" s="1062">
        <f t="shared" si="17"/>
        <v>29.41369863</v>
      </c>
      <c r="H204" s="56">
        <v>3.8395341E7</v>
      </c>
      <c r="I204" s="491" t="s">
        <v>391</v>
      </c>
      <c r="J204" s="491"/>
      <c r="K204" s="57" t="s">
        <v>6100</v>
      </c>
      <c r="L204" s="57">
        <v>2.236042033E9</v>
      </c>
      <c r="M204" s="413"/>
      <c r="N204" s="413"/>
      <c r="O204" s="57" t="s">
        <v>6101</v>
      </c>
      <c r="P204" s="413"/>
      <c r="Q204" s="413"/>
      <c r="R204" s="413"/>
      <c r="S204" s="57" t="s">
        <v>6102</v>
      </c>
      <c r="T204" s="413"/>
      <c r="U204" s="413"/>
      <c r="V204" s="413"/>
      <c r="W204" s="413"/>
      <c r="X204" s="413"/>
      <c r="Y204" s="413"/>
      <c r="Z204" s="413"/>
      <c r="AA204" s="413"/>
      <c r="AB204" s="413"/>
      <c r="AC204" s="413"/>
      <c r="AD204" s="413"/>
      <c r="AE204" s="413"/>
      <c r="AF204" s="413"/>
      <c r="AG204" s="413"/>
      <c r="AH204" s="413"/>
      <c r="AI204" s="413"/>
      <c r="AJ204" s="413"/>
      <c r="AK204" s="413"/>
      <c r="AL204" s="441" t="b">
        <v>0</v>
      </c>
      <c r="AM204" s="441" t="b">
        <v>0</v>
      </c>
      <c r="AN204" s="46" t="b">
        <v>0</v>
      </c>
      <c r="AO204" s="464"/>
      <c r="AP204" s="1270"/>
      <c r="AQ204" s="1270"/>
    </row>
    <row r="205" ht="21.0" customHeight="1">
      <c r="A205" s="1637">
        <v>202.0</v>
      </c>
      <c r="B205" s="432"/>
      <c r="C205" s="432" t="s">
        <v>6103</v>
      </c>
      <c r="D205" s="511" t="s">
        <v>6104</v>
      </c>
      <c r="E205" s="435"/>
      <c r="F205" s="473"/>
      <c r="G205" s="1062" t="str">
        <f t="shared" si="17"/>
        <v/>
      </c>
      <c r="H205" s="59"/>
      <c r="I205" s="52"/>
      <c r="J205" s="52"/>
      <c r="K205" s="413"/>
      <c r="L205" s="413"/>
      <c r="M205" s="413"/>
      <c r="N205" s="413"/>
      <c r="O205" s="413" t="s">
        <v>5877</v>
      </c>
      <c r="P205" s="413"/>
      <c r="Q205" s="413"/>
      <c r="R205" s="413"/>
      <c r="S205" s="413"/>
      <c r="T205" s="413"/>
      <c r="U205" s="413"/>
      <c r="V205" s="413"/>
      <c r="W205" s="413"/>
      <c r="X205" s="413"/>
      <c r="Y205" s="413"/>
      <c r="Z205" s="413"/>
      <c r="AA205" s="413"/>
      <c r="AB205" s="413"/>
      <c r="AC205" s="413"/>
      <c r="AD205" s="413"/>
      <c r="AE205" s="413"/>
      <c r="AF205" s="413"/>
      <c r="AG205" s="413"/>
      <c r="AH205" s="413"/>
      <c r="AI205" s="413"/>
      <c r="AJ205" s="413"/>
      <c r="AK205" s="413"/>
      <c r="AL205" s="441" t="b">
        <v>0</v>
      </c>
      <c r="AM205" s="441" t="b">
        <v>0</v>
      </c>
      <c r="AN205" s="46" t="b">
        <v>0</v>
      </c>
      <c r="AO205" s="464"/>
      <c r="AP205" s="1270"/>
      <c r="AQ205" s="1270"/>
    </row>
    <row r="206" ht="21.0" customHeight="1">
      <c r="A206" s="1637">
        <v>203.0</v>
      </c>
      <c r="B206" s="432"/>
      <c r="C206" s="456" t="s">
        <v>6105</v>
      </c>
      <c r="D206" s="469" t="s">
        <v>6106</v>
      </c>
      <c r="E206" s="503">
        <v>28041.0</v>
      </c>
      <c r="F206" s="495">
        <f>DATEDIF(E206,TODAY(),"Y")</f>
        <v>47</v>
      </c>
      <c r="G206" s="1062">
        <f t="shared" si="17"/>
        <v>47.0630137</v>
      </c>
      <c r="H206" s="56">
        <v>2.559819E7</v>
      </c>
      <c r="I206" s="491" t="s">
        <v>391</v>
      </c>
      <c r="J206" s="491"/>
      <c r="K206" s="57" t="s">
        <v>6107</v>
      </c>
      <c r="L206" s="57">
        <v>1.533389278E9</v>
      </c>
      <c r="M206" s="413"/>
      <c r="N206" s="413"/>
      <c r="O206" s="57" t="s">
        <v>6108</v>
      </c>
      <c r="P206" s="413"/>
      <c r="Q206" s="413"/>
      <c r="R206" s="413"/>
      <c r="S206" s="57" t="s">
        <v>6109</v>
      </c>
      <c r="T206" s="413"/>
      <c r="U206" s="413"/>
      <c r="V206" s="413"/>
      <c r="W206" s="413"/>
      <c r="X206" s="413"/>
      <c r="Y206" s="413"/>
      <c r="Z206" s="413"/>
      <c r="AA206" s="413"/>
      <c r="AB206" s="413"/>
      <c r="AC206" s="403"/>
      <c r="AD206" s="413"/>
      <c r="AE206" s="413"/>
      <c r="AF206" s="413"/>
      <c r="AG206" s="413"/>
      <c r="AH206" s="413"/>
      <c r="AI206" s="413"/>
      <c r="AJ206" s="413"/>
      <c r="AK206" s="413"/>
      <c r="AL206" s="441" t="b">
        <v>0</v>
      </c>
      <c r="AM206" s="441" t="b">
        <v>0</v>
      </c>
      <c r="AN206" s="46" t="b">
        <v>0</v>
      </c>
      <c r="AO206" s="464"/>
      <c r="AP206" s="1270"/>
      <c r="AQ206" s="1270"/>
    </row>
    <row r="207" ht="21.0" customHeight="1">
      <c r="A207" s="1637">
        <v>204.0</v>
      </c>
      <c r="B207" s="501"/>
      <c r="C207" s="456" t="s">
        <v>6110</v>
      </c>
      <c r="D207" s="434" t="s">
        <v>6111</v>
      </c>
      <c r="E207" s="435">
        <v>32368.0</v>
      </c>
      <c r="F207" s="482">
        <f>2020-1988</f>
        <v>32</v>
      </c>
      <c r="G207" s="1062">
        <f t="shared" si="17"/>
        <v>35.20821918</v>
      </c>
      <c r="H207" s="63">
        <v>3.3951045E7</v>
      </c>
      <c r="I207" s="491" t="s">
        <v>391</v>
      </c>
      <c r="J207" s="491"/>
      <c r="K207" s="57" t="s">
        <v>6112</v>
      </c>
      <c r="L207" s="57">
        <v>1.558367625E9</v>
      </c>
      <c r="M207" s="413"/>
      <c r="N207" s="413"/>
      <c r="O207" s="57" t="s">
        <v>6113</v>
      </c>
      <c r="P207" s="413"/>
      <c r="Q207" s="413"/>
      <c r="R207" s="413"/>
      <c r="S207" s="57"/>
      <c r="T207" s="413"/>
      <c r="U207" s="413"/>
      <c r="V207" s="413"/>
      <c r="W207" s="413"/>
      <c r="X207" s="413"/>
      <c r="Y207" s="413"/>
      <c r="Z207" s="413"/>
      <c r="AA207" s="413"/>
      <c r="AB207" s="413"/>
      <c r="AC207" s="413"/>
      <c r="AD207" s="413"/>
      <c r="AE207" s="413"/>
      <c r="AF207" s="413"/>
      <c r="AG207" s="413"/>
      <c r="AH207" s="413"/>
      <c r="AI207" s="413"/>
      <c r="AJ207" s="413"/>
      <c r="AK207" s="413"/>
      <c r="AL207" s="441" t="b">
        <v>0</v>
      </c>
      <c r="AM207" s="441" t="b">
        <v>0</v>
      </c>
      <c r="AN207" s="46" t="b">
        <v>0</v>
      </c>
      <c r="AO207" s="464"/>
      <c r="AP207" s="1270"/>
      <c r="AQ207" s="1270"/>
    </row>
    <row r="208" ht="21.0" customHeight="1">
      <c r="A208" s="1637">
        <v>205.0</v>
      </c>
      <c r="B208" s="456"/>
      <c r="C208" s="456" t="s">
        <v>6114</v>
      </c>
      <c r="D208" s="469" t="s">
        <v>6115</v>
      </c>
      <c r="E208" s="435">
        <v>36710.0</v>
      </c>
      <c r="F208" s="482">
        <f t="shared" ref="F208:F210" si="32">DATEDIF(E208,TODAY(),"Y")</f>
        <v>23</v>
      </c>
      <c r="G208" s="1062">
        <f t="shared" si="17"/>
        <v>23.31232877</v>
      </c>
      <c r="H208" s="56">
        <v>4.2662638E7</v>
      </c>
      <c r="I208" s="112" t="s">
        <v>391</v>
      </c>
      <c r="J208" s="112"/>
      <c r="K208" s="57" t="s">
        <v>6116</v>
      </c>
      <c r="L208" s="57" t="s">
        <v>6117</v>
      </c>
      <c r="M208" s="413"/>
      <c r="N208" s="413"/>
      <c r="O208" s="57" t="s">
        <v>6118</v>
      </c>
      <c r="P208" s="413"/>
      <c r="Q208" s="413"/>
      <c r="R208" s="413"/>
      <c r="S208" s="57" t="s">
        <v>6119</v>
      </c>
      <c r="T208" s="413"/>
      <c r="U208" s="413"/>
      <c r="V208" s="413"/>
      <c r="W208" s="413"/>
      <c r="X208" s="413"/>
      <c r="Y208" s="413"/>
      <c r="Z208" s="413"/>
      <c r="AA208" s="413"/>
      <c r="AB208" s="413"/>
      <c r="AC208" s="413"/>
      <c r="AD208" s="413"/>
      <c r="AE208" s="413"/>
      <c r="AF208" s="413"/>
      <c r="AG208" s="413"/>
      <c r="AH208" s="413"/>
      <c r="AI208" s="413"/>
      <c r="AJ208" s="413"/>
      <c r="AK208" s="413"/>
      <c r="AL208" s="441" t="b">
        <v>0</v>
      </c>
      <c r="AM208" s="441" t="b">
        <v>0</v>
      </c>
      <c r="AN208" s="46" t="b">
        <v>0</v>
      </c>
      <c r="AO208" s="464"/>
      <c r="AP208" s="1270"/>
      <c r="AQ208" s="1270"/>
    </row>
    <row r="209" ht="21.0" customHeight="1">
      <c r="A209" s="1637">
        <v>206.0</v>
      </c>
      <c r="B209" s="432"/>
      <c r="C209" s="456" t="s">
        <v>6120</v>
      </c>
      <c r="D209" s="469" t="s">
        <v>6121</v>
      </c>
      <c r="E209" s="435">
        <v>35087.0</v>
      </c>
      <c r="F209" s="482">
        <f t="shared" si="32"/>
        <v>27</v>
      </c>
      <c r="G209" s="1062">
        <f t="shared" si="17"/>
        <v>27.75890411</v>
      </c>
      <c r="H209" s="56">
        <v>3.9413217E7</v>
      </c>
      <c r="I209" s="491" t="s">
        <v>391</v>
      </c>
      <c r="J209" s="491"/>
      <c r="K209" s="57" t="s">
        <v>6122</v>
      </c>
      <c r="L209" s="57">
        <v>1.135698537E9</v>
      </c>
      <c r="M209" s="413"/>
      <c r="N209" s="413"/>
      <c r="O209" s="57" t="s">
        <v>6123</v>
      </c>
      <c r="P209" s="413"/>
      <c r="Q209" s="413"/>
      <c r="R209" s="413"/>
      <c r="S209" s="57" t="s">
        <v>6124</v>
      </c>
      <c r="T209" s="413"/>
      <c r="U209" s="413"/>
      <c r="V209" s="413"/>
      <c r="W209" s="413"/>
      <c r="X209" s="413"/>
      <c r="Y209" s="413"/>
      <c r="Z209" s="413"/>
      <c r="AA209" s="413"/>
      <c r="AB209" s="413"/>
      <c r="AC209" s="413"/>
      <c r="AD209" s="413"/>
      <c r="AE209" s="413"/>
      <c r="AF209" s="413"/>
      <c r="AG209" s="413"/>
      <c r="AH209" s="413"/>
      <c r="AI209" s="413"/>
      <c r="AJ209" s="413"/>
      <c r="AK209" s="413"/>
      <c r="AL209" s="441" t="b">
        <v>0</v>
      </c>
      <c r="AM209" s="441" t="b">
        <v>0</v>
      </c>
      <c r="AN209" s="46" t="b">
        <v>0</v>
      </c>
      <c r="AO209" s="464"/>
      <c r="AP209" s="1270"/>
      <c r="AQ209" s="1270"/>
    </row>
    <row r="210" ht="21.0" customHeight="1">
      <c r="A210" s="1637">
        <v>207.0</v>
      </c>
      <c r="B210" s="432"/>
      <c r="C210" s="456" t="s">
        <v>6125</v>
      </c>
      <c r="D210" s="469" t="s">
        <v>6126</v>
      </c>
      <c r="E210" s="435">
        <v>36185.0</v>
      </c>
      <c r="F210" s="482">
        <f t="shared" si="32"/>
        <v>24</v>
      </c>
      <c r="G210" s="1062">
        <f t="shared" si="17"/>
        <v>24.75068493</v>
      </c>
      <c r="H210" s="56">
        <v>4.1700386E7</v>
      </c>
      <c r="I210" s="491" t="s">
        <v>391</v>
      </c>
      <c r="J210" s="491"/>
      <c r="K210" s="57" t="s">
        <v>6127</v>
      </c>
      <c r="L210" s="57">
        <v>1.54368378E8</v>
      </c>
      <c r="M210" s="413"/>
      <c r="N210" s="413"/>
      <c r="O210" s="57" t="s">
        <v>6128</v>
      </c>
      <c r="P210" s="413"/>
      <c r="Q210" s="413"/>
      <c r="R210" s="413"/>
      <c r="S210" s="57" t="s">
        <v>6129</v>
      </c>
      <c r="T210" s="413"/>
      <c r="U210" s="413"/>
      <c r="V210" s="413"/>
      <c r="W210" s="413"/>
      <c r="X210" s="413"/>
      <c r="Y210" s="413"/>
      <c r="Z210" s="413"/>
      <c r="AA210" s="413"/>
      <c r="AB210" s="413"/>
      <c r="AC210" s="413"/>
      <c r="AD210" s="413"/>
      <c r="AE210" s="413"/>
      <c r="AF210" s="413"/>
      <c r="AG210" s="413"/>
      <c r="AH210" s="413"/>
      <c r="AI210" s="413"/>
      <c r="AJ210" s="413"/>
      <c r="AK210" s="413"/>
      <c r="AL210" s="441" t="b">
        <v>0</v>
      </c>
      <c r="AM210" s="441" t="b">
        <v>0</v>
      </c>
      <c r="AN210" s="46" t="b">
        <v>0</v>
      </c>
      <c r="AO210" s="464"/>
      <c r="AP210" s="1270"/>
      <c r="AQ210" s="1270"/>
    </row>
    <row r="211" ht="21.0" customHeight="1">
      <c r="A211" s="1637">
        <v>208.0</v>
      </c>
      <c r="B211" s="456"/>
      <c r="C211" s="432" t="s">
        <v>6130</v>
      </c>
      <c r="D211" s="434" t="s">
        <v>6131</v>
      </c>
      <c r="E211" s="435">
        <v>37069.0</v>
      </c>
      <c r="F211" s="473">
        <f>2019-2001</f>
        <v>18</v>
      </c>
      <c r="G211" s="1062">
        <f t="shared" si="17"/>
        <v>22.32876712</v>
      </c>
      <c r="H211" s="59">
        <v>4.3443233E7</v>
      </c>
      <c r="I211" s="52" t="s">
        <v>391</v>
      </c>
      <c r="J211" s="52"/>
      <c r="K211" s="413" t="s">
        <v>6031</v>
      </c>
      <c r="L211" s="413">
        <v>1.124704169E9</v>
      </c>
      <c r="M211" s="413"/>
      <c r="N211" s="413"/>
      <c r="O211" s="413" t="s">
        <v>5914</v>
      </c>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41" t="b">
        <v>0</v>
      </c>
      <c r="AM211" s="441" t="b">
        <v>0</v>
      </c>
      <c r="AN211" s="46" t="b">
        <v>0</v>
      </c>
      <c r="AO211" s="464"/>
      <c r="AP211" s="1270"/>
      <c r="AQ211" s="1270"/>
    </row>
    <row r="212" ht="21.0" customHeight="1">
      <c r="A212" s="1637">
        <v>209.0</v>
      </c>
      <c r="B212" s="432"/>
      <c r="C212" s="432" t="s">
        <v>6130</v>
      </c>
      <c r="D212" s="434" t="s">
        <v>6132</v>
      </c>
      <c r="E212" s="435">
        <v>37069.0</v>
      </c>
      <c r="F212" s="473">
        <f t="shared" ref="F212:F215" si="33">DATEDIF(E212,TODAY(),"Y")</f>
        <v>22</v>
      </c>
      <c r="G212" s="1062">
        <f t="shared" si="17"/>
        <v>22.32876712</v>
      </c>
      <c r="H212" s="59">
        <v>4.3443333E7</v>
      </c>
      <c r="I212" s="52" t="s">
        <v>391</v>
      </c>
      <c r="J212" s="52"/>
      <c r="K212" s="413" t="s">
        <v>6031</v>
      </c>
      <c r="L212" s="413">
        <v>1.124704169E9</v>
      </c>
      <c r="M212" s="413"/>
      <c r="N212" s="413"/>
      <c r="O212" s="413" t="s">
        <v>5819</v>
      </c>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41" t="b">
        <v>0</v>
      </c>
      <c r="AM212" s="441" t="b">
        <v>0</v>
      </c>
      <c r="AN212" s="46" t="b">
        <v>0</v>
      </c>
      <c r="AO212" s="464"/>
      <c r="AP212" s="1270"/>
      <c r="AQ212" s="1270"/>
    </row>
    <row r="213" ht="21.0" customHeight="1">
      <c r="A213" s="1637">
        <v>210.0</v>
      </c>
      <c r="B213" s="432"/>
      <c r="C213" s="432" t="s">
        <v>6133</v>
      </c>
      <c r="D213" s="434" t="s">
        <v>6134</v>
      </c>
      <c r="E213" s="435">
        <v>32561.0</v>
      </c>
      <c r="F213" s="473">
        <f t="shared" si="33"/>
        <v>34</v>
      </c>
      <c r="G213" s="1062">
        <f t="shared" si="17"/>
        <v>34.67945205</v>
      </c>
      <c r="H213" s="59">
        <v>3.4259566E7</v>
      </c>
      <c r="I213" s="27" t="s">
        <v>391</v>
      </c>
      <c r="J213" s="27"/>
      <c r="K213" s="413" t="s">
        <v>6135</v>
      </c>
      <c r="L213" s="413">
        <v>1.140751128E9</v>
      </c>
      <c r="M213" s="413"/>
      <c r="N213" s="413"/>
      <c r="O213" s="413" t="s">
        <v>6136</v>
      </c>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41" t="b">
        <v>0</v>
      </c>
      <c r="AM213" s="441" t="b">
        <v>0</v>
      </c>
      <c r="AN213" s="46" t="b">
        <v>0</v>
      </c>
      <c r="AO213" s="464"/>
      <c r="AP213" s="1270"/>
      <c r="AQ213" s="1270"/>
    </row>
    <row r="214" ht="21.0" customHeight="1">
      <c r="A214" s="1636">
        <v>211.0</v>
      </c>
      <c r="B214" s="432"/>
      <c r="C214" s="432" t="s">
        <v>6137</v>
      </c>
      <c r="D214" s="434" t="s">
        <v>6138</v>
      </c>
      <c r="E214" s="435">
        <v>36340.0</v>
      </c>
      <c r="F214" s="473">
        <f t="shared" si="33"/>
        <v>24</v>
      </c>
      <c r="G214" s="1062">
        <f t="shared" si="17"/>
        <v>24.3260274</v>
      </c>
      <c r="H214" s="59">
        <v>5.61930095E8</v>
      </c>
      <c r="I214" s="491" t="s">
        <v>6139</v>
      </c>
      <c r="J214" s="491"/>
      <c r="K214" s="413" t="s">
        <v>6140</v>
      </c>
      <c r="L214" s="413">
        <v>1.4076834671E10</v>
      </c>
      <c r="M214" s="413"/>
      <c r="N214" s="413"/>
      <c r="O214" s="413" t="s">
        <v>4061</v>
      </c>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41" t="b">
        <v>0</v>
      </c>
      <c r="AM214" s="441" t="b">
        <v>0</v>
      </c>
      <c r="AN214" s="46" t="b">
        <v>0</v>
      </c>
      <c r="AO214" s="464"/>
      <c r="AP214" s="1270"/>
      <c r="AQ214" s="1270"/>
    </row>
    <row r="215" ht="21.0" customHeight="1">
      <c r="A215" s="1637">
        <v>212.0</v>
      </c>
      <c r="B215" s="432"/>
      <c r="C215" s="432" t="s">
        <v>6141</v>
      </c>
      <c r="D215" s="434" t="s">
        <v>6142</v>
      </c>
      <c r="E215" s="435">
        <v>36511.0</v>
      </c>
      <c r="F215" s="473">
        <f t="shared" si="33"/>
        <v>23</v>
      </c>
      <c r="G215" s="1062">
        <f t="shared" si="17"/>
        <v>23.85753425</v>
      </c>
      <c r="H215" s="59">
        <v>4.2252884E7</v>
      </c>
      <c r="I215" s="491" t="s">
        <v>391</v>
      </c>
      <c r="J215" s="491"/>
      <c r="K215" s="413" t="s">
        <v>6143</v>
      </c>
      <c r="L215" s="413">
        <v>1.132860964E9</v>
      </c>
      <c r="M215" s="413"/>
      <c r="N215" s="413"/>
      <c r="O215" s="413" t="s">
        <v>5819</v>
      </c>
      <c r="P215" s="413"/>
      <c r="Q215" s="413"/>
      <c r="R215" s="413"/>
      <c r="S215" s="413"/>
      <c r="T215" s="413"/>
      <c r="U215" s="413"/>
      <c r="V215" s="413"/>
      <c r="W215" s="413"/>
      <c r="X215" s="413"/>
      <c r="Y215" s="413"/>
      <c r="Z215" s="413"/>
      <c r="AA215" s="413"/>
      <c r="AB215" s="413"/>
      <c r="AC215" s="413"/>
      <c r="AD215" s="413"/>
      <c r="AE215" s="413"/>
      <c r="AF215" s="413"/>
      <c r="AG215" s="413"/>
      <c r="AH215" s="413"/>
      <c r="AI215" s="413"/>
      <c r="AJ215" s="413"/>
      <c r="AK215" s="413"/>
      <c r="AL215" s="441" t="b">
        <v>0</v>
      </c>
      <c r="AM215" s="441" t="b">
        <v>0</v>
      </c>
      <c r="AN215" s="46" t="b">
        <v>0</v>
      </c>
      <c r="AO215" s="464"/>
      <c r="AP215" s="1270"/>
      <c r="AQ215" s="1270"/>
    </row>
    <row r="216" ht="21.0" customHeight="1">
      <c r="A216" s="1637">
        <v>213.0</v>
      </c>
      <c r="B216" s="432"/>
      <c r="C216" s="456" t="s">
        <v>2507</v>
      </c>
      <c r="D216" s="469" t="s">
        <v>6144</v>
      </c>
      <c r="E216" s="435">
        <v>33553.0</v>
      </c>
      <c r="F216" s="482">
        <v>28.0</v>
      </c>
      <c r="G216" s="1062">
        <f t="shared" si="17"/>
        <v>31.96164384</v>
      </c>
      <c r="H216" s="56">
        <v>3.6595307E7</v>
      </c>
      <c r="I216" s="491" t="s">
        <v>391</v>
      </c>
      <c r="J216" s="491"/>
      <c r="K216" s="57" t="s">
        <v>6145</v>
      </c>
      <c r="L216" s="57">
        <v>1.127769354E9</v>
      </c>
      <c r="M216" s="413"/>
      <c r="N216" s="413"/>
      <c r="O216" s="57" t="s">
        <v>5757</v>
      </c>
      <c r="P216" s="413"/>
      <c r="Q216" s="413"/>
      <c r="R216" s="413"/>
      <c r="S216" s="57" t="s">
        <v>6146</v>
      </c>
      <c r="T216" s="413"/>
      <c r="U216" s="413"/>
      <c r="V216" s="413"/>
      <c r="W216" s="413"/>
      <c r="X216" s="413"/>
      <c r="Y216" s="413"/>
      <c r="Z216" s="413"/>
      <c r="AA216" s="413"/>
      <c r="AB216" s="413"/>
      <c r="AC216" s="413"/>
      <c r="AD216" s="413"/>
      <c r="AE216" s="413"/>
      <c r="AF216" s="413"/>
      <c r="AG216" s="413"/>
      <c r="AH216" s="413"/>
      <c r="AI216" s="413"/>
      <c r="AJ216" s="413"/>
      <c r="AK216" s="413"/>
      <c r="AL216" s="441" t="b">
        <v>0</v>
      </c>
      <c r="AM216" s="441" t="b">
        <v>0</v>
      </c>
      <c r="AN216" s="46" t="b">
        <v>0</v>
      </c>
      <c r="AO216" s="464"/>
      <c r="AP216" s="1270"/>
      <c r="AQ216" s="1270"/>
    </row>
    <row r="217" ht="21.0" customHeight="1">
      <c r="A217" s="1637">
        <v>214.0</v>
      </c>
      <c r="B217" s="456"/>
      <c r="C217" s="432" t="s">
        <v>6147</v>
      </c>
      <c r="D217" s="434" t="s">
        <v>6148</v>
      </c>
      <c r="E217" s="435"/>
      <c r="F217" s="473"/>
      <c r="G217" s="1062" t="str">
        <f t="shared" si="17"/>
        <v/>
      </c>
      <c r="H217" s="59"/>
      <c r="I217" s="52"/>
      <c r="J217" s="52"/>
      <c r="K217" s="413"/>
      <c r="L217" s="413">
        <v>1.167115819E9</v>
      </c>
      <c r="M217" s="413"/>
      <c r="N217" s="413"/>
      <c r="O217" s="413"/>
      <c r="P217" s="413"/>
      <c r="Q217" s="413"/>
      <c r="R217" s="413"/>
      <c r="S217" s="413"/>
      <c r="T217" s="413"/>
      <c r="U217" s="413"/>
      <c r="V217" s="413"/>
      <c r="W217" s="413"/>
      <c r="X217" s="413"/>
      <c r="Y217" s="413"/>
      <c r="Z217" s="413"/>
      <c r="AA217" s="413"/>
      <c r="AB217" s="413"/>
      <c r="AC217" s="413"/>
      <c r="AD217" s="413"/>
      <c r="AE217" s="413"/>
      <c r="AF217" s="413"/>
      <c r="AG217" s="413"/>
      <c r="AH217" s="413"/>
      <c r="AI217" s="413"/>
      <c r="AJ217" s="413"/>
      <c r="AK217" s="413"/>
      <c r="AL217" s="441" t="b">
        <v>0</v>
      </c>
      <c r="AM217" s="441" t="b">
        <v>0</v>
      </c>
      <c r="AN217" s="46" t="b">
        <v>0</v>
      </c>
      <c r="AO217" s="464"/>
      <c r="AP217" s="1270"/>
      <c r="AQ217" s="1270"/>
    </row>
    <row r="218" ht="21.0" customHeight="1">
      <c r="A218" s="1637">
        <v>215.0</v>
      </c>
      <c r="B218" s="456"/>
      <c r="C218" s="432" t="s">
        <v>6149</v>
      </c>
      <c r="D218" s="434" t="s">
        <v>6150</v>
      </c>
      <c r="E218" s="435">
        <v>33756.0</v>
      </c>
      <c r="F218" s="473">
        <f t="shared" ref="F218:F221" si="34">DATEDIF(E218,TODAY(),"Y")</f>
        <v>31</v>
      </c>
      <c r="G218" s="1062">
        <f t="shared" si="17"/>
        <v>31.40547945</v>
      </c>
      <c r="H218" s="59">
        <v>3.6769757E7</v>
      </c>
      <c r="I218" s="491" t="s">
        <v>391</v>
      </c>
      <c r="J218" s="491"/>
      <c r="K218" s="413" t="s">
        <v>6151</v>
      </c>
      <c r="L218" s="413">
        <v>2.227463299E9</v>
      </c>
      <c r="M218" s="413"/>
      <c r="N218" s="413"/>
      <c r="O218" s="413" t="s">
        <v>6152</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41" t="b">
        <v>0</v>
      </c>
      <c r="AM218" s="441" t="b">
        <v>0</v>
      </c>
      <c r="AN218" s="46" t="b">
        <v>0</v>
      </c>
      <c r="AO218" s="464"/>
      <c r="AP218" s="1270"/>
      <c r="AQ218" s="1270"/>
    </row>
    <row r="219" ht="21.0" customHeight="1">
      <c r="A219" s="1637">
        <v>216.0</v>
      </c>
      <c r="B219" s="456"/>
      <c r="C219" s="456" t="s">
        <v>6153</v>
      </c>
      <c r="D219" s="469" t="s">
        <v>6154</v>
      </c>
      <c r="E219" s="435">
        <v>29723.0</v>
      </c>
      <c r="F219" s="482">
        <f t="shared" si="34"/>
        <v>42</v>
      </c>
      <c r="G219" s="1062">
        <f t="shared" si="17"/>
        <v>42.45479452</v>
      </c>
      <c r="H219" s="56">
        <v>9.5353884E7</v>
      </c>
      <c r="I219" s="491" t="s">
        <v>6155</v>
      </c>
      <c r="J219" s="491"/>
      <c r="K219" s="57" t="s">
        <v>6156</v>
      </c>
      <c r="L219" s="57">
        <v>1.522534249E9</v>
      </c>
      <c r="M219" s="413"/>
      <c r="N219" s="413"/>
      <c r="O219" s="57" t="s">
        <v>6157</v>
      </c>
      <c r="P219" s="413"/>
      <c r="Q219" s="413"/>
      <c r="R219" s="413"/>
      <c r="S219" s="57" t="s">
        <v>6158</v>
      </c>
      <c r="T219" s="413"/>
      <c r="U219" s="413"/>
      <c r="V219" s="413"/>
      <c r="W219" s="413"/>
      <c r="X219" s="413"/>
      <c r="Y219" s="413"/>
      <c r="Z219" s="413"/>
      <c r="AA219" s="413"/>
      <c r="AB219" s="413"/>
      <c r="AC219" s="413"/>
      <c r="AD219" s="413"/>
      <c r="AE219" s="413"/>
      <c r="AF219" s="413"/>
      <c r="AG219" s="413"/>
      <c r="AH219" s="413"/>
      <c r="AI219" s="413"/>
      <c r="AJ219" s="413"/>
      <c r="AK219" s="413"/>
      <c r="AL219" s="441" t="b">
        <v>0</v>
      </c>
      <c r="AM219" s="441" t="b">
        <v>0</v>
      </c>
      <c r="AN219" s="46" t="b">
        <v>0</v>
      </c>
      <c r="AO219" s="464"/>
      <c r="AP219" s="1270"/>
      <c r="AQ219" s="1270"/>
    </row>
    <row r="220" ht="21.0" customHeight="1">
      <c r="A220" s="1637">
        <v>217.0</v>
      </c>
      <c r="B220" s="456"/>
      <c r="C220" s="432" t="s">
        <v>6159</v>
      </c>
      <c r="D220" s="434" t="s">
        <v>6160</v>
      </c>
      <c r="E220" s="435">
        <v>34843.0</v>
      </c>
      <c r="F220" s="473">
        <f t="shared" si="34"/>
        <v>28</v>
      </c>
      <c r="G220" s="1062">
        <f t="shared" si="17"/>
        <v>28.42739726</v>
      </c>
      <c r="H220" s="59">
        <v>1.16835279E8</v>
      </c>
      <c r="I220" s="52"/>
      <c r="J220" s="52"/>
      <c r="K220" s="413" t="s">
        <v>6161</v>
      </c>
      <c r="L220" s="413">
        <v>5.1940877269E10</v>
      </c>
      <c r="M220" s="413"/>
      <c r="N220" s="413"/>
      <c r="O220" s="413" t="s">
        <v>5753</v>
      </c>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41" t="b">
        <v>0</v>
      </c>
      <c r="AM220" s="441" t="b">
        <v>0</v>
      </c>
      <c r="AN220" s="46" t="b">
        <v>0</v>
      </c>
      <c r="AO220" s="464"/>
      <c r="AP220" s="1270"/>
      <c r="AQ220" s="1270"/>
    </row>
    <row r="221" ht="21.0" customHeight="1">
      <c r="A221" s="1637">
        <v>218.0</v>
      </c>
      <c r="B221" s="432"/>
      <c r="C221" s="432" t="s">
        <v>6162</v>
      </c>
      <c r="D221" s="434" t="s">
        <v>6163</v>
      </c>
      <c r="E221" s="435">
        <v>32912.0</v>
      </c>
      <c r="F221" s="500">
        <f t="shared" si="34"/>
        <v>33</v>
      </c>
      <c r="G221" s="1062">
        <f t="shared" si="17"/>
        <v>33.71780822</v>
      </c>
      <c r="H221" s="59" t="s">
        <v>506</v>
      </c>
      <c r="I221" s="52" t="s">
        <v>2911</v>
      </c>
      <c r="J221" s="52"/>
      <c r="K221" s="413" t="s">
        <v>2547</v>
      </c>
      <c r="L221" s="413">
        <v>1.16669611E9</v>
      </c>
      <c r="M221" s="413"/>
      <c r="N221" s="413"/>
      <c r="O221" s="413" t="s">
        <v>6164</v>
      </c>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41" t="b">
        <v>0</v>
      </c>
      <c r="AM221" s="441" t="b">
        <v>0</v>
      </c>
      <c r="AN221" s="46" t="b">
        <v>0</v>
      </c>
      <c r="AO221" s="464"/>
      <c r="AP221" s="1270"/>
      <c r="AQ221" s="1270"/>
    </row>
    <row r="222" ht="21.0" customHeight="1">
      <c r="A222" s="1637">
        <v>219.0</v>
      </c>
      <c r="B222" s="432"/>
      <c r="C222" s="432" t="s">
        <v>6165</v>
      </c>
      <c r="D222" s="434" t="s">
        <v>6166</v>
      </c>
      <c r="E222" s="435"/>
      <c r="F222" s="473"/>
      <c r="G222" s="1062" t="str">
        <f t="shared" si="17"/>
        <v/>
      </c>
      <c r="H222" s="59"/>
      <c r="I222" s="52"/>
      <c r="J222" s="52"/>
      <c r="K222" s="413"/>
      <c r="L222" s="413">
        <v>1.131129223E9</v>
      </c>
      <c r="M222" s="413"/>
      <c r="N222" s="413"/>
      <c r="O222" s="413" t="s">
        <v>6167</v>
      </c>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41" t="b">
        <v>0</v>
      </c>
      <c r="AM222" s="441" t="b">
        <v>0</v>
      </c>
      <c r="AN222" s="46" t="b">
        <v>0</v>
      </c>
      <c r="AO222" s="464"/>
      <c r="AP222" s="1270"/>
      <c r="AQ222" s="1270"/>
    </row>
    <row r="223" ht="21.0" customHeight="1">
      <c r="A223" s="1637">
        <v>220.0</v>
      </c>
      <c r="B223" s="432"/>
      <c r="C223" s="456" t="s">
        <v>6168</v>
      </c>
      <c r="D223" s="469" t="s">
        <v>6169</v>
      </c>
      <c r="E223" s="435">
        <v>35808.0</v>
      </c>
      <c r="F223" s="482">
        <f t="shared" ref="F223:F224" si="35">DATEDIF(E223,TODAY(),"Y")</f>
        <v>25</v>
      </c>
      <c r="G223" s="1062">
        <f t="shared" si="17"/>
        <v>25.78356164</v>
      </c>
      <c r="H223" s="56" t="s">
        <v>508</v>
      </c>
      <c r="I223" s="112" t="s">
        <v>3864</v>
      </c>
      <c r="J223" s="112"/>
      <c r="K223" s="57" t="s">
        <v>6170</v>
      </c>
      <c r="L223" s="57">
        <v>1.160334644E9</v>
      </c>
      <c r="M223" s="413"/>
      <c r="N223" s="413"/>
      <c r="O223" s="57" t="s">
        <v>6171</v>
      </c>
      <c r="P223" s="413"/>
      <c r="Q223" s="413"/>
      <c r="R223" s="413"/>
      <c r="S223" s="57" t="s">
        <v>6172</v>
      </c>
      <c r="T223" s="413"/>
      <c r="U223" s="413"/>
      <c r="V223" s="413"/>
      <c r="W223" s="413"/>
      <c r="X223" s="413"/>
      <c r="Y223" s="413"/>
      <c r="Z223" s="413"/>
      <c r="AA223" s="413"/>
      <c r="AB223" s="413"/>
      <c r="AC223" s="413"/>
      <c r="AD223" s="413"/>
      <c r="AE223" s="413"/>
      <c r="AF223" s="413"/>
      <c r="AG223" s="413"/>
      <c r="AH223" s="413"/>
      <c r="AI223" s="413"/>
      <c r="AJ223" s="413"/>
      <c r="AK223" s="413"/>
      <c r="AL223" s="441" t="b">
        <v>0</v>
      </c>
      <c r="AM223" s="441" t="b">
        <v>0</v>
      </c>
      <c r="AN223" s="46" t="b">
        <v>0</v>
      </c>
      <c r="AO223" s="464"/>
      <c r="AP223" s="1270"/>
      <c r="AQ223" s="1270"/>
    </row>
    <row r="224" ht="21.0" customHeight="1">
      <c r="A224" s="1636">
        <v>221.0</v>
      </c>
      <c r="B224" s="432"/>
      <c r="C224" s="456" t="s">
        <v>6173</v>
      </c>
      <c r="D224" s="469" t="s">
        <v>6174</v>
      </c>
      <c r="E224" s="435">
        <v>36371.0</v>
      </c>
      <c r="F224" s="482">
        <f t="shared" si="35"/>
        <v>24</v>
      </c>
      <c r="G224" s="1062">
        <f t="shared" si="17"/>
        <v>24.24109589</v>
      </c>
      <c r="H224" s="56">
        <v>4.2076961E7</v>
      </c>
      <c r="I224" s="491" t="s">
        <v>391</v>
      </c>
      <c r="J224" s="491"/>
      <c r="K224" s="516">
        <v>84406.0</v>
      </c>
      <c r="L224" s="57">
        <v>1.530044636E9</v>
      </c>
      <c r="M224" s="413"/>
      <c r="N224" s="413"/>
      <c r="O224" s="57" t="s">
        <v>6175</v>
      </c>
      <c r="P224" s="413"/>
      <c r="Q224" s="413"/>
      <c r="R224" s="413"/>
      <c r="S224" s="57" t="s">
        <v>6176</v>
      </c>
      <c r="T224" s="413"/>
      <c r="U224" s="413"/>
      <c r="V224" s="413"/>
      <c r="W224" s="413"/>
      <c r="X224" s="413"/>
      <c r="Y224" s="413"/>
      <c r="Z224" s="413"/>
      <c r="AA224" s="413"/>
      <c r="AB224" s="413"/>
      <c r="AC224" s="413"/>
      <c r="AD224" s="413"/>
      <c r="AE224" s="413"/>
      <c r="AF224" s="413"/>
      <c r="AG224" s="413"/>
      <c r="AH224" s="413"/>
      <c r="AI224" s="413"/>
      <c r="AJ224" s="413"/>
      <c r="AK224" s="413"/>
      <c r="AL224" s="441" t="b">
        <v>0</v>
      </c>
      <c r="AM224" s="441" t="b">
        <v>0</v>
      </c>
      <c r="AN224" s="46" t="b">
        <v>0</v>
      </c>
      <c r="AO224" s="464"/>
      <c r="AP224" s="1270"/>
      <c r="AQ224" s="1270"/>
    </row>
    <row r="225" ht="21.0" customHeight="1">
      <c r="A225" s="1637">
        <v>222.0</v>
      </c>
      <c r="B225" s="432"/>
      <c r="C225" s="432" t="s">
        <v>6177</v>
      </c>
      <c r="D225" s="434" t="s">
        <v>6178</v>
      </c>
      <c r="E225" s="483">
        <v>32887.0</v>
      </c>
      <c r="F225" s="473">
        <v>27.0</v>
      </c>
      <c r="G225" s="1062">
        <f t="shared" si="17"/>
        <v>33.78630137</v>
      </c>
      <c r="H225" s="59">
        <v>3.5094021E7</v>
      </c>
      <c r="I225" s="491" t="s">
        <v>391</v>
      </c>
      <c r="J225" s="491"/>
      <c r="K225" s="413" t="s">
        <v>6179</v>
      </c>
      <c r="L225" s="413" t="s">
        <v>6180</v>
      </c>
      <c r="M225" s="413"/>
      <c r="N225" s="413"/>
      <c r="O225" s="413" t="s">
        <v>6181</v>
      </c>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41" t="b">
        <v>0</v>
      </c>
      <c r="AM225" s="441" t="b">
        <v>0</v>
      </c>
      <c r="AN225" s="46" t="b">
        <v>0</v>
      </c>
      <c r="AO225" s="464"/>
      <c r="AP225" s="1270"/>
      <c r="AQ225" s="1270"/>
    </row>
    <row r="226" ht="21.0" customHeight="1">
      <c r="A226" s="1637">
        <v>223.0</v>
      </c>
      <c r="B226" s="456"/>
      <c r="C226" s="432" t="s">
        <v>6182</v>
      </c>
      <c r="D226" s="434" t="s">
        <v>6183</v>
      </c>
      <c r="E226" s="435">
        <v>36601.0</v>
      </c>
      <c r="F226" s="517">
        <f t="shared" ref="F226:F228" si="36">DATEDIF(E226,TODAY(),"Y")</f>
        <v>23</v>
      </c>
      <c r="G226" s="1062">
        <f t="shared" si="17"/>
        <v>23.6109589</v>
      </c>
      <c r="H226" s="59">
        <v>4.2356194E7</v>
      </c>
      <c r="I226" s="491" t="s">
        <v>391</v>
      </c>
      <c r="J226" s="491"/>
      <c r="K226" s="413" t="s">
        <v>6179</v>
      </c>
      <c r="L226" s="413">
        <v>1.141910689E9</v>
      </c>
      <c r="M226" s="413"/>
      <c r="N226" s="413"/>
      <c r="O226" s="413" t="s">
        <v>5819</v>
      </c>
      <c r="P226" s="413"/>
      <c r="Q226" s="413"/>
      <c r="R226" s="413"/>
      <c r="S226" s="413"/>
      <c r="T226" s="413"/>
      <c r="U226" s="413"/>
      <c r="V226" s="413"/>
      <c r="W226" s="413"/>
      <c r="X226" s="413"/>
      <c r="Y226" s="413"/>
      <c r="Z226" s="413"/>
      <c r="AA226" s="413"/>
      <c r="AB226" s="413"/>
      <c r="AC226" s="413"/>
      <c r="AD226" s="413"/>
      <c r="AE226" s="413"/>
      <c r="AF226" s="413"/>
      <c r="AG226" s="413"/>
      <c r="AH226" s="413"/>
      <c r="AI226" s="413"/>
      <c r="AJ226" s="413"/>
      <c r="AK226" s="413"/>
      <c r="AL226" s="441" t="b">
        <v>0</v>
      </c>
      <c r="AM226" s="441" t="b">
        <v>0</v>
      </c>
      <c r="AN226" s="46" t="b">
        <v>0</v>
      </c>
      <c r="AO226" s="464"/>
      <c r="AP226" s="1270"/>
      <c r="AQ226" s="1270"/>
    </row>
    <row r="227" ht="21.0" customHeight="1">
      <c r="A227" s="1637">
        <v>224.0</v>
      </c>
      <c r="B227" s="432"/>
      <c r="C227" s="456" t="s">
        <v>6184</v>
      </c>
      <c r="D227" s="469" t="s">
        <v>6185</v>
      </c>
      <c r="E227" s="435">
        <v>35314.0</v>
      </c>
      <c r="F227" s="482">
        <f t="shared" si="36"/>
        <v>27</v>
      </c>
      <c r="G227" s="1062">
        <f t="shared" si="17"/>
        <v>27.1369863</v>
      </c>
      <c r="H227" s="63">
        <v>3.9463642E7</v>
      </c>
      <c r="I227" s="491" t="s">
        <v>391</v>
      </c>
      <c r="J227" s="491"/>
      <c r="K227" s="57" t="s">
        <v>6186</v>
      </c>
      <c r="L227" s="57">
        <v>1.139328432E9</v>
      </c>
      <c r="M227" s="413"/>
      <c r="N227" s="413"/>
      <c r="O227" s="57" t="s">
        <v>6187</v>
      </c>
      <c r="P227" s="413"/>
      <c r="Q227" s="413"/>
      <c r="R227" s="413"/>
      <c r="S227" s="57" t="s">
        <v>6188</v>
      </c>
      <c r="T227" s="413"/>
      <c r="U227" s="413"/>
      <c r="V227" s="413"/>
      <c r="W227" s="413"/>
      <c r="X227" s="413"/>
      <c r="Y227" s="413"/>
      <c r="Z227" s="413"/>
      <c r="AA227" s="413"/>
      <c r="AB227" s="413"/>
      <c r="AC227" s="413"/>
      <c r="AD227" s="413"/>
      <c r="AE227" s="413"/>
      <c r="AF227" s="413"/>
      <c r="AG227" s="413"/>
      <c r="AH227" s="413"/>
      <c r="AI227" s="413"/>
      <c r="AJ227" s="413"/>
      <c r="AK227" s="413"/>
      <c r="AL227" s="441" t="b">
        <v>0</v>
      </c>
      <c r="AM227" s="441" t="b">
        <v>0</v>
      </c>
      <c r="AN227" s="46" t="b">
        <v>0</v>
      </c>
      <c r="AO227" s="464"/>
      <c r="AP227" s="1270"/>
      <c r="AQ227" s="1270"/>
    </row>
    <row r="228" ht="21.0" customHeight="1">
      <c r="A228" s="1637">
        <v>225.0</v>
      </c>
      <c r="B228" s="432"/>
      <c r="C228" s="432" t="s">
        <v>6189</v>
      </c>
      <c r="D228" s="448" t="s">
        <v>6190</v>
      </c>
      <c r="E228" s="435">
        <v>34604.0</v>
      </c>
      <c r="F228" s="468">
        <f t="shared" si="36"/>
        <v>29</v>
      </c>
      <c r="G228" s="1062">
        <f t="shared" si="17"/>
        <v>29.08219178</v>
      </c>
      <c r="H228" s="59"/>
      <c r="I228" s="436"/>
      <c r="J228" s="436"/>
      <c r="K228" s="403"/>
      <c r="L228" s="413">
        <v>1.6173650085E10</v>
      </c>
      <c r="M228" s="413"/>
      <c r="N228" s="403"/>
      <c r="O228" s="413" t="s">
        <v>6191</v>
      </c>
      <c r="P228" s="413"/>
      <c r="Q228" s="413"/>
      <c r="R228" s="403"/>
      <c r="S228" s="413"/>
      <c r="T228" s="413"/>
      <c r="U228" s="413"/>
      <c r="V228" s="469"/>
      <c r="W228" s="469"/>
      <c r="X228" s="469"/>
      <c r="Y228" s="469"/>
      <c r="Z228" s="469"/>
      <c r="AA228" s="469"/>
      <c r="AB228" s="469"/>
      <c r="AC228" s="403"/>
      <c r="AD228" s="469"/>
      <c r="AE228" s="469"/>
      <c r="AF228" s="469"/>
      <c r="AG228" s="469"/>
      <c r="AH228" s="469"/>
      <c r="AI228" s="469"/>
      <c r="AJ228" s="469"/>
      <c r="AK228" s="469"/>
      <c r="AL228" s="441" t="b">
        <v>0</v>
      </c>
      <c r="AM228" s="441" t="b">
        <v>0</v>
      </c>
      <c r="AN228" s="46" t="b">
        <v>0</v>
      </c>
      <c r="AO228" s="464"/>
      <c r="AP228" s="1270"/>
      <c r="AQ228" s="1270"/>
    </row>
    <row r="229" ht="21.0" customHeight="1">
      <c r="A229" s="1637">
        <v>226.0</v>
      </c>
      <c r="B229" s="456"/>
      <c r="C229" s="477" t="s">
        <v>6192</v>
      </c>
      <c r="D229" s="434" t="s">
        <v>6193</v>
      </c>
      <c r="E229" s="466">
        <v>32708.0</v>
      </c>
      <c r="F229" s="473">
        <f>2020-1989</f>
        <v>31</v>
      </c>
      <c r="G229" s="1062">
        <f t="shared" si="17"/>
        <v>34.27671233</v>
      </c>
      <c r="H229" s="59">
        <v>3.4536929E7</v>
      </c>
      <c r="I229" s="491" t="s">
        <v>391</v>
      </c>
      <c r="J229" s="491"/>
      <c r="K229" s="413" t="s">
        <v>6194</v>
      </c>
      <c r="L229" s="413">
        <v>2.302507419E9</v>
      </c>
      <c r="M229" s="413"/>
      <c r="N229" s="413"/>
      <c r="O229" s="413" t="s">
        <v>6195</v>
      </c>
      <c r="P229" s="413"/>
      <c r="Q229" s="413"/>
      <c r="R229" s="413"/>
      <c r="S229" s="413"/>
      <c r="T229" s="413"/>
      <c r="U229" s="413"/>
      <c r="V229" s="413"/>
      <c r="W229" s="469"/>
      <c r="X229" s="469"/>
      <c r="Y229" s="469"/>
      <c r="Z229" s="469"/>
      <c r="AA229" s="469"/>
      <c r="AB229" s="469"/>
      <c r="AC229" s="469"/>
      <c r="AD229" s="413"/>
      <c r="AE229" s="413"/>
      <c r="AF229" s="469"/>
      <c r="AG229" s="469"/>
      <c r="AH229" s="469"/>
      <c r="AI229" s="469"/>
      <c r="AJ229" s="469"/>
      <c r="AK229" s="469"/>
      <c r="AL229" s="441" t="b">
        <v>0</v>
      </c>
      <c r="AM229" s="441" t="b">
        <v>0</v>
      </c>
      <c r="AN229" s="46" t="b">
        <v>0</v>
      </c>
      <c r="AO229" s="464"/>
      <c r="AP229" s="1270"/>
      <c r="AQ229" s="1270"/>
    </row>
    <row r="230" ht="21.0" customHeight="1">
      <c r="A230" s="1637">
        <v>227.0</v>
      </c>
      <c r="B230" s="432"/>
      <c r="C230" s="432" t="s">
        <v>6196</v>
      </c>
      <c r="D230" s="434" t="s">
        <v>6197</v>
      </c>
      <c r="E230" s="435"/>
      <c r="F230" s="473"/>
      <c r="G230" s="1062" t="str">
        <f t="shared" si="17"/>
        <v/>
      </c>
      <c r="H230" s="59"/>
      <c r="I230" s="52"/>
      <c r="J230" s="52"/>
      <c r="K230" s="413"/>
      <c r="L230" s="413">
        <v>1.134408456E9</v>
      </c>
      <c r="M230" s="413"/>
      <c r="N230" s="413"/>
      <c r="O230" s="413" t="s">
        <v>2284</v>
      </c>
      <c r="P230" s="413"/>
      <c r="Q230" s="413"/>
      <c r="R230" s="413"/>
      <c r="S230" s="413"/>
      <c r="T230" s="413"/>
      <c r="U230" s="413"/>
      <c r="V230" s="413"/>
      <c r="W230" s="413"/>
      <c r="X230" s="413"/>
      <c r="Y230" s="413"/>
      <c r="Z230" s="413"/>
      <c r="AA230" s="413"/>
      <c r="AB230" s="413"/>
      <c r="AC230" s="413"/>
      <c r="AD230" s="413"/>
      <c r="AE230" s="413"/>
      <c r="AF230" s="413"/>
      <c r="AG230" s="413"/>
      <c r="AH230" s="413"/>
      <c r="AI230" s="413"/>
      <c r="AJ230" s="413"/>
      <c r="AK230" s="413"/>
      <c r="AL230" s="441" t="b">
        <v>0</v>
      </c>
      <c r="AM230" s="441" t="b">
        <v>0</v>
      </c>
      <c r="AN230" s="46" t="b">
        <v>0</v>
      </c>
      <c r="AO230" s="464"/>
      <c r="AP230" s="1270"/>
      <c r="AQ230" s="1270"/>
    </row>
    <row r="231" ht="21.0" customHeight="1">
      <c r="A231" s="1637">
        <v>228.0</v>
      </c>
      <c r="B231" s="432"/>
      <c r="C231" s="456" t="s">
        <v>6198</v>
      </c>
      <c r="D231" s="469" t="s">
        <v>6199</v>
      </c>
      <c r="E231" s="435">
        <v>36581.0</v>
      </c>
      <c r="F231" s="482">
        <f t="shared" ref="F231:F234" si="37">DATEDIF(E231,TODAY(),"Y")</f>
        <v>23</v>
      </c>
      <c r="G231" s="1062">
        <f t="shared" si="17"/>
        <v>23.66575342</v>
      </c>
      <c r="H231" s="56">
        <v>4.8357822E7</v>
      </c>
      <c r="I231" s="491" t="s">
        <v>391</v>
      </c>
      <c r="J231" s="491"/>
      <c r="K231" s="57" t="s">
        <v>6200</v>
      </c>
      <c r="L231" s="57" t="s">
        <v>6201</v>
      </c>
      <c r="M231" s="413"/>
      <c r="N231" s="413"/>
      <c r="O231" s="57" t="s">
        <v>6202</v>
      </c>
      <c r="P231" s="413"/>
      <c r="Q231" s="413"/>
      <c r="R231" s="413"/>
      <c r="S231" s="57" t="s">
        <v>6203</v>
      </c>
      <c r="T231" s="413"/>
      <c r="U231" s="413"/>
      <c r="V231" s="413"/>
      <c r="W231" s="413"/>
      <c r="X231" s="413"/>
      <c r="Y231" s="413"/>
      <c r="Z231" s="413"/>
      <c r="AA231" s="413"/>
      <c r="AB231" s="413"/>
      <c r="AC231" s="413"/>
      <c r="AD231" s="413"/>
      <c r="AE231" s="413"/>
      <c r="AF231" s="413"/>
      <c r="AG231" s="413"/>
      <c r="AH231" s="413"/>
      <c r="AI231" s="413"/>
      <c r="AJ231" s="413"/>
      <c r="AK231" s="413"/>
      <c r="AL231" s="441" t="b">
        <v>0</v>
      </c>
      <c r="AM231" s="441" t="b">
        <v>0</v>
      </c>
      <c r="AN231" s="46" t="b">
        <v>0</v>
      </c>
      <c r="AO231" s="464"/>
      <c r="AP231" s="1270"/>
      <c r="AQ231" s="1270"/>
    </row>
    <row r="232" ht="21.0" customHeight="1">
      <c r="A232" s="1637">
        <v>229.0</v>
      </c>
      <c r="B232" s="432"/>
      <c r="C232" s="432" t="s">
        <v>6204</v>
      </c>
      <c r="D232" s="434" t="s">
        <v>6205</v>
      </c>
      <c r="E232" s="435">
        <v>34944.0</v>
      </c>
      <c r="F232" s="473">
        <f t="shared" si="37"/>
        <v>28</v>
      </c>
      <c r="G232" s="1062">
        <f t="shared" si="17"/>
        <v>28.15068493</v>
      </c>
      <c r="H232" s="59" t="s">
        <v>515</v>
      </c>
      <c r="I232" s="27" t="s">
        <v>5711</v>
      </c>
      <c r="J232" s="27"/>
      <c r="K232" s="413" t="s">
        <v>6206</v>
      </c>
      <c r="L232" s="413">
        <v>5.534301416E9</v>
      </c>
      <c r="M232" s="413"/>
      <c r="N232" s="413"/>
      <c r="O232" s="413" t="s">
        <v>6207</v>
      </c>
      <c r="P232" s="413"/>
      <c r="Q232" s="413"/>
      <c r="R232" s="413"/>
      <c r="S232" s="413"/>
      <c r="T232" s="413"/>
      <c r="U232" s="413"/>
      <c r="V232" s="413"/>
      <c r="W232" s="413"/>
      <c r="X232" s="413"/>
      <c r="Y232" s="413"/>
      <c r="Z232" s="413"/>
      <c r="AA232" s="413"/>
      <c r="AB232" s="413"/>
      <c r="AC232" s="413"/>
      <c r="AD232" s="413"/>
      <c r="AE232" s="413"/>
      <c r="AF232" s="413"/>
      <c r="AG232" s="413"/>
      <c r="AH232" s="413"/>
      <c r="AI232" s="413"/>
      <c r="AJ232" s="413"/>
      <c r="AK232" s="413"/>
      <c r="AL232" s="441" t="b">
        <v>0</v>
      </c>
      <c r="AM232" s="441" t="b">
        <v>0</v>
      </c>
      <c r="AN232" s="46" t="b">
        <v>0</v>
      </c>
      <c r="AO232" s="464"/>
      <c r="AP232" s="1270"/>
      <c r="AQ232" s="1270"/>
    </row>
    <row r="233" ht="21.0" customHeight="1">
      <c r="A233" s="1637">
        <v>230.0</v>
      </c>
      <c r="B233" s="456"/>
      <c r="C233" s="456" t="s">
        <v>6208</v>
      </c>
      <c r="D233" s="434" t="s">
        <v>6209</v>
      </c>
      <c r="E233" s="435">
        <v>34787.0</v>
      </c>
      <c r="F233" s="482">
        <f t="shared" si="37"/>
        <v>28</v>
      </c>
      <c r="G233" s="1062">
        <f t="shared" si="17"/>
        <v>28.58082192</v>
      </c>
      <c r="H233" s="64">
        <v>9.4151052E7</v>
      </c>
      <c r="I233" s="102" t="s">
        <v>5848</v>
      </c>
      <c r="J233" s="102"/>
      <c r="K233" s="493" t="s">
        <v>6210</v>
      </c>
      <c r="L233" s="510">
        <v>1.13325413E9</v>
      </c>
      <c r="M233" s="413"/>
      <c r="N233" s="413"/>
      <c r="O233" s="493" t="s">
        <v>6211</v>
      </c>
      <c r="P233" s="413"/>
      <c r="Q233" s="413"/>
      <c r="R233" s="413"/>
      <c r="S233" s="493"/>
      <c r="T233" s="413"/>
      <c r="U233" s="413"/>
      <c r="V233" s="413"/>
      <c r="W233" s="413"/>
      <c r="X233" s="413"/>
      <c r="Y233" s="413"/>
      <c r="Z233" s="413"/>
      <c r="AA233" s="413"/>
      <c r="AB233" s="413"/>
      <c r="AC233" s="413"/>
      <c r="AD233" s="413"/>
      <c r="AE233" s="413"/>
      <c r="AF233" s="413"/>
      <c r="AG233" s="413"/>
      <c r="AH233" s="413"/>
      <c r="AI233" s="413"/>
      <c r="AJ233" s="413"/>
      <c r="AK233" s="413"/>
      <c r="AL233" s="441" t="b">
        <v>0</v>
      </c>
      <c r="AM233" s="441" t="b">
        <v>0</v>
      </c>
      <c r="AN233" s="46" t="b">
        <v>0</v>
      </c>
      <c r="AO233" s="464"/>
      <c r="AP233" s="1270"/>
      <c r="AQ233" s="1270"/>
    </row>
    <row r="234" ht="21.0" customHeight="1">
      <c r="A234" s="1636">
        <v>231.0</v>
      </c>
      <c r="B234" s="456"/>
      <c r="C234" s="432" t="s">
        <v>6212</v>
      </c>
      <c r="D234" s="434" t="s">
        <v>6213</v>
      </c>
      <c r="E234" s="435">
        <v>33461.0</v>
      </c>
      <c r="F234" s="518">
        <f t="shared" si="37"/>
        <v>32</v>
      </c>
      <c r="G234" s="1062">
        <f t="shared" si="17"/>
        <v>32.21369863</v>
      </c>
      <c r="H234" s="58">
        <v>9.5742927E7</v>
      </c>
      <c r="I234" s="27" t="s">
        <v>6214</v>
      </c>
      <c r="J234" s="27"/>
      <c r="K234" s="413" t="s">
        <v>6215</v>
      </c>
      <c r="L234" s="413">
        <v>1.127511272E9</v>
      </c>
      <c r="M234" s="413"/>
      <c r="N234" s="413"/>
      <c r="O234" s="413" t="s">
        <v>2284</v>
      </c>
      <c r="P234" s="413"/>
      <c r="Q234" s="413"/>
      <c r="R234" s="413"/>
      <c r="S234" s="413"/>
      <c r="T234" s="413"/>
      <c r="U234" s="469"/>
      <c r="V234" s="413"/>
      <c r="W234" s="413"/>
      <c r="X234" s="413"/>
      <c r="Y234" s="413"/>
      <c r="Z234" s="413"/>
      <c r="AA234" s="413"/>
      <c r="AB234" s="413"/>
      <c r="AC234" s="413"/>
      <c r="AD234" s="413"/>
      <c r="AE234" s="413"/>
      <c r="AF234" s="413"/>
      <c r="AG234" s="413"/>
      <c r="AH234" s="413"/>
      <c r="AI234" s="413"/>
      <c r="AJ234" s="413"/>
      <c r="AK234" s="413"/>
      <c r="AL234" s="441" t="b">
        <v>0</v>
      </c>
      <c r="AM234" s="441" t="b">
        <v>0</v>
      </c>
      <c r="AN234" s="46" t="b">
        <v>0</v>
      </c>
      <c r="AO234" s="464"/>
      <c r="AP234" s="1270"/>
      <c r="AQ234" s="1270"/>
    </row>
    <row r="235" ht="21.0" customHeight="1">
      <c r="A235" s="1637">
        <v>232.0</v>
      </c>
      <c r="B235" s="432"/>
      <c r="C235" s="456" t="s">
        <v>6216</v>
      </c>
      <c r="D235" s="469" t="s">
        <v>6217</v>
      </c>
      <c r="E235" s="435">
        <v>34463.0</v>
      </c>
      <c r="F235" s="482">
        <f>2020-1994</f>
        <v>26</v>
      </c>
      <c r="G235" s="1062">
        <f t="shared" si="17"/>
        <v>29.46849315</v>
      </c>
      <c r="H235" s="63">
        <v>3.8304074E7</v>
      </c>
      <c r="I235" s="491" t="s">
        <v>391</v>
      </c>
      <c r="J235" s="491"/>
      <c r="K235" s="57" t="s">
        <v>6218</v>
      </c>
      <c r="L235" s="57">
        <v>1.136642424E9</v>
      </c>
      <c r="M235" s="413"/>
      <c r="N235" s="413"/>
      <c r="O235" s="57" t="s">
        <v>6219</v>
      </c>
      <c r="P235" s="413"/>
      <c r="Q235" s="413"/>
      <c r="R235" s="413"/>
      <c r="S235" s="57" t="s">
        <v>6220</v>
      </c>
      <c r="T235" s="413"/>
      <c r="U235" s="413"/>
      <c r="V235" s="434"/>
      <c r="W235" s="413"/>
      <c r="X235" s="413"/>
      <c r="Y235" s="413"/>
      <c r="Z235" s="413"/>
      <c r="AA235" s="413"/>
      <c r="AB235" s="413"/>
      <c r="AC235" s="413"/>
      <c r="AD235" s="413"/>
      <c r="AE235" s="413"/>
      <c r="AF235" s="413"/>
      <c r="AG235" s="413"/>
      <c r="AH235" s="413"/>
      <c r="AI235" s="413"/>
      <c r="AJ235" s="413"/>
      <c r="AK235" s="413"/>
      <c r="AL235" s="441" t="b">
        <v>0</v>
      </c>
      <c r="AM235" s="441" t="b">
        <v>0</v>
      </c>
      <c r="AN235" s="46" t="b">
        <v>0</v>
      </c>
      <c r="AO235" s="464"/>
      <c r="AP235" s="1270"/>
      <c r="AQ235" s="1270"/>
    </row>
    <row r="236" ht="21.0" customHeight="1">
      <c r="A236" s="1637">
        <v>233.0</v>
      </c>
      <c r="B236" s="432"/>
      <c r="C236" s="432" t="s">
        <v>6221</v>
      </c>
      <c r="D236" s="434" t="s">
        <v>6222</v>
      </c>
      <c r="E236" s="435">
        <v>31247.0</v>
      </c>
      <c r="F236" s="517">
        <f t="shared" ref="F236:F238" si="38">DATEDIF(E236,TODAY(),"Y")</f>
        <v>38</v>
      </c>
      <c r="G236" s="1062">
        <f t="shared" si="17"/>
        <v>38.27945205</v>
      </c>
      <c r="H236" s="59">
        <v>3.172224E7</v>
      </c>
      <c r="I236" s="491" t="s">
        <v>391</v>
      </c>
      <c r="J236" s="491"/>
      <c r="K236" s="413" t="s">
        <v>6223</v>
      </c>
      <c r="L236" s="413">
        <v>1.557558166E9</v>
      </c>
      <c r="M236" s="413"/>
      <c r="N236" s="413"/>
      <c r="O236" s="413" t="s">
        <v>5700</v>
      </c>
      <c r="P236" s="413"/>
      <c r="Q236" s="413"/>
      <c r="R236" s="413"/>
      <c r="S236" s="413"/>
      <c r="T236" s="413"/>
      <c r="U236" s="413"/>
      <c r="V236" s="413"/>
      <c r="W236" s="413"/>
      <c r="X236" s="413"/>
      <c r="Y236" s="413"/>
      <c r="Z236" s="413"/>
      <c r="AA236" s="413"/>
      <c r="AB236" s="413"/>
      <c r="AC236" s="413"/>
      <c r="AD236" s="413"/>
      <c r="AE236" s="413"/>
      <c r="AF236" s="413"/>
      <c r="AG236" s="413"/>
      <c r="AH236" s="413"/>
      <c r="AI236" s="413"/>
      <c r="AJ236" s="413"/>
      <c r="AK236" s="413"/>
      <c r="AL236" s="441" t="b">
        <v>0</v>
      </c>
      <c r="AM236" s="441" t="b">
        <v>0</v>
      </c>
      <c r="AN236" s="46" t="b">
        <v>0</v>
      </c>
      <c r="AO236" s="464"/>
      <c r="AP236" s="1270"/>
      <c r="AQ236" s="1270"/>
    </row>
    <row r="237" ht="21.0" customHeight="1">
      <c r="A237" s="1637">
        <v>234.0</v>
      </c>
      <c r="B237" s="456"/>
      <c r="C237" s="432" t="s">
        <v>6224</v>
      </c>
      <c r="D237" s="434" t="s">
        <v>6225</v>
      </c>
      <c r="E237" s="435">
        <v>32473.0</v>
      </c>
      <c r="F237" s="473">
        <f t="shared" si="38"/>
        <v>34</v>
      </c>
      <c r="G237" s="1062">
        <f t="shared" si="17"/>
        <v>34.92054795</v>
      </c>
      <c r="H237" s="63">
        <v>3.4225057E7</v>
      </c>
      <c r="I237" s="491" t="s">
        <v>391</v>
      </c>
      <c r="J237" s="491"/>
      <c r="K237" s="413" t="s">
        <v>6226</v>
      </c>
      <c r="L237" s="413">
        <v>1.530072815E9</v>
      </c>
      <c r="M237" s="413"/>
      <c r="N237" s="413"/>
      <c r="O237" s="413" t="s">
        <v>6227</v>
      </c>
      <c r="P237" s="413"/>
      <c r="Q237" s="413"/>
      <c r="R237" s="413"/>
      <c r="S237" s="413"/>
      <c r="T237" s="413"/>
      <c r="U237" s="413"/>
      <c r="V237" s="413"/>
      <c r="W237" s="413"/>
      <c r="X237" s="413"/>
      <c r="Y237" s="413"/>
      <c r="Z237" s="413"/>
      <c r="AA237" s="413"/>
      <c r="AB237" s="413"/>
      <c r="AC237" s="413"/>
      <c r="AD237" s="413"/>
      <c r="AE237" s="413"/>
      <c r="AF237" s="413"/>
      <c r="AG237" s="413"/>
      <c r="AH237" s="413"/>
      <c r="AI237" s="413"/>
      <c r="AJ237" s="413"/>
      <c r="AK237" s="413"/>
      <c r="AL237" s="441" t="b">
        <v>0</v>
      </c>
      <c r="AM237" s="441" t="b">
        <v>0</v>
      </c>
      <c r="AN237" s="46" t="b">
        <v>0</v>
      </c>
      <c r="AO237" s="464"/>
      <c r="AP237" s="1270"/>
      <c r="AQ237" s="1270"/>
    </row>
    <row r="238" ht="21.0" customHeight="1">
      <c r="A238" s="1637">
        <v>235.0</v>
      </c>
      <c r="B238" s="432"/>
      <c r="C238" s="432" t="s">
        <v>6228</v>
      </c>
      <c r="D238" s="512" t="s">
        <v>6229</v>
      </c>
      <c r="E238" s="435">
        <v>36964.0</v>
      </c>
      <c r="F238" s="473">
        <f t="shared" si="38"/>
        <v>22</v>
      </c>
      <c r="G238" s="1062">
        <f t="shared" si="17"/>
        <v>22.61643836</v>
      </c>
      <c r="H238" s="59">
        <v>4.3243719E7</v>
      </c>
      <c r="I238" s="491" t="s">
        <v>391</v>
      </c>
      <c r="J238" s="491"/>
      <c r="K238" s="413"/>
      <c r="L238" s="413">
        <v>1.167247486E9</v>
      </c>
      <c r="M238" s="413"/>
      <c r="N238" s="413"/>
      <c r="O238" s="413" t="s">
        <v>5819</v>
      </c>
      <c r="P238" s="413"/>
      <c r="Q238" s="413"/>
      <c r="R238" s="413"/>
      <c r="S238" s="413"/>
      <c r="T238" s="413"/>
      <c r="U238" s="403"/>
      <c r="V238" s="469"/>
      <c r="W238" s="469"/>
      <c r="X238" s="469"/>
      <c r="Y238" s="469"/>
      <c r="Z238" s="469"/>
      <c r="AA238" s="469"/>
      <c r="AB238" s="469"/>
      <c r="AC238" s="403"/>
      <c r="AD238" s="469"/>
      <c r="AE238" s="469"/>
      <c r="AF238" s="469"/>
      <c r="AG238" s="469"/>
      <c r="AH238" s="469"/>
      <c r="AI238" s="469"/>
      <c r="AJ238" s="469"/>
      <c r="AK238" s="469"/>
      <c r="AL238" s="441" t="b">
        <v>0</v>
      </c>
      <c r="AM238" s="441" t="b">
        <v>0</v>
      </c>
      <c r="AN238" s="46" t="b">
        <v>0</v>
      </c>
      <c r="AO238" s="464"/>
      <c r="AP238" s="1270"/>
      <c r="AQ238" s="1270"/>
    </row>
    <row r="239" ht="21.0" customHeight="1">
      <c r="A239" s="1637">
        <v>236.0</v>
      </c>
      <c r="B239" s="432"/>
      <c r="C239" s="456" t="s">
        <v>6230</v>
      </c>
      <c r="D239" s="434" t="s">
        <v>6231</v>
      </c>
      <c r="E239" s="513">
        <v>34682.0</v>
      </c>
      <c r="F239" s="482">
        <f>2020-1994</f>
        <v>26</v>
      </c>
      <c r="G239" s="1062">
        <f t="shared" si="17"/>
        <v>28.86849315</v>
      </c>
      <c r="H239" s="56">
        <v>3.8708201E7</v>
      </c>
      <c r="I239" s="491" t="s">
        <v>391</v>
      </c>
      <c r="J239" s="491"/>
      <c r="K239" s="57" t="s">
        <v>6232</v>
      </c>
      <c r="L239" s="57">
        <v>1.569256054E9</v>
      </c>
      <c r="M239" s="413"/>
      <c r="N239" s="413"/>
      <c r="O239" s="57" t="s">
        <v>6233</v>
      </c>
      <c r="P239" s="413"/>
      <c r="Q239" s="413"/>
      <c r="R239" s="413"/>
      <c r="S239" s="57"/>
      <c r="T239" s="413"/>
      <c r="U239" s="413"/>
      <c r="V239" s="413"/>
      <c r="W239" s="469"/>
      <c r="X239" s="469"/>
      <c r="Y239" s="469"/>
      <c r="Z239" s="469"/>
      <c r="AA239" s="469"/>
      <c r="AB239" s="469"/>
      <c r="AC239" s="469"/>
      <c r="AD239" s="413"/>
      <c r="AE239" s="413"/>
      <c r="AF239" s="469"/>
      <c r="AG239" s="469"/>
      <c r="AH239" s="469"/>
      <c r="AI239" s="469"/>
      <c r="AJ239" s="469"/>
      <c r="AK239" s="469"/>
      <c r="AL239" s="441" t="b">
        <v>0</v>
      </c>
      <c r="AM239" s="441" t="b">
        <v>0</v>
      </c>
      <c r="AN239" s="46" t="b">
        <v>0</v>
      </c>
      <c r="AO239" s="464"/>
      <c r="AP239" s="1270"/>
      <c r="AQ239" s="1270"/>
    </row>
    <row r="240" ht="21.0" customHeight="1">
      <c r="A240" s="1637">
        <v>237.0</v>
      </c>
      <c r="B240" s="456"/>
      <c r="C240" s="432" t="s">
        <v>6234</v>
      </c>
      <c r="D240" s="434" t="s">
        <v>6235</v>
      </c>
      <c r="E240" s="435">
        <v>35395.0</v>
      </c>
      <c r="F240" s="473">
        <f t="shared" ref="F240:F242" si="39">DATEDIF(E240,TODAY(),"Y")</f>
        <v>26</v>
      </c>
      <c r="G240" s="1062">
        <f t="shared" si="17"/>
        <v>26.91506849</v>
      </c>
      <c r="H240" s="59">
        <v>4.0010435E7</v>
      </c>
      <c r="I240" s="491" t="s">
        <v>391</v>
      </c>
      <c r="J240" s="491"/>
      <c r="K240" s="413" t="s">
        <v>6236</v>
      </c>
      <c r="L240" s="413">
        <v>1.1652681E9</v>
      </c>
      <c r="M240" s="413"/>
      <c r="N240" s="413"/>
      <c r="O240" s="413" t="s">
        <v>4442</v>
      </c>
      <c r="P240" s="413"/>
      <c r="Q240" s="413"/>
      <c r="R240" s="413"/>
      <c r="S240" s="413"/>
      <c r="T240" s="413"/>
      <c r="U240" s="413"/>
      <c r="V240" s="413"/>
      <c r="W240" s="413"/>
      <c r="X240" s="413"/>
      <c r="Y240" s="413"/>
      <c r="Z240" s="413"/>
      <c r="AA240" s="413"/>
      <c r="AB240" s="413"/>
      <c r="AC240" s="413"/>
      <c r="AD240" s="413"/>
      <c r="AE240" s="413"/>
      <c r="AF240" s="413"/>
      <c r="AG240" s="413"/>
      <c r="AH240" s="413"/>
      <c r="AI240" s="413"/>
      <c r="AJ240" s="413"/>
      <c r="AK240" s="413"/>
      <c r="AL240" s="441" t="b">
        <v>0</v>
      </c>
      <c r="AM240" s="441" t="b">
        <v>0</v>
      </c>
      <c r="AN240" s="46" t="b">
        <v>0</v>
      </c>
      <c r="AO240" s="464"/>
      <c r="AP240" s="1270"/>
      <c r="AQ240" s="1270"/>
    </row>
    <row r="241" ht="21.0" customHeight="1">
      <c r="A241" s="1637">
        <v>238.0</v>
      </c>
      <c r="B241" s="432"/>
      <c r="C241" s="456" t="s">
        <v>6237</v>
      </c>
      <c r="D241" s="502" t="s">
        <v>6238</v>
      </c>
      <c r="E241" s="435">
        <v>34582.0</v>
      </c>
      <c r="F241" s="482">
        <f t="shared" si="39"/>
        <v>29</v>
      </c>
      <c r="G241" s="1062">
        <f t="shared" si="17"/>
        <v>29.14246575</v>
      </c>
      <c r="H241" s="56">
        <v>3.8611804E7</v>
      </c>
      <c r="I241" s="491" t="s">
        <v>391</v>
      </c>
      <c r="J241" s="491"/>
      <c r="K241" s="57" t="s">
        <v>6239</v>
      </c>
      <c r="L241" s="57">
        <v>1.101168893057E12</v>
      </c>
      <c r="M241" s="413"/>
      <c r="N241" s="413"/>
      <c r="O241" s="57" t="s">
        <v>6240</v>
      </c>
      <c r="P241" s="413"/>
      <c r="Q241" s="413"/>
      <c r="R241" s="413"/>
      <c r="S241" s="57" t="s">
        <v>6241</v>
      </c>
      <c r="T241" s="413"/>
      <c r="U241" s="413"/>
      <c r="V241" s="413"/>
      <c r="W241" s="413"/>
      <c r="X241" s="413"/>
      <c r="Y241" s="413"/>
      <c r="Z241" s="413"/>
      <c r="AA241" s="413"/>
      <c r="AB241" s="413"/>
      <c r="AC241" s="413"/>
      <c r="AD241" s="413"/>
      <c r="AE241" s="413"/>
      <c r="AF241" s="413"/>
      <c r="AG241" s="413"/>
      <c r="AH241" s="413"/>
      <c r="AI241" s="413"/>
      <c r="AJ241" s="413"/>
      <c r="AK241" s="413"/>
      <c r="AL241" s="441" t="b">
        <v>0</v>
      </c>
      <c r="AM241" s="441" t="b">
        <v>0</v>
      </c>
      <c r="AN241" s="46" t="b">
        <v>0</v>
      </c>
      <c r="AO241" s="464"/>
      <c r="AP241" s="1270"/>
      <c r="AQ241" s="1270"/>
    </row>
    <row r="242" ht="21.0" customHeight="1">
      <c r="A242" s="1637">
        <v>239.0</v>
      </c>
      <c r="B242" s="456"/>
      <c r="C242" s="456" t="s">
        <v>6242</v>
      </c>
      <c r="D242" s="469" t="s">
        <v>6243</v>
      </c>
      <c r="E242" s="503">
        <v>35421.0</v>
      </c>
      <c r="F242" s="482">
        <f t="shared" si="39"/>
        <v>26</v>
      </c>
      <c r="G242" s="1062">
        <f t="shared" si="17"/>
        <v>26.84383562</v>
      </c>
      <c r="H242" s="56">
        <v>4.0126301E7</v>
      </c>
      <c r="I242" s="491" t="s">
        <v>391</v>
      </c>
      <c r="J242" s="491"/>
      <c r="K242" s="57" t="s">
        <v>6244</v>
      </c>
      <c r="L242" s="57">
        <v>1.140849964E9</v>
      </c>
      <c r="M242" s="413"/>
      <c r="N242" s="413"/>
      <c r="O242" s="57" t="s">
        <v>5832</v>
      </c>
      <c r="P242" s="413"/>
      <c r="Q242" s="413"/>
      <c r="R242" s="413"/>
      <c r="S242" s="57" t="s">
        <v>6245</v>
      </c>
      <c r="T242" s="413"/>
      <c r="U242" s="413"/>
      <c r="V242" s="413"/>
      <c r="W242" s="413"/>
      <c r="X242" s="413"/>
      <c r="Y242" s="413"/>
      <c r="Z242" s="413"/>
      <c r="AA242" s="413"/>
      <c r="AB242" s="413"/>
      <c r="AC242" s="413"/>
      <c r="AD242" s="413"/>
      <c r="AE242" s="413"/>
      <c r="AF242" s="413"/>
      <c r="AG242" s="413"/>
      <c r="AH242" s="413"/>
      <c r="AI242" s="413"/>
      <c r="AJ242" s="413"/>
      <c r="AK242" s="413"/>
      <c r="AL242" s="441" t="b">
        <v>0</v>
      </c>
      <c r="AM242" s="441" t="b">
        <v>0</v>
      </c>
      <c r="AN242" s="46" t="b">
        <v>0</v>
      </c>
      <c r="AO242" s="464"/>
      <c r="AP242" s="1270"/>
      <c r="AQ242" s="1270"/>
    </row>
    <row r="243" ht="21.0" customHeight="1">
      <c r="A243" s="1637">
        <v>240.0</v>
      </c>
      <c r="B243" s="432"/>
      <c r="C243" s="456" t="s">
        <v>6246</v>
      </c>
      <c r="D243" s="519" t="s">
        <v>6247</v>
      </c>
      <c r="E243" s="435">
        <v>35191.0</v>
      </c>
      <c r="F243" s="482">
        <f>2020-1996</f>
        <v>24</v>
      </c>
      <c r="G243" s="1062">
        <f t="shared" si="17"/>
        <v>27.4739726</v>
      </c>
      <c r="H243" s="56">
        <v>3.9654232E7</v>
      </c>
      <c r="I243" s="491" t="s">
        <v>391</v>
      </c>
      <c r="J243" s="491"/>
      <c r="K243" s="57" t="s">
        <v>6248</v>
      </c>
      <c r="L243" s="57">
        <v>1.140816542E9</v>
      </c>
      <c r="M243" s="413"/>
      <c r="N243" s="413"/>
      <c r="O243" s="57"/>
      <c r="P243" s="413"/>
      <c r="Q243" s="413"/>
      <c r="R243" s="413"/>
      <c r="S243" s="57" t="s">
        <v>6249</v>
      </c>
      <c r="T243" s="413"/>
      <c r="U243" s="413"/>
      <c r="V243" s="413"/>
      <c r="W243" s="413"/>
      <c r="X243" s="413"/>
      <c r="Y243" s="413"/>
      <c r="Z243" s="413"/>
      <c r="AA243" s="413"/>
      <c r="AB243" s="413"/>
      <c r="AC243" s="413"/>
      <c r="AD243" s="413"/>
      <c r="AE243" s="413"/>
      <c r="AF243" s="413"/>
      <c r="AG243" s="413"/>
      <c r="AH243" s="413"/>
      <c r="AI243" s="413"/>
      <c r="AJ243" s="413"/>
      <c r="AK243" s="413"/>
      <c r="AL243" s="441" t="b">
        <v>0</v>
      </c>
      <c r="AM243" s="441" t="b">
        <v>0</v>
      </c>
      <c r="AN243" s="46" t="b">
        <v>0</v>
      </c>
      <c r="AO243" s="464"/>
      <c r="AP243" s="1270"/>
      <c r="AQ243" s="1270"/>
    </row>
    <row r="244" ht="21.0" customHeight="1">
      <c r="A244" s="1636">
        <v>241.0</v>
      </c>
      <c r="B244" s="432"/>
      <c r="C244" s="424" t="s">
        <v>5797</v>
      </c>
      <c r="D244" s="502" t="s">
        <v>6250</v>
      </c>
      <c r="E244" s="520">
        <v>32949.0</v>
      </c>
      <c r="F244" s="482">
        <f t="shared" ref="F244:F262" si="40">DATEDIF(E244,TODAY(),"Y")</f>
        <v>33</v>
      </c>
      <c r="G244" s="1062">
        <f t="shared" si="17"/>
        <v>33.61643836</v>
      </c>
      <c r="H244" s="56">
        <v>3.4930422E7</v>
      </c>
      <c r="I244" s="491" t="s">
        <v>391</v>
      </c>
      <c r="J244" s="491"/>
      <c r="K244" s="57" t="s">
        <v>6251</v>
      </c>
      <c r="L244" s="57">
        <v>1.169497131E9</v>
      </c>
      <c r="M244" s="413"/>
      <c r="N244" s="413"/>
      <c r="O244" s="57" t="s">
        <v>6252</v>
      </c>
      <c r="P244" s="413"/>
      <c r="Q244" s="413"/>
      <c r="R244" s="413"/>
      <c r="S244" s="57" t="s">
        <v>6253</v>
      </c>
      <c r="T244" s="413"/>
      <c r="U244" s="413"/>
      <c r="V244" s="413"/>
      <c r="W244" s="413"/>
      <c r="X244" s="413"/>
      <c r="Y244" s="413"/>
      <c r="Z244" s="413"/>
      <c r="AA244" s="413"/>
      <c r="AB244" s="413"/>
      <c r="AC244" s="413"/>
      <c r="AD244" s="413"/>
      <c r="AE244" s="413"/>
      <c r="AF244" s="413"/>
      <c r="AG244" s="413"/>
      <c r="AH244" s="413"/>
      <c r="AI244" s="413"/>
      <c r="AJ244" s="413"/>
      <c r="AK244" s="413"/>
      <c r="AL244" s="441" t="b">
        <v>0</v>
      </c>
      <c r="AM244" s="441" t="b">
        <v>0</v>
      </c>
      <c r="AN244" s="46" t="b">
        <v>0</v>
      </c>
      <c r="AO244" s="464"/>
      <c r="AP244" s="1270"/>
      <c r="AQ244" s="1270"/>
    </row>
    <row r="245" ht="21.0" customHeight="1">
      <c r="A245" s="1637">
        <v>242.0</v>
      </c>
      <c r="B245" s="432"/>
      <c r="C245" s="456" t="s">
        <v>6254</v>
      </c>
      <c r="D245" s="469" t="s">
        <v>6255</v>
      </c>
      <c r="E245" s="503">
        <v>35348.0</v>
      </c>
      <c r="F245" s="482">
        <f t="shared" si="40"/>
        <v>27</v>
      </c>
      <c r="G245" s="1062">
        <f t="shared" si="17"/>
        <v>27.04383562</v>
      </c>
      <c r="H245" s="56">
        <v>3.9491294E7</v>
      </c>
      <c r="I245" s="491" t="s">
        <v>391</v>
      </c>
      <c r="J245" s="491"/>
      <c r="K245" s="57" t="s">
        <v>6256</v>
      </c>
      <c r="L245" s="57">
        <v>2.241585652E9</v>
      </c>
      <c r="M245" s="413"/>
      <c r="N245" s="413"/>
      <c r="O245" s="57" t="s">
        <v>5863</v>
      </c>
      <c r="P245" s="413"/>
      <c r="Q245" s="413"/>
      <c r="R245" s="413"/>
      <c r="S245" s="57" t="s">
        <v>6257</v>
      </c>
      <c r="T245" s="413"/>
      <c r="U245" s="413"/>
      <c r="V245" s="413"/>
      <c r="W245" s="413"/>
      <c r="X245" s="413"/>
      <c r="Y245" s="413"/>
      <c r="Z245" s="413"/>
      <c r="AA245" s="413"/>
      <c r="AB245" s="413"/>
      <c r="AC245" s="413"/>
      <c r="AD245" s="413"/>
      <c r="AE245" s="413"/>
      <c r="AF245" s="413"/>
      <c r="AG245" s="413"/>
      <c r="AH245" s="413"/>
      <c r="AI245" s="413"/>
      <c r="AJ245" s="413"/>
      <c r="AK245" s="413"/>
      <c r="AL245" s="441" t="b">
        <v>0</v>
      </c>
      <c r="AM245" s="441" t="b">
        <v>0</v>
      </c>
      <c r="AN245" s="46" t="b">
        <v>0</v>
      </c>
      <c r="AO245" s="464"/>
      <c r="AP245" s="1270"/>
      <c r="AQ245" s="1270"/>
    </row>
    <row r="246" ht="21.0" customHeight="1">
      <c r="A246" s="1637">
        <v>243.0</v>
      </c>
      <c r="B246" s="432"/>
      <c r="C246" s="456" t="s">
        <v>6258</v>
      </c>
      <c r="D246" s="469" t="s">
        <v>6259</v>
      </c>
      <c r="E246" s="435">
        <v>28833.0</v>
      </c>
      <c r="F246" s="473">
        <f t="shared" si="40"/>
        <v>44</v>
      </c>
      <c r="G246" s="1062">
        <f t="shared" si="17"/>
        <v>44.89315068</v>
      </c>
      <c r="H246" s="59">
        <v>2.6864606E7</v>
      </c>
      <c r="I246" s="491" t="s">
        <v>391</v>
      </c>
      <c r="J246" s="491"/>
      <c r="K246" s="413" t="s">
        <v>6260</v>
      </c>
      <c r="L246" s="413">
        <v>1.136256392E9</v>
      </c>
      <c r="M246" s="413"/>
      <c r="N246" s="413"/>
      <c r="O246" s="413" t="s">
        <v>6261</v>
      </c>
      <c r="P246" s="413"/>
      <c r="Q246" s="413"/>
      <c r="R246" s="413"/>
      <c r="S246" s="413"/>
      <c r="T246" s="413"/>
      <c r="U246" s="413"/>
      <c r="V246" s="413"/>
      <c r="W246" s="413"/>
      <c r="X246" s="413"/>
      <c r="Y246" s="413"/>
      <c r="Z246" s="413"/>
      <c r="AA246" s="413"/>
      <c r="AB246" s="413"/>
      <c r="AC246" s="413"/>
      <c r="AD246" s="413"/>
      <c r="AE246" s="413"/>
      <c r="AF246" s="413"/>
      <c r="AG246" s="413"/>
      <c r="AH246" s="413"/>
      <c r="AI246" s="413"/>
      <c r="AJ246" s="413"/>
      <c r="AK246" s="413"/>
      <c r="AL246" s="441" t="b">
        <v>0</v>
      </c>
      <c r="AM246" s="441" t="b">
        <v>0</v>
      </c>
      <c r="AN246" s="46" t="b">
        <v>0</v>
      </c>
      <c r="AO246" s="464"/>
      <c r="AP246" s="1270"/>
      <c r="AQ246" s="1270"/>
    </row>
    <row r="247" ht="21.0" customHeight="1">
      <c r="A247" s="1637">
        <v>244.0</v>
      </c>
      <c r="B247" s="432"/>
      <c r="C247" s="456" t="s">
        <v>6262</v>
      </c>
      <c r="D247" s="469" t="s">
        <v>6263</v>
      </c>
      <c r="E247" s="435">
        <v>37136.0</v>
      </c>
      <c r="F247" s="473">
        <f t="shared" si="40"/>
        <v>22</v>
      </c>
      <c r="G247" s="1062">
        <f t="shared" si="17"/>
        <v>22.14520548</v>
      </c>
      <c r="H247" s="59">
        <v>9.4679227E7</v>
      </c>
      <c r="I247" s="52" t="s">
        <v>5848</v>
      </c>
      <c r="J247" s="52"/>
      <c r="K247" s="413" t="s">
        <v>6264</v>
      </c>
      <c r="L247" s="413">
        <v>1.568582911E9</v>
      </c>
      <c r="M247" s="413"/>
      <c r="N247" s="413"/>
      <c r="O247" s="413" t="s">
        <v>5914</v>
      </c>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41" t="b">
        <v>0</v>
      </c>
      <c r="AM247" s="441" t="b">
        <v>0</v>
      </c>
      <c r="AN247" s="46" t="b">
        <v>0</v>
      </c>
      <c r="AO247" s="464"/>
      <c r="AP247" s="1270"/>
      <c r="AQ247" s="1270"/>
    </row>
    <row r="248" ht="21.0" customHeight="1">
      <c r="A248" s="1637">
        <v>245.0</v>
      </c>
      <c r="B248" s="456"/>
      <c r="C248" s="456" t="s">
        <v>6265</v>
      </c>
      <c r="D248" s="469" t="s">
        <v>6266</v>
      </c>
      <c r="E248" s="435">
        <v>31890.0</v>
      </c>
      <c r="F248" s="473">
        <f t="shared" si="40"/>
        <v>36</v>
      </c>
      <c r="G248" s="1062">
        <f t="shared" si="17"/>
        <v>36.51780822</v>
      </c>
      <c r="H248" s="59">
        <v>3.3023057E7</v>
      </c>
      <c r="I248" s="491" t="s">
        <v>391</v>
      </c>
      <c r="J248" s="491"/>
      <c r="K248" s="413" t="s">
        <v>6267</v>
      </c>
      <c r="L248" s="413">
        <v>2.966624895E9</v>
      </c>
      <c r="M248" s="413"/>
      <c r="N248" s="413"/>
      <c r="O248" s="413" t="s">
        <v>6268</v>
      </c>
      <c r="P248" s="413"/>
      <c r="Q248" s="413"/>
      <c r="R248" s="413"/>
      <c r="S248" s="413"/>
      <c r="T248" s="413"/>
      <c r="U248" s="413"/>
      <c r="V248" s="413"/>
      <c r="W248" s="413"/>
      <c r="X248" s="413"/>
      <c r="Y248" s="413"/>
      <c r="Z248" s="413"/>
      <c r="AA248" s="413"/>
      <c r="AB248" s="413"/>
      <c r="AC248" s="413"/>
      <c r="AD248" s="413"/>
      <c r="AE248" s="413"/>
      <c r="AF248" s="413"/>
      <c r="AG248" s="413"/>
      <c r="AH248" s="413"/>
      <c r="AI248" s="413"/>
      <c r="AJ248" s="413"/>
      <c r="AK248" s="413"/>
      <c r="AL248" s="441" t="b">
        <v>0</v>
      </c>
      <c r="AM248" s="441" t="b">
        <v>0</v>
      </c>
      <c r="AN248" s="46" t="b">
        <v>0</v>
      </c>
      <c r="AO248" s="464"/>
      <c r="AP248" s="1270"/>
      <c r="AQ248" s="1270"/>
    </row>
    <row r="249" ht="21.0" customHeight="1">
      <c r="A249" s="1637">
        <v>246.0</v>
      </c>
      <c r="B249" s="456"/>
      <c r="C249" s="456" t="s">
        <v>6269</v>
      </c>
      <c r="D249" s="469" t="s">
        <v>6270</v>
      </c>
      <c r="E249" s="435">
        <v>36531.0</v>
      </c>
      <c r="F249" s="473">
        <f t="shared" si="40"/>
        <v>23</v>
      </c>
      <c r="G249" s="1062">
        <f t="shared" si="17"/>
        <v>23.80273973</v>
      </c>
      <c r="H249" s="59">
        <v>4.2302327E7</v>
      </c>
      <c r="I249" s="491" t="s">
        <v>391</v>
      </c>
      <c r="J249" s="491"/>
      <c r="K249" s="413" t="s">
        <v>6271</v>
      </c>
      <c r="L249" s="413">
        <v>1.524589969E9</v>
      </c>
      <c r="M249" s="413"/>
      <c r="N249" s="413"/>
      <c r="O249" s="413" t="s">
        <v>6272</v>
      </c>
      <c r="P249" s="413"/>
      <c r="Q249" s="413"/>
      <c r="R249" s="413"/>
      <c r="S249" s="413"/>
      <c r="T249" s="413"/>
      <c r="U249" s="413"/>
      <c r="V249" s="413"/>
      <c r="W249" s="413"/>
      <c r="X249" s="413"/>
      <c r="Y249" s="413"/>
      <c r="Z249" s="413"/>
      <c r="AA249" s="413"/>
      <c r="AB249" s="413"/>
      <c r="AC249" s="413"/>
      <c r="AD249" s="413"/>
      <c r="AE249" s="413"/>
      <c r="AF249" s="413"/>
      <c r="AG249" s="413"/>
      <c r="AH249" s="413"/>
      <c r="AI249" s="413"/>
      <c r="AJ249" s="413"/>
      <c r="AK249" s="413"/>
      <c r="AL249" s="441" t="b">
        <v>0</v>
      </c>
      <c r="AM249" s="441" t="b">
        <v>0</v>
      </c>
      <c r="AN249" s="46" t="b">
        <v>0</v>
      </c>
      <c r="AO249" s="464"/>
      <c r="AP249" s="1270"/>
      <c r="AQ249" s="1270"/>
    </row>
    <row r="250" ht="21.0" customHeight="1">
      <c r="A250" s="1637">
        <v>247.0</v>
      </c>
      <c r="B250" s="456"/>
      <c r="C250" s="456" t="s">
        <v>6273</v>
      </c>
      <c r="D250" s="469" t="s">
        <v>6274</v>
      </c>
      <c r="E250" s="435">
        <v>33467.0</v>
      </c>
      <c r="F250" s="473">
        <f t="shared" si="40"/>
        <v>32</v>
      </c>
      <c r="G250" s="1062">
        <f t="shared" si="17"/>
        <v>32.19726027</v>
      </c>
      <c r="H250" s="59">
        <v>9.4485286E7</v>
      </c>
      <c r="I250" s="27" t="s">
        <v>5829</v>
      </c>
      <c r="J250" s="27"/>
      <c r="K250" s="403" t="s">
        <v>6275</v>
      </c>
      <c r="L250" s="413" t="s">
        <v>6276</v>
      </c>
      <c r="M250" s="413"/>
      <c r="N250" s="413"/>
      <c r="O250" s="413" t="s">
        <v>6277</v>
      </c>
      <c r="P250" s="413"/>
      <c r="Q250" s="413"/>
      <c r="R250" s="413"/>
      <c r="S250" s="413"/>
      <c r="T250" s="413"/>
      <c r="U250" s="413"/>
      <c r="V250" s="413"/>
      <c r="W250" s="413"/>
      <c r="X250" s="413"/>
      <c r="Y250" s="413"/>
      <c r="Z250" s="413"/>
      <c r="AA250" s="413"/>
      <c r="AB250" s="413"/>
      <c r="AC250" s="413"/>
      <c r="AD250" s="413"/>
      <c r="AE250" s="413"/>
      <c r="AF250" s="413"/>
      <c r="AG250" s="413"/>
      <c r="AH250" s="413"/>
      <c r="AI250" s="413"/>
      <c r="AJ250" s="413"/>
      <c r="AK250" s="413"/>
      <c r="AL250" s="441" t="b">
        <v>0</v>
      </c>
      <c r="AM250" s="441" t="b">
        <v>0</v>
      </c>
      <c r="AN250" s="46" t="b">
        <v>0</v>
      </c>
      <c r="AO250" s="464"/>
      <c r="AP250" s="1270"/>
      <c r="AQ250" s="1270"/>
    </row>
    <row r="251" ht="21.0" customHeight="1">
      <c r="A251" s="1637">
        <v>248.0</v>
      </c>
      <c r="B251" s="456"/>
      <c r="C251" s="456" t="s">
        <v>6278</v>
      </c>
      <c r="D251" s="469" t="s">
        <v>6279</v>
      </c>
      <c r="E251" s="435">
        <v>32648.0</v>
      </c>
      <c r="F251" s="473">
        <f t="shared" si="40"/>
        <v>34</v>
      </c>
      <c r="G251" s="1062">
        <f t="shared" si="17"/>
        <v>34.44109589</v>
      </c>
      <c r="H251" s="59" t="s">
        <v>535</v>
      </c>
      <c r="I251" s="27" t="s">
        <v>6280</v>
      </c>
      <c r="J251" s="27"/>
      <c r="K251" s="413" t="s">
        <v>6281</v>
      </c>
      <c r="L251" s="57" t="s">
        <v>6282</v>
      </c>
      <c r="M251" s="413"/>
      <c r="N251" s="413"/>
      <c r="O251" s="413" t="s">
        <v>6283</v>
      </c>
      <c r="P251" s="413"/>
      <c r="Q251" s="413"/>
      <c r="R251" s="413"/>
      <c r="S251" s="413"/>
      <c r="T251" s="413"/>
      <c r="U251" s="413"/>
      <c r="V251" s="413"/>
      <c r="W251" s="413"/>
      <c r="X251" s="413"/>
      <c r="Y251" s="413"/>
      <c r="Z251" s="413"/>
      <c r="AA251" s="413"/>
      <c r="AB251" s="413"/>
      <c r="AC251" s="413"/>
      <c r="AD251" s="413"/>
      <c r="AE251" s="413"/>
      <c r="AF251" s="413"/>
      <c r="AG251" s="413"/>
      <c r="AH251" s="413"/>
      <c r="AI251" s="413"/>
      <c r="AJ251" s="413"/>
      <c r="AK251" s="413"/>
      <c r="AL251" s="441" t="b">
        <v>0</v>
      </c>
      <c r="AM251" s="441" t="b">
        <v>0</v>
      </c>
      <c r="AN251" s="46" t="b">
        <v>0</v>
      </c>
      <c r="AO251" s="464"/>
      <c r="AP251" s="1270"/>
      <c r="AQ251" s="1270"/>
    </row>
    <row r="252" ht="21.0" customHeight="1">
      <c r="A252" s="1637">
        <v>249.0</v>
      </c>
      <c r="B252" s="456"/>
      <c r="C252" s="456" t="s">
        <v>6284</v>
      </c>
      <c r="D252" s="469" t="s">
        <v>6285</v>
      </c>
      <c r="E252" s="483">
        <v>34644.0</v>
      </c>
      <c r="F252" s="473">
        <f t="shared" si="40"/>
        <v>28</v>
      </c>
      <c r="G252" s="1062">
        <f t="shared" si="17"/>
        <v>28.97260274</v>
      </c>
      <c r="H252" s="59" t="s">
        <v>536</v>
      </c>
      <c r="I252" s="27" t="s">
        <v>6286</v>
      </c>
      <c r="J252" s="27"/>
      <c r="K252" s="413" t="s">
        <v>6287</v>
      </c>
      <c r="L252" s="413">
        <v>3.93349102808E11</v>
      </c>
      <c r="M252" s="413"/>
      <c r="N252" s="413"/>
      <c r="O252" s="413" t="s">
        <v>6288</v>
      </c>
      <c r="P252" s="413"/>
      <c r="Q252" s="413"/>
      <c r="R252" s="413"/>
      <c r="S252" s="413"/>
      <c r="T252" s="413"/>
      <c r="U252" s="413"/>
      <c r="V252" s="413"/>
      <c r="W252" s="413"/>
      <c r="X252" s="413"/>
      <c r="Y252" s="413"/>
      <c r="Z252" s="413"/>
      <c r="AA252" s="413"/>
      <c r="AB252" s="413"/>
      <c r="AC252" s="413"/>
      <c r="AD252" s="413"/>
      <c r="AE252" s="413"/>
      <c r="AF252" s="413"/>
      <c r="AG252" s="413"/>
      <c r="AH252" s="413"/>
      <c r="AI252" s="413"/>
      <c r="AJ252" s="413"/>
      <c r="AK252" s="413"/>
      <c r="AL252" s="441" t="b">
        <v>0</v>
      </c>
      <c r="AM252" s="441" t="b">
        <v>0</v>
      </c>
      <c r="AN252" s="46" t="b">
        <v>0</v>
      </c>
      <c r="AO252" s="464"/>
      <c r="AP252" s="1270"/>
      <c r="AQ252" s="1270"/>
    </row>
    <row r="253" ht="21.0" customHeight="1">
      <c r="A253" s="1637">
        <v>250.0</v>
      </c>
      <c r="B253" s="456"/>
      <c r="C253" s="456" t="s">
        <v>6289</v>
      </c>
      <c r="D253" s="521" t="s">
        <v>6290</v>
      </c>
      <c r="E253" s="435">
        <v>35650.0</v>
      </c>
      <c r="F253" s="473">
        <f t="shared" si="40"/>
        <v>26</v>
      </c>
      <c r="G253" s="1062">
        <f t="shared" si="17"/>
        <v>26.21643836</v>
      </c>
      <c r="H253" s="59" t="s">
        <v>537</v>
      </c>
      <c r="I253" s="52"/>
      <c r="J253" s="52"/>
      <c r="K253" s="413" t="s">
        <v>6291</v>
      </c>
      <c r="L253" s="413">
        <v>3.3658012953E10</v>
      </c>
      <c r="M253" s="413"/>
      <c r="N253" s="413"/>
      <c r="O253" s="413" t="s">
        <v>6292</v>
      </c>
      <c r="P253" s="413"/>
      <c r="Q253" s="413"/>
      <c r="R253" s="413"/>
      <c r="S253" s="413"/>
      <c r="T253" s="413"/>
      <c r="U253" s="413"/>
      <c r="V253" s="413"/>
      <c r="W253" s="413"/>
      <c r="X253" s="413"/>
      <c r="Y253" s="413"/>
      <c r="Z253" s="413"/>
      <c r="AA253" s="413"/>
      <c r="AB253" s="413"/>
      <c r="AC253" s="413"/>
      <c r="AD253" s="413"/>
      <c r="AE253" s="413"/>
      <c r="AF253" s="413"/>
      <c r="AG253" s="413"/>
      <c r="AH253" s="413"/>
      <c r="AI253" s="413"/>
      <c r="AJ253" s="413"/>
      <c r="AK253" s="413"/>
      <c r="AL253" s="441" t="b">
        <v>0</v>
      </c>
      <c r="AM253" s="441" t="b">
        <v>0</v>
      </c>
      <c r="AN253" s="46" t="b">
        <v>0</v>
      </c>
      <c r="AO253" s="464"/>
      <c r="AP253" s="1270"/>
      <c r="AQ253" s="1270"/>
    </row>
    <row r="254" ht="21.0" customHeight="1">
      <c r="A254" s="1636">
        <v>251.0</v>
      </c>
      <c r="B254" s="456"/>
      <c r="C254" s="456" t="s">
        <v>6293</v>
      </c>
      <c r="D254" s="469" t="s">
        <v>6294</v>
      </c>
      <c r="E254" s="522">
        <v>33731.0</v>
      </c>
      <c r="F254" s="482">
        <f t="shared" si="40"/>
        <v>31</v>
      </c>
      <c r="G254" s="1062">
        <f t="shared" si="17"/>
        <v>31.4739726</v>
      </c>
      <c r="H254" s="56">
        <v>1.8884908E7</v>
      </c>
      <c r="I254" s="491" t="s">
        <v>391</v>
      </c>
      <c r="J254" s="491"/>
      <c r="K254" s="57" t="s">
        <v>6295</v>
      </c>
      <c r="L254" s="57">
        <v>1.538184017E9</v>
      </c>
      <c r="M254" s="413"/>
      <c r="N254" s="413"/>
      <c r="O254" s="57" t="s">
        <v>6296</v>
      </c>
      <c r="P254" s="413"/>
      <c r="Q254" s="413"/>
      <c r="R254" s="413"/>
      <c r="S254" s="57" t="s">
        <v>6297</v>
      </c>
      <c r="T254" s="413"/>
      <c r="U254" s="413"/>
      <c r="V254" s="413"/>
      <c r="W254" s="413"/>
      <c r="X254" s="413"/>
      <c r="Y254" s="413"/>
      <c r="Z254" s="413"/>
      <c r="AA254" s="413"/>
      <c r="AB254" s="413"/>
      <c r="AC254" s="413"/>
      <c r="AD254" s="413"/>
      <c r="AE254" s="413"/>
      <c r="AF254" s="413"/>
      <c r="AG254" s="413"/>
      <c r="AH254" s="413"/>
      <c r="AI254" s="413"/>
      <c r="AJ254" s="413"/>
      <c r="AK254" s="413"/>
      <c r="AL254" s="441" t="b">
        <v>0</v>
      </c>
      <c r="AM254" s="441" t="b">
        <v>0</v>
      </c>
      <c r="AN254" s="46" t="b">
        <v>0</v>
      </c>
      <c r="AO254" s="464"/>
      <c r="AP254" s="1270"/>
      <c r="AQ254" s="1270"/>
    </row>
    <row r="255" ht="21.0" customHeight="1">
      <c r="A255" s="1637">
        <v>252.0</v>
      </c>
      <c r="B255" s="456"/>
      <c r="C255" s="456" t="s">
        <v>6298</v>
      </c>
      <c r="D255" s="469" t="s">
        <v>6299</v>
      </c>
      <c r="E255" s="435">
        <v>36396.0</v>
      </c>
      <c r="F255" s="482">
        <f t="shared" si="40"/>
        <v>24</v>
      </c>
      <c r="G255" s="1062">
        <f t="shared" si="17"/>
        <v>24.17260274</v>
      </c>
      <c r="H255" s="56" t="s">
        <v>539</v>
      </c>
      <c r="I255" s="112" t="s">
        <v>2911</v>
      </c>
      <c r="J255" s="112"/>
      <c r="K255" s="57" t="s">
        <v>6300</v>
      </c>
      <c r="L255" s="57" t="s">
        <v>6301</v>
      </c>
      <c r="M255" s="413"/>
      <c r="N255" s="413"/>
      <c r="O255" s="57" t="s">
        <v>6302</v>
      </c>
      <c r="P255" s="413"/>
      <c r="Q255" s="413"/>
      <c r="R255" s="413"/>
      <c r="S255" s="57" t="s">
        <v>6303</v>
      </c>
      <c r="T255" s="413"/>
      <c r="U255" s="413"/>
      <c r="V255" s="413"/>
      <c r="W255" s="413"/>
      <c r="X255" s="413"/>
      <c r="Y255" s="413"/>
      <c r="Z255" s="413"/>
      <c r="AA255" s="413"/>
      <c r="AB255" s="413"/>
      <c r="AC255" s="413"/>
      <c r="AD255" s="413"/>
      <c r="AE255" s="413"/>
      <c r="AF255" s="413"/>
      <c r="AG255" s="413"/>
      <c r="AH255" s="413"/>
      <c r="AI255" s="413"/>
      <c r="AJ255" s="413"/>
      <c r="AK255" s="413"/>
      <c r="AL255" s="441" t="b">
        <v>0</v>
      </c>
      <c r="AM255" s="441" t="b">
        <v>0</v>
      </c>
      <c r="AN255" s="46" t="b">
        <v>0</v>
      </c>
      <c r="AO255" s="464"/>
      <c r="AP255" s="1270"/>
      <c r="AQ255" s="1270"/>
    </row>
    <row r="256" ht="21.0" customHeight="1">
      <c r="A256" s="1637">
        <v>253.0</v>
      </c>
      <c r="B256" s="456"/>
      <c r="C256" s="456" t="s">
        <v>6304</v>
      </c>
      <c r="D256" s="469" t="s">
        <v>6305</v>
      </c>
      <c r="E256" s="435">
        <v>34766.0</v>
      </c>
      <c r="F256" s="482">
        <f t="shared" si="40"/>
        <v>28</v>
      </c>
      <c r="G256" s="1062">
        <f t="shared" si="17"/>
        <v>28.63835616</v>
      </c>
      <c r="H256" s="56">
        <v>9.5996837E7</v>
      </c>
      <c r="I256" s="491" t="s">
        <v>2911</v>
      </c>
      <c r="J256" s="491"/>
      <c r="K256" s="57" t="s">
        <v>6306</v>
      </c>
      <c r="L256" s="57">
        <v>1.173651359E9</v>
      </c>
      <c r="M256" s="413"/>
      <c r="N256" s="413"/>
      <c r="O256" s="57" t="s">
        <v>6307</v>
      </c>
      <c r="P256" s="413"/>
      <c r="Q256" s="413"/>
      <c r="R256" s="413"/>
      <c r="S256" s="57" t="s">
        <v>6308</v>
      </c>
      <c r="T256" s="413"/>
      <c r="U256" s="413"/>
      <c r="V256" s="413"/>
      <c r="W256" s="413"/>
      <c r="X256" s="413"/>
      <c r="Y256" s="413"/>
      <c r="Z256" s="413"/>
      <c r="AA256" s="413"/>
      <c r="AB256" s="413"/>
      <c r="AC256" s="413"/>
      <c r="AD256" s="413"/>
      <c r="AE256" s="413"/>
      <c r="AF256" s="413"/>
      <c r="AG256" s="413"/>
      <c r="AH256" s="413"/>
      <c r="AI256" s="413"/>
      <c r="AJ256" s="413"/>
      <c r="AK256" s="413"/>
      <c r="AL256" s="441" t="b">
        <v>0</v>
      </c>
      <c r="AM256" s="441" t="b">
        <v>0</v>
      </c>
      <c r="AN256" s="46" t="b">
        <v>0</v>
      </c>
      <c r="AO256" s="464"/>
      <c r="AP256" s="1270"/>
      <c r="AQ256" s="1270"/>
    </row>
    <row r="257" ht="21.0" customHeight="1">
      <c r="A257" s="1637">
        <v>254.0</v>
      </c>
      <c r="B257" s="456"/>
      <c r="C257" s="432" t="s">
        <v>6309</v>
      </c>
      <c r="D257" s="514" t="s">
        <v>6310</v>
      </c>
      <c r="E257" s="435">
        <v>35052.0</v>
      </c>
      <c r="F257" s="473">
        <f t="shared" si="40"/>
        <v>27</v>
      </c>
      <c r="G257" s="1062">
        <f t="shared" si="17"/>
        <v>27.85479452</v>
      </c>
      <c r="H257" s="59"/>
      <c r="I257" s="27" t="s">
        <v>3864</v>
      </c>
      <c r="J257" s="27"/>
      <c r="K257" s="413" t="s">
        <v>6311</v>
      </c>
      <c r="L257" s="413">
        <v>1.126360072E9</v>
      </c>
      <c r="M257" s="413"/>
      <c r="N257" s="413"/>
      <c r="O257" s="413" t="s">
        <v>6312</v>
      </c>
      <c r="P257" s="413"/>
      <c r="Q257" s="413"/>
      <c r="R257" s="413"/>
      <c r="S257" s="57"/>
      <c r="T257" s="413"/>
      <c r="U257" s="413"/>
      <c r="V257" s="413"/>
      <c r="W257" s="413"/>
      <c r="X257" s="413"/>
      <c r="Y257" s="413"/>
      <c r="Z257" s="413"/>
      <c r="AA257" s="413"/>
      <c r="AB257" s="413"/>
      <c r="AC257" s="413"/>
      <c r="AD257" s="413"/>
      <c r="AE257" s="413"/>
      <c r="AF257" s="413"/>
      <c r="AG257" s="413"/>
      <c r="AH257" s="413"/>
      <c r="AI257" s="413"/>
      <c r="AJ257" s="413"/>
      <c r="AK257" s="413"/>
      <c r="AL257" s="441" t="b">
        <v>0</v>
      </c>
      <c r="AM257" s="441" t="b">
        <v>0</v>
      </c>
      <c r="AN257" s="46" t="b">
        <v>0</v>
      </c>
      <c r="AO257" s="464"/>
      <c r="AP257" s="1270"/>
      <c r="AQ257" s="1270"/>
    </row>
    <row r="258" ht="21.0" customHeight="1">
      <c r="A258" s="1637">
        <v>255.0</v>
      </c>
      <c r="B258" s="456"/>
      <c r="C258" s="456" t="s">
        <v>6313</v>
      </c>
      <c r="D258" s="469" t="s">
        <v>6314</v>
      </c>
      <c r="E258" s="515">
        <v>33313.0</v>
      </c>
      <c r="F258" s="482">
        <f t="shared" si="40"/>
        <v>32</v>
      </c>
      <c r="G258" s="1062">
        <f t="shared" si="17"/>
        <v>32.61917808</v>
      </c>
      <c r="H258" s="56">
        <v>3.5946148E7</v>
      </c>
      <c r="I258" s="491" t="s">
        <v>391</v>
      </c>
      <c r="J258" s="491"/>
      <c r="K258" s="57" t="s">
        <v>6315</v>
      </c>
      <c r="L258" s="57">
        <v>1.136326042E9</v>
      </c>
      <c r="M258" s="413"/>
      <c r="N258" s="413"/>
      <c r="O258" s="57" t="s">
        <v>6316</v>
      </c>
      <c r="P258" s="413"/>
      <c r="Q258" s="413"/>
      <c r="R258" s="413"/>
      <c r="S258" s="57">
        <v>4.7756056E7</v>
      </c>
      <c r="T258" s="413"/>
      <c r="U258" s="413"/>
      <c r="V258" s="413"/>
      <c r="W258" s="413"/>
      <c r="X258" s="413"/>
      <c r="Y258" s="413"/>
      <c r="Z258" s="413"/>
      <c r="AA258" s="413"/>
      <c r="AB258" s="413"/>
      <c r="AC258" s="413"/>
      <c r="AD258" s="413"/>
      <c r="AE258" s="413"/>
      <c r="AF258" s="413"/>
      <c r="AG258" s="413"/>
      <c r="AH258" s="413"/>
      <c r="AI258" s="413"/>
      <c r="AJ258" s="413"/>
      <c r="AK258" s="413"/>
      <c r="AL258" s="441" t="b">
        <v>0</v>
      </c>
      <c r="AM258" s="441" t="b">
        <v>0</v>
      </c>
      <c r="AN258" s="46" t="b">
        <v>0</v>
      </c>
      <c r="AO258" s="464"/>
      <c r="AP258" s="1270"/>
      <c r="AQ258" s="1270"/>
    </row>
    <row r="259" ht="21.0" customHeight="1">
      <c r="A259" s="1637">
        <v>256.0</v>
      </c>
      <c r="B259" s="456"/>
      <c r="C259" s="413"/>
      <c r="D259" s="469" t="s">
        <v>6317</v>
      </c>
      <c r="E259" s="435">
        <v>34959.0</v>
      </c>
      <c r="F259" s="482">
        <f t="shared" si="40"/>
        <v>28</v>
      </c>
      <c r="G259" s="1062">
        <f t="shared" si="17"/>
        <v>28.10958904</v>
      </c>
      <c r="H259" s="56">
        <v>3.9270208E7</v>
      </c>
      <c r="I259" s="491" t="s">
        <v>391</v>
      </c>
      <c r="J259" s="491"/>
      <c r="K259" s="57" t="s">
        <v>6318</v>
      </c>
      <c r="L259" s="57">
        <v>1.534253095E9</v>
      </c>
      <c r="M259" s="413"/>
      <c r="N259" s="413"/>
      <c r="O259" s="57" t="s">
        <v>6319</v>
      </c>
      <c r="P259" s="413"/>
      <c r="Q259" s="413"/>
      <c r="R259" s="413"/>
      <c r="S259" s="57">
        <v>1.531582922E9</v>
      </c>
      <c r="T259" s="413"/>
      <c r="U259" s="413"/>
      <c r="V259" s="413"/>
      <c r="W259" s="413"/>
      <c r="X259" s="413"/>
      <c r="Y259" s="413"/>
      <c r="Z259" s="413"/>
      <c r="AA259" s="413"/>
      <c r="AB259" s="413"/>
      <c r="AC259" s="413"/>
      <c r="AD259" s="413"/>
      <c r="AE259" s="413"/>
      <c r="AF259" s="413"/>
      <c r="AG259" s="413"/>
      <c r="AH259" s="413"/>
      <c r="AI259" s="413"/>
      <c r="AJ259" s="413"/>
      <c r="AK259" s="413"/>
      <c r="AL259" s="441" t="b">
        <v>0</v>
      </c>
      <c r="AM259" s="441" t="b">
        <v>0</v>
      </c>
      <c r="AN259" s="46" t="b">
        <v>0</v>
      </c>
      <c r="AO259" s="464"/>
      <c r="AP259" s="1270"/>
      <c r="AQ259" s="1270"/>
    </row>
    <row r="260" ht="21.0" customHeight="1">
      <c r="A260" s="1637">
        <v>257.0</v>
      </c>
      <c r="B260" s="456"/>
      <c r="C260" s="505" t="s">
        <v>6320</v>
      </c>
      <c r="D260" s="469" t="s">
        <v>6321</v>
      </c>
      <c r="E260" s="483">
        <v>34613.0</v>
      </c>
      <c r="F260" s="482">
        <f t="shared" si="40"/>
        <v>29</v>
      </c>
      <c r="G260" s="1062">
        <f t="shared" si="17"/>
        <v>29.05753425</v>
      </c>
      <c r="H260" s="59">
        <v>3.8522416E7</v>
      </c>
      <c r="I260" s="491" t="s">
        <v>391</v>
      </c>
      <c r="J260" s="491"/>
      <c r="K260" s="413" t="s">
        <v>6322</v>
      </c>
      <c r="L260" s="413">
        <v>1.165258254E9</v>
      </c>
      <c r="M260" s="413"/>
      <c r="N260" s="413"/>
      <c r="O260" s="413" t="s">
        <v>6323</v>
      </c>
      <c r="P260" s="413"/>
      <c r="Q260" s="413"/>
      <c r="R260" s="413"/>
      <c r="S260" s="57"/>
      <c r="T260" s="413"/>
      <c r="U260" s="413"/>
      <c r="V260" s="413"/>
      <c r="W260" s="413"/>
      <c r="X260" s="413"/>
      <c r="Y260" s="413"/>
      <c r="Z260" s="413"/>
      <c r="AA260" s="413"/>
      <c r="AB260" s="413"/>
      <c r="AC260" s="413"/>
      <c r="AD260" s="413"/>
      <c r="AE260" s="413"/>
      <c r="AF260" s="413"/>
      <c r="AG260" s="413"/>
      <c r="AH260" s="413"/>
      <c r="AI260" s="413"/>
      <c r="AJ260" s="413"/>
      <c r="AK260" s="413"/>
      <c r="AL260" s="441" t="b">
        <v>0</v>
      </c>
      <c r="AM260" s="441" t="b">
        <v>0</v>
      </c>
      <c r="AN260" s="46" t="b">
        <v>0</v>
      </c>
      <c r="AO260" s="464"/>
      <c r="AP260" s="1270"/>
      <c r="AQ260" s="1270"/>
    </row>
    <row r="261" ht="21.0" customHeight="1">
      <c r="A261" s="1637">
        <v>258.0</v>
      </c>
      <c r="B261" s="456"/>
      <c r="C261" s="456" t="s">
        <v>6324</v>
      </c>
      <c r="D261" s="469" t="s">
        <v>6325</v>
      </c>
      <c r="E261" s="435">
        <v>34536.0</v>
      </c>
      <c r="F261" s="482">
        <f t="shared" si="40"/>
        <v>29</v>
      </c>
      <c r="G261" s="1062">
        <f t="shared" si="17"/>
        <v>29.26849315</v>
      </c>
      <c r="H261" s="56">
        <v>3.8506153E7</v>
      </c>
      <c r="I261" s="491" t="s">
        <v>391</v>
      </c>
      <c r="J261" s="491"/>
      <c r="K261" s="57" t="s">
        <v>6326</v>
      </c>
      <c r="L261" s="57">
        <v>3.875917147E9</v>
      </c>
      <c r="M261" s="413"/>
      <c r="N261" s="413"/>
      <c r="O261" s="57" t="s">
        <v>6327</v>
      </c>
      <c r="P261" s="413"/>
      <c r="Q261" s="413"/>
      <c r="R261" s="413"/>
      <c r="S261" s="57" t="s">
        <v>6328</v>
      </c>
      <c r="T261" s="413"/>
      <c r="U261" s="413"/>
      <c r="V261" s="413"/>
      <c r="W261" s="413"/>
      <c r="X261" s="413"/>
      <c r="Y261" s="413"/>
      <c r="Z261" s="413"/>
      <c r="AA261" s="413"/>
      <c r="AB261" s="413"/>
      <c r="AC261" s="413"/>
      <c r="AD261" s="413"/>
      <c r="AE261" s="413"/>
      <c r="AF261" s="413"/>
      <c r="AG261" s="413"/>
      <c r="AH261" s="413"/>
      <c r="AI261" s="413"/>
      <c r="AJ261" s="413"/>
      <c r="AK261" s="413"/>
      <c r="AL261" s="441" t="b">
        <v>0</v>
      </c>
      <c r="AM261" s="441" t="b">
        <v>0</v>
      </c>
      <c r="AN261" s="46" t="b">
        <v>0</v>
      </c>
      <c r="AO261" s="464"/>
      <c r="AP261" s="1270"/>
      <c r="AQ261" s="1270"/>
    </row>
    <row r="262" ht="21.0" customHeight="1">
      <c r="A262" s="1637">
        <v>259.0</v>
      </c>
      <c r="B262" s="456"/>
      <c r="C262" s="456" t="s">
        <v>6329</v>
      </c>
      <c r="D262" s="413" t="s">
        <v>6330</v>
      </c>
      <c r="E262" s="435">
        <v>35164.0</v>
      </c>
      <c r="F262" s="473">
        <f t="shared" si="40"/>
        <v>27</v>
      </c>
      <c r="G262" s="1062">
        <f t="shared" si="17"/>
        <v>27.54794521</v>
      </c>
      <c r="H262" s="59">
        <v>3.8993165E7</v>
      </c>
      <c r="I262" s="52"/>
      <c r="J262" s="52"/>
      <c r="K262" s="413" t="s">
        <v>6331</v>
      </c>
      <c r="L262" s="413">
        <v>1.132650878E9</v>
      </c>
      <c r="M262" s="413"/>
      <c r="N262" s="413"/>
      <c r="O262" s="413" t="s">
        <v>6025</v>
      </c>
      <c r="P262" s="413"/>
      <c r="Q262" s="413"/>
      <c r="R262" s="413"/>
      <c r="S262" s="413"/>
      <c r="T262" s="413"/>
      <c r="U262" s="469"/>
      <c r="V262" s="469"/>
      <c r="W262" s="469"/>
      <c r="X262" s="469"/>
      <c r="Y262" s="469"/>
      <c r="Z262" s="469"/>
      <c r="AA262" s="469"/>
      <c r="AB262" s="469"/>
      <c r="AC262" s="403"/>
      <c r="AD262" s="469"/>
      <c r="AE262" s="469"/>
      <c r="AF262" s="469"/>
      <c r="AG262" s="469"/>
      <c r="AH262" s="469"/>
      <c r="AI262" s="469"/>
      <c r="AJ262" s="469"/>
      <c r="AK262" s="469"/>
      <c r="AL262" s="441" t="b">
        <v>0</v>
      </c>
      <c r="AM262" s="441" t="b">
        <v>0</v>
      </c>
      <c r="AN262" s="46" t="b">
        <v>0</v>
      </c>
      <c r="AO262" s="464"/>
      <c r="AP262" s="1270"/>
      <c r="AQ262" s="1270"/>
    </row>
    <row r="263" ht="21.0" customHeight="1">
      <c r="A263" s="1637">
        <v>260.0</v>
      </c>
      <c r="B263" s="456"/>
      <c r="C263" s="456" t="s">
        <v>6332</v>
      </c>
      <c r="D263" s="469" t="s">
        <v>6333</v>
      </c>
      <c r="E263" s="52">
        <v>35495.0</v>
      </c>
      <c r="F263" s="473">
        <v>23.0</v>
      </c>
      <c r="G263" s="1062">
        <f t="shared" si="17"/>
        <v>26.64109589</v>
      </c>
      <c r="H263" s="59">
        <v>4.023548E7</v>
      </c>
      <c r="I263" s="491" t="s">
        <v>391</v>
      </c>
      <c r="J263" s="491"/>
      <c r="K263" s="413" t="s">
        <v>6334</v>
      </c>
      <c r="L263" s="413">
        <v>2.235522522E9</v>
      </c>
      <c r="M263" s="413"/>
      <c r="N263" s="413"/>
      <c r="O263" s="413" t="s">
        <v>6335</v>
      </c>
      <c r="P263" s="413"/>
      <c r="Q263" s="413"/>
      <c r="R263" s="413"/>
      <c r="S263" s="413"/>
      <c r="T263" s="413"/>
      <c r="U263" s="413"/>
      <c r="V263" s="469"/>
      <c r="W263" s="469"/>
      <c r="X263" s="469"/>
      <c r="Y263" s="469"/>
      <c r="Z263" s="469"/>
      <c r="AA263" s="469"/>
      <c r="AB263" s="469"/>
      <c r="AC263" s="469"/>
      <c r="AD263" s="413"/>
      <c r="AE263" s="413"/>
      <c r="AF263" s="469"/>
      <c r="AG263" s="469"/>
      <c r="AH263" s="469"/>
      <c r="AI263" s="469"/>
      <c r="AJ263" s="469"/>
      <c r="AK263" s="469"/>
      <c r="AL263" s="441" t="b">
        <v>0</v>
      </c>
      <c r="AM263" s="441" t="b">
        <v>0</v>
      </c>
      <c r="AN263" s="46" t="b">
        <v>0</v>
      </c>
      <c r="AO263" s="464"/>
      <c r="AP263" s="1270"/>
      <c r="AQ263" s="1270"/>
    </row>
    <row r="264" ht="21.0" customHeight="1">
      <c r="A264" s="1636">
        <v>261.0</v>
      </c>
      <c r="B264" s="432"/>
      <c r="C264" s="456" t="s">
        <v>6336</v>
      </c>
      <c r="D264" s="434" t="s">
        <v>6337</v>
      </c>
      <c r="E264" s="435">
        <v>36062.0</v>
      </c>
      <c r="F264" s="482">
        <v>21.0</v>
      </c>
      <c r="G264" s="1062">
        <f t="shared" si="17"/>
        <v>25.08767123</v>
      </c>
      <c r="H264" s="56">
        <v>4.1586068E7</v>
      </c>
      <c r="I264" s="491" t="s">
        <v>391</v>
      </c>
      <c r="J264" s="491"/>
      <c r="K264" s="57" t="s">
        <v>6338</v>
      </c>
      <c r="L264" s="57">
        <v>1.169159069E9</v>
      </c>
      <c r="M264" s="413"/>
      <c r="N264" s="413"/>
      <c r="O264" s="57" t="s">
        <v>6339</v>
      </c>
      <c r="P264" s="413"/>
      <c r="Q264" s="413"/>
      <c r="R264" s="413"/>
      <c r="S264" s="57"/>
      <c r="T264" s="413"/>
      <c r="U264" s="413"/>
      <c r="V264" s="413"/>
      <c r="W264" s="413"/>
      <c r="X264" s="413"/>
      <c r="Y264" s="413"/>
      <c r="Z264" s="413"/>
      <c r="AA264" s="413"/>
      <c r="AB264" s="413"/>
      <c r="AC264" s="413"/>
      <c r="AD264" s="413"/>
      <c r="AE264" s="413"/>
      <c r="AF264" s="413"/>
      <c r="AG264" s="413"/>
      <c r="AH264" s="413"/>
      <c r="AI264" s="413"/>
      <c r="AJ264" s="413"/>
      <c r="AK264" s="413"/>
      <c r="AL264" s="441" t="b">
        <v>0</v>
      </c>
      <c r="AM264" s="441" t="b">
        <v>0</v>
      </c>
      <c r="AN264" s="46" t="b">
        <v>0</v>
      </c>
      <c r="AO264" s="464"/>
      <c r="AP264" s="1270"/>
      <c r="AQ264" s="1270"/>
    </row>
    <row r="265" ht="21.0" customHeight="1">
      <c r="A265" s="1637">
        <v>262.0</v>
      </c>
      <c r="B265" s="456"/>
      <c r="C265" s="456" t="s">
        <v>6340</v>
      </c>
      <c r="D265" s="469" t="s">
        <v>6341</v>
      </c>
      <c r="E265" s="435">
        <v>35880.0</v>
      </c>
      <c r="F265" s="482">
        <v>21.0</v>
      </c>
      <c r="G265" s="1062">
        <f t="shared" si="17"/>
        <v>25.58630137</v>
      </c>
      <c r="H265" s="56">
        <v>4.080038E7</v>
      </c>
      <c r="I265" s="491" t="s">
        <v>391</v>
      </c>
      <c r="J265" s="491"/>
      <c r="K265" s="57" t="s">
        <v>6342</v>
      </c>
      <c r="L265" s="510">
        <v>1.144758656E9</v>
      </c>
      <c r="M265" s="413"/>
      <c r="N265" s="413"/>
      <c r="O265" s="57" t="s">
        <v>6343</v>
      </c>
      <c r="P265" s="413"/>
      <c r="Q265" s="413"/>
      <c r="R265" s="413"/>
      <c r="S265" s="57" t="s">
        <v>6344</v>
      </c>
      <c r="T265" s="413"/>
      <c r="U265" s="413"/>
      <c r="V265" s="413"/>
      <c r="W265" s="413"/>
      <c r="X265" s="413"/>
      <c r="Y265" s="413"/>
      <c r="Z265" s="413"/>
      <c r="AA265" s="413"/>
      <c r="AB265" s="413"/>
      <c r="AC265" s="413"/>
      <c r="AD265" s="413"/>
      <c r="AE265" s="413"/>
      <c r="AF265" s="413"/>
      <c r="AG265" s="413"/>
      <c r="AH265" s="413"/>
      <c r="AI265" s="413"/>
      <c r="AJ265" s="413"/>
      <c r="AK265" s="413"/>
      <c r="AL265" s="441" t="b">
        <v>0</v>
      </c>
      <c r="AM265" s="441" t="b">
        <v>0</v>
      </c>
      <c r="AN265" s="46" t="b">
        <v>0</v>
      </c>
      <c r="AO265" s="464"/>
      <c r="AP265" s="1270"/>
      <c r="AQ265" s="1270"/>
    </row>
    <row r="266" ht="21.0" customHeight="1">
      <c r="A266" s="1637">
        <v>263.0</v>
      </c>
      <c r="B266" s="505"/>
      <c r="C266" s="432" t="s">
        <v>6345</v>
      </c>
      <c r="D266" s="434" t="s">
        <v>6346</v>
      </c>
      <c r="E266" s="435"/>
      <c r="F266" s="473"/>
      <c r="G266" s="1062" t="str">
        <f t="shared" si="17"/>
        <v/>
      </c>
      <c r="H266" s="59"/>
      <c r="I266" s="52"/>
      <c r="J266" s="52"/>
      <c r="K266" s="413"/>
      <c r="L266" s="413">
        <v>2.920541465E9</v>
      </c>
      <c r="M266" s="413"/>
      <c r="N266" s="413"/>
      <c r="O266" s="413" t="s">
        <v>6347</v>
      </c>
      <c r="P266" s="413"/>
      <c r="Q266" s="413"/>
      <c r="R266" s="413"/>
      <c r="S266" s="413"/>
      <c r="T266" s="413"/>
      <c r="U266" s="413"/>
      <c r="V266" s="413"/>
      <c r="W266" s="413"/>
      <c r="X266" s="413"/>
      <c r="Y266" s="413"/>
      <c r="Z266" s="413"/>
      <c r="AA266" s="413"/>
      <c r="AB266" s="413"/>
      <c r="AC266" s="413"/>
      <c r="AD266" s="413"/>
      <c r="AE266" s="413"/>
      <c r="AF266" s="413"/>
      <c r="AG266" s="413"/>
      <c r="AH266" s="413"/>
      <c r="AI266" s="413"/>
      <c r="AJ266" s="413"/>
      <c r="AK266" s="413"/>
      <c r="AL266" s="441" t="b">
        <v>0</v>
      </c>
      <c r="AM266" s="441" t="b">
        <v>0</v>
      </c>
      <c r="AN266" s="46" t="b">
        <v>0</v>
      </c>
      <c r="AO266" s="464"/>
      <c r="AP266" s="1270"/>
      <c r="AQ266" s="1270"/>
    </row>
    <row r="267" ht="21.0" customHeight="1">
      <c r="A267" s="1637">
        <v>264.0</v>
      </c>
      <c r="B267" s="505"/>
      <c r="C267" s="432" t="s">
        <v>6348</v>
      </c>
      <c r="D267" s="434" t="s">
        <v>6349</v>
      </c>
      <c r="E267" s="523">
        <v>42766.0</v>
      </c>
      <c r="F267" s="500"/>
      <c r="G267" s="1062">
        <f t="shared" si="17"/>
        <v>6.720547945</v>
      </c>
      <c r="H267" s="59"/>
      <c r="I267" s="491" t="s">
        <v>391</v>
      </c>
      <c r="J267" s="491"/>
      <c r="K267" s="413" t="s">
        <v>2547</v>
      </c>
      <c r="L267" s="413">
        <v>1.162623101E9</v>
      </c>
      <c r="M267" s="413"/>
      <c r="N267" s="413"/>
      <c r="O267" s="413" t="s">
        <v>6040</v>
      </c>
      <c r="P267" s="413"/>
      <c r="Q267" s="413"/>
      <c r="R267" s="413"/>
      <c r="S267" s="413"/>
      <c r="T267" s="413"/>
      <c r="U267" s="413"/>
      <c r="V267" s="413"/>
      <c r="W267" s="413"/>
      <c r="X267" s="413"/>
      <c r="Y267" s="413"/>
      <c r="Z267" s="413"/>
      <c r="AA267" s="413"/>
      <c r="AB267" s="413"/>
      <c r="AC267" s="413"/>
      <c r="AD267" s="413"/>
      <c r="AE267" s="413"/>
      <c r="AF267" s="413"/>
      <c r="AG267" s="413"/>
      <c r="AH267" s="413"/>
      <c r="AI267" s="413"/>
      <c r="AJ267" s="413"/>
      <c r="AK267" s="413"/>
      <c r="AL267" s="441" t="b">
        <v>0</v>
      </c>
      <c r="AM267" s="441" t="b">
        <v>0</v>
      </c>
      <c r="AN267" s="46" t="b">
        <v>0</v>
      </c>
      <c r="AO267" s="464"/>
      <c r="AP267" s="1270"/>
      <c r="AQ267" s="1270"/>
    </row>
    <row r="268" ht="21.0" customHeight="1">
      <c r="A268" s="1637">
        <v>265.0</v>
      </c>
      <c r="B268" s="456"/>
      <c r="C268" s="456" t="s">
        <v>6350</v>
      </c>
      <c r="D268" s="469" t="s">
        <v>6351</v>
      </c>
      <c r="E268" s="435">
        <v>34420.0</v>
      </c>
      <c r="F268" s="482">
        <f t="shared" ref="F268:F269" si="41">DATEDIF(E268,TODAY(),"Y")</f>
        <v>29</v>
      </c>
      <c r="G268" s="1062">
        <f t="shared" si="17"/>
        <v>29.58630137</v>
      </c>
      <c r="H268" s="56">
        <v>3.8157869E7</v>
      </c>
      <c r="I268" s="491" t="s">
        <v>391</v>
      </c>
      <c r="J268" s="491"/>
      <c r="K268" s="57" t="s">
        <v>6352</v>
      </c>
      <c r="L268" s="57">
        <v>2.964416132E9</v>
      </c>
      <c r="M268" s="413"/>
      <c r="N268" s="413"/>
      <c r="O268" s="57" t="s">
        <v>6353</v>
      </c>
      <c r="P268" s="413"/>
      <c r="Q268" s="413"/>
      <c r="R268" s="413"/>
      <c r="S268" s="57" t="s">
        <v>6354</v>
      </c>
      <c r="T268" s="413"/>
      <c r="U268" s="413"/>
      <c r="V268" s="413"/>
      <c r="W268" s="413"/>
      <c r="X268" s="413"/>
      <c r="Y268" s="413"/>
      <c r="Z268" s="413"/>
      <c r="AA268" s="413"/>
      <c r="AB268" s="413"/>
      <c r="AC268" s="413"/>
      <c r="AD268" s="413"/>
      <c r="AE268" s="413"/>
      <c r="AF268" s="413"/>
      <c r="AG268" s="413"/>
      <c r="AH268" s="413"/>
      <c r="AI268" s="413"/>
      <c r="AJ268" s="413"/>
      <c r="AK268" s="413"/>
      <c r="AL268" s="441" t="b">
        <v>0</v>
      </c>
      <c r="AM268" s="441" t="b">
        <v>0</v>
      </c>
      <c r="AN268" s="46" t="b">
        <v>0</v>
      </c>
      <c r="AO268" s="464"/>
      <c r="AP268" s="1270"/>
      <c r="AQ268" s="1270"/>
    </row>
    <row r="269" ht="21.0" customHeight="1">
      <c r="A269" s="1637">
        <v>266.0</v>
      </c>
      <c r="B269" s="456"/>
      <c r="C269" s="456" t="s">
        <v>6355</v>
      </c>
      <c r="D269" s="469" t="s">
        <v>6356</v>
      </c>
      <c r="E269" s="435">
        <v>35020.0</v>
      </c>
      <c r="F269" s="473">
        <f t="shared" si="41"/>
        <v>27</v>
      </c>
      <c r="G269" s="1062">
        <f t="shared" si="17"/>
        <v>27.94246575</v>
      </c>
      <c r="H269" s="59">
        <v>3.9321804E7</v>
      </c>
      <c r="I269" s="52"/>
      <c r="J269" s="52"/>
      <c r="K269" s="413" t="s">
        <v>6357</v>
      </c>
      <c r="L269" s="413">
        <v>1.130770134E9</v>
      </c>
      <c r="M269" s="413"/>
      <c r="N269" s="413"/>
      <c r="O269" s="413" t="s">
        <v>6358</v>
      </c>
      <c r="P269" s="413"/>
      <c r="Q269" s="413"/>
      <c r="R269" s="413"/>
      <c r="S269" s="413"/>
      <c r="T269" s="413"/>
      <c r="U269" s="413"/>
      <c r="V269" s="413"/>
      <c r="W269" s="413"/>
      <c r="X269" s="413"/>
      <c r="Y269" s="413"/>
      <c r="Z269" s="413"/>
      <c r="AA269" s="413"/>
      <c r="AB269" s="413"/>
      <c r="AC269" s="413"/>
      <c r="AD269" s="413"/>
      <c r="AE269" s="413"/>
      <c r="AF269" s="413"/>
      <c r="AG269" s="413"/>
      <c r="AH269" s="413"/>
      <c r="AI269" s="413"/>
      <c r="AJ269" s="413"/>
      <c r="AK269" s="413"/>
      <c r="AL269" s="441" t="b">
        <v>0</v>
      </c>
      <c r="AM269" s="441" t="b">
        <v>0</v>
      </c>
      <c r="AN269" s="46" t="b">
        <v>0</v>
      </c>
      <c r="AO269" s="464"/>
      <c r="AP269" s="1270"/>
      <c r="AQ269" s="1270"/>
    </row>
    <row r="270" ht="21.0" customHeight="1">
      <c r="A270" s="1637">
        <v>267.0</v>
      </c>
      <c r="B270" s="456"/>
      <c r="C270" s="432" t="s">
        <v>6359</v>
      </c>
      <c r="D270" s="434" t="s">
        <v>6360</v>
      </c>
      <c r="E270" s="435"/>
      <c r="F270" s="473"/>
      <c r="G270" s="1062" t="str">
        <f t="shared" si="17"/>
        <v/>
      </c>
      <c r="H270" s="59">
        <v>3.5931845E7</v>
      </c>
      <c r="I270" s="52"/>
      <c r="J270" s="52"/>
      <c r="K270" s="413"/>
      <c r="L270" s="413">
        <v>1.154768712E9</v>
      </c>
      <c r="M270" s="413"/>
      <c r="N270" s="413"/>
      <c r="O270" s="413" t="s">
        <v>6167</v>
      </c>
      <c r="P270" s="413"/>
      <c r="Q270" s="413"/>
      <c r="R270" s="413"/>
      <c r="S270" s="413"/>
      <c r="T270" s="413"/>
      <c r="U270" s="413"/>
      <c r="V270" s="413"/>
      <c r="W270" s="413"/>
      <c r="X270" s="413"/>
      <c r="Y270" s="413"/>
      <c r="Z270" s="413"/>
      <c r="AA270" s="413"/>
      <c r="AB270" s="413"/>
      <c r="AC270" s="413"/>
      <c r="AD270" s="413"/>
      <c r="AE270" s="413"/>
      <c r="AF270" s="413"/>
      <c r="AG270" s="413"/>
      <c r="AH270" s="413"/>
      <c r="AI270" s="413"/>
      <c r="AJ270" s="413"/>
      <c r="AK270" s="413"/>
      <c r="AL270" s="441" t="b">
        <v>0</v>
      </c>
      <c r="AM270" s="441" t="b">
        <v>0</v>
      </c>
      <c r="AN270" s="46" t="b">
        <v>0</v>
      </c>
      <c r="AO270" s="464"/>
      <c r="AP270" s="1270"/>
      <c r="AQ270" s="1270"/>
    </row>
    <row r="271" ht="21.0" customHeight="1">
      <c r="A271" s="1637">
        <v>268.0</v>
      </c>
      <c r="B271" s="456"/>
      <c r="C271" s="432" t="s">
        <v>6359</v>
      </c>
      <c r="D271" s="434" t="s">
        <v>6361</v>
      </c>
      <c r="E271" s="435">
        <v>33616.0</v>
      </c>
      <c r="F271" s="473">
        <f t="shared" ref="F271:F273" si="42">DATEDIF(E271,TODAY(),"Y")</f>
        <v>31</v>
      </c>
      <c r="G271" s="1062">
        <f t="shared" si="17"/>
        <v>31.7890411</v>
      </c>
      <c r="H271" s="59">
        <v>3.5931845E7</v>
      </c>
      <c r="I271" s="52" t="s">
        <v>391</v>
      </c>
      <c r="J271" s="52"/>
      <c r="K271" s="413" t="s">
        <v>6362</v>
      </c>
      <c r="L271" s="413">
        <v>1.554768712E9</v>
      </c>
      <c r="M271" s="413"/>
      <c r="N271" s="413"/>
      <c r="O271" s="413" t="s">
        <v>6363</v>
      </c>
      <c r="P271" s="413"/>
      <c r="Q271" s="413"/>
      <c r="R271" s="413"/>
      <c r="S271" s="413"/>
      <c r="T271" s="413"/>
      <c r="U271" s="413"/>
      <c r="V271" s="413"/>
      <c r="W271" s="413"/>
      <c r="X271" s="413"/>
      <c r="Y271" s="413"/>
      <c r="Z271" s="413"/>
      <c r="AA271" s="413"/>
      <c r="AB271" s="413"/>
      <c r="AC271" s="413"/>
      <c r="AD271" s="413"/>
      <c r="AE271" s="413"/>
      <c r="AF271" s="413"/>
      <c r="AG271" s="413"/>
      <c r="AH271" s="413"/>
      <c r="AI271" s="413"/>
      <c r="AJ271" s="413"/>
      <c r="AK271" s="413"/>
      <c r="AL271" s="441" t="b">
        <v>0</v>
      </c>
      <c r="AM271" s="441" t="b">
        <v>0</v>
      </c>
      <c r="AN271" s="46" t="b">
        <v>0</v>
      </c>
      <c r="AO271" s="464"/>
      <c r="AP271" s="1270"/>
      <c r="AQ271" s="1270"/>
    </row>
    <row r="272" ht="21.0" customHeight="1">
      <c r="A272" s="1637">
        <v>269.0</v>
      </c>
      <c r="B272" s="432"/>
      <c r="C272" s="456" t="s">
        <v>6364</v>
      </c>
      <c r="D272" s="469" t="s">
        <v>6365</v>
      </c>
      <c r="E272" s="435">
        <v>29812.0</v>
      </c>
      <c r="F272" s="482">
        <f t="shared" si="42"/>
        <v>42</v>
      </c>
      <c r="G272" s="1062">
        <f t="shared" si="17"/>
        <v>42.2109589</v>
      </c>
      <c r="H272" s="56">
        <v>2.8987361E7</v>
      </c>
      <c r="I272" s="491" t="s">
        <v>391</v>
      </c>
      <c r="J272" s="491"/>
      <c r="K272" s="57" t="s">
        <v>6366</v>
      </c>
      <c r="L272" s="57">
        <v>1.15992577E9</v>
      </c>
      <c r="M272" s="413"/>
      <c r="N272" s="413"/>
      <c r="O272" s="57" t="s">
        <v>6367</v>
      </c>
      <c r="P272" s="413"/>
      <c r="Q272" s="413"/>
      <c r="R272" s="413"/>
      <c r="S272" s="57">
        <v>1.149480437E9</v>
      </c>
      <c r="T272" s="413"/>
      <c r="U272" s="413"/>
      <c r="V272" s="413"/>
      <c r="W272" s="413"/>
      <c r="X272" s="413"/>
      <c r="Y272" s="413"/>
      <c r="Z272" s="413"/>
      <c r="AA272" s="413"/>
      <c r="AB272" s="413"/>
      <c r="AC272" s="413"/>
      <c r="AD272" s="413"/>
      <c r="AE272" s="413"/>
      <c r="AF272" s="413"/>
      <c r="AG272" s="413"/>
      <c r="AH272" s="413"/>
      <c r="AI272" s="413"/>
      <c r="AJ272" s="413"/>
      <c r="AK272" s="413"/>
      <c r="AL272" s="441" t="b">
        <v>0</v>
      </c>
      <c r="AM272" s="441" t="b">
        <v>0</v>
      </c>
      <c r="AN272" s="46" t="b">
        <v>0</v>
      </c>
      <c r="AO272" s="464"/>
      <c r="AP272" s="1270"/>
      <c r="AQ272" s="1270"/>
    </row>
    <row r="273" ht="21.0" customHeight="1">
      <c r="A273" s="1637">
        <v>270.0</v>
      </c>
      <c r="B273" s="432"/>
      <c r="C273" s="456" t="s">
        <v>6368</v>
      </c>
      <c r="D273" s="413" t="s">
        <v>6369</v>
      </c>
      <c r="E273" s="483">
        <v>32772.0</v>
      </c>
      <c r="F273" s="482">
        <f t="shared" si="42"/>
        <v>34</v>
      </c>
      <c r="G273" s="1062">
        <f t="shared" si="17"/>
        <v>34.10136986</v>
      </c>
      <c r="H273" s="59">
        <v>3.4905732E7</v>
      </c>
      <c r="I273" s="52"/>
      <c r="J273" s="52"/>
      <c r="K273" s="413" t="s">
        <v>6370</v>
      </c>
      <c r="L273" s="413">
        <v>1.537006979E9</v>
      </c>
      <c r="M273" s="413"/>
      <c r="N273" s="413"/>
      <c r="O273" s="413" t="s">
        <v>6167</v>
      </c>
      <c r="P273" s="413"/>
      <c r="Q273" s="413"/>
      <c r="R273" s="413"/>
      <c r="S273" s="413"/>
      <c r="T273" s="413"/>
      <c r="U273" s="403"/>
      <c r="V273" s="469"/>
      <c r="W273" s="469"/>
      <c r="X273" s="469"/>
      <c r="Y273" s="469"/>
      <c r="Z273" s="469"/>
      <c r="AA273" s="469"/>
      <c r="AB273" s="469"/>
      <c r="AC273" s="469"/>
      <c r="AD273" s="469"/>
      <c r="AE273" s="469"/>
      <c r="AF273" s="469"/>
      <c r="AG273" s="469"/>
      <c r="AH273" s="469"/>
      <c r="AI273" s="469"/>
      <c r="AJ273" s="469"/>
      <c r="AK273" s="469"/>
      <c r="AL273" s="441" t="b">
        <v>0</v>
      </c>
      <c r="AM273" s="441" t="b">
        <v>0</v>
      </c>
      <c r="AN273" s="46" t="b">
        <v>0</v>
      </c>
      <c r="AO273" s="464"/>
      <c r="AP273" s="1270"/>
      <c r="AQ273" s="1270"/>
    </row>
    <row r="274" ht="21.0" customHeight="1">
      <c r="A274" s="1636">
        <v>271.0</v>
      </c>
      <c r="B274" s="456"/>
      <c r="C274" s="403" t="s">
        <v>6371</v>
      </c>
      <c r="D274" s="469" t="s">
        <v>6372</v>
      </c>
      <c r="E274" s="491">
        <v>32830.0</v>
      </c>
      <c r="F274" s="482">
        <v>30.0</v>
      </c>
      <c r="G274" s="1062">
        <f t="shared" si="17"/>
        <v>33.94246575</v>
      </c>
      <c r="H274" s="56">
        <v>3.4789177E7</v>
      </c>
      <c r="I274" s="491" t="s">
        <v>391</v>
      </c>
      <c r="J274" s="491"/>
      <c r="K274" s="57" t="s">
        <v>6373</v>
      </c>
      <c r="L274" s="57">
        <v>1.125825074E9</v>
      </c>
      <c r="M274" s="413"/>
      <c r="N274" s="413"/>
      <c r="O274" s="57" t="s">
        <v>6374</v>
      </c>
      <c r="P274" s="413"/>
      <c r="Q274" s="413"/>
      <c r="R274" s="413"/>
      <c r="S274" s="57" t="s">
        <v>6375</v>
      </c>
      <c r="T274" s="413"/>
      <c r="U274" s="413"/>
      <c r="V274" s="413"/>
      <c r="W274" s="469"/>
      <c r="X274" s="469"/>
      <c r="Y274" s="469"/>
      <c r="Z274" s="469"/>
      <c r="AA274" s="469"/>
      <c r="AB274" s="469"/>
      <c r="AC274" s="469"/>
      <c r="AD274" s="469"/>
      <c r="AE274" s="469"/>
      <c r="AF274" s="469"/>
      <c r="AG274" s="469"/>
      <c r="AH274" s="469"/>
      <c r="AI274" s="469"/>
      <c r="AJ274" s="469"/>
      <c r="AK274" s="469"/>
      <c r="AL274" s="441" t="b">
        <v>0</v>
      </c>
      <c r="AM274" s="441" t="b">
        <v>0</v>
      </c>
      <c r="AN274" s="46" t="b">
        <v>0</v>
      </c>
      <c r="AO274" s="469"/>
      <c r="AP274" s="1280"/>
      <c r="AQ274" s="1280"/>
    </row>
    <row r="275" ht="21.0" customHeight="1">
      <c r="A275" s="1637">
        <v>272.0</v>
      </c>
      <c r="B275" s="456"/>
      <c r="C275" s="456" t="s">
        <v>6376</v>
      </c>
      <c r="D275" s="469" t="s">
        <v>6377</v>
      </c>
      <c r="E275" s="435">
        <v>28037.0</v>
      </c>
      <c r="F275" s="500">
        <f t="shared" ref="F275:F282" si="43">DATEDIF(E275,TODAY(),"Y")</f>
        <v>47</v>
      </c>
      <c r="G275" s="1062">
        <f t="shared" si="17"/>
        <v>47.0739726</v>
      </c>
      <c r="H275" s="59">
        <v>2.5251599E7</v>
      </c>
      <c r="I275" s="52" t="s">
        <v>391</v>
      </c>
      <c r="J275" s="52"/>
      <c r="K275" s="413" t="s">
        <v>6378</v>
      </c>
      <c r="L275" s="413">
        <v>1.150534128E9</v>
      </c>
      <c r="M275" s="413"/>
      <c r="N275" s="413"/>
      <c r="O275" s="413" t="s">
        <v>6379</v>
      </c>
      <c r="P275" s="413"/>
      <c r="Q275" s="413"/>
      <c r="R275" s="413"/>
      <c r="S275" s="413"/>
      <c r="T275" s="413"/>
      <c r="U275" s="413"/>
      <c r="V275" s="413"/>
      <c r="W275" s="413"/>
      <c r="X275" s="413"/>
      <c r="Y275" s="413"/>
      <c r="Z275" s="413"/>
      <c r="AA275" s="413"/>
      <c r="AB275" s="413"/>
      <c r="AC275" s="413"/>
      <c r="AD275" s="413"/>
      <c r="AE275" s="413"/>
      <c r="AF275" s="413"/>
      <c r="AG275" s="413"/>
      <c r="AH275" s="413"/>
      <c r="AI275" s="413"/>
      <c r="AJ275" s="413"/>
      <c r="AK275" s="413"/>
      <c r="AL275" s="441" t="b">
        <v>0</v>
      </c>
      <c r="AM275" s="441" t="b">
        <v>0</v>
      </c>
      <c r="AN275" s="46" t="b">
        <v>0</v>
      </c>
      <c r="AO275" s="464"/>
      <c r="AP275" s="1270"/>
      <c r="AQ275" s="1270"/>
    </row>
    <row r="276" ht="21.0" customHeight="1">
      <c r="A276" s="1637">
        <v>273.0</v>
      </c>
      <c r="B276" s="432"/>
      <c r="C276" s="456" t="s">
        <v>6380</v>
      </c>
      <c r="D276" s="469" t="s">
        <v>6381</v>
      </c>
      <c r="E276" s="435">
        <v>30958.0</v>
      </c>
      <c r="F276" s="482">
        <f t="shared" si="43"/>
        <v>39</v>
      </c>
      <c r="G276" s="1062">
        <f t="shared" si="17"/>
        <v>39.07123288</v>
      </c>
      <c r="H276" s="56">
        <v>3.1251334E7</v>
      </c>
      <c r="I276" s="491" t="s">
        <v>391</v>
      </c>
      <c r="J276" s="491"/>
      <c r="K276" s="57" t="s">
        <v>6382</v>
      </c>
      <c r="L276" s="57">
        <v>1.53444031E9</v>
      </c>
      <c r="M276" s="413"/>
      <c r="N276" s="413"/>
      <c r="O276" s="57" t="s">
        <v>6383</v>
      </c>
      <c r="P276" s="413"/>
      <c r="Q276" s="413"/>
      <c r="R276" s="413"/>
      <c r="S276" s="57" t="s">
        <v>6384</v>
      </c>
      <c r="T276" s="413"/>
      <c r="U276" s="413"/>
      <c r="V276" s="413"/>
      <c r="W276" s="413"/>
      <c r="X276" s="413"/>
      <c r="Y276" s="413"/>
      <c r="Z276" s="413"/>
      <c r="AA276" s="413"/>
      <c r="AB276" s="413"/>
      <c r="AC276" s="413"/>
      <c r="AD276" s="413"/>
      <c r="AE276" s="413"/>
      <c r="AF276" s="413"/>
      <c r="AG276" s="413"/>
      <c r="AH276" s="413"/>
      <c r="AI276" s="413"/>
      <c r="AJ276" s="413"/>
      <c r="AK276" s="413"/>
      <c r="AL276" s="441" t="b">
        <v>0</v>
      </c>
      <c r="AM276" s="441" t="b">
        <v>0</v>
      </c>
      <c r="AN276" s="46" t="b">
        <v>0</v>
      </c>
      <c r="AO276" s="464"/>
      <c r="AP276" s="1270"/>
      <c r="AQ276" s="1270"/>
    </row>
    <row r="277" ht="21.0" customHeight="1">
      <c r="A277" s="1637">
        <v>274.0</v>
      </c>
      <c r="B277" s="432"/>
      <c r="C277" s="456" t="s">
        <v>6385</v>
      </c>
      <c r="D277" s="469" t="s">
        <v>6386</v>
      </c>
      <c r="E277" s="435">
        <v>35296.0</v>
      </c>
      <c r="F277" s="482">
        <f t="shared" si="43"/>
        <v>27</v>
      </c>
      <c r="G277" s="1062">
        <f t="shared" si="17"/>
        <v>27.18630137</v>
      </c>
      <c r="H277" s="56">
        <v>3.9462699E7</v>
      </c>
      <c r="I277" s="491" t="s">
        <v>391</v>
      </c>
      <c r="J277" s="491"/>
      <c r="K277" s="57" t="s">
        <v>6387</v>
      </c>
      <c r="L277" s="57">
        <v>1.168746941E9</v>
      </c>
      <c r="M277" s="413"/>
      <c r="N277" s="413"/>
      <c r="O277" s="57" t="s">
        <v>6388</v>
      </c>
      <c r="P277" s="413"/>
      <c r="Q277" s="413"/>
      <c r="R277" s="413"/>
      <c r="S277" s="57">
        <v>4.343745E7</v>
      </c>
      <c r="T277" s="413"/>
      <c r="U277" s="469"/>
      <c r="V277" s="469"/>
      <c r="W277" s="469"/>
      <c r="X277" s="469"/>
      <c r="Y277" s="469"/>
      <c r="Z277" s="469"/>
      <c r="AA277" s="469"/>
      <c r="AB277" s="469"/>
      <c r="AC277" s="469"/>
      <c r="AD277" s="469"/>
      <c r="AE277" s="469"/>
      <c r="AF277" s="469"/>
      <c r="AG277" s="469"/>
      <c r="AH277" s="469"/>
      <c r="AI277" s="469"/>
      <c r="AJ277" s="469"/>
      <c r="AK277" s="469"/>
      <c r="AL277" s="441" t="b">
        <v>0</v>
      </c>
      <c r="AM277" s="441" t="b">
        <v>0</v>
      </c>
      <c r="AN277" s="46" t="b">
        <v>0</v>
      </c>
      <c r="AO277" s="464"/>
      <c r="AP277" s="1270"/>
      <c r="AQ277" s="1270"/>
    </row>
    <row r="278" ht="21.0" customHeight="1">
      <c r="A278" s="1637">
        <v>275.0</v>
      </c>
      <c r="B278" s="456"/>
      <c r="C278" s="456" t="s">
        <v>6389</v>
      </c>
      <c r="D278" s="502" t="s">
        <v>6390</v>
      </c>
      <c r="E278" s="435">
        <v>33455.0</v>
      </c>
      <c r="F278" s="482">
        <f t="shared" si="43"/>
        <v>32</v>
      </c>
      <c r="G278" s="1062">
        <f t="shared" si="17"/>
        <v>32.23013699</v>
      </c>
      <c r="H278" s="64">
        <v>3.6400283E7</v>
      </c>
      <c r="I278" s="491" t="s">
        <v>391</v>
      </c>
      <c r="J278" s="491"/>
      <c r="K278" s="510" t="s">
        <v>6391</v>
      </c>
      <c r="L278" s="510" t="s">
        <v>6392</v>
      </c>
      <c r="M278" s="413"/>
      <c r="N278" s="413"/>
      <c r="O278" s="510" t="s">
        <v>6393</v>
      </c>
      <c r="P278" s="413"/>
      <c r="Q278" s="413"/>
      <c r="R278" s="413"/>
      <c r="S278" s="510" t="s">
        <v>6394</v>
      </c>
      <c r="T278" s="413"/>
      <c r="U278" s="413"/>
      <c r="V278" s="469"/>
      <c r="W278" s="469"/>
      <c r="X278" s="469"/>
      <c r="Y278" s="469"/>
      <c r="Z278" s="469"/>
      <c r="AA278" s="469"/>
      <c r="AB278" s="469"/>
      <c r="AC278" s="469"/>
      <c r="AD278" s="469"/>
      <c r="AE278" s="469"/>
      <c r="AF278" s="469"/>
      <c r="AG278" s="469"/>
      <c r="AH278" s="469"/>
      <c r="AI278" s="469"/>
      <c r="AJ278" s="469"/>
      <c r="AK278" s="469"/>
      <c r="AL278" s="441" t="b">
        <v>0</v>
      </c>
      <c r="AM278" s="441" t="b">
        <v>0</v>
      </c>
      <c r="AN278" s="46" t="b">
        <v>0</v>
      </c>
      <c r="AO278" s="469"/>
      <c r="AP278" s="1280"/>
      <c r="AQ278" s="1280"/>
    </row>
    <row r="279" ht="21.0" customHeight="1">
      <c r="A279" s="1637">
        <v>276.0</v>
      </c>
      <c r="B279" s="456"/>
      <c r="C279" s="456" t="s">
        <v>6395</v>
      </c>
      <c r="D279" s="469" t="s">
        <v>6396</v>
      </c>
      <c r="E279" s="503">
        <v>34995.0</v>
      </c>
      <c r="F279" s="482">
        <f t="shared" si="43"/>
        <v>27</v>
      </c>
      <c r="G279" s="1062">
        <f t="shared" si="17"/>
        <v>28.0109589</v>
      </c>
      <c r="H279" s="56">
        <v>3.935328E7</v>
      </c>
      <c r="I279" s="491" t="s">
        <v>391</v>
      </c>
      <c r="J279" s="491"/>
      <c r="K279" s="57" t="s">
        <v>6397</v>
      </c>
      <c r="L279" s="57">
        <v>2.966472276E9</v>
      </c>
      <c r="M279" s="413"/>
      <c r="N279" s="413"/>
      <c r="O279" s="57" t="s">
        <v>6398</v>
      </c>
      <c r="P279" s="413"/>
      <c r="Q279" s="413"/>
      <c r="R279" s="413"/>
      <c r="S279" s="57" t="s">
        <v>6399</v>
      </c>
      <c r="T279" s="413"/>
      <c r="U279" s="413"/>
      <c r="V279" s="413"/>
      <c r="W279" s="413"/>
      <c r="X279" s="413"/>
      <c r="Y279" s="413"/>
      <c r="Z279" s="413"/>
      <c r="AA279" s="413"/>
      <c r="AB279" s="413"/>
      <c r="AC279" s="413"/>
      <c r="AD279" s="413"/>
      <c r="AE279" s="413"/>
      <c r="AF279" s="413"/>
      <c r="AG279" s="413"/>
      <c r="AH279" s="413"/>
      <c r="AI279" s="413"/>
      <c r="AJ279" s="413"/>
      <c r="AK279" s="413"/>
      <c r="AL279" s="441" t="b">
        <v>0</v>
      </c>
      <c r="AM279" s="441" t="b">
        <v>0</v>
      </c>
      <c r="AN279" s="46" t="b">
        <v>0</v>
      </c>
      <c r="AO279" s="464"/>
      <c r="AP279" s="1270"/>
      <c r="AQ279" s="1270"/>
    </row>
    <row r="280" ht="21.0" customHeight="1">
      <c r="A280" s="1637">
        <v>277.0</v>
      </c>
      <c r="B280" s="456"/>
      <c r="C280" s="456" t="s">
        <v>6400</v>
      </c>
      <c r="D280" s="469" t="s">
        <v>6401</v>
      </c>
      <c r="E280" s="435">
        <v>34759.0</v>
      </c>
      <c r="F280" s="482">
        <f t="shared" si="43"/>
        <v>28</v>
      </c>
      <c r="G280" s="1062">
        <f t="shared" si="17"/>
        <v>28.65753425</v>
      </c>
      <c r="H280" s="56">
        <v>1.002695896E9</v>
      </c>
      <c r="I280" s="112" t="s">
        <v>6214</v>
      </c>
      <c r="J280" s="112"/>
      <c r="K280" s="57" t="s">
        <v>6402</v>
      </c>
      <c r="L280" s="57">
        <v>1.123865501E9</v>
      </c>
      <c r="M280" s="413"/>
      <c r="N280" s="413"/>
      <c r="O280" s="57" t="s">
        <v>5781</v>
      </c>
      <c r="P280" s="413"/>
      <c r="Q280" s="413"/>
      <c r="R280" s="413"/>
      <c r="S280" s="57" t="s">
        <v>6403</v>
      </c>
      <c r="T280" s="413"/>
      <c r="U280" s="413"/>
      <c r="V280" s="413"/>
      <c r="W280" s="413"/>
      <c r="X280" s="413"/>
      <c r="Y280" s="413"/>
      <c r="Z280" s="413"/>
      <c r="AA280" s="413"/>
      <c r="AB280" s="413"/>
      <c r="AC280" s="413"/>
      <c r="AD280" s="413"/>
      <c r="AE280" s="413"/>
      <c r="AF280" s="413"/>
      <c r="AG280" s="413"/>
      <c r="AH280" s="413"/>
      <c r="AI280" s="413"/>
      <c r="AJ280" s="413"/>
      <c r="AK280" s="413"/>
      <c r="AL280" s="441" t="b">
        <v>0</v>
      </c>
      <c r="AM280" s="441" t="b">
        <v>0</v>
      </c>
      <c r="AN280" s="46" t="b">
        <v>0</v>
      </c>
      <c r="AO280" s="464"/>
      <c r="AP280" s="1270"/>
      <c r="AQ280" s="1270"/>
    </row>
    <row r="281" ht="21.0" customHeight="1">
      <c r="A281" s="1637">
        <v>278.0</v>
      </c>
      <c r="B281" s="456"/>
      <c r="C281" s="456" t="s">
        <v>6404</v>
      </c>
      <c r="D281" s="502" t="s">
        <v>6405</v>
      </c>
      <c r="E281" s="435">
        <v>35810.0</v>
      </c>
      <c r="F281" s="482">
        <f t="shared" si="43"/>
        <v>25</v>
      </c>
      <c r="G281" s="1062">
        <f t="shared" si="17"/>
        <v>25.77808219</v>
      </c>
      <c r="H281" s="56">
        <v>4.0904276E7</v>
      </c>
      <c r="I281" s="491" t="s">
        <v>391</v>
      </c>
      <c r="J281" s="491"/>
      <c r="K281" s="57" t="s">
        <v>6406</v>
      </c>
      <c r="L281" s="57">
        <v>1.549489163E9</v>
      </c>
      <c r="M281" s="413"/>
      <c r="N281" s="413"/>
      <c r="O281" s="57" t="s">
        <v>2092</v>
      </c>
      <c r="P281" s="413"/>
      <c r="Q281" s="413"/>
      <c r="R281" s="413"/>
      <c r="S281" s="57">
        <v>4.8627847E7</v>
      </c>
      <c r="T281" s="413"/>
      <c r="U281" s="413"/>
      <c r="V281" s="413"/>
      <c r="W281" s="413"/>
      <c r="X281" s="413"/>
      <c r="Y281" s="413"/>
      <c r="Z281" s="413"/>
      <c r="AA281" s="413"/>
      <c r="AB281" s="413"/>
      <c r="AC281" s="413"/>
      <c r="AD281" s="413"/>
      <c r="AE281" s="413"/>
      <c r="AF281" s="413"/>
      <c r="AG281" s="413"/>
      <c r="AH281" s="413"/>
      <c r="AI281" s="413"/>
      <c r="AJ281" s="413"/>
      <c r="AK281" s="413"/>
      <c r="AL281" s="441" t="b">
        <v>0</v>
      </c>
      <c r="AM281" s="441" t="b">
        <v>0</v>
      </c>
      <c r="AN281" s="46" t="b">
        <v>0</v>
      </c>
      <c r="AO281" s="464"/>
      <c r="AP281" s="1270"/>
      <c r="AQ281" s="1270"/>
    </row>
    <row r="282" ht="21.0" customHeight="1">
      <c r="A282" s="1637">
        <v>279.0</v>
      </c>
      <c r="B282" s="456"/>
      <c r="C282" s="456" t="s">
        <v>6407</v>
      </c>
      <c r="D282" s="424" t="s">
        <v>6408</v>
      </c>
      <c r="E282" s="503">
        <v>30600.0</v>
      </c>
      <c r="F282" s="482">
        <f t="shared" si="43"/>
        <v>40</v>
      </c>
      <c r="G282" s="1062">
        <f t="shared" si="17"/>
        <v>40.05205479</v>
      </c>
      <c r="H282" s="56">
        <v>3.049291E7</v>
      </c>
      <c r="I282" s="491" t="s">
        <v>391</v>
      </c>
      <c r="J282" s="491"/>
      <c r="K282" s="57" t="s">
        <v>6409</v>
      </c>
      <c r="L282" s="57">
        <v>1.122404336E9</v>
      </c>
      <c r="M282" s="413"/>
      <c r="N282" s="413"/>
      <c r="O282" s="57" t="s">
        <v>6410</v>
      </c>
      <c r="P282" s="413"/>
      <c r="Q282" s="413"/>
      <c r="R282" s="413"/>
      <c r="S282" s="57">
        <v>4.7293919E7</v>
      </c>
      <c r="T282" s="413"/>
      <c r="U282" s="413"/>
      <c r="V282" s="413"/>
      <c r="W282" s="413"/>
      <c r="X282" s="413"/>
      <c r="Y282" s="413"/>
      <c r="Z282" s="413"/>
      <c r="AA282" s="413"/>
      <c r="AB282" s="413"/>
      <c r="AC282" s="413"/>
      <c r="AD282" s="413"/>
      <c r="AE282" s="413"/>
      <c r="AF282" s="413"/>
      <c r="AG282" s="413"/>
      <c r="AH282" s="413"/>
      <c r="AI282" s="413"/>
      <c r="AJ282" s="413"/>
      <c r="AK282" s="413"/>
      <c r="AL282" s="441" t="b">
        <v>0</v>
      </c>
      <c r="AM282" s="441" t="b">
        <v>0</v>
      </c>
      <c r="AN282" s="46" t="b">
        <v>0</v>
      </c>
      <c r="AO282" s="464"/>
      <c r="AP282" s="1270"/>
      <c r="AQ282" s="1270"/>
    </row>
    <row r="283" ht="21.0" customHeight="1">
      <c r="A283" s="1637">
        <v>280.0</v>
      </c>
      <c r="B283" s="456"/>
      <c r="C283" s="432" t="s">
        <v>6411</v>
      </c>
      <c r="D283" s="434" t="s">
        <v>6412</v>
      </c>
      <c r="E283" s="435"/>
      <c r="F283" s="473"/>
      <c r="G283" s="1062" t="str">
        <f t="shared" si="17"/>
        <v/>
      </c>
      <c r="H283" s="59"/>
      <c r="I283" s="52"/>
      <c r="J283" s="52"/>
      <c r="K283" s="413"/>
      <c r="L283" s="413">
        <v>1.159228235E9</v>
      </c>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41" t="b">
        <v>0</v>
      </c>
      <c r="AM283" s="441" t="b">
        <v>0</v>
      </c>
      <c r="AN283" s="46" t="b">
        <v>0</v>
      </c>
      <c r="AO283" s="464"/>
      <c r="AP283" s="1270"/>
      <c r="AQ283" s="1270"/>
    </row>
    <row r="284" ht="21.0" customHeight="1">
      <c r="A284" s="1636">
        <v>281.0</v>
      </c>
      <c r="B284" s="456"/>
      <c r="C284" s="432" t="s">
        <v>6413</v>
      </c>
      <c r="D284" s="434" t="s">
        <v>6414</v>
      </c>
      <c r="E284" s="435">
        <v>34495.0</v>
      </c>
      <c r="F284" s="473">
        <f t="shared" ref="F284:F286" si="44">DATEDIF(E284,TODAY(),"Y")</f>
        <v>29</v>
      </c>
      <c r="G284" s="1062">
        <f t="shared" si="17"/>
        <v>29.38082192</v>
      </c>
      <c r="H284" s="59">
        <v>3.8357928E7</v>
      </c>
      <c r="I284" s="52" t="s">
        <v>391</v>
      </c>
      <c r="J284" s="52"/>
      <c r="K284" s="413" t="s">
        <v>6415</v>
      </c>
      <c r="L284" s="413">
        <v>1.13170598E9</v>
      </c>
      <c r="M284" s="413"/>
      <c r="N284" s="413"/>
      <c r="O284" s="413" t="s">
        <v>6416</v>
      </c>
      <c r="P284" s="413"/>
      <c r="Q284" s="413"/>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41" t="b">
        <v>0</v>
      </c>
      <c r="AM284" s="441" t="b">
        <v>0</v>
      </c>
      <c r="AN284" s="46" t="b">
        <v>0</v>
      </c>
      <c r="AO284" s="464"/>
      <c r="AP284" s="1270"/>
      <c r="AQ284" s="1270"/>
    </row>
    <row r="285" ht="21.0" customHeight="1">
      <c r="A285" s="1637">
        <v>282.0</v>
      </c>
      <c r="B285" s="456"/>
      <c r="C285" s="456" t="s">
        <v>5672</v>
      </c>
      <c r="D285" s="469" t="s">
        <v>5673</v>
      </c>
      <c r="E285" s="435">
        <v>36899.0</v>
      </c>
      <c r="F285" s="482">
        <f t="shared" si="44"/>
        <v>22</v>
      </c>
      <c r="G285" s="1062">
        <f t="shared" si="17"/>
        <v>22.79452055</v>
      </c>
      <c r="H285" s="56">
        <v>4.3385038E7</v>
      </c>
      <c r="I285" s="52" t="s">
        <v>391</v>
      </c>
      <c r="J285" s="52"/>
      <c r="K285" s="57" t="s">
        <v>5674</v>
      </c>
      <c r="L285" s="57">
        <v>1.168873628E9</v>
      </c>
      <c r="M285" s="413"/>
      <c r="N285" s="413"/>
      <c r="O285" s="57" t="s">
        <v>5675</v>
      </c>
      <c r="P285" s="413"/>
      <c r="Q285" s="413"/>
      <c r="R285" s="413"/>
      <c r="S285" s="57">
        <v>1.140979739E9</v>
      </c>
      <c r="T285" s="413"/>
      <c r="U285" s="413"/>
      <c r="V285" s="413"/>
      <c r="W285" s="413"/>
      <c r="X285" s="413"/>
      <c r="Y285" s="413"/>
      <c r="Z285" s="413"/>
      <c r="AA285" s="413"/>
      <c r="AB285" s="413"/>
      <c r="AC285" s="413"/>
      <c r="AD285" s="413"/>
      <c r="AE285" s="413"/>
      <c r="AF285" s="413"/>
      <c r="AG285" s="413"/>
      <c r="AH285" s="413"/>
      <c r="AI285" s="413"/>
      <c r="AJ285" s="413"/>
      <c r="AK285" s="413"/>
      <c r="AL285" s="441" t="b">
        <v>0</v>
      </c>
      <c r="AM285" s="441" t="b">
        <v>0</v>
      </c>
      <c r="AN285" s="46" t="b">
        <v>0</v>
      </c>
      <c r="AO285" s="464"/>
      <c r="AP285" s="1270"/>
      <c r="AQ285" s="1270"/>
    </row>
    <row r="286" ht="21.0" customHeight="1">
      <c r="A286" s="1637">
        <v>283.0</v>
      </c>
      <c r="B286" s="456"/>
      <c r="C286" s="456" t="s">
        <v>6417</v>
      </c>
      <c r="D286" s="472" t="s">
        <v>6418</v>
      </c>
      <c r="E286" s="435">
        <v>36826.0</v>
      </c>
      <c r="F286" s="468">
        <f t="shared" si="44"/>
        <v>22</v>
      </c>
      <c r="G286" s="1062">
        <f t="shared" si="17"/>
        <v>22.99452055</v>
      </c>
      <c r="H286" s="59">
        <v>4.2659916E7</v>
      </c>
      <c r="I286" s="52" t="s">
        <v>391</v>
      </c>
      <c r="J286" s="52"/>
      <c r="K286" s="403" t="s">
        <v>6419</v>
      </c>
      <c r="L286" s="413">
        <v>1.169168204E9</v>
      </c>
      <c r="M286" s="413"/>
      <c r="N286" s="403"/>
      <c r="O286" s="413" t="s">
        <v>5819</v>
      </c>
      <c r="P286" s="413"/>
      <c r="Q286" s="413"/>
      <c r="R286" s="403"/>
      <c r="S286" s="413"/>
      <c r="T286" s="413"/>
      <c r="U286" s="413"/>
      <c r="V286" s="469"/>
      <c r="W286" s="469"/>
      <c r="X286" s="469"/>
      <c r="Y286" s="469"/>
      <c r="Z286" s="469"/>
      <c r="AA286" s="469"/>
      <c r="AB286" s="469"/>
      <c r="AC286" s="403"/>
      <c r="AD286" s="469"/>
      <c r="AE286" s="469"/>
      <c r="AF286" s="469"/>
      <c r="AG286" s="469"/>
      <c r="AH286" s="469"/>
      <c r="AI286" s="469"/>
      <c r="AJ286" s="469"/>
      <c r="AK286" s="469"/>
      <c r="AL286" s="441" t="b">
        <v>0</v>
      </c>
      <c r="AM286" s="441" t="b">
        <v>0</v>
      </c>
      <c r="AN286" s="46" t="b">
        <v>0</v>
      </c>
      <c r="AO286" s="464"/>
      <c r="AP286" s="1270"/>
      <c r="AQ286" s="1270"/>
    </row>
    <row r="287" ht="21.0" customHeight="1">
      <c r="A287" s="1637">
        <v>284.0</v>
      </c>
      <c r="B287" s="432"/>
      <c r="C287" s="456" t="s">
        <v>6420</v>
      </c>
      <c r="D287" s="434" t="s">
        <v>6421</v>
      </c>
      <c r="E287" s="466">
        <v>35378.0</v>
      </c>
      <c r="F287" s="473">
        <v>23.0</v>
      </c>
      <c r="G287" s="1062">
        <f t="shared" si="17"/>
        <v>26.96164384</v>
      </c>
      <c r="H287" s="59">
        <v>4.0127529E7</v>
      </c>
      <c r="I287" s="52" t="s">
        <v>391</v>
      </c>
      <c r="J287" s="52"/>
      <c r="K287" s="413" t="s">
        <v>6422</v>
      </c>
      <c r="L287" s="413">
        <v>1.569612468E9</v>
      </c>
      <c r="M287" s="413"/>
      <c r="N287" s="413"/>
      <c r="O287" s="413" t="s">
        <v>6423</v>
      </c>
      <c r="P287" s="413"/>
      <c r="Q287" s="413"/>
      <c r="R287" s="413"/>
      <c r="S287" s="413"/>
      <c r="T287" s="413"/>
      <c r="U287" s="413"/>
      <c r="V287" s="413"/>
      <c r="W287" s="469"/>
      <c r="X287" s="469"/>
      <c r="Y287" s="469"/>
      <c r="Z287" s="469"/>
      <c r="AA287" s="469"/>
      <c r="AB287" s="469"/>
      <c r="AC287" s="469"/>
      <c r="AD287" s="413"/>
      <c r="AE287" s="413"/>
      <c r="AF287" s="469"/>
      <c r="AG287" s="469"/>
      <c r="AH287" s="469"/>
      <c r="AI287" s="469"/>
      <c r="AJ287" s="469"/>
      <c r="AK287" s="469"/>
      <c r="AL287" s="441" t="b">
        <v>0</v>
      </c>
      <c r="AM287" s="441" t="b">
        <v>0</v>
      </c>
      <c r="AN287" s="46" t="b">
        <v>0</v>
      </c>
      <c r="AO287" s="464"/>
      <c r="AP287" s="1270"/>
      <c r="AQ287" s="1270"/>
    </row>
    <row r="288" ht="21.0" customHeight="1">
      <c r="A288" s="1637">
        <v>285.0</v>
      </c>
      <c r="B288" s="432"/>
      <c r="C288" s="456" t="s">
        <v>6424</v>
      </c>
      <c r="D288" s="469" t="s">
        <v>6425</v>
      </c>
      <c r="E288" s="435">
        <v>36160.0</v>
      </c>
      <c r="F288" s="473">
        <f>DATEDIF(E288,TODAY(),"Y")</f>
        <v>24</v>
      </c>
      <c r="G288" s="1062">
        <f t="shared" si="17"/>
        <v>24.81917808</v>
      </c>
      <c r="H288" s="59">
        <v>4.1466326E7</v>
      </c>
      <c r="I288" s="52" t="s">
        <v>391</v>
      </c>
      <c r="J288" s="52"/>
      <c r="K288" s="413" t="s">
        <v>6426</v>
      </c>
      <c r="L288" s="413" t="s">
        <v>6427</v>
      </c>
      <c r="M288" s="413"/>
      <c r="N288" s="413"/>
      <c r="O288" s="413" t="s">
        <v>6428</v>
      </c>
      <c r="P288" s="413"/>
      <c r="Q288" s="413"/>
      <c r="R288" s="413"/>
      <c r="S288" s="413"/>
      <c r="T288" s="413"/>
      <c r="U288" s="413"/>
      <c r="V288" s="413"/>
      <c r="W288" s="413"/>
      <c r="X288" s="413"/>
      <c r="Y288" s="413"/>
      <c r="Z288" s="413"/>
      <c r="AA288" s="413"/>
      <c r="AB288" s="413"/>
      <c r="AC288" s="413"/>
      <c r="AD288" s="413"/>
      <c r="AE288" s="413"/>
      <c r="AF288" s="413"/>
      <c r="AG288" s="413"/>
      <c r="AH288" s="413"/>
      <c r="AI288" s="413"/>
      <c r="AJ288" s="413"/>
      <c r="AK288" s="413"/>
      <c r="AL288" s="441" t="b">
        <v>0</v>
      </c>
      <c r="AM288" s="441" t="b">
        <v>0</v>
      </c>
      <c r="AN288" s="46" t="b">
        <v>0</v>
      </c>
      <c r="AO288" s="464"/>
      <c r="AP288" s="1270"/>
      <c r="AQ288" s="1270"/>
    </row>
    <row r="289" ht="21.0" customHeight="1">
      <c r="A289" s="1637">
        <v>286.0</v>
      </c>
      <c r="B289" s="456"/>
      <c r="C289" s="432" t="s">
        <v>6429</v>
      </c>
      <c r="D289" s="434" t="s">
        <v>6430</v>
      </c>
      <c r="E289" s="435"/>
      <c r="F289" s="473"/>
      <c r="G289" s="1062" t="str">
        <f t="shared" si="17"/>
        <v/>
      </c>
      <c r="H289" s="59"/>
      <c r="I289" s="52"/>
      <c r="J289" s="52"/>
      <c r="K289" s="413"/>
      <c r="L289" s="413" t="s">
        <v>6431</v>
      </c>
      <c r="M289" s="413"/>
      <c r="N289" s="413"/>
      <c r="O289" s="413" t="s">
        <v>6167</v>
      </c>
      <c r="P289" s="413"/>
      <c r="Q289" s="413"/>
      <c r="R289" s="413"/>
      <c r="S289" s="413"/>
      <c r="T289" s="413"/>
      <c r="U289" s="413"/>
      <c r="V289" s="413"/>
      <c r="W289" s="413"/>
      <c r="X289" s="413"/>
      <c r="Y289" s="413"/>
      <c r="Z289" s="413"/>
      <c r="AA289" s="413"/>
      <c r="AB289" s="413"/>
      <c r="AC289" s="413"/>
      <c r="AD289" s="413"/>
      <c r="AE289" s="413"/>
      <c r="AF289" s="413"/>
      <c r="AG289" s="413"/>
      <c r="AH289" s="413"/>
      <c r="AI289" s="413"/>
      <c r="AJ289" s="413"/>
      <c r="AK289" s="413"/>
      <c r="AL289" s="441" t="b">
        <v>0</v>
      </c>
      <c r="AM289" s="441" t="b">
        <v>0</v>
      </c>
      <c r="AN289" s="46" t="b">
        <v>0</v>
      </c>
      <c r="AO289" s="464"/>
      <c r="AP289" s="1270"/>
      <c r="AQ289" s="1270"/>
    </row>
    <row r="290" ht="21.0" customHeight="1">
      <c r="A290" s="1637">
        <v>287.0</v>
      </c>
      <c r="B290" s="456"/>
      <c r="C290" s="432" t="s">
        <v>6432</v>
      </c>
      <c r="D290" s="434" t="s">
        <v>6433</v>
      </c>
      <c r="E290" s="483">
        <v>34464.0</v>
      </c>
      <c r="F290" s="473">
        <f t="shared" ref="F290:F291" si="45">DATEDIF(E290,TODAY(),"Y")</f>
        <v>29</v>
      </c>
      <c r="G290" s="1062">
        <f t="shared" si="17"/>
        <v>29.46575342</v>
      </c>
      <c r="H290" s="59">
        <v>3.8292843E7</v>
      </c>
      <c r="I290" s="52"/>
      <c r="J290" s="52"/>
      <c r="K290" s="413" t="s">
        <v>6434</v>
      </c>
      <c r="L290" s="413">
        <v>1.531149167E9</v>
      </c>
      <c r="M290" s="413"/>
      <c r="N290" s="413"/>
      <c r="O290" s="413" t="s">
        <v>6167</v>
      </c>
      <c r="P290" s="413"/>
      <c r="Q290" s="413"/>
      <c r="R290" s="413"/>
      <c r="S290" s="413"/>
      <c r="T290" s="413"/>
      <c r="U290" s="413"/>
      <c r="V290" s="413"/>
      <c r="W290" s="413"/>
      <c r="X290" s="413"/>
      <c r="Y290" s="413"/>
      <c r="Z290" s="413"/>
      <c r="AA290" s="413"/>
      <c r="AB290" s="413"/>
      <c r="AC290" s="413"/>
      <c r="AD290" s="413"/>
      <c r="AE290" s="413"/>
      <c r="AF290" s="413"/>
      <c r="AG290" s="413"/>
      <c r="AH290" s="413"/>
      <c r="AI290" s="413"/>
      <c r="AJ290" s="413"/>
      <c r="AK290" s="413"/>
      <c r="AL290" s="441" t="b">
        <v>0</v>
      </c>
      <c r="AM290" s="441" t="b">
        <v>0</v>
      </c>
      <c r="AN290" s="46" t="b">
        <v>0</v>
      </c>
      <c r="AO290" s="464"/>
      <c r="AP290" s="1270"/>
      <c r="AQ290" s="1270"/>
    </row>
    <row r="291" ht="21.0" customHeight="1">
      <c r="A291" s="1637">
        <v>288.0</v>
      </c>
      <c r="B291" s="456"/>
      <c r="C291" s="456" t="s">
        <v>6435</v>
      </c>
      <c r="D291" s="413" t="s">
        <v>6436</v>
      </c>
      <c r="E291" s="435">
        <v>37249.0</v>
      </c>
      <c r="F291" s="473">
        <f t="shared" si="45"/>
        <v>21</v>
      </c>
      <c r="G291" s="1062">
        <f t="shared" si="17"/>
        <v>21.83561644</v>
      </c>
      <c r="H291" s="59">
        <v>4.3872452E7</v>
      </c>
      <c r="I291" s="52" t="s">
        <v>391</v>
      </c>
      <c r="J291" s="52"/>
      <c r="K291" s="413" t="s">
        <v>6437</v>
      </c>
      <c r="L291" s="413">
        <v>1.133546041E9</v>
      </c>
      <c r="M291" s="413"/>
      <c r="N291" s="413"/>
      <c r="O291" s="413" t="s">
        <v>6438</v>
      </c>
      <c r="P291" s="413"/>
      <c r="Q291" s="413"/>
      <c r="R291" s="413"/>
      <c r="S291" s="413"/>
      <c r="T291" s="413"/>
      <c r="U291" s="413"/>
      <c r="V291" s="413"/>
      <c r="W291" s="413"/>
      <c r="X291" s="413"/>
      <c r="Y291" s="413"/>
      <c r="Z291" s="413"/>
      <c r="AA291" s="413"/>
      <c r="AB291" s="413"/>
      <c r="AC291" s="413"/>
      <c r="AD291" s="413"/>
      <c r="AE291" s="413"/>
      <c r="AF291" s="413"/>
      <c r="AG291" s="413"/>
      <c r="AH291" s="413"/>
      <c r="AI291" s="413"/>
      <c r="AJ291" s="413"/>
      <c r="AK291" s="413"/>
      <c r="AL291" s="441" t="b">
        <v>0</v>
      </c>
      <c r="AM291" s="441" t="b">
        <v>0</v>
      </c>
      <c r="AN291" s="46" t="b">
        <v>0</v>
      </c>
      <c r="AO291" s="464"/>
      <c r="AP291" s="1270"/>
      <c r="AQ291" s="1270"/>
    </row>
    <row r="292" ht="21.0" customHeight="1">
      <c r="A292" s="1637">
        <v>289.0</v>
      </c>
      <c r="B292" s="432"/>
      <c r="C292" s="456" t="s">
        <v>6439</v>
      </c>
      <c r="D292" s="469" t="s">
        <v>6440</v>
      </c>
      <c r="E292" s="491"/>
      <c r="F292" s="482"/>
      <c r="G292" s="1062" t="str">
        <f t="shared" si="17"/>
        <v/>
      </c>
      <c r="H292" s="56" t="s">
        <v>569</v>
      </c>
      <c r="I292" s="112" t="s">
        <v>3864</v>
      </c>
      <c r="J292" s="112"/>
      <c r="K292" s="57" t="s">
        <v>6441</v>
      </c>
      <c r="L292" s="57" t="s">
        <v>6442</v>
      </c>
      <c r="M292" s="413"/>
      <c r="N292" s="413"/>
      <c r="O292" s="57" t="s">
        <v>6443</v>
      </c>
      <c r="P292" s="413"/>
      <c r="Q292" s="413"/>
      <c r="R292" s="413"/>
      <c r="S292" s="57"/>
      <c r="T292" s="413"/>
      <c r="U292" s="413"/>
      <c r="V292" s="413"/>
      <c r="W292" s="413"/>
      <c r="X292" s="413"/>
      <c r="Y292" s="413"/>
      <c r="Z292" s="413"/>
      <c r="AA292" s="413"/>
      <c r="AB292" s="413"/>
      <c r="AC292" s="413"/>
      <c r="AD292" s="413"/>
      <c r="AE292" s="413"/>
      <c r="AF292" s="413"/>
      <c r="AG292" s="413"/>
      <c r="AH292" s="413"/>
      <c r="AI292" s="413"/>
      <c r="AJ292" s="413"/>
      <c r="AK292" s="413"/>
      <c r="AL292" s="441" t="b">
        <v>0</v>
      </c>
      <c r="AM292" s="441" t="b">
        <v>0</v>
      </c>
      <c r="AN292" s="46" t="b">
        <v>0</v>
      </c>
      <c r="AO292" s="464"/>
      <c r="AP292" s="1270"/>
      <c r="AQ292" s="1270"/>
    </row>
    <row r="293" ht="21.0" customHeight="1">
      <c r="A293" s="1637">
        <v>290.0</v>
      </c>
      <c r="B293" s="432"/>
      <c r="C293" s="456" t="s">
        <v>6444</v>
      </c>
      <c r="D293" s="469" t="s">
        <v>6445</v>
      </c>
      <c r="E293" s="435">
        <v>33682.0</v>
      </c>
      <c r="F293" s="482">
        <f t="shared" ref="F293:F295" si="46">DATEDIF(E293,TODAY(),"Y")</f>
        <v>31</v>
      </c>
      <c r="G293" s="1062">
        <f t="shared" si="17"/>
        <v>31.60821918</v>
      </c>
      <c r="H293" s="56">
        <v>3.6825573E7</v>
      </c>
      <c r="I293" s="52" t="s">
        <v>391</v>
      </c>
      <c r="J293" s="52"/>
      <c r="K293" s="57" t="s">
        <v>6446</v>
      </c>
      <c r="L293" s="57">
        <v>1.567430121E9</v>
      </c>
      <c r="M293" s="413"/>
      <c r="N293" s="413"/>
      <c r="O293" s="57" t="s">
        <v>6447</v>
      </c>
      <c r="P293" s="413"/>
      <c r="Q293" s="413"/>
      <c r="R293" s="413"/>
      <c r="S293" s="57" t="s">
        <v>6448</v>
      </c>
      <c r="T293" s="413"/>
      <c r="U293" s="413"/>
      <c r="V293" s="413"/>
      <c r="W293" s="413"/>
      <c r="X293" s="413"/>
      <c r="Y293" s="413"/>
      <c r="Z293" s="413"/>
      <c r="AA293" s="413"/>
      <c r="AB293" s="413"/>
      <c r="AC293" s="413"/>
      <c r="AD293" s="413"/>
      <c r="AE293" s="413"/>
      <c r="AF293" s="413"/>
      <c r="AG293" s="413"/>
      <c r="AH293" s="413"/>
      <c r="AI293" s="413"/>
      <c r="AJ293" s="413"/>
      <c r="AK293" s="413"/>
      <c r="AL293" s="441" t="b">
        <v>0</v>
      </c>
      <c r="AM293" s="441" t="b">
        <v>0</v>
      </c>
      <c r="AN293" s="46" t="b">
        <v>0</v>
      </c>
      <c r="AO293" s="464"/>
      <c r="AP293" s="1270"/>
      <c r="AQ293" s="1270"/>
    </row>
    <row r="294" ht="21.0" customHeight="1">
      <c r="A294" s="1636">
        <v>291.0</v>
      </c>
      <c r="B294" s="456"/>
      <c r="C294" s="456" t="s">
        <v>6449</v>
      </c>
      <c r="D294" s="469" t="s">
        <v>6450</v>
      </c>
      <c r="E294" s="435">
        <v>36248.0</v>
      </c>
      <c r="F294" s="473">
        <f t="shared" si="46"/>
        <v>24</v>
      </c>
      <c r="G294" s="1062">
        <f t="shared" si="17"/>
        <v>24.57808219</v>
      </c>
      <c r="H294" s="59">
        <v>4.182486E7</v>
      </c>
      <c r="I294" s="52" t="s">
        <v>391</v>
      </c>
      <c r="J294" s="52"/>
      <c r="K294" s="413" t="s">
        <v>6451</v>
      </c>
      <c r="L294" s="413">
        <v>1.5262407E9</v>
      </c>
      <c r="M294" s="413"/>
      <c r="N294" s="413"/>
      <c r="O294" s="413" t="s">
        <v>5819</v>
      </c>
      <c r="P294" s="413"/>
      <c r="Q294" s="413"/>
      <c r="R294" s="413"/>
      <c r="S294" s="413"/>
      <c r="T294" s="413"/>
      <c r="U294" s="413"/>
      <c r="V294" s="413"/>
      <c r="W294" s="413"/>
      <c r="X294" s="413"/>
      <c r="Y294" s="413"/>
      <c r="Z294" s="413"/>
      <c r="AA294" s="413"/>
      <c r="AB294" s="413"/>
      <c r="AC294" s="413"/>
      <c r="AD294" s="413"/>
      <c r="AE294" s="413"/>
      <c r="AF294" s="413"/>
      <c r="AG294" s="413"/>
      <c r="AH294" s="413"/>
      <c r="AI294" s="413"/>
      <c r="AJ294" s="413"/>
      <c r="AK294" s="413"/>
      <c r="AL294" s="441" t="b">
        <v>0</v>
      </c>
      <c r="AM294" s="441" t="b">
        <v>0</v>
      </c>
      <c r="AN294" s="46" t="b">
        <v>0</v>
      </c>
      <c r="AO294" s="464"/>
      <c r="AP294" s="1270"/>
      <c r="AQ294" s="1270"/>
    </row>
    <row r="295" ht="21.0" customHeight="1">
      <c r="A295" s="1637">
        <v>292.0</v>
      </c>
      <c r="B295" s="456"/>
      <c r="C295" s="456" t="s">
        <v>6452</v>
      </c>
      <c r="D295" s="469" t="s">
        <v>6453</v>
      </c>
      <c r="E295" s="435">
        <v>37069.0</v>
      </c>
      <c r="F295" s="473">
        <f t="shared" si="46"/>
        <v>22</v>
      </c>
      <c r="G295" s="1062">
        <f t="shared" si="17"/>
        <v>22.32876712</v>
      </c>
      <c r="H295" s="59">
        <v>4.3534267E7</v>
      </c>
      <c r="I295" s="52"/>
      <c r="J295" s="52"/>
      <c r="K295" s="413" t="s">
        <v>6454</v>
      </c>
      <c r="L295" s="413">
        <v>1.121615167E9</v>
      </c>
      <c r="M295" s="413"/>
      <c r="N295" s="413"/>
      <c r="O295" s="413" t="s">
        <v>2092</v>
      </c>
      <c r="P295" s="413"/>
      <c r="Q295" s="413"/>
      <c r="R295" s="413"/>
      <c r="S295" s="413"/>
      <c r="T295" s="413"/>
      <c r="U295" s="413"/>
      <c r="V295" s="413"/>
      <c r="W295" s="413"/>
      <c r="X295" s="413"/>
      <c r="Y295" s="413"/>
      <c r="Z295" s="413"/>
      <c r="AA295" s="413"/>
      <c r="AB295" s="413"/>
      <c r="AC295" s="413"/>
      <c r="AD295" s="413"/>
      <c r="AE295" s="413"/>
      <c r="AF295" s="413"/>
      <c r="AG295" s="413"/>
      <c r="AH295" s="413"/>
      <c r="AI295" s="413"/>
      <c r="AJ295" s="413"/>
      <c r="AK295" s="413"/>
      <c r="AL295" s="441" t="b">
        <v>0</v>
      </c>
      <c r="AM295" s="441" t="b">
        <v>0</v>
      </c>
      <c r="AN295" s="46" t="b">
        <v>0</v>
      </c>
      <c r="AO295" s="464"/>
      <c r="AP295" s="1270"/>
      <c r="AQ295" s="1270"/>
    </row>
    <row r="296" ht="21.0" customHeight="1">
      <c r="A296" s="1637">
        <v>293.0</v>
      </c>
      <c r="B296" s="456"/>
      <c r="C296" s="456" t="s">
        <v>6455</v>
      </c>
      <c r="D296" s="524" t="s">
        <v>6456</v>
      </c>
      <c r="E296" s="523">
        <v>36656.0</v>
      </c>
      <c r="F296" s="482">
        <f>2020-2000</f>
        <v>20</v>
      </c>
      <c r="G296" s="1062">
        <f t="shared" si="17"/>
        <v>23.46027397</v>
      </c>
      <c r="H296" s="56">
        <v>5.95225338E8</v>
      </c>
      <c r="I296" s="491" t="s">
        <v>6139</v>
      </c>
      <c r="J296" s="491"/>
      <c r="K296" s="510" t="s">
        <v>6457</v>
      </c>
      <c r="L296" s="57" t="s">
        <v>6458</v>
      </c>
      <c r="M296" s="413"/>
      <c r="N296" s="413"/>
      <c r="O296" s="57" t="s">
        <v>6459</v>
      </c>
      <c r="P296" s="413"/>
      <c r="Q296" s="413"/>
      <c r="R296" s="413"/>
      <c r="S296" s="57" t="s">
        <v>6460</v>
      </c>
      <c r="T296" s="413"/>
      <c r="U296" s="413"/>
      <c r="V296" s="413"/>
      <c r="W296" s="413"/>
      <c r="X296" s="413"/>
      <c r="Y296" s="413"/>
      <c r="Z296" s="413"/>
      <c r="AA296" s="413"/>
      <c r="AB296" s="413"/>
      <c r="AC296" s="413"/>
      <c r="AD296" s="413"/>
      <c r="AE296" s="413"/>
      <c r="AF296" s="413"/>
      <c r="AG296" s="413"/>
      <c r="AH296" s="413"/>
      <c r="AI296" s="413"/>
      <c r="AJ296" s="413"/>
      <c r="AK296" s="413"/>
      <c r="AL296" s="441" t="b">
        <v>0</v>
      </c>
      <c r="AM296" s="441" t="b">
        <v>0</v>
      </c>
      <c r="AN296" s="46" t="b">
        <v>0</v>
      </c>
      <c r="AO296" s="464"/>
      <c r="AP296" s="1270"/>
      <c r="AQ296" s="1270"/>
    </row>
    <row r="297" ht="21.0" customHeight="1">
      <c r="A297" s="1637">
        <v>294.0</v>
      </c>
      <c r="B297" s="456"/>
      <c r="C297" s="456" t="s">
        <v>6461</v>
      </c>
      <c r="D297" s="469" t="s">
        <v>6462</v>
      </c>
      <c r="E297" s="515">
        <v>30532.0</v>
      </c>
      <c r="F297" s="482">
        <f t="shared" ref="F297:F301" si="47">DATEDIF(E297,TODAY(),"Y")</f>
        <v>40</v>
      </c>
      <c r="G297" s="1062">
        <f t="shared" si="17"/>
        <v>40.23835616</v>
      </c>
      <c r="H297" s="56">
        <v>3.0410422E7</v>
      </c>
      <c r="I297" s="52" t="s">
        <v>391</v>
      </c>
      <c r="J297" s="52"/>
      <c r="K297" s="57" t="s">
        <v>6463</v>
      </c>
      <c r="L297" s="57">
        <v>1.130680408E9</v>
      </c>
      <c r="M297" s="413"/>
      <c r="N297" s="413"/>
      <c r="O297" s="57" t="s">
        <v>6464</v>
      </c>
      <c r="P297" s="413"/>
      <c r="Q297" s="413"/>
      <c r="R297" s="413"/>
      <c r="S297" s="57">
        <v>1.130680408E9</v>
      </c>
      <c r="T297" s="413"/>
      <c r="U297" s="413"/>
      <c r="V297" s="413"/>
      <c r="W297" s="413"/>
      <c r="X297" s="413"/>
      <c r="Y297" s="413"/>
      <c r="Z297" s="413"/>
      <c r="AA297" s="413"/>
      <c r="AB297" s="413"/>
      <c r="AC297" s="413"/>
      <c r="AD297" s="413"/>
      <c r="AE297" s="413"/>
      <c r="AF297" s="413"/>
      <c r="AG297" s="413"/>
      <c r="AH297" s="413"/>
      <c r="AI297" s="413"/>
      <c r="AJ297" s="413"/>
      <c r="AK297" s="413"/>
      <c r="AL297" s="441" t="b">
        <v>0</v>
      </c>
      <c r="AM297" s="441" t="b">
        <v>0</v>
      </c>
      <c r="AN297" s="46" t="b">
        <v>0</v>
      </c>
      <c r="AO297" s="464"/>
      <c r="AP297" s="1270"/>
      <c r="AQ297" s="1270"/>
    </row>
    <row r="298" ht="21.0" customHeight="1">
      <c r="A298" s="1637">
        <v>295.0</v>
      </c>
      <c r="B298" s="456"/>
      <c r="C298" s="456" t="s">
        <v>6465</v>
      </c>
      <c r="D298" s="469" t="s">
        <v>6466</v>
      </c>
      <c r="E298" s="435">
        <v>36716.0</v>
      </c>
      <c r="F298" s="473">
        <f t="shared" si="47"/>
        <v>23</v>
      </c>
      <c r="G298" s="1062">
        <f t="shared" si="17"/>
        <v>23.29589041</v>
      </c>
      <c r="H298" s="59">
        <v>4.2720425E7</v>
      </c>
      <c r="I298" s="52"/>
      <c r="J298" s="52"/>
      <c r="K298" s="413" t="s">
        <v>6467</v>
      </c>
      <c r="L298" s="413">
        <v>1.538010016E9</v>
      </c>
      <c r="M298" s="413"/>
      <c r="N298" s="413"/>
      <c r="O298" s="413" t="s">
        <v>2092</v>
      </c>
      <c r="P298" s="413"/>
      <c r="Q298" s="413"/>
      <c r="R298" s="413"/>
      <c r="S298" s="413"/>
      <c r="T298" s="413"/>
      <c r="U298" s="413"/>
      <c r="V298" s="413"/>
      <c r="W298" s="413"/>
      <c r="X298" s="413"/>
      <c r="Y298" s="413"/>
      <c r="Z298" s="413"/>
      <c r="AA298" s="413"/>
      <c r="AB298" s="413"/>
      <c r="AC298" s="413"/>
      <c r="AD298" s="413"/>
      <c r="AE298" s="413"/>
      <c r="AF298" s="413"/>
      <c r="AG298" s="413"/>
      <c r="AH298" s="413"/>
      <c r="AI298" s="413"/>
      <c r="AJ298" s="413"/>
      <c r="AK298" s="413"/>
      <c r="AL298" s="441" t="b">
        <v>0</v>
      </c>
      <c r="AM298" s="441" t="b">
        <v>0</v>
      </c>
      <c r="AN298" s="46" t="b">
        <v>0</v>
      </c>
      <c r="AO298" s="464"/>
      <c r="AP298" s="1270"/>
      <c r="AQ298" s="1270"/>
    </row>
    <row r="299" ht="21.0" customHeight="1">
      <c r="A299" s="1637">
        <v>296.0</v>
      </c>
      <c r="B299" s="456"/>
      <c r="C299" s="456" t="s">
        <v>6468</v>
      </c>
      <c r="D299" s="469" t="s">
        <v>6469</v>
      </c>
      <c r="E299" s="435">
        <v>31638.0</v>
      </c>
      <c r="F299" s="473">
        <f t="shared" si="47"/>
        <v>37</v>
      </c>
      <c r="G299" s="1062">
        <f t="shared" si="17"/>
        <v>37.20821918</v>
      </c>
      <c r="H299" s="59">
        <v>3.2554102E7</v>
      </c>
      <c r="I299" s="52"/>
      <c r="J299" s="52"/>
      <c r="K299" s="413" t="s">
        <v>6470</v>
      </c>
      <c r="L299" s="413">
        <v>1.161458425E9</v>
      </c>
      <c r="M299" s="413"/>
      <c r="N299" s="413"/>
      <c r="O299" s="413" t="s">
        <v>6471</v>
      </c>
      <c r="P299" s="413"/>
      <c r="Q299" s="413"/>
      <c r="R299" s="413"/>
      <c r="S299" s="413"/>
      <c r="T299" s="413"/>
      <c r="U299" s="413"/>
      <c r="V299" s="413"/>
      <c r="W299" s="413"/>
      <c r="X299" s="413"/>
      <c r="Y299" s="413"/>
      <c r="Z299" s="413"/>
      <c r="AA299" s="413"/>
      <c r="AB299" s="413"/>
      <c r="AC299" s="413"/>
      <c r="AD299" s="413"/>
      <c r="AE299" s="413"/>
      <c r="AF299" s="413"/>
      <c r="AG299" s="413"/>
      <c r="AH299" s="413"/>
      <c r="AI299" s="413"/>
      <c r="AJ299" s="413"/>
      <c r="AK299" s="413"/>
      <c r="AL299" s="441" t="b">
        <v>0</v>
      </c>
      <c r="AM299" s="441" t="b">
        <v>0</v>
      </c>
      <c r="AN299" s="46" t="b">
        <v>0</v>
      </c>
      <c r="AO299" s="464"/>
      <c r="AP299" s="1270"/>
      <c r="AQ299" s="1270"/>
    </row>
    <row r="300" ht="21.0" customHeight="1">
      <c r="A300" s="1637">
        <v>297.0</v>
      </c>
      <c r="B300" s="456"/>
      <c r="C300" s="456" t="s">
        <v>6472</v>
      </c>
      <c r="D300" s="469" t="s">
        <v>6473</v>
      </c>
      <c r="E300" s="435">
        <v>35142.0</v>
      </c>
      <c r="F300" s="482">
        <f t="shared" si="47"/>
        <v>27</v>
      </c>
      <c r="G300" s="1062">
        <f t="shared" si="17"/>
        <v>27.60821918</v>
      </c>
      <c r="H300" s="56">
        <v>9.5472932E7</v>
      </c>
      <c r="I300" s="491" t="s">
        <v>2911</v>
      </c>
      <c r="J300" s="491"/>
      <c r="K300" s="57" t="s">
        <v>6474</v>
      </c>
      <c r="L300" s="57">
        <v>1.12281644E9</v>
      </c>
      <c r="M300" s="413"/>
      <c r="N300" s="413"/>
      <c r="O300" s="57" t="s">
        <v>6475</v>
      </c>
      <c r="P300" s="413"/>
      <c r="Q300" s="413"/>
      <c r="R300" s="413"/>
      <c r="S300" s="57" t="s">
        <v>6476</v>
      </c>
      <c r="T300" s="413"/>
      <c r="U300" s="413"/>
      <c r="V300" s="413"/>
      <c r="W300" s="413"/>
      <c r="X300" s="413"/>
      <c r="Y300" s="413"/>
      <c r="Z300" s="413"/>
      <c r="AA300" s="413"/>
      <c r="AB300" s="413"/>
      <c r="AC300" s="413"/>
      <c r="AD300" s="413"/>
      <c r="AE300" s="413"/>
      <c r="AF300" s="413"/>
      <c r="AG300" s="413"/>
      <c r="AH300" s="413"/>
      <c r="AI300" s="413"/>
      <c r="AJ300" s="413"/>
      <c r="AK300" s="413"/>
      <c r="AL300" s="441" t="b">
        <v>0</v>
      </c>
      <c r="AM300" s="441" t="b">
        <v>0</v>
      </c>
      <c r="AN300" s="46" t="b">
        <v>0</v>
      </c>
      <c r="AO300" s="464"/>
      <c r="AP300" s="1270"/>
      <c r="AQ300" s="1270"/>
    </row>
    <row r="301" ht="21.0" customHeight="1">
      <c r="A301" s="1637">
        <v>298.0</v>
      </c>
      <c r="B301" s="456"/>
      <c r="C301" s="525" t="s">
        <v>6477</v>
      </c>
      <c r="D301" s="511" t="s">
        <v>6478</v>
      </c>
      <c r="E301" s="435">
        <v>36322.0</v>
      </c>
      <c r="F301" s="495">
        <f t="shared" si="47"/>
        <v>24</v>
      </c>
      <c r="G301" s="1062">
        <f t="shared" si="17"/>
        <v>24.37534247</v>
      </c>
      <c r="H301" s="56" t="s">
        <v>579</v>
      </c>
      <c r="I301" s="491" t="s">
        <v>6139</v>
      </c>
      <c r="J301" s="491"/>
      <c r="K301" s="57" t="s">
        <v>6479</v>
      </c>
      <c r="L301" s="57">
        <v>1.136944092E9</v>
      </c>
      <c r="M301" s="413"/>
      <c r="N301" s="413"/>
      <c r="O301" s="57" t="s">
        <v>6480</v>
      </c>
      <c r="P301" s="413"/>
      <c r="Q301" s="413"/>
      <c r="R301" s="413"/>
      <c r="S301" s="57"/>
      <c r="T301" s="413"/>
      <c r="U301" s="469"/>
      <c r="V301" s="469"/>
      <c r="W301" s="469"/>
      <c r="X301" s="469"/>
      <c r="Y301" s="469"/>
      <c r="Z301" s="469"/>
      <c r="AA301" s="469"/>
      <c r="AB301" s="469"/>
      <c r="AC301" s="469"/>
      <c r="AD301" s="469"/>
      <c r="AE301" s="469"/>
      <c r="AF301" s="469"/>
      <c r="AG301" s="469"/>
      <c r="AH301" s="469"/>
      <c r="AI301" s="469"/>
      <c r="AJ301" s="469"/>
      <c r="AK301" s="469"/>
      <c r="AL301" s="441" t="b">
        <v>0</v>
      </c>
      <c r="AM301" s="441" t="b">
        <v>0</v>
      </c>
      <c r="AN301" s="46" t="b">
        <v>0</v>
      </c>
      <c r="AO301" s="464"/>
      <c r="AP301" s="1270"/>
      <c r="AQ301" s="1270"/>
    </row>
    <row r="302" ht="21.0" customHeight="1">
      <c r="A302" s="1637">
        <v>299.0</v>
      </c>
      <c r="B302" s="456"/>
      <c r="C302" s="432" t="s">
        <v>6481</v>
      </c>
      <c r="D302" s="434" t="s">
        <v>6482</v>
      </c>
      <c r="E302" s="483">
        <v>35309.0</v>
      </c>
      <c r="F302" s="473">
        <f>2020-1996</f>
        <v>24</v>
      </c>
      <c r="G302" s="1062">
        <f t="shared" si="17"/>
        <v>27.15068493</v>
      </c>
      <c r="H302" s="63">
        <v>3.9920092E7</v>
      </c>
      <c r="I302" s="52" t="s">
        <v>391</v>
      </c>
      <c r="J302" s="52"/>
      <c r="K302" s="413" t="s">
        <v>6483</v>
      </c>
      <c r="L302" s="413">
        <v>1.534590555E9</v>
      </c>
      <c r="M302" s="413"/>
      <c r="N302" s="413"/>
      <c r="O302" s="413" t="s">
        <v>6484</v>
      </c>
      <c r="P302" s="413"/>
      <c r="Q302" s="413"/>
      <c r="R302" s="413"/>
      <c r="S302" s="413" t="s">
        <v>6485</v>
      </c>
      <c r="T302" s="413"/>
      <c r="U302" s="413"/>
      <c r="V302" s="469"/>
      <c r="W302" s="469"/>
      <c r="X302" s="469"/>
      <c r="Y302" s="469"/>
      <c r="Z302" s="469"/>
      <c r="AA302" s="469"/>
      <c r="AB302" s="469"/>
      <c r="AC302" s="469"/>
      <c r="AD302" s="469"/>
      <c r="AE302" s="469"/>
      <c r="AF302" s="469"/>
      <c r="AG302" s="469"/>
      <c r="AH302" s="469"/>
      <c r="AI302" s="469"/>
      <c r="AJ302" s="469"/>
      <c r="AK302" s="469"/>
      <c r="AL302" s="441" t="b">
        <v>0</v>
      </c>
      <c r="AM302" s="441" t="b">
        <v>0</v>
      </c>
      <c r="AN302" s="46" t="b">
        <v>0</v>
      </c>
      <c r="AO302" s="469"/>
      <c r="AP302" s="1280"/>
      <c r="AQ302" s="1280"/>
    </row>
    <row r="303" ht="21.0" customHeight="1">
      <c r="A303" s="1637">
        <v>300.0</v>
      </c>
      <c r="B303" s="456"/>
      <c r="C303" s="505" t="s">
        <v>6486</v>
      </c>
      <c r="D303" s="469" t="s">
        <v>6487</v>
      </c>
      <c r="E303" s="483">
        <v>34295.0</v>
      </c>
      <c r="F303" s="473">
        <v>23.0</v>
      </c>
      <c r="G303" s="1062">
        <f t="shared" si="17"/>
        <v>29.92876712</v>
      </c>
      <c r="H303" s="59">
        <v>3.8028846E7</v>
      </c>
      <c r="I303" s="491" t="s">
        <v>391</v>
      </c>
      <c r="J303" s="491"/>
      <c r="K303" s="413" t="s">
        <v>6488</v>
      </c>
      <c r="L303" s="413" t="s">
        <v>6489</v>
      </c>
      <c r="M303" s="413"/>
      <c r="N303" s="413"/>
      <c r="O303" s="413" t="s">
        <v>6490</v>
      </c>
      <c r="P303" s="413"/>
      <c r="Q303" s="413"/>
      <c r="R303" s="413"/>
      <c r="S303" s="57"/>
      <c r="T303" s="413"/>
      <c r="U303" s="413"/>
      <c r="V303" s="413"/>
      <c r="W303" s="413"/>
      <c r="X303" s="413"/>
      <c r="Y303" s="413"/>
      <c r="Z303" s="413"/>
      <c r="AA303" s="413"/>
      <c r="AB303" s="413"/>
      <c r="AC303" s="413"/>
      <c r="AD303" s="413"/>
      <c r="AE303" s="413"/>
      <c r="AF303" s="413"/>
      <c r="AG303" s="413"/>
      <c r="AH303" s="413"/>
      <c r="AI303" s="413"/>
      <c r="AJ303" s="413"/>
      <c r="AK303" s="413"/>
      <c r="AL303" s="441" t="b">
        <v>0</v>
      </c>
      <c r="AM303" s="441" t="b">
        <v>0</v>
      </c>
      <c r="AN303" s="46" t="b">
        <v>0</v>
      </c>
      <c r="AO303" s="464"/>
      <c r="AP303" s="1270"/>
      <c r="AQ303" s="1270"/>
    </row>
    <row r="304" ht="21.0" customHeight="1">
      <c r="A304" s="1636">
        <v>301.0</v>
      </c>
      <c r="B304" s="525"/>
      <c r="C304" s="456" t="s">
        <v>6491</v>
      </c>
      <c r="D304" s="469" t="s">
        <v>6492</v>
      </c>
      <c r="E304" s="435">
        <v>33299.0</v>
      </c>
      <c r="F304" s="473">
        <f t="shared" ref="F304:F306" si="48">DATEDIF(E304,TODAY(),"Y")</f>
        <v>32</v>
      </c>
      <c r="G304" s="1062">
        <f t="shared" si="17"/>
        <v>32.65753425</v>
      </c>
      <c r="H304" s="59">
        <v>3.5962254E7</v>
      </c>
      <c r="I304" s="491" t="s">
        <v>391</v>
      </c>
      <c r="J304" s="491"/>
      <c r="K304" s="413" t="s">
        <v>6493</v>
      </c>
      <c r="L304" s="413">
        <v>1.134328185E9</v>
      </c>
      <c r="M304" s="413"/>
      <c r="N304" s="413"/>
      <c r="O304" s="413" t="s">
        <v>6494</v>
      </c>
      <c r="P304" s="413"/>
      <c r="Q304" s="413"/>
      <c r="R304" s="413"/>
      <c r="S304" s="413"/>
      <c r="T304" s="413"/>
      <c r="U304" s="413"/>
      <c r="V304" s="413"/>
      <c r="W304" s="413"/>
      <c r="X304" s="413"/>
      <c r="Y304" s="413"/>
      <c r="Z304" s="413"/>
      <c r="AA304" s="413"/>
      <c r="AB304" s="413"/>
      <c r="AC304" s="413"/>
      <c r="AD304" s="413"/>
      <c r="AE304" s="413"/>
      <c r="AF304" s="413"/>
      <c r="AG304" s="413"/>
      <c r="AH304" s="413"/>
      <c r="AI304" s="413"/>
      <c r="AJ304" s="413"/>
      <c r="AK304" s="413"/>
      <c r="AL304" s="441" t="b">
        <v>0</v>
      </c>
      <c r="AM304" s="441" t="b">
        <v>0</v>
      </c>
      <c r="AN304" s="46" t="b">
        <v>0</v>
      </c>
      <c r="AO304" s="464"/>
      <c r="AP304" s="1270"/>
      <c r="AQ304" s="1270"/>
    </row>
    <row r="305" ht="21.0" customHeight="1">
      <c r="A305" s="1637">
        <v>302.0</v>
      </c>
      <c r="B305" s="505"/>
      <c r="C305" s="456" t="s">
        <v>6495</v>
      </c>
      <c r="D305" s="469" t="s">
        <v>6496</v>
      </c>
      <c r="E305" s="435">
        <v>35515.0</v>
      </c>
      <c r="F305" s="482">
        <f t="shared" si="48"/>
        <v>26</v>
      </c>
      <c r="G305" s="1062">
        <f t="shared" si="17"/>
        <v>26.58630137</v>
      </c>
      <c r="H305" s="56">
        <v>4.0242305E7</v>
      </c>
      <c r="I305" s="491" t="s">
        <v>391</v>
      </c>
      <c r="J305" s="491"/>
      <c r="K305" s="57" t="s">
        <v>6497</v>
      </c>
      <c r="L305" s="57">
        <v>1.16218159E9</v>
      </c>
      <c r="M305" s="413"/>
      <c r="N305" s="413"/>
      <c r="O305" s="57" t="s">
        <v>6498</v>
      </c>
      <c r="P305" s="413"/>
      <c r="Q305" s="413"/>
      <c r="R305" s="413"/>
      <c r="S305" s="57" t="s">
        <v>6499</v>
      </c>
      <c r="T305" s="413"/>
      <c r="U305" s="413"/>
      <c r="V305" s="413"/>
      <c r="W305" s="413"/>
      <c r="X305" s="413"/>
      <c r="Y305" s="413"/>
      <c r="Z305" s="413"/>
      <c r="AA305" s="413"/>
      <c r="AB305" s="413"/>
      <c r="AC305" s="413"/>
      <c r="AD305" s="413"/>
      <c r="AE305" s="413"/>
      <c r="AF305" s="413"/>
      <c r="AG305" s="413"/>
      <c r="AH305" s="413"/>
      <c r="AI305" s="413"/>
      <c r="AJ305" s="413"/>
      <c r="AK305" s="413"/>
      <c r="AL305" s="441" t="b">
        <v>0</v>
      </c>
      <c r="AM305" s="441" t="b">
        <v>0</v>
      </c>
      <c r="AN305" s="46" t="b">
        <v>0</v>
      </c>
      <c r="AO305" s="464"/>
      <c r="AP305" s="1270"/>
      <c r="AQ305" s="1270"/>
    </row>
    <row r="306" ht="21.0" customHeight="1">
      <c r="A306" s="1637">
        <v>303.0</v>
      </c>
      <c r="B306" s="456"/>
      <c r="C306" s="432" t="s">
        <v>6500</v>
      </c>
      <c r="D306" s="434" t="s">
        <v>6501</v>
      </c>
      <c r="E306" s="435">
        <v>33876.0</v>
      </c>
      <c r="F306" s="473">
        <f t="shared" si="48"/>
        <v>31</v>
      </c>
      <c r="G306" s="1062">
        <f t="shared" si="17"/>
        <v>31.07671233</v>
      </c>
      <c r="H306" s="59">
        <v>3.6835512E7</v>
      </c>
      <c r="I306" s="491" t="s">
        <v>391</v>
      </c>
      <c r="J306" s="491"/>
      <c r="K306" s="413" t="s">
        <v>6502</v>
      </c>
      <c r="L306" s="413">
        <v>1.134211374E9</v>
      </c>
      <c r="M306" s="413"/>
      <c r="N306" s="413"/>
      <c r="O306" s="413" t="s">
        <v>6503</v>
      </c>
      <c r="P306" s="413"/>
      <c r="Q306" s="413"/>
      <c r="R306" s="413"/>
      <c r="S306" s="413"/>
      <c r="T306" s="413"/>
      <c r="U306" s="413"/>
      <c r="V306" s="413"/>
      <c r="W306" s="413"/>
      <c r="X306" s="413"/>
      <c r="Y306" s="413"/>
      <c r="Z306" s="413"/>
      <c r="AA306" s="413"/>
      <c r="AB306" s="413"/>
      <c r="AC306" s="413"/>
      <c r="AD306" s="413"/>
      <c r="AE306" s="413"/>
      <c r="AF306" s="413"/>
      <c r="AG306" s="413"/>
      <c r="AH306" s="413"/>
      <c r="AI306" s="413"/>
      <c r="AJ306" s="413"/>
      <c r="AK306" s="413"/>
      <c r="AL306" s="441" t="b">
        <v>0</v>
      </c>
      <c r="AM306" s="441" t="b">
        <v>0</v>
      </c>
      <c r="AN306" s="46" t="b">
        <v>0</v>
      </c>
      <c r="AO306" s="464"/>
      <c r="AP306" s="1270"/>
      <c r="AQ306" s="1270"/>
    </row>
    <row r="307" ht="21.0" customHeight="1">
      <c r="A307" s="1637">
        <v>304.0</v>
      </c>
      <c r="B307" s="456"/>
      <c r="C307" s="432" t="s">
        <v>6504</v>
      </c>
      <c r="D307" s="434" t="s">
        <v>6505</v>
      </c>
      <c r="E307" s="435"/>
      <c r="F307" s="473"/>
      <c r="G307" s="1062" t="str">
        <f t="shared" si="17"/>
        <v/>
      </c>
      <c r="H307" s="59"/>
      <c r="I307" s="52"/>
      <c r="J307" s="52"/>
      <c r="K307" s="413"/>
      <c r="L307" s="413">
        <v>9.2364641754E10</v>
      </c>
      <c r="M307" s="413"/>
      <c r="N307" s="413"/>
      <c r="O307" s="413"/>
      <c r="P307" s="413"/>
      <c r="Q307" s="413"/>
      <c r="R307" s="413"/>
      <c r="S307" s="413"/>
      <c r="T307" s="413"/>
      <c r="U307" s="413"/>
      <c r="V307" s="413"/>
      <c r="W307" s="413"/>
      <c r="X307" s="413"/>
      <c r="Y307" s="413"/>
      <c r="Z307" s="413"/>
      <c r="AA307" s="413"/>
      <c r="AB307" s="413"/>
      <c r="AC307" s="413"/>
      <c r="AD307" s="413"/>
      <c r="AE307" s="413"/>
      <c r="AF307" s="413"/>
      <c r="AG307" s="413"/>
      <c r="AH307" s="413"/>
      <c r="AI307" s="413"/>
      <c r="AJ307" s="413"/>
      <c r="AK307" s="413"/>
      <c r="AL307" s="441" t="b">
        <v>0</v>
      </c>
      <c r="AM307" s="441" t="b">
        <v>0</v>
      </c>
      <c r="AN307" s="46" t="b">
        <v>0</v>
      </c>
      <c r="AO307" s="464"/>
      <c r="AP307" s="1270"/>
      <c r="AQ307" s="1270"/>
    </row>
    <row r="308" ht="21.0" customHeight="1">
      <c r="A308" s="1637">
        <v>305.0</v>
      </c>
      <c r="B308" s="432"/>
      <c r="C308" s="456" t="s">
        <v>6506</v>
      </c>
      <c r="D308" s="434" t="s">
        <v>6507</v>
      </c>
      <c r="E308" s="435">
        <v>36668.0</v>
      </c>
      <c r="F308" s="482">
        <f>DATEDIF(E308,TODAY(),"Y")</f>
        <v>23</v>
      </c>
      <c r="G308" s="1062">
        <f t="shared" si="17"/>
        <v>23.42739726</v>
      </c>
      <c r="H308" s="64">
        <v>4.2647359E7</v>
      </c>
      <c r="I308" s="52" t="s">
        <v>391</v>
      </c>
      <c r="J308" s="52"/>
      <c r="K308" s="493" t="s">
        <v>6508</v>
      </c>
      <c r="L308" s="510">
        <v>1.170540022E9</v>
      </c>
      <c r="M308" s="413"/>
      <c r="N308" s="413"/>
      <c r="O308" s="493" t="s">
        <v>6509</v>
      </c>
      <c r="P308" s="413"/>
      <c r="Q308" s="413"/>
      <c r="R308" s="413"/>
      <c r="S308" s="493"/>
      <c r="T308" s="413"/>
      <c r="U308" s="413"/>
      <c r="V308" s="413"/>
      <c r="W308" s="413"/>
      <c r="X308" s="413"/>
      <c r="Y308" s="413"/>
      <c r="Z308" s="413"/>
      <c r="AA308" s="413"/>
      <c r="AB308" s="413"/>
      <c r="AC308" s="413"/>
      <c r="AD308" s="413"/>
      <c r="AE308" s="413"/>
      <c r="AF308" s="413"/>
      <c r="AG308" s="413"/>
      <c r="AH308" s="413"/>
      <c r="AI308" s="413"/>
      <c r="AJ308" s="413"/>
      <c r="AK308" s="413"/>
      <c r="AL308" s="441" t="b">
        <v>0</v>
      </c>
      <c r="AM308" s="441" t="b">
        <v>0</v>
      </c>
      <c r="AN308" s="46" t="b">
        <v>0</v>
      </c>
      <c r="AO308" s="464"/>
      <c r="AP308" s="1270"/>
      <c r="AQ308" s="1270"/>
    </row>
    <row r="309" ht="21.0" customHeight="1">
      <c r="A309" s="1637">
        <v>306.0</v>
      </c>
      <c r="B309" s="432"/>
      <c r="C309" s="432" t="s">
        <v>6510</v>
      </c>
      <c r="D309" s="434" t="s">
        <v>6511</v>
      </c>
      <c r="E309" s="435"/>
      <c r="F309" s="473">
        <v>24.0</v>
      </c>
      <c r="G309" s="1062" t="str">
        <f t="shared" si="17"/>
        <v/>
      </c>
      <c r="H309" s="59"/>
      <c r="I309" s="52"/>
      <c r="J309" s="52"/>
      <c r="K309" s="403"/>
      <c r="L309" s="413">
        <v>1.14191584E9</v>
      </c>
      <c r="M309" s="413"/>
      <c r="N309" s="413"/>
      <c r="O309" s="413"/>
      <c r="P309" s="413"/>
      <c r="Q309" s="413"/>
      <c r="R309" s="413"/>
      <c r="S309" s="413"/>
      <c r="T309" s="413"/>
      <c r="U309" s="413"/>
      <c r="V309" s="413"/>
      <c r="W309" s="413"/>
      <c r="X309" s="413"/>
      <c r="Y309" s="413"/>
      <c r="Z309" s="413"/>
      <c r="AA309" s="413"/>
      <c r="AB309" s="413"/>
      <c r="AC309" s="413"/>
      <c r="AD309" s="413"/>
      <c r="AE309" s="413"/>
      <c r="AF309" s="413"/>
      <c r="AG309" s="413"/>
      <c r="AH309" s="413"/>
      <c r="AI309" s="413"/>
      <c r="AJ309" s="413"/>
      <c r="AK309" s="413"/>
      <c r="AL309" s="441" t="b">
        <v>0</v>
      </c>
      <c r="AM309" s="441" t="b">
        <v>0</v>
      </c>
      <c r="AN309" s="46" t="b">
        <v>0</v>
      </c>
      <c r="AO309" s="464"/>
      <c r="AP309" s="1270"/>
      <c r="AQ309" s="1270"/>
    </row>
    <row r="310" ht="21.0" customHeight="1">
      <c r="A310" s="1637">
        <v>307.0</v>
      </c>
      <c r="B310" s="456"/>
      <c r="C310" s="456" t="s">
        <v>6512</v>
      </c>
      <c r="D310" s="524" t="s">
        <v>6513</v>
      </c>
      <c r="E310" s="435">
        <v>33721.0</v>
      </c>
      <c r="F310" s="482">
        <v>27.0</v>
      </c>
      <c r="G310" s="1062">
        <f t="shared" si="17"/>
        <v>31.50136986</v>
      </c>
      <c r="H310" s="56" t="s">
        <v>586</v>
      </c>
      <c r="I310" s="112" t="s">
        <v>4745</v>
      </c>
      <c r="J310" s="112"/>
      <c r="K310" s="57" t="s">
        <v>6514</v>
      </c>
      <c r="L310" s="57" t="s">
        <v>6515</v>
      </c>
      <c r="M310" s="413"/>
      <c r="N310" s="413"/>
      <c r="O310" s="57" t="s">
        <v>6516</v>
      </c>
      <c r="P310" s="413"/>
      <c r="Q310" s="413"/>
      <c r="R310" s="413"/>
      <c r="S310" s="57" t="s">
        <v>6517</v>
      </c>
      <c r="T310" s="413"/>
      <c r="U310" s="413"/>
      <c r="V310" s="413"/>
      <c r="W310" s="413"/>
      <c r="X310" s="413"/>
      <c r="Y310" s="413"/>
      <c r="Z310" s="413"/>
      <c r="AA310" s="413"/>
      <c r="AB310" s="413"/>
      <c r="AC310" s="413"/>
      <c r="AD310" s="413"/>
      <c r="AE310" s="413"/>
      <c r="AF310" s="413"/>
      <c r="AG310" s="413"/>
      <c r="AH310" s="413"/>
      <c r="AI310" s="413"/>
      <c r="AJ310" s="413"/>
      <c r="AK310" s="413"/>
      <c r="AL310" s="441" t="b">
        <v>0</v>
      </c>
      <c r="AM310" s="441" t="b">
        <v>0</v>
      </c>
      <c r="AN310" s="46" t="b">
        <v>0</v>
      </c>
      <c r="AO310" s="464"/>
      <c r="AP310" s="1270"/>
      <c r="AQ310" s="1270"/>
    </row>
    <row r="311" ht="21.0" customHeight="1">
      <c r="A311" s="1637">
        <v>308.0</v>
      </c>
      <c r="B311" s="432"/>
      <c r="C311" s="432" t="s">
        <v>6518</v>
      </c>
      <c r="D311" s="434" t="s">
        <v>6519</v>
      </c>
      <c r="E311" s="515">
        <v>36029.0</v>
      </c>
      <c r="F311" s="482">
        <f>DATEDIF(E311,TODAY(),"Y")</f>
        <v>25</v>
      </c>
      <c r="G311" s="1062">
        <f t="shared" si="17"/>
        <v>25.17808219</v>
      </c>
      <c r="H311" s="56">
        <v>5.51780617E8</v>
      </c>
      <c r="I311" s="112" t="s">
        <v>6520</v>
      </c>
      <c r="J311" s="112"/>
      <c r="K311" s="57" t="s">
        <v>6521</v>
      </c>
      <c r="L311" s="57">
        <v>4.47531524968E11</v>
      </c>
      <c r="M311" s="413"/>
      <c r="N311" s="413"/>
      <c r="O311" s="57" t="s">
        <v>6522</v>
      </c>
      <c r="P311" s="413"/>
      <c r="Q311" s="413"/>
      <c r="R311" s="413"/>
      <c r="S311" s="57" t="s">
        <v>6523</v>
      </c>
      <c r="T311" s="413"/>
      <c r="U311" s="469"/>
      <c r="V311" s="469"/>
      <c r="W311" s="469"/>
      <c r="X311" s="469"/>
      <c r="Y311" s="469"/>
      <c r="Z311" s="469"/>
      <c r="AA311" s="469"/>
      <c r="AB311" s="469"/>
      <c r="AC311" s="469"/>
      <c r="AD311" s="469"/>
      <c r="AE311" s="469"/>
      <c r="AF311" s="469"/>
      <c r="AG311" s="469"/>
      <c r="AH311" s="469"/>
      <c r="AI311" s="469"/>
      <c r="AJ311" s="469"/>
      <c r="AK311" s="469"/>
      <c r="AL311" s="441" t="b">
        <v>0</v>
      </c>
      <c r="AM311" s="441" t="b">
        <v>0</v>
      </c>
      <c r="AN311" s="46" t="b">
        <v>0</v>
      </c>
      <c r="AO311" s="464"/>
      <c r="AP311" s="1270"/>
      <c r="AQ311" s="1270"/>
    </row>
    <row r="312" ht="21.0" customHeight="1">
      <c r="A312" s="1637">
        <v>309.0</v>
      </c>
      <c r="B312" s="456"/>
      <c r="C312" s="456" t="s">
        <v>6524</v>
      </c>
      <c r="D312" s="469" t="s">
        <v>6525</v>
      </c>
      <c r="E312" s="435">
        <v>36291.0</v>
      </c>
      <c r="F312" s="482">
        <v>20.0</v>
      </c>
      <c r="G312" s="1062">
        <f t="shared" si="17"/>
        <v>24.46027397</v>
      </c>
      <c r="H312" s="56">
        <v>5.32258936E8</v>
      </c>
      <c r="I312" s="112" t="s">
        <v>6520</v>
      </c>
      <c r="J312" s="112"/>
      <c r="K312" s="57" t="s">
        <v>6526</v>
      </c>
      <c r="L312" s="57">
        <v>1.138662324E9</v>
      </c>
      <c r="M312" s="413"/>
      <c r="N312" s="413"/>
      <c r="O312" s="57" t="s">
        <v>6527</v>
      </c>
      <c r="P312" s="413"/>
      <c r="Q312" s="413"/>
      <c r="R312" s="413"/>
      <c r="S312" s="57"/>
      <c r="T312" s="413"/>
      <c r="U312" s="413"/>
      <c r="V312" s="494"/>
      <c r="W312" s="494"/>
      <c r="X312" s="494"/>
      <c r="Y312" s="494"/>
      <c r="Z312" s="494"/>
      <c r="AA312" s="494"/>
      <c r="AB312" s="494"/>
      <c r="AC312" s="494"/>
      <c r="AD312" s="494"/>
      <c r="AE312" s="494"/>
      <c r="AF312" s="494"/>
      <c r="AG312" s="494"/>
      <c r="AH312" s="494"/>
      <c r="AI312" s="494"/>
      <c r="AJ312" s="494"/>
      <c r="AK312" s="494"/>
      <c r="AL312" s="441" t="b">
        <v>0</v>
      </c>
      <c r="AM312" s="441" t="b">
        <v>0</v>
      </c>
      <c r="AN312" s="46" t="b">
        <v>0</v>
      </c>
      <c r="AO312" s="494"/>
      <c r="AP312" s="1639"/>
      <c r="AQ312" s="1639"/>
    </row>
    <row r="313" ht="21.0" customHeight="1">
      <c r="A313" s="1637">
        <v>310.0</v>
      </c>
      <c r="B313" s="432"/>
      <c r="C313" s="432" t="s">
        <v>6528</v>
      </c>
      <c r="D313" s="434" t="s">
        <v>6529</v>
      </c>
      <c r="E313" s="435">
        <v>36755.0</v>
      </c>
      <c r="F313" s="473">
        <f t="shared" ref="F313:F314" si="49">DATEDIF(E313,TODAY(),"Y")</f>
        <v>23</v>
      </c>
      <c r="G313" s="1062">
        <f t="shared" si="17"/>
        <v>23.1890411</v>
      </c>
      <c r="H313" s="59">
        <v>4.2832784E7</v>
      </c>
      <c r="I313" s="52"/>
      <c r="J313" s="52"/>
      <c r="K313" s="413" t="s">
        <v>6530</v>
      </c>
      <c r="L313" s="413">
        <v>1.130668203E9</v>
      </c>
      <c r="M313" s="413"/>
      <c r="N313" s="413"/>
      <c r="O313" s="413" t="s">
        <v>2092</v>
      </c>
      <c r="P313" s="413"/>
      <c r="Q313" s="413"/>
      <c r="R313" s="413"/>
      <c r="S313" s="413"/>
      <c r="T313" s="413"/>
      <c r="U313" s="469"/>
      <c r="V313" s="469"/>
      <c r="W313" s="469"/>
      <c r="X313" s="469"/>
      <c r="Y313" s="469"/>
      <c r="Z313" s="469"/>
      <c r="AA313" s="469"/>
      <c r="AB313" s="469"/>
      <c r="AC313" s="469"/>
      <c r="AD313" s="469"/>
      <c r="AE313" s="469"/>
      <c r="AF313" s="469"/>
      <c r="AG313" s="469"/>
      <c r="AH313" s="469"/>
      <c r="AI313" s="469"/>
      <c r="AJ313" s="469"/>
      <c r="AK313" s="469"/>
      <c r="AL313" s="441" t="b">
        <v>0</v>
      </c>
      <c r="AM313" s="441" t="b">
        <v>0</v>
      </c>
      <c r="AN313" s="46" t="b">
        <v>0</v>
      </c>
      <c r="AO313" s="464"/>
      <c r="AP313" s="1270"/>
      <c r="AQ313" s="1270"/>
    </row>
    <row r="314" ht="21.0" customHeight="1">
      <c r="A314" s="1636">
        <v>311.0</v>
      </c>
      <c r="B314" s="456"/>
      <c r="C314" s="57"/>
      <c r="D314" s="434" t="s">
        <v>6531</v>
      </c>
      <c r="E314" s="435">
        <v>32272.0</v>
      </c>
      <c r="F314" s="482">
        <f t="shared" si="49"/>
        <v>35</v>
      </c>
      <c r="G314" s="1062">
        <f t="shared" si="17"/>
        <v>35.47123288</v>
      </c>
      <c r="H314" s="56">
        <v>3.3811502E7</v>
      </c>
      <c r="I314" s="52" t="s">
        <v>391</v>
      </c>
      <c r="J314" s="52"/>
      <c r="K314" s="57" t="s">
        <v>6532</v>
      </c>
      <c r="L314" s="57">
        <v>1.55506643E9</v>
      </c>
      <c r="M314" s="413"/>
      <c r="N314" s="413"/>
      <c r="O314" s="57" t="s">
        <v>6533</v>
      </c>
      <c r="P314" s="413"/>
      <c r="Q314" s="413"/>
      <c r="R314" s="413"/>
      <c r="S314" s="57">
        <v>1.564525445E9</v>
      </c>
      <c r="T314" s="413"/>
      <c r="U314" s="413"/>
      <c r="V314" s="494"/>
      <c r="W314" s="494"/>
      <c r="X314" s="494"/>
      <c r="Y314" s="494"/>
      <c r="Z314" s="494"/>
      <c r="AA314" s="494"/>
      <c r="AB314" s="494"/>
      <c r="AC314" s="494"/>
      <c r="AD314" s="494"/>
      <c r="AE314" s="494"/>
      <c r="AF314" s="494"/>
      <c r="AG314" s="494"/>
      <c r="AH314" s="494"/>
      <c r="AI314" s="494"/>
      <c r="AJ314" s="494"/>
      <c r="AK314" s="494"/>
      <c r="AL314" s="441" t="b">
        <v>0</v>
      </c>
      <c r="AM314" s="441" t="b">
        <v>0</v>
      </c>
      <c r="AN314" s="46" t="b">
        <v>0</v>
      </c>
      <c r="AO314" s="494"/>
      <c r="AP314" s="1639"/>
      <c r="AQ314" s="1639"/>
    </row>
    <row r="315" ht="21.0" customHeight="1">
      <c r="A315" s="1637">
        <v>312.0</v>
      </c>
      <c r="B315" s="432"/>
      <c r="C315" s="432" t="s">
        <v>6534</v>
      </c>
      <c r="D315" s="434" t="s">
        <v>6535</v>
      </c>
      <c r="E315" s="435"/>
      <c r="F315" s="473"/>
      <c r="G315" s="1062" t="str">
        <f t="shared" si="17"/>
        <v/>
      </c>
      <c r="H315" s="59"/>
      <c r="I315" s="52"/>
      <c r="J315" s="52"/>
      <c r="K315" s="413"/>
      <c r="L315" s="413" t="s">
        <v>6536</v>
      </c>
      <c r="M315" s="413"/>
      <c r="N315" s="413"/>
      <c r="O315" s="413" t="s">
        <v>6347</v>
      </c>
      <c r="P315" s="413"/>
      <c r="Q315" s="413"/>
      <c r="R315" s="413"/>
      <c r="S315" s="413"/>
      <c r="T315" s="413"/>
      <c r="U315" s="413"/>
      <c r="V315" s="413"/>
      <c r="W315" s="413"/>
      <c r="X315" s="413"/>
      <c r="Y315" s="413"/>
      <c r="Z315" s="413"/>
      <c r="AA315" s="413"/>
      <c r="AB315" s="413"/>
      <c r="AC315" s="413"/>
      <c r="AD315" s="413"/>
      <c r="AE315" s="413"/>
      <c r="AF315" s="413"/>
      <c r="AG315" s="413"/>
      <c r="AH315" s="413"/>
      <c r="AI315" s="413"/>
      <c r="AJ315" s="413"/>
      <c r="AK315" s="413"/>
      <c r="AL315" s="441" t="b">
        <v>0</v>
      </c>
      <c r="AM315" s="441" t="b">
        <v>0</v>
      </c>
      <c r="AN315" s="46" t="b">
        <v>0</v>
      </c>
      <c r="AO315" s="464"/>
      <c r="AP315" s="1270"/>
      <c r="AQ315" s="1270"/>
    </row>
    <row r="316" ht="21.0" customHeight="1">
      <c r="A316" s="1637">
        <v>313.0</v>
      </c>
      <c r="B316" s="432"/>
      <c r="C316" s="432" t="s">
        <v>6537</v>
      </c>
      <c r="D316" s="434" t="s">
        <v>6538</v>
      </c>
      <c r="E316" s="435">
        <v>34494.0</v>
      </c>
      <c r="F316" s="473">
        <f t="shared" ref="F316:F317" si="50">DATEDIF(E316,TODAY(),"Y")</f>
        <v>29</v>
      </c>
      <c r="G316" s="1062">
        <f t="shared" si="17"/>
        <v>29.38356164</v>
      </c>
      <c r="H316" s="59">
        <v>3.8357937E7</v>
      </c>
      <c r="I316" s="52" t="s">
        <v>391</v>
      </c>
      <c r="J316" s="52"/>
      <c r="K316" s="413" t="s">
        <v>6539</v>
      </c>
      <c r="L316" s="413">
        <v>1.5604618888E10</v>
      </c>
      <c r="M316" s="413"/>
      <c r="N316" s="413"/>
      <c r="O316" s="413" t="s">
        <v>6540</v>
      </c>
      <c r="P316" s="413"/>
      <c r="Q316" s="413"/>
      <c r="R316" s="413"/>
      <c r="S316" s="413"/>
      <c r="T316" s="413"/>
      <c r="U316" s="413"/>
      <c r="V316" s="413"/>
      <c r="W316" s="413"/>
      <c r="X316" s="413"/>
      <c r="Y316" s="413"/>
      <c r="Z316" s="413"/>
      <c r="AA316" s="413"/>
      <c r="AB316" s="413"/>
      <c r="AC316" s="413"/>
      <c r="AD316" s="413"/>
      <c r="AE316" s="413"/>
      <c r="AF316" s="413"/>
      <c r="AG316" s="413"/>
      <c r="AH316" s="413"/>
      <c r="AI316" s="413"/>
      <c r="AJ316" s="413"/>
      <c r="AK316" s="413"/>
      <c r="AL316" s="441" t="b">
        <v>0</v>
      </c>
      <c r="AM316" s="441" t="b">
        <v>0</v>
      </c>
      <c r="AN316" s="46" t="b">
        <v>0</v>
      </c>
      <c r="AO316" s="464"/>
      <c r="AP316" s="1270"/>
      <c r="AQ316" s="1270"/>
    </row>
    <row r="317" ht="21.0" customHeight="1">
      <c r="A317" s="1637">
        <v>314.0</v>
      </c>
      <c r="B317" s="432"/>
      <c r="C317" s="424" t="s">
        <v>6541</v>
      </c>
      <c r="D317" s="469" t="s">
        <v>6542</v>
      </c>
      <c r="E317" s="435">
        <v>36018.0</v>
      </c>
      <c r="F317" s="482">
        <f t="shared" si="50"/>
        <v>25</v>
      </c>
      <c r="G317" s="1062">
        <f t="shared" si="17"/>
        <v>25.20821918</v>
      </c>
      <c r="H317" s="56">
        <v>4.147255E7</v>
      </c>
      <c r="I317" s="491" t="s">
        <v>391</v>
      </c>
      <c r="J317" s="491"/>
      <c r="K317" s="57" t="s">
        <v>6543</v>
      </c>
      <c r="L317" s="57">
        <v>1.153258042E9</v>
      </c>
      <c r="M317" s="413"/>
      <c r="N317" s="413"/>
      <c r="O317" s="57" t="s">
        <v>6544</v>
      </c>
      <c r="P317" s="413"/>
      <c r="Q317" s="413"/>
      <c r="R317" s="413"/>
      <c r="S317" s="57" t="s">
        <v>6545</v>
      </c>
      <c r="T317" s="413"/>
      <c r="U317" s="403"/>
      <c r="V317" s="469"/>
      <c r="W317" s="469"/>
      <c r="X317" s="469"/>
      <c r="Y317" s="469"/>
      <c r="Z317" s="469"/>
      <c r="AA317" s="469"/>
      <c r="AB317" s="469"/>
      <c r="AC317" s="469"/>
      <c r="AD317" s="469"/>
      <c r="AE317" s="469"/>
      <c r="AF317" s="469"/>
      <c r="AG317" s="469"/>
      <c r="AH317" s="469"/>
      <c r="AI317" s="469"/>
      <c r="AJ317" s="469"/>
      <c r="AK317" s="469"/>
      <c r="AL317" s="441" t="b">
        <v>0</v>
      </c>
      <c r="AM317" s="441" t="b">
        <v>0</v>
      </c>
      <c r="AN317" s="46" t="b">
        <v>0</v>
      </c>
      <c r="AO317" s="464"/>
      <c r="AP317" s="1270"/>
      <c r="AQ317" s="1270"/>
    </row>
    <row r="318" ht="21.0" customHeight="1">
      <c r="A318" s="1637">
        <v>315.0</v>
      </c>
      <c r="B318" s="432"/>
      <c r="C318" s="456" t="s">
        <v>6546</v>
      </c>
      <c r="D318" s="502" t="s">
        <v>6547</v>
      </c>
      <c r="E318" s="435">
        <v>31718.0</v>
      </c>
      <c r="F318" s="482">
        <f>2020-1986</f>
        <v>34</v>
      </c>
      <c r="G318" s="1062">
        <f t="shared" si="17"/>
        <v>36.9890411</v>
      </c>
      <c r="H318" s="56">
        <v>3.2556438E7</v>
      </c>
      <c r="I318" s="112" t="s">
        <v>391</v>
      </c>
      <c r="J318" s="112"/>
      <c r="K318" s="57" t="s">
        <v>6548</v>
      </c>
      <c r="L318" s="57">
        <v>1.153152899E9</v>
      </c>
      <c r="M318" s="413"/>
      <c r="N318" s="413"/>
      <c r="O318" s="57" t="s">
        <v>6549</v>
      </c>
      <c r="P318" s="413"/>
      <c r="Q318" s="413"/>
      <c r="R318" s="413"/>
      <c r="S318" s="57" t="s">
        <v>6550</v>
      </c>
      <c r="T318" s="413"/>
      <c r="U318" s="413"/>
      <c r="V318" s="57"/>
      <c r="W318" s="469"/>
      <c r="X318" s="469"/>
      <c r="Y318" s="469"/>
      <c r="Z318" s="469"/>
      <c r="AA318" s="469"/>
      <c r="AB318" s="469"/>
      <c r="AC318" s="469"/>
      <c r="AD318" s="469"/>
      <c r="AE318" s="469"/>
      <c r="AF318" s="469"/>
      <c r="AG318" s="469"/>
      <c r="AH318" s="469"/>
      <c r="AI318" s="469"/>
      <c r="AJ318" s="469"/>
      <c r="AK318" s="469"/>
      <c r="AL318" s="441" t="b">
        <v>0</v>
      </c>
      <c r="AM318" s="441" t="b">
        <v>0</v>
      </c>
      <c r="AN318" s="46" t="b">
        <v>0</v>
      </c>
      <c r="AO318" s="469"/>
      <c r="AP318" s="1280"/>
      <c r="AQ318" s="1280"/>
    </row>
    <row r="319" ht="21.0" customHeight="1">
      <c r="A319" s="1637">
        <v>316.0</v>
      </c>
      <c r="B319" s="456"/>
      <c r="C319" s="57" t="s">
        <v>6551</v>
      </c>
      <c r="D319" s="469" t="s">
        <v>6552</v>
      </c>
      <c r="E319" s="526">
        <v>36087.0</v>
      </c>
      <c r="F319" s="500">
        <f>2020-1998</f>
        <v>22</v>
      </c>
      <c r="G319" s="1062">
        <f t="shared" si="17"/>
        <v>25.01917808</v>
      </c>
      <c r="H319" s="64">
        <v>5.23229455E8</v>
      </c>
      <c r="I319" s="509" t="s">
        <v>6553</v>
      </c>
      <c r="J319" s="509"/>
      <c r="K319" s="510" t="s">
        <v>6554</v>
      </c>
      <c r="L319" s="510" t="s">
        <v>6555</v>
      </c>
      <c r="M319" s="413"/>
      <c r="N319" s="413"/>
      <c r="O319" s="510" t="s">
        <v>6556</v>
      </c>
      <c r="P319" s="413"/>
      <c r="Q319" s="413"/>
      <c r="R319" s="413"/>
      <c r="S319" s="510" t="s">
        <v>6557</v>
      </c>
      <c r="T319" s="413"/>
      <c r="U319" s="413"/>
      <c r="V319" s="413"/>
      <c r="W319" s="413"/>
      <c r="X319" s="413"/>
      <c r="Y319" s="413"/>
      <c r="Z319" s="413"/>
      <c r="AA319" s="413"/>
      <c r="AB319" s="413"/>
      <c r="AC319" s="413"/>
      <c r="AD319" s="413"/>
      <c r="AE319" s="413"/>
      <c r="AF319" s="413"/>
      <c r="AG319" s="413"/>
      <c r="AH319" s="413"/>
      <c r="AI319" s="413"/>
      <c r="AJ319" s="413"/>
      <c r="AK319" s="413"/>
      <c r="AL319" s="441" t="b">
        <v>0</v>
      </c>
      <c r="AM319" s="441" t="b">
        <v>0</v>
      </c>
      <c r="AN319" s="46" t="b">
        <v>0</v>
      </c>
      <c r="AO319" s="464"/>
      <c r="AP319" s="1270"/>
      <c r="AQ319" s="1270"/>
    </row>
    <row r="320" ht="21.0" customHeight="1">
      <c r="A320" s="1637">
        <v>317.0</v>
      </c>
      <c r="B320" s="432"/>
      <c r="C320" s="413" t="s">
        <v>6558</v>
      </c>
      <c r="D320" s="434" t="s">
        <v>6559</v>
      </c>
      <c r="E320" s="435">
        <v>36187.0</v>
      </c>
      <c r="F320" s="473">
        <f t="shared" ref="F320:F327" si="51">DATEDIF(E320,TODAY(),"Y")</f>
        <v>24</v>
      </c>
      <c r="G320" s="1062">
        <f t="shared" si="17"/>
        <v>24.74520548</v>
      </c>
      <c r="H320" s="59">
        <v>4.1669774E7</v>
      </c>
      <c r="I320" s="52" t="s">
        <v>391</v>
      </c>
      <c r="J320" s="52"/>
      <c r="K320" s="413" t="s">
        <v>6560</v>
      </c>
      <c r="L320" s="413">
        <v>1.123972848E9</v>
      </c>
      <c r="M320" s="413"/>
      <c r="N320" s="413"/>
      <c r="O320" s="413" t="s">
        <v>6561</v>
      </c>
      <c r="P320" s="413"/>
      <c r="Q320" s="413"/>
      <c r="R320" s="413"/>
      <c r="S320" s="413"/>
      <c r="T320" s="413"/>
      <c r="U320" s="413"/>
      <c r="V320" s="413"/>
      <c r="W320" s="413"/>
      <c r="X320" s="413"/>
      <c r="Y320" s="413"/>
      <c r="Z320" s="413"/>
      <c r="AA320" s="413"/>
      <c r="AB320" s="413"/>
      <c r="AC320" s="413"/>
      <c r="AD320" s="413"/>
      <c r="AE320" s="413"/>
      <c r="AF320" s="413"/>
      <c r="AG320" s="413"/>
      <c r="AH320" s="413"/>
      <c r="AI320" s="413"/>
      <c r="AJ320" s="413"/>
      <c r="AK320" s="413"/>
      <c r="AL320" s="441" t="b">
        <v>0</v>
      </c>
      <c r="AM320" s="441" t="b">
        <v>0</v>
      </c>
      <c r="AN320" s="46" t="b">
        <v>0</v>
      </c>
      <c r="AO320" s="464"/>
      <c r="AP320" s="1270"/>
      <c r="AQ320" s="1270"/>
    </row>
    <row r="321" ht="21.0" customHeight="1">
      <c r="A321" s="1637">
        <v>318.0</v>
      </c>
      <c r="B321" s="432"/>
      <c r="C321" s="413" t="s">
        <v>6562</v>
      </c>
      <c r="D321" s="434" t="s">
        <v>6563</v>
      </c>
      <c r="E321" s="435">
        <v>36300.0</v>
      </c>
      <c r="F321" s="473">
        <f t="shared" si="51"/>
        <v>24</v>
      </c>
      <c r="G321" s="1062">
        <f t="shared" si="17"/>
        <v>24.43561644</v>
      </c>
      <c r="H321" s="59">
        <v>9.5677297E7</v>
      </c>
      <c r="I321" s="52" t="s">
        <v>2911</v>
      </c>
      <c r="J321" s="52"/>
      <c r="K321" s="413" t="s">
        <v>6564</v>
      </c>
      <c r="L321" s="413">
        <v>1.139303727E9</v>
      </c>
      <c r="M321" s="413"/>
      <c r="N321" s="413"/>
      <c r="O321" s="413" t="s">
        <v>5819</v>
      </c>
      <c r="P321" s="413"/>
      <c r="Q321" s="413"/>
      <c r="R321" s="413"/>
      <c r="S321" s="413"/>
      <c r="T321" s="413"/>
      <c r="U321" s="413"/>
      <c r="V321" s="413"/>
      <c r="W321" s="413"/>
      <c r="X321" s="413"/>
      <c r="Y321" s="413"/>
      <c r="Z321" s="413"/>
      <c r="AA321" s="413"/>
      <c r="AB321" s="413"/>
      <c r="AC321" s="413"/>
      <c r="AD321" s="413"/>
      <c r="AE321" s="413"/>
      <c r="AF321" s="413"/>
      <c r="AG321" s="413"/>
      <c r="AH321" s="413"/>
      <c r="AI321" s="413"/>
      <c r="AJ321" s="413"/>
      <c r="AK321" s="413"/>
      <c r="AL321" s="441" t="b">
        <v>0</v>
      </c>
      <c r="AM321" s="441" t="b">
        <v>0</v>
      </c>
      <c r="AN321" s="46" t="b">
        <v>0</v>
      </c>
      <c r="AO321" s="464"/>
      <c r="AP321" s="1270"/>
      <c r="AQ321" s="1270"/>
    </row>
    <row r="322" ht="21.0" customHeight="1">
      <c r="A322" s="1637">
        <v>319.0</v>
      </c>
      <c r="B322" s="432"/>
      <c r="C322" s="413" t="s">
        <v>6565</v>
      </c>
      <c r="D322" s="434" t="s">
        <v>6566</v>
      </c>
      <c r="E322" s="435">
        <v>33648.0</v>
      </c>
      <c r="F322" s="500">
        <f t="shared" si="51"/>
        <v>31</v>
      </c>
      <c r="G322" s="1062">
        <f t="shared" si="17"/>
        <v>31.70136986</v>
      </c>
      <c r="H322" s="59">
        <v>9.2403858E7</v>
      </c>
      <c r="I322" s="27" t="s">
        <v>6567</v>
      </c>
      <c r="J322" s="27"/>
      <c r="K322" s="413" t="s">
        <v>6568</v>
      </c>
      <c r="L322" s="413" t="s">
        <v>6569</v>
      </c>
      <c r="M322" s="413"/>
      <c r="N322" s="413"/>
      <c r="O322" s="413" t="s">
        <v>6570</v>
      </c>
      <c r="P322" s="413"/>
      <c r="Q322" s="413"/>
      <c r="R322" s="413"/>
      <c r="S322" s="413"/>
      <c r="T322" s="413"/>
      <c r="U322" s="413"/>
      <c r="V322" s="413"/>
      <c r="W322" s="413"/>
      <c r="X322" s="413"/>
      <c r="Y322" s="413"/>
      <c r="Z322" s="413"/>
      <c r="AA322" s="413"/>
      <c r="AB322" s="413"/>
      <c r="AC322" s="413"/>
      <c r="AD322" s="413"/>
      <c r="AE322" s="413"/>
      <c r="AF322" s="413"/>
      <c r="AG322" s="413"/>
      <c r="AH322" s="413"/>
      <c r="AI322" s="413"/>
      <c r="AJ322" s="413"/>
      <c r="AK322" s="413"/>
      <c r="AL322" s="441" t="b">
        <v>0</v>
      </c>
      <c r="AM322" s="441" t="b">
        <v>0</v>
      </c>
      <c r="AN322" s="46" t="b">
        <v>0</v>
      </c>
      <c r="AO322" s="464"/>
      <c r="AP322" s="1270"/>
      <c r="AQ322" s="1270"/>
    </row>
    <row r="323" ht="21.0" customHeight="1">
      <c r="A323" s="1637">
        <v>320.0</v>
      </c>
      <c r="B323" s="432"/>
      <c r="C323" s="413" t="s">
        <v>6571</v>
      </c>
      <c r="D323" s="434" t="s">
        <v>6572</v>
      </c>
      <c r="E323" s="483">
        <v>34910.0</v>
      </c>
      <c r="F323" s="500">
        <f t="shared" si="51"/>
        <v>28</v>
      </c>
      <c r="G323" s="1062">
        <f t="shared" si="17"/>
        <v>28.24383562</v>
      </c>
      <c r="H323" s="59"/>
      <c r="I323" s="27" t="s">
        <v>5953</v>
      </c>
      <c r="J323" s="27"/>
      <c r="K323" s="413" t="s">
        <v>6573</v>
      </c>
      <c r="L323" s="413">
        <v>1.122626237E9</v>
      </c>
      <c r="M323" s="413"/>
      <c r="N323" s="413"/>
      <c r="O323" s="413" t="s">
        <v>6574</v>
      </c>
      <c r="P323" s="413"/>
      <c r="Q323" s="413"/>
      <c r="R323" s="413"/>
      <c r="S323" s="413"/>
      <c r="T323" s="413"/>
      <c r="U323" s="413"/>
      <c r="V323" s="413"/>
      <c r="W323" s="413"/>
      <c r="X323" s="413"/>
      <c r="Y323" s="413"/>
      <c r="Z323" s="413"/>
      <c r="AA323" s="413"/>
      <c r="AB323" s="413"/>
      <c r="AC323" s="413"/>
      <c r="AD323" s="413"/>
      <c r="AE323" s="413"/>
      <c r="AF323" s="413"/>
      <c r="AG323" s="413"/>
      <c r="AH323" s="413"/>
      <c r="AI323" s="413"/>
      <c r="AJ323" s="413"/>
      <c r="AK323" s="413"/>
      <c r="AL323" s="441" t="b">
        <v>0</v>
      </c>
      <c r="AM323" s="441" t="b">
        <v>0</v>
      </c>
      <c r="AN323" s="46" t="b">
        <v>0</v>
      </c>
      <c r="AO323" s="464"/>
      <c r="AP323" s="1270"/>
      <c r="AQ323" s="1270"/>
    </row>
    <row r="324" ht="21.0" customHeight="1">
      <c r="A324" s="1636">
        <v>321.0</v>
      </c>
      <c r="B324" s="432"/>
      <c r="C324" s="413" t="s">
        <v>6575</v>
      </c>
      <c r="D324" s="434" t="s">
        <v>6576</v>
      </c>
      <c r="E324" s="435">
        <v>35632.0</v>
      </c>
      <c r="F324" s="473">
        <f t="shared" si="51"/>
        <v>26</v>
      </c>
      <c r="G324" s="1062">
        <f t="shared" si="17"/>
        <v>26.26575342</v>
      </c>
      <c r="H324" s="59" t="s">
        <v>447</v>
      </c>
      <c r="I324" s="52"/>
      <c r="J324" s="52"/>
      <c r="K324" s="413" t="s">
        <v>6577</v>
      </c>
      <c r="L324" s="413">
        <v>1.78660232E10</v>
      </c>
      <c r="M324" s="413"/>
      <c r="N324" s="413"/>
      <c r="O324" s="413" t="s">
        <v>6578</v>
      </c>
      <c r="P324" s="413"/>
      <c r="Q324" s="413"/>
      <c r="R324" s="413"/>
      <c r="S324" s="413"/>
      <c r="T324" s="413"/>
      <c r="U324" s="413"/>
      <c r="V324" s="413"/>
      <c r="W324" s="413"/>
      <c r="X324" s="413"/>
      <c r="Y324" s="413"/>
      <c r="Z324" s="413"/>
      <c r="AA324" s="413"/>
      <c r="AB324" s="413"/>
      <c r="AC324" s="413"/>
      <c r="AD324" s="413"/>
      <c r="AE324" s="413"/>
      <c r="AF324" s="413"/>
      <c r="AG324" s="413"/>
      <c r="AH324" s="413"/>
      <c r="AI324" s="413"/>
      <c r="AJ324" s="413"/>
      <c r="AK324" s="413"/>
      <c r="AL324" s="441" t="b">
        <v>0</v>
      </c>
      <c r="AM324" s="441" t="b">
        <v>0</v>
      </c>
      <c r="AN324" s="46" t="b">
        <v>0</v>
      </c>
      <c r="AO324" s="464"/>
      <c r="AP324" s="1270"/>
      <c r="AQ324" s="1270"/>
    </row>
    <row r="325" ht="21.0" customHeight="1">
      <c r="A325" s="1637">
        <v>322.0</v>
      </c>
      <c r="B325" s="432"/>
      <c r="C325" s="413" t="s">
        <v>6579</v>
      </c>
      <c r="D325" s="434" t="s">
        <v>6580</v>
      </c>
      <c r="E325" s="483">
        <v>34327.0</v>
      </c>
      <c r="F325" s="473">
        <f t="shared" si="51"/>
        <v>29</v>
      </c>
      <c r="G325" s="1062">
        <f t="shared" si="17"/>
        <v>29.84109589</v>
      </c>
      <c r="H325" s="59" t="s">
        <v>598</v>
      </c>
      <c r="I325" s="27" t="s">
        <v>6280</v>
      </c>
      <c r="J325" s="27"/>
      <c r="K325" s="413" t="s">
        <v>6581</v>
      </c>
      <c r="L325" s="413">
        <v>1.122679179E9</v>
      </c>
      <c r="M325" s="413"/>
      <c r="N325" s="413"/>
      <c r="O325" s="413" t="s">
        <v>6582</v>
      </c>
      <c r="P325" s="413"/>
      <c r="Q325" s="413"/>
      <c r="R325" s="413"/>
      <c r="S325" s="413"/>
      <c r="T325" s="413"/>
      <c r="U325" s="413"/>
      <c r="V325" s="413"/>
      <c r="W325" s="413"/>
      <c r="X325" s="413"/>
      <c r="Y325" s="413"/>
      <c r="Z325" s="413"/>
      <c r="AA325" s="413"/>
      <c r="AB325" s="413"/>
      <c r="AC325" s="413"/>
      <c r="AD325" s="413"/>
      <c r="AE325" s="413"/>
      <c r="AF325" s="413"/>
      <c r="AG325" s="413"/>
      <c r="AH325" s="413"/>
      <c r="AI325" s="413"/>
      <c r="AJ325" s="413"/>
      <c r="AK325" s="413"/>
      <c r="AL325" s="441" t="b">
        <v>0</v>
      </c>
      <c r="AM325" s="441" t="b">
        <v>0</v>
      </c>
      <c r="AN325" s="46" t="b">
        <v>0</v>
      </c>
      <c r="AO325" s="464"/>
      <c r="AP325" s="1270"/>
      <c r="AQ325" s="1270"/>
    </row>
    <row r="326" ht="21.0" customHeight="1">
      <c r="A326" s="1637">
        <v>323.0</v>
      </c>
      <c r="B326" s="432"/>
      <c r="C326" s="413" t="s">
        <v>6583</v>
      </c>
      <c r="D326" s="434" t="s">
        <v>6584</v>
      </c>
      <c r="E326" s="435">
        <v>36656.0</v>
      </c>
      <c r="F326" s="517">
        <f t="shared" si="51"/>
        <v>23</v>
      </c>
      <c r="G326" s="1062">
        <f t="shared" si="17"/>
        <v>23.46027397</v>
      </c>
      <c r="H326" s="59">
        <v>4.2645048E7</v>
      </c>
      <c r="I326" s="527" t="s">
        <v>391</v>
      </c>
      <c r="J326" s="527"/>
      <c r="K326" s="413" t="s">
        <v>6585</v>
      </c>
      <c r="L326" s="413">
        <v>1.540830019E9</v>
      </c>
      <c r="M326" s="413"/>
      <c r="N326" s="413"/>
      <c r="O326" s="413" t="s">
        <v>5819</v>
      </c>
      <c r="P326" s="413"/>
      <c r="Q326" s="413"/>
      <c r="R326" s="499"/>
      <c r="S326" s="413"/>
      <c r="T326" s="413"/>
      <c r="U326" s="413"/>
      <c r="V326" s="413"/>
      <c r="W326" s="413"/>
      <c r="X326" s="413"/>
      <c r="Y326" s="413"/>
      <c r="Z326" s="413"/>
      <c r="AA326" s="413"/>
      <c r="AB326" s="413"/>
      <c r="AC326" s="413"/>
      <c r="AD326" s="413"/>
      <c r="AE326" s="413"/>
      <c r="AF326" s="413"/>
      <c r="AG326" s="413"/>
      <c r="AH326" s="413"/>
      <c r="AI326" s="413"/>
      <c r="AJ326" s="413"/>
      <c r="AK326" s="413"/>
      <c r="AL326" s="441" t="b">
        <v>0</v>
      </c>
      <c r="AM326" s="441" t="b">
        <v>0</v>
      </c>
      <c r="AN326" s="46" t="b">
        <v>0</v>
      </c>
      <c r="AO326" s="464"/>
      <c r="AP326" s="1270"/>
      <c r="AQ326" s="1270"/>
    </row>
    <row r="327" ht="21.0" customHeight="1">
      <c r="A327" s="1637">
        <v>324.0</v>
      </c>
      <c r="B327" s="432"/>
      <c r="C327" s="413" t="s">
        <v>6586</v>
      </c>
      <c r="D327" s="434" t="s">
        <v>6587</v>
      </c>
      <c r="E327" s="435">
        <v>36681.0</v>
      </c>
      <c r="F327" s="473">
        <f t="shared" si="51"/>
        <v>23</v>
      </c>
      <c r="G327" s="1062">
        <f t="shared" si="17"/>
        <v>23.39178082</v>
      </c>
      <c r="H327" s="63">
        <v>4.258647E7</v>
      </c>
      <c r="I327" s="52" t="s">
        <v>391</v>
      </c>
      <c r="J327" s="52"/>
      <c r="K327" s="498" t="s">
        <v>6588</v>
      </c>
      <c r="L327" s="413">
        <v>1.161852517E9</v>
      </c>
      <c r="M327" s="413"/>
      <c r="N327" s="413"/>
      <c r="O327" s="413" t="s">
        <v>5819</v>
      </c>
      <c r="P327" s="413"/>
      <c r="Q327" s="413"/>
      <c r="R327" s="413"/>
      <c r="S327" s="498"/>
      <c r="T327" s="413"/>
      <c r="U327" s="413"/>
      <c r="V327" s="413"/>
      <c r="W327" s="413"/>
      <c r="X327" s="413"/>
      <c r="Y327" s="413"/>
      <c r="Z327" s="413"/>
      <c r="AA327" s="413"/>
      <c r="AB327" s="413"/>
      <c r="AC327" s="413"/>
      <c r="AD327" s="413"/>
      <c r="AE327" s="413"/>
      <c r="AF327" s="413"/>
      <c r="AG327" s="413"/>
      <c r="AH327" s="413"/>
      <c r="AI327" s="413"/>
      <c r="AJ327" s="413"/>
      <c r="AK327" s="413"/>
      <c r="AL327" s="441" t="b">
        <v>0</v>
      </c>
      <c r="AM327" s="441" t="b">
        <v>0</v>
      </c>
      <c r="AN327" s="46" t="b">
        <v>0</v>
      </c>
      <c r="AO327" s="464"/>
      <c r="AP327" s="1270"/>
      <c r="AQ327" s="1270"/>
    </row>
    <row r="328" ht="21.0" customHeight="1">
      <c r="A328" s="1637">
        <v>325.0</v>
      </c>
      <c r="B328" s="432"/>
      <c r="C328" s="413" t="s">
        <v>6589</v>
      </c>
      <c r="D328" s="434" t="s">
        <v>6590</v>
      </c>
      <c r="E328" s="435"/>
      <c r="F328" s="473"/>
      <c r="G328" s="1062" t="str">
        <f t="shared" si="17"/>
        <v/>
      </c>
      <c r="H328" s="59" t="s">
        <v>601</v>
      </c>
      <c r="I328" s="52" t="s">
        <v>391</v>
      </c>
      <c r="J328" s="52"/>
      <c r="K328" s="413"/>
      <c r="L328" s="413">
        <v>1.157516164E9</v>
      </c>
      <c r="M328" s="413"/>
      <c r="N328" s="413"/>
      <c r="O328" s="413" t="s">
        <v>6591</v>
      </c>
      <c r="P328" s="413"/>
      <c r="Q328" s="413"/>
      <c r="R328" s="413"/>
      <c r="S328" s="413"/>
      <c r="T328" s="413"/>
      <c r="U328" s="413"/>
      <c r="V328" s="413"/>
      <c r="W328" s="413"/>
      <c r="X328" s="413"/>
      <c r="Y328" s="413"/>
      <c r="Z328" s="413"/>
      <c r="AA328" s="413"/>
      <c r="AB328" s="413"/>
      <c r="AC328" s="413"/>
      <c r="AD328" s="413"/>
      <c r="AE328" s="413"/>
      <c r="AF328" s="413"/>
      <c r="AG328" s="413"/>
      <c r="AH328" s="413"/>
      <c r="AI328" s="413"/>
      <c r="AJ328" s="413"/>
      <c r="AK328" s="413"/>
      <c r="AL328" s="441" t="b">
        <v>0</v>
      </c>
      <c r="AM328" s="441" t="b">
        <v>0</v>
      </c>
      <c r="AN328" s="46" t="b">
        <v>0</v>
      </c>
      <c r="AO328" s="464"/>
      <c r="AP328" s="1270"/>
      <c r="AQ328" s="1270"/>
    </row>
    <row r="329" ht="21.0" customHeight="1">
      <c r="A329" s="1637">
        <v>326.0</v>
      </c>
      <c r="B329" s="432"/>
      <c r="C329" s="528" t="s">
        <v>6592</v>
      </c>
      <c r="D329" s="434" t="s">
        <v>6593</v>
      </c>
      <c r="E329" s="435"/>
      <c r="F329" s="473"/>
      <c r="G329" s="1062" t="str">
        <f t="shared" si="17"/>
        <v/>
      </c>
      <c r="H329" s="59"/>
      <c r="I329" s="52" t="s">
        <v>391</v>
      </c>
      <c r="J329" s="52"/>
      <c r="K329" s="413" t="s">
        <v>6594</v>
      </c>
      <c r="L329" s="413">
        <v>1.165474646E9</v>
      </c>
      <c r="M329" s="413"/>
      <c r="N329" s="413"/>
      <c r="O329" s="413" t="s">
        <v>6595</v>
      </c>
      <c r="P329" s="413"/>
      <c r="Q329" s="413"/>
      <c r="R329" s="413"/>
      <c r="S329" s="57"/>
      <c r="T329" s="413"/>
      <c r="U329" s="413"/>
      <c r="V329" s="413"/>
      <c r="W329" s="413"/>
      <c r="X329" s="413"/>
      <c r="Y329" s="413"/>
      <c r="Z329" s="413"/>
      <c r="AA329" s="413"/>
      <c r="AB329" s="413"/>
      <c r="AC329" s="413"/>
      <c r="AD329" s="413"/>
      <c r="AE329" s="413"/>
      <c r="AF329" s="413"/>
      <c r="AG329" s="413"/>
      <c r="AH329" s="413"/>
      <c r="AI329" s="413"/>
      <c r="AJ329" s="413"/>
      <c r="AK329" s="413"/>
      <c r="AL329" s="441" t="b">
        <v>0</v>
      </c>
      <c r="AM329" s="441" t="b">
        <v>0</v>
      </c>
      <c r="AN329" s="46" t="b">
        <v>0</v>
      </c>
      <c r="AO329" s="464"/>
      <c r="AP329" s="1270"/>
      <c r="AQ329" s="1270"/>
    </row>
    <row r="330" ht="21.0" customHeight="1">
      <c r="A330" s="1637">
        <v>327.0</v>
      </c>
      <c r="B330" s="456"/>
      <c r="C330" s="57" t="s">
        <v>6596</v>
      </c>
      <c r="D330" s="469" t="s">
        <v>6597</v>
      </c>
      <c r="E330" s="435">
        <v>36027.0</v>
      </c>
      <c r="F330" s="482">
        <f>DATEDIF(E330,TODAY(),"Y")</f>
        <v>25</v>
      </c>
      <c r="G330" s="1062">
        <f t="shared" si="17"/>
        <v>25.18356164</v>
      </c>
      <c r="H330" s="56">
        <v>4.1470754E7</v>
      </c>
      <c r="I330" s="491" t="s">
        <v>391</v>
      </c>
      <c r="J330" s="491"/>
      <c r="K330" s="57" t="s">
        <v>6598</v>
      </c>
      <c r="L330" s="57">
        <v>1.537805655E9</v>
      </c>
      <c r="M330" s="413"/>
      <c r="N330" s="413"/>
      <c r="O330" s="57" t="s">
        <v>6599</v>
      </c>
      <c r="P330" s="413"/>
      <c r="Q330" s="413"/>
      <c r="R330" s="413"/>
      <c r="S330" s="57" t="s">
        <v>6600</v>
      </c>
      <c r="T330" s="413"/>
      <c r="U330" s="413"/>
      <c r="V330" s="413"/>
      <c r="W330" s="413"/>
      <c r="X330" s="413"/>
      <c r="Y330" s="413"/>
      <c r="Z330" s="413"/>
      <c r="AA330" s="413"/>
      <c r="AB330" s="413"/>
      <c r="AC330" s="413"/>
      <c r="AD330" s="413"/>
      <c r="AE330" s="413"/>
      <c r="AF330" s="413"/>
      <c r="AG330" s="413"/>
      <c r="AH330" s="413"/>
      <c r="AI330" s="413"/>
      <c r="AJ330" s="413"/>
      <c r="AK330" s="413"/>
      <c r="AL330" s="441" t="b">
        <v>0</v>
      </c>
      <c r="AM330" s="441" t="b">
        <v>0</v>
      </c>
      <c r="AN330" s="46" t="b">
        <v>0</v>
      </c>
      <c r="AO330" s="464"/>
      <c r="AP330" s="1270"/>
      <c r="AQ330" s="1270"/>
    </row>
    <row r="331" ht="21.0" customHeight="1">
      <c r="A331" s="1637">
        <v>328.0</v>
      </c>
      <c r="B331" s="456"/>
      <c r="C331" s="57" t="s">
        <v>6601</v>
      </c>
      <c r="D331" s="469" t="s">
        <v>6602</v>
      </c>
      <c r="E331" s="435">
        <v>34528.0</v>
      </c>
      <c r="F331" s="495">
        <v>25.0</v>
      </c>
      <c r="G331" s="1062">
        <f t="shared" si="17"/>
        <v>29.29041096</v>
      </c>
      <c r="H331" s="56">
        <v>3.8277356E7</v>
      </c>
      <c r="I331" s="491" t="s">
        <v>391</v>
      </c>
      <c r="J331" s="491"/>
      <c r="K331" s="57" t="s">
        <v>6603</v>
      </c>
      <c r="L331" s="57" t="s">
        <v>6604</v>
      </c>
      <c r="M331" s="413"/>
      <c r="N331" s="413"/>
      <c r="O331" s="57" t="s">
        <v>4883</v>
      </c>
      <c r="P331" s="413"/>
      <c r="Q331" s="413"/>
      <c r="R331" s="413"/>
      <c r="S331" s="57" t="s">
        <v>6605</v>
      </c>
      <c r="T331" s="413"/>
      <c r="U331" s="413"/>
      <c r="V331" s="413"/>
      <c r="W331" s="413"/>
      <c r="X331" s="413"/>
      <c r="Y331" s="413"/>
      <c r="Z331" s="413"/>
      <c r="AA331" s="413"/>
      <c r="AB331" s="413"/>
      <c r="AC331" s="413"/>
      <c r="AD331" s="413"/>
      <c r="AE331" s="413"/>
      <c r="AF331" s="413"/>
      <c r="AG331" s="413"/>
      <c r="AH331" s="413"/>
      <c r="AI331" s="413"/>
      <c r="AJ331" s="413"/>
      <c r="AK331" s="413"/>
      <c r="AL331" s="441" t="b">
        <v>0</v>
      </c>
      <c r="AM331" s="441" t="b">
        <v>0</v>
      </c>
      <c r="AN331" s="46" t="b">
        <v>0</v>
      </c>
      <c r="AO331" s="464"/>
      <c r="AP331" s="1270"/>
      <c r="AQ331" s="1270"/>
    </row>
    <row r="332" ht="21.0" customHeight="1">
      <c r="A332" s="1637">
        <v>329.0</v>
      </c>
      <c r="B332" s="456"/>
      <c r="C332" s="57" t="s">
        <v>6606</v>
      </c>
      <c r="D332" s="469" t="s">
        <v>6607</v>
      </c>
      <c r="E332" s="435">
        <v>35172.0</v>
      </c>
      <c r="F332" s="482">
        <f t="shared" ref="F332:F341" si="52">DATEDIF(E332,TODAY(),"Y")</f>
        <v>27</v>
      </c>
      <c r="G332" s="1062">
        <f t="shared" si="17"/>
        <v>27.5260274</v>
      </c>
      <c r="H332" s="63">
        <v>3.8098488E7</v>
      </c>
      <c r="I332" s="491" t="s">
        <v>391</v>
      </c>
      <c r="J332" s="491"/>
      <c r="K332" s="57" t="s">
        <v>6608</v>
      </c>
      <c r="L332" s="57">
        <v>3.388433899E9</v>
      </c>
      <c r="M332" s="413"/>
      <c r="N332" s="413"/>
      <c r="O332" s="57" t="s">
        <v>6609</v>
      </c>
      <c r="P332" s="413"/>
      <c r="Q332" s="413"/>
      <c r="R332" s="413"/>
      <c r="S332" s="57" t="s">
        <v>6610</v>
      </c>
      <c r="T332" s="413"/>
      <c r="U332" s="413"/>
      <c r="V332" s="413"/>
      <c r="W332" s="413"/>
      <c r="X332" s="413"/>
      <c r="Y332" s="413"/>
      <c r="Z332" s="413"/>
      <c r="AA332" s="413"/>
      <c r="AB332" s="413"/>
      <c r="AC332" s="413"/>
      <c r="AD332" s="413"/>
      <c r="AE332" s="413"/>
      <c r="AF332" s="413"/>
      <c r="AG332" s="413"/>
      <c r="AH332" s="413"/>
      <c r="AI332" s="413"/>
      <c r="AJ332" s="413"/>
      <c r="AK332" s="413"/>
      <c r="AL332" s="441" t="b">
        <v>0</v>
      </c>
      <c r="AM332" s="441" t="b">
        <v>0</v>
      </c>
      <c r="AN332" s="46" t="b">
        <v>0</v>
      </c>
      <c r="AO332" s="464"/>
      <c r="AP332" s="1270"/>
      <c r="AQ332" s="1270"/>
    </row>
    <row r="333" ht="21.0" customHeight="1">
      <c r="A333" s="1637">
        <v>330.0</v>
      </c>
      <c r="B333" s="456"/>
      <c r="C333" s="413" t="s">
        <v>6611</v>
      </c>
      <c r="D333" s="469" t="s">
        <v>6612</v>
      </c>
      <c r="E333" s="435">
        <v>36413.0</v>
      </c>
      <c r="F333" s="473">
        <f t="shared" si="52"/>
        <v>24</v>
      </c>
      <c r="G333" s="1062">
        <f t="shared" si="17"/>
        <v>24.1260274</v>
      </c>
      <c r="H333" s="59">
        <v>4.2214381E7</v>
      </c>
      <c r="I333" s="52" t="s">
        <v>391</v>
      </c>
      <c r="J333" s="52"/>
      <c r="K333" s="413" t="s">
        <v>6613</v>
      </c>
      <c r="L333" s="413">
        <v>1.159966079E9</v>
      </c>
      <c r="M333" s="413"/>
      <c r="N333" s="413"/>
      <c r="O333" s="413" t="s">
        <v>5819</v>
      </c>
      <c r="P333" s="413"/>
      <c r="Q333" s="413"/>
      <c r="R333" s="413"/>
      <c r="S333" s="413"/>
      <c r="T333" s="413"/>
      <c r="U333" s="413"/>
      <c r="V333" s="413"/>
      <c r="W333" s="413"/>
      <c r="X333" s="413"/>
      <c r="Y333" s="413"/>
      <c r="Z333" s="413"/>
      <c r="AA333" s="413"/>
      <c r="AB333" s="413"/>
      <c r="AC333" s="413"/>
      <c r="AD333" s="413"/>
      <c r="AE333" s="413"/>
      <c r="AF333" s="413"/>
      <c r="AG333" s="413"/>
      <c r="AH333" s="413"/>
      <c r="AI333" s="413"/>
      <c r="AJ333" s="413"/>
      <c r="AK333" s="413"/>
      <c r="AL333" s="441" t="b">
        <v>0</v>
      </c>
      <c r="AM333" s="441" t="b">
        <v>0</v>
      </c>
      <c r="AN333" s="46" t="b">
        <v>0</v>
      </c>
      <c r="AO333" s="464"/>
      <c r="AP333" s="1270"/>
      <c r="AQ333" s="1270"/>
    </row>
    <row r="334" ht="21.0" customHeight="1">
      <c r="A334" s="1636">
        <v>331.0</v>
      </c>
      <c r="B334" s="456"/>
      <c r="C334" s="413" t="s">
        <v>6614</v>
      </c>
      <c r="D334" s="469" t="s">
        <v>6615</v>
      </c>
      <c r="E334" s="435">
        <v>36163.0</v>
      </c>
      <c r="F334" s="473">
        <f t="shared" si="52"/>
        <v>24</v>
      </c>
      <c r="G334" s="1062">
        <f t="shared" si="17"/>
        <v>24.8109589</v>
      </c>
      <c r="H334" s="59">
        <v>4.1509606E7</v>
      </c>
      <c r="I334" s="52"/>
      <c r="J334" s="52"/>
      <c r="K334" s="413" t="s">
        <v>6616</v>
      </c>
      <c r="L334" s="413">
        <v>1.539148441E9</v>
      </c>
      <c r="M334" s="413"/>
      <c r="N334" s="413"/>
      <c r="O334" s="413" t="s">
        <v>2092</v>
      </c>
      <c r="P334" s="413"/>
      <c r="Q334" s="413"/>
      <c r="R334" s="413"/>
      <c r="S334" s="413"/>
      <c r="T334" s="413"/>
      <c r="U334" s="413"/>
      <c r="V334" s="413"/>
      <c r="W334" s="413"/>
      <c r="X334" s="413"/>
      <c r="Y334" s="413"/>
      <c r="Z334" s="413"/>
      <c r="AA334" s="413"/>
      <c r="AB334" s="413"/>
      <c r="AC334" s="413"/>
      <c r="AD334" s="413"/>
      <c r="AE334" s="413"/>
      <c r="AF334" s="413"/>
      <c r="AG334" s="413"/>
      <c r="AH334" s="413"/>
      <c r="AI334" s="413"/>
      <c r="AJ334" s="413"/>
      <c r="AK334" s="413"/>
      <c r="AL334" s="441" t="b">
        <v>0</v>
      </c>
      <c r="AM334" s="441" t="b">
        <v>0</v>
      </c>
      <c r="AN334" s="46" t="b">
        <v>0</v>
      </c>
      <c r="AO334" s="464"/>
      <c r="AP334" s="1270"/>
      <c r="AQ334" s="1270"/>
    </row>
    <row r="335" ht="21.0" customHeight="1">
      <c r="A335" s="1637">
        <v>332.0</v>
      </c>
      <c r="B335" s="432"/>
      <c r="C335" s="413" t="s">
        <v>6617</v>
      </c>
      <c r="D335" s="434" t="s">
        <v>6618</v>
      </c>
      <c r="E335" s="435">
        <v>33581.0</v>
      </c>
      <c r="F335" s="517">
        <f t="shared" si="52"/>
        <v>31</v>
      </c>
      <c r="G335" s="1062">
        <f t="shared" si="17"/>
        <v>31.88493151</v>
      </c>
      <c r="H335" s="59">
        <v>3.672065E7</v>
      </c>
      <c r="I335" s="52" t="s">
        <v>391</v>
      </c>
      <c r="J335" s="52"/>
      <c r="K335" s="413"/>
      <c r="L335" s="413">
        <v>1.160413001E9</v>
      </c>
      <c r="M335" s="413"/>
      <c r="N335" s="413"/>
      <c r="O335" s="413" t="s">
        <v>6025</v>
      </c>
      <c r="P335" s="413"/>
      <c r="Q335" s="413"/>
      <c r="R335" s="413"/>
      <c r="S335" s="413"/>
      <c r="T335" s="413"/>
      <c r="U335" s="413"/>
      <c r="V335" s="413"/>
      <c r="W335" s="413"/>
      <c r="X335" s="413"/>
      <c r="Y335" s="413"/>
      <c r="Z335" s="413"/>
      <c r="AA335" s="413"/>
      <c r="AB335" s="413"/>
      <c r="AC335" s="413"/>
      <c r="AD335" s="413"/>
      <c r="AE335" s="413"/>
      <c r="AF335" s="413"/>
      <c r="AG335" s="413"/>
      <c r="AH335" s="413"/>
      <c r="AI335" s="413"/>
      <c r="AJ335" s="413"/>
      <c r="AK335" s="413"/>
      <c r="AL335" s="441" t="b">
        <v>0</v>
      </c>
      <c r="AM335" s="441" t="b">
        <v>0</v>
      </c>
      <c r="AN335" s="46" t="b">
        <v>0</v>
      </c>
      <c r="AO335" s="464"/>
      <c r="AP335" s="1270"/>
      <c r="AQ335" s="1270"/>
    </row>
    <row r="336" ht="21.0" customHeight="1">
      <c r="A336" s="1637">
        <v>333.0</v>
      </c>
      <c r="B336" s="456"/>
      <c r="C336" s="413" t="s">
        <v>6619</v>
      </c>
      <c r="D336" s="469" t="s">
        <v>6620</v>
      </c>
      <c r="E336" s="435">
        <v>35462.0</v>
      </c>
      <c r="F336" s="473">
        <f t="shared" si="52"/>
        <v>26</v>
      </c>
      <c r="G336" s="1062">
        <f t="shared" si="17"/>
        <v>26.73150685</v>
      </c>
      <c r="H336" s="63">
        <v>4.0132443E7</v>
      </c>
      <c r="I336" s="52" t="s">
        <v>391</v>
      </c>
      <c r="J336" s="52"/>
      <c r="K336" s="413" t="s">
        <v>6621</v>
      </c>
      <c r="L336" s="413">
        <v>3.437400634E9</v>
      </c>
      <c r="M336" s="413"/>
      <c r="N336" s="413"/>
      <c r="O336" s="413" t="s">
        <v>6622</v>
      </c>
      <c r="P336" s="413"/>
      <c r="Q336" s="413"/>
      <c r="R336" s="413"/>
      <c r="S336" s="413"/>
      <c r="T336" s="413"/>
      <c r="U336" s="413"/>
      <c r="V336" s="413"/>
      <c r="W336" s="413"/>
      <c r="X336" s="413"/>
      <c r="Y336" s="413"/>
      <c r="Z336" s="413"/>
      <c r="AA336" s="413"/>
      <c r="AB336" s="413"/>
      <c r="AC336" s="413"/>
      <c r="AD336" s="413"/>
      <c r="AE336" s="413"/>
      <c r="AF336" s="413"/>
      <c r="AG336" s="413"/>
      <c r="AH336" s="413"/>
      <c r="AI336" s="413"/>
      <c r="AJ336" s="413"/>
      <c r="AK336" s="413"/>
      <c r="AL336" s="441" t="b">
        <v>0</v>
      </c>
      <c r="AM336" s="441" t="b">
        <v>0</v>
      </c>
      <c r="AN336" s="46" t="b">
        <v>0</v>
      </c>
      <c r="AO336" s="464"/>
      <c r="AP336" s="1270"/>
      <c r="AQ336" s="1270"/>
    </row>
    <row r="337" ht="21.0" customHeight="1">
      <c r="A337" s="1637">
        <v>334.0</v>
      </c>
      <c r="B337" s="432"/>
      <c r="C337" s="57" t="s">
        <v>6623</v>
      </c>
      <c r="D337" s="511" t="s">
        <v>6624</v>
      </c>
      <c r="E337" s="523">
        <v>36157.0</v>
      </c>
      <c r="F337" s="473">
        <f t="shared" si="52"/>
        <v>24</v>
      </c>
      <c r="G337" s="1062">
        <f t="shared" si="17"/>
        <v>24.82739726</v>
      </c>
      <c r="H337" s="64">
        <v>3.4405934E7</v>
      </c>
      <c r="I337" s="509"/>
      <c r="J337" s="509"/>
      <c r="K337" s="510" t="s">
        <v>6625</v>
      </c>
      <c r="L337" s="510">
        <v>1.568045783E9</v>
      </c>
      <c r="M337" s="413"/>
      <c r="N337" s="413"/>
      <c r="O337" s="510"/>
      <c r="P337" s="413"/>
      <c r="Q337" s="413"/>
      <c r="R337" s="413"/>
      <c r="S337" s="510"/>
      <c r="T337" s="413"/>
      <c r="U337" s="413"/>
      <c r="V337" s="413"/>
      <c r="W337" s="413"/>
      <c r="X337" s="413"/>
      <c r="Y337" s="413"/>
      <c r="Z337" s="413"/>
      <c r="AA337" s="413"/>
      <c r="AB337" s="413"/>
      <c r="AC337" s="413"/>
      <c r="AD337" s="413"/>
      <c r="AE337" s="413"/>
      <c r="AF337" s="413"/>
      <c r="AG337" s="413"/>
      <c r="AH337" s="413"/>
      <c r="AI337" s="413"/>
      <c r="AJ337" s="413"/>
      <c r="AK337" s="413"/>
      <c r="AL337" s="441" t="b">
        <v>0</v>
      </c>
      <c r="AM337" s="441" t="b">
        <v>0</v>
      </c>
      <c r="AN337" s="46" t="b">
        <v>0</v>
      </c>
      <c r="AO337" s="464"/>
      <c r="AP337" s="1270"/>
      <c r="AQ337" s="1270"/>
    </row>
    <row r="338" ht="21.0" customHeight="1">
      <c r="A338" s="1637">
        <v>335.0</v>
      </c>
      <c r="B338" s="456"/>
      <c r="C338" s="57" t="s">
        <v>6626</v>
      </c>
      <c r="D338" s="502" t="s">
        <v>6627</v>
      </c>
      <c r="E338" s="503">
        <v>36124.0</v>
      </c>
      <c r="F338" s="482">
        <f t="shared" si="52"/>
        <v>24</v>
      </c>
      <c r="G338" s="1062">
        <f t="shared" si="17"/>
        <v>24.91780822</v>
      </c>
      <c r="H338" s="56">
        <v>4.1638733E7</v>
      </c>
      <c r="I338" s="52" t="s">
        <v>391</v>
      </c>
      <c r="J338" s="52"/>
      <c r="K338" s="57" t="s">
        <v>6628</v>
      </c>
      <c r="L338" s="57">
        <v>1.162399247E9</v>
      </c>
      <c r="M338" s="413"/>
      <c r="N338" s="413"/>
      <c r="O338" s="57" t="s">
        <v>6629</v>
      </c>
      <c r="P338" s="413"/>
      <c r="Q338" s="413"/>
      <c r="R338" s="413"/>
      <c r="S338" s="57">
        <v>4.228873E7</v>
      </c>
      <c r="T338" s="413"/>
      <c r="U338" s="413"/>
      <c r="V338" s="413"/>
      <c r="W338" s="413"/>
      <c r="X338" s="413"/>
      <c r="Y338" s="413"/>
      <c r="Z338" s="413"/>
      <c r="AA338" s="413"/>
      <c r="AB338" s="413"/>
      <c r="AC338" s="413"/>
      <c r="AD338" s="413"/>
      <c r="AE338" s="413"/>
      <c r="AF338" s="413"/>
      <c r="AG338" s="413"/>
      <c r="AH338" s="413"/>
      <c r="AI338" s="413"/>
      <c r="AJ338" s="413"/>
      <c r="AK338" s="413"/>
      <c r="AL338" s="441" t="b">
        <v>0</v>
      </c>
      <c r="AM338" s="441" t="b">
        <v>0</v>
      </c>
      <c r="AN338" s="46" t="b">
        <v>0</v>
      </c>
      <c r="AO338" s="464"/>
      <c r="AP338" s="1270"/>
      <c r="AQ338" s="1270"/>
    </row>
    <row r="339" ht="21.0" customHeight="1">
      <c r="A339" s="1637">
        <v>336.0</v>
      </c>
      <c r="B339" s="456"/>
      <c r="C339" s="57" t="s">
        <v>6630</v>
      </c>
      <c r="D339" s="469" t="s">
        <v>6631</v>
      </c>
      <c r="E339" s="503">
        <v>35791.0</v>
      </c>
      <c r="F339" s="482">
        <f t="shared" si="52"/>
        <v>25</v>
      </c>
      <c r="G339" s="1062">
        <f t="shared" si="17"/>
        <v>25.83013699</v>
      </c>
      <c r="H339" s="56">
        <v>4.0829479E7</v>
      </c>
      <c r="I339" s="491" t="s">
        <v>391</v>
      </c>
      <c r="J339" s="491"/>
      <c r="K339" s="57" t="s">
        <v>6632</v>
      </c>
      <c r="L339" s="57">
        <v>1.525328871E9</v>
      </c>
      <c r="M339" s="413"/>
      <c r="N339" s="413"/>
      <c r="O339" s="57" t="s">
        <v>6633</v>
      </c>
      <c r="P339" s="413"/>
      <c r="Q339" s="413"/>
      <c r="R339" s="413"/>
      <c r="S339" s="57">
        <v>1.536693571E9</v>
      </c>
      <c r="T339" s="413"/>
      <c r="U339" s="413"/>
      <c r="V339" s="413"/>
      <c r="W339" s="413"/>
      <c r="X339" s="413"/>
      <c r="Y339" s="413"/>
      <c r="Z339" s="413"/>
      <c r="AA339" s="413"/>
      <c r="AB339" s="413"/>
      <c r="AC339" s="413"/>
      <c r="AD339" s="413"/>
      <c r="AE339" s="413"/>
      <c r="AF339" s="413"/>
      <c r="AG339" s="413"/>
      <c r="AH339" s="413"/>
      <c r="AI339" s="413"/>
      <c r="AJ339" s="413"/>
      <c r="AK339" s="413"/>
      <c r="AL339" s="441" t="b">
        <v>0</v>
      </c>
      <c r="AM339" s="441" t="b">
        <v>0</v>
      </c>
      <c r="AN339" s="46" t="b">
        <v>0</v>
      </c>
      <c r="AO339" s="464"/>
      <c r="AP339" s="1270"/>
      <c r="AQ339" s="1270"/>
    </row>
    <row r="340" ht="21.0" customHeight="1">
      <c r="A340" s="1637">
        <v>337.0</v>
      </c>
      <c r="B340" s="456"/>
      <c r="C340" s="413" t="s">
        <v>6634</v>
      </c>
      <c r="D340" s="469" t="s">
        <v>6635</v>
      </c>
      <c r="E340" s="435">
        <v>34809.0</v>
      </c>
      <c r="F340" s="473">
        <f t="shared" si="52"/>
        <v>28</v>
      </c>
      <c r="G340" s="1062">
        <f t="shared" si="17"/>
        <v>28.52054795</v>
      </c>
      <c r="H340" s="59">
        <v>3.861285E7</v>
      </c>
      <c r="I340" s="52" t="s">
        <v>391</v>
      </c>
      <c r="J340" s="52"/>
      <c r="K340" s="413" t="s">
        <v>6636</v>
      </c>
      <c r="L340" s="413">
        <v>1.157274699E9</v>
      </c>
      <c r="M340" s="413"/>
      <c r="N340" s="413"/>
      <c r="O340" s="413" t="s">
        <v>6637</v>
      </c>
      <c r="P340" s="413"/>
      <c r="Q340" s="413"/>
      <c r="R340" s="413"/>
      <c r="S340" s="413"/>
      <c r="T340" s="413"/>
      <c r="U340" s="413"/>
      <c r="V340" s="413"/>
      <c r="W340" s="413"/>
      <c r="X340" s="413"/>
      <c r="Y340" s="413"/>
      <c r="Z340" s="413"/>
      <c r="AA340" s="413"/>
      <c r="AB340" s="413"/>
      <c r="AC340" s="413"/>
      <c r="AD340" s="413"/>
      <c r="AE340" s="413"/>
      <c r="AF340" s="413"/>
      <c r="AG340" s="413"/>
      <c r="AH340" s="413"/>
      <c r="AI340" s="413"/>
      <c r="AJ340" s="413"/>
      <c r="AK340" s="413"/>
      <c r="AL340" s="441" t="b">
        <v>0</v>
      </c>
      <c r="AM340" s="441" t="b">
        <v>0</v>
      </c>
      <c r="AN340" s="46" t="b">
        <v>0</v>
      </c>
      <c r="AO340" s="464"/>
      <c r="AP340" s="1270"/>
      <c r="AQ340" s="1270"/>
    </row>
    <row r="341" ht="21.0" customHeight="1">
      <c r="A341" s="1637">
        <v>338.0</v>
      </c>
      <c r="B341" s="456"/>
      <c r="C341" s="413" t="s">
        <v>6638</v>
      </c>
      <c r="D341" s="469" t="s">
        <v>6639</v>
      </c>
      <c r="E341" s="435">
        <v>35432.0</v>
      </c>
      <c r="F341" s="500">
        <f t="shared" si="52"/>
        <v>26</v>
      </c>
      <c r="G341" s="1062">
        <f t="shared" si="17"/>
        <v>26.81369863</v>
      </c>
      <c r="H341" s="59">
        <v>4.0159018E7</v>
      </c>
      <c r="I341" s="52" t="s">
        <v>391</v>
      </c>
      <c r="J341" s="52"/>
      <c r="K341" s="413" t="s">
        <v>6179</v>
      </c>
      <c r="L341" s="413" t="s">
        <v>6640</v>
      </c>
      <c r="M341" s="413"/>
      <c r="N341" s="413"/>
      <c r="O341" s="413"/>
      <c r="P341" s="413"/>
      <c r="Q341" s="413"/>
      <c r="R341" s="413"/>
      <c r="S341" s="413"/>
      <c r="T341" s="413"/>
      <c r="U341" s="413"/>
      <c r="V341" s="413"/>
      <c r="W341" s="413"/>
      <c r="X341" s="413"/>
      <c r="Y341" s="413"/>
      <c r="Z341" s="413"/>
      <c r="AA341" s="413"/>
      <c r="AB341" s="413"/>
      <c r="AC341" s="413"/>
      <c r="AD341" s="413"/>
      <c r="AE341" s="413"/>
      <c r="AF341" s="413"/>
      <c r="AG341" s="413"/>
      <c r="AH341" s="413"/>
      <c r="AI341" s="413"/>
      <c r="AJ341" s="413"/>
      <c r="AK341" s="413"/>
      <c r="AL341" s="441" t="b">
        <v>0</v>
      </c>
      <c r="AM341" s="441" t="b">
        <v>0</v>
      </c>
      <c r="AN341" s="46" t="b">
        <v>0</v>
      </c>
      <c r="AO341" s="464"/>
      <c r="AP341" s="1270"/>
      <c r="AQ341" s="1270"/>
    </row>
    <row r="342" ht="21.0" customHeight="1">
      <c r="A342" s="1637">
        <v>339.0</v>
      </c>
      <c r="B342" s="456"/>
      <c r="C342" s="57" t="s">
        <v>6641</v>
      </c>
      <c r="D342" s="434" t="s">
        <v>6642</v>
      </c>
      <c r="E342" s="435">
        <v>36637.0</v>
      </c>
      <c r="F342" s="495">
        <v>19.0</v>
      </c>
      <c r="G342" s="1062">
        <f t="shared" si="17"/>
        <v>23.51232877</v>
      </c>
      <c r="H342" s="56">
        <v>4.2646501E7</v>
      </c>
      <c r="I342" s="529" t="s">
        <v>391</v>
      </c>
      <c r="J342" s="529"/>
      <c r="K342" s="57" t="s">
        <v>6643</v>
      </c>
      <c r="L342" s="57">
        <v>1.131883099E9</v>
      </c>
      <c r="M342" s="413"/>
      <c r="N342" s="413"/>
      <c r="O342" s="57" t="s">
        <v>6644</v>
      </c>
      <c r="P342" s="413"/>
      <c r="Q342" s="413"/>
      <c r="R342" s="499"/>
      <c r="S342" s="57"/>
      <c r="T342" s="413"/>
      <c r="U342" s="413"/>
      <c r="V342" s="413"/>
      <c r="W342" s="413"/>
      <c r="X342" s="413"/>
      <c r="Y342" s="413"/>
      <c r="Z342" s="413"/>
      <c r="AA342" s="413"/>
      <c r="AB342" s="413"/>
      <c r="AC342" s="413"/>
      <c r="AD342" s="413"/>
      <c r="AE342" s="413"/>
      <c r="AF342" s="413"/>
      <c r="AG342" s="413"/>
      <c r="AH342" s="413"/>
      <c r="AI342" s="413"/>
      <c r="AJ342" s="413"/>
      <c r="AK342" s="413"/>
      <c r="AL342" s="441" t="b">
        <v>0</v>
      </c>
      <c r="AM342" s="441" t="b">
        <v>0</v>
      </c>
      <c r="AN342" s="46" t="b">
        <v>0</v>
      </c>
      <c r="AO342" s="464"/>
      <c r="AP342" s="1270"/>
      <c r="AQ342" s="1270"/>
    </row>
    <row r="343" ht="21.0" customHeight="1">
      <c r="A343" s="1637">
        <v>340.0</v>
      </c>
      <c r="B343" s="432"/>
      <c r="C343" s="413" t="s">
        <v>6645</v>
      </c>
      <c r="D343" s="511" t="s">
        <v>6646</v>
      </c>
      <c r="E343" s="435">
        <v>35928.0</v>
      </c>
      <c r="F343" s="473">
        <f t="shared" ref="F343:F345" si="53">DATEDIF(E343,TODAY(),"Y")</f>
        <v>25</v>
      </c>
      <c r="G343" s="1062">
        <f t="shared" si="17"/>
        <v>25.45479452</v>
      </c>
      <c r="H343" s="63">
        <v>9.5728553E7</v>
      </c>
      <c r="I343" s="27" t="s">
        <v>6214</v>
      </c>
      <c r="J343" s="27"/>
      <c r="K343" s="498" t="s">
        <v>6647</v>
      </c>
      <c r="L343" s="413">
        <v>1.155164757E9</v>
      </c>
      <c r="M343" s="413"/>
      <c r="N343" s="413"/>
      <c r="O343" s="413" t="s">
        <v>6648</v>
      </c>
      <c r="P343" s="413"/>
      <c r="Q343" s="413"/>
      <c r="R343" s="413"/>
      <c r="S343" s="498"/>
      <c r="T343" s="413"/>
      <c r="U343" s="413"/>
      <c r="V343" s="413"/>
      <c r="W343" s="413"/>
      <c r="X343" s="413"/>
      <c r="Y343" s="413"/>
      <c r="Z343" s="413"/>
      <c r="AA343" s="413"/>
      <c r="AB343" s="413"/>
      <c r="AC343" s="413"/>
      <c r="AD343" s="413"/>
      <c r="AE343" s="413"/>
      <c r="AF343" s="413"/>
      <c r="AG343" s="413"/>
      <c r="AH343" s="413"/>
      <c r="AI343" s="413"/>
      <c r="AJ343" s="413"/>
      <c r="AK343" s="413"/>
      <c r="AL343" s="441" t="b">
        <v>0</v>
      </c>
      <c r="AM343" s="441" t="b">
        <v>0</v>
      </c>
      <c r="AN343" s="46" t="b">
        <v>0</v>
      </c>
      <c r="AO343" s="464"/>
      <c r="AP343" s="1270"/>
      <c r="AQ343" s="1270"/>
    </row>
    <row r="344" ht="21.0" customHeight="1">
      <c r="A344" s="1636">
        <v>341.0</v>
      </c>
      <c r="B344" s="456"/>
      <c r="C344" s="57" t="s">
        <v>6649</v>
      </c>
      <c r="D344" s="502" t="s">
        <v>6650</v>
      </c>
      <c r="E344" s="503">
        <v>36511.0</v>
      </c>
      <c r="F344" s="482">
        <f t="shared" si="53"/>
        <v>23</v>
      </c>
      <c r="G344" s="1062">
        <f t="shared" si="17"/>
        <v>23.85753425</v>
      </c>
      <c r="H344" s="56">
        <v>9.5924926E7</v>
      </c>
      <c r="I344" s="491" t="s">
        <v>3791</v>
      </c>
      <c r="J344" s="491"/>
      <c r="K344" s="57" t="s">
        <v>6651</v>
      </c>
      <c r="L344" s="57" t="s">
        <v>6652</v>
      </c>
      <c r="M344" s="413"/>
      <c r="N344" s="413"/>
      <c r="O344" s="57" t="s">
        <v>2272</v>
      </c>
      <c r="P344" s="413"/>
      <c r="Q344" s="413"/>
      <c r="R344" s="413"/>
      <c r="S344" s="57" t="s">
        <v>6652</v>
      </c>
      <c r="T344" s="413"/>
      <c r="U344" s="413"/>
      <c r="V344" s="413"/>
      <c r="W344" s="413"/>
      <c r="X344" s="413"/>
      <c r="Y344" s="413"/>
      <c r="Z344" s="413"/>
      <c r="AA344" s="413"/>
      <c r="AB344" s="413"/>
      <c r="AC344" s="413"/>
      <c r="AD344" s="413"/>
      <c r="AE344" s="413"/>
      <c r="AF344" s="413"/>
      <c r="AG344" s="413"/>
      <c r="AH344" s="413"/>
      <c r="AI344" s="413"/>
      <c r="AJ344" s="413"/>
      <c r="AK344" s="413"/>
      <c r="AL344" s="441" t="b">
        <v>0</v>
      </c>
      <c r="AM344" s="441" t="b">
        <v>0</v>
      </c>
      <c r="AN344" s="46" t="b">
        <v>0</v>
      </c>
      <c r="AO344" s="464"/>
      <c r="AP344" s="1270"/>
      <c r="AQ344" s="1270"/>
    </row>
    <row r="345" ht="21.0" customHeight="1">
      <c r="A345" s="1637">
        <v>342.0</v>
      </c>
      <c r="B345" s="432"/>
      <c r="C345" s="57" t="s">
        <v>6653</v>
      </c>
      <c r="D345" s="434" t="s">
        <v>6654</v>
      </c>
      <c r="E345" s="503">
        <v>36155.0</v>
      </c>
      <c r="F345" s="482">
        <f t="shared" si="53"/>
        <v>24</v>
      </c>
      <c r="G345" s="1062">
        <f t="shared" si="17"/>
        <v>24.83287671</v>
      </c>
      <c r="H345" s="56">
        <v>4.1566196E7</v>
      </c>
      <c r="I345" s="52" t="s">
        <v>391</v>
      </c>
      <c r="J345" s="52"/>
      <c r="K345" s="57" t="s">
        <v>6655</v>
      </c>
      <c r="L345" s="57">
        <v>2.326409985E9</v>
      </c>
      <c r="M345" s="413"/>
      <c r="N345" s="413"/>
      <c r="O345" s="57" t="s">
        <v>2272</v>
      </c>
      <c r="P345" s="413"/>
      <c r="Q345" s="413"/>
      <c r="R345" s="413"/>
      <c r="S345" s="57" t="s">
        <v>6656</v>
      </c>
      <c r="T345" s="413"/>
      <c r="U345" s="413"/>
      <c r="V345" s="413"/>
      <c r="W345" s="413"/>
      <c r="X345" s="413"/>
      <c r="Y345" s="413"/>
      <c r="Z345" s="413"/>
      <c r="AA345" s="413"/>
      <c r="AB345" s="413"/>
      <c r="AC345" s="413"/>
      <c r="AD345" s="413"/>
      <c r="AE345" s="413"/>
      <c r="AF345" s="413"/>
      <c r="AG345" s="413"/>
      <c r="AH345" s="413"/>
      <c r="AI345" s="413"/>
      <c r="AJ345" s="413"/>
      <c r="AK345" s="413"/>
      <c r="AL345" s="441" t="b">
        <v>0</v>
      </c>
      <c r="AM345" s="441" t="b">
        <v>0</v>
      </c>
      <c r="AN345" s="46" t="b">
        <v>0</v>
      </c>
      <c r="AO345" s="464"/>
      <c r="AP345" s="1270"/>
      <c r="AQ345" s="1270"/>
    </row>
    <row r="346" ht="21.0" customHeight="1">
      <c r="A346" s="1637">
        <v>343.0</v>
      </c>
      <c r="B346" s="432"/>
      <c r="C346" s="413" t="s">
        <v>6657</v>
      </c>
      <c r="D346" s="434" t="s">
        <v>6658</v>
      </c>
      <c r="E346" s="483">
        <v>35116.0</v>
      </c>
      <c r="F346" s="473">
        <v>21.0</v>
      </c>
      <c r="G346" s="1062">
        <f t="shared" si="17"/>
        <v>27.67945205</v>
      </c>
      <c r="H346" s="59">
        <v>3.9029145E7</v>
      </c>
      <c r="I346" s="52" t="s">
        <v>391</v>
      </c>
      <c r="J346" s="52"/>
      <c r="K346" s="413" t="s">
        <v>6659</v>
      </c>
      <c r="L346" s="413" t="s">
        <v>6660</v>
      </c>
      <c r="M346" s="413"/>
      <c r="N346" s="413"/>
      <c r="O346" s="413" t="s">
        <v>6661</v>
      </c>
      <c r="P346" s="413"/>
      <c r="Q346" s="413"/>
      <c r="R346" s="413"/>
      <c r="S346" s="57"/>
      <c r="T346" s="413"/>
      <c r="U346" s="469"/>
      <c r="V346" s="494"/>
      <c r="W346" s="494"/>
      <c r="X346" s="494"/>
      <c r="Y346" s="494"/>
      <c r="Z346" s="494"/>
      <c r="AA346" s="494"/>
      <c r="AB346" s="494"/>
      <c r="AC346" s="494"/>
      <c r="AD346" s="494"/>
      <c r="AE346" s="494"/>
      <c r="AF346" s="494"/>
      <c r="AG346" s="494"/>
      <c r="AH346" s="494"/>
      <c r="AI346" s="494"/>
      <c r="AJ346" s="494"/>
      <c r="AK346" s="494"/>
      <c r="AL346" s="441" t="b">
        <v>0</v>
      </c>
      <c r="AM346" s="441" t="b">
        <v>0</v>
      </c>
      <c r="AN346" s="46" t="b">
        <v>0</v>
      </c>
      <c r="AO346" s="470"/>
      <c r="AP346" s="1638"/>
      <c r="AQ346" s="1638"/>
    </row>
    <row r="347" ht="21.0" customHeight="1">
      <c r="A347" s="1637">
        <v>344.0</v>
      </c>
      <c r="B347" s="432"/>
      <c r="C347" s="413" t="s">
        <v>6662</v>
      </c>
      <c r="D347" s="434" t="s">
        <v>6663</v>
      </c>
      <c r="E347" s="435">
        <v>35791.0</v>
      </c>
      <c r="F347" s="473">
        <f t="shared" ref="F347:F353" si="54">DATEDIF(E347,TODAY(),"Y")</f>
        <v>25</v>
      </c>
      <c r="G347" s="1062">
        <f t="shared" si="17"/>
        <v>25.83013699</v>
      </c>
      <c r="H347" s="59" t="s">
        <v>619</v>
      </c>
      <c r="I347" s="27" t="s">
        <v>6664</v>
      </c>
      <c r="J347" s="27"/>
      <c r="K347" s="413" t="s">
        <v>6665</v>
      </c>
      <c r="L347" s="413">
        <v>3.4646835167E10</v>
      </c>
      <c r="M347" s="413"/>
      <c r="N347" s="413"/>
      <c r="O347" s="413" t="s">
        <v>6666</v>
      </c>
      <c r="P347" s="413"/>
      <c r="Q347" s="413"/>
      <c r="R347" s="413"/>
      <c r="S347" s="413"/>
      <c r="T347" s="413"/>
      <c r="U347" s="469"/>
      <c r="V347" s="494"/>
      <c r="W347" s="494"/>
      <c r="X347" s="494"/>
      <c r="Y347" s="494"/>
      <c r="Z347" s="494"/>
      <c r="AA347" s="494"/>
      <c r="AB347" s="494"/>
      <c r="AC347" s="494"/>
      <c r="AD347" s="494"/>
      <c r="AE347" s="494"/>
      <c r="AF347" s="494"/>
      <c r="AG347" s="494"/>
      <c r="AH347" s="494"/>
      <c r="AI347" s="494"/>
      <c r="AJ347" s="494"/>
      <c r="AK347" s="494"/>
      <c r="AL347" s="441" t="b">
        <v>0</v>
      </c>
      <c r="AM347" s="441" t="b">
        <v>0</v>
      </c>
      <c r="AN347" s="46" t="b">
        <v>0</v>
      </c>
      <c r="AO347" s="494"/>
      <c r="AP347" s="1639"/>
      <c r="AQ347" s="1639"/>
    </row>
    <row r="348" ht="21.0" customHeight="1">
      <c r="A348" s="1637">
        <v>345.0</v>
      </c>
      <c r="B348" s="432"/>
      <c r="C348" s="413" t="s">
        <v>3302</v>
      </c>
      <c r="D348" s="434" t="s">
        <v>6667</v>
      </c>
      <c r="E348" s="483">
        <v>35979.0</v>
      </c>
      <c r="F348" s="473">
        <f t="shared" si="54"/>
        <v>25</v>
      </c>
      <c r="G348" s="1062">
        <f t="shared" si="17"/>
        <v>25.31506849</v>
      </c>
      <c r="H348" s="59">
        <v>4.1308792E7</v>
      </c>
      <c r="I348" s="52"/>
      <c r="J348" s="52"/>
      <c r="K348" s="413" t="s">
        <v>6668</v>
      </c>
      <c r="L348" s="413">
        <v>1.150421656E9</v>
      </c>
      <c r="M348" s="413"/>
      <c r="N348" s="413"/>
      <c r="O348" s="413" t="s">
        <v>6025</v>
      </c>
      <c r="P348" s="413"/>
      <c r="Q348" s="413"/>
      <c r="R348" s="413"/>
      <c r="S348" s="413"/>
      <c r="T348" s="413"/>
      <c r="U348" s="530"/>
      <c r="V348" s="494"/>
      <c r="W348" s="470"/>
      <c r="X348" s="470"/>
      <c r="Y348" s="470"/>
      <c r="Z348" s="470"/>
      <c r="AA348" s="470"/>
      <c r="AB348" s="470"/>
      <c r="AC348" s="470"/>
      <c r="AD348" s="470"/>
      <c r="AE348" s="470"/>
      <c r="AF348" s="470"/>
      <c r="AG348" s="470"/>
      <c r="AH348" s="470"/>
      <c r="AI348" s="470"/>
      <c r="AJ348" s="470"/>
      <c r="AK348" s="470"/>
      <c r="AL348" s="441" t="b">
        <v>0</v>
      </c>
      <c r="AM348" s="441" t="b">
        <v>0</v>
      </c>
      <c r="AN348" s="46" t="b">
        <v>0</v>
      </c>
      <c r="AO348" s="470"/>
      <c r="AP348" s="1638"/>
      <c r="AQ348" s="1638"/>
    </row>
    <row r="349" ht="21.0" customHeight="1">
      <c r="A349" s="1637">
        <v>346.0</v>
      </c>
      <c r="B349" s="432"/>
      <c r="C349" s="413" t="s">
        <v>6669</v>
      </c>
      <c r="D349" s="434" t="s">
        <v>6670</v>
      </c>
      <c r="E349" s="435">
        <v>31611.0</v>
      </c>
      <c r="F349" s="473">
        <f t="shared" si="54"/>
        <v>37</v>
      </c>
      <c r="G349" s="1062">
        <f t="shared" si="17"/>
        <v>37.28219178</v>
      </c>
      <c r="H349" s="59">
        <v>3.2255954E7</v>
      </c>
      <c r="I349" s="52" t="s">
        <v>391</v>
      </c>
      <c r="J349" s="52"/>
      <c r="K349" s="413" t="s">
        <v>6671</v>
      </c>
      <c r="L349" s="413">
        <v>1.556220045E9</v>
      </c>
      <c r="M349" s="413"/>
      <c r="N349" s="413"/>
      <c r="O349" s="413" t="s">
        <v>6672</v>
      </c>
      <c r="P349" s="413"/>
      <c r="Q349" s="413"/>
      <c r="R349" s="413"/>
      <c r="S349" s="413"/>
      <c r="T349" s="413"/>
      <c r="U349" s="469"/>
      <c r="V349" s="531"/>
      <c r="W349" s="470"/>
      <c r="X349" s="470"/>
      <c r="Y349" s="470"/>
      <c r="Z349" s="470"/>
      <c r="AA349" s="470"/>
      <c r="AB349" s="470"/>
      <c r="AC349" s="470"/>
      <c r="AD349" s="470"/>
      <c r="AE349" s="470"/>
      <c r="AF349" s="470"/>
      <c r="AG349" s="470"/>
      <c r="AH349" s="470"/>
      <c r="AI349" s="470"/>
      <c r="AJ349" s="470"/>
      <c r="AK349" s="470"/>
      <c r="AL349" s="441" t="b">
        <v>0</v>
      </c>
      <c r="AM349" s="441" t="b">
        <v>0</v>
      </c>
      <c r="AN349" s="46" t="b">
        <v>0</v>
      </c>
      <c r="AO349" s="470"/>
      <c r="AP349" s="1638"/>
      <c r="AQ349" s="1638"/>
    </row>
    <row r="350" ht="21.0" customHeight="1">
      <c r="A350" s="1637">
        <v>347.0</v>
      </c>
      <c r="B350" s="432"/>
      <c r="C350" s="413" t="s">
        <v>6673</v>
      </c>
      <c r="D350" s="434" t="s">
        <v>6674</v>
      </c>
      <c r="E350" s="483">
        <v>33772.0</v>
      </c>
      <c r="F350" s="473">
        <f t="shared" si="54"/>
        <v>31</v>
      </c>
      <c r="G350" s="1062">
        <f t="shared" si="17"/>
        <v>31.36164384</v>
      </c>
      <c r="H350" s="59">
        <v>3.6814901E7</v>
      </c>
      <c r="I350" s="52"/>
      <c r="J350" s="52"/>
      <c r="K350" s="413" t="s">
        <v>6675</v>
      </c>
      <c r="L350" s="413">
        <v>2.615163739E9</v>
      </c>
      <c r="M350" s="413"/>
      <c r="N350" s="413"/>
      <c r="O350" s="413"/>
      <c r="P350" s="413"/>
      <c r="Q350" s="413"/>
      <c r="R350" s="413"/>
      <c r="S350" s="413"/>
      <c r="T350" s="413"/>
      <c r="U350" s="469"/>
      <c r="V350" s="494"/>
      <c r="W350" s="470"/>
      <c r="X350" s="470"/>
      <c r="Y350" s="470"/>
      <c r="Z350" s="470"/>
      <c r="AA350" s="470"/>
      <c r="AB350" s="470"/>
      <c r="AC350" s="470"/>
      <c r="AD350" s="470"/>
      <c r="AE350" s="470"/>
      <c r="AF350" s="470"/>
      <c r="AG350" s="470"/>
      <c r="AH350" s="470"/>
      <c r="AI350" s="470"/>
      <c r="AJ350" s="470"/>
      <c r="AK350" s="470"/>
      <c r="AL350" s="441" t="b">
        <v>0</v>
      </c>
      <c r="AM350" s="441" t="b">
        <v>0</v>
      </c>
      <c r="AN350" s="46" t="b">
        <v>0</v>
      </c>
      <c r="AO350" s="470"/>
      <c r="AP350" s="1638"/>
      <c r="AQ350" s="1638"/>
    </row>
    <row r="351" ht="21.0" customHeight="1">
      <c r="A351" s="1637">
        <v>348.0</v>
      </c>
      <c r="B351" s="432"/>
      <c r="C351" s="413" t="s">
        <v>6676</v>
      </c>
      <c r="D351" s="434" t="s">
        <v>6677</v>
      </c>
      <c r="E351" s="483">
        <v>32965.0</v>
      </c>
      <c r="F351" s="473">
        <f t="shared" si="54"/>
        <v>33</v>
      </c>
      <c r="G351" s="1062">
        <f t="shared" si="17"/>
        <v>33.57260274</v>
      </c>
      <c r="H351" s="59">
        <v>9.5114193E7</v>
      </c>
      <c r="I351" s="52"/>
      <c r="J351" s="52"/>
      <c r="K351" s="413" t="s">
        <v>6678</v>
      </c>
      <c r="L351" s="413" t="s">
        <v>6679</v>
      </c>
      <c r="M351" s="413"/>
      <c r="N351" s="413"/>
      <c r="O351" s="413" t="s">
        <v>6680</v>
      </c>
      <c r="P351" s="413"/>
      <c r="Q351" s="413"/>
      <c r="R351" s="413"/>
      <c r="S351" s="413"/>
      <c r="T351" s="413"/>
      <c r="U351" s="469"/>
      <c r="V351" s="494"/>
      <c r="W351" s="470"/>
      <c r="X351" s="470"/>
      <c r="Y351" s="470"/>
      <c r="Z351" s="470"/>
      <c r="AA351" s="470"/>
      <c r="AB351" s="470"/>
      <c r="AC351" s="470"/>
      <c r="AD351" s="470"/>
      <c r="AE351" s="470"/>
      <c r="AF351" s="470"/>
      <c r="AG351" s="470"/>
      <c r="AH351" s="470"/>
      <c r="AI351" s="470"/>
      <c r="AJ351" s="470"/>
      <c r="AK351" s="470"/>
      <c r="AL351" s="441" t="b">
        <v>0</v>
      </c>
      <c r="AM351" s="441" t="b">
        <v>0</v>
      </c>
      <c r="AN351" s="46" t="b">
        <v>0</v>
      </c>
      <c r="AO351" s="470"/>
      <c r="AP351" s="1638"/>
      <c r="AQ351" s="1638"/>
    </row>
    <row r="352" ht="21.0" customHeight="1">
      <c r="A352" s="1637">
        <v>349.0</v>
      </c>
      <c r="B352" s="432"/>
      <c r="C352" s="413" t="s">
        <v>6681</v>
      </c>
      <c r="D352" s="434" t="s">
        <v>6682</v>
      </c>
      <c r="E352" s="435">
        <v>34723.0</v>
      </c>
      <c r="F352" s="473">
        <f t="shared" si="54"/>
        <v>28</v>
      </c>
      <c r="G352" s="1062">
        <f t="shared" si="17"/>
        <v>28.75616438</v>
      </c>
      <c r="H352" s="59">
        <v>9.5151994E7</v>
      </c>
      <c r="I352" s="52" t="s">
        <v>5848</v>
      </c>
      <c r="J352" s="52"/>
      <c r="K352" s="413" t="s">
        <v>6683</v>
      </c>
      <c r="L352" s="413">
        <v>1.166448179E9</v>
      </c>
      <c r="M352" s="413"/>
      <c r="N352" s="413"/>
      <c r="O352" s="413" t="s">
        <v>6684</v>
      </c>
      <c r="P352" s="413"/>
      <c r="Q352" s="413"/>
      <c r="R352" s="413"/>
      <c r="S352" s="413"/>
      <c r="T352" s="413"/>
      <c r="U352" s="469"/>
      <c r="V352" s="494"/>
      <c r="W352" s="470"/>
      <c r="X352" s="470"/>
      <c r="Y352" s="470"/>
      <c r="Z352" s="470"/>
      <c r="AA352" s="470"/>
      <c r="AB352" s="470"/>
      <c r="AC352" s="470"/>
      <c r="AD352" s="470"/>
      <c r="AE352" s="470"/>
      <c r="AF352" s="470"/>
      <c r="AG352" s="470"/>
      <c r="AH352" s="470"/>
      <c r="AI352" s="470"/>
      <c r="AJ352" s="470"/>
      <c r="AK352" s="470"/>
      <c r="AL352" s="441" t="b">
        <v>0</v>
      </c>
      <c r="AM352" s="441" t="b">
        <v>0</v>
      </c>
      <c r="AN352" s="46" t="b">
        <v>0</v>
      </c>
      <c r="AO352" s="470"/>
      <c r="AP352" s="1638"/>
      <c r="AQ352" s="1638"/>
    </row>
    <row r="353" ht="21.0" customHeight="1">
      <c r="A353" s="1637">
        <v>350.0</v>
      </c>
      <c r="B353" s="432"/>
      <c r="C353" s="413" t="s">
        <v>6685</v>
      </c>
      <c r="D353" s="434" t="s">
        <v>6686</v>
      </c>
      <c r="E353" s="435">
        <v>36417.0</v>
      </c>
      <c r="F353" s="473">
        <f t="shared" si="54"/>
        <v>24</v>
      </c>
      <c r="G353" s="1062">
        <f t="shared" si="17"/>
        <v>24.11506849</v>
      </c>
      <c r="H353" s="59">
        <v>4.221354E7</v>
      </c>
      <c r="I353" s="52"/>
      <c r="J353" s="52"/>
      <c r="K353" s="413" t="s">
        <v>6687</v>
      </c>
      <c r="L353" s="413">
        <v>1.560197808E9</v>
      </c>
      <c r="M353" s="413"/>
      <c r="N353" s="413"/>
      <c r="O353" s="413" t="s">
        <v>6025</v>
      </c>
      <c r="P353" s="413"/>
      <c r="Q353" s="413"/>
      <c r="R353" s="413"/>
      <c r="S353" s="413"/>
      <c r="T353" s="413"/>
      <c r="U353" s="469"/>
      <c r="V353" s="469"/>
      <c r="W353" s="464"/>
      <c r="X353" s="464"/>
      <c r="Y353" s="464"/>
      <c r="Z353" s="464"/>
      <c r="AA353" s="464"/>
      <c r="AB353" s="464"/>
      <c r="AC353" s="464"/>
      <c r="AD353" s="464"/>
      <c r="AE353" s="464"/>
      <c r="AF353" s="464"/>
      <c r="AG353" s="464"/>
      <c r="AH353" s="464"/>
      <c r="AI353" s="464"/>
      <c r="AJ353" s="464"/>
      <c r="AK353" s="464"/>
      <c r="AL353" s="441" t="b">
        <v>0</v>
      </c>
      <c r="AM353" s="441" t="b">
        <v>0</v>
      </c>
      <c r="AN353" s="46" t="b">
        <v>0</v>
      </c>
      <c r="AO353" s="464"/>
      <c r="AP353" s="1270"/>
      <c r="AQ353" s="1270"/>
    </row>
    <row r="354" ht="21.0" customHeight="1">
      <c r="A354" s="1636">
        <v>351.0</v>
      </c>
      <c r="B354" s="477"/>
      <c r="C354" s="55" t="s">
        <v>6688</v>
      </c>
      <c r="D354" s="448" t="s">
        <v>6689</v>
      </c>
      <c r="E354" s="435">
        <v>35937.0</v>
      </c>
      <c r="F354" s="479">
        <f>2020-1998</f>
        <v>22</v>
      </c>
      <c r="G354" s="1062">
        <f t="shared" si="17"/>
        <v>25.43013699</v>
      </c>
      <c r="H354" s="61">
        <v>4.19391151E8</v>
      </c>
      <c r="I354" s="436" t="s">
        <v>391</v>
      </c>
      <c r="J354" s="436"/>
      <c r="K354" s="55" t="s">
        <v>6690</v>
      </c>
      <c r="L354" s="57">
        <v>1.151052869E9</v>
      </c>
      <c r="M354" s="413"/>
      <c r="N354" s="403"/>
      <c r="O354" s="57" t="s">
        <v>6691</v>
      </c>
      <c r="P354" s="413"/>
      <c r="Q354" s="413"/>
      <c r="R354" s="403"/>
      <c r="S354" s="57"/>
      <c r="T354" s="413"/>
      <c r="U354" s="413"/>
      <c r="V354" s="469"/>
      <c r="W354" s="469"/>
      <c r="X354" s="469"/>
      <c r="Y354" s="469"/>
      <c r="Z354" s="469"/>
      <c r="AA354" s="469"/>
      <c r="AB354" s="469"/>
      <c r="AC354" s="469"/>
      <c r="AD354" s="469"/>
      <c r="AE354" s="469"/>
      <c r="AF354" s="469"/>
      <c r="AG354" s="469"/>
      <c r="AH354" s="469"/>
      <c r="AI354" s="469"/>
      <c r="AJ354" s="469"/>
      <c r="AK354" s="469"/>
      <c r="AL354" s="441" t="b">
        <v>0</v>
      </c>
      <c r="AM354" s="441" t="b">
        <v>0</v>
      </c>
      <c r="AN354" s="46" t="b">
        <v>0</v>
      </c>
      <c r="AO354" s="464"/>
      <c r="AP354" s="1270"/>
      <c r="AQ354" s="1270"/>
    </row>
    <row r="355" ht="21.0" customHeight="1">
      <c r="A355" s="1637">
        <v>352.0</v>
      </c>
      <c r="B355" s="477"/>
      <c r="C355" s="403" t="s">
        <v>6692</v>
      </c>
      <c r="D355" s="448" t="s">
        <v>6693</v>
      </c>
      <c r="E355" s="466">
        <v>33782.0</v>
      </c>
      <c r="F355" s="468">
        <v>28.0</v>
      </c>
      <c r="G355" s="1062">
        <f t="shared" si="17"/>
        <v>31.33424658</v>
      </c>
      <c r="H355" s="58">
        <v>3.7007601E7</v>
      </c>
      <c r="I355" s="436" t="s">
        <v>391</v>
      </c>
      <c r="J355" s="436"/>
      <c r="K355" s="403" t="s">
        <v>6694</v>
      </c>
      <c r="L355" s="57">
        <v>1.136682102E9</v>
      </c>
      <c r="M355" s="413"/>
      <c r="N355" s="403"/>
      <c r="O355" s="413" t="s">
        <v>6695</v>
      </c>
      <c r="P355" s="413"/>
      <c r="Q355" s="413"/>
      <c r="R355" s="403"/>
      <c r="S355" s="413"/>
      <c r="T355" s="413"/>
      <c r="U355" s="413"/>
      <c r="V355" s="469"/>
      <c r="W355" s="469"/>
      <c r="X355" s="469"/>
      <c r="Y355" s="469"/>
      <c r="Z355" s="469"/>
      <c r="AA355" s="469"/>
      <c r="AB355" s="469"/>
      <c r="AC355" s="469"/>
      <c r="AD355" s="469"/>
      <c r="AE355" s="469"/>
      <c r="AF355" s="469"/>
      <c r="AG355" s="469"/>
      <c r="AH355" s="469"/>
      <c r="AI355" s="469"/>
      <c r="AJ355" s="469"/>
      <c r="AK355" s="469"/>
      <c r="AL355" s="441" t="b">
        <v>0</v>
      </c>
      <c r="AM355" s="441" t="b">
        <v>0</v>
      </c>
      <c r="AN355" s="46" t="b">
        <v>0</v>
      </c>
      <c r="AO355" s="464"/>
      <c r="AP355" s="1270"/>
      <c r="AQ355" s="1270"/>
    </row>
    <row r="356" ht="21.0" customHeight="1">
      <c r="A356" s="1637">
        <v>353.0</v>
      </c>
      <c r="B356" s="477"/>
      <c r="C356" s="403" t="s">
        <v>6696</v>
      </c>
      <c r="D356" s="448" t="s">
        <v>6697</v>
      </c>
      <c r="E356" s="466">
        <v>34237.0</v>
      </c>
      <c r="F356" s="468">
        <v>26.0</v>
      </c>
      <c r="G356" s="1062">
        <f t="shared" si="17"/>
        <v>30.08767123</v>
      </c>
      <c r="H356" s="58">
        <v>3.7948548E7</v>
      </c>
      <c r="I356" s="436" t="s">
        <v>2021</v>
      </c>
      <c r="J356" s="436"/>
      <c r="K356" s="403" t="s">
        <v>6698</v>
      </c>
      <c r="L356" s="413">
        <v>1.156185521E9</v>
      </c>
      <c r="M356" s="413"/>
      <c r="N356" s="403"/>
      <c r="O356" s="413" t="s">
        <v>6699</v>
      </c>
      <c r="P356" s="413"/>
      <c r="Q356" s="413"/>
      <c r="R356" s="403"/>
      <c r="S356" s="413"/>
      <c r="T356" s="413"/>
      <c r="U356" s="413"/>
      <c r="V356" s="469"/>
      <c r="W356" s="469"/>
      <c r="X356" s="469"/>
      <c r="Y356" s="469"/>
      <c r="Z356" s="469"/>
      <c r="AA356" s="469"/>
      <c r="AB356" s="469"/>
      <c r="AC356" s="469"/>
      <c r="AD356" s="469"/>
      <c r="AE356" s="469"/>
      <c r="AF356" s="469"/>
      <c r="AG356" s="469"/>
      <c r="AH356" s="469"/>
      <c r="AI356" s="469"/>
      <c r="AJ356" s="469"/>
      <c r="AK356" s="469"/>
      <c r="AL356" s="441" t="b">
        <v>0</v>
      </c>
      <c r="AM356" s="441" t="b">
        <v>0</v>
      </c>
      <c r="AN356" s="46" t="b">
        <v>0</v>
      </c>
      <c r="AO356" s="464"/>
      <c r="AP356" s="1270"/>
      <c r="AQ356" s="1270"/>
    </row>
    <row r="357" ht="21.0" customHeight="1">
      <c r="A357" s="1637">
        <v>354.0</v>
      </c>
      <c r="B357" s="456"/>
      <c r="C357" s="413" t="s">
        <v>6700</v>
      </c>
      <c r="D357" s="434" t="s">
        <v>6701</v>
      </c>
      <c r="E357" s="466">
        <v>36700.0</v>
      </c>
      <c r="F357" s="473">
        <v>20.0</v>
      </c>
      <c r="G357" s="1062">
        <f t="shared" si="17"/>
        <v>23.33972603</v>
      </c>
      <c r="H357" s="59">
        <v>4.2862523E7</v>
      </c>
      <c r="I357" s="52" t="s">
        <v>391</v>
      </c>
      <c r="J357" s="52"/>
      <c r="K357" s="413" t="s">
        <v>6702</v>
      </c>
      <c r="L357" s="413">
        <v>2.612567101E9</v>
      </c>
      <c r="M357" s="413"/>
      <c r="N357" s="413"/>
      <c r="O357" s="413" t="s">
        <v>6703</v>
      </c>
      <c r="P357" s="413"/>
      <c r="Q357" s="413"/>
      <c r="R357" s="413"/>
      <c r="S357" s="413"/>
      <c r="T357" s="413"/>
      <c r="U357" s="464"/>
      <c r="V357" s="464"/>
      <c r="W357" s="469"/>
      <c r="X357" s="469"/>
      <c r="Y357" s="469"/>
      <c r="Z357" s="469"/>
      <c r="AA357" s="469"/>
      <c r="AB357" s="469"/>
      <c r="AC357" s="469"/>
      <c r="AD357" s="464"/>
      <c r="AE357" s="464"/>
      <c r="AF357" s="469"/>
      <c r="AG357" s="469"/>
      <c r="AH357" s="469"/>
      <c r="AI357" s="469"/>
      <c r="AJ357" s="469"/>
      <c r="AK357" s="469"/>
      <c r="AL357" s="441" t="b">
        <v>0</v>
      </c>
      <c r="AM357" s="441" t="b">
        <v>0</v>
      </c>
      <c r="AN357" s="46" t="b">
        <v>0</v>
      </c>
      <c r="AO357" s="464"/>
      <c r="AP357" s="1270"/>
      <c r="AQ357" s="1270"/>
    </row>
    <row r="358" ht="21.0" customHeight="1">
      <c r="A358" s="1637">
        <v>355.0</v>
      </c>
      <c r="B358" s="456"/>
      <c r="C358" s="57" t="s">
        <v>6704</v>
      </c>
      <c r="D358" s="57" t="s">
        <v>6705</v>
      </c>
      <c r="E358" s="435">
        <v>34361.0</v>
      </c>
      <c r="F358" s="500">
        <v>26.0</v>
      </c>
      <c r="G358" s="1062">
        <f t="shared" si="17"/>
        <v>29.74794521</v>
      </c>
      <c r="H358" s="64">
        <v>3.8226637E7</v>
      </c>
      <c r="I358" s="509" t="s">
        <v>391</v>
      </c>
      <c r="J358" s="509"/>
      <c r="K358" s="510" t="s">
        <v>6706</v>
      </c>
      <c r="L358" s="510">
        <v>3.85538005E9</v>
      </c>
      <c r="M358" s="413"/>
      <c r="N358" s="413"/>
      <c r="O358" s="510" t="s">
        <v>5850</v>
      </c>
      <c r="P358" s="413"/>
      <c r="Q358" s="413"/>
      <c r="R358" s="464"/>
      <c r="S358" s="510"/>
      <c r="T358" s="413"/>
      <c r="U358" s="413"/>
      <c r="V358" s="464"/>
      <c r="W358" s="464"/>
      <c r="X358" s="464"/>
      <c r="Y358" s="464"/>
      <c r="Z358" s="464"/>
      <c r="AA358" s="464"/>
      <c r="AB358" s="464"/>
      <c r="AC358" s="464"/>
      <c r="AD358" s="413"/>
      <c r="AE358" s="413"/>
      <c r="AF358" s="464"/>
      <c r="AG358" s="464"/>
      <c r="AH358" s="464"/>
      <c r="AI358" s="464"/>
      <c r="AJ358" s="464"/>
      <c r="AK358" s="464"/>
      <c r="AL358" s="441" t="b">
        <v>0</v>
      </c>
      <c r="AM358" s="441" t="b">
        <v>0</v>
      </c>
      <c r="AN358" s="46" t="b">
        <v>0</v>
      </c>
      <c r="AO358" s="464"/>
      <c r="AP358" s="1270"/>
      <c r="AQ358" s="1270"/>
    </row>
    <row r="359" ht="21.0" customHeight="1">
      <c r="A359" s="1637">
        <v>356.0</v>
      </c>
      <c r="B359" s="456"/>
      <c r="C359" s="413" t="s">
        <v>6707</v>
      </c>
      <c r="D359" s="413" t="s">
        <v>6708</v>
      </c>
      <c r="E359" s="52">
        <v>31286.0</v>
      </c>
      <c r="F359" s="473">
        <v>35.0</v>
      </c>
      <c r="G359" s="1062">
        <f t="shared" si="17"/>
        <v>38.17260274</v>
      </c>
      <c r="H359" s="59">
        <v>3.1804963E7</v>
      </c>
      <c r="I359" s="52" t="s">
        <v>391</v>
      </c>
      <c r="J359" s="52"/>
      <c r="K359" s="413" t="s">
        <v>6709</v>
      </c>
      <c r="L359" s="413">
        <v>1.159457003E9</v>
      </c>
      <c r="M359" s="413"/>
      <c r="N359" s="413"/>
      <c r="O359" s="413" t="s">
        <v>6710</v>
      </c>
      <c r="P359" s="413"/>
      <c r="Q359" s="413"/>
      <c r="R359" s="464"/>
      <c r="S359" s="464"/>
      <c r="T359" s="413"/>
      <c r="U359" s="413"/>
      <c r="V359" s="413"/>
      <c r="W359" s="413"/>
      <c r="X359" s="413"/>
      <c r="Y359" s="413"/>
      <c r="Z359" s="413"/>
      <c r="AA359" s="413"/>
      <c r="AB359" s="413"/>
      <c r="AC359" s="413"/>
      <c r="AD359" s="413"/>
      <c r="AE359" s="413"/>
      <c r="AF359" s="413"/>
      <c r="AG359" s="413"/>
      <c r="AH359" s="413"/>
      <c r="AI359" s="413"/>
      <c r="AJ359" s="413"/>
      <c r="AK359" s="413"/>
      <c r="AL359" s="441" t="b">
        <v>0</v>
      </c>
      <c r="AM359" s="441" t="b">
        <v>0</v>
      </c>
      <c r="AN359" s="46" t="b">
        <v>0</v>
      </c>
      <c r="AO359" s="464"/>
      <c r="AP359" s="1270"/>
      <c r="AQ359" s="1270"/>
    </row>
    <row r="360" ht="21.0" customHeight="1">
      <c r="A360" s="1637">
        <v>357.0</v>
      </c>
      <c r="B360" s="477"/>
      <c r="C360" s="403" t="s">
        <v>6711</v>
      </c>
      <c r="D360" s="472" t="s">
        <v>6712</v>
      </c>
      <c r="E360" s="436">
        <v>34935.0</v>
      </c>
      <c r="F360" s="468">
        <v>24.0</v>
      </c>
      <c r="G360" s="1062">
        <f t="shared" si="17"/>
        <v>28.17534247</v>
      </c>
      <c r="H360" s="58">
        <v>3.8992819E7</v>
      </c>
      <c r="I360" s="436" t="s">
        <v>391</v>
      </c>
      <c r="J360" s="436"/>
      <c r="K360" s="403" t="s">
        <v>6713</v>
      </c>
      <c r="L360" s="413">
        <v>1.538841515E9</v>
      </c>
      <c r="M360" s="413"/>
      <c r="N360" s="403"/>
      <c r="O360" s="413" t="s">
        <v>6714</v>
      </c>
      <c r="P360" s="413"/>
      <c r="Q360" s="413"/>
      <c r="R360" s="403"/>
      <c r="S360" s="464"/>
      <c r="T360" s="413"/>
      <c r="U360" s="403"/>
      <c r="V360" s="464"/>
      <c r="W360" s="464"/>
      <c r="X360" s="464"/>
      <c r="Y360" s="464"/>
      <c r="Z360" s="464"/>
      <c r="AA360" s="464"/>
      <c r="AB360" s="464"/>
      <c r="AC360" s="413"/>
      <c r="AD360" s="464"/>
      <c r="AE360" s="464"/>
      <c r="AF360" s="464"/>
      <c r="AG360" s="464"/>
      <c r="AH360" s="464"/>
      <c r="AI360" s="464"/>
      <c r="AJ360" s="464"/>
      <c r="AK360" s="464"/>
      <c r="AL360" s="441" t="b">
        <v>0</v>
      </c>
      <c r="AM360" s="441" t="b">
        <v>0</v>
      </c>
      <c r="AN360" s="46" t="b">
        <v>0</v>
      </c>
      <c r="AO360" s="464"/>
      <c r="AP360" s="1270"/>
      <c r="AQ360" s="1270"/>
    </row>
    <row r="361" ht="21.0" customHeight="1">
      <c r="A361" s="1637">
        <v>358.0</v>
      </c>
      <c r="B361" s="456"/>
      <c r="C361" s="57" t="s">
        <v>6715</v>
      </c>
      <c r="D361" s="434" t="s">
        <v>6716</v>
      </c>
      <c r="E361" s="466">
        <v>30244.0</v>
      </c>
      <c r="F361" s="534">
        <v>37.0</v>
      </c>
      <c r="G361" s="1062">
        <f t="shared" si="17"/>
        <v>41.02739726</v>
      </c>
      <c r="H361" s="69">
        <v>2.9682144E7</v>
      </c>
      <c r="I361" s="533" t="s">
        <v>391</v>
      </c>
      <c r="J361" s="533"/>
      <c r="K361" s="493" t="s">
        <v>6717</v>
      </c>
      <c r="L361" s="510">
        <v>1.135374599E9</v>
      </c>
      <c r="M361" s="413"/>
      <c r="N361" s="413"/>
      <c r="O361" s="510" t="s">
        <v>6718</v>
      </c>
      <c r="P361" s="413"/>
      <c r="Q361" s="413"/>
      <c r="R361" s="413"/>
      <c r="S361" s="510"/>
      <c r="T361" s="413"/>
      <c r="U361" s="469"/>
      <c r="V361" s="469"/>
      <c r="W361" s="464"/>
      <c r="X361" s="464"/>
      <c r="Y361" s="464"/>
      <c r="Z361" s="464"/>
      <c r="AA361" s="464"/>
      <c r="AB361" s="464"/>
      <c r="AC361" s="464"/>
      <c r="AD361" s="469"/>
      <c r="AE361" s="469"/>
      <c r="AF361" s="464"/>
      <c r="AG361" s="464"/>
      <c r="AH361" s="464"/>
      <c r="AI361" s="464"/>
      <c r="AJ361" s="464"/>
      <c r="AK361" s="464"/>
      <c r="AL361" s="441" t="b">
        <v>0</v>
      </c>
      <c r="AM361" s="441" t="b">
        <v>0</v>
      </c>
      <c r="AN361" s="46" t="b">
        <v>0</v>
      </c>
      <c r="AO361" s="464"/>
      <c r="AP361" s="1270"/>
      <c r="AQ361" s="1270"/>
    </row>
    <row r="362" ht="21.0" customHeight="1">
      <c r="A362" s="1637">
        <v>359.0</v>
      </c>
      <c r="B362" s="456"/>
      <c r="C362" s="57" t="s">
        <v>6719</v>
      </c>
      <c r="D362" s="434" t="s">
        <v>6720</v>
      </c>
      <c r="E362" s="435">
        <v>34695.0</v>
      </c>
      <c r="F362" s="482">
        <v>25.0</v>
      </c>
      <c r="G362" s="1062">
        <f t="shared" si="17"/>
        <v>28.83287671</v>
      </c>
      <c r="H362" s="56">
        <v>3.8787245E7</v>
      </c>
      <c r="I362" s="491" t="s">
        <v>391</v>
      </c>
      <c r="J362" s="491"/>
      <c r="K362" s="57" t="s">
        <v>6721</v>
      </c>
      <c r="L362" s="57">
        <v>1.123996293E9</v>
      </c>
      <c r="M362" s="413"/>
      <c r="N362" s="413"/>
      <c r="O362" s="57" t="s">
        <v>5757</v>
      </c>
      <c r="P362" s="413"/>
      <c r="Q362" s="413"/>
      <c r="R362" s="413"/>
      <c r="S362" s="57"/>
      <c r="T362" s="413"/>
      <c r="U362" s="530"/>
      <c r="V362" s="469"/>
      <c r="W362" s="469"/>
      <c r="X362" s="469"/>
      <c r="Y362" s="469"/>
      <c r="Z362" s="469"/>
      <c r="AA362" s="469"/>
      <c r="AB362" s="469"/>
      <c r="AC362" s="469"/>
      <c r="AD362" s="530"/>
      <c r="AE362" s="530"/>
      <c r="AF362" s="469"/>
      <c r="AG362" s="469"/>
      <c r="AH362" s="469"/>
      <c r="AI362" s="469"/>
      <c r="AJ362" s="469"/>
      <c r="AK362" s="469"/>
      <c r="AL362" s="441" t="b">
        <v>0</v>
      </c>
      <c r="AM362" s="441" t="b">
        <v>0</v>
      </c>
      <c r="AN362" s="46" t="b">
        <v>0</v>
      </c>
      <c r="AO362" s="464"/>
      <c r="AP362" s="1270"/>
      <c r="AQ362" s="1270"/>
    </row>
    <row r="363" ht="21.0" customHeight="1">
      <c r="A363" s="1637">
        <v>360.0</v>
      </c>
      <c r="B363" s="456"/>
      <c r="C363" s="57" t="s">
        <v>6722</v>
      </c>
      <c r="D363" s="434" t="s">
        <v>6723</v>
      </c>
      <c r="E363" s="435">
        <v>34968.0</v>
      </c>
      <c r="F363" s="482">
        <v>24.0</v>
      </c>
      <c r="G363" s="1062">
        <f t="shared" si="17"/>
        <v>28.08493151</v>
      </c>
      <c r="H363" s="61">
        <v>3.9243021E7</v>
      </c>
      <c r="I363" s="491" t="s">
        <v>391</v>
      </c>
      <c r="J363" s="491"/>
      <c r="K363" s="57" t="s">
        <v>6724</v>
      </c>
      <c r="L363" s="57">
        <v>1.150089862E9</v>
      </c>
      <c r="M363" s="413"/>
      <c r="N363" s="413"/>
      <c r="O363" s="57" t="s">
        <v>6725</v>
      </c>
      <c r="P363" s="413"/>
      <c r="Q363" s="413"/>
      <c r="R363" s="413"/>
      <c r="S363" s="57"/>
      <c r="T363" s="413"/>
      <c r="U363" s="469"/>
      <c r="V363" s="530"/>
      <c r="W363" s="530"/>
      <c r="X363" s="530"/>
      <c r="Y363" s="530"/>
      <c r="Z363" s="530"/>
      <c r="AA363" s="530"/>
      <c r="AB363" s="530"/>
      <c r="AC363" s="530"/>
      <c r="AD363" s="469"/>
      <c r="AE363" s="469"/>
      <c r="AF363" s="530"/>
      <c r="AG363" s="530"/>
      <c r="AH363" s="530"/>
      <c r="AI363" s="530"/>
      <c r="AJ363" s="530"/>
      <c r="AK363" s="530"/>
      <c r="AL363" s="441" t="b">
        <v>0</v>
      </c>
      <c r="AM363" s="441" t="b">
        <v>0</v>
      </c>
      <c r="AN363" s="46" t="b">
        <v>0</v>
      </c>
      <c r="AO363" s="464"/>
      <c r="AP363" s="1270"/>
      <c r="AQ363" s="1270"/>
    </row>
    <row r="364" ht="21.0" customHeight="1">
      <c r="A364" s="1636">
        <v>361.0</v>
      </c>
      <c r="B364" s="456"/>
      <c r="C364" s="57" t="s">
        <v>6726</v>
      </c>
      <c r="D364" s="434" t="s">
        <v>6727</v>
      </c>
      <c r="E364" s="435">
        <v>31090.0</v>
      </c>
      <c r="F364" s="482">
        <f>2020-1985</f>
        <v>35</v>
      </c>
      <c r="G364" s="1062">
        <f t="shared" si="17"/>
        <v>38.70958904</v>
      </c>
      <c r="H364" s="56">
        <v>3.1235333E7</v>
      </c>
      <c r="I364" s="491" t="s">
        <v>391</v>
      </c>
      <c r="J364" s="491"/>
      <c r="K364" s="57" t="s">
        <v>6728</v>
      </c>
      <c r="L364" s="57">
        <v>1.153890583E9</v>
      </c>
      <c r="M364" s="413"/>
      <c r="N364" s="413"/>
      <c r="O364" s="57" t="s">
        <v>6729</v>
      </c>
      <c r="P364" s="413"/>
      <c r="Q364" s="413"/>
      <c r="R364" s="413"/>
      <c r="S364" s="57"/>
      <c r="T364" s="413"/>
      <c r="U364" s="403"/>
      <c r="V364" s="469"/>
      <c r="W364" s="469"/>
      <c r="X364" s="469"/>
      <c r="Y364" s="469"/>
      <c r="Z364" s="469"/>
      <c r="AA364" s="469"/>
      <c r="AB364" s="469"/>
      <c r="AC364" s="469"/>
      <c r="AD364" s="469"/>
      <c r="AE364" s="469"/>
      <c r="AF364" s="469"/>
      <c r="AG364" s="469"/>
      <c r="AH364" s="469"/>
      <c r="AI364" s="469"/>
      <c r="AJ364" s="469"/>
      <c r="AK364" s="469"/>
      <c r="AL364" s="441" t="b">
        <v>0</v>
      </c>
      <c r="AM364" s="441" t="b">
        <v>0</v>
      </c>
      <c r="AN364" s="46" t="b">
        <v>0</v>
      </c>
      <c r="AO364" s="464"/>
      <c r="AP364" s="1270"/>
      <c r="AQ364" s="1270"/>
    </row>
    <row r="365" ht="21.0" customHeight="1">
      <c r="A365" s="1637">
        <v>362.0</v>
      </c>
      <c r="B365" s="477"/>
      <c r="C365" s="55" t="s">
        <v>6730</v>
      </c>
      <c r="D365" s="448" t="s">
        <v>6731</v>
      </c>
      <c r="E365" s="435">
        <v>36631.0</v>
      </c>
      <c r="F365" s="479">
        <f>DATEDIF(E365,TODAY(),"Y")</f>
        <v>23</v>
      </c>
      <c r="G365" s="1062">
        <f t="shared" si="17"/>
        <v>23.52876712</v>
      </c>
      <c r="H365" s="61">
        <v>4.2636807E7</v>
      </c>
      <c r="I365" s="53" t="s">
        <v>391</v>
      </c>
      <c r="J365" s="53"/>
      <c r="K365" s="55" t="s">
        <v>6732</v>
      </c>
      <c r="L365" s="57">
        <v>2.94515467712E11</v>
      </c>
      <c r="M365" s="413"/>
      <c r="N365" s="403"/>
      <c r="O365" s="57" t="s">
        <v>6733</v>
      </c>
      <c r="P365" s="413"/>
      <c r="Q365" s="413"/>
      <c r="R365" s="403"/>
      <c r="S365" s="57"/>
      <c r="T365" s="413"/>
      <c r="U365" s="413"/>
      <c r="V365" s="469"/>
      <c r="W365" s="469"/>
      <c r="X365" s="469"/>
      <c r="Y365" s="469"/>
      <c r="Z365" s="469"/>
      <c r="AA365" s="469"/>
      <c r="AB365" s="469"/>
      <c r="AC365" s="469"/>
      <c r="AD365" s="469"/>
      <c r="AE365" s="469"/>
      <c r="AF365" s="469"/>
      <c r="AG365" s="469"/>
      <c r="AH365" s="469"/>
      <c r="AI365" s="469"/>
      <c r="AJ365" s="469"/>
      <c r="AK365" s="469"/>
      <c r="AL365" s="441" t="b">
        <v>0</v>
      </c>
      <c r="AM365" s="441" t="b">
        <v>0</v>
      </c>
      <c r="AN365" s="46" t="b">
        <v>0</v>
      </c>
      <c r="AO365" s="464"/>
      <c r="AP365" s="1270"/>
      <c r="AQ365" s="1270"/>
    </row>
    <row r="366" ht="21.0" customHeight="1">
      <c r="A366" s="1637">
        <v>363.0</v>
      </c>
      <c r="B366" s="456"/>
      <c r="C366" s="413" t="s">
        <v>6734</v>
      </c>
      <c r="D366" s="434" t="s">
        <v>6735</v>
      </c>
      <c r="E366" s="466">
        <v>36368.0</v>
      </c>
      <c r="F366" s="473">
        <v>21.0</v>
      </c>
      <c r="G366" s="1062">
        <f t="shared" si="17"/>
        <v>24.24931507</v>
      </c>
      <c r="H366" s="59">
        <v>4.1928278E7</v>
      </c>
      <c r="I366" s="52" t="s">
        <v>391</v>
      </c>
      <c r="J366" s="52"/>
      <c r="K366" s="413" t="s">
        <v>6736</v>
      </c>
      <c r="L366" s="413" t="s">
        <v>6737</v>
      </c>
      <c r="M366" s="413"/>
      <c r="N366" s="413"/>
      <c r="O366" s="476" t="s">
        <v>6738</v>
      </c>
      <c r="P366" s="413"/>
      <c r="Q366" s="413"/>
      <c r="R366" s="413"/>
      <c r="S366" s="413"/>
      <c r="T366" s="413"/>
      <c r="U366" s="403"/>
      <c r="V366" s="502"/>
      <c r="W366" s="469"/>
      <c r="X366" s="469"/>
      <c r="Y366" s="469"/>
      <c r="Z366" s="469"/>
      <c r="AA366" s="469"/>
      <c r="AB366" s="469"/>
      <c r="AC366" s="469"/>
      <c r="AD366" s="502"/>
      <c r="AE366" s="502"/>
      <c r="AF366" s="469"/>
      <c r="AG366" s="469"/>
      <c r="AH366" s="469"/>
      <c r="AI366" s="469"/>
      <c r="AJ366" s="469"/>
      <c r="AK366" s="469"/>
      <c r="AL366" s="441" t="b">
        <v>0</v>
      </c>
      <c r="AM366" s="441" t="b">
        <v>0</v>
      </c>
      <c r="AN366" s="46" t="b">
        <v>0</v>
      </c>
      <c r="AO366" s="464"/>
      <c r="AP366" s="1270"/>
      <c r="AQ366" s="1270"/>
    </row>
    <row r="367" ht="21.0" customHeight="1">
      <c r="A367" s="1637">
        <v>364.0</v>
      </c>
      <c r="B367" s="477"/>
      <c r="C367" s="55" t="s">
        <v>6739</v>
      </c>
      <c r="D367" s="448" t="s">
        <v>6740</v>
      </c>
      <c r="E367" s="435">
        <v>35975.0</v>
      </c>
      <c r="F367" s="479">
        <f>DATEDIF(E367,TODAY(),"Y")</f>
        <v>25</v>
      </c>
      <c r="G367" s="1062">
        <f t="shared" si="17"/>
        <v>25.3260274</v>
      </c>
      <c r="H367" s="61">
        <v>4.1342857E7</v>
      </c>
      <c r="I367" s="53" t="s">
        <v>391</v>
      </c>
      <c r="J367" s="53"/>
      <c r="K367" s="55" t="s">
        <v>6741</v>
      </c>
      <c r="L367" s="57">
        <v>1.173698528E9</v>
      </c>
      <c r="M367" s="413"/>
      <c r="N367" s="403"/>
      <c r="O367" s="57" t="s">
        <v>6025</v>
      </c>
      <c r="P367" s="413"/>
      <c r="Q367" s="413"/>
      <c r="R367" s="403"/>
      <c r="S367" s="57"/>
      <c r="T367" s="413"/>
      <c r="U367" s="469"/>
      <c r="V367" s="469"/>
      <c r="W367" s="502"/>
      <c r="X367" s="502"/>
      <c r="Y367" s="502"/>
      <c r="Z367" s="502"/>
      <c r="AA367" s="502"/>
      <c r="AB367" s="502"/>
      <c r="AC367" s="502"/>
      <c r="AD367" s="469"/>
      <c r="AE367" s="469"/>
      <c r="AF367" s="502"/>
      <c r="AG367" s="502"/>
      <c r="AH367" s="502"/>
      <c r="AI367" s="502"/>
      <c r="AJ367" s="502"/>
      <c r="AK367" s="502"/>
      <c r="AL367" s="441" t="b">
        <v>0</v>
      </c>
      <c r="AM367" s="441" t="b">
        <v>0</v>
      </c>
      <c r="AN367" s="46" t="b">
        <v>0</v>
      </c>
      <c r="AO367" s="464"/>
      <c r="AP367" s="1270"/>
      <c r="AQ367" s="1270"/>
    </row>
    <row r="368" ht="21.0" customHeight="1">
      <c r="A368" s="1637">
        <v>365.0</v>
      </c>
      <c r="B368" s="477"/>
      <c r="C368" s="403" t="s">
        <v>6742</v>
      </c>
      <c r="D368" s="448" t="s">
        <v>6743</v>
      </c>
      <c r="E368" s="478">
        <v>35837.0</v>
      </c>
      <c r="F368" s="479">
        <v>22.0</v>
      </c>
      <c r="G368" s="1062">
        <f t="shared" si="17"/>
        <v>25.70410959</v>
      </c>
      <c r="H368" s="61">
        <v>1.917846511E10</v>
      </c>
      <c r="I368" s="491" t="s">
        <v>6139</v>
      </c>
      <c r="J368" s="491"/>
      <c r="K368" s="403" t="s">
        <v>6744</v>
      </c>
      <c r="L368" s="57">
        <v>9.17846511E9</v>
      </c>
      <c r="M368" s="413"/>
      <c r="N368" s="403"/>
      <c r="O368" s="413" t="s">
        <v>6745</v>
      </c>
      <c r="P368" s="413"/>
      <c r="Q368" s="413"/>
      <c r="R368" s="403"/>
      <c r="S368" s="413"/>
      <c r="T368" s="413"/>
      <c r="U368" s="413"/>
      <c r="V368" s="469"/>
      <c r="W368" s="469"/>
      <c r="X368" s="469"/>
      <c r="Y368" s="469"/>
      <c r="Z368" s="469"/>
      <c r="AA368" s="469"/>
      <c r="AB368" s="469"/>
      <c r="AC368" s="469"/>
      <c r="AD368" s="469"/>
      <c r="AE368" s="469"/>
      <c r="AF368" s="469"/>
      <c r="AG368" s="469"/>
      <c r="AH368" s="469"/>
      <c r="AI368" s="469"/>
      <c r="AJ368" s="469"/>
      <c r="AK368" s="469"/>
      <c r="AL368" s="441" t="b">
        <v>0</v>
      </c>
      <c r="AM368" s="441" t="b">
        <v>0</v>
      </c>
      <c r="AN368" s="46" t="b">
        <v>0</v>
      </c>
      <c r="AO368" s="464"/>
      <c r="AP368" s="1270"/>
      <c r="AQ368" s="1270"/>
    </row>
    <row r="369" ht="21.0" customHeight="1">
      <c r="A369" s="1637">
        <v>366.0</v>
      </c>
      <c r="B369" s="477"/>
      <c r="C369" s="403" t="s">
        <v>6746</v>
      </c>
      <c r="D369" s="448" t="s">
        <v>6747</v>
      </c>
      <c r="E369" s="466">
        <v>32300.0</v>
      </c>
      <c r="F369" s="468">
        <v>32.0</v>
      </c>
      <c r="G369" s="1062">
        <f t="shared" si="17"/>
        <v>35.39452055</v>
      </c>
      <c r="H369" s="58">
        <v>3.4134971E7</v>
      </c>
      <c r="I369" s="436" t="s">
        <v>391</v>
      </c>
      <c r="J369" s="436"/>
      <c r="K369" s="403" t="s">
        <v>6748</v>
      </c>
      <c r="L369" s="413">
        <v>1.159481767E9</v>
      </c>
      <c r="M369" s="413"/>
      <c r="N369" s="403"/>
      <c r="O369" s="413" t="s">
        <v>6749</v>
      </c>
      <c r="P369" s="413"/>
      <c r="Q369" s="413"/>
      <c r="R369" s="403"/>
      <c r="S369" s="413"/>
      <c r="T369" s="413"/>
      <c r="U369" s="469"/>
      <c r="V369" s="469"/>
      <c r="W369" s="469"/>
      <c r="X369" s="469"/>
      <c r="Y369" s="469"/>
      <c r="Z369" s="469"/>
      <c r="AA369" s="469"/>
      <c r="AB369" s="469"/>
      <c r="AC369" s="469"/>
      <c r="AD369" s="469"/>
      <c r="AE369" s="469"/>
      <c r="AF369" s="469"/>
      <c r="AG369" s="469"/>
      <c r="AH369" s="469"/>
      <c r="AI369" s="469"/>
      <c r="AJ369" s="469"/>
      <c r="AK369" s="469"/>
      <c r="AL369" s="441" t="b">
        <v>0</v>
      </c>
      <c r="AM369" s="441" t="b">
        <v>0</v>
      </c>
      <c r="AN369" s="46" t="b">
        <v>0</v>
      </c>
      <c r="AO369" s="464"/>
      <c r="AP369" s="1270"/>
      <c r="AQ369" s="1270"/>
    </row>
    <row r="370" ht="21.0" customHeight="1">
      <c r="A370" s="1637">
        <v>367.0</v>
      </c>
      <c r="B370" s="456"/>
      <c r="C370" s="413" t="s">
        <v>6750</v>
      </c>
      <c r="D370" s="434" t="s">
        <v>6751</v>
      </c>
      <c r="E370" s="466">
        <v>35082.0</v>
      </c>
      <c r="F370" s="473">
        <v>24.0</v>
      </c>
      <c r="G370" s="1062">
        <f t="shared" si="17"/>
        <v>27.77260274</v>
      </c>
      <c r="H370" s="59">
        <v>3.946642E7</v>
      </c>
      <c r="I370" s="491" t="s">
        <v>391</v>
      </c>
      <c r="J370" s="491"/>
      <c r="K370" s="413" t="s">
        <v>6752</v>
      </c>
      <c r="L370" s="57">
        <v>1.168245873E9</v>
      </c>
      <c r="M370" s="413"/>
      <c r="N370" s="413"/>
      <c r="O370" s="413" t="s">
        <v>6753</v>
      </c>
      <c r="P370" s="413"/>
      <c r="Q370" s="413"/>
      <c r="R370" s="413"/>
      <c r="S370" s="413"/>
      <c r="T370" s="413"/>
      <c r="U370" s="403"/>
      <c r="V370" s="469"/>
      <c r="W370" s="469"/>
      <c r="X370" s="469"/>
      <c r="Y370" s="469"/>
      <c r="Z370" s="469"/>
      <c r="AA370" s="469"/>
      <c r="AB370" s="469"/>
      <c r="AC370" s="469"/>
      <c r="AD370" s="530"/>
      <c r="AE370" s="530"/>
      <c r="AF370" s="469"/>
      <c r="AG370" s="469"/>
      <c r="AH370" s="469"/>
      <c r="AI370" s="469"/>
      <c r="AJ370" s="469"/>
      <c r="AK370" s="469"/>
      <c r="AL370" s="441" t="b">
        <v>0</v>
      </c>
      <c r="AM370" s="441" t="b">
        <v>0</v>
      </c>
      <c r="AN370" s="46" t="b">
        <v>0</v>
      </c>
      <c r="AO370" s="464"/>
      <c r="AP370" s="1270"/>
      <c r="AQ370" s="1270"/>
    </row>
    <row r="371" ht="21.0" customHeight="1">
      <c r="A371" s="1637">
        <v>368.0</v>
      </c>
      <c r="B371" s="456"/>
      <c r="C371" s="57" t="s">
        <v>6754</v>
      </c>
      <c r="D371" s="511" t="s">
        <v>6755</v>
      </c>
      <c r="E371" s="435">
        <v>35913.0</v>
      </c>
      <c r="F371" s="482">
        <v>21.0</v>
      </c>
      <c r="G371" s="1062">
        <f t="shared" si="17"/>
        <v>25.49589041</v>
      </c>
      <c r="H371" s="56">
        <v>4.1132335E7</v>
      </c>
      <c r="I371" s="112" t="s">
        <v>391</v>
      </c>
      <c r="J371" s="112"/>
      <c r="K371" s="57" t="s">
        <v>6756</v>
      </c>
      <c r="L371" s="57">
        <v>3.484507436E9</v>
      </c>
      <c r="M371" s="413"/>
      <c r="N371" s="413"/>
      <c r="O371" s="57" t="s">
        <v>6757</v>
      </c>
      <c r="P371" s="413"/>
      <c r="Q371" s="413"/>
      <c r="R371" s="413"/>
      <c r="S371" s="57"/>
      <c r="T371" s="413"/>
      <c r="U371" s="469"/>
      <c r="V371" s="469"/>
      <c r="W371" s="530"/>
      <c r="X371" s="530"/>
      <c r="Y371" s="530"/>
      <c r="Z371" s="530"/>
      <c r="AA371" s="530"/>
      <c r="AB371" s="530"/>
      <c r="AC371" s="530"/>
      <c r="AD371" s="469"/>
      <c r="AE371" s="469"/>
      <c r="AF371" s="530"/>
      <c r="AG371" s="530"/>
      <c r="AH371" s="530"/>
      <c r="AI371" s="530"/>
      <c r="AJ371" s="530"/>
      <c r="AK371" s="530"/>
      <c r="AL371" s="441" t="b">
        <v>0</v>
      </c>
      <c r="AM371" s="441" t="b">
        <v>0</v>
      </c>
      <c r="AN371" s="46" t="b">
        <v>0</v>
      </c>
      <c r="AO371" s="464"/>
      <c r="AP371" s="1270"/>
      <c r="AQ371" s="1270"/>
    </row>
    <row r="372" ht="21.0" customHeight="1">
      <c r="A372" s="1637">
        <v>369.0</v>
      </c>
      <c r="B372" s="477"/>
      <c r="C372" s="55" t="s">
        <v>6758</v>
      </c>
      <c r="D372" s="448" t="s">
        <v>6759</v>
      </c>
      <c r="E372" s="503">
        <v>36814.0</v>
      </c>
      <c r="F372" s="479">
        <f>2020-2000</f>
        <v>20</v>
      </c>
      <c r="G372" s="1062">
        <f t="shared" si="17"/>
        <v>23.02739726</v>
      </c>
      <c r="H372" s="61">
        <v>4.3022721E7</v>
      </c>
      <c r="I372" s="436" t="s">
        <v>391</v>
      </c>
      <c r="J372" s="436"/>
      <c r="K372" s="55" t="s">
        <v>6760</v>
      </c>
      <c r="L372" s="57">
        <v>1.12350973E9</v>
      </c>
      <c r="M372" s="413"/>
      <c r="N372" s="403"/>
      <c r="O372" s="57" t="s">
        <v>5290</v>
      </c>
      <c r="P372" s="413"/>
      <c r="Q372" s="413"/>
      <c r="R372" s="403"/>
      <c r="S372" s="57"/>
      <c r="T372" s="413"/>
      <c r="U372" s="469"/>
      <c r="V372" s="469"/>
      <c r="W372" s="469"/>
      <c r="X372" s="469"/>
      <c r="Y372" s="469"/>
      <c r="Z372" s="469"/>
      <c r="AA372" s="469"/>
      <c r="AB372" s="469"/>
      <c r="AC372" s="469"/>
      <c r="AD372" s="469"/>
      <c r="AE372" s="469"/>
      <c r="AF372" s="469"/>
      <c r="AG372" s="469"/>
      <c r="AH372" s="469"/>
      <c r="AI372" s="469"/>
      <c r="AJ372" s="469"/>
      <c r="AK372" s="469"/>
      <c r="AL372" s="441" t="b">
        <v>0</v>
      </c>
      <c r="AM372" s="441" t="b">
        <v>0</v>
      </c>
      <c r="AN372" s="46" t="b">
        <v>0</v>
      </c>
      <c r="AO372" s="464"/>
      <c r="AP372" s="1270"/>
      <c r="AQ372" s="1270"/>
    </row>
    <row r="373" ht="21.0" customHeight="1">
      <c r="A373" s="1637">
        <v>370.0</v>
      </c>
      <c r="B373" s="456"/>
      <c r="C373" s="413" t="s">
        <v>6761</v>
      </c>
      <c r="D373" s="434" t="s">
        <v>6762</v>
      </c>
      <c r="E373" s="478">
        <v>35381.0</v>
      </c>
      <c r="F373" s="482">
        <v>23.0</v>
      </c>
      <c r="G373" s="1062">
        <f t="shared" si="17"/>
        <v>26.95342466</v>
      </c>
      <c r="H373" s="56">
        <v>4.0126173E7</v>
      </c>
      <c r="I373" s="52" t="s">
        <v>391</v>
      </c>
      <c r="J373" s="52"/>
      <c r="K373" s="413" t="s">
        <v>6763</v>
      </c>
      <c r="L373" s="57">
        <v>1.151202729E9</v>
      </c>
      <c r="M373" s="413"/>
      <c r="N373" s="413"/>
      <c r="O373" s="413" t="s">
        <v>6764</v>
      </c>
      <c r="P373" s="413"/>
      <c r="Q373" s="413"/>
      <c r="R373" s="413"/>
      <c r="S373" s="413"/>
      <c r="T373" s="413"/>
      <c r="U373" s="403"/>
      <c r="V373" s="469"/>
      <c r="W373" s="469"/>
      <c r="X373" s="469"/>
      <c r="Y373" s="469"/>
      <c r="Z373" s="469"/>
      <c r="AA373" s="469"/>
      <c r="AB373" s="469"/>
      <c r="AC373" s="469"/>
      <c r="AD373" s="469"/>
      <c r="AE373" s="469"/>
      <c r="AF373" s="469"/>
      <c r="AG373" s="469"/>
      <c r="AH373" s="469"/>
      <c r="AI373" s="469"/>
      <c r="AJ373" s="469"/>
      <c r="AK373" s="469"/>
      <c r="AL373" s="441" t="b">
        <v>0</v>
      </c>
      <c r="AM373" s="441" t="b">
        <v>0</v>
      </c>
      <c r="AN373" s="46" t="b">
        <v>0</v>
      </c>
      <c r="AO373" s="464"/>
      <c r="AP373" s="1270"/>
      <c r="AQ373" s="1270"/>
    </row>
    <row r="374" ht="21.0" customHeight="1">
      <c r="A374" s="1636">
        <v>371.0</v>
      </c>
      <c r="B374" s="456"/>
      <c r="C374" s="57" t="s">
        <v>6765</v>
      </c>
      <c r="D374" s="511" t="s">
        <v>6766</v>
      </c>
      <c r="E374" s="435">
        <v>36645.0</v>
      </c>
      <c r="F374" s="482">
        <f>2020-2000</f>
        <v>20</v>
      </c>
      <c r="G374" s="1062">
        <f t="shared" si="17"/>
        <v>23.49041096</v>
      </c>
      <c r="H374" s="56">
        <v>4.2586885E7</v>
      </c>
      <c r="I374" s="52" t="s">
        <v>391</v>
      </c>
      <c r="J374" s="52"/>
      <c r="K374" s="57" t="s">
        <v>6767</v>
      </c>
      <c r="L374" s="57">
        <v>1.155757034E9</v>
      </c>
      <c r="M374" s="413"/>
      <c r="N374" s="413"/>
      <c r="O374" s="57" t="s">
        <v>6768</v>
      </c>
      <c r="P374" s="413"/>
      <c r="Q374" s="413"/>
      <c r="R374" s="413"/>
      <c r="S374" s="57"/>
      <c r="T374" s="413"/>
      <c r="U374" s="469"/>
      <c r="V374" s="469"/>
      <c r="W374" s="469"/>
      <c r="X374" s="469"/>
      <c r="Y374" s="469"/>
      <c r="Z374" s="469"/>
      <c r="AA374" s="469"/>
      <c r="AB374" s="469"/>
      <c r="AC374" s="469"/>
      <c r="AD374" s="469"/>
      <c r="AE374" s="469"/>
      <c r="AF374" s="469"/>
      <c r="AG374" s="469"/>
      <c r="AH374" s="469"/>
      <c r="AI374" s="469"/>
      <c r="AJ374" s="469"/>
      <c r="AK374" s="469"/>
      <c r="AL374" s="441" t="b">
        <v>0</v>
      </c>
      <c r="AM374" s="441" t="b">
        <v>0</v>
      </c>
      <c r="AN374" s="46" t="b">
        <v>0</v>
      </c>
      <c r="AO374" s="464"/>
      <c r="AP374" s="1270"/>
      <c r="AQ374" s="1270"/>
    </row>
    <row r="375" ht="21.0" customHeight="1">
      <c r="A375" s="1637">
        <v>372.0</v>
      </c>
      <c r="B375" s="477"/>
      <c r="C375" s="55" t="s">
        <v>6769</v>
      </c>
      <c r="D375" s="448" t="s">
        <v>6770</v>
      </c>
      <c r="E375" s="503">
        <v>33541.0</v>
      </c>
      <c r="F375" s="479">
        <f>2020-1991</f>
        <v>29</v>
      </c>
      <c r="G375" s="1062">
        <f t="shared" si="17"/>
        <v>31.99452055</v>
      </c>
      <c r="H375" s="58">
        <v>3.6529377E7</v>
      </c>
      <c r="I375" s="436" t="s">
        <v>391</v>
      </c>
      <c r="J375" s="436"/>
      <c r="K375" s="55" t="s">
        <v>6771</v>
      </c>
      <c r="L375" s="57">
        <v>1.531512585E9</v>
      </c>
      <c r="M375" s="413"/>
      <c r="N375" s="403"/>
      <c r="O375" s="57" t="s">
        <v>6772</v>
      </c>
      <c r="P375" s="413"/>
      <c r="Q375" s="413"/>
      <c r="R375" s="403"/>
      <c r="S375" s="57"/>
      <c r="T375" s="413"/>
      <c r="U375" s="502"/>
      <c r="V375" s="469"/>
      <c r="W375" s="469"/>
      <c r="X375" s="469"/>
      <c r="Y375" s="469"/>
      <c r="Z375" s="469"/>
      <c r="AA375" s="469"/>
      <c r="AB375" s="469"/>
      <c r="AC375" s="469"/>
      <c r="AD375" s="413"/>
      <c r="AE375" s="413"/>
      <c r="AF375" s="469"/>
      <c r="AG375" s="469"/>
      <c r="AH375" s="469"/>
      <c r="AI375" s="469"/>
      <c r="AJ375" s="469"/>
      <c r="AK375" s="469"/>
      <c r="AL375" s="441" t="b">
        <v>0</v>
      </c>
      <c r="AM375" s="441" t="b">
        <v>0</v>
      </c>
      <c r="AN375" s="46" t="b">
        <v>0</v>
      </c>
      <c r="AO375" s="403"/>
      <c r="AP375" s="1264"/>
      <c r="AQ375" s="1264"/>
    </row>
    <row r="376" ht="21.0" customHeight="1">
      <c r="A376" s="1637">
        <v>373.0</v>
      </c>
      <c r="B376" s="477"/>
      <c r="C376" s="403" t="s">
        <v>6773</v>
      </c>
      <c r="D376" s="464" t="s">
        <v>6774</v>
      </c>
      <c r="E376" s="466">
        <v>32417.0</v>
      </c>
      <c r="F376" s="468">
        <v>32.0</v>
      </c>
      <c r="G376" s="1062">
        <f t="shared" si="17"/>
        <v>35.0739726</v>
      </c>
      <c r="H376" s="58">
        <v>3.4103167E7</v>
      </c>
      <c r="I376" s="436" t="s">
        <v>391</v>
      </c>
      <c r="J376" s="436"/>
      <c r="K376" s="403" t="s">
        <v>6775</v>
      </c>
      <c r="L376" s="413">
        <v>1.557176807E9</v>
      </c>
      <c r="M376" s="413"/>
      <c r="N376" s="403"/>
      <c r="O376" s="413" t="s">
        <v>6776</v>
      </c>
      <c r="P376" s="413"/>
      <c r="Q376" s="413"/>
      <c r="R376" s="403"/>
      <c r="S376" s="413"/>
      <c r="T376" s="413"/>
      <c r="U376" s="413"/>
      <c r="V376" s="502"/>
      <c r="W376" s="413"/>
      <c r="X376" s="413"/>
      <c r="Y376" s="413"/>
      <c r="Z376" s="413"/>
      <c r="AA376" s="413"/>
      <c r="AB376" s="413"/>
      <c r="AC376" s="413"/>
      <c r="AD376" s="413"/>
      <c r="AE376" s="413"/>
      <c r="AF376" s="413"/>
      <c r="AG376" s="413"/>
      <c r="AH376" s="413"/>
      <c r="AI376" s="413"/>
      <c r="AJ376" s="413"/>
      <c r="AK376" s="413"/>
      <c r="AL376" s="441" t="b">
        <v>0</v>
      </c>
      <c r="AM376" s="441" t="b">
        <v>0</v>
      </c>
      <c r="AN376" s="46" t="b">
        <v>0</v>
      </c>
      <c r="AO376" s="464"/>
      <c r="AP376" s="1270"/>
      <c r="AQ376" s="1270"/>
    </row>
    <row r="377" ht="21.0" customHeight="1">
      <c r="A377" s="1637">
        <v>374.0</v>
      </c>
      <c r="B377" s="477"/>
      <c r="C377" s="403" t="s">
        <v>6777</v>
      </c>
      <c r="D377" s="464" t="s">
        <v>6778</v>
      </c>
      <c r="E377" s="474">
        <v>35521.0</v>
      </c>
      <c r="F377" s="468">
        <v>23.0</v>
      </c>
      <c r="G377" s="1062">
        <f t="shared" si="17"/>
        <v>26.56986301</v>
      </c>
      <c r="H377" s="58">
        <v>4.054351E7</v>
      </c>
      <c r="I377" s="436" t="s">
        <v>391</v>
      </c>
      <c r="J377" s="436"/>
      <c r="K377" s="403" t="s">
        <v>6779</v>
      </c>
      <c r="L377" s="413">
        <v>1.538454938E9</v>
      </c>
      <c r="M377" s="413"/>
      <c r="N377" s="403"/>
      <c r="O377" s="413" t="s">
        <v>6780</v>
      </c>
      <c r="P377" s="413"/>
      <c r="Q377" s="413"/>
      <c r="R377" s="403"/>
      <c r="S377" s="413"/>
      <c r="T377" s="413"/>
      <c r="U377" s="413"/>
      <c r="V377" s="413"/>
      <c r="W377" s="413"/>
      <c r="X377" s="413"/>
      <c r="Y377" s="413"/>
      <c r="Z377" s="413"/>
      <c r="AA377" s="413"/>
      <c r="AB377" s="413"/>
      <c r="AC377" s="413"/>
      <c r="AD377" s="413"/>
      <c r="AE377" s="413"/>
      <c r="AF377" s="413"/>
      <c r="AG377" s="413"/>
      <c r="AH377" s="413"/>
      <c r="AI377" s="413"/>
      <c r="AJ377" s="413"/>
      <c r="AK377" s="413"/>
      <c r="AL377" s="441" t="b">
        <v>0</v>
      </c>
      <c r="AM377" s="441" t="b">
        <v>0</v>
      </c>
      <c r="AN377" s="46" t="b">
        <v>0</v>
      </c>
      <c r="AO377" s="464"/>
      <c r="AP377" s="1270"/>
      <c r="AQ377" s="1270"/>
    </row>
    <row r="378" ht="21.0" customHeight="1">
      <c r="A378" s="1637">
        <v>375.0</v>
      </c>
      <c r="B378" s="477"/>
      <c r="C378" s="403" t="s">
        <v>6781</v>
      </c>
      <c r="D378" s="464" t="s">
        <v>6782</v>
      </c>
      <c r="E378" s="474">
        <v>36359.0</v>
      </c>
      <c r="F378" s="468">
        <v>21.0</v>
      </c>
      <c r="G378" s="1062">
        <f t="shared" si="17"/>
        <v>24.2739726</v>
      </c>
      <c r="H378" s="58">
        <v>4.2077034E7</v>
      </c>
      <c r="I378" s="436" t="s">
        <v>391</v>
      </c>
      <c r="J378" s="436"/>
      <c r="K378" s="403" t="s">
        <v>6783</v>
      </c>
      <c r="L378" s="413">
        <v>1.139355332E9</v>
      </c>
      <c r="M378" s="413"/>
      <c r="N378" s="403"/>
      <c r="O378" s="413" t="s">
        <v>6784</v>
      </c>
      <c r="P378" s="413"/>
      <c r="Q378" s="413"/>
      <c r="R378" s="403"/>
      <c r="S378" s="413"/>
      <c r="T378" s="413"/>
      <c r="U378" s="413"/>
      <c r="V378" s="413"/>
      <c r="W378" s="413"/>
      <c r="X378" s="413"/>
      <c r="Y378" s="413"/>
      <c r="Z378" s="413"/>
      <c r="AA378" s="413"/>
      <c r="AB378" s="413"/>
      <c r="AC378" s="413"/>
      <c r="AD378" s="413"/>
      <c r="AE378" s="413"/>
      <c r="AF378" s="413"/>
      <c r="AG378" s="413"/>
      <c r="AH378" s="413"/>
      <c r="AI378" s="413"/>
      <c r="AJ378" s="413"/>
      <c r="AK378" s="413"/>
      <c r="AL378" s="441" t="b">
        <v>0</v>
      </c>
      <c r="AM378" s="441" t="b">
        <v>0</v>
      </c>
      <c r="AN378" s="46" t="b">
        <v>0</v>
      </c>
      <c r="AO378" s="464"/>
      <c r="AP378" s="1270"/>
      <c r="AQ378" s="1270"/>
    </row>
    <row r="379" ht="21.0" customHeight="1">
      <c r="A379" s="1637">
        <v>376.0</v>
      </c>
      <c r="B379" s="477"/>
      <c r="C379" s="403" t="s">
        <v>6785</v>
      </c>
      <c r="D379" s="464" t="s">
        <v>6786</v>
      </c>
      <c r="E379" s="535">
        <v>35349.0</v>
      </c>
      <c r="F379" s="468">
        <v>23.0</v>
      </c>
      <c r="G379" s="1062">
        <f t="shared" si="17"/>
        <v>27.04109589</v>
      </c>
      <c r="H379" s="58">
        <v>3.9888583E7</v>
      </c>
      <c r="I379" s="436" t="s">
        <v>391</v>
      </c>
      <c r="J379" s="436"/>
      <c r="K379" s="403" t="s">
        <v>6787</v>
      </c>
      <c r="L379" s="413">
        <v>5.493875115387E12</v>
      </c>
      <c r="M379" s="413"/>
      <c r="N379" s="403"/>
      <c r="O379" s="413" t="s">
        <v>6788</v>
      </c>
      <c r="P379" s="413"/>
      <c r="Q379" s="413"/>
      <c r="R379" s="403"/>
      <c r="S379" s="413"/>
      <c r="T379" s="413"/>
      <c r="U379" s="413"/>
      <c r="V379" s="413"/>
      <c r="W379" s="413"/>
      <c r="X379" s="413"/>
      <c r="Y379" s="413"/>
      <c r="Z379" s="413"/>
      <c r="AA379" s="413"/>
      <c r="AB379" s="413"/>
      <c r="AC379" s="413"/>
      <c r="AD379" s="413"/>
      <c r="AE379" s="413"/>
      <c r="AF379" s="413"/>
      <c r="AG379" s="413"/>
      <c r="AH379" s="413"/>
      <c r="AI379" s="413"/>
      <c r="AJ379" s="413"/>
      <c r="AK379" s="413"/>
      <c r="AL379" s="441" t="b">
        <v>0</v>
      </c>
      <c r="AM379" s="441" t="b">
        <v>0</v>
      </c>
      <c r="AN379" s="46" t="b">
        <v>0</v>
      </c>
      <c r="AO379" s="464"/>
      <c r="AP379" s="1270"/>
      <c r="AQ379" s="1270"/>
    </row>
    <row r="380" ht="21.0" customHeight="1">
      <c r="A380" s="1637">
        <v>377.0</v>
      </c>
      <c r="B380" s="456"/>
      <c r="C380" s="413" t="s">
        <v>6789</v>
      </c>
      <c r="D380" s="469" t="s">
        <v>6790</v>
      </c>
      <c r="E380" s="474">
        <v>37194.0</v>
      </c>
      <c r="F380" s="473">
        <v>18.0</v>
      </c>
      <c r="G380" s="1062">
        <f t="shared" si="17"/>
        <v>21.98630137</v>
      </c>
      <c r="H380" s="59">
        <v>4.3404883E7</v>
      </c>
      <c r="I380" s="52" t="s">
        <v>391</v>
      </c>
      <c r="J380" s="52"/>
      <c r="K380" s="413" t="s">
        <v>6791</v>
      </c>
      <c r="L380" s="413">
        <v>1.123887646E9</v>
      </c>
      <c r="M380" s="413"/>
      <c r="N380" s="413"/>
      <c r="O380" s="413" t="s">
        <v>2092</v>
      </c>
      <c r="P380" s="413"/>
      <c r="Q380" s="413"/>
      <c r="R380" s="413"/>
      <c r="S380" s="413"/>
      <c r="T380" s="413"/>
      <c r="U380" s="469"/>
      <c r="V380" s="469"/>
      <c r="W380" s="469"/>
      <c r="X380" s="469"/>
      <c r="Y380" s="469"/>
      <c r="Z380" s="469"/>
      <c r="AA380" s="469"/>
      <c r="AB380" s="469"/>
      <c r="AC380" s="413"/>
      <c r="AD380" s="469"/>
      <c r="AE380" s="469"/>
      <c r="AF380" s="469"/>
      <c r="AG380" s="469"/>
      <c r="AH380" s="469"/>
      <c r="AI380" s="469"/>
      <c r="AJ380" s="469"/>
      <c r="AK380" s="469"/>
      <c r="AL380" s="441" t="b">
        <v>0</v>
      </c>
      <c r="AM380" s="441" t="b">
        <v>0</v>
      </c>
      <c r="AN380" s="46" t="b">
        <v>0</v>
      </c>
      <c r="AO380" s="464"/>
      <c r="AP380" s="1270"/>
      <c r="AQ380" s="1270"/>
    </row>
    <row r="381" ht="21.0" customHeight="1">
      <c r="A381" s="1637">
        <v>378.0</v>
      </c>
      <c r="B381" s="477"/>
      <c r="C381" s="55" t="s">
        <v>6792</v>
      </c>
      <c r="D381" s="448" t="s">
        <v>6793</v>
      </c>
      <c r="E381" s="435">
        <v>35173.0</v>
      </c>
      <c r="F381" s="479">
        <v>23.0</v>
      </c>
      <c r="G381" s="1062">
        <f t="shared" si="17"/>
        <v>27.52328767</v>
      </c>
      <c r="H381" s="61">
        <v>3.9523787E7</v>
      </c>
      <c r="I381" s="436" t="s">
        <v>391</v>
      </c>
      <c r="J381" s="436"/>
      <c r="K381" s="55" t="s">
        <v>6794</v>
      </c>
      <c r="L381" s="57">
        <v>2.994154953E9</v>
      </c>
      <c r="M381" s="413"/>
      <c r="N381" s="403"/>
      <c r="O381" s="57" t="s">
        <v>6795</v>
      </c>
      <c r="P381" s="413"/>
      <c r="Q381" s="413"/>
      <c r="R381" s="403"/>
      <c r="S381" s="57"/>
      <c r="T381" s="413"/>
      <c r="U381" s="413"/>
      <c r="V381" s="469"/>
      <c r="W381" s="469"/>
      <c r="X381" s="469"/>
      <c r="Y381" s="469"/>
      <c r="Z381" s="469"/>
      <c r="AA381" s="469"/>
      <c r="AB381" s="469"/>
      <c r="AC381" s="469"/>
      <c r="AD381" s="469"/>
      <c r="AE381" s="469"/>
      <c r="AF381" s="469"/>
      <c r="AG381" s="469"/>
      <c r="AH381" s="469"/>
      <c r="AI381" s="469"/>
      <c r="AJ381" s="469"/>
      <c r="AK381" s="469"/>
      <c r="AL381" s="441" t="b">
        <v>0</v>
      </c>
      <c r="AM381" s="441" t="b">
        <v>0</v>
      </c>
      <c r="AN381" s="46" t="b">
        <v>0</v>
      </c>
      <c r="AO381" s="464"/>
      <c r="AP381" s="1270"/>
      <c r="AQ381" s="1270"/>
    </row>
    <row r="382" ht="21.0" customHeight="1">
      <c r="A382" s="1637">
        <v>379.0</v>
      </c>
      <c r="B382" s="477"/>
      <c r="C382" s="403" t="s">
        <v>6796</v>
      </c>
      <c r="D382" s="448" t="s">
        <v>6797</v>
      </c>
      <c r="E382" s="466">
        <v>32464.0</v>
      </c>
      <c r="F382" s="468">
        <v>31.0</v>
      </c>
      <c r="G382" s="1062">
        <f t="shared" si="17"/>
        <v>34.94520548</v>
      </c>
      <c r="H382" s="58">
        <v>3.4270216E7</v>
      </c>
      <c r="I382" s="436" t="s">
        <v>391</v>
      </c>
      <c r="J382" s="436"/>
      <c r="K382" s="403" t="s">
        <v>6798</v>
      </c>
      <c r="L382" s="413">
        <v>1.163073629E9</v>
      </c>
      <c r="M382" s="413"/>
      <c r="N382" s="403"/>
      <c r="O382" s="413" t="s">
        <v>6799</v>
      </c>
      <c r="P382" s="413"/>
      <c r="Q382" s="413"/>
      <c r="R382" s="403"/>
      <c r="S382" s="413"/>
      <c r="T382" s="413"/>
      <c r="U382" s="413"/>
      <c r="V382" s="469"/>
      <c r="W382" s="469"/>
      <c r="X382" s="469"/>
      <c r="Y382" s="469"/>
      <c r="Z382" s="469"/>
      <c r="AA382" s="469"/>
      <c r="AB382" s="469"/>
      <c r="AC382" s="469"/>
      <c r="AD382" s="469"/>
      <c r="AE382" s="469"/>
      <c r="AF382" s="469"/>
      <c r="AG382" s="469"/>
      <c r="AH382" s="469"/>
      <c r="AI382" s="469"/>
      <c r="AJ382" s="469"/>
      <c r="AK382" s="469"/>
      <c r="AL382" s="441" t="b">
        <v>0</v>
      </c>
      <c r="AM382" s="441" t="b">
        <v>0</v>
      </c>
      <c r="AN382" s="46" t="b">
        <v>0</v>
      </c>
      <c r="AO382" s="464"/>
      <c r="AP382" s="1270"/>
      <c r="AQ382" s="1270"/>
    </row>
    <row r="383" ht="21.0" customHeight="1">
      <c r="A383" s="1637">
        <v>380.0</v>
      </c>
      <c r="B383" s="477"/>
      <c r="C383" s="403" t="s">
        <v>6800</v>
      </c>
      <c r="D383" s="448" t="s">
        <v>6801</v>
      </c>
      <c r="E383" s="478">
        <v>34723.0</v>
      </c>
      <c r="F383" s="479">
        <v>25.0</v>
      </c>
      <c r="G383" s="1062">
        <f t="shared" si="17"/>
        <v>28.75616438</v>
      </c>
      <c r="H383" s="61">
        <v>3.8888913E7</v>
      </c>
      <c r="I383" s="53" t="s">
        <v>391</v>
      </c>
      <c r="J383" s="53"/>
      <c r="K383" s="403" t="s">
        <v>6802</v>
      </c>
      <c r="L383" s="57">
        <v>1.167382527E9</v>
      </c>
      <c r="M383" s="413"/>
      <c r="N383" s="403"/>
      <c r="O383" s="413" t="s">
        <v>6609</v>
      </c>
      <c r="P383" s="413"/>
      <c r="Q383" s="413"/>
      <c r="R383" s="403"/>
      <c r="S383" s="413"/>
      <c r="T383" s="413"/>
      <c r="U383" s="413"/>
      <c r="V383" s="434"/>
      <c r="W383" s="469"/>
      <c r="X383" s="469"/>
      <c r="Y383" s="469"/>
      <c r="Z383" s="469"/>
      <c r="AA383" s="469"/>
      <c r="AB383" s="469"/>
      <c r="AC383" s="469"/>
      <c r="AD383" s="469"/>
      <c r="AE383" s="469"/>
      <c r="AF383" s="469"/>
      <c r="AG383" s="469"/>
      <c r="AH383" s="469"/>
      <c r="AI383" s="469"/>
      <c r="AJ383" s="469"/>
      <c r="AK383" s="469"/>
      <c r="AL383" s="441" t="b">
        <v>0</v>
      </c>
      <c r="AM383" s="441" t="b">
        <v>0</v>
      </c>
      <c r="AN383" s="46" t="b">
        <v>0</v>
      </c>
      <c r="AO383" s="464"/>
      <c r="AP383" s="1270"/>
      <c r="AQ383" s="1270"/>
    </row>
    <row r="384" ht="20.25" customHeight="1">
      <c r="A384" s="1636">
        <v>381.0</v>
      </c>
      <c r="B384" s="477"/>
      <c r="C384" s="403" t="s">
        <v>6803</v>
      </c>
      <c r="D384" s="448" t="s">
        <v>6804</v>
      </c>
      <c r="E384" s="478">
        <v>34534.0</v>
      </c>
      <c r="F384" s="479">
        <v>26.0</v>
      </c>
      <c r="G384" s="1062">
        <f t="shared" si="17"/>
        <v>29.2739726</v>
      </c>
      <c r="H384" s="61">
        <v>3.8124764E7</v>
      </c>
      <c r="I384" s="436" t="s">
        <v>391</v>
      </c>
      <c r="J384" s="436"/>
      <c r="K384" s="403" t="s">
        <v>6805</v>
      </c>
      <c r="L384" s="57">
        <v>1.141612855E9</v>
      </c>
      <c r="M384" s="413"/>
      <c r="N384" s="403"/>
      <c r="O384" s="413" t="s">
        <v>6806</v>
      </c>
      <c r="P384" s="413"/>
      <c r="Q384" s="413"/>
      <c r="R384" s="403"/>
      <c r="S384" s="413"/>
      <c r="T384" s="413"/>
      <c r="U384" s="403"/>
      <c r="V384" s="55"/>
      <c r="W384" s="469"/>
      <c r="X384" s="469"/>
      <c r="Y384" s="469"/>
      <c r="Z384" s="469"/>
      <c r="AA384" s="469"/>
      <c r="AB384" s="469"/>
      <c r="AC384" s="469"/>
      <c r="AD384" s="403"/>
      <c r="AE384" s="403"/>
      <c r="AF384" s="469"/>
      <c r="AG384" s="469"/>
      <c r="AH384" s="469"/>
      <c r="AI384" s="469"/>
      <c r="AJ384" s="469"/>
      <c r="AK384" s="469"/>
      <c r="AL384" s="441" t="b">
        <v>0</v>
      </c>
      <c r="AM384" s="441" t="b">
        <v>0</v>
      </c>
      <c r="AN384" s="46" t="b">
        <v>0</v>
      </c>
      <c r="AO384" s="464"/>
      <c r="AP384" s="1270"/>
      <c r="AQ384" s="1270"/>
    </row>
    <row r="385" ht="20.25" customHeight="1">
      <c r="A385" s="1637">
        <v>382.0</v>
      </c>
      <c r="B385" s="477"/>
      <c r="C385" s="403" t="s">
        <v>6807</v>
      </c>
      <c r="D385" s="448" t="s">
        <v>6808</v>
      </c>
      <c r="E385" s="478">
        <v>30787.0</v>
      </c>
      <c r="F385" s="479">
        <v>36.0</v>
      </c>
      <c r="G385" s="1062">
        <f t="shared" si="17"/>
        <v>39.53972603</v>
      </c>
      <c r="H385" s="61">
        <v>3.0708378E7</v>
      </c>
      <c r="I385" s="53" t="s">
        <v>391</v>
      </c>
      <c r="J385" s="53"/>
      <c r="K385" s="403" t="s">
        <v>6809</v>
      </c>
      <c r="L385" s="57">
        <v>1.158208747E9</v>
      </c>
      <c r="M385" s="413"/>
      <c r="N385" s="403"/>
      <c r="O385" s="413" t="s">
        <v>6810</v>
      </c>
      <c r="P385" s="413"/>
      <c r="Q385" s="413"/>
      <c r="R385" s="403"/>
      <c r="S385" s="413"/>
      <c r="T385" s="413"/>
      <c r="U385" s="464"/>
      <c r="V385" s="502"/>
      <c r="W385" s="502"/>
      <c r="X385" s="502"/>
      <c r="Y385" s="502"/>
      <c r="Z385" s="502"/>
      <c r="AA385" s="502"/>
      <c r="AB385" s="502"/>
      <c r="AC385" s="413"/>
      <c r="AD385" s="502"/>
      <c r="AE385" s="502"/>
      <c r="AF385" s="502"/>
      <c r="AG385" s="502"/>
      <c r="AH385" s="502"/>
      <c r="AI385" s="502"/>
      <c r="AJ385" s="502"/>
      <c r="AK385" s="502"/>
      <c r="AL385" s="441" t="b">
        <v>0</v>
      </c>
      <c r="AM385" s="441" t="b">
        <v>0</v>
      </c>
      <c r="AN385" s="46" t="b">
        <v>0</v>
      </c>
      <c r="AO385" s="464"/>
      <c r="AP385" s="1270"/>
      <c r="AQ385" s="1270"/>
    </row>
    <row r="386" ht="19.5" customHeight="1">
      <c r="A386" s="1637">
        <v>383.0</v>
      </c>
      <c r="B386" s="477"/>
      <c r="C386" s="403" t="s">
        <v>6811</v>
      </c>
      <c r="D386" s="448" t="s">
        <v>6812</v>
      </c>
      <c r="E386" s="478">
        <v>35210.0</v>
      </c>
      <c r="F386" s="479">
        <v>24.0</v>
      </c>
      <c r="G386" s="1062">
        <f t="shared" si="17"/>
        <v>27.42191781</v>
      </c>
      <c r="H386" s="61">
        <v>3.9644227E7</v>
      </c>
      <c r="I386" s="53" t="s">
        <v>391</v>
      </c>
      <c r="J386" s="53"/>
      <c r="K386" s="403" t="s">
        <v>6813</v>
      </c>
      <c r="L386" s="57">
        <v>1.5514234E9</v>
      </c>
      <c r="M386" s="413"/>
      <c r="N386" s="403"/>
      <c r="O386" s="413" t="s">
        <v>6814</v>
      </c>
      <c r="P386" s="413"/>
      <c r="Q386" s="413"/>
      <c r="R386" s="403"/>
      <c r="S386" s="413"/>
      <c r="T386" s="413"/>
      <c r="U386" s="413"/>
      <c r="V386" s="464"/>
      <c r="W386" s="502"/>
      <c r="X386" s="502"/>
      <c r="Y386" s="502"/>
      <c r="Z386" s="502"/>
      <c r="AA386" s="502"/>
      <c r="AB386" s="502"/>
      <c r="AC386" s="502"/>
      <c r="AD386" s="413"/>
      <c r="AE386" s="413"/>
      <c r="AF386" s="502"/>
      <c r="AG386" s="502"/>
      <c r="AH386" s="502"/>
      <c r="AI386" s="502"/>
      <c r="AJ386" s="502"/>
      <c r="AK386" s="502"/>
      <c r="AL386" s="441" t="b">
        <v>0</v>
      </c>
      <c r="AM386" s="441" t="b">
        <v>0</v>
      </c>
      <c r="AN386" s="46" t="b">
        <v>0</v>
      </c>
      <c r="AO386" s="464"/>
      <c r="AP386" s="1270"/>
      <c r="AQ386" s="1270"/>
    </row>
    <row r="387" ht="19.5" customHeight="1">
      <c r="A387" s="1637">
        <v>384.0</v>
      </c>
      <c r="B387" s="477"/>
      <c r="C387" s="403" t="s">
        <v>6815</v>
      </c>
      <c r="D387" s="448" t="s">
        <v>6816</v>
      </c>
      <c r="E387" s="478">
        <v>36426.0</v>
      </c>
      <c r="F387" s="479">
        <f>2020-1999</f>
        <v>21</v>
      </c>
      <c r="G387" s="1062">
        <f t="shared" si="17"/>
        <v>24.09041096</v>
      </c>
      <c r="H387" s="61">
        <v>4.2119137E7</v>
      </c>
      <c r="I387" s="53" t="s">
        <v>391</v>
      </c>
      <c r="J387" s="53"/>
      <c r="K387" s="403" t="s">
        <v>6817</v>
      </c>
      <c r="L387" s="57">
        <v>1.132119418E9</v>
      </c>
      <c r="M387" s="413"/>
      <c r="N387" s="403"/>
      <c r="O387" s="413" t="s">
        <v>6818</v>
      </c>
      <c r="P387" s="413"/>
      <c r="Q387" s="413"/>
      <c r="R387" s="403"/>
      <c r="S387" s="413"/>
      <c r="T387" s="413"/>
      <c r="U387" s="413"/>
      <c r="V387" s="413"/>
      <c r="W387" s="413"/>
      <c r="X387" s="413"/>
      <c r="Y387" s="413"/>
      <c r="Z387" s="413"/>
      <c r="AA387" s="413"/>
      <c r="AB387" s="413"/>
      <c r="AC387" s="413"/>
      <c r="AD387" s="413"/>
      <c r="AE387" s="413"/>
      <c r="AF387" s="413"/>
      <c r="AG387" s="413"/>
      <c r="AH387" s="413"/>
      <c r="AI387" s="413"/>
      <c r="AJ387" s="413"/>
      <c r="AK387" s="413"/>
      <c r="AL387" s="441" t="b">
        <v>0</v>
      </c>
      <c r="AM387" s="441" t="b">
        <v>0</v>
      </c>
      <c r="AN387" s="46" t="b">
        <v>0</v>
      </c>
      <c r="AO387" s="464"/>
      <c r="AP387" s="1270"/>
      <c r="AQ387" s="1270"/>
    </row>
    <row r="388" ht="19.5" customHeight="1">
      <c r="A388" s="1637">
        <v>385.0</v>
      </c>
      <c r="B388" s="477"/>
      <c r="C388" s="403" t="s">
        <v>6819</v>
      </c>
      <c r="D388" s="448" t="s">
        <v>6820</v>
      </c>
      <c r="E388" s="478">
        <v>37390.0</v>
      </c>
      <c r="F388" s="479">
        <v>18.0</v>
      </c>
      <c r="G388" s="1062">
        <f t="shared" si="17"/>
        <v>21.44931507</v>
      </c>
      <c r="H388" s="61">
        <v>4.4093284E7</v>
      </c>
      <c r="I388" s="53" t="s">
        <v>391</v>
      </c>
      <c r="J388" s="53"/>
      <c r="K388" s="403" t="s">
        <v>6821</v>
      </c>
      <c r="L388" s="57">
        <v>1.154725445E9</v>
      </c>
      <c r="M388" s="413"/>
      <c r="N388" s="403"/>
      <c r="O388" s="413" t="s">
        <v>6822</v>
      </c>
      <c r="P388" s="413"/>
      <c r="Q388" s="413"/>
      <c r="R388" s="403"/>
      <c r="S388" s="413"/>
      <c r="T388" s="413"/>
      <c r="U388" s="413"/>
      <c r="V388" s="413"/>
      <c r="W388" s="413"/>
      <c r="X388" s="413"/>
      <c r="Y388" s="413"/>
      <c r="Z388" s="413"/>
      <c r="AA388" s="413"/>
      <c r="AB388" s="413"/>
      <c r="AC388" s="413"/>
      <c r="AD388" s="413"/>
      <c r="AE388" s="413"/>
      <c r="AF388" s="413"/>
      <c r="AG388" s="413"/>
      <c r="AH388" s="413"/>
      <c r="AI388" s="413"/>
      <c r="AJ388" s="413"/>
      <c r="AK388" s="413"/>
      <c r="AL388" s="441" t="b">
        <v>0</v>
      </c>
      <c r="AM388" s="441" t="b">
        <v>0</v>
      </c>
      <c r="AN388" s="46" t="b">
        <v>0</v>
      </c>
      <c r="AO388" s="464"/>
      <c r="AP388" s="1270"/>
      <c r="AQ388" s="1270"/>
    </row>
    <row r="389" ht="18.0" customHeight="1">
      <c r="A389" s="1637">
        <v>386.0</v>
      </c>
      <c r="B389" s="477"/>
      <c r="C389" s="403" t="s">
        <v>6823</v>
      </c>
      <c r="D389" s="448" t="s">
        <v>6824</v>
      </c>
      <c r="E389" s="478">
        <v>37367.0</v>
      </c>
      <c r="F389" s="479">
        <v>18.0</v>
      </c>
      <c r="G389" s="1062">
        <f t="shared" si="17"/>
        <v>21.51232877</v>
      </c>
      <c r="H389" s="61">
        <v>4.42057738E8</v>
      </c>
      <c r="I389" s="436" t="s">
        <v>391</v>
      </c>
      <c r="J389" s="436"/>
      <c r="K389" s="403" t="s">
        <v>6825</v>
      </c>
      <c r="L389" s="57">
        <v>1.121691657E9</v>
      </c>
      <c r="M389" s="413"/>
      <c r="N389" s="403"/>
      <c r="O389" s="413" t="s">
        <v>6826</v>
      </c>
      <c r="P389" s="413"/>
      <c r="Q389" s="413"/>
      <c r="R389" s="403"/>
      <c r="S389" s="413"/>
      <c r="T389" s="413"/>
      <c r="U389" s="413"/>
      <c r="V389" s="413"/>
      <c r="W389" s="413"/>
      <c r="X389" s="413"/>
      <c r="Y389" s="413"/>
      <c r="Z389" s="413"/>
      <c r="AA389" s="413"/>
      <c r="AB389" s="413"/>
      <c r="AC389" s="413"/>
      <c r="AD389" s="413"/>
      <c r="AE389" s="413"/>
      <c r="AF389" s="413"/>
      <c r="AG389" s="413"/>
      <c r="AH389" s="413"/>
      <c r="AI389" s="413"/>
      <c r="AJ389" s="413"/>
      <c r="AK389" s="413"/>
      <c r="AL389" s="441" t="b">
        <v>0</v>
      </c>
      <c r="AM389" s="441" t="b">
        <v>0</v>
      </c>
      <c r="AN389" s="46" t="b">
        <v>0</v>
      </c>
      <c r="AO389" s="464"/>
      <c r="AP389" s="1270"/>
      <c r="AQ389" s="1270"/>
    </row>
    <row r="390" ht="1.5" customHeight="1">
      <c r="A390" s="1637">
        <v>387.0</v>
      </c>
      <c r="B390" s="477"/>
      <c r="C390" s="403" t="s">
        <v>6827</v>
      </c>
      <c r="D390" s="448" t="s">
        <v>6828</v>
      </c>
      <c r="E390" s="478">
        <v>36368.0</v>
      </c>
      <c r="F390" s="479">
        <v>21.0</v>
      </c>
      <c r="G390" s="1062">
        <f t="shared" si="17"/>
        <v>24.24931507</v>
      </c>
      <c r="H390" s="61">
        <v>4.2099032E7</v>
      </c>
      <c r="I390" s="53" t="s">
        <v>2021</v>
      </c>
      <c r="J390" s="53"/>
      <c r="K390" s="403" t="s">
        <v>6829</v>
      </c>
      <c r="L390" s="57">
        <v>1.132791936E9</v>
      </c>
      <c r="M390" s="413"/>
      <c r="N390" s="403"/>
      <c r="O390" s="413" t="s">
        <v>6830</v>
      </c>
      <c r="P390" s="413"/>
      <c r="Q390" s="413"/>
      <c r="R390" s="403"/>
      <c r="S390" s="413"/>
      <c r="T390" s="413"/>
      <c r="U390" s="413"/>
      <c r="V390" s="413"/>
      <c r="W390" s="413"/>
      <c r="X390" s="413"/>
      <c r="Y390" s="413"/>
      <c r="Z390" s="413"/>
      <c r="AA390" s="413"/>
      <c r="AB390" s="413"/>
      <c r="AC390" s="413"/>
      <c r="AD390" s="413"/>
      <c r="AE390" s="413"/>
      <c r="AF390" s="413"/>
      <c r="AG390" s="413"/>
      <c r="AH390" s="413"/>
      <c r="AI390" s="413"/>
      <c r="AJ390" s="413"/>
      <c r="AK390" s="413"/>
      <c r="AL390" s="441" t="b">
        <v>0</v>
      </c>
      <c r="AM390" s="441" t="b">
        <v>0</v>
      </c>
      <c r="AN390" s="46" t="b">
        <v>0</v>
      </c>
      <c r="AO390" s="464"/>
      <c r="AP390" s="1270"/>
      <c r="AQ390" s="1270"/>
    </row>
    <row r="391" ht="18.75" customHeight="1">
      <c r="A391" s="1637">
        <v>388.0</v>
      </c>
      <c r="B391" s="477"/>
      <c r="C391" s="403" t="s">
        <v>6831</v>
      </c>
      <c r="D391" s="448" t="s">
        <v>6832</v>
      </c>
      <c r="E391" s="478">
        <v>36596.0</v>
      </c>
      <c r="F391" s="479">
        <v>20.0</v>
      </c>
      <c r="G391" s="1062">
        <f t="shared" si="17"/>
        <v>23.62465753</v>
      </c>
      <c r="H391" s="61">
        <v>4.2398557E7</v>
      </c>
      <c r="I391" s="53" t="s">
        <v>391</v>
      </c>
      <c r="J391" s="53"/>
      <c r="K391" s="403" t="s">
        <v>6833</v>
      </c>
      <c r="L391" s="57">
        <v>2.325414458E9</v>
      </c>
      <c r="M391" s="413"/>
      <c r="N391" s="403"/>
      <c r="O391" s="413" t="s">
        <v>6834</v>
      </c>
      <c r="P391" s="413"/>
      <c r="Q391" s="413"/>
      <c r="R391" s="403"/>
      <c r="S391" s="413"/>
      <c r="T391" s="413"/>
      <c r="U391" s="413"/>
      <c r="V391" s="413"/>
      <c r="W391" s="413"/>
      <c r="X391" s="413"/>
      <c r="Y391" s="413"/>
      <c r="Z391" s="413"/>
      <c r="AA391" s="413"/>
      <c r="AB391" s="413"/>
      <c r="AC391" s="413"/>
      <c r="AD391" s="413"/>
      <c r="AE391" s="413"/>
      <c r="AF391" s="413"/>
      <c r="AG391" s="413"/>
      <c r="AH391" s="413"/>
      <c r="AI391" s="413"/>
      <c r="AJ391" s="413"/>
      <c r="AK391" s="413"/>
      <c r="AL391" s="441" t="b">
        <v>0</v>
      </c>
      <c r="AM391" s="441" t="b">
        <v>0</v>
      </c>
      <c r="AN391" s="46" t="b">
        <v>0</v>
      </c>
      <c r="AO391" s="464"/>
      <c r="AP391" s="1270"/>
      <c r="AQ391" s="1270"/>
    </row>
    <row r="392" ht="17.25" customHeight="1">
      <c r="A392" s="1637">
        <v>389.0</v>
      </c>
      <c r="B392" s="477"/>
      <c r="C392" s="403" t="s">
        <v>6835</v>
      </c>
      <c r="D392" s="448" t="s">
        <v>6836</v>
      </c>
      <c r="E392" s="478">
        <v>36206.0</v>
      </c>
      <c r="F392" s="479">
        <v>21.0</v>
      </c>
      <c r="G392" s="1062">
        <f t="shared" si="17"/>
        <v>24.69315068</v>
      </c>
      <c r="H392" s="61">
        <v>4.1780832E7</v>
      </c>
      <c r="I392" s="53" t="s">
        <v>391</v>
      </c>
      <c r="J392" s="53"/>
      <c r="K392" s="403" t="s">
        <v>6837</v>
      </c>
      <c r="L392" s="57">
        <v>1.1408533E9</v>
      </c>
      <c r="M392" s="413"/>
      <c r="N392" s="403"/>
      <c r="O392" s="413" t="s">
        <v>6838</v>
      </c>
      <c r="P392" s="413"/>
      <c r="Q392" s="413"/>
      <c r="R392" s="403"/>
      <c r="S392" s="413"/>
      <c r="T392" s="413"/>
      <c r="U392" s="413"/>
      <c r="V392" s="413"/>
      <c r="W392" s="413"/>
      <c r="X392" s="413"/>
      <c r="Y392" s="413"/>
      <c r="Z392" s="413"/>
      <c r="AA392" s="413"/>
      <c r="AB392" s="413"/>
      <c r="AC392" s="413"/>
      <c r="AD392" s="413"/>
      <c r="AE392" s="413"/>
      <c r="AF392" s="413"/>
      <c r="AG392" s="413"/>
      <c r="AH392" s="413"/>
      <c r="AI392" s="413"/>
      <c r="AJ392" s="413"/>
      <c r="AK392" s="413"/>
      <c r="AL392" s="441" t="b">
        <v>0</v>
      </c>
      <c r="AM392" s="441" t="b">
        <v>0</v>
      </c>
      <c r="AN392" s="46" t="b">
        <v>0</v>
      </c>
      <c r="AO392" s="464"/>
      <c r="AP392" s="1270"/>
      <c r="AQ392" s="1270"/>
    </row>
    <row r="393" ht="21.0" customHeight="1">
      <c r="A393" s="1640"/>
      <c r="B393" s="536"/>
      <c r="C393" s="70"/>
      <c r="D393" s="537"/>
      <c r="E393" s="538"/>
      <c r="F393" s="70"/>
      <c r="G393" s="1094"/>
      <c r="H393" s="70"/>
      <c r="I393" s="70"/>
      <c r="J393" s="1641"/>
      <c r="K393" s="539"/>
      <c r="L393" s="70"/>
      <c r="M393" s="537"/>
      <c r="N393" s="70"/>
      <c r="O393" s="537"/>
      <c r="P393" s="537"/>
      <c r="Q393" s="537"/>
      <c r="R393" s="70"/>
      <c r="S393" s="70"/>
      <c r="T393" s="70"/>
      <c r="U393" s="70"/>
      <c r="V393" s="70"/>
      <c r="W393" s="70"/>
      <c r="X393" s="70"/>
      <c r="Y393" s="70"/>
      <c r="Z393" s="70"/>
      <c r="AA393" s="537"/>
      <c r="AB393" s="537"/>
      <c r="AC393" s="537"/>
      <c r="AD393" s="540"/>
      <c r="AE393" s="540"/>
      <c r="AF393" s="540"/>
      <c r="AG393" s="540"/>
      <c r="AH393" s="541"/>
      <c r="AI393" s="72"/>
      <c r="AJ393" s="542"/>
      <c r="AK393" s="543"/>
      <c r="AL393" s="542"/>
      <c r="AM393" s="542"/>
      <c r="AN393" s="543"/>
      <c r="AO393" s="544"/>
      <c r="AP393" s="1237"/>
      <c r="AQ393" s="1237"/>
    </row>
    <row r="394" ht="47.25" customHeight="1">
      <c r="A394" s="1642" t="s">
        <v>13937</v>
      </c>
      <c r="B394" s="1643" t="s">
        <v>1545</v>
      </c>
      <c r="C394" s="1643" t="s">
        <v>1546</v>
      </c>
      <c r="D394" s="1644" t="s">
        <v>1547</v>
      </c>
      <c r="E394" s="1643" t="s">
        <v>1548</v>
      </c>
      <c r="F394" s="1645" t="s">
        <v>5407</v>
      </c>
      <c r="G394" s="1645" t="s">
        <v>5374</v>
      </c>
      <c r="H394" s="1643" t="s">
        <v>1544</v>
      </c>
      <c r="I394" s="1643" t="s">
        <v>22</v>
      </c>
      <c r="J394" s="1643"/>
      <c r="K394" s="1643" t="s">
        <v>5366</v>
      </c>
      <c r="L394" s="1646" t="s">
        <v>5367</v>
      </c>
      <c r="M394" s="1644" t="s">
        <v>1554</v>
      </c>
      <c r="N394" s="1647" t="s">
        <v>1551</v>
      </c>
      <c r="O394" s="1648" t="s">
        <v>1552</v>
      </c>
      <c r="P394" s="1648" t="s">
        <v>1555</v>
      </c>
      <c r="Q394" s="1648" t="s">
        <v>5368</v>
      </c>
      <c r="R394" s="1647" t="s">
        <v>1571</v>
      </c>
      <c r="S394" s="1647" t="s">
        <v>1557</v>
      </c>
      <c r="T394" s="1647" t="s">
        <v>1558</v>
      </c>
      <c r="U394" s="1647" t="s">
        <v>1559</v>
      </c>
      <c r="V394" s="1647" t="s">
        <v>5369</v>
      </c>
      <c r="W394" s="1647" t="s">
        <v>1561</v>
      </c>
      <c r="X394" s="1647" t="s">
        <v>5370</v>
      </c>
      <c r="Y394" s="1647" t="s">
        <v>5371</v>
      </c>
      <c r="Z394" s="1647" t="s">
        <v>5372</v>
      </c>
      <c r="AA394" s="1648" t="s">
        <v>5373</v>
      </c>
      <c r="AB394" s="1648" t="s">
        <v>1566</v>
      </c>
      <c r="AC394" s="1649" t="s">
        <v>13969</v>
      </c>
      <c r="AD394" s="1650" t="s">
        <v>5408</v>
      </c>
      <c r="AE394" s="1650" t="s">
        <v>13970</v>
      </c>
      <c r="AF394" s="1650" t="s">
        <v>3</v>
      </c>
      <c r="AG394" s="1650" t="s">
        <v>1627</v>
      </c>
      <c r="AH394" s="1651" t="s">
        <v>5408</v>
      </c>
      <c r="AI394" s="1651" t="s">
        <v>5409</v>
      </c>
      <c r="AJ394" s="1652" t="s">
        <v>1578</v>
      </c>
      <c r="AK394" s="1653" t="s">
        <v>1579</v>
      </c>
      <c r="AL394" s="1654" t="s">
        <v>1580</v>
      </c>
      <c r="AM394" s="1654" t="s">
        <v>1581</v>
      </c>
      <c r="AN394" s="1655" t="s">
        <v>1582</v>
      </c>
      <c r="AO394" s="1656" t="s">
        <v>1583</v>
      </c>
      <c r="AP394" s="1657"/>
      <c r="AQ394" s="1657"/>
    </row>
    <row r="395">
      <c r="A395" s="1658">
        <v>390.0</v>
      </c>
      <c r="B395" s="547">
        <v>44505.50564912037</v>
      </c>
      <c r="C395" s="548" t="s">
        <v>3766</v>
      </c>
      <c r="D395" s="548" t="s">
        <v>3767</v>
      </c>
      <c r="E395" s="549">
        <v>34950.0</v>
      </c>
      <c r="F395" s="546">
        <v>26.0</v>
      </c>
      <c r="G395" s="1095">
        <f t="shared" ref="G395:G427" si="55">IF(E395="","",(TODAY()-E395)/365)</f>
        <v>28.13424658</v>
      </c>
      <c r="H395" s="546">
        <v>3.916394E7</v>
      </c>
      <c r="I395" s="249" t="s">
        <v>2021</v>
      </c>
      <c r="J395" s="249"/>
      <c r="K395" s="548" t="s">
        <v>1618</v>
      </c>
      <c r="L395" s="550" t="s">
        <v>6839</v>
      </c>
      <c r="M395" s="548" t="s">
        <v>3769</v>
      </c>
      <c r="N395" s="546" t="s">
        <v>1620</v>
      </c>
      <c r="O395" s="551" t="s">
        <v>3768</v>
      </c>
      <c r="P395" s="548" t="s">
        <v>3770</v>
      </c>
      <c r="Q395" s="548" t="s">
        <v>1668</v>
      </c>
      <c r="R395" s="548" t="s">
        <v>174</v>
      </c>
      <c r="S395" s="548" t="s">
        <v>3771</v>
      </c>
      <c r="T395" s="548" t="s">
        <v>3772</v>
      </c>
      <c r="U395" s="552"/>
      <c r="V395" s="553" t="s">
        <v>3773</v>
      </c>
      <c r="W395" s="548" t="s">
        <v>1661</v>
      </c>
      <c r="X395" s="548" t="s">
        <v>1662</v>
      </c>
      <c r="Y395" s="548" t="s">
        <v>3774</v>
      </c>
      <c r="Z395" s="546" t="s">
        <v>2111</v>
      </c>
      <c r="AA395" s="554" t="s">
        <v>6840</v>
      </c>
      <c r="AB395" s="548" t="s">
        <v>2761</v>
      </c>
      <c r="AC395" s="554" t="s">
        <v>2587</v>
      </c>
      <c r="AD395" s="555" t="s">
        <v>2587</v>
      </c>
      <c r="AE395" s="555" t="s">
        <v>2587</v>
      </c>
      <c r="AF395" s="556" t="s">
        <v>158</v>
      </c>
      <c r="AG395" s="555" t="s">
        <v>2587</v>
      </c>
      <c r="AH395" s="557">
        <v>44671.0</v>
      </c>
      <c r="AI395" s="558">
        <f t="shared" ref="AI395:AI397" si="56">DATE(YEAR(AH395),MONTH(AH395)+1,DAY(AH395)+15)</f>
        <v>44716</v>
      </c>
      <c r="AJ395" s="559">
        <f t="shared" ref="AJ395:AJ397" si="57">DATE(YEAR(AH395),MONTH(AH395)+3,DAY(AH395))</f>
        <v>44762</v>
      </c>
      <c r="AK395" s="555"/>
      <c r="AL395" s="560" t="b">
        <v>0</v>
      </c>
      <c r="AM395" s="560" t="b">
        <v>0</v>
      </c>
      <c r="AN395" s="560" t="b">
        <v>0</v>
      </c>
      <c r="AO395" s="561"/>
      <c r="AP395" s="1291"/>
      <c r="AQ395" s="1291"/>
    </row>
    <row r="396">
      <c r="A396" s="1659">
        <v>391.0</v>
      </c>
      <c r="B396" s="563">
        <v>44609.47915601852</v>
      </c>
      <c r="C396" s="564" t="s">
        <v>4231</v>
      </c>
      <c r="D396" s="564" t="s">
        <v>4232</v>
      </c>
      <c r="E396" s="565">
        <v>31811.0</v>
      </c>
      <c r="F396" s="562">
        <v>35.0</v>
      </c>
      <c r="G396" s="1095">
        <f t="shared" si="55"/>
        <v>36.73424658</v>
      </c>
      <c r="H396" s="562">
        <v>3.2849209E7</v>
      </c>
      <c r="I396" s="249" t="s">
        <v>2021</v>
      </c>
      <c r="J396" s="1660"/>
      <c r="K396" s="564" t="s">
        <v>1618</v>
      </c>
      <c r="L396" s="566" t="s">
        <v>5399</v>
      </c>
      <c r="M396" s="564" t="s">
        <v>4231</v>
      </c>
      <c r="N396" s="562" t="s">
        <v>1620</v>
      </c>
      <c r="O396" s="567" t="s">
        <v>4234</v>
      </c>
      <c r="P396" s="564" t="s">
        <v>4235</v>
      </c>
      <c r="Q396" s="564" t="s">
        <v>1668</v>
      </c>
      <c r="R396" s="564" t="s">
        <v>174</v>
      </c>
      <c r="S396" s="568" t="s">
        <v>1651</v>
      </c>
      <c r="T396" s="568" t="s">
        <v>1651</v>
      </c>
      <c r="U396" s="564"/>
      <c r="V396" s="569" t="s">
        <v>4236</v>
      </c>
      <c r="W396" s="564" t="s">
        <v>1661</v>
      </c>
      <c r="X396" s="564" t="s">
        <v>4237</v>
      </c>
      <c r="Y396" s="564" t="s">
        <v>4238</v>
      </c>
      <c r="Z396" s="562" t="s">
        <v>1708</v>
      </c>
      <c r="AA396" s="570" t="s">
        <v>5400</v>
      </c>
      <c r="AB396" s="564" t="s">
        <v>4239</v>
      </c>
      <c r="AC396" s="554" t="s">
        <v>2587</v>
      </c>
      <c r="AD396" s="555" t="s">
        <v>2587</v>
      </c>
      <c r="AE396" s="555" t="s">
        <v>2587</v>
      </c>
      <c r="AF396" s="571" t="s">
        <v>158</v>
      </c>
      <c r="AG396" s="555" t="s">
        <v>2587</v>
      </c>
      <c r="AH396" s="572">
        <v>44671.0</v>
      </c>
      <c r="AI396" s="573">
        <f t="shared" si="56"/>
        <v>44716</v>
      </c>
      <c r="AJ396" s="574">
        <f t="shared" si="57"/>
        <v>44762</v>
      </c>
      <c r="AK396" s="575"/>
      <c r="AL396" s="575" t="b">
        <v>0</v>
      </c>
      <c r="AM396" s="575" t="b">
        <v>0</v>
      </c>
      <c r="AN396" s="575" t="b">
        <v>0</v>
      </c>
      <c r="AO396" s="576"/>
      <c r="AP396" s="1291"/>
      <c r="AQ396" s="1291"/>
    </row>
    <row r="397">
      <c r="A397" s="1659">
        <v>392.0</v>
      </c>
      <c r="B397" s="547">
        <v>44615.52912010417</v>
      </c>
      <c r="C397" s="552" t="s">
        <v>4275</v>
      </c>
      <c r="D397" s="552" t="s">
        <v>4276</v>
      </c>
      <c r="E397" s="549">
        <v>34886.0</v>
      </c>
      <c r="F397" s="560">
        <v>26.0</v>
      </c>
      <c r="G397" s="1095">
        <f t="shared" si="55"/>
        <v>28.30958904</v>
      </c>
      <c r="H397" s="560">
        <v>9.3780952E7</v>
      </c>
      <c r="I397" s="560" t="s">
        <v>4277</v>
      </c>
      <c r="J397" s="560"/>
      <c r="K397" s="548" t="s">
        <v>1618</v>
      </c>
      <c r="L397" s="550" t="s">
        <v>6841</v>
      </c>
      <c r="M397" s="552" t="s">
        <v>4275</v>
      </c>
      <c r="N397" s="560" t="s">
        <v>1620</v>
      </c>
      <c r="O397" s="351" t="s">
        <v>4279</v>
      </c>
      <c r="P397" s="552" t="s">
        <v>4280</v>
      </c>
      <c r="Q397" s="552" t="s">
        <v>1668</v>
      </c>
      <c r="R397" s="552" t="s">
        <v>158</v>
      </c>
      <c r="S397" s="554" t="s">
        <v>6842</v>
      </c>
      <c r="T397" s="568" t="s">
        <v>1651</v>
      </c>
      <c r="U397" s="552" t="s">
        <v>4282</v>
      </c>
      <c r="V397" s="578" t="s">
        <v>4283</v>
      </c>
      <c r="W397" s="552" t="s">
        <v>4284</v>
      </c>
      <c r="X397" s="552" t="s">
        <v>1662</v>
      </c>
      <c r="Y397" s="552" t="s">
        <v>4285</v>
      </c>
      <c r="Z397" s="560" t="s">
        <v>2360</v>
      </c>
      <c r="AA397" s="554" t="s">
        <v>6843</v>
      </c>
      <c r="AB397" s="552" t="s">
        <v>4056</v>
      </c>
      <c r="AC397" s="554" t="s">
        <v>2587</v>
      </c>
      <c r="AD397" s="555" t="s">
        <v>2587</v>
      </c>
      <c r="AE397" s="555" t="s">
        <v>2587</v>
      </c>
      <c r="AF397" s="579" t="s">
        <v>158</v>
      </c>
      <c r="AG397" s="555" t="s">
        <v>2587</v>
      </c>
      <c r="AH397" s="557">
        <v>44671.0</v>
      </c>
      <c r="AI397" s="558">
        <f t="shared" si="56"/>
        <v>44716</v>
      </c>
      <c r="AJ397" s="559">
        <f t="shared" si="57"/>
        <v>44762</v>
      </c>
      <c r="AK397" s="555"/>
      <c r="AL397" s="560" t="b">
        <v>0</v>
      </c>
      <c r="AM397" s="560" t="b">
        <v>0</v>
      </c>
      <c r="AN397" s="560" t="b">
        <v>0</v>
      </c>
      <c r="AO397" s="561"/>
      <c r="AP397" s="1291"/>
      <c r="AQ397" s="1291"/>
    </row>
    <row r="398">
      <c r="A398" s="1659">
        <v>393.0</v>
      </c>
      <c r="B398" s="580">
        <v>44487.83649236111</v>
      </c>
      <c r="C398" s="581" t="s">
        <v>3654</v>
      </c>
      <c r="D398" s="581" t="s">
        <v>3655</v>
      </c>
      <c r="E398" s="582">
        <v>37784.0</v>
      </c>
      <c r="F398" s="151">
        <v>18.0</v>
      </c>
      <c r="G398" s="1095">
        <f t="shared" si="55"/>
        <v>20.36986301</v>
      </c>
      <c r="H398" s="151">
        <v>4.4833846E7</v>
      </c>
      <c r="I398" s="249" t="s">
        <v>2021</v>
      </c>
      <c r="J398" s="1661"/>
      <c r="K398" s="581" t="s">
        <v>5571</v>
      </c>
      <c r="L398" s="583" t="s">
        <v>6844</v>
      </c>
      <c r="M398" s="581" t="s">
        <v>3658</v>
      </c>
      <c r="N398" s="151" t="s">
        <v>1620</v>
      </c>
      <c r="O398" s="581" t="s">
        <v>3657</v>
      </c>
      <c r="P398" s="581" t="s">
        <v>3659</v>
      </c>
      <c r="Q398" s="581" t="s">
        <v>1668</v>
      </c>
      <c r="R398" s="581" t="s">
        <v>174</v>
      </c>
      <c r="S398" s="581" t="s">
        <v>3660</v>
      </c>
      <c r="T398" s="568" t="s">
        <v>1651</v>
      </c>
      <c r="U398" s="581" t="s">
        <v>3661</v>
      </c>
      <c r="V398" s="584" t="s">
        <v>3662</v>
      </c>
      <c r="W398" s="581" t="s">
        <v>3663</v>
      </c>
      <c r="X398" s="581" t="s">
        <v>3664</v>
      </c>
      <c r="Y398" s="581" t="s">
        <v>3665</v>
      </c>
      <c r="Z398" s="151" t="s">
        <v>1708</v>
      </c>
      <c r="AA398" s="581" t="s">
        <v>6845</v>
      </c>
      <c r="AB398" s="581" t="s">
        <v>3667</v>
      </c>
      <c r="AC398" s="581" t="s">
        <v>6846</v>
      </c>
      <c r="AD398" s="585">
        <v>44698.0</v>
      </c>
      <c r="AE398" s="555" t="s">
        <v>2587</v>
      </c>
      <c r="AF398" s="555" t="s">
        <v>2587</v>
      </c>
      <c r="AG398" s="151" t="s">
        <v>5656</v>
      </c>
      <c r="AH398" s="555" t="s">
        <v>2587</v>
      </c>
      <c r="AI398" s="555" t="s">
        <v>2587</v>
      </c>
      <c r="AJ398" s="555" t="s">
        <v>2587</v>
      </c>
      <c r="AK398" s="555"/>
      <c r="AL398" s="560" t="b">
        <v>0</v>
      </c>
      <c r="AM398" s="560" t="b">
        <v>0</v>
      </c>
      <c r="AN398" s="560" t="b">
        <v>0</v>
      </c>
      <c r="AO398" s="586"/>
      <c r="AP398" s="1304"/>
      <c r="AQ398" s="1304"/>
    </row>
    <row r="399" ht="16.5" customHeight="1">
      <c r="A399" s="1659">
        <v>394.0</v>
      </c>
      <c r="B399" s="587">
        <v>44650.540389490736</v>
      </c>
      <c r="C399" s="568" t="s">
        <v>4411</v>
      </c>
      <c r="D399" s="568" t="s">
        <v>4412</v>
      </c>
      <c r="E399" s="178">
        <v>37398.0</v>
      </c>
      <c r="F399" s="162">
        <v>19.0</v>
      </c>
      <c r="G399" s="1095">
        <f t="shared" si="55"/>
        <v>21.42739726</v>
      </c>
      <c r="H399" s="162">
        <v>4.4102929E7</v>
      </c>
      <c r="I399" s="249" t="s">
        <v>2021</v>
      </c>
      <c r="J399" s="249"/>
      <c r="K399" s="548" t="s">
        <v>1618</v>
      </c>
      <c r="L399" s="588" t="s">
        <v>6847</v>
      </c>
      <c r="M399" s="568" t="s">
        <v>4411</v>
      </c>
      <c r="N399" s="162" t="s">
        <v>1620</v>
      </c>
      <c r="O399" s="568" t="s">
        <v>4415</v>
      </c>
      <c r="P399" s="568" t="s">
        <v>4416</v>
      </c>
      <c r="Q399" s="568" t="s">
        <v>1634</v>
      </c>
      <c r="R399" s="568" t="s">
        <v>172</v>
      </c>
      <c r="S399" s="568" t="s">
        <v>6848</v>
      </c>
      <c r="T399" s="568" t="s">
        <v>1651</v>
      </c>
      <c r="U399" s="589"/>
      <c r="V399" s="590" t="s">
        <v>4418</v>
      </c>
      <c r="W399" s="568" t="s">
        <v>1661</v>
      </c>
      <c r="X399" s="568" t="s">
        <v>4419</v>
      </c>
      <c r="Y399" s="568" t="s">
        <v>4420</v>
      </c>
      <c r="Z399" s="162" t="s">
        <v>4421</v>
      </c>
      <c r="AA399" s="568" t="s">
        <v>6849</v>
      </c>
      <c r="AB399" s="568" t="s">
        <v>4423</v>
      </c>
      <c r="AC399" s="581" t="s">
        <v>6846</v>
      </c>
      <c r="AD399" s="202">
        <v>44698.0</v>
      </c>
      <c r="AE399" s="202">
        <v>44790.0</v>
      </c>
      <c r="AF399" s="555" t="s">
        <v>2587</v>
      </c>
      <c r="AG399" s="162" t="s">
        <v>5656</v>
      </c>
      <c r="AH399" s="555" t="s">
        <v>2587</v>
      </c>
      <c r="AI399" s="555" t="s">
        <v>2587</v>
      </c>
      <c r="AJ399" s="555" t="s">
        <v>2587</v>
      </c>
      <c r="AK399" s="555"/>
      <c r="AL399" s="560" t="b">
        <v>0</v>
      </c>
      <c r="AM399" s="560" t="b">
        <v>0</v>
      </c>
      <c r="AN399" s="560" t="b">
        <v>0</v>
      </c>
      <c r="AO399" s="591"/>
      <c r="AP399" s="1304"/>
      <c r="AQ399" s="1304"/>
    </row>
    <row r="400" ht="16.5" customHeight="1">
      <c r="A400" s="1659">
        <v>395.0</v>
      </c>
      <c r="B400" s="587">
        <v>44650.88216357639</v>
      </c>
      <c r="C400" s="568" t="s">
        <v>4424</v>
      </c>
      <c r="D400" s="568" t="s">
        <v>4425</v>
      </c>
      <c r="E400" s="178">
        <v>34001.0</v>
      </c>
      <c r="F400" s="162">
        <v>28.0</v>
      </c>
      <c r="G400" s="1095">
        <f t="shared" si="55"/>
        <v>30.73424658</v>
      </c>
      <c r="H400" s="162">
        <v>3.7441375E7</v>
      </c>
      <c r="I400" s="249" t="s">
        <v>2021</v>
      </c>
      <c r="J400" s="249"/>
      <c r="K400" s="548" t="s">
        <v>1618</v>
      </c>
      <c r="L400" s="588" t="s">
        <v>6850</v>
      </c>
      <c r="M400" s="568" t="s">
        <v>4424</v>
      </c>
      <c r="N400" s="162" t="s">
        <v>1620</v>
      </c>
      <c r="O400" s="568" t="s">
        <v>4428</v>
      </c>
      <c r="P400" s="568" t="s">
        <v>4429</v>
      </c>
      <c r="Q400" s="568" t="s">
        <v>1622</v>
      </c>
      <c r="R400" s="568" t="s">
        <v>174</v>
      </c>
      <c r="S400" s="568" t="s">
        <v>4430</v>
      </c>
      <c r="T400" s="568" t="s">
        <v>4431</v>
      </c>
      <c r="U400" s="568" t="s">
        <v>4432</v>
      </c>
      <c r="V400" s="590" t="s">
        <v>4433</v>
      </c>
      <c r="W400" s="568" t="s">
        <v>4434</v>
      </c>
      <c r="X400" s="568" t="s">
        <v>1662</v>
      </c>
      <c r="Y400" s="568" t="s">
        <v>4435</v>
      </c>
      <c r="Z400" s="162" t="s">
        <v>1803</v>
      </c>
      <c r="AA400" s="568" t="s">
        <v>6851</v>
      </c>
      <c r="AB400" s="568" t="s">
        <v>4437</v>
      </c>
      <c r="AC400" s="581" t="s">
        <v>6846</v>
      </c>
      <c r="AD400" s="202">
        <v>44698.0</v>
      </c>
      <c r="AE400" s="202">
        <v>44790.0</v>
      </c>
      <c r="AF400" s="555" t="s">
        <v>2587</v>
      </c>
      <c r="AG400" s="162" t="s">
        <v>5656</v>
      </c>
      <c r="AH400" s="555" t="s">
        <v>2587</v>
      </c>
      <c r="AI400" s="555" t="s">
        <v>2587</v>
      </c>
      <c r="AJ400" s="555" t="s">
        <v>2587</v>
      </c>
      <c r="AK400" s="555"/>
      <c r="AL400" s="560" t="b">
        <v>0</v>
      </c>
      <c r="AM400" s="560" t="b">
        <v>0</v>
      </c>
      <c r="AN400" s="560" t="b">
        <v>0</v>
      </c>
      <c r="AO400" s="591"/>
      <c r="AP400" s="1304"/>
      <c r="AQ400" s="1304"/>
    </row>
    <row r="401">
      <c r="A401" s="1659">
        <v>396.0</v>
      </c>
      <c r="B401" s="587">
        <v>44657.44940094907</v>
      </c>
      <c r="C401" s="568" t="s">
        <v>4459</v>
      </c>
      <c r="D401" s="568" t="s">
        <v>4460</v>
      </c>
      <c r="E401" s="178">
        <v>36328.0</v>
      </c>
      <c r="F401" s="162">
        <v>22.0</v>
      </c>
      <c r="G401" s="1095">
        <f t="shared" si="55"/>
        <v>24.35890411</v>
      </c>
      <c r="H401" s="162" t="s">
        <v>304</v>
      </c>
      <c r="I401" s="162" t="s">
        <v>4745</v>
      </c>
      <c r="J401" s="162"/>
      <c r="K401" s="568" t="s">
        <v>2691</v>
      </c>
      <c r="L401" s="588" t="s">
        <v>6852</v>
      </c>
      <c r="M401" s="568" t="s">
        <v>4465</v>
      </c>
      <c r="N401" s="162" t="s">
        <v>1646</v>
      </c>
      <c r="O401" s="568" t="s">
        <v>4464</v>
      </c>
      <c r="P401" s="568" t="s">
        <v>4466</v>
      </c>
      <c r="Q401" s="568" t="s">
        <v>1668</v>
      </c>
      <c r="R401" s="568" t="s">
        <v>170</v>
      </c>
      <c r="S401" s="568" t="s">
        <v>4467</v>
      </c>
      <c r="T401" s="568" t="s">
        <v>1651</v>
      </c>
      <c r="U401" s="568" t="s">
        <v>4468</v>
      </c>
      <c r="V401" s="590" t="s">
        <v>4469</v>
      </c>
      <c r="W401" s="568" t="s">
        <v>4470</v>
      </c>
      <c r="X401" s="568" t="s">
        <v>4471</v>
      </c>
      <c r="Y401" s="568" t="s">
        <v>4472</v>
      </c>
      <c r="Z401" s="162" t="s">
        <v>1884</v>
      </c>
      <c r="AA401" s="568" t="s">
        <v>6853</v>
      </c>
      <c r="AB401" s="568" t="s">
        <v>1651</v>
      </c>
      <c r="AC401" s="554" t="s">
        <v>2587</v>
      </c>
      <c r="AD401" s="202">
        <v>44704.0</v>
      </c>
      <c r="AE401" s="202">
        <v>44796.0</v>
      </c>
      <c r="AF401" s="162" t="s">
        <v>6854</v>
      </c>
      <c r="AG401" s="162" t="s">
        <v>5656</v>
      </c>
      <c r="AH401" s="555" t="s">
        <v>2587</v>
      </c>
      <c r="AI401" s="555" t="s">
        <v>2587</v>
      </c>
      <c r="AJ401" s="555" t="s">
        <v>2587</v>
      </c>
      <c r="AK401" s="555"/>
      <c r="AL401" s="560" t="b">
        <v>0</v>
      </c>
      <c r="AM401" s="560" t="b">
        <v>0</v>
      </c>
      <c r="AN401" s="560" t="b">
        <v>0</v>
      </c>
      <c r="AO401" s="591"/>
      <c r="AP401" s="1304"/>
      <c r="AQ401" s="1304"/>
    </row>
    <row r="402">
      <c r="A402" s="1659">
        <v>397.0</v>
      </c>
      <c r="B402" s="592">
        <v>44705.42160321759</v>
      </c>
      <c r="C402" s="350" t="s">
        <v>4563</v>
      </c>
      <c r="D402" s="350" t="s">
        <v>4564</v>
      </c>
      <c r="E402" s="251">
        <v>33483.0</v>
      </c>
      <c r="F402" s="249">
        <v>30.0</v>
      </c>
      <c r="G402" s="1095">
        <f t="shared" si="55"/>
        <v>32.15342466</v>
      </c>
      <c r="H402" s="249">
        <v>3.6527512E7</v>
      </c>
      <c r="I402" s="249" t="s">
        <v>2021</v>
      </c>
      <c r="J402" s="249"/>
      <c r="K402" s="548" t="s">
        <v>1618</v>
      </c>
      <c r="L402" s="593" t="s">
        <v>6855</v>
      </c>
      <c r="M402" s="350" t="s">
        <v>4567</v>
      </c>
      <c r="N402" s="249" t="s">
        <v>1620</v>
      </c>
      <c r="O402" s="350" t="s">
        <v>4566</v>
      </c>
      <c r="P402" s="350" t="s">
        <v>4568</v>
      </c>
      <c r="Q402" s="350" t="s">
        <v>1634</v>
      </c>
      <c r="R402" s="350" t="s">
        <v>174</v>
      </c>
      <c r="S402" s="350" t="s">
        <v>4569</v>
      </c>
      <c r="T402" s="350" t="s">
        <v>4570</v>
      </c>
      <c r="U402" s="350" t="s">
        <v>4571</v>
      </c>
      <c r="V402" s="594" t="s">
        <v>4572</v>
      </c>
      <c r="W402" s="350" t="s">
        <v>1661</v>
      </c>
      <c r="X402" s="350" t="s">
        <v>4573</v>
      </c>
      <c r="Y402" s="350" t="s">
        <v>4574</v>
      </c>
      <c r="Z402" s="249" t="s">
        <v>1776</v>
      </c>
      <c r="AA402" s="350" t="s">
        <v>6856</v>
      </c>
      <c r="AB402" s="350" t="s">
        <v>4576</v>
      </c>
      <c r="AC402" s="350" t="s">
        <v>3097</v>
      </c>
      <c r="AD402" s="342">
        <v>44707.0</v>
      </c>
      <c r="AE402" s="555" t="s">
        <v>2587</v>
      </c>
      <c r="AF402" s="555" t="s">
        <v>2587</v>
      </c>
      <c r="AG402" s="249" t="s">
        <v>5656</v>
      </c>
      <c r="AH402" s="555" t="s">
        <v>2587</v>
      </c>
      <c r="AI402" s="555" t="s">
        <v>2587</v>
      </c>
      <c r="AJ402" s="555" t="s">
        <v>2587</v>
      </c>
      <c r="AK402" s="555"/>
      <c r="AL402" s="560" t="b">
        <v>0</v>
      </c>
      <c r="AM402" s="560" t="b">
        <v>0</v>
      </c>
      <c r="AN402" s="560" t="b">
        <v>0</v>
      </c>
      <c r="AO402" s="595"/>
      <c r="AP402" s="1232"/>
      <c r="AQ402" s="1232"/>
    </row>
    <row r="403">
      <c r="A403" s="1659">
        <v>398.0</v>
      </c>
      <c r="B403" s="587">
        <v>44631.043015567135</v>
      </c>
      <c r="C403" s="568" t="s">
        <v>4317</v>
      </c>
      <c r="D403" s="568" t="s">
        <v>4318</v>
      </c>
      <c r="E403" s="178">
        <v>35192.0</v>
      </c>
      <c r="F403" s="162">
        <v>25.0</v>
      </c>
      <c r="G403" s="1095">
        <f t="shared" si="55"/>
        <v>27.47123288</v>
      </c>
      <c r="H403" s="162">
        <v>3.9657032E7</v>
      </c>
      <c r="I403" s="249" t="s">
        <v>2021</v>
      </c>
      <c r="J403" s="249"/>
      <c r="K403" s="568" t="s">
        <v>2691</v>
      </c>
      <c r="L403" s="588" t="s">
        <v>5397</v>
      </c>
      <c r="M403" s="568" t="s">
        <v>4321</v>
      </c>
      <c r="N403" s="162" t="s">
        <v>1620</v>
      </c>
      <c r="O403" s="568" t="s">
        <v>4320</v>
      </c>
      <c r="P403" s="568" t="s">
        <v>4322</v>
      </c>
      <c r="Q403" s="568" t="s">
        <v>1668</v>
      </c>
      <c r="R403" s="568" t="s">
        <v>174</v>
      </c>
      <c r="S403" s="568" t="s">
        <v>4323</v>
      </c>
      <c r="T403" s="568" t="s">
        <v>1651</v>
      </c>
      <c r="U403" s="568" t="s">
        <v>4324</v>
      </c>
      <c r="V403" s="590" t="s">
        <v>4325</v>
      </c>
      <c r="W403" s="568" t="s">
        <v>4326</v>
      </c>
      <c r="X403" s="568" t="s">
        <v>4327</v>
      </c>
      <c r="Y403" s="568" t="s">
        <v>4328</v>
      </c>
      <c r="Z403" s="162" t="s">
        <v>2360</v>
      </c>
      <c r="AA403" s="568" t="s">
        <v>5398</v>
      </c>
      <c r="AB403" s="568" t="s">
        <v>2530</v>
      </c>
      <c r="AC403" s="568" t="s">
        <v>3097</v>
      </c>
      <c r="AD403" s="202">
        <v>44768.0</v>
      </c>
      <c r="AE403" s="555" t="s">
        <v>2587</v>
      </c>
      <c r="AF403" s="555" t="s">
        <v>2587</v>
      </c>
      <c r="AG403" s="555" t="s">
        <v>2587</v>
      </c>
      <c r="AH403" s="555" t="s">
        <v>2587</v>
      </c>
      <c r="AI403" s="555" t="s">
        <v>2587</v>
      </c>
      <c r="AJ403" s="555"/>
      <c r="AK403" s="555"/>
      <c r="AL403" s="560" t="b">
        <v>0</v>
      </c>
      <c r="AM403" s="560" t="b">
        <v>0</v>
      </c>
      <c r="AN403" s="560" t="b">
        <v>0</v>
      </c>
      <c r="AO403" s="596"/>
      <c r="AP403" s="280"/>
      <c r="AQ403" s="280"/>
    </row>
    <row r="404">
      <c r="A404" s="1659">
        <v>399.0</v>
      </c>
      <c r="B404" s="587">
        <v>44638.5611350463</v>
      </c>
      <c r="C404" s="568" t="s">
        <v>4339</v>
      </c>
      <c r="D404" s="568" t="s">
        <v>4340</v>
      </c>
      <c r="E404" s="178">
        <v>33614.0</v>
      </c>
      <c r="F404" s="162">
        <v>30.0</v>
      </c>
      <c r="G404" s="1095">
        <f t="shared" si="55"/>
        <v>31.79452055</v>
      </c>
      <c r="H404" s="162">
        <v>3.6688276E7</v>
      </c>
      <c r="I404" s="249" t="s">
        <v>2021</v>
      </c>
      <c r="J404" s="249"/>
      <c r="K404" s="568" t="s">
        <v>1618</v>
      </c>
      <c r="L404" s="588" t="s">
        <v>6857</v>
      </c>
      <c r="M404" s="568" t="s">
        <v>4342</v>
      </c>
      <c r="N404" s="162" t="s">
        <v>1620</v>
      </c>
      <c r="O404" s="568" t="s">
        <v>1729</v>
      </c>
      <c r="P404" s="568" t="s">
        <v>4343</v>
      </c>
      <c r="Q404" s="568" t="s">
        <v>1634</v>
      </c>
      <c r="R404" s="568" t="s">
        <v>174</v>
      </c>
      <c r="S404" s="568" t="s">
        <v>4344</v>
      </c>
      <c r="T404" s="568" t="s">
        <v>1651</v>
      </c>
      <c r="U404" s="568" t="s">
        <v>4346</v>
      </c>
      <c r="V404" s="590" t="s">
        <v>4347</v>
      </c>
      <c r="W404" s="568" t="s">
        <v>4348</v>
      </c>
      <c r="X404" s="568" t="s">
        <v>4349</v>
      </c>
      <c r="Y404" s="568" t="s">
        <v>4350</v>
      </c>
      <c r="Z404" s="162" t="s">
        <v>1884</v>
      </c>
      <c r="AA404" s="568" t="s">
        <v>6858</v>
      </c>
      <c r="AB404" s="568" t="s">
        <v>1792</v>
      </c>
      <c r="AC404" s="568" t="s">
        <v>3097</v>
      </c>
      <c r="AD404" s="202">
        <v>44768.0</v>
      </c>
      <c r="AE404" s="555" t="s">
        <v>2587</v>
      </c>
      <c r="AF404" s="555" t="s">
        <v>2587</v>
      </c>
      <c r="AG404" s="555" t="s">
        <v>2587</v>
      </c>
      <c r="AH404" s="555" t="s">
        <v>2587</v>
      </c>
      <c r="AI404" s="555" t="s">
        <v>2587</v>
      </c>
      <c r="AJ404" s="555"/>
      <c r="AK404" s="555"/>
      <c r="AL404" s="560" t="b">
        <v>0</v>
      </c>
      <c r="AM404" s="560" t="b">
        <v>0</v>
      </c>
      <c r="AN404" s="560" t="b">
        <v>0</v>
      </c>
      <c r="AO404" s="596"/>
      <c r="AP404" s="280"/>
      <c r="AQ404" s="280"/>
    </row>
    <row r="405">
      <c r="A405" s="1659">
        <v>400.0</v>
      </c>
      <c r="B405" s="587">
        <v>44530.89167642361</v>
      </c>
      <c r="C405" s="568" t="s">
        <v>3888</v>
      </c>
      <c r="D405" s="568" t="s">
        <v>3889</v>
      </c>
      <c r="E405" s="178">
        <v>34051.0</v>
      </c>
      <c r="F405" s="162">
        <v>28.0</v>
      </c>
      <c r="G405" s="1095">
        <f t="shared" si="55"/>
        <v>30.59726027</v>
      </c>
      <c r="H405" s="162">
        <v>3.7374669E7</v>
      </c>
      <c r="I405" s="249" t="s">
        <v>2021</v>
      </c>
      <c r="J405" s="249"/>
      <c r="K405" s="548" t="s">
        <v>1618</v>
      </c>
      <c r="L405" s="588" t="s">
        <v>6859</v>
      </c>
      <c r="M405" s="568" t="s">
        <v>3888</v>
      </c>
      <c r="N405" s="162" t="s">
        <v>1620</v>
      </c>
      <c r="O405" s="568" t="s">
        <v>3891</v>
      </c>
      <c r="P405" s="568" t="s">
        <v>3892</v>
      </c>
      <c r="Q405" s="568" t="s">
        <v>1634</v>
      </c>
      <c r="R405" s="568" t="s">
        <v>174</v>
      </c>
      <c r="S405" s="568" t="s">
        <v>6860</v>
      </c>
      <c r="T405" s="568" t="s">
        <v>6860</v>
      </c>
      <c r="U405" s="568" t="s">
        <v>3894</v>
      </c>
      <c r="V405" s="590" t="s">
        <v>3895</v>
      </c>
      <c r="W405" s="568" t="s">
        <v>3896</v>
      </c>
      <c r="X405" s="568" t="s">
        <v>1662</v>
      </c>
      <c r="Y405" s="568" t="s">
        <v>3897</v>
      </c>
      <c r="Z405" s="162" t="s">
        <v>1790</v>
      </c>
      <c r="AA405" s="568" t="s">
        <v>6861</v>
      </c>
      <c r="AB405" s="568" t="s">
        <v>3899</v>
      </c>
      <c r="AC405" s="568" t="s">
        <v>3097</v>
      </c>
      <c r="AD405" s="202">
        <v>44768.0</v>
      </c>
      <c r="AE405" s="555" t="s">
        <v>2587</v>
      </c>
      <c r="AF405" s="555" t="s">
        <v>2587</v>
      </c>
      <c r="AG405" s="555" t="s">
        <v>2587</v>
      </c>
      <c r="AH405" s="555" t="s">
        <v>2587</v>
      </c>
      <c r="AI405" s="555" t="s">
        <v>2587</v>
      </c>
      <c r="AJ405" s="555"/>
      <c r="AK405" s="555"/>
      <c r="AL405" s="560" t="b">
        <v>0</v>
      </c>
      <c r="AM405" s="560" t="b">
        <v>0</v>
      </c>
      <c r="AN405" s="560" t="b">
        <v>0</v>
      </c>
      <c r="AO405" s="596"/>
      <c r="AP405" s="280"/>
      <c r="AQ405" s="280"/>
    </row>
    <row r="406">
      <c r="A406" s="1658">
        <v>401.0</v>
      </c>
      <c r="B406" s="587">
        <v>44634.87411689815</v>
      </c>
      <c r="C406" s="568" t="s">
        <v>4330</v>
      </c>
      <c r="D406" s="568" t="s">
        <v>4331</v>
      </c>
      <c r="E406" s="178">
        <v>34814.0</v>
      </c>
      <c r="F406" s="162">
        <v>26.0</v>
      </c>
      <c r="G406" s="1095">
        <f t="shared" si="55"/>
        <v>28.50684932</v>
      </c>
      <c r="H406" s="162">
        <v>3.8891459E7</v>
      </c>
      <c r="I406" s="249" t="s">
        <v>2021</v>
      </c>
      <c r="J406" s="249"/>
      <c r="K406" s="568" t="s">
        <v>6862</v>
      </c>
      <c r="L406" s="588" t="s">
        <v>6863</v>
      </c>
      <c r="M406" s="568" t="s">
        <v>4330</v>
      </c>
      <c r="N406" s="162" t="s">
        <v>1620</v>
      </c>
      <c r="O406" s="568" t="s">
        <v>4333</v>
      </c>
      <c r="P406" s="568" t="s">
        <v>4334</v>
      </c>
      <c r="Q406" s="568" t="s">
        <v>1622</v>
      </c>
      <c r="R406" s="568" t="s">
        <v>158</v>
      </c>
      <c r="S406" s="568" t="s">
        <v>6864</v>
      </c>
      <c r="T406" s="568" t="s">
        <v>1651</v>
      </c>
      <c r="U406" s="568" t="s">
        <v>4336</v>
      </c>
      <c r="V406" s="597" t="s">
        <v>4337</v>
      </c>
      <c r="W406" s="568" t="s">
        <v>1661</v>
      </c>
      <c r="X406" s="568" t="s">
        <v>4338</v>
      </c>
      <c r="Y406" s="568" t="s">
        <v>2587</v>
      </c>
      <c r="Z406" s="162" t="s">
        <v>2587</v>
      </c>
      <c r="AA406" s="568" t="s">
        <v>2587</v>
      </c>
      <c r="AB406" s="568" t="s">
        <v>2587</v>
      </c>
      <c r="AC406" s="598" t="s">
        <v>3097</v>
      </c>
      <c r="AD406" s="202">
        <v>44783.0</v>
      </c>
      <c r="AE406" s="599">
        <v>44875.0</v>
      </c>
      <c r="AF406" s="555" t="s">
        <v>2587</v>
      </c>
      <c r="AG406" s="555" t="s">
        <v>2587</v>
      </c>
      <c r="AH406" s="555" t="s">
        <v>2587</v>
      </c>
      <c r="AI406" s="555" t="s">
        <v>2587</v>
      </c>
      <c r="AJ406" s="555"/>
      <c r="AK406" s="555"/>
      <c r="AL406" s="560" t="b">
        <v>0</v>
      </c>
      <c r="AM406" s="560" t="b">
        <v>0</v>
      </c>
      <c r="AN406" s="555" t="s">
        <v>6865</v>
      </c>
      <c r="AO406" s="591"/>
      <c r="AP406" s="1304"/>
      <c r="AQ406" s="1304"/>
    </row>
    <row r="407">
      <c r="A407" s="1659">
        <v>402.0</v>
      </c>
      <c r="B407" s="600">
        <v>44689.91749974537</v>
      </c>
      <c r="C407" s="601" t="s">
        <v>4517</v>
      </c>
      <c r="D407" s="601" t="s">
        <v>4514</v>
      </c>
      <c r="E407" s="241">
        <v>35172.0</v>
      </c>
      <c r="F407" s="239">
        <v>26.0</v>
      </c>
      <c r="G407" s="1095">
        <f t="shared" si="55"/>
        <v>27.5260274</v>
      </c>
      <c r="H407" s="239">
        <v>3.8947281E7</v>
      </c>
      <c r="I407" s="249" t="s">
        <v>2021</v>
      </c>
      <c r="J407" s="249"/>
      <c r="K407" s="601" t="s">
        <v>5571</v>
      </c>
      <c r="L407" s="602" t="s">
        <v>6866</v>
      </c>
      <c r="M407" s="601" t="s">
        <v>4517</v>
      </c>
      <c r="N407" s="239" t="s">
        <v>1620</v>
      </c>
      <c r="O407" s="350" t="s">
        <v>4526</v>
      </c>
      <c r="P407" s="601" t="s">
        <v>4527</v>
      </c>
      <c r="Q407" s="601" t="s">
        <v>1668</v>
      </c>
      <c r="R407" s="601" t="s">
        <v>174</v>
      </c>
      <c r="S407" s="601" t="s">
        <v>4519</v>
      </c>
      <c r="T407" s="601" t="s">
        <v>4528</v>
      </c>
      <c r="U407" s="603"/>
      <c r="V407" s="604" t="s">
        <v>4529</v>
      </c>
      <c r="W407" s="601" t="s">
        <v>4530</v>
      </c>
      <c r="X407" s="601" t="s">
        <v>1788</v>
      </c>
      <c r="Y407" s="601" t="s">
        <v>4523</v>
      </c>
      <c r="Z407" s="239" t="s">
        <v>4531</v>
      </c>
      <c r="AA407" s="601" t="s">
        <v>6867</v>
      </c>
      <c r="AB407" s="601" t="s">
        <v>1651</v>
      </c>
      <c r="AC407" s="598" t="s">
        <v>3097</v>
      </c>
      <c r="AD407" s="605">
        <v>44785.0</v>
      </c>
      <c r="AE407" s="599">
        <v>44877.0</v>
      </c>
      <c r="AF407" s="555" t="s">
        <v>2587</v>
      </c>
      <c r="AG407" s="555" t="s">
        <v>2587</v>
      </c>
      <c r="AH407" s="555" t="s">
        <v>2587</v>
      </c>
      <c r="AI407" s="555" t="s">
        <v>2587</v>
      </c>
      <c r="AJ407" s="555"/>
      <c r="AK407" s="555"/>
      <c r="AL407" s="560" t="b">
        <v>0</v>
      </c>
      <c r="AM407" s="560" t="b">
        <v>0</v>
      </c>
      <c r="AN407" s="555" t="b">
        <v>1</v>
      </c>
      <c r="AO407" s="596"/>
      <c r="AP407" s="280"/>
      <c r="AQ407" s="280"/>
    </row>
    <row r="408">
      <c r="A408" s="1659">
        <v>403.0</v>
      </c>
      <c r="B408" s="600">
        <v>44780.63719721065</v>
      </c>
      <c r="C408" s="601" t="s">
        <v>4639</v>
      </c>
      <c r="D408" s="601" t="s">
        <v>4640</v>
      </c>
      <c r="E408" s="241">
        <v>37082.0</v>
      </c>
      <c r="F408" s="239">
        <v>21.0</v>
      </c>
      <c r="G408" s="1095">
        <f t="shared" si="55"/>
        <v>22.29315068</v>
      </c>
      <c r="H408" s="239">
        <v>4.3427705E7</v>
      </c>
      <c r="I408" s="249" t="s">
        <v>2021</v>
      </c>
      <c r="J408" s="249"/>
      <c r="K408" s="548" t="s">
        <v>1618</v>
      </c>
      <c r="L408" s="602" t="s">
        <v>6868</v>
      </c>
      <c r="M408" s="601" t="s">
        <v>4643</v>
      </c>
      <c r="N408" s="239" t="s">
        <v>1620</v>
      </c>
      <c r="O408" s="350" t="s">
        <v>4642</v>
      </c>
      <c r="P408" s="601" t="s">
        <v>4644</v>
      </c>
      <c r="Q408" s="601" t="s">
        <v>1634</v>
      </c>
      <c r="R408" s="601" t="s">
        <v>158</v>
      </c>
      <c r="S408" s="601" t="s">
        <v>4645</v>
      </c>
      <c r="T408" s="568" t="s">
        <v>1651</v>
      </c>
      <c r="U408" s="601" t="s">
        <v>4646</v>
      </c>
      <c r="V408" s="604" t="s">
        <v>4647</v>
      </c>
      <c r="W408" s="601" t="s">
        <v>1661</v>
      </c>
      <c r="X408" s="601" t="s">
        <v>1662</v>
      </c>
      <c r="Y408" s="601" t="s">
        <v>4648</v>
      </c>
      <c r="Z408" s="239" t="s">
        <v>2360</v>
      </c>
      <c r="AA408" s="601" t="s">
        <v>6869</v>
      </c>
      <c r="AB408" s="601" t="s">
        <v>4650</v>
      </c>
      <c r="AC408" s="554" t="s">
        <v>2587</v>
      </c>
      <c r="AD408" s="605">
        <v>44785.0</v>
      </c>
      <c r="AE408" s="599">
        <v>44877.0</v>
      </c>
      <c r="AF408" s="555" t="s">
        <v>2587</v>
      </c>
      <c r="AG408" s="555" t="s">
        <v>2587</v>
      </c>
      <c r="AH408" s="555" t="s">
        <v>2587</v>
      </c>
      <c r="AI408" s="555" t="s">
        <v>2587</v>
      </c>
      <c r="AJ408" s="555"/>
      <c r="AK408" s="555"/>
      <c r="AL408" s="560" t="b">
        <v>0</v>
      </c>
      <c r="AM408" s="560" t="b">
        <v>0</v>
      </c>
      <c r="AN408" s="560" t="b">
        <v>0</v>
      </c>
      <c r="AO408" s="596"/>
      <c r="AP408" s="280"/>
      <c r="AQ408" s="280"/>
    </row>
    <row r="409">
      <c r="A409" s="1659">
        <v>404.0</v>
      </c>
      <c r="B409" s="587">
        <v>44623.79085164352</v>
      </c>
      <c r="C409" s="568" t="s">
        <v>3599</v>
      </c>
      <c r="D409" s="606" t="s">
        <v>4309</v>
      </c>
      <c r="E409" s="178">
        <v>33699.0</v>
      </c>
      <c r="F409" s="162">
        <v>29.0</v>
      </c>
      <c r="G409" s="1095">
        <f t="shared" si="55"/>
        <v>31.56164384</v>
      </c>
      <c r="H409" s="162">
        <v>3.6806115E7</v>
      </c>
      <c r="I409" s="249" t="s">
        <v>2021</v>
      </c>
      <c r="J409" s="249"/>
      <c r="K409" s="548" t="s">
        <v>1618</v>
      </c>
      <c r="L409" s="588" t="s">
        <v>6870</v>
      </c>
      <c r="M409" s="568" t="s">
        <v>3599</v>
      </c>
      <c r="N409" s="162" t="s">
        <v>1620</v>
      </c>
      <c r="O409" s="568" t="s">
        <v>4311</v>
      </c>
      <c r="P409" s="568" t="s">
        <v>4312</v>
      </c>
      <c r="Q409" s="568" t="s">
        <v>1634</v>
      </c>
      <c r="R409" s="568" t="s">
        <v>174</v>
      </c>
      <c r="S409" s="568" t="s">
        <v>6871</v>
      </c>
      <c r="T409" s="568" t="s">
        <v>1651</v>
      </c>
      <c r="U409" s="589"/>
      <c r="V409" s="590" t="s">
        <v>4314</v>
      </c>
      <c r="W409" s="568" t="s">
        <v>4315</v>
      </c>
      <c r="X409" s="568" t="s">
        <v>1685</v>
      </c>
      <c r="Y409" s="568" t="s">
        <v>3606</v>
      </c>
      <c r="Z409" s="162" t="s">
        <v>1708</v>
      </c>
      <c r="AA409" s="568" t="s">
        <v>6872</v>
      </c>
      <c r="AB409" s="568" t="s">
        <v>1651</v>
      </c>
      <c r="AC409" s="598" t="s">
        <v>3097</v>
      </c>
      <c r="AD409" s="202">
        <v>44785.0</v>
      </c>
      <c r="AE409" s="599">
        <v>44877.0</v>
      </c>
      <c r="AF409" s="555" t="s">
        <v>2587</v>
      </c>
      <c r="AG409" s="555" t="s">
        <v>2587</v>
      </c>
      <c r="AH409" s="555" t="s">
        <v>2587</v>
      </c>
      <c r="AI409" s="555" t="s">
        <v>2587</v>
      </c>
      <c r="AJ409" s="555"/>
      <c r="AK409" s="555"/>
      <c r="AL409" s="560" t="b">
        <v>0</v>
      </c>
      <c r="AM409" s="560" t="b">
        <v>0</v>
      </c>
      <c r="AN409" s="560" t="b">
        <v>0</v>
      </c>
      <c r="AO409" s="596"/>
      <c r="AP409" s="280"/>
      <c r="AQ409" s="280"/>
    </row>
    <row r="410" ht="15.75" customHeight="1">
      <c r="A410" s="1659">
        <v>405.0</v>
      </c>
      <c r="B410" s="607">
        <v>44797.409805324074</v>
      </c>
      <c r="C410" s="350" t="s">
        <v>4688</v>
      </c>
      <c r="D410" s="608" t="s">
        <v>4689</v>
      </c>
      <c r="E410" s="251">
        <v>35877.0</v>
      </c>
      <c r="F410" s="249">
        <v>24.0</v>
      </c>
      <c r="G410" s="1095">
        <f t="shared" si="55"/>
        <v>25.59452055</v>
      </c>
      <c r="H410" s="249">
        <v>4.038764E7</v>
      </c>
      <c r="I410" s="249" t="s">
        <v>391</v>
      </c>
      <c r="J410" s="249"/>
      <c r="K410" s="568" t="s">
        <v>2691</v>
      </c>
      <c r="L410" s="350" t="s">
        <v>6873</v>
      </c>
      <c r="M410" s="350" t="s">
        <v>4688</v>
      </c>
      <c r="N410" s="249" t="s">
        <v>1620</v>
      </c>
      <c r="O410" s="350" t="s">
        <v>4692</v>
      </c>
      <c r="P410" s="350" t="s">
        <v>4693</v>
      </c>
      <c r="Q410" s="350" t="s">
        <v>1668</v>
      </c>
      <c r="R410" s="249" t="s">
        <v>174</v>
      </c>
      <c r="S410" s="249" t="s">
        <v>4694</v>
      </c>
      <c r="T410" s="249" t="s">
        <v>1637</v>
      </c>
      <c r="U410" s="254"/>
      <c r="V410" s="180" t="s">
        <v>4695</v>
      </c>
      <c r="W410" s="249" t="s">
        <v>1905</v>
      </c>
      <c r="X410" s="249" t="s">
        <v>2310</v>
      </c>
      <c r="Y410" s="249" t="s">
        <v>4696</v>
      </c>
      <c r="Z410" s="249" t="s">
        <v>2098</v>
      </c>
      <c r="AA410" s="350" t="s">
        <v>4697</v>
      </c>
      <c r="AB410" s="350" t="s">
        <v>2159</v>
      </c>
      <c r="AC410" s="350" t="s">
        <v>3097</v>
      </c>
      <c r="AD410" s="342">
        <v>44837.0</v>
      </c>
      <c r="AE410" s="342">
        <v>44837.0</v>
      </c>
      <c r="AF410" s="555" t="s">
        <v>2587</v>
      </c>
      <c r="AG410" s="609" t="s">
        <v>2761</v>
      </c>
      <c r="AH410" s="246"/>
      <c r="AI410" s="555" t="s">
        <v>2587</v>
      </c>
      <c r="AJ410" s="610"/>
      <c r="AK410" s="555"/>
      <c r="AL410" s="560" t="b">
        <v>0</v>
      </c>
      <c r="AM410" s="560" t="b">
        <v>0</v>
      </c>
      <c r="AN410" s="560" t="b">
        <v>0</v>
      </c>
      <c r="AO410" s="595"/>
      <c r="AP410" s="1232"/>
      <c r="AQ410" s="1232"/>
    </row>
    <row r="411" ht="18.75" customHeight="1">
      <c r="A411" s="1659">
        <v>406.0</v>
      </c>
      <c r="B411" s="611"/>
      <c r="C411" s="424" t="s">
        <v>6242</v>
      </c>
      <c r="D411" s="494" t="s">
        <v>6243</v>
      </c>
      <c r="E411" s="503">
        <v>35421.0</v>
      </c>
      <c r="F411" s="482">
        <f>DATEDIF(E411,TODAY(),"Y")</f>
        <v>26</v>
      </c>
      <c r="G411" s="1062">
        <f t="shared" si="55"/>
        <v>26.84383562</v>
      </c>
      <c r="H411" s="56">
        <v>4.0126301E7</v>
      </c>
      <c r="I411" s="491" t="s">
        <v>391</v>
      </c>
      <c r="J411" s="491"/>
      <c r="K411" s="568" t="s">
        <v>2691</v>
      </c>
      <c r="L411" s="497" t="s">
        <v>6874</v>
      </c>
      <c r="M411" s="424" t="s">
        <v>6242</v>
      </c>
      <c r="N411" s="249" t="s">
        <v>1620</v>
      </c>
      <c r="O411" s="57" t="s">
        <v>5832</v>
      </c>
      <c r="P411" s="413"/>
      <c r="Q411" s="413"/>
      <c r="R411" s="413"/>
      <c r="S411" s="57" t="s">
        <v>6245</v>
      </c>
      <c r="T411" s="413"/>
      <c r="U411" s="413"/>
      <c r="V411" s="413"/>
      <c r="W411" s="413"/>
      <c r="X411" s="413"/>
      <c r="Y411" s="413"/>
      <c r="Z411" s="52"/>
      <c r="AA411" s="413"/>
      <c r="AB411" s="413"/>
      <c r="AC411" s="413"/>
      <c r="AD411" s="52"/>
      <c r="AE411" s="52"/>
      <c r="AF411" s="555" t="s">
        <v>2587</v>
      </c>
      <c r="AG411" s="52"/>
      <c r="AH411" s="52"/>
      <c r="AI411" s="555" t="s">
        <v>2587</v>
      </c>
      <c r="AJ411" s="52"/>
      <c r="AK411" s="555"/>
      <c r="AL411" s="560" t="b">
        <v>0</v>
      </c>
      <c r="AM411" s="560" t="b">
        <v>0</v>
      </c>
      <c r="AN411" s="560" t="b">
        <v>0</v>
      </c>
      <c r="AO411" s="595"/>
      <c r="AP411" s="1232"/>
      <c r="AQ411" s="1232"/>
    </row>
    <row r="412">
      <c r="A412" s="1659">
        <v>407.0</v>
      </c>
      <c r="B412" s="324">
        <v>44606.6264506713</v>
      </c>
      <c r="C412" s="568" t="s">
        <v>4193</v>
      </c>
      <c r="D412" s="606" t="s">
        <v>4194</v>
      </c>
      <c r="E412" s="178">
        <v>29539.0</v>
      </c>
      <c r="F412" s="162">
        <v>41.0</v>
      </c>
      <c r="G412" s="1095">
        <f t="shared" si="55"/>
        <v>42.95890411</v>
      </c>
      <c r="H412" s="162">
        <v>2.8418358E7</v>
      </c>
      <c r="I412" s="162" t="s">
        <v>391</v>
      </c>
      <c r="J412" s="162"/>
      <c r="K412" s="568" t="s">
        <v>2691</v>
      </c>
      <c r="L412" s="568" t="s">
        <v>6875</v>
      </c>
      <c r="M412" s="568" t="s">
        <v>4197</v>
      </c>
      <c r="N412" s="162" t="s">
        <v>1620</v>
      </c>
      <c r="O412" s="568" t="s">
        <v>4196</v>
      </c>
      <c r="P412" s="568" t="s">
        <v>4198</v>
      </c>
      <c r="Q412" s="568" t="s">
        <v>1634</v>
      </c>
      <c r="R412" s="162" t="s">
        <v>158</v>
      </c>
      <c r="S412" s="162" t="s">
        <v>4199</v>
      </c>
      <c r="T412" s="162" t="s">
        <v>4200</v>
      </c>
      <c r="U412" s="162" t="s">
        <v>4201</v>
      </c>
      <c r="V412" s="180" t="s">
        <v>4202</v>
      </c>
      <c r="W412" s="162" t="s">
        <v>4203</v>
      </c>
      <c r="X412" s="162" t="s">
        <v>4204</v>
      </c>
      <c r="Y412" s="162" t="s">
        <v>4205</v>
      </c>
      <c r="Z412" s="162" t="s">
        <v>1803</v>
      </c>
      <c r="AA412" s="568" t="s">
        <v>4206</v>
      </c>
      <c r="AB412" s="568" t="s">
        <v>1805</v>
      </c>
      <c r="AC412" s="568" t="s">
        <v>3097</v>
      </c>
      <c r="AD412" s="202">
        <v>44837.0</v>
      </c>
      <c r="AE412" s="202">
        <v>44837.0</v>
      </c>
      <c r="AF412" s="555" t="s">
        <v>2587</v>
      </c>
      <c r="AG412" s="52"/>
      <c r="AH412" s="52"/>
      <c r="AI412" s="555" t="s">
        <v>2587</v>
      </c>
      <c r="AJ412" s="610"/>
      <c r="AK412" s="161"/>
      <c r="AL412" s="161" t="b">
        <v>0</v>
      </c>
      <c r="AM412" s="161" t="b">
        <v>0</v>
      </c>
      <c r="AN412" s="161" t="b">
        <v>0</v>
      </c>
      <c r="AO412" s="595"/>
      <c r="AP412" s="1232"/>
      <c r="AQ412" s="1232"/>
    </row>
    <row r="413">
      <c r="A413" s="1659">
        <v>408.0</v>
      </c>
      <c r="B413" s="614"/>
      <c r="C413" s="350" t="s">
        <v>5389</v>
      </c>
      <c r="D413" s="608" t="s">
        <v>5390</v>
      </c>
      <c r="E413" s="342">
        <v>36019.0</v>
      </c>
      <c r="F413" s="249">
        <v>22.0</v>
      </c>
      <c r="G413" s="1095">
        <f t="shared" si="55"/>
        <v>25.20547945</v>
      </c>
      <c r="H413" s="613" t="s">
        <v>387</v>
      </c>
      <c r="I413" s="249" t="s">
        <v>391</v>
      </c>
      <c r="J413" s="249"/>
      <c r="K413" s="568" t="s">
        <v>2691</v>
      </c>
      <c r="L413" s="350" t="s">
        <v>5391</v>
      </c>
      <c r="M413" s="551" t="str">
        <f t="shared" ref="M413:M422" si="58">C413</f>
        <v>sm.rimoldi@gmail.com</v>
      </c>
      <c r="N413" s="249" t="s">
        <v>1620</v>
      </c>
      <c r="O413" s="351"/>
      <c r="P413" s="351"/>
      <c r="Q413" s="351"/>
      <c r="R413" s="351"/>
      <c r="S413" s="351"/>
      <c r="T413" s="351"/>
      <c r="U413" s="351"/>
      <c r="V413" s="351"/>
      <c r="W413" s="351"/>
      <c r="X413" s="351"/>
      <c r="Y413" s="351"/>
      <c r="Z413" s="249" t="s">
        <v>2988</v>
      </c>
      <c r="AA413" s="350" t="s">
        <v>5392</v>
      </c>
      <c r="AB413" s="350" t="s">
        <v>1805</v>
      </c>
      <c r="AC413" s="350" t="s">
        <v>3097</v>
      </c>
      <c r="AD413" s="342">
        <v>44244.0</v>
      </c>
      <c r="AE413" s="342">
        <v>44244.0</v>
      </c>
      <c r="AF413" s="555" t="s">
        <v>2587</v>
      </c>
      <c r="AG413" s="52"/>
      <c r="AH413" s="52"/>
      <c r="AI413" s="555" t="s">
        <v>2587</v>
      </c>
      <c r="AJ413" s="610"/>
      <c r="AK413" s="161"/>
      <c r="AL413" s="161" t="b">
        <v>0</v>
      </c>
      <c r="AM413" s="161" t="b">
        <v>0</v>
      </c>
      <c r="AN413" s="161" t="b">
        <v>0</v>
      </c>
      <c r="AO413" s="343" t="s">
        <v>6876</v>
      </c>
      <c r="AP413" s="344"/>
      <c r="AQ413" s="344"/>
    </row>
    <row r="414">
      <c r="A414" s="1659">
        <v>409.0</v>
      </c>
      <c r="B414" s="456"/>
      <c r="C414" s="413" t="s">
        <v>6877</v>
      </c>
      <c r="D414" s="470" t="s">
        <v>6878</v>
      </c>
      <c r="E414" s="474">
        <v>36662.0</v>
      </c>
      <c r="F414" s="473">
        <v>20.0</v>
      </c>
      <c r="G414" s="1062">
        <f t="shared" si="55"/>
        <v>23.44383562</v>
      </c>
      <c r="H414" s="59">
        <v>4.2664323E7</v>
      </c>
      <c r="I414" s="52" t="s">
        <v>391</v>
      </c>
      <c r="J414" s="52"/>
      <c r="K414" s="568" t="s">
        <v>2691</v>
      </c>
      <c r="L414" s="424" t="s">
        <v>6879</v>
      </c>
      <c r="M414" s="551" t="str">
        <f t="shared" si="58"/>
        <v>belanaoliver@gmail.com</v>
      </c>
      <c r="N414" s="249" t="s">
        <v>1620</v>
      </c>
      <c r="O414" s="351"/>
      <c r="P414" s="351"/>
      <c r="Q414" s="351"/>
      <c r="R414" s="351"/>
      <c r="S414" s="351"/>
      <c r="T414" s="351"/>
      <c r="U414" s="351"/>
      <c r="V414" s="351"/>
      <c r="W414" s="351"/>
      <c r="X414" s="351"/>
      <c r="Y414" s="351"/>
      <c r="Z414" s="254"/>
      <c r="AA414" s="351"/>
      <c r="AB414" s="351"/>
      <c r="AC414" s="350" t="s">
        <v>6880</v>
      </c>
      <c r="AD414" s="254"/>
      <c r="AE414" s="254"/>
      <c r="AF414" s="555" t="s">
        <v>2587</v>
      </c>
      <c r="AG414" s="52"/>
      <c r="AH414" s="52"/>
      <c r="AI414" s="555" t="s">
        <v>2587</v>
      </c>
      <c r="AJ414" s="254"/>
      <c r="AK414" s="161"/>
      <c r="AL414" s="161" t="b">
        <v>0</v>
      </c>
      <c r="AM414" s="161" t="b">
        <v>0</v>
      </c>
      <c r="AN414" s="161" t="b">
        <v>0</v>
      </c>
      <c r="AO414" s="343" t="s">
        <v>6876</v>
      </c>
      <c r="AP414" s="344"/>
      <c r="AQ414" s="344"/>
    </row>
    <row r="415">
      <c r="A415" s="1659">
        <v>410.0</v>
      </c>
      <c r="B415" s="592">
        <v>44789.505217962964</v>
      </c>
      <c r="C415" s="350" t="s">
        <v>4652</v>
      </c>
      <c r="D415" s="608" t="s">
        <v>4653</v>
      </c>
      <c r="E415" s="615">
        <v>28988.0</v>
      </c>
      <c r="F415" s="249">
        <v>43.0</v>
      </c>
      <c r="G415" s="1095">
        <f t="shared" si="55"/>
        <v>44.46849315</v>
      </c>
      <c r="H415" s="613" t="s">
        <v>320</v>
      </c>
      <c r="I415" s="249" t="s">
        <v>4654</v>
      </c>
      <c r="J415" s="249"/>
      <c r="K415" s="568" t="s">
        <v>2691</v>
      </c>
      <c r="L415" s="350" t="s">
        <v>6881</v>
      </c>
      <c r="M415" s="551" t="str">
        <f t="shared" si="58"/>
        <v>elimoreno333@gmail.com</v>
      </c>
      <c r="N415" s="249" t="s">
        <v>1620</v>
      </c>
      <c r="O415" s="350" t="s">
        <v>2092</v>
      </c>
      <c r="P415" s="350" t="s">
        <v>4658</v>
      </c>
      <c r="Q415" s="350" t="s">
        <v>1668</v>
      </c>
      <c r="R415" s="350" t="s">
        <v>174</v>
      </c>
      <c r="S415" s="350" t="s">
        <v>4659</v>
      </c>
      <c r="T415" s="350" t="s">
        <v>4660</v>
      </c>
      <c r="U415" s="568" t="s">
        <v>2587</v>
      </c>
      <c r="V415" s="594" t="s">
        <v>4661</v>
      </c>
      <c r="W415" s="350" t="s">
        <v>1661</v>
      </c>
      <c r="X415" s="350" t="s">
        <v>1829</v>
      </c>
      <c r="Y415" s="350" t="s">
        <v>4662</v>
      </c>
      <c r="Z415" s="249" t="s">
        <v>4663</v>
      </c>
      <c r="AA415" s="350" t="s">
        <v>6881</v>
      </c>
      <c r="AB415" s="350" t="s">
        <v>1737</v>
      </c>
      <c r="AC415" s="568" t="s">
        <v>6846</v>
      </c>
      <c r="AD415" s="342">
        <v>44791.0</v>
      </c>
      <c r="AE415" s="342">
        <v>44791.0</v>
      </c>
      <c r="AF415" s="555" t="s">
        <v>2587</v>
      </c>
      <c r="AG415" s="52"/>
      <c r="AH415" s="52"/>
      <c r="AI415" s="555" t="s">
        <v>2587</v>
      </c>
      <c r="AJ415" s="610"/>
      <c r="AK415" s="162"/>
      <c r="AL415" s="161" t="b">
        <v>0</v>
      </c>
      <c r="AM415" s="161" t="b">
        <v>0</v>
      </c>
      <c r="AN415" s="161" t="b">
        <v>0</v>
      </c>
      <c r="AO415" s="616" t="s">
        <v>6882</v>
      </c>
      <c r="AP415" s="619"/>
      <c r="AQ415" s="619"/>
    </row>
    <row r="416" ht="15.0" customHeight="1">
      <c r="A416" s="1659">
        <v>411.0</v>
      </c>
      <c r="B416" s="587">
        <v>44566.36575355324</v>
      </c>
      <c r="C416" s="568" t="s">
        <v>4004</v>
      </c>
      <c r="D416" s="606" t="s">
        <v>4005</v>
      </c>
      <c r="E416" s="325">
        <v>32342.0</v>
      </c>
      <c r="F416" s="162">
        <v>33.0</v>
      </c>
      <c r="G416" s="1095">
        <f t="shared" si="55"/>
        <v>35.27945205</v>
      </c>
      <c r="H416" s="323" t="s">
        <v>265</v>
      </c>
      <c r="I416" s="249" t="s">
        <v>391</v>
      </c>
      <c r="J416" s="249"/>
      <c r="K416" s="568" t="s">
        <v>2691</v>
      </c>
      <c r="L416" s="568" t="s">
        <v>6883</v>
      </c>
      <c r="M416" s="551" t="str">
        <f t="shared" si="58"/>
        <v>florencianagy@gmail.com</v>
      </c>
      <c r="N416" s="162" t="s">
        <v>1620</v>
      </c>
      <c r="O416" s="568" t="s">
        <v>4008</v>
      </c>
      <c r="P416" s="568" t="s">
        <v>4010</v>
      </c>
      <c r="Q416" s="568" t="s">
        <v>1622</v>
      </c>
      <c r="R416" s="568" t="s">
        <v>170</v>
      </c>
      <c r="S416" s="568" t="s">
        <v>4011</v>
      </c>
      <c r="T416" s="568" t="s">
        <v>4012</v>
      </c>
      <c r="U416" s="568" t="s">
        <v>2587</v>
      </c>
      <c r="V416" s="590" t="s">
        <v>4013</v>
      </c>
      <c r="W416" s="568" t="s">
        <v>4014</v>
      </c>
      <c r="X416" s="568" t="s">
        <v>4015</v>
      </c>
      <c r="Y416" s="568" t="s">
        <v>4016</v>
      </c>
      <c r="Z416" s="162" t="s">
        <v>1884</v>
      </c>
      <c r="AA416" s="568" t="s">
        <v>6884</v>
      </c>
      <c r="AB416" s="568" t="s">
        <v>1805</v>
      </c>
      <c r="AC416" s="568" t="s">
        <v>6846</v>
      </c>
      <c r="AD416" s="246"/>
      <c r="AE416" s="161"/>
      <c r="AF416" s="555" t="s">
        <v>2587</v>
      </c>
      <c r="AG416" s="52"/>
      <c r="AH416" s="52"/>
      <c r="AI416" s="555" t="s">
        <v>2587</v>
      </c>
      <c r="AJ416" s="610"/>
      <c r="AK416" s="161"/>
      <c r="AL416" s="161" t="b">
        <v>0</v>
      </c>
      <c r="AM416" s="161" t="b">
        <v>0</v>
      </c>
      <c r="AN416" s="162" t="s">
        <v>6865</v>
      </c>
      <c r="AO416" s="591"/>
      <c r="AP416" s="1304"/>
      <c r="AQ416" s="1304"/>
    </row>
    <row r="417" ht="15.0" customHeight="1">
      <c r="A417" s="1658">
        <v>412.0</v>
      </c>
      <c r="B417" s="614"/>
      <c r="C417" s="350" t="s">
        <v>6885</v>
      </c>
      <c r="D417" s="350" t="s">
        <v>6886</v>
      </c>
      <c r="E417" s="342">
        <v>36736.0</v>
      </c>
      <c r="F417" s="249">
        <v>22.0</v>
      </c>
      <c r="G417" s="1095">
        <f t="shared" si="55"/>
        <v>23.24109589</v>
      </c>
      <c r="H417" s="613" t="s">
        <v>665</v>
      </c>
      <c r="I417" s="249" t="s">
        <v>5829</v>
      </c>
      <c r="J417" s="249"/>
      <c r="K417" s="568" t="s">
        <v>2691</v>
      </c>
      <c r="L417" s="350" t="s">
        <v>6887</v>
      </c>
      <c r="M417" s="551" t="str">
        <f t="shared" si="58"/>
        <v>erica.alves@utexas.edu</v>
      </c>
      <c r="N417" s="249" t="s">
        <v>1620</v>
      </c>
      <c r="O417" s="351"/>
      <c r="P417" s="351"/>
      <c r="Q417" s="351"/>
      <c r="R417" s="351"/>
      <c r="S417" s="351"/>
      <c r="T417" s="351"/>
      <c r="U417" s="351"/>
      <c r="V417" s="351"/>
      <c r="W417" s="351"/>
      <c r="X417" s="351"/>
      <c r="Y417" s="351"/>
      <c r="Z417" s="249" t="s">
        <v>1708</v>
      </c>
      <c r="AA417" s="350" t="s">
        <v>6888</v>
      </c>
      <c r="AB417" s="568" t="s">
        <v>1866</v>
      </c>
      <c r="AC417" s="568" t="s">
        <v>6846</v>
      </c>
      <c r="AD417" s="342">
        <v>44795.0</v>
      </c>
      <c r="AE417" s="342">
        <v>44795.0</v>
      </c>
      <c r="AF417" s="555" t="s">
        <v>2587</v>
      </c>
      <c r="AG417" s="52"/>
      <c r="AH417" s="52"/>
      <c r="AI417" s="555" t="s">
        <v>2587</v>
      </c>
      <c r="AJ417" s="610"/>
      <c r="AK417" s="161"/>
      <c r="AL417" s="161" t="b">
        <v>0</v>
      </c>
      <c r="AM417" s="161" t="b">
        <v>0</v>
      </c>
      <c r="AN417" s="161" t="b">
        <v>0</v>
      </c>
      <c r="AO417" s="595"/>
      <c r="AP417" s="1232"/>
      <c r="AQ417" s="1232"/>
    </row>
    <row r="418" ht="15.0" customHeight="1">
      <c r="A418" s="1659">
        <v>413.0</v>
      </c>
      <c r="B418" s="587">
        <v>44602.9006519213</v>
      </c>
      <c r="C418" s="568" t="s">
        <v>4168</v>
      </c>
      <c r="D418" s="568" t="s">
        <v>4169</v>
      </c>
      <c r="E418" s="325">
        <v>35549.0</v>
      </c>
      <c r="F418" s="162">
        <v>24.0</v>
      </c>
      <c r="G418" s="1095">
        <f t="shared" si="55"/>
        <v>26.49315068</v>
      </c>
      <c r="H418" s="323" t="s">
        <v>278</v>
      </c>
      <c r="I418" s="162" t="s">
        <v>5829</v>
      </c>
      <c r="J418" s="162"/>
      <c r="K418" s="568" t="s">
        <v>2691</v>
      </c>
      <c r="L418" s="568" t="s">
        <v>6889</v>
      </c>
      <c r="M418" s="551" t="str">
        <f t="shared" si="58"/>
        <v>hjesusdosmontes@gmail.com</v>
      </c>
      <c r="N418" s="162" t="s">
        <v>1620</v>
      </c>
      <c r="O418" s="568" t="s">
        <v>4173</v>
      </c>
      <c r="P418" s="568" t="s">
        <v>4174</v>
      </c>
      <c r="Q418" s="568" t="s">
        <v>1634</v>
      </c>
      <c r="R418" s="568" t="s">
        <v>158</v>
      </c>
      <c r="S418" s="568" t="s">
        <v>1866</v>
      </c>
      <c r="T418" s="568" t="s">
        <v>1866</v>
      </c>
      <c r="U418" s="568" t="s">
        <v>2587</v>
      </c>
      <c r="V418" s="590" t="s">
        <v>4175</v>
      </c>
      <c r="W418" s="568" t="s">
        <v>4176</v>
      </c>
      <c r="X418" s="568" t="s">
        <v>4177</v>
      </c>
      <c r="Y418" s="568" t="s">
        <v>4178</v>
      </c>
      <c r="Z418" s="162" t="s">
        <v>1884</v>
      </c>
      <c r="AA418" s="568" t="s">
        <v>6890</v>
      </c>
      <c r="AB418" s="568" t="s">
        <v>4056</v>
      </c>
      <c r="AC418" s="568" t="s">
        <v>6846</v>
      </c>
      <c r="AD418" s="202">
        <v>44791.0</v>
      </c>
      <c r="AE418" s="202">
        <v>44791.0</v>
      </c>
      <c r="AF418" s="555" t="s">
        <v>2587</v>
      </c>
      <c r="AG418" s="52"/>
      <c r="AH418" s="52"/>
      <c r="AI418" s="555" t="s">
        <v>2587</v>
      </c>
      <c r="AJ418" s="610"/>
      <c r="AK418" s="161"/>
      <c r="AL418" s="161" t="b">
        <v>0</v>
      </c>
      <c r="AM418" s="161" t="b">
        <v>0</v>
      </c>
      <c r="AN418" s="161" t="b">
        <v>0</v>
      </c>
      <c r="AO418" s="591"/>
      <c r="AP418" s="1304"/>
      <c r="AQ418" s="1304"/>
    </row>
    <row r="419" ht="15.0" customHeight="1">
      <c r="A419" s="1659">
        <v>414.0</v>
      </c>
      <c r="B419" s="592">
        <v>44796.74842106481</v>
      </c>
      <c r="C419" s="350" t="s">
        <v>4677</v>
      </c>
      <c r="D419" s="350" t="s">
        <v>4678</v>
      </c>
      <c r="E419" s="615">
        <v>37612.0</v>
      </c>
      <c r="F419" s="249">
        <v>19.0</v>
      </c>
      <c r="G419" s="1095">
        <f t="shared" si="55"/>
        <v>20.84109589</v>
      </c>
      <c r="H419" s="613" t="s">
        <v>322</v>
      </c>
      <c r="I419" s="249" t="s">
        <v>391</v>
      </c>
      <c r="J419" s="249"/>
      <c r="K419" s="350" t="s">
        <v>1756</v>
      </c>
      <c r="L419" s="350" t="s">
        <v>6891</v>
      </c>
      <c r="M419" s="551" t="str">
        <f t="shared" si="58"/>
        <v>julietacastromolina@gmal.com</v>
      </c>
      <c r="N419" s="249" t="s">
        <v>1620</v>
      </c>
      <c r="O419" s="350" t="s">
        <v>4680</v>
      </c>
      <c r="P419" s="350" t="s">
        <v>4682</v>
      </c>
      <c r="Q419" s="350" t="s">
        <v>1668</v>
      </c>
      <c r="R419" s="350" t="s">
        <v>174</v>
      </c>
      <c r="S419" s="350" t="s">
        <v>4683</v>
      </c>
      <c r="T419" s="350" t="s">
        <v>1651</v>
      </c>
      <c r="U419" s="568" t="s">
        <v>2587</v>
      </c>
      <c r="V419" s="594" t="s">
        <v>4684</v>
      </c>
      <c r="W419" s="350" t="s">
        <v>2109</v>
      </c>
      <c r="X419" s="350" t="s">
        <v>1662</v>
      </c>
      <c r="Y419" s="350" t="s">
        <v>4685</v>
      </c>
      <c r="Z419" s="249" t="s">
        <v>1708</v>
      </c>
      <c r="AA419" s="350" t="s">
        <v>6892</v>
      </c>
      <c r="AB419" s="350" t="s">
        <v>6893</v>
      </c>
      <c r="AC419" s="568" t="s">
        <v>6846</v>
      </c>
      <c r="AD419" s="342">
        <v>44796.0</v>
      </c>
      <c r="AE419" s="342">
        <v>44796.0</v>
      </c>
      <c r="AF419" s="555" t="s">
        <v>2587</v>
      </c>
      <c r="AG419" s="52"/>
      <c r="AH419" s="52"/>
      <c r="AI419" s="555" t="s">
        <v>2587</v>
      </c>
      <c r="AJ419" s="610"/>
      <c r="AK419" s="161"/>
      <c r="AL419" s="162" t="b">
        <v>1</v>
      </c>
      <c r="AM419" s="161" t="b">
        <v>0</v>
      </c>
      <c r="AN419" s="161" t="b">
        <v>0</v>
      </c>
      <c r="AO419" s="595"/>
      <c r="AP419" s="1232"/>
      <c r="AQ419" s="1232"/>
    </row>
    <row r="420">
      <c r="A420" s="1659">
        <v>415.0</v>
      </c>
      <c r="B420" s="592">
        <v>44745.947825428244</v>
      </c>
      <c r="C420" s="350" t="s">
        <v>4603</v>
      </c>
      <c r="D420" s="350" t="s">
        <v>4604</v>
      </c>
      <c r="E420" s="615">
        <v>37264.0</v>
      </c>
      <c r="F420" s="249">
        <v>19.0</v>
      </c>
      <c r="G420" s="1095">
        <f t="shared" si="55"/>
        <v>21.79452055</v>
      </c>
      <c r="H420" s="613" t="s">
        <v>315</v>
      </c>
      <c r="I420" s="249" t="s">
        <v>391</v>
      </c>
      <c r="J420" s="249"/>
      <c r="K420" s="568" t="s">
        <v>2691</v>
      </c>
      <c r="L420" s="350" t="s">
        <v>6894</v>
      </c>
      <c r="M420" s="551" t="str">
        <f t="shared" si="58"/>
        <v>lucia.cabrio@gmail.com</v>
      </c>
      <c r="N420" s="249" t="s">
        <v>1620</v>
      </c>
      <c r="O420" s="350" t="s">
        <v>4606</v>
      </c>
      <c r="P420" s="350" t="s">
        <v>4608</v>
      </c>
      <c r="Q420" s="350" t="s">
        <v>1634</v>
      </c>
      <c r="R420" s="350" t="s">
        <v>316</v>
      </c>
      <c r="S420" s="350" t="s">
        <v>4609</v>
      </c>
      <c r="T420" s="350" t="s">
        <v>6895</v>
      </c>
      <c r="U420" s="350" t="s">
        <v>4611</v>
      </c>
      <c r="V420" s="594" t="s">
        <v>4612</v>
      </c>
      <c r="W420" s="350" t="s">
        <v>1661</v>
      </c>
      <c r="X420" s="350" t="s">
        <v>1685</v>
      </c>
      <c r="Y420" s="350" t="s">
        <v>4613</v>
      </c>
      <c r="Z420" s="249" t="s">
        <v>1708</v>
      </c>
      <c r="AA420" s="350" t="s">
        <v>6896</v>
      </c>
      <c r="AB420" s="350" t="s">
        <v>2374</v>
      </c>
      <c r="AC420" s="568" t="s">
        <v>6846</v>
      </c>
      <c r="AD420" s="342">
        <v>44785.0</v>
      </c>
      <c r="AE420" s="254"/>
      <c r="AF420" s="555" t="s">
        <v>2587</v>
      </c>
      <c r="AG420" s="52"/>
      <c r="AH420" s="52"/>
      <c r="AI420" s="555" t="s">
        <v>2587</v>
      </c>
      <c r="AJ420" s="610"/>
      <c r="AK420" s="161"/>
      <c r="AL420" s="161" t="b">
        <v>0</v>
      </c>
      <c r="AM420" s="161" t="b">
        <v>0</v>
      </c>
      <c r="AN420" s="161" t="b">
        <v>0</v>
      </c>
      <c r="AO420" s="595"/>
      <c r="AP420" s="1232"/>
      <c r="AQ420" s="1232"/>
    </row>
    <row r="421" ht="15.0" customHeight="1">
      <c r="A421" s="1662">
        <v>416.0</v>
      </c>
      <c r="B421" s="587">
        <v>44526.589820127316</v>
      </c>
      <c r="C421" s="568" t="s">
        <v>6897</v>
      </c>
      <c r="D421" s="568" t="s">
        <v>3850</v>
      </c>
      <c r="E421" s="325">
        <v>32960.0</v>
      </c>
      <c r="F421" s="162">
        <v>31.0</v>
      </c>
      <c r="G421" s="1095">
        <f t="shared" si="55"/>
        <v>33.58630137</v>
      </c>
      <c r="H421" s="323" t="s">
        <v>250</v>
      </c>
      <c r="I421" s="162" t="s">
        <v>3851</v>
      </c>
      <c r="J421" s="162"/>
      <c r="K421" s="568" t="s">
        <v>2691</v>
      </c>
      <c r="L421" s="568" t="s">
        <v>6898</v>
      </c>
      <c r="M421" s="551" t="str">
        <f t="shared" si="58"/>
        <v>lmmr280390@Gmail.com</v>
      </c>
      <c r="N421" s="162" t="s">
        <v>1646</v>
      </c>
      <c r="O421" s="568" t="s">
        <v>3853</v>
      </c>
      <c r="P421" s="568" t="s">
        <v>3855</v>
      </c>
      <c r="Q421" s="568" t="s">
        <v>1622</v>
      </c>
      <c r="R421" s="568" t="s">
        <v>174</v>
      </c>
      <c r="S421" s="568" t="s">
        <v>6899</v>
      </c>
      <c r="T421" s="568" t="s">
        <v>1866</v>
      </c>
      <c r="U421" s="568" t="s">
        <v>2587</v>
      </c>
      <c r="V421" s="590" t="s">
        <v>3857</v>
      </c>
      <c r="W421" s="568" t="s">
        <v>1661</v>
      </c>
      <c r="X421" s="568" t="s">
        <v>1662</v>
      </c>
      <c r="Y421" s="568" t="s">
        <v>3859</v>
      </c>
      <c r="Z421" s="162" t="s">
        <v>3860</v>
      </c>
      <c r="AA421" s="568" t="s">
        <v>6900</v>
      </c>
      <c r="AB421" s="568" t="s">
        <v>1866</v>
      </c>
      <c r="AC421" s="568" t="s">
        <v>6846</v>
      </c>
      <c r="AD421" s="342">
        <v>44791.0</v>
      </c>
      <c r="AE421" s="161"/>
      <c r="AF421" s="161"/>
      <c r="AG421" s="52"/>
      <c r="AH421" s="52"/>
      <c r="AI421" s="555" t="s">
        <v>2587</v>
      </c>
      <c r="AJ421" s="610"/>
      <c r="AK421" s="161"/>
      <c r="AL421" s="161" t="b">
        <v>0</v>
      </c>
      <c r="AM421" s="161" t="b">
        <v>0</v>
      </c>
      <c r="AN421" s="161" t="b">
        <v>0</v>
      </c>
      <c r="AO421" s="591"/>
      <c r="AP421" s="1304"/>
      <c r="AQ421" s="1304"/>
    </row>
    <row r="422">
      <c r="A422" s="1662">
        <v>417.0</v>
      </c>
      <c r="B422" s="587">
        <v>44483.89884879629</v>
      </c>
      <c r="C422" s="568" t="s">
        <v>3644</v>
      </c>
      <c r="D422" s="568" t="s">
        <v>3645</v>
      </c>
      <c r="E422" s="325">
        <v>26325.0</v>
      </c>
      <c r="F422" s="162">
        <v>49.0</v>
      </c>
      <c r="G422" s="1095">
        <f t="shared" si="55"/>
        <v>51.76438356</v>
      </c>
      <c r="H422" s="323" t="s">
        <v>232</v>
      </c>
      <c r="I422" s="249" t="s">
        <v>391</v>
      </c>
      <c r="J422" s="249"/>
      <c r="K422" s="568" t="s">
        <v>2691</v>
      </c>
      <c r="L422" s="568" t="s">
        <v>6901</v>
      </c>
      <c r="M422" s="551" t="str">
        <f t="shared" si="58"/>
        <v>vanina812@hotmail.com</v>
      </c>
      <c r="N422" s="162" t="s">
        <v>1620</v>
      </c>
      <c r="O422" s="568" t="s">
        <v>3647</v>
      </c>
      <c r="P422" s="568" t="s">
        <v>3649</v>
      </c>
      <c r="Q422" s="568" t="s">
        <v>1668</v>
      </c>
      <c r="R422" s="568" t="s">
        <v>172</v>
      </c>
      <c r="S422" s="568" t="s">
        <v>6902</v>
      </c>
      <c r="T422" s="568" t="s">
        <v>1866</v>
      </c>
      <c r="U422" s="568" t="s">
        <v>2587</v>
      </c>
      <c r="V422" s="590" t="s">
        <v>3651</v>
      </c>
      <c r="W422" s="350" t="s">
        <v>1661</v>
      </c>
      <c r="X422" s="568" t="s">
        <v>3652</v>
      </c>
      <c r="Y422" s="568" t="s">
        <v>3653</v>
      </c>
      <c r="Z422" s="162" t="s">
        <v>1884</v>
      </c>
      <c r="AA422" s="568" t="s">
        <v>6903</v>
      </c>
      <c r="AB422" s="568" t="s">
        <v>2073</v>
      </c>
      <c r="AC422" s="568" t="s">
        <v>6846</v>
      </c>
      <c r="AD422" s="202">
        <v>44791.0</v>
      </c>
      <c r="AE422" s="202">
        <v>44791.0</v>
      </c>
      <c r="AF422" s="161"/>
      <c r="AG422" s="52"/>
      <c r="AH422" s="52"/>
      <c r="AI422" s="555" t="s">
        <v>2587</v>
      </c>
      <c r="AJ422" s="610"/>
      <c r="AK422" s="162"/>
      <c r="AL422" s="161" t="b">
        <v>0</v>
      </c>
      <c r="AM422" s="161" t="b">
        <v>0</v>
      </c>
      <c r="AN422" s="161" t="b">
        <v>0</v>
      </c>
      <c r="AO422" s="591"/>
      <c r="AP422" s="1304"/>
      <c r="AQ422" s="1304"/>
    </row>
    <row r="423">
      <c r="A423" s="1662">
        <v>418.0</v>
      </c>
      <c r="B423" s="617"/>
      <c r="C423" s="568"/>
      <c r="D423" s="568" t="s">
        <v>6904</v>
      </c>
      <c r="E423" s="618">
        <v>36025.0</v>
      </c>
      <c r="F423" s="162">
        <v>24.0</v>
      </c>
      <c r="G423" s="1095">
        <f t="shared" si="55"/>
        <v>25.1890411</v>
      </c>
      <c r="H423" s="322" t="s">
        <v>666</v>
      </c>
      <c r="I423" s="249" t="s">
        <v>391</v>
      </c>
      <c r="J423" s="249"/>
      <c r="K423" s="568" t="s">
        <v>2691</v>
      </c>
      <c r="L423" s="619" t="s">
        <v>6905</v>
      </c>
      <c r="M423" s="551"/>
      <c r="N423" s="162" t="s">
        <v>1620</v>
      </c>
      <c r="O423" s="568"/>
      <c r="P423" s="568"/>
      <c r="Q423" s="568"/>
      <c r="R423" s="568"/>
      <c r="S423" s="568"/>
      <c r="T423" s="568"/>
      <c r="U423" s="568"/>
      <c r="V423" s="568"/>
      <c r="W423" s="350"/>
      <c r="X423" s="568"/>
      <c r="Y423" s="568"/>
      <c r="Z423" s="162"/>
      <c r="AA423" s="568"/>
      <c r="AB423" s="568"/>
      <c r="AC423" s="568"/>
      <c r="AD423" s="162"/>
      <c r="AE423" s="161"/>
      <c r="AF423" s="161"/>
      <c r="AG423" s="52"/>
      <c r="AH423" s="52"/>
      <c r="AI423" s="555"/>
      <c r="AJ423" s="610"/>
      <c r="AK423" s="162"/>
      <c r="AL423" s="620" t="b">
        <v>0</v>
      </c>
      <c r="AM423" s="161" t="b">
        <v>0</v>
      </c>
      <c r="AN423" s="161" t="b">
        <v>0</v>
      </c>
      <c r="AO423" s="591"/>
      <c r="AP423" s="1304"/>
      <c r="AQ423" s="1304"/>
    </row>
    <row r="424">
      <c r="A424" s="1662">
        <v>419.0</v>
      </c>
      <c r="B424" s="614"/>
      <c r="C424" s="351"/>
      <c r="D424" s="350" t="s">
        <v>6906</v>
      </c>
      <c r="E424" s="342">
        <v>30947.0</v>
      </c>
      <c r="F424" s="249">
        <v>38.0</v>
      </c>
      <c r="G424" s="1095">
        <f t="shared" si="55"/>
        <v>39.10136986</v>
      </c>
      <c r="H424" s="613" t="s">
        <v>667</v>
      </c>
      <c r="I424" s="249" t="s">
        <v>391</v>
      </c>
      <c r="J424" s="249"/>
      <c r="K424" s="568" t="s">
        <v>2691</v>
      </c>
      <c r="L424" s="350" t="s">
        <v>6907</v>
      </c>
      <c r="M424" s="551" t="str">
        <f>C424</f>
        <v/>
      </c>
      <c r="N424" s="162" t="s">
        <v>1620</v>
      </c>
      <c r="O424" s="351"/>
      <c r="P424" s="351"/>
      <c r="Q424" s="351"/>
      <c r="R424" s="351"/>
      <c r="S424" s="351"/>
      <c r="T424" s="351"/>
      <c r="U424" s="351"/>
      <c r="V424" s="351"/>
      <c r="W424" s="351"/>
      <c r="X424" s="351"/>
      <c r="Y424" s="351"/>
      <c r="Z424" s="254"/>
      <c r="AA424" s="351"/>
      <c r="AB424" s="351"/>
      <c r="AC424" s="162" t="s">
        <v>6846</v>
      </c>
      <c r="AE424" s="254"/>
      <c r="AF424" s="254"/>
      <c r="AG424" s="254"/>
      <c r="AH424" s="254"/>
      <c r="AI424" s="254"/>
      <c r="AJ424" s="254"/>
      <c r="AK424" s="161"/>
      <c r="AL424" s="161" t="b">
        <v>0</v>
      </c>
      <c r="AM424" s="161" t="b">
        <v>0</v>
      </c>
      <c r="AN424" s="161" t="b">
        <v>0</v>
      </c>
      <c r="AO424" s="591"/>
      <c r="AP424" s="1304"/>
      <c r="AQ424" s="1304"/>
    </row>
    <row r="425">
      <c r="A425" s="1662">
        <v>420.0</v>
      </c>
      <c r="B425" s="621">
        <v>44754.65742195601</v>
      </c>
      <c r="C425" s="601" t="s">
        <v>4616</v>
      </c>
      <c r="D425" s="601" t="s">
        <v>4617</v>
      </c>
      <c r="E425" s="241">
        <v>36662.0</v>
      </c>
      <c r="F425" s="239">
        <v>22.0</v>
      </c>
      <c r="G425" s="1095">
        <f t="shared" si="55"/>
        <v>23.44383562</v>
      </c>
      <c r="H425" s="239">
        <v>4.2587605E7</v>
      </c>
      <c r="I425" s="249" t="s">
        <v>391</v>
      </c>
      <c r="J425" s="249"/>
      <c r="K425" s="568" t="s">
        <v>2691</v>
      </c>
      <c r="L425" s="601" t="s">
        <v>6908</v>
      </c>
      <c r="M425" s="601" t="s">
        <v>4616</v>
      </c>
      <c r="N425" s="162" t="s">
        <v>1620</v>
      </c>
      <c r="O425" s="601" t="s">
        <v>4620</v>
      </c>
      <c r="P425" s="601" t="s">
        <v>4622</v>
      </c>
      <c r="Q425" s="601" t="s">
        <v>1622</v>
      </c>
      <c r="R425" s="239" t="s">
        <v>174</v>
      </c>
      <c r="S425" s="239" t="s">
        <v>4623</v>
      </c>
      <c r="T425" s="239" t="s">
        <v>4624</v>
      </c>
      <c r="U425" s="242"/>
      <c r="V425" s="622" t="s">
        <v>4625</v>
      </c>
      <c r="W425" s="239" t="s">
        <v>4626</v>
      </c>
      <c r="X425" s="239" t="s">
        <v>1662</v>
      </c>
      <c r="Y425" s="239" t="s">
        <v>4627</v>
      </c>
      <c r="Z425" s="239" t="s">
        <v>1708</v>
      </c>
      <c r="AA425" s="601" t="s">
        <v>4628</v>
      </c>
      <c r="AB425" s="601" t="s">
        <v>3941</v>
      </c>
      <c r="AC425" s="623"/>
      <c r="AD425" s="242"/>
      <c r="AE425" s="242"/>
      <c r="AF425" s="242"/>
      <c r="AG425" s="242"/>
      <c r="AH425" s="242"/>
      <c r="AI425" s="242"/>
      <c r="AJ425" s="242"/>
      <c r="AK425" s="162"/>
      <c r="AL425" s="162" t="b">
        <v>0</v>
      </c>
      <c r="AM425" s="161" t="b">
        <v>0</v>
      </c>
      <c r="AN425" s="162" t="b">
        <v>0</v>
      </c>
      <c r="AO425" s="591"/>
      <c r="AP425" s="1304"/>
      <c r="AQ425" s="1304"/>
    </row>
    <row r="426">
      <c r="A426" s="1663">
        <v>421.0</v>
      </c>
      <c r="B426" s="338"/>
      <c r="C426" s="626" t="s">
        <v>6885</v>
      </c>
      <c r="D426" s="626" t="s">
        <v>6886</v>
      </c>
      <c r="E426" s="339">
        <v>36736.0</v>
      </c>
      <c r="F426" s="627">
        <v>22.0</v>
      </c>
      <c r="G426" s="327">
        <f t="shared" si="55"/>
        <v>23.24109589</v>
      </c>
      <c r="H426" s="625" t="s">
        <v>665</v>
      </c>
      <c r="I426" s="627" t="s">
        <v>5829</v>
      </c>
      <c r="J426" s="627"/>
      <c r="K426" s="162" t="s">
        <v>2691</v>
      </c>
      <c r="L426" s="27" t="s">
        <v>6887</v>
      </c>
      <c r="M426" s="335" t="str">
        <f t="shared" ref="M426:M427" si="59">C426</f>
        <v>erica.alves@utexas.edu</v>
      </c>
      <c r="N426" s="249" t="s">
        <v>1620</v>
      </c>
      <c r="O426" s="338"/>
      <c r="P426" s="338"/>
      <c r="Q426" s="338"/>
      <c r="R426" s="338"/>
      <c r="S426" s="338"/>
      <c r="T426" s="338"/>
      <c r="U426" s="338"/>
      <c r="V426" s="164"/>
      <c r="W426" s="338"/>
      <c r="X426" s="338"/>
      <c r="Y426" s="338"/>
      <c r="Z426" s="249" t="s">
        <v>1708</v>
      </c>
      <c r="AA426" s="27" t="s">
        <v>6888</v>
      </c>
      <c r="AB426" s="162" t="s">
        <v>1866</v>
      </c>
      <c r="AC426" s="162" t="s">
        <v>6846</v>
      </c>
      <c r="AD426" s="339">
        <v>44795.0</v>
      </c>
      <c r="AE426" s="628">
        <v>44877.0</v>
      </c>
      <c r="AF426" s="254"/>
      <c r="AG426" s="254"/>
      <c r="AH426" s="339">
        <v>44795.0</v>
      </c>
      <c r="AI426" s="328">
        <f t="shared" ref="AI426:AI427" si="60">EDATE(AH426,1)+15</f>
        <v>44841</v>
      </c>
      <c r="AJ426" s="328">
        <f t="shared" ref="AJ426:AJ427" si="61">EDATE(AH426,3)</f>
        <v>44887</v>
      </c>
      <c r="AK426" s="629"/>
      <c r="AL426" s="162" t="b">
        <v>0</v>
      </c>
      <c r="AM426" s="162" t="b">
        <v>0</v>
      </c>
      <c r="AN426" s="162" t="b">
        <v>0</v>
      </c>
      <c r="AO426" s="254"/>
      <c r="AP426" s="255"/>
      <c r="AQ426" s="255"/>
    </row>
    <row r="427">
      <c r="A427" s="1663">
        <v>422.0</v>
      </c>
      <c r="B427" s="177">
        <v>44602.9006519213</v>
      </c>
      <c r="C427" s="568" t="s">
        <v>4168</v>
      </c>
      <c r="D427" s="568" t="s">
        <v>4169</v>
      </c>
      <c r="E427" s="325">
        <v>35549.0</v>
      </c>
      <c r="F427" s="162">
        <v>24.0</v>
      </c>
      <c r="G427" s="327">
        <f t="shared" si="55"/>
        <v>26.49315068</v>
      </c>
      <c r="H427" s="323" t="s">
        <v>278</v>
      </c>
      <c r="I427" s="162" t="s">
        <v>5829</v>
      </c>
      <c r="J427" s="162"/>
      <c r="K427" s="162" t="s">
        <v>2691</v>
      </c>
      <c r="L427" s="17" t="s">
        <v>6889</v>
      </c>
      <c r="M427" s="335" t="str">
        <f t="shared" si="59"/>
        <v>hjesusdosmontes@gmail.com</v>
      </c>
      <c r="N427" s="162" t="s">
        <v>1620</v>
      </c>
      <c r="O427" s="162" t="s">
        <v>4173</v>
      </c>
      <c r="P427" s="162" t="s">
        <v>4174</v>
      </c>
      <c r="Q427" s="162" t="s">
        <v>1634</v>
      </c>
      <c r="R427" s="162" t="s">
        <v>158</v>
      </c>
      <c r="S427" s="162" t="s">
        <v>1866</v>
      </c>
      <c r="T427" s="162" t="s">
        <v>1866</v>
      </c>
      <c r="U427" s="212" t="s">
        <v>2587</v>
      </c>
      <c r="V427" s="180" t="s">
        <v>4175</v>
      </c>
      <c r="W427" s="162" t="s">
        <v>4176</v>
      </c>
      <c r="X427" s="162" t="s">
        <v>4177</v>
      </c>
      <c r="Y427" s="162" t="s">
        <v>4178</v>
      </c>
      <c r="Z427" s="162" t="s">
        <v>1884</v>
      </c>
      <c r="AA427" s="17" t="s">
        <v>6890</v>
      </c>
      <c r="AB427" s="162" t="s">
        <v>4056</v>
      </c>
      <c r="AC427" s="162" t="s">
        <v>6846</v>
      </c>
      <c r="AD427" s="202">
        <v>44791.0</v>
      </c>
      <c r="AE427" s="254"/>
      <c r="AF427" s="254"/>
      <c r="AG427" s="254"/>
      <c r="AH427" s="202">
        <v>44791.0</v>
      </c>
      <c r="AI427" s="328">
        <f t="shared" si="60"/>
        <v>44837</v>
      </c>
      <c r="AJ427" s="328">
        <f t="shared" si="61"/>
        <v>44883</v>
      </c>
      <c r="AK427" s="329"/>
      <c r="AL427" s="162" t="b">
        <v>0</v>
      </c>
      <c r="AM427" s="162" t="b">
        <v>0</v>
      </c>
      <c r="AN427" s="162" t="b">
        <v>0</v>
      </c>
      <c r="AO427" s="161"/>
      <c r="AP427" s="149"/>
      <c r="AQ427" s="149"/>
    </row>
    <row r="428">
      <c r="A428" s="1663">
        <v>423.0</v>
      </c>
      <c r="B428" s="250">
        <v>44811.611949328704</v>
      </c>
      <c r="C428" s="350" t="s">
        <v>4724</v>
      </c>
      <c r="D428" s="350" t="s">
        <v>4725</v>
      </c>
      <c r="E428" s="251">
        <v>35046.0</v>
      </c>
      <c r="F428" s="249">
        <v>26.0</v>
      </c>
      <c r="G428" s="1097">
        <v>26.0</v>
      </c>
      <c r="H428" s="249">
        <v>3.9416682E7</v>
      </c>
      <c r="I428" s="249" t="s">
        <v>674</v>
      </c>
      <c r="J428" s="249"/>
      <c r="K428" s="249" t="s">
        <v>1678</v>
      </c>
      <c r="L428" s="249" t="s">
        <v>4726</v>
      </c>
      <c r="M428" s="249" t="s">
        <v>4724</v>
      </c>
      <c r="N428" s="249" t="s">
        <v>1646</v>
      </c>
      <c r="O428" s="249" t="s">
        <v>4727</v>
      </c>
      <c r="P428" s="249" t="s">
        <v>4728</v>
      </c>
      <c r="Q428" s="249" t="s">
        <v>1668</v>
      </c>
      <c r="R428" s="249" t="s">
        <v>282</v>
      </c>
      <c r="S428" s="249" t="s">
        <v>4729</v>
      </c>
      <c r="T428" s="249" t="s">
        <v>1637</v>
      </c>
      <c r="U428" s="254"/>
      <c r="V428" s="630" t="s">
        <v>4730</v>
      </c>
      <c r="W428" s="249" t="s">
        <v>1747</v>
      </c>
      <c r="X428" s="249" t="s">
        <v>1662</v>
      </c>
      <c r="Y428" s="249" t="s">
        <v>4731</v>
      </c>
      <c r="Z428" s="249" t="s">
        <v>2542</v>
      </c>
      <c r="AA428" s="249" t="s">
        <v>4732</v>
      </c>
      <c r="AB428" s="249" t="s">
        <v>2159</v>
      </c>
      <c r="AC428" s="162" t="s">
        <v>282</v>
      </c>
      <c r="AD428" s="628">
        <v>44875.0</v>
      </c>
      <c r="AE428" s="254"/>
      <c r="AF428" s="254"/>
      <c r="AG428" s="254"/>
      <c r="AH428" s="628">
        <v>44875.0</v>
      </c>
      <c r="AI428" s="628">
        <v>44875.0</v>
      </c>
      <c r="AJ428" s="328">
        <f t="shared" ref="AJ428:AJ429" si="62">EDATE(AI428,1)+15</f>
        <v>44920</v>
      </c>
      <c r="AK428" s="328">
        <f t="shared" ref="AK428:AK429" si="63">EDATE(AI428,3)</f>
        <v>44967</v>
      </c>
      <c r="AL428" s="162" t="b">
        <v>0</v>
      </c>
      <c r="AM428" s="162" t="b">
        <v>0</v>
      </c>
      <c r="AN428" s="162" t="b">
        <v>0</v>
      </c>
      <c r="AO428" s="254"/>
      <c r="AP428" s="255"/>
      <c r="AQ428" s="255"/>
    </row>
    <row r="429" ht="21.0" customHeight="1">
      <c r="A429" s="1663">
        <v>424.0</v>
      </c>
      <c r="B429" s="250">
        <v>44827.791024363425</v>
      </c>
      <c r="C429" s="350" t="s">
        <v>4733</v>
      </c>
      <c r="D429" s="350" t="s">
        <v>4734</v>
      </c>
      <c r="E429" s="251">
        <v>34736.0</v>
      </c>
      <c r="F429" s="249">
        <v>27.0</v>
      </c>
      <c r="G429" s="1097">
        <v>27.0</v>
      </c>
      <c r="H429" s="249">
        <v>3.8888241E7</v>
      </c>
      <c r="I429" s="249" t="s">
        <v>1740</v>
      </c>
      <c r="J429" s="249"/>
      <c r="K429" s="249" t="s">
        <v>4735</v>
      </c>
      <c r="L429" s="249">
        <v>1.568056137E9</v>
      </c>
      <c r="M429" s="249" t="s">
        <v>4737</v>
      </c>
      <c r="N429" s="249" t="s">
        <v>1646</v>
      </c>
      <c r="O429" s="249" t="s">
        <v>4736</v>
      </c>
      <c r="P429" s="249" t="s">
        <v>4738</v>
      </c>
      <c r="Q429" s="249" t="s">
        <v>1668</v>
      </c>
      <c r="R429" s="249" t="s">
        <v>174</v>
      </c>
      <c r="S429" s="249" t="s">
        <v>4739</v>
      </c>
      <c r="T429" s="249" t="s">
        <v>1637</v>
      </c>
      <c r="U429" s="254"/>
      <c r="V429" s="630" t="s">
        <v>4740</v>
      </c>
      <c r="W429" s="249" t="s">
        <v>1661</v>
      </c>
      <c r="X429" s="249" t="s">
        <v>2264</v>
      </c>
      <c r="Y429" s="249" t="s">
        <v>4741</v>
      </c>
      <c r="Z429" s="249" t="s">
        <v>2360</v>
      </c>
      <c r="AA429" s="249">
        <v>1.559952196E9</v>
      </c>
      <c r="AB429" s="249" t="s">
        <v>4742</v>
      </c>
      <c r="AC429" s="162" t="s">
        <v>282</v>
      </c>
      <c r="AD429" s="628">
        <v>44875.0</v>
      </c>
      <c r="AE429" s="254"/>
      <c r="AF429" s="254"/>
      <c r="AG429" s="254"/>
      <c r="AH429" s="628">
        <v>44875.0</v>
      </c>
      <c r="AI429" s="628">
        <v>44875.0</v>
      </c>
      <c r="AJ429" s="328">
        <f t="shared" si="62"/>
        <v>44920</v>
      </c>
      <c r="AK429" s="328">
        <f t="shared" si="63"/>
        <v>44967</v>
      </c>
      <c r="AL429" s="162" t="b">
        <v>0</v>
      </c>
      <c r="AM429" s="162" t="b">
        <v>0</v>
      </c>
      <c r="AN429" s="162" t="b">
        <v>0</v>
      </c>
      <c r="AO429" s="254"/>
      <c r="AP429" s="255"/>
      <c r="AQ429" s="255"/>
    </row>
    <row r="430" ht="21.0" customHeight="1">
      <c r="A430" s="1663">
        <v>425.0</v>
      </c>
      <c r="B430" s="250">
        <v>44840.80296015047</v>
      </c>
      <c r="C430" s="350" t="s">
        <v>4758</v>
      </c>
      <c r="D430" s="350" t="s">
        <v>4759</v>
      </c>
      <c r="E430" s="251">
        <v>36729.0</v>
      </c>
      <c r="F430" s="249">
        <v>22.0</v>
      </c>
      <c r="G430" s="1097">
        <v>27.0</v>
      </c>
      <c r="H430" s="249">
        <v>4.2964867E7</v>
      </c>
      <c r="I430" s="249" t="s">
        <v>391</v>
      </c>
      <c r="J430" s="249"/>
      <c r="K430" s="249" t="s">
        <v>4760</v>
      </c>
      <c r="L430" s="249">
        <v>5.41168636295E11</v>
      </c>
      <c r="M430" s="249" t="s">
        <v>4762</v>
      </c>
      <c r="N430" s="249" t="s">
        <v>1620</v>
      </c>
      <c r="O430" s="249" t="s">
        <v>4761</v>
      </c>
      <c r="P430" s="249" t="s">
        <v>4763</v>
      </c>
      <c r="Q430" s="249" t="s">
        <v>1634</v>
      </c>
      <c r="R430" s="249" t="s">
        <v>174</v>
      </c>
      <c r="S430" s="249" t="s">
        <v>4764</v>
      </c>
      <c r="T430" s="249" t="s">
        <v>1637</v>
      </c>
      <c r="U430" s="254"/>
      <c r="V430" s="252" t="s">
        <v>4765</v>
      </c>
      <c r="W430" s="249" t="s">
        <v>4766</v>
      </c>
      <c r="X430" s="249" t="s">
        <v>1662</v>
      </c>
      <c r="Y430" s="249" t="s">
        <v>4767</v>
      </c>
      <c r="Z430" s="249" t="s">
        <v>1884</v>
      </c>
      <c r="AA430" s="249">
        <v>1.145639157E9</v>
      </c>
      <c r="AB430" s="249" t="s">
        <v>4742</v>
      </c>
      <c r="AC430" s="162" t="s">
        <v>282</v>
      </c>
      <c r="AD430" s="628">
        <v>44924.0</v>
      </c>
      <c r="AE430" s="268"/>
      <c r="AF430" s="268"/>
      <c r="AG430" s="268"/>
      <c r="AH430" s="628">
        <v>44924.0</v>
      </c>
      <c r="AI430" s="628">
        <v>44924.0</v>
      </c>
      <c r="AJ430" s="328">
        <f>EDATE(AH430,1)+15</f>
        <v>44970</v>
      </c>
      <c r="AK430" s="328">
        <f>EDATE(AH430,3)</f>
        <v>45014</v>
      </c>
      <c r="AL430" s="162" t="b">
        <v>0</v>
      </c>
      <c r="AM430" s="162" t="b">
        <v>0</v>
      </c>
      <c r="AN430" s="631" t="s">
        <v>6865</v>
      </c>
      <c r="AO430" s="603"/>
      <c r="AP430" s="280"/>
      <c r="AQ430" s="280"/>
    </row>
    <row r="431" ht="19.5" customHeight="1">
      <c r="A431" s="1663">
        <v>426.0</v>
      </c>
      <c r="B431" s="250">
        <v>44803.79565862269</v>
      </c>
      <c r="C431" s="350" t="s">
        <v>4709</v>
      </c>
      <c r="D431" s="350" t="s">
        <v>4710</v>
      </c>
      <c r="E431" s="251">
        <v>36727.0</v>
      </c>
      <c r="F431" s="249">
        <v>22.0</v>
      </c>
      <c r="G431" s="245">
        <f t="shared" ref="G431:G433" si="64">INT(YEARFRAC(E431,TODAY()))</f>
        <v>23</v>
      </c>
      <c r="H431" s="249">
        <v>4.253653E7</v>
      </c>
      <c r="I431" s="249" t="s">
        <v>391</v>
      </c>
      <c r="J431" s="249"/>
      <c r="K431" s="249" t="s">
        <v>4711</v>
      </c>
      <c r="L431" s="249" t="s">
        <v>4712</v>
      </c>
      <c r="M431" s="249" t="s">
        <v>4714</v>
      </c>
      <c r="N431" s="249" t="s">
        <v>1620</v>
      </c>
      <c r="O431" s="249" t="s">
        <v>4713</v>
      </c>
      <c r="P431" s="249" t="s">
        <v>4715</v>
      </c>
      <c r="Q431" s="249" t="s">
        <v>1668</v>
      </c>
      <c r="R431" s="249" t="s">
        <v>174</v>
      </c>
      <c r="S431" s="249" t="s">
        <v>4716</v>
      </c>
      <c r="T431" s="249" t="s">
        <v>1637</v>
      </c>
      <c r="U431" s="249" t="s">
        <v>4717</v>
      </c>
      <c r="V431" s="252" t="s">
        <v>4718</v>
      </c>
      <c r="W431" s="249" t="s">
        <v>4719</v>
      </c>
      <c r="X431" s="249" t="s">
        <v>4720</v>
      </c>
      <c r="Y431" s="249" t="s">
        <v>4721</v>
      </c>
      <c r="Z431" s="249" t="s">
        <v>1870</v>
      </c>
      <c r="AA431" s="249" t="s">
        <v>4722</v>
      </c>
      <c r="AB431" s="249" t="s">
        <v>1637</v>
      </c>
      <c r="AC431" s="162" t="s">
        <v>282</v>
      </c>
      <c r="AD431" s="162" t="s">
        <v>6909</v>
      </c>
      <c r="AE431" s="254"/>
      <c r="AF431" s="254"/>
      <c r="AG431" s="254"/>
      <c r="AH431" s="342"/>
      <c r="AI431" s="632"/>
      <c r="AJ431" s="328"/>
      <c r="AK431" s="328"/>
      <c r="AL431" s="254"/>
      <c r="AM431" s="254"/>
      <c r="AN431" s="254"/>
      <c r="AO431" s="254"/>
      <c r="AP431" s="255"/>
      <c r="AQ431" s="255"/>
    </row>
    <row r="432" ht="19.5" customHeight="1">
      <c r="A432" s="1664">
        <v>427.0</v>
      </c>
      <c r="B432" s="240">
        <v>44924.57686008102</v>
      </c>
      <c r="C432" s="350" t="s">
        <v>4813</v>
      </c>
      <c r="D432" s="249" t="s">
        <v>4814</v>
      </c>
      <c r="E432" s="251">
        <v>35150.0</v>
      </c>
      <c r="F432" s="249">
        <v>26.0</v>
      </c>
      <c r="G432" s="245">
        <f t="shared" si="64"/>
        <v>27</v>
      </c>
      <c r="H432" s="249">
        <v>3.9624807E7</v>
      </c>
      <c r="I432" s="249" t="s">
        <v>2021</v>
      </c>
      <c r="J432" s="249"/>
      <c r="K432" s="249" t="s">
        <v>3479</v>
      </c>
      <c r="L432" s="249" t="s">
        <v>4815</v>
      </c>
      <c r="M432" s="249" t="s">
        <v>4813</v>
      </c>
      <c r="N432" s="249" t="s">
        <v>1620</v>
      </c>
      <c r="O432" s="249" t="s">
        <v>4816</v>
      </c>
      <c r="P432" s="249" t="s">
        <v>4817</v>
      </c>
      <c r="Q432" s="249" t="s">
        <v>1634</v>
      </c>
      <c r="R432" s="249" t="s">
        <v>331</v>
      </c>
      <c r="S432" s="249" t="s">
        <v>1651</v>
      </c>
      <c r="T432" s="249" t="s">
        <v>1651</v>
      </c>
      <c r="U432" s="254"/>
      <c r="V432" s="252" t="s">
        <v>4818</v>
      </c>
      <c r="W432" s="249" t="s">
        <v>4819</v>
      </c>
      <c r="X432" s="249" t="s">
        <v>4820</v>
      </c>
      <c r="Y432" s="249" t="s">
        <v>4821</v>
      </c>
      <c r="Z432" s="249" t="s">
        <v>1803</v>
      </c>
      <c r="AA432" s="249" t="s">
        <v>4822</v>
      </c>
      <c r="AB432" s="249" t="s">
        <v>4823</v>
      </c>
      <c r="AC432" s="162" t="s">
        <v>282</v>
      </c>
      <c r="AD432" s="254"/>
      <c r="AE432" s="254"/>
      <c r="AF432" s="254"/>
      <c r="AG432" s="254"/>
      <c r="AH432" s="342">
        <v>44932.0</v>
      </c>
      <c r="AI432" s="342">
        <v>44932.0</v>
      </c>
      <c r="AJ432" s="328">
        <f t="shared" ref="AJ432:AJ433" si="65">EDATE(AI432,1)+15</f>
        <v>44978</v>
      </c>
      <c r="AK432" s="328">
        <f t="shared" ref="AK432:AK433" si="66">EDATE(AI432,3)</f>
        <v>45022</v>
      </c>
      <c r="AL432" s="242"/>
      <c r="AM432" s="242"/>
      <c r="AN432" s="242"/>
      <c r="AO432" s="603"/>
      <c r="AP432" s="280"/>
      <c r="AQ432" s="280"/>
    </row>
    <row r="433" ht="19.5" customHeight="1">
      <c r="A433" s="1664">
        <v>428.0</v>
      </c>
      <c r="B433" s="240">
        <v>44938.935198935185</v>
      </c>
      <c r="C433" s="601" t="s">
        <v>4824</v>
      </c>
      <c r="D433" s="239" t="s">
        <v>4825</v>
      </c>
      <c r="E433" s="241">
        <v>31015.0</v>
      </c>
      <c r="F433" s="239">
        <v>38.0</v>
      </c>
      <c r="G433" s="257">
        <f t="shared" si="64"/>
        <v>38</v>
      </c>
      <c r="H433" s="239">
        <v>3.1827977E7</v>
      </c>
      <c r="I433" s="239" t="s">
        <v>391</v>
      </c>
      <c r="J433" s="239"/>
      <c r="K433" s="239" t="s">
        <v>1848</v>
      </c>
      <c r="L433" s="239" t="s">
        <v>391</v>
      </c>
      <c r="M433" s="239" t="s">
        <v>4827</v>
      </c>
      <c r="N433" s="239" t="s">
        <v>1620</v>
      </c>
      <c r="O433" s="239" t="s">
        <v>4826</v>
      </c>
      <c r="P433" s="239" t="s">
        <v>4828</v>
      </c>
      <c r="Q433" s="239" t="s">
        <v>1668</v>
      </c>
      <c r="R433" s="239" t="s">
        <v>331</v>
      </c>
      <c r="S433" s="239" t="s">
        <v>4829</v>
      </c>
      <c r="T433" s="239" t="s">
        <v>1651</v>
      </c>
      <c r="U433" s="242"/>
      <c r="V433" s="243" t="s">
        <v>4830</v>
      </c>
      <c r="W433" s="239" t="s">
        <v>4831</v>
      </c>
      <c r="X433" s="239" t="s">
        <v>1662</v>
      </c>
      <c r="Y433" s="239" t="s">
        <v>4832</v>
      </c>
      <c r="Z433" s="239" t="s">
        <v>1884</v>
      </c>
      <c r="AA433" s="603"/>
      <c r="AB433" s="239" t="s">
        <v>1651</v>
      </c>
      <c r="AC433" s="162" t="s">
        <v>282</v>
      </c>
      <c r="AD433" s="242"/>
      <c r="AE433" s="242"/>
      <c r="AF433" s="242"/>
      <c r="AG433" s="242"/>
      <c r="AH433" s="605">
        <v>44944.0</v>
      </c>
      <c r="AI433" s="605">
        <v>44944.0</v>
      </c>
      <c r="AJ433" s="328">
        <f t="shared" si="65"/>
        <v>44990</v>
      </c>
      <c r="AK433" s="328">
        <f t="shared" si="66"/>
        <v>45034</v>
      </c>
      <c r="AL433" s="629" t="s">
        <v>2846</v>
      </c>
      <c r="AM433" s="629"/>
      <c r="AN433" s="162"/>
      <c r="AO433" s="162"/>
      <c r="AP433" s="176"/>
      <c r="AQ433" s="176"/>
    </row>
    <row r="434" ht="19.5" customHeight="1">
      <c r="A434" s="1665">
        <v>429.0</v>
      </c>
      <c r="B434" s="334">
        <v>44798.610297175925</v>
      </c>
      <c r="C434" s="635" t="s">
        <v>4698</v>
      </c>
      <c r="D434" s="636" t="s">
        <v>4699</v>
      </c>
      <c r="E434" s="637">
        <v>35506.0</v>
      </c>
      <c r="F434" s="636">
        <v>25.0</v>
      </c>
      <c r="G434" s="636">
        <v>25.0</v>
      </c>
      <c r="H434" s="634">
        <v>4.0020073E7</v>
      </c>
      <c r="I434" s="638" t="s">
        <v>2021</v>
      </c>
      <c r="J434" s="638"/>
      <c r="K434" s="636" t="s">
        <v>1781</v>
      </c>
      <c r="L434" s="636" t="s">
        <v>4700</v>
      </c>
      <c r="M434" s="639" t="s">
        <v>4698</v>
      </c>
      <c r="N434" s="636" t="s">
        <v>1620</v>
      </c>
      <c r="O434" s="639" t="s">
        <v>4701</v>
      </c>
      <c r="P434" s="639" t="s">
        <v>4702</v>
      </c>
      <c r="Q434" s="639" t="s">
        <v>1680</v>
      </c>
      <c r="R434" s="639" t="s">
        <v>158</v>
      </c>
      <c r="S434" s="639" t="s">
        <v>1866</v>
      </c>
      <c r="T434" s="639" t="s">
        <v>1866</v>
      </c>
      <c r="U434" s="639" t="s">
        <v>4703</v>
      </c>
      <c r="V434" s="640" t="s">
        <v>4704</v>
      </c>
      <c r="W434" s="639" t="s">
        <v>4705</v>
      </c>
      <c r="X434" s="639" t="s">
        <v>4706</v>
      </c>
      <c r="Y434" s="639" t="s">
        <v>4707</v>
      </c>
      <c r="Z434" s="639" t="s">
        <v>1803</v>
      </c>
      <c r="AA434" s="639" t="s">
        <v>4708</v>
      </c>
      <c r="AB434" s="639" t="s">
        <v>1651</v>
      </c>
      <c r="AC434" s="641" t="s">
        <v>282</v>
      </c>
      <c r="AD434" s="642">
        <v>44970.0</v>
      </c>
      <c r="AE434" s="249" t="s">
        <v>6910</v>
      </c>
      <c r="AF434" s="639"/>
      <c r="AG434" s="639"/>
      <c r="AH434" s="639"/>
      <c r="AI434" s="639"/>
      <c r="AJ434" s="639"/>
      <c r="AK434" s="255"/>
      <c r="AL434" s="255"/>
      <c r="AM434" s="255"/>
      <c r="AN434" s="255"/>
      <c r="AO434" s="255"/>
      <c r="AP434" s="255"/>
      <c r="AQ434" s="255"/>
    </row>
    <row r="435" ht="19.5" customHeight="1">
      <c r="A435" s="1665">
        <v>430.0</v>
      </c>
      <c r="B435" s="240">
        <v>44972.71513444444</v>
      </c>
      <c r="C435" s="601" t="s">
        <v>4979</v>
      </c>
      <c r="D435" s="239" t="s">
        <v>4980</v>
      </c>
      <c r="E435" s="241">
        <v>34807.0</v>
      </c>
      <c r="F435" s="239">
        <v>27.0</v>
      </c>
      <c r="G435" s="636">
        <v>25.0</v>
      </c>
      <c r="H435" s="239">
        <v>3.8893338E7</v>
      </c>
      <c r="I435" s="239" t="s">
        <v>674</v>
      </c>
      <c r="J435" s="239"/>
      <c r="K435" s="239" t="s">
        <v>1618</v>
      </c>
      <c r="L435" s="239" t="s">
        <v>4981</v>
      </c>
      <c r="M435" s="239" t="s">
        <v>1620</v>
      </c>
      <c r="N435" s="239" t="s">
        <v>1877</v>
      </c>
      <c r="O435" s="239" t="s">
        <v>4982</v>
      </c>
      <c r="P435" s="239" t="s">
        <v>1634</v>
      </c>
      <c r="Q435" s="239" t="s">
        <v>344</v>
      </c>
      <c r="R435" s="239" t="s">
        <v>4983</v>
      </c>
      <c r="S435" s="239" t="s">
        <v>1637</v>
      </c>
      <c r="T435" s="242"/>
      <c r="U435" s="243" t="s">
        <v>4984</v>
      </c>
      <c r="V435" s="239" t="s">
        <v>4985</v>
      </c>
      <c r="X435" s="239" t="s">
        <v>4986</v>
      </c>
      <c r="Y435" s="239" t="s">
        <v>4987</v>
      </c>
      <c r="Z435" s="239" t="s">
        <v>2032</v>
      </c>
      <c r="AA435" s="239" t="s">
        <v>4988</v>
      </c>
      <c r="AB435" s="239" t="s">
        <v>1792</v>
      </c>
      <c r="AC435" s="643" t="s">
        <v>282</v>
      </c>
      <c r="AD435" s="605">
        <v>44973.0</v>
      </c>
      <c r="AE435" s="268"/>
      <c r="AF435" s="242"/>
      <c r="AG435" s="242"/>
      <c r="AH435" s="242"/>
      <c r="AI435" s="242"/>
      <c r="AJ435" s="242"/>
      <c r="AK435" s="242"/>
      <c r="AL435" s="242"/>
      <c r="AM435" s="242"/>
      <c r="AN435" s="242"/>
      <c r="AO435" s="603"/>
      <c r="AP435" s="280"/>
      <c r="AQ435" s="280"/>
    </row>
    <row r="436" ht="19.5" customHeight="1">
      <c r="A436" s="1665">
        <v>431.0</v>
      </c>
      <c r="B436" s="240">
        <v>44966.79649359954</v>
      </c>
      <c r="C436" s="601" t="s">
        <v>4927</v>
      </c>
      <c r="D436" s="239" t="s">
        <v>4928</v>
      </c>
      <c r="E436" s="241">
        <v>34664.0</v>
      </c>
      <c r="F436" s="239">
        <v>38.0</v>
      </c>
      <c r="G436" s="239">
        <v>28.0</v>
      </c>
      <c r="H436" s="239">
        <v>3.8714309E7</v>
      </c>
      <c r="I436" s="239" t="s">
        <v>2021</v>
      </c>
      <c r="J436" s="239"/>
      <c r="K436" s="239" t="s">
        <v>1822</v>
      </c>
      <c r="L436" s="239">
        <v>1.131287837E9</v>
      </c>
      <c r="M436" s="239" t="s">
        <v>4930</v>
      </c>
      <c r="N436" s="239" t="s">
        <v>1620</v>
      </c>
      <c r="O436" s="239" t="s">
        <v>4929</v>
      </c>
      <c r="P436" s="239" t="s">
        <v>4931</v>
      </c>
      <c r="Q436" s="239" t="s">
        <v>1622</v>
      </c>
      <c r="R436" s="239" t="s">
        <v>344</v>
      </c>
      <c r="S436" s="239" t="s">
        <v>4932</v>
      </c>
      <c r="T436" s="239" t="s">
        <v>4932</v>
      </c>
      <c r="U436" s="239" t="s">
        <v>4933</v>
      </c>
      <c r="V436" s="243" t="s">
        <v>4934</v>
      </c>
      <c r="W436" s="239" t="s">
        <v>4935</v>
      </c>
      <c r="X436" s="239" t="s">
        <v>1662</v>
      </c>
      <c r="Y436" s="239" t="s">
        <v>2587</v>
      </c>
      <c r="Z436" s="239" t="s">
        <v>2587</v>
      </c>
      <c r="AA436" s="239" t="s">
        <v>2587</v>
      </c>
      <c r="AB436" s="239" t="s">
        <v>2761</v>
      </c>
      <c r="AC436" s="644" t="s">
        <v>282</v>
      </c>
      <c r="AD436" s="605">
        <v>44973.0</v>
      </c>
      <c r="AE436" s="605">
        <v>44973.0</v>
      </c>
      <c r="AF436" s="242"/>
      <c r="AG436" s="242"/>
      <c r="AH436" s="242"/>
      <c r="AI436" s="242"/>
      <c r="AJ436" s="242"/>
      <c r="AK436" s="242"/>
      <c r="AL436" s="242"/>
      <c r="AM436" s="242"/>
      <c r="AN436" s="242"/>
      <c r="AO436" s="603"/>
      <c r="AP436" s="280"/>
      <c r="AQ436" s="280"/>
    </row>
    <row r="437">
      <c r="A437" s="1665">
        <v>432.0</v>
      </c>
      <c r="B437" s="201">
        <v>44082.924945023144</v>
      </c>
      <c r="C437" s="645" t="s">
        <v>6911</v>
      </c>
      <c r="D437" s="179" t="s">
        <v>6912</v>
      </c>
      <c r="E437" s="228">
        <v>28486.0</v>
      </c>
      <c r="F437" s="239"/>
      <c r="G437" s="239"/>
      <c r="H437" s="179">
        <v>2.6222188E7</v>
      </c>
      <c r="I437" s="179" t="s">
        <v>2496</v>
      </c>
      <c r="J437" s="179"/>
      <c r="K437" s="179" t="s">
        <v>1678</v>
      </c>
      <c r="L437" s="646" t="s">
        <v>6913</v>
      </c>
      <c r="M437" s="179" t="s">
        <v>2587</v>
      </c>
      <c r="N437" s="179" t="s">
        <v>1661</v>
      </c>
      <c r="O437" s="179" t="s">
        <v>2184</v>
      </c>
      <c r="P437" s="179" t="s">
        <v>6915</v>
      </c>
      <c r="Q437" s="179" t="s">
        <v>6914</v>
      </c>
      <c r="R437" s="179" t="s">
        <v>6916</v>
      </c>
      <c r="S437" s="179" t="s">
        <v>6917</v>
      </c>
      <c r="T437" s="166"/>
      <c r="U437" s="647"/>
      <c r="V437" s="166"/>
      <c r="W437" s="166"/>
      <c r="X437" s="166"/>
      <c r="Y437" s="254"/>
      <c r="Z437" s="52"/>
      <c r="AA437" s="254"/>
      <c r="AB437" s="254"/>
      <c r="AC437" s="644" t="s">
        <v>282</v>
      </c>
      <c r="AD437" s="268"/>
      <c r="AE437" s="268"/>
      <c r="AF437" s="268"/>
      <c r="AG437" s="268"/>
      <c r="AH437" s="254"/>
      <c r="AI437" s="254"/>
      <c r="AJ437" s="242"/>
      <c r="AK437" s="242"/>
      <c r="AL437" s="242"/>
      <c r="AM437" s="242"/>
      <c r="AN437" s="242"/>
      <c r="AO437" s="603"/>
      <c r="AP437" s="280"/>
      <c r="AQ437" s="280"/>
    </row>
    <row r="438">
      <c r="A438" s="1664">
        <v>433.0</v>
      </c>
      <c r="B438" s="240">
        <v>44984.79592833333</v>
      </c>
      <c r="C438" s="601" t="s">
        <v>5033</v>
      </c>
      <c r="D438" s="239" t="s">
        <v>5034</v>
      </c>
      <c r="E438" s="241">
        <v>38015.0</v>
      </c>
      <c r="F438" s="239">
        <v>19.0</v>
      </c>
      <c r="G438" s="239"/>
      <c r="H438" s="239">
        <v>4.5421802E7</v>
      </c>
      <c r="I438" s="239" t="s">
        <v>391</v>
      </c>
      <c r="J438" s="239"/>
      <c r="K438" s="239" t="s">
        <v>5035</v>
      </c>
      <c r="L438" s="239" t="s">
        <v>5036</v>
      </c>
      <c r="M438" s="239" t="s">
        <v>1620</v>
      </c>
      <c r="N438" s="239" t="s">
        <v>5037</v>
      </c>
      <c r="O438" s="239" t="s">
        <v>5039</v>
      </c>
      <c r="P438" s="239" t="s">
        <v>1634</v>
      </c>
      <c r="Q438" s="239" t="s">
        <v>344</v>
      </c>
      <c r="R438" s="239" t="s">
        <v>5040</v>
      </c>
      <c r="S438" s="239" t="s">
        <v>1651</v>
      </c>
      <c r="T438" s="242"/>
      <c r="U438" s="243" t="s">
        <v>5041</v>
      </c>
      <c r="V438" s="239" t="s">
        <v>5042</v>
      </c>
      <c r="W438" s="239" t="s">
        <v>5043</v>
      </c>
      <c r="X438" s="268"/>
      <c r="Y438" s="239" t="s">
        <v>5044</v>
      </c>
      <c r="Z438" s="239" t="s">
        <v>1803</v>
      </c>
      <c r="AA438" s="239" t="s">
        <v>5045</v>
      </c>
      <c r="AB438" s="239" t="s">
        <v>5046</v>
      </c>
      <c r="AC438" s="212" t="s">
        <v>282</v>
      </c>
      <c r="AD438" s="342">
        <v>44959.0</v>
      </c>
      <c r="AE438" s="254"/>
      <c r="AF438" s="254"/>
      <c r="AG438" s="268"/>
      <c r="AH438" s="242"/>
      <c r="AI438" s="242"/>
      <c r="AJ438" s="242"/>
      <c r="AK438" s="242"/>
      <c r="AL438" s="242"/>
      <c r="AM438" s="242"/>
      <c r="AN438" s="242"/>
      <c r="AO438" s="603"/>
      <c r="AP438" s="280"/>
      <c r="AQ438" s="280"/>
    </row>
    <row r="439">
      <c r="A439" s="1664">
        <v>434.0</v>
      </c>
      <c r="B439" s="240">
        <v>44967.63215826389</v>
      </c>
      <c r="C439" s="601" t="s">
        <v>4946</v>
      </c>
      <c r="D439" s="239" t="s">
        <v>4947</v>
      </c>
      <c r="E439" s="241">
        <v>33613.0</v>
      </c>
      <c r="F439" s="239">
        <v>31.0</v>
      </c>
      <c r="G439" s="242"/>
      <c r="H439" s="239">
        <v>3.6723358E7</v>
      </c>
      <c r="I439" s="239" t="s">
        <v>2021</v>
      </c>
      <c r="J439" s="239"/>
      <c r="K439" s="239" t="s">
        <v>1678</v>
      </c>
      <c r="L439" s="239" t="s">
        <v>4948</v>
      </c>
      <c r="M439" s="239" t="s">
        <v>4946</v>
      </c>
      <c r="N439" s="239" t="s">
        <v>1646</v>
      </c>
      <c r="O439" s="239" t="s">
        <v>4949</v>
      </c>
      <c r="P439" s="239" t="s">
        <v>4950</v>
      </c>
      <c r="Q439" s="239" t="s">
        <v>1668</v>
      </c>
      <c r="R439" s="239" t="s">
        <v>344</v>
      </c>
      <c r="S439" s="239" t="s">
        <v>4951</v>
      </c>
      <c r="T439" s="239" t="s">
        <v>1651</v>
      </c>
      <c r="U439" s="648"/>
      <c r="V439" s="243" t="s">
        <v>4952</v>
      </c>
      <c r="W439" s="239" t="s">
        <v>4953</v>
      </c>
      <c r="X439" s="239" t="s">
        <v>1662</v>
      </c>
      <c r="Y439" s="239" t="s">
        <v>4954</v>
      </c>
      <c r="Z439" s="239" t="s">
        <v>1790</v>
      </c>
      <c r="AA439" s="239" t="s">
        <v>4955</v>
      </c>
      <c r="AB439" s="239" t="s">
        <v>1866</v>
      </c>
      <c r="AC439" s="212" t="s">
        <v>282</v>
      </c>
      <c r="AD439" s="605">
        <v>44987.0</v>
      </c>
      <c r="AE439" s="242"/>
      <c r="AF439" s="242"/>
      <c r="AG439" s="268"/>
      <c r="AH439" s="242"/>
      <c r="AI439" s="242"/>
      <c r="AJ439" s="242"/>
      <c r="AK439" s="242"/>
      <c r="AL439" s="242"/>
      <c r="AM439" s="242"/>
      <c r="AN439" s="242"/>
      <c r="AO439" s="246"/>
      <c r="AP439" s="246"/>
      <c r="AQ439" s="246"/>
    </row>
    <row r="440">
      <c r="A440" s="1664">
        <v>435.0</v>
      </c>
      <c r="B440" s="240">
        <v>44966.846667129634</v>
      </c>
      <c r="C440" s="601" t="s">
        <v>4936</v>
      </c>
      <c r="D440" s="239" t="s">
        <v>4937</v>
      </c>
      <c r="E440" s="241">
        <v>35035.0</v>
      </c>
      <c r="F440" s="239">
        <v>27.0</v>
      </c>
      <c r="G440" s="257">
        <f t="shared" ref="G440:G450" si="67">INT(YEARFRAC(E440,TODAY()))</f>
        <v>27</v>
      </c>
      <c r="H440" s="239">
        <v>3.9211973E7</v>
      </c>
      <c r="I440" s="239" t="s">
        <v>2021</v>
      </c>
      <c r="J440" s="239"/>
      <c r="K440" s="239" t="s">
        <v>4938</v>
      </c>
      <c r="L440" s="239" t="s">
        <v>4939</v>
      </c>
      <c r="M440" s="239" t="s">
        <v>4936</v>
      </c>
      <c r="N440" s="239" t="s">
        <v>1620</v>
      </c>
      <c r="O440" s="239" t="s">
        <v>4940</v>
      </c>
      <c r="P440" s="239" t="s">
        <v>4941</v>
      </c>
      <c r="Q440" s="239" t="s">
        <v>1622</v>
      </c>
      <c r="R440" s="239" t="s">
        <v>344</v>
      </c>
      <c r="S440" s="239" t="s">
        <v>4942</v>
      </c>
      <c r="T440" s="239" t="s">
        <v>1866</v>
      </c>
      <c r="U440" s="648"/>
      <c r="V440" s="243" t="s">
        <v>4943</v>
      </c>
      <c r="W440" s="239" t="s">
        <v>4944</v>
      </c>
      <c r="X440" s="239" t="s">
        <v>1662</v>
      </c>
      <c r="Y440" s="239" t="s">
        <v>4945</v>
      </c>
      <c r="Z440" s="239" t="s">
        <v>2032</v>
      </c>
      <c r="AA440" s="239">
        <v>1.124601401E9</v>
      </c>
      <c r="AB440" s="239" t="s">
        <v>3561</v>
      </c>
      <c r="AC440" s="212" t="s">
        <v>282</v>
      </c>
      <c r="AD440" s="605">
        <v>44971.0</v>
      </c>
      <c r="AE440" s="342">
        <v>44995.0</v>
      </c>
      <c r="AF440" s="328">
        <f t="shared" ref="AF440:AF446" si="68">EDATE(AE440,1)+15</f>
        <v>45041</v>
      </c>
      <c r="AG440" s="268"/>
      <c r="AH440" s="342">
        <v>44995.0</v>
      </c>
      <c r="AI440" s="342">
        <v>44995.0</v>
      </c>
      <c r="AJ440" s="328">
        <f t="shared" ref="AJ440:AJ454" si="69">EDATE(AI440,1)+15</f>
        <v>45041</v>
      </c>
      <c r="AK440" s="328">
        <f t="shared" ref="AK440:AK454" si="70">EDATE(AI440,3)</f>
        <v>45087</v>
      </c>
      <c r="AL440" s="162"/>
      <c r="AM440" s="331"/>
      <c r="AN440" s="162"/>
      <c r="AO440" s="595"/>
    </row>
    <row r="441">
      <c r="A441" s="1666">
        <v>436.0</v>
      </c>
      <c r="B441" s="240">
        <v>44972.482566770836</v>
      </c>
      <c r="C441" s="601" t="s">
        <v>4966</v>
      </c>
      <c r="D441" s="239" t="s">
        <v>4967</v>
      </c>
      <c r="E441" s="241">
        <v>32535.0</v>
      </c>
      <c r="F441" s="239">
        <v>34.0</v>
      </c>
      <c r="G441" s="257">
        <f t="shared" si="67"/>
        <v>34</v>
      </c>
      <c r="H441" s="239">
        <v>3.4374945E7</v>
      </c>
      <c r="I441" s="239" t="s">
        <v>391</v>
      </c>
      <c r="J441" s="239"/>
      <c r="K441" s="239" t="s">
        <v>4968</v>
      </c>
      <c r="L441" s="239" t="s">
        <v>4969</v>
      </c>
      <c r="M441" s="239" t="s">
        <v>4971</v>
      </c>
      <c r="N441" s="239" t="s">
        <v>1620</v>
      </c>
      <c r="O441" s="239" t="s">
        <v>4970</v>
      </c>
      <c r="P441" s="239" t="s">
        <v>4972</v>
      </c>
      <c r="Q441" s="239" t="s">
        <v>1634</v>
      </c>
      <c r="R441" s="239" t="s">
        <v>158</v>
      </c>
      <c r="S441" s="239" t="s">
        <v>4973</v>
      </c>
      <c r="T441" s="239" t="s">
        <v>1866</v>
      </c>
      <c r="U441" s="648"/>
      <c r="V441" s="247" t="s">
        <v>4974</v>
      </c>
      <c r="W441" s="239" t="s">
        <v>4975</v>
      </c>
      <c r="X441" s="239" t="s">
        <v>1662</v>
      </c>
      <c r="Y441" s="239" t="s">
        <v>4976</v>
      </c>
      <c r="Z441" s="239" t="s">
        <v>1790</v>
      </c>
      <c r="AA441" s="239">
        <v>1.154548857E9</v>
      </c>
      <c r="AB441" s="239" t="s">
        <v>4977</v>
      </c>
      <c r="AC441" s="649" t="s">
        <v>158</v>
      </c>
      <c r="AD441" s="342">
        <v>44995.0</v>
      </c>
      <c r="AE441" s="342">
        <v>44995.0</v>
      </c>
      <c r="AF441" s="328">
        <f t="shared" si="68"/>
        <v>45041</v>
      </c>
      <c r="AG441" s="268"/>
      <c r="AH441" s="342">
        <v>44995.0</v>
      </c>
      <c r="AI441" s="342">
        <v>44995.0</v>
      </c>
      <c r="AJ441" s="328">
        <f t="shared" si="69"/>
        <v>45041</v>
      </c>
      <c r="AK441" s="328">
        <f t="shared" si="70"/>
        <v>45087</v>
      </c>
      <c r="AL441" s="162"/>
      <c r="AM441" s="331"/>
      <c r="AN441" s="162"/>
      <c r="AO441" s="595"/>
    </row>
    <row r="442" ht="18.75" customHeight="1">
      <c r="A442" s="1666">
        <v>437.0</v>
      </c>
      <c r="B442" s="240">
        <v>44966.7805612963</v>
      </c>
      <c r="C442" s="601" t="s">
        <v>4916</v>
      </c>
      <c r="D442" s="239" t="s">
        <v>4917</v>
      </c>
      <c r="E442" s="241">
        <v>36797.0</v>
      </c>
      <c r="F442" s="239">
        <v>22.0</v>
      </c>
      <c r="G442" s="257">
        <f t="shared" si="67"/>
        <v>23</v>
      </c>
      <c r="H442" s="239">
        <v>4.2878722E7</v>
      </c>
      <c r="I442" s="239" t="s">
        <v>391</v>
      </c>
      <c r="J442" s="239"/>
      <c r="K442" s="239" t="s">
        <v>1795</v>
      </c>
      <c r="L442" s="239" t="s">
        <v>4918</v>
      </c>
      <c r="M442" s="239" t="s">
        <v>4920</v>
      </c>
      <c r="N442" s="239" t="s">
        <v>1620</v>
      </c>
      <c r="O442" s="239" t="s">
        <v>4919</v>
      </c>
      <c r="P442" s="239" t="s">
        <v>4921</v>
      </c>
      <c r="Q442" s="239" t="s">
        <v>1668</v>
      </c>
      <c r="R442" s="239" t="s">
        <v>57</v>
      </c>
      <c r="S442" s="239" t="s">
        <v>4922</v>
      </c>
      <c r="T442" s="239" t="s">
        <v>4923</v>
      </c>
      <c r="U442" s="648"/>
      <c r="V442" s="243" t="s">
        <v>4924</v>
      </c>
      <c r="W442" s="239" t="s">
        <v>1661</v>
      </c>
      <c r="X442" s="239" t="s">
        <v>1685</v>
      </c>
      <c r="Y442" s="239" t="s">
        <v>4925</v>
      </c>
      <c r="Z442" s="239" t="s">
        <v>1708</v>
      </c>
      <c r="AA442" s="239" t="s">
        <v>4926</v>
      </c>
      <c r="AB442" s="239" t="s">
        <v>1737</v>
      </c>
      <c r="AC442" s="649" t="s">
        <v>158</v>
      </c>
      <c r="AD442" s="342">
        <v>44995.0</v>
      </c>
      <c r="AE442" s="342">
        <v>44995.0</v>
      </c>
      <c r="AF442" s="328">
        <f t="shared" si="68"/>
        <v>45041</v>
      </c>
      <c r="AG442" s="268"/>
      <c r="AH442" s="342">
        <v>44995.0</v>
      </c>
      <c r="AI442" s="342">
        <v>44995.0</v>
      </c>
      <c r="AJ442" s="328">
        <f t="shared" si="69"/>
        <v>45041</v>
      </c>
      <c r="AK442" s="328">
        <f t="shared" si="70"/>
        <v>45087</v>
      </c>
      <c r="AL442" s="162"/>
      <c r="AM442" s="331"/>
      <c r="AN442" s="162"/>
      <c r="AO442" s="595"/>
    </row>
    <row r="443">
      <c r="A443" s="1666">
        <v>438.0</v>
      </c>
      <c r="B443" s="240">
        <v>44980.58410046296</v>
      </c>
      <c r="C443" s="601" t="s">
        <v>5024</v>
      </c>
      <c r="D443" s="239" t="s">
        <v>5025</v>
      </c>
      <c r="E443" s="241">
        <v>34342.0</v>
      </c>
      <c r="F443" s="239">
        <v>29.0</v>
      </c>
      <c r="G443" s="257">
        <f t="shared" si="67"/>
        <v>29</v>
      </c>
      <c r="H443" s="239">
        <v>3.7989368E7</v>
      </c>
      <c r="I443" s="239" t="s">
        <v>1740</v>
      </c>
      <c r="J443" s="239"/>
      <c r="K443" s="239" t="s">
        <v>5026</v>
      </c>
      <c r="L443" s="239">
        <v>1.127653713E9</v>
      </c>
      <c r="M443" s="239" t="s">
        <v>5024</v>
      </c>
      <c r="N443" s="239" t="s">
        <v>1646</v>
      </c>
      <c r="O443" s="239" t="s">
        <v>5027</v>
      </c>
      <c r="P443" s="239" t="s">
        <v>5028</v>
      </c>
      <c r="Q443" s="239" t="s">
        <v>1634</v>
      </c>
      <c r="R443" s="239" t="s">
        <v>57</v>
      </c>
      <c r="S443" s="239" t="s">
        <v>1637</v>
      </c>
      <c r="T443" s="239" t="s">
        <v>1637</v>
      </c>
      <c r="U443" s="649" t="s">
        <v>5029</v>
      </c>
      <c r="V443" s="243" t="s">
        <v>5030</v>
      </c>
      <c r="W443" s="239" t="s">
        <v>5031</v>
      </c>
      <c r="X443" s="239" t="s">
        <v>3093</v>
      </c>
      <c r="Y443" s="239" t="s">
        <v>5032</v>
      </c>
      <c r="Z443" s="239" t="s">
        <v>1897</v>
      </c>
      <c r="AA443" s="239">
        <v>1.151225094E9</v>
      </c>
      <c r="AB443" s="239" t="s">
        <v>1637</v>
      </c>
      <c r="AC443" s="649" t="s">
        <v>158</v>
      </c>
      <c r="AD443" s="342">
        <v>44995.0</v>
      </c>
      <c r="AE443" s="342">
        <v>44995.0</v>
      </c>
      <c r="AF443" s="328">
        <f t="shared" si="68"/>
        <v>45041</v>
      </c>
      <c r="AG443" s="268"/>
      <c r="AH443" s="342">
        <v>44995.0</v>
      </c>
      <c r="AI443" s="342">
        <v>44995.0</v>
      </c>
      <c r="AJ443" s="328">
        <f t="shared" si="69"/>
        <v>45041</v>
      </c>
      <c r="AK443" s="328">
        <f t="shared" si="70"/>
        <v>45087</v>
      </c>
      <c r="AL443" s="162"/>
      <c r="AM443" s="331"/>
      <c r="AN443" s="162"/>
      <c r="AO443" s="595"/>
    </row>
    <row r="444" ht="16.5" customHeight="1">
      <c r="A444" s="1666">
        <v>439.0</v>
      </c>
      <c r="B444" s="250">
        <v>44988.46454105324</v>
      </c>
      <c r="C444" s="350" t="s">
        <v>5047</v>
      </c>
      <c r="D444" s="249" t="s">
        <v>5048</v>
      </c>
      <c r="E444" s="251">
        <v>25620.0</v>
      </c>
      <c r="F444" s="249">
        <v>53.0</v>
      </c>
      <c r="G444" s="257">
        <f t="shared" si="67"/>
        <v>53</v>
      </c>
      <c r="H444" s="249">
        <v>2.1439945E7</v>
      </c>
      <c r="I444" s="249" t="s">
        <v>674</v>
      </c>
      <c r="J444" s="249"/>
      <c r="K444" s="249" t="s">
        <v>1678</v>
      </c>
      <c r="L444" s="260" t="s">
        <v>5049</v>
      </c>
      <c r="M444" s="249" t="s">
        <v>5051</v>
      </c>
      <c r="N444" s="249" t="s">
        <v>1620</v>
      </c>
      <c r="O444" s="249" t="s">
        <v>5050</v>
      </c>
      <c r="P444" s="249" t="s">
        <v>5052</v>
      </c>
      <c r="Q444" s="249" t="s">
        <v>1634</v>
      </c>
      <c r="R444" s="249" t="s">
        <v>158</v>
      </c>
      <c r="S444" s="249" t="s">
        <v>5053</v>
      </c>
      <c r="T444" s="249" t="s">
        <v>5054</v>
      </c>
      <c r="U444" s="162" t="s">
        <v>5055</v>
      </c>
      <c r="V444" s="252" t="s">
        <v>5056</v>
      </c>
      <c r="W444" s="249" t="s">
        <v>5057</v>
      </c>
      <c r="X444" s="249" t="s">
        <v>5058</v>
      </c>
      <c r="Y444" s="249" t="s">
        <v>5059</v>
      </c>
      <c r="Z444" s="249" t="s">
        <v>5060</v>
      </c>
      <c r="AA444" s="260" t="s">
        <v>5061</v>
      </c>
      <c r="AB444" s="249" t="s">
        <v>5062</v>
      </c>
      <c r="AC444" s="649" t="s">
        <v>158</v>
      </c>
      <c r="AD444" s="342">
        <v>44995.0</v>
      </c>
      <c r="AE444" s="342">
        <v>44995.0</v>
      </c>
      <c r="AF444" s="328">
        <f t="shared" si="68"/>
        <v>45041</v>
      </c>
      <c r="AG444" s="268"/>
      <c r="AH444" s="342">
        <v>44995.0</v>
      </c>
      <c r="AI444" s="342">
        <v>44995.0</v>
      </c>
      <c r="AJ444" s="328">
        <f t="shared" si="69"/>
        <v>45041</v>
      </c>
      <c r="AK444" s="328">
        <f t="shared" si="70"/>
        <v>45087</v>
      </c>
      <c r="AL444" s="162"/>
      <c r="AM444" s="331"/>
      <c r="AN444" s="162"/>
      <c r="AO444" s="595"/>
    </row>
    <row r="445">
      <c r="A445" s="1666">
        <v>440.0</v>
      </c>
      <c r="B445" s="240">
        <v>44961.70249157408</v>
      </c>
      <c r="C445" s="601" t="s">
        <v>4891</v>
      </c>
      <c r="D445" s="239" t="s">
        <v>4892</v>
      </c>
      <c r="E445" s="241">
        <v>36000.0</v>
      </c>
      <c r="F445" s="239">
        <v>24.0</v>
      </c>
      <c r="G445" s="257">
        <f t="shared" si="67"/>
        <v>25</v>
      </c>
      <c r="H445" s="239">
        <v>4.2218595E7</v>
      </c>
      <c r="I445" s="239" t="s">
        <v>391</v>
      </c>
      <c r="J445" s="239"/>
      <c r="K445" s="239" t="s">
        <v>1781</v>
      </c>
      <c r="L445" s="239" t="s">
        <v>4893</v>
      </c>
      <c r="M445" s="239" t="s">
        <v>4895</v>
      </c>
      <c r="N445" s="239" t="s">
        <v>1620</v>
      </c>
      <c r="O445" s="239" t="s">
        <v>4894</v>
      </c>
      <c r="P445" s="239" t="s">
        <v>4896</v>
      </c>
      <c r="Q445" s="239" t="s">
        <v>1622</v>
      </c>
      <c r="R445" s="239" t="s">
        <v>174</v>
      </c>
      <c r="S445" s="239" t="s">
        <v>4897</v>
      </c>
      <c r="T445" s="239" t="s">
        <v>1866</v>
      </c>
      <c r="U445" s="649" t="s">
        <v>4898</v>
      </c>
      <c r="V445" s="243" t="s">
        <v>4899</v>
      </c>
      <c r="W445" s="239" t="s">
        <v>4900</v>
      </c>
      <c r="X445" s="239" t="s">
        <v>1788</v>
      </c>
      <c r="Y445" s="239" t="s">
        <v>4901</v>
      </c>
      <c r="Z445" s="239" t="s">
        <v>3786</v>
      </c>
      <c r="AA445" s="239" t="s">
        <v>4902</v>
      </c>
      <c r="AB445" s="239" t="s">
        <v>1805</v>
      </c>
      <c r="AC445" s="649" t="s">
        <v>158</v>
      </c>
      <c r="AD445" s="342">
        <v>44995.0</v>
      </c>
      <c r="AE445" s="342">
        <v>44995.0</v>
      </c>
      <c r="AF445" s="328">
        <f t="shared" si="68"/>
        <v>45041</v>
      </c>
      <c r="AG445" s="268"/>
      <c r="AH445" s="342">
        <v>44995.0</v>
      </c>
      <c r="AI445" s="342">
        <v>44995.0</v>
      </c>
      <c r="AJ445" s="328">
        <f t="shared" si="69"/>
        <v>45041</v>
      </c>
      <c r="AK445" s="328">
        <f t="shared" si="70"/>
        <v>45087</v>
      </c>
      <c r="AL445" s="162"/>
      <c r="AM445" s="331"/>
      <c r="AN445" s="162"/>
      <c r="AO445" s="595"/>
    </row>
    <row r="446" ht="15.75" customHeight="1">
      <c r="A446" s="1666">
        <v>441.0</v>
      </c>
      <c r="B446" s="250">
        <v>44958.77678219907</v>
      </c>
      <c r="C446" s="350" t="s">
        <v>4867</v>
      </c>
      <c r="D446" s="249" t="s">
        <v>4868</v>
      </c>
      <c r="E446" s="251">
        <v>35531.0</v>
      </c>
      <c r="F446" s="249">
        <v>25.0</v>
      </c>
      <c r="G446" s="257">
        <f t="shared" si="67"/>
        <v>26</v>
      </c>
      <c r="H446" s="259">
        <v>4.0422413E7</v>
      </c>
      <c r="I446" s="249" t="s">
        <v>2021</v>
      </c>
      <c r="J446" s="249"/>
      <c r="K446" s="249" t="s">
        <v>2326</v>
      </c>
      <c r="L446" s="249" t="s">
        <v>4869</v>
      </c>
      <c r="M446" s="249" t="s">
        <v>4867</v>
      </c>
      <c r="N446" s="249" t="s">
        <v>1620</v>
      </c>
      <c r="O446" s="249" t="s">
        <v>4870</v>
      </c>
      <c r="P446" s="249" t="s">
        <v>4871</v>
      </c>
      <c r="Q446" s="249" t="s">
        <v>1668</v>
      </c>
      <c r="R446" s="249" t="s">
        <v>158</v>
      </c>
      <c r="S446" s="249" t="s">
        <v>4872</v>
      </c>
      <c r="T446" s="249" t="s">
        <v>4873</v>
      </c>
      <c r="U446" s="161"/>
      <c r="V446" s="252" t="s">
        <v>4874</v>
      </c>
      <c r="W446" s="249" t="s">
        <v>4875</v>
      </c>
      <c r="X446" s="249" t="s">
        <v>1685</v>
      </c>
      <c r="Y446" s="249" t="s">
        <v>4876</v>
      </c>
      <c r="Z446" s="249" t="s">
        <v>1831</v>
      </c>
      <c r="AA446" s="249" t="s">
        <v>4877</v>
      </c>
      <c r="AB446" s="249" t="s">
        <v>1651</v>
      </c>
      <c r="AC446" s="649" t="s">
        <v>158</v>
      </c>
      <c r="AD446" s="342">
        <v>44995.0</v>
      </c>
      <c r="AE446" s="342">
        <v>44995.0</v>
      </c>
      <c r="AF446" s="328">
        <f t="shared" si="68"/>
        <v>45041</v>
      </c>
      <c r="AG446" s="268"/>
      <c r="AH446" s="342">
        <v>44995.0</v>
      </c>
      <c r="AI446" s="342">
        <v>44995.0</v>
      </c>
      <c r="AJ446" s="328">
        <f t="shared" si="69"/>
        <v>45041</v>
      </c>
      <c r="AK446" s="328">
        <f t="shared" si="70"/>
        <v>45087</v>
      </c>
      <c r="AL446" s="162"/>
      <c r="AM446" s="331"/>
      <c r="AN446" s="162"/>
      <c r="AO446" s="595"/>
    </row>
    <row r="447">
      <c r="A447" s="1665">
        <v>442.0</v>
      </c>
      <c r="B447" s="250">
        <v>44999.59824010417</v>
      </c>
      <c r="C447" s="350" t="s">
        <v>5092</v>
      </c>
      <c r="D447" s="249" t="s">
        <v>5093</v>
      </c>
      <c r="E447" s="251">
        <v>38092.0</v>
      </c>
      <c r="F447" s="249">
        <v>18.0</v>
      </c>
      <c r="G447" s="257">
        <f t="shared" si="67"/>
        <v>19</v>
      </c>
      <c r="H447" s="249">
        <v>4.5689874E7</v>
      </c>
      <c r="I447" s="249" t="s">
        <v>2021</v>
      </c>
      <c r="J447" s="249"/>
      <c r="K447" s="249" t="s">
        <v>5094</v>
      </c>
      <c r="L447" s="249" t="s">
        <v>5095</v>
      </c>
      <c r="M447" s="249" t="s">
        <v>5092</v>
      </c>
      <c r="N447" s="249" t="s">
        <v>3016</v>
      </c>
      <c r="O447" s="249" t="s">
        <v>5096</v>
      </c>
      <c r="P447" s="249" t="s">
        <v>5097</v>
      </c>
      <c r="Q447" s="249" t="s">
        <v>1622</v>
      </c>
      <c r="R447" s="249" t="s">
        <v>344</v>
      </c>
      <c r="S447" s="249" t="s">
        <v>5098</v>
      </c>
      <c r="T447" s="249" t="s">
        <v>1637</v>
      </c>
      <c r="U447" s="254"/>
      <c r="V447" s="252" t="s">
        <v>5099</v>
      </c>
      <c r="W447" s="249" t="s">
        <v>5100</v>
      </c>
      <c r="X447" s="249" t="s">
        <v>1662</v>
      </c>
      <c r="Y447" s="249" t="s">
        <v>5101</v>
      </c>
      <c r="Z447" s="249" t="s">
        <v>3108</v>
      </c>
      <c r="AA447" s="249" t="s">
        <v>5102</v>
      </c>
      <c r="AB447" s="249" t="s">
        <v>5103</v>
      </c>
      <c r="AC447" s="212" t="s">
        <v>282</v>
      </c>
      <c r="AD447" s="254"/>
      <c r="AE447" s="254"/>
      <c r="AF447" s="254"/>
      <c r="AG447" s="254"/>
      <c r="AH447" s="342"/>
      <c r="AI447" s="342"/>
      <c r="AJ447" s="328">
        <f t="shared" si="69"/>
        <v>46</v>
      </c>
      <c r="AK447" s="328">
        <f t="shared" si="70"/>
        <v>90</v>
      </c>
      <c r="AL447" s="254"/>
      <c r="AM447" s="254"/>
      <c r="AN447" s="254"/>
      <c r="AO447" s="280"/>
      <c r="AP447" s="280"/>
      <c r="AQ447" s="280"/>
    </row>
    <row r="448">
      <c r="A448" s="1665">
        <v>443.0</v>
      </c>
      <c r="B448" s="250">
        <v>45001.493600428235</v>
      </c>
      <c r="C448" s="350" t="s">
        <v>5115</v>
      </c>
      <c r="D448" s="249" t="s">
        <v>5116</v>
      </c>
      <c r="E448" s="251">
        <v>34541.0</v>
      </c>
      <c r="F448" s="249">
        <v>28.0</v>
      </c>
      <c r="G448" s="257">
        <f t="shared" si="67"/>
        <v>29</v>
      </c>
      <c r="H448" s="249">
        <v>3.8424403E7</v>
      </c>
      <c r="I448" s="249" t="s">
        <v>2021</v>
      </c>
      <c r="J448" s="249"/>
      <c r="K448" s="249" t="s">
        <v>5117</v>
      </c>
      <c r="L448" s="249" t="s">
        <v>5118</v>
      </c>
      <c r="M448" s="249" t="s">
        <v>5115</v>
      </c>
      <c r="N448" s="249" t="s">
        <v>1620</v>
      </c>
      <c r="O448" s="249" t="s">
        <v>5119</v>
      </c>
      <c r="P448" s="249" t="s">
        <v>5120</v>
      </c>
      <c r="Q448" s="249" t="s">
        <v>1680</v>
      </c>
      <c r="R448" s="249" t="s">
        <v>344</v>
      </c>
      <c r="S448" s="249" t="s">
        <v>5121</v>
      </c>
      <c r="T448" s="249" t="s">
        <v>1866</v>
      </c>
      <c r="U448" s="254"/>
      <c r="V448" s="252" t="s">
        <v>5122</v>
      </c>
      <c r="W448" s="249" t="s">
        <v>1661</v>
      </c>
      <c r="X448" s="249" t="s">
        <v>5123</v>
      </c>
      <c r="Y448" s="249" t="s">
        <v>5124</v>
      </c>
      <c r="Z448" s="249" t="s">
        <v>5125</v>
      </c>
      <c r="AA448" s="249" t="s">
        <v>5126</v>
      </c>
      <c r="AB448" s="249" t="s">
        <v>1792</v>
      </c>
      <c r="AC448" s="212" t="s">
        <v>282</v>
      </c>
      <c r="AD448" s="254"/>
      <c r="AE448" s="254"/>
      <c r="AF448" s="254"/>
      <c r="AG448" s="254"/>
      <c r="AH448" s="254"/>
      <c r="AI448" s="254"/>
      <c r="AJ448" s="328">
        <f t="shared" si="69"/>
        <v>46</v>
      </c>
      <c r="AK448" s="328">
        <f t="shared" si="70"/>
        <v>90</v>
      </c>
      <c r="AL448" s="254"/>
      <c r="AM448" s="254"/>
      <c r="AN448" s="254"/>
      <c r="AO448" s="280"/>
      <c r="AP448" s="280"/>
      <c r="AQ448" s="280"/>
    </row>
    <row r="449">
      <c r="A449" s="1664">
        <v>444.0</v>
      </c>
      <c r="B449" s="250">
        <v>45002.686358611114</v>
      </c>
      <c r="C449" s="350" t="s">
        <v>5147</v>
      </c>
      <c r="D449" s="249" t="s">
        <v>5148</v>
      </c>
      <c r="E449" s="251">
        <v>35088.0</v>
      </c>
      <c r="F449" s="249">
        <v>27.0</v>
      </c>
      <c r="G449" s="257">
        <f t="shared" si="67"/>
        <v>27</v>
      </c>
      <c r="H449" s="249">
        <v>3.9518461E7</v>
      </c>
      <c r="I449" s="249" t="s">
        <v>674</v>
      </c>
      <c r="J449" s="249"/>
      <c r="K449" s="249" t="s">
        <v>2141</v>
      </c>
      <c r="L449" s="249">
        <v>1.134873927E9</v>
      </c>
      <c r="M449" s="249" t="s">
        <v>5147</v>
      </c>
      <c r="N449" s="249" t="s">
        <v>1620</v>
      </c>
      <c r="O449" s="249" t="s">
        <v>5149</v>
      </c>
      <c r="P449" s="249" t="s">
        <v>5150</v>
      </c>
      <c r="Q449" s="249" t="s">
        <v>1634</v>
      </c>
      <c r="R449" s="249" t="s">
        <v>282</v>
      </c>
      <c r="S449" s="249" t="s">
        <v>5151</v>
      </c>
      <c r="T449" s="249" t="s">
        <v>5152</v>
      </c>
      <c r="U449" s="254"/>
      <c r="V449" s="252" t="s">
        <v>5153</v>
      </c>
      <c r="W449" s="249" t="s">
        <v>5154</v>
      </c>
      <c r="X449" s="249" t="s">
        <v>2264</v>
      </c>
      <c r="Y449" s="249" t="s">
        <v>5155</v>
      </c>
      <c r="Z449" s="249" t="s">
        <v>5156</v>
      </c>
      <c r="AA449" s="249">
        <v>1.134873927E9</v>
      </c>
      <c r="AB449" s="249" t="s">
        <v>5157</v>
      </c>
      <c r="AC449" s="212" t="s">
        <v>282</v>
      </c>
      <c r="AD449" s="254"/>
      <c r="AE449" s="254"/>
      <c r="AF449" s="254"/>
      <c r="AG449" s="254"/>
      <c r="AH449" s="254"/>
      <c r="AI449" s="254"/>
      <c r="AJ449" s="328">
        <f t="shared" si="69"/>
        <v>46</v>
      </c>
      <c r="AK449" s="328">
        <f t="shared" si="70"/>
        <v>90</v>
      </c>
      <c r="AL449" s="254"/>
      <c r="AM449" s="254"/>
      <c r="AN449" s="254"/>
      <c r="AO449" s="280"/>
      <c r="AP449" s="280"/>
      <c r="AQ449" s="280"/>
    </row>
    <row r="450">
      <c r="A450" s="1664">
        <v>445.0</v>
      </c>
      <c r="B450" s="240">
        <v>45006.49832866898</v>
      </c>
      <c r="C450" s="601" t="s">
        <v>5158</v>
      </c>
      <c r="D450" s="239" t="s">
        <v>5159</v>
      </c>
      <c r="E450" s="241">
        <v>34432.0</v>
      </c>
      <c r="F450" s="239">
        <v>28.0</v>
      </c>
      <c r="G450" s="257">
        <f t="shared" si="67"/>
        <v>29</v>
      </c>
      <c r="H450" s="239">
        <v>3.8176054E7</v>
      </c>
      <c r="I450" s="239" t="s">
        <v>391</v>
      </c>
      <c r="J450" s="239"/>
      <c r="K450" s="239" t="s">
        <v>5160</v>
      </c>
      <c r="L450" s="239" t="s">
        <v>5161</v>
      </c>
      <c r="M450" s="239" t="s">
        <v>5158</v>
      </c>
      <c r="N450" s="239" t="s">
        <v>1620</v>
      </c>
      <c r="O450" s="239" t="s">
        <v>5162</v>
      </c>
      <c r="P450" s="239" t="s">
        <v>5163</v>
      </c>
      <c r="Q450" s="239" t="s">
        <v>1680</v>
      </c>
      <c r="R450" s="239" t="s">
        <v>344</v>
      </c>
      <c r="S450" s="239" t="s">
        <v>5164</v>
      </c>
      <c r="T450" s="239" t="s">
        <v>5164</v>
      </c>
      <c r="U450" s="239" t="s">
        <v>5165</v>
      </c>
      <c r="V450" s="243" t="s">
        <v>5166</v>
      </c>
      <c r="W450" s="239" t="s">
        <v>5167</v>
      </c>
      <c r="X450" s="239" t="s">
        <v>1662</v>
      </c>
      <c r="Y450" s="239" t="s">
        <v>5168</v>
      </c>
      <c r="Z450" s="239" t="s">
        <v>1803</v>
      </c>
      <c r="AA450" s="239" t="s">
        <v>5169</v>
      </c>
      <c r="AB450" s="239" t="s">
        <v>1805</v>
      </c>
      <c r="AC450" s="212" t="s">
        <v>282</v>
      </c>
      <c r="AD450" s="242"/>
      <c r="AE450" s="242"/>
      <c r="AF450" s="242"/>
      <c r="AG450" s="242"/>
      <c r="AH450" s="242"/>
      <c r="AI450" s="242"/>
      <c r="AJ450" s="328">
        <f t="shared" si="69"/>
        <v>46</v>
      </c>
      <c r="AK450" s="328">
        <f t="shared" si="70"/>
        <v>90</v>
      </c>
      <c r="AL450" s="242"/>
      <c r="AM450" s="242"/>
      <c r="AN450" s="242"/>
      <c r="AO450" s="280"/>
      <c r="AP450" s="280"/>
      <c r="AQ450" s="280"/>
    </row>
    <row r="451" ht="21.0" customHeight="1">
      <c r="A451" s="1664">
        <v>446.0</v>
      </c>
      <c r="B451" s="250">
        <v>45026.02126818287</v>
      </c>
      <c r="C451" s="249" t="s">
        <v>5170</v>
      </c>
      <c r="D451" s="249" t="s">
        <v>5171</v>
      </c>
      <c r="E451" s="251">
        <v>36144.0</v>
      </c>
      <c r="F451" s="249">
        <v>24.0</v>
      </c>
      <c r="G451" s="327">
        <f t="shared" ref="G451:G454" si="71">IF(E451="","",(TODAY()-E451)/365)</f>
        <v>24.8630137</v>
      </c>
      <c r="H451" s="249">
        <v>4.1667699E7</v>
      </c>
      <c r="I451" s="249" t="s">
        <v>391</v>
      </c>
      <c r="J451" s="249"/>
      <c r="K451" s="249" t="s">
        <v>1618</v>
      </c>
      <c r="L451" s="249" t="s">
        <v>5172</v>
      </c>
      <c r="M451" s="905" t="str">
        <f t="shared" ref="M451:M452" si="72">C451</f>
        <v>dieguezflorencia@gmail.com</v>
      </c>
      <c r="N451" s="249" t="s">
        <v>1620</v>
      </c>
      <c r="O451" s="249" t="s">
        <v>5173</v>
      </c>
      <c r="P451" s="249" t="s">
        <v>5174</v>
      </c>
      <c r="Q451" s="249" t="s">
        <v>1668</v>
      </c>
      <c r="R451" s="249" t="s">
        <v>344</v>
      </c>
      <c r="S451" s="249" t="s">
        <v>5175</v>
      </c>
      <c r="T451" s="249" t="s">
        <v>1651</v>
      </c>
      <c r="U451" s="254"/>
      <c r="V451" s="252" t="s">
        <v>5176</v>
      </c>
      <c r="W451" s="249" t="s">
        <v>5177</v>
      </c>
      <c r="X451" s="249" t="s">
        <v>5178</v>
      </c>
      <c r="Y451" s="249" t="s">
        <v>5179</v>
      </c>
      <c r="Z451" s="249" t="s">
        <v>1790</v>
      </c>
      <c r="AA451" s="249" t="s">
        <v>5180</v>
      </c>
      <c r="AB451" s="249" t="s">
        <v>1651</v>
      </c>
      <c r="AC451" s="212" t="s">
        <v>282</v>
      </c>
      <c r="AD451" s="212"/>
      <c r="AE451" s="254"/>
      <c r="AF451" s="254"/>
      <c r="AG451" s="254"/>
      <c r="AH451" s="254"/>
      <c r="AI451" s="351"/>
      <c r="AJ451" s="328">
        <f t="shared" si="69"/>
        <v>46</v>
      </c>
      <c r="AK451" s="328">
        <f t="shared" si="70"/>
        <v>90</v>
      </c>
      <c r="AL451" s="162" t="b">
        <v>0</v>
      </c>
      <c r="AM451" s="351"/>
      <c r="AN451" s="254"/>
      <c r="AO451" s="343"/>
    </row>
    <row r="452">
      <c r="A452" s="1664">
        <v>447.0</v>
      </c>
      <c r="B452" s="250">
        <v>45028.543452199076</v>
      </c>
      <c r="C452" s="249" t="s">
        <v>5181</v>
      </c>
      <c r="D452" s="249" t="s">
        <v>5182</v>
      </c>
      <c r="E452" s="251">
        <v>37711.0</v>
      </c>
      <c r="F452" s="249">
        <v>20.0</v>
      </c>
      <c r="G452" s="327">
        <f t="shared" si="71"/>
        <v>20.56986301</v>
      </c>
      <c r="H452" s="249">
        <v>4.4934149E7</v>
      </c>
      <c r="I452" s="249" t="s">
        <v>391</v>
      </c>
      <c r="J452" s="249"/>
      <c r="K452" s="249" t="s">
        <v>5183</v>
      </c>
      <c r="L452" s="249" t="s">
        <v>5184</v>
      </c>
      <c r="M452" s="905" t="str">
        <f t="shared" si="72"/>
        <v>mica.torrestkd14@gmail.com</v>
      </c>
      <c r="N452" s="249" t="s">
        <v>1620</v>
      </c>
      <c r="O452" s="249" t="s">
        <v>5185</v>
      </c>
      <c r="P452" s="249" t="s">
        <v>5186</v>
      </c>
      <c r="Q452" s="249" t="s">
        <v>1680</v>
      </c>
      <c r="R452" s="249" t="s">
        <v>344</v>
      </c>
      <c r="S452" s="249" t="s">
        <v>5187</v>
      </c>
      <c r="T452" s="249" t="s">
        <v>1651</v>
      </c>
      <c r="U452" s="254"/>
      <c r="V452" s="252" t="s">
        <v>5188</v>
      </c>
      <c r="W452" s="249" t="s">
        <v>5189</v>
      </c>
      <c r="X452" s="249" t="s">
        <v>1662</v>
      </c>
      <c r="Y452" s="249" t="s">
        <v>5190</v>
      </c>
      <c r="Z452" s="249" t="s">
        <v>2032</v>
      </c>
      <c r="AA452" s="249" t="s">
        <v>5191</v>
      </c>
      <c r="AB452" s="249" t="s">
        <v>1943</v>
      </c>
      <c r="AC452" s="212" t="s">
        <v>282</v>
      </c>
      <c r="AD452" s="212"/>
      <c r="AE452" s="254"/>
      <c r="AF452" s="254"/>
      <c r="AG452" s="254"/>
      <c r="AH452" s="254"/>
      <c r="AI452" s="351"/>
      <c r="AJ452" s="328">
        <f t="shared" si="69"/>
        <v>46</v>
      </c>
      <c r="AK452" s="328">
        <f t="shared" si="70"/>
        <v>90</v>
      </c>
      <c r="AL452" s="254"/>
      <c r="AM452" s="351"/>
      <c r="AN452" s="254"/>
      <c r="AO452" s="343"/>
    </row>
    <row r="453">
      <c r="A453" s="1664">
        <v>448.0</v>
      </c>
      <c r="B453" s="264">
        <v>45039.69295923611</v>
      </c>
      <c r="C453" s="263" t="s">
        <v>5205</v>
      </c>
      <c r="D453" s="263" t="s">
        <v>5206</v>
      </c>
      <c r="E453" s="251">
        <v>36815.0</v>
      </c>
      <c r="F453" s="249">
        <v>23.0</v>
      </c>
      <c r="G453" s="327">
        <f t="shared" si="71"/>
        <v>23.02465753</v>
      </c>
      <c r="H453" s="263" t="s">
        <v>371</v>
      </c>
      <c r="I453" s="249" t="s">
        <v>5829</v>
      </c>
      <c r="J453" s="249"/>
      <c r="K453" s="263" t="s">
        <v>1822</v>
      </c>
      <c r="L453" s="263" t="s">
        <v>5208</v>
      </c>
      <c r="M453" s="263" t="s">
        <v>5210</v>
      </c>
      <c r="N453" s="263" t="s">
        <v>1646</v>
      </c>
      <c r="O453" s="263" t="s">
        <v>5209</v>
      </c>
      <c r="P453" s="263" t="s">
        <v>5211</v>
      </c>
      <c r="Q453" s="263" t="s">
        <v>1634</v>
      </c>
      <c r="R453" s="263" t="s">
        <v>57</v>
      </c>
      <c r="S453" s="263" t="s">
        <v>1637</v>
      </c>
      <c r="T453" s="263" t="s">
        <v>1637</v>
      </c>
      <c r="U453" s="263" t="s">
        <v>5212</v>
      </c>
      <c r="V453" s="266" t="s">
        <v>5213</v>
      </c>
      <c r="W453" s="263" t="s">
        <v>1661</v>
      </c>
      <c r="X453" s="263" t="s">
        <v>1788</v>
      </c>
      <c r="Y453" s="263" t="s">
        <v>5214</v>
      </c>
      <c r="Z453" s="263" t="s">
        <v>2919</v>
      </c>
      <c r="AA453" s="263" t="s">
        <v>5215</v>
      </c>
      <c r="AB453" s="263" t="s">
        <v>1637</v>
      </c>
      <c r="AC453" s="212" t="s">
        <v>282</v>
      </c>
      <c r="AD453" s="212" t="s">
        <v>1661</v>
      </c>
      <c r="AE453" s="249" t="s">
        <v>1661</v>
      </c>
      <c r="AF453" s="249" t="s">
        <v>6918</v>
      </c>
      <c r="AG453" s="249" t="s">
        <v>2846</v>
      </c>
      <c r="AH453" s="249"/>
      <c r="AI453" s="350"/>
      <c r="AJ453" s="328">
        <f t="shared" si="69"/>
        <v>46</v>
      </c>
      <c r="AK453" s="328">
        <f t="shared" si="70"/>
        <v>90</v>
      </c>
      <c r="AL453" s="254"/>
      <c r="AM453" s="351"/>
      <c r="AN453" s="254"/>
      <c r="AO453" s="343"/>
    </row>
    <row r="454">
      <c r="A454" s="1664">
        <v>449.0</v>
      </c>
      <c r="B454" s="650" t="s">
        <v>2587</v>
      </c>
      <c r="C454" s="249" t="s">
        <v>6919</v>
      </c>
      <c r="D454" s="263" t="s">
        <v>6920</v>
      </c>
      <c r="E454" s="651">
        <v>28057.0</v>
      </c>
      <c r="F454" s="249">
        <v>44.0</v>
      </c>
      <c r="G454" s="327">
        <f t="shared" si="71"/>
        <v>47.01917808</v>
      </c>
      <c r="H454" s="613" t="s">
        <v>669</v>
      </c>
      <c r="I454" s="249" t="s">
        <v>391</v>
      </c>
      <c r="J454" s="249"/>
      <c r="K454" s="162" t="s">
        <v>2691</v>
      </c>
      <c r="L454" s="27" t="s">
        <v>6921</v>
      </c>
      <c r="M454" s="335" t="str">
        <f>C454</f>
        <v>anaisrubio@hotmail.com</v>
      </c>
      <c r="N454" s="249" t="s">
        <v>1620</v>
      </c>
      <c r="O454" s="254"/>
      <c r="P454" s="254"/>
      <c r="Q454" s="254"/>
      <c r="R454" s="254"/>
      <c r="S454" s="254"/>
      <c r="T454" s="254"/>
      <c r="U454" s="254"/>
      <c r="V454" s="254"/>
      <c r="W454" s="254"/>
      <c r="X454" s="254"/>
      <c r="Y454" s="254"/>
      <c r="Z454" s="249" t="s">
        <v>6922</v>
      </c>
      <c r="AA454" s="27" t="s">
        <v>6923</v>
      </c>
      <c r="AB454" s="249" t="s">
        <v>1805</v>
      </c>
      <c r="AC454" s="254"/>
      <c r="AD454" s="162"/>
      <c r="AE454" s="342"/>
      <c r="AF454" s="342"/>
      <c r="AG454" s="328"/>
      <c r="AH454" s="328"/>
      <c r="AI454" s="329" t="str">
        <f>IF((TODAY()-AG454)&gt;0,"SI","NO")</f>
        <v>SI</v>
      </c>
      <c r="AJ454" s="328" t="str">
        <f t="shared" si="69"/>
        <v>#VALUE!</v>
      </c>
      <c r="AK454" s="328" t="str">
        <f t="shared" si="70"/>
        <v>#VALUE!</v>
      </c>
      <c r="AL454" s="161" t="b">
        <v>0</v>
      </c>
      <c r="AM454" s="331" t="str">
        <f>IF(AJ454="SI","VENCIDO!","Todavía no :)")</f>
        <v>#VALUE!</v>
      </c>
      <c r="AN454" s="161" t="b">
        <v>0</v>
      </c>
      <c r="AO454" s="311"/>
      <c r="AP454" s="246"/>
      <c r="AQ454" s="246"/>
    </row>
    <row r="455">
      <c r="A455" s="280"/>
      <c r="B455" s="280"/>
      <c r="C455" s="280"/>
      <c r="D455" s="280"/>
      <c r="E455" s="246"/>
      <c r="F455" s="246"/>
      <c r="G455" s="1667"/>
      <c r="H455" s="246"/>
      <c r="I455" s="246"/>
      <c r="J455" s="246"/>
      <c r="K455" s="280"/>
      <c r="L455" s="1668"/>
      <c r="M455" s="280"/>
      <c r="N455" s="246"/>
      <c r="O455" s="1232"/>
      <c r="P455" s="280"/>
      <c r="Q455" s="280"/>
      <c r="R455" s="280"/>
      <c r="S455" s="280"/>
      <c r="T455" s="280"/>
      <c r="U455" s="280"/>
      <c r="V455" s="280"/>
      <c r="W455" s="280"/>
      <c r="X455" s="280"/>
      <c r="Y455" s="280"/>
      <c r="Z455" s="246"/>
      <c r="AA455" s="280"/>
      <c r="AB455" s="280"/>
      <c r="AC455" s="280"/>
      <c r="AD455" s="246"/>
      <c r="AE455" s="246"/>
      <c r="AF455" s="246"/>
      <c r="AG455" s="246"/>
      <c r="AH455" s="246"/>
      <c r="AI455" s="246"/>
      <c r="AJ455" s="246"/>
      <c r="AK455" s="246"/>
      <c r="AL455" s="246"/>
      <c r="AM455" s="246"/>
      <c r="AN455" s="246"/>
      <c r="AO455" s="280"/>
      <c r="AP455" s="280"/>
      <c r="AQ455" s="280"/>
    </row>
    <row r="456">
      <c r="A456" s="280"/>
      <c r="B456" s="280"/>
      <c r="C456" s="280"/>
      <c r="D456" s="280"/>
      <c r="E456" s="246"/>
      <c r="F456" s="246"/>
      <c r="G456" s="1667"/>
      <c r="H456" s="246"/>
      <c r="I456" s="246"/>
      <c r="J456" s="246"/>
      <c r="K456" s="280"/>
      <c r="L456" s="1668"/>
      <c r="M456" s="280"/>
      <c r="N456" s="246"/>
      <c r="O456" s="1232"/>
      <c r="P456" s="280"/>
      <c r="Q456" s="280"/>
      <c r="R456" s="280"/>
      <c r="S456" s="280"/>
      <c r="T456" s="280"/>
      <c r="U456" s="280"/>
      <c r="V456" s="280"/>
      <c r="W456" s="280"/>
      <c r="X456" s="280"/>
      <c r="Y456" s="280"/>
      <c r="Z456" s="246"/>
      <c r="AA456" s="280"/>
      <c r="AB456" s="280"/>
      <c r="AC456" s="280"/>
      <c r="AD456" s="246"/>
      <c r="AE456" s="246"/>
      <c r="AF456" s="246"/>
      <c r="AG456" s="246"/>
      <c r="AH456" s="246"/>
      <c r="AI456" s="246"/>
      <c r="AJ456" s="246"/>
      <c r="AK456" s="246"/>
      <c r="AL456" s="246"/>
      <c r="AM456" s="246"/>
      <c r="AN456" s="246"/>
      <c r="AO456" s="280"/>
      <c r="AP456" s="280"/>
      <c r="AQ456" s="280"/>
    </row>
    <row r="457">
      <c r="A457" s="280"/>
      <c r="B457" s="280"/>
      <c r="C457" s="280"/>
      <c r="D457" s="280"/>
      <c r="E457" s="246"/>
      <c r="F457" s="246"/>
      <c r="G457" s="1667"/>
      <c r="H457" s="246"/>
      <c r="I457" s="246"/>
      <c r="J457" s="246"/>
      <c r="K457" s="280"/>
      <c r="L457" s="1668"/>
      <c r="M457" s="280"/>
      <c r="N457" s="246"/>
      <c r="O457" s="1232"/>
      <c r="P457" s="280"/>
      <c r="Q457" s="280"/>
      <c r="R457" s="280"/>
      <c r="S457" s="280"/>
      <c r="T457" s="280"/>
      <c r="U457" s="280"/>
      <c r="V457" s="280"/>
      <c r="W457" s="280"/>
      <c r="X457" s="280"/>
      <c r="Y457" s="280"/>
      <c r="Z457" s="246"/>
      <c r="AA457" s="280"/>
      <c r="AB457" s="280"/>
      <c r="AC457" s="280"/>
      <c r="AD457" s="246"/>
      <c r="AE457" s="246"/>
      <c r="AF457" s="246"/>
      <c r="AG457" s="246"/>
      <c r="AH457" s="246"/>
      <c r="AI457" s="246"/>
      <c r="AJ457" s="246"/>
      <c r="AK457" s="246"/>
      <c r="AL457" s="246"/>
      <c r="AM457" s="246"/>
      <c r="AN457" s="246"/>
      <c r="AO457" s="280"/>
      <c r="AP457" s="280"/>
      <c r="AQ457" s="280"/>
    </row>
    <row r="458">
      <c r="A458" s="280"/>
      <c r="B458" s="280"/>
      <c r="C458" s="280"/>
      <c r="D458" s="280"/>
      <c r="E458" s="246"/>
      <c r="F458" s="246"/>
      <c r="G458" s="1667"/>
      <c r="H458" s="246"/>
      <c r="I458" s="246"/>
      <c r="J458" s="246"/>
      <c r="K458" s="280"/>
      <c r="L458" s="1668"/>
      <c r="M458" s="280"/>
      <c r="N458" s="246"/>
      <c r="O458" s="1232"/>
      <c r="P458" s="280"/>
      <c r="Q458" s="280"/>
      <c r="R458" s="280"/>
      <c r="S458" s="280"/>
      <c r="T458" s="280"/>
      <c r="U458" s="280"/>
      <c r="V458" s="280"/>
      <c r="W458" s="280"/>
      <c r="X458" s="280"/>
      <c r="Y458" s="280"/>
      <c r="Z458" s="246"/>
      <c r="AA458" s="280"/>
      <c r="AB458" s="280"/>
      <c r="AC458" s="280"/>
      <c r="AD458" s="246"/>
      <c r="AE458" s="246"/>
      <c r="AF458" s="246"/>
      <c r="AG458" s="246"/>
      <c r="AH458" s="246"/>
      <c r="AI458" s="246"/>
      <c r="AJ458" s="246"/>
      <c r="AK458" s="246"/>
      <c r="AL458" s="246"/>
      <c r="AM458" s="246"/>
      <c r="AN458" s="246"/>
      <c r="AO458" s="280"/>
      <c r="AP458" s="280"/>
      <c r="AQ458" s="280"/>
    </row>
    <row r="459">
      <c r="A459" s="280"/>
      <c r="B459" s="280"/>
      <c r="C459" s="280"/>
      <c r="D459" s="280"/>
      <c r="E459" s="246"/>
      <c r="F459" s="246"/>
      <c r="G459" s="1667"/>
      <c r="H459" s="246"/>
      <c r="I459" s="246"/>
      <c r="J459" s="246"/>
      <c r="K459" s="280"/>
      <c r="L459" s="1668"/>
      <c r="M459" s="280"/>
      <c r="N459" s="246"/>
      <c r="O459" s="1232"/>
      <c r="P459" s="280"/>
      <c r="Q459" s="280"/>
      <c r="R459" s="280"/>
      <c r="S459" s="280"/>
      <c r="T459" s="280"/>
      <c r="U459" s="280"/>
      <c r="V459" s="280"/>
      <c r="W459" s="280"/>
      <c r="X459" s="280"/>
      <c r="Y459" s="280"/>
      <c r="Z459" s="246"/>
      <c r="AA459" s="280"/>
      <c r="AB459" s="280"/>
      <c r="AC459" s="280"/>
      <c r="AD459" s="246"/>
      <c r="AE459" s="246"/>
      <c r="AF459" s="246"/>
      <c r="AG459" s="246"/>
      <c r="AH459" s="246"/>
      <c r="AI459" s="246"/>
      <c r="AJ459" s="246"/>
      <c r="AK459" s="246"/>
      <c r="AL459" s="246"/>
      <c r="AM459" s="246"/>
      <c r="AN459" s="246"/>
      <c r="AO459" s="280"/>
      <c r="AP459" s="280"/>
      <c r="AQ459" s="280"/>
    </row>
    <row r="460">
      <c r="A460" s="280"/>
      <c r="B460" s="280"/>
      <c r="C460" s="280"/>
      <c r="D460" s="280"/>
      <c r="E460" s="246"/>
      <c r="F460" s="246"/>
      <c r="G460" s="1667"/>
      <c r="H460" s="246"/>
      <c r="I460" s="246"/>
      <c r="J460" s="246"/>
      <c r="K460" s="280"/>
      <c r="L460" s="1668"/>
      <c r="M460" s="280"/>
      <c r="N460" s="246"/>
      <c r="O460" s="1232"/>
      <c r="P460" s="280"/>
      <c r="Q460" s="280"/>
      <c r="R460" s="280"/>
      <c r="S460" s="280"/>
      <c r="T460" s="280"/>
      <c r="U460" s="280"/>
      <c r="V460" s="280"/>
      <c r="W460" s="280"/>
      <c r="X460" s="280"/>
      <c r="Y460" s="280"/>
      <c r="Z460" s="246"/>
      <c r="AA460" s="280"/>
      <c r="AB460" s="280"/>
      <c r="AC460" s="280"/>
      <c r="AD460" s="246"/>
      <c r="AE460" s="246"/>
      <c r="AF460" s="246"/>
      <c r="AG460" s="246"/>
      <c r="AH460" s="246"/>
      <c r="AI460" s="246"/>
      <c r="AJ460" s="246"/>
      <c r="AK460" s="246"/>
      <c r="AL460" s="246"/>
      <c r="AM460" s="246"/>
      <c r="AN460" s="246"/>
      <c r="AO460" s="280"/>
      <c r="AP460" s="280"/>
      <c r="AQ460" s="280"/>
    </row>
    <row r="461">
      <c r="A461" s="280"/>
      <c r="B461" s="280"/>
      <c r="C461" s="280"/>
      <c r="D461" s="280"/>
      <c r="E461" s="246"/>
      <c r="F461" s="246"/>
      <c r="G461" s="1667"/>
      <c r="H461" s="246"/>
      <c r="I461" s="246"/>
      <c r="J461" s="246"/>
      <c r="K461" s="280"/>
      <c r="L461" s="1668"/>
      <c r="M461" s="280"/>
      <c r="N461" s="246"/>
      <c r="O461" s="1232"/>
      <c r="P461" s="280"/>
      <c r="Q461" s="280"/>
      <c r="R461" s="280"/>
      <c r="S461" s="280"/>
      <c r="T461" s="280"/>
      <c r="U461" s="280"/>
      <c r="V461" s="280"/>
      <c r="W461" s="280"/>
      <c r="X461" s="280"/>
      <c r="Y461" s="280"/>
      <c r="Z461" s="246"/>
      <c r="AA461" s="280"/>
      <c r="AB461" s="280"/>
      <c r="AC461" s="280"/>
      <c r="AD461" s="246"/>
      <c r="AE461" s="246"/>
      <c r="AF461" s="246"/>
      <c r="AG461" s="246"/>
      <c r="AH461" s="246"/>
      <c r="AI461" s="246"/>
      <c r="AJ461" s="246"/>
      <c r="AK461" s="246"/>
      <c r="AL461" s="246"/>
      <c r="AM461" s="246"/>
      <c r="AN461" s="246"/>
      <c r="AO461" s="280"/>
      <c r="AP461" s="280"/>
      <c r="AQ461" s="280"/>
    </row>
    <row r="462">
      <c r="A462" s="280"/>
      <c r="B462" s="280"/>
      <c r="C462" s="280"/>
      <c r="D462" s="280"/>
      <c r="E462" s="246"/>
      <c r="F462" s="246"/>
      <c r="G462" s="1667"/>
      <c r="H462" s="246"/>
      <c r="I462" s="246"/>
      <c r="J462" s="246"/>
      <c r="K462" s="280"/>
      <c r="L462" s="1668"/>
      <c r="M462" s="280"/>
      <c r="N462" s="246"/>
      <c r="O462" s="1232"/>
      <c r="P462" s="280"/>
      <c r="Q462" s="280"/>
      <c r="R462" s="280"/>
      <c r="S462" s="280"/>
      <c r="T462" s="280"/>
      <c r="U462" s="280"/>
      <c r="V462" s="280"/>
      <c r="W462" s="280"/>
      <c r="X462" s="280"/>
      <c r="Y462" s="280"/>
      <c r="Z462" s="246"/>
      <c r="AA462" s="280"/>
      <c r="AB462" s="280"/>
      <c r="AC462" s="280"/>
      <c r="AD462" s="246"/>
      <c r="AE462" s="246"/>
      <c r="AF462" s="246"/>
      <c r="AG462" s="246"/>
      <c r="AH462" s="246"/>
      <c r="AI462" s="246"/>
      <c r="AJ462" s="246"/>
      <c r="AK462" s="246"/>
      <c r="AL462" s="246"/>
      <c r="AM462" s="246"/>
      <c r="AN462" s="246"/>
      <c r="AO462" s="280"/>
      <c r="AP462" s="280"/>
      <c r="AQ462" s="280"/>
    </row>
    <row r="463">
      <c r="E463" s="246"/>
      <c r="F463" s="246"/>
      <c r="G463" s="1667"/>
      <c r="H463" s="246"/>
      <c r="I463" s="246"/>
      <c r="J463" s="246"/>
      <c r="L463" s="1668"/>
      <c r="M463" s="280"/>
      <c r="N463" s="246"/>
      <c r="O463" s="1232"/>
      <c r="P463" s="280"/>
      <c r="Q463" s="280"/>
      <c r="Z463" s="246"/>
      <c r="AA463" s="280"/>
      <c r="AB463" s="280"/>
      <c r="AC463" s="280"/>
      <c r="AD463" s="246"/>
      <c r="AE463" s="246"/>
      <c r="AF463" s="246"/>
      <c r="AG463" s="246"/>
      <c r="AH463" s="246"/>
      <c r="AI463" s="246"/>
      <c r="AJ463" s="246"/>
      <c r="AK463" s="246"/>
      <c r="AL463" s="246"/>
      <c r="AM463" s="246"/>
      <c r="AN463" s="246"/>
      <c r="AO463" s="280"/>
      <c r="AP463" s="280"/>
      <c r="AQ463" s="280"/>
    </row>
    <row r="464">
      <c r="E464" s="246"/>
      <c r="F464" s="246"/>
      <c r="G464" s="1667"/>
      <c r="H464" s="246"/>
      <c r="I464" s="246"/>
      <c r="J464" s="246"/>
      <c r="L464" s="1668"/>
      <c r="M464" s="280"/>
      <c r="N464" s="246"/>
      <c r="O464" s="1232"/>
      <c r="P464" s="280"/>
      <c r="Q464" s="280"/>
      <c r="Z464" s="246"/>
      <c r="AA464" s="280"/>
      <c r="AB464" s="280"/>
      <c r="AC464" s="280"/>
      <c r="AD464" s="246"/>
      <c r="AE464" s="246"/>
      <c r="AF464" s="246"/>
      <c r="AG464" s="246"/>
      <c r="AH464" s="246"/>
      <c r="AI464" s="246"/>
      <c r="AJ464" s="246"/>
      <c r="AK464" s="246"/>
      <c r="AL464" s="246"/>
      <c r="AM464" s="246"/>
      <c r="AN464" s="246"/>
      <c r="AO464" s="280"/>
      <c r="AP464" s="280"/>
      <c r="AQ464" s="280"/>
    </row>
    <row r="465">
      <c r="E465" s="246"/>
      <c r="F465" s="246"/>
      <c r="G465" s="1667"/>
      <c r="H465" s="246"/>
      <c r="I465" s="246"/>
      <c r="J465" s="246"/>
      <c r="L465" s="1668"/>
      <c r="M465" s="280"/>
      <c r="N465" s="246"/>
      <c r="O465" s="1232"/>
      <c r="P465" s="280"/>
      <c r="Q465" s="280"/>
      <c r="Z465" s="246"/>
      <c r="AA465" s="280"/>
      <c r="AB465" s="280"/>
      <c r="AC465" s="280"/>
      <c r="AD465" s="246"/>
      <c r="AE465" s="246"/>
      <c r="AF465" s="246"/>
      <c r="AG465" s="246"/>
      <c r="AH465" s="246"/>
      <c r="AI465" s="246"/>
      <c r="AJ465" s="246"/>
      <c r="AK465" s="246"/>
      <c r="AL465" s="246"/>
      <c r="AM465" s="246"/>
      <c r="AN465" s="246"/>
      <c r="AO465" s="280"/>
      <c r="AP465" s="280"/>
      <c r="AQ465" s="280"/>
    </row>
    <row r="466">
      <c r="E466" s="246"/>
      <c r="F466" s="246"/>
      <c r="G466" s="1667"/>
      <c r="H466" s="246"/>
      <c r="I466" s="246"/>
      <c r="J466" s="246"/>
      <c r="L466" s="1668"/>
      <c r="M466" s="280"/>
      <c r="N466" s="246"/>
      <c r="O466" s="1232"/>
      <c r="P466" s="280"/>
      <c r="Q466" s="280"/>
      <c r="Z466" s="246"/>
      <c r="AA466" s="280"/>
      <c r="AB466" s="280"/>
      <c r="AC466" s="280"/>
      <c r="AD466" s="246"/>
      <c r="AE466" s="246"/>
      <c r="AF466" s="246"/>
      <c r="AG466" s="246"/>
      <c r="AH466" s="246"/>
      <c r="AI466" s="246"/>
      <c r="AJ466" s="246"/>
      <c r="AK466" s="246"/>
      <c r="AL466" s="246"/>
      <c r="AM466" s="246"/>
      <c r="AN466" s="246"/>
      <c r="AO466" s="280"/>
      <c r="AP466" s="280"/>
      <c r="AQ466" s="280"/>
    </row>
    <row r="467">
      <c r="E467" s="246"/>
      <c r="F467" s="246"/>
      <c r="G467" s="1667"/>
      <c r="H467" s="246"/>
      <c r="I467" s="246"/>
      <c r="J467" s="246"/>
      <c r="L467" s="1668"/>
      <c r="M467" s="280"/>
      <c r="N467" s="246"/>
      <c r="O467" s="1232"/>
      <c r="P467" s="280"/>
      <c r="Q467" s="280"/>
      <c r="Z467" s="246"/>
      <c r="AA467" s="280"/>
      <c r="AB467" s="280"/>
      <c r="AC467" s="280"/>
      <c r="AD467" s="246"/>
      <c r="AE467" s="246"/>
      <c r="AF467" s="246"/>
      <c r="AG467" s="246"/>
      <c r="AH467" s="246"/>
      <c r="AI467" s="246"/>
      <c r="AJ467" s="246"/>
      <c r="AK467" s="246"/>
      <c r="AL467" s="246"/>
      <c r="AM467" s="246"/>
      <c r="AN467" s="246"/>
      <c r="AO467" s="280"/>
      <c r="AP467" s="280"/>
      <c r="AQ467" s="280"/>
    </row>
    <row r="468">
      <c r="E468" s="246"/>
      <c r="F468" s="246"/>
      <c r="G468" s="1667"/>
      <c r="H468" s="246"/>
      <c r="I468" s="246"/>
      <c r="J468" s="246"/>
      <c r="L468" s="1668"/>
      <c r="M468" s="280"/>
      <c r="N468" s="246"/>
      <c r="O468" s="1232"/>
      <c r="P468" s="280"/>
      <c r="Q468" s="280"/>
      <c r="Z468" s="246"/>
      <c r="AA468" s="280"/>
      <c r="AB468" s="280"/>
      <c r="AC468" s="280"/>
      <c r="AD468" s="246"/>
      <c r="AE468" s="246"/>
      <c r="AF468" s="246"/>
      <c r="AG468" s="246"/>
      <c r="AH468" s="246"/>
      <c r="AI468" s="246"/>
      <c r="AJ468" s="246"/>
      <c r="AK468" s="246"/>
      <c r="AL468" s="246"/>
      <c r="AM468" s="246"/>
      <c r="AN468" s="246"/>
      <c r="AO468" s="280"/>
      <c r="AP468" s="280"/>
      <c r="AQ468" s="280"/>
    </row>
    <row r="469">
      <c r="E469" s="246"/>
      <c r="F469" s="246"/>
      <c r="G469" s="1667"/>
      <c r="H469" s="246"/>
      <c r="I469" s="246"/>
      <c r="J469" s="246"/>
      <c r="L469" s="1668"/>
      <c r="M469" s="280"/>
      <c r="N469" s="246"/>
      <c r="O469" s="1232"/>
      <c r="P469" s="280"/>
      <c r="Q469" s="280"/>
      <c r="Z469" s="246"/>
      <c r="AA469" s="280"/>
      <c r="AB469" s="280"/>
      <c r="AC469" s="280"/>
      <c r="AD469" s="246"/>
      <c r="AE469" s="246"/>
      <c r="AF469" s="246"/>
      <c r="AG469" s="246"/>
      <c r="AH469" s="246"/>
      <c r="AI469" s="246"/>
      <c r="AJ469" s="246"/>
      <c r="AK469" s="246"/>
      <c r="AL469" s="246"/>
      <c r="AM469" s="246"/>
      <c r="AN469" s="246"/>
      <c r="AO469" s="280"/>
      <c r="AP469" s="280"/>
      <c r="AQ469" s="280"/>
    </row>
    <row r="470">
      <c r="E470" s="246"/>
      <c r="F470" s="246"/>
      <c r="G470" s="1667"/>
      <c r="H470" s="246"/>
      <c r="I470" s="246"/>
      <c r="J470" s="246"/>
      <c r="L470" s="1668"/>
      <c r="M470" s="280"/>
      <c r="N470" s="246"/>
      <c r="O470" s="1232"/>
      <c r="P470" s="280"/>
      <c r="Q470" s="280"/>
      <c r="Z470" s="246"/>
      <c r="AA470" s="280"/>
      <c r="AB470" s="280"/>
      <c r="AC470" s="280"/>
      <c r="AD470" s="246"/>
      <c r="AE470" s="246"/>
      <c r="AF470" s="246"/>
      <c r="AG470" s="246"/>
      <c r="AH470" s="246"/>
      <c r="AI470" s="246"/>
      <c r="AJ470" s="246"/>
      <c r="AK470" s="246"/>
      <c r="AL470" s="246"/>
      <c r="AM470" s="246"/>
      <c r="AN470" s="246"/>
      <c r="AO470" s="280"/>
      <c r="AP470" s="280"/>
      <c r="AQ470" s="280"/>
    </row>
    <row r="471">
      <c r="E471" s="246"/>
      <c r="F471" s="246"/>
      <c r="G471" s="1667"/>
      <c r="H471" s="246"/>
      <c r="I471" s="246"/>
      <c r="J471" s="246"/>
      <c r="L471" s="1668"/>
      <c r="M471" s="280"/>
      <c r="N471" s="246"/>
      <c r="O471" s="1232"/>
      <c r="P471" s="280"/>
      <c r="Q471" s="280"/>
      <c r="Z471" s="246"/>
      <c r="AA471" s="280"/>
      <c r="AB471" s="280"/>
      <c r="AC471" s="280"/>
      <c r="AD471" s="246"/>
      <c r="AE471" s="246"/>
      <c r="AF471" s="246"/>
      <c r="AG471" s="246"/>
      <c r="AH471" s="246"/>
      <c r="AI471" s="246"/>
      <c r="AJ471" s="246"/>
      <c r="AK471" s="246"/>
      <c r="AL471" s="246"/>
      <c r="AM471" s="246"/>
      <c r="AN471" s="246"/>
      <c r="AO471" s="280"/>
      <c r="AP471" s="280"/>
      <c r="AQ471" s="280"/>
    </row>
    <row r="472">
      <c r="E472" s="246"/>
      <c r="F472" s="246"/>
      <c r="G472" s="1667"/>
      <c r="H472" s="246"/>
      <c r="I472" s="246"/>
      <c r="J472" s="246"/>
      <c r="L472" s="1668"/>
      <c r="M472" s="280"/>
      <c r="N472" s="246"/>
      <c r="O472" s="1232"/>
      <c r="P472" s="280"/>
      <c r="Q472" s="280"/>
      <c r="Z472" s="246"/>
      <c r="AA472" s="280"/>
      <c r="AB472" s="280"/>
      <c r="AC472" s="280"/>
      <c r="AD472" s="246"/>
      <c r="AE472" s="246"/>
      <c r="AF472" s="246"/>
      <c r="AG472" s="246"/>
      <c r="AH472" s="246"/>
      <c r="AI472" s="246"/>
      <c r="AJ472" s="246"/>
      <c r="AK472" s="246"/>
      <c r="AL472" s="246"/>
      <c r="AM472" s="246"/>
      <c r="AN472" s="246"/>
      <c r="AO472" s="280"/>
      <c r="AP472" s="280"/>
      <c r="AQ472" s="280"/>
    </row>
    <row r="473">
      <c r="E473" s="246"/>
      <c r="F473" s="246"/>
      <c r="G473" s="1667"/>
      <c r="H473" s="246"/>
      <c r="I473" s="246"/>
      <c r="J473" s="246"/>
      <c r="L473" s="1668"/>
      <c r="M473" s="280"/>
      <c r="N473" s="246"/>
      <c r="O473" s="1232"/>
      <c r="P473" s="280"/>
      <c r="Q473" s="280"/>
      <c r="Z473" s="246"/>
      <c r="AA473" s="280"/>
      <c r="AB473" s="280"/>
      <c r="AC473" s="280"/>
      <c r="AD473" s="246"/>
      <c r="AE473" s="246"/>
      <c r="AF473" s="246"/>
      <c r="AG473" s="246"/>
      <c r="AH473" s="246"/>
      <c r="AI473" s="246"/>
      <c r="AJ473" s="246"/>
      <c r="AK473" s="246"/>
      <c r="AL473" s="246"/>
      <c r="AM473" s="246"/>
      <c r="AN473" s="246"/>
      <c r="AO473" s="280"/>
      <c r="AP473" s="280"/>
      <c r="AQ473" s="280"/>
    </row>
    <row r="474">
      <c r="E474" s="246"/>
      <c r="F474" s="246"/>
      <c r="G474" s="1667"/>
      <c r="H474" s="246"/>
      <c r="I474" s="246"/>
      <c r="J474" s="246"/>
      <c r="L474" s="1668"/>
      <c r="M474" s="280"/>
      <c r="N474" s="246"/>
      <c r="O474" s="1232"/>
      <c r="P474" s="280"/>
      <c r="Q474" s="280"/>
      <c r="Z474" s="246"/>
      <c r="AA474" s="280"/>
      <c r="AB474" s="280"/>
      <c r="AC474" s="280"/>
      <c r="AD474" s="246"/>
      <c r="AE474" s="246"/>
      <c r="AF474" s="246"/>
      <c r="AG474" s="246"/>
      <c r="AH474" s="246"/>
      <c r="AI474" s="246"/>
      <c r="AJ474" s="246"/>
      <c r="AK474" s="246"/>
      <c r="AL474" s="246"/>
      <c r="AM474" s="246"/>
      <c r="AN474" s="246"/>
      <c r="AO474" s="280"/>
      <c r="AP474" s="280"/>
      <c r="AQ474" s="280"/>
    </row>
    <row r="475">
      <c r="E475" s="246"/>
      <c r="F475" s="246"/>
      <c r="G475" s="1667"/>
      <c r="H475" s="246"/>
      <c r="I475" s="246"/>
      <c r="J475" s="246"/>
      <c r="L475" s="1668"/>
      <c r="M475" s="280"/>
      <c r="N475" s="246"/>
      <c r="O475" s="1232"/>
      <c r="P475" s="280"/>
      <c r="Q475" s="280"/>
      <c r="Z475" s="246"/>
      <c r="AA475" s="280"/>
      <c r="AB475" s="280"/>
      <c r="AC475" s="280"/>
      <c r="AD475" s="246"/>
      <c r="AE475" s="246"/>
      <c r="AF475" s="246"/>
      <c r="AG475" s="246"/>
      <c r="AH475" s="246"/>
      <c r="AI475" s="246"/>
      <c r="AJ475" s="246"/>
      <c r="AK475" s="246"/>
      <c r="AL475" s="246"/>
      <c r="AM475" s="246"/>
      <c r="AN475" s="246"/>
      <c r="AO475" s="280"/>
      <c r="AP475" s="280"/>
      <c r="AQ475" s="280"/>
    </row>
    <row r="476">
      <c r="E476" s="246"/>
      <c r="F476" s="246"/>
      <c r="G476" s="1667"/>
      <c r="H476" s="246"/>
      <c r="I476" s="246"/>
      <c r="J476" s="246"/>
      <c r="L476" s="1668"/>
      <c r="M476" s="280"/>
      <c r="N476" s="246"/>
      <c r="O476" s="1232"/>
      <c r="P476" s="280"/>
      <c r="Q476" s="280"/>
      <c r="Z476" s="246"/>
      <c r="AA476" s="280"/>
      <c r="AB476" s="280"/>
      <c r="AC476" s="280"/>
      <c r="AD476" s="246"/>
      <c r="AE476" s="246"/>
      <c r="AF476" s="246"/>
      <c r="AG476" s="246"/>
      <c r="AH476" s="246"/>
      <c r="AI476" s="246"/>
      <c r="AJ476" s="246"/>
      <c r="AK476" s="246"/>
      <c r="AL476" s="246"/>
      <c r="AM476" s="246"/>
      <c r="AN476" s="246"/>
      <c r="AO476" s="280"/>
      <c r="AP476" s="280"/>
      <c r="AQ476" s="280"/>
    </row>
    <row r="477">
      <c r="E477" s="246"/>
      <c r="F477" s="246"/>
      <c r="G477" s="1667"/>
      <c r="H477" s="246"/>
      <c r="I477" s="246"/>
      <c r="J477" s="246"/>
      <c r="L477" s="1668"/>
      <c r="M477" s="280"/>
      <c r="N477" s="246"/>
      <c r="O477" s="1232"/>
      <c r="P477" s="280"/>
      <c r="Q477" s="280"/>
      <c r="Z477" s="246"/>
      <c r="AA477" s="280"/>
      <c r="AB477" s="280"/>
      <c r="AC477" s="280"/>
      <c r="AD477" s="246"/>
      <c r="AE477" s="246"/>
      <c r="AF477" s="246"/>
      <c r="AG477" s="246"/>
      <c r="AH477" s="246"/>
      <c r="AI477" s="246"/>
      <c r="AJ477" s="246"/>
      <c r="AK477" s="246"/>
      <c r="AL477" s="246"/>
      <c r="AM477" s="246"/>
      <c r="AN477" s="246"/>
      <c r="AO477" s="280"/>
      <c r="AP477" s="280"/>
      <c r="AQ477" s="280"/>
    </row>
    <row r="478">
      <c r="E478" s="246"/>
      <c r="F478" s="246"/>
      <c r="G478" s="1667"/>
      <c r="H478" s="246"/>
      <c r="I478" s="246"/>
      <c r="J478" s="246"/>
      <c r="L478" s="1668"/>
      <c r="M478" s="280"/>
      <c r="N478" s="246"/>
      <c r="O478" s="1232"/>
      <c r="P478" s="280"/>
      <c r="Q478" s="280"/>
      <c r="Z478" s="246"/>
      <c r="AA478" s="280"/>
      <c r="AB478" s="280"/>
      <c r="AC478" s="280"/>
      <c r="AD478" s="246"/>
      <c r="AE478" s="246"/>
      <c r="AF478" s="246"/>
      <c r="AG478" s="246"/>
      <c r="AH478" s="246"/>
      <c r="AI478" s="246"/>
      <c r="AJ478" s="246"/>
      <c r="AK478" s="246"/>
      <c r="AL478" s="246"/>
      <c r="AM478" s="246"/>
      <c r="AN478" s="246"/>
      <c r="AO478" s="280"/>
      <c r="AP478" s="280"/>
      <c r="AQ478" s="280"/>
    </row>
    <row r="479">
      <c r="E479" s="246"/>
      <c r="F479" s="246"/>
      <c r="G479" s="1667"/>
      <c r="H479" s="246"/>
      <c r="I479" s="246"/>
      <c r="J479" s="246"/>
      <c r="L479" s="1668"/>
      <c r="M479" s="280"/>
      <c r="N479" s="246"/>
      <c r="O479" s="1232"/>
      <c r="P479" s="280"/>
      <c r="Q479" s="280"/>
      <c r="Z479" s="246"/>
      <c r="AA479" s="280"/>
      <c r="AB479" s="280"/>
      <c r="AC479" s="280"/>
      <c r="AD479" s="246"/>
      <c r="AE479" s="246"/>
      <c r="AF479" s="246"/>
      <c r="AG479" s="246"/>
      <c r="AH479" s="246"/>
      <c r="AI479" s="246"/>
      <c r="AJ479" s="246"/>
      <c r="AK479" s="246"/>
      <c r="AL479" s="246"/>
      <c r="AM479" s="246"/>
      <c r="AN479" s="246"/>
      <c r="AO479" s="280"/>
      <c r="AP479" s="280"/>
      <c r="AQ479" s="280"/>
    </row>
    <row r="480">
      <c r="E480" s="246"/>
      <c r="F480" s="246"/>
      <c r="G480" s="1667"/>
      <c r="H480" s="246"/>
      <c r="I480" s="246"/>
      <c r="J480" s="246"/>
      <c r="L480" s="1668"/>
      <c r="M480" s="280"/>
      <c r="N480" s="246"/>
      <c r="O480" s="1232"/>
      <c r="P480" s="280"/>
      <c r="Q480" s="280"/>
      <c r="Z480" s="246"/>
      <c r="AA480" s="280"/>
      <c r="AB480" s="280"/>
      <c r="AC480" s="280"/>
      <c r="AD480" s="246"/>
      <c r="AE480" s="246"/>
      <c r="AF480" s="246"/>
      <c r="AG480" s="246"/>
      <c r="AH480" s="246"/>
      <c r="AI480" s="246"/>
      <c r="AJ480" s="246"/>
      <c r="AK480" s="246"/>
      <c r="AL480" s="246"/>
      <c r="AM480" s="246"/>
      <c r="AN480" s="246"/>
      <c r="AO480" s="280"/>
      <c r="AP480" s="280"/>
      <c r="AQ480" s="280"/>
    </row>
    <row r="481">
      <c r="E481" s="246"/>
      <c r="F481" s="246"/>
      <c r="G481" s="1667"/>
      <c r="H481" s="246"/>
      <c r="I481" s="246"/>
      <c r="J481" s="246"/>
      <c r="L481" s="1668"/>
      <c r="M481" s="280"/>
      <c r="N481" s="246"/>
      <c r="O481" s="1232"/>
      <c r="P481" s="280"/>
      <c r="Q481" s="280"/>
      <c r="Z481" s="246"/>
      <c r="AA481" s="280"/>
      <c r="AB481" s="280"/>
      <c r="AC481" s="280"/>
      <c r="AD481" s="246"/>
      <c r="AE481" s="246"/>
      <c r="AF481" s="246"/>
      <c r="AG481" s="246"/>
      <c r="AH481" s="246"/>
      <c r="AI481" s="246"/>
      <c r="AJ481" s="246"/>
      <c r="AK481" s="246"/>
      <c r="AL481" s="246"/>
      <c r="AM481" s="246"/>
      <c r="AN481" s="246"/>
      <c r="AO481" s="280"/>
      <c r="AP481" s="280"/>
      <c r="AQ481" s="280"/>
    </row>
    <row r="482">
      <c r="E482" s="246"/>
      <c r="F482" s="246"/>
      <c r="G482" s="1667"/>
      <c r="H482" s="246"/>
      <c r="I482" s="246"/>
      <c r="J482" s="246"/>
      <c r="L482" s="1668"/>
      <c r="M482" s="280"/>
      <c r="N482" s="246"/>
      <c r="O482" s="1232"/>
      <c r="P482" s="280"/>
      <c r="Q482" s="280"/>
      <c r="Z482" s="246"/>
      <c r="AA482" s="280"/>
      <c r="AB482" s="280"/>
      <c r="AC482" s="280"/>
      <c r="AD482" s="246"/>
      <c r="AE482" s="246"/>
      <c r="AF482" s="246"/>
      <c r="AG482" s="246"/>
      <c r="AH482" s="246"/>
      <c r="AI482" s="246"/>
      <c r="AJ482" s="246"/>
      <c r="AK482" s="246"/>
      <c r="AL482" s="246"/>
      <c r="AM482" s="246"/>
      <c r="AN482" s="246"/>
      <c r="AO482" s="280"/>
      <c r="AP482" s="280"/>
      <c r="AQ482" s="280"/>
    </row>
    <row r="483">
      <c r="E483" s="246"/>
      <c r="F483" s="246"/>
      <c r="G483" s="1667"/>
      <c r="H483" s="246"/>
      <c r="I483" s="246"/>
      <c r="J483" s="246"/>
      <c r="L483" s="1668"/>
      <c r="M483" s="280"/>
      <c r="N483" s="246"/>
      <c r="O483" s="1232"/>
      <c r="P483" s="280"/>
      <c r="Q483" s="280"/>
      <c r="Z483" s="246"/>
      <c r="AA483" s="280"/>
      <c r="AB483" s="280"/>
      <c r="AC483" s="280"/>
      <c r="AD483" s="246"/>
      <c r="AE483" s="246"/>
      <c r="AF483" s="246"/>
      <c r="AG483" s="246"/>
      <c r="AH483" s="246"/>
      <c r="AI483" s="246"/>
      <c r="AJ483" s="246"/>
      <c r="AK483" s="246"/>
      <c r="AL483" s="246"/>
      <c r="AM483" s="246"/>
      <c r="AN483" s="246"/>
      <c r="AO483" s="280"/>
      <c r="AP483" s="280"/>
      <c r="AQ483" s="280"/>
    </row>
    <row r="484">
      <c r="E484" s="246"/>
      <c r="F484" s="246"/>
      <c r="G484" s="1667"/>
      <c r="H484" s="246"/>
      <c r="I484" s="246"/>
      <c r="J484" s="246"/>
      <c r="L484" s="1668"/>
      <c r="M484" s="280"/>
      <c r="N484" s="246"/>
      <c r="O484" s="1232"/>
      <c r="P484" s="280"/>
      <c r="Q484" s="280"/>
      <c r="Z484" s="246"/>
      <c r="AA484" s="280"/>
      <c r="AB484" s="280"/>
      <c r="AC484" s="280"/>
      <c r="AD484" s="246"/>
      <c r="AE484" s="246"/>
      <c r="AF484" s="246"/>
      <c r="AG484" s="246"/>
      <c r="AH484" s="246"/>
      <c r="AI484" s="246"/>
      <c r="AJ484" s="246"/>
      <c r="AK484" s="246"/>
      <c r="AL484" s="246"/>
      <c r="AM484" s="246"/>
      <c r="AN484" s="246"/>
      <c r="AO484" s="280"/>
      <c r="AP484" s="280"/>
      <c r="AQ484" s="280"/>
    </row>
    <row r="485">
      <c r="E485" s="246"/>
      <c r="F485" s="246"/>
      <c r="G485" s="1667"/>
      <c r="H485" s="246"/>
      <c r="I485" s="246"/>
      <c r="J485" s="246"/>
      <c r="L485" s="1668"/>
      <c r="M485" s="280"/>
      <c r="N485" s="246"/>
      <c r="O485" s="1232"/>
      <c r="P485" s="280"/>
      <c r="Q485" s="280"/>
      <c r="Z485" s="246"/>
      <c r="AA485" s="280"/>
      <c r="AB485" s="280"/>
      <c r="AC485" s="280"/>
      <c r="AD485" s="246"/>
      <c r="AE485" s="246"/>
      <c r="AF485" s="246"/>
      <c r="AG485" s="246"/>
      <c r="AH485" s="246"/>
      <c r="AI485" s="246"/>
      <c r="AJ485" s="246"/>
      <c r="AK485" s="246"/>
      <c r="AL485" s="246"/>
      <c r="AM485" s="246"/>
      <c r="AN485" s="246"/>
      <c r="AO485" s="280"/>
      <c r="AP485" s="280"/>
      <c r="AQ485" s="280"/>
    </row>
    <row r="486">
      <c r="E486" s="246"/>
      <c r="F486" s="246"/>
      <c r="G486" s="1667"/>
      <c r="H486" s="246"/>
      <c r="I486" s="246"/>
      <c r="J486" s="246"/>
      <c r="L486" s="1668"/>
      <c r="M486" s="280"/>
      <c r="N486" s="246"/>
      <c r="O486" s="1232"/>
      <c r="P486" s="280"/>
      <c r="Q486" s="280"/>
      <c r="Z486" s="246"/>
      <c r="AA486" s="280"/>
      <c r="AB486" s="280"/>
      <c r="AC486" s="280"/>
      <c r="AD486" s="246"/>
      <c r="AE486" s="246"/>
      <c r="AF486" s="246"/>
      <c r="AG486" s="246"/>
      <c r="AH486" s="246"/>
      <c r="AI486" s="246"/>
      <c r="AJ486" s="246"/>
      <c r="AK486" s="246"/>
      <c r="AL486" s="246"/>
      <c r="AM486" s="246"/>
      <c r="AN486" s="246"/>
      <c r="AO486" s="280"/>
      <c r="AP486" s="280"/>
      <c r="AQ486" s="280"/>
    </row>
    <row r="487">
      <c r="E487" s="246"/>
      <c r="F487" s="246"/>
      <c r="G487" s="1667"/>
      <c r="H487" s="246"/>
      <c r="I487" s="246"/>
      <c r="J487" s="246"/>
      <c r="L487" s="1668"/>
      <c r="M487" s="280"/>
      <c r="N487" s="246"/>
      <c r="O487" s="1232"/>
      <c r="P487" s="280"/>
      <c r="Q487" s="280"/>
      <c r="Z487" s="246"/>
      <c r="AA487" s="280"/>
      <c r="AB487" s="280"/>
      <c r="AC487" s="280"/>
      <c r="AD487" s="246"/>
      <c r="AE487" s="246"/>
      <c r="AF487" s="246"/>
      <c r="AG487" s="246"/>
      <c r="AH487" s="246"/>
      <c r="AI487" s="246"/>
      <c r="AJ487" s="246"/>
      <c r="AK487" s="246"/>
      <c r="AL487" s="246"/>
      <c r="AM487" s="246"/>
      <c r="AN487" s="246"/>
      <c r="AO487" s="280"/>
      <c r="AP487" s="280"/>
      <c r="AQ487" s="280"/>
    </row>
    <row r="488">
      <c r="E488" s="246"/>
      <c r="F488" s="246"/>
      <c r="G488" s="1667"/>
      <c r="H488" s="246"/>
      <c r="I488" s="246"/>
      <c r="J488" s="246"/>
      <c r="L488" s="1668"/>
      <c r="M488" s="280"/>
      <c r="N488" s="246"/>
      <c r="O488" s="1232"/>
      <c r="P488" s="280"/>
      <c r="Q488" s="280"/>
      <c r="Z488" s="246"/>
      <c r="AA488" s="280"/>
      <c r="AB488" s="280"/>
      <c r="AC488" s="280"/>
      <c r="AD488" s="246"/>
      <c r="AE488" s="246"/>
      <c r="AF488" s="246"/>
      <c r="AG488" s="246"/>
      <c r="AH488" s="246"/>
      <c r="AI488" s="246"/>
      <c r="AJ488" s="246"/>
      <c r="AK488" s="246"/>
      <c r="AL488" s="246"/>
      <c r="AM488" s="246"/>
      <c r="AN488" s="246"/>
      <c r="AO488" s="280"/>
      <c r="AP488" s="280"/>
      <c r="AQ488" s="280"/>
    </row>
    <row r="489">
      <c r="E489" s="246"/>
      <c r="F489" s="246"/>
      <c r="G489" s="1667"/>
      <c r="H489" s="246"/>
      <c r="I489" s="246"/>
      <c r="J489" s="246"/>
      <c r="L489" s="1668"/>
      <c r="M489" s="280"/>
      <c r="N489" s="246"/>
      <c r="O489" s="1232"/>
      <c r="P489" s="280"/>
      <c r="Q489" s="280"/>
      <c r="Z489" s="246"/>
      <c r="AA489" s="280"/>
      <c r="AB489" s="280"/>
      <c r="AC489" s="280"/>
      <c r="AD489" s="246"/>
      <c r="AE489" s="246"/>
      <c r="AF489" s="246"/>
      <c r="AG489" s="246"/>
      <c r="AH489" s="246"/>
      <c r="AI489" s="246"/>
      <c r="AJ489" s="246"/>
      <c r="AK489" s="246"/>
      <c r="AL489" s="246"/>
      <c r="AM489" s="246"/>
      <c r="AN489" s="246"/>
      <c r="AO489" s="280"/>
      <c r="AP489" s="280"/>
      <c r="AQ489" s="280"/>
    </row>
    <row r="490">
      <c r="E490" s="246"/>
      <c r="F490" s="246"/>
      <c r="G490" s="1667"/>
      <c r="H490" s="246"/>
      <c r="I490" s="246"/>
      <c r="J490" s="246"/>
      <c r="L490" s="1668"/>
      <c r="M490" s="280"/>
      <c r="N490" s="246"/>
      <c r="O490" s="1232"/>
      <c r="P490" s="280"/>
      <c r="Q490" s="280"/>
      <c r="Z490" s="246"/>
      <c r="AA490" s="280"/>
      <c r="AB490" s="280"/>
      <c r="AC490" s="280"/>
      <c r="AD490" s="246"/>
      <c r="AE490" s="246"/>
      <c r="AF490" s="246"/>
      <c r="AG490" s="246"/>
      <c r="AH490" s="246"/>
      <c r="AI490" s="246"/>
      <c r="AJ490" s="246"/>
      <c r="AK490" s="246"/>
      <c r="AL490" s="246"/>
      <c r="AM490" s="246"/>
      <c r="AN490" s="246"/>
      <c r="AO490" s="280"/>
      <c r="AP490" s="280"/>
      <c r="AQ490" s="280"/>
    </row>
    <row r="491">
      <c r="E491" s="246"/>
      <c r="F491" s="246"/>
      <c r="G491" s="1667"/>
      <c r="H491" s="246"/>
      <c r="I491" s="246"/>
      <c r="J491" s="246"/>
      <c r="L491" s="1668"/>
      <c r="M491" s="280"/>
      <c r="N491" s="246"/>
      <c r="O491" s="1232"/>
      <c r="P491" s="280"/>
      <c r="Q491" s="280"/>
      <c r="Z491" s="246"/>
      <c r="AA491" s="280"/>
      <c r="AB491" s="280"/>
      <c r="AC491" s="280"/>
      <c r="AD491" s="246"/>
      <c r="AE491" s="246"/>
      <c r="AF491" s="246"/>
      <c r="AG491" s="246"/>
      <c r="AH491" s="246"/>
      <c r="AI491" s="246"/>
      <c r="AJ491" s="246"/>
      <c r="AK491" s="246"/>
      <c r="AL491" s="246"/>
      <c r="AM491" s="246"/>
      <c r="AN491" s="246"/>
      <c r="AO491" s="280"/>
      <c r="AP491" s="280"/>
      <c r="AQ491" s="280"/>
    </row>
    <row r="492">
      <c r="E492" s="246"/>
      <c r="F492" s="246"/>
      <c r="G492" s="1667"/>
      <c r="H492" s="246"/>
      <c r="I492" s="246"/>
      <c r="J492" s="246"/>
      <c r="L492" s="1668"/>
      <c r="M492" s="280"/>
      <c r="N492" s="246"/>
      <c r="O492" s="1232"/>
      <c r="P492" s="280"/>
      <c r="Q492" s="280"/>
      <c r="Z492" s="246"/>
      <c r="AA492" s="280"/>
      <c r="AB492" s="280"/>
      <c r="AC492" s="280"/>
      <c r="AD492" s="246"/>
      <c r="AE492" s="246"/>
      <c r="AF492" s="246"/>
      <c r="AG492" s="246"/>
      <c r="AH492" s="246"/>
      <c r="AI492" s="246"/>
      <c r="AJ492" s="246"/>
      <c r="AK492" s="246"/>
      <c r="AL492" s="246"/>
      <c r="AM492" s="246"/>
      <c r="AN492" s="246"/>
      <c r="AO492" s="280"/>
      <c r="AP492" s="280"/>
      <c r="AQ492" s="280"/>
    </row>
    <row r="493">
      <c r="E493" s="246"/>
      <c r="F493" s="246"/>
      <c r="G493" s="1667"/>
      <c r="H493" s="246"/>
      <c r="I493" s="246"/>
      <c r="J493" s="246"/>
      <c r="L493" s="1668"/>
      <c r="M493" s="280"/>
      <c r="N493" s="246"/>
      <c r="O493" s="1232"/>
      <c r="P493" s="280"/>
      <c r="Q493" s="280"/>
      <c r="Z493" s="246"/>
      <c r="AA493" s="280"/>
      <c r="AB493" s="280"/>
      <c r="AC493" s="280"/>
      <c r="AD493" s="246"/>
      <c r="AE493" s="246"/>
      <c r="AF493" s="246"/>
      <c r="AG493" s="246"/>
      <c r="AH493" s="246"/>
      <c r="AI493" s="246"/>
      <c r="AJ493" s="246"/>
      <c r="AK493" s="246"/>
      <c r="AL493" s="246"/>
      <c r="AM493" s="246"/>
      <c r="AN493" s="246"/>
      <c r="AO493" s="280"/>
      <c r="AP493" s="280"/>
      <c r="AQ493" s="280"/>
    </row>
    <row r="494">
      <c r="E494" s="246"/>
      <c r="F494" s="246"/>
      <c r="G494" s="1667"/>
      <c r="H494" s="246"/>
      <c r="I494" s="246"/>
      <c r="J494" s="246"/>
      <c r="L494" s="1668"/>
      <c r="M494" s="280"/>
      <c r="N494" s="246"/>
      <c r="O494" s="1232"/>
      <c r="P494" s="280"/>
      <c r="Q494" s="280"/>
      <c r="Z494" s="246"/>
      <c r="AA494" s="280"/>
      <c r="AB494" s="280"/>
      <c r="AC494" s="280"/>
      <c r="AD494" s="246"/>
      <c r="AE494" s="246"/>
      <c r="AF494" s="246"/>
      <c r="AG494" s="246"/>
      <c r="AH494" s="246"/>
      <c r="AI494" s="246"/>
      <c r="AJ494" s="246"/>
      <c r="AK494" s="246"/>
      <c r="AL494" s="246"/>
      <c r="AM494" s="246"/>
      <c r="AN494" s="246"/>
      <c r="AO494" s="280"/>
      <c r="AP494" s="280"/>
      <c r="AQ494" s="280"/>
    </row>
    <row r="495">
      <c r="E495" s="246"/>
      <c r="F495" s="246"/>
      <c r="G495" s="1667"/>
      <c r="H495" s="246"/>
      <c r="I495" s="246"/>
      <c r="J495" s="246"/>
      <c r="L495" s="1668"/>
      <c r="M495" s="280"/>
      <c r="N495" s="246"/>
      <c r="O495" s="1232"/>
      <c r="P495" s="280"/>
      <c r="Q495" s="280"/>
      <c r="Z495" s="246"/>
      <c r="AA495" s="280"/>
      <c r="AB495" s="280"/>
      <c r="AC495" s="280"/>
      <c r="AD495" s="246"/>
      <c r="AE495" s="246"/>
      <c r="AF495" s="246"/>
      <c r="AG495" s="246"/>
      <c r="AH495" s="246"/>
      <c r="AI495" s="246"/>
      <c r="AJ495" s="246"/>
      <c r="AK495" s="246"/>
      <c r="AL495" s="246"/>
      <c r="AM495" s="246"/>
      <c r="AN495" s="246"/>
      <c r="AO495" s="280"/>
      <c r="AP495" s="280"/>
      <c r="AQ495" s="280"/>
    </row>
    <row r="496">
      <c r="E496" s="246"/>
      <c r="F496" s="246"/>
      <c r="G496" s="1667"/>
      <c r="H496" s="246"/>
      <c r="I496" s="246"/>
      <c r="J496" s="246"/>
      <c r="L496" s="1668"/>
      <c r="M496" s="280"/>
      <c r="N496" s="246"/>
      <c r="O496" s="1232"/>
      <c r="P496" s="280"/>
      <c r="Q496" s="280"/>
      <c r="Z496" s="246"/>
      <c r="AA496" s="280"/>
      <c r="AB496" s="280"/>
      <c r="AC496" s="280"/>
      <c r="AD496" s="246"/>
      <c r="AE496" s="246"/>
      <c r="AF496" s="246"/>
      <c r="AG496" s="246"/>
      <c r="AH496" s="246"/>
      <c r="AI496" s="246"/>
      <c r="AJ496" s="246"/>
      <c r="AK496" s="246"/>
      <c r="AL496" s="246"/>
      <c r="AM496" s="246"/>
      <c r="AN496" s="246"/>
      <c r="AO496" s="280"/>
      <c r="AP496" s="280"/>
      <c r="AQ496" s="280"/>
    </row>
    <row r="497">
      <c r="E497" s="246"/>
      <c r="F497" s="246"/>
      <c r="G497" s="1667"/>
      <c r="H497" s="246"/>
      <c r="I497" s="246"/>
      <c r="J497" s="246"/>
      <c r="L497" s="1668"/>
      <c r="M497" s="280"/>
      <c r="N497" s="246"/>
      <c r="O497" s="1232"/>
      <c r="P497" s="280"/>
      <c r="Q497" s="280"/>
      <c r="Z497" s="246"/>
      <c r="AA497" s="280"/>
      <c r="AB497" s="280"/>
      <c r="AC497" s="280"/>
      <c r="AD497" s="246"/>
      <c r="AE497" s="246"/>
      <c r="AF497" s="246"/>
      <c r="AG497" s="246"/>
      <c r="AH497" s="246"/>
      <c r="AI497" s="246"/>
      <c r="AJ497" s="246"/>
      <c r="AK497" s="246"/>
      <c r="AL497" s="246"/>
      <c r="AM497" s="246"/>
      <c r="AN497" s="246"/>
      <c r="AO497" s="280"/>
      <c r="AP497" s="280"/>
      <c r="AQ497" s="280"/>
    </row>
    <row r="498">
      <c r="E498" s="246"/>
      <c r="F498" s="246"/>
      <c r="G498" s="1667"/>
      <c r="H498" s="246"/>
      <c r="I498" s="246"/>
      <c r="J498" s="246"/>
      <c r="L498" s="1668"/>
      <c r="M498" s="280"/>
      <c r="N498" s="246"/>
      <c r="O498" s="1232"/>
      <c r="P498" s="280"/>
      <c r="Q498" s="280"/>
      <c r="Z498" s="246"/>
      <c r="AA498" s="280"/>
      <c r="AB498" s="280"/>
      <c r="AC498" s="280"/>
      <c r="AD498" s="246"/>
      <c r="AE498" s="246"/>
      <c r="AF498" s="246"/>
      <c r="AG498" s="246"/>
      <c r="AH498" s="246"/>
      <c r="AI498" s="246"/>
      <c r="AJ498" s="246"/>
      <c r="AK498" s="246"/>
      <c r="AL498" s="246"/>
      <c r="AM498" s="246"/>
      <c r="AN498" s="246"/>
      <c r="AO498" s="280"/>
      <c r="AP498" s="280"/>
      <c r="AQ498" s="280"/>
    </row>
    <row r="499">
      <c r="E499" s="246"/>
      <c r="F499" s="246"/>
      <c r="G499" s="1667"/>
      <c r="H499" s="246"/>
      <c r="I499" s="246"/>
      <c r="J499" s="246"/>
      <c r="L499" s="1668"/>
      <c r="M499" s="280"/>
      <c r="N499" s="246"/>
      <c r="O499" s="1232"/>
      <c r="P499" s="280"/>
      <c r="Q499" s="280"/>
      <c r="Z499" s="246"/>
      <c r="AA499" s="280"/>
      <c r="AB499" s="280"/>
      <c r="AC499" s="280"/>
      <c r="AD499" s="246"/>
      <c r="AE499" s="246"/>
      <c r="AF499" s="246"/>
      <c r="AG499" s="246"/>
      <c r="AH499" s="246"/>
      <c r="AI499" s="246"/>
      <c r="AJ499" s="246"/>
      <c r="AK499" s="246"/>
      <c r="AL499" s="246"/>
      <c r="AM499" s="246"/>
      <c r="AN499" s="246"/>
      <c r="AO499" s="280"/>
      <c r="AP499" s="280"/>
      <c r="AQ499" s="280"/>
    </row>
    <row r="500">
      <c r="E500" s="246"/>
      <c r="F500" s="246"/>
      <c r="G500" s="1667"/>
      <c r="H500" s="246"/>
      <c r="I500" s="246"/>
      <c r="J500" s="246"/>
      <c r="L500" s="1668"/>
      <c r="M500" s="280"/>
      <c r="N500" s="246"/>
      <c r="O500" s="1232"/>
      <c r="P500" s="280"/>
      <c r="Q500" s="280"/>
      <c r="Z500" s="246"/>
      <c r="AA500" s="280"/>
      <c r="AB500" s="280"/>
      <c r="AC500" s="280"/>
      <c r="AD500" s="246"/>
      <c r="AE500" s="246"/>
      <c r="AF500" s="246"/>
      <c r="AG500" s="246"/>
      <c r="AH500" s="246"/>
      <c r="AI500" s="246"/>
      <c r="AJ500" s="246"/>
      <c r="AK500" s="246"/>
      <c r="AL500" s="246"/>
      <c r="AM500" s="246"/>
      <c r="AN500" s="246"/>
      <c r="AO500" s="280"/>
      <c r="AP500" s="280"/>
      <c r="AQ500" s="280"/>
    </row>
    <row r="501">
      <c r="E501" s="246"/>
      <c r="F501" s="246"/>
      <c r="G501" s="1667"/>
      <c r="H501" s="246"/>
      <c r="I501" s="246"/>
      <c r="J501" s="246"/>
      <c r="L501" s="1668"/>
      <c r="M501" s="280"/>
      <c r="N501" s="246"/>
      <c r="O501" s="1232"/>
      <c r="P501" s="280"/>
      <c r="Q501" s="280"/>
      <c r="Z501" s="246"/>
      <c r="AA501" s="280"/>
      <c r="AB501" s="280"/>
      <c r="AC501" s="280"/>
      <c r="AD501" s="246"/>
      <c r="AE501" s="246"/>
      <c r="AF501" s="246"/>
      <c r="AG501" s="246"/>
      <c r="AH501" s="246"/>
      <c r="AI501" s="246"/>
      <c r="AJ501" s="246"/>
      <c r="AK501" s="246"/>
      <c r="AL501" s="246"/>
      <c r="AM501" s="246"/>
      <c r="AN501" s="246"/>
      <c r="AO501" s="280"/>
      <c r="AP501" s="280"/>
      <c r="AQ501" s="280"/>
    </row>
    <row r="502">
      <c r="E502" s="246"/>
      <c r="F502" s="246"/>
      <c r="G502" s="1667"/>
      <c r="H502" s="246"/>
      <c r="I502" s="246"/>
      <c r="J502" s="246"/>
      <c r="L502" s="1668"/>
      <c r="M502" s="280"/>
      <c r="N502" s="246"/>
      <c r="O502" s="1232"/>
      <c r="P502" s="280"/>
      <c r="Q502" s="280"/>
      <c r="Z502" s="246"/>
      <c r="AA502" s="280"/>
      <c r="AB502" s="280"/>
      <c r="AC502" s="280"/>
      <c r="AD502" s="246"/>
      <c r="AE502" s="246"/>
      <c r="AF502" s="246"/>
      <c r="AG502" s="246"/>
      <c r="AH502" s="246"/>
      <c r="AI502" s="246"/>
      <c r="AJ502" s="246"/>
      <c r="AK502" s="246"/>
      <c r="AL502" s="246"/>
      <c r="AM502" s="246"/>
      <c r="AN502" s="246"/>
      <c r="AO502" s="280"/>
      <c r="AP502" s="280"/>
      <c r="AQ502" s="280"/>
    </row>
    <row r="503">
      <c r="E503" s="246"/>
      <c r="F503" s="246"/>
      <c r="G503" s="1667"/>
      <c r="H503" s="246"/>
      <c r="I503" s="246"/>
      <c r="J503" s="246"/>
      <c r="L503" s="1668"/>
      <c r="M503" s="280"/>
      <c r="N503" s="246"/>
      <c r="O503" s="1232"/>
      <c r="P503" s="280"/>
      <c r="Q503" s="280"/>
      <c r="Z503" s="246"/>
      <c r="AA503" s="280"/>
      <c r="AB503" s="280"/>
      <c r="AC503" s="280"/>
      <c r="AD503" s="246"/>
      <c r="AE503" s="246"/>
      <c r="AF503" s="246"/>
      <c r="AG503" s="246"/>
      <c r="AH503" s="246"/>
      <c r="AI503" s="246"/>
      <c r="AJ503" s="246"/>
      <c r="AK503" s="246"/>
      <c r="AL503" s="246"/>
      <c r="AM503" s="246"/>
      <c r="AN503" s="246"/>
      <c r="AO503" s="280"/>
      <c r="AP503" s="280"/>
      <c r="AQ503" s="280"/>
    </row>
    <row r="504">
      <c r="E504" s="246"/>
      <c r="F504" s="246"/>
      <c r="G504" s="1667"/>
      <c r="H504" s="246"/>
      <c r="I504" s="246"/>
      <c r="J504" s="246"/>
      <c r="L504" s="1668"/>
      <c r="M504" s="280"/>
      <c r="N504" s="246"/>
      <c r="O504" s="1232"/>
      <c r="P504" s="280"/>
      <c r="Q504" s="280"/>
      <c r="Z504" s="246"/>
      <c r="AA504" s="280"/>
      <c r="AB504" s="280"/>
      <c r="AC504" s="280"/>
      <c r="AD504" s="246"/>
      <c r="AE504" s="246"/>
      <c r="AF504" s="246"/>
      <c r="AG504" s="246"/>
      <c r="AH504" s="246"/>
      <c r="AI504" s="246"/>
      <c r="AJ504" s="246"/>
      <c r="AK504" s="246"/>
      <c r="AL504" s="246"/>
      <c r="AM504" s="246"/>
      <c r="AN504" s="246"/>
      <c r="AO504" s="280"/>
      <c r="AP504" s="280"/>
      <c r="AQ504" s="280"/>
    </row>
    <row r="505">
      <c r="E505" s="246"/>
      <c r="F505" s="246"/>
      <c r="G505" s="1667"/>
      <c r="H505" s="246"/>
      <c r="I505" s="246"/>
      <c r="J505" s="246"/>
      <c r="L505" s="1668"/>
      <c r="M505" s="280"/>
      <c r="N505" s="246"/>
      <c r="O505" s="1232"/>
      <c r="P505" s="280"/>
      <c r="Q505" s="280"/>
      <c r="Z505" s="246"/>
      <c r="AA505" s="280"/>
      <c r="AB505" s="280"/>
      <c r="AC505" s="280"/>
      <c r="AD505" s="246"/>
      <c r="AE505" s="246"/>
      <c r="AF505" s="246"/>
      <c r="AG505" s="246"/>
      <c r="AH505" s="246"/>
      <c r="AI505" s="246"/>
      <c r="AJ505" s="246"/>
      <c r="AK505" s="246"/>
      <c r="AL505" s="246"/>
      <c r="AM505" s="246"/>
      <c r="AN505" s="246"/>
      <c r="AO505" s="280"/>
      <c r="AP505" s="280"/>
      <c r="AQ505" s="280"/>
    </row>
    <row r="506">
      <c r="E506" s="246"/>
      <c r="F506" s="246"/>
      <c r="G506" s="1667"/>
      <c r="H506" s="246"/>
      <c r="I506" s="246"/>
      <c r="J506" s="246"/>
      <c r="L506" s="1668"/>
      <c r="M506" s="280"/>
      <c r="N506" s="246"/>
      <c r="O506" s="1232"/>
      <c r="P506" s="280"/>
      <c r="Q506" s="280"/>
      <c r="Z506" s="246"/>
      <c r="AA506" s="280"/>
      <c r="AB506" s="280"/>
      <c r="AC506" s="280"/>
      <c r="AD506" s="246"/>
      <c r="AE506" s="246"/>
      <c r="AF506" s="246"/>
      <c r="AG506" s="246"/>
      <c r="AH506" s="246"/>
      <c r="AI506" s="246"/>
      <c r="AJ506" s="246"/>
      <c r="AK506" s="246"/>
      <c r="AL506" s="246"/>
      <c r="AM506" s="246"/>
      <c r="AN506" s="246"/>
      <c r="AO506" s="280"/>
      <c r="AP506" s="280"/>
      <c r="AQ506" s="280"/>
    </row>
    <row r="507">
      <c r="E507" s="246"/>
      <c r="F507" s="246"/>
      <c r="G507" s="1667"/>
      <c r="H507" s="246"/>
      <c r="I507" s="246"/>
      <c r="J507" s="246"/>
      <c r="L507" s="1668"/>
      <c r="M507" s="280"/>
      <c r="N507" s="246"/>
      <c r="O507" s="1232"/>
      <c r="P507" s="280"/>
      <c r="Q507" s="280"/>
      <c r="Z507" s="246"/>
      <c r="AA507" s="280"/>
      <c r="AB507" s="280"/>
      <c r="AC507" s="280"/>
      <c r="AD507" s="246"/>
      <c r="AE507" s="246"/>
      <c r="AF507" s="246"/>
      <c r="AG507" s="246"/>
      <c r="AH507" s="246"/>
      <c r="AI507" s="246"/>
      <c r="AJ507" s="246"/>
      <c r="AK507" s="246"/>
      <c r="AL507" s="246"/>
      <c r="AM507" s="246"/>
      <c r="AN507" s="246"/>
      <c r="AO507" s="280"/>
      <c r="AP507" s="280"/>
      <c r="AQ507" s="280"/>
    </row>
    <row r="508">
      <c r="E508" s="246"/>
      <c r="F508" s="246"/>
      <c r="G508" s="1667"/>
      <c r="H508" s="246"/>
      <c r="I508" s="246"/>
      <c r="J508" s="246"/>
      <c r="L508" s="1668"/>
      <c r="M508" s="280"/>
      <c r="N508" s="246"/>
      <c r="O508" s="1232"/>
      <c r="P508" s="280"/>
      <c r="Q508" s="280"/>
      <c r="Z508" s="246"/>
      <c r="AA508" s="280"/>
      <c r="AB508" s="280"/>
      <c r="AC508" s="280"/>
      <c r="AD508" s="246"/>
      <c r="AE508" s="246"/>
      <c r="AF508" s="246"/>
      <c r="AG508" s="246"/>
      <c r="AH508" s="246"/>
      <c r="AI508" s="246"/>
      <c r="AJ508" s="246"/>
      <c r="AK508" s="246"/>
      <c r="AL508" s="246"/>
      <c r="AM508" s="246"/>
      <c r="AN508" s="246"/>
      <c r="AO508" s="280"/>
      <c r="AP508" s="280"/>
      <c r="AQ508" s="280"/>
    </row>
    <row r="509">
      <c r="E509" s="246"/>
      <c r="F509" s="246"/>
      <c r="G509" s="1667"/>
      <c r="H509" s="246"/>
      <c r="I509" s="246"/>
      <c r="J509" s="246"/>
      <c r="L509" s="1668"/>
      <c r="M509" s="280"/>
      <c r="N509" s="246"/>
      <c r="O509" s="1232"/>
      <c r="P509" s="280"/>
      <c r="Q509" s="280"/>
      <c r="Z509" s="246"/>
      <c r="AA509" s="280"/>
      <c r="AB509" s="280"/>
      <c r="AC509" s="280"/>
      <c r="AD509" s="246"/>
      <c r="AE509" s="246"/>
      <c r="AF509" s="246"/>
      <c r="AG509" s="246"/>
      <c r="AH509" s="246"/>
      <c r="AI509" s="246"/>
      <c r="AJ509" s="246"/>
      <c r="AK509" s="246"/>
      <c r="AL509" s="246"/>
      <c r="AM509" s="246"/>
      <c r="AN509" s="246"/>
      <c r="AO509" s="280"/>
      <c r="AP509" s="280"/>
      <c r="AQ509" s="280"/>
    </row>
    <row r="510">
      <c r="E510" s="246"/>
      <c r="F510" s="246"/>
      <c r="G510" s="1667"/>
      <c r="H510" s="246"/>
      <c r="I510" s="246"/>
      <c r="J510" s="246"/>
      <c r="L510" s="1668"/>
      <c r="M510" s="280"/>
      <c r="N510" s="246"/>
      <c r="O510" s="1232"/>
      <c r="P510" s="280"/>
      <c r="Q510" s="280"/>
      <c r="Z510" s="246"/>
      <c r="AA510" s="280"/>
      <c r="AB510" s="280"/>
      <c r="AC510" s="280"/>
      <c r="AD510" s="246"/>
      <c r="AE510" s="246"/>
      <c r="AF510" s="246"/>
      <c r="AG510" s="246"/>
      <c r="AH510" s="246"/>
      <c r="AI510" s="246"/>
      <c r="AJ510" s="246"/>
      <c r="AK510" s="246"/>
      <c r="AL510" s="246"/>
      <c r="AM510" s="246"/>
      <c r="AN510" s="246"/>
      <c r="AO510" s="280"/>
      <c r="AP510" s="280"/>
      <c r="AQ510" s="280"/>
    </row>
    <row r="511">
      <c r="E511" s="246"/>
      <c r="F511" s="246"/>
      <c r="G511" s="1667"/>
      <c r="H511" s="246"/>
      <c r="I511" s="246"/>
      <c r="J511" s="246"/>
      <c r="L511" s="1668"/>
      <c r="M511" s="280"/>
      <c r="N511" s="246"/>
      <c r="O511" s="1232"/>
      <c r="P511" s="280"/>
      <c r="Q511" s="280"/>
      <c r="Z511" s="246"/>
      <c r="AA511" s="280"/>
      <c r="AB511" s="280"/>
      <c r="AC511" s="280"/>
      <c r="AD511" s="246"/>
      <c r="AE511" s="246"/>
      <c r="AF511" s="246"/>
      <c r="AG511" s="246"/>
      <c r="AH511" s="246"/>
      <c r="AI511" s="246"/>
      <c r="AJ511" s="246"/>
      <c r="AK511" s="246"/>
      <c r="AL511" s="246"/>
      <c r="AM511" s="246"/>
      <c r="AN511" s="246"/>
      <c r="AO511" s="280"/>
      <c r="AP511" s="280"/>
      <c r="AQ511" s="280"/>
    </row>
    <row r="512">
      <c r="E512" s="246"/>
      <c r="F512" s="246"/>
      <c r="G512" s="1667"/>
      <c r="H512" s="246"/>
      <c r="I512" s="246"/>
      <c r="J512" s="246"/>
      <c r="L512" s="1668"/>
      <c r="M512" s="280"/>
      <c r="N512" s="246"/>
      <c r="O512" s="1232"/>
      <c r="P512" s="280"/>
      <c r="Q512" s="280"/>
      <c r="Z512" s="246"/>
      <c r="AA512" s="280"/>
      <c r="AB512" s="280"/>
      <c r="AC512" s="280"/>
      <c r="AD512" s="246"/>
      <c r="AE512" s="246"/>
      <c r="AF512" s="246"/>
      <c r="AG512" s="246"/>
      <c r="AH512" s="246"/>
      <c r="AI512" s="246"/>
      <c r="AJ512" s="246"/>
      <c r="AK512" s="246"/>
      <c r="AL512" s="246"/>
      <c r="AM512" s="246"/>
      <c r="AN512" s="246"/>
      <c r="AO512" s="280"/>
      <c r="AP512" s="280"/>
      <c r="AQ512" s="280"/>
    </row>
    <row r="513">
      <c r="E513" s="246"/>
      <c r="F513" s="246"/>
      <c r="G513" s="1667"/>
      <c r="H513" s="246"/>
      <c r="I513" s="246"/>
      <c r="J513" s="246"/>
      <c r="L513" s="1668"/>
      <c r="M513" s="280"/>
      <c r="N513" s="246"/>
      <c r="O513" s="1232"/>
      <c r="P513" s="280"/>
      <c r="Q513" s="280"/>
      <c r="Z513" s="246"/>
      <c r="AA513" s="280"/>
      <c r="AB513" s="280"/>
      <c r="AC513" s="280"/>
      <c r="AD513" s="246"/>
      <c r="AE513" s="246"/>
      <c r="AF513" s="246"/>
      <c r="AG513" s="246"/>
      <c r="AH513" s="246"/>
      <c r="AI513" s="246"/>
      <c r="AJ513" s="246"/>
      <c r="AK513" s="246"/>
      <c r="AL513" s="246"/>
      <c r="AM513" s="246"/>
      <c r="AN513" s="246"/>
      <c r="AO513" s="280"/>
      <c r="AP513" s="280"/>
      <c r="AQ513" s="280"/>
    </row>
    <row r="514">
      <c r="E514" s="246"/>
      <c r="F514" s="246"/>
      <c r="G514" s="1667"/>
      <c r="H514" s="246"/>
      <c r="I514" s="246"/>
      <c r="J514" s="246"/>
      <c r="L514" s="1668"/>
      <c r="M514" s="280"/>
      <c r="N514" s="246"/>
      <c r="O514" s="1232"/>
      <c r="P514" s="280"/>
      <c r="Q514" s="280"/>
      <c r="Z514" s="246"/>
      <c r="AA514" s="280"/>
      <c r="AB514" s="280"/>
      <c r="AC514" s="280"/>
      <c r="AD514" s="246"/>
      <c r="AE514" s="246"/>
      <c r="AF514" s="246"/>
      <c r="AG514" s="246"/>
      <c r="AH514" s="246"/>
      <c r="AI514" s="246"/>
      <c r="AJ514" s="246"/>
      <c r="AK514" s="246"/>
      <c r="AL514" s="246"/>
      <c r="AM514" s="246"/>
      <c r="AN514" s="246"/>
      <c r="AO514" s="280"/>
      <c r="AP514" s="280"/>
      <c r="AQ514" s="280"/>
    </row>
    <row r="515">
      <c r="E515" s="246"/>
      <c r="F515" s="246"/>
      <c r="G515" s="1667"/>
      <c r="H515" s="246"/>
      <c r="I515" s="246"/>
      <c r="J515" s="246"/>
      <c r="L515" s="1668"/>
      <c r="M515" s="280"/>
      <c r="N515" s="246"/>
      <c r="O515" s="1232"/>
      <c r="P515" s="280"/>
      <c r="Q515" s="280"/>
      <c r="Z515" s="246"/>
      <c r="AA515" s="280"/>
      <c r="AB515" s="280"/>
      <c r="AC515" s="280"/>
      <c r="AD515" s="246"/>
      <c r="AE515" s="246"/>
      <c r="AF515" s="246"/>
      <c r="AG515" s="246"/>
      <c r="AH515" s="246"/>
      <c r="AI515" s="246"/>
      <c r="AJ515" s="246"/>
      <c r="AK515" s="246"/>
      <c r="AL515" s="246"/>
      <c r="AM515" s="246"/>
      <c r="AN515" s="246"/>
      <c r="AO515" s="280"/>
      <c r="AP515" s="280"/>
      <c r="AQ515" s="280"/>
    </row>
    <row r="516">
      <c r="E516" s="246"/>
      <c r="F516" s="246"/>
      <c r="G516" s="1667"/>
      <c r="H516" s="246"/>
      <c r="I516" s="246"/>
      <c r="J516" s="246"/>
      <c r="L516" s="1668"/>
      <c r="M516" s="280"/>
      <c r="N516" s="246"/>
      <c r="O516" s="1232"/>
      <c r="P516" s="280"/>
      <c r="Q516" s="280"/>
      <c r="Z516" s="246"/>
      <c r="AA516" s="280"/>
      <c r="AB516" s="280"/>
      <c r="AC516" s="280"/>
      <c r="AD516" s="246"/>
      <c r="AE516" s="246"/>
      <c r="AF516" s="246"/>
      <c r="AG516" s="246"/>
      <c r="AH516" s="246"/>
      <c r="AI516" s="246"/>
      <c r="AJ516" s="246"/>
      <c r="AK516" s="246"/>
      <c r="AL516" s="246"/>
      <c r="AM516" s="246"/>
      <c r="AN516" s="246"/>
      <c r="AO516" s="280"/>
      <c r="AP516" s="280"/>
      <c r="AQ516" s="280"/>
    </row>
    <row r="517">
      <c r="E517" s="246"/>
      <c r="F517" s="246"/>
      <c r="G517" s="1667"/>
      <c r="H517" s="246"/>
      <c r="I517" s="246"/>
      <c r="J517" s="246"/>
      <c r="L517" s="1668"/>
      <c r="M517" s="280"/>
      <c r="N517" s="246"/>
      <c r="O517" s="1232"/>
      <c r="P517" s="280"/>
      <c r="Q517" s="280"/>
      <c r="Z517" s="246"/>
      <c r="AA517" s="280"/>
      <c r="AB517" s="280"/>
      <c r="AC517" s="280"/>
      <c r="AD517" s="246"/>
      <c r="AE517" s="246"/>
      <c r="AF517" s="246"/>
      <c r="AG517" s="246"/>
      <c r="AH517" s="246"/>
      <c r="AI517" s="246"/>
      <c r="AJ517" s="246"/>
      <c r="AK517" s="246"/>
      <c r="AL517" s="246"/>
      <c r="AM517" s="246"/>
      <c r="AN517" s="246"/>
      <c r="AO517" s="280"/>
      <c r="AP517" s="280"/>
      <c r="AQ517" s="280"/>
    </row>
    <row r="518">
      <c r="E518" s="246"/>
      <c r="F518" s="246"/>
      <c r="G518" s="1667"/>
      <c r="H518" s="246"/>
      <c r="I518" s="246"/>
      <c r="J518" s="246"/>
      <c r="L518" s="1668"/>
      <c r="M518" s="280"/>
      <c r="N518" s="246"/>
      <c r="O518" s="1232"/>
      <c r="P518" s="280"/>
      <c r="Q518" s="280"/>
      <c r="Z518" s="246"/>
      <c r="AA518" s="280"/>
      <c r="AB518" s="280"/>
      <c r="AC518" s="280"/>
      <c r="AD518" s="246"/>
      <c r="AE518" s="246"/>
      <c r="AF518" s="246"/>
      <c r="AG518" s="246"/>
      <c r="AH518" s="246"/>
      <c r="AI518" s="246"/>
      <c r="AJ518" s="246"/>
      <c r="AK518" s="246"/>
      <c r="AL518" s="246"/>
      <c r="AM518" s="246"/>
      <c r="AN518" s="246"/>
      <c r="AO518" s="280"/>
      <c r="AP518" s="280"/>
      <c r="AQ518" s="280"/>
    </row>
    <row r="519">
      <c r="E519" s="246"/>
      <c r="F519" s="246"/>
      <c r="G519" s="1667"/>
      <c r="H519" s="246"/>
      <c r="I519" s="246"/>
      <c r="J519" s="246"/>
      <c r="L519" s="1668"/>
      <c r="M519" s="280"/>
      <c r="N519" s="246"/>
      <c r="O519" s="1232"/>
      <c r="P519" s="280"/>
      <c r="Q519" s="280"/>
      <c r="Z519" s="246"/>
      <c r="AA519" s="280"/>
      <c r="AB519" s="280"/>
      <c r="AC519" s="280"/>
      <c r="AD519" s="246"/>
      <c r="AE519" s="246"/>
      <c r="AF519" s="246"/>
      <c r="AG519" s="246"/>
      <c r="AH519" s="246"/>
      <c r="AI519" s="246"/>
      <c r="AJ519" s="246"/>
      <c r="AK519" s="246"/>
      <c r="AL519" s="246"/>
      <c r="AM519" s="246"/>
      <c r="AN519" s="246"/>
      <c r="AO519" s="280"/>
      <c r="AP519" s="280"/>
      <c r="AQ519" s="280"/>
    </row>
    <row r="520">
      <c r="E520" s="246"/>
      <c r="F520" s="246"/>
      <c r="G520" s="1667"/>
      <c r="H520" s="246"/>
      <c r="I520" s="246"/>
      <c r="J520" s="246"/>
      <c r="L520" s="1668"/>
      <c r="M520" s="280"/>
      <c r="N520" s="246"/>
      <c r="O520" s="1232"/>
      <c r="P520" s="280"/>
      <c r="Q520" s="280"/>
      <c r="Z520" s="246"/>
      <c r="AA520" s="280"/>
      <c r="AB520" s="280"/>
      <c r="AC520" s="280"/>
      <c r="AD520" s="246"/>
      <c r="AE520" s="246"/>
      <c r="AF520" s="246"/>
      <c r="AG520" s="246"/>
      <c r="AH520" s="246"/>
      <c r="AI520" s="246"/>
      <c r="AJ520" s="246"/>
      <c r="AK520" s="246"/>
      <c r="AL520" s="246"/>
      <c r="AM520" s="246"/>
      <c r="AN520" s="246"/>
      <c r="AO520" s="280"/>
      <c r="AP520" s="280"/>
      <c r="AQ520" s="280"/>
    </row>
    <row r="521">
      <c r="E521" s="246"/>
      <c r="F521" s="246"/>
      <c r="G521" s="1667"/>
      <c r="H521" s="246"/>
      <c r="I521" s="246"/>
      <c r="J521" s="246"/>
      <c r="L521" s="1668"/>
      <c r="M521" s="280"/>
      <c r="N521" s="246"/>
      <c r="O521" s="1232"/>
      <c r="P521" s="280"/>
      <c r="Q521" s="280"/>
      <c r="Z521" s="246"/>
      <c r="AA521" s="280"/>
      <c r="AB521" s="280"/>
      <c r="AC521" s="280"/>
      <c r="AD521" s="246"/>
      <c r="AE521" s="246"/>
      <c r="AF521" s="246"/>
      <c r="AG521" s="246"/>
      <c r="AH521" s="246"/>
      <c r="AI521" s="246"/>
      <c r="AJ521" s="246"/>
      <c r="AK521" s="246"/>
      <c r="AL521" s="246"/>
      <c r="AM521" s="246"/>
      <c r="AN521" s="246"/>
      <c r="AO521" s="280"/>
      <c r="AP521" s="280"/>
      <c r="AQ521" s="280"/>
    </row>
    <row r="522">
      <c r="E522" s="246"/>
      <c r="F522" s="246"/>
      <c r="G522" s="1667"/>
      <c r="H522" s="246"/>
      <c r="I522" s="246"/>
      <c r="J522" s="246"/>
      <c r="L522" s="1668"/>
      <c r="M522" s="280"/>
      <c r="N522" s="246"/>
      <c r="O522" s="1232"/>
      <c r="P522" s="280"/>
      <c r="Q522" s="280"/>
      <c r="Z522" s="246"/>
      <c r="AA522" s="280"/>
      <c r="AB522" s="280"/>
      <c r="AC522" s="280"/>
      <c r="AD522" s="246"/>
      <c r="AE522" s="246"/>
      <c r="AF522" s="246"/>
      <c r="AG522" s="246"/>
      <c r="AH522" s="246"/>
      <c r="AI522" s="246"/>
      <c r="AJ522" s="246"/>
      <c r="AK522" s="246"/>
      <c r="AL522" s="246"/>
      <c r="AM522" s="246"/>
      <c r="AN522" s="246"/>
      <c r="AO522" s="280"/>
      <c r="AP522" s="280"/>
      <c r="AQ522" s="280"/>
    </row>
    <row r="523">
      <c r="E523" s="246"/>
      <c r="F523" s="246"/>
      <c r="G523" s="1667"/>
      <c r="H523" s="246"/>
      <c r="I523" s="246"/>
      <c r="J523" s="246"/>
      <c r="L523" s="1668"/>
      <c r="M523" s="280"/>
      <c r="N523" s="246"/>
      <c r="O523" s="1232"/>
      <c r="P523" s="280"/>
      <c r="Q523" s="280"/>
      <c r="Z523" s="246"/>
      <c r="AA523" s="280"/>
      <c r="AB523" s="280"/>
      <c r="AC523" s="280"/>
      <c r="AD523" s="246"/>
      <c r="AE523" s="246"/>
      <c r="AF523" s="246"/>
      <c r="AG523" s="246"/>
      <c r="AH523" s="246"/>
      <c r="AI523" s="246"/>
      <c r="AJ523" s="246"/>
      <c r="AK523" s="246"/>
      <c r="AL523" s="246"/>
      <c r="AM523" s="246"/>
      <c r="AN523" s="246"/>
      <c r="AO523" s="280"/>
      <c r="AP523" s="280"/>
      <c r="AQ523" s="280"/>
    </row>
    <row r="524">
      <c r="E524" s="246"/>
      <c r="F524" s="246"/>
      <c r="G524" s="1667"/>
      <c r="H524" s="246"/>
      <c r="I524" s="246"/>
      <c r="J524" s="246"/>
      <c r="L524" s="1668"/>
      <c r="M524" s="280"/>
      <c r="N524" s="246"/>
      <c r="O524" s="1232"/>
      <c r="P524" s="280"/>
      <c r="Q524" s="280"/>
      <c r="Z524" s="246"/>
      <c r="AA524" s="280"/>
      <c r="AB524" s="280"/>
      <c r="AC524" s="280"/>
      <c r="AD524" s="246"/>
      <c r="AE524" s="246"/>
      <c r="AF524" s="246"/>
      <c r="AG524" s="246"/>
      <c r="AH524" s="246"/>
      <c r="AI524" s="246"/>
      <c r="AJ524" s="246"/>
      <c r="AK524" s="246"/>
      <c r="AL524" s="246"/>
      <c r="AM524" s="246"/>
      <c r="AN524" s="246"/>
      <c r="AO524" s="280"/>
      <c r="AP524" s="280"/>
      <c r="AQ524" s="280"/>
    </row>
    <row r="525">
      <c r="E525" s="246"/>
      <c r="F525" s="246"/>
      <c r="G525" s="1667"/>
      <c r="H525" s="246"/>
      <c r="I525" s="246"/>
      <c r="J525" s="246"/>
      <c r="L525" s="1668"/>
      <c r="M525" s="280"/>
      <c r="N525" s="246"/>
      <c r="O525" s="1232"/>
      <c r="P525" s="280"/>
      <c r="Q525" s="280"/>
      <c r="Z525" s="246"/>
      <c r="AA525" s="280"/>
      <c r="AB525" s="280"/>
      <c r="AC525" s="280"/>
      <c r="AD525" s="246"/>
      <c r="AE525" s="246"/>
      <c r="AF525" s="246"/>
      <c r="AG525" s="246"/>
      <c r="AH525" s="246"/>
      <c r="AI525" s="246"/>
      <c r="AJ525" s="246"/>
      <c r="AK525" s="246"/>
      <c r="AL525" s="246"/>
      <c r="AM525" s="246"/>
      <c r="AN525" s="246"/>
      <c r="AO525" s="280"/>
      <c r="AP525" s="280"/>
      <c r="AQ525" s="280"/>
    </row>
    <row r="526">
      <c r="E526" s="246"/>
      <c r="F526" s="246"/>
      <c r="G526" s="1667"/>
      <c r="H526" s="246"/>
      <c r="I526" s="246"/>
      <c r="J526" s="246"/>
      <c r="L526" s="1668"/>
      <c r="M526" s="280"/>
      <c r="N526" s="246"/>
      <c r="O526" s="1232"/>
      <c r="P526" s="280"/>
      <c r="Q526" s="280"/>
      <c r="Z526" s="246"/>
      <c r="AA526" s="280"/>
      <c r="AB526" s="280"/>
      <c r="AC526" s="280"/>
      <c r="AD526" s="246"/>
      <c r="AE526" s="246"/>
      <c r="AF526" s="246"/>
      <c r="AG526" s="246"/>
      <c r="AH526" s="246"/>
      <c r="AI526" s="246"/>
      <c r="AJ526" s="246"/>
      <c r="AK526" s="246"/>
      <c r="AL526" s="246"/>
      <c r="AM526" s="246"/>
      <c r="AN526" s="246"/>
      <c r="AO526" s="280"/>
      <c r="AP526" s="280"/>
      <c r="AQ526" s="280"/>
    </row>
    <row r="527">
      <c r="E527" s="246"/>
      <c r="F527" s="246"/>
      <c r="G527" s="1667"/>
      <c r="H527" s="246"/>
      <c r="I527" s="246"/>
      <c r="J527" s="246"/>
      <c r="L527" s="1668"/>
      <c r="M527" s="280"/>
      <c r="N527" s="246"/>
      <c r="O527" s="1232"/>
      <c r="P527" s="280"/>
      <c r="Q527" s="280"/>
      <c r="Z527" s="246"/>
      <c r="AA527" s="280"/>
      <c r="AB527" s="280"/>
      <c r="AC527" s="280"/>
      <c r="AD527" s="246"/>
      <c r="AE527" s="246"/>
      <c r="AF527" s="246"/>
      <c r="AG527" s="246"/>
      <c r="AH527" s="246"/>
      <c r="AI527" s="246"/>
      <c r="AJ527" s="246"/>
      <c r="AK527" s="246"/>
      <c r="AL527" s="246"/>
      <c r="AM527" s="246"/>
      <c r="AN527" s="246"/>
      <c r="AO527" s="280"/>
      <c r="AP527" s="280"/>
      <c r="AQ527" s="280"/>
    </row>
    <row r="528">
      <c r="E528" s="246"/>
      <c r="F528" s="246"/>
      <c r="G528" s="1667"/>
      <c r="H528" s="246"/>
      <c r="I528" s="246"/>
      <c r="J528" s="246"/>
      <c r="L528" s="1668"/>
      <c r="M528" s="280"/>
      <c r="N528" s="246"/>
      <c r="O528" s="1232"/>
      <c r="P528" s="280"/>
      <c r="Q528" s="280"/>
      <c r="Z528" s="246"/>
      <c r="AA528" s="280"/>
      <c r="AB528" s="280"/>
      <c r="AC528" s="280"/>
      <c r="AD528" s="246"/>
      <c r="AE528" s="246"/>
      <c r="AF528" s="246"/>
      <c r="AG528" s="246"/>
      <c r="AH528" s="246"/>
      <c r="AI528" s="246"/>
      <c r="AJ528" s="246"/>
      <c r="AK528" s="246"/>
      <c r="AL528" s="246"/>
      <c r="AM528" s="246"/>
      <c r="AN528" s="246"/>
      <c r="AO528" s="280"/>
      <c r="AP528" s="280"/>
      <c r="AQ528" s="280"/>
    </row>
    <row r="529">
      <c r="E529" s="246"/>
      <c r="F529" s="246"/>
      <c r="G529" s="1667"/>
      <c r="H529" s="246"/>
      <c r="I529" s="246"/>
      <c r="J529" s="246"/>
      <c r="L529" s="1668"/>
      <c r="M529" s="280"/>
      <c r="N529" s="246"/>
      <c r="O529" s="1232"/>
      <c r="P529" s="280"/>
      <c r="Q529" s="280"/>
      <c r="Z529" s="246"/>
      <c r="AA529" s="280"/>
      <c r="AB529" s="280"/>
      <c r="AC529" s="280"/>
      <c r="AD529" s="246"/>
      <c r="AE529" s="246"/>
      <c r="AF529" s="246"/>
      <c r="AG529" s="246"/>
      <c r="AH529" s="246"/>
      <c r="AI529" s="246"/>
      <c r="AJ529" s="246"/>
      <c r="AK529" s="246"/>
      <c r="AL529" s="246"/>
      <c r="AM529" s="246"/>
      <c r="AN529" s="246"/>
      <c r="AO529" s="280"/>
      <c r="AP529" s="280"/>
      <c r="AQ529" s="280"/>
    </row>
    <row r="530">
      <c r="E530" s="246"/>
      <c r="F530" s="246"/>
      <c r="G530" s="1667"/>
      <c r="H530" s="246"/>
      <c r="I530" s="246"/>
      <c r="J530" s="246"/>
      <c r="L530" s="1668"/>
      <c r="M530" s="280"/>
      <c r="N530" s="246"/>
      <c r="O530" s="1232"/>
      <c r="P530" s="280"/>
      <c r="Q530" s="280"/>
      <c r="Z530" s="246"/>
      <c r="AA530" s="280"/>
      <c r="AB530" s="280"/>
      <c r="AC530" s="280"/>
      <c r="AD530" s="246"/>
      <c r="AE530" s="246"/>
      <c r="AF530" s="246"/>
      <c r="AG530" s="246"/>
      <c r="AH530" s="246"/>
      <c r="AI530" s="246"/>
      <c r="AJ530" s="246"/>
      <c r="AK530" s="246"/>
      <c r="AL530" s="246"/>
      <c r="AM530" s="246"/>
      <c r="AN530" s="246"/>
      <c r="AO530" s="280"/>
      <c r="AP530" s="280"/>
      <c r="AQ530" s="280"/>
    </row>
    <row r="531">
      <c r="E531" s="246"/>
      <c r="F531" s="246"/>
      <c r="G531" s="1667"/>
      <c r="H531" s="246"/>
      <c r="I531" s="246"/>
      <c r="J531" s="246"/>
      <c r="L531" s="1668"/>
      <c r="M531" s="280"/>
      <c r="N531" s="246"/>
      <c r="O531" s="1232"/>
      <c r="P531" s="280"/>
      <c r="Q531" s="280"/>
      <c r="Z531" s="246"/>
      <c r="AA531" s="280"/>
      <c r="AB531" s="280"/>
      <c r="AC531" s="280"/>
      <c r="AD531" s="246"/>
      <c r="AE531" s="246"/>
      <c r="AF531" s="246"/>
      <c r="AG531" s="246"/>
      <c r="AH531" s="246"/>
      <c r="AI531" s="246"/>
      <c r="AJ531" s="246"/>
      <c r="AK531" s="246"/>
      <c r="AL531" s="246"/>
      <c r="AM531" s="246"/>
      <c r="AN531" s="246"/>
      <c r="AO531" s="280"/>
      <c r="AP531" s="280"/>
      <c r="AQ531" s="280"/>
    </row>
    <row r="532">
      <c r="E532" s="246"/>
      <c r="F532" s="246"/>
      <c r="G532" s="1667"/>
      <c r="H532" s="246"/>
      <c r="I532" s="246"/>
      <c r="J532" s="246"/>
      <c r="L532" s="1668"/>
      <c r="M532" s="280"/>
      <c r="N532" s="246"/>
      <c r="O532" s="1232"/>
      <c r="P532" s="280"/>
      <c r="Q532" s="280"/>
      <c r="Z532" s="246"/>
      <c r="AA532" s="280"/>
      <c r="AB532" s="280"/>
      <c r="AC532" s="280"/>
      <c r="AD532" s="246"/>
      <c r="AE532" s="246"/>
      <c r="AF532" s="246"/>
      <c r="AG532" s="246"/>
      <c r="AH532" s="246"/>
      <c r="AI532" s="246"/>
      <c r="AJ532" s="246"/>
      <c r="AK532" s="246"/>
      <c r="AL532" s="246"/>
      <c r="AM532" s="246"/>
      <c r="AN532" s="246"/>
      <c r="AO532" s="280"/>
      <c r="AP532" s="280"/>
      <c r="AQ532" s="280"/>
    </row>
    <row r="533">
      <c r="E533" s="246"/>
      <c r="F533" s="246"/>
      <c r="G533" s="1667"/>
      <c r="H533" s="246"/>
      <c r="I533" s="246"/>
      <c r="J533" s="246"/>
      <c r="L533" s="1668"/>
      <c r="M533" s="280"/>
      <c r="N533" s="246"/>
      <c r="O533" s="1232"/>
      <c r="P533" s="280"/>
      <c r="Q533" s="280"/>
      <c r="Z533" s="246"/>
      <c r="AA533" s="280"/>
      <c r="AB533" s="280"/>
      <c r="AC533" s="280"/>
      <c r="AD533" s="246"/>
      <c r="AE533" s="246"/>
      <c r="AF533" s="246"/>
      <c r="AG533" s="246"/>
      <c r="AH533" s="246"/>
      <c r="AI533" s="246"/>
      <c r="AJ533" s="246"/>
      <c r="AK533" s="246"/>
      <c r="AL533" s="246"/>
      <c r="AM533" s="246"/>
      <c r="AN533" s="246"/>
      <c r="AO533" s="280"/>
      <c r="AP533" s="280"/>
      <c r="AQ533" s="280"/>
    </row>
    <row r="534">
      <c r="E534" s="246"/>
      <c r="F534" s="246"/>
      <c r="G534" s="1667"/>
      <c r="H534" s="246"/>
      <c r="I534" s="246"/>
      <c r="J534" s="246"/>
      <c r="L534" s="1668"/>
      <c r="M534" s="280"/>
      <c r="N534" s="246"/>
      <c r="O534" s="1232"/>
      <c r="P534" s="280"/>
      <c r="Q534" s="280"/>
      <c r="Z534" s="246"/>
      <c r="AA534" s="280"/>
      <c r="AB534" s="280"/>
      <c r="AC534" s="280"/>
      <c r="AD534" s="246"/>
      <c r="AE534" s="246"/>
      <c r="AF534" s="246"/>
      <c r="AG534" s="246"/>
      <c r="AH534" s="246"/>
      <c r="AI534" s="246"/>
      <c r="AJ534" s="246"/>
      <c r="AK534" s="246"/>
      <c r="AL534" s="246"/>
      <c r="AM534" s="246"/>
      <c r="AN534" s="246"/>
      <c r="AO534" s="280"/>
      <c r="AP534" s="280"/>
      <c r="AQ534" s="280"/>
    </row>
    <row r="535">
      <c r="E535" s="246"/>
      <c r="F535" s="246"/>
      <c r="G535" s="1667"/>
      <c r="H535" s="246"/>
      <c r="I535" s="246"/>
      <c r="J535" s="246"/>
      <c r="L535" s="1668"/>
      <c r="M535" s="280"/>
      <c r="N535" s="246"/>
      <c r="O535" s="1232"/>
      <c r="P535" s="280"/>
      <c r="Q535" s="280"/>
      <c r="Z535" s="246"/>
      <c r="AA535" s="280"/>
      <c r="AB535" s="280"/>
      <c r="AC535" s="280"/>
      <c r="AD535" s="246"/>
      <c r="AE535" s="246"/>
      <c r="AF535" s="246"/>
      <c r="AG535" s="246"/>
      <c r="AH535" s="246"/>
      <c r="AI535" s="246"/>
      <c r="AJ535" s="246"/>
      <c r="AK535" s="246"/>
      <c r="AL535" s="246"/>
      <c r="AM535" s="246"/>
      <c r="AN535" s="246"/>
      <c r="AO535" s="280"/>
      <c r="AP535" s="280"/>
      <c r="AQ535" s="280"/>
    </row>
    <row r="536">
      <c r="E536" s="246"/>
      <c r="F536" s="246"/>
      <c r="G536" s="1667"/>
      <c r="H536" s="246"/>
      <c r="I536" s="246"/>
      <c r="J536" s="246"/>
      <c r="L536" s="1668"/>
      <c r="M536" s="280"/>
      <c r="N536" s="246"/>
      <c r="O536" s="1232"/>
      <c r="P536" s="280"/>
      <c r="Q536" s="280"/>
      <c r="Z536" s="246"/>
      <c r="AA536" s="280"/>
      <c r="AB536" s="280"/>
      <c r="AC536" s="280"/>
      <c r="AD536" s="246"/>
      <c r="AE536" s="246"/>
      <c r="AF536" s="246"/>
      <c r="AG536" s="246"/>
      <c r="AH536" s="246"/>
      <c r="AI536" s="246"/>
      <c r="AJ536" s="246"/>
      <c r="AK536" s="246"/>
      <c r="AL536" s="246"/>
      <c r="AM536" s="246"/>
      <c r="AN536" s="246"/>
      <c r="AO536" s="280"/>
      <c r="AP536" s="280"/>
      <c r="AQ536" s="280"/>
    </row>
    <row r="537">
      <c r="E537" s="246"/>
      <c r="F537" s="246"/>
      <c r="G537" s="1667"/>
      <c r="H537" s="246"/>
      <c r="I537" s="246"/>
      <c r="J537" s="246"/>
      <c r="L537" s="1668"/>
      <c r="M537" s="280"/>
      <c r="N537" s="246"/>
      <c r="O537" s="1232"/>
      <c r="P537" s="280"/>
      <c r="Q537" s="280"/>
      <c r="Z537" s="246"/>
      <c r="AA537" s="280"/>
      <c r="AB537" s="280"/>
      <c r="AC537" s="280"/>
      <c r="AD537" s="246"/>
      <c r="AE537" s="246"/>
      <c r="AF537" s="246"/>
      <c r="AG537" s="246"/>
      <c r="AH537" s="246"/>
      <c r="AI537" s="246"/>
      <c r="AJ537" s="246"/>
      <c r="AK537" s="246"/>
      <c r="AL537" s="246"/>
      <c r="AM537" s="246"/>
      <c r="AN537" s="246"/>
      <c r="AO537" s="280"/>
      <c r="AP537" s="280"/>
      <c r="AQ537" s="280"/>
    </row>
    <row r="538">
      <c r="E538" s="246"/>
      <c r="F538" s="246"/>
      <c r="G538" s="1667"/>
      <c r="H538" s="246"/>
      <c r="I538" s="246"/>
      <c r="J538" s="246"/>
      <c r="L538" s="1668"/>
      <c r="M538" s="280"/>
      <c r="N538" s="246"/>
      <c r="O538" s="1232"/>
      <c r="P538" s="280"/>
      <c r="Q538" s="280"/>
      <c r="Z538" s="246"/>
      <c r="AA538" s="280"/>
      <c r="AB538" s="280"/>
      <c r="AC538" s="280"/>
      <c r="AD538" s="246"/>
      <c r="AE538" s="246"/>
      <c r="AF538" s="246"/>
      <c r="AG538" s="246"/>
      <c r="AH538" s="246"/>
      <c r="AI538" s="246"/>
      <c r="AJ538" s="246"/>
      <c r="AK538" s="246"/>
      <c r="AL538" s="246"/>
      <c r="AM538" s="246"/>
      <c r="AN538" s="246"/>
      <c r="AO538" s="280"/>
      <c r="AP538" s="280"/>
      <c r="AQ538" s="280"/>
    </row>
    <row r="539">
      <c r="E539" s="246"/>
      <c r="F539" s="246"/>
      <c r="G539" s="1667"/>
      <c r="H539" s="246"/>
      <c r="I539" s="246"/>
      <c r="J539" s="246"/>
      <c r="L539" s="1668"/>
      <c r="M539" s="280"/>
      <c r="N539" s="246"/>
      <c r="O539" s="1232"/>
      <c r="P539" s="280"/>
      <c r="Q539" s="280"/>
      <c r="Z539" s="246"/>
      <c r="AA539" s="280"/>
      <c r="AB539" s="280"/>
      <c r="AC539" s="280"/>
      <c r="AD539" s="246"/>
      <c r="AE539" s="246"/>
      <c r="AF539" s="246"/>
      <c r="AG539" s="246"/>
      <c r="AH539" s="246"/>
      <c r="AI539" s="246"/>
      <c r="AJ539" s="246"/>
      <c r="AK539" s="246"/>
      <c r="AL539" s="246"/>
      <c r="AM539" s="246"/>
      <c r="AN539" s="246"/>
      <c r="AO539" s="280"/>
      <c r="AP539" s="280"/>
      <c r="AQ539" s="280"/>
    </row>
    <row r="540">
      <c r="E540" s="246"/>
      <c r="F540" s="246"/>
      <c r="G540" s="1667"/>
      <c r="H540" s="246"/>
      <c r="I540" s="246"/>
      <c r="J540" s="246"/>
      <c r="L540" s="1668"/>
      <c r="M540" s="280"/>
      <c r="N540" s="246"/>
      <c r="O540" s="1232"/>
      <c r="P540" s="280"/>
      <c r="Q540" s="280"/>
      <c r="Z540" s="246"/>
      <c r="AA540" s="280"/>
      <c r="AB540" s="280"/>
      <c r="AC540" s="280"/>
      <c r="AD540" s="246"/>
      <c r="AE540" s="246"/>
      <c r="AF540" s="246"/>
      <c r="AG540" s="246"/>
      <c r="AH540" s="246"/>
      <c r="AI540" s="246"/>
      <c r="AJ540" s="246"/>
      <c r="AK540" s="246"/>
      <c r="AL540" s="246"/>
      <c r="AM540" s="246"/>
      <c r="AN540" s="246"/>
      <c r="AO540" s="280"/>
      <c r="AP540" s="280"/>
      <c r="AQ540" s="280"/>
    </row>
    <row r="541">
      <c r="E541" s="246"/>
      <c r="F541" s="246"/>
      <c r="G541" s="1667"/>
      <c r="H541" s="246"/>
      <c r="I541" s="246"/>
      <c r="J541" s="246"/>
      <c r="L541" s="1668"/>
      <c r="M541" s="280"/>
      <c r="N541" s="246"/>
      <c r="O541" s="1232"/>
      <c r="P541" s="280"/>
      <c r="Q541" s="280"/>
      <c r="Z541" s="246"/>
      <c r="AA541" s="280"/>
      <c r="AB541" s="280"/>
      <c r="AC541" s="280"/>
      <c r="AD541" s="246"/>
      <c r="AE541" s="246"/>
      <c r="AF541" s="246"/>
      <c r="AG541" s="246"/>
      <c r="AH541" s="246"/>
      <c r="AI541" s="246"/>
      <c r="AJ541" s="246"/>
      <c r="AK541" s="246"/>
      <c r="AL541" s="246"/>
      <c r="AM541" s="246"/>
      <c r="AN541" s="246"/>
      <c r="AO541" s="280"/>
      <c r="AP541" s="280"/>
      <c r="AQ541" s="280"/>
    </row>
    <row r="542">
      <c r="E542" s="246"/>
      <c r="F542" s="246"/>
      <c r="G542" s="1667"/>
      <c r="H542" s="246"/>
      <c r="I542" s="246"/>
      <c r="J542" s="246"/>
      <c r="L542" s="1668"/>
      <c r="M542" s="280"/>
      <c r="N542" s="246"/>
      <c r="O542" s="1232"/>
      <c r="P542" s="280"/>
      <c r="Q542" s="280"/>
      <c r="Z542" s="246"/>
      <c r="AA542" s="280"/>
      <c r="AB542" s="280"/>
      <c r="AC542" s="280"/>
      <c r="AD542" s="246"/>
      <c r="AE542" s="246"/>
      <c r="AF542" s="246"/>
      <c r="AG542" s="246"/>
      <c r="AH542" s="246"/>
      <c r="AI542" s="246"/>
      <c r="AJ542" s="246"/>
      <c r="AK542" s="246"/>
      <c r="AL542" s="246"/>
      <c r="AM542" s="246"/>
      <c r="AN542" s="246"/>
      <c r="AO542" s="280"/>
      <c r="AP542" s="280"/>
      <c r="AQ542" s="280"/>
    </row>
    <row r="543">
      <c r="E543" s="246"/>
      <c r="F543" s="246"/>
      <c r="G543" s="1667"/>
      <c r="H543" s="246"/>
      <c r="I543" s="246"/>
      <c r="J543" s="246"/>
      <c r="L543" s="1668"/>
      <c r="M543" s="280"/>
      <c r="N543" s="246"/>
      <c r="O543" s="1232"/>
      <c r="P543" s="280"/>
      <c r="Q543" s="280"/>
      <c r="Z543" s="246"/>
      <c r="AA543" s="280"/>
      <c r="AB543" s="280"/>
      <c r="AC543" s="280"/>
      <c r="AD543" s="246"/>
      <c r="AE543" s="246"/>
      <c r="AF543" s="246"/>
      <c r="AG543" s="246"/>
      <c r="AH543" s="246"/>
      <c r="AI543" s="246"/>
      <c r="AJ543" s="246"/>
      <c r="AK543" s="246"/>
      <c r="AL543" s="246"/>
      <c r="AM543" s="246"/>
      <c r="AN543" s="246"/>
      <c r="AO543" s="280"/>
      <c r="AP543" s="280"/>
      <c r="AQ543" s="280"/>
    </row>
    <row r="544">
      <c r="E544" s="246"/>
      <c r="F544" s="246"/>
      <c r="G544" s="1667"/>
      <c r="H544" s="246"/>
      <c r="I544" s="246"/>
      <c r="J544" s="246"/>
      <c r="L544" s="1668"/>
      <c r="M544" s="280"/>
      <c r="N544" s="246"/>
      <c r="O544" s="1232"/>
      <c r="P544" s="280"/>
      <c r="Q544" s="280"/>
      <c r="Z544" s="246"/>
      <c r="AA544" s="280"/>
      <c r="AB544" s="280"/>
      <c r="AC544" s="280"/>
      <c r="AD544" s="246"/>
      <c r="AE544" s="246"/>
      <c r="AF544" s="246"/>
      <c r="AG544" s="246"/>
      <c r="AH544" s="246"/>
      <c r="AI544" s="246"/>
      <c r="AJ544" s="246"/>
      <c r="AK544" s="246"/>
      <c r="AL544" s="246"/>
      <c r="AM544" s="246"/>
      <c r="AN544" s="246"/>
      <c r="AO544" s="280"/>
      <c r="AP544" s="280"/>
      <c r="AQ544" s="280"/>
    </row>
    <row r="545">
      <c r="E545" s="246"/>
      <c r="F545" s="246"/>
      <c r="G545" s="1667"/>
      <c r="H545" s="246"/>
      <c r="I545" s="246"/>
      <c r="J545" s="246"/>
      <c r="L545" s="1668"/>
      <c r="M545" s="280"/>
      <c r="N545" s="246"/>
      <c r="O545" s="1232"/>
      <c r="P545" s="280"/>
      <c r="Q545" s="280"/>
      <c r="Z545" s="246"/>
      <c r="AA545" s="280"/>
      <c r="AB545" s="280"/>
      <c r="AC545" s="280"/>
      <c r="AD545" s="246"/>
      <c r="AE545" s="246"/>
      <c r="AF545" s="246"/>
      <c r="AG545" s="246"/>
      <c r="AH545" s="246"/>
      <c r="AI545" s="246"/>
      <c r="AJ545" s="246"/>
      <c r="AK545" s="246"/>
      <c r="AL545" s="246"/>
      <c r="AM545" s="246"/>
      <c r="AN545" s="246"/>
      <c r="AO545" s="280"/>
      <c r="AP545" s="280"/>
      <c r="AQ545" s="280"/>
    </row>
    <row r="546">
      <c r="E546" s="246"/>
      <c r="F546" s="246"/>
      <c r="G546" s="1667"/>
      <c r="H546" s="246"/>
      <c r="I546" s="246"/>
      <c r="J546" s="246"/>
      <c r="L546" s="1668"/>
      <c r="M546" s="280"/>
      <c r="N546" s="246"/>
      <c r="O546" s="1232"/>
      <c r="P546" s="280"/>
      <c r="Q546" s="280"/>
      <c r="Z546" s="246"/>
      <c r="AA546" s="280"/>
      <c r="AB546" s="280"/>
      <c r="AC546" s="280"/>
      <c r="AD546" s="246"/>
      <c r="AE546" s="246"/>
      <c r="AF546" s="246"/>
      <c r="AG546" s="246"/>
      <c r="AH546" s="246"/>
      <c r="AI546" s="246"/>
      <c r="AJ546" s="246"/>
      <c r="AK546" s="246"/>
      <c r="AL546" s="246"/>
      <c r="AM546" s="246"/>
      <c r="AN546" s="246"/>
      <c r="AO546" s="280"/>
      <c r="AP546" s="280"/>
      <c r="AQ546" s="280"/>
    </row>
    <row r="547">
      <c r="E547" s="246"/>
      <c r="F547" s="246"/>
      <c r="G547" s="1667"/>
      <c r="H547" s="246"/>
      <c r="I547" s="246"/>
      <c r="J547" s="246"/>
      <c r="L547" s="1668"/>
      <c r="M547" s="280"/>
      <c r="N547" s="246"/>
      <c r="O547" s="1232"/>
      <c r="P547" s="280"/>
      <c r="Q547" s="280"/>
      <c r="Z547" s="246"/>
      <c r="AA547" s="280"/>
      <c r="AB547" s="280"/>
      <c r="AC547" s="280"/>
      <c r="AD547" s="246"/>
      <c r="AE547" s="246"/>
      <c r="AF547" s="246"/>
      <c r="AG547" s="246"/>
      <c r="AH547" s="246"/>
      <c r="AI547" s="246"/>
      <c r="AJ547" s="246"/>
      <c r="AK547" s="246"/>
      <c r="AL547" s="246"/>
      <c r="AM547" s="246"/>
      <c r="AN547" s="246"/>
      <c r="AO547" s="280"/>
      <c r="AP547" s="280"/>
      <c r="AQ547" s="280"/>
    </row>
    <row r="548">
      <c r="E548" s="246"/>
      <c r="F548" s="246"/>
      <c r="G548" s="1667"/>
      <c r="H548" s="246"/>
      <c r="I548" s="246"/>
      <c r="J548" s="246"/>
      <c r="L548" s="1668"/>
      <c r="M548" s="280"/>
      <c r="N548" s="246"/>
      <c r="O548" s="1232"/>
      <c r="P548" s="280"/>
      <c r="Q548" s="280"/>
      <c r="Z548" s="246"/>
      <c r="AA548" s="280"/>
      <c r="AB548" s="280"/>
      <c r="AC548" s="280"/>
      <c r="AD548" s="246"/>
      <c r="AE548" s="246"/>
      <c r="AF548" s="246"/>
      <c r="AG548" s="246"/>
      <c r="AH548" s="246"/>
      <c r="AI548" s="246"/>
      <c r="AJ548" s="246"/>
      <c r="AK548" s="246"/>
      <c r="AL548" s="246"/>
      <c r="AM548" s="246"/>
      <c r="AN548" s="246"/>
      <c r="AO548" s="280"/>
      <c r="AP548" s="280"/>
      <c r="AQ548" s="280"/>
    </row>
    <row r="549">
      <c r="E549" s="246"/>
      <c r="F549" s="246"/>
      <c r="G549" s="1667"/>
      <c r="H549" s="246"/>
      <c r="I549" s="246"/>
      <c r="J549" s="246"/>
      <c r="L549" s="1668"/>
      <c r="M549" s="280"/>
      <c r="N549" s="246"/>
      <c r="O549" s="1232"/>
      <c r="P549" s="280"/>
      <c r="Q549" s="280"/>
      <c r="Z549" s="246"/>
      <c r="AA549" s="280"/>
      <c r="AB549" s="280"/>
      <c r="AC549" s="280"/>
      <c r="AD549" s="246"/>
      <c r="AE549" s="246"/>
      <c r="AF549" s="246"/>
      <c r="AG549" s="246"/>
      <c r="AH549" s="246"/>
      <c r="AI549" s="246"/>
      <c r="AJ549" s="246"/>
      <c r="AK549" s="246"/>
      <c r="AL549" s="246"/>
      <c r="AM549" s="246"/>
      <c r="AN549" s="246"/>
      <c r="AO549" s="280"/>
      <c r="AP549" s="280"/>
      <c r="AQ549" s="280"/>
    </row>
    <row r="550">
      <c r="E550" s="246"/>
      <c r="F550" s="246"/>
      <c r="G550" s="1667"/>
      <c r="H550" s="246"/>
      <c r="I550" s="246"/>
      <c r="J550" s="246"/>
      <c r="L550" s="1668"/>
      <c r="M550" s="280"/>
      <c r="N550" s="246"/>
      <c r="O550" s="1232"/>
      <c r="P550" s="280"/>
      <c r="Q550" s="280"/>
      <c r="Z550" s="246"/>
      <c r="AA550" s="280"/>
      <c r="AB550" s="280"/>
      <c r="AC550" s="280"/>
      <c r="AD550" s="246"/>
      <c r="AE550" s="246"/>
      <c r="AF550" s="246"/>
      <c r="AG550" s="246"/>
      <c r="AH550" s="246"/>
      <c r="AI550" s="246"/>
      <c r="AJ550" s="246"/>
      <c r="AK550" s="246"/>
      <c r="AL550" s="246"/>
      <c r="AM550" s="246"/>
      <c r="AN550" s="246"/>
      <c r="AO550" s="280"/>
      <c r="AP550" s="280"/>
      <c r="AQ550" s="280"/>
    </row>
    <row r="551">
      <c r="E551" s="246"/>
      <c r="F551" s="246"/>
      <c r="G551" s="1667"/>
      <c r="H551" s="246"/>
      <c r="I551" s="246"/>
      <c r="J551" s="246"/>
      <c r="L551" s="1668"/>
      <c r="M551" s="280"/>
      <c r="N551" s="246"/>
      <c r="O551" s="1232"/>
      <c r="P551" s="280"/>
      <c r="Q551" s="280"/>
      <c r="Z551" s="246"/>
      <c r="AA551" s="280"/>
      <c r="AB551" s="280"/>
      <c r="AC551" s="280"/>
      <c r="AD551" s="246"/>
      <c r="AE551" s="246"/>
      <c r="AF551" s="246"/>
      <c r="AG551" s="246"/>
      <c r="AH551" s="246"/>
      <c r="AI551" s="246"/>
      <c r="AJ551" s="246"/>
      <c r="AK551" s="246"/>
      <c r="AL551" s="246"/>
      <c r="AM551" s="246"/>
      <c r="AN551" s="246"/>
      <c r="AO551" s="280"/>
      <c r="AP551" s="280"/>
      <c r="AQ551" s="280"/>
    </row>
    <row r="552">
      <c r="E552" s="246"/>
      <c r="F552" s="246"/>
      <c r="G552" s="1667"/>
      <c r="H552" s="246"/>
      <c r="I552" s="246"/>
      <c r="J552" s="246"/>
      <c r="L552" s="1668"/>
      <c r="M552" s="280"/>
      <c r="N552" s="246"/>
      <c r="O552" s="1232"/>
      <c r="P552" s="280"/>
      <c r="Q552" s="280"/>
      <c r="Z552" s="246"/>
      <c r="AA552" s="280"/>
      <c r="AB552" s="280"/>
      <c r="AC552" s="280"/>
      <c r="AD552" s="246"/>
      <c r="AE552" s="246"/>
      <c r="AF552" s="246"/>
      <c r="AG552" s="246"/>
      <c r="AH552" s="246"/>
      <c r="AI552" s="246"/>
      <c r="AJ552" s="246"/>
      <c r="AK552" s="246"/>
      <c r="AL552" s="246"/>
      <c r="AM552" s="246"/>
      <c r="AN552" s="246"/>
      <c r="AO552" s="280"/>
      <c r="AP552" s="280"/>
      <c r="AQ552" s="280"/>
    </row>
    <row r="553">
      <c r="E553" s="246"/>
      <c r="F553" s="246"/>
      <c r="G553" s="1667"/>
      <c r="H553" s="246"/>
      <c r="I553" s="246"/>
      <c r="J553" s="246"/>
      <c r="L553" s="1668"/>
      <c r="M553" s="280"/>
      <c r="N553" s="246"/>
      <c r="O553" s="1232"/>
      <c r="P553" s="280"/>
      <c r="Q553" s="280"/>
      <c r="Z553" s="246"/>
      <c r="AA553" s="280"/>
      <c r="AB553" s="280"/>
      <c r="AC553" s="280"/>
      <c r="AD553" s="246"/>
      <c r="AE553" s="246"/>
      <c r="AF553" s="246"/>
      <c r="AG553" s="246"/>
      <c r="AH553" s="246"/>
      <c r="AI553" s="246"/>
      <c r="AJ553" s="246"/>
      <c r="AK553" s="246"/>
      <c r="AL553" s="246"/>
      <c r="AM553" s="246"/>
      <c r="AN553" s="246"/>
      <c r="AO553" s="280"/>
      <c r="AP553" s="280"/>
      <c r="AQ553" s="280"/>
    </row>
    <row r="554">
      <c r="E554" s="246"/>
      <c r="F554" s="246"/>
      <c r="G554" s="1667"/>
      <c r="H554" s="246"/>
      <c r="I554" s="246"/>
      <c r="J554" s="246"/>
      <c r="L554" s="1668"/>
      <c r="M554" s="280"/>
      <c r="N554" s="246"/>
      <c r="O554" s="1232"/>
      <c r="P554" s="280"/>
      <c r="Q554" s="280"/>
      <c r="Z554" s="246"/>
      <c r="AA554" s="280"/>
      <c r="AB554" s="280"/>
      <c r="AC554" s="280"/>
      <c r="AD554" s="246"/>
      <c r="AE554" s="246"/>
      <c r="AF554" s="246"/>
      <c r="AG554" s="246"/>
      <c r="AH554" s="246"/>
      <c r="AI554" s="246"/>
      <c r="AJ554" s="246"/>
      <c r="AK554" s="246"/>
      <c r="AL554" s="246"/>
      <c r="AM554" s="246"/>
      <c r="AN554" s="246"/>
      <c r="AO554" s="280"/>
      <c r="AP554" s="280"/>
      <c r="AQ554" s="280"/>
    </row>
    <row r="555">
      <c r="E555" s="246"/>
      <c r="F555" s="246"/>
      <c r="G555" s="1667"/>
      <c r="H555" s="246"/>
      <c r="I555" s="246"/>
      <c r="J555" s="246"/>
      <c r="L555" s="1668"/>
      <c r="M555" s="280"/>
      <c r="N555" s="246"/>
      <c r="O555" s="1232"/>
      <c r="P555" s="280"/>
      <c r="Q555" s="280"/>
      <c r="Z555" s="246"/>
      <c r="AA555" s="280"/>
      <c r="AB555" s="280"/>
      <c r="AC555" s="280"/>
      <c r="AD555" s="246"/>
      <c r="AE555" s="246"/>
      <c r="AF555" s="246"/>
      <c r="AG555" s="246"/>
      <c r="AH555" s="246"/>
      <c r="AI555" s="246"/>
      <c r="AJ555" s="246"/>
      <c r="AK555" s="246"/>
      <c r="AL555" s="246"/>
      <c r="AM555" s="246"/>
      <c r="AN555" s="246"/>
      <c r="AO555" s="280"/>
      <c r="AP555" s="280"/>
      <c r="AQ555" s="280"/>
    </row>
    <row r="556">
      <c r="E556" s="246"/>
      <c r="F556" s="246"/>
      <c r="G556" s="1667"/>
      <c r="H556" s="246"/>
      <c r="I556" s="246"/>
      <c r="J556" s="246"/>
      <c r="L556" s="1668"/>
      <c r="M556" s="280"/>
      <c r="N556" s="246"/>
      <c r="O556" s="1232"/>
      <c r="P556" s="280"/>
      <c r="Q556" s="280"/>
      <c r="Z556" s="246"/>
      <c r="AA556" s="280"/>
      <c r="AB556" s="280"/>
      <c r="AC556" s="280"/>
      <c r="AD556" s="246"/>
      <c r="AE556" s="246"/>
      <c r="AF556" s="246"/>
      <c r="AG556" s="246"/>
      <c r="AH556" s="246"/>
      <c r="AI556" s="246"/>
      <c r="AJ556" s="246"/>
      <c r="AK556" s="246"/>
      <c r="AL556" s="246"/>
      <c r="AM556" s="246"/>
      <c r="AN556" s="246"/>
      <c r="AO556" s="280"/>
      <c r="AP556" s="280"/>
      <c r="AQ556" s="280"/>
    </row>
    <row r="557">
      <c r="E557" s="246"/>
      <c r="F557" s="246"/>
      <c r="G557" s="1667"/>
      <c r="H557" s="246"/>
      <c r="I557" s="246"/>
      <c r="J557" s="246"/>
      <c r="L557" s="1668"/>
      <c r="M557" s="280"/>
      <c r="N557" s="246"/>
      <c r="O557" s="1232"/>
      <c r="P557" s="280"/>
      <c r="Q557" s="280"/>
      <c r="Z557" s="246"/>
      <c r="AA557" s="280"/>
      <c r="AB557" s="280"/>
      <c r="AC557" s="280"/>
      <c r="AD557" s="246"/>
      <c r="AE557" s="246"/>
      <c r="AF557" s="246"/>
      <c r="AG557" s="246"/>
      <c r="AH557" s="246"/>
      <c r="AI557" s="246"/>
      <c r="AJ557" s="246"/>
      <c r="AK557" s="246"/>
      <c r="AL557" s="246"/>
      <c r="AM557" s="246"/>
      <c r="AN557" s="246"/>
      <c r="AO557" s="280"/>
      <c r="AP557" s="280"/>
      <c r="AQ557" s="280"/>
    </row>
    <row r="558">
      <c r="E558" s="246"/>
      <c r="F558" s="246"/>
      <c r="G558" s="1667"/>
      <c r="H558" s="246"/>
      <c r="I558" s="246"/>
      <c r="J558" s="246"/>
      <c r="L558" s="1668"/>
      <c r="M558" s="280"/>
      <c r="N558" s="246"/>
      <c r="O558" s="1232"/>
      <c r="P558" s="280"/>
      <c r="Q558" s="280"/>
      <c r="Z558" s="246"/>
      <c r="AA558" s="280"/>
      <c r="AB558" s="280"/>
      <c r="AC558" s="280"/>
      <c r="AD558" s="246"/>
      <c r="AE558" s="246"/>
      <c r="AF558" s="246"/>
      <c r="AG558" s="246"/>
      <c r="AH558" s="246"/>
      <c r="AI558" s="246"/>
      <c r="AJ558" s="246"/>
      <c r="AK558" s="246"/>
      <c r="AL558" s="246"/>
      <c r="AM558" s="246"/>
      <c r="AN558" s="246"/>
      <c r="AO558" s="280"/>
      <c r="AP558" s="280"/>
      <c r="AQ558" s="280"/>
    </row>
    <row r="559">
      <c r="E559" s="246"/>
      <c r="F559" s="246"/>
      <c r="G559" s="1667"/>
      <c r="H559" s="246"/>
      <c r="I559" s="246"/>
      <c r="J559" s="246"/>
      <c r="L559" s="1668"/>
      <c r="M559" s="280"/>
      <c r="N559" s="246"/>
      <c r="O559" s="1232"/>
      <c r="P559" s="280"/>
      <c r="Q559" s="280"/>
      <c r="Z559" s="246"/>
      <c r="AA559" s="280"/>
      <c r="AB559" s="280"/>
      <c r="AC559" s="280"/>
      <c r="AD559" s="246"/>
      <c r="AE559" s="246"/>
      <c r="AF559" s="246"/>
      <c r="AG559" s="246"/>
      <c r="AH559" s="246"/>
      <c r="AI559" s="246"/>
      <c r="AJ559" s="246"/>
      <c r="AK559" s="246"/>
      <c r="AL559" s="246"/>
      <c r="AM559" s="246"/>
      <c r="AN559" s="246"/>
      <c r="AO559" s="280"/>
      <c r="AP559" s="280"/>
      <c r="AQ559" s="280"/>
    </row>
    <row r="560">
      <c r="E560" s="246"/>
      <c r="F560" s="246"/>
      <c r="G560" s="1667"/>
      <c r="H560" s="246"/>
      <c r="I560" s="246"/>
      <c r="J560" s="246"/>
      <c r="L560" s="1668"/>
      <c r="M560" s="280"/>
      <c r="N560" s="246"/>
      <c r="O560" s="1232"/>
      <c r="P560" s="280"/>
      <c r="Q560" s="280"/>
      <c r="Z560" s="246"/>
      <c r="AA560" s="280"/>
      <c r="AB560" s="280"/>
      <c r="AC560" s="280"/>
      <c r="AD560" s="246"/>
      <c r="AE560" s="246"/>
      <c r="AF560" s="246"/>
      <c r="AG560" s="246"/>
      <c r="AH560" s="246"/>
      <c r="AI560" s="246"/>
      <c r="AJ560" s="246"/>
      <c r="AK560" s="246"/>
      <c r="AL560" s="246"/>
      <c r="AM560" s="246"/>
      <c r="AN560" s="246"/>
      <c r="AO560" s="280"/>
      <c r="AP560" s="280"/>
      <c r="AQ560" s="280"/>
    </row>
    <row r="561">
      <c r="E561" s="246"/>
      <c r="F561" s="246"/>
      <c r="G561" s="1667"/>
      <c r="H561" s="246"/>
      <c r="I561" s="246"/>
      <c r="J561" s="246"/>
      <c r="L561" s="1668"/>
      <c r="M561" s="280"/>
      <c r="N561" s="246"/>
      <c r="O561" s="1232"/>
      <c r="P561" s="280"/>
      <c r="Q561" s="280"/>
      <c r="Z561" s="246"/>
      <c r="AA561" s="280"/>
      <c r="AB561" s="280"/>
      <c r="AC561" s="280"/>
      <c r="AD561" s="246"/>
      <c r="AE561" s="246"/>
      <c r="AF561" s="246"/>
      <c r="AG561" s="246"/>
      <c r="AH561" s="246"/>
      <c r="AI561" s="246"/>
      <c r="AJ561" s="246"/>
      <c r="AK561" s="246"/>
      <c r="AL561" s="246"/>
      <c r="AM561" s="246"/>
      <c r="AN561" s="246"/>
      <c r="AO561" s="280"/>
      <c r="AP561" s="280"/>
      <c r="AQ561" s="280"/>
    </row>
    <row r="562">
      <c r="E562" s="246"/>
      <c r="F562" s="246"/>
      <c r="G562" s="1667"/>
      <c r="H562" s="246"/>
      <c r="I562" s="246"/>
      <c r="J562" s="246"/>
      <c r="L562" s="1668"/>
      <c r="M562" s="280"/>
      <c r="N562" s="246"/>
      <c r="O562" s="1232"/>
      <c r="P562" s="280"/>
      <c r="Q562" s="280"/>
      <c r="Z562" s="246"/>
      <c r="AA562" s="280"/>
      <c r="AB562" s="280"/>
      <c r="AC562" s="280"/>
      <c r="AD562" s="246"/>
      <c r="AE562" s="246"/>
      <c r="AF562" s="246"/>
      <c r="AG562" s="246"/>
      <c r="AH562" s="246"/>
      <c r="AI562" s="246"/>
      <c r="AJ562" s="246"/>
      <c r="AK562" s="246"/>
      <c r="AL562" s="246"/>
      <c r="AM562" s="246"/>
      <c r="AN562" s="246"/>
      <c r="AO562" s="280"/>
      <c r="AP562" s="280"/>
      <c r="AQ562" s="280"/>
    </row>
    <row r="563">
      <c r="E563" s="246"/>
      <c r="F563" s="246"/>
      <c r="G563" s="1667"/>
      <c r="H563" s="246"/>
      <c r="I563" s="246"/>
      <c r="J563" s="246"/>
      <c r="L563" s="1668"/>
      <c r="M563" s="280"/>
      <c r="N563" s="246"/>
      <c r="O563" s="1232"/>
      <c r="P563" s="280"/>
      <c r="Q563" s="280"/>
      <c r="Z563" s="246"/>
      <c r="AA563" s="280"/>
      <c r="AB563" s="280"/>
      <c r="AC563" s="280"/>
      <c r="AD563" s="246"/>
      <c r="AE563" s="246"/>
      <c r="AF563" s="246"/>
      <c r="AG563" s="246"/>
      <c r="AH563" s="246"/>
      <c r="AI563" s="246"/>
      <c r="AJ563" s="246"/>
      <c r="AK563" s="246"/>
      <c r="AL563" s="246"/>
      <c r="AM563" s="246"/>
      <c r="AN563" s="246"/>
      <c r="AO563" s="280"/>
      <c r="AP563" s="280"/>
      <c r="AQ563" s="280"/>
    </row>
    <row r="564">
      <c r="E564" s="246"/>
      <c r="F564" s="246"/>
      <c r="G564" s="1667"/>
      <c r="H564" s="246"/>
      <c r="I564" s="246"/>
      <c r="J564" s="246"/>
      <c r="L564" s="1668"/>
      <c r="M564" s="280"/>
      <c r="N564" s="246"/>
      <c r="O564" s="1232"/>
      <c r="P564" s="280"/>
      <c r="Q564" s="280"/>
      <c r="Z564" s="246"/>
      <c r="AA564" s="280"/>
      <c r="AB564" s="280"/>
      <c r="AC564" s="280"/>
      <c r="AD564" s="246"/>
      <c r="AE564" s="246"/>
      <c r="AF564" s="246"/>
      <c r="AG564" s="246"/>
      <c r="AH564" s="246"/>
      <c r="AI564" s="246"/>
      <c r="AJ564" s="246"/>
      <c r="AK564" s="246"/>
      <c r="AL564" s="246"/>
      <c r="AM564" s="246"/>
      <c r="AN564" s="246"/>
      <c r="AO564" s="280"/>
      <c r="AP564" s="280"/>
      <c r="AQ564" s="280"/>
    </row>
    <row r="565">
      <c r="E565" s="246"/>
      <c r="F565" s="246"/>
      <c r="G565" s="1667"/>
      <c r="H565" s="246"/>
      <c r="I565" s="246"/>
      <c r="J565" s="246"/>
      <c r="L565" s="1668"/>
      <c r="M565" s="280"/>
      <c r="N565" s="246"/>
      <c r="O565" s="1232"/>
      <c r="P565" s="280"/>
      <c r="Q565" s="280"/>
      <c r="Z565" s="246"/>
      <c r="AA565" s="280"/>
      <c r="AB565" s="280"/>
      <c r="AC565" s="280"/>
      <c r="AD565" s="246"/>
      <c r="AE565" s="246"/>
      <c r="AF565" s="246"/>
      <c r="AG565" s="246"/>
      <c r="AH565" s="246"/>
      <c r="AI565" s="246"/>
      <c r="AJ565" s="246"/>
      <c r="AK565" s="246"/>
      <c r="AL565" s="246"/>
      <c r="AM565" s="246"/>
      <c r="AN565" s="246"/>
      <c r="AO565" s="280"/>
      <c r="AP565" s="280"/>
      <c r="AQ565" s="280"/>
    </row>
    <row r="566">
      <c r="E566" s="246"/>
      <c r="F566" s="246"/>
      <c r="G566" s="1667"/>
      <c r="H566" s="246"/>
      <c r="I566" s="246"/>
      <c r="J566" s="246"/>
      <c r="L566" s="1668"/>
      <c r="M566" s="280"/>
      <c r="N566" s="246"/>
      <c r="O566" s="1232"/>
      <c r="P566" s="280"/>
      <c r="Q566" s="280"/>
      <c r="Z566" s="246"/>
      <c r="AA566" s="280"/>
      <c r="AB566" s="280"/>
      <c r="AC566" s="280"/>
      <c r="AD566" s="246"/>
      <c r="AE566" s="246"/>
      <c r="AF566" s="246"/>
      <c r="AG566" s="246"/>
      <c r="AH566" s="246"/>
      <c r="AI566" s="246"/>
      <c r="AJ566" s="246"/>
      <c r="AK566" s="246"/>
      <c r="AL566" s="246"/>
      <c r="AM566" s="246"/>
      <c r="AN566" s="246"/>
      <c r="AO566" s="280"/>
      <c r="AP566" s="280"/>
      <c r="AQ566" s="280"/>
    </row>
    <row r="567">
      <c r="E567" s="246"/>
      <c r="F567" s="246"/>
      <c r="G567" s="1667"/>
      <c r="H567" s="246"/>
      <c r="I567" s="246"/>
      <c r="J567" s="246"/>
      <c r="L567" s="1668"/>
      <c r="M567" s="280"/>
      <c r="N567" s="246"/>
      <c r="O567" s="1232"/>
      <c r="P567" s="280"/>
      <c r="Q567" s="280"/>
      <c r="Z567" s="246"/>
      <c r="AA567" s="280"/>
      <c r="AB567" s="280"/>
      <c r="AC567" s="280"/>
      <c r="AD567" s="246"/>
      <c r="AE567" s="246"/>
      <c r="AF567" s="246"/>
      <c r="AG567" s="246"/>
      <c r="AH567" s="246"/>
      <c r="AI567" s="246"/>
      <c r="AJ567" s="246"/>
      <c r="AK567" s="246"/>
      <c r="AL567" s="246"/>
      <c r="AM567" s="246"/>
      <c r="AN567" s="246"/>
      <c r="AO567" s="280"/>
      <c r="AP567" s="280"/>
      <c r="AQ567" s="280"/>
    </row>
    <row r="568">
      <c r="E568" s="246"/>
      <c r="F568" s="246"/>
      <c r="G568" s="1667"/>
      <c r="H568" s="246"/>
      <c r="I568" s="246"/>
      <c r="J568" s="246"/>
      <c r="L568" s="1668"/>
      <c r="M568" s="280"/>
      <c r="N568" s="246"/>
      <c r="O568" s="1232"/>
      <c r="P568" s="280"/>
      <c r="Q568" s="280"/>
      <c r="Z568" s="246"/>
      <c r="AA568" s="280"/>
      <c r="AB568" s="280"/>
      <c r="AC568" s="280"/>
      <c r="AD568" s="246"/>
      <c r="AE568" s="246"/>
      <c r="AF568" s="246"/>
      <c r="AG568" s="246"/>
      <c r="AH568" s="246"/>
      <c r="AI568" s="246"/>
      <c r="AJ568" s="246"/>
      <c r="AK568" s="246"/>
      <c r="AL568" s="246"/>
      <c r="AM568" s="246"/>
      <c r="AN568" s="246"/>
      <c r="AO568" s="280"/>
      <c r="AP568" s="280"/>
      <c r="AQ568" s="280"/>
    </row>
    <row r="569">
      <c r="E569" s="246"/>
      <c r="F569" s="246"/>
      <c r="G569" s="1667"/>
      <c r="H569" s="246"/>
      <c r="I569" s="246"/>
      <c r="J569" s="246"/>
      <c r="L569" s="1668"/>
      <c r="M569" s="280"/>
      <c r="N569" s="246"/>
      <c r="O569" s="1232"/>
      <c r="P569" s="280"/>
      <c r="Q569" s="280"/>
      <c r="Z569" s="246"/>
      <c r="AA569" s="280"/>
      <c r="AB569" s="280"/>
      <c r="AC569" s="280"/>
      <c r="AD569" s="246"/>
      <c r="AE569" s="246"/>
      <c r="AF569" s="246"/>
      <c r="AG569" s="246"/>
      <c r="AH569" s="246"/>
      <c r="AI569" s="246"/>
      <c r="AJ569" s="246"/>
      <c r="AK569" s="246"/>
      <c r="AL569" s="246"/>
      <c r="AM569" s="246"/>
      <c r="AN569" s="246"/>
      <c r="AO569" s="280"/>
      <c r="AP569" s="280"/>
      <c r="AQ569" s="280"/>
    </row>
    <row r="570">
      <c r="E570" s="246"/>
      <c r="F570" s="246"/>
      <c r="G570" s="1667"/>
      <c r="H570" s="246"/>
      <c r="I570" s="246"/>
      <c r="J570" s="246"/>
      <c r="L570" s="1668"/>
      <c r="M570" s="280"/>
      <c r="N570" s="246"/>
      <c r="O570" s="1232"/>
      <c r="P570" s="280"/>
      <c r="Q570" s="280"/>
      <c r="Z570" s="246"/>
      <c r="AA570" s="280"/>
      <c r="AB570" s="280"/>
      <c r="AC570" s="280"/>
      <c r="AD570" s="246"/>
      <c r="AE570" s="246"/>
      <c r="AF570" s="246"/>
      <c r="AG570" s="246"/>
      <c r="AH570" s="246"/>
      <c r="AI570" s="246"/>
      <c r="AJ570" s="246"/>
      <c r="AK570" s="246"/>
      <c r="AL570" s="246"/>
      <c r="AM570" s="246"/>
      <c r="AN570" s="246"/>
      <c r="AO570" s="280"/>
      <c r="AP570" s="280"/>
      <c r="AQ570" s="280"/>
    </row>
    <row r="571">
      <c r="E571" s="246"/>
      <c r="F571" s="246"/>
      <c r="G571" s="1667"/>
      <c r="H571" s="246"/>
      <c r="I571" s="246"/>
      <c r="J571" s="246"/>
      <c r="L571" s="1668"/>
      <c r="M571" s="280"/>
      <c r="N571" s="246"/>
      <c r="O571" s="1232"/>
      <c r="P571" s="280"/>
      <c r="Q571" s="280"/>
      <c r="Z571" s="246"/>
      <c r="AA571" s="280"/>
      <c r="AB571" s="280"/>
      <c r="AC571" s="280"/>
      <c r="AD571" s="246"/>
      <c r="AE571" s="246"/>
      <c r="AF571" s="246"/>
      <c r="AG571" s="246"/>
      <c r="AH571" s="246"/>
      <c r="AI571" s="246"/>
      <c r="AJ571" s="246"/>
      <c r="AK571" s="246"/>
      <c r="AL571" s="246"/>
      <c r="AM571" s="246"/>
      <c r="AN571" s="246"/>
      <c r="AO571" s="280"/>
      <c r="AP571" s="280"/>
      <c r="AQ571" s="280"/>
    </row>
    <row r="572">
      <c r="E572" s="246"/>
      <c r="F572" s="246"/>
      <c r="G572" s="1667"/>
      <c r="H572" s="246"/>
      <c r="I572" s="246"/>
      <c r="J572" s="246"/>
      <c r="L572" s="1668"/>
      <c r="M572" s="280"/>
      <c r="N572" s="246"/>
      <c r="O572" s="1232"/>
      <c r="P572" s="280"/>
      <c r="Q572" s="280"/>
      <c r="Z572" s="246"/>
      <c r="AA572" s="280"/>
      <c r="AB572" s="280"/>
      <c r="AC572" s="280"/>
      <c r="AD572" s="246"/>
      <c r="AE572" s="246"/>
      <c r="AF572" s="246"/>
      <c r="AG572" s="246"/>
      <c r="AH572" s="246"/>
      <c r="AI572" s="246"/>
      <c r="AJ572" s="246"/>
      <c r="AK572" s="246"/>
      <c r="AL572" s="246"/>
      <c r="AM572" s="246"/>
      <c r="AN572" s="246"/>
      <c r="AO572" s="280"/>
      <c r="AP572" s="280"/>
      <c r="AQ572" s="280"/>
    </row>
    <row r="573">
      <c r="E573" s="246"/>
      <c r="F573" s="246"/>
      <c r="G573" s="1667"/>
      <c r="H573" s="246"/>
      <c r="I573" s="246"/>
      <c r="J573" s="246"/>
      <c r="L573" s="1668"/>
      <c r="M573" s="280"/>
      <c r="N573" s="246"/>
      <c r="O573" s="1232"/>
      <c r="P573" s="280"/>
      <c r="Q573" s="280"/>
      <c r="Z573" s="246"/>
      <c r="AA573" s="280"/>
      <c r="AB573" s="280"/>
      <c r="AC573" s="280"/>
      <c r="AD573" s="246"/>
      <c r="AE573" s="246"/>
      <c r="AF573" s="246"/>
      <c r="AG573" s="246"/>
      <c r="AH573" s="246"/>
      <c r="AI573" s="246"/>
      <c r="AJ573" s="246"/>
      <c r="AK573" s="246"/>
      <c r="AL573" s="246"/>
      <c r="AM573" s="246"/>
      <c r="AN573" s="246"/>
      <c r="AO573" s="280"/>
      <c r="AP573" s="280"/>
      <c r="AQ573" s="280"/>
    </row>
    <row r="574">
      <c r="E574" s="246"/>
      <c r="F574" s="246"/>
      <c r="G574" s="1667"/>
      <c r="H574" s="246"/>
      <c r="I574" s="246"/>
      <c r="J574" s="246"/>
      <c r="L574" s="1668"/>
      <c r="M574" s="280"/>
      <c r="N574" s="246"/>
      <c r="O574" s="1232"/>
      <c r="P574" s="280"/>
      <c r="Q574" s="280"/>
      <c r="Z574" s="246"/>
      <c r="AA574" s="280"/>
      <c r="AB574" s="280"/>
      <c r="AC574" s="280"/>
      <c r="AD574" s="246"/>
      <c r="AE574" s="246"/>
      <c r="AF574" s="246"/>
      <c r="AG574" s="246"/>
      <c r="AH574" s="246"/>
      <c r="AI574" s="246"/>
      <c r="AJ574" s="246"/>
      <c r="AK574" s="246"/>
      <c r="AL574" s="246"/>
      <c r="AM574" s="246"/>
      <c r="AN574" s="246"/>
      <c r="AO574" s="280"/>
      <c r="AP574" s="280"/>
      <c r="AQ574" s="280"/>
    </row>
    <row r="575">
      <c r="E575" s="246"/>
      <c r="F575" s="246"/>
      <c r="G575" s="1667"/>
      <c r="H575" s="246"/>
      <c r="I575" s="246"/>
      <c r="J575" s="246"/>
      <c r="L575" s="1668"/>
      <c r="M575" s="280"/>
      <c r="N575" s="246"/>
      <c r="O575" s="1232"/>
      <c r="P575" s="280"/>
      <c r="Q575" s="280"/>
      <c r="Z575" s="246"/>
      <c r="AA575" s="280"/>
      <c r="AB575" s="280"/>
      <c r="AC575" s="280"/>
      <c r="AD575" s="246"/>
      <c r="AE575" s="246"/>
      <c r="AF575" s="246"/>
      <c r="AG575" s="246"/>
      <c r="AH575" s="246"/>
      <c r="AI575" s="246"/>
      <c r="AJ575" s="246"/>
      <c r="AK575" s="246"/>
      <c r="AL575" s="246"/>
      <c r="AM575" s="246"/>
      <c r="AN575" s="246"/>
      <c r="AO575" s="280"/>
      <c r="AP575" s="280"/>
      <c r="AQ575" s="280"/>
    </row>
    <row r="576">
      <c r="E576" s="246"/>
      <c r="F576" s="246"/>
      <c r="G576" s="1667"/>
      <c r="H576" s="246"/>
      <c r="I576" s="246"/>
      <c r="J576" s="246"/>
      <c r="L576" s="1668"/>
      <c r="M576" s="280"/>
      <c r="N576" s="246"/>
      <c r="O576" s="1232"/>
      <c r="P576" s="280"/>
      <c r="Q576" s="280"/>
      <c r="Z576" s="246"/>
      <c r="AA576" s="280"/>
      <c r="AB576" s="280"/>
      <c r="AC576" s="280"/>
      <c r="AD576" s="246"/>
      <c r="AE576" s="246"/>
      <c r="AF576" s="246"/>
      <c r="AG576" s="246"/>
      <c r="AH576" s="246"/>
      <c r="AI576" s="246"/>
      <c r="AJ576" s="246"/>
      <c r="AK576" s="246"/>
      <c r="AL576" s="246"/>
      <c r="AM576" s="246"/>
      <c r="AN576" s="246"/>
      <c r="AO576" s="280"/>
      <c r="AP576" s="280"/>
      <c r="AQ576" s="280"/>
    </row>
    <row r="577">
      <c r="E577" s="246"/>
      <c r="F577" s="246"/>
      <c r="G577" s="1667"/>
      <c r="H577" s="246"/>
      <c r="I577" s="246"/>
      <c r="J577" s="246"/>
      <c r="L577" s="1668"/>
      <c r="M577" s="280"/>
      <c r="N577" s="246"/>
      <c r="O577" s="1232"/>
      <c r="P577" s="280"/>
      <c r="Q577" s="280"/>
      <c r="Z577" s="246"/>
      <c r="AA577" s="280"/>
      <c r="AB577" s="280"/>
      <c r="AC577" s="280"/>
      <c r="AD577" s="246"/>
      <c r="AE577" s="246"/>
      <c r="AF577" s="246"/>
      <c r="AG577" s="246"/>
      <c r="AH577" s="246"/>
      <c r="AI577" s="246"/>
      <c r="AJ577" s="246"/>
      <c r="AK577" s="246"/>
      <c r="AL577" s="246"/>
      <c r="AM577" s="246"/>
      <c r="AN577" s="246"/>
      <c r="AO577" s="280"/>
      <c r="AP577" s="280"/>
      <c r="AQ577" s="280"/>
    </row>
    <row r="578">
      <c r="E578" s="246"/>
      <c r="F578" s="246"/>
      <c r="G578" s="1667"/>
      <c r="H578" s="246"/>
      <c r="I578" s="246"/>
      <c r="J578" s="246"/>
      <c r="L578" s="1668"/>
      <c r="M578" s="280"/>
      <c r="N578" s="246"/>
      <c r="O578" s="1232"/>
      <c r="P578" s="280"/>
      <c r="Q578" s="280"/>
      <c r="Z578" s="246"/>
      <c r="AA578" s="280"/>
      <c r="AB578" s="280"/>
      <c r="AC578" s="280"/>
      <c r="AD578" s="246"/>
      <c r="AE578" s="246"/>
      <c r="AF578" s="246"/>
      <c r="AG578" s="246"/>
      <c r="AH578" s="246"/>
      <c r="AI578" s="246"/>
      <c r="AJ578" s="246"/>
      <c r="AK578" s="246"/>
      <c r="AL578" s="246"/>
      <c r="AM578" s="246"/>
      <c r="AN578" s="246"/>
      <c r="AO578" s="280"/>
      <c r="AP578" s="280"/>
      <c r="AQ578" s="280"/>
    </row>
    <row r="579">
      <c r="E579" s="246"/>
      <c r="F579" s="246"/>
      <c r="G579" s="1667"/>
      <c r="H579" s="246"/>
      <c r="I579" s="246"/>
      <c r="J579" s="246"/>
      <c r="L579" s="1668"/>
      <c r="M579" s="280"/>
      <c r="N579" s="246"/>
      <c r="O579" s="1232"/>
      <c r="P579" s="280"/>
      <c r="Q579" s="280"/>
      <c r="Z579" s="246"/>
      <c r="AA579" s="280"/>
      <c r="AB579" s="280"/>
      <c r="AC579" s="280"/>
      <c r="AD579" s="246"/>
      <c r="AE579" s="246"/>
      <c r="AF579" s="246"/>
      <c r="AG579" s="246"/>
      <c r="AH579" s="246"/>
      <c r="AI579" s="246"/>
      <c r="AJ579" s="246"/>
      <c r="AK579" s="246"/>
      <c r="AL579" s="246"/>
      <c r="AM579" s="246"/>
      <c r="AN579" s="246"/>
      <c r="AO579" s="280"/>
      <c r="AP579" s="280"/>
      <c r="AQ579" s="280"/>
    </row>
    <row r="580">
      <c r="E580" s="246"/>
      <c r="F580" s="246"/>
      <c r="G580" s="1667"/>
      <c r="H580" s="246"/>
      <c r="I580" s="246"/>
      <c r="J580" s="246"/>
      <c r="L580" s="1668"/>
      <c r="M580" s="280"/>
      <c r="N580" s="246"/>
      <c r="O580" s="1232"/>
      <c r="P580" s="280"/>
      <c r="Q580" s="280"/>
      <c r="Z580" s="246"/>
      <c r="AA580" s="280"/>
      <c r="AB580" s="280"/>
      <c r="AC580" s="280"/>
      <c r="AD580" s="246"/>
      <c r="AE580" s="246"/>
      <c r="AF580" s="246"/>
      <c r="AG580" s="246"/>
      <c r="AH580" s="246"/>
      <c r="AI580" s="246"/>
      <c r="AJ580" s="246"/>
      <c r="AK580" s="246"/>
      <c r="AL580" s="246"/>
      <c r="AM580" s="246"/>
      <c r="AN580" s="246"/>
      <c r="AO580" s="280"/>
      <c r="AP580" s="280"/>
      <c r="AQ580" s="280"/>
    </row>
    <row r="581">
      <c r="E581" s="246"/>
      <c r="F581" s="246"/>
      <c r="G581" s="1667"/>
      <c r="H581" s="246"/>
      <c r="I581" s="246"/>
      <c r="J581" s="246"/>
      <c r="L581" s="1668"/>
      <c r="M581" s="280"/>
      <c r="N581" s="246"/>
      <c r="O581" s="1232"/>
      <c r="P581" s="280"/>
      <c r="Q581" s="280"/>
      <c r="Z581" s="246"/>
      <c r="AA581" s="280"/>
      <c r="AB581" s="280"/>
      <c r="AC581" s="280"/>
      <c r="AD581" s="246"/>
      <c r="AE581" s="246"/>
      <c r="AF581" s="246"/>
      <c r="AG581" s="246"/>
      <c r="AH581" s="246"/>
      <c r="AI581" s="246"/>
      <c r="AJ581" s="246"/>
      <c r="AK581" s="246"/>
      <c r="AL581" s="246"/>
      <c r="AM581" s="246"/>
      <c r="AN581" s="246"/>
      <c r="AO581" s="280"/>
      <c r="AP581" s="280"/>
      <c r="AQ581" s="280"/>
    </row>
    <row r="582">
      <c r="E582" s="246"/>
      <c r="F582" s="246"/>
      <c r="G582" s="1667"/>
      <c r="H582" s="246"/>
      <c r="I582" s="246"/>
      <c r="J582" s="246"/>
      <c r="L582" s="1668"/>
      <c r="M582" s="280"/>
      <c r="N582" s="246"/>
      <c r="O582" s="1232"/>
      <c r="P582" s="280"/>
      <c r="Q582" s="280"/>
      <c r="Z582" s="246"/>
      <c r="AA582" s="280"/>
      <c r="AB582" s="280"/>
      <c r="AC582" s="280"/>
      <c r="AD582" s="246"/>
      <c r="AE582" s="246"/>
      <c r="AF582" s="246"/>
      <c r="AG582" s="246"/>
      <c r="AH582" s="246"/>
      <c r="AI582" s="246"/>
      <c r="AJ582" s="246"/>
      <c r="AK582" s="246"/>
      <c r="AL582" s="246"/>
      <c r="AM582" s="246"/>
      <c r="AN582" s="246"/>
      <c r="AO582" s="280"/>
      <c r="AP582" s="280"/>
      <c r="AQ582" s="280"/>
    </row>
    <row r="583">
      <c r="E583" s="246"/>
      <c r="F583" s="246"/>
      <c r="G583" s="1667"/>
      <c r="H583" s="246"/>
      <c r="I583" s="246"/>
      <c r="J583" s="246"/>
      <c r="L583" s="1668"/>
      <c r="M583" s="280"/>
      <c r="N583" s="246"/>
      <c r="O583" s="1232"/>
      <c r="P583" s="280"/>
      <c r="Q583" s="280"/>
      <c r="Z583" s="246"/>
      <c r="AA583" s="280"/>
      <c r="AB583" s="280"/>
      <c r="AC583" s="280"/>
      <c r="AD583" s="246"/>
      <c r="AE583" s="246"/>
      <c r="AF583" s="246"/>
      <c r="AG583" s="246"/>
      <c r="AH583" s="246"/>
      <c r="AI583" s="246"/>
      <c r="AJ583" s="246"/>
      <c r="AK583" s="246"/>
      <c r="AL583" s="246"/>
      <c r="AM583" s="246"/>
      <c r="AN583" s="246"/>
      <c r="AO583" s="280"/>
      <c r="AP583" s="280"/>
      <c r="AQ583" s="280"/>
    </row>
    <row r="584">
      <c r="E584" s="246"/>
      <c r="F584" s="246"/>
      <c r="G584" s="1667"/>
      <c r="H584" s="246"/>
      <c r="I584" s="246"/>
      <c r="J584" s="246"/>
      <c r="L584" s="1668"/>
      <c r="M584" s="280"/>
      <c r="N584" s="246"/>
      <c r="O584" s="1232"/>
      <c r="P584" s="280"/>
      <c r="Q584" s="280"/>
      <c r="Z584" s="246"/>
      <c r="AA584" s="280"/>
      <c r="AB584" s="280"/>
      <c r="AC584" s="280"/>
      <c r="AD584" s="246"/>
      <c r="AE584" s="246"/>
      <c r="AF584" s="246"/>
      <c r="AG584" s="246"/>
      <c r="AH584" s="246"/>
      <c r="AI584" s="246"/>
      <c r="AJ584" s="246"/>
      <c r="AK584" s="246"/>
      <c r="AL584" s="246"/>
      <c r="AM584" s="246"/>
      <c r="AN584" s="246"/>
      <c r="AO584" s="280"/>
      <c r="AP584" s="280"/>
      <c r="AQ584" s="280"/>
    </row>
    <row r="585">
      <c r="E585" s="246"/>
      <c r="F585" s="246"/>
      <c r="G585" s="1667"/>
      <c r="H585" s="246"/>
      <c r="I585" s="246"/>
      <c r="J585" s="246"/>
      <c r="L585" s="1668"/>
      <c r="M585" s="280"/>
      <c r="N585" s="246"/>
      <c r="O585" s="1232"/>
      <c r="P585" s="280"/>
      <c r="Q585" s="280"/>
      <c r="Z585" s="246"/>
      <c r="AA585" s="280"/>
      <c r="AB585" s="280"/>
      <c r="AC585" s="280"/>
      <c r="AD585" s="246"/>
      <c r="AE585" s="246"/>
      <c r="AF585" s="246"/>
      <c r="AG585" s="246"/>
      <c r="AH585" s="246"/>
      <c r="AI585" s="246"/>
      <c r="AJ585" s="246"/>
      <c r="AK585" s="246"/>
      <c r="AL585" s="246"/>
      <c r="AM585" s="246"/>
      <c r="AN585" s="246"/>
      <c r="AO585" s="280"/>
      <c r="AP585" s="280"/>
      <c r="AQ585" s="280"/>
    </row>
    <row r="586">
      <c r="E586" s="246"/>
      <c r="F586" s="246"/>
      <c r="G586" s="1667"/>
      <c r="H586" s="246"/>
      <c r="I586" s="246"/>
      <c r="J586" s="246"/>
      <c r="L586" s="1668"/>
      <c r="M586" s="280"/>
      <c r="N586" s="246"/>
      <c r="O586" s="1232"/>
      <c r="P586" s="280"/>
      <c r="Q586" s="280"/>
      <c r="Z586" s="246"/>
      <c r="AA586" s="280"/>
      <c r="AB586" s="280"/>
      <c r="AC586" s="280"/>
      <c r="AD586" s="246"/>
      <c r="AE586" s="246"/>
      <c r="AF586" s="246"/>
      <c r="AG586" s="246"/>
      <c r="AH586" s="246"/>
      <c r="AI586" s="246"/>
      <c r="AJ586" s="246"/>
      <c r="AK586" s="246"/>
      <c r="AL586" s="246"/>
      <c r="AM586" s="246"/>
      <c r="AN586" s="246"/>
      <c r="AO586" s="280"/>
      <c r="AP586" s="280"/>
      <c r="AQ586" s="280"/>
    </row>
    <row r="587">
      <c r="E587" s="246"/>
      <c r="F587" s="246"/>
      <c r="G587" s="1667"/>
      <c r="H587" s="246"/>
      <c r="I587" s="246"/>
      <c r="J587" s="246"/>
      <c r="L587" s="1668"/>
      <c r="M587" s="280"/>
      <c r="N587" s="246"/>
      <c r="O587" s="1232"/>
      <c r="P587" s="280"/>
      <c r="Q587" s="280"/>
      <c r="Z587" s="246"/>
      <c r="AA587" s="280"/>
      <c r="AB587" s="280"/>
      <c r="AC587" s="280"/>
      <c r="AD587" s="246"/>
      <c r="AE587" s="246"/>
      <c r="AF587" s="246"/>
      <c r="AG587" s="246"/>
      <c r="AH587" s="246"/>
      <c r="AI587" s="246"/>
      <c r="AJ587" s="246"/>
      <c r="AK587" s="246"/>
      <c r="AL587" s="246"/>
      <c r="AM587" s="246"/>
      <c r="AN587" s="246"/>
      <c r="AO587" s="280"/>
      <c r="AP587" s="280"/>
      <c r="AQ587" s="280"/>
    </row>
    <row r="588">
      <c r="E588" s="246"/>
      <c r="F588" s="246"/>
      <c r="G588" s="1667"/>
      <c r="H588" s="246"/>
      <c r="I588" s="246"/>
      <c r="J588" s="246"/>
      <c r="L588" s="1668"/>
      <c r="M588" s="280"/>
      <c r="N588" s="246"/>
      <c r="O588" s="1232"/>
      <c r="P588" s="280"/>
      <c r="Q588" s="280"/>
      <c r="Z588" s="246"/>
      <c r="AA588" s="280"/>
      <c r="AB588" s="280"/>
      <c r="AC588" s="280"/>
      <c r="AD588" s="246"/>
      <c r="AE588" s="246"/>
      <c r="AF588" s="246"/>
      <c r="AG588" s="246"/>
      <c r="AH588" s="246"/>
      <c r="AI588" s="246"/>
      <c r="AJ588" s="246"/>
      <c r="AK588" s="246"/>
      <c r="AL588" s="246"/>
      <c r="AM588" s="246"/>
      <c r="AN588" s="246"/>
      <c r="AO588" s="280"/>
      <c r="AP588" s="280"/>
      <c r="AQ588" s="280"/>
    </row>
    <row r="589">
      <c r="E589" s="246"/>
      <c r="F589" s="246"/>
      <c r="G589" s="1667"/>
      <c r="H589" s="246"/>
      <c r="I589" s="246"/>
      <c r="J589" s="246"/>
      <c r="L589" s="1668"/>
      <c r="M589" s="280"/>
      <c r="N589" s="246"/>
      <c r="O589" s="1232"/>
      <c r="P589" s="280"/>
      <c r="Q589" s="280"/>
      <c r="Z589" s="246"/>
      <c r="AA589" s="280"/>
      <c r="AB589" s="280"/>
      <c r="AC589" s="280"/>
      <c r="AD589" s="246"/>
      <c r="AE589" s="246"/>
      <c r="AF589" s="246"/>
      <c r="AG589" s="246"/>
      <c r="AH589" s="246"/>
      <c r="AI589" s="246"/>
      <c r="AJ589" s="246"/>
      <c r="AK589" s="246"/>
      <c r="AL589" s="246"/>
      <c r="AM589" s="246"/>
      <c r="AN589" s="246"/>
      <c r="AO589" s="280"/>
      <c r="AP589" s="280"/>
      <c r="AQ589" s="280"/>
    </row>
    <row r="590">
      <c r="E590" s="246"/>
      <c r="F590" s="246"/>
      <c r="G590" s="1667"/>
      <c r="H590" s="246"/>
      <c r="I590" s="246"/>
      <c r="J590" s="246"/>
      <c r="L590" s="1668"/>
      <c r="M590" s="280"/>
      <c r="N590" s="246"/>
      <c r="O590" s="1232"/>
      <c r="P590" s="280"/>
      <c r="Q590" s="280"/>
      <c r="Z590" s="246"/>
      <c r="AA590" s="280"/>
      <c r="AB590" s="280"/>
      <c r="AC590" s="280"/>
      <c r="AD590" s="246"/>
      <c r="AE590" s="246"/>
      <c r="AF590" s="246"/>
      <c r="AG590" s="246"/>
      <c r="AH590" s="246"/>
      <c r="AI590" s="246"/>
      <c r="AJ590" s="246"/>
      <c r="AK590" s="246"/>
      <c r="AL590" s="246"/>
      <c r="AM590" s="246"/>
      <c r="AN590" s="246"/>
      <c r="AO590" s="280"/>
      <c r="AP590" s="280"/>
      <c r="AQ590" s="280"/>
    </row>
    <row r="591">
      <c r="E591" s="246"/>
      <c r="F591" s="246"/>
      <c r="G591" s="1667"/>
      <c r="H591" s="246"/>
      <c r="I591" s="246"/>
      <c r="J591" s="246"/>
      <c r="L591" s="1668"/>
      <c r="M591" s="280"/>
      <c r="N591" s="246"/>
      <c r="O591" s="1232"/>
      <c r="P591" s="280"/>
      <c r="Q591" s="280"/>
      <c r="Z591" s="246"/>
      <c r="AA591" s="280"/>
      <c r="AB591" s="280"/>
      <c r="AC591" s="280"/>
      <c r="AD591" s="246"/>
      <c r="AE591" s="246"/>
      <c r="AF591" s="246"/>
      <c r="AG591" s="246"/>
      <c r="AH591" s="246"/>
      <c r="AI591" s="246"/>
      <c r="AJ591" s="246"/>
      <c r="AK591" s="246"/>
      <c r="AL591" s="246"/>
      <c r="AM591" s="246"/>
      <c r="AN591" s="246"/>
      <c r="AO591" s="280"/>
      <c r="AP591" s="280"/>
      <c r="AQ591" s="280"/>
    </row>
    <row r="592">
      <c r="E592" s="246"/>
      <c r="F592" s="246"/>
      <c r="G592" s="1667"/>
      <c r="H592" s="246"/>
      <c r="I592" s="246"/>
      <c r="J592" s="246"/>
      <c r="L592" s="1668"/>
      <c r="M592" s="280"/>
      <c r="N592" s="246"/>
      <c r="O592" s="1232"/>
      <c r="P592" s="280"/>
      <c r="Q592" s="280"/>
      <c r="Z592" s="246"/>
      <c r="AA592" s="280"/>
      <c r="AB592" s="280"/>
      <c r="AC592" s="280"/>
      <c r="AD592" s="246"/>
      <c r="AE592" s="246"/>
      <c r="AF592" s="246"/>
      <c r="AG592" s="246"/>
      <c r="AH592" s="246"/>
      <c r="AI592" s="246"/>
      <c r="AJ592" s="246"/>
      <c r="AK592" s="246"/>
      <c r="AL592" s="246"/>
      <c r="AM592" s="246"/>
      <c r="AN592" s="246"/>
      <c r="AO592" s="280"/>
      <c r="AP592" s="280"/>
      <c r="AQ592" s="280"/>
    </row>
    <row r="593">
      <c r="E593" s="246"/>
      <c r="F593" s="246"/>
      <c r="G593" s="1667"/>
      <c r="H593" s="246"/>
      <c r="I593" s="246"/>
      <c r="J593" s="246"/>
      <c r="L593" s="1668"/>
      <c r="M593" s="280"/>
      <c r="N593" s="246"/>
      <c r="O593" s="1232"/>
      <c r="P593" s="280"/>
      <c r="Q593" s="280"/>
      <c r="Z593" s="246"/>
      <c r="AA593" s="280"/>
      <c r="AB593" s="280"/>
      <c r="AC593" s="280"/>
      <c r="AD593" s="246"/>
      <c r="AE593" s="246"/>
      <c r="AF593" s="246"/>
      <c r="AG593" s="246"/>
      <c r="AH593" s="246"/>
      <c r="AI593" s="246"/>
      <c r="AJ593" s="246"/>
      <c r="AK593" s="246"/>
      <c r="AL593" s="246"/>
      <c r="AM593" s="246"/>
      <c r="AN593" s="246"/>
      <c r="AO593" s="280"/>
      <c r="AP593" s="280"/>
      <c r="AQ593" s="280"/>
    </row>
    <row r="594">
      <c r="E594" s="246"/>
      <c r="F594" s="246"/>
      <c r="G594" s="1667"/>
      <c r="H594" s="246"/>
      <c r="I594" s="246"/>
      <c r="J594" s="246"/>
      <c r="L594" s="1668"/>
      <c r="M594" s="280"/>
      <c r="N594" s="246"/>
      <c r="O594" s="1232"/>
      <c r="P594" s="280"/>
      <c r="Q594" s="280"/>
      <c r="Z594" s="246"/>
      <c r="AA594" s="280"/>
      <c r="AB594" s="280"/>
      <c r="AC594" s="280"/>
      <c r="AD594" s="246"/>
      <c r="AE594" s="246"/>
      <c r="AF594" s="246"/>
      <c r="AG594" s="246"/>
      <c r="AH594" s="246"/>
      <c r="AI594" s="246"/>
      <c r="AJ594" s="246"/>
      <c r="AK594" s="246"/>
      <c r="AL594" s="246"/>
      <c r="AM594" s="246"/>
      <c r="AN594" s="246"/>
      <c r="AO594" s="280"/>
      <c r="AP594" s="280"/>
      <c r="AQ594" s="280"/>
    </row>
    <row r="595">
      <c r="E595" s="246"/>
      <c r="F595" s="246"/>
      <c r="G595" s="1667"/>
      <c r="H595" s="246"/>
      <c r="I595" s="246"/>
      <c r="J595" s="246"/>
      <c r="L595" s="1668"/>
      <c r="M595" s="280"/>
      <c r="N595" s="246"/>
      <c r="O595" s="1232"/>
      <c r="P595" s="280"/>
      <c r="Q595" s="280"/>
      <c r="Z595" s="246"/>
      <c r="AA595" s="280"/>
      <c r="AB595" s="280"/>
      <c r="AC595" s="280"/>
      <c r="AD595" s="246"/>
      <c r="AE595" s="246"/>
      <c r="AF595" s="246"/>
      <c r="AG595" s="246"/>
      <c r="AH595" s="246"/>
      <c r="AI595" s="246"/>
      <c r="AJ595" s="246"/>
      <c r="AK595" s="246"/>
      <c r="AL595" s="246"/>
      <c r="AM595" s="246"/>
      <c r="AN595" s="246"/>
      <c r="AO595" s="280"/>
      <c r="AP595" s="280"/>
      <c r="AQ595" s="280"/>
    </row>
    <row r="596">
      <c r="E596" s="246"/>
      <c r="F596" s="246"/>
      <c r="G596" s="1667"/>
      <c r="H596" s="246"/>
      <c r="I596" s="246"/>
      <c r="J596" s="246"/>
      <c r="L596" s="1668"/>
      <c r="M596" s="280"/>
      <c r="N596" s="246"/>
      <c r="O596" s="1232"/>
      <c r="P596" s="280"/>
      <c r="Q596" s="280"/>
      <c r="Z596" s="246"/>
      <c r="AA596" s="280"/>
      <c r="AB596" s="280"/>
      <c r="AC596" s="280"/>
      <c r="AD596" s="246"/>
      <c r="AE596" s="246"/>
      <c r="AF596" s="246"/>
      <c r="AG596" s="246"/>
      <c r="AH596" s="246"/>
      <c r="AI596" s="246"/>
      <c r="AJ596" s="246"/>
      <c r="AK596" s="246"/>
      <c r="AL596" s="246"/>
      <c r="AM596" s="246"/>
      <c r="AN596" s="246"/>
      <c r="AO596" s="280"/>
      <c r="AP596" s="280"/>
      <c r="AQ596" s="280"/>
    </row>
    <row r="597">
      <c r="E597" s="246"/>
      <c r="F597" s="246"/>
      <c r="G597" s="1667"/>
      <c r="H597" s="246"/>
      <c r="I597" s="246"/>
      <c r="J597" s="246"/>
      <c r="L597" s="1668"/>
      <c r="M597" s="280"/>
      <c r="N597" s="246"/>
      <c r="O597" s="1232"/>
      <c r="P597" s="280"/>
      <c r="Q597" s="280"/>
      <c r="Z597" s="246"/>
      <c r="AA597" s="280"/>
      <c r="AB597" s="280"/>
      <c r="AC597" s="280"/>
      <c r="AD597" s="246"/>
      <c r="AE597" s="246"/>
      <c r="AF597" s="246"/>
      <c r="AG597" s="246"/>
      <c r="AH597" s="246"/>
      <c r="AI597" s="246"/>
      <c r="AJ597" s="246"/>
      <c r="AK597" s="246"/>
      <c r="AL597" s="246"/>
      <c r="AM597" s="246"/>
      <c r="AN597" s="246"/>
      <c r="AO597" s="280"/>
      <c r="AP597" s="280"/>
      <c r="AQ597" s="280"/>
    </row>
    <row r="598">
      <c r="E598" s="246"/>
      <c r="F598" s="246"/>
      <c r="G598" s="1667"/>
      <c r="H598" s="246"/>
      <c r="I598" s="246"/>
      <c r="J598" s="246"/>
      <c r="L598" s="1668"/>
      <c r="M598" s="280"/>
      <c r="N598" s="246"/>
      <c r="O598" s="1232"/>
      <c r="P598" s="280"/>
      <c r="Q598" s="280"/>
      <c r="Z598" s="246"/>
      <c r="AA598" s="280"/>
      <c r="AB598" s="280"/>
      <c r="AC598" s="280"/>
      <c r="AD598" s="246"/>
      <c r="AE598" s="246"/>
      <c r="AF598" s="246"/>
      <c r="AG598" s="246"/>
      <c r="AH598" s="246"/>
      <c r="AI598" s="246"/>
      <c r="AJ598" s="246"/>
      <c r="AK598" s="246"/>
      <c r="AL598" s="246"/>
      <c r="AM598" s="246"/>
      <c r="AN598" s="246"/>
      <c r="AO598" s="280"/>
      <c r="AP598" s="280"/>
      <c r="AQ598" s="280"/>
    </row>
    <row r="599">
      <c r="E599" s="246"/>
      <c r="F599" s="246"/>
      <c r="G599" s="1667"/>
      <c r="H599" s="246"/>
      <c r="I599" s="246"/>
      <c r="J599" s="246"/>
      <c r="L599" s="1668"/>
      <c r="M599" s="280"/>
      <c r="N599" s="246"/>
      <c r="O599" s="1232"/>
      <c r="P599" s="280"/>
      <c r="Q599" s="280"/>
      <c r="Z599" s="246"/>
      <c r="AA599" s="280"/>
      <c r="AB599" s="280"/>
      <c r="AC599" s="280"/>
      <c r="AD599" s="246"/>
      <c r="AE599" s="246"/>
      <c r="AF599" s="246"/>
      <c r="AG599" s="246"/>
      <c r="AH599" s="246"/>
      <c r="AI599" s="246"/>
      <c r="AJ599" s="246"/>
      <c r="AK599" s="246"/>
      <c r="AL599" s="246"/>
      <c r="AM599" s="246"/>
      <c r="AN599" s="246"/>
      <c r="AO599" s="280"/>
      <c r="AP599" s="280"/>
      <c r="AQ599" s="280"/>
    </row>
    <row r="600">
      <c r="E600" s="246"/>
      <c r="F600" s="246"/>
      <c r="G600" s="1667"/>
      <c r="H600" s="246"/>
      <c r="I600" s="246"/>
      <c r="J600" s="246"/>
      <c r="L600" s="1668"/>
      <c r="M600" s="280"/>
      <c r="N600" s="246"/>
      <c r="O600" s="1232"/>
      <c r="P600" s="280"/>
      <c r="Q600" s="280"/>
      <c r="Z600" s="246"/>
      <c r="AA600" s="280"/>
      <c r="AB600" s="280"/>
      <c r="AC600" s="280"/>
      <c r="AD600" s="246"/>
      <c r="AE600" s="246"/>
      <c r="AF600" s="246"/>
      <c r="AG600" s="246"/>
      <c r="AH600" s="246"/>
      <c r="AI600" s="246"/>
      <c r="AJ600" s="246"/>
      <c r="AK600" s="246"/>
      <c r="AL600" s="246"/>
      <c r="AM600" s="246"/>
      <c r="AN600" s="246"/>
      <c r="AO600" s="280"/>
      <c r="AP600" s="280"/>
      <c r="AQ600" s="280"/>
    </row>
    <row r="601">
      <c r="E601" s="246"/>
      <c r="F601" s="246"/>
      <c r="G601" s="1667"/>
      <c r="H601" s="246"/>
      <c r="I601" s="246"/>
      <c r="J601" s="246"/>
      <c r="L601" s="1668"/>
      <c r="M601" s="280"/>
      <c r="N601" s="246"/>
      <c r="O601" s="1232"/>
      <c r="P601" s="280"/>
      <c r="Q601" s="280"/>
      <c r="Z601" s="246"/>
      <c r="AA601" s="280"/>
      <c r="AB601" s="280"/>
      <c r="AC601" s="280"/>
      <c r="AD601" s="246"/>
      <c r="AE601" s="246"/>
      <c r="AF601" s="246"/>
      <c r="AG601" s="246"/>
      <c r="AH601" s="246"/>
      <c r="AI601" s="246"/>
      <c r="AJ601" s="246"/>
      <c r="AK601" s="246"/>
      <c r="AL601" s="246"/>
      <c r="AM601" s="246"/>
      <c r="AN601" s="246"/>
      <c r="AO601" s="280"/>
      <c r="AP601" s="280"/>
      <c r="AQ601" s="280"/>
    </row>
    <row r="602">
      <c r="E602" s="246"/>
      <c r="F602" s="246"/>
      <c r="G602" s="1667"/>
      <c r="H602" s="246"/>
      <c r="I602" s="246"/>
      <c r="J602" s="246"/>
      <c r="L602" s="1668"/>
      <c r="M602" s="280"/>
      <c r="N602" s="246"/>
      <c r="O602" s="1232"/>
      <c r="P602" s="280"/>
      <c r="Q602" s="280"/>
      <c r="Z602" s="246"/>
      <c r="AA602" s="280"/>
      <c r="AB602" s="280"/>
      <c r="AC602" s="280"/>
      <c r="AD602" s="246"/>
      <c r="AE602" s="246"/>
      <c r="AF602" s="246"/>
      <c r="AG602" s="246"/>
      <c r="AH602" s="246"/>
      <c r="AI602" s="246"/>
      <c r="AJ602" s="246"/>
      <c r="AK602" s="246"/>
      <c r="AL602" s="246"/>
      <c r="AM602" s="246"/>
      <c r="AN602" s="246"/>
      <c r="AO602" s="280"/>
      <c r="AP602" s="280"/>
      <c r="AQ602" s="280"/>
    </row>
    <row r="603">
      <c r="E603" s="246"/>
      <c r="F603" s="246"/>
      <c r="G603" s="1667"/>
      <c r="H603" s="246"/>
      <c r="I603" s="246"/>
      <c r="J603" s="246"/>
      <c r="L603" s="1668"/>
      <c r="M603" s="280"/>
      <c r="N603" s="246"/>
      <c r="O603" s="1232"/>
      <c r="P603" s="280"/>
      <c r="Q603" s="280"/>
      <c r="Z603" s="246"/>
      <c r="AA603" s="280"/>
      <c r="AB603" s="280"/>
      <c r="AC603" s="280"/>
      <c r="AD603" s="246"/>
      <c r="AE603" s="246"/>
      <c r="AF603" s="246"/>
      <c r="AG603" s="246"/>
      <c r="AH603" s="246"/>
      <c r="AI603" s="246"/>
      <c r="AJ603" s="246"/>
      <c r="AK603" s="246"/>
      <c r="AL603" s="246"/>
      <c r="AM603" s="246"/>
      <c r="AN603" s="246"/>
      <c r="AO603" s="280"/>
      <c r="AP603" s="280"/>
      <c r="AQ603" s="280"/>
    </row>
    <row r="604">
      <c r="E604" s="246"/>
      <c r="F604" s="246"/>
      <c r="G604" s="1667"/>
      <c r="H604" s="246"/>
      <c r="I604" s="246"/>
      <c r="J604" s="246"/>
      <c r="L604" s="1668"/>
      <c r="M604" s="280"/>
      <c r="N604" s="246"/>
      <c r="O604" s="1232"/>
      <c r="P604" s="280"/>
      <c r="Q604" s="280"/>
      <c r="Z604" s="246"/>
      <c r="AA604" s="280"/>
      <c r="AB604" s="280"/>
      <c r="AC604" s="280"/>
      <c r="AD604" s="246"/>
      <c r="AE604" s="246"/>
      <c r="AF604" s="246"/>
      <c r="AG604" s="246"/>
      <c r="AH604" s="246"/>
      <c r="AI604" s="246"/>
      <c r="AJ604" s="246"/>
      <c r="AK604" s="246"/>
      <c r="AL604" s="246"/>
      <c r="AM604" s="246"/>
      <c r="AN604" s="246"/>
      <c r="AO604" s="280"/>
      <c r="AP604" s="280"/>
      <c r="AQ604" s="280"/>
    </row>
    <row r="605">
      <c r="E605" s="246"/>
      <c r="F605" s="246"/>
      <c r="G605" s="1667"/>
      <c r="H605" s="246"/>
      <c r="I605" s="246"/>
      <c r="J605" s="246"/>
      <c r="L605" s="1668"/>
      <c r="M605" s="280"/>
      <c r="N605" s="246"/>
      <c r="O605" s="1232"/>
      <c r="P605" s="280"/>
      <c r="Q605" s="280"/>
      <c r="Z605" s="246"/>
      <c r="AA605" s="280"/>
      <c r="AB605" s="280"/>
      <c r="AC605" s="280"/>
      <c r="AD605" s="246"/>
      <c r="AE605" s="246"/>
      <c r="AF605" s="246"/>
      <c r="AG605" s="246"/>
      <c r="AH605" s="246"/>
      <c r="AI605" s="246"/>
      <c r="AJ605" s="246"/>
      <c r="AK605" s="246"/>
      <c r="AL605" s="246"/>
      <c r="AM605" s="246"/>
      <c r="AN605" s="246"/>
      <c r="AO605" s="280"/>
      <c r="AP605" s="280"/>
      <c r="AQ605" s="280"/>
    </row>
    <row r="606">
      <c r="E606" s="246"/>
      <c r="F606" s="246"/>
      <c r="G606" s="1667"/>
      <c r="H606" s="246"/>
      <c r="I606" s="246"/>
      <c r="J606" s="246"/>
      <c r="L606" s="1668"/>
      <c r="M606" s="280"/>
      <c r="N606" s="246"/>
      <c r="O606" s="1232"/>
      <c r="P606" s="280"/>
      <c r="Q606" s="280"/>
      <c r="Z606" s="246"/>
      <c r="AA606" s="280"/>
      <c r="AB606" s="280"/>
      <c r="AC606" s="280"/>
      <c r="AD606" s="246"/>
      <c r="AE606" s="246"/>
      <c r="AF606" s="246"/>
      <c r="AG606" s="246"/>
      <c r="AH606" s="246"/>
      <c r="AI606" s="246"/>
      <c r="AJ606" s="246"/>
      <c r="AK606" s="246"/>
      <c r="AL606" s="246"/>
      <c r="AM606" s="246"/>
      <c r="AN606" s="246"/>
      <c r="AO606" s="280"/>
      <c r="AP606" s="280"/>
      <c r="AQ606" s="280"/>
    </row>
    <row r="607">
      <c r="E607" s="246"/>
      <c r="F607" s="246"/>
      <c r="G607" s="1667"/>
      <c r="H607" s="246"/>
      <c r="I607" s="246"/>
      <c r="J607" s="246"/>
      <c r="L607" s="1668"/>
      <c r="M607" s="280"/>
      <c r="N607" s="246"/>
      <c r="O607" s="1232"/>
      <c r="P607" s="280"/>
      <c r="Q607" s="280"/>
      <c r="Z607" s="246"/>
      <c r="AA607" s="280"/>
      <c r="AB607" s="280"/>
      <c r="AC607" s="280"/>
      <c r="AD607" s="246"/>
      <c r="AE607" s="246"/>
      <c r="AF607" s="246"/>
      <c r="AG607" s="246"/>
      <c r="AH607" s="246"/>
      <c r="AI607" s="246"/>
      <c r="AJ607" s="246"/>
      <c r="AK607" s="246"/>
      <c r="AL607" s="246"/>
      <c r="AM607" s="246"/>
      <c r="AN607" s="246"/>
      <c r="AO607" s="280"/>
      <c r="AP607" s="280"/>
      <c r="AQ607" s="280"/>
    </row>
    <row r="608">
      <c r="E608" s="246"/>
      <c r="F608" s="246"/>
      <c r="G608" s="1667"/>
      <c r="H608" s="246"/>
      <c r="I608" s="246"/>
      <c r="J608" s="246"/>
      <c r="L608" s="1668"/>
      <c r="M608" s="280"/>
      <c r="N608" s="246"/>
      <c r="O608" s="1232"/>
      <c r="P608" s="280"/>
      <c r="Q608" s="280"/>
      <c r="Z608" s="246"/>
      <c r="AA608" s="280"/>
      <c r="AB608" s="280"/>
      <c r="AC608" s="280"/>
      <c r="AD608" s="246"/>
      <c r="AE608" s="246"/>
      <c r="AF608" s="246"/>
      <c r="AG608" s="246"/>
      <c r="AH608" s="246"/>
      <c r="AI608" s="246"/>
      <c r="AJ608" s="246"/>
      <c r="AK608" s="246"/>
      <c r="AL608" s="246"/>
      <c r="AM608" s="246"/>
      <c r="AN608" s="246"/>
      <c r="AO608" s="280"/>
      <c r="AP608" s="280"/>
      <c r="AQ608" s="280"/>
    </row>
    <row r="609">
      <c r="E609" s="246"/>
      <c r="F609" s="246"/>
      <c r="G609" s="1667"/>
      <c r="H609" s="246"/>
      <c r="I609" s="246"/>
      <c r="J609" s="246"/>
      <c r="L609" s="1668"/>
      <c r="M609" s="280"/>
      <c r="N609" s="246"/>
      <c r="O609" s="1232"/>
      <c r="P609" s="280"/>
      <c r="Q609" s="280"/>
      <c r="Z609" s="246"/>
      <c r="AA609" s="280"/>
      <c r="AB609" s="280"/>
      <c r="AC609" s="280"/>
      <c r="AD609" s="246"/>
      <c r="AE609" s="246"/>
      <c r="AF609" s="246"/>
      <c r="AG609" s="246"/>
      <c r="AH609" s="246"/>
      <c r="AI609" s="246"/>
      <c r="AJ609" s="246"/>
      <c r="AK609" s="246"/>
      <c r="AL609" s="246"/>
      <c r="AM609" s="246"/>
      <c r="AN609" s="246"/>
      <c r="AO609" s="280"/>
      <c r="AP609" s="280"/>
      <c r="AQ609" s="280"/>
    </row>
    <row r="610">
      <c r="E610" s="246"/>
      <c r="F610" s="246"/>
      <c r="G610" s="1667"/>
      <c r="H610" s="246"/>
      <c r="I610" s="246"/>
      <c r="J610" s="246"/>
      <c r="L610" s="1668"/>
      <c r="M610" s="280"/>
      <c r="N610" s="246"/>
      <c r="O610" s="1232"/>
      <c r="P610" s="280"/>
      <c r="Q610" s="280"/>
      <c r="Z610" s="246"/>
      <c r="AA610" s="280"/>
      <c r="AB610" s="280"/>
      <c r="AC610" s="280"/>
      <c r="AD610" s="246"/>
      <c r="AE610" s="246"/>
      <c r="AF610" s="246"/>
      <c r="AG610" s="246"/>
      <c r="AH610" s="246"/>
      <c r="AI610" s="246"/>
      <c r="AJ610" s="246"/>
      <c r="AK610" s="246"/>
      <c r="AL610" s="246"/>
      <c r="AM610" s="246"/>
      <c r="AN610" s="246"/>
      <c r="AO610" s="280"/>
      <c r="AP610" s="280"/>
      <c r="AQ610" s="280"/>
    </row>
    <row r="611">
      <c r="E611" s="246"/>
      <c r="F611" s="246"/>
      <c r="G611" s="1667"/>
      <c r="H611" s="246"/>
      <c r="I611" s="246"/>
      <c r="J611" s="246"/>
      <c r="L611" s="1668"/>
      <c r="M611" s="280"/>
      <c r="N611" s="246"/>
      <c r="O611" s="1232"/>
      <c r="P611" s="280"/>
      <c r="Q611" s="280"/>
      <c r="Z611" s="246"/>
      <c r="AA611" s="280"/>
      <c r="AB611" s="280"/>
      <c r="AC611" s="280"/>
      <c r="AD611" s="246"/>
      <c r="AE611" s="246"/>
      <c r="AF611" s="246"/>
      <c r="AG611" s="246"/>
      <c r="AH611" s="246"/>
      <c r="AI611" s="246"/>
      <c r="AJ611" s="246"/>
      <c r="AK611" s="246"/>
      <c r="AL611" s="246"/>
      <c r="AM611" s="246"/>
      <c r="AN611" s="246"/>
      <c r="AO611" s="280"/>
      <c r="AP611" s="280"/>
      <c r="AQ611" s="280"/>
    </row>
    <row r="612">
      <c r="E612" s="246"/>
      <c r="F612" s="246"/>
      <c r="G612" s="1667"/>
      <c r="H612" s="246"/>
      <c r="I612" s="246"/>
      <c r="J612" s="246"/>
      <c r="L612" s="1668"/>
      <c r="M612" s="280"/>
      <c r="N612" s="246"/>
      <c r="O612" s="1232"/>
      <c r="P612" s="280"/>
      <c r="Q612" s="280"/>
      <c r="Z612" s="246"/>
      <c r="AA612" s="280"/>
      <c r="AB612" s="280"/>
      <c r="AC612" s="280"/>
      <c r="AD612" s="246"/>
      <c r="AE612" s="246"/>
      <c r="AF612" s="246"/>
      <c r="AG612" s="246"/>
      <c r="AH612" s="246"/>
      <c r="AI612" s="246"/>
      <c r="AJ612" s="246"/>
      <c r="AK612" s="246"/>
      <c r="AL612" s="246"/>
      <c r="AM612" s="246"/>
      <c r="AN612" s="246"/>
      <c r="AO612" s="280"/>
      <c r="AP612" s="280"/>
      <c r="AQ612" s="280"/>
    </row>
    <row r="613">
      <c r="E613" s="246"/>
      <c r="F613" s="246"/>
      <c r="G613" s="1667"/>
      <c r="H613" s="246"/>
      <c r="I613" s="246"/>
      <c r="J613" s="246"/>
      <c r="L613" s="1668"/>
      <c r="M613" s="280"/>
      <c r="N613" s="246"/>
      <c r="O613" s="1232"/>
      <c r="P613" s="280"/>
      <c r="Q613" s="280"/>
      <c r="Z613" s="246"/>
      <c r="AA613" s="280"/>
      <c r="AB613" s="280"/>
      <c r="AC613" s="280"/>
      <c r="AD613" s="246"/>
      <c r="AE613" s="246"/>
      <c r="AF613" s="246"/>
      <c r="AG613" s="246"/>
      <c r="AH613" s="246"/>
      <c r="AI613" s="246"/>
      <c r="AJ613" s="246"/>
      <c r="AK613" s="246"/>
      <c r="AL613" s="246"/>
      <c r="AM613" s="246"/>
      <c r="AN613" s="246"/>
      <c r="AO613" s="280"/>
      <c r="AP613" s="280"/>
      <c r="AQ613" s="280"/>
    </row>
    <row r="614">
      <c r="E614" s="246"/>
      <c r="F614" s="246"/>
      <c r="G614" s="1667"/>
      <c r="H614" s="246"/>
      <c r="I614" s="246"/>
      <c r="J614" s="246"/>
      <c r="L614" s="1668"/>
      <c r="M614" s="280"/>
      <c r="N614" s="246"/>
      <c r="O614" s="1232"/>
      <c r="P614" s="280"/>
      <c r="Q614" s="280"/>
      <c r="Z614" s="246"/>
      <c r="AA614" s="280"/>
      <c r="AB614" s="280"/>
      <c r="AC614" s="280"/>
      <c r="AD614" s="246"/>
      <c r="AE614" s="246"/>
      <c r="AF614" s="246"/>
      <c r="AG614" s="246"/>
      <c r="AH614" s="246"/>
      <c r="AI614" s="246"/>
      <c r="AJ614" s="246"/>
      <c r="AK614" s="246"/>
      <c r="AL614" s="246"/>
      <c r="AM614" s="246"/>
      <c r="AN614" s="246"/>
      <c r="AO614" s="280"/>
      <c r="AP614" s="280"/>
      <c r="AQ614" s="280"/>
    </row>
    <row r="615">
      <c r="E615" s="246"/>
      <c r="F615" s="246"/>
      <c r="G615" s="1667"/>
      <c r="H615" s="246"/>
      <c r="I615" s="246"/>
      <c r="J615" s="246"/>
      <c r="L615" s="1668"/>
      <c r="M615" s="280"/>
      <c r="N615" s="246"/>
      <c r="O615" s="1232"/>
      <c r="P615" s="280"/>
      <c r="Q615" s="280"/>
      <c r="Z615" s="246"/>
      <c r="AA615" s="280"/>
      <c r="AB615" s="280"/>
      <c r="AC615" s="280"/>
      <c r="AD615" s="246"/>
      <c r="AE615" s="246"/>
      <c r="AF615" s="246"/>
      <c r="AG615" s="246"/>
      <c r="AH615" s="246"/>
      <c r="AI615" s="246"/>
      <c r="AJ615" s="246"/>
      <c r="AK615" s="246"/>
      <c r="AL615" s="246"/>
      <c r="AM615" s="246"/>
      <c r="AN615" s="246"/>
      <c r="AO615" s="280"/>
      <c r="AP615" s="280"/>
      <c r="AQ615" s="280"/>
    </row>
    <row r="616">
      <c r="E616" s="246"/>
      <c r="F616" s="246"/>
      <c r="G616" s="1667"/>
      <c r="H616" s="246"/>
      <c r="I616" s="246"/>
      <c r="J616" s="246"/>
      <c r="L616" s="1668"/>
      <c r="M616" s="280"/>
      <c r="N616" s="246"/>
      <c r="O616" s="1232"/>
      <c r="P616" s="280"/>
      <c r="Q616" s="280"/>
      <c r="Z616" s="246"/>
      <c r="AA616" s="280"/>
      <c r="AB616" s="280"/>
      <c r="AC616" s="280"/>
      <c r="AD616" s="246"/>
      <c r="AE616" s="246"/>
      <c r="AF616" s="246"/>
      <c r="AG616" s="246"/>
      <c r="AH616" s="246"/>
      <c r="AI616" s="246"/>
      <c r="AJ616" s="246"/>
      <c r="AK616" s="246"/>
      <c r="AL616" s="246"/>
      <c r="AM616" s="246"/>
      <c r="AN616" s="246"/>
      <c r="AO616" s="280"/>
      <c r="AP616" s="280"/>
      <c r="AQ616" s="280"/>
    </row>
    <row r="617">
      <c r="E617" s="246"/>
      <c r="F617" s="246"/>
      <c r="G617" s="1667"/>
      <c r="H617" s="246"/>
      <c r="I617" s="246"/>
      <c r="J617" s="246"/>
      <c r="L617" s="1668"/>
      <c r="M617" s="280"/>
      <c r="N617" s="246"/>
      <c r="O617" s="1232"/>
      <c r="P617" s="280"/>
      <c r="Q617" s="280"/>
      <c r="Z617" s="246"/>
      <c r="AA617" s="280"/>
      <c r="AB617" s="280"/>
      <c r="AC617" s="280"/>
      <c r="AD617" s="246"/>
      <c r="AE617" s="246"/>
      <c r="AF617" s="246"/>
      <c r="AG617" s="246"/>
      <c r="AH617" s="246"/>
      <c r="AI617" s="246"/>
      <c r="AJ617" s="246"/>
      <c r="AK617" s="246"/>
      <c r="AL617" s="246"/>
      <c r="AM617" s="246"/>
      <c r="AN617" s="246"/>
      <c r="AO617" s="280"/>
      <c r="AP617" s="280"/>
      <c r="AQ617" s="280"/>
    </row>
    <row r="618">
      <c r="E618" s="246"/>
      <c r="F618" s="246"/>
      <c r="G618" s="1667"/>
      <c r="H618" s="246"/>
      <c r="I618" s="246"/>
      <c r="J618" s="246"/>
      <c r="L618" s="1668"/>
      <c r="M618" s="280"/>
      <c r="N618" s="246"/>
      <c r="O618" s="1232"/>
      <c r="P618" s="280"/>
      <c r="Q618" s="280"/>
      <c r="Z618" s="246"/>
      <c r="AA618" s="280"/>
      <c r="AB618" s="280"/>
      <c r="AC618" s="280"/>
      <c r="AD618" s="246"/>
      <c r="AE618" s="246"/>
      <c r="AF618" s="246"/>
      <c r="AG618" s="246"/>
      <c r="AH618" s="246"/>
      <c r="AI618" s="246"/>
      <c r="AJ618" s="246"/>
      <c r="AK618" s="246"/>
      <c r="AL618" s="246"/>
      <c r="AM618" s="246"/>
      <c r="AN618" s="246"/>
      <c r="AO618" s="280"/>
      <c r="AP618" s="280"/>
      <c r="AQ618" s="280"/>
    </row>
    <row r="619">
      <c r="E619" s="246"/>
      <c r="F619" s="246"/>
      <c r="G619" s="1667"/>
      <c r="H619" s="246"/>
      <c r="I619" s="246"/>
      <c r="J619" s="246"/>
      <c r="L619" s="1668"/>
      <c r="M619" s="280"/>
      <c r="N619" s="246"/>
      <c r="O619" s="1232"/>
      <c r="P619" s="280"/>
      <c r="Q619" s="280"/>
      <c r="Z619" s="246"/>
      <c r="AA619" s="280"/>
      <c r="AB619" s="280"/>
      <c r="AC619" s="280"/>
      <c r="AD619" s="246"/>
      <c r="AE619" s="246"/>
      <c r="AF619" s="246"/>
      <c r="AG619" s="246"/>
      <c r="AH619" s="246"/>
      <c r="AI619" s="246"/>
      <c r="AJ619" s="246"/>
      <c r="AK619" s="246"/>
      <c r="AL619" s="246"/>
      <c r="AM619" s="246"/>
      <c r="AN619" s="246"/>
      <c r="AO619" s="280"/>
      <c r="AP619" s="280"/>
      <c r="AQ619" s="280"/>
    </row>
    <row r="620">
      <c r="E620" s="246"/>
      <c r="F620" s="246"/>
      <c r="G620" s="1667"/>
      <c r="H620" s="246"/>
      <c r="I620" s="246"/>
      <c r="J620" s="246"/>
      <c r="L620" s="1668"/>
      <c r="M620" s="280"/>
      <c r="N620" s="246"/>
      <c r="O620" s="1232"/>
      <c r="P620" s="280"/>
      <c r="Q620" s="280"/>
      <c r="Z620" s="246"/>
      <c r="AA620" s="280"/>
      <c r="AB620" s="280"/>
      <c r="AC620" s="280"/>
      <c r="AD620" s="246"/>
      <c r="AE620" s="246"/>
      <c r="AF620" s="246"/>
      <c r="AG620" s="246"/>
      <c r="AH620" s="246"/>
      <c r="AI620" s="246"/>
      <c r="AJ620" s="246"/>
      <c r="AK620" s="246"/>
      <c r="AL620" s="246"/>
      <c r="AM620" s="246"/>
      <c r="AN620" s="246"/>
      <c r="AO620" s="280"/>
      <c r="AP620" s="280"/>
      <c r="AQ620" s="280"/>
    </row>
    <row r="621">
      <c r="E621" s="246"/>
      <c r="F621" s="246"/>
      <c r="G621" s="1667"/>
      <c r="H621" s="246"/>
      <c r="I621" s="246"/>
      <c r="J621" s="246"/>
      <c r="L621" s="1668"/>
      <c r="M621" s="280"/>
      <c r="N621" s="246"/>
      <c r="O621" s="1232"/>
      <c r="P621" s="280"/>
      <c r="Q621" s="280"/>
      <c r="Z621" s="246"/>
      <c r="AA621" s="280"/>
      <c r="AB621" s="280"/>
      <c r="AC621" s="280"/>
      <c r="AD621" s="246"/>
      <c r="AE621" s="246"/>
      <c r="AF621" s="246"/>
      <c r="AG621" s="246"/>
      <c r="AH621" s="246"/>
      <c r="AI621" s="246"/>
      <c r="AJ621" s="246"/>
      <c r="AK621" s="246"/>
      <c r="AL621" s="246"/>
      <c r="AM621" s="246"/>
      <c r="AN621" s="246"/>
      <c r="AO621" s="280"/>
      <c r="AP621" s="280"/>
      <c r="AQ621" s="280"/>
    </row>
    <row r="622">
      <c r="E622" s="246"/>
      <c r="F622" s="246"/>
      <c r="G622" s="1667"/>
      <c r="H622" s="246"/>
      <c r="I622" s="246"/>
      <c r="J622" s="246"/>
      <c r="L622" s="1668"/>
      <c r="M622" s="280"/>
      <c r="N622" s="246"/>
      <c r="O622" s="1232"/>
      <c r="P622" s="280"/>
      <c r="Q622" s="280"/>
      <c r="Z622" s="246"/>
      <c r="AA622" s="280"/>
      <c r="AB622" s="280"/>
      <c r="AC622" s="280"/>
      <c r="AD622" s="246"/>
      <c r="AE622" s="246"/>
      <c r="AF622" s="246"/>
      <c r="AG622" s="246"/>
      <c r="AH622" s="246"/>
      <c r="AI622" s="246"/>
      <c r="AJ622" s="246"/>
      <c r="AK622" s="246"/>
      <c r="AL622" s="246"/>
      <c r="AM622" s="246"/>
      <c r="AN622" s="246"/>
      <c r="AO622" s="280"/>
      <c r="AP622" s="280"/>
      <c r="AQ622" s="280"/>
    </row>
    <row r="623">
      <c r="E623" s="246"/>
      <c r="F623" s="246"/>
      <c r="G623" s="1667"/>
      <c r="H623" s="246"/>
      <c r="I623" s="246"/>
      <c r="J623" s="246"/>
      <c r="L623" s="1668"/>
      <c r="M623" s="280"/>
      <c r="N623" s="246"/>
      <c r="O623" s="1232"/>
      <c r="P623" s="280"/>
      <c r="Q623" s="280"/>
      <c r="Z623" s="246"/>
      <c r="AA623" s="280"/>
      <c r="AB623" s="280"/>
      <c r="AC623" s="280"/>
      <c r="AD623" s="246"/>
      <c r="AE623" s="246"/>
      <c r="AF623" s="246"/>
      <c r="AG623" s="246"/>
      <c r="AH623" s="246"/>
      <c r="AI623" s="246"/>
      <c r="AJ623" s="246"/>
      <c r="AK623" s="246"/>
      <c r="AL623" s="246"/>
      <c r="AM623" s="246"/>
      <c r="AN623" s="246"/>
      <c r="AO623" s="280"/>
      <c r="AP623" s="280"/>
      <c r="AQ623" s="280"/>
    </row>
    <row r="624">
      <c r="E624" s="246"/>
      <c r="F624" s="246"/>
      <c r="G624" s="1667"/>
      <c r="H624" s="246"/>
      <c r="I624" s="246"/>
      <c r="J624" s="246"/>
      <c r="L624" s="1668"/>
      <c r="M624" s="280"/>
      <c r="N624" s="246"/>
      <c r="O624" s="1232"/>
      <c r="P624" s="280"/>
      <c r="Q624" s="280"/>
      <c r="Z624" s="246"/>
      <c r="AA624" s="280"/>
      <c r="AB624" s="280"/>
      <c r="AC624" s="280"/>
      <c r="AD624" s="246"/>
      <c r="AE624" s="246"/>
      <c r="AF624" s="246"/>
      <c r="AG624" s="246"/>
      <c r="AH624" s="246"/>
      <c r="AI624" s="246"/>
      <c r="AJ624" s="246"/>
      <c r="AK624" s="246"/>
      <c r="AL624" s="246"/>
      <c r="AM624" s="246"/>
      <c r="AN624" s="246"/>
      <c r="AO624" s="280"/>
      <c r="AP624" s="280"/>
      <c r="AQ624" s="280"/>
    </row>
    <row r="625">
      <c r="E625" s="246"/>
      <c r="F625" s="246"/>
      <c r="G625" s="1667"/>
      <c r="H625" s="246"/>
      <c r="I625" s="246"/>
      <c r="J625" s="246"/>
      <c r="L625" s="1668"/>
      <c r="M625" s="280"/>
      <c r="N625" s="246"/>
      <c r="O625" s="1232"/>
      <c r="P625" s="280"/>
      <c r="Q625" s="280"/>
      <c r="Z625" s="246"/>
      <c r="AA625" s="280"/>
      <c r="AB625" s="280"/>
      <c r="AC625" s="280"/>
      <c r="AD625" s="246"/>
      <c r="AE625" s="246"/>
      <c r="AF625" s="246"/>
      <c r="AG625" s="246"/>
      <c r="AH625" s="246"/>
      <c r="AI625" s="246"/>
      <c r="AJ625" s="246"/>
      <c r="AK625" s="246"/>
      <c r="AL625" s="246"/>
      <c r="AM625" s="246"/>
      <c r="AN625" s="246"/>
      <c r="AO625" s="280"/>
      <c r="AP625" s="280"/>
      <c r="AQ625" s="280"/>
    </row>
    <row r="626">
      <c r="E626" s="246"/>
      <c r="F626" s="246"/>
      <c r="G626" s="1667"/>
      <c r="H626" s="246"/>
      <c r="I626" s="246"/>
      <c r="J626" s="246"/>
      <c r="L626" s="1668"/>
      <c r="M626" s="280"/>
      <c r="N626" s="246"/>
      <c r="O626" s="1232"/>
      <c r="P626" s="280"/>
      <c r="Q626" s="280"/>
      <c r="Z626" s="246"/>
      <c r="AA626" s="280"/>
      <c r="AB626" s="280"/>
      <c r="AC626" s="280"/>
      <c r="AD626" s="246"/>
      <c r="AE626" s="246"/>
      <c r="AF626" s="246"/>
      <c r="AG626" s="246"/>
      <c r="AH626" s="246"/>
      <c r="AI626" s="246"/>
      <c r="AJ626" s="246"/>
      <c r="AK626" s="246"/>
      <c r="AL626" s="246"/>
      <c r="AM626" s="246"/>
      <c r="AN626" s="246"/>
      <c r="AO626" s="280"/>
      <c r="AP626" s="280"/>
      <c r="AQ626" s="280"/>
    </row>
    <row r="627">
      <c r="E627" s="246"/>
      <c r="F627" s="246"/>
      <c r="G627" s="1667"/>
      <c r="H627" s="246"/>
      <c r="I627" s="246"/>
      <c r="J627" s="246"/>
      <c r="L627" s="1668"/>
      <c r="M627" s="280"/>
      <c r="N627" s="246"/>
      <c r="O627" s="1232"/>
      <c r="P627" s="280"/>
      <c r="Q627" s="280"/>
      <c r="Z627" s="246"/>
      <c r="AA627" s="280"/>
      <c r="AB627" s="280"/>
      <c r="AC627" s="280"/>
      <c r="AD627" s="246"/>
      <c r="AE627" s="246"/>
      <c r="AF627" s="246"/>
      <c r="AG627" s="246"/>
      <c r="AH627" s="246"/>
      <c r="AI627" s="246"/>
      <c r="AJ627" s="246"/>
      <c r="AK627" s="246"/>
      <c r="AL627" s="246"/>
      <c r="AM627" s="246"/>
      <c r="AN627" s="246"/>
      <c r="AO627" s="280"/>
      <c r="AP627" s="280"/>
      <c r="AQ627" s="280"/>
    </row>
    <row r="628">
      <c r="E628" s="246"/>
      <c r="F628" s="246"/>
      <c r="G628" s="1667"/>
      <c r="H628" s="246"/>
      <c r="I628" s="246"/>
      <c r="J628" s="246"/>
      <c r="L628" s="1668"/>
      <c r="M628" s="280"/>
      <c r="N628" s="246"/>
      <c r="O628" s="1232"/>
      <c r="P628" s="280"/>
      <c r="Q628" s="280"/>
      <c r="Z628" s="246"/>
      <c r="AA628" s="280"/>
      <c r="AB628" s="280"/>
      <c r="AC628" s="280"/>
      <c r="AD628" s="246"/>
      <c r="AE628" s="246"/>
      <c r="AF628" s="246"/>
      <c r="AG628" s="246"/>
      <c r="AH628" s="246"/>
      <c r="AI628" s="246"/>
      <c r="AJ628" s="246"/>
      <c r="AK628" s="246"/>
      <c r="AL628" s="246"/>
      <c r="AM628" s="246"/>
      <c r="AN628" s="246"/>
      <c r="AO628" s="280"/>
      <c r="AP628" s="280"/>
      <c r="AQ628" s="280"/>
    </row>
    <row r="629">
      <c r="E629" s="246"/>
      <c r="F629" s="246"/>
      <c r="G629" s="1667"/>
      <c r="H629" s="246"/>
      <c r="I629" s="246"/>
      <c r="J629" s="246"/>
      <c r="L629" s="1668"/>
      <c r="M629" s="280"/>
      <c r="N629" s="246"/>
      <c r="O629" s="1232"/>
      <c r="P629" s="280"/>
      <c r="Q629" s="280"/>
      <c r="Z629" s="246"/>
      <c r="AA629" s="280"/>
      <c r="AB629" s="280"/>
      <c r="AC629" s="280"/>
      <c r="AD629" s="246"/>
      <c r="AE629" s="246"/>
      <c r="AF629" s="246"/>
      <c r="AG629" s="246"/>
      <c r="AH629" s="246"/>
      <c r="AI629" s="246"/>
      <c r="AJ629" s="246"/>
      <c r="AK629" s="246"/>
      <c r="AL629" s="246"/>
      <c r="AM629" s="246"/>
      <c r="AN629" s="246"/>
      <c r="AO629" s="280"/>
      <c r="AP629" s="280"/>
      <c r="AQ629" s="280"/>
    </row>
    <row r="630">
      <c r="E630" s="246"/>
      <c r="F630" s="246"/>
      <c r="G630" s="1667"/>
      <c r="H630" s="246"/>
      <c r="I630" s="246"/>
      <c r="J630" s="246"/>
      <c r="L630" s="1668"/>
      <c r="M630" s="280"/>
      <c r="N630" s="246"/>
      <c r="O630" s="1232"/>
      <c r="P630" s="280"/>
      <c r="Q630" s="280"/>
      <c r="Z630" s="246"/>
      <c r="AA630" s="280"/>
      <c r="AB630" s="280"/>
      <c r="AC630" s="280"/>
      <c r="AD630" s="246"/>
      <c r="AE630" s="246"/>
      <c r="AF630" s="246"/>
      <c r="AG630" s="246"/>
      <c r="AH630" s="246"/>
      <c r="AI630" s="246"/>
      <c r="AJ630" s="246"/>
      <c r="AK630" s="246"/>
      <c r="AL630" s="246"/>
      <c r="AM630" s="246"/>
      <c r="AN630" s="246"/>
      <c r="AO630" s="280"/>
      <c r="AP630" s="280"/>
      <c r="AQ630" s="280"/>
    </row>
    <row r="631">
      <c r="E631" s="246"/>
      <c r="F631" s="246"/>
      <c r="G631" s="1667"/>
      <c r="H631" s="246"/>
      <c r="I631" s="246"/>
      <c r="J631" s="246"/>
      <c r="L631" s="1668"/>
      <c r="M631" s="280"/>
      <c r="N631" s="246"/>
      <c r="O631" s="1232"/>
      <c r="P631" s="280"/>
      <c r="Q631" s="280"/>
      <c r="Z631" s="246"/>
      <c r="AA631" s="280"/>
      <c r="AB631" s="280"/>
      <c r="AC631" s="280"/>
      <c r="AD631" s="246"/>
      <c r="AE631" s="246"/>
      <c r="AF631" s="246"/>
      <c r="AG631" s="246"/>
      <c r="AH631" s="246"/>
      <c r="AI631" s="246"/>
      <c r="AJ631" s="246"/>
      <c r="AK631" s="246"/>
      <c r="AL631" s="246"/>
      <c r="AM631" s="246"/>
      <c r="AN631" s="246"/>
      <c r="AO631" s="280"/>
      <c r="AP631" s="280"/>
      <c r="AQ631" s="280"/>
    </row>
    <row r="632">
      <c r="E632" s="246"/>
      <c r="F632" s="246"/>
      <c r="G632" s="1667"/>
      <c r="H632" s="246"/>
      <c r="I632" s="246"/>
      <c r="J632" s="246"/>
      <c r="L632" s="1668"/>
      <c r="M632" s="280"/>
      <c r="N632" s="246"/>
      <c r="O632" s="1232"/>
      <c r="P632" s="280"/>
      <c r="Q632" s="280"/>
      <c r="Z632" s="246"/>
      <c r="AA632" s="280"/>
      <c r="AB632" s="280"/>
      <c r="AC632" s="280"/>
      <c r="AD632" s="246"/>
      <c r="AE632" s="246"/>
      <c r="AF632" s="246"/>
      <c r="AG632" s="246"/>
      <c r="AH632" s="246"/>
      <c r="AI632" s="246"/>
      <c r="AJ632" s="246"/>
      <c r="AK632" s="246"/>
      <c r="AL632" s="246"/>
      <c r="AM632" s="246"/>
      <c r="AN632" s="246"/>
      <c r="AO632" s="280"/>
      <c r="AP632" s="280"/>
      <c r="AQ632" s="280"/>
    </row>
    <row r="633">
      <c r="E633" s="246"/>
      <c r="F633" s="246"/>
      <c r="G633" s="1667"/>
      <c r="H633" s="246"/>
      <c r="I633" s="246"/>
      <c r="J633" s="246"/>
      <c r="L633" s="1668"/>
      <c r="M633" s="280"/>
      <c r="N633" s="246"/>
      <c r="O633" s="1232"/>
      <c r="P633" s="280"/>
      <c r="Q633" s="280"/>
      <c r="Z633" s="246"/>
      <c r="AA633" s="280"/>
      <c r="AB633" s="280"/>
      <c r="AC633" s="280"/>
      <c r="AD633" s="246"/>
      <c r="AE633" s="246"/>
      <c r="AF633" s="246"/>
      <c r="AG633" s="246"/>
      <c r="AH633" s="246"/>
      <c r="AI633" s="246"/>
      <c r="AJ633" s="246"/>
      <c r="AK633" s="246"/>
      <c r="AL633" s="246"/>
      <c r="AM633" s="246"/>
      <c r="AN633" s="246"/>
      <c r="AO633" s="280"/>
      <c r="AP633" s="280"/>
      <c r="AQ633" s="280"/>
    </row>
    <row r="634">
      <c r="E634" s="246"/>
      <c r="F634" s="246"/>
      <c r="G634" s="1667"/>
      <c r="H634" s="246"/>
      <c r="I634" s="246"/>
      <c r="J634" s="246"/>
      <c r="L634" s="1668"/>
      <c r="M634" s="280"/>
      <c r="N634" s="246"/>
      <c r="O634" s="1232"/>
      <c r="P634" s="280"/>
      <c r="Q634" s="280"/>
      <c r="Z634" s="246"/>
      <c r="AA634" s="280"/>
      <c r="AB634" s="280"/>
      <c r="AC634" s="280"/>
      <c r="AD634" s="246"/>
      <c r="AE634" s="246"/>
      <c r="AF634" s="246"/>
      <c r="AG634" s="246"/>
      <c r="AH634" s="246"/>
      <c r="AI634" s="246"/>
      <c r="AJ634" s="246"/>
      <c r="AK634" s="246"/>
      <c r="AL634" s="246"/>
      <c r="AM634" s="246"/>
      <c r="AN634" s="246"/>
      <c r="AO634" s="280"/>
      <c r="AP634" s="280"/>
      <c r="AQ634" s="280"/>
    </row>
    <row r="635">
      <c r="E635" s="246"/>
      <c r="F635" s="246"/>
      <c r="G635" s="1667"/>
      <c r="H635" s="246"/>
      <c r="I635" s="246"/>
      <c r="J635" s="246"/>
      <c r="L635" s="1668"/>
      <c r="M635" s="280"/>
      <c r="N635" s="246"/>
      <c r="O635" s="1232"/>
      <c r="P635" s="280"/>
      <c r="Q635" s="280"/>
      <c r="Z635" s="246"/>
      <c r="AA635" s="280"/>
      <c r="AB635" s="280"/>
      <c r="AC635" s="280"/>
      <c r="AD635" s="246"/>
      <c r="AE635" s="246"/>
      <c r="AF635" s="246"/>
      <c r="AG635" s="246"/>
      <c r="AH635" s="246"/>
      <c r="AI635" s="246"/>
      <c r="AJ635" s="246"/>
      <c r="AK635" s="246"/>
      <c r="AL635" s="246"/>
      <c r="AM635" s="246"/>
      <c r="AN635" s="246"/>
      <c r="AO635" s="280"/>
      <c r="AP635" s="280"/>
      <c r="AQ635" s="280"/>
    </row>
    <row r="636">
      <c r="E636" s="246"/>
      <c r="F636" s="246"/>
      <c r="G636" s="1667"/>
      <c r="H636" s="246"/>
      <c r="I636" s="246"/>
      <c r="J636" s="246"/>
      <c r="L636" s="1668"/>
      <c r="M636" s="280"/>
      <c r="N636" s="246"/>
      <c r="O636" s="1232"/>
      <c r="P636" s="280"/>
      <c r="Q636" s="280"/>
      <c r="Z636" s="246"/>
      <c r="AA636" s="280"/>
      <c r="AB636" s="280"/>
      <c r="AC636" s="280"/>
      <c r="AD636" s="246"/>
      <c r="AE636" s="246"/>
      <c r="AF636" s="246"/>
      <c r="AG636" s="246"/>
      <c r="AH636" s="246"/>
      <c r="AI636" s="246"/>
      <c r="AJ636" s="246"/>
      <c r="AK636" s="246"/>
      <c r="AL636" s="246"/>
      <c r="AM636" s="246"/>
      <c r="AN636" s="246"/>
      <c r="AO636" s="280"/>
      <c r="AP636" s="280"/>
      <c r="AQ636" s="280"/>
    </row>
    <row r="637">
      <c r="E637" s="246"/>
      <c r="F637" s="246"/>
      <c r="G637" s="1667"/>
      <c r="H637" s="246"/>
      <c r="I637" s="246"/>
      <c r="J637" s="246"/>
      <c r="L637" s="1668"/>
      <c r="M637" s="280"/>
      <c r="N637" s="246"/>
      <c r="O637" s="1232"/>
      <c r="P637" s="280"/>
      <c r="Q637" s="280"/>
      <c r="Z637" s="246"/>
      <c r="AA637" s="280"/>
      <c r="AB637" s="280"/>
      <c r="AC637" s="280"/>
      <c r="AD637" s="246"/>
      <c r="AE637" s="246"/>
      <c r="AF637" s="246"/>
      <c r="AG637" s="246"/>
      <c r="AH637" s="246"/>
      <c r="AI637" s="246"/>
      <c r="AJ637" s="246"/>
      <c r="AK637" s="246"/>
      <c r="AL637" s="246"/>
      <c r="AM637" s="246"/>
      <c r="AN637" s="246"/>
      <c r="AO637" s="280"/>
      <c r="AP637" s="280"/>
      <c r="AQ637" s="280"/>
    </row>
    <row r="638">
      <c r="E638" s="246"/>
      <c r="F638" s="246"/>
      <c r="G638" s="1667"/>
      <c r="H638" s="246"/>
      <c r="I638" s="246"/>
      <c r="J638" s="246"/>
      <c r="L638" s="1668"/>
      <c r="M638" s="280"/>
      <c r="N638" s="246"/>
      <c r="O638" s="1232"/>
      <c r="P638" s="280"/>
      <c r="Q638" s="280"/>
      <c r="Z638" s="246"/>
      <c r="AA638" s="280"/>
      <c r="AB638" s="280"/>
      <c r="AC638" s="280"/>
      <c r="AD638" s="246"/>
      <c r="AE638" s="246"/>
      <c r="AF638" s="246"/>
      <c r="AG638" s="246"/>
      <c r="AH638" s="246"/>
      <c r="AI638" s="246"/>
      <c r="AJ638" s="246"/>
      <c r="AK638" s="246"/>
      <c r="AL638" s="246"/>
      <c r="AM638" s="246"/>
      <c r="AN638" s="246"/>
      <c r="AO638" s="280"/>
      <c r="AP638" s="280"/>
      <c r="AQ638" s="280"/>
    </row>
    <row r="639">
      <c r="E639" s="246"/>
      <c r="F639" s="246"/>
      <c r="G639" s="1667"/>
      <c r="H639" s="246"/>
      <c r="I639" s="246"/>
      <c r="J639" s="246"/>
      <c r="L639" s="1668"/>
      <c r="M639" s="280"/>
      <c r="N639" s="246"/>
      <c r="O639" s="1232"/>
      <c r="P639" s="280"/>
      <c r="Q639" s="280"/>
      <c r="Z639" s="246"/>
      <c r="AA639" s="280"/>
      <c r="AB639" s="280"/>
      <c r="AC639" s="280"/>
      <c r="AD639" s="246"/>
      <c r="AE639" s="246"/>
      <c r="AF639" s="246"/>
      <c r="AG639" s="246"/>
      <c r="AH639" s="246"/>
      <c r="AI639" s="246"/>
      <c r="AJ639" s="246"/>
      <c r="AK639" s="246"/>
      <c r="AL639" s="246"/>
      <c r="AM639" s="246"/>
      <c r="AN639" s="246"/>
      <c r="AO639" s="280"/>
      <c r="AP639" s="280"/>
      <c r="AQ639" s="280"/>
    </row>
    <row r="640">
      <c r="E640" s="246"/>
      <c r="F640" s="246"/>
      <c r="G640" s="1667"/>
      <c r="H640" s="246"/>
      <c r="I640" s="246"/>
      <c r="J640" s="246"/>
      <c r="L640" s="1668"/>
      <c r="M640" s="280"/>
      <c r="N640" s="246"/>
      <c r="O640" s="1232"/>
      <c r="P640" s="280"/>
      <c r="Q640" s="280"/>
      <c r="Z640" s="246"/>
      <c r="AA640" s="280"/>
      <c r="AB640" s="280"/>
      <c r="AC640" s="280"/>
      <c r="AD640" s="246"/>
      <c r="AE640" s="246"/>
      <c r="AF640" s="246"/>
      <c r="AG640" s="246"/>
      <c r="AH640" s="246"/>
      <c r="AI640" s="246"/>
      <c r="AJ640" s="246"/>
      <c r="AK640" s="246"/>
      <c r="AL640" s="246"/>
      <c r="AM640" s="246"/>
      <c r="AN640" s="246"/>
      <c r="AO640" s="280"/>
      <c r="AP640" s="280"/>
      <c r="AQ640" s="280"/>
    </row>
    <row r="641">
      <c r="E641" s="246"/>
      <c r="F641" s="246"/>
      <c r="G641" s="1667"/>
      <c r="H641" s="246"/>
      <c r="I641" s="246"/>
      <c r="J641" s="246"/>
      <c r="L641" s="1668"/>
      <c r="M641" s="280"/>
      <c r="N641" s="246"/>
      <c r="O641" s="1232"/>
      <c r="P641" s="280"/>
      <c r="Q641" s="280"/>
      <c r="Z641" s="246"/>
      <c r="AA641" s="280"/>
      <c r="AB641" s="280"/>
      <c r="AC641" s="280"/>
      <c r="AD641" s="246"/>
      <c r="AE641" s="246"/>
      <c r="AF641" s="246"/>
      <c r="AG641" s="246"/>
      <c r="AH641" s="246"/>
      <c r="AI641" s="246"/>
      <c r="AJ641" s="246"/>
      <c r="AK641" s="246"/>
      <c r="AL641" s="246"/>
      <c r="AM641" s="246"/>
      <c r="AN641" s="246"/>
      <c r="AO641" s="280"/>
      <c r="AP641" s="280"/>
      <c r="AQ641" s="280"/>
    </row>
    <row r="642">
      <c r="E642" s="246"/>
      <c r="F642" s="246"/>
      <c r="G642" s="1667"/>
      <c r="H642" s="246"/>
      <c r="I642" s="246"/>
      <c r="J642" s="246"/>
      <c r="L642" s="1668"/>
      <c r="M642" s="280"/>
      <c r="N642" s="246"/>
      <c r="O642" s="1232"/>
      <c r="P642" s="280"/>
      <c r="Q642" s="280"/>
      <c r="Z642" s="246"/>
      <c r="AA642" s="280"/>
      <c r="AB642" s="280"/>
      <c r="AC642" s="280"/>
      <c r="AD642" s="246"/>
      <c r="AE642" s="246"/>
      <c r="AF642" s="246"/>
      <c r="AG642" s="246"/>
      <c r="AH642" s="246"/>
      <c r="AI642" s="246"/>
      <c r="AJ642" s="246"/>
      <c r="AK642" s="246"/>
      <c r="AL642" s="246"/>
      <c r="AM642" s="246"/>
      <c r="AN642" s="246"/>
      <c r="AO642" s="280"/>
      <c r="AP642" s="280"/>
      <c r="AQ642" s="280"/>
    </row>
    <row r="643">
      <c r="E643" s="246"/>
      <c r="F643" s="246"/>
      <c r="G643" s="1667"/>
      <c r="H643" s="246"/>
      <c r="I643" s="246"/>
      <c r="J643" s="246"/>
      <c r="L643" s="1668"/>
      <c r="M643" s="280"/>
      <c r="N643" s="246"/>
      <c r="O643" s="1232"/>
      <c r="P643" s="280"/>
      <c r="Q643" s="280"/>
      <c r="Z643" s="246"/>
      <c r="AA643" s="280"/>
      <c r="AB643" s="280"/>
      <c r="AC643" s="280"/>
      <c r="AD643" s="246"/>
      <c r="AE643" s="246"/>
      <c r="AF643" s="246"/>
      <c r="AG643" s="246"/>
      <c r="AH643" s="246"/>
      <c r="AI643" s="246"/>
      <c r="AJ643" s="246"/>
      <c r="AK643" s="246"/>
      <c r="AL643" s="246"/>
      <c r="AM643" s="246"/>
      <c r="AN643" s="246"/>
      <c r="AO643" s="280"/>
      <c r="AP643" s="280"/>
      <c r="AQ643" s="280"/>
    </row>
    <row r="644">
      <c r="E644" s="246"/>
      <c r="F644" s="246"/>
      <c r="G644" s="1667"/>
      <c r="H644" s="246"/>
      <c r="I644" s="246"/>
      <c r="J644" s="246"/>
      <c r="L644" s="1668"/>
      <c r="M644" s="280"/>
      <c r="N644" s="246"/>
      <c r="O644" s="1232"/>
      <c r="P644" s="280"/>
      <c r="Q644" s="280"/>
      <c r="Z644" s="246"/>
      <c r="AA644" s="280"/>
      <c r="AB644" s="280"/>
      <c r="AC644" s="280"/>
      <c r="AD644" s="246"/>
      <c r="AE644" s="246"/>
      <c r="AF644" s="246"/>
      <c r="AG644" s="246"/>
      <c r="AH644" s="246"/>
      <c r="AI644" s="246"/>
      <c r="AJ644" s="246"/>
      <c r="AK644" s="246"/>
      <c r="AL644" s="246"/>
      <c r="AM644" s="246"/>
      <c r="AN644" s="246"/>
      <c r="AO644" s="280"/>
      <c r="AP644" s="280"/>
      <c r="AQ644" s="280"/>
    </row>
    <row r="645">
      <c r="E645" s="246"/>
      <c r="F645" s="246"/>
      <c r="G645" s="1667"/>
      <c r="H645" s="246"/>
      <c r="I645" s="246"/>
      <c r="J645" s="246"/>
      <c r="L645" s="1668"/>
      <c r="M645" s="280"/>
      <c r="N645" s="246"/>
      <c r="O645" s="1232"/>
      <c r="P645" s="280"/>
      <c r="Q645" s="280"/>
      <c r="Z645" s="246"/>
      <c r="AA645" s="280"/>
      <c r="AB645" s="280"/>
      <c r="AC645" s="280"/>
      <c r="AD645" s="246"/>
      <c r="AE645" s="246"/>
      <c r="AF645" s="246"/>
      <c r="AG645" s="246"/>
      <c r="AH645" s="246"/>
      <c r="AI645" s="246"/>
      <c r="AJ645" s="246"/>
      <c r="AK645" s="246"/>
      <c r="AL645" s="246"/>
      <c r="AM645" s="246"/>
      <c r="AN645" s="246"/>
      <c r="AO645" s="280"/>
      <c r="AP645" s="280"/>
      <c r="AQ645" s="280"/>
    </row>
    <row r="646">
      <c r="E646" s="246"/>
      <c r="F646" s="246"/>
      <c r="G646" s="1667"/>
      <c r="H646" s="246"/>
      <c r="I646" s="246"/>
      <c r="J646" s="246"/>
      <c r="L646" s="1668"/>
      <c r="M646" s="280"/>
      <c r="N646" s="246"/>
      <c r="O646" s="1232"/>
      <c r="P646" s="280"/>
      <c r="Q646" s="280"/>
      <c r="Z646" s="246"/>
      <c r="AA646" s="280"/>
      <c r="AB646" s="280"/>
      <c r="AC646" s="280"/>
      <c r="AD646" s="246"/>
      <c r="AE646" s="246"/>
      <c r="AF646" s="246"/>
      <c r="AG646" s="246"/>
      <c r="AH646" s="246"/>
      <c r="AI646" s="246"/>
      <c r="AJ646" s="246"/>
      <c r="AK646" s="246"/>
      <c r="AL646" s="246"/>
      <c r="AM646" s="246"/>
      <c r="AN646" s="246"/>
      <c r="AO646" s="280"/>
      <c r="AP646" s="280"/>
      <c r="AQ646" s="280"/>
    </row>
    <row r="647">
      <c r="E647" s="246"/>
      <c r="F647" s="246"/>
      <c r="G647" s="1667"/>
      <c r="H647" s="246"/>
      <c r="I647" s="246"/>
      <c r="J647" s="246"/>
      <c r="L647" s="1668"/>
      <c r="M647" s="280"/>
      <c r="N647" s="246"/>
      <c r="O647" s="1232"/>
      <c r="P647" s="280"/>
      <c r="Q647" s="280"/>
      <c r="Z647" s="246"/>
      <c r="AA647" s="280"/>
      <c r="AB647" s="280"/>
      <c r="AC647" s="280"/>
      <c r="AD647" s="246"/>
      <c r="AE647" s="246"/>
      <c r="AF647" s="246"/>
      <c r="AG647" s="246"/>
      <c r="AH647" s="246"/>
      <c r="AI647" s="246"/>
      <c r="AJ647" s="246"/>
      <c r="AK647" s="246"/>
      <c r="AL647" s="246"/>
      <c r="AM647" s="246"/>
      <c r="AN647" s="246"/>
      <c r="AO647" s="280"/>
      <c r="AP647" s="280"/>
      <c r="AQ647" s="280"/>
    </row>
    <row r="648">
      <c r="E648" s="246"/>
      <c r="F648" s="246"/>
      <c r="G648" s="1667"/>
      <c r="H648" s="246"/>
      <c r="I648" s="246"/>
      <c r="J648" s="246"/>
      <c r="L648" s="1668"/>
      <c r="M648" s="280"/>
      <c r="N648" s="246"/>
      <c r="O648" s="1232"/>
      <c r="P648" s="280"/>
      <c r="Q648" s="280"/>
      <c r="Z648" s="246"/>
      <c r="AA648" s="280"/>
      <c r="AB648" s="280"/>
      <c r="AC648" s="280"/>
      <c r="AD648" s="246"/>
      <c r="AE648" s="246"/>
      <c r="AF648" s="246"/>
      <c r="AG648" s="246"/>
      <c r="AH648" s="246"/>
      <c r="AI648" s="246"/>
      <c r="AJ648" s="246"/>
      <c r="AK648" s="246"/>
      <c r="AL648" s="246"/>
      <c r="AM648" s="246"/>
      <c r="AN648" s="246"/>
      <c r="AO648" s="280"/>
      <c r="AP648" s="280"/>
      <c r="AQ648" s="280"/>
    </row>
    <row r="649">
      <c r="E649" s="246"/>
      <c r="F649" s="246"/>
      <c r="G649" s="1667"/>
      <c r="H649" s="246"/>
      <c r="I649" s="246"/>
      <c r="J649" s="246"/>
      <c r="L649" s="1668"/>
      <c r="M649" s="280"/>
      <c r="N649" s="246"/>
      <c r="O649" s="1232"/>
      <c r="P649" s="280"/>
      <c r="Q649" s="280"/>
      <c r="Z649" s="246"/>
      <c r="AA649" s="280"/>
      <c r="AB649" s="280"/>
      <c r="AC649" s="280"/>
      <c r="AD649" s="246"/>
      <c r="AE649" s="246"/>
      <c r="AF649" s="246"/>
      <c r="AG649" s="246"/>
      <c r="AH649" s="246"/>
      <c r="AI649" s="246"/>
      <c r="AJ649" s="246"/>
      <c r="AK649" s="246"/>
      <c r="AL649" s="246"/>
      <c r="AM649" s="246"/>
      <c r="AN649" s="246"/>
      <c r="AO649" s="280"/>
      <c r="AP649" s="280"/>
      <c r="AQ649" s="280"/>
    </row>
    <row r="650">
      <c r="E650" s="246"/>
      <c r="F650" s="246"/>
      <c r="G650" s="1667"/>
      <c r="H650" s="246"/>
      <c r="I650" s="246"/>
      <c r="J650" s="246"/>
      <c r="L650" s="1668"/>
      <c r="M650" s="280"/>
      <c r="N650" s="246"/>
      <c r="O650" s="1232"/>
      <c r="P650" s="280"/>
      <c r="Q650" s="280"/>
      <c r="Z650" s="246"/>
      <c r="AA650" s="280"/>
      <c r="AB650" s="280"/>
      <c r="AC650" s="280"/>
      <c r="AD650" s="246"/>
      <c r="AE650" s="246"/>
      <c r="AF650" s="246"/>
      <c r="AG650" s="246"/>
      <c r="AH650" s="246"/>
      <c r="AI650" s="246"/>
      <c r="AJ650" s="246"/>
      <c r="AK650" s="246"/>
      <c r="AL650" s="246"/>
      <c r="AM650" s="246"/>
      <c r="AN650" s="246"/>
      <c r="AO650" s="280"/>
      <c r="AP650" s="280"/>
      <c r="AQ650" s="280"/>
    </row>
    <row r="651">
      <c r="E651" s="246"/>
      <c r="F651" s="246"/>
      <c r="G651" s="1667"/>
      <c r="H651" s="246"/>
      <c r="I651" s="246"/>
      <c r="J651" s="246"/>
      <c r="L651" s="1668"/>
      <c r="M651" s="280"/>
      <c r="N651" s="246"/>
      <c r="O651" s="1232"/>
      <c r="P651" s="280"/>
      <c r="Q651" s="280"/>
      <c r="Z651" s="246"/>
      <c r="AA651" s="280"/>
      <c r="AB651" s="280"/>
      <c r="AC651" s="280"/>
      <c r="AD651" s="246"/>
      <c r="AE651" s="246"/>
      <c r="AF651" s="246"/>
      <c r="AG651" s="246"/>
      <c r="AH651" s="246"/>
      <c r="AI651" s="246"/>
      <c r="AJ651" s="246"/>
      <c r="AK651" s="246"/>
      <c r="AL651" s="246"/>
      <c r="AM651" s="246"/>
      <c r="AN651" s="246"/>
      <c r="AO651" s="280"/>
      <c r="AP651" s="280"/>
      <c r="AQ651" s="280"/>
    </row>
    <row r="652">
      <c r="E652" s="246"/>
      <c r="F652" s="246"/>
      <c r="G652" s="1667"/>
      <c r="H652" s="246"/>
      <c r="I652" s="246"/>
      <c r="J652" s="246"/>
      <c r="L652" s="1668"/>
      <c r="M652" s="280"/>
      <c r="N652" s="246"/>
      <c r="O652" s="1232"/>
      <c r="P652" s="280"/>
      <c r="Q652" s="280"/>
      <c r="Z652" s="246"/>
      <c r="AA652" s="280"/>
      <c r="AB652" s="280"/>
      <c r="AC652" s="280"/>
      <c r="AD652" s="246"/>
      <c r="AE652" s="246"/>
      <c r="AF652" s="246"/>
      <c r="AG652" s="246"/>
      <c r="AH652" s="246"/>
      <c r="AI652" s="246"/>
      <c r="AJ652" s="246"/>
      <c r="AK652" s="246"/>
      <c r="AL652" s="246"/>
      <c r="AM652" s="246"/>
      <c r="AN652" s="246"/>
      <c r="AO652" s="280"/>
      <c r="AP652" s="280"/>
      <c r="AQ652" s="280"/>
    </row>
    <row r="653">
      <c r="E653" s="246"/>
      <c r="F653" s="246"/>
      <c r="G653" s="1667"/>
      <c r="H653" s="246"/>
      <c r="I653" s="246"/>
      <c r="J653" s="246"/>
      <c r="L653" s="1668"/>
      <c r="M653" s="280"/>
      <c r="N653" s="246"/>
      <c r="O653" s="1232"/>
      <c r="P653" s="280"/>
      <c r="Q653" s="280"/>
      <c r="Z653" s="246"/>
      <c r="AA653" s="280"/>
      <c r="AB653" s="280"/>
      <c r="AC653" s="280"/>
      <c r="AD653" s="246"/>
      <c r="AE653" s="246"/>
      <c r="AF653" s="246"/>
      <c r="AG653" s="246"/>
      <c r="AH653" s="246"/>
      <c r="AI653" s="246"/>
      <c r="AJ653" s="246"/>
      <c r="AK653" s="246"/>
      <c r="AL653" s="246"/>
      <c r="AM653" s="246"/>
      <c r="AN653" s="246"/>
      <c r="AO653" s="280"/>
      <c r="AP653" s="280"/>
      <c r="AQ653" s="280"/>
    </row>
    <row r="654">
      <c r="E654" s="246"/>
      <c r="F654" s="246"/>
      <c r="G654" s="1667"/>
      <c r="H654" s="246"/>
      <c r="I654" s="246"/>
      <c r="J654" s="246"/>
      <c r="L654" s="1668"/>
      <c r="M654" s="280"/>
      <c r="N654" s="246"/>
      <c r="O654" s="1232"/>
      <c r="P654" s="280"/>
      <c r="Q654" s="280"/>
      <c r="Z654" s="246"/>
      <c r="AA654" s="280"/>
      <c r="AB654" s="280"/>
      <c r="AC654" s="280"/>
      <c r="AD654" s="246"/>
      <c r="AE654" s="246"/>
      <c r="AF654" s="246"/>
      <c r="AG654" s="246"/>
      <c r="AH654" s="246"/>
      <c r="AI654" s="246"/>
      <c r="AJ654" s="246"/>
      <c r="AK654" s="246"/>
      <c r="AL654" s="246"/>
      <c r="AM654" s="246"/>
      <c r="AN654" s="246"/>
      <c r="AO654" s="280"/>
      <c r="AP654" s="280"/>
      <c r="AQ654" s="280"/>
    </row>
    <row r="655">
      <c r="E655" s="246"/>
      <c r="F655" s="246"/>
      <c r="G655" s="1667"/>
      <c r="H655" s="246"/>
      <c r="I655" s="246"/>
      <c r="J655" s="246"/>
      <c r="L655" s="1668"/>
      <c r="M655" s="280"/>
      <c r="N655" s="246"/>
      <c r="O655" s="1232"/>
      <c r="P655" s="280"/>
      <c r="Q655" s="280"/>
      <c r="Z655" s="246"/>
      <c r="AA655" s="280"/>
      <c r="AB655" s="280"/>
      <c r="AC655" s="280"/>
      <c r="AD655" s="246"/>
      <c r="AE655" s="246"/>
      <c r="AF655" s="246"/>
      <c r="AG655" s="246"/>
      <c r="AH655" s="246"/>
      <c r="AI655" s="246"/>
      <c r="AJ655" s="246"/>
      <c r="AK655" s="246"/>
      <c r="AL655" s="246"/>
      <c r="AM655" s="246"/>
      <c r="AN655" s="246"/>
      <c r="AO655" s="280"/>
      <c r="AP655" s="280"/>
      <c r="AQ655" s="280"/>
    </row>
    <row r="656">
      <c r="E656" s="246"/>
      <c r="F656" s="246"/>
      <c r="G656" s="1667"/>
      <c r="H656" s="246"/>
      <c r="I656" s="246"/>
      <c r="J656" s="246"/>
      <c r="L656" s="1668"/>
      <c r="M656" s="280"/>
      <c r="N656" s="246"/>
      <c r="O656" s="1232"/>
      <c r="P656" s="280"/>
      <c r="Q656" s="280"/>
      <c r="Z656" s="246"/>
      <c r="AA656" s="280"/>
      <c r="AB656" s="280"/>
      <c r="AC656" s="280"/>
      <c r="AD656" s="246"/>
      <c r="AE656" s="246"/>
      <c r="AF656" s="246"/>
      <c r="AG656" s="246"/>
      <c r="AH656" s="246"/>
      <c r="AI656" s="246"/>
      <c r="AJ656" s="246"/>
      <c r="AK656" s="246"/>
      <c r="AL656" s="246"/>
      <c r="AM656" s="246"/>
      <c r="AN656" s="246"/>
      <c r="AO656" s="280"/>
      <c r="AP656" s="280"/>
      <c r="AQ656" s="280"/>
    </row>
    <row r="657">
      <c r="E657" s="246"/>
      <c r="F657" s="246"/>
      <c r="G657" s="1667"/>
      <c r="H657" s="246"/>
      <c r="I657" s="246"/>
      <c r="J657" s="246"/>
      <c r="L657" s="1668"/>
      <c r="M657" s="280"/>
      <c r="N657" s="246"/>
      <c r="O657" s="1232"/>
      <c r="P657" s="280"/>
      <c r="Q657" s="280"/>
      <c r="Z657" s="246"/>
      <c r="AA657" s="280"/>
      <c r="AB657" s="280"/>
      <c r="AC657" s="280"/>
      <c r="AD657" s="246"/>
      <c r="AE657" s="246"/>
      <c r="AF657" s="246"/>
      <c r="AG657" s="246"/>
      <c r="AH657" s="246"/>
      <c r="AI657" s="246"/>
      <c r="AJ657" s="246"/>
      <c r="AK657" s="246"/>
      <c r="AL657" s="246"/>
      <c r="AM657" s="246"/>
      <c r="AN657" s="246"/>
      <c r="AO657" s="280"/>
      <c r="AP657" s="280"/>
      <c r="AQ657" s="280"/>
    </row>
    <row r="658">
      <c r="E658" s="246"/>
      <c r="F658" s="246"/>
      <c r="G658" s="1667"/>
      <c r="H658" s="246"/>
      <c r="I658" s="246"/>
      <c r="J658" s="246"/>
      <c r="L658" s="1668"/>
      <c r="M658" s="280"/>
      <c r="N658" s="246"/>
      <c r="O658" s="1232"/>
      <c r="P658" s="280"/>
      <c r="Q658" s="280"/>
      <c r="Z658" s="246"/>
      <c r="AA658" s="280"/>
      <c r="AB658" s="280"/>
      <c r="AC658" s="280"/>
      <c r="AD658" s="246"/>
      <c r="AE658" s="246"/>
      <c r="AF658" s="246"/>
      <c r="AG658" s="246"/>
      <c r="AH658" s="246"/>
      <c r="AI658" s="246"/>
      <c r="AJ658" s="246"/>
      <c r="AK658" s="246"/>
      <c r="AL658" s="246"/>
      <c r="AM658" s="246"/>
      <c r="AN658" s="246"/>
      <c r="AO658" s="280"/>
      <c r="AP658" s="280"/>
      <c r="AQ658" s="280"/>
    </row>
    <row r="659">
      <c r="E659" s="246"/>
      <c r="F659" s="246"/>
      <c r="G659" s="1667"/>
      <c r="H659" s="246"/>
      <c r="I659" s="246"/>
      <c r="J659" s="246"/>
      <c r="L659" s="1668"/>
      <c r="M659" s="280"/>
      <c r="N659" s="246"/>
      <c r="O659" s="1232"/>
      <c r="P659" s="280"/>
      <c r="Q659" s="280"/>
      <c r="Z659" s="246"/>
      <c r="AA659" s="280"/>
      <c r="AB659" s="280"/>
      <c r="AC659" s="280"/>
      <c r="AD659" s="246"/>
      <c r="AE659" s="246"/>
      <c r="AF659" s="246"/>
      <c r="AG659" s="246"/>
      <c r="AH659" s="246"/>
      <c r="AI659" s="246"/>
      <c r="AJ659" s="246"/>
      <c r="AK659" s="246"/>
      <c r="AL659" s="246"/>
      <c r="AM659" s="246"/>
      <c r="AN659" s="246"/>
      <c r="AO659" s="280"/>
      <c r="AP659" s="280"/>
      <c r="AQ659" s="280"/>
    </row>
    <row r="660">
      <c r="E660" s="246"/>
      <c r="F660" s="246"/>
      <c r="G660" s="1667"/>
      <c r="H660" s="246"/>
      <c r="I660" s="246"/>
      <c r="J660" s="246"/>
      <c r="L660" s="1668"/>
      <c r="M660" s="280"/>
      <c r="N660" s="246"/>
      <c r="O660" s="1232"/>
      <c r="P660" s="280"/>
      <c r="Q660" s="280"/>
      <c r="Z660" s="246"/>
      <c r="AA660" s="280"/>
      <c r="AB660" s="280"/>
      <c r="AC660" s="280"/>
      <c r="AD660" s="246"/>
      <c r="AE660" s="246"/>
      <c r="AF660" s="246"/>
      <c r="AG660" s="246"/>
      <c r="AH660" s="246"/>
      <c r="AI660" s="246"/>
      <c r="AJ660" s="246"/>
      <c r="AK660" s="246"/>
      <c r="AL660" s="246"/>
      <c r="AM660" s="246"/>
      <c r="AN660" s="246"/>
      <c r="AO660" s="280"/>
      <c r="AP660" s="280"/>
      <c r="AQ660" s="280"/>
    </row>
    <row r="661">
      <c r="E661" s="246"/>
      <c r="F661" s="246"/>
      <c r="G661" s="1667"/>
      <c r="H661" s="246"/>
      <c r="I661" s="246"/>
      <c r="J661" s="246"/>
      <c r="L661" s="1668"/>
      <c r="M661" s="280"/>
      <c r="N661" s="246"/>
      <c r="O661" s="1232"/>
      <c r="P661" s="280"/>
      <c r="Q661" s="280"/>
      <c r="Z661" s="246"/>
      <c r="AA661" s="280"/>
      <c r="AB661" s="280"/>
      <c r="AC661" s="280"/>
      <c r="AD661" s="246"/>
      <c r="AE661" s="246"/>
      <c r="AF661" s="246"/>
      <c r="AG661" s="246"/>
      <c r="AH661" s="246"/>
      <c r="AI661" s="246"/>
      <c r="AJ661" s="246"/>
      <c r="AK661" s="246"/>
      <c r="AL661" s="246"/>
      <c r="AM661" s="246"/>
      <c r="AN661" s="246"/>
      <c r="AO661" s="280"/>
      <c r="AP661" s="280"/>
      <c r="AQ661" s="280"/>
    </row>
    <row r="662">
      <c r="E662" s="246"/>
      <c r="F662" s="246"/>
      <c r="G662" s="1667"/>
      <c r="H662" s="246"/>
      <c r="I662" s="246"/>
      <c r="J662" s="246"/>
      <c r="L662" s="1668"/>
      <c r="M662" s="280"/>
      <c r="N662" s="246"/>
      <c r="O662" s="1232"/>
      <c r="P662" s="280"/>
      <c r="Q662" s="280"/>
      <c r="Z662" s="246"/>
      <c r="AA662" s="280"/>
      <c r="AB662" s="280"/>
      <c r="AC662" s="280"/>
      <c r="AD662" s="246"/>
      <c r="AE662" s="246"/>
      <c r="AF662" s="246"/>
      <c r="AG662" s="246"/>
      <c r="AH662" s="246"/>
      <c r="AI662" s="246"/>
      <c r="AJ662" s="246"/>
      <c r="AK662" s="246"/>
      <c r="AL662" s="246"/>
      <c r="AM662" s="246"/>
      <c r="AN662" s="246"/>
      <c r="AO662" s="280"/>
      <c r="AP662" s="280"/>
      <c r="AQ662" s="280"/>
    </row>
    <row r="663">
      <c r="E663" s="246"/>
      <c r="F663" s="246"/>
      <c r="G663" s="1667"/>
      <c r="H663" s="246"/>
      <c r="I663" s="246"/>
      <c r="J663" s="246"/>
      <c r="L663" s="1668"/>
      <c r="M663" s="280"/>
      <c r="N663" s="246"/>
      <c r="O663" s="1232"/>
      <c r="P663" s="280"/>
      <c r="Q663" s="280"/>
      <c r="Z663" s="246"/>
      <c r="AA663" s="280"/>
      <c r="AB663" s="280"/>
      <c r="AC663" s="280"/>
      <c r="AD663" s="246"/>
      <c r="AE663" s="246"/>
      <c r="AF663" s="246"/>
      <c r="AG663" s="246"/>
      <c r="AH663" s="246"/>
      <c r="AI663" s="246"/>
      <c r="AJ663" s="246"/>
      <c r="AK663" s="246"/>
      <c r="AL663" s="246"/>
      <c r="AM663" s="246"/>
      <c r="AN663" s="246"/>
      <c r="AO663" s="280"/>
      <c r="AP663" s="280"/>
      <c r="AQ663" s="280"/>
    </row>
    <row r="664">
      <c r="E664" s="246"/>
      <c r="F664" s="246"/>
      <c r="G664" s="1667"/>
      <c r="H664" s="246"/>
      <c r="I664" s="246"/>
      <c r="J664" s="246"/>
      <c r="L664" s="1668"/>
      <c r="M664" s="280"/>
      <c r="N664" s="246"/>
      <c r="O664" s="1232"/>
      <c r="P664" s="280"/>
      <c r="Q664" s="280"/>
      <c r="Z664" s="246"/>
      <c r="AA664" s="280"/>
      <c r="AB664" s="280"/>
      <c r="AC664" s="280"/>
      <c r="AD664" s="246"/>
      <c r="AE664" s="246"/>
      <c r="AF664" s="246"/>
      <c r="AG664" s="246"/>
      <c r="AH664" s="246"/>
      <c r="AI664" s="246"/>
      <c r="AJ664" s="246"/>
      <c r="AK664" s="246"/>
      <c r="AL664" s="246"/>
      <c r="AM664" s="246"/>
      <c r="AN664" s="246"/>
      <c r="AO664" s="280"/>
      <c r="AP664" s="280"/>
      <c r="AQ664" s="280"/>
    </row>
    <row r="665">
      <c r="E665" s="246"/>
      <c r="F665" s="246"/>
      <c r="G665" s="1667"/>
      <c r="H665" s="246"/>
      <c r="I665" s="246"/>
      <c r="J665" s="246"/>
      <c r="L665" s="1668"/>
      <c r="M665" s="280"/>
      <c r="N665" s="246"/>
      <c r="O665" s="1232"/>
      <c r="P665" s="280"/>
      <c r="Q665" s="280"/>
      <c r="Z665" s="246"/>
      <c r="AA665" s="280"/>
      <c r="AB665" s="280"/>
      <c r="AC665" s="280"/>
      <c r="AD665" s="246"/>
      <c r="AE665" s="246"/>
      <c r="AF665" s="246"/>
      <c r="AG665" s="246"/>
      <c r="AH665" s="246"/>
      <c r="AI665" s="246"/>
      <c r="AJ665" s="246"/>
      <c r="AK665" s="246"/>
      <c r="AL665" s="246"/>
      <c r="AM665" s="246"/>
      <c r="AN665" s="246"/>
      <c r="AO665" s="280"/>
      <c r="AP665" s="280"/>
      <c r="AQ665" s="280"/>
    </row>
    <row r="666">
      <c r="E666" s="246"/>
      <c r="F666" s="246"/>
      <c r="G666" s="1667"/>
      <c r="H666" s="246"/>
      <c r="I666" s="246"/>
      <c r="J666" s="246"/>
      <c r="L666" s="1668"/>
      <c r="M666" s="280"/>
      <c r="N666" s="246"/>
      <c r="O666" s="1232"/>
      <c r="P666" s="280"/>
      <c r="Q666" s="280"/>
      <c r="Z666" s="246"/>
      <c r="AA666" s="280"/>
      <c r="AB666" s="280"/>
      <c r="AC666" s="280"/>
      <c r="AD666" s="246"/>
      <c r="AE666" s="246"/>
      <c r="AF666" s="246"/>
      <c r="AG666" s="246"/>
      <c r="AH666" s="246"/>
      <c r="AI666" s="246"/>
      <c r="AJ666" s="246"/>
      <c r="AK666" s="246"/>
      <c r="AL666" s="246"/>
      <c r="AM666" s="246"/>
      <c r="AN666" s="246"/>
      <c r="AO666" s="280"/>
      <c r="AP666" s="280"/>
      <c r="AQ666" s="280"/>
    </row>
    <row r="667">
      <c r="E667" s="246"/>
      <c r="F667" s="246"/>
      <c r="G667" s="1667"/>
      <c r="H667" s="246"/>
      <c r="I667" s="246"/>
      <c r="J667" s="246"/>
      <c r="L667" s="1668"/>
      <c r="M667" s="280"/>
      <c r="N667" s="246"/>
      <c r="O667" s="1232"/>
      <c r="P667" s="280"/>
      <c r="Q667" s="280"/>
      <c r="Z667" s="246"/>
      <c r="AA667" s="280"/>
      <c r="AB667" s="280"/>
      <c r="AC667" s="280"/>
      <c r="AD667" s="246"/>
      <c r="AE667" s="246"/>
      <c r="AF667" s="246"/>
      <c r="AG667" s="246"/>
      <c r="AH667" s="246"/>
      <c r="AI667" s="246"/>
      <c r="AJ667" s="246"/>
      <c r="AK667" s="246"/>
      <c r="AL667" s="246"/>
      <c r="AM667" s="246"/>
      <c r="AN667" s="246"/>
      <c r="AO667" s="280"/>
      <c r="AP667" s="280"/>
      <c r="AQ667" s="280"/>
    </row>
    <row r="668">
      <c r="E668" s="246"/>
      <c r="F668" s="246"/>
      <c r="G668" s="1667"/>
      <c r="H668" s="246"/>
      <c r="I668" s="246"/>
      <c r="J668" s="246"/>
      <c r="L668" s="1668"/>
      <c r="M668" s="280"/>
      <c r="N668" s="246"/>
      <c r="O668" s="1232"/>
      <c r="P668" s="280"/>
      <c r="Q668" s="280"/>
      <c r="Z668" s="246"/>
      <c r="AA668" s="280"/>
      <c r="AB668" s="280"/>
      <c r="AC668" s="280"/>
      <c r="AD668" s="246"/>
      <c r="AE668" s="246"/>
      <c r="AF668" s="246"/>
      <c r="AG668" s="246"/>
      <c r="AH668" s="246"/>
      <c r="AI668" s="246"/>
      <c r="AJ668" s="246"/>
      <c r="AK668" s="246"/>
      <c r="AL668" s="246"/>
      <c r="AM668" s="246"/>
      <c r="AN668" s="246"/>
      <c r="AO668" s="280"/>
      <c r="AP668" s="280"/>
      <c r="AQ668" s="280"/>
    </row>
    <row r="669">
      <c r="E669" s="246"/>
      <c r="F669" s="246"/>
      <c r="G669" s="1667"/>
      <c r="H669" s="246"/>
      <c r="I669" s="246"/>
      <c r="J669" s="246"/>
      <c r="L669" s="1668"/>
      <c r="M669" s="280"/>
      <c r="N669" s="246"/>
      <c r="O669" s="1232"/>
      <c r="P669" s="280"/>
      <c r="Q669" s="280"/>
      <c r="Z669" s="246"/>
      <c r="AA669" s="280"/>
      <c r="AB669" s="280"/>
      <c r="AC669" s="280"/>
      <c r="AD669" s="246"/>
      <c r="AE669" s="246"/>
      <c r="AF669" s="246"/>
      <c r="AG669" s="246"/>
      <c r="AH669" s="246"/>
      <c r="AI669" s="246"/>
      <c r="AJ669" s="246"/>
      <c r="AK669" s="246"/>
      <c r="AL669" s="246"/>
      <c r="AM669" s="246"/>
      <c r="AN669" s="246"/>
      <c r="AO669" s="280"/>
      <c r="AP669" s="280"/>
      <c r="AQ669" s="280"/>
    </row>
    <row r="670">
      <c r="E670" s="246"/>
      <c r="F670" s="246"/>
      <c r="G670" s="1667"/>
      <c r="H670" s="246"/>
      <c r="I670" s="246"/>
      <c r="J670" s="246"/>
      <c r="L670" s="1668"/>
      <c r="M670" s="280"/>
      <c r="N670" s="246"/>
      <c r="O670" s="1232"/>
      <c r="P670" s="280"/>
      <c r="Q670" s="280"/>
      <c r="Z670" s="246"/>
      <c r="AA670" s="280"/>
      <c r="AB670" s="280"/>
      <c r="AC670" s="280"/>
      <c r="AD670" s="246"/>
      <c r="AE670" s="246"/>
      <c r="AF670" s="246"/>
      <c r="AG670" s="246"/>
      <c r="AH670" s="246"/>
      <c r="AI670" s="246"/>
      <c r="AJ670" s="246"/>
      <c r="AK670" s="246"/>
      <c r="AL670" s="246"/>
      <c r="AM670" s="246"/>
      <c r="AN670" s="246"/>
      <c r="AO670" s="280"/>
      <c r="AP670" s="280"/>
      <c r="AQ670" s="280"/>
    </row>
    <row r="671">
      <c r="E671" s="246"/>
      <c r="F671" s="246"/>
      <c r="G671" s="1667"/>
      <c r="H671" s="246"/>
      <c r="I671" s="246"/>
      <c r="J671" s="246"/>
      <c r="L671" s="1668"/>
      <c r="M671" s="280"/>
      <c r="N671" s="246"/>
      <c r="O671" s="1232"/>
      <c r="P671" s="280"/>
      <c r="Q671" s="280"/>
      <c r="Z671" s="246"/>
      <c r="AA671" s="280"/>
      <c r="AB671" s="280"/>
      <c r="AC671" s="280"/>
      <c r="AD671" s="246"/>
      <c r="AE671" s="246"/>
      <c r="AF671" s="246"/>
      <c r="AG671" s="246"/>
      <c r="AH671" s="246"/>
      <c r="AI671" s="246"/>
      <c r="AJ671" s="246"/>
      <c r="AK671" s="246"/>
      <c r="AL671" s="246"/>
      <c r="AM671" s="246"/>
      <c r="AN671" s="246"/>
      <c r="AO671" s="280"/>
      <c r="AP671" s="280"/>
      <c r="AQ671" s="280"/>
    </row>
    <row r="672">
      <c r="E672" s="246"/>
      <c r="F672" s="246"/>
      <c r="G672" s="1667"/>
      <c r="H672" s="246"/>
      <c r="I672" s="246"/>
      <c r="J672" s="246"/>
      <c r="L672" s="1668"/>
      <c r="M672" s="280"/>
      <c r="N672" s="246"/>
      <c r="O672" s="1232"/>
      <c r="P672" s="280"/>
      <c r="Q672" s="280"/>
      <c r="Z672" s="246"/>
      <c r="AA672" s="280"/>
      <c r="AB672" s="280"/>
      <c r="AC672" s="280"/>
      <c r="AD672" s="246"/>
      <c r="AE672" s="246"/>
      <c r="AF672" s="246"/>
      <c r="AG672" s="246"/>
      <c r="AH672" s="246"/>
      <c r="AI672" s="246"/>
      <c r="AJ672" s="246"/>
      <c r="AK672" s="246"/>
      <c r="AL672" s="246"/>
      <c r="AM672" s="246"/>
      <c r="AN672" s="246"/>
      <c r="AO672" s="280"/>
      <c r="AP672" s="280"/>
      <c r="AQ672" s="280"/>
    </row>
    <row r="673">
      <c r="E673" s="246"/>
      <c r="F673" s="246"/>
      <c r="G673" s="1667"/>
      <c r="H673" s="246"/>
      <c r="I673" s="246"/>
      <c r="J673" s="246"/>
      <c r="L673" s="1668"/>
      <c r="M673" s="280"/>
      <c r="N673" s="246"/>
      <c r="O673" s="1232"/>
      <c r="P673" s="280"/>
      <c r="Q673" s="280"/>
      <c r="Z673" s="246"/>
      <c r="AA673" s="280"/>
      <c r="AB673" s="280"/>
      <c r="AC673" s="280"/>
      <c r="AD673" s="246"/>
      <c r="AE673" s="246"/>
      <c r="AF673" s="246"/>
      <c r="AG673" s="246"/>
      <c r="AH673" s="246"/>
      <c r="AI673" s="246"/>
      <c r="AJ673" s="246"/>
      <c r="AK673" s="246"/>
      <c r="AL673" s="246"/>
      <c r="AM673" s="246"/>
      <c r="AN673" s="246"/>
      <c r="AO673" s="280"/>
      <c r="AP673" s="280"/>
      <c r="AQ673" s="280"/>
    </row>
    <row r="674">
      <c r="E674" s="246"/>
      <c r="F674" s="246"/>
      <c r="G674" s="1667"/>
      <c r="H674" s="246"/>
      <c r="I674" s="246"/>
      <c r="J674" s="246"/>
      <c r="L674" s="1668"/>
      <c r="M674" s="280"/>
      <c r="N674" s="246"/>
      <c r="O674" s="1232"/>
      <c r="P674" s="280"/>
      <c r="Q674" s="280"/>
      <c r="Z674" s="246"/>
      <c r="AA674" s="280"/>
      <c r="AB674" s="280"/>
      <c r="AC674" s="280"/>
      <c r="AD674" s="246"/>
      <c r="AE674" s="246"/>
      <c r="AF674" s="246"/>
      <c r="AG674" s="246"/>
      <c r="AH674" s="246"/>
      <c r="AI674" s="246"/>
      <c r="AJ674" s="246"/>
      <c r="AK674" s="246"/>
      <c r="AL674" s="246"/>
      <c r="AM674" s="246"/>
      <c r="AN674" s="246"/>
      <c r="AO674" s="280"/>
      <c r="AP674" s="280"/>
      <c r="AQ674" s="280"/>
    </row>
    <row r="675">
      <c r="E675" s="246"/>
      <c r="F675" s="246"/>
      <c r="G675" s="1667"/>
      <c r="H675" s="246"/>
      <c r="I675" s="246"/>
      <c r="J675" s="246"/>
      <c r="L675" s="1668"/>
      <c r="M675" s="280"/>
      <c r="N675" s="246"/>
      <c r="O675" s="1232"/>
      <c r="P675" s="280"/>
      <c r="Q675" s="280"/>
      <c r="Z675" s="246"/>
      <c r="AA675" s="280"/>
      <c r="AB675" s="280"/>
      <c r="AC675" s="280"/>
      <c r="AD675" s="246"/>
      <c r="AE675" s="246"/>
      <c r="AF675" s="246"/>
      <c r="AG675" s="246"/>
      <c r="AH675" s="246"/>
      <c r="AI675" s="246"/>
      <c r="AJ675" s="246"/>
      <c r="AK675" s="246"/>
      <c r="AL675" s="246"/>
      <c r="AM675" s="246"/>
      <c r="AN675" s="246"/>
      <c r="AO675" s="280"/>
      <c r="AP675" s="280"/>
      <c r="AQ675" s="280"/>
    </row>
    <row r="676">
      <c r="E676" s="246"/>
      <c r="F676" s="246"/>
      <c r="G676" s="1667"/>
      <c r="H676" s="246"/>
      <c r="I676" s="246"/>
      <c r="J676" s="246"/>
      <c r="L676" s="1668"/>
      <c r="M676" s="280"/>
      <c r="N676" s="246"/>
      <c r="O676" s="1232"/>
      <c r="P676" s="280"/>
      <c r="Q676" s="280"/>
      <c r="Z676" s="246"/>
      <c r="AA676" s="280"/>
      <c r="AB676" s="280"/>
      <c r="AC676" s="280"/>
      <c r="AD676" s="246"/>
      <c r="AE676" s="246"/>
      <c r="AF676" s="246"/>
      <c r="AG676" s="246"/>
      <c r="AH676" s="246"/>
      <c r="AI676" s="246"/>
      <c r="AJ676" s="246"/>
      <c r="AK676" s="246"/>
      <c r="AL676" s="246"/>
      <c r="AM676" s="246"/>
      <c r="AN676" s="246"/>
      <c r="AO676" s="280"/>
      <c r="AP676" s="280"/>
      <c r="AQ676" s="280"/>
    </row>
    <row r="677">
      <c r="E677" s="246"/>
      <c r="F677" s="246"/>
      <c r="G677" s="1667"/>
      <c r="H677" s="246"/>
      <c r="I677" s="246"/>
      <c r="J677" s="246"/>
      <c r="L677" s="1668"/>
      <c r="M677" s="280"/>
      <c r="N677" s="246"/>
      <c r="O677" s="1232"/>
      <c r="P677" s="280"/>
      <c r="Q677" s="280"/>
      <c r="Z677" s="246"/>
      <c r="AA677" s="280"/>
      <c r="AB677" s="280"/>
      <c r="AC677" s="280"/>
      <c r="AD677" s="246"/>
      <c r="AE677" s="246"/>
      <c r="AF677" s="246"/>
      <c r="AG677" s="246"/>
      <c r="AH677" s="246"/>
      <c r="AI677" s="246"/>
      <c r="AJ677" s="246"/>
      <c r="AK677" s="246"/>
      <c r="AL677" s="246"/>
      <c r="AM677" s="246"/>
      <c r="AN677" s="246"/>
      <c r="AO677" s="280"/>
      <c r="AP677" s="280"/>
      <c r="AQ677" s="280"/>
    </row>
    <row r="678">
      <c r="E678" s="246"/>
      <c r="F678" s="246"/>
      <c r="G678" s="1667"/>
      <c r="H678" s="246"/>
      <c r="I678" s="246"/>
      <c r="J678" s="246"/>
      <c r="L678" s="1668"/>
      <c r="M678" s="280"/>
      <c r="N678" s="246"/>
      <c r="O678" s="1232"/>
      <c r="P678" s="280"/>
      <c r="Q678" s="280"/>
      <c r="Z678" s="246"/>
      <c r="AA678" s="280"/>
      <c r="AB678" s="280"/>
      <c r="AC678" s="280"/>
      <c r="AD678" s="246"/>
      <c r="AE678" s="246"/>
      <c r="AF678" s="246"/>
      <c r="AG678" s="246"/>
      <c r="AH678" s="246"/>
      <c r="AI678" s="246"/>
      <c r="AJ678" s="246"/>
      <c r="AK678" s="246"/>
      <c r="AL678" s="246"/>
      <c r="AM678" s="246"/>
      <c r="AN678" s="246"/>
      <c r="AO678" s="280"/>
      <c r="AP678" s="280"/>
      <c r="AQ678" s="280"/>
    </row>
    <row r="679">
      <c r="E679" s="246"/>
      <c r="F679" s="246"/>
      <c r="G679" s="1667"/>
      <c r="H679" s="246"/>
      <c r="I679" s="246"/>
      <c r="J679" s="246"/>
      <c r="L679" s="1668"/>
      <c r="M679" s="280"/>
      <c r="N679" s="246"/>
      <c r="O679" s="1232"/>
      <c r="P679" s="280"/>
      <c r="Q679" s="280"/>
      <c r="Z679" s="246"/>
      <c r="AA679" s="280"/>
      <c r="AB679" s="280"/>
      <c r="AC679" s="280"/>
      <c r="AD679" s="246"/>
      <c r="AE679" s="246"/>
      <c r="AF679" s="246"/>
      <c r="AG679" s="246"/>
      <c r="AH679" s="246"/>
      <c r="AI679" s="246"/>
      <c r="AJ679" s="246"/>
      <c r="AK679" s="246"/>
      <c r="AL679" s="246"/>
      <c r="AM679" s="246"/>
      <c r="AN679" s="246"/>
      <c r="AO679" s="280"/>
      <c r="AP679" s="280"/>
      <c r="AQ679" s="280"/>
    </row>
    <row r="680">
      <c r="E680" s="246"/>
      <c r="F680" s="246"/>
      <c r="G680" s="1667"/>
      <c r="H680" s="246"/>
      <c r="I680" s="246"/>
      <c r="J680" s="246"/>
      <c r="L680" s="1668"/>
      <c r="M680" s="280"/>
      <c r="N680" s="246"/>
      <c r="O680" s="1232"/>
      <c r="P680" s="280"/>
      <c r="Q680" s="280"/>
      <c r="Z680" s="246"/>
      <c r="AA680" s="280"/>
      <c r="AB680" s="280"/>
      <c r="AC680" s="280"/>
      <c r="AD680" s="246"/>
      <c r="AE680" s="246"/>
      <c r="AF680" s="246"/>
      <c r="AG680" s="246"/>
      <c r="AH680" s="246"/>
      <c r="AI680" s="246"/>
      <c r="AJ680" s="246"/>
      <c r="AK680" s="246"/>
      <c r="AL680" s="246"/>
      <c r="AM680" s="246"/>
      <c r="AN680" s="246"/>
      <c r="AO680" s="280"/>
      <c r="AP680" s="280"/>
      <c r="AQ680" s="280"/>
    </row>
    <row r="681">
      <c r="E681" s="246"/>
      <c r="F681" s="246"/>
      <c r="G681" s="1667"/>
      <c r="H681" s="246"/>
      <c r="I681" s="246"/>
      <c r="J681" s="246"/>
      <c r="L681" s="1668"/>
      <c r="M681" s="280"/>
      <c r="N681" s="246"/>
      <c r="O681" s="1232"/>
      <c r="P681" s="280"/>
      <c r="Q681" s="280"/>
      <c r="Z681" s="246"/>
      <c r="AA681" s="280"/>
      <c r="AB681" s="280"/>
      <c r="AC681" s="280"/>
      <c r="AD681" s="246"/>
      <c r="AE681" s="246"/>
      <c r="AF681" s="246"/>
      <c r="AG681" s="246"/>
      <c r="AH681" s="246"/>
      <c r="AI681" s="246"/>
      <c r="AJ681" s="246"/>
      <c r="AK681" s="246"/>
      <c r="AL681" s="246"/>
      <c r="AM681" s="246"/>
      <c r="AN681" s="246"/>
      <c r="AO681" s="280"/>
      <c r="AP681" s="280"/>
      <c r="AQ681" s="280"/>
    </row>
    <row r="682">
      <c r="E682" s="246"/>
      <c r="F682" s="246"/>
      <c r="G682" s="1667"/>
      <c r="H682" s="246"/>
      <c r="I682" s="246"/>
      <c r="J682" s="246"/>
      <c r="L682" s="1668"/>
      <c r="M682" s="280"/>
      <c r="N682" s="246"/>
      <c r="O682" s="1232"/>
      <c r="P682" s="280"/>
      <c r="Q682" s="280"/>
      <c r="Z682" s="246"/>
      <c r="AA682" s="280"/>
      <c r="AB682" s="280"/>
      <c r="AC682" s="280"/>
      <c r="AD682" s="246"/>
      <c r="AE682" s="246"/>
      <c r="AF682" s="246"/>
      <c r="AG682" s="246"/>
      <c r="AH682" s="246"/>
      <c r="AI682" s="246"/>
      <c r="AJ682" s="246"/>
      <c r="AK682" s="246"/>
      <c r="AL682" s="246"/>
      <c r="AM682" s="246"/>
      <c r="AN682" s="246"/>
      <c r="AO682" s="280"/>
      <c r="AP682" s="280"/>
      <c r="AQ682" s="280"/>
    </row>
    <row r="683">
      <c r="E683" s="246"/>
      <c r="F683" s="246"/>
      <c r="G683" s="1667"/>
      <c r="H683" s="246"/>
      <c r="I683" s="246"/>
      <c r="J683" s="246"/>
      <c r="L683" s="1668"/>
      <c r="M683" s="280"/>
      <c r="N683" s="246"/>
      <c r="O683" s="1232"/>
      <c r="P683" s="280"/>
      <c r="Q683" s="280"/>
      <c r="Z683" s="246"/>
      <c r="AA683" s="280"/>
      <c r="AB683" s="280"/>
      <c r="AC683" s="280"/>
      <c r="AD683" s="246"/>
      <c r="AE683" s="246"/>
      <c r="AF683" s="246"/>
      <c r="AG683" s="246"/>
      <c r="AH683" s="246"/>
      <c r="AI683" s="246"/>
      <c r="AJ683" s="246"/>
      <c r="AK683" s="246"/>
      <c r="AL683" s="246"/>
      <c r="AM683" s="246"/>
      <c r="AN683" s="246"/>
      <c r="AO683" s="280"/>
      <c r="AP683" s="280"/>
      <c r="AQ683" s="280"/>
    </row>
    <row r="684">
      <c r="E684" s="246"/>
      <c r="F684" s="246"/>
      <c r="G684" s="1667"/>
      <c r="H684" s="246"/>
      <c r="I684" s="246"/>
      <c r="J684" s="246"/>
      <c r="L684" s="1668"/>
      <c r="M684" s="280"/>
      <c r="N684" s="246"/>
      <c r="O684" s="1232"/>
      <c r="P684" s="280"/>
      <c r="Q684" s="280"/>
      <c r="Z684" s="246"/>
      <c r="AA684" s="280"/>
      <c r="AB684" s="280"/>
      <c r="AC684" s="280"/>
      <c r="AD684" s="246"/>
      <c r="AE684" s="246"/>
      <c r="AF684" s="246"/>
      <c r="AG684" s="246"/>
      <c r="AH684" s="246"/>
      <c r="AI684" s="246"/>
      <c r="AJ684" s="246"/>
      <c r="AK684" s="246"/>
      <c r="AL684" s="246"/>
      <c r="AM684" s="246"/>
      <c r="AN684" s="246"/>
      <c r="AO684" s="280"/>
      <c r="AP684" s="280"/>
      <c r="AQ684" s="280"/>
    </row>
    <row r="685">
      <c r="E685" s="246"/>
      <c r="F685" s="246"/>
      <c r="G685" s="1667"/>
      <c r="H685" s="246"/>
      <c r="I685" s="246"/>
      <c r="J685" s="246"/>
      <c r="L685" s="1668"/>
      <c r="M685" s="280"/>
      <c r="N685" s="246"/>
      <c r="O685" s="1232"/>
      <c r="P685" s="280"/>
      <c r="Q685" s="280"/>
      <c r="Z685" s="246"/>
      <c r="AA685" s="280"/>
      <c r="AB685" s="280"/>
      <c r="AC685" s="280"/>
      <c r="AD685" s="246"/>
      <c r="AE685" s="246"/>
      <c r="AF685" s="246"/>
      <c r="AG685" s="246"/>
      <c r="AH685" s="246"/>
      <c r="AI685" s="246"/>
      <c r="AJ685" s="246"/>
      <c r="AK685" s="246"/>
      <c r="AL685" s="246"/>
      <c r="AM685" s="246"/>
      <c r="AN685" s="246"/>
      <c r="AO685" s="280"/>
      <c r="AP685" s="280"/>
      <c r="AQ685" s="280"/>
    </row>
    <row r="686">
      <c r="E686" s="246"/>
      <c r="F686" s="246"/>
      <c r="G686" s="1667"/>
      <c r="H686" s="246"/>
      <c r="I686" s="246"/>
      <c r="J686" s="246"/>
      <c r="L686" s="1668"/>
      <c r="M686" s="280"/>
      <c r="N686" s="246"/>
      <c r="O686" s="1232"/>
      <c r="P686" s="280"/>
      <c r="Q686" s="280"/>
      <c r="Z686" s="246"/>
      <c r="AA686" s="280"/>
      <c r="AB686" s="280"/>
      <c r="AC686" s="280"/>
      <c r="AD686" s="246"/>
      <c r="AE686" s="246"/>
      <c r="AF686" s="246"/>
      <c r="AG686" s="246"/>
      <c r="AH686" s="246"/>
      <c r="AI686" s="246"/>
      <c r="AJ686" s="246"/>
      <c r="AK686" s="246"/>
      <c r="AL686" s="246"/>
      <c r="AM686" s="246"/>
      <c r="AN686" s="246"/>
      <c r="AO686" s="280"/>
      <c r="AP686" s="280"/>
      <c r="AQ686" s="280"/>
    </row>
    <row r="687">
      <c r="E687" s="246"/>
      <c r="F687" s="246"/>
      <c r="G687" s="1667"/>
      <c r="H687" s="246"/>
      <c r="I687" s="246"/>
      <c r="J687" s="246"/>
      <c r="L687" s="1668"/>
      <c r="M687" s="280"/>
      <c r="N687" s="246"/>
      <c r="O687" s="1232"/>
      <c r="P687" s="280"/>
      <c r="Q687" s="280"/>
      <c r="Z687" s="246"/>
      <c r="AA687" s="280"/>
      <c r="AB687" s="280"/>
      <c r="AC687" s="280"/>
      <c r="AD687" s="246"/>
      <c r="AE687" s="246"/>
      <c r="AF687" s="246"/>
      <c r="AG687" s="246"/>
      <c r="AH687" s="246"/>
      <c r="AI687" s="246"/>
      <c r="AJ687" s="246"/>
      <c r="AK687" s="246"/>
      <c r="AL687" s="246"/>
      <c r="AM687" s="246"/>
      <c r="AN687" s="246"/>
      <c r="AO687" s="280"/>
      <c r="AP687" s="280"/>
      <c r="AQ687" s="280"/>
    </row>
    <row r="688">
      <c r="E688" s="246"/>
      <c r="F688" s="246"/>
      <c r="G688" s="1667"/>
      <c r="H688" s="246"/>
      <c r="I688" s="246"/>
      <c r="J688" s="246"/>
      <c r="L688" s="1668"/>
      <c r="M688" s="280"/>
      <c r="N688" s="246"/>
      <c r="O688" s="1232"/>
      <c r="P688" s="280"/>
      <c r="Q688" s="280"/>
      <c r="Z688" s="246"/>
      <c r="AA688" s="280"/>
      <c r="AB688" s="280"/>
      <c r="AC688" s="280"/>
      <c r="AD688" s="246"/>
      <c r="AE688" s="246"/>
      <c r="AF688" s="246"/>
      <c r="AG688" s="246"/>
      <c r="AH688" s="246"/>
      <c r="AI688" s="246"/>
      <c r="AJ688" s="246"/>
      <c r="AK688" s="246"/>
      <c r="AL688" s="246"/>
      <c r="AM688" s="246"/>
      <c r="AN688" s="246"/>
      <c r="AO688" s="280"/>
      <c r="AP688" s="280"/>
      <c r="AQ688" s="280"/>
    </row>
    <row r="689">
      <c r="E689" s="246"/>
      <c r="F689" s="246"/>
      <c r="G689" s="1667"/>
      <c r="H689" s="246"/>
      <c r="I689" s="246"/>
      <c r="J689" s="246"/>
      <c r="L689" s="1668"/>
      <c r="M689" s="280"/>
      <c r="N689" s="246"/>
      <c r="O689" s="1232"/>
      <c r="P689" s="280"/>
      <c r="Q689" s="280"/>
      <c r="Z689" s="246"/>
      <c r="AA689" s="280"/>
      <c r="AB689" s="280"/>
      <c r="AC689" s="280"/>
      <c r="AD689" s="246"/>
      <c r="AE689" s="246"/>
      <c r="AF689" s="246"/>
      <c r="AG689" s="246"/>
      <c r="AH689" s="246"/>
      <c r="AI689" s="246"/>
      <c r="AJ689" s="246"/>
      <c r="AK689" s="246"/>
      <c r="AL689" s="246"/>
      <c r="AM689" s="246"/>
      <c r="AN689" s="246"/>
      <c r="AO689" s="280"/>
      <c r="AP689" s="280"/>
      <c r="AQ689" s="280"/>
    </row>
    <row r="690">
      <c r="E690" s="246"/>
      <c r="F690" s="246"/>
      <c r="G690" s="1667"/>
      <c r="H690" s="246"/>
      <c r="I690" s="246"/>
      <c r="J690" s="246"/>
      <c r="L690" s="1668"/>
      <c r="M690" s="280"/>
      <c r="N690" s="246"/>
      <c r="O690" s="1232"/>
      <c r="P690" s="280"/>
      <c r="Q690" s="280"/>
      <c r="Z690" s="246"/>
      <c r="AA690" s="280"/>
      <c r="AB690" s="280"/>
      <c r="AC690" s="280"/>
      <c r="AD690" s="246"/>
      <c r="AE690" s="246"/>
      <c r="AF690" s="246"/>
      <c r="AG690" s="246"/>
      <c r="AH690" s="246"/>
      <c r="AI690" s="246"/>
      <c r="AJ690" s="246"/>
      <c r="AK690" s="246"/>
      <c r="AL690" s="246"/>
      <c r="AM690" s="246"/>
      <c r="AN690" s="246"/>
      <c r="AO690" s="280"/>
      <c r="AP690" s="280"/>
      <c r="AQ690" s="280"/>
    </row>
    <row r="691">
      <c r="E691" s="246"/>
      <c r="F691" s="246"/>
      <c r="G691" s="1667"/>
      <c r="H691" s="246"/>
      <c r="I691" s="246"/>
      <c r="J691" s="246"/>
      <c r="L691" s="1668"/>
      <c r="M691" s="280"/>
      <c r="N691" s="246"/>
      <c r="O691" s="1232"/>
      <c r="P691" s="280"/>
      <c r="Q691" s="280"/>
      <c r="Z691" s="246"/>
      <c r="AA691" s="280"/>
      <c r="AB691" s="280"/>
      <c r="AC691" s="280"/>
      <c r="AD691" s="246"/>
      <c r="AE691" s="246"/>
      <c r="AF691" s="246"/>
      <c r="AG691" s="246"/>
      <c r="AH691" s="246"/>
      <c r="AI691" s="246"/>
      <c r="AJ691" s="246"/>
      <c r="AK691" s="246"/>
      <c r="AL691" s="246"/>
      <c r="AM691" s="246"/>
      <c r="AN691" s="246"/>
      <c r="AO691" s="280"/>
      <c r="AP691" s="280"/>
      <c r="AQ691" s="280"/>
    </row>
    <row r="692">
      <c r="E692" s="246"/>
      <c r="F692" s="246"/>
      <c r="G692" s="1667"/>
      <c r="H692" s="246"/>
      <c r="I692" s="246"/>
      <c r="J692" s="246"/>
      <c r="L692" s="1668"/>
      <c r="M692" s="280"/>
      <c r="N692" s="246"/>
      <c r="O692" s="1232"/>
      <c r="P692" s="280"/>
      <c r="Q692" s="280"/>
      <c r="Z692" s="246"/>
      <c r="AA692" s="280"/>
      <c r="AB692" s="280"/>
      <c r="AC692" s="280"/>
      <c r="AD692" s="246"/>
      <c r="AE692" s="246"/>
      <c r="AF692" s="246"/>
      <c r="AG692" s="246"/>
      <c r="AH692" s="246"/>
      <c r="AI692" s="246"/>
      <c r="AJ692" s="246"/>
      <c r="AK692" s="246"/>
      <c r="AL692" s="246"/>
      <c r="AM692" s="246"/>
      <c r="AN692" s="246"/>
      <c r="AO692" s="280"/>
      <c r="AP692" s="280"/>
      <c r="AQ692" s="280"/>
    </row>
    <row r="693">
      <c r="E693" s="246"/>
      <c r="F693" s="246"/>
      <c r="G693" s="1667"/>
      <c r="H693" s="246"/>
      <c r="I693" s="246"/>
      <c r="J693" s="246"/>
      <c r="L693" s="1668"/>
      <c r="M693" s="280"/>
      <c r="N693" s="246"/>
      <c r="O693" s="1232"/>
      <c r="P693" s="280"/>
      <c r="Q693" s="280"/>
      <c r="Z693" s="246"/>
      <c r="AA693" s="280"/>
      <c r="AB693" s="280"/>
      <c r="AC693" s="280"/>
      <c r="AD693" s="246"/>
      <c r="AE693" s="246"/>
      <c r="AF693" s="246"/>
      <c r="AG693" s="246"/>
      <c r="AH693" s="246"/>
      <c r="AI693" s="246"/>
      <c r="AJ693" s="246"/>
      <c r="AK693" s="246"/>
      <c r="AL693" s="246"/>
      <c r="AM693" s="246"/>
      <c r="AN693" s="246"/>
      <c r="AO693" s="280"/>
      <c r="AP693" s="280"/>
      <c r="AQ693" s="280"/>
    </row>
    <row r="694">
      <c r="E694" s="246"/>
      <c r="F694" s="246"/>
      <c r="G694" s="1667"/>
      <c r="H694" s="246"/>
      <c r="I694" s="246"/>
      <c r="J694" s="246"/>
      <c r="L694" s="1668"/>
      <c r="M694" s="280"/>
      <c r="N694" s="246"/>
      <c r="O694" s="1232"/>
      <c r="P694" s="280"/>
      <c r="Q694" s="280"/>
      <c r="Z694" s="246"/>
      <c r="AA694" s="280"/>
      <c r="AB694" s="280"/>
      <c r="AC694" s="280"/>
      <c r="AD694" s="246"/>
      <c r="AE694" s="246"/>
      <c r="AF694" s="246"/>
      <c r="AG694" s="246"/>
      <c r="AH694" s="246"/>
      <c r="AI694" s="246"/>
      <c r="AJ694" s="246"/>
      <c r="AK694" s="246"/>
      <c r="AL694" s="246"/>
      <c r="AM694" s="246"/>
      <c r="AN694" s="246"/>
      <c r="AO694" s="280"/>
      <c r="AP694" s="280"/>
      <c r="AQ694" s="280"/>
    </row>
    <row r="695">
      <c r="E695" s="246"/>
      <c r="F695" s="246"/>
      <c r="G695" s="1667"/>
      <c r="H695" s="246"/>
      <c r="I695" s="246"/>
      <c r="J695" s="246"/>
      <c r="L695" s="1668"/>
      <c r="M695" s="280"/>
      <c r="N695" s="246"/>
      <c r="O695" s="1232"/>
      <c r="P695" s="280"/>
      <c r="Q695" s="280"/>
      <c r="Z695" s="246"/>
      <c r="AA695" s="280"/>
      <c r="AB695" s="280"/>
      <c r="AC695" s="280"/>
      <c r="AD695" s="246"/>
      <c r="AE695" s="246"/>
      <c r="AF695" s="246"/>
      <c r="AG695" s="246"/>
      <c r="AH695" s="246"/>
      <c r="AI695" s="246"/>
      <c r="AJ695" s="246"/>
      <c r="AK695" s="246"/>
      <c r="AL695" s="246"/>
      <c r="AM695" s="246"/>
      <c r="AN695" s="246"/>
      <c r="AO695" s="280"/>
      <c r="AP695" s="280"/>
      <c r="AQ695" s="280"/>
    </row>
    <row r="696">
      <c r="E696" s="246"/>
      <c r="F696" s="246"/>
      <c r="G696" s="1667"/>
      <c r="H696" s="246"/>
      <c r="I696" s="246"/>
      <c r="J696" s="246"/>
      <c r="L696" s="1668"/>
      <c r="M696" s="280"/>
      <c r="N696" s="246"/>
      <c r="O696" s="1232"/>
      <c r="P696" s="280"/>
      <c r="Q696" s="280"/>
      <c r="Z696" s="246"/>
      <c r="AA696" s="280"/>
      <c r="AB696" s="280"/>
      <c r="AC696" s="280"/>
      <c r="AD696" s="246"/>
      <c r="AE696" s="246"/>
      <c r="AF696" s="246"/>
      <c r="AG696" s="246"/>
      <c r="AH696" s="246"/>
      <c r="AI696" s="246"/>
      <c r="AJ696" s="246"/>
      <c r="AK696" s="246"/>
      <c r="AL696" s="246"/>
      <c r="AM696" s="246"/>
      <c r="AN696" s="246"/>
      <c r="AO696" s="280"/>
      <c r="AP696" s="280"/>
      <c r="AQ696" s="280"/>
    </row>
    <row r="697">
      <c r="E697" s="246"/>
      <c r="F697" s="246"/>
      <c r="G697" s="1667"/>
      <c r="H697" s="246"/>
      <c r="I697" s="246"/>
      <c r="J697" s="246"/>
      <c r="L697" s="1668"/>
      <c r="M697" s="280"/>
      <c r="N697" s="246"/>
      <c r="O697" s="1232"/>
      <c r="P697" s="280"/>
      <c r="Q697" s="280"/>
      <c r="Z697" s="246"/>
      <c r="AA697" s="280"/>
      <c r="AB697" s="280"/>
      <c r="AC697" s="280"/>
      <c r="AD697" s="246"/>
      <c r="AE697" s="246"/>
      <c r="AF697" s="246"/>
      <c r="AG697" s="246"/>
      <c r="AH697" s="246"/>
      <c r="AI697" s="246"/>
      <c r="AJ697" s="246"/>
      <c r="AK697" s="246"/>
      <c r="AL697" s="246"/>
      <c r="AM697" s="246"/>
      <c r="AN697" s="246"/>
      <c r="AO697" s="280"/>
      <c r="AP697" s="280"/>
      <c r="AQ697" s="280"/>
    </row>
    <row r="698">
      <c r="E698" s="246"/>
      <c r="F698" s="246"/>
      <c r="G698" s="1667"/>
      <c r="H698" s="246"/>
      <c r="I698" s="246"/>
      <c r="J698" s="246"/>
      <c r="L698" s="1668"/>
      <c r="M698" s="280"/>
      <c r="N698" s="246"/>
      <c r="O698" s="1232"/>
      <c r="P698" s="280"/>
      <c r="Q698" s="280"/>
      <c r="Z698" s="246"/>
      <c r="AA698" s="280"/>
      <c r="AB698" s="280"/>
      <c r="AC698" s="280"/>
      <c r="AD698" s="246"/>
      <c r="AE698" s="246"/>
      <c r="AF698" s="246"/>
      <c r="AG698" s="246"/>
      <c r="AH698" s="246"/>
      <c r="AI698" s="246"/>
      <c r="AJ698" s="246"/>
      <c r="AK698" s="246"/>
      <c r="AL698" s="246"/>
      <c r="AM698" s="246"/>
      <c r="AN698" s="246"/>
      <c r="AO698" s="280"/>
      <c r="AP698" s="280"/>
      <c r="AQ698" s="280"/>
    </row>
    <row r="699">
      <c r="E699" s="246"/>
      <c r="F699" s="246"/>
      <c r="G699" s="1667"/>
      <c r="H699" s="246"/>
      <c r="I699" s="246"/>
      <c r="J699" s="246"/>
      <c r="L699" s="1668"/>
      <c r="M699" s="280"/>
      <c r="N699" s="246"/>
      <c r="O699" s="1232"/>
      <c r="P699" s="280"/>
      <c r="Q699" s="280"/>
      <c r="Z699" s="246"/>
      <c r="AA699" s="280"/>
      <c r="AB699" s="280"/>
      <c r="AC699" s="280"/>
      <c r="AD699" s="246"/>
      <c r="AE699" s="246"/>
      <c r="AF699" s="246"/>
      <c r="AG699" s="246"/>
      <c r="AH699" s="246"/>
      <c r="AI699" s="246"/>
      <c r="AJ699" s="246"/>
      <c r="AK699" s="246"/>
      <c r="AL699" s="246"/>
      <c r="AM699" s="246"/>
      <c r="AN699" s="246"/>
      <c r="AO699" s="280"/>
      <c r="AP699" s="280"/>
      <c r="AQ699" s="280"/>
    </row>
    <row r="700">
      <c r="E700" s="246"/>
      <c r="F700" s="246"/>
      <c r="G700" s="1667"/>
      <c r="H700" s="246"/>
      <c r="I700" s="246"/>
      <c r="J700" s="246"/>
      <c r="L700" s="1668"/>
      <c r="M700" s="280"/>
      <c r="N700" s="246"/>
      <c r="O700" s="1232"/>
      <c r="P700" s="280"/>
      <c r="Q700" s="280"/>
      <c r="Z700" s="246"/>
      <c r="AA700" s="280"/>
      <c r="AB700" s="280"/>
      <c r="AC700" s="280"/>
      <c r="AD700" s="246"/>
      <c r="AE700" s="246"/>
      <c r="AF700" s="246"/>
      <c r="AG700" s="246"/>
      <c r="AH700" s="246"/>
      <c r="AI700" s="246"/>
      <c r="AJ700" s="246"/>
      <c r="AK700" s="246"/>
      <c r="AL700" s="246"/>
      <c r="AM700" s="246"/>
      <c r="AN700" s="246"/>
      <c r="AO700" s="280"/>
      <c r="AP700" s="280"/>
      <c r="AQ700" s="280"/>
    </row>
    <row r="701">
      <c r="E701" s="246"/>
      <c r="F701" s="246"/>
      <c r="G701" s="1667"/>
      <c r="H701" s="246"/>
      <c r="I701" s="246"/>
      <c r="J701" s="246"/>
      <c r="L701" s="1668"/>
      <c r="M701" s="280"/>
      <c r="N701" s="246"/>
      <c r="O701" s="1232"/>
      <c r="P701" s="280"/>
      <c r="Q701" s="280"/>
      <c r="Z701" s="246"/>
      <c r="AA701" s="280"/>
      <c r="AB701" s="280"/>
      <c r="AC701" s="280"/>
      <c r="AD701" s="246"/>
      <c r="AE701" s="246"/>
      <c r="AF701" s="246"/>
      <c r="AG701" s="246"/>
      <c r="AH701" s="246"/>
      <c r="AI701" s="246"/>
      <c r="AJ701" s="246"/>
      <c r="AK701" s="246"/>
      <c r="AL701" s="246"/>
      <c r="AM701" s="246"/>
      <c r="AN701" s="246"/>
      <c r="AO701" s="280"/>
      <c r="AP701" s="280"/>
      <c r="AQ701" s="280"/>
    </row>
    <row r="702">
      <c r="E702" s="246"/>
      <c r="F702" s="246"/>
      <c r="G702" s="1667"/>
      <c r="H702" s="246"/>
      <c r="I702" s="246"/>
      <c r="J702" s="246"/>
      <c r="L702" s="1668"/>
      <c r="M702" s="280"/>
      <c r="N702" s="246"/>
      <c r="O702" s="1232"/>
      <c r="P702" s="280"/>
      <c r="Q702" s="280"/>
      <c r="Z702" s="246"/>
      <c r="AA702" s="280"/>
      <c r="AB702" s="280"/>
      <c r="AC702" s="280"/>
      <c r="AD702" s="246"/>
      <c r="AE702" s="246"/>
      <c r="AF702" s="246"/>
      <c r="AG702" s="246"/>
      <c r="AH702" s="246"/>
      <c r="AI702" s="246"/>
      <c r="AJ702" s="246"/>
      <c r="AK702" s="246"/>
      <c r="AL702" s="246"/>
      <c r="AM702" s="246"/>
      <c r="AN702" s="246"/>
      <c r="AO702" s="280"/>
      <c r="AP702" s="280"/>
      <c r="AQ702" s="280"/>
    </row>
    <row r="703">
      <c r="E703" s="246"/>
      <c r="F703" s="246"/>
      <c r="G703" s="1667"/>
      <c r="H703" s="246"/>
      <c r="I703" s="246"/>
      <c r="J703" s="246"/>
      <c r="L703" s="1668"/>
      <c r="M703" s="280"/>
      <c r="N703" s="246"/>
      <c r="O703" s="1232"/>
      <c r="P703" s="280"/>
      <c r="Q703" s="280"/>
      <c r="Z703" s="246"/>
      <c r="AA703" s="280"/>
      <c r="AB703" s="280"/>
      <c r="AC703" s="280"/>
      <c r="AD703" s="246"/>
      <c r="AE703" s="246"/>
      <c r="AF703" s="246"/>
      <c r="AG703" s="246"/>
      <c r="AH703" s="246"/>
      <c r="AI703" s="246"/>
      <c r="AJ703" s="246"/>
      <c r="AK703" s="246"/>
      <c r="AL703" s="246"/>
      <c r="AM703" s="246"/>
      <c r="AN703" s="246"/>
      <c r="AO703" s="280"/>
      <c r="AP703" s="280"/>
      <c r="AQ703" s="280"/>
    </row>
    <row r="704">
      <c r="E704" s="246"/>
      <c r="F704" s="246"/>
      <c r="G704" s="1667"/>
      <c r="H704" s="246"/>
      <c r="I704" s="246"/>
      <c r="J704" s="246"/>
      <c r="L704" s="1668"/>
      <c r="M704" s="280"/>
      <c r="N704" s="246"/>
      <c r="O704" s="1232"/>
      <c r="P704" s="280"/>
      <c r="Q704" s="280"/>
      <c r="Z704" s="246"/>
      <c r="AA704" s="280"/>
      <c r="AB704" s="280"/>
      <c r="AC704" s="280"/>
      <c r="AD704" s="246"/>
      <c r="AE704" s="246"/>
      <c r="AF704" s="246"/>
      <c r="AG704" s="246"/>
      <c r="AH704" s="246"/>
      <c r="AI704" s="246"/>
      <c r="AJ704" s="246"/>
      <c r="AK704" s="246"/>
      <c r="AL704" s="246"/>
      <c r="AM704" s="246"/>
      <c r="AN704" s="246"/>
      <c r="AO704" s="280"/>
      <c r="AP704" s="280"/>
      <c r="AQ704" s="280"/>
    </row>
    <row r="705">
      <c r="E705" s="246"/>
      <c r="F705" s="246"/>
      <c r="G705" s="1667"/>
      <c r="H705" s="246"/>
      <c r="I705" s="246"/>
      <c r="J705" s="246"/>
      <c r="L705" s="1668"/>
      <c r="M705" s="280"/>
      <c r="N705" s="246"/>
      <c r="O705" s="1232"/>
      <c r="P705" s="280"/>
      <c r="Q705" s="280"/>
      <c r="Z705" s="246"/>
      <c r="AA705" s="280"/>
      <c r="AB705" s="280"/>
      <c r="AC705" s="280"/>
      <c r="AD705" s="246"/>
      <c r="AE705" s="246"/>
      <c r="AF705" s="246"/>
      <c r="AG705" s="246"/>
      <c r="AH705" s="246"/>
      <c r="AI705" s="246"/>
      <c r="AJ705" s="246"/>
      <c r="AK705" s="246"/>
      <c r="AL705" s="246"/>
      <c r="AM705" s="246"/>
      <c r="AN705" s="246"/>
      <c r="AO705" s="280"/>
      <c r="AP705" s="280"/>
      <c r="AQ705" s="280"/>
    </row>
    <row r="706">
      <c r="E706" s="246"/>
      <c r="F706" s="246"/>
      <c r="G706" s="1667"/>
      <c r="H706" s="246"/>
      <c r="I706" s="246"/>
      <c r="J706" s="246"/>
      <c r="L706" s="1668"/>
      <c r="M706" s="280"/>
      <c r="N706" s="246"/>
      <c r="O706" s="1232"/>
      <c r="P706" s="280"/>
      <c r="Q706" s="280"/>
      <c r="Z706" s="246"/>
      <c r="AA706" s="280"/>
      <c r="AB706" s="280"/>
      <c r="AC706" s="280"/>
      <c r="AD706" s="246"/>
      <c r="AE706" s="246"/>
      <c r="AF706" s="246"/>
      <c r="AG706" s="246"/>
      <c r="AH706" s="246"/>
      <c r="AI706" s="246"/>
      <c r="AJ706" s="246"/>
      <c r="AK706" s="246"/>
      <c r="AL706" s="246"/>
      <c r="AM706" s="246"/>
      <c r="AN706" s="246"/>
      <c r="AO706" s="280"/>
      <c r="AP706" s="280"/>
      <c r="AQ706" s="280"/>
    </row>
    <row r="707">
      <c r="E707" s="246"/>
      <c r="F707" s="246"/>
      <c r="G707" s="1667"/>
      <c r="H707" s="246"/>
      <c r="I707" s="246"/>
      <c r="J707" s="246"/>
      <c r="L707" s="1668"/>
      <c r="M707" s="280"/>
      <c r="N707" s="246"/>
      <c r="O707" s="1232"/>
      <c r="P707" s="280"/>
      <c r="Q707" s="280"/>
      <c r="Z707" s="246"/>
      <c r="AA707" s="280"/>
      <c r="AB707" s="280"/>
      <c r="AC707" s="280"/>
      <c r="AD707" s="246"/>
      <c r="AE707" s="246"/>
      <c r="AF707" s="246"/>
      <c r="AG707" s="246"/>
      <c r="AH707" s="246"/>
      <c r="AI707" s="246"/>
      <c r="AJ707" s="246"/>
      <c r="AK707" s="246"/>
      <c r="AL707" s="246"/>
      <c r="AM707" s="246"/>
      <c r="AN707" s="246"/>
      <c r="AO707" s="280"/>
      <c r="AP707" s="280"/>
      <c r="AQ707" s="280"/>
    </row>
    <row r="708">
      <c r="E708" s="246"/>
      <c r="F708" s="246"/>
      <c r="G708" s="1667"/>
      <c r="H708" s="246"/>
      <c r="I708" s="246"/>
      <c r="J708" s="246"/>
      <c r="L708" s="1668"/>
      <c r="M708" s="280"/>
      <c r="N708" s="246"/>
      <c r="O708" s="1232"/>
      <c r="P708" s="280"/>
      <c r="Q708" s="280"/>
      <c r="Z708" s="246"/>
      <c r="AA708" s="280"/>
      <c r="AB708" s="280"/>
      <c r="AC708" s="280"/>
      <c r="AD708" s="246"/>
      <c r="AE708" s="246"/>
      <c r="AF708" s="246"/>
      <c r="AG708" s="246"/>
      <c r="AH708" s="246"/>
      <c r="AI708" s="246"/>
      <c r="AJ708" s="246"/>
      <c r="AK708" s="246"/>
      <c r="AL708" s="246"/>
      <c r="AM708" s="246"/>
      <c r="AN708" s="246"/>
      <c r="AO708" s="280"/>
      <c r="AP708" s="280"/>
      <c r="AQ708" s="280"/>
    </row>
    <row r="709">
      <c r="E709" s="246"/>
      <c r="F709" s="246"/>
      <c r="G709" s="1667"/>
      <c r="H709" s="246"/>
      <c r="I709" s="246"/>
      <c r="J709" s="246"/>
      <c r="L709" s="1668"/>
      <c r="M709" s="280"/>
      <c r="N709" s="246"/>
      <c r="O709" s="1232"/>
      <c r="P709" s="280"/>
      <c r="Q709" s="280"/>
      <c r="Z709" s="246"/>
      <c r="AA709" s="280"/>
      <c r="AB709" s="280"/>
      <c r="AC709" s="280"/>
      <c r="AD709" s="246"/>
      <c r="AE709" s="246"/>
      <c r="AF709" s="246"/>
      <c r="AG709" s="246"/>
      <c r="AH709" s="246"/>
      <c r="AI709" s="246"/>
      <c r="AJ709" s="246"/>
      <c r="AK709" s="246"/>
      <c r="AL709" s="246"/>
      <c r="AM709" s="246"/>
      <c r="AN709" s="246"/>
      <c r="AO709" s="280"/>
      <c r="AP709" s="280"/>
      <c r="AQ709" s="280"/>
    </row>
    <row r="710">
      <c r="E710" s="246"/>
      <c r="F710" s="246"/>
      <c r="G710" s="1667"/>
      <c r="H710" s="246"/>
      <c r="I710" s="246"/>
      <c r="J710" s="246"/>
      <c r="L710" s="1668"/>
      <c r="M710" s="280"/>
      <c r="N710" s="246"/>
      <c r="O710" s="1232"/>
      <c r="P710" s="280"/>
      <c r="Q710" s="280"/>
      <c r="Z710" s="246"/>
      <c r="AA710" s="280"/>
      <c r="AB710" s="280"/>
      <c r="AC710" s="280"/>
      <c r="AD710" s="246"/>
      <c r="AE710" s="246"/>
      <c r="AF710" s="246"/>
      <c r="AG710" s="246"/>
      <c r="AH710" s="246"/>
      <c r="AI710" s="246"/>
      <c r="AJ710" s="246"/>
      <c r="AK710" s="246"/>
      <c r="AL710" s="246"/>
      <c r="AM710" s="246"/>
      <c r="AN710" s="246"/>
      <c r="AO710" s="280"/>
      <c r="AP710" s="280"/>
      <c r="AQ710" s="280"/>
    </row>
    <row r="711">
      <c r="E711" s="246"/>
      <c r="F711" s="246"/>
      <c r="G711" s="1667"/>
      <c r="H711" s="246"/>
      <c r="I711" s="246"/>
      <c r="J711" s="246"/>
      <c r="L711" s="1668"/>
      <c r="M711" s="280"/>
      <c r="N711" s="246"/>
      <c r="O711" s="1232"/>
      <c r="P711" s="280"/>
      <c r="Q711" s="280"/>
      <c r="Z711" s="246"/>
      <c r="AA711" s="280"/>
      <c r="AB711" s="280"/>
      <c r="AC711" s="280"/>
      <c r="AD711" s="246"/>
      <c r="AE711" s="246"/>
      <c r="AF711" s="246"/>
      <c r="AG711" s="246"/>
      <c r="AH711" s="246"/>
      <c r="AI711" s="246"/>
      <c r="AJ711" s="246"/>
      <c r="AK711" s="246"/>
      <c r="AL711" s="246"/>
      <c r="AM711" s="246"/>
      <c r="AN711" s="246"/>
      <c r="AO711" s="280"/>
      <c r="AP711" s="280"/>
      <c r="AQ711" s="280"/>
    </row>
    <row r="712">
      <c r="E712" s="246"/>
      <c r="F712" s="246"/>
      <c r="G712" s="1667"/>
      <c r="H712" s="246"/>
      <c r="I712" s="246"/>
      <c r="J712" s="246"/>
      <c r="L712" s="1668"/>
      <c r="M712" s="280"/>
      <c r="N712" s="246"/>
      <c r="O712" s="1232"/>
      <c r="P712" s="280"/>
      <c r="Q712" s="280"/>
      <c r="Z712" s="246"/>
      <c r="AA712" s="280"/>
      <c r="AB712" s="280"/>
      <c r="AC712" s="280"/>
      <c r="AD712" s="246"/>
      <c r="AE712" s="246"/>
      <c r="AF712" s="246"/>
      <c r="AG712" s="246"/>
      <c r="AH712" s="246"/>
      <c r="AI712" s="246"/>
      <c r="AJ712" s="246"/>
      <c r="AK712" s="246"/>
      <c r="AL712" s="246"/>
      <c r="AM712" s="246"/>
      <c r="AN712" s="246"/>
      <c r="AO712" s="280"/>
      <c r="AP712" s="280"/>
      <c r="AQ712" s="280"/>
    </row>
    <row r="713">
      <c r="E713" s="246"/>
      <c r="F713" s="246"/>
      <c r="G713" s="1667"/>
      <c r="H713" s="246"/>
      <c r="I713" s="246"/>
      <c r="J713" s="246"/>
      <c r="L713" s="1668"/>
      <c r="M713" s="280"/>
      <c r="N713" s="246"/>
      <c r="O713" s="1232"/>
      <c r="P713" s="280"/>
      <c r="Q713" s="280"/>
      <c r="Z713" s="246"/>
      <c r="AA713" s="280"/>
      <c r="AB713" s="280"/>
      <c r="AC713" s="280"/>
      <c r="AD713" s="246"/>
      <c r="AE713" s="246"/>
      <c r="AF713" s="246"/>
      <c r="AG713" s="246"/>
      <c r="AH713" s="246"/>
      <c r="AI713" s="246"/>
      <c r="AJ713" s="246"/>
      <c r="AK713" s="246"/>
      <c r="AL713" s="246"/>
      <c r="AM713" s="246"/>
      <c r="AN713" s="246"/>
      <c r="AO713" s="280"/>
      <c r="AP713" s="280"/>
      <c r="AQ713" s="280"/>
    </row>
    <row r="714">
      <c r="E714" s="246"/>
      <c r="F714" s="246"/>
      <c r="G714" s="1667"/>
      <c r="H714" s="246"/>
      <c r="I714" s="246"/>
      <c r="J714" s="246"/>
      <c r="L714" s="1668"/>
      <c r="M714" s="280"/>
      <c r="N714" s="246"/>
      <c r="O714" s="1232"/>
      <c r="P714" s="280"/>
      <c r="Q714" s="280"/>
      <c r="Z714" s="246"/>
      <c r="AA714" s="280"/>
      <c r="AB714" s="280"/>
      <c r="AC714" s="280"/>
      <c r="AD714" s="246"/>
      <c r="AE714" s="246"/>
      <c r="AF714" s="246"/>
      <c r="AG714" s="246"/>
      <c r="AH714" s="246"/>
      <c r="AI714" s="246"/>
      <c r="AJ714" s="246"/>
      <c r="AK714" s="246"/>
      <c r="AL714" s="246"/>
      <c r="AM714" s="246"/>
      <c r="AN714" s="246"/>
      <c r="AO714" s="280"/>
      <c r="AP714" s="280"/>
      <c r="AQ714" s="280"/>
    </row>
    <row r="715">
      <c r="E715" s="246"/>
      <c r="F715" s="246"/>
      <c r="G715" s="1667"/>
      <c r="H715" s="246"/>
      <c r="I715" s="246"/>
      <c r="J715" s="246"/>
      <c r="L715" s="1668"/>
      <c r="M715" s="280"/>
      <c r="N715" s="246"/>
      <c r="O715" s="1232"/>
      <c r="P715" s="280"/>
      <c r="Q715" s="280"/>
      <c r="Z715" s="246"/>
      <c r="AA715" s="280"/>
      <c r="AB715" s="280"/>
      <c r="AC715" s="280"/>
      <c r="AD715" s="246"/>
      <c r="AE715" s="246"/>
      <c r="AF715" s="246"/>
      <c r="AG715" s="246"/>
      <c r="AH715" s="246"/>
      <c r="AI715" s="246"/>
      <c r="AJ715" s="246"/>
      <c r="AK715" s="246"/>
      <c r="AL715" s="246"/>
      <c r="AM715" s="246"/>
      <c r="AN715" s="246"/>
      <c r="AO715" s="280"/>
      <c r="AP715" s="280"/>
      <c r="AQ715" s="280"/>
    </row>
    <row r="716">
      <c r="E716" s="246"/>
      <c r="F716" s="246"/>
      <c r="G716" s="1667"/>
      <c r="H716" s="246"/>
      <c r="I716" s="246"/>
      <c r="J716" s="246"/>
      <c r="L716" s="1668"/>
      <c r="M716" s="280"/>
      <c r="N716" s="246"/>
      <c r="O716" s="1232"/>
      <c r="P716" s="280"/>
      <c r="Q716" s="280"/>
      <c r="Z716" s="246"/>
      <c r="AA716" s="280"/>
      <c r="AB716" s="280"/>
      <c r="AC716" s="280"/>
      <c r="AD716" s="246"/>
      <c r="AE716" s="246"/>
      <c r="AF716" s="246"/>
      <c r="AG716" s="246"/>
      <c r="AH716" s="246"/>
      <c r="AI716" s="246"/>
      <c r="AJ716" s="246"/>
      <c r="AK716" s="246"/>
      <c r="AL716" s="246"/>
      <c r="AM716" s="246"/>
      <c r="AN716" s="246"/>
      <c r="AO716" s="280"/>
      <c r="AP716" s="280"/>
      <c r="AQ716" s="280"/>
    </row>
    <row r="717">
      <c r="E717" s="246"/>
      <c r="F717" s="246"/>
      <c r="G717" s="1667"/>
      <c r="H717" s="246"/>
      <c r="I717" s="246"/>
      <c r="J717" s="246"/>
      <c r="L717" s="1668"/>
      <c r="M717" s="280"/>
      <c r="N717" s="246"/>
      <c r="O717" s="1232"/>
      <c r="P717" s="280"/>
      <c r="Q717" s="280"/>
      <c r="Z717" s="246"/>
      <c r="AA717" s="280"/>
      <c r="AB717" s="280"/>
      <c r="AC717" s="280"/>
      <c r="AD717" s="246"/>
      <c r="AE717" s="246"/>
      <c r="AF717" s="246"/>
      <c r="AG717" s="246"/>
      <c r="AH717" s="246"/>
      <c r="AI717" s="246"/>
      <c r="AJ717" s="246"/>
      <c r="AK717" s="246"/>
      <c r="AL717" s="246"/>
      <c r="AM717" s="246"/>
      <c r="AN717" s="246"/>
      <c r="AO717" s="280"/>
      <c r="AP717" s="280"/>
      <c r="AQ717" s="280"/>
    </row>
    <row r="718">
      <c r="E718" s="246"/>
      <c r="F718" s="246"/>
      <c r="G718" s="1667"/>
      <c r="H718" s="246"/>
      <c r="I718" s="246"/>
      <c r="J718" s="246"/>
      <c r="L718" s="1668"/>
      <c r="M718" s="280"/>
      <c r="N718" s="246"/>
      <c r="O718" s="1232"/>
      <c r="P718" s="280"/>
      <c r="Q718" s="280"/>
      <c r="Z718" s="246"/>
      <c r="AA718" s="280"/>
      <c r="AB718" s="280"/>
      <c r="AC718" s="280"/>
      <c r="AD718" s="246"/>
      <c r="AE718" s="246"/>
      <c r="AF718" s="246"/>
      <c r="AG718" s="246"/>
      <c r="AH718" s="246"/>
      <c r="AI718" s="246"/>
      <c r="AJ718" s="246"/>
      <c r="AK718" s="246"/>
      <c r="AL718" s="246"/>
      <c r="AM718" s="246"/>
      <c r="AN718" s="246"/>
      <c r="AO718" s="280"/>
      <c r="AP718" s="280"/>
      <c r="AQ718" s="280"/>
    </row>
    <row r="719">
      <c r="E719" s="246"/>
      <c r="F719" s="246"/>
      <c r="G719" s="1667"/>
      <c r="H719" s="246"/>
      <c r="I719" s="246"/>
      <c r="J719" s="246"/>
      <c r="L719" s="1668"/>
      <c r="M719" s="280"/>
      <c r="N719" s="246"/>
      <c r="O719" s="1232"/>
      <c r="P719" s="280"/>
      <c r="Q719" s="280"/>
      <c r="Z719" s="246"/>
      <c r="AA719" s="280"/>
      <c r="AB719" s="280"/>
      <c r="AC719" s="280"/>
      <c r="AD719" s="246"/>
      <c r="AE719" s="246"/>
      <c r="AF719" s="246"/>
      <c r="AG719" s="246"/>
      <c r="AH719" s="246"/>
      <c r="AI719" s="246"/>
      <c r="AJ719" s="246"/>
      <c r="AK719" s="246"/>
      <c r="AL719" s="246"/>
      <c r="AM719" s="246"/>
      <c r="AN719" s="246"/>
      <c r="AO719" s="280"/>
      <c r="AP719" s="280"/>
      <c r="AQ719" s="280"/>
    </row>
    <row r="720">
      <c r="E720" s="246"/>
      <c r="F720" s="246"/>
      <c r="G720" s="1667"/>
      <c r="H720" s="246"/>
      <c r="I720" s="246"/>
      <c r="J720" s="246"/>
      <c r="L720" s="1668"/>
      <c r="M720" s="280"/>
      <c r="N720" s="246"/>
      <c r="O720" s="1232"/>
      <c r="P720" s="280"/>
      <c r="Q720" s="280"/>
      <c r="Z720" s="246"/>
      <c r="AA720" s="280"/>
      <c r="AB720" s="280"/>
      <c r="AC720" s="280"/>
      <c r="AD720" s="246"/>
      <c r="AE720" s="246"/>
      <c r="AF720" s="246"/>
      <c r="AG720" s="246"/>
      <c r="AH720" s="246"/>
      <c r="AI720" s="246"/>
      <c r="AJ720" s="246"/>
      <c r="AK720" s="246"/>
      <c r="AL720" s="246"/>
      <c r="AM720" s="246"/>
      <c r="AN720" s="246"/>
      <c r="AO720" s="280"/>
      <c r="AP720" s="280"/>
      <c r="AQ720" s="280"/>
    </row>
    <row r="721">
      <c r="E721" s="246"/>
      <c r="F721" s="246"/>
      <c r="G721" s="1667"/>
      <c r="H721" s="246"/>
      <c r="I721" s="246"/>
      <c r="J721" s="246"/>
      <c r="L721" s="1668"/>
      <c r="M721" s="280"/>
      <c r="N721" s="246"/>
      <c r="O721" s="1232"/>
      <c r="P721" s="280"/>
      <c r="Q721" s="280"/>
      <c r="Z721" s="246"/>
      <c r="AA721" s="280"/>
      <c r="AB721" s="280"/>
      <c r="AC721" s="280"/>
      <c r="AD721" s="246"/>
      <c r="AE721" s="246"/>
      <c r="AF721" s="246"/>
      <c r="AG721" s="246"/>
      <c r="AH721" s="246"/>
      <c r="AI721" s="246"/>
      <c r="AJ721" s="246"/>
      <c r="AK721" s="246"/>
      <c r="AL721" s="246"/>
      <c r="AM721" s="246"/>
      <c r="AN721" s="246"/>
      <c r="AO721" s="280"/>
      <c r="AP721" s="280"/>
      <c r="AQ721" s="280"/>
    </row>
    <row r="722">
      <c r="E722" s="246"/>
      <c r="F722" s="246"/>
      <c r="G722" s="1667"/>
      <c r="H722" s="246"/>
      <c r="I722" s="246"/>
      <c r="J722" s="246"/>
      <c r="L722" s="1668"/>
      <c r="M722" s="280"/>
      <c r="N722" s="246"/>
      <c r="O722" s="1232"/>
      <c r="P722" s="280"/>
      <c r="Q722" s="280"/>
      <c r="Z722" s="246"/>
      <c r="AA722" s="280"/>
      <c r="AB722" s="280"/>
      <c r="AC722" s="280"/>
      <c r="AD722" s="246"/>
      <c r="AE722" s="246"/>
      <c r="AF722" s="246"/>
      <c r="AG722" s="246"/>
      <c r="AH722" s="246"/>
      <c r="AI722" s="246"/>
      <c r="AJ722" s="246"/>
      <c r="AK722" s="246"/>
      <c r="AL722" s="246"/>
      <c r="AM722" s="246"/>
      <c r="AN722" s="246"/>
      <c r="AO722" s="280"/>
      <c r="AP722" s="280"/>
      <c r="AQ722" s="280"/>
    </row>
    <row r="723">
      <c r="E723" s="246"/>
      <c r="F723" s="246"/>
      <c r="G723" s="1667"/>
      <c r="H723" s="246"/>
      <c r="I723" s="246"/>
      <c r="J723" s="246"/>
      <c r="L723" s="1668"/>
      <c r="M723" s="280"/>
      <c r="N723" s="246"/>
      <c r="O723" s="1232"/>
      <c r="P723" s="280"/>
      <c r="Q723" s="280"/>
      <c r="Z723" s="246"/>
      <c r="AA723" s="280"/>
      <c r="AB723" s="280"/>
      <c r="AC723" s="280"/>
      <c r="AD723" s="246"/>
      <c r="AE723" s="246"/>
      <c r="AF723" s="246"/>
      <c r="AG723" s="246"/>
      <c r="AH723" s="246"/>
      <c r="AI723" s="246"/>
      <c r="AJ723" s="246"/>
      <c r="AK723" s="246"/>
      <c r="AL723" s="246"/>
      <c r="AM723" s="246"/>
      <c r="AN723" s="246"/>
      <c r="AO723" s="280"/>
      <c r="AP723" s="280"/>
      <c r="AQ723" s="280"/>
    </row>
    <row r="724">
      <c r="E724" s="246"/>
      <c r="F724" s="246"/>
      <c r="G724" s="1667"/>
      <c r="H724" s="246"/>
      <c r="I724" s="246"/>
      <c r="J724" s="246"/>
      <c r="L724" s="1668"/>
      <c r="M724" s="280"/>
      <c r="N724" s="246"/>
      <c r="O724" s="1232"/>
      <c r="P724" s="280"/>
      <c r="Q724" s="280"/>
      <c r="Z724" s="246"/>
      <c r="AA724" s="280"/>
      <c r="AB724" s="280"/>
      <c r="AC724" s="280"/>
      <c r="AD724" s="246"/>
      <c r="AE724" s="246"/>
      <c r="AF724" s="246"/>
      <c r="AG724" s="246"/>
      <c r="AH724" s="246"/>
      <c r="AI724" s="246"/>
      <c r="AJ724" s="246"/>
      <c r="AK724" s="246"/>
      <c r="AL724" s="246"/>
      <c r="AM724" s="246"/>
      <c r="AN724" s="246"/>
      <c r="AO724" s="280"/>
      <c r="AP724" s="280"/>
      <c r="AQ724" s="280"/>
    </row>
    <row r="725">
      <c r="E725" s="246"/>
      <c r="F725" s="246"/>
      <c r="G725" s="1667"/>
      <c r="H725" s="246"/>
      <c r="I725" s="246"/>
      <c r="J725" s="246"/>
      <c r="L725" s="1668"/>
      <c r="M725" s="280"/>
      <c r="N725" s="246"/>
      <c r="O725" s="1232"/>
      <c r="P725" s="280"/>
      <c r="Q725" s="280"/>
      <c r="Z725" s="246"/>
      <c r="AA725" s="280"/>
      <c r="AB725" s="280"/>
      <c r="AC725" s="280"/>
      <c r="AD725" s="246"/>
      <c r="AE725" s="246"/>
      <c r="AF725" s="246"/>
      <c r="AG725" s="246"/>
      <c r="AH725" s="246"/>
      <c r="AI725" s="246"/>
      <c r="AJ725" s="246"/>
      <c r="AK725" s="246"/>
      <c r="AL725" s="246"/>
      <c r="AM725" s="246"/>
      <c r="AN725" s="246"/>
      <c r="AO725" s="280"/>
      <c r="AP725" s="280"/>
      <c r="AQ725" s="280"/>
    </row>
    <row r="726">
      <c r="E726" s="246"/>
      <c r="F726" s="246"/>
      <c r="G726" s="1667"/>
      <c r="H726" s="246"/>
      <c r="I726" s="246"/>
      <c r="J726" s="246"/>
      <c r="L726" s="1668"/>
      <c r="M726" s="280"/>
      <c r="N726" s="246"/>
      <c r="O726" s="1232"/>
      <c r="P726" s="280"/>
      <c r="Q726" s="280"/>
      <c r="Z726" s="246"/>
      <c r="AA726" s="280"/>
      <c r="AB726" s="280"/>
      <c r="AC726" s="280"/>
      <c r="AD726" s="246"/>
      <c r="AE726" s="246"/>
      <c r="AF726" s="246"/>
      <c r="AG726" s="246"/>
      <c r="AH726" s="246"/>
      <c r="AI726" s="246"/>
      <c r="AJ726" s="246"/>
      <c r="AK726" s="246"/>
      <c r="AL726" s="246"/>
      <c r="AM726" s="246"/>
      <c r="AN726" s="246"/>
      <c r="AO726" s="280"/>
      <c r="AP726" s="280"/>
      <c r="AQ726" s="280"/>
    </row>
    <row r="727">
      <c r="E727" s="246"/>
      <c r="F727" s="246"/>
      <c r="G727" s="1667"/>
      <c r="H727" s="246"/>
      <c r="I727" s="246"/>
      <c r="J727" s="246"/>
      <c r="L727" s="1668"/>
      <c r="M727" s="280"/>
      <c r="N727" s="246"/>
      <c r="O727" s="1232"/>
      <c r="P727" s="280"/>
      <c r="Q727" s="280"/>
      <c r="Z727" s="246"/>
      <c r="AA727" s="280"/>
      <c r="AB727" s="280"/>
      <c r="AC727" s="280"/>
      <c r="AD727" s="246"/>
      <c r="AE727" s="246"/>
      <c r="AF727" s="246"/>
      <c r="AG727" s="246"/>
      <c r="AH727" s="246"/>
      <c r="AI727" s="246"/>
      <c r="AJ727" s="246"/>
      <c r="AK727" s="246"/>
      <c r="AL727" s="246"/>
      <c r="AM727" s="246"/>
      <c r="AN727" s="246"/>
      <c r="AO727" s="280"/>
      <c r="AP727" s="280"/>
      <c r="AQ727" s="280"/>
    </row>
    <row r="728">
      <c r="E728" s="246"/>
      <c r="F728" s="246"/>
      <c r="G728" s="1667"/>
      <c r="H728" s="246"/>
      <c r="I728" s="246"/>
      <c r="J728" s="246"/>
      <c r="L728" s="1668"/>
      <c r="M728" s="280"/>
      <c r="N728" s="246"/>
      <c r="O728" s="1232"/>
      <c r="P728" s="280"/>
      <c r="Q728" s="280"/>
      <c r="Z728" s="246"/>
      <c r="AA728" s="280"/>
      <c r="AB728" s="280"/>
      <c r="AC728" s="280"/>
      <c r="AD728" s="246"/>
      <c r="AE728" s="246"/>
      <c r="AF728" s="246"/>
      <c r="AG728" s="246"/>
      <c r="AH728" s="246"/>
      <c r="AI728" s="246"/>
      <c r="AJ728" s="246"/>
      <c r="AK728" s="246"/>
      <c r="AL728" s="246"/>
      <c r="AM728" s="246"/>
      <c r="AN728" s="246"/>
      <c r="AO728" s="280"/>
      <c r="AP728" s="280"/>
      <c r="AQ728" s="280"/>
    </row>
    <row r="729">
      <c r="E729" s="246"/>
      <c r="F729" s="246"/>
      <c r="G729" s="1667"/>
      <c r="H729" s="246"/>
      <c r="I729" s="246"/>
      <c r="J729" s="246"/>
      <c r="L729" s="1668"/>
      <c r="M729" s="280"/>
      <c r="N729" s="246"/>
      <c r="O729" s="1232"/>
      <c r="P729" s="280"/>
      <c r="Q729" s="280"/>
      <c r="Z729" s="246"/>
      <c r="AA729" s="280"/>
      <c r="AB729" s="280"/>
      <c r="AC729" s="280"/>
      <c r="AD729" s="246"/>
      <c r="AE729" s="246"/>
      <c r="AF729" s="246"/>
      <c r="AG729" s="246"/>
      <c r="AH729" s="246"/>
      <c r="AI729" s="246"/>
      <c r="AJ729" s="246"/>
      <c r="AK729" s="246"/>
      <c r="AL729" s="246"/>
      <c r="AM729" s="246"/>
      <c r="AN729" s="246"/>
      <c r="AO729" s="280"/>
      <c r="AP729" s="280"/>
      <c r="AQ729" s="280"/>
    </row>
    <row r="730">
      <c r="E730" s="246"/>
      <c r="F730" s="246"/>
      <c r="G730" s="1667"/>
      <c r="H730" s="246"/>
      <c r="I730" s="246"/>
      <c r="J730" s="246"/>
      <c r="L730" s="1668"/>
      <c r="M730" s="280"/>
      <c r="N730" s="246"/>
      <c r="O730" s="1232"/>
      <c r="P730" s="280"/>
      <c r="Q730" s="280"/>
      <c r="Z730" s="246"/>
      <c r="AA730" s="280"/>
      <c r="AB730" s="280"/>
      <c r="AC730" s="280"/>
      <c r="AD730" s="246"/>
      <c r="AE730" s="246"/>
      <c r="AF730" s="246"/>
      <c r="AG730" s="246"/>
      <c r="AH730" s="246"/>
      <c r="AI730" s="246"/>
      <c r="AJ730" s="246"/>
      <c r="AK730" s="246"/>
      <c r="AL730" s="246"/>
      <c r="AM730" s="246"/>
      <c r="AN730" s="246"/>
      <c r="AO730" s="280"/>
      <c r="AP730" s="280"/>
      <c r="AQ730" s="280"/>
    </row>
    <row r="731">
      <c r="E731" s="246"/>
      <c r="F731" s="246"/>
      <c r="G731" s="1667"/>
      <c r="H731" s="246"/>
      <c r="I731" s="246"/>
      <c r="J731" s="246"/>
      <c r="L731" s="1668"/>
      <c r="M731" s="280"/>
      <c r="N731" s="246"/>
      <c r="O731" s="1232"/>
      <c r="P731" s="280"/>
      <c r="Q731" s="280"/>
      <c r="Z731" s="246"/>
      <c r="AA731" s="280"/>
      <c r="AB731" s="280"/>
      <c r="AC731" s="280"/>
      <c r="AD731" s="246"/>
      <c r="AE731" s="246"/>
      <c r="AF731" s="246"/>
      <c r="AG731" s="246"/>
      <c r="AH731" s="246"/>
      <c r="AI731" s="246"/>
      <c r="AJ731" s="246"/>
      <c r="AK731" s="246"/>
      <c r="AL731" s="246"/>
      <c r="AM731" s="246"/>
      <c r="AN731" s="246"/>
      <c r="AO731" s="280"/>
      <c r="AP731" s="280"/>
      <c r="AQ731" s="280"/>
    </row>
    <row r="732">
      <c r="E732" s="246"/>
      <c r="F732" s="246"/>
      <c r="G732" s="1667"/>
      <c r="H732" s="246"/>
      <c r="I732" s="246"/>
      <c r="J732" s="246"/>
      <c r="L732" s="1668"/>
      <c r="M732" s="280"/>
      <c r="N732" s="246"/>
      <c r="O732" s="1232"/>
      <c r="P732" s="280"/>
      <c r="Q732" s="280"/>
      <c r="Z732" s="246"/>
      <c r="AA732" s="280"/>
      <c r="AB732" s="280"/>
      <c r="AC732" s="280"/>
      <c r="AD732" s="246"/>
      <c r="AE732" s="246"/>
      <c r="AF732" s="246"/>
      <c r="AG732" s="246"/>
      <c r="AH732" s="246"/>
      <c r="AI732" s="246"/>
      <c r="AJ732" s="246"/>
      <c r="AK732" s="246"/>
      <c r="AL732" s="246"/>
      <c r="AM732" s="246"/>
      <c r="AN732" s="246"/>
      <c r="AO732" s="280"/>
      <c r="AP732" s="280"/>
      <c r="AQ732" s="280"/>
    </row>
    <row r="733">
      <c r="E733" s="246"/>
      <c r="F733" s="246"/>
      <c r="G733" s="1667"/>
      <c r="H733" s="246"/>
      <c r="I733" s="246"/>
      <c r="J733" s="246"/>
      <c r="L733" s="1668"/>
      <c r="M733" s="280"/>
      <c r="N733" s="246"/>
      <c r="O733" s="1232"/>
      <c r="P733" s="280"/>
      <c r="Q733" s="280"/>
      <c r="Z733" s="246"/>
      <c r="AA733" s="280"/>
      <c r="AB733" s="280"/>
      <c r="AC733" s="280"/>
      <c r="AD733" s="246"/>
      <c r="AE733" s="246"/>
      <c r="AF733" s="246"/>
      <c r="AG733" s="246"/>
      <c r="AH733" s="246"/>
      <c r="AI733" s="246"/>
      <c r="AJ733" s="246"/>
      <c r="AK733" s="246"/>
      <c r="AL733" s="246"/>
      <c r="AM733" s="246"/>
      <c r="AN733" s="246"/>
      <c r="AO733" s="280"/>
      <c r="AP733" s="280"/>
      <c r="AQ733" s="280"/>
    </row>
    <row r="734">
      <c r="E734" s="246"/>
      <c r="F734" s="246"/>
      <c r="G734" s="1667"/>
      <c r="H734" s="246"/>
      <c r="I734" s="246"/>
      <c r="J734" s="246"/>
      <c r="L734" s="1668"/>
      <c r="M734" s="280"/>
      <c r="N734" s="246"/>
      <c r="O734" s="1232"/>
      <c r="P734" s="280"/>
      <c r="Q734" s="280"/>
      <c r="Z734" s="246"/>
      <c r="AA734" s="280"/>
      <c r="AB734" s="280"/>
      <c r="AC734" s="280"/>
      <c r="AD734" s="246"/>
      <c r="AE734" s="246"/>
      <c r="AF734" s="246"/>
      <c r="AG734" s="246"/>
      <c r="AH734" s="246"/>
      <c r="AI734" s="246"/>
      <c r="AJ734" s="246"/>
      <c r="AK734" s="246"/>
      <c r="AL734" s="246"/>
      <c r="AM734" s="246"/>
      <c r="AN734" s="246"/>
      <c r="AO734" s="280"/>
      <c r="AP734" s="280"/>
      <c r="AQ734" s="280"/>
    </row>
    <row r="735">
      <c r="E735" s="246"/>
      <c r="F735" s="246"/>
      <c r="G735" s="1667"/>
      <c r="H735" s="246"/>
      <c r="I735" s="246"/>
      <c r="J735" s="246"/>
      <c r="L735" s="1668"/>
      <c r="M735" s="280"/>
      <c r="N735" s="246"/>
      <c r="O735" s="1232"/>
      <c r="P735" s="280"/>
      <c r="Q735" s="280"/>
      <c r="Z735" s="246"/>
      <c r="AA735" s="280"/>
      <c r="AB735" s="280"/>
      <c r="AC735" s="280"/>
      <c r="AD735" s="246"/>
      <c r="AE735" s="246"/>
      <c r="AF735" s="246"/>
      <c r="AG735" s="246"/>
      <c r="AH735" s="246"/>
      <c r="AI735" s="246"/>
      <c r="AJ735" s="246"/>
      <c r="AK735" s="246"/>
      <c r="AL735" s="246"/>
      <c r="AM735" s="246"/>
      <c r="AN735" s="246"/>
      <c r="AO735" s="280"/>
      <c r="AP735" s="280"/>
      <c r="AQ735" s="280"/>
    </row>
    <row r="736">
      <c r="E736" s="246"/>
      <c r="F736" s="246"/>
      <c r="G736" s="1667"/>
      <c r="H736" s="246"/>
      <c r="I736" s="246"/>
      <c r="J736" s="246"/>
      <c r="L736" s="1668"/>
      <c r="M736" s="280"/>
      <c r="N736" s="246"/>
      <c r="O736" s="1232"/>
      <c r="P736" s="280"/>
      <c r="Q736" s="280"/>
      <c r="Z736" s="246"/>
      <c r="AA736" s="280"/>
      <c r="AB736" s="280"/>
      <c r="AC736" s="280"/>
      <c r="AD736" s="246"/>
      <c r="AE736" s="246"/>
      <c r="AF736" s="246"/>
      <c r="AG736" s="246"/>
      <c r="AH736" s="246"/>
      <c r="AI736" s="246"/>
      <c r="AJ736" s="246"/>
      <c r="AK736" s="246"/>
      <c r="AL736" s="246"/>
      <c r="AM736" s="246"/>
      <c r="AN736" s="246"/>
      <c r="AO736" s="280"/>
      <c r="AP736" s="280"/>
      <c r="AQ736" s="280"/>
    </row>
    <row r="737">
      <c r="E737" s="246"/>
      <c r="F737" s="246"/>
      <c r="G737" s="1667"/>
      <c r="H737" s="246"/>
      <c r="I737" s="246"/>
      <c r="J737" s="246"/>
      <c r="L737" s="1668"/>
      <c r="M737" s="280"/>
      <c r="N737" s="246"/>
      <c r="O737" s="1232"/>
      <c r="P737" s="280"/>
      <c r="Q737" s="280"/>
      <c r="Z737" s="246"/>
      <c r="AA737" s="280"/>
      <c r="AB737" s="280"/>
      <c r="AC737" s="280"/>
      <c r="AD737" s="246"/>
      <c r="AE737" s="246"/>
      <c r="AF737" s="246"/>
      <c r="AG737" s="246"/>
      <c r="AH737" s="246"/>
      <c r="AI737" s="246"/>
      <c r="AJ737" s="246"/>
      <c r="AK737" s="246"/>
      <c r="AL737" s="246"/>
      <c r="AM737" s="246"/>
      <c r="AN737" s="246"/>
      <c r="AO737" s="280"/>
      <c r="AP737" s="280"/>
      <c r="AQ737" s="280"/>
    </row>
    <row r="738">
      <c r="E738" s="246"/>
      <c r="F738" s="246"/>
      <c r="G738" s="1667"/>
      <c r="H738" s="246"/>
      <c r="I738" s="246"/>
      <c r="J738" s="246"/>
      <c r="L738" s="1668"/>
      <c r="M738" s="280"/>
      <c r="N738" s="246"/>
      <c r="O738" s="1232"/>
      <c r="P738" s="280"/>
      <c r="Q738" s="280"/>
      <c r="Z738" s="246"/>
      <c r="AA738" s="280"/>
      <c r="AB738" s="280"/>
      <c r="AC738" s="280"/>
      <c r="AD738" s="246"/>
      <c r="AE738" s="246"/>
      <c r="AF738" s="246"/>
      <c r="AG738" s="246"/>
      <c r="AH738" s="246"/>
      <c r="AI738" s="246"/>
      <c r="AJ738" s="246"/>
      <c r="AK738" s="246"/>
      <c r="AL738" s="246"/>
      <c r="AM738" s="246"/>
      <c r="AN738" s="246"/>
      <c r="AO738" s="280"/>
      <c r="AP738" s="280"/>
      <c r="AQ738" s="280"/>
    </row>
    <row r="739">
      <c r="E739" s="246"/>
      <c r="F739" s="246"/>
      <c r="G739" s="1667"/>
      <c r="H739" s="246"/>
      <c r="I739" s="246"/>
      <c r="J739" s="246"/>
      <c r="L739" s="1668"/>
      <c r="M739" s="280"/>
      <c r="N739" s="246"/>
      <c r="O739" s="1232"/>
      <c r="P739" s="280"/>
      <c r="Q739" s="280"/>
      <c r="Z739" s="246"/>
      <c r="AA739" s="280"/>
      <c r="AB739" s="280"/>
      <c r="AC739" s="280"/>
      <c r="AD739" s="246"/>
      <c r="AE739" s="246"/>
      <c r="AF739" s="246"/>
      <c r="AG739" s="246"/>
      <c r="AH739" s="246"/>
      <c r="AI739" s="246"/>
      <c r="AJ739" s="246"/>
      <c r="AK739" s="246"/>
      <c r="AL739" s="246"/>
      <c r="AM739" s="246"/>
      <c r="AN739" s="246"/>
      <c r="AO739" s="280"/>
      <c r="AP739" s="280"/>
      <c r="AQ739" s="280"/>
    </row>
    <row r="740">
      <c r="E740" s="246"/>
      <c r="F740" s="246"/>
      <c r="G740" s="1667"/>
      <c r="H740" s="246"/>
      <c r="I740" s="246"/>
      <c r="J740" s="246"/>
      <c r="L740" s="1668"/>
      <c r="M740" s="280"/>
      <c r="N740" s="246"/>
      <c r="O740" s="1232"/>
      <c r="P740" s="280"/>
      <c r="Q740" s="280"/>
      <c r="Z740" s="246"/>
      <c r="AA740" s="280"/>
      <c r="AB740" s="280"/>
      <c r="AC740" s="280"/>
      <c r="AD740" s="246"/>
      <c r="AE740" s="246"/>
      <c r="AF740" s="246"/>
      <c r="AG740" s="246"/>
      <c r="AH740" s="246"/>
      <c r="AI740" s="246"/>
      <c r="AJ740" s="246"/>
      <c r="AK740" s="246"/>
      <c r="AL740" s="246"/>
      <c r="AM740" s="246"/>
      <c r="AN740" s="246"/>
      <c r="AO740" s="280"/>
      <c r="AP740" s="280"/>
      <c r="AQ740" s="280"/>
    </row>
    <row r="741">
      <c r="E741" s="246"/>
      <c r="F741" s="246"/>
      <c r="G741" s="1667"/>
      <c r="H741" s="246"/>
      <c r="I741" s="246"/>
      <c r="J741" s="246"/>
      <c r="L741" s="1668"/>
      <c r="M741" s="280"/>
      <c r="N741" s="246"/>
      <c r="O741" s="1232"/>
      <c r="P741" s="280"/>
      <c r="Q741" s="280"/>
      <c r="Z741" s="246"/>
      <c r="AA741" s="280"/>
      <c r="AB741" s="280"/>
      <c r="AC741" s="280"/>
      <c r="AD741" s="246"/>
      <c r="AE741" s="246"/>
      <c r="AF741" s="246"/>
      <c r="AG741" s="246"/>
      <c r="AH741" s="246"/>
      <c r="AI741" s="246"/>
      <c r="AJ741" s="246"/>
      <c r="AK741" s="246"/>
      <c r="AL741" s="246"/>
      <c r="AM741" s="246"/>
      <c r="AN741" s="246"/>
      <c r="AO741" s="280"/>
      <c r="AP741" s="280"/>
      <c r="AQ741" s="280"/>
    </row>
    <row r="742">
      <c r="E742" s="246"/>
      <c r="F742" s="246"/>
      <c r="G742" s="1667"/>
      <c r="H742" s="246"/>
      <c r="I742" s="246"/>
      <c r="J742" s="246"/>
      <c r="L742" s="1668"/>
      <c r="M742" s="280"/>
      <c r="N742" s="246"/>
      <c r="O742" s="1232"/>
      <c r="P742" s="280"/>
      <c r="Q742" s="280"/>
      <c r="Z742" s="246"/>
      <c r="AA742" s="280"/>
      <c r="AB742" s="280"/>
      <c r="AC742" s="280"/>
      <c r="AD742" s="246"/>
      <c r="AE742" s="246"/>
      <c r="AF742" s="246"/>
      <c r="AG742" s="246"/>
      <c r="AH742" s="246"/>
      <c r="AI742" s="246"/>
      <c r="AJ742" s="246"/>
      <c r="AK742" s="246"/>
      <c r="AL742" s="246"/>
      <c r="AM742" s="246"/>
      <c r="AN742" s="246"/>
      <c r="AO742" s="280"/>
      <c r="AP742" s="280"/>
      <c r="AQ742" s="280"/>
    </row>
    <row r="743">
      <c r="E743" s="246"/>
      <c r="F743" s="246"/>
      <c r="G743" s="1667"/>
      <c r="H743" s="246"/>
      <c r="I743" s="246"/>
      <c r="J743" s="246"/>
      <c r="L743" s="1668"/>
      <c r="M743" s="280"/>
      <c r="N743" s="246"/>
      <c r="O743" s="1232"/>
      <c r="P743" s="280"/>
      <c r="Q743" s="280"/>
      <c r="Z743" s="246"/>
      <c r="AA743" s="280"/>
      <c r="AB743" s="280"/>
      <c r="AC743" s="280"/>
      <c r="AD743" s="246"/>
      <c r="AE743" s="246"/>
      <c r="AF743" s="246"/>
      <c r="AG743" s="246"/>
      <c r="AH743" s="246"/>
      <c r="AI743" s="246"/>
      <c r="AJ743" s="246"/>
      <c r="AK743" s="246"/>
      <c r="AL743" s="246"/>
      <c r="AM743" s="246"/>
      <c r="AN743" s="246"/>
      <c r="AO743" s="280"/>
      <c r="AP743" s="280"/>
      <c r="AQ743" s="280"/>
    </row>
    <row r="744">
      <c r="E744" s="246"/>
      <c r="F744" s="246"/>
      <c r="G744" s="1667"/>
      <c r="H744" s="246"/>
      <c r="I744" s="246"/>
      <c r="J744" s="246"/>
      <c r="L744" s="1668"/>
      <c r="M744" s="280"/>
      <c r="N744" s="246"/>
      <c r="O744" s="1232"/>
      <c r="P744" s="280"/>
      <c r="Q744" s="280"/>
      <c r="Z744" s="246"/>
      <c r="AA744" s="280"/>
      <c r="AB744" s="280"/>
      <c r="AC744" s="280"/>
      <c r="AD744" s="246"/>
      <c r="AE744" s="246"/>
      <c r="AF744" s="246"/>
      <c r="AG744" s="246"/>
      <c r="AH744" s="246"/>
      <c r="AI744" s="246"/>
      <c r="AJ744" s="246"/>
      <c r="AK744" s="246"/>
      <c r="AL744" s="246"/>
      <c r="AM744" s="246"/>
      <c r="AN744" s="246"/>
      <c r="AO744" s="280"/>
      <c r="AP744" s="280"/>
      <c r="AQ744" s="280"/>
    </row>
    <row r="745">
      <c r="E745" s="246"/>
      <c r="F745" s="246"/>
      <c r="G745" s="1667"/>
      <c r="H745" s="246"/>
      <c r="I745" s="246"/>
      <c r="J745" s="246"/>
      <c r="L745" s="1668"/>
      <c r="M745" s="280"/>
      <c r="N745" s="246"/>
      <c r="O745" s="1232"/>
      <c r="P745" s="280"/>
      <c r="Q745" s="280"/>
      <c r="Z745" s="246"/>
      <c r="AA745" s="280"/>
      <c r="AB745" s="280"/>
      <c r="AC745" s="280"/>
      <c r="AD745" s="246"/>
      <c r="AE745" s="246"/>
      <c r="AF745" s="246"/>
      <c r="AG745" s="246"/>
      <c r="AH745" s="246"/>
      <c r="AI745" s="246"/>
      <c r="AJ745" s="246"/>
      <c r="AK745" s="246"/>
      <c r="AL745" s="246"/>
      <c r="AM745" s="246"/>
      <c r="AN745" s="246"/>
      <c r="AO745" s="280"/>
      <c r="AP745" s="280"/>
      <c r="AQ745" s="280"/>
    </row>
    <row r="746">
      <c r="E746" s="246"/>
      <c r="F746" s="246"/>
      <c r="G746" s="1667"/>
      <c r="H746" s="246"/>
      <c r="I746" s="246"/>
      <c r="J746" s="246"/>
      <c r="L746" s="1668"/>
      <c r="M746" s="280"/>
      <c r="N746" s="246"/>
      <c r="O746" s="1232"/>
      <c r="P746" s="280"/>
      <c r="Q746" s="280"/>
      <c r="Z746" s="246"/>
      <c r="AA746" s="280"/>
      <c r="AB746" s="280"/>
      <c r="AC746" s="280"/>
      <c r="AD746" s="246"/>
      <c r="AE746" s="246"/>
      <c r="AF746" s="246"/>
      <c r="AG746" s="246"/>
      <c r="AH746" s="246"/>
      <c r="AI746" s="246"/>
      <c r="AJ746" s="246"/>
      <c r="AK746" s="246"/>
      <c r="AL746" s="246"/>
      <c r="AM746" s="246"/>
      <c r="AN746" s="246"/>
      <c r="AO746" s="280"/>
      <c r="AP746" s="280"/>
      <c r="AQ746" s="280"/>
    </row>
    <row r="747">
      <c r="E747" s="246"/>
      <c r="F747" s="246"/>
      <c r="G747" s="1667"/>
      <c r="H747" s="246"/>
      <c r="I747" s="246"/>
      <c r="J747" s="246"/>
      <c r="L747" s="1668"/>
      <c r="M747" s="280"/>
      <c r="N747" s="246"/>
      <c r="O747" s="1232"/>
      <c r="P747" s="280"/>
      <c r="Q747" s="280"/>
      <c r="Z747" s="246"/>
      <c r="AA747" s="280"/>
      <c r="AB747" s="280"/>
      <c r="AC747" s="280"/>
      <c r="AD747" s="246"/>
      <c r="AE747" s="246"/>
      <c r="AF747" s="246"/>
      <c r="AG747" s="246"/>
      <c r="AH747" s="246"/>
      <c r="AI747" s="246"/>
      <c r="AJ747" s="246"/>
      <c r="AK747" s="246"/>
      <c r="AL747" s="246"/>
      <c r="AM747" s="246"/>
      <c r="AN747" s="246"/>
      <c r="AO747" s="280"/>
      <c r="AP747" s="280"/>
      <c r="AQ747" s="280"/>
    </row>
    <row r="748">
      <c r="E748" s="246"/>
      <c r="F748" s="246"/>
      <c r="G748" s="1667"/>
      <c r="H748" s="246"/>
      <c r="I748" s="246"/>
      <c r="J748" s="246"/>
      <c r="L748" s="1668"/>
      <c r="M748" s="280"/>
      <c r="N748" s="246"/>
      <c r="O748" s="1232"/>
      <c r="P748" s="280"/>
      <c r="Q748" s="280"/>
      <c r="Z748" s="246"/>
      <c r="AA748" s="280"/>
      <c r="AB748" s="280"/>
      <c r="AC748" s="280"/>
      <c r="AD748" s="246"/>
      <c r="AE748" s="246"/>
      <c r="AF748" s="246"/>
      <c r="AG748" s="246"/>
      <c r="AH748" s="246"/>
      <c r="AI748" s="246"/>
      <c r="AJ748" s="246"/>
      <c r="AK748" s="246"/>
      <c r="AL748" s="246"/>
      <c r="AM748" s="246"/>
      <c r="AN748" s="246"/>
      <c r="AO748" s="280"/>
      <c r="AP748" s="280"/>
      <c r="AQ748" s="280"/>
    </row>
    <row r="749">
      <c r="E749" s="246"/>
      <c r="F749" s="246"/>
      <c r="G749" s="1667"/>
      <c r="H749" s="246"/>
      <c r="I749" s="246"/>
      <c r="J749" s="246"/>
      <c r="L749" s="1668"/>
      <c r="M749" s="280"/>
      <c r="N749" s="246"/>
      <c r="O749" s="1232"/>
      <c r="P749" s="280"/>
      <c r="Q749" s="280"/>
      <c r="Z749" s="246"/>
      <c r="AA749" s="280"/>
      <c r="AB749" s="280"/>
      <c r="AC749" s="280"/>
      <c r="AD749" s="246"/>
      <c r="AE749" s="246"/>
      <c r="AF749" s="246"/>
      <c r="AG749" s="246"/>
      <c r="AH749" s="246"/>
      <c r="AI749" s="246"/>
      <c r="AJ749" s="246"/>
      <c r="AK749" s="246"/>
      <c r="AL749" s="246"/>
      <c r="AM749" s="246"/>
      <c r="AN749" s="246"/>
      <c r="AO749" s="280"/>
      <c r="AP749" s="280"/>
      <c r="AQ749" s="280"/>
    </row>
    <row r="750">
      <c r="E750" s="246"/>
      <c r="F750" s="246"/>
      <c r="G750" s="1667"/>
      <c r="H750" s="246"/>
      <c r="I750" s="246"/>
      <c r="J750" s="246"/>
      <c r="L750" s="1668"/>
      <c r="M750" s="280"/>
      <c r="N750" s="246"/>
      <c r="O750" s="1232"/>
      <c r="P750" s="280"/>
      <c r="Q750" s="280"/>
      <c r="Z750" s="246"/>
      <c r="AA750" s="280"/>
      <c r="AB750" s="280"/>
      <c r="AC750" s="280"/>
      <c r="AD750" s="246"/>
      <c r="AE750" s="246"/>
      <c r="AF750" s="246"/>
      <c r="AG750" s="246"/>
      <c r="AH750" s="246"/>
      <c r="AI750" s="246"/>
      <c r="AJ750" s="246"/>
      <c r="AK750" s="246"/>
      <c r="AL750" s="246"/>
      <c r="AM750" s="246"/>
      <c r="AN750" s="246"/>
      <c r="AO750" s="280"/>
      <c r="AP750" s="280"/>
      <c r="AQ750" s="280"/>
    </row>
    <row r="751">
      <c r="E751" s="246"/>
      <c r="F751" s="246"/>
      <c r="G751" s="1667"/>
      <c r="H751" s="246"/>
      <c r="I751" s="246"/>
      <c r="J751" s="246"/>
      <c r="L751" s="1668"/>
      <c r="M751" s="280"/>
      <c r="N751" s="246"/>
      <c r="O751" s="1232"/>
      <c r="P751" s="280"/>
      <c r="Q751" s="280"/>
      <c r="Z751" s="246"/>
      <c r="AA751" s="280"/>
      <c r="AB751" s="280"/>
      <c r="AC751" s="280"/>
      <c r="AD751" s="246"/>
      <c r="AE751" s="246"/>
      <c r="AF751" s="246"/>
      <c r="AG751" s="246"/>
      <c r="AH751" s="246"/>
      <c r="AI751" s="246"/>
      <c r="AJ751" s="246"/>
      <c r="AK751" s="246"/>
      <c r="AL751" s="246"/>
      <c r="AM751" s="246"/>
      <c r="AN751" s="246"/>
      <c r="AO751" s="280"/>
      <c r="AP751" s="280"/>
      <c r="AQ751" s="280"/>
    </row>
    <row r="752">
      <c r="E752" s="246"/>
      <c r="F752" s="246"/>
      <c r="G752" s="1667"/>
      <c r="H752" s="246"/>
      <c r="I752" s="246"/>
      <c r="J752" s="246"/>
      <c r="L752" s="1668"/>
      <c r="M752" s="280"/>
      <c r="N752" s="246"/>
      <c r="O752" s="1232"/>
      <c r="P752" s="280"/>
      <c r="Q752" s="280"/>
      <c r="Z752" s="246"/>
      <c r="AA752" s="280"/>
      <c r="AB752" s="280"/>
      <c r="AC752" s="280"/>
      <c r="AD752" s="246"/>
      <c r="AE752" s="246"/>
      <c r="AF752" s="246"/>
      <c r="AG752" s="246"/>
      <c r="AH752" s="246"/>
      <c r="AI752" s="246"/>
      <c r="AJ752" s="246"/>
      <c r="AK752" s="246"/>
      <c r="AL752" s="246"/>
      <c r="AM752" s="246"/>
      <c r="AN752" s="246"/>
      <c r="AO752" s="280"/>
      <c r="AP752" s="280"/>
      <c r="AQ752" s="280"/>
    </row>
    <row r="753">
      <c r="E753" s="246"/>
      <c r="F753" s="246"/>
      <c r="G753" s="1667"/>
      <c r="H753" s="246"/>
      <c r="I753" s="246"/>
      <c r="J753" s="246"/>
      <c r="L753" s="1668"/>
      <c r="M753" s="280"/>
      <c r="N753" s="246"/>
      <c r="O753" s="1232"/>
      <c r="P753" s="280"/>
      <c r="Q753" s="280"/>
      <c r="Z753" s="246"/>
      <c r="AA753" s="280"/>
      <c r="AB753" s="280"/>
      <c r="AC753" s="280"/>
      <c r="AD753" s="246"/>
      <c r="AE753" s="246"/>
      <c r="AF753" s="246"/>
      <c r="AG753" s="246"/>
      <c r="AH753" s="246"/>
      <c r="AI753" s="246"/>
      <c r="AJ753" s="246"/>
      <c r="AK753" s="246"/>
      <c r="AL753" s="246"/>
      <c r="AM753" s="246"/>
      <c r="AN753" s="246"/>
      <c r="AO753" s="280"/>
      <c r="AP753" s="280"/>
      <c r="AQ753" s="280"/>
    </row>
    <row r="754">
      <c r="E754" s="246"/>
      <c r="F754" s="246"/>
      <c r="G754" s="1667"/>
      <c r="H754" s="246"/>
      <c r="I754" s="246"/>
      <c r="J754" s="246"/>
      <c r="L754" s="1668"/>
      <c r="M754" s="280"/>
      <c r="N754" s="246"/>
      <c r="O754" s="1232"/>
      <c r="P754" s="280"/>
      <c r="Q754" s="280"/>
      <c r="Z754" s="246"/>
      <c r="AA754" s="280"/>
      <c r="AB754" s="280"/>
      <c r="AC754" s="280"/>
      <c r="AD754" s="246"/>
      <c r="AE754" s="246"/>
      <c r="AF754" s="246"/>
      <c r="AG754" s="246"/>
      <c r="AH754" s="246"/>
      <c r="AI754" s="246"/>
      <c r="AJ754" s="246"/>
      <c r="AK754" s="246"/>
      <c r="AL754" s="246"/>
      <c r="AM754" s="246"/>
      <c r="AN754" s="246"/>
      <c r="AO754" s="280"/>
      <c r="AP754" s="280"/>
      <c r="AQ754" s="280"/>
    </row>
    <row r="755">
      <c r="E755" s="246"/>
      <c r="F755" s="246"/>
      <c r="G755" s="1667"/>
      <c r="H755" s="246"/>
      <c r="I755" s="246"/>
      <c r="J755" s="246"/>
      <c r="L755" s="1668"/>
      <c r="M755" s="280"/>
      <c r="N755" s="246"/>
      <c r="O755" s="1232"/>
      <c r="P755" s="280"/>
      <c r="Q755" s="280"/>
      <c r="Z755" s="246"/>
      <c r="AA755" s="280"/>
      <c r="AB755" s="280"/>
      <c r="AC755" s="280"/>
      <c r="AD755" s="246"/>
      <c r="AE755" s="246"/>
      <c r="AF755" s="246"/>
      <c r="AG755" s="246"/>
      <c r="AH755" s="246"/>
      <c r="AI755" s="246"/>
      <c r="AJ755" s="246"/>
      <c r="AK755" s="246"/>
      <c r="AL755" s="246"/>
      <c r="AM755" s="246"/>
      <c r="AN755" s="246"/>
      <c r="AO755" s="280"/>
      <c r="AP755" s="280"/>
      <c r="AQ755" s="280"/>
    </row>
    <row r="756">
      <c r="E756" s="246"/>
      <c r="F756" s="246"/>
      <c r="G756" s="1667"/>
      <c r="H756" s="246"/>
      <c r="I756" s="246"/>
      <c r="J756" s="246"/>
      <c r="L756" s="1668"/>
      <c r="M756" s="280"/>
      <c r="N756" s="246"/>
      <c r="O756" s="1232"/>
      <c r="P756" s="280"/>
      <c r="Q756" s="280"/>
      <c r="Z756" s="246"/>
      <c r="AA756" s="280"/>
      <c r="AB756" s="280"/>
      <c r="AC756" s="280"/>
      <c r="AD756" s="246"/>
      <c r="AE756" s="246"/>
      <c r="AF756" s="246"/>
      <c r="AG756" s="246"/>
      <c r="AH756" s="246"/>
      <c r="AI756" s="246"/>
      <c r="AJ756" s="246"/>
      <c r="AK756" s="246"/>
      <c r="AL756" s="246"/>
      <c r="AM756" s="246"/>
      <c r="AN756" s="246"/>
      <c r="AO756" s="280"/>
      <c r="AP756" s="280"/>
      <c r="AQ756" s="280"/>
    </row>
    <row r="757">
      <c r="E757" s="246"/>
      <c r="F757" s="246"/>
      <c r="G757" s="1667"/>
      <c r="H757" s="246"/>
      <c r="I757" s="246"/>
      <c r="J757" s="246"/>
      <c r="L757" s="1668"/>
      <c r="M757" s="280"/>
      <c r="N757" s="246"/>
      <c r="O757" s="1232"/>
      <c r="P757" s="280"/>
      <c r="Q757" s="280"/>
      <c r="Z757" s="246"/>
      <c r="AA757" s="280"/>
      <c r="AB757" s="280"/>
      <c r="AC757" s="280"/>
      <c r="AD757" s="246"/>
      <c r="AE757" s="246"/>
      <c r="AF757" s="246"/>
      <c r="AG757" s="246"/>
      <c r="AH757" s="246"/>
      <c r="AI757" s="246"/>
      <c r="AJ757" s="246"/>
      <c r="AK757" s="246"/>
      <c r="AL757" s="246"/>
      <c r="AM757" s="246"/>
      <c r="AN757" s="246"/>
      <c r="AO757" s="280"/>
      <c r="AP757" s="280"/>
      <c r="AQ757" s="280"/>
    </row>
    <row r="758">
      <c r="E758" s="246"/>
      <c r="F758" s="246"/>
      <c r="G758" s="1667"/>
      <c r="H758" s="246"/>
      <c r="I758" s="246"/>
      <c r="J758" s="246"/>
      <c r="L758" s="1668"/>
      <c r="M758" s="280"/>
      <c r="N758" s="246"/>
      <c r="O758" s="1232"/>
      <c r="P758" s="280"/>
      <c r="Q758" s="280"/>
      <c r="Z758" s="246"/>
      <c r="AA758" s="280"/>
      <c r="AB758" s="280"/>
      <c r="AC758" s="280"/>
      <c r="AD758" s="246"/>
      <c r="AE758" s="246"/>
      <c r="AF758" s="246"/>
      <c r="AG758" s="246"/>
      <c r="AH758" s="246"/>
      <c r="AI758" s="246"/>
      <c r="AJ758" s="246"/>
      <c r="AK758" s="246"/>
      <c r="AL758" s="246"/>
      <c r="AM758" s="246"/>
      <c r="AN758" s="246"/>
      <c r="AO758" s="280"/>
      <c r="AP758" s="280"/>
      <c r="AQ758" s="280"/>
    </row>
    <row r="759">
      <c r="E759" s="246"/>
      <c r="F759" s="246"/>
      <c r="G759" s="1667"/>
      <c r="H759" s="246"/>
      <c r="I759" s="246"/>
      <c r="J759" s="246"/>
      <c r="L759" s="1668"/>
      <c r="M759" s="280"/>
      <c r="N759" s="246"/>
      <c r="O759" s="1232"/>
      <c r="P759" s="280"/>
      <c r="Q759" s="280"/>
      <c r="Z759" s="246"/>
      <c r="AA759" s="280"/>
      <c r="AB759" s="280"/>
      <c r="AC759" s="280"/>
      <c r="AD759" s="246"/>
      <c r="AE759" s="246"/>
      <c r="AF759" s="246"/>
      <c r="AG759" s="246"/>
      <c r="AH759" s="246"/>
      <c r="AI759" s="246"/>
      <c r="AJ759" s="246"/>
      <c r="AK759" s="246"/>
      <c r="AL759" s="246"/>
      <c r="AM759" s="246"/>
      <c r="AN759" s="246"/>
      <c r="AO759" s="280"/>
      <c r="AP759" s="280"/>
      <c r="AQ759" s="280"/>
    </row>
    <row r="760">
      <c r="E760" s="246"/>
      <c r="F760" s="246"/>
      <c r="G760" s="1667"/>
      <c r="H760" s="246"/>
      <c r="I760" s="246"/>
      <c r="J760" s="246"/>
      <c r="L760" s="1668"/>
      <c r="M760" s="280"/>
      <c r="N760" s="246"/>
      <c r="O760" s="1232"/>
      <c r="P760" s="280"/>
      <c r="Q760" s="280"/>
      <c r="Z760" s="246"/>
      <c r="AA760" s="280"/>
      <c r="AB760" s="280"/>
      <c r="AC760" s="280"/>
      <c r="AD760" s="246"/>
      <c r="AE760" s="246"/>
      <c r="AF760" s="246"/>
      <c r="AG760" s="246"/>
      <c r="AH760" s="246"/>
      <c r="AI760" s="246"/>
      <c r="AJ760" s="246"/>
      <c r="AK760" s="246"/>
      <c r="AL760" s="246"/>
      <c r="AM760" s="246"/>
      <c r="AN760" s="246"/>
      <c r="AO760" s="280"/>
      <c r="AP760" s="280"/>
      <c r="AQ760" s="280"/>
    </row>
    <row r="761">
      <c r="E761" s="246"/>
      <c r="F761" s="246"/>
      <c r="G761" s="1667"/>
      <c r="H761" s="246"/>
      <c r="I761" s="246"/>
      <c r="J761" s="246"/>
      <c r="L761" s="1668"/>
      <c r="M761" s="280"/>
      <c r="N761" s="246"/>
      <c r="O761" s="1232"/>
      <c r="P761" s="280"/>
      <c r="Q761" s="280"/>
      <c r="Z761" s="246"/>
      <c r="AA761" s="280"/>
      <c r="AB761" s="280"/>
      <c r="AC761" s="280"/>
      <c r="AD761" s="246"/>
      <c r="AE761" s="246"/>
      <c r="AF761" s="246"/>
      <c r="AG761" s="246"/>
      <c r="AH761" s="246"/>
      <c r="AI761" s="246"/>
      <c r="AJ761" s="246"/>
      <c r="AK761" s="246"/>
      <c r="AL761" s="246"/>
      <c r="AM761" s="246"/>
      <c r="AN761" s="246"/>
      <c r="AO761" s="280"/>
      <c r="AP761" s="280"/>
      <c r="AQ761" s="280"/>
    </row>
    <row r="762">
      <c r="E762" s="246"/>
      <c r="F762" s="246"/>
      <c r="G762" s="1667"/>
      <c r="H762" s="246"/>
      <c r="I762" s="246"/>
      <c r="J762" s="246"/>
      <c r="L762" s="1668"/>
      <c r="M762" s="280"/>
      <c r="N762" s="246"/>
      <c r="O762" s="1232"/>
      <c r="P762" s="280"/>
      <c r="Q762" s="280"/>
      <c r="Z762" s="246"/>
      <c r="AA762" s="280"/>
      <c r="AB762" s="280"/>
      <c r="AC762" s="280"/>
      <c r="AD762" s="246"/>
      <c r="AE762" s="246"/>
      <c r="AF762" s="246"/>
      <c r="AG762" s="246"/>
      <c r="AH762" s="246"/>
      <c r="AI762" s="246"/>
      <c r="AJ762" s="246"/>
      <c r="AK762" s="246"/>
      <c r="AL762" s="246"/>
      <c r="AM762" s="246"/>
      <c r="AN762" s="246"/>
      <c r="AO762" s="280"/>
      <c r="AP762" s="280"/>
      <c r="AQ762" s="280"/>
    </row>
    <row r="763">
      <c r="E763" s="246"/>
      <c r="F763" s="246"/>
      <c r="G763" s="1667"/>
      <c r="H763" s="246"/>
      <c r="I763" s="246"/>
      <c r="J763" s="246"/>
      <c r="L763" s="1668"/>
      <c r="M763" s="280"/>
      <c r="N763" s="246"/>
      <c r="O763" s="1232"/>
      <c r="P763" s="280"/>
      <c r="Q763" s="280"/>
      <c r="Z763" s="246"/>
      <c r="AA763" s="280"/>
      <c r="AB763" s="280"/>
      <c r="AC763" s="280"/>
      <c r="AD763" s="246"/>
      <c r="AE763" s="246"/>
      <c r="AF763" s="246"/>
      <c r="AG763" s="246"/>
      <c r="AH763" s="246"/>
      <c r="AI763" s="246"/>
      <c r="AJ763" s="246"/>
      <c r="AK763" s="246"/>
      <c r="AL763" s="246"/>
      <c r="AM763" s="246"/>
      <c r="AN763" s="246"/>
      <c r="AO763" s="280"/>
      <c r="AP763" s="280"/>
      <c r="AQ763" s="280"/>
    </row>
    <row r="764">
      <c r="E764" s="246"/>
      <c r="F764" s="246"/>
      <c r="G764" s="1667"/>
      <c r="H764" s="246"/>
      <c r="I764" s="246"/>
      <c r="J764" s="246"/>
      <c r="L764" s="1668"/>
      <c r="M764" s="280"/>
      <c r="N764" s="246"/>
      <c r="O764" s="1232"/>
      <c r="P764" s="280"/>
      <c r="Q764" s="280"/>
      <c r="Z764" s="246"/>
      <c r="AA764" s="280"/>
      <c r="AB764" s="280"/>
      <c r="AC764" s="280"/>
      <c r="AD764" s="246"/>
      <c r="AE764" s="246"/>
      <c r="AF764" s="246"/>
      <c r="AG764" s="246"/>
      <c r="AH764" s="246"/>
      <c r="AI764" s="246"/>
      <c r="AJ764" s="246"/>
      <c r="AK764" s="246"/>
      <c r="AL764" s="246"/>
      <c r="AM764" s="246"/>
      <c r="AN764" s="246"/>
      <c r="AO764" s="280"/>
      <c r="AP764" s="280"/>
      <c r="AQ764" s="280"/>
    </row>
    <row r="765">
      <c r="E765" s="246"/>
      <c r="F765" s="246"/>
      <c r="G765" s="1667"/>
      <c r="H765" s="246"/>
      <c r="I765" s="246"/>
      <c r="J765" s="246"/>
      <c r="L765" s="1668"/>
      <c r="M765" s="280"/>
      <c r="N765" s="246"/>
      <c r="O765" s="1232"/>
      <c r="P765" s="280"/>
      <c r="Q765" s="280"/>
      <c r="Z765" s="246"/>
      <c r="AA765" s="280"/>
      <c r="AB765" s="280"/>
      <c r="AC765" s="280"/>
      <c r="AD765" s="246"/>
      <c r="AE765" s="246"/>
      <c r="AF765" s="246"/>
      <c r="AG765" s="246"/>
      <c r="AH765" s="246"/>
      <c r="AI765" s="246"/>
      <c r="AJ765" s="246"/>
      <c r="AK765" s="246"/>
      <c r="AL765" s="246"/>
      <c r="AM765" s="246"/>
      <c r="AN765" s="246"/>
      <c r="AO765" s="280"/>
      <c r="AP765" s="280"/>
      <c r="AQ765" s="280"/>
    </row>
    <row r="766">
      <c r="E766" s="246"/>
      <c r="F766" s="246"/>
      <c r="G766" s="1667"/>
      <c r="H766" s="246"/>
      <c r="I766" s="246"/>
      <c r="J766" s="246"/>
      <c r="L766" s="1668"/>
      <c r="M766" s="280"/>
      <c r="N766" s="246"/>
      <c r="O766" s="1232"/>
      <c r="P766" s="280"/>
      <c r="Q766" s="280"/>
      <c r="Z766" s="246"/>
      <c r="AA766" s="280"/>
      <c r="AB766" s="280"/>
      <c r="AC766" s="280"/>
      <c r="AD766" s="246"/>
      <c r="AE766" s="246"/>
      <c r="AF766" s="246"/>
      <c r="AG766" s="246"/>
      <c r="AH766" s="246"/>
      <c r="AI766" s="246"/>
      <c r="AJ766" s="246"/>
      <c r="AK766" s="246"/>
      <c r="AL766" s="246"/>
      <c r="AM766" s="246"/>
      <c r="AN766" s="246"/>
      <c r="AO766" s="280"/>
      <c r="AP766" s="280"/>
      <c r="AQ766" s="280"/>
    </row>
    <row r="767">
      <c r="E767" s="246"/>
      <c r="F767" s="246"/>
      <c r="G767" s="1667"/>
      <c r="H767" s="246"/>
      <c r="I767" s="246"/>
      <c r="J767" s="246"/>
      <c r="L767" s="1668"/>
      <c r="M767" s="280"/>
      <c r="N767" s="246"/>
      <c r="O767" s="1232"/>
      <c r="P767" s="280"/>
      <c r="Q767" s="280"/>
      <c r="Z767" s="246"/>
      <c r="AA767" s="280"/>
      <c r="AB767" s="280"/>
      <c r="AC767" s="280"/>
      <c r="AD767" s="246"/>
      <c r="AE767" s="246"/>
      <c r="AF767" s="246"/>
      <c r="AG767" s="246"/>
      <c r="AH767" s="246"/>
      <c r="AI767" s="246"/>
      <c r="AJ767" s="246"/>
      <c r="AK767" s="246"/>
      <c r="AL767" s="246"/>
      <c r="AM767" s="246"/>
      <c r="AN767" s="246"/>
      <c r="AO767" s="280"/>
      <c r="AP767" s="280"/>
      <c r="AQ767" s="280"/>
    </row>
    <row r="768">
      <c r="E768" s="246"/>
      <c r="F768" s="246"/>
      <c r="G768" s="1667"/>
      <c r="H768" s="246"/>
      <c r="I768" s="246"/>
      <c r="J768" s="246"/>
      <c r="L768" s="1668"/>
      <c r="M768" s="280"/>
      <c r="N768" s="246"/>
      <c r="O768" s="1232"/>
      <c r="P768" s="280"/>
      <c r="Q768" s="280"/>
      <c r="Z768" s="246"/>
      <c r="AA768" s="280"/>
      <c r="AB768" s="280"/>
      <c r="AC768" s="280"/>
      <c r="AD768" s="246"/>
      <c r="AE768" s="246"/>
      <c r="AF768" s="246"/>
      <c r="AG768" s="246"/>
      <c r="AH768" s="246"/>
      <c r="AI768" s="246"/>
      <c r="AJ768" s="246"/>
      <c r="AK768" s="246"/>
      <c r="AL768" s="246"/>
      <c r="AM768" s="246"/>
      <c r="AN768" s="246"/>
      <c r="AO768" s="280"/>
      <c r="AP768" s="280"/>
      <c r="AQ768" s="280"/>
    </row>
    <row r="769">
      <c r="E769" s="246"/>
      <c r="F769" s="246"/>
      <c r="G769" s="1667"/>
      <c r="H769" s="246"/>
      <c r="I769" s="246"/>
      <c r="J769" s="246"/>
      <c r="L769" s="1668"/>
      <c r="M769" s="280"/>
      <c r="N769" s="246"/>
      <c r="O769" s="1232"/>
      <c r="P769" s="280"/>
      <c r="Q769" s="280"/>
      <c r="Z769" s="246"/>
      <c r="AA769" s="280"/>
      <c r="AB769" s="280"/>
      <c r="AC769" s="280"/>
      <c r="AD769" s="246"/>
      <c r="AE769" s="246"/>
      <c r="AF769" s="246"/>
      <c r="AG769" s="246"/>
      <c r="AH769" s="246"/>
      <c r="AI769" s="246"/>
      <c r="AJ769" s="246"/>
      <c r="AK769" s="246"/>
      <c r="AL769" s="246"/>
      <c r="AM769" s="246"/>
      <c r="AN769" s="246"/>
      <c r="AO769" s="280"/>
      <c r="AP769" s="280"/>
      <c r="AQ769" s="280"/>
    </row>
    <row r="770">
      <c r="E770" s="246"/>
      <c r="F770" s="246"/>
      <c r="G770" s="1667"/>
      <c r="H770" s="246"/>
      <c r="I770" s="246"/>
      <c r="J770" s="246"/>
      <c r="L770" s="1668"/>
      <c r="M770" s="280"/>
      <c r="N770" s="246"/>
      <c r="O770" s="1232"/>
      <c r="P770" s="280"/>
      <c r="Q770" s="280"/>
      <c r="Z770" s="246"/>
      <c r="AA770" s="280"/>
      <c r="AB770" s="280"/>
      <c r="AC770" s="280"/>
      <c r="AD770" s="246"/>
      <c r="AE770" s="246"/>
      <c r="AF770" s="246"/>
      <c r="AG770" s="246"/>
      <c r="AH770" s="246"/>
      <c r="AI770" s="246"/>
      <c r="AJ770" s="246"/>
      <c r="AK770" s="246"/>
      <c r="AL770" s="246"/>
      <c r="AM770" s="246"/>
      <c r="AN770" s="246"/>
      <c r="AO770" s="280"/>
      <c r="AP770" s="280"/>
      <c r="AQ770" s="280"/>
    </row>
    <row r="771">
      <c r="E771" s="246"/>
      <c r="F771" s="246"/>
      <c r="G771" s="1667"/>
      <c r="H771" s="246"/>
      <c r="I771" s="246"/>
      <c r="J771" s="246"/>
      <c r="L771" s="1668"/>
      <c r="M771" s="280"/>
      <c r="N771" s="246"/>
      <c r="O771" s="1232"/>
      <c r="P771" s="280"/>
      <c r="Q771" s="280"/>
      <c r="Z771" s="246"/>
      <c r="AA771" s="280"/>
      <c r="AB771" s="280"/>
      <c r="AC771" s="280"/>
      <c r="AD771" s="246"/>
      <c r="AE771" s="246"/>
      <c r="AF771" s="246"/>
      <c r="AG771" s="246"/>
      <c r="AH771" s="246"/>
      <c r="AI771" s="246"/>
      <c r="AJ771" s="246"/>
      <c r="AK771" s="246"/>
      <c r="AL771" s="246"/>
      <c r="AM771" s="246"/>
      <c r="AN771" s="246"/>
      <c r="AO771" s="280"/>
      <c r="AP771" s="280"/>
      <c r="AQ771" s="280"/>
    </row>
    <row r="772">
      <c r="E772" s="246"/>
      <c r="F772" s="246"/>
      <c r="G772" s="1667"/>
      <c r="H772" s="246"/>
      <c r="I772" s="246"/>
      <c r="J772" s="246"/>
      <c r="L772" s="1668"/>
      <c r="M772" s="280"/>
      <c r="N772" s="246"/>
      <c r="O772" s="1232"/>
      <c r="P772" s="280"/>
      <c r="Q772" s="280"/>
      <c r="Z772" s="246"/>
      <c r="AA772" s="280"/>
      <c r="AB772" s="280"/>
      <c r="AC772" s="280"/>
      <c r="AD772" s="246"/>
      <c r="AE772" s="246"/>
      <c r="AF772" s="246"/>
      <c r="AG772" s="246"/>
      <c r="AH772" s="246"/>
      <c r="AI772" s="246"/>
      <c r="AJ772" s="246"/>
      <c r="AK772" s="246"/>
      <c r="AL772" s="246"/>
      <c r="AM772" s="246"/>
      <c r="AN772" s="246"/>
      <c r="AO772" s="280"/>
      <c r="AP772" s="280"/>
      <c r="AQ772" s="280"/>
    </row>
    <row r="773">
      <c r="E773" s="246"/>
      <c r="F773" s="246"/>
      <c r="G773" s="1667"/>
      <c r="H773" s="246"/>
      <c r="I773" s="246"/>
      <c r="J773" s="246"/>
      <c r="L773" s="1668"/>
      <c r="M773" s="280"/>
      <c r="N773" s="246"/>
      <c r="O773" s="1232"/>
      <c r="P773" s="280"/>
      <c r="Q773" s="280"/>
      <c r="Z773" s="246"/>
      <c r="AA773" s="280"/>
      <c r="AB773" s="280"/>
      <c r="AC773" s="280"/>
      <c r="AD773" s="246"/>
      <c r="AE773" s="246"/>
      <c r="AF773" s="246"/>
      <c r="AG773" s="246"/>
      <c r="AH773" s="246"/>
      <c r="AI773" s="246"/>
      <c r="AJ773" s="246"/>
      <c r="AK773" s="246"/>
      <c r="AL773" s="246"/>
      <c r="AM773" s="246"/>
      <c r="AN773" s="246"/>
      <c r="AO773" s="280"/>
      <c r="AP773" s="280"/>
      <c r="AQ773" s="280"/>
    </row>
    <row r="774">
      <c r="E774" s="246"/>
      <c r="F774" s="246"/>
      <c r="G774" s="1667"/>
      <c r="H774" s="246"/>
      <c r="I774" s="246"/>
      <c r="J774" s="246"/>
      <c r="L774" s="1668"/>
      <c r="M774" s="280"/>
      <c r="N774" s="246"/>
      <c r="O774" s="1232"/>
      <c r="P774" s="280"/>
      <c r="Q774" s="280"/>
      <c r="Z774" s="246"/>
      <c r="AA774" s="280"/>
      <c r="AB774" s="280"/>
      <c r="AC774" s="280"/>
      <c r="AD774" s="246"/>
      <c r="AE774" s="246"/>
      <c r="AF774" s="246"/>
      <c r="AG774" s="246"/>
      <c r="AH774" s="246"/>
      <c r="AI774" s="246"/>
      <c r="AJ774" s="246"/>
      <c r="AK774" s="246"/>
      <c r="AL774" s="246"/>
      <c r="AM774" s="246"/>
      <c r="AN774" s="246"/>
      <c r="AO774" s="280"/>
      <c r="AP774" s="280"/>
      <c r="AQ774" s="280"/>
    </row>
    <row r="775">
      <c r="E775" s="246"/>
      <c r="F775" s="246"/>
      <c r="G775" s="1667"/>
      <c r="H775" s="246"/>
      <c r="I775" s="246"/>
      <c r="J775" s="246"/>
      <c r="L775" s="1668"/>
      <c r="M775" s="280"/>
      <c r="N775" s="246"/>
      <c r="O775" s="1232"/>
      <c r="P775" s="280"/>
      <c r="Q775" s="280"/>
      <c r="Z775" s="246"/>
      <c r="AA775" s="280"/>
      <c r="AB775" s="280"/>
      <c r="AC775" s="280"/>
      <c r="AD775" s="246"/>
      <c r="AE775" s="246"/>
      <c r="AF775" s="246"/>
      <c r="AG775" s="246"/>
      <c r="AH775" s="246"/>
      <c r="AI775" s="246"/>
      <c r="AJ775" s="246"/>
      <c r="AK775" s="246"/>
      <c r="AL775" s="246"/>
      <c r="AM775" s="246"/>
      <c r="AN775" s="246"/>
      <c r="AO775" s="280"/>
      <c r="AP775" s="280"/>
      <c r="AQ775" s="280"/>
    </row>
    <row r="776">
      <c r="E776" s="246"/>
      <c r="F776" s="246"/>
      <c r="G776" s="1667"/>
      <c r="H776" s="246"/>
      <c r="I776" s="246"/>
      <c r="J776" s="246"/>
      <c r="L776" s="1668"/>
      <c r="M776" s="280"/>
      <c r="N776" s="246"/>
      <c r="O776" s="1232"/>
      <c r="P776" s="280"/>
      <c r="Q776" s="280"/>
      <c r="Z776" s="246"/>
      <c r="AA776" s="280"/>
      <c r="AB776" s="280"/>
      <c r="AC776" s="280"/>
      <c r="AD776" s="246"/>
      <c r="AE776" s="246"/>
      <c r="AF776" s="246"/>
      <c r="AG776" s="246"/>
      <c r="AH776" s="246"/>
      <c r="AI776" s="246"/>
      <c r="AJ776" s="246"/>
      <c r="AK776" s="246"/>
      <c r="AL776" s="246"/>
      <c r="AM776" s="246"/>
      <c r="AN776" s="246"/>
      <c r="AO776" s="280"/>
      <c r="AP776" s="280"/>
      <c r="AQ776" s="280"/>
    </row>
    <row r="777">
      <c r="E777" s="246"/>
      <c r="F777" s="246"/>
      <c r="G777" s="1667"/>
      <c r="H777" s="246"/>
      <c r="I777" s="246"/>
      <c r="J777" s="246"/>
      <c r="L777" s="1668"/>
      <c r="M777" s="280"/>
      <c r="N777" s="246"/>
      <c r="O777" s="1232"/>
      <c r="P777" s="280"/>
      <c r="Q777" s="280"/>
      <c r="Z777" s="246"/>
      <c r="AA777" s="280"/>
      <c r="AB777" s="280"/>
      <c r="AC777" s="280"/>
      <c r="AD777" s="246"/>
      <c r="AE777" s="246"/>
      <c r="AF777" s="246"/>
      <c r="AG777" s="246"/>
      <c r="AH777" s="246"/>
      <c r="AI777" s="246"/>
      <c r="AJ777" s="246"/>
      <c r="AK777" s="246"/>
      <c r="AL777" s="246"/>
      <c r="AM777" s="246"/>
      <c r="AN777" s="246"/>
      <c r="AO777" s="280"/>
      <c r="AP777" s="280"/>
      <c r="AQ777" s="280"/>
    </row>
    <row r="778">
      <c r="E778" s="246"/>
      <c r="F778" s="246"/>
      <c r="G778" s="1667"/>
      <c r="H778" s="246"/>
      <c r="I778" s="246"/>
      <c r="J778" s="246"/>
      <c r="L778" s="1668"/>
      <c r="M778" s="280"/>
      <c r="N778" s="246"/>
      <c r="O778" s="1232"/>
      <c r="P778" s="280"/>
      <c r="Q778" s="280"/>
      <c r="Z778" s="246"/>
      <c r="AA778" s="280"/>
      <c r="AB778" s="280"/>
      <c r="AC778" s="280"/>
      <c r="AD778" s="246"/>
      <c r="AE778" s="246"/>
      <c r="AF778" s="246"/>
      <c r="AG778" s="246"/>
      <c r="AH778" s="246"/>
      <c r="AI778" s="246"/>
      <c r="AJ778" s="246"/>
      <c r="AK778" s="246"/>
      <c r="AL778" s="246"/>
      <c r="AM778" s="246"/>
      <c r="AN778" s="246"/>
      <c r="AO778" s="280"/>
      <c r="AP778" s="280"/>
      <c r="AQ778" s="280"/>
    </row>
    <row r="779">
      <c r="E779" s="246"/>
      <c r="F779" s="246"/>
      <c r="G779" s="1667"/>
      <c r="H779" s="246"/>
      <c r="I779" s="246"/>
      <c r="J779" s="246"/>
      <c r="L779" s="1668"/>
      <c r="M779" s="280"/>
      <c r="N779" s="246"/>
      <c r="O779" s="1232"/>
      <c r="P779" s="280"/>
      <c r="Q779" s="280"/>
      <c r="Z779" s="246"/>
      <c r="AA779" s="280"/>
      <c r="AB779" s="280"/>
      <c r="AC779" s="280"/>
      <c r="AD779" s="246"/>
      <c r="AE779" s="246"/>
      <c r="AF779" s="246"/>
      <c r="AG779" s="246"/>
      <c r="AH779" s="246"/>
      <c r="AI779" s="246"/>
      <c r="AJ779" s="246"/>
      <c r="AK779" s="246"/>
      <c r="AL779" s="246"/>
      <c r="AM779" s="246"/>
      <c r="AN779" s="246"/>
      <c r="AO779" s="280"/>
      <c r="AP779" s="280"/>
      <c r="AQ779" s="280"/>
    </row>
    <row r="780">
      <c r="E780" s="246"/>
      <c r="F780" s="246"/>
      <c r="G780" s="1667"/>
      <c r="H780" s="246"/>
      <c r="I780" s="246"/>
      <c r="J780" s="246"/>
      <c r="L780" s="1668"/>
      <c r="M780" s="280"/>
      <c r="N780" s="246"/>
      <c r="O780" s="1232"/>
      <c r="P780" s="280"/>
      <c r="Q780" s="280"/>
      <c r="Z780" s="246"/>
      <c r="AA780" s="280"/>
      <c r="AB780" s="280"/>
      <c r="AC780" s="280"/>
      <c r="AD780" s="246"/>
      <c r="AE780" s="246"/>
      <c r="AF780" s="246"/>
      <c r="AG780" s="246"/>
      <c r="AH780" s="246"/>
      <c r="AI780" s="246"/>
      <c r="AJ780" s="246"/>
      <c r="AK780" s="246"/>
      <c r="AL780" s="246"/>
      <c r="AM780" s="246"/>
      <c r="AN780" s="246"/>
      <c r="AO780" s="280"/>
      <c r="AP780" s="280"/>
      <c r="AQ780" s="280"/>
    </row>
    <row r="781">
      <c r="E781" s="246"/>
      <c r="F781" s="246"/>
      <c r="G781" s="1667"/>
      <c r="H781" s="246"/>
      <c r="I781" s="246"/>
      <c r="J781" s="246"/>
      <c r="L781" s="1668"/>
      <c r="M781" s="280"/>
      <c r="N781" s="246"/>
      <c r="O781" s="1232"/>
      <c r="P781" s="280"/>
      <c r="Q781" s="280"/>
      <c r="Z781" s="246"/>
      <c r="AA781" s="280"/>
      <c r="AB781" s="280"/>
      <c r="AC781" s="280"/>
      <c r="AD781" s="246"/>
      <c r="AE781" s="246"/>
      <c r="AF781" s="246"/>
      <c r="AG781" s="246"/>
      <c r="AH781" s="246"/>
      <c r="AI781" s="246"/>
      <c r="AJ781" s="246"/>
      <c r="AK781" s="246"/>
      <c r="AL781" s="246"/>
      <c r="AM781" s="246"/>
      <c r="AN781" s="246"/>
      <c r="AO781" s="280"/>
      <c r="AP781" s="280"/>
      <c r="AQ781" s="280"/>
    </row>
    <row r="782">
      <c r="E782" s="246"/>
      <c r="F782" s="246"/>
      <c r="G782" s="1667"/>
      <c r="H782" s="246"/>
      <c r="I782" s="246"/>
      <c r="J782" s="246"/>
      <c r="L782" s="1668"/>
      <c r="M782" s="280"/>
      <c r="N782" s="246"/>
      <c r="O782" s="1232"/>
      <c r="P782" s="280"/>
      <c r="Q782" s="280"/>
      <c r="Z782" s="246"/>
      <c r="AA782" s="280"/>
      <c r="AB782" s="280"/>
      <c r="AC782" s="280"/>
      <c r="AD782" s="246"/>
      <c r="AE782" s="246"/>
      <c r="AF782" s="246"/>
      <c r="AG782" s="246"/>
      <c r="AH782" s="246"/>
      <c r="AI782" s="246"/>
      <c r="AJ782" s="246"/>
      <c r="AK782" s="246"/>
      <c r="AL782" s="246"/>
      <c r="AM782" s="246"/>
      <c r="AN782" s="246"/>
      <c r="AO782" s="280"/>
      <c r="AP782" s="280"/>
      <c r="AQ782" s="280"/>
    </row>
    <row r="783">
      <c r="E783" s="246"/>
      <c r="F783" s="246"/>
      <c r="G783" s="1667"/>
      <c r="H783" s="246"/>
      <c r="I783" s="246"/>
      <c r="J783" s="246"/>
      <c r="L783" s="1668"/>
      <c r="M783" s="280"/>
      <c r="N783" s="246"/>
      <c r="O783" s="1232"/>
      <c r="P783" s="280"/>
      <c r="Q783" s="280"/>
      <c r="Z783" s="246"/>
      <c r="AA783" s="280"/>
      <c r="AB783" s="280"/>
      <c r="AC783" s="280"/>
      <c r="AD783" s="246"/>
      <c r="AE783" s="246"/>
      <c r="AF783" s="246"/>
      <c r="AG783" s="246"/>
      <c r="AH783" s="246"/>
      <c r="AI783" s="246"/>
      <c r="AJ783" s="246"/>
      <c r="AK783" s="246"/>
      <c r="AL783" s="246"/>
      <c r="AM783" s="246"/>
      <c r="AN783" s="246"/>
      <c r="AO783" s="280"/>
      <c r="AP783" s="280"/>
      <c r="AQ783" s="280"/>
    </row>
    <row r="784">
      <c r="E784" s="246"/>
      <c r="F784" s="246"/>
      <c r="G784" s="1667"/>
      <c r="H784" s="246"/>
      <c r="I784" s="246"/>
      <c r="J784" s="246"/>
      <c r="L784" s="1668"/>
      <c r="M784" s="280"/>
      <c r="N784" s="246"/>
      <c r="O784" s="1232"/>
      <c r="P784" s="280"/>
      <c r="Q784" s="280"/>
      <c r="Z784" s="246"/>
      <c r="AA784" s="280"/>
      <c r="AB784" s="280"/>
      <c r="AC784" s="280"/>
      <c r="AD784" s="246"/>
      <c r="AE784" s="246"/>
      <c r="AF784" s="246"/>
      <c r="AG784" s="246"/>
      <c r="AH784" s="246"/>
      <c r="AI784" s="246"/>
      <c r="AJ784" s="246"/>
      <c r="AK784" s="246"/>
      <c r="AL784" s="246"/>
      <c r="AM784" s="246"/>
      <c r="AN784" s="246"/>
      <c r="AO784" s="280"/>
      <c r="AP784" s="280"/>
      <c r="AQ784" s="280"/>
    </row>
    <row r="785">
      <c r="E785" s="246"/>
      <c r="F785" s="246"/>
      <c r="G785" s="1667"/>
      <c r="H785" s="246"/>
      <c r="I785" s="246"/>
      <c r="J785" s="246"/>
      <c r="L785" s="1668"/>
      <c r="M785" s="280"/>
      <c r="N785" s="246"/>
      <c r="O785" s="1232"/>
      <c r="P785" s="280"/>
      <c r="Q785" s="280"/>
      <c r="Z785" s="246"/>
      <c r="AA785" s="280"/>
      <c r="AB785" s="280"/>
      <c r="AC785" s="280"/>
      <c r="AD785" s="246"/>
      <c r="AE785" s="246"/>
      <c r="AF785" s="246"/>
      <c r="AG785" s="246"/>
      <c r="AH785" s="246"/>
      <c r="AI785" s="246"/>
      <c r="AJ785" s="246"/>
      <c r="AK785" s="246"/>
      <c r="AL785" s="246"/>
      <c r="AM785" s="246"/>
      <c r="AN785" s="246"/>
      <c r="AO785" s="280"/>
      <c r="AP785" s="280"/>
      <c r="AQ785" s="280"/>
    </row>
    <row r="786">
      <c r="E786" s="246"/>
      <c r="F786" s="246"/>
      <c r="G786" s="1667"/>
      <c r="H786" s="246"/>
      <c r="I786" s="246"/>
      <c r="J786" s="246"/>
      <c r="L786" s="1668"/>
      <c r="M786" s="280"/>
      <c r="N786" s="246"/>
      <c r="O786" s="1232"/>
      <c r="P786" s="280"/>
      <c r="Q786" s="280"/>
      <c r="Z786" s="246"/>
      <c r="AA786" s="280"/>
      <c r="AB786" s="280"/>
      <c r="AC786" s="280"/>
      <c r="AD786" s="246"/>
      <c r="AE786" s="246"/>
      <c r="AF786" s="246"/>
      <c r="AG786" s="246"/>
      <c r="AH786" s="246"/>
      <c r="AI786" s="246"/>
      <c r="AJ786" s="246"/>
      <c r="AK786" s="246"/>
      <c r="AL786" s="246"/>
      <c r="AM786" s="246"/>
      <c r="AN786" s="246"/>
      <c r="AO786" s="280"/>
      <c r="AP786" s="280"/>
      <c r="AQ786" s="280"/>
    </row>
    <row r="787">
      <c r="E787" s="246"/>
      <c r="F787" s="246"/>
      <c r="G787" s="1667"/>
      <c r="H787" s="246"/>
      <c r="I787" s="246"/>
      <c r="J787" s="246"/>
      <c r="L787" s="1668"/>
      <c r="M787" s="280"/>
      <c r="N787" s="246"/>
      <c r="O787" s="1232"/>
      <c r="P787" s="280"/>
      <c r="Q787" s="280"/>
      <c r="Z787" s="246"/>
      <c r="AA787" s="280"/>
      <c r="AB787" s="280"/>
      <c r="AC787" s="280"/>
      <c r="AD787" s="246"/>
      <c r="AE787" s="246"/>
      <c r="AF787" s="246"/>
      <c r="AG787" s="246"/>
      <c r="AH787" s="246"/>
      <c r="AI787" s="246"/>
      <c r="AJ787" s="246"/>
      <c r="AK787" s="246"/>
      <c r="AL787" s="246"/>
      <c r="AM787" s="246"/>
      <c r="AN787" s="246"/>
      <c r="AO787" s="280"/>
      <c r="AP787" s="280"/>
      <c r="AQ787" s="280"/>
    </row>
    <row r="788">
      <c r="E788" s="246"/>
      <c r="F788" s="246"/>
      <c r="G788" s="1667"/>
      <c r="H788" s="246"/>
      <c r="I788" s="246"/>
      <c r="J788" s="246"/>
      <c r="L788" s="1668"/>
      <c r="M788" s="280"/>
      <c r="N788" s="246"/>
      <c r="O788" s="1232"/>
      <c r="P788" s="280"/>
      <c r="Q788" s="280"/>
      <c r="Z788" s="246"/>
      <c r="AA788" s="280"/>
      <c r="AB788" s="280"/>
      <c r="AC788" s="280"/>
      <c r="AD788" s="246"/>
      <c r="AE788" s="246"/>
      <c r="AF788" s="246"/>
      <c r="AG788" s="246"/>
      <c r="AH788" s="246"/>
      <c r="AI788" s="246"/>
      <c r="AJ788" s="246"/>
      <c r="AK788" s="246"/>
      <c r="AL788" s="246"/>
      <c r="AM788" s="246"/>
      <c r="AN788" s="246"/>
      <c r="AO788" s="280"/>
      <c r="AP788" s="280"/>
      <c r="AQ788" s="280"/>
    </row>
    <row r="789">
      <c r="E789" s="246"/>
      <c r="F789" s="246"/>
      <c r="G789" s="1667"/>
      <c r="H789" s="246"/>
      <c r="I789" s="246"/>
      <c r="J789" s="246"/>
      <c r="L789" s="1668"/>
      <c r="M789" s="280"/>
      <c r="N789" s="246"/>
      <c r="O789" s="1232"/>
      <c r="P789" s="280"/>
      <c r="Q789" s="280"/>
      <c r="Z789" s="246"/>
      <c r="AA789" s="280"/>
      <c r="AB789" s="280"/>
      <c r="AC789" s="280"/>
      <c r="AD789" s="246"/>
      <c r="AE789" s="246"/>
      <c r="AF789" s="246"/>
      <c r="AG789" s="246"/>
      <c r="AH789" s="246"/>
      <c r="AI789" s="246"/>
      <c r="AJ789" s="246"/>
      <c r="AK789" s="246"/>
      <c r="AL789" s="246"/>
      <c r="AM789" s="246"/>
      <c r="AN789" s="246"/>
      <c r="AO789" s="280"/>
      <c r="AP789" s="280"/>
      <c r="AQ789" s="280"/>
    </row>
    <row r="790">
      <c r="E790" s="246"/>
      <c r="F790" s="246"/>
      <c r="G790" s="1667"/>
      <c r="H790" s="246"/>
      <c r="I790" s="246"/>
      <c r="J790" s="246"/>
      <c r="L790" s="1668"/>
      <c r="M790" s="280"/>
      <c r="N790" s="246"/>
      <c r="O790" s="1232"/>
      <c r="P790" s="280"/>
      <c r="Q790" s="280"/>
      <c r="Z790" s="246"/>
      <c r="AA790" s="280"/>
      <c r="AB790" s="280"/>
      <c r="AC790" s="280"/>
      <c r="AD790" s="246"/>
      <c r="AE790" s="246"/>
      <c r="AF790" s="246"/>
      <c r="AG790" s="246"/>
      <c r="AH790" s="246"/>
      <c r="AI790" s="246"/>
      <c r="AJ790" s="246"/>
      <c r="AK790" s="246"/>
      <c r="AL790" s="246"/>
      <c r="AM790" s="246"/>
      <c r="AN790" s="246"/>
      <c r="AO790" s="280"/>
      <c r="AP790" s="280"/>
      <c r="AQ790" s="280"/>
    </row>
    <row r="791">
      <c r="E791" s="246"/>
      <c r="F791" s="246"/>
      <c r="G791" s="1667"/>
      <c r="H791" s="246"/>
      <c r="I791" s="246"/>
      <c r="J791" s="246"/>
      <c r="L791" s="1668"/>
      <c r="M791" s="280"/>
      <c r="N791" s="246"/>
      <c r="O791" s="1232"/>
      <c r="P791" s="280"/>
      <c r="Q791" s="280"/>
      <c r="Z791" s="246"/>
      <c r="AA791" s="280"/>
      <c r="AB791" s="280"/>
      <c r="AC791" s="280"/>
      <c r="AD791" s="246"/>
      <c r="AE791" s="246"/>
      <c r="AF791" s="246"/>
      <c r="AG791" s="246"/>
      <c r="AH791" s="246"/>
      <c r="AI791" s="246"/>
      <c r="AJ791" s="246"/>
      <c r="AK791" s="246"/>
      <c r="AL791" s="246"/>
      <c r="AM791" s="246"/>
      <c r="AN791" s="246"/>
      <c r="AO791" s="280"/>
      <c r="AP791" s="280"/>
      <c r="AQ791" s="280"/>
    </row>
    <row r="792">
      <c r="E792" s="246"/>
      <c r="F792" s="246"/>
      <c r="G792" s="1667"/>
      <c r="H792" s="246"/>
      <c r="I792" s="246"/>
      <c r="J792" s="246"/>
      <c r="L792" s="1668"/>
      <c r="M792" s="280"/>
      <c r="N792" s="246"/>
      <c r="O792" s="1232"/>
      <c r="P792" s="280"/>
      <c r="Q792" s="280"/>
      <c r="Z792" s="246"/>
      <c r="AA792" s="280"/>
      <c r="AB792" s="280"/>
      <c r="AC792" s="280"/>
      <c r="AD792" s="246"/>
      <c r="AE792" s="246"/>
      <c r="AF792" s="246"/>
      <c r="AG792" s="246"/>
      <c r="AH792" s="246"/>
      <c r="AI792" s="246"/>
      <c r="AJ792" s="246"/>
      <c r="AK792" s="246"/>
      <c r="AL792" s="246"/>
      <c r="AM792" s="246"/>
      <c r="AN792" s="246"/>
      <c r="AO792" s="280"/>
      <c r="AP792" s="280"/>
      <c r="AQ792" s="280"/>
    </row>
    <row r="793">
      <c r="E793" s="246"/>
      <c r="F793" s="246"/>
      <c r="G793" s="1667"/>
      <c r="H793" s="246"/>
      <c r="I793" s="246"/>
      <c r="J793" s="246"/>
      <c r="L793" s="1668"/>
      <c r="M793" s="280"/>
      <c r="N793" s="246"/>
      <c r="O793" s="1232"/>
      <c r="P793" s="280"/>
      <c r="Q793" s="280"/>
      <c r="Z793" s="246"/>
      <c r="AA793" s="280"/>
      <c r="AB793" s="280"/>
      <c r="AC793" s="280"/>
      <c r="AD793" s="246"/>
      <c r="AE793" s="246"/>
      <c r="AF793" s="246"/>
      <c r="AG793" s="246"/>
      <c r="AH793" s="246"/>
      <c r="AI793" s="246"/>
      <c r="AJ793" s="246"/>
      <c r="AK793" s="246"/>
      <c r="AL793" s="246"/>
      <c r="AM793" s="246"/>
      <c r="AN793" s="246"/>
      <c r="AO793" s="280"/>
      <c r="AP793" s="280"/>
      <c r="AQ793" s="280"/>
    </row>
    <row r="794">
      <c r="E794" s="246"/>
      <c r="F794" s="246"/>
      <c r="G794" s="1667"/>
      <c r="H794" s="246"/>
      <c r="I794" s="246"/>
      <c r="J794" s="246"/>
      <c r="L794" s="1668"/>
      <c r="M794" s="280"/>
      <c r="N794" s="246"/>
      <c r="O794" s="1232"/>
      <c r="P794" s="280"/>
      <c r="Q794" s="280"/>
      <c r="Z794" s="246"/>
      <c r="AA794" s="280"/>
      <c r="AB794" s="280"/>
      <c r="AC794" s="280"/>
      <c r="AD794" s="246"/>
      <c r="AE794" s="246"/>
      <c r="AF794" s="246"/>
      <c r="AG794" s="246"/>
      <c r="AH794" s="246"/>
      <c r="AI794" s="246"/>
      <c r="AJ794" s="246"/>
      <c r="AK794" s="246"/>
      <c r="AL794" s="246"/>
      <c r="AM794" s="246"/>
      <c r="AN794" s="246"/>
      <c r="AO794" s="280"/>
      <c r="AP794" s="280"/>
      <c r="AQ794" s="280"/>
    </row>
    <row r="795">
      <c r="E795" s="246"/>
      <c r="F795" s="246"/>
      <c r="G795" s="1667"/>
      <c r="H795" s="246"/>
      <c r="I795" s="246"/>
      <c r="J795" s="246"/>
      <c r="L795" s="1668"/>
      <c r="M795" s="280"/>
      <c r="N795" s="246"/>
      <c r="O795" s="1232"/>
      <c r="P795" s="280"/>
      <c r="Q795" s="280"/>
      <c r="Z795" s="246"/>
      <c r="AA795" s="280"/>
      <c r="AB795" s="280"/>
      <c r="AC795" s="280"/>
      <c r="AD795" s="246"/>
      <c r="AE795" s="246"/>
      <c r="AF795" s="246"/>
      <c r="AG795" s="246"/>
      <c r="AH795" s="246"/>
      <c r="AI795" s="246"/>
      <c r="AJ795" s="246"/>
      <c r="AK795" s="246"/>
      <c r="AL795" s="246"/>
      <c r="AM795" s="246"/>
      <c r="AN795" s="246"/>
      <c r="AO795" s="280"/>
      <c r="AP795" s="280"/>
      <c r="AQ795" s="280"/>
    </row>
    <row r="796">
      <c r="E796" s="246"/>
      <c r="F796" s="246"/>
      <c r="G796" s="1667"/>
      <c r="H796" s="246"/>
      <c r="I796" s="246"/>
      <c r="J796" s="246"/>
      <c r="L796" s="1668"/>
      <c r="M796" s="280"/>
      <c r="N796" s="246"/>
      <c r="O796" s="1232"/>
      <c r="P796" s="280"/>
      <c r="Q796" s="280"/>
      <c r="Z796" s="246"/>
      <c r="AA796" s="280"/>
      <c r="AB796" s="280"/>
      <c r="AC796" s="280"/>
      <c r="AD796" s="246"/>
      <c r="AE796" s="246"/>
      <c r="AF796" s="246"/>
      <c r="AG796" s="246"/>
      <c r="AH796" s="246"/>
      <c r="AI796" s="246"/>
      <c r="AJ796" s="246"/>
      <c r="AK796" s="246"/>
      <c r="AL796" s="246"/>
      <c r="AM796" s="246"/>
      <c r="AN796" s="246"/>
      <c r="AO796" s="280"/>
      <c r="AP796" s="280"/>
      <c r="AQ796" s="280"/>
    </row>
    <row r="797">
      <c r="E797" s="246"/>
      <c r="F797" s="246"/>
      <c r="G797" s="1667"/>
      <c r="H797" s="246"/>
      <c r="I797" s="246"/>
      <c r="J797" s="246"/>
      <c r="L797" s="1668"/>
      <c r="M797" s="280"/>
      <c r="N797" s="246"/>
      <c r="O797" s="1232"/>
      <c r="P797" s="280"/>
      <c r="Q797" s="280"/>
      <c r="Z797" s="246"/>
      <c r="AA797" s="280"/>
      <c r="AB797" s="280"/>
      <c r="AC797" s="280"/>
      <c r="AD797" s="246"/>
      <c r="AE797" s="246"/>
      <c r="AF797" s="246"/>
      <c r="AG797" s="246"/>
      <c r="AH797" s="246"/>
      <c r="AI797" s="246"/>
      <c r="AJ797" s="246"/>
      <c r="AK797" s="246"/>
      <c r="AL797" s="246"/>
      <c r="AM797" s="246"/>
      <c r="AN797" s="246"/>
      <c r="AO797" s="280"/>
      <c r="AP797" s="280"/>
      <c r="AQ797" s="280"/>
    </row>
    <row r="798">
      <c r="E798" s="246"/>
      <c r="F798" s="246"/>
      <c r="G798" s="1667"/>
      <c r="H798" s="246"/>
      <c r="I798" s="246"/>
      <c r="J798" s="246"/>
      <c r="L798" s="1668"/>
      <c r="M798" s="280"/>
      <c r="N798" s="246"/>
      <c r="O798" s="1232"/>
      <c r="P798" s="280"/>
      <c r="Q798" s="280"/>
      <c r="Z798" s="246"/>
      <c r="AA798" s="280"/>
      <c r="AB798" s="280"/>
      <c r="AC798" s="280"/>
      <c r="AD798" s="246"/>
      <c r="AE798" s="246"/>
      <c r="AF798" s="246"/>
      <c r="AG798" s="246"/>
      <c r="AH798" s="246"/>
      <c r="AI798" s="246"/>
      <c r="AJ798" s="246"/>
      <c r="AK798" s="246"/>
      <c r="AL798" s="246"/>
      <c r="AM798" s="246"/>
      <c r="AN798" s="246"/>
      <c r="AO798" s="280"/>
      <c r="AP798" s="280"/>
      <c r="AQ798" s="280"/>
    </row>
    <row r="799">
      <c r="E799" s="246"/>
      <c r="F799" s="246"/>
      <c r="G799" s="1667"/>
      <c r="H799" s="246"/>
      <c r="I799" s="246"/>
      <c r="J799" s="246"/>
      <c r="L799" s="1668"/>
      <c r="M799" s="280"/>
      <c r="N799" s="246"/>
      <c r="O799" s="1232"/>
      <c r="P799" s="280"/>
      <c r="Q799" s="280"/>
      <c r="Z799" s="246"/>
      <c r="AA799" s="280"/>
      <c r="AB799" s="280"/>
      <c r="AC799" s="280"/>
      <c r="AD799" s="246"/>
      <c r="AE799" s="246"/>
      <c r="AF799" s="246"/>
      <c r="AG799" s="246"/>
      <c r="AH799" s="246"/>
      <c r="AI799" s="246"/>
      <c r="AJ799" s="246"/>
      <c r="AK799" s="246"/>
      <c r="AL799" s="246"/>
      <c r="AM799" s="246"/>
      <c r="AN799" s="246"/>
      <c r="AO799" s="280"/>
      <c r="AP799" s="280"/>
      <c r="AQ799" s="280"/>
    </row>
    <row r="800">
      <c r="E800" s="246"/>
      <c r="F800" s="246"/>
      <c r="G800" s="1667"/>
      <c r="H800" s="246"/>
      <c r="I800" s="246"/>
      <c r="J800" s="246"/>
      <c r="L800" s="1668"/>
      <c r="M800" s="280"/>
      <c r="N800" s="246"/>
      <c r="O800" s="1232"/>
      <c r="P800" s="280"/>
      <c r="Q800" s="280"/>
      <c r="Z800" s="246"/>
      <c r="AA800" s="280"/>
      <c r="AB800" s="280"/>
      <c r="AC800" s="280"/>
      <c r="AD800" s="246"/>
      <c r="AE800" s="246"/>
      <c r="AF800" s="246"/>
      <c r="AG800" s="246"/>
      <c r="AH800" s="246"/>
      <c r="AI800" s="246"/>
      <c r="AJ800" s="246"/>
      <c r="AK800" s="246"/>
      <c r="AL800" s="246"/>
      <c r="AM800" s="246"/>
      <c r="AN800" s="246"/>
      <c r="AO800" s="280"/>
      <c r="AP800" s="280"/>
      <c r="AQ800" s="280"/>
    </row>
    <row r="801">
      <c r="E801" s="246"/>
      <c r="F801" s="246"/>
      <c r="G801" s="1667"/>
      <c r="H801" s="246"/>
      <c r="I801" s="246"/>
      <c r="J801" s="246"/>
      <c r="L801" s="1668"/>
      <c r="M801" s="280"/>
      <c r="N801" s="246"/>
      <c r="O801" s="1232"/>
      <c r="P801" s="280"/>
      <c r="Q801" s="280"/>
      <c r="Z801" s="246"/>
      <c r="AA801" s="280"/>
      <c r="AB801" s="280"/>
      <c r="AC801" s="280"/>
      <c r="AD801" s="246"/>
      <c r="AE801" s="246"/>
      <c r="AF801" s="246"/>
      <c r="AG801" s="246"/>
      <c r="AH801" s="246"/>
      <c r="AI801" s="246"/>
      <c r="AJ801" s="246"/>
      <c r="AK801" s="246"/>
      <c r="AL801" s="246"/>
      <c r="AM801" s="246"/>
      <c r="AN801" s="246"/>
      <c r="AO801" s="280"/>
      <c r="AP801" s="280"/>
      <c r="AQ801" s="280"/>
    </row>
    <row r="802">
      <c r="E802" s="246"/>
      <c r="F802" s="246"/>
      <c r="G802" s="1667"/>
      <c r="H802" s="246"/>
      <c r="I802" s="246"/>
      <c r="J802" s="246"/>
      <c r="L802" s="1668"/>
      <c r="M802" s="280"/>
      <c r="N802" s="246"/>
      <c r="O802" s="1232"/>
      <c r="P802" s="280"/>
      <c r="Q802" s="280"/>
      <c r="Z802" s="246"/>
      <c r="AA802" s="280"/>
      <c r="AB802" s="280"/>
      <c r="AC802" s="280"/>
      <c r="AD802" s="246"/>
      <c r="AE802" s="246"/>
      <c r="AF802" s="246"/>
      <c r="AG802" s="246"/>
      <c r="AH802" s="246"/>
      <c r="AI802" s="246"/>
      <c r="AJ802" s="246"/>
      <c r="AK802" s="246"/>
      <c r="AL802" s="246"/>
      <c r="AM802" s="246"/>
      <c r="AN802" s="246"/>
      <c r="AO802" s="280"/>
      <c r="AP802" s="280"/>
      <c r="AQ802" s="280"/>
    </row>
    <row r="803">
      <c r="E803" s="246"/>
      <c r="F803" s="246"/>
      <c r="G803" s="1667"/>
      <c r="H803" s="246"/>
      <c r="I803" s="246"/>
      <c r="J803" s="246"/>
      <c r="L803" s="1668"/>
      <c r="M803" s="280"/>
      <c r="N803" s="246"/>
      <c r="O803" s="1232"/>
      <c r="P803" s="280"/>
      <c r="Q803" s="280"/>
      <c r="Z803" s="246"/>
      <c r="AA803" s="280"/>
      <c r="AB803" s="280"/>
      <c r="AC803" s="280"/>
      <c r="AD803" s="246"/>
      <c r="AE803" s="246"/>
      <c r="AF803" s="246"/>
      <c r="AG803" s="246"/>
      <c r="AH803" s="246"/>
      <c r="AI803" s="246"/>
      <c r="AJ803" s="246"/>
      <c r="AK803" s="246"/>
      <c r="AL803" s="246"/>
      <c r="AM803" s="246"/>
      <c r="AN803" s="246"/>
      <c r="AO803" s="280"/>
      <c r="AP803" s="280"/>
      <c r="AQ803" s="280"/>
    </row>
    <row r="804">
      <c r="E804" s="246"/>
      <c r="F804" s="246"/>
      <c r="G804" s="1667"/>
      <c r="H804" s="246"/>
      <c r="I804" s="246"/>
      <c r="J804" s="246"/>
      <c r="L804" s="1668"/>
      <c r="M804" s="280"/>
      <c r="N804" s="246"/>
      <c r="O804" s="1232"/>
      <c r="P804" s="280"/>
      <c r="Q804" s="280"/>
      <c r="Z804" s="246"/>
      <c r="AA804" s="280"/>
      <c r="AB804" s="280"/>
      <c r="AC804" s="280"/>
      <c r="AD804" s="246"/>
      <c r="AE804" s="246"/>
      <c r="AF804" s="246"/>
      <c r="AG804" s="246"/>
      <c r="AH804" s="246"/>
      <c r="AI804" s="246"/>
      <c r="AJ804" s="246"/>
      <c r="AK804" s="246"/>
      <c r="AL804" s="246"/>
      <c r="AM804" s="246"/>
      <c r="AN804" s="246"/>
      <c r="AO804" s="280"/>
      <c r="AP804" s="280"/>
      <c r="AQ804" s="280"/>
    </row>
    <row r="805">
      <c r="E805" s="246"/>
      <c r="F805" s="246"/>
      <c r="G805" s="1667"/>
      <c r="H805" s="246"/>
      <c r="I805" s="246"/>
      <c r="J805" s="246"/>
      <c r="L805" s="1668"/>
      <c r="M805" s="280"/>
      <c r="N805" s="246"/>
      <c r="O805" s="1232"/>
      <c r="P805" s="280"/>
      <c r="Q805" s="280"/>
      <c r="Z805" s="246"/>
      <c r="AA805" s="280"/>
      <c r="AB805" s="280"/>
      <c r="AC805" s="280"/>
      <c r="AD805" s="246"/>
      <c r="AE805" s="246"/>
      <c r="AF805" s="246"/>
      <c r="AG805" s="246"/>
      <c r="AH805" s="246"/>
      <c r="AI805" s="246"/>
      <c r="AJ805" s="246"/>
      <c r="AK805" s="246"/>
      <c r="AL805" s="246"/>
      <c r="AM805" s="246"/>
      <c r="AN805" s="246"/>
      <c r="AO805" s="280"/>
      <c r="AP805" s="280"/>
      <c r="AQ805" s="280"/>
    </row>
    <row r="806">
      <c r="E806" s="246"/>
      <c r="F806" s="246"/>
      <c r="G806" s="1667"/>
      <c r="H806" s="246"/>
      <c r="I806" s="246"/>
      <c r="J806" s="246"/>
      <c r="L806" s="1668"/>
      <c r="M806" s="280"/>
      <c r="N806" s="246"/>
      <c r="O806" s="1232"/>
      <c r="P806" s="280"/>
      <c r="Q806" s="280"/>
      <c r="Z806" s="246"/>
      <c r="AA806" s="280"/>
      <c r="AB806" s="280"/>
      <c r="AC806" s="280"/>
      <c r="AD806" s="246"/>
      <c r="AE806" s="246"/>
      <c r="AF806" s="246"/>
      <c r="AG806" s="246"/>
      <c r="AH806" s="246"/>
      <c r="AI806" s="246"/>
      <c r="AJ806" s="246"/>
      <c r="AK806" s="246"/>
      <c r="AL806" s="246"/>
      <c r="AM806" s="246"/>
      <c r="AN806" s="246"/>
      <c r="AO806" s="280"/>
      <c r="AP806" s="280"/>
      <c r="AQ806" s="280"/>
    </row>
    <row r="807">
      <c r="E807" s="246"/>
      <c r="F807" s="246"/>
      <c r="G807" s="1667"/>
      <c r="H807" s="246"/>
      <c r="I807" s="246"/>
      <c r="J807" s="246"/>
      <c r="L807" s="1668"/>
      <c r="M807" s="280"/>
      <c r="N807" s="246"/>
      <c r="O807" s="1232"/>
      <c r="P807" s="280"/>
      <c r="Q807" s="280"/>
      <c r="Z807" s="246"/>
      <c r="AA807" s="280"/>
      <c r="AB807" s="280"/>
      <c r="AC807" s="280"/>
      <c r="AD807" s="246"/>
      <c r="AE807" s="246"/>
      <c r="AF807" s="246"/>
      <c r="AG807" s="246"/>
      <c r="AH807" s="246"/>
      <c r="AI807" s="246"/>
      <c r="AJ807" s="246"/>
      <c r="AK807" s="246"/>
      <c r="AL807" s="246"/>
      <c r="AM807" s="246"/>
      <c r="AN807" s="246"/>
      <c r="AO807" s="280"/>
      <c r="AP807" s="280"/>
      <c r="AQ807" s="280"/>
    </row>
    <row r="808">
      <c r="E808" s="246"/>
      <c r="F808" s="246"/>
      <c r="G808" s="1667"/>
      <c r="H808" s="246"/>
      <c r="I808" s="246"/>
      <c r="J808" s="246"/>
      <c r="L808" s="1668"/>
      <c r="M808" s="280"/>
      <c r="N808" s="246"/>
      <c r="O808" s="1232"/>
      <c r="P808" s="280"/>
      <c r="Q808" s="280"/>
      <c r="Z808" s="246"/>
      <c r="AA808" s="280"/>
      <c r="AB808" s="280"/>
      <c r="AC808" s="280"/>
      <c r="AD808" s="246"/>
      <c r="AE808" s="246"/>
      <c r="AF808" s="246"/>
      <c r="AG808" s="246"/>
      <c r="AH808" s="246"/>
      <c r="AI808" s="246"/>
      <c r="AJ808" s="246"/>
      <c r="AK808" s="246"/>
      <c r="AL808" s="246"/>
      <c r="AM808" s="246"/>
      <c r="AN808" s="246"/>
      <c r="AO808" s="280"/>
      <c r="AP808" s="280"/>
      <c r="AQ808" s="280"/>
    </row>
    <row r="809">
      <c r="E809" s="246"/>
      <c r="F809" s="246"/>
      <c r="G809" s="1667"/>
      <c r="H809" s="246"/>
      <c r="I809" s="246"/>
      <c r="J809" s="246"/>
      <c r="L809" s="1668"/>
      <c r="M809" s="280"/>
      <c r="N809" s="246"/>
      <c r="O809" s="1232"/>
      <c r="P809" s="280"/>
      <c r="Q809" s="280"/>
      <c r="Z809" s="246"/>
      <c r="AA809" s="280"/>
      <c r="AB809" s="280"/>
      <c r="AC809" s="280"/>
      <c r="AD809" s="246"/>
      <c r="AE809" s="246"/>
      <c r="AF809" s="246"/>
      <c r="AG809" s="246"/>
      <c r="AH809" s="246"/>
      <c r="AI809" s="246"/>
      <c r="AJ809" s="246"/>
      <c r="AK809" s="246"/>
      <c r="AL809" s="246"/>
      <c r="AM809" s="246"/>
      <c r="AN809" s="246"/>
      <c r="AO809" s="280"/>
      <c r="AP809" s="280"/>
      <c r="AQ809" s="280"/>
    </row>
    <row r="810">
      <c r="E810" s="246"/>
      <c r="F810" s="246"/>
      <c r="G810" s="1667"/>
      <c r="H810" s="246"/>
      <c r="I810" s="246"/>
      <c r="J810" s="246"/>
      <c r="L810" s="1668"/>
      <c r="M810" s="280"/>
      <c r="N810" s="246"/>
      <c r="O810" s="1232"/>
      <c r="P810" s="280"/>
      <c r="Q810" s="280"/>
      <c r="Z810" s="246"/>
      <c r="AA810" s="280"/>
      <c r="AB810" s="280"/>
      <c r="AC810" s="280"/>
      <c r="AD810" s="246"/>
      <c r="AE810" s="246"/>
      <c r="AF810" s="246"/>
      <c r="AG810" s="246"/>
      <c r="AH810" s="246"/>
      <c r="AI810" s="246"/>
      <c r="AJ810" s="246"/>
      <c r="AK810" s="246"/>
      <c r="AL810" s="246"/>
      <c r="AM810" s="246"/>
      <c r="AN810" s="246"/>
      <c r="AO810" s="280"/>
      <c r="AP810" s="280"/>
      <c r="AQ810" s="280"/>
    </row>
    <row r="811">
      <c r="E811" s="246"/>
      <c r="F811" s="246"/>
      <c r="G811" s="1667"/>
      <c r="H811" s="246"/>
      <c r="I811" s="246"/>
      <c r="J811" s="246"/>
      <c r="L811" s="1668"/>
      <c r="M811" s="280"/>
      <c r="N811" s="246"/>
      <c r="O811" s="1232"/>
      <c r="P811" s="280"/>
      <c r="Q811" s="280"/>
      <c r="Z811" s="246"/>
      <c r="AA811" s="280"/>
      <c r="AB811" s="280"/>
      <c r="AC811" s="280"/>
      <c r="AD811" s="246"/>
      <c r="AE811" s="246"/>
      <c r="AF811" s="246"/>
      <c r="AG811" s="246"/>
      <c r="AH811" s="246"/>
      <c r="AI811" s="246"/>
      <c r="AJ811" s="246"/>
      <c r="AK811" s="246"/>
      <c r="AL811" s="246"/>
      <c r="AM811" s="246"/>
      <c r="AN811" s="246"/>
      <c r="AO811" s="280"/>
      <c r="AP811" s="280"/>
      <c r="AQ811" s="280"/>
    </row>
    <row r="812">
      <c r="E812" s="246"/>
      <c r="F812" s="246"/>
      <c r="G812" s="1667"/>
      <c r="H812" s="246"/>
      <c r="I812" s="246"/>
      <c r="J812" s="246"/>
      <c r="L812" s="1668"/>
      <c r="M812" s="280"/>
      <c r="N812" s="246"/>
      <c r="O812" s="1232"/>
      <c r="P812" s="280"/>
      <c r="Q812" s="280"/>
      <c r="Z812" s="246"/>
      <c r="AA812" s="280"/>
      <c r="AB812" s="280"/>
      <c r="AC812" s="280"/>
      <c r="AD812" s="246"/>
      <c r="AE812" s="246"/>
      <c r="AF812" s="246"/>
      <c r="AG812" s="246"/>
      <c r="AH812" s="246"/>
      <c r="AI812" s="246"/>
      <c r="AJ812" s="246"/>
      <c r="AK812" s="246"/>
      <c r="AL812" s="246"/>
      <c r="AM812" s="246"/>
      <c r="AN812" s="246"/>
      <c r="AO812" s="280"/>
      <c r="AP812" s="280"/>
      <c r="AQ812" s="280"/>
    </row>
    <row r="813">
      <c r="E813" s="246"/>
      <c r="F813" s="246"/>
      <c r="G813" s="1667"/>
      <c r="H813" s="246"/>
      <c r="I813" s="246"/>
      <c r="J813" s="246"/>
      <c r="L813" s="1668"/>
      <c r="M813" s="280"/>
      <c r="N813" s="246"/>
      <c r="O813" s="1232"/>
      <c r="P813" s="280"/>
      <c r="Q813" s="280"/>
      <c r="Z813" s="246"/>
      <c r="AA813" s="280"/>
      <c r="AB813" s="280"/>
      <c r="AC813" s="280"/>
      <c r="AD813" s="246"/>
      <c r="AE813" s="246"/>
      <c r="AF813" s="246"/>
      <c r="AG813" s="246"/>
      <c r="AH813" s="246"/>
      <c r="AI813" s="246"/>
      <c r="AJ813" s="246"/>
      <c r="AK813" s="246"/>
      <c r="AL813" s="246"/>
      <c r="AM813" s="246"/>
      <c r="AN813" s="246"/>
      <c r="AO813" s="280"/>
      <c r="AP813" s="280"/>
      <c r="AQ813" s="280"/>
    </row>
    <row r="814">
      <c r="E814" s="246"/>
      <c r="F814" s="246"/>
      <c r="G814" s="1667"/>
      <c r="H814" s="246"/>
      <c r="I814" s="246"/>
      <c r="J814" s="246"/>
      <c r="L814" s="1668"/>
      <c r="M814" s="280"/>
      <c r="N814" s="246"/>
      <c r="O814" s="1232"/>
      <c r="P814" s="280"/>
      <c r="Q814" s="280"/>
      <c r="Z814" s="246"/>
      <c r="AA814" s="280"/>
      <c r="AB814" s="280"/>
      <c r="AC814" s="280"/>
      <c r="AD814" s="246"/>
      <c r="AE814" s="246"/>
      <c r="AF814" s="246"/>
      <c r="AG814" s="246"/>
      <c r="AH814" s="246"/>
      <c r="AI814" s="246"/>
      <c r="AJ814" s="246"/>
      <c r="AK814" s="246"/>
      <c r="AL814" s="246"/>
      <c r="AM814" s="246"/>
      <c r="AN814" s="246"/>
      <c r="AO814" s="280"/>
      <c r="AP814" s="280"/>
      <c r="AQ814" s="280"/>
    </row>
    <row r="815">
      <c r="E815" s="246"/>
      <c r="F815" s="246"/>
      <c r="G815" s="1667"/>
      <c r="H815" s="246"/>
      <c r="I815" s="246"/>
      <c r="J815" s="246"/>
      <c r="L815" s="1668"/>
      <c r="M815" s="280"/>
      <c r="N815" s="246"/>
      <c r="O815" s="1232"/>
      <c r="P815" s="280"/>
      <c r="Q815" s="280"/>
      <c r="Z815" s="246"/>
      <c r="AA815" s="280"/>
      <c r="AB815" s="280"/>
      <c r="AC815" s="280"/>
      <c r="AD815" s="246"/>
      <c r="AE815" s="246"/>
      <c r="AF815" s="246"/>
      <c r="AG815" s="246"/>
      <c r="AH815" s="246"/>
      <c r="AI815" s="246"/>
      <c r="AJ815" s="246"/>
      <c r="AK815" s="246"/>
      <c r="AL815" s="246"/>
      <c r="AM815" s="246"/>
      <c r="AN815" s="246"/>
      <c r="AO815" s="280"/>
      <c r="AP815" s="280"/>
      <c r="AQ815" s="280"/>
    </row>
    <row r="816">
      <c r="E816" s="246"/>
      <c r="F816" s="246"/>
      <c r="G816" s="1667"/>
      <c r="H816" s="246"/>
      <c r="I816" s="246"/>
      <c r="J816" s="246"/>
      <c r="L816" s="1668"/>
      <c r="M816" s="280"/>
      <c r="N816" s="246"/>
      <c r="O816" s="1232"/>
      <c r="P816" s="280"/>
      <c r="Q816" s="280"/>
      <c r="Z816" s="246"/>
      <c r="AA816" s="280"/>
      <c r="AB816" s="280"/>
      <c r="AC816" s="280"/>
      <c r="AD816" s="246"/>
      <c r="AE816" s="246"/>
      <c r="AF816" s="246"/>
      <c r="AG816" s="246"/>
      <c r="AH816" s="246"/>
      <c r="AI816" s="246"/>
      <c r="AJ816" s="246"/>
      <c r="AK816" s="246"/>
      <c r="AL816" s="246"/>
      <c r="AM816" s="246"/>
      <c r="AN816" s="246"/>
      <c r="AO816" s="280"/>
      <c r="AP816" s="280"/>
      <c r="AQ816" s="280"/>
    </row>
    <row r="817">
      <c r="E817" s="246"/>
      <c r="F817" s="246"/>
      <c r="G817" s="1667"/>
      <c r="H817" s="246"/>
      <c r="I817" s="246"/>
      <c r="J817" s="246"/>
      <c r="L817" s="1668"/>
      <c r="M817" s="280"/>
      <c r="N817" s="246"/>
      <c r="O817" s="1232"/>
      <c r="P817" s="280"/>
      <c r="Q817" s="280"/>
      <c r="Z817" s="246"/>
      <c r="AA817" s="280"/>
      <c r="AB817" s="280"/>
      <c r="AC817" s="280"/>
      <c r="AD817" s="246"/>
      <c r="AE817" s="246"/>
      <c r="AF817" s="246"/>
      <c r="AG817" s="246"/>
      <c r="AH817" s="246"/>
      <c r="AI817" s="246"/>
      <c r="AJ817" s="246"/>
      <c r="AK817" s="246"/>
      <c r="AL817" s="246"/>
      <c r="AM817" s="246"/>
      <c r="AN817" s="246"/>
      <c r="AO817" s="280"/>
      <c r="AP817" s="280"/>
      <c r="AQ817" s="280"/>
    </row>
    <row r="818">
      <c r="E818" s="246"/>
      <c r="F818" s="246"/>
      <c r="G818" s="1667"/>
      <c r="H818" s="246"/>
      <c r="I818" s="246"/>
      <c r="J818" s="246"/>
      <c r="L818" s="1668"/>
      <c r="M818" s="280"/>
      <c r="N818" s="246"/>
      <c r="O818" s="1232"/>
      <c r="P818" s="280"/>
      <c r="Q818" s="280"/>
      <c r="Z818" s="246"/>
      <c r="AA818" s="280"/>
      <c r="AB818" s="280"/>
      <c r="AC818" s="280"/>
      <c r="AD818" s="246"/>
      <c r="AE818" s="246"/>
      <c r="AF818" s="246"/>
      <c r="AG818" s="246"/>
      <c r="AH818" s="246"/>
      <c r="AI818" s="246"/>
      <c r="AJ818" s="246"/>
      <c r="AK818" s="246"/>
      <c r="AL818" s="246"/>
      <c r="AM818" s="246"/>
      <c r="AN818" s="246"/>
      <c r="AO818" s="280"/>
      <c r="AP818" s="280"/>
      <c r="AQ818" s="280"/>
    </row>
    <row r="819">
      <c r="E819" s="246"/>
      <c r="F819" s="246"/>
      <c r="G819" s="1667"/>
      <c r="H819" s="246"/>
      <c r="I819" s="246"/>
      <c r="J819" s="246"/>
      <c r="L819" s="1668"/>
      <c r="M819" s="280"/>
      <c r="N819" s="246"/>
      <c r="O819" s="1232"/>
      <c r="P819" s="280"/>
      <c r="Q819" s="280"/>
      <c r="Z819" s="246"/>
      <c r="AA819" s="280"/>
      <c r="AB819" s="280"/>
      <c r="AC819" s="280"/>
      <c r="AD819" s="246"/>
      <c r="AE819" s="246"/>
      <c r="AF819" s="246"/>
      <c r="AG819" s="246"/>
      <c r="AH819" s="246"/>
      <c r="AI819" s="246"/>
      <c r="AJ819" s="246"/>
      <c r="AK819" s="246"/>
      <c r="AL819" s="246"/>
      <c r="AM819" s="246"/>
      <c r="AN819" s="246"/>
      <c r="AO819" s="280"/>
      <c r="AP819" s="280"/>
      <c r="AQ819" s="280"/>
    </row>
    <row r="820">
      <c r="E820" s="246"/>
      <c r="F820" s="246"/>
      <c r="G820" s="1667"/>
      <c r="H820" s="246"/>
      <c r="I820" s="246"/>
      <c r="J820" s="246"/>
      <c r="L820" s="1668"/>
      <c r="M820" s="280"/>
      <c r="N820" s="246"/>
      <c r="O820" s="1232"/>
      <c r="P820" s="280"/>
      <c r="Q820" s="280"/>
      <c r="Z820" s="246"/>
      <c r="AA820" s="280"/>
      <c r="AB820" s="280"/>
      <c r="AC820" s="280"/>
      <c r="AD820" s="246"/>
      <c r="AE820" s="246"/>
      <c r="AF820" s="246"/>
      <c r="AG820" s="246"/>
      <c r="AH820" s="246"/>
      <c r="AI820" s="246"/>
      <c r="AJ820" s="246"/>
      <c r="AK820" s="246"/>
      <c r="AL820" s="246"/>
      <c r="AM820" s="246"/>
      <c r="AN820" s="246"/>
      <c r="AO820" s="280"/>
      <c r="AP820" s="280"/>
      <c r="AQ820" s="280"/>
    </row>
    <row r="821">
      <c r="E821" s="246"/>
      <c r="F821" s="246"/>
      <c r="G821" s="1667"/>
      <c r="H821" s="246"/>
      <c r="I821" s="246"/>
      <c r="J821" s="246"/>
      <c r="L821" s="1668"/>
      <c r="M821" s="280"/>
      <c r="N821" s="246"/>
      <c r="O821" s="1232"/>
      <c r="P821" s="280"/>
      <c r="Q821" s="280"/>
      <c r="Z821" s="246"/>
      <c r="AA821" s="280"/>
      <c r="AB821" s="280"/>
      <c r="AC821" s="280"/>
      <c r="AD821" s="246"/>
      <c r="AE821" s="246"/>
      <c r="AF821" s="246"/>
      <c r="AG821" s="246"/>
      <c r="AH821" s="246"/>
      <c r="AI821" s="246"/>
      <c r="AJ821" s="246"/>
      <c r="AK821" s="246"/>
      <c r="AL821" s="246"/>
      <c r="AM821" s="246"/>
      <c r="AN821" s="246"/>
      <c r="AO821" s="280"/>
      <c r="AP821" s="280"/>
      <c r="AQ821" s="280"/>
    </row>
    <row r="822">
      <c r="E822" s="246"/>
      <c r="F822" s="246"/>
      <c r="G822" s="1667"/>
      <c r="H822" s="246"/>
      <c r="I822" s="246"/>
      <c r="J822" s="246"/>
      <c r="L822" s="1668"/>
      <c r="M822" s="280"/>
      <c r="N822" s="246"/>
      <c r="O822" s="1232"/>
      <c r="P822" s="280"/>
      <c r="Q822" s="280"/>
      <c r="Z822" s="246"/>
      <c r="AA822" s="280"/>
      <c r="AB822" s="280"/>
      <c r="AC822" s="280"/>
      <c r="AD822" s="246"/>
      <c r="AE822" s="246"/>
      <c r="AF822" s="246"/>
      <c r="AG822" s="246"/>
      <c r="AH822" s="246"/>
      <c r="AI822" s="246"/>
      <c r="AJ822" s="246"/>
      <c r="AK822" s="246"/>
      <c r="AL822" s="246"/>
      <c r="AM822" s="246"/>
      <c r="AN822" s="246"/>
      <c r="AO822" s="280"/>
      <c r="AP822" s="280"/>
      <c r="AQ822" s="280"/>
    </row>
    <row r="823">
      <c r="E823" s="246"/>
      <c r="F823" s="246"/>
      <c r="G823" s="1667"/>
      <c r="H823" s="246"/>
      <c r="I823" s="246"/>
      <c r="J823" s="246"/>
      <c r="L823" s="1668"/>
      <c r="M823" s="280"/>
      <c r="N823" s="246"/>
      <c r="O823" s="1232"/>
      <c r="P823" s="280"/>
      <c r="Q823" s="280"/>
      <c r="Z823" s="246"/>
      <c r="AA823" s="280"/>
      <c r="AB823" s="280"/>
      <c r="AC823" s="280"/>
      <c r="AD823" s="246"/>
      <c r="AE823" s="246"/>
      <c r="AF823" s="246"/>
      <c r="AG823" s="246"/>
      <c r="AH823" s="246"/>
      <c r="AI823" s="246"/>
      <c r="AJ823" s="246"/>
      <c r="AK823" s="246"/>
      <c r="AL823" s="246"/>
      <c r="AM823" s="246"/>
      <c r="AN823" s="246"/>
      <c r="AO823" s="280"/>
      <c r="AP823" s="280"/>
      <c r="AQ823" s="280"/>
    </row>
    <row r="824">
      <c r="E824" s="246"/>
      <c r="F824" s="246"/>
      <c r="G824" s="1667"/>
      <c r="H824" s="246"/>
      <c r="I824" s="246"/>
      <c r="J824" s="246"/>
      <c r="L824" s="1668"/>
      <c r="M824" s="280"/>
      <c r="N824" s="246"/>
      <c r="O824" s="1232"/>
      <c r="P824" s="280"/>
      <c r="Q824" s="280"/>
      <c r="Z824" s="246"/>
      <c r="AA824" s="280"/>
      <c r="AB824" s="280"/>
      <c r="AC824" s="280"/>
      <c r="AD824" s="246"/>
      <c r="AE824" s="246"/>
      <c r="AF824" s="246"/>
      <c r="AG824" s="246"/>
      <c r="AH824" s="246"/>
      <c r="AI824" s="246"/>
      <c r="AJ824" s="246"/>
      <c r="AK824" s="246"/>
      <c r="AL824" s="246"/>
      <c r="AM824" s="246"/>
      <c r="AN824" s="246"/>
      <c r="AO824" s="280"/>
      <c r="AP824" s="280"/>
      <c r="AQ824" s="280"/>
    </row>
    <row r="825">
      <c r="E825" s="246"/>
      <c r="F825" s="246"/>
      <c r="G825" s="1667"/>
      <c r="H825" s="246"/>
      <c r="I825" s="246"/>
      <c r="J825" s="246"/>
      <c r="L825" s="1668"/>
      <c r="M825" s="280"/>
      <c r="N825" s="246"/>
      <c r="O825" s="1232"/>
      <c r="P825" s="280"/>
      <c r="Q825" s="280"/>
      <c r="Z825" s="246"/>
      <c r="AA825" s="280"/>
      <c r="AB825" s="280"/>
      <c r="AC825" s="280"/>
      <c r="AD825" s="246"/>
      <c r="AE825" s="246"/>
      <c r="AF825" s="246"/>
      <c r="AG825" s="246"/>
      <c r="AH825" s="246"/>
      <c r="AI825" s="246"/>
      <c r="AJ825" s="246"/>
      <c r="AK825" s="246"/>
      <c r="AL825" s="246"/>
      <c r="AM825" s="246"/>
      <c r="AN825" s="246"/>
      <c r="AO825" s="280"/>
      <c r="AP825" s="280"/>
      <c r="AQ825" s="280"/>
    </row>
    <row r="826">
      <c r="E826" s="246"/>
      <c r="F826" s="246"/>
      <c r="G826" s="1667"/>
      <c r="H826" s="246"/>
      <c r="I826" s="246"/>
      <c r="J826" s="246"/>
      <c r="L826" s="1668"/>
      <c r="M826" s="280"/>
      <c r="N826" s="246"/>
      <c r="O826" s="1232"/>
      <c r="P826" s="280"/>
      <c r="Q826" s="280"/>
      <c r="Z826" s="246"/>
      <c r="AA826" s="280"/>
      <c r="AB826" s="280"/>
      <c r="AC826" s="280"/>
      <c r="AD826" s="246"/>
      <c r="AE826" s="246"/>
      <c r="AF826" s="246"/>
      <c r="AG826" s="246"/>
      <c r="AH826" s="246"/>
      <c r="AI826" s="246"/>
      <c r="AJ826" s="246"/>
      <c r="AK826" s="246"/>
      <c r="AL826" s="246"/>
      <c r="AM826" s="246"/>
      <c r="AN826" s="246"/>
      <c r="AO826" s="280"/>
      <c r="AP826" s="280"/>
      <c r="AQ826" s="280"/>
    </row>
    <row r="827">
      <c r="E827" s="246"/>
      <c r="F827" s="246"/>
      <c r="G827" s="1667"/>
      <c r="H827" s="246"/>
      <c r="I827" s="246"/>
      <c r="J827" s="246"/>
      <c r="L827" s="1668"/>
      <c r="M827" s="280"/>
      <c r="N827" s="246"/>
      <c r="O827" s="1232"/>
      <c r="P827" s="280"/>
      <c r="Q827" s="280"/>
      <c r="Z827" s="246"/>
      <c r="AA827" s="280"/>
      <c r="AB827" s="280"/>
      <c r="AC827" s="280"/>
      <c r="AD827" s="246"/>
      <c r="AE827" s="246"/>
      <c r="AF827" s="246"/>
      <c r="AG827" s="246"/>
      <c r="AH827" s="246"/>
      <c r="AI827" s="246"/>
      <c r="AJ827" s="246"/>
      <c r="AK827" s="246"/>
      <c r="AL827" s="246"/>
      <c r="AM827" s="246"/>
      <c r="AN827" s="246"/>
      <c r="AO827" s="280"/>
      <c r="AP827" s="280"/>
      <c r="AQ827" s="280"/>
    </row>
    <row r="828">
      <c r="E828" s="246"/>
      <c r="F828" s="246"/>
      <c r="G828" s="1667"/>
      <c r="H828" s="246"/>
      <c r="I828" s="246"/>
      <c r="J828" s="246"/>
      <c r="L828" s="1668"/>
      <c r="M828" s="280"/>
      <c r="N828" s="246"/>
      <c r="O828" s="1232"/>
      <c r="P828" s="280"/>
      <c r="Q828" s="280"/>
      <c r="Z828" s="246"/>
      <c r="AA828" s="280"/>
      <c r="AB828" s="280"/>
      <c r="AC828" s="280"/>
      <c r="AD828" s="246"/>
      <c r="AE828" s="246"/>
      <c r="AF828" s="246"/>
      <c r="AG828" s="246"/>
      <c r="AH828" s="246"/>
      <c r="AI828" s="246"/>
      <c r="AJ828" s="246"/>
      <c r="AK828" s="246"/>
      <c r="AL828" s="246"/>
      <c r="AM828" s="246"/>
      <c r="AN828" s="246"/>
      <c r="AO828" s="280"/>
      <c r="AP828" s="280"/>
      <c r="AQ828" s="280"/>
    </row>
    <row r="829">
      <c r="E829" s="246"/>
      <c r="F829" s="246"/>
      <c r="G829" s="1667"/>
      <c r="H829" s="246"/>
      <c r="I829" s="246"/>
      <c r="J829" s="246"/>
      <c r="L829" s="1668"/>
      <c r="M829" s="280"/>
      <c r="N829" s="246"/>
      <c r="O829" s="1232"/>
      <c r="P829" s="280"/>
      <c r="Q829" s="280"/>
      <c r="Z829" s="246"/>
      <c r="AA829" s="280"/>
      <c r="AB829" s="280"/>
      <c r="AC829" s="280"/>
      <c r="AD829" s="246"/>
      <c r="AE829" s="246"/>
      <c r="AF829" s="246"/>
      <c r="AG829" s="246"/>
      <c r="AH829" s="246"/>
      <c r="AI829" s="246"/>
      <c r="AJ829" s="246"/>
      <c r="AK829" s="246"/>
      <c r="AL829" s="246"/>
      <c r="AM829" s="246"/>
      <c r="AN829" s="246"/>
      <c r="AO829" s="280"/>
      <c r="AP829" s="280"/>
      <c r="AQ829" s="280"/>
    </row>
    <row r="830">
      <c r="E830" s="246"/>
      <c r="F830" s="246"/>
      <c r="G830" s="1667"/>
      <c r="H830" s="246"/>
      <c r="I830" s="246"/>
      <c r="J830" s="246"/>
      <c r="L830" s="1668"/>
      <c r="M830" s="280"/>
      <c r="N830" s="246"/>
      <c r="O830" s="1232"/>
      <c r="P830" s="280"/>
      <c r="Q830" s="280"/>
      <c r="Z830" s="246"/>
      <c r="AA830" s="280"/>
      <c r="AB830" s="280"/>
      <c r="AC830" s="280"/>
      <c r="AD830" s="246"/>
      <c r="AE830" s="246"/>
      <c r="AF830" s="246"/>
      <c r="AG830" s="246"/>
      <c r="AH830" s="246"/>
      <c r="AI830" s="246"/>
      <c r="AJ830" s="246"/>
      <c r="AK830" s="246"/>
      <c r="AL830" s="246"/>
      <c r="AM830" s="246"/>
      <c r="AN830" s="246"/>
      <c r="AO830" s="280"/>
      <c r="AP830" s="280"/>
      <c r="AQ830" s="280"/>
    </row>
    <row r="831">
      <c r="E831" s="246"/>
      <c r="F831" s="246"/>
      <c r="G831" s="1667"/>
      <c r="H831" s="246"/>
      <c r="I831" s="246"/>
      <c r="J831" s="246"/>
      <c r="L831" s="1668"/>
      <c r="M831" s="280"/>
      <c r="N831" s="246"/>
      <c r="O831" s="1232"/>
      <c r="P831" s="280"/>
      <c r="Q831" s="280"/>
      <c r="Z831" s="246"/>
      <c r="AA831" s="280"/>
      <c r="AB831" s="280"/>
      <c r="AC831" s="280"/>
      <c r="AD831" s="246"/>
      <c r="AE831" s="246"/>
      <c r="AF831" s="246"/>
      <c r="AG831" s="246"/>
      <c r="AH831" s="246"/>
      <c r="AI831" s="246"/>
      <c r="AJ831" s="246"/>
      <c r="AK831" s="246"/>
      <c r="AL831" s="246"/>
      <c r="AM831" s="246"/>
      <c r="AN831" s="246"/>
      <c r="AO831" s="280"/>
      <c r="AP831" s="280"/>
      <c r="AQ831" s="280"/>
    </row>
    <row r="832">
      <c r="E832" s="246"/>
      <c r="F832" s="246"/>
      <c r="G832" s="1667"/>
      <c r="H832" s="246"/>
      <c r="I832" s="246"/>
      <c r="J832" s="246"/>
      <c r="L832" s="1668"/>
      <c r="M832" s="280"/>
      <c r="N832" s="246"/>
      <c r="O832" s="1232"/>
      <c r="P832" s="280"/>
      <c r="Q832" s="280"/>
      <c r="Z832" s="246"/>
      <c r="AA832" s="280"/>
      <c r="AB832" s="280"/>
      <c r="AC832" s="280"/>
      <c r="AD832" s="246"/>
      <c r="AE832" s="246"/>
      <c r="AF832" s="246"/>
      <c r="AG832" s="246"/>
      <c r="AH832" s="246"/>
      <c r="AI832" s="246"/>
      <c r="AJ832" s="246"/>
      <c r="AK832" s="246"/>
      <c r="AL832" s="246"/>
      <c r="AM832" s="246"/>
      <c r="AN832" s="246"/>
      <c r="AO832" s="280"/>
      <c r="AP832" s="280"/>
      <c r="AQ832" s="280"/>
    </row>
    <row r="833">
      <c r="E833" s="246"/>
      <c r="F833" s="246"/>
      <c r="G833" s="1667"/>
      <c r="H833" s="246"/>
      <c r="I833" s="246"/>
      <c r="J833" s="246"/>
      <c r="L833" s="1668"/>
      <c r="M833" s="280"/>
      <c r="N833" s="246"/>
      <c r="O833" s="1232"/>
      <c r="P833" s="280"/>
      <c r="Q833" s="280"/>
      <c r="Z833" s="246"/>
      <c r="AA833" s="280"/>
      <c r="AB833" s="280"/>
      <c r="AC833" s="280"/>
      <c r="AD833" s="246"/>
      <c r="AE833" s="246"/>
      <c r="AF833" s="246"/>
      <c r="AG833" s="246"/>
      <c r="AH833" s="246"/>
      <c r="AI833" s="246"/>
      <c r="AJ833" s="246"/>
      <c r="AK833" s="246"/>
      <c r="AL833" s="246"/>
      <c r="AM833" s="246"/>
      <c r="AN833" s="246"/>
      <c r="AO833" s="280"/>
      <c r="AP833" s="280"/>
      <c r="AQ833" s="280"/>
    </row>
    <row r="834">
      <c r="E834" s="246"/>
      <c r="F834" s="246"/>
      <c r="G834" s="1667"/>
      <c r="H834" s="246"/>
      <c r="I834" s="246"/>
      <c r="J834" s="246"/>
      <c r="L834" s="1668"/>
      <c r="M834" s="280"/>
      <c r="N834" s="246"/>
      <c r="O834" s="1232"/>
      <c r="P834" s="280"/>
      <c r="Q834" s="280"/>
      <c r="Z834" s="246"/>
      <c r="AA834" s="280"/>
      <c r="AB834" s="280"/>
      <c r="AC834" s="280"/>
      <c r="AD834" s="246"/>
      <c r="AE834" s="246"/>
      <c r="AF834" s="246"/>
      <c r="AG834" s="246"/>
      <c r="AH834" s="246"/>
      <c r="AI834" s="246"/>
      <c r="AJ834" s="246"/>
      <c r="AK834" s="246"/>
      <c r="AL834" s="246"/>
      <c r="AM834" s="246"/>
      <c r="AN834" s="246"/>
      <c r="AO834" s="280"/>
      <c r="AP834" s="280"/>
      <c r="AQ834" s="280"/>
    </row>
    <row r="835">
      <c r="E835" s="246"/>
      <c r="F835" s="246"/>
      <c r="G835" s="1667"/>
      <c r="H835" s="246"/>
      <c r="I835" s="246"/>
      <c r="J835" s="246"/>
      <c r="L835" s="1668"/>
      <c r="M835" s="280"/>
      <c r="N835" s="246"/>
      <c r="O835" s="1232"/>
      <c r="P835" s="280"/>
      <c r="Q835" s="280"/>
      <c r="Z835" s="246"/>
      <c r="AA835" s="280"/>
      <c r="AB835" s="280"/>
      <c r="AC835" s="280"/>
      <c r="AD835" s="246"/>
      <c r="AE835" s="246"/>
      <c r="AF835" s="246"/>
      <c r="AG835" s="246"/>
      <c r="AH835" s="246"/>
      <c r="AI835" s="246"/>
      <c r="AJ835" s="246"/>
      <c r="AK835" s="246"/>
      <c r="AL835" s="246"/>
      <c r="AM835" s="246"/>
      <c r="AN835" s="246"/>
      <c r="AO835" s="280"/>
      <c r="AP835" s="280"/>
      <c r="AQ835" s="280"/>
    </row>
    <row r="836">
      <c r="E836" s="246"/>
      <c r="F836" s="246"/>
      <c r="G836" s="1667"/>
      <c r="H836" s="246"/>
      <c r="I836" s="246"/>
      <c r="J836" s="246"/>
      <c r="L836" s="1668"/>
      <c r="M836" s="280"/>
      <c r="N836" s="246"/>
      <c r="O836" s="1232"/>
      <c r="P836" s="280"/>
      <c r="Q836" s="280"/>
      <c r="Z836" s="246"/>
      <c r="AA836" s="280"/>
      <c r="AB836" s="280"/>
      <c r="AC836" s="280"/>
      <c r="AD836" s="246"/>
      <c r="AE836" s="246"/>
      <c r="AF836" s="246"/>
      <c r="AG836" s="246"/>
      <c r="AH836" s="246"/>
      <c r="AI836" s="246"/>
      <c r="AJ836" s="246"/>
      <c r="AK836" s="246"/>
      <c r="AL836" s="246"/>
      <c r="AM836" s="246"/>
      <c r="AN836" s="246"/>
      <c r="AO836" s="280"/>
      <c r="AP836" s="280"/>
      <c r="AQ836" s="280"/>
    </row>
    <row r="837">
      <c r="E837" s="246"/>
      <c r="F837" s="246"/>
      <c r="G837" s="1667"/>
      <c r="H837" s="246"/>
      <c r="I837" s="246"/>
      <c r="J837" s="246"/>
      <c r="L837" s="1668"/>
      <c r="M837" s="280"/>
      <c r="N837" s="246"/>
      <c r="O837" s="1232"/>
      <c r="P837" s="280"/>
      <c r="Q837" s="280"/>
      <c r="Z837" s="246"/>
      <c r="AA837" s="280"/>
      <c r="AB837" s="280"/>
      <c r="AC837" s="280"/>
      <c r="AD837" s="246"/>
      <c r="AE837" s="246"/>
      <c r="AF837" s="246"/>
      <c r="AG837" s="246"/>
      <c r="AH837" s="246"/>
      <c r="AI837" s="246"/>
      <c r="AJ837" s="246"/>
      <c r="AK837" s="246"/>
      <c r="AL837" s="246"/>
      <c r="AM837" s="246"/>
      <c r="AN837" s="246"/>
      <c r="AO837" s="280"/>
      <c r="AP837" s="280"/>
      <c r="AQ837" s="280"/>
    </row>
    <row r="838">
      <c r="E838" s="246"/>
      <c r="F838" s="246"/>
      <c r="G838" s="1667"/>
      <c r="H838" s="246"/>
      <c r="I838" s="246"/>
      <c r="J838" s="246"/>
      <c r="L838" s="1668"/>
      <c r="M838" s="280"/>
      <c r="N838" s="246"/>
      <c r="O838" s="1232"/>
      <c r="P838" s="280"/>
      <c r="Q838" s="280"/>
      <c r="Z838" s="246"/>
      <c r="AA838" s="280"/>
      <c r="AB838" s="280"/>
      <c r="AC838" s="280"/>
      <c r="AD838" s="246"/>
      <c r="AE838" s="246"/>
      <c r="AF838" s="246"/>
      <c r="AG838" s="246"/>
      <c r="AH838" s="246"/>
      <c r="AI838" s="246"/>
      <c r="AJ838" s="246"/>
      <c r="AK838" s="246"/>
      <c r="AL838" s="246"/>
      <c r="AM838" s="246"/>
      <c r="AN838" s="246"/>
      <c r="AO838" s="280"/>
      <c r="AP838" s="280"/>
      <c r="AQ838" s="280"/>
    </row>
    <row r="839">
      <c r="E839" s="246"/>
      <c r="F839" s="246"/>
      <c r="G839" s="1667"/>
      <c r="H839" s="246"/>
      <c r="I839" s="246"/>
      <c r="J839" s="246"/>
      <c r="L839" s="1668"/>
      <c r="M839" s="280"/>
      <c r="N839" s="246"/>
      <c r="O839" s="1232"/>
      <c r="P839" s="280"/>
      <c r="Q839" s="280"/>
      <c r="Z839" s="246"/>
      <c r="AA839" s="280"/>
      <c r="AB839" s="280"/>
      <c r="AC839" s="280"/>
      <c r="AD839" s="246"/>
      <c r="AE839" s="246"/>
      <c r="AF839" s="246"/>
      <c r="AG839" s="246"/>
      <c r="AH839" s="246"/>
      <c r="AI839" s="246"/>
      <c r="AJ839" s="246"/>
      <c r="AK839" s="246"/>
      <c r="AL839" s="246"/>
      <c r="AM839" s="246"/>
      <c r="AN839" s="246"/>
      <c r="AO839" s="280"/>
      <c r="AP839" s="280"/>
      <c r="AQ839" s="280"/>
    </row>
    <row r="840">
      <c r="E840" s="246"/>
      <c r="F840" s="246"/>
      <c r="G840" s="1667"/>
      <c r="H840" s="246"/>
      <c r="I840" s="246"/>
      <c r="J840" s="246"/>
      <c r="L840" s="1668"/>
      <c r="M840" s="280"/>
      <c r="N840" s="246"/>
      <c r="O840" s="1232"/>
      <c r="P840" s="280"/>
      <c r="Q840" s="280"/>
      <c r="Z840" s="246"/>
      <c r="AA840" s="280"/>
      <c r="AB840" s="280"/>
      <c r="AC840" s="280"/>
      <c r="AD840" s="246"/>
      <c r="AE840" s="246"/>
      <c r="AF840" s="246"/>
      <c r="AG840" s="246"/>
      <c r="AH840" s="246"/>
      <c r="AI840" s="246"/>
      <c r="AJ840" s="246"/>
      <c r="AK840" s="246"/>
      <c r="AL840" s="246"/>
      <c r="AM840" s="246"/>
      <c r="AN840" s="246"/>
      <c r="AO840" s="280"/>
      <c r="AP840" s="280"/>
      <c r="AQ840" s="280"/>
    </row>
    <row r="841">
      <c r="E841" s="246"/>
      <c r="F841" s="246"/>
      <c r="G841" s="1667"/>
      <c r="H841" s="246"/>
      <c r="I841" s="246"/>
      <c r="J841" s="246"/>
      <c r="L841" s="1668"/>
      <c r="M841" s="280"/>
      <c r="N841" s="246"/>
      <c r="O841" s="1232"/>
      <c r="P841" s="280"/>
      <c r="Q841" s="280"/>
      <c r="Z841" s="246"/>
      <c r="AA841" s="280"/>
      <c r="AB841" s="280"/>
      <c r="AC841" s="280"/>
      <c r="AD841" s="246"/>
      <c r="AE841" s="246"/>
      <c r="AF841" s="246"/>
      <c r="AG841" s="246"/>
      <c r="AH841" s="246"/>
      <c r="AI841" s="246"/>
      <c r="AJ841" s="246"/>
      <c r="AK841" s="246"/>
      <c r="AL841" s="246"/>
      <c r="AM841" s="246"/>
      <c r="AN841" s="246"/>
      <c r="AO841" s="280"/>
      <c r="AP841" s="280"/>
      <c r="AQ841" s="280"/>
    </row>
    <row r="842">
      <c r="E842" s="246"/>
      <c r="F842" s="246"/>
      <c r="G842" s="1667"/>
      <c r="H842" s="246"/>
      <c r="I842" s="246"/>
      <c r="J842" s="246"/>
      <c r="L842" s="1668"/>
      <c r="M842" s="280"/>
      <c r="N842" s="246"/>
      <c r="O842" s="1232"/>
      <c r="P842" s="280"/>
      <c r="Q842" s="280"/>
      <c r="Z842" s="246"/>
      <c r="AA842" s="280"/>
      <c r="AB842" s="280"/>
      <c r="AC842" s="280"/>
      <c r="AD842" s="246"/>
      <c r="AE842" s="246"/>
      <c r="AF842" s="246"/>
      <c r="AG842" s="246"/>
      <c r="AH842" s="246"/>
      <c r="AI842" s="246"/>
      <c r="AJ842" s="246"/>
      <c r="AK842" s="246"/>
      <c r="AL842" s="246"/>
      <c r="AM842" s="246"/>
      <c r="AN842" s="246"/>
      <c r="AO842" s="280"/>
      <c r="AP842" s="280"/>
      <c r="AQ842" s="280"/>
    </row>
    <row r="843">
      <c r="E843" s="246"/>
      <c r="F843" s="246"/>
      <c r="G843" s="1667"/>
      <c r="H843" s="246"/>
      <c r="I843" s="246"/>
      <c r="J843" s="246"/>
      <c r="L843" s="1668"/>
      <c r="M843" s="280"/>
      <c r="N843" s="246"/>
      <c r="O843" s="1232"/>
      <c r="P843" s="280"/>
      <c r="Q843" s="280"/>
      <c r="Z843" s="246"/>
      <c r="AA843" s="280"/>
      <c r="AB843" s="280"/>
      <c r="AC843" s="280"/>
      <c r="AD843" s="246"/>
      <c r="AE843" s="246"/>
      <c r="AF843" s="246"/>
      <c r="AG843" s="246"/>
      <c r="AH843" s="246"/>
      <c r="AI843" s="246"/>
      <c r="AJ843" s="246"/>
      <c r="AK843" s="246"/>
      <c r="AL843" s="246"/>
      <c r="AM843" s="246"/>
      <c r="AN843" s="246"/>
      <c r="AO843" s="280"/>
      <c r="AP843" s="280"/>
      <c r="AQ843" s="280"/>
    </row>
    <row r="844">
      <c r="E844" s="246"/>
      <c r="F844" s="246"/>
      <c r="G844" s="1667"/>
      <c r="H844" s="246"/>
      <c r="I844" s="246"/>
      <c r="J844" s="246"/>
      <c r="L844" s="1668"/>
      <c r="M844" s="280"/>
      <c r="N844" s="246"/>
      <c r="O844" s="1232"/>
      <c r="P844" s="280"/>
      <c r="Q844" s="280"/>
      <c r="Z844" s="246"/>
      <c r="AA844" s="280"/>
      <c r="AB844" s="280"/>
      <c r="AC844" s="280"/>
      <c r="AD844" s="246"/>
      <c r="AE844" s="246"/>
      <c r="AF844" s="246"/>
      <c r="AG844" s="246"/>
      <c r="AH844" s="246"/>
      <c r="AI844" s="246"/>
      <c r="AJ844" s="246"/>
      <c r="AK844" s="246"/>
      <c r="AL844" s="246"/>
      <c r="AM844" s="246"/>
      <c r="AN844" s="246"/>
      <c r="AO844" s="280"/>
      <c r="AP844" s="280"/>
      <c r="AQ844" s="280"/>
    </row>
    <row r="845">
      <c r="E845" s="246"/>
      <c r="F845" s="246"/>
      <c r="G845" s="1667"/>
      <c r="H845" s="246"/>
      <c r="I845" s="246"/>
      <c r="J845" s="246"/>
      <c r="L845" s="1668"/>
      <c r="M845" s="280"/>
      <c r="N845" s="246"/>
      <c r="O845" s="1232"/>
      <c r="P845" s="280"/>
      <c r="Q845" s="280"/>
      <c r="Z845" s="246"/>
      <c r="AA845" s="280"/>
      <c r="AB845" s="280"/>
      <c r="AC845" s="280"/>
      <c r="AD845" s="246"/>
      <c r="AE845" s="246"/>
      <c r="AF845" s="246"/>
      <c r="AG845" s="246"/>
      <c r="AH845" s="246"/>
      <c r="AI845" s="246"/>
      <c r="AJ845" s="246"/>
      <c r="AK845" s="246"/>
      <c r="AL845" s="246"/>
      <c r="AM845" s="246"/>
      <c r="AN845" s="246"/>
      <c r="AO845" s="280"/>
      <c r="AP845" s="280"/>
      <c r="AQ845" s="280"/>
    </row>
    <row r="846">
      <c r="E846" s="246"/>
      <c r="F846" s="246"/>
      <c r="G846" s="1667"/>
      <c r="H846" s="246"/>
      <c r="I846" s="246"/>
      <c r="J846" s="246"/>
      <c r="L846" s="1668"/>
      <c r="M846" s="280"/>
      <c r="N846" s="246"/>
      <c r="O846" s="1232"/>
      <c r="P846" s="280"/>
      <c r="Q846" s="280"/>
      <c r="Z846" s="246"/>
      <c r="AA846" s="280"/>
      <c r="AB846" s="280"/>
      <c r="AC846" s="280"/>
      <c r="AD846" s="246"/>
      <c r="AE846" s="246"/>
      <c r="AF846" s="246"/>
      <c r="AG846" s="246"/>
      <c r="AH846" s="246"/>
      <c r="AI846" s="246"/>
      <c r="AJ846" s="246"/>
      <c r="AK846" s="246"/>
      <c r="AL846" s="246"/>
      <c r="AM846" s="246"/>
      <c r="AN846" s="246"/>
      <c r="AO846" s="280"/>
      <c r="AP846" s="280"/>
      <c r="AQ846" s="280"/>
    </row>
    <row r="847">
      <c r="E847" s="246"/>
      <c r="F847" s="246"/>
      <c r="G847" s="1667"/>
      <c r="H847" s="246"/>
      <c r="I847" s="246"/>
      <c r="J847" s="246"/>
      <c r="L847" s="1668"/>
      <c r="M847" s="280"/>
      <c r="N847" s="246"/>
      <c r="O847" s="1232"/>
      <c r="P847" s="280"/>
      <c r="Q847" s="280"/>
      <c r="Z847" s="246"/>
      <c r="AA847" s="280"/>
      <c r="AB847" s="280"/>
      <c r="AC847" s="280"/>
      <c r="AD847" s="246"/>
      <c r="AE847" s="246"/>
      <c r="AF847" s="246"/>
      <c r="AG847" s="246"/>
      <c r="AH847" s="246"/>
      <c r="AI847" s="246"/>
      <c r="AJ847" s="246"/>
      <c r="AK847" s="246"/>
      <c r="AL847" s="246"/>
      <c r="AM847" s="246"/>
      <c r="AN847" s="246"/>
      <c r="AO847" s="280"/>
      <c r="AP847" s="280"/>
      <c r="AQ847" s="280"/>
    </row>
    <row r="848">
      <c r="E848" s="246"/>
      <c r="F848" s="246"/>
      <c r="G848" s="1667"/>
      <c r="H848" s="246"/>
      <c r="I848" s="246"/>
      <c r="J848" s="246"/>
      <c r="L848" s="1668"/>
      <c r="M848" s="280"/>
      <c r="N848" s="246"/>
      <c r="O848" s="1232"/>
      <c r="P848" s="280"/>
      <c r="Q848" s="280"/>
      <c r="Z848" s="246"/>
      <c r="AA848" s="280"/>
      <c r="AB848" s="280"/>
      <c r="AC848" s="280"/>
      <c r="AD848" s="246"/>
      <c r="AE848" s="246"/>
      <c r="AF848" s="246"/>
      <c r="AG848" s="246"/>
      <c r="AH848" s="246"/>
      <c r="AI848" s="246"/>
      <c r="AJ848" s="246"/>
      <c r="AK848" s="246"/>
      <c r="AL848" s="246"/>
      <c r="AM848" s="246"/>
      <c r="AN848" s="246"/>
      <c r="AO848" s="280"/>
      <c r="AP848" s="280"/>
      <c r="AQ848" s="280"/>
    </row>
    <row r="849">
      <c r="E849" s="246"/>
      <c r="F849" s="246"/>
      <c r="G849" s="1667"/>
      <c r="H849" s="246"/>
      <c r="I849" s="246"/>
      <c r="J849" s="246"/>
      <c r="L849" s="1668"/>
      <c r="M849" s="280"/>
      <c r="N849" s="246"/>
      <c r="O849" s="1232"/>
      <c r="P849" s="280"/>
      <c r="Q849" s="280"/>
      <c r="Z849" s="246"/>
      <c r="AA849" s="280"/>
      <c r="AB849" s="280"/>
      <c r="AC849" s="280"/>
      <c r="AD849" s="246"/>
      <c r="AE849" s="246"/>
      <c r="AF849" s="246"/>
      <c r="AG849" s="246"/>
      <c r="AH849" s="246"/>
      <c r="AI849" s="246"/>
      <c r="AJ849" s="246"/>
      <c r="AK849" s="246"/>
      <c r="AL849" s="246"/>
      <c r="AM849" s="246"/>
      <c r="AN849" s="246"/>
      <c r="AO849" s="280"/>
      <c r="AP849" s="280"/>
      <c r="AQ849" s="280"/>
    </row>
    <row r="850">
      <c r="E850" s="246"/>
      <c r="F850" s="246"/>
      <c r="G850" s="1667"/>
      <c r="H850" s="246"/>
      <c r="I850" s="246"/>
      <c r="J850" s="246"/>
      <c r="L850" s="1668"/>
      <c r="M850" s="280"/>
      <c r="N850" s="246"/>
      <c r="O850" s="1232"/>
      <c r="P850" s="280"/>
      <c r="Q850" s="280"/>
      <c r="Z850" s="246"/>
      <c r="AA850" s="280"/>
      <c r="AB850" s="280"/>
      <c r="AC850" s="280"/>
      <c r="AD850" s="246"/>
      <c r="AE850" s="246"/>
      <c r="AF850" s="246"/>
      <c r="AG850" s="246"/>
      <c r="AH850" s="246"/>
      <c r="AI850" s="246"/>
      <c r="AJ850" s="246"/>
      <c r="AK850" s="246"/>
      <c r="AL850" s="246"/>
      <c r="AM850" s="246"/>
      <c r="AN850" s="246"/>
      <c r="AO850" s="280"/>
      <c r="AP850" s="280"/>
      <c r="AQ850" s="280"/>
    </row>
    <row r="851">
      <c r="E851" s="246"/>
      <c r="F851" s="246"/>
      <c r="G851" s="1667"/>
      <c r="H851" s="246"/>
      <c r="I851" s="246"/>
      <c r="J851" s="246"/>
      <c r="L851" s="1668"/>
      <c r="M851" s="280"/>
      <c r="N851" s="246"/>
      <c r="O851" s="1232"/>
      <c r="P851" s="280"/>
      <c r="Q851" s="280"/>
      <c r="Z851" s="246"/>
      <c r="AA851" s="280"/>
      <c r="AB851" s="280"/>
      <c r="AC851" s="280"/>
      <c r="AD851" s="246"/>
      <c r="AE851" s="246"/>
      <c r="AF851" s="246"/>
      <c r="AG851" s="246"/>
      <c r="AH851" s="246"/>
      <c r="AI851" s="246"/>
      <c r="AJ851" s="246"/>
      <c r="AK851" s="246"/>
      <c r="AL851" s="246"/>
      <c r="AM851" s="246"/>
      <c r="AN851" s="246"/>
      <c r="AO851" s="280"/>
      <c r="AP851" s="280"/>
      <c r="AQ851" s="280"/>
    </row>
    <row r="852">
      <c r="E852" s="246"/>
      <c r="F852" s="246"/>
      <c r="G852" s="1667"/>
      <c r="H852" s="246"/>
      <c r="I852" s="246"/>
      <c r="J852" s="246"/>
      <c r="L852" s="1668"/>
      <c r="M852" s="280"/>
      <c r="N852" s="246"/>
      <c r="O852" s="1232"/>
      <c r="P852" s="280"/>
      <c r="Q852" s="280"/>
      <c r="Z852" s="246"/>
      <c r="AA852" s="280"/>
      <c r="AB852" s="280"/>
      <c r="AC852" s="280"/>
      <c r="AD852" s="246"/>
      <c r="AE852" s="246"/>
      <c r="AF852" s="246"/>
      <c r="AG852" s="246"/>
      <c r="AH852" s="246"/>
      <c r="AI852" s="246"/>
      <c r="AJ852" s="246"/>
      <c r="AK852" s="246"/>
      <c r="AL852" s="246"/>
      <c r="AM852" s="246"/>
      <c r="AN852" s="246"/>
      <c r="AO852" s="280"/>
      <c r="AP852" s="280"/>
      <c r="AQ852" s="280"/>
    </row>
    <row r="853">
      <c r="E853" s="246"/>
      <c r="F853" s="246"/>
      <c r="G853" s="1667"/>
      <c r="H853" s="246"/>
      <c r="I853" s="246"/>
      <c r="J853" s="246"/>
      <c r="L853" s="1668"/>
      <c r="M853" s="280"/>
      <c r="N853" s="246"/>
      <c r="O853" s="1232"/>
      <c r="P853" s="280"/>
      <c r="Q853" s="280"/>
      <c r="Z853" s="246"/>
      <c r="AA853" s="280"/>
      <c r="AB853" s="280"/>
      <c r="AC853" s="280"/>
      <c r="AD853" s="246"/>
      <c r="AE853" s="246"/>
      <c r="AF853" s="246"/>
      <c r="AG853" s="246"/>
      <c r="AH853" s="246"/>
      <c r="AI853" s="246"/>
      <c r="AJ853" s="246"/>
      <c r="AK853" s="246"/>
      <c r="AL853" s="246"/>
      <c r="AM853" s="246"/>
      <c r="AN853" s="246"/>
      <c r="AO853" s="280"/>
      <c r="AP853" s="280"/>
      <c r="AQ853" s="280"/>
    </row>
    <row r="854">
      <c r="E854" s="246"/>
      <c r="F854" s="246"/>
      <c r="G854" s="1667"/>
      <c r="H854" s="246"/>
      <c r="I854" s="246"/>
      <c r="J854" s="246"/>
      <c r="L854" s="1668"/>
      <c r="M854" s="280"/>
      <c r="N854" s="246"/>
      <c r="O854" s="1232"/>
      <c r="P854" s="280"/>
      <c r="Q854" s="280"/>
      <c r="Z854" s="246"/>
      <c r="AA854" s="280"/>
      <c r="AB854" s="280"/>
      <c r="AC854" s="280"/>
      <c r="AD854" s="246"/>
      <c r="AE854" s="246"/>
      <c r="AF854" s="246"/>
      <c r="AG854" s="246"/>
      <c r="AH854" s="246"/>
      <c r="AI854" s="246"/>
      <c r="AJ854" s="246"/>
      <c r="AK854" s="246"/>
      <c r="AL854" s="246"/>
      <c r="AM854" s="246"/>
      <c r="AN854" s="246"/>
      <c r="AO854" s="280"/>
      <c r="AP854" s="280"/>
      <c r="AQ854" s="280"/>
    </row>
    <row r="855">
      <c r="E855" s="246"/>
      <c r="F855" s="246"/>
      <c r="G855" s="1667"/>
      <c r="H855" s="246"/>
      <c r="I855" s="246"/>
      <c r="J855" s="246"/>
      <c r="L855" s="1668"/>
      <c r="M855" s="280"/>
      <c r="N855" s="246"/>
      <c r="O855" s="1232"/>
      <c r="P855" s="280"/>
      <c r="Q855" s="280"/>
      <c r="Z855" s="246"/>
      <c r="AA855" s="280"/>
      <c r="AB855" s="280"/>
      <c r="AC855" s="280"/>
      <c r="AD855" s="246"/>
      <c r="AE855" s="246"/>
      <c r="AF855" s="246"/>
      <c r="AG855" s="246"/>
      <c r="AH855" s="246"/>
      <c r="AI855" s="246"/>
      <c r="AJ855" s="246"/>
      <c r="AK855" s="246"/>
      <c r="AL855" s="246"/>
      <c r="AM855" s="246"/>
      <c r="AN855" s="246"/>
      <c r="AO855" s="280"/>
      <c r="AP855" s="280"/>
      <c r="AQ855" s="280"/>
    </row>
    <row r="856">
      <c r="E856" s="246"/>
      <c r="F856" s="246"/>
      <c r="G856" s="1667"/>
      <c r="H856" s="246"/>
      <c r="I856" s="246"/>
      <c r="J856" s="246"/>
      <c r="L856" s="1668"/>
      <c r="M856" s="280"/>
      <c r="N856" s="246"/>
      <c r="O856" s="1232"/>
      <c r="P856" s="280"/>
      <c r="Q856" s="280"/>
      <c r="Z856" s="246"/>
      <c r="AA856" s="280"/>
      <c r="AB856" s="280"/>
      <c r="AC856" s="280"/>
      <c r="AD856" s="246"/>
      <c r="AE856" s="246"/>
      <c r="AF856" s="246"/>
      <c r="AG856" s="246"/>
      <c r="AH856" s="246"/>
      <c r="AI856" s="246"/>
      <c r="AJ856" s="246"/>
      <c r="AK856" s="246"/>
      <c r="AL856" s="246"/>
      <c r="AM856" s="246"/>
      <c r="AN856" s="246"/>
      <c r="AO856" s="280"/>
      <c r="AP856" s="280"/>
      <c r="AQ856" s="280"/>
    </row>
    <row r="857">
      <c r="E857" s="246"/>
      <c r="F857" s="246"/>
      <c r="G857" s="1667"/>
      <c r="H857" s="246"/>
      <c r="I857" s="246"/>
      <c r="J857" s="246"/>
      <c r="L857" s="1668"/>
      <c r="M857" s="280"/>
      <c r="N857" s="246"/>
      <c r="O857" s="1232"/>
      <c r="P857" s="280"/>
      <c r="Q857" s="280"/>
      <c r="Z857" s="246"/>
      <c r="AA857" s="280"/>
      <c r="AB857" s="280"/>
      <c r="AC857" s="280"/>
      <c r="AD857" s="246"/>
      <c r="AE857" s="246"/>
      <c r="AF857" s="246"/>
      <c r="AG857" s="246"/>
      <c r="AH857" s="246"/>
      <c r="AI857" s="246"/>
      <c r="AJ857" s="246"/>
      <c r="AK857" s="246"/>
      <c r="AL857" s="246"/>
      <c r="AM857" s="246"/>
      <c r="AN857" s="246"/>
      <c r="AO857" s="280"/>
      <c r="AP857" s="280"/>
      <c r="AQ857" s="280"/>
    </row>
    <row r="858">
      <c r="E858" s="246"/>
      <c r="F858" s="246"/>
      <c r="G858" s="1667"/>
      <c r="H858" s="246"/>
      <c r="I858" s="246"/>
      <c r="J858" s="246"/>
      <c r="L858" s="1668"/>
      <c r="M858" s="280"/>
      <c r="N858" s="246"/>
      <c r="O858" s="1232"/>
      <c r="P858" s="280"/>
      <c r="Q858" s="280"/>
      <c r="Z858" s="246"/>
      <c r="AA858" s="280"/>
      <c r="AB858" s="280"/>
      <c r="AC858" s="280"/>
      <c r="AD858" s="246"/>
      <c r="AE858" s="246"/>
      <c r="AF858" s="246"/>
      <c r="AG858" s="246"/>
      <c r="AH858" s="246"/>
      <c r="AI858" s="246"/>
      <c r="AJ858" s="246"/>
      <c r="AK858" s="246"/>
      <c r="AL858" s="246"/>
      <c r="AM858" s="246"/>
      <c r="AN858" s="246"/>
      <c r="AO858" s="280"/>
      <c r="AP858" s="280"/>
      <c r="AQ858" s="280"/>
    </row>
    <row r="859">
      <c r="E859" s="246"/>
      <c r="F859" s="246"/>
      <c r="G859" s="1667"/>
      <c r="H859" s="246"/>
      <c r="I859" s="246"/>
      <c r="J859" s="246"/>
      <c r="L859" s="1668"/>
      <c r="M859" s="280"/>
      <c r="N859" s="246"/>
      <c r="O859" s="1232"/>
      <c r="P859" s="280"/>
      <c r="Q859" s="280"/>
      <c r="Z859" s="246"/>
      <c r="AA859" s="280"/>
      <c r="AB859" s="280"/>
      <c r="AC859" s="280"/>
      <c r="AD859" s="246"/>
      <c r="AE859" s="246"/>
      <c r="AF859" s="246"/>
      <c r="AG859" s="246"/>
      <c r="AH859" s="246"/>
      <c r="AI859" s="246"/>
      <c r="AJ859" s="246"/>
      <c r="AK859" s="246"/>
      <c r="AL859" s="246"/>
      <c r="AM859" s="246"/>
      <c r="AN859" s="246"/>
      <c r="AO859" s="280"/>
      <c r="AP859" s="280"/>
      <c r="AQ859" s="280"/>
    </row>
    <row r="860">
      <c r="E860" s="246"/>
      <c r="F860" s="246"/>
      <c r="G860" s="1667"/>
      <c r="H860" s="246"/>
      <c r="I860" s="246"/>
      <c r="J860" s="246"/>
      <c r="L860" s="1668"/>
      <c r="M860" s="280"/>
      <c r="N860" s="246"/>
      <c r="O860" s="1232"/>
      <c r="P860" s="280"/>
      <c r="Q860" s="280"/>
      <c r="Z860" s="246"/>
      <c r="AA860" s="280"/>
      <c r="AB860" s="280"/>
      <c r="AC860" s="280"/>
      <c r="AD860" s="246"/>
      <c r="AE860" s="246"/>
      <c r="AF860" s="246"/>
      <c r="AG860" s="246"/>
      <c r="AH860" s="246"/>
      <c r="AI860" s="246"/>
      <c r="AJ860" s="246"/>
      <c r="AK860" s="246"/>
      <c r="AL860" s="246"/>
      <c r="AM860" s="246"/>
      <c r="AN860" s="246"/>
      <c r="AO860" s="280"/>
      <c r="AP860" s="280"/>
      <c r="AQ860" s="280"/>
    </row>
    <row r="861">
      <c r="E861" s="246"/>
      <c r="F861" s="246"/>
      <c r="G861" s="1667"/>
      <c r="H861" s="246"/>
      <c r="I861" s="246"/>
      <c r="J861" s="246"/>
      <c r="L861" s="1668"/>
      <c r="M861" s="280"/>
      <c r="N861" s="246"/>
      <c r="O861" s="1232"/>
      <c r="P861" s="280"/>
      <c r="Q861" s="280"/>
      <c r="Z861" s="246"/>
      <c r="AA861" s="280"/>
      <c r="AB861" s="280"/>
      <c r="AC861" s="280"/>
      <c r="AD861" s="246"/>
      <c r="AE861" s="246"/>
      <c r="AF861" s="246"/>
      <c r="AG861" s="246"/>
      <c r="AH861" s="246"/>
      <c r="AI861" s="246"/>
      <c r="AJ861" s="246"/>
      <c r="AK861" s="246"/>
      <c r="AL861" s="246"/>
      <c r="AM861" s="246"/>
      <c r="AN861" s="246"/>
      <c r="AO861" s="280"/>
      <c r="AP861" s="280"/>
      <c r="AQ861" s="280"/>
    </row>
    <row r="862">
      <c r="E862" s="246"/>
      <c r="F862" s="246"/>
      <c r="G862" s="1667"/>
      <c r="H862" s="246"/>
      <c r="I862" s="246"/>
      <c r="J862" s="246"/>
      <c r="L862" s="1668"/>
      <c r="M862" s="280"/>
      <c r="N862" s="246"/>
      <c r="O862" s="1232"/>
      <c r="P862" s="280"/>
      <c r="Q862" s="280"/>
      <c r="Z862" s="246"/>
      <c r="AA862" s="280"/>
      <c r="AB862" s="280"/>
      <c r="AC862" s="280"/>
      <c r="AD862" s="246"/>
      <c r="AE862" s="246"/>
      <c r="AF862" s="246"/>
      <c r="AG862" s="246"/>
      <c r="AH862" s="246"/>
      <c r="AI862" s="246"/>
      <c r="AJ862" s="246"/>
      <c r="AK862" s="246"/>
      <c r="AL862" s="246"/>
      <c r="AM862" s="246"/>
      <c r="AN862" s="246"/>
      <c r="AO862" s="280"/>
      <c r="AP862" s="280"/>
      <c r="AQ862" s="280"/>
    </row>
    <row r="863">
      <c r="E863" s="246"/>
      <c r="F863" s="246"/>
      <c r="G863" s="1667"/>
      <c r="H863" s="246"/>
      <c r="I863" s="246"/>
      <c r="J863" s="246"/>
      <c r="L863" s="1668"/>
      <c r="M863" s="280"/>
      <c r="N863" s="246"/>
      <c r="O863" s="1232"/>
      <c r="P863" s="280"/>
      <c r="Q863" s="280"/>
      <c r="Z863" s="246"/>
      <c r="AA863" s="280"/>
      <c r="AB863" s="280"/>
      <c r="AC863" s="280"/>
      <c r="AD863" s="246"/>
      <c r="AE863" s="246"/>
      <c r="AF863" s="246"/>
      <c r="AG863" s="246"/>
      <c r="AH863" s="246"/>
      <c r="AI863" s="246"/>
      <c r="AJ863" s="246"/>
      <c r="AK863" s="246"/>
      <c r="AL863" s="246"/>
      <c r="AM863" s="246"/>
      <c r="AN863" s="246"/>
      <c r="AO863" s="280"/>
      <c r="AP863" s="280"/>
      <c r="AQ863" s="280"/>
    </row>
    <row r="864">
      <c r="E864" s="246"/>
      <c r="F864" s="246"/>
      <c r="G864" s="1667"/>
      <c r="H864" s="246"/>
      <c r="I864" s="246"/>
      <c r="J864" s="246"/>
      <c r="L864" s="1668"/>
      <c r="M864" s="280"/>
      <c r="N864" s="246"/>
      <c r="O864" s="1232"/>
      <c r="P864" s="280"/>
      <c r="Q864" s="280"/>
      <c r="Z864" s="246"/>
      <c r="AA864" s="280"/>
      <c r="AB864" s="280"/>
      <c r="AC864" s="280"/>
      <c r="AD864" s="246"/>
      <c r="AE864" s="246"/>
      <c r="AF864" s="246"/>
      <c r="AG864" s="246"/>
      <c r="AH864" s="246"/>
      <c r="AI864" s="246"/>
      <c r="AJ864" s="246"/>
      <c r="AK864" s="246"/>
      <c r="AL864" s="246"/>
      <c r="AM864" s="246"/>
      <c r="AN864" s="246"/>
      <c r="AO864" s="280"/>
      <c r="AP864" s="280"/>
      <c r="AQ864" s="280"/>
    </row>
    <row r="865">
      <c r="E865" s="246"/>
      <c r="F865" s="246"/>
      <c r="G865" s="1667"/>
      <c r="H865" s="246"/>
      <c r="I865" s="246"/>
      <c r="J865" s="246"/>
      <c r="L865" s="1668"/>
      <c r="M865" s="280"/>
      <c r="N865" s="246"/>
      <c r="O865" s="1232"/>
      <c r="P865" s="280"/>
      <c r="Q865" s="280"/>
      <c r="Z865" s="246"/>
      <c r="AA865" s="280"/>
      <c r="AB865" s="280"/>
      <c r="AC865" s="280"/>
      <c r="AD865" s="246"/>
      <c r="AE865" s="246"/>
      <c r="AF865" s="246"/>
      <c r="AG865" s="246"/>
      <c r="AH865" s="246"/>
      <c r="AI865" s="246"/>
      <c r="AJ865" s="246"/>
      <c r="AK865" s="246"/>
      <c r="AL865" s="246"/>
      <c r="AM865" s="246"/>
      <c r="AN865" s="246"/>
      <c r="AO865" s="280"/>
      <c r="AP865" s="280"/>
      <c r="AQ865" s="280"/>
    </row>
    <row r="866">
      <c r="E866" s="246"/>
      <c r="F866" s="246"/>
      <c r="G866" s="1667"/>
      <c r="H866" s="246"/>
      <c r="I866" s="246"/>
      <c r="J866" s="246"/>
      <c r="L866" s="1668"/>
      <c r="M866" s="280"/>
      <c r="N866" s="246"/>
      <c r="O866" s="1232"/>
      <c r="P866" s="280"/>
      <c r="Q866" s="280"/>
      <c r="Z866" s="246"/>
      <c r="AA866" s="280"/>
      <c r="AB866" s="280"/>
      <c r="AC866" s="280"/>
      <c r="AD866" s="246"/>
      <c r="AE866" s="246"/>
      <c r="AF866" s="246"/>
      <c r="AG866" s="246"/>
      <c r="AH866" s="246"/>
      <c r="AI866" s="246"/>
      <c r="AJ866" s="246"/>
      <c r="AK866" s="246"/>
      <c r="AL866" s="246"/>
      <c r="AM866" s="246"/>
      <c r="AN866" s="246"/>
      <c r="AO866" s="280"/>
      <c r="AP866" s="280"/>
      <c r="AQ866" s="280"/>
    </row>
    <row r="867">
      <c r="E867" s="246"/>
      <c r="F867" s="246"/>
      <c r="G867" s="1667"/>
      <c r="H867" s="246"/>
      <c r="I867" s="246"/>
      <c r="J867" s="246"/>
      <c r="L867" s="1668"/>
      <c r="M867" s="280"/>
      <c r="N867" s="246"/>
      <c r="O867" s="1232"/>
      <c r="P867" s="280"/>
      <c r="Q867" s="280"/>
      <c r="Z867" s="246"/>
      <c r="AA867" s="280"/>
      <c r="AB867" s="280"/>
      <c r="AC867" s="280"/>
      <c r="AD867" s="246"/>
      <c r="AE867" s="246"/>
      <c r="AF867" s="246"/>
      <c r="AG867" s="246"/>
      <c r="AH867" s="246"/>
      <c r="AI867" s="246"/>
      <c r="AJ867" s="246"/>
      <c r="AK867" s="246"/>
      <c r="AL867" s="246"/>
      <c r="AM867" s="246"/>
      <c r="AN867" s="246"/>
      <c r="AO867" s="280"/>
      <c r="AP867" s="280"/>
      <c r="AQ867" s="280"/>
    </row>
    <row r="868">
      <c r="E868" s="246"/>
      <c r="F868" s="246"/>
      <c r="G868" s="1667"/>
      <c r="H868" s="246"/>
      <c r="I868" s="246"/>
      <c r="J868" s="246"/>
      <c r="L868" s="1668"/>
      <c r="M868" s="280"/>
      <c r="N868" s="246"/>
      <c r="O868" s="1232"/>
      <c r="P868" s="280"/>
      <c r="Q868" s="280"/>
      <c r="Z868" s="246"/>
      <c r="AA868" s="280"/>
      <c r="AB868" s="280"/>
      <c r="AC868" s="280"/>
      <c r="AD868" s="246"/>
      <c r="AE868" s="246"/>
      <c r="AF868" s="246"/>
      <c r="AG868" s="246"/>
      <c r="AH868" s="246"/>
      <c r="AI868" s="246"/>
      <c r="AJ868" s="246"/>
      <c r="AK868" s="246"/>
      <c r="AL868" s="246"/>
      <c r="AM868" s="246"/>
      <c r="AN868" s="246"/>
      <c r="AO868" s="280"/>
      <c r="AP868" s="280"/>
      <c r="AQ868" s="280"/>
    </row>
    <row r="869">
      <c r="E869" s="246"/>
      <c r="F869" s="246"/>
      <c r="G869" s="1667"/>
      <c r="H869" s="246"/>
      <c r="I869" s="246"/>
      <c r="J869" s="246"/>
      <c r="L869" s="1668"/>
      <c r="M869" s="280"/>
      <c r="N869" s="246"/>
      <c r="O869" s="1232"/>
      <c r="P869" s="280"/>
      <c r="Q869" s="280"/>
      <c r="Z869" s="246"/>
      <c r="AA869" s="280"/>
      <c r="AB869" s="280"/>
      <c r="AC869" s="280"/>
      <c r="AD869" s="246"/>
      <c r="AE869" s="246"/>
      <c r="AF869" s="246"/>
      <c r="AG869" s="246"/>
      <c r="AH869" s="246"/>
      <c r="AI869" s="246"/>
      <c r="AJ869" s="246"/>
      <c r="AK869" s="246"/>
      <c r="AL869" s="246"/>
      <c r="AM869" s="246"/>
      <c r="AN869" s="246"/>
      <c r="AO869" s="280"/>
      <c r="AP869" s="280"/>
      <c r="AQ869" s="280"/>
    </row>
    <row r="870">
      <c r="E870" s="246"/>
      <c r="F870" s="246"/>
      <c r="G870" s="1667"/>
      <c r="H870" s="246"/>
      <c r="I870" s="246"/>
      <c r="J870" s="246"/>
      <c r="L870" s="1668"/>
      <c r="M870" s="280"/>
      <c r="N870" s="246"/>
      <c r="O870" s="1232"/>
      <c r="P870" s="280"/>
      <c r="Q870" s="280"/>
      <c r="Z870" s="246"/>
      <c r="AA870" s="280"/>
      <c r="AB870" s="280"/>
      <c r="AC870" s="280"/>
      <c r="AD870" s="246"/>
      <c r="AE870" s="246"/>
      <c r="AF870" s="246"/>
      <c r="AG870" s="246"/>
      <c r="AH870" s="246"/>
      <c r="AI870" s="246"/>
      <c r="AJ870" s="246"/>
      <c r="AK870" s="246"/>
      <c r="AL870" s="246"/>
      <c r="AM870" s="246"/>
      <c r="AN870" s="246"/>
      <c r="AO870" s="280"/>
      <c r="AP870" s="280"/>
      <c r="AQ870" s="280"/>
    </row>
    <row r="871">
      <c r="E871" s="246"/>
      <c r="F871" s="246"/>
      <c r="G871" s="1667"/>
      <c r="H871" s="246"/>
      <c r="I871" s="246"/>
      <c r="J871" s="246"/>
      <c r="L871" s="1668"/>
      <c r="M871" s="280"/>
      <c r="N871" s="246"/>
      <c r="O871" s="1232"/>
      <c r="P871" s="280"/>
      <c r="Q871" s="280"/>
      <c r="Z871" s="246"/>
      <c r="AA871" s="280"/>
      <c r="AB871" s="280"/>
      <c r="AC871" s="280"/>
      <c r="AD871" s="246"/>
      <c r="AE871" s="246"/>
      <c r="AF871" s="246"/>
      <c r="AG871" s="246"/>
      <c r="AH871" s="246"/>
      <c r="AI871" s="246"/>
      <c r="AJ871" s="246"/>
      <c r="AK871" s="246"/>
      <c r="AL871" s="246"/>
      <c r="AM871" s="246"/>
      <c r="AN871" s="246"/>
      <c r="AO871" s="280"/>
      <c r="AP871" s="280"/>
      <c r="AQ871" s="280"/>
    </row>
    <row r="872">
      <c r="E872" s="246"/>
      <c r="F872" s="246"/>
      <c r="G872" s="1667"/>
      <c r="H872" s="246"/>
      <c r="I872" s="246"/>
      <c r="J872" s="246"/>
      <c r="L872" s="1668"/>
      <c r="M872" s="280"/>
      <c r="N872" s="246"/>
      <c r="O872" s="1232"/>
      <c r="P872" s="280"/>
      <c r="Q872" s="280"/>
      <c r="Z872" s="246"/>
      <c r="AA872" s="280"/>
      <c r="AB872" s="280"/>
      <c r="AC872" s="280"/>
      <c r="AD872" s="246"/>
      <c r="AE872" s="246"/>
      <c r="AF872" s="246"/>
      <c r="AG872" s="246"/>
      <c r="AH872" s="246"/>
      <c r="AI872" s="246"/>
      <c r="AJ872" s="246"/>
      <c r="AK872" s="246"/>
      <c r="AL872" s="246"/>
      <c r="AM872" s="246"/>
      <c r="AN872" s="246"/>
      <c r="AO872" s="280"/>
      <c r="AP872" s="280"/>
      <c r="AQ872" s="280"/>
    </row>
    <row r="873">
      <c r="E873" s="246"/>
      <c r="F873" s="246"/>
      <c r="G873" s="1667"/>
      <c r="H873" s="246"/>
      <c r="I873" s="246"/>
      <c r="J873" s="246"/>
      <c r="L873" s="1668"/>
      <c r="M873" s="280"/>
      <c r="N873" s="246"/>
      <c r="O873" s="1232"/>
      <c r="P873" s="280"/>
      <c r="Q873" s="280"/>
      <c r="Z873" s="246"/>
      <c r="AA873" s="280"/>
      <c r="AB873" s="280"/>
      <c r="AC873" s="280"/>
      <c r="AD873" s="246"/>
      <c r="AE873" s="246"/>
      <c r="AF873" s="246"/>
      <c r="AG873" s="246"/>
      <c r="AH873" s="246"/>
      <c r="AI873" s="246"/>
      <c r="AJ873" s="246"/>
      <c r="AK873" s="246"/>
      <c r="AL873" s="246"/>
      <c r="AM873" s="246"/>
      <c r="AN873" s="246"/>
      <c r="AO873" s="280"/>
      <c r="AP873" s="280"/>
      <c r="AQ873" s="280"/>
    </row>
    <row r="874">
      <c r="E874" s="246"/>
      <c r="F874" s="246"/>
      <c r="G874" s="1667"/>
      <c r="H874" s="246"/>
      <c r="I874" s="246"/>
      <c r="J874" s="246"/>
      <c r="L874" s="1668"/>
      <c r="M874" s="280"/>
      <c r="N874" s="246"/>
      <c r="O874" s="1232"/>
      <c r="P874" s="280"/>
      <c r="Q874" s="280"/>
      <c r="Z874" s="246"/>
      <c r="AA874" s="280"/>
      <c r="AB874" s="280"/>
      <c r="AC874" s="280"/>
      <c r="AD874" s="246"/>
      <c r="AE874" s="246"/>
      <c r="AF874" s="246"/>
      <c r="AG874" s="246"/>
      <c r="AH874" s="246"/>
      <c r="AI874" s="246"/>
      <c r="AJ874" s="246"/>
      <c r="AK874" s="246"/>
      <c r="AL874" s="246"/>
      <c r="AM874" s="246"/>
      <c r="AN874" s="246"/>
      <c r="AO874" s="280"/>
      <c r="AP874" s="280"/>
      <c r="AQ874" s="280"/>
    </row>
    <row r="875">
      <c r="E875" s="246"/>
      <c r="F875" s="246"/>
      <c r="G875" s="1667"/>
      <c r="H875" s="246"/>
      <c r="I875" s="246"/>
      <c r="J875" s="246"/>
      <c r="L875" s="1668"/>
      <c r="M875" s="280"/>
      <c r="N875" s="246"/>
      <c r="O875" s="1232"/>
      <c r="P875" s="280"/>
      <c r="Q875" s="280"/>
      <c r="Z875" s="246"/>
      <c r="AA875" s="280"/>
      <c r="AB875" s="280"/>
      <c r="AC875" s="280"/>
      <c r="AD875" s="246"/>
      <c r="AE875" s="246"/>
      <c r="AF875" s="246"/>
      <c r="AG875" s="246"/>
      <c r="AH875" s="246"/>
      <c r="AI875" s="246"/>
      <c r="AJ875" s="246"/>
      <c r="AK875" s="246"/>
      <c r="AL875" s="246"/>
      <c r="AM875" s="246"/>
      <c r="AN875" s="246"/>
      <c r="AO875" s="280"/>
      <c r="AP875" s="280"/>
      <c r="AQ875" s="280"/>
    </row>
    <row r="876">
      <c r="E876" s="246"/>
      <c r="F876" s="246"/>
      <c r="G876" s="1667"/>
      <c r="H876" s="246"/>
      <c r="I876" s="246"/>
      <c r="J876" s="246"/>
      <c r="L876" s="1668"/>
      <c r="M876" s="280"/>
      <c r="N876" s="246"/>
      <c r="O876" s="1232"/>
      <c r="P876" s="280"/>
      <c r="Q876" s="280"/>
      <c r="Z876" s="246"/>
      <c r="AA876" s="280"/>
      <c r="AB876" s="280"/>
      <c r="AC876" s="280"/>
      <c r="AD876" s="246"/>
      <c r="AE876" s="246"/>
      <c r="AF876" s="246"/>
      <c r="AG876" s="246"/>
      <c r="AH876" s="246"/>
      <c r="AI876" s="246"/>
      <c r="AJ876" s="246"/>
      <c r="AK876" s="246"/>
      <c r="AL876" s="246"/>
      <c r="AM876" s="246"/>
      <c r="AN876" s="246"/>
      <c r="AO876" s="280"/>
      <c r="AP876" s="280"/>
      <c r="AQ876" s="280"/>
    </row>
    <row r="877">
      <c r="E877" s="246"/>
      <c r="F877" s="246"/>
      <c r="G877" s="1667"/>
      <c r="H877" s="246"/>
      <c r="I877" s="246"/>
      <c r="J877" s="246"/>
      <c r="L877" s="1668"/>
      <c r="M877" s="280"/>
      <c r="N877" s="246"/>
      <c r="O877" s="1232"/>
      <c r="P877" s="280"/>
      <c r="Q877" s="280"/>
      <c r="Z877" s="246"/>
      <c r="AA877" s="280"/>
      <c r="AB877" s="280"/>
      <c r="AC877" s="280"/>
      <c r="AD877" s="246"/>
      <c r="AE877" s="246"/>
      <c r="AF877" s="246"/>
      <c r="AG877" s="246"/>
      <c r="AH877" s="246"/>
      <c r="AI877" s="246"/>
      <c r="AJ877" s="246"/>
      <c r="AK877" s="246"/>
      <c r="AL877" s="246"/>
      <c r="AM877" s="246"/>
      <c r="AN877" s="246"/>
      <c r="AO877" s="280"/>
      <c r="AP877" s="280"/>
      <c r="AQ877" s="280"/>
    </row>
    <row r="878">
      <c r="E878" s="246"/>
      <c r="F878" s="246"/>
      <c r="G878" s="1667"/>
      <c r="H878" s="246"/>
      <c r="I878" s="246"/>
      <c r="J878" s="246"/>
      <c r="L878" s="1668"/>
      <c r="M878" s="280"/>
      <c r="N878" s="246"/>
      <c r="O878" s="1232"/>
      <c r="P878" s="280"/>
      <c r="Q878" s="280"/>
      <c r="Z878" s="246"/>
      <c r="AA878" s="280"/>
      <c r="AB878" s="280"/>
      <c r="AC878" s="280"/>
      <c r="AD878" s="246"/>
      <c r="AE878" s="246"/>
      <c r="AF878" s="246"/>
      <c r="AG878" s="246"/>
      <c r="AH878" s="246"/>
      <c r="AI878" s="246"/>
      <c r="AJ878" s="246"/>
      <c r="AK878" s="246"/>
      <c r="AL878" s="246"/>
      <c r="AM878" s="246"/>
      <c r="AN878" s="246"/>
      <c r="AO878" s="280"/>
      <c r="AP878" s="280"/>
      <c r="AQ878" s="280"/>
    </row>
    <row r="879">
      <c r="E879" s="246"/>
      <c r="F879" s="246"/>
      <c r="G879" s="1667"/>
      <c r="H879" s="246"/>
      <c r="I879" s="246"/>
      <c r="J879" s="246"/>
      <c r="L879" s="1668"/>
      <c r="M879" s="280"/>
      <c r="N879" s="246"/>
      <c r="O879" s="1232"/>
      <c r="P879" s="280"/>
      <c r="Q879" s="280"/>
      <c r="Z879" s="246"/>
      <c r="AA879" s="280"/>
      <c r="AB879" s="280"/>
      <c r="AC879" s="280"/>
      <c r="AD879" s="246"/>
      <c r="AE879" s="246"/>
      <c r="AF879" s="246"/>
      <c r="AG879" s="246"/>
      <c r="AH879" s="246"/>
      <c r="AI879" s="246"/>
      <c r="AJ879" s="246"/>
      <c r="AK879" s="246"/>
      <c r="AL879" s="246"/>
      <c r="AM879" s="246"/>
      <c r="AN879" s="246"/>
      <c r="AO879" s="280"/>
      <c r="AP879" s="280"/>
      <c r="AQ879" s="280"/>
    </row>
    <row r="880">
      <c r="E880" s="246"/>
      <c r="F880" s="246"/>
      <c r="G880" s="1667"/>
      <c r="H880" s="246"/>
      <c r="I880" s="246"/>
      <c r="J880" s="246"/>
      <c r="L880" s="1668"/>
      <c r="M880" s="280"/>
      <c r="N880" s="246"/>
      <c r="O880" s="1232"/>
      <c r="P880" s="280"/>
      <c r="Q880" s="280"/>
      <c r="Z880" s="246"/>
      <c r="AA880" s="280"/>
      <c r="AB880" s="280"/>
      <c r="AC880" s="280"/>
      <c r="AD880" s="246"/>
      <c r="AE880" s="246"/>
      <c r="AF880" s="246"/>
      <c r="AG880" s="246"/>
      <c r="AH880" s="246"/>
      <c r="AI880" s="246"/>
      <c r="AJ880" s="246"/>
      <c r="AK880" s="246"/>
      <c r="AL880" s="246"/>
      <c r="AM880" s="246"/>
      <c r="AN880" s="246"/>
      <c r="AO880" s="280"/>
      <c r="AP880" s="280"/>
      <c r="AQ880" s="280"/>
    </row>
    <row r="881">
      <c r="E881" s="246"/>
      <c r="F881" s="246"/>
      <c r="G881" s="1667"/>
      <c r="H881" s="246"/>
      <c r="I881" s="246"/>
      <c r="J881" s="246"/>
      <c r="L881" s="1668"/>
      <c r="M881" s="280"/>
      <c r="N881" s="246"/>
      <c r="O881" s="1232"/>
      <c r="P881" s="280"/>
      <c r="Q881" s="280"/>
      <c r="Z881" s="246"/>
      <c r="AA881" s="280"/>
      <c r="AB881" s="280"/>
      <c r="AC881" s="280"/>
      <c r="AD881" s="246"/>
      <c r="AE881" s="246"/>
      <c r="AF881" s="246"/>
      <c r="AG881" s="246"/>
      <c r="AH881" s="246"/>
      <c r="AI881" s="246"/>
      <c r="AJ881" s="246"/>
      <c r="AK881" s="246"/>
      <c r="AL881" s="246"/>
      <c r="AM881" s="246"/>
      <c r="AN881" s="246"/>
      <c r="AO881" s="280"/>
      <c r="AP881" s="280"/>
      <c r="AQ881" s="280"/>
    </row>
    <row r="882">
      <c r="E882" s="246"/>
      <c r="F882" s="246"/>
      <c r="G882" s="1667"/>
      <c r="H882" s="246"/>
      <c r="I882" s="246"/>
      <c r="J882" s="246"/>
      <c r="L882" s="1668"/>
      <c r="M882" s="280"/>
      <c r="N882" s="246"/>
      <c r="O882" s="1232"/>
      <c r="P882" s="280"/>
      <c r="Q882" s="280"/>
      <c r="Z882" s="246"/>
      <c r="AA882" s="280"/>
      <c r="AB882" s="280"/>
      <c r="AC882" s="280"/>
      <c r="AD882" s="246"/>
      <c r="AE882" s="246"/>
      <c r="AF882" s="246"/>
      <c r="AG882" s="246"/>
      <c r="AH882" s="246"/>
      <c r="AI882" s="246"/>
      <c r="AJ882" s="246"/>
      <c r="AK882" s="246"/>
      <c r="AL882" s="246"/>
      <c r="AM882" s="246"/>
      <c r="AN882" s="246"/>
      <c r="AO882" s="280"/>
      <c r="AP882" s="280"/>
      <c r="AQ882" s="280"/>
    </row>
    <row r="883">
      <c r="E883" s="246"/>
      <c r="F883" s="246"/>
      <c r="G883" s="1667"/>
      <c r="H883" s="246"/>
      <c r="I883" s="246"/>
      <c r="J883" s="246"/>
      <c r="L883" s="1668"/>
      <c r="M883" s="280"/>
      <c r="N883" s="246"/>
      <c r="O883" s="1232"/>
      <c r="P883" s="280"/>
      <c r="Q883" s="280"/>
      <c r="Z883" s="246"/>
      <c r="AA883" s="280"/>
      <c r="AB883" s="280"/>
      <c r="AC883" s="280"/>
      <c r="AD883" s="246"/>
      <c r="AE883" s="246"/>
      <c r="AF883" s="246"/>
      <c r="AG883" s="246"/>
      <c r="AH883" s="246"/>
      <c r="AI883" s="246"/>
      <c r="AJ883" s="246"/>
      <c r="AK883" s="246"/>
      <c r="AL883" s="246"/>
      <c r="AM883" s="246"/>
      <c r="AN883" s="246"/>
      <c r="AO883" s="280"/>
      <c r="AP883" s="280"/>
      <c r="AQ883" s="280"/>
    </row>
    <row r="884">
      <c r="E884" s="246"/>
      <c r="F884" s="246"/>
      <c r="G884" s="1667"/>
      <c r="H884" s="246"/>
      <c r="I884" s="246"/>
      <c r="J884" s="246"/>
      <c r="L884" s="1668"/>
      <c r="M884" s="280"/>
      <c r="N884" s="246"/>
      <c r="O884" s="1232"/>
      <c r="P884" s="280"/>
      <c r="Q884" s="280"/>
      <c r="Z884" s="246"/>
      <c r="AA884" s="280"/>
      <c r="AB884" s="280"/>
      <c r="AC884" s="280"/>
      <c r="AD884" s="246"/>
      <c r="AE884" s="246"/>
      <c r="AF884" s="246"/>
      <c r="AG884" s="246"/>
      <c r="AH884" s="246"/>
      <c r="AI884" s="246"/>
      <c r="AJ884" s="246"/>
      <c r="AK884" s="246"/>
      <c r="AL884" s="246"/>
      <c r="AM884" s="246"/>
      <c r="AN884" s="246"/>
      <c r="AO884" s="280"/>
      <c r="AP884" s="280"/>
      <c r="AQ884" s="280"/>
    </row>
    <row r="885">
      <c r="E885" s="246"/>
      <c r="F885" s="246"/>
      <c r="G885" s="1667"/>
      <c r="H885" s="246"/>
      <c r="I885" s="246"/>
      <c r="J885" s="246"/>
      <c r="L885" s="1668"/>
      <c r="M885" s="280"/>
      <c r="N885" s="246"/>
      <c r="O885" s="1232"/>
      <c r="P885" s="280"/>
      <c r="Q885" s="280"/>
      <c r="Z885" s="246"/>
      <c r="AA885" s="280"/>
      <c r="AB885" s="280"/>
      <c r="AC885" s="280"/>
      <c r="AD885" s="246"/>
      <c r="AE885" s="246"/>
      <c r="AF885" s="246"/>
      <c r="AG885" s="246"/>
      <c r="AH885" s="246"/>
      <c r="AI885" s="246"/>
      <c r="AJ885" s="246"/>
      <c r="AK885" s="246"/>
      <c r="AL885" s="246"/>
      <c r="AM885" s="246"/>
      <c r="AN885" s="246"/>
      <c r="AO885" s="280"/>
      <c r="AP885" s="280"/>
      <c r="AQ885" s="280"/>
    </row>
    <row r="886">
      <c r="E886" s="246"/>
      <c r="F886" s="246"/>
      <c r="G886" s="1667"/>
      <c r="H886" s="246"/>
      <c r="I886" s="246"/>
      <c r="J886" s="246"/>
      <c r="L886" s="1668"/>
      <c r="M886" s="280"/>
      <c r="N886" s="246"/>
      <c r="O886" s="1232"/>
      <c r="P886" s="280"/>
      <c r="Q886" s="280"/>
      <c r="Z886" s="246"/>
      <c r="AA886" s="280"/>
      <c r="AB886" s="280"/>
      <c r="AC886" s="280"/>
      <c r="AD886" s="246"/>
      <c r="AE886" s="246"/>
      <c r="AF886" s="246"/>
      <c r="AG886" s="246"/>
      <c r="AH886" s="246"/>
      <c r="AI886" s="246"/>
      <c r="AJ886" s="246"/>
      <c r="AK886" s="246"/>
      <c r="AL886" s="246"/>
      <c r="AM886" s="246"/>
      <c r="AN886" s="246"/>
      <c r="AO886" s="280"/>
      <c r="AP886" s="280"/>
      <c r="AQ886" s="280"/>
    </row>
    <row r="887">
      <c r="E887" s="246"/>
      <c r="F887" s="246"/>
      <c r="G887" s="1667"/>
      <c r="H887" s="246"/>
      <c r="I887" s="246"/>
      <c r="J887" s="246"/>
      <c r="L887" s="1668"/>
      <c r="M887" s="280"/>
      <c r="N887" s="246"/>
      <c r="O887" s="1232"/>
      <c r="P887" s="280"/>
      <c r="Q887" s="280"/>
      <c r="Z887" s="246"/>
      <c r="AA887" s="280"/>
      <c r="AB887" s="280"/>
      <c r="AC887" s="280"/>
      <c r="AD887" s="246"/>
      <c r="AE887" s="246"/>
      <c r="AF887" s="246"/>
      <c r="AG887" s="246"/>
      <c r="AH887" s="246"/>
      <c r="AI887" s="246"/>
      <c r="AJ887" s="246"/>
      <c r="AK887" s="246"/>
      <c r="AL887" s="246"/>
      <c r="AM887" s="246"/>
      <c r="AN887" s="246"/>
      <c r="AO887" s="280"/>
      <c r="AP887" s="280"/>
      <c r="AQ887" s="280"/>
    </row>
    <row r="888">
      <c r="E888" s="246"/>
      <c r="F888" s="246"/>
      <c r="G888" s="1667"/>
      <c r="H888" s="246"/>
      <c r="I888" s="246"/>
      <c r="J888" s="246"/>
      <c r="L888" s="1668"/>
      <c r="M888" s="280"/>
      <c r="N888" s="246"/>
      <c r="O888" s="1232"/>
      <c r="P888" s="280"/>
      <c r="Q888" s="280"/>
      <c r="Z888" s="246"/>
      <c r="AA888" s="280"/>
      <c r="AB888" s="280"/>
      <c r="AC888" s="280"/>
      <c r="AD888" s="246"/>
      <c r="AE888" s="246"/>
      <c r="AF888" s="246"/>
      <c r="AG888" s="246"/>
      <c r="AH888" s="246"/>
      <c r="AI888" s="246"/>
      <c r="AJ888" s="246"/>
      <c r="AK888" s="246"/>
      <c r="AL888" s="246"/>
      <c r="AM888" s="246"/>
      <c r="AN888" s="246"/>
      <c r="AO888" s="280"/>
      <c r="AP888" s="280"/>
      <c r="AQ888" s="280"/>
    </row>
    <row r="889">
      <c r="E889" s="246"/>
      <c r="F889" s="246"/>
      <c r="G889" s="1667"/>
      <c r="H889" s="246"/>
      <c r="I889" s="246"/>
      <c r="J889" s="246"/>
      <c r="L889" s="1668"/>
      <c r="M889" s="280"/>
      <c r="N889" s="246"/>
      <c r="O889" s="1232"/>
      <c r="P889" s="280"/>
      <c r="Q889" s="280"/>
      <c r="Z889" s="246"/>
      <c r="AA889" s="280"/>
      <c r="AB889" s="280"/>
      <c r="AC889" s="280"/>
      <c r="AD889" s="246"/>
      <c r="AE889" s="246"/>
      <c r="AF889" s="246"/>
      <c r="AG889" s="246"/>
      <c r="AH889" s="246"/>
      <c r="AI889" s="246"/>
      <c r="AJ889" s="246"/>
      <c r="AK889" s="246"/>
      <c r="AL889" s="246"/>
      <c r="AM889" s="246"/>
      <c r="AN889" s="246"/>
      <c r="AO889" s="280"/>
      <c r="AP889" s="280"/>
      <c r="AQ889" s="280"/>
    </row>
    <row r="890">
      <c r="E890" s="246"/>
      <c r="F890" s="246"/>
      <c r="G890" s="1667"/>
      <c r="H890" s="246"/>
      <c r="I890" s="246"/>
      <c r="J890" s="246"/>
      <c r="L890" s="1668"/>
      <c r="M890" s="280"/>
      <c r="N890" s="246"/>
      <c r="O890" s="1232"/>
      <c r="P890" s="280"/>
      <c r="Q890" s="280"/>
      <c r="Z890" s="246"/>
      <c r="AA890" s="280"/>
      <c r="AB890" s="280"/>
      <c r="AC890" s="280"/>
      <c r="AD890" s="246"/>
      <c r="AE890" s="246"/>
      <c r="AF890" s="246"/>
      <c r="AG890" s="246"/>
      <c r="AH890" s="246"/>
      <c r="AI890" s="246"/>
      <c r="AJ890" s="246"/>
      <c r="AK890" s="246"/>
      <c r="AL890" s="246"/>
      <c r="AM890" s="246"/>
      <c r="AN890" s="246"/>
      <c r="AO890" s="280"/>
      <c r="AP890" s="280"/>
      <c r="AQ890" s="280"/>
    </row>
    <row r="891">
      <c r="E891" s="246"/>
      <c r="F891" s="246"/>
      <c r="G891" s="1667"/>
      <c r="H891" s="246"/>
      <c r="I891" s="246"/>
      <c r="J891" s="246"/>
      <c r="L891" s="1668"/>
      <c r="M891" s="280"/>
      <c r="N891" s="246"/>
      <c r="O891" s="1232"/>
      <c r="P891" s="280"/>
      <c r="Q891" s="280"/>
      <c r="Z891" s="246"/>
      <c r="AA891" s="280"/>
      <c r="AB891" s="280"/>
      <c r="AC891" s="280"/>
      <c r="AD891" s="246"/>
      <c r="AE891" s="246"/>
      <c r="AF891" s="246"/>
      <c r="AG891" s="246"/>
      <c r="AH891" s="246"/>
      <c r="AI891" s="246"/>
      <c r="AJ891" s="246"/>
      <c r="AK891" s="246"/>
      <c r="AL891" s="246"/>
      <c r="AM891" s="246"/>
      <c r="AN891" s="246"/>
      <c r="AO891" s="280"/>
      <c r="AP891" s="280"/>
      <c r="AQ891" s="280"/>
    </row>
    <row r="892">
      <c r="E892" s="246"/>
      <c r="F892" s="246"/>
      <c r="G892" s="1667"/>
      <c r="H892" s="246"/>
      <c r="I892" s="246"/>
      <c r="J892" s="246"/>
      <c r="L892" s="1668"/>
      <c r="M892" s="280"/>
      <c r="N892" s="246"/>
      <c r="O892" s="1232"/>
      <c r="P892" s="280"/>
      <c r="Q892" s="280"/>
      <c r="Z892" s="246"/>
      <c r="AA892" s="280"/>
      <c r="AB892" s="280"/>
      <c r="AC892" s="280"/>
      <c r="AD892" s="246"/>
      <c r="AE892" s="246"/>
      <c r="AF892" s="246"/>
      <c r="AG892" s="246"/>
      <c r="AH892" s="246"/>
      <c r="AI892" s="246"/>
      <c r="AJ892" s="246"/>
      <c r="AK892" s="246"/>
      <c r="AL892" s="246"/>
      <c r="AM892" s="246"/>
      <c r="AN892" s="246"/>
      <c r="AO892" s="280"/>
      <c r="AP892" s="280"/>
      <c r="AQ892" s="280"/>
    </row>
    <row r="893">
      <c r="E893" s="246"/>
      <c r="F893" s="246"/>
      <c r="G893" s="1667"/>
      <c r="H893" s="246"/>
      <c r="I893" s="246"/>
      <c r="J893" s="246"/>
      <c r="L893" s="1668"/>
      <c r="M893" s="280"/>
      <c r="N893" s="246"/>
      <c r="O893" s="1232"/>
      <c r="P893" s="280"/>
      <c r="Q893" s="280"/>
      <c r="Z893" s="246"/>
      <c r="AA893" s="280"/>
      <c r="AB893" s="280"/>
      <c r="AC893" s="280"/>
      <c r="AD893" s="246"/>
      <c r="AE893" s="246"/>
      <c r="AF893" s="246"/>
      <c r="AG893" s="246"/>
      <c r="AH893" s="246"/>
      <c r="AI893" s="246"/>
      <c r="AJ893" s="246"/>
      <c r="AK893" s="246"/>
      <c r="AL893" s="246"/>
      <c r="AM893" s="246"/>
      <c r="AN893" s="246"/>
      <c r="AO893" s="280"/>
      <c r="AP893" s="280"/>
      <c r="AQ893" s="280"/>
    </row>
    <row r="894">
      <c r="E894" s="246"/>
      <c r="F894" s="246"/>
      <c r="G894" s="1667"/>
      <c r="H894" s="246"/>
      <c r="I894" s="246"/>
      <c r="J894" s="246"/>
      <c r="L894" s="1668"/>
      <c r="M894" s="280"/>
      <c r="N894" s="246"/>
      <c r="O894" s="1232"/>
      <c r="P894" s="280"/>
      <c r="Q894" s="280"/>
      <c r="Z894" s="246"/>
      <c r="AA894" s="280"/>
      <c r="AB894" s="280"/>
      <c r="AC894" s="280"/>
      <c r="AD894" s="246"/>
      <c r="AE894" s="246"/>
      <c r="AF894" s="246"/>
      <c r="AG894" s="246"/>
      <c r="AH894" s="246"/>
      <c r="AI894" s="246"/>
      <c r="AJ894" s="246"/>
      <c r="AK894" s="246"/>
      <c r="AL894" s="246"/>
      <c r="AM894" s="246"/>
      <c r="AN894" s="246"/>
      <c r="AO894" s="280"/>
      <c r="AP894" s="280"/>
      <c r="AQ894" s="280"/>
    </row>
    <row r="895">
      <c r="E895" s="246"/>
      <c r="F895" s="246"/>
      <c r="G895" s="1667"/>
      <c r="H895" s="246"/>
      <c r="I895" s="246"/>
      <c r="J895" s="246"/>
      <c r="L895" s="1668"/>
      <c r="M895" s="280"/>
      <c r="N895" s="246"/>
      <c r="O895" s="1232"/>
      <c r="P895" s="280"/>
      <c r="Q895" s="280"/>
      <c r="Z895" s="246"/>
      <c r="AA895" s="280"/>
      <c r="AB895" s="280"/>
      <c r="AC895" s="280"/>
      <c r="AD895" s="246"/>
      <c r="AE895" s="246"/>
      <c r="AF895" s="246"/>
      <c r="AG895" s="246"/>
      <c r="AH895" s="246"/>
      <c r="AI895" s="246"/>
      <c r="AJ895" s="246"/>
      <c r="AK895" s="246"/>
      <c r="AL895" s="246"/>
      <c r="AM895" s="246"/>
      <c r="AN895" s="246"/>
      <c r="AO895" s="280"/>
      <c r="AP895" s="280"/>
      <c r="AQ895" s="280"/>
    </row>
    <row r="896">
      <c r="E896" s="246"/>
      <c r="F896" s="246"/>
      <c r="G896" s="1667"/>
      <c r="H896" s="246"/>
      <c r="I896" s="246"/>
      <c r="J896" s="246"/>
      <c r="L896" s="1668"/>
      <c r="M896" s="280"/>
      <c r="N896" s="246"/>
      <c r="O896" s="1232"/>
      <c r="P896" s="280"/>
      <c r="Q896" s="280"/>
      <c r="Z896" s="246"/>
      <c r="AA896" s="280"/>
      <c r="AB896" s="280"/>
      <c r="AC896" s="280"/>
      <c r="AD896" s="246"/>
      <c r="AE896" s="246"/>
      <c r="AF896" s="246"/>
      <c r="AG896" s="246"/>
      <c r="AH896" s="246"/>
      <c r="AI896" s="246"/>
      <c r="AJ896" s="246"/>
      <c r="AK896" s="246"/>
      <c r="AL896" s="246"/>
      <c r="AM896" s="246"/>
      <c r="AN896" s="246"/>
      <c r="AO896" s="280"/>
      <c r="AP896" s="280"/>
      <c r="AQ896" s="280"/>
    </row>
    <row r="897">
      <c r="E897" s="246"/>
      <c r="F897" s="246"/>
      <c r="G897" s="1667"/>
      <c r="H897" s="246"/>
      <c r="I897" s="246"/>
      <c r="J897" s="246"/>
      <c r="L897" s="1668"/>
      <c r="M897" s="280"/>
      <c r="N897" s="246"/>
      <c r="O897" s="1232"/>
      <c r="P897" s="280"/>
      <c r="Q897" s="280"/>
      <c r="Z897" s="246"/>
      <c r="AA897" s="280"/>
      <c r="AB897" s="280"/>
      <c r="AC897" s="280"/>
      <c r="AD897" s="246"/>
      <c r="AE897" s="246"/>
      <c r="AF897" s="246"/>
      <c r="AG897" s="246"/>
      <c r="AH897" s="246"/>
      <c r="AI897" s="246"/>
      <c r="AJ897" s="246"/>
      <c r="AK897" s="246"/>
      <c r="AL897" s="246"/>
      <c r="AM897" s="246"/>
      <c r="AN897" s="246"/>
      <c r="AO897" s="280"/>
      <c r="AP897" s="280"/>
      <c r="AQ897" s="280"/>
    </row>
    <row r="898">
      <c r="E898" s="246"/>
      <c r="F898" s="246"/>
      <c r="G898" s="1667"/>
      <c r="H898" s="246"/>
      <c r="I898" s="246"/>
      <c r="J898" s="246"/>
      <c r="L898" s="1668"/>
      <c r="M898" s="280"/>
      <c r="N898" s="246"/>
      <c r="O898" s="1232"/>
      <c r="P898" s="280"/>
      <c r="Q898" s="280"/>
      <c r="Z898" s="246"/>
      <c r="AA898" s="280"/>
      <c r="AB898" s="280"/>
      <c r="AC898" s="280"/>
      <c r="AD898" s="246"/>
      <c r="AE898" s="246"/>
      <c r="AF898" s="246"/>
      <c r="AG898" s="246"/>
      <c r="AH898" s="246"/>
      <c r="AI898" s="246"/>
      <c r="AJ898" s="246"/>
      <c r="AK898" s="246"/>
      <c r="AL898" s="246"/>
      <c r="AM898" s="246"/>
      <c r="AN898" s="246"/>
      <c r="AO898" s="280"/>
      <c r="AP898" s="280"/>
      <c r="AQ898" s="280"/>
    </row>
    <row r="899">
      <c r="E899" s="246"/>
      <c r="F899" s="246"/>
      <c r="G899" s="1667"/>
      <c r="H899" s="246"/>
      <c r="I899" s="246"/>
      <c r="J899" s="246"/>
      <c r="L899" s="1668"/>
      <c r="M899" s="280"/>
      <c r="N899" s="246"/>
      <c r="O899" s="1232"/>
      <c r="P899" s="280"/>
      <c r="Q899" s="280"/>
      <c r="Z899" s="246"/>
      <c r="AA899" s="280"/>
      <c r="AB899" s="280"/>
      <c r="AC899" s="280"/>
      <c r="AD899" s="246"/>
      <c r="AE899" s="246"/>
      <c r="AF899" s="246"/>
      <c r="AG899" s="246"/>
      <c r="AH899" s="246"/>
      <c r="AI899" s="246"/>
      <c r="AJ899" s="246"/>
      <c r="AK899" s="246"/>
      <c r="AL899" s="246"/>
      <c r="AM899" s="246"/>
      <c r="AN899" s="246"/>
      <c r="AO899" s="280"/>
      <c r="AP899" s="280"/>
      <c r="AQ899" s="280"/>
    </row>
    <row r="900">
      <c r="E900" s="246"/>
      <c r="F900" s="246"/>
      <c r="G900" s="1667"/>
      <c r="H900" s="246"/>
      <c r="I900" s="246"/>
      <c r="J900" s="246"/>
      <c r="L900" s="1668"/>
      <c r="M900" s="280"/>
      <c r="N900" s="246"/>
      <c r="O900" s="1232"/>
      <c r="P900" s="280"/>
      <c r="Q900" s="280"/>
      <c r="Z900" s="246"/>
      <c r="AA900" s="280"/>
      <c r="AB900" s="280"/>
      <c r="AC900" s="280"/>
      <c r="AD900" s="246"/>
      <c r="AE900" s="246"/>
      <c r="AF900" s="246"/>
      <c r="AG900" s="246"/>
      <c r="AH900" s="246"/>
      <c r="AI900" s="246"/>
      <c r="AJ900" s="246"/>
      <c r="AK900" s="246"/>
      <c r="AL900" s="246"/>
      <c r="AM900" s="246"/>
      <c r="AN900" s="246"/>
      <c r="AO900" s="280"/>
      <c r="AP900" s="280"/>
      <c r="AQ900" s="280"/>
    </row>
    <row r="901">
      <c r="E901" s="246"/>
      <c r="F901" s="246"/>
      <c r="G901" s="1667"/>
      <c r="H901" s="246"/>
      <c r="I901" s="246"/>
      <c r="J901" s="246"/>
      <c r="L901" s="1668"/>
      <c r="M901" s="280"/>
      <c r="N901" s="246"/>
      <c r="O901" s="1232"/>
      <c r="P901" s="280"/>
      <c r="Q901" s="280"/>
      <c r="Z901" s="246"/>
      <c r="AA901" s="280"/>
      <c r="AB901" s="280"/>
      <c r="AC901" s="280"/>
      <c r="AD901" s="246"/>
      <c r="AE901" s="246"/>
      <c r="AF901" s="246"/>
      <c r="AG901" s="246"/>
      <c r="AH901" s="246"/>
      <c r="AI901" s="246"/>
      <c r="AJ901" s="246"/>
      <c r="AK901" s="246"/>
      <c r="AL901" s="246"/>
      <c r="AM901" s="246"/>
      <c r="AN901" s="246"/>
      <c r="AO901" s="280"/>
      <c r="AP901" s="280"/>
      <c r="AQ901" s="280"/>
    </row>
    <row r="902">
      <c r="E902" s="246"/>
      <c r="F902" s="246"/>
      <c r="G902" s="1667"/>
      <c r="H902" s="246"/>
      <c r="I902" s="246"/>
      <c r="J902" s="246"/>
      <c r="L902" s="1668"/>
      <c r="M902" s="280"/>
      <c r="N902" s="246"/>
      <c r="O902" s="1232"/>
      <c r="P902" s="280"/>
      <c r="Q902" s="280"/>
      <c r="Z902" s="246"/>
      <c r="AA902" s="280"/>
      <c r="AB902" s="280"/>
      <c r="AC902" s="280"/>
      <c r="AD902" s="246"/>
      <c r="AE902" s="246"/>
      <c r="AF902" s="246"/>
      <c r="AG902" s="246"/>
      <c r="AH902" s="246"/>
      <c r="AI902" s="246"/>
      <c r="AJ902" s="246"/>
      <c r="AK902" s="246"/>
      <c r="AL902" s="246"/>
      <c r="AM902" s="246"/>
      <c r="AN902" s="246"/>
      <c r="AO902" s="280"/>
      <c r="AP902" s="280"/>
      <c r="AQ902" s="280"/>
    </row>
    <row r="903">
      <c r="E903" s="246"/>
      <c r="F903" s="246"/>
      <c r="G903" s="1667"/>
      <c r="H903" s="246"/>
      <c r="I903" s="246"/>
      <c r="J903" s="246"/>
      <c r="L903" s="1668"/>
      <c r="M903" s="280"/>
      <c r="N903" s="246"/>
      <c r="O903" s="1232"/>
      <c r="P903" s="280"/>
      <c r="Q903" s="280"/>
      <c r="Z903" s="246"/>
      <c r="AA903" s="280"/>
      <c r="AB903" s="280"/>
      <c r="AC903" s="280"/>
      <c r="AD903" s="246"/>
      <c r="AE903" s="246"/>
      <c r="AF903" s="246"/>
      <c r="AG903" s="246"/>
      <c r="AH903" s="246"/>
      <c r="AI903" s="246"/>
      <c r="AJ903" s="246"/>
      <c r="AK903" s="246"/>
      <c r="AL903" s="246"/>
      <c r="AM903" s="246"/>
      <c r="AN903" s="246"/>
      <c r="AO903" s="280"/>
      <c r="AP903" s="280"/>
      <c r="AQ903" s="280"/>
    </row>
    <row r="904">
      <c r="E904" s="246"/>
      <c r="F904" s="246"/>
      <c r="G904" s="1667"/>
      <c r="H904" s="246"/>
      <c r="I904" s="246"/>
      <c r="J904" s="246"/>
      <c r="L904" s="1668"/>
      <c r="M904" s="280"/>
      <c r="N904" s="246"/>
      <c r="O904" s="1232"/>
      <c r="P904" s="280"/>
      <c r="Q904" s="280"/>
      <c r="Z904" s="246"/>
      <c r="AA904" s="280"/>
      <c r="AB904" s="280"/>
      <c r="AC904" s="280"/>
      <c r="AD904" s="246"/>
      <c r="AE904" s="246"/>
      <c r="AF904" s="246"/>
      <c r="AG904" s="246"/>
      <c r="AH904" s="246"/>
      <c r="AI904" s="246"/>
      <c r="AJ904" s="246"/>
      <c r="AK904" s="246"/>
      <c r="AL904" s="246"/>
      <c r="AM904" s="246"/>
      <c r="AN904" s="246"/>
      <c r="AO904" s="280"/>
      <c r="AP904" s="280"/>
      <c r="AQ904" s="280"/>
    </row>
    <row r="905">
      <c r="E905" s="246"/>
      <c r="F905" s="246"/>
      <c r="G905" s="1667"/>
      <c r="H905" s="246"/>
      <c r="I905" s="246"/>
      <c r="J905" s="246"/>
      <c r="L905" s="1668"/>
      <c r="M905" s="280"/>
      <c r="N905" s="246"/>
      <c r="O905" s="1232"/>
      <c r="P905" s="280"/>
      <c r="Q905" s="280"/>
      <c r="Z905" s="246"/>
      <c r="AA905" s="280"/>
      <c r="AB905" s="280"/>
      <c r="AC905" s="280"/>
      <c r="AD905" s="246"/>
      <c r="AE905" s="246"/>
      <c r="AF905" s="246"/>
      <c r="AG905" s="246"/>
      <c r="AH905" s="246"/>
      <c r="AI905" s="246"/>
      <c r="AJ905" s="246"/>
      <c r="AK905" s="246"/>
      <c r="AL905" s="246"/>
      <c r="AM905" s="246"/>
      <c r="AN905" s="246"/>
      <c r="AO905" s="280"/>
      <c r="AP905" s="280"/>
      <c r="AQ905" s="280"/>
    </row>
    <row r="906">
      <c r="E906" s="246"/>
      <c r="F906" s="246"/>
      <c r="G906" s="1667"/>
      <c r="H906" s="246"/>
      <c r="I906" s="246"/>
      <c r="J906" s="246"/>
      <c r="L906" s="1668"/>
      <c r="M906" s="280"/>
      <c r="N906" s="246"/>
      <c r="O906" s="1232"/>
      <c r="P906" s="280"/>
      <c r="Q906" s="280"/>
      <c r="Z906" s="246"/>
      <c r="AA906" s="280"/>
      <c r="AB906" s="280"/>
      <c r="AC906" s="280"/>
      <c r="AD906" s="246"/>
      <c r="AE906" s="246"/>
      <c r="AF906" s="246"/>
      <c r="AG906" s="246"/>
      <c r="AH906" s="246"/>
      <c r="AI906" s="246"/>
      <c r="AJ906" s="246"/>
      <c r="AK906" s="246"/>
      <c r="AL906" s="246"/>
      <c r="AM906" s="246"/>
      <c r="AN906" s="246"/>
      <c r="AO906" s="280"/>
      <c r="AP906" s="280"/>
      <c r="AQ906" s="280"/>
    </row>
    <row r="907">
      <c r="E907" s="246"/>
      <c r="F907" s="246"/>
      <c r="G907" s="1667"/>
      <c r="H907" s="246"/>
      <c r="I907" s="246"/>
      <c r="J907" s="246"/>
      <c r="L907" s="1668"/>
      <c r="M907" s="280"/>
      <c r="N907" s="246"/>
      <c r="O907" s="1232"/>
      <c r="P907" s="280"/>
      <c r="Q907" s="280"/>
      <c r="Z907" s="246"/>
      <c r="AA907" s="280"/>
      <c r="AB907" s="280"/>
      <c r="AC907" s="280"/>
      <c r="AD907" s="246"/>
      <c r="AE907" s="246"/>
      <c r="AF907" s="246"/>
      <c r="AG907" s="246"/>
      <c r="AH907" s="246"/>
      <c r="AI907" s="246"/>
      <c r="AJ907" s="246"/>
      <c r="AK907" s="246"/>
      <c r="AL907" s="246"/>
      <c r="AM907" s="246"/>
      <c r="AN907" s="246"/>
      <c r="AO907" s="280"/>
      <c r="AP907" s="280"/>
      <c r="AQ907" s="280"/>
    </row>
    <row r="908">
      <c r="E908" s="246"/>
      <c r="F908" s="246"/>
      <c r="G908" s="1667"/>
      <c r="H908" s="246"/>
      <c r="I908" s="246"/>
      <c r="J908" s="246"/>
      <c r="L908" s="1668"/>
      <c r="M908" s="280"/>
      <c r="N908" s="246"/>
      <c r="O908" s="1232"/>
      <c r="P908" s="280"/>
      <c r="Q908" s="280"/>
      <c r="Z908" s="246"/>
      <c r="AA908" s="280"/>
      <c r="AB908" s="280"/>
      <c r="AC908" s="280"/>
      <c r="AD908" s="246"/>
      <c r="AE908" s="246"/>
      <c r="AF908" s="246"/>
      <c r="AG908" s="246"/>
      <c r="AH908" s="246"/>
      <c r="AI908" s="246"/>
      <c r="AJ908" s="246"/>
      <c r="AK908" s="246"/>
      <c r="AL908" s="246"/>
      <c r="AM908" s="246"/>
      <c r="AN908" s="246"/>
      <c r="AO908" s="280"/>
      <c r="AP908" s="280"/>
      <c r="AQ908" s="280"/>
    </row>
    <row r="909">
      <c r="E909" s="246"/>
      <c r="F909" s="246"/>
      <c r="G909" s="1667"/>
      <c r="H909" s="246"/>
      <c r="I909" s="246"/>
      <c r="J909" s="246"/>
      <c r="L909" s="1668"/>
      <c r="M909" s="280"/>
      <c r="N909" s="246"/>
      <c r="O909" s="1232"/>
      <c r="P909" s="280"/>
      <c r="Q909" s="280"/>
      <c r="Z909" s="246"/>
      <c r="AA909" s="280"/>
      <c r="AB909" s="280"/>
      <c r="AC909" s="280"/>
      <c r="AD909" s="246"/>
      <c r="AE909" s="246"/>
      <c r="AF909" s="246"/>
      <c r="AG909" s="246"/>
      <c r="AH909" s="246"/>
      <c r="AI909" s="246"/>
      <c r="AJ909" s="246"/>
      <c r="AK909" s="246"/>
      <c r="AL909" s="246"/>
      <c r="AM909" s="246"/>
      <c r="AN909" s="246"/>
      <c r="AO909" s="280"/>
      <c r="AP909" s="280"/>
      <c r="AQ909" s="280"/>
    </row>
    <row r="910">
      <c r="E910" s="246"/>
      <c r="F910" s="246"/>
      <c r="G910" s="1667"/>
      <c r="H910" s="246"/>
      <c r="I910" s="246"/>
      <c r="J910" s="246"/>
      <c r="L910" s="1668"/>
      <c r="M910" s="280"/>
      <c r="N910" s="246"/>
      <c r="O910" s="1232"/>
      <c r="P910" s="280"/>
      <c r="Q910" s="280"/>
      <c r="Z910" s="246"/>
      <c r="AA910" s="280"/>
      <c r="AB910" s="280"/>
      <c r="AC910" s="280"/>
      <c r="AD910" s="246"/>
      <c r="AE910" s="246"/>
      <c r="AF910" s="246"/>
      <c r="AG910" s="246"/>
      <c r="AH910" s="246"/>
      <c r="AI910" s="246"/>
      <c r="AJ910" s="246"/>
      <c r="AK910" s="246"/>
      <c r="AL910" s="246"/>
      <c r="AM910" s="246"/>
      <c r="AN910" s="246"/>
      <c r="AO910" s="280"/>
      <c r="AP910" s="280"/>
      <c r="AQ910" s="280"/>
    </row>
    <row r="911">
      <c r="E911" s="246"/>
      <c r="F911" s="246"/>
      <c r="G911" s="1667"/>
      <c r="H911" s="246"/>
      <c r="I911" s="246"/>
      <c r="J911" s="246"/>
      <c r="L911" s="1668"/>
      <c r="M911" s="280"/>
      <c r="N911" s="246"/>
      <c r="O911" s="1232"/>
      <c r="P911" s="280"/>
      <c r="Q911" s="280"/>
      <c r="Z911" s="246"/>
      <c r="AA911" s="280"/>
      <c r="AB911" s="280"/>
      <c r="AC911" s="280"/>
      <c r="AD911" s="246"/>
      <c r="AE911" s="246"/>
      <c r="AF911" s="246"/>
      <c r="AG911" s="246"/>
      <c r="AH911" s="246"/>
      <c r="AI911" s="246"/>
      <c r="AJ911" s="246"/>
      <c r="AK911" s="246"/>
      <c r="AL911" s="246"/>
      <c r="AM911" s="246"/>
      <c r="AN911" s="246"/>
      <c r="AO911" s="280"/>
      <c r="AP911" s="280"/>
      <c r="AQ911" s="280"/>
    </row>
    <row r="912">
      <c r="E912" s="246"/>
      <c r="F912" s="246"/>
      <c r="G912" s="1667"/>
      <c r="H912" s="246"/>
      <c r="I912" s="246"/>
      <c r="J912" s="246"/>
      <c r="L912" s="1668"/>
      <c r="M912" s="280"/>
      <c r="N912" s="246"/>
      <c r="O912" s="1232"/>
      <c r="P912" s="280"/>
      <c r="Q912" s="280"/>
      <c r="Z912" s="246"/>
      <c r="AA912" s="280"/>
      <c r="AB912" s="280"/>
      <c r="AC912" s="280"/>
      <c r="AD912" s="246"/>
      <c r="AE912" s="246"/>
      <c r="AF912" s="246"/>
      <c r="AG912" s="246"/>
      <c r="AH912" s="246"/>
      <c r="AI912" s="246"/>
      <c r="AJ912" s="246"/>
      <c r="AK912" s="246"/>
      <c r="AL912" s="246"/>
      <c r="AM912" s="246"/>
      <c r="AN912" s="246"/>
      <c r="AO912" s="280"/>
      <c r="AP912" s="280"/>
      <c r="AQ912" s="280"/>
    </row>
    <row r="913">
      <c r="E913" s="246"/>
      <c r="F913" s="246"/>
      <c r="G913" s="1667"/>
      <c r="H913" s="246"/>
      <c r="I913" s="246"/>
      <c r="J913" s="246"/>
      <c r="L913" s="1668"/>
      <c r="M913" s="280"/>
      <c r="N913" s="246"/>
      <c r="O913" s="1232"/>
      <c r="P913" s="280"/>
      <c r="Q913" s="280"/>
      <c r="Z913" s="246"/>
      <c r="AA913" s="280"/>
      <c r="AB913" s="280"/>
      <c r="AC913" s="280"/>
      <c r="AD913" s="246"/>
      <c r="AE913" s="246"/>
      <c r="AF913" s="246"/>
      <c r="AG913" s="246"/>
      <c r="AH913" s="246"/>
      <c r="AI913" s="246"/>
      <c r="AJ913" s="246"/>
      <c r="AK913" s="246"/>
      <c r="AL913" s="246"/>
      <c r="AM913" s="246"/>
      <c r="AN913" s="246"/>
      <c r="AO913" s="280"/>
      <c r="AP913" s="280"/>
      <c r="AQ913" s="280"/>
    </row>
    <row r="914">
      <c r="E914" s="246"/>
      <c r="F914" s="246"/>
      <c r="G914" s="1667"/>
      <c r="H914" s="246"/>
      <c r="I914" s="246"/>
      <c r="J914" s="246"/>
      <c r="L914" s="1668"/>
      <c r="M914" s="280"/>
      <c r="N914" s="246"/>
      <c r="O914" s="1232"/>
      <c r="P914" s="280"/>
      <c r="Q914" s="280"/>
      <c r="Z914" s="246"/>
      <c r="AA914" s="280"/>
      <c r="AB914" s="280"/>
      <c r="AC914" s="280"/>
      <c r="AD914" s="246"/>
      <c r="AE914" s="246"/>
      <c r="AF914" s="246"/>
      <c r="AG914" s="246"/>
      <c r="AH914" s="246"/>
      <c r="AI914" s="246"/>
      <c r="AJ914" s="246"/>
      <c r="AK914" s="246"/>
      <c r="AL914" s="246"/>
      <c r="AM914" s="246"/>
      <c r="AN914" s="246"/>
      <c r="AO914" s="280"/>
      <c r="AP914" s="280"/>
      <c r="AQ914" s="280"/>
    </row>
    <row r="915">
      <c r="E915" s="246"/>
      <c r="F915" s="246"/>
      <c r="G915" s="1667"/>
      <c r="H915" s="246"/>
      <c r="I915" s="246"/>
      <c r="J915" s="246"/>
      <c r="L915" s="1668"/>
      <c r="M915" s="280"/>
      <c r="N915" s="246"/>
      <c r="O915" s="1232"/>
      <c r="P915" s="280"/>
      <c r="Q915" s="280"/>
      <c r="Z915" s="246"/>
      <c r="AA915" s="280"/>
      <c r="AB915" s="280"/>
      <c r="AC915" s="280"/>
      <c r="AD915" s="246"/>
      <c r="AE915" s="246"/>
      <c r="AF915" s="246"/>
      <c r="AG915" s="246"/>
      <c r="AH915" s="246"/>
      <c r="AI915" s="246"/>
      <c r="AJ915" s="246"/>
      <c r="AK915" s="246"/>
      <c r="AL915" s="246"/>
      <c r="AM915" s="246"/>
      <c r="AN915" s="246"/>
      <c r="AO915" s="280"/>
      <c r="AP915" s="280"/>
      <c r="AQ915" s="280"/>
    </row>
    <row r="916">
      <c r="E916" s="246"/>
      <c r="F916" s="246"/>
      <c r="G916" s="1667"/>
      <c r="H916" s="246"/>
      <c r="I916" s="246"/>
      <c r="J916" s="246"/>
      <c r="L916" s="1668"/>
      <c r="M916" s="280"/>
      <c r="N916" s="246"/>
      <c r="O916" s="1232"/>
      <c r="P916" s="280"/>
      <c r="Q916" s="280"/>
      <c r="Z916" s="246"/>
      <c r="AA916" s="280"/>
      <c r="AB916" s="280"/>
      <c r="AC916" s="280"/>
      <c r="AD916" s="246"/>
      <c r="AE916" s="246"/>
      <c r="AF916" s="246"/>
      <c r="AG916" s="246"/>
      <c r="AH916" s="246"/>
      <c r="AI916" s="246"/>
      <c r="AJ916" s="246"/>
      <c r="AK916" s="246"/>
      <c r="AL916" s="246"/>
      <c r="AM916" s="246"/>
      <c r="AN916" s="246"/>
      <c r="AO916" s="280"/>
      <c r="AP916" s="280"/>
      <c r="AQ916" s="280"/>
    </row>
    <row r="917">
      <c r="E917" s="246"/>
      <c r="F917" s="246"/>
      <c r="G917" s="1667"/>
      <c r="H917" s="246"/>
      <c r="I917" s="246"/>
      <c r="J917" s="246"/>
      <c r="L917" s="1668"/>
      <c r="M917" s="280"/>
      <c r="N917" s="246"/>
      <c r="O917" s="1232"/>
      <c r="P917" s="280"/>
      <c r="Q917" s="280"/>
      <c r="Z917" s="246"/>
      <c r="AA917" s="280"/>
      <c r="AB917" s="280"/>
      <c r="AC917" s="280"/>
      <c r="AD917" s="246"/>
      <c r="AE917" s="246"/>
      <c r="AF917" s="246"/>
      <c r="AG917" s="246"/>
      <c r="AH917" s="246"/>
      <c r="AI917" s="246"/>
      <c r="AJ917" s="246"/>
      <c r="AK917" s="246"/>
      <c r="AL917" s="246"/>
      <c r="AM917" s="246"/>
      <c r="AN917" s="246"/>
      <c r="AO917" s="280"/>
      <c r="AP917" s="280"/>
      <c r="AQ917" s="280"/>
    </row>
    <row r="918">
      <c r="E918" s="246"/>
      <c r="F918" s="246"/>
      <c r="G918" s="1667"/>
      <c r="H918" s="246"/>
      <c r="I918" s="246"/>
      <c r="J918" s="246"/>
      <c r="L918" s="1668"/>
      <c r="M918" s="280"/>
      <c r="N918" s="246"/>
      <c r="O918" s="1232"/>
      <c r="P918" s="280"/>
      <c r="Q918" s="280"/>
      <c r="Z918" s="246"/>
      <c r="AA918" s="280"/>
      <c r="AB918" s="280"/>
      <c r="AC918" s="280"/>
      <c r="AD918" s="246"/>
      <c r="AE918" s="246"/>
      <c r="AF918" s="246"/>
      <c r="AG918" s="246"/>
      <c r="AH918" s="246"/>
      <c r="AI918" s="246"/>
      <c r="AJ918" s="246"/>
      <c r="AK918" s="246"/>
      <c r="AL918" s="246"/>
      <c r="AM918" s="246"/>
      <c r="AN918" s="246"/>
      <c r="AO918" s="280"/>
      <c r="AP918" s="280"/>
      <c r="AQ918" s="280"/>
    </row>
    <row r="919">
      <c r="E919" s="246"/>
      <c r="F919" s="246"/>
      <c r="G919" s="1667"/>
      <c r="H919" s="246"/>
      <c r="I919" s="246"/>
      <c r="J919" s="246"/>
      <c r="L919" s="1668"/>
      <c r="M919" s="280"/>
      <c r="N919" s="246"/>
      <c r="O919" s="1232"/>
      <c r="P919" s="280"/>
      <c r="Q919" s="280"/>
      <c r="Z919" s="246"/>
      <c r="AA919" s="280"/>
      <c r="AB919" s="280"/>
      <c r="AC919" s="280"/>
      <c r="AD919" s="246"/>
      <c r="AE919" s="246"/>
      <c r="AF919" s="246"/>
      <c r="AG919" s="246"/>
      <c r="AH919" s="246"/>
      <c r="AI919" s="246"/>
      <c r="AJ919" s="246"/>
      <c r="AK919" s="246"/>
      <c r="AL919" s="246"/>
      <c r="AM919" s="246"/>
      <c r="AN919" s="246"/>
      <c r="AO919" s="280"/>
      <c r="AP919" s="280"/>
      <c r="AQ919" s="280"/>
    </row>
    <row r="920">
      <c r="E920" s="246"/>
      <c r="F920" s="246"/>
      <c r="G920" s="1667"/>
      <c r="H920" s="246"/>
      <c r="I920" s="246"/>
      <c r="J920" s="246"/>
      <c r="L920" s="1668"/>
      <c r="M920" s="280"/>
      <c r="N920" s="246"/>
      <c r="O920" s="1232"/>
      <c r="P920" s="280"/>
      <c r="Q920" s="280"/>
      <c r="Z920" s="246"/>
      <c r="AA920" s="280"/>
      <c r="AB920" s="280"/>
      <c r="AC920" s="280"/>
      <c r="AD920" s="246"/>
      <c r="AE920" s="246"/>
      <c r="AF920" s="246"/>
      <c r="AG920" s="246"/>
      <c r="AH920" s="246"/>
      <c r="AI920" s="246"/>
      <c r="AJ920" s="246"/>
      <c r="AK920" s="246"/>
      <c r="AL920" s="246"/>
      <c r="AM920" s="246"/>
      <c r="AN920" s="246"/>
      <c r="AO920" s="280"/>
      <c r="AP920" s="280"/>
      <c r="AQ920" s="280"/>
    </row>
    <row r="921">
      <c r="E921" s="246"/>
      <c r="F921" s="246"/>
      <c r="G921" s="1667"/>
      <c r="H921" s="246"/>
      <c r="I921" s="246"/>
      <c r="J921" s="246"/>
      <c r="L921" s="1668"/>
      <c r="M921" s="280"/>
      <c r="N921" s="246"/>
      <c r="O921" s="1232"/>
      <c r="P921" s="280"/>
      <c r="Q921" s="280"/>
      <c r="Z921" s="246"/>
      <c r="AA921" s="280"/>
      <c r="AB921" s="280"/>
      <c r="AC921" s="280"/>
      <c r="AD921" s="246"/>
      <c r="AE921" s="246"/>
      <c r="AF921" s="246"/>
      <c r="AG921" s="246"/>
      <c r="AH921" s="246"/>
      <c r="AI921" s="246"/>
      <c r="AJ921" s="246"/>
      <c r="AK921" s="246"/>
      <c r="AL921" s="246"/>
      <c r="AM921" s="246"/>
      <c r="AN921" s="246"/>
      <c r="AO921" s="280"/>
      <c r="AP921" s="280"/>
      <c r="AQ921" s="280"/>
    </row>
    <row r="922">
      <c r="E922" s="246"/>
      <c r="F922" s="246"/>
      <c r="G922" s="1667"/>
      <c r="H922" s="246"/>
      <c r="I922" s="246"/>
      <c r="J922" s="246"/>
      <c r="L922" s="1668"/>
      <c r="M922" s="280"/>
      <c r="N922" s="246"/>
      <c r="O922" s="1232"/>
      <c r="P922" s="280"/>
      <c r="Q922" s="280"/>
      <c r="Z922" s="246"/>
      <c r="AA922" s="280"/>
      <c r="AB922" s="280"/>
      <c r="AC922" s="280"/>
      <c r="AD922" s="246"/>
      <c r="AE922" s="246"/>
      <c r="AF922" s="246"/>
      <c r="AG922" s="246"/>
      <c r="AH922" s="246"/>
      <c r="AI922" s="246"/>
      <c r="AJ922" s="246"/>
      <c r="AK922" s="246"/>
      <c r="AL922" s="246"/>
      <c r="AM922" s="246"/>
      <c r="AN922" s="246"/>
      <c r="AO922" s="280"/>
      <c r="AP922" s="280"/>
      <c r="AQ922" s="280"/>
    </row>
    <row r="923">
      <c r="E923" s="246"/>
      <c r="F923" s="246"/>
      <c r="G923" s="1667"/>
      <c r="H923" s="246"/>
      <c r="I923" s="246"/>
      <c r="J923" s="246"/>
      <c r="L923" s="1668"/>
      <c r="M923" s="280"/>
      <c r="N923" s="246"/>
      <c r="O923" s="1232"/>
      <c r="P923" s="280"/>
      <c r="Q923" s="280"/>
      <c r="Z923" s="246"/>
      <c r="AA923" s="280"/>
      <c r="AB923" s="280"/>
      <c r="AC923" s="280"/>
      <c r="AD923" s="246"/>
      <c r="AE923" s="246"/>
      <c r="AF923" s="246"/>
      <c r="AG923" s="246"/>
      <c r="AH923" s="246"/>
      <c r="AI923" s="246"/>
      <c r="AJ923" s="246"/>
      <c r="AK923" s="246"/>
      <c r="AL923" s="246"/>
      <c r="AM923" s="246"/>
      <c r="AN923" s="246"/>
      <c r="AO923" s="280"/>
      <c r="AP923" s="280"/>
      <c r="AQ923" s="280"/>
    </row>
    <row r="924">
      <c r="E924" s="246"/>
      <c r="F924" s="246"/>
      <c r="G924" s="1667"/>
      <c r="H924" s="246"/>
      <c r="I924" s="246"/>
      <c r="J924" s="246"/>
      <c r="L924" s="1668"/>
      <c r="M924" s="280"/>
      <c r="N924" s="246"/>
      <c r="O924" s="1232"/>
      <c r="P924" s="280"/>
      <c r="Q924" s="280"/>
      <c r="Z924" s="246"/>
      <c r="AA924" s="280"/>
      <c r="AB924" s="280"/>
      <c r="AC924" s="280"/>
      <c r="AD924" s="246"/>
      <c r="AE924" s="246"/>
      <c r="AF924" s="246"/>
      <c r="AG924" s="246"/>
      <c r="AH924" s="246"/>
      <c r="AI924" s="246"/>
      <c r="AJ924" s="246"/>
      <c r="AK924" s="246"/>
      <c r="AL924" s="246"/>
      <c r="AM924" s="246"/>
      <c r="AN924" s="246"/>
      <c r="AO924" s="280"/>
      <c r="AP924" s="280"/>
      <c r="AQ924" s="280"/>
    </row>
    <row r="925">
      <c r="E925" s="246"/>
      <c r="F925" s="246"/>
      <c r="G925" s="1667"/>
      <c r="H925" s="246"/>
      <c r="I925" s="246"/>
      <c r="J925" s="246"/>
      <c r="L925" s="1668"/>
      <c r="M925" s="280"/>
      <c r="N925" s="246"/>
      <c r="O925" s="1232"/>
      <c r="P925" s="280"/>
      <c r="Q925" s="280"/>
      <c r="Z925" s="246"/>
      <c r="AA925" s="280"/>
      <c r="AB925" s="280"/>
      <c r="AC925" s="280"/>
      <c r="AD925" s="246"/>
      <c r="AE925" s="246"/>
      <c r="AF925" s="246"/>
      <c r="AG925" s="246"/>
      <c r="AH925" s="246"/>
      <c r="AI925" s="246"/>
      <c r="AJ925" s="246"/>
      <c r="AK925" s="246"/>
      <c r="AL925" s="246"/>
      <c r="AM925" s="246"/>
      <c r="AN925" s="246"/>
      <c r="AO925" s="280"/>
      <c r="AP925" s="280"/>
      <c r="AQ925" s="280"/>
    </row>
    <row r="926">
      <c r="E926" s="246"/>
      <c r="F926" s="246"/>
      <c r="G926" s="1667"/>
      <c r="H926" s="246"/>
      <c r="I926" s="246"/>
      <c r="J926" s="246"/>
      <c r="L926" s="1668"/>
      <c r="M926" s="280"/>
      <c r="N926" s="246"/>
      <c r="O926" s="1232"/>
      <c r="P926" s="280"/>
      <c r="Q926" s="280"/>
      <c r="Z926" s="246"/>
      <c r="AA926" s="280"/>
      <c r="AB926" s="280"/>
      <c r="AC926" s="280"/>
      <c r="AD926" s="246"/>
      <c r="AE926" s="246"/>
      <c r="AF926" s="246"/>
      <c r="AG926" s="246"/>
      <c r="AH926" s="246"/>
      <c r="AI926" s="246"/>
      <c r="AJ926" s="246"/>
      <c r="AK926" s="246"/>
      <c r="AL926" s="246"/>
      <c r="AM926" s="246"/>
      <c r="AN926" s="246"/>
      <c r="AO926" s="280"/>
      <c r="AP926" s="280"/>
      <c r="AQ926" s="280"/>
    </row>
    <row r="927">
      <c r="E927" s="246"/>
      <c r="F927" s="246"/>
      <c r="G927" s="1667"/>
      <c r="H927" s="246"/>
      <c r="I927" s="246"/>
      <c r="J927" s="246"/>
      <c r="L927" s="1668"/>
      <c r="M927" s="280"/>
      <c r="N927" s="246"/>
      <c r="O927" s="1232"/>
      <c r="P927" s="280"/>
      <c r="Q927" s="280"/>
      <c r="Z927" s="246"/>
      <c r="AA927" s="280"/>
      <c r="AB927" s="280"/>
      <c r="AC927" s="280"/>
      <c r="AD927" s="246"/>
      <c r="AE927" s="246"/>
      <c r="AF927" s="246"/>
      <c r="AG927" s="246"/>
      <c r="AH927" s="246"/>
      <c r="AI927" s="246"/>
      <c r="AJ927" s="246"/>
      <c r="AK927" s="246"/>
      <c r="AL927" s="246"/>
      <c r="AM927" s="246"/>
      <c r="AN927" s="246"/>
      <c r="AO927" s="280"/>
      <c r="AP927" s="280"/>
      <c r="AQ927" s="280"/>
    </row>
    <row r="928">
      <c r="E928" s="246"/>
      <c r="F928" s="246"/>
      <c r="G928" s="1667"/>
      <c r="H928" s="246"/>
      <c r="I928" s="246"/>
      <c r="J928" s="246"/>
      <c r="L928" s="1668"/>
      <c r="M928" s="280"/>
      <c r="N928" s="246"/>
      <c r="O928" s="1232"/>
      <c r="P928" s="280"/>
      <c r="Q928" s="280"/>
      <c r="Z928" s="246"/>
      <c r="AA928" s="280"/>
      <c r="AB928" s="280"/>
      <c r="AC928" s="280"/>
      <c r="AD928" s="246"/>
      <c r="AE928" s="246"/>
      <c r="AF928" s="246"/>
      <c r="AG928" s="246"/>
      <c r="AH928" s="246"/>
      <c r="AI928" s="246"/>
      <c r="AJ928" s="246"/>
      <c r="AK928" s="246"/>
      <c r="AL928" s="246"/>
      <c r="AM928" s="246"/>
      <c r="AN928" s="246"/>
      <c r="AO928" s="280"/>
      <c r="AP928" s="280"/>
      <c r="AQ928" s="280"/>
    </row>
    <row r="929">
      <c r="E929" s="246"/>
      <c r="F929" s="246"/>
      <c r="G929" s="1667"/>
      <c r="H929" s="246"/>
      <c r="I929" s="246"/>
      <c r="J929" s="246"/>
      <c r="L929" s="1668"/>
      <c r="M929" s="280"/>
      <c r="N929" s="246"/>
      <c r="O929" s="1232"/>
      <c r="P929" s="280"/>
      <c r="Q929" s="280"/>
      <c r="Z929" s="246"/>
      <c r="AA929" s="280"/>
      <c r="AB929" s="280"/>
      <c r="AC929" s="280"/>
      <c r="AD929" s="246"/>
      <c r="AE929" s="246"/>
      <c r="AF929" s="246"/>
      <c r="AG929" s="246"/>
      <c r="AH929" s="246"/>
      <c r="AI929" s="246"/>
      <c r="AJ929" s="246"/>
      <c r="AK929" s="246"/>
      <c r="AL929" s="246"/>
      <c r="AM929" s="246"/>
      <c r="AN929" s="246"/>
      <c r="AO929" s="280"/>
      <c r="AP929" s="280"/>
      <c r="AQ929" s="280"/>
    </row>
    <row r="930">
      <c r="E930" s="246"/>
      <c r="F930" s="246"/>
      <c r="G930" s="1667"/>
      <c r="H930" s="246"/>
      <c r="I930" s="246"/>
      <c r="J930" s="246"/>
      <c r="L930" s="1668"/>
      <c r="M930" s="280"/>
      <c r="N930" s="246"/>
      <c r="O930" s="1232"/>
      <c r="P930" s="280"/>
      <c r="Q930" s="280"/>
      <c r="Z930" s="246"/>
      <c r="AA930" s="280"/>
      <c r="AB930" s="280"/>
      <c r="AC930" s="280"/>
      <c r="AD930" s="246"/>
      <c r="AE930" s="246"/>
      <c r="AF930" s="246"/>
      <c r="AG930" s="246"/>
      <c r="AH930" s="246"/>
      <c r="AI930" s="246"/>
      <c r="AJ930" s="246"/>
      <c r="AK930" s="246"/>
      <c r="AL930" s="246"/>
      <c r="AM930" s="246"/>
      <c r="AN930" s="246"/>
      <c r="AO930" s="280"/>
      <c r="AP930" s="280"/>
      <c r="AQ930" s="280"/>
    </row>
    <row r="931">
      <c r="E931" s="246"/>
      <c r="F931" s="246"/>
      <c r="G931" s="1667"/>
      <c r="H931" s="246"/>
      <c r="I931" s="246"/>
      <c r="J931" s="246"/>
      <c r="L931" s="1668"/>
      <c r="M931" s="280"/>
      <c r="N931" s="246"/>
      <c r="O931" s="1232"/>
      <c r="P931" s="280"/>
      <c r="Q931" s="280"/>
      <c r="Z931" s="246"/>
      <c r="AA931" s="280"/>
      <c r="AB931" s="280"/>
      <c r="AC931" s="280"/>
      <c r="AD931" s="246"/>
      <c r="AE931" s="246"/>
      <c r="AF931" s="246"/>
      <c r="AG931" s="246"/>
      <c r="AH931" s="246"/>
      <c r="AI931" s="246"/>
      <c r="AJ931" s="246"/>
      <c r="AK931" s="246"/>
      <c r="AL931" s="246"/>
      <c r="AM931" s="246"/>
      <c r="AN931" s="246"/>
      <c r="AO931" s="280"/>
      <c r="AP931" s="280"/>
      <c r="AQ931" s="280"/>
    </row>
    <row r="932">
      <c r="E932" s="246"/>
      <c r="F932" s="246"/>
      <c r="G932" s="1667"/>
      <c r="H932" s="246"/>
      <c r="I932" s="246"/>
      <c r="J932" s="246"/>
      <c r="L932" s="1668"/>
      <c r="M932" s="280"/>
      <c r="N932" s="246"/>
      <c r="O932" s="1232"/>
      <c r="P932" s="280"/>
      <c r="Q932" s="280"/>
      <c r="Z932" s="246"/>
      <c r="AA932" s="280"/>
      <c r="AB932" s="280"/>
      <c r="AC932" s="280"/>
      <c r="AD932" s="246"/>
      <c r="AE932" s="246"/>
      <c r="AF932" s="246"/>
      <c r="AG932" s="246"/>
      <c r="AH932" s="246"/>
      <c r="AI932" s="246"/>
      <c r="AJ932" s="246"/>
      <c r="AK932" s="246"/>
      <c r="AL932" s="246"/>
      <c r="AM932" s="246"/>
      <c r="AN932" s="246"/>
      <c r="AO932" s="280"/>
      <c r="AP932" s="280"/>
      <c r="AQ932" s="280"/>
    </row>
    <row r="933">
      <c r="E933" s="246"/>
      <c r="F933" s="246"/>
      <c r="G933" s="1667"/>
      <c r="H933" s="246"/>
      <c r="I933" s="246"/>
      <c r="J933" s="246"/>
      <c r="L933" s="1668"/>
      <c r="M933" s="280"/>
      <c r="N933" s="246"/>
      <c r="O933" s="1232"/>
      <c r="P933" s="280"/>
      <c r="Q933" s="280"/>
      <c r="Z933" s="246"/>
      <c r="AA933" s="280"/>
      <c r="AB933" s="280"/>
      <c r="AC933" s="280"/>
      <c r="AD933" s="246"/>
      <c r="AE933" s="246"/>
      <c r="AF933" s="246"/>
      <c r="AG933" s="246"/>
      <c r="AH933" s="246"/>
      <c r="AI933" s="246"/>
      <c r="AJ933" s="246"/>
      <c r="AK933" s="246"/>
      <c r="AL933" s="246"/>
      <c r="AM933" s="246"/>
      <c r="AN933" s="246"/>
      <c r="AO933" s="280"/>
      <c r="AP933" s="280"/>
      <c r="AQ933" s="280"/>
    </row>
    <row r="934">
      <c r="E934" s="246"/>
      <c r="F934" s="246"/>
      <c r="G934" s="1667"/>
      <c r="H934" s="246"/>
      <c r="I934" s="246"/>
      <c r="J934" s="246"/>
      <c r="L934" s="1668"/>
      <c r="M934" s="280"/>
      <c r="N934" s="246"/>
      <c r="O934" s="1232"/>
      <c r="P934" s="280"/>
      <c r="Q934" s="280"/>
      <c r="Z934" s="246"/>
      <c r="AA934" s="280"/>
      <c r="AB934" s="280"/>
      <c r="AC934" s="280"/>
      <c r="AD934" s="246"/>
      <c r="AE934" s="246"/>
      <c r="AF934" s="246"/>
      <c r="AG934" s="246"/>
      <c r="AH934" s="246"/>
      <c r="AI934" s="246"/>
      <c r="AJ934" s="246"/>
      <c r="AK934" s="246"/>
      <c r="AL934" s="246"/>
      <c r="AM934" s="246"/>
      <c r="AN934" s="246"/>
      <c r="AO934" s="280"/>
      <c r="AP934" s="280"/>
      <c r="AQ934" s="280"/>
    </row>
    <row r="935">
      <c r="E935" s="246"/>
      <c r="F935" s="246"/>
      <c r="G935" s="1667"/>
      <c r="H935" s="246"/>
      <c r="I935" s="246"/>
      <c r="J935" s="246"/>
      <c r="L935" s="1668"/>
      <c r="M935" s="280"/>
      <c r="N935" s="246"/>
      <c r="O935" s="1232"/>
      <c r="P935" s="280"/>
      <c r="Q935" s="280"/>
      <c r="Z935" s="246"/>
      <c r="AA935" s="280"/>
      <c r="AB935" s="280"/>
      <c r="AC935" s="280"/>
      <c r="AD935" s="246"/>
      <c r="AE935" s="246"/>
      <c r="AF935" s="246"/>
      <c r="AG935" s="246"/>
      <c r="AH935" s="246"/>
      <c r="AI935" s="246"/>
      <c r="AJ935" s="246"/>
      <c r="AK935" s="246"/>
      <c r="AL935" s="246"/>
      <c r="AM935" s="246"/>
      <c r="AN935" s="246"/>
      <c r="AO935" s="280"/>
      <c r="AP935" s="280"/>
      <c r="AQ935" s="280"/>
    </row>
    <row r="936">
      <c r="E936" s="246"/>
      <c r="F936" s="246"/>
      <c r="G936" s="1667"/>
      <c r="H936" s="246"/>
      <c r="I936" s="246"/>
      <c r="J936" s="246"/>
      <c r="L936" s="1668"/>
      <c r="M936" s="280"/>
      <c r="N936" s="246"/>
      <c r="O936" s="1232"/>
      <c r="P936" s="280"/>
      <c r="Q936" s="280"/>
      <c r="Z936" s="246"/>
      <c r="AA936" s="280"/>
      <c r="AB936" s="280"/>
      <c r="AC936" s="280"/>
      <c r="AD936" s="246"/>
      <c r="AE936" s="246"/>
      <c r="AF936" s="246"/>
      <c r="AG936" s="246"/>
      <c r="AH936" s="246"/>
      <c r="AI936" s="246"/>
      <c r="AJ936" s="246"/>
      <c r="AK936" s="246"/>
      <c r="AL936" s="246"/>
      <c r="AM936" s="246"/>
      <c r="AN936" s="246"/>
      <c r="AO936" s="280"/>
      <c r="AP936" s="280"/>
      <c r="AQ936" s="280"/>
    </row>
    <row r="937">
      <c r="E937" s="246"/>
      <c r="F937" s="246"/>
      <c r="G937" s="1667"/>
      <c r="H937" s="246"/>
      <c r="I937" s="246"/>
      <c r="J937" s="246"/>
      <c r="L937" s="1668"/>
      <c r="M937" s="280"/>
      <c r="N937" s="246"/>
      <c r="O937" s="1232"/>
      <c r="P937" s="280"/>
      <c r="Q937" s="280"/>
      <c r="Z937" s="246"/>
      <c r="AA937" s="280"/>
      <c r="AB937" s="280"/>
      <c r="AC937" s="280"/>
      <c r="AD937" s="246"/>
      <c r="AE937" s="246"/>
      <c r="AF937" s="246"/>
      <c r="AG937" s="246"/>
      <c r="AH937" s="246"/>
      <c r="AI937" s="246"/>
      <c r="AJ937" s="246"/>
      <c r="AK937" s="246"/>
      <c r="AL937" s="246"/>
      <c r="AM937" s="246"/>
      <c r="AN937" s="246"/>
      <c r="AO937" s="280"/>
      <c r="AP937" s="280"/>
      <c r="AQ937" s="280"/>
    </row>
    <row r="938">
      <c r="E938" s="246"/>
      <c r="F938" s="246"/>
      <c r="G938" s="1667"/>
      <c r="H938" s="246"/>
      <c r="I938" s="246"/>
      <c r="J938" s="246"/>
      <c r="L938" s="1668"/>
      <c r="M938" s="280"/>
      <c r="N938" s="246"/>
      <c r="O938" s="1232"/>
      <c r="P938" s="280"/>
      <c r="Q938" s="280"/>
      <c r="Z938" s="246"/>
      <c r="AA938" s="280"/>
      <c r="AB938" s="280"/>
      <c r="AC938" s="280"/>
      <c r="AD938" s="246"/>
      <c r="AE938" s="246"/>
      <c r="AF938" s="246"/>
      <c r="AG938" s="246"/>
      <c r="AH938" s="246"/>
      <c r="AI938" s="246"/>
      <c r="AJ938" s="246"/>
      <c r="AK938" s="246"/>
      <c r="AL938" s="246"/>
      <c r="AM938" s="246"/>
      <c r="AN938" s="246"/>
      <c r="AO938" s="280"/>
      <c r="AP938" s="280"/>
      <c r="AQ938" s="280"/>
    </row>
    <row r="939">
      <c r="E939" s="246"/>
      <c r="F939" s="246"/>
      <c r="G939" s="1667"/>
      <c r="H939" s="246"/>
      <c r="I939" s="246"/>
      <c r="J939" s="246"/>
      <c r="L939" s="1668"/>
      <c r="M939" s="280"/>
      <c r="N939" s="246"/>
      <c r="O939" s="1232"/>
      <c r="P939" s="280"/>
      <c r="Q939" s="280"/>
      <c r="Z939" s="246"/>
      <c r="AA939" s="280"/>
      <c r="AB939" s="280"/>
      <c r="AC939" s="280"/>
      <c r="AD939" s="246"/>
      <c r="AE939" s="246"/>
      <c r="AF939" s="246"/>
      <c r="AG939" s="246"/>
      <c r="AH939" s="246"/>
      <c r="AI939" s="246"/>
      <c r="AJ939" s="246"/>
      <c r="AK939" s="246"/>
      <c r="AL939" s="246"/>
      <c r="AM939" s="246"/>
      <c r="AN939" s="246"/>
      <c r="AO939" s="280"/>
      <c r="AP939" s="280"/>
      <c r="AQ939" s="280"/>
    </row>
    <row r="940">
      <c r="E940" s="246"/>
      <c r="F940" s="246"/>
      <c r="G940" s="1667"/>
      <c r="H940" s="246"/>
      <c r="I940" s="246"/>
      <c r="J940" s="246"/>
      <c r="L940" s="1668"/>
      <c r="M940" s="280"/>
      <c r="N940" s="246"/>
      <c r="O940" s="1232"/>
      <c r="P940" s="280"/>
      <c r="Q940" s="280"/>
      <c r="Z940" s="246"/>
      <c r="AA940" s="280"/>
      <c r="AB940" s="280"/>
      <c r="AC940" s="280"/>
      <c r="AD940" s="246"/>
      <c r="AE940" s="246"/>
      <c r="AF940" s="246"/>
      <c r="AG940" s="246"/>
      <c r="AH940" s="246"/>
      <c r="AI940" s="246"/>
      <c r="AJ940" s="246"/>
      <c r="AK940" s="246"/>
      <c r="AL940" s="246"/>
      <c r="AM940" s="246"/>
      <c r="AN940" s="246"/>
      <c r="AO940" s="280"/>
      <c r="AP940" s="280"/>
      <c r="AQ940" s="280"/>
    </row>
    <row r="941">
      <c r="E941" s="246"/>
      <c r="F941" s="246"/>
      <c r="G941" s="1667"/>
      <c r="H941" s="246"/>
      <c r="I941" s="246"/>
      <c r="J941" s="246"/>
      <c r="L941" s="1668"/>
      <c r="M941" s="280"/>
      <c r="N941" s="246"/>
      <c r="O941" s="1232"/>
      <c r="P941" s="280"/>
      <c r="Q941" s="280"/>
      <c r="Z941" s="246"/>
      <c r="AA941" s="280"/>
      <c r="AB941" s="280"/>
      <c r="AC941" s="280"/>
      <c r="AD941" s="246"/>
      <c r="AE941" s="246"/>
      <c r="AF941" s="246"/>
      <c r="AG941" s="246"/>
      <c r="AH941" s="246"/>
      <c r="AI941" s="246"/>
      <c r="AJ941" s="246"/>
      <c r="AK941" s="246"/>
      <c r="AL941" s="246"/>
      <c r="AM941" s="246"/>
      <c r="AN941" s="246"/>
      <c r="AO941" s="280"/>
      <c r="AP941" s="280"/>
      <c r="AQ941" s="280"/>
    </row>
    <row r="942">
      <c r="E942" s="246"/>
      <c r="F942" s="246"/>
      <c r="G942" s="1667"/>
      <c r="H942" s="246"/>
      <c r="I942" s="246"/>
      <c r="J942" s="246"/>
      <c r="L942" s="1668"/>
      <c r="M942" s="280"/>
      <c r="N942" s="246"/>
      <c r="O942" s="1232"/>
      <c r="P942" s="280"/>
      <c r="Q942" s="280"/>
      <c r="Z942" s="246"/>
      <c r="AA942" s="280"/>
      <c r="AB942" s="280"/>
      <c r="AC942" s="280"/>
      <c r="AD942" s="246"/>
      <c r="AE942" s="246"/>
      <c r="AF942" s="246"/>
      <c r="AG942" s="246"/>
      <c r="AH942" s="246"/>
      <c r="AI942" s="246"/>
      <c r="AJ942" s="246"/>
      <c r="AK942" s="246"/>
      <c r="AL942" s="246"/>
      <c r="AM942" s="246"/>
      <c r="AN942" s="246"/>
      <c r="AO942" s="280"/>
      <c r="AP942" s="280"/>
      <c r="AQ942" s="280"/>
    </row>
    <row r="943">
      <c r="E943" s="246"/>
      <c r="F943" s="246"/>
      <c r="G943" s="1667"/>
      <c r="H943" s="246"/>
      <c r="I943" s="246"/>
      <c r="J943" s="246"/>
      <c r="L943" s="1668"/>
      <c r="M943" s="280"/>
      <c r="N943" s="246"/>
      <c r="O943" s="1232"/>
      <c r="P943" s="280"/>
      <c r="Q943" s="280"/>
      <c r="Z943" s="246"/>
      <c r="AA943" s="280"/>
      <c r="AB943" s="280"/>
      <c r="AC943" s="280"/>
      <c r="AD943" s="246"/>
      <c r="AE943" s="246"/>
      <c r="AF943" s="246"/>
      <c r="AG943" s="246"/>
      <c r="AH943" s="246"/>
      <c r="AI943" s="246"/>
      <c r="AJ943" s="246"/>
      <c r="AK943" s="246"/>
      <c r="AL943" s="246"/>
      <c r="AM943" s="246"/>
      <c r="AN943" s="246"/>
      <c r="AO943" s="280"/>
      <c r="AP943" s="280"/>
      <c r="AQ943" s="280"/>
    </row>
    <row r="944">
      <c r="E944" s="246"/>
      <c r="F944" s="246"/>
      <c r="G944" s="1667"/>
      <c r="H944" s="246"/>
      <c r="I944" s="246"/>
      <c r="J944" s="246"/>
      <c r="L944" s="1668"/>
      <c r="M944" s="280"/>
      <c r="N944" s="246"/>
      <c r="O944" s="1232"/>
      <c r="P944" s="280"/>
      <c r="Q944" s="280"/>
      <c r="Z944" s="246"/>
      <c r="AA944" s="280"/>
      <c r="AB944" s="280"/>
      <c r="AC944" s="280"/>
      <c r="AD944" s="246"/>
      <c r="AE944" s="246"/>
      <c r="AF944" s="246"/>
      <c r="AG944" s="246"/>
      <c r="AH944" s="246"/>
      <c r="AI944" s="246"/>
      <c r="AJ944" s="246"/>
      <c r="AK944" s="246"/>
      <c r="AL944" s="246"/>
      <c r="AM944" s="246"/>
      <c r="AN944" s="246"/>
      <c r="AO944" s="280"/>
      <c r="AP944" s="280"/>
      <c r="AQ944" s="280"/>
    </row>
    <row r="945">
      <c r="E945" s="246"/>
      <c r="F945" s="246"/>
      <c r="G945" s="1667"/>
      <c r="H945" s="246"/>
      <c r="I945" s="246"/>
      <c r="J945" s="246"/>
      <c r="L945" s="1668"/>
      <c r="M945" s="280"/>
      <c r="N945" s="246"/>
      <c r="O945" s="1232"/>
      <c r="P945" s="280"/>
      <c r="Q945" s="280"/>
      <c r="Z945" s="246"/>
      <c r="AA945" s="280"/>
      <c r="AB945" s="280"/>
      <c r="AC945" s="280"/>
      <c r="AD945" s="246"/>
      <c r="AE945" s="246"/>
      <c r="AF945" s="246"/>
      <c r="AG945" s="246"/>
      <c r="AH945" s="246"/>
      <c r="AI945" s="246"/>
      <c r="AJ945" s="246"/>
      <c r="AK945" s="246"/>
      <c r="AL945" s="246"/>
      <c r="AM945" s="246"/>
      <c r="AN945" s="246"/>
      <c r="AO945" s="280"/>
      <c r="AP945" s="280"/>
      <c r="AQ945" s="280"/>
    </row>
    <row r="946">
      <c r="E946" s="246"/>
      <c r="F946" s="246"/>
      <c r="G946" s="1667"/>
      <c r="H946" s="246"/>
      <c r="I946" s="246"/>
      <c r="J946" s="246"/>
      <c r="L946" s="1668"/>
      <c r="M946" s="280"/>
      <c r="N946" s="246"/>
      <c r="O946" s="1232"/>
      <c r="P946" s="280"/>
      <c r="Q946" s="280"/>
      <c r="Z946" s="246"/>
      <c r="AA946" s="280"/>
      <c r="AB946" s="280"/>
      <c r="AC946" s="280"/>
      <c r="AD946" s="246"/>
      <c r="AE946" s="246"/>
      <c r="AF946" s="246"/>
      <c r="AG946" s="246"/>
      <c r="AH946" s="246"/>
      <c r="AI946" s="246"/>
      <c r="AJ946" s="246"/>
      <c r="AK946" s="246"/>
      <c r="AL946" s="246"/>
      <c r="AM946" s="246"/>
      <c r="AN946" s="246"/>
      <c r="AO946" s="280"/>
      <c r="AP946" s="280"/>
      <c r="AQ946" s="280"/>
    </row>
    <row r="947">
      <c r="E947" s="246"/>
      <c r="F947" s="246"/>
      <c r="G947" s="1667"/>
      <c r="H947" s="246"/>
      <c r="I947" s="246"/>
      <c r="J947" s="246"/>
      <c r="L947" s="1668"/>
      <c r="M947" s="280"/>
      <c r="N947" s="246"/>
      <c r="O947" s="1232"/>
      <c r="P947" s="280"/>
      <c r="Q947" s="280"/>
      <c r="Z947" s="246"/>
      <c r="AA947" s="280"/>
      <c r="AB947" s="280"/>
      <c r="AC947" s="280"/>
      <c r="AD947" s="246"/>
      <c r="AE947" s="246"/>
      <c r="AF947" s="246"/>
      <c r="AG947" s="246"/>
      <c r="AH947" s="246"/>
      <c r="AI947" s="246"/>
      <c r="AJ947" s="246"/>
      <c r="AK947" s="246"/>
      <c r="AL947" s="246"/>
      <c r="AM947" s="246"/>
      <c r="AN947" s="246"/>
      <c r="AO947" s="280"/>
      <c r="AP947" s="280"/>
      <c r="AQ947" s="280"/>
    </row>
    <row r="948">
      <c r="E948" s="246"/>
      <c r="F948" s="246"/>
      <c r="G948" s="1667"/>
      <c r="H948" s="246"/>
      <c r="I948" s="246"/>
      <c r="J948" s="246"/>
      <c r="L948" s="1668"/>
      <c r="M948" s="280"/>
      <c r="N948" s="246"/>
      <c r="O948" s="1232"/>
      <c r="P948" s="280"/>
      <c r="Q948" s="280"/>
      <c r="Z948" s="246"/>
      <c r="AA948" s="280"/>
      <c r="AB948" s="280"/>
      <c r="AC948" s="280"/>
      <c r="AD948" s="246"/>
      <c r="AE948" s="246"/>
      <c r="AF948" s="246"/>
      <c r="AG948" s="246"/>
      <c r="AH948" s="246"/>
      <c r="AI948" s="246"/>
      <c r="AJ948" s="246"/>
      <c r="AK948" s="246"/>
      <c r="AL948" s="246"/>
      <c r="AM948" s="246"/>
      <c r="AN948" s="246"/>
      <c r="AO948" s="280"/>
      <c r="AP948" s="280"/>
      <c r="AQ948" s="280"/>
    </row>
    <row r="949">
      <c r="E949" s="246"/>
      <c r="F949" s="246"/>
      <c r="G949" s="1667"/>
      <c r="H949" s="246"/>
      <c r="I949" s="246"/>
      <c r="J949" s="246"/>
      <c r="L949" s="1668"/>
      <c r="M949" s="280"/>
      <c r="N949" s="246"/>
      <c r="O949" s="1232"/>
      <c r="P949" s="280"/>
      <c r="Q949" s="280"/>
      <c r="Z949" s="246"/>
      <c r="AA949" s="280"/>
      <c r="AB949" s="280"/>
      <c r="AC949" s="280"/>
      <c r="AD949" s="246"/>
      <c r="AE949" s="246"/>
      <c r="AF949" s="246"/>
      <c r="AG949" s="246"/>
      <c r="AH949" s="246"/>
      <c r="AI949" s="246"/>
      <c r="AJ949" s="246"/>
      <c r="AK949" s="246"/>
      <c r="AL949" s="246"/>
      <c r="AM949" s="246"/>
      <c r="AN949" s="246"/>
      <c r="AO949" s="280"/>
      <c r="AP949" s="280"/>
      <c r="AQ949" s="280"/>
    </row>
    <row r="950">
      <c r="E950" s="246"/>
      <c r="F950" s="246"/>
      <c r="G950" s="1667"/>
      <c r="H950" s="246"/>
      <c r="I950" s="246"/>
      <c r="J950" s="246"/>
      <c r="L950" s="1668"/>
      <c r="M950" s="280"/>
      <c r="N950" s="246"/>
      <c r="O950" s="1232"/>
      <c r="P950" s="280"/>
      <c r="Q950" s="280"/>
      <c r="Z950" s="246"/>
      <c r="AA950" s="280"/>
      <c r="AB950" s="280"/>
      <c r="AC950" s="280"/>
      <c r="AD950" s="246"/>
      <c r="AE950" s="246"/>
      <c r="AF950" s="246"/>
      <c r="AG950" s="246"/>
      <c r="AH950" s="246"/>
      <c r="AI950" s="246"/>
      <c r="AJ950" s="246"/>
      <c r="AK950" s="246"/>
      <c r="AL950" s="246"/>
      <c r="AM950" s="246"/>
      <c r="AN950" s="246"/>
      <c r="AO950" s="280"/>
      <c r="AP950" s="280"/>
      <c r="AQ950" s="280"/>
    </row>
    <row r="951">
      <c r="E951" s="246"/>
      <c r="F951" s="246"/>
      <c r="G951" s="1667"/>
      <c r="H951" s="246"/>
      <c r="I951" s="246"/>
      <c r="J951" s="246"/>
      <c r="L951" s="1668"/>
      <c r="M951" s="280"/>
      <c r="N951" s="246"/>
      <c r="O951" s="1232"/>
      <c r="P951" s="280"/>
      <c r="Q951" s="280"/>
      <c r="Z951" s="246"/>
      <c r="AA951" s="280"/>
      <c r="AB951" s="280"/>
      <c r="AC951" s="280"/>
      <c r="AD951" s="246"/>
      <c r="AE951" s="246"/>
      <c r="AF951" s="246"/>
      <c r="AG951" s="246"/>
      <c r="AH951" s="246"/>
      <c r="AI951" s="246"/>
      <c r="AJ951" s="246"/>
      <c r="AK951" s="246"/>
      <c r="AL951" s="246"/>
      <c r="AM951" s="246"/>
      <c r="AN951" s="246"/>
      <c r="AO951" s="280"/>
      <c r="AP951" s="280"/>
      <c r="AQ951" s="280"/>
    </row>
    <row r="952">
      <c r="E952" s="246"/>
      <c r="F952" s="246"/>
      <c r="G952" s="1667"/>
      <c r="H952" s="246"/>
      <c r="I952" s="246"/>
      <c r="J952" s="246"/>
      <c r="L952" s="1668"/>
      <c r="M952" s="280"/>
      <c r="N952" s="246"/>
      <c r="O952" s="1232"/>
      <c r="P952" s="280"/>
      <c r="Q952" s="280"/>
      <c r="Z952" s="246"/>
      <c r="AA952" s="280"/>
      <c r="AB952" s="280"/>
      <c r="AC952" s="280"/>
      <c r="AD952" s="246"/>
      <c r="AE952" s="246"/>
      <c r="AF952" s="246"/>
      <c r="AG952" s="246"/>
      <c r="AH952" s="246"/>
      <c r="AI952" s="246"/>
      <c r="AJ952" s="246"/>
      <c r="AK952" s="246"/>
      <c r="AL952" s="246"/>
      <c r="AM952" s="246"/>
      <c r="AN952" s="246"/>
      <c r="AO952" s="280"/>
      <c r="AP952" s="280"/>
      <c r="AQ952" s="280"/>
    </row>
    <row r="953">
      <c r="E953" s="246"/>
      <c r="F953" s="246"/>
      <c r="G953" s="1667"/>
      <c r="H953" s="246"/>
      <c r="I953" s="246"/>
      <c r="J953" s="246"/>
      <c r="L953" s="1668"/>
      <c r="M953" s="280"/>
      <c r="N953" s="246"/>
      <c r="O953" s="1232"/>
      <c r="P953" s="280"/>
      <c r="Q953" s="280"/>
      <c r="Z953" s="246"/>
      <c r="AA953" s="280"/>
      <c r="AB953" s="280"/>
      <c r="AC953" s="280"/>
      <c r="AD953" s="246"/>
      <c r="AE953" s="246"/>
      <c r="AF953" s="246"/>
      <c r="AG953" s="246"/>
      <c r="AH953" s="246"/>
      <c r="AI953" s="246"/>
      <c r="AJ953" s="246"/>
      <c r="AK953" s="246"/>
      <c r="AL953" s="246"/>
      <c r="AM953" s="246"/>
      <c r="AN953" s="246"/>
      <c r="AO953" s="280"/>
      <c r="AP953" s="280"/>
      <c r="AQ953" s="280"/>
    </row>
    <row r="954">
      <c r="E954" s="246"/>
      <c r="F954" s="246"/>
      <c r="G954" s="1667"/>
      <c r="H954" s="246"/>
      <c r="I954" s="246"/>
      <c r="J954" s="246"/>
      <c r="L954" s="1668"/>
      <c r="M954" s="280"/>
      <c r="N954" s="246"/>
      <c r="O954" s="1232"/>
      <c r="P954" s="280"/>
      <c r="Q954" s="280"/>
      <c r="Z954" s="246"/>
      <c r="AA954" s="280"/>
      <c r="AB954" s="280"/>
      <c r="AC954" s="280"/>
      <c r="AD954" s="246"/>
      <c r="AE954" s="246"/>
      <c r="AF954" s="246"/>
      <c r="AG954" s="246"/>
      <c r="AH954" s="246"/>
      <c r="AI954" s="246"/>
      <c r="AJ954" s="246"/>
      <c r="AK954" s="246"/>
      <c r="AL954" s="246"/>
      <c r="AM954" s="246"/>
      <c r="AN954" s="246"/>
      <c r="AO954" s="280"/>
      <c r="AP954" s="280"/>
      <c r="AQ954" s="280"/>
    </row>
    <row r="955">
      <c r="E955" s="246"/>
      <c r="F955" s="246"/>
      <c r="G955" s="1667"/>
      <c r="H955" s="246"/>
      <c r="I955" s="246"/>
      <c r="J955" s="246"/>
      <c r="L955" s="1668"/>
      <c r="M955" s="280"/>
      <c r="N955" s="246"/>
      <c r="O955" s="1232"/>
      <c r="P955" s="280"/>
      <c r="Q955" s="280"/>
      <c r="Z955" s="246"/>
      <c r="AA955" s="280"/>
      <c r="AB955" s="280"/>
      <c r="AC955" s="280"/>
      <c r="AD955" s="246"/>
      <c r="AE955" s="246"/>
      <c r="AF955" s="246"/>
      <c r="AG955" s="246"/>
      <c r="AH955" s="246"/>
      <c r="AI955" s="246"/>
      <c r="AJ955" s="246"/>
      <c r="AK955" s="246"/>
      <c r="AL955" s="246"/>
      <c r="AM955" s="246"/>
      <c r="AN955" s="246"/>
      <c r="AO955" s="280"/>
      <c r="AP955" s="280"/>
      <c r="AQ955" s="280"/>
    </row>
    <row r="956">
      <c r="E956" s="246"/>
      <c r="F956" s="246"/>
      <c r="G956" s="1667"/>
      <c r="H956" s="246"/>
      <c r="I956" s="246"/>
      <c r="J956" s="246"/>
      <c r="L956" s="1668"/>
      <c r="M956" s="280"/>
      <c r="N956" s="246"/>
      <c r="O956" s="1232"/>
      <c r="P956" s="280"/>
      <c r="Q956" s="280"/>
      <c r="Z956" s="246"/>
      <c r="AA956" s="280"/>
      <c r="AB956" s="280"/>
      <c r="AC956" s="280"/>
      <c r="AD956" s="246"/>
      <c r="AE956" s="246"/>
      <c r="AF956" s="246"/>
      <c r="AG956" s="246"/>
      <c r="AH956" s="246"/>
      <c r="AI956" s="246"/>
      <c r="AJ956" s="246"/>
      <c r="AK956" s="246"/>
      <c r="AL956" s="246"/>
      <c r="AM956" s="246"/>
      <c r="AN956" s="246"/>
      <c r="AO956" s="280"/>
      <c r="AP956" s="280"/>
      <c r="AQ956" s="280"/>
    </row>
    <row r="957">
      <c r="E957" s="246"/>
      <c r="F957" s="246"/>
      <c r="G957" s="1667"/>
      <c r="H957" s="246"/>
      <c r="I957" s="246"/>
      <c r="J957" s="246"/>
      <c r="L957" s="1668"/>
      <c r="M957" s="280"/>
      <c r="N957" s="246"/>
      <c r="O957" s="1232"/>
      <c r="P957" s="280"/>
      <c r="Q957" s="280"/>
      <c r="Z957" s="246"/>
      <c r="AA957" s="280"/>
      <c r="AB957" s="280"/>
      <c r="AC957" s="280"/>
      <c r="AD957" s="246"/>
      <c r="AE957" s="246"/>
      <c r="AF957" s="246"/>
      <c r="AG957" s="246"/>
      <c r="AH957" s="246"/>
      <c r="AI957" s="246"/>
      <c r="AJ957" s="246"/>
      <c r="AK957" s="246"/>
      <c r="AL957" s="246"/>
      <c r="AM957" s="246"/>
      <c r="AN957" s="246"/>
      <c r="AO957" s="280"/>
      <c r="AP957" s="280"/>
      <c r="AQ957" s="280"/>
    </row>
    <row r="958">
      <c r="E958" s="246"/>
      <c r="F958" s="246"/>
      <c r="G958" s="1667"/>
      <c r="H958" s="246"/>
      <c r="I958" s="246"/>
      <c r="J958" s="246"/>
      <c r="L958" s="1668"/>
      <c r="M958" s="280"/>
      <c r="N958" s="246"/>
      <c r="O958" s="1232"/>
      <c r="P958" s="280"/>
      <c r="Q958" s="280"/>
      <c r="Z958" s="246"/>
      <c r="AA958" s="280"/>
      <c r="AB958" s="280"/>
      <c r="AC958" s="280"/>
      <c r="AD958" s="246"/>
      <c r="AE958" s="246"/>
      <c r="AF958" s="246"/>
      <c r="AG958" s="246"/>
      <c r="AH958" s="246"/>
      <c r="AI958" s="246"/>
      <c r="AJ958" s="246"/>
      <c r="AK958" s="246"/>
      <c r="AL958" s="246"/>
      <c r="AM958" s="246"/>
      <c r="AN958" s="246"/>
      <c r="AO958" s="280"/>
      <c r="AP958" s="280"/>
      <c r="AQ958" s="280"/>
    </row>
    <row r="959">
      <c r="E959" s="246"/>
      <c r="F959" s="246"/>
      <c r="G959" s="1667"/>
      <c r="H959" s="246"/>
      <c r="I959" s="246"/>
      <c r="J959" s="246"/>
      <c r="L959" s="1668"/>
      <c r="M959" s="280"/>
      <c r="N959" s="246"/>
      <c r="O959" s="1232"/>
      <c r="P959" s="280"/>
      <c r="Q959" s="280"/>
      <c r="Z959" s="246"/>
      <c r="AA959" s="280"/>
      <c r="AB959" s="280"/>
      <c r="AC959" s="280"/>
      <c r="AD959" s="246"/>
      <c r="AE959" s="246"/>
      <c r="AF959" s="246"/>
      <c r="AG959" s="246"/>
      <c r="AH959" s="246"/>
      <c r="AI959" s="246"/>
      <c r="AJ959" s="246"/>
      <c r="AK959" s="246"/>
      <c r="AL959" s="246"/>
      <c r="AM959" s="246"/>
      <c r="AN959" s="246"/>
      <c r="AO959" s="280"/>
      <c r="AP959" s="280"/>
      <c r="AQ959" s="280"/>
    </row>
    <row r="960">
      <c r="E960" s="246"/>
      <c r="F960" s="246"/>
      <c r="G960" s="1667"/>
      <c r="H960" s="246"/>
      <c r="I960" s="246"/>
      <c r="J960" s="246"/>
      <c r="L960" s="1668"/>
      <c r="M960" s="280"/>
      <c r="N960" s="246"/>
      <c r="O960" s="1232"/>
      <c r="P960" s="280"/>
      <c r="Q960" s="280"/>
      <c r="Z960" s="246"/>
      <c r="AA960" s="280"/>
      <c r="AB960" s="280"/>
      <c r="AC960" s="280"/>
      <c r="AD960" s="246"/>
      <c r="AE960" s="246"/>
      <c r="AF960" s="246"/>
      <c r="AG960" s="246"/>
      <c r="AH960" s="246"/>
      <c r="AI960" s="246"/>
      <c r="AJ960" s="246"/>
      <c r="AK960" s="246"/>
      <c r="AL960" s="246"/>
      <c r="AM960" s="246"/>
      <c r="AN960" s="246"/>
      <c r="AO960" s="280"/>
      <c r="AP960" s="280"/>
      <c r="AQ960" s="280"/>
    </row>
    <row r="961">
      <c r="E961" s="246"/>
      <c r="F961" s="246"/>
      <c r="G961" s="1667"/>
      <c r="H961" s="246"/>
      <c r="I961" s="246"/>
      <c r="J961" s="246"/>
      <c r="L961" s="1668"/>
      <c r="M961" s="280"/>
      <c r="N961" s="246"/>
      <c r="O961" s="1232"/>
      <c r="P961" s="280"/>
      <c r="Q961" s="280"/>
      <c r="Z961" s="246"/>
      <c r="AA961" s="280"/>
      <c r="AB961" s="280"/>
      <c r="AC961" s="280"/>
      <c r="AD961" s="246"/>
      <c r="AE961" s="246"/>
      <c r="AF961" s="246"/>
      <c r="AG961" s="246"/>
      <c r="AH961" s="246"/>
      <c r="AI961" s="246"/>
      <c r="AJ961" s="246"/>
      <c r="AK961" s="246"/>
      <c r="AL961" s="246"/>
      <c r="AM961" s="246"/>
      <c r="AN961" s="246"/>
      <c r="AO961" s="280"/>
      <c r="AP961" s="280"/>
      <c r="AQ961" s="280"/>
    </row>
    <row r="962">
      <c r="E962" s="246"/>
      <c r="F962" s="246"/>
      <c r="G962" s="1667"/>
      <c r="H962" s="246"/>
      <c r="I962" s="246"/>
      <c r="J962" s="246"/>
      <c r="L962" s="1668"/>
      <c r="M962" s="280"/>
      <c r="N962" s="246"/>
      <c r="O962" s="1232"/>
      <c r="P962" s="280"/>
      <c r="Q962" s="280"/>
      <c r="Z962" s="246"/>
      <c r="AA962" s="280"/>
      <c r="AB962" s="280"/>
      <c r="AC962" s="280"/>
      <c r="AD962" s="246"/>
      <c r="AE962" s="246"/>
      <c r="AF962" s="246"/>
      <c r="AG962" s="246"/>
      <c r="AH962" s="246"/>
      <c r="AI962" s="246"/>
      <c r="AJ962" s="246"/>
      <c r="AK962" s="246"/>
      <c r="AL962" s="246"/>
      <c r="AM962" s="246"/>
      <c r="AN962" s="246"/>
      <c r="AO962" s="280"/>
      <c r="AP962" s="280"/>
      <c r="AQ962" s="280"/>
    </row>
    <row r="963">
      <c r="E963" s="246"/>
      <c r="F963" s="246"/>
      <c r="G963" s="1667"/>
      <c r="H963" s="246"/>
      <c r="I963" s="246"/>
      <c r="J963" s="246"/>
      <c r="L963" s="1668"/>
      <c r="M963" s="280"/>
      <c r="N963" s="246"/>
      <c r="O963" s="1232"/>
      <c r="P963" s="280"/>
      <c r="Q963" s="280"/>
      <c r="Z963" s="246"/>
      <c r="AA963" s="280"/>
      <c r="AB963" s="280"/>
      <c r="AC963" s="280"/>
      <c r="AD963" s="246"/>
      <c r="AE963" s="246"/>
      <c r="AF963" s="246"/>
      <c r="AG963" s="246"/>
      <c r="AH963" s="246"/>
      <c r="AI963" s="246"/>
      <c r="AJ963" s="246"/>
      <c r="AK963" s="246"/>
      <c r="AL963" s="246"/>
      <c r="AM963" s="246"/>
      <c r="AN963" s="246"/>
      <c r="AO963" s="280"/>
      <c r="AP963" s="280"/>
      <c r="AQ963" s="280"/>
    </row>
    <row r="964">
      <c r="E964" s="246"/>
      <c r="F964" s="246"/>
      <c r="G964" s="1667"/>
      <c r="H964" s="246"/>
      <c r="I964" s="246"/>
      <c r="J964" s="246"/>
      <c r="L964" s="1668"/>
      <c r="M964" s="280"/>
      <c r="N964" s="246"/>
      <c r="O964" s="1232"/>
      <c r="P964" s="280"/>
      <c r="Q964" s="280"/>
      <c r="Z964" s="246"/>
      <c r="AA964" s="280"/>
      <c r="AB964" s="280"/>
      <c r="AC964" s="280"/>
      <c r="AD964" s="246"/>
      <c r="AE964" s="246"/>
      <c r="AF964" s="246"/>
      <c r="AG964" s="246"/>
      <c r="AH964" s="246"/>
      <c r="AI964" s="246"/>
      <c r="AJ964" s="246"/>
      <c r="AK964" s="246"/>
      <c r="AL964" s="246"/>
      <c r="AM964" s="246"/>
      <c r="AN964" s="246"/>
      <c r="AO964" s="280"/>
      <c r="AP964" s="280"/>
      <c r="AQ964" s="280"/>
    </row>
    <row r="965">
      <c r="E965" s="246"/>
      <c r="F965" s="246"/>
      <c r="G965" s="1667"/>
      <c r="H965" s="246"/>
      <c r="I965" s="246"/>
      <c r="J965" s="246"/>
      <c r="L965" s="1668"/>
      <c r="M965" s="280"/>
      <c r="N965" s="246"/>
      <c r="O965" s="1232"/>
      <c r="P965" s="280"/>
      <c r="Q965" s="280"/>
      <c r="Z965" s="246"/>
      <c r="AA965" s="280"/>
      <c r="AB965" s="280"/>
      <c r="AC965" s="280"/>
      <c r="AD965" s="246"/>
      <c r="AE965" s="246"/>
      <c r="AF965" s="246"/>
      <c r="AG965" s="246"/>
      <c r="AH965" s="246"/>
      <c r="AI965" s="246"/>
      <c r="AJ965" s="246"/>
      <c r="AK965" s="246"/>
      <c r="AL965" s="246"/>
      <c r="AM965" s="246"/>
      <c r="AN965" s="246"/>
      <c r="AO965" s="280"/>
      <c r="AP965" s="280"/>
      <c r="AQ965" s="280"/>
    </row>
    <row r="966">
      <c r="E966" s="246"/>
      <c r="F966" s="246"/>
      <c r="G966" s="1667"/>
      <c r="H966" s="246"/>
      <c r="I966" s="246"/>
      <c r="J966" s="246"/>
      <c r="L966" s="1668"/>
      <c r="M966" s="280"/>
      <c r="N966" s="246"/>
      <c r="O966" s="1232"/>
      <c r="P966" s="280"/>
      <c r="Q966" s="280"/>
      <c r="Z966" s="246"/>
      <c r="AA966" s="280"/>
      <c r="AB966" s="280"/>
      <c r="AC966" s="280"/>
      <c r="AD966" s="246"/>
      <c r="AE966" s="246"/>
      <c r="AF966" s="246"/>
      <c r="AG966" s="246"/>
      <c r="AH966" s="246"/>
      <c r="AI966" s="246"/>
      <c r="AJ966" s="246"/>
      <c r="AK966" s="246"/>
      <c r="AL966" s="246"/>
      <c r="AM966" s="246"/>
      <c r="AN966" s="246"/>
      <c r="AO966" s="280"/>
      <c r="AP966" s="280"/>
      <c r="AQ966" s="280"/>
    </row>
    <row r="967">
      <c r="E967" s="246"/>
      <c r="F967" s="246"/>
      <c r="G967" s="1667"/>
      <c r="H967" s="246"/>
      <c r="I967" s="246"/>
      <c r="J967" s="246"/>
      <c r="L967" s="1668"/>
      <c r="M967" s="280"/>
      <c r="N967" s="246"/>
      <c r="O967" s="1232"/>
      <c r="P967" s="280"/>
      <c r="Q967" s="280"/>
      <c r="Z967" s="246"/>
      <c r="AA967" s="280"/>
      <c r="AB967" s="280"/>
      <c r="AC967" s="280"/>
      <c r="AD967" s="246"/>
      <c r="AE967" s="246"/>
      <c r="AF967" s="246"/>
      <c r="AG967" s="246"/>
      <c r="AH967" s="246"/>
      <c r="AI967" s="246"/>
      <c r="AJ967" s="246"/>
      <c r="AK967" s="246"/>
      <c r="AL967" s="246"/>
      <c r="AM967" s="246"/>
      <c r="AN967" s="246"/>
      <c r="AO967" s="280"/>
      <c r="AP967" s="280"/>
      <c r="AQ967" s="280"/>
    </row>
    <row r="968">
      <c r="E968" s="246"/>
      <c r="F968" s="246"/>
      <c r="G968" s="1667"/>
      <c r="H968" s="246"/>
      <c r="I968" s="246"/>
      <c r="J968" s="246"/>
      <c r="L968" s="1668"/>
      <c r="M968" s="280"/>
      <c r="N968" s="246"/>
      <c r="O968" s="1232"/>
      <c r="P968" s="280"/>
      <c r="Q968" s="280"/>
      <c r="Z968" s="246"/>
      <c r="AA968" s="280"/>
      <c r="AB968" s="280"/>
      <c r="AC968" s="280"/>
      <c r="AD968" s="246"/>
      <c r="AE968" s="246"/>
      <c r="AF968" s="246"/>
      <c r="AG968" s="246"/>
      <c r="AH968" s="246"/>
      <c r="AI968" s="246"/>
      <c r="AJ968" s="246"/>
      <c r="AK968" s="246"/>
      <c r="AL968" s="246"/>
      <c r="AM968" s="246"/>
      <c r="AN968" s="246"/>
      <c r="AO968" s="280"/>
      <c r="AP968" s="280"/>
      <c r="AQ968" s="280"/>
    </row>
    <row r="969">
      <c r="E969" s="246"/>
      <c r="F969" s="246"/>
      <c r="G969" s="1667"/>
      <c r="H969" s="246"/>
      <c r="I969" s="246"/>
      <c r="J969" s="246"/>
      <c r="L969" s="1668"/>
      <c r="M969" s="280"/>
      <c r="N969" s="246"/>
      <c r="O969" s="1232"/>
      <c r="P969" s="280"/>
      <c r="Q969" s="280"/>
      <c r="Z969" s="246"/>
      <c r="AA969" s="280"/>
      <c r="AB969" s="280"/>
      <c r="AC969" s="280"/>
      <c r="AD969" s="246"/>
      <c r="AE969" s="246"/>
      <c r="AF969" s="246"/>
      <c r="AG969" s="246"/>
      <c r="AH969" s="246"/>
      <c r="AI969" s="246"/>
      <c r="AJ969" s="246"/>
      <c r="AK969" s="246"/>
      <c r="AL969" s="246"/>
      <c r="AM969" s="246"/>
      <c r="AN969" s="246"/>
      <c r="AO969" s="280"/>
      <c r="AP969" s="280"/>
      <c r="AQ969" s="280"/>
    </row>
    <row r="970">
      <c r="E970" s="246"/>
      <c r="F970" s="246"/>
      <c r="G970" s="1667"/>
      <c r="H970" s="246"/>
      <c r="I970" s="246"/>
      <c r="J970" s="246"/>
      <c r="L970" s="1668"/>
      <c r="M970" s="280"/>
      <c r="N970" s="246"/>
      <c r="O970" s="1232"/>
      <c r="P970" s="280"/>
      <c r="Q970" s="280"/>
      <c r="Z970" s="246"/>
      <c r="AA970" s="280"/>
      <c r="AB970" s="280"/>
      <c r="AC970" s="280"/>
      <c r="AD970" s="246"/>
      <c r="AE970" s="246"/>
      <c r="AF970" s="246"/>
      <c r="AG970" s="246"/>
      <c r="AH970" s="246"/>
      <c r="AI970" s="246"/>
      <c r="AJ970" s="246"/>
      <c r="AK970" s="246"/>
      <c r="AL970" s="246"/>
      <c r="AM970" s="246"/>
      <c r="AN970" s="246"/>
      <c r="AO970" s="280"/>
      <c r="AP970" s="280"/>
      <c r="AQ970" s="280"/>
    </row>
    <row r="971">
      <c r="E971" s="246"/>
      <c r="F971" s="246"/>
      <c r="G971" s="1667"/>
      <c r="H971" s="246"/>
      <c r="I971" s="246"/>
      <c r="J971" s="246"/>
      <c r="L971" s="1668"/>
      <c r="M971" s="280"/>
      <c r="N971" s="246"/>
      <c r="O971" s="1232"/>
      <c r="P971" s="280"/>
      <c r="Q971" s="280"/>
      <c r="Z971" s="246"/>
      <c r="AA971" s="280"/>
      <c r="AB971" s="280"/>
      <c r="AC971" s="280"/>
      <c r="AD971" s="246"/>
      <c r="AE971" s="246"/>
      <c r="AF971" s="246"/>
      <c r="AG971" s="246"/>
      <c r="AH971" s="246"/>
      <c r="AI971" s="246"/>
      <c r="AJ971" s="246"/>
      <c r="AK971" s="246"/>
      <c r="AL971" s="246"/>
      <c r="AM971" s="246"/>
      <c r="AN971" s="246"/>
      <c r="AO971" s="280"/>
      <c r="AP971" s="280"/>
      <c r="AQ971" s="280"/>
    </row>
    <row r="972">
      <c r="E972" s="246"/>
      <c r="F972" s="246"/>
      <c r="G972" s="1667"/>
      <c r="H972" s="246"/>
      <c r="I972" s="246"/>
      <c r="J972" s="246"/>
      <c r="L972" s="1668"/>
      <c r="M972" s="280"/>
      <c r="N972" s="246"/>
      <c r="O972" s="1232"/>
      <c r="P972" s="280"/>
      <c r="Q972" s="280"/>
      <c r="Z972" s="246"/>
      <c r="AA972" s="280"/>
      <c r="AB972" s="280"/>
      <c r="AC972" s="280"/>
      <c r="AD972" s="246"/>
      <c r="AE972" s="246"/>
      <c r="AF972" s="246"/>
      <c r="AG972" s="246"/>
      <c r="AH972" s="246"/>
      <c r="AI972" s="246"/>
      <c r="AJ972" s="246"/>
      <c r="AK972" s="246"/>
      <c r="AL972" s="246"/>
      <c r="AM972" s="246"/>
      <c r="AN972" s="246"/>
      <c r="AO972" s="280"/>
      <c r="AP972" s="280"/>
      <c r="AQ972" s="280"/>
    </row>
    <row r="973">
      <c r="E973" s="246"/>
      <c r="F973" s="246"/>
      <c r="G973" s="1667"/>
      <c r="H973" s="246"/>
      <c r="I973" s="246"/>
      <c r="J973" s="246"/>
      <c r="L973" s="1668"/>
      <c r="M973" s="280"/>
      <c r="N973" s="246"/>
      <c r="O973" s="1232"/>
      <c r="P973" s="280"/>
      <c r="Q973" s="280"/>
      <c r="Z973" s="246"/>
      <c r="AA973" s="280"/>
      <c r="AB973" s="280"/>
      <c r="AC973" s="280"/>
      <c r="AD973" s="246"/>
      <c r="AE973" s="246"/>
      <c r="AF973" s="246"/>
      <c r="AG973" s="246"/>
      <c r="AH973" s="246"/>
      <c r="AI973" s="246"/>
      <c r="AJ973" s="246"/>
      <c r="AK973" s="246"/>
      <c r="AL973" s="246"/>
      <c r="AM973" s="246"/>
      <c r="AN973" s="246"/>
      <c r="AO973" s="280"/>
      <c r="AP973" s="280"/>
      <c r="AQ973" s="280"/>
    </row>
    <row r="974">
      <c r="E974" s="246"/>
      <c r="F974" s="246"/>
      <c r="G974" s="1667"/>
      <c r="H974" s="246"/>
      <c r="I974" s="246"/>
      <c r="J974" s="246"/>
      <c r="L974" s="1668"/>
      <c r="M974" s="280"/>
      <c r="N974" s="246"/>
      <c r="O974" s="1232"/>
      <c r="P974" s="280"/>
      <c r="Q974" s="280"/>
      <c r="Z974" s="246"/>
      <c r="AA974" s="280"/>
      <c r="AB974" s="280"/>
      <c r="AC974" s="280"/>
      <c r="AD974" s="246"/>
      <c r="AE974" s="246"/>
      <c r="AF974" s="246"/>
      <c r="AG974" s="246"/>
      <c r="AH974" s="246"/>
      <c r="AI974" s="246"/>
      <c r="AJ974" s="246"/>
      <c r="AK974" s="246"/>
      <c r="AL974" s="246"/>
      <c r="AM974" s="246"/>
      <c r="AN974" s="246"/>
      <c r="AO974" s="280"/>
      <c r="AP974" s="280"/>
      <c r="AQ974" s="280"/>
    </row>
    <row r="975">
      <c r="E975" s="246"/>
      <c r="F975" s="246"/>
      <c r="G975" s="1667"/>
      <c r="H975" s="246"/>
      <c r="I975" s="246"/>
      <c r="J975" s="246"/>
      <c r="L975" s="1668"/>
      <c r="M975" s="280"/>
      <c r="N975" s="246"/>
      <c r="O975" s="1232"/>
      <c r="P975" s="280"/>
      <c r="Q975" s="280"/>
      <c r="Z975" s="246"/>
      <c r="AA975" s="280"/>
      <c r="AB975" s="280"/>
      <c r="AC975" s="280"/>
      <c r="AD975" s="246"/>
      <c r="AE975" s="246"/>
      <c r="AF975" s="246"/>
      <c r="AG975" s="246"/>
      <c r="AH975" s="246"/>
      <c r="AI975" s="246"/>
      <c r="AJ975" s="246"/>
      <c r="AK975" s="246"/>
      <c r="AL975" s="246"/>
      <c r="AM975" s="246"/>
      <c r="AN975" s="246"/>
      <c r="AO975" s="280"/>
      <c r="AP975" s="280"/>
      <c r="AQ975" s="280"/>
    </row>
    <row r="976">
      <c r="E976" s="246"/>
      <c r="F976" s="246"/>
      <c r="G976" s="1667"/>
      <c r="H976" s="246"/>
      <c r="I976" s="246"/>
      <c r="J976" s="246"/>
      <c r="L976" s="1668"/>
      <c r="M976" s="280"/>
      <c r="N976" s="246"/>
      <c r="O976" s="1232"/>
      <c r="P976" s="280"/>
      <c r="Q976" s="280"/>
      <c r="Z976" s="246"/>
      <c r="AA976" s="280"/>
      <c r="AB976" s="280"/>
      <c r="AC976" s="280"/>
      <c r="AD976" s="246"/>
      <c r="AE976" s="246"/>
      <c r="AF976" s="246"/>
      <c r="AG976" s="246"/>
      <c r="AH976" s="246"/>
      <c r="AI976" s="246"/>
      <c r="AJ976" s="246"/>
      <c r="AK976" s="246"/>
      <c r="AL976" s="246"/>
      <c r="AM976" s="246"/>
      <c r="AN976" s="246"/>
      <c r="AO976" s="280"/>
      <c r="AP976" s="280"/>
      <c r="AQ976" s="280"/>
    </row>
    <row r="977">
      <c r="E977" s="246"/>
      <c r="F977" s="246"/>
      <c r="G977" s="1667"/>
      <c r="H977" s="246"/>
      <c r="I977" s="246"/>
      <c r="J977" s="246"/>
      <c r="L977" s="1668"/>
      <c r="M977" s="280"/>
      <c r="N977" s="246"/>
      <c r="O977" s="1232"/>
      <c r="P977" s="280"/>
      <c r="Q977" s="280"/>
      <c r="Z977" s="246"/>
      <c r="AA977" s="280"/>
      <c r="AB977" s="280"/>
      <c r="AC977" s="280"/>
      <c r="AD977" s="246"/>
      <c r="AE977" s="246"/>
      <c r="AF977" s="246"/>
      <c r="AG977" s="246"/>
      <c r="AH977" s="246"/>
      <c r="AI977" s="246"/>
      <c r="AJ977" s="246"/>
      <c r="AK977" s="246"/>
      <c r="AL977" s="246"/>
      <c r="AM977" s="246"/>
      <c r="AN977" s="246"/>
      <c r="AO977" s="280"/>
      <c r="AP977" s="280"/>
      <c r="AQ977" s="280"/>
    </row>
    <row r="978">
      <c r="E978" s="246"/>
      <c r="F978" s="246"/>
      <c r="G978" s="1667"/>
      <c r="H978" s="246"/>
      <c r="I978" s="246"/>
      <c r="J978" s="246"/>
      <c r="L978" s="1668"/>
      <c r="M978" s="280"/>
      <c r="N978" s="246"/>
      <c r="O978" s="1232"/>
      <c r="P978" s="280"/>
      <c r="Q978" s="280"/>
      <c r="Z978" s="246"/>
      <c r="AA978" s="280"/>
      <c r="AB978" s="280"/>
      <c r="AC978" s="280"/>
      <c r="AD978" s="246"/>
      <c r="AE978" s="246"/>
      <c r="AF978" s="246"/>
      <c r="AG978" s="246"/>
      <c r="AH978" s="246"/>
      <c r="AI978" s="246"/>
      <c r="AJ978" s="246"/>
      <c r="AK978" s="246"/>
      <c r="AL978" s="246"/>
      <c r="AM978" s="246"/>
      <c r="AN978" s="246"/>
      <c r="AO978" s="280"/>
      <c r="AP978" s="280"/>
      <c r="AQ978" s="280"/>
    </row>
    <row r="979">
      <c r="E979" s="246"/>
      <c r="F979" s="246"/>
      <c r="G979" s="1667"/>
      <c r="H979" s="246"/>
      <c r="I979" s="246"/>
      <c r="J979" s="246"/>
      <c r="L979" s="1668"/>
      <c r="M979" s="280"/>
      <c r="N979" s="246"/>
      <c r="O979" s="1232"/>
      <c r="P979" s="280"/>
      <c r="Q979" s="280"/>
      <c r="Z979" s="246"/>
      <c r="AA979" s="280"/>
      <c r="AB979" s="280"/>
      <c r="AC979" s="280"/>
      <c r="AD979" s="246"/>
      <c r="AE979" s="246"/>
      <c r="AF979" s="246"/>
      <c r="AG979" s="246"/>
      <c r="AH979" s="246"/>
      <c r="AI979" s="246"/>
      <c r="AJ979" s="246"/>
      <c r="AK979" s="246"/>
      <c r="AL979" s="246"/>
      <c r="AM979" s="246"/>
      <c r="AN979" s="246"/>
      <c r="AO979" s="280"/>
      <c r="AP979" s="280"/>
      <c r="AQ979" s="280"/>
    </row>
    <row r="980">
      <c r="E980" s="246"/>
      <c r="F980" s="246"/>
      <c r="G980" s="1667"/>
      <c r="H980" s="246"/>
      <c r="I980" s="246"/>
      <c r="J980" s="246"/>
      <c r="L980" s="1668"/>
      <c r="M980" s="280"/>
      <c r="N980" s="246"/>
      <c r="O980" s="1232"/>
      <c r="P980" s="280"/>
      <c r="Q980" s="280"/>
      <c r="Z980" s="246"/>
      <c r="AA980" s="280"/>
      <c r="AB980" s="280"/>
      <c r="AC980" s="280"/>
      <c r="AD980" s="246"/>
      <c r="AE980" s="246"/>
      <c r="AF980" s="246"/>
      <c r="AG980" s="246"/>
      <c r="AH980" s="246"/>
      <c r="AI980" s="246"/>
      <c r="AJ980" s="246"/>
      <c r="AK980" s="246"/>
      <c r="AL980" s="246"/>
      <c r="AM980" s="246"/>
      <c r="AN980" s="246"/>
      <c r="AO980" s="280"/>
      <c r="AP980" s="280"/>
      <c r="AQ980" s="280"/>
    </row>
    <row r="981">
      <c r="E981" s="246"/>
      <c r="F981" s="246"/>
      <c r="G981" s="1667"/>
      <c r="H981" s="246"/>
      <c r="I981" s="246"/>
      <c r="J981" s="246"/>
      <c r="L981" s="1668"/>
      <c r="M981" s="280"/>
      <c r="N981" s="246"/>
      <c r="O981" s="1232"/>
      <c r="P981" s="280"/>
      <c r="Q981" s="280"/>
      <c r="Z981" s="246"/>
      <c r="AA981" s="280"/>
      <c r="AB981" s="280"/>
      <c r="AC981" s="280"/>
      <c r="AD981" s="246"/>
      <c r="AE981" s="246"/>
      <c r="AF981" s="246"/>
      <c r="AG981" s="246"/>
      <c r="AH981" s="246"/>
      <c r="AI981" s="246"/>
      <c r="AJ981" s="246"/>
      <c r="AK981" s="246"/>
      <c r="AL981" s="246"/>
      <c r="AM981" s="246"/>
      <c r="AN981" s="246"/>
      <c r="AO981" s="280"/>
      <c r="AP981" s="280"/>
      <c r="AQ981" s="280"/>
    </row>
    <row r="982">
      <c r="E982" s="246"/>
      <c r="F982" s="246"/>
      <c r="G982" s="1667"/>
      <c r="H982" s="246"/>
      <c r="I982" s="246"/>
      <c r="J982" s="246"/>
      <c r="L982" s="1668"/>
      <c r="M982" s="280"/>
      <c r="N982" s="246"/>
      <c r="O982" s="1232"/>
      <c r="P982" s="280"/>
      <c r="Q982" s="280"/>
      <c r="Z982" s="246"/>
      <c r="AA982" s="280"/>
      <c r="AB982" s="280"/>
      <c r="AC982" s="280"/>
      <c r="AD982" s="246"/>
      <c r="AE982" s="246"/>
      <c r="AF982" s="246"/>
      <c r="AG982" s="246"/>
      <c r="AH982" s="246"/>
      <c r="AI982" s="246"/>
      <c r="AJ982" s="246"/>
      <c r="AK982" s="246"/>
      <c r="AL982" s="246"/>
      <c r="AM982" s="246"/>
      <c r="AN982" s="246"/>
      <c r="AO982" s="280"/>
      <c r="AP982" s="280"/>
      <c r="AQ982" s="280"/>
    </row>
    <row r="983">
      <c r="E983" s="246"/>
      <c r="F983" s="246"/>
      <c r="G983" s="1667"/>
      <c r="H983" s="246"/>
      <c r="I983" s="246"/>
      <c r="J983" s="246"/>
      <c r="L983" s="1668"/>
      <c r="M983" s="280"/>
      <c r="N983" s="246"/>
      <c r="O983" s="1232"/>
      <c r="P983" s="280"/>
      <c r="Q983" s="280"/>
      <c r="Z983" s="246"/>
      <c r="AA983" s="280"/>
      <c r="AB983" s="280"/>
      <c r="AC983" s="280"/>
      <c r="AD983" s="246"/>
      <c r="AE983" s="246"/>
      <c r="AF983" s="246"/>
      <c r="AG983" s="246"/>
      <c r="AH983" s="246"/>
      <c r="AI983" s="246"/>
      <c r="AJ983" s="246"/>
      <c r="AK983" s="246"/>
      <c r="AL983" s="246"/>
      <c r="AM983" s="246"/>
      <c r="AN983" s="246"/>
      <c r="AO983" s="280"/>
      <c r="AP983" s="280"/>
      <c r="AQ983" s="280"/>
    </row>
    <row r="984">
      <c r="E984" s="246"/>
      <c r="F984" s="246"/>
      <c r="G984" s="1667"/>
      <c r="H984" s="246"/>
      <c r="I984" s="246"/>
      <c r="J984" s="246"/>
      <c r="L984" s="1668"/>
      <c r="M984" s="280"/>
      <c r="N984" s="246"/>
      <c r="O984" s="1232"/>
      <c r="P984" s="280"/>
      <c r="Q984" s="280"/>
      <c r="Z984" s="246"/>
      <c r="AA984" s="280"/>
      <c r="AB984" s="280"/>
      <c r="AC984" s="280"/>
      <c r="AD984" s="246"/>
      <c r="AE984" s="246"/>
      <c r="AF984" s="246"/>
      <c r="AG984" s="246"/>
      <c r="AH984" s="246"/>
      <c r="AI984" s="246"/>
      <c r="AJ984" s="246"/>
      <c r="AK984" s="246"/>
      <c r="AL984" s="246"/>
      <c r="AM984" s="246"/>
      <c r="AN984" s="246"/>
      <c r="AO984" s="280"/>
      <c r="AP984" s="280"/>
      <c r="AQ984" s="280"/>
    </row>
    <row r="985">
      <c r="E985" s="246"/>
      <c r="F985" s="246"/>
      <c r="G985" s="1667"/>
      <c r="H985" s="246"/>
      <c r="I985" s="246"/>
      <c r="J985" s="246"/>
      <c r="L985" s="1668"/>
      <c r="M985" s="280"/>
      <c r="N985" s="246"/>
      <c r="O985" s="1232"/>
      <c r="P985" s="280"/>
      <c r="Q985" s="280"/>
      <c r="Z985" s="246"/>
      <c r="AA985" s="280"/>
      <c r="AB985" s="280"/>
      <c r="AC985" s="280"/>
      <c r="AD985" s="246"/>
      <c r="AE985" s="246"/>
      <c r="AF985" s="246"/>
      <c r="AG985" s="246"/>
      <c r="AH985" s="246"/>
      <c r="AI985" s="246"/>
      <c r="AJ985" s="246"/>
      <c r="AK985" s="246"/>
      <c r="AL985" s="246"/>
      <c r="AM985" s="246"/>
      <c r="AN985" s="246"/>
      <c r="AO985" s="280"/>
      <c r="AP985" s="280"/>
      <c r="AQ985" s="280"/>
    </row>
    <row r="986">
      <c r="E986" s="246"/>
      <c r="F986" s="246"/>
      <c r="G986" s="1667"/>
      <c r="H986" s="246"/>
      <c r="I986" s="246"/>
      <c r="J986" s="246"/>
      <c r="L986" s="1668"/>
      <c r="M986" s="280"/>
      <c r="N986" s="246"/>
      <c r="O986" s="1232"/>
      <c r="P986" s="280"/>
      <c r="Q986" s="280"/>
      <c r="Z986" s="246"/>
      <c r="AA986" s="280"/>
      <c r="AB986" s="280"/>
      <c r="AC986" s="280"/>
      <c r="AD986" s="246"/>
      <c r="AE986" s="246"/>
      <c r="AF986" s="246"/>
      <c r="AG986" s="246"/>
      <c r="AH986" s="246"/>
      <c r="AI986" s="246"/>
      <c r="AJ986" s="246"/>
      <c r="AK986" s="246"/>
      <c r="AL986" s="246"/>
      <c r="AM986" s="246"/>
      <c r="AN986" s="246"/>
      <c r="AO986" s="280"/>
      <c r="AP986" s="280"/>
      <c r="AQ986" s="280"/>
    </row>
    <row r="987">
      <c r="E987" s="246"/>
      <c r="F987" s="246"/>
      <c r="G987" s="1667"/>
      <c r="H987" s="246"/>
      <c r="I987" s="246"/>
      <c r="J987" s="246"/>
      <c r="L987" s="1668"/>
      <c r="M987" s="280"/>
      <c r="N987" s="246"/>
      <c r="O987" s="1232"/>
      <c r="P987" s="280"/>
      <c r="Q987" s="280"/>
      <c r="Z987" s="246"/>
      <c r="AA987" s="280"/>
      <c r="AB987" s="280"/>
      <c r="AC987" s="280"/>
      <c r="AD987" s="246"/>
      <c r="AE987" s="246"/>
      <c r="AF987" s="246"/>
      <c r="AG987" s="246"/>
      <c r="AH987" s="246"/>
      <c r="AI987" s="246"/>
      <c r="AJ987" s="246"/>
      <c r="AK987" s="246"/>
      <c r="AL987" s="246"/>
      <c r="AM987" s="246"/>
      <c r="AN987" s="246"/>
      <c r="AO987" s="280"/>
      <c r="AP987" s="280"/>
      <c r="AQ987" s="280"/>
    </row>
    <row r="988">
      <c r="E988" s="246"/>
      <c r="F988" s="246"/>
      <c r="G988" s="1667"/>
      <c r="H988" s="246"/>
      <c r="I988" s="246"/>
      <c r="J988" s="246"/>
      <c r="L988" s="1668"/>
      <c r="M988" s="280"/>
      <c r="N988" s="246"/>
      <c r="O988" s="1232"/>
      <c r="P988" s="280"/>
      <c r="Q988" s="280"/>
      <c r="Z988" s="246"/>
      <c r="AA988" s="280"/>
      <c r="AB988" s="280"/>
      <c r="AC988" s="280"/>
      <c r="AD988" s="246"/>
      <c r="AE988" s="246"/>
      <c r="AF988" s="246"/>
      <c r="AG988" s="246"/>
      <c r="AH988" s="246"/>
      <c r="AI988" s="246"/>
      <c r="AJ988" s="246"/>
      <c r="AK988" s="246"/>
      <c r="AL988" s="246"/>
      <c r="AM988" s="246"/>
      <c r="AN988" s="246"/>
      <c r="AO988" s="280"/>
      <c r="AP988" s="280"/>
      <c r="AQ988" s="280"/>
    </row>
    <row r="989">
      <c r="E989" s="246"/>
      <c r="F989" s="246"/>
      <c r="G989" s="1667"/>
      <c r="H989" s="246"/>
      <c r="I989" s="246"/>
      <c r="J989" s="246"/>
      <c r="L989" s="1668"/>
      <c r="M989" s="280"/>
      <c r="N989" s="246"/>
      <c r="O989" s="1232"/>
      <c r="P989" s="280"/>
      <c r="Q989" s="280"/>
      <c r="Z989" s="246"/>
      <c r="AA989" s="280"/>
      <c r="AB989" s="280"/>
      <c r="AC989" s="280"/>
      <c r="AD989" s="246"/>
      <c r="AE989" s="246"/>
      <c r="AF989" s="246"/>
      <c r="AG989" s="246"/>
      <c r="AH989" s="246"/>
      <c r="AI989" s="246"/>
      <c r="AJ989" s="246"/>
      <c r="AK989" s="246"/>
      <c r="AL989" s="246"/>
      <c r="AM989" s="246"/>
      <c r="AN989" s="246"/>
      <c r="AO989" s="280"/>
      <c r="AP989" s="280"/>
      <c r="AQ989" s="280"/>
    </row>
    <row r="990">
      <c r="E990" s="246"/>
      <c r="F990" s="246"/>
      <c r="G990" s="1667"/>
      <c r="H990" s="246"/>
      <c r="I990" s="246"/>
      <c r="J990" s="246"/>
      <c r="L990" s="1668"/>
      <c r="M990" s="280"/>
      <c r="N990" s="246"/>
      <c r="O990" s="1232"/>
      <c r="P990" s="280"/>
      <c r="Q990" s="280"/>
      <c r="Z990" s="246"/>
      <c r="AA990" s="280"/>
      <c r="AB990" s="280"/>
      <c r="AC990" s="280"/>
      <c r="AD990" s="246"/>
      <c r="AE990" s="246"/>
      <c r="AF990" s="246"/>
      <c r="AG990" s="246"/>
      <c r="AH990" s="246"/>
      <c r="AI990" s="246"/>
      <c r="AJ990" s="246"/>
      <c r="AK990" s="246"/>
      <c r="AL990" s="246"/>
      <c r="AM990" s="246"/>
      <c r="AN990" s="246"/>
      <c r="AO990" s="280"/>
      <c r="AP990" s="280"/>
      <c r="AQ990" s="280"/>
    </row>
    <row r="991">
      <c r="E991" s="246"/>
      <c r="F991" s="246"/>
      <c r="G991" s="1667"/>
      <c r="H991" s="246"/>
      <c r="I991" s="246"/>
      <c r="J991" s="246"/>
      <c r="L991" s="1668"/>
      <c r="M991" s="280"/>
      <c r="N991" s="246"/>
      <c r="O991" s="1232"/>
      <c r="P991" s="280"/>
      <c r="Q991" s="280"/>
      <c r="Z991" s="246"/>
      <c r="AA991" s="280"/>
      <c r="AB991" s="280"/>
      <c r="AC991" s="280"/>
      <c r="AD991" s="246"/>
      <c r="AE991" s="246"/>
      <c r="AF991" s="246"/>
      <c r="AG991" s="246"/>
      <c r="AH991" s="246"/>
      <c r="AI991" s="246"/>
      <c r="AJ991" s="246"/>
      <c r="AK991" s="246"/>
      <c r="AL991" s="246"/>
      <c r="AM991" s="246"/>
      <c r="AN991" s="246"/>
      <c r="AO991" s="280"/>
      <c r="AP991" s="280"/>
      <c r="AQ991" s="280"/>
    </row>
    <row r="992">
      <c r="E992" s="246"/>
      <c r="F992" s="246"/>
      <c r="G992" s="1667"/>
      <c r="H992" s="246"/>
      <c r="I992" s="246"/>
      <c r="J992" s="246"/>
      <c r="L992" s="1668"/>
      <c r="M992" s="280"/>
      <c r="N992" s="246"/>
      <c r="O992" s="1232"/>
      <c r="P992" s="280"/>
      <c r="Q992" s="280"/>
      <c r="Z992" s="246"/>
      <c r="AA992" s="280"/>
      <c r="AB992" s="280"/>
      <c r="AC992" s="280"/>
      <c r="AD992" s="246"/>
      <c r="AE992" s="246"/>
      <c r="AF992" s="246"/>
      <c r="AG992" s="246"/>
      <c r="AH992" s="246"/>
      <c r="AI992" s="246"/>
      <c r="AJ992" s="246"/>
      <c r="AK992" s="246"/>
      <c r="AL992" s="246"/>
      <c r="AM992" s="246"/>
      <c r="AN992" s="246"/>
      <c r="AO992" s="280"/>
      <c r="AP992" s="280"/>
      <c r="AQ992" s="280"/>
    </row>
    <row r="993">
      <c r="E993" s="246"/>
      <c r="F993" s="246"/>
      <c r="G993" s="1667"/>
      <c r="H993" s="246"/>
      <c r="I993" s="246"/>
      <c r="J993" s="246"/>
      <c r="L993" s="1668"/>
      <c r="M993" s="280"/>
      <c r="N993" s="246"/>
      <c r="O993" s="1232"/>
      <c r="P993" s="280"/>
      <c r="Q993" s="280"/>
      <c r="Z993" s="246"/>
      <c r="AA993" s="280"/>
      <c r="AB993" s="280"/>
      <c r="AC993" s="280"/>
      <c r="AD993" s="246"/>
      <c r="AE993" s="246"/>
      <c r="AF993" s="246"/>
      <c r="AG993" s="246"/>
      <c r="AH993" s="246"/>
      <c r="AI993" s="246"/>
      <c r="AJ993" s="246"/>
      <c r="AK993" s="246"/>
      <c r="AL993" s="246"/>
      <c r="AM993" s="246"/>
      <c r="AN993" s="246"/>
      <c r="AO993" s="280"/>
      <c r="AP993" s="280"/>
      <c r="AQ993" s="280"/>
    </row>
    <row r="994">
      <c r="E994" s="246"/>
      <c r="F994" s="246"/>
      <c r="G994" s="1667"/>
      <c r="H994" s="246"/>
      <c r="I994" s="246"/>
      <c r="J994" s="246"/>
      <c r="L994" s="1668"/>
      <c r="M994" s="280"/>
      <c r="N994" s="246"/>
      <c r="O994" s="1232"/>
      <c r="P994" s="280"/>
      <c r="Q994" s="280"/>
      <c r="Z994" s="246"/>
      <c r="AA994" s="280"/>
      <c r="AB994" s="280"/>
      <c r="AC994" s="280"/>
      <c r="AD994" s="246"/>
      <c r="AE994" s="246"/>
      <c r="AF994" s="246"/>
      <c r="AG994" s="246"/>
      <c r="AH994" s="246"/>
      <c r="AI994" s="246"/>
      <c r="AJ994" s="246"/>
      <c r="AK994" s="246"/>
      <c r="AL994" s="246"/>
      <c r="AM994" s="246"/>
      <c r="AN994" s="246"/>
      <c r="AO994" s="280"/>
      <c r="AP994" s="280"/>
      <c r="AQ994" s="280"/>
    </row>
    <row r="995">
      <c r="E995" s="246"/>
      <c r="F995" s="246"/>
      <c r="G995" s="1667"/>
      <c r="H995" s="246"/>
      <c r="I995" s="246"/>
      <c r="J995" s="246"/>
      <c r="L995" s="1668"/>
      <c r="M995" s="280"/>
      <c r="N995" s="246"/>
      <c r="O995" s="1232"/>
      <c r="P995" s="280"/>
      <c r="Q995" s="280"/>
      <c r="Z995" s="246"/>
      <c r="AA995" s="280"/>
      <c r="AB995" s="280"/>
      <c r="AC995" s="280"/>
      <c r="AD995" s="246"/>
      <c r="AE995" s="246"/>
      <c r="AF995" s="246"/>
      <c r="AG995" s="246"/>
      <c r="AH995" s="246"/>
      <c r="AI995" s="246"/>
      <c r="AJ995" s="246"/>
      <c r="AK995" s="246"/>
      <c r="AL995" s="246"/>
      <c r="AM995" s="246"/>
      <c r="AN995" s="246"/>
      <c r="AO995" s="280"/>
      <c r="AP995" s="280"/>
      <c r="AQ995" s="280"/>
    </row>
    <row r="996">
      <c r="E996" s="246"/>
      <c r="F996" s="246"/>
      <c r="G996" s="1667"/>
      <c r="H996" s="246"/>
      <c r="I996" s="246"/>
      <c r="J996" s="246"/>
      <c r="L996" s="1668"/>
      <c r="M996" s="280"/>
      <c r="N996" s="246"/>
      <c r="O996" s="1232"/>
      <c r="P996" s="280"/>
      <c r="Q996" s="280"/>
      <c r="Z996" s="246"/>
      <c r="AA996" s="280"/>
      <c r="AB996" s="280"/>
      <c r="AC996" s="280"/>
      <c r="AD996" s="246"/>
      <c r="AE996" s="246"/>
      <c r="AF996" s="246"/>
      <c r="AG996" s="246"/>
      <c r="AH996" s="246"/>
      <c r="AI996" s="246"/>
      <c r="AJ996" s="246"/>
      <c r="AK996" s="246"/>
      <c r="AL996" s="246"/>
      <c r="AM996" s="246"/>
      <c r="AN996" s="246"/>
      <c r="AO996" s="280"/>
      <c r="AP996" s="280"/>
      <c r="AQ996" s="280"/>
    </row>
    <row r="997">
      <c r="E997" s="246"/>
      <c r="F997" s="246"/>
      <c r="G997" s="1667"/>
      <c r="H997" s="246"/>
      <c r="I997" s="246"/>
      <c r="J997" s="246"/>
      <c r="L997" s="1668"/>
      <c r="M997" s="280"/>
      <c r="N997" s="246"/>
      <c r="O997" s="1232"/>
      <c r="P997" s="280"/>
      <c r="Q997" s="280"/>
      <c r="Z997" s="246"/>
      <c r="AA997" s="280"/>
      <c r="AB997" s="280"/>
      <c r="AC997" s="280"/>
      <c r="AD997" s="246"/>
      <c r="AE997" s="246"/>
      <c r="AF997" s="246"/>
      <c r="AG997" s="246"/>
      <c r="AH997" s="246"/>
      <c r="AI997" s="246"/>
      <c r="AJ997" s="246"/>
      <c r="AK997" s="246"/>
      <c r="AL997" s="246"/>
      <c r="AM997" s="246"/>
      <c r="AN997" s="246"/>
      <c r="AO997" s="280"/>
      <c r="AP997" s="280"/>
      <c r="AQ997" s="280"/>
    </row>
    <row r="998">
      <c r="E998" s="246"/>
      <c r="F998" s="246"/>
      <c r="G998" s="1667"/>
      <c r="H998" s="246"/>
      <c r="I998" s="246"/>
      <c r="J998" s="246"/>
      <c r="L998" s="1668"/>
      <c r="M998" s="280"/>
      <c r="N998" s="246"/>
      <c r="O998" s="1232"/>
      <c r="P998" s="280"/>
      <c r="Q998" s="280"/>
      <c r="Z998" s="246"/>
      <c r="AA998" s="280"/>
      <c r="AB998" s="280"/>
      <c r="AC998" s="280"/>
      <c r="AD998" s="246"/>
      <c r="AE998" s="246"/>
      <c r="AF998" s="246"/>
      <c r="AG998" s="246"/>
      <c r="AH998" s="246"/>
      <c r="AI998" s="246"/>
      <c r="AJ998" s="246"/>
      <c r="AK998" s="246"/>
      <c r="AL998" s="246"/>
      <c r="AM998" s="246"/>
      <c r="AN998" s="246"/>
      <c r="AO998" s="280"/>
      <c r="AP998" s="280"/>
      <c r="AQ998" s="280"/>
    </row>
    <row r="999">
      <c r="E999" s="246"/>
      <c r="F999" s="246"/>
      <c r="G999" s="1667"/>
      <c r="H999" s="246"/>
      <c r="I999" s="246"/>
      <c r="J999" s="246"/>
      <c r="L999" s="1668"/>
      <c r="M999" s="280"/>
      <c r="N999" s="246"/>
      <c r="O999" s="1232"/>
      <c r="P999" s="280"/>
      <c r="Q999" s="280"/>
      <c r="Z999" s="246"/>
      <c r="AA999" s="280"/>
      <c r="AB999" s="280"/>
      <c r="AC999" s="280"/>
      <c r="AD999" s="246"/>
      <c r="AE999" s="246"/>
      <c r="AF999" s="246"/>
      <c r="AG999" s="246"/>
      <c r="AH999" s="246"/>
      <c r="AI999" s="246"/>
      <c r="AJ999" s="246"/>
      <c r="AK999" s="246"/>
      <c r="AL999" s="246"/>
      <c r="AM999" s="246"/>
      <c r="AN999" s="246"/>
      <c r="AO999" s="280"/>
      <c r="AP999" s="280"/>
      <c r="AQ999" s="280"/>
    </row>
    <row r="1000">
      <c r="E1000" s="246"/>
      <c r="F1000" s="246"/>
      <c r="G1000" s="1667"/>
      <c r="H1000" s="246"/>
      <c r="I1000" s="246"/>
      <c r="J1000" s="246"/>
      <c r="L1000" s="1668"/>
      <c r="M1000" s="280"/>
      <c r="N1000" s="246"/>
      <c r="O1000" s="1232"/>
      <c r="P1000" s="280"/>
      <c r="Q1000" s="280"/>
      <c r="Z1000" s="246"/>
      <c r="AA1000" s="280"/>
      <c r="AB1000" s="280"/>
      <c r="AC1000" s="280"/>
      <c r="AD1000" s="246"/>
      <c r="AE1000" s="246"/>
      <c r="AF1000" s="246"/>
      <c r="AG1000" s="246"/>
      <c r="AH1000" s="246"/>
      <c r="AI1000" s="246"/>
      <c r="AJ1000" s="246"/>
      <c r="AK1000" s="246"/>
      <c r="AL1000" s="246"/>
      <c r="AM1000" s="246"/>
      <c r="AN1000" s="246"/>
      <c r="AO1000" s="280"/>
      <c r="AP1000" s="280"/>
      <c r="AQ1000" s="280"/>
    </row>
    <row r="1001">
      <c r="E1001" s="246"/>
      <c r="F1001" s="246"/>
      <c r="G1001" s="1667"/>
      <c r="H1001" s="246"/>
      <c r="I1001" s="246"/>
      <c r="J1001" s="246"/>
      <c r="L1001" s="1668"/>
      <c r="M1001" s="280"/>
      <c r="N1001" s="246"/>
      <c r="O1001" s="1232"/>
      <c r="P1001" s="280"/>
      <c r="Q1001" s="280"/>
      <c r="Z1001" s="246"/>
      <c r="AA1001" s="280"/>
      <c r="AB1001" s="280"/>
      <c r="AC1001" s="280"/>
      <c r="AD1001" s="246"/>
      <c r="AE1001" s="246"/>
      <c r="AF1001" s="246"/>
      <c r="AG1001" s="246"/>
      <c r="AH1001" s="246"/>
      <c r="AI1001" s="246"/>
      <c r="AJ1001" s="246"/>
      <c r="AK1001" s="246"/>
      <c r="AL1001" s="246"/>
      <c r="AM1001" s="246"/>
      <c r="AN1001" s="246"/>
      <c r="AO1001" s="280"/>
      <c r="AP1001" s="280"/>
      <c r="AQ1001" s="280"/>
    </row>
    <row r="1002">
      <c r="E1002" s="246"/>
      <c r="F1002" s="246"/>
      <c r="G1002" s="1667"/>
      <c r="H1002" s="246"/>
      <c r="I1002" s="246"/>
      <c r="J1002" s="246"/>
      <c r="L1002" s="1668"/>
      <c r="M1002" s="280"/>
      <c r="N1002" s="246"/>
      <c r="O1002" s="1232"/>
      <c r="P1002" s="280"/>
      <c r="Q1002" s="280"/>
      <c r="Z1002" s="246"/>
      <c r="AA1002" s="280"/>
      <c r="AB1002" s="280"/>
      <c r="AC1002" s="280"/>
      <c r="AD1002" s="246"/>
      <c r="AE1002" s="246"/>
      <c r="AF1002" s="246"/>
      <c r="AG1002" s="246"/>
      <c r="AH1002" s="246"/>
      <c r="AI1002" s="246"/>
      <c r="AJ1002" s="246"/>
      <c r="AK1002" s="246"/>
      <c r="AL1002" s="246"/>
      <c r="AM1002" s="246"/>
      <c r="AN1002" s="246"/>
      <c r="AO1002" s="280"/>
      <c r="AP1002" s="280"/>
      <c r="AQ1002" s="280"/>
    </row>
    <row r="1003">
      <c r="E1003" s="246"/>
      <c r="F1003" s="246"/>
      <c r="G1003" s="1667"/>
      <c r="H1003" s="246"/>
      <c r="I1003" s="246"/>
      <c r="J1003" s="246"/>
      <c r="L1003" s="1668"/>
      <c r="M1003" s="280"/>
      <c r="N1003" s="246"/>
      <c r="O1003" s="1232"/>
      <c r="P1003" s="280"/>
      <c r="Q1003" s="280"/>
      <c r="Z1003" s="246"/>
      <c r="AA1003" s="280"/>
      <c r="AB1003" s="280"/>
      <c r="AC1003" s="280"/>
      <c r="AD1003" s="246"/>
      <c r="AE1003" s="246"/>
      <c r="AF1003" s="246"/>
      <c r="AG1003" s="246"/>
      <c r="AH1003" s="246"/>
      <c r="AI1003" s="246"/>
      <c r="AJ1003" s="246"/>
      <c r="AK1003" s="246"/>
      <c r="AL1003" s="246"/>
      <c r="AM1003" s="246"/>
      <c r="AN1003" s="246"/>
      <c r="AO1003" s="280"/>
      <c r="AP1003" s="280"/>
      <c r="AQ1003" s="280"/>
    </row>
    <row r="1004">
      <c r="E1004" s="246"/>
      <c r="F1004" s="246"/>
      <c r="G1004" s="1667"/>
      <c r="H1004" s="246"/>
      <c r="I1004" s="246"/>
      <c r="J1004" s="246"/>
      <c r="L1004" s="1668"/>
      <c r="M1004" s="280"/>
      <c r="N1004" s="246"/>
      <c r="O1004" s="1232"/>
      <c r="P1004" s="280"/>
      <c r="Q1004" s="280"/>
      <c r="Z1004" s="246"/>
      <c r="AA1004" s="280"/>
      <c r="AB1004" s="280"/>
      <c r="AC1004" s="280"/>
      <c r="AD1004" s="246"/>
      <c r="AE1004" s="246"/>
      <c r="AF1004" s="246"/>
      <c r="AG1004" s="246"/>
      <c r="AH1004" s="246"/>
      <c r="AI1004" s="246"/>
      <c r="AJ1004" s="246"/>
      <c r="AK1004" s="246"/>
      <c r="AL1004" s="246"/>
      <c r="AM1004" s="246"/>
      <c r="AN1004" s="246"/>
      <c r="AO1004" s="280"/>
      <c r="AP1004" s="280"/>
      <c r="AQ1004" s="280"/>
    </row>
    <row r="1005">
      <c r="E1005" s="246"/>
      <c r="F1005" s="246"/>
      <c r="G1005" s="1667"/>
      <c r="H1005" s="246"/>
      <c r="I1005" s="246"/>
      <c r="J1005" s="246"/>
      <c r="L1005" s="1668"/>
      <c r="M1005" s="280"/>
      <c r="N1005" s="246"/>
      <c r="O1005" s="1232"/>
      <c r="P1005" s="280"/>
      <c r="Q1005" s="280"/>
      <c r="Z1005" s="246"/>
      <c r="AA1005" s="280"/>
      <c r="AB1005" s="280"/>
      <c r="AC1005" s="280"/>
      <c r="AD1005" s="246"/>
      <c r="AE1005" s="246"/>
      <c r="AF1005" s="246"/>
      <c r="AG1005" s="246"/>
      <c r="AH1005" s="246"/>
      <c r="AI1005" s="246"/>
      <c r="AJ1005" s="246"/>
      <c r="AK1005" s="246"/>
      <c r="AL1005" s="246"/>
      <c r="AM1005" s="246"/>
      <c r="AN1005" s="246"/>
      <c r="AO1005" s="280"/>
      <c r="AP1005" s="280"/>
      <c r="AQ1005" s="280"/>
    </row>
    <row r="1006">
      <c r="E1006" s="246"/>
      <c r="F1006" s="246"/>
      <c r="G1006" s="1667"/>
      <c r="H1006" s="246"/>
      <c r="I1006" s="246"/>
      <c r="J1006" s="246"/>
      <c r="L1006" s="1668"/>
      <c r="M1006" s="280"/>
      <c r="N1006" s="246"/>
      <c r="O1006" s="1232"/>
      <c r="P1006" s="280"/>
      <c r="Q1006" s="280"/>
      <c r="Z1006" s="246"/>
      <c r="AA1006" s="280"/>
      <c r="AB1006" s="280"/>
      <c r="AC1006" s="280"/>
      <c r="AD1006" s="246"/>
      <c r="AE1006" s="246"/>
      <c r="AF1006" s="246"/>
      <c r="AG1006" s="246"/>
      <c r="AH1006" s="246"/>
      <c r="AI1006" s="246"/>
      <c r="AJ1006" s="246"/>
      <c r="AK1006" s="246"/>
      <c r="AL1006" s="246"/>
      <c r="AM1006" s="246"/>
      <c r="AN1006" s="246"/>
      <c r="AO1006" s="280"/>
      <c r="AP1006" s="280"/>
      <c r="AQ1006" s="280"/>
    </row>
    <row r="1007">
      <c r="E1007" s="246"/>
      <c r="F1007" s="246"/>
      <c r="G1007" s="1667"/>
      <c r="H1007" s="246"/>
      <c r="I1007" s="246"/>
      <c r="J1007" s="246"/>
      <c r="L1007" s="1668"/>
      <c r="M1007" s="280"/>
      <c r="N1007" s="246"/>
      <c r="O1007" s="1232"/>
      <c r="P1007" s="280"/>
      <c r="Q1007" s="280"/>
      <c r="Z1007" s="246"/>
      <c r="AA1007" s="280"/>
      <c r="AB1007" s="280"/>
      <c r="AC1007" s="280"/>
      <c r="AD1007" s="246"/>
      <c r="AE1007" s="246"/>
      <c r="AF1007" s="246"/>
      <c r="AG1007" s="246"/>
      <c r="AH1007" s="246"/>
      <c r="AI1007" s="246"/>
      <c r="AJ1007" s="246"/>
      <c r="AK1007" s="246"/>
      <c r="AL1007" s="246"/>
      <c r="AM1007" s="246"/>
      <c r="AN1007" s="246"/>
      <c r="AO1007" s="280"/>
      <c r="AP1007" s="280"/>
      <c r="AQ1007" s="280"/>
    </row>
    <row r="1008">
      <c r="E1008" s="246"/>
      <c r="F1008" s="246"/>
      <c r="G1008" s="1667"/>
      <c r="H1008" s="246"/>
      <c r="I1008" s="246"/>
      <c r="J1008" s="246"/>
      <c r="L1008" s="1668"/>
      <c r="M1008" s="280"/>
      <c r="N1008" s="246"/>
      <c r="O1008" s="1232"/>
      <c r="P1008" s="280"/>
      <c r="Q1008" s="280"/>
      <c r="Z1008" s="246"/>
      <c r="AA1008" s="280"/>
      <c r="AB1008" s="280"/>
      <c r="AC1008" s="280"/>
      <c r="AD1008" s="246"/>
      <c r="AE1008" s="246"/>
      <c r="AF1008" s="246"/>
      <c r="AG1008" s="246"/>
      <c r="AH1008" s="246"/>
      <c r="AI1008" s="246"/>
      <c r="AJ1008" s="246"/>
      <c r="AK1008" s="246"/>
      <c r="AL1008" s="246"/>
      <c r="AM1008" s="246"/>
      <c r="AN1008" s="246"/>
      <c r="AO1008" s="280"/>
      <c r="AP1008" s="280"/>
      <c r="AQ1008" s="280"/>
    </row>
    <row r="1009">
      <c r="E1009" s="246"/>
      <c r="F1009" s="246"/>
      <c r="G1009" s="1667"/>
      <c r="H1009" s="246"/>
      <c r="I1009" s="246"/>
      <c r="J1009" s="246"/>
      <c r="L1009" s="1668"/>
      <c r="M1009" s="280"/>
      <c r="N1009" s="246"/>
      <c r="O1009" s="1232"/>
      <c r="P1009" s="280"/>
      <c r="Q1009" s="280"/>
      <c r="Z1009" s="246"/>
      <c r="AA1009" s="280"/>
      <c r="AB1009" s="280"/>
      <c r="AC1009" s="280"/>
      <c r="AD1009" s="246"/>
      <c r="AE1009" s="246"/>
      <c r="AF1009" s="246"/>
      <c r="AG1009" s="246"/>
      <c r="AH1009" s="246"/>
      <c r="AI1009" s="246"/>
      <c r="AJ1009" s="246"/>
      <c r="AK1009" s="246"/>
      <c r="AL1009" s="246"/>
      <c r="AM1009" s="246"/>
      <c r="AN1009" s="246"/>
      <c r="AO1009" s="280"/>
      <c r="AP1009" s="280"/>
      <c r="AQ1009" s="280"/>
    </row>
    <row r="1010">
      <c r="E1010" s="246"/>
      <c r="F1010" s="246"/>
      <c r="G1010" s="1667"/>
      <c r="H1010" s="246"/>
      <c r="I1010" s="246"/>
      <c r="J1010" s="246"/>
      <c r="L1010" s="1668"/>
      <c r="M1010" s="280"/>
      <c r="N1010" s="246"/>
      <c r="O1010" s="1232"/>
      <c r="P1010" s="280"/>
      <c r="Q1010" s="280"/>
      <c r="Z1010" s="246"/>
      <c r="AA1010" s="280"/>
      <c r="AB1010" s="280"/>
      <c r="AC1010" s="280"/>
      <c r="AD1010" s="246"/>
      <c r="AE1010" s="246"/>
      <c r="AF1010" s="246"/>
      <c r="AG1010" s="246"/>
      <c r="AH1010" s="246"/>
      <c r="AI1010" s="246"/>
      <c r="AJ1010" s="246"/>
      <c r="AK1010" s="246"/>
      <c r="AL1010" s="246"/>
      <c r="AM1010" s="246"/>
      <c r="AN1010" s="246"/>
      <c r="AO1010" s="280"/>
      <c r="AP1010" s="280"/>
      <c r="AQ1010" s="280"/>
    </row>
    <row r="1011">
      <c r="E1011" s="246"/>
      <c r="F1011" s="246"/>
      <c r="G1011" s="1667"/>
      <c r="H1011" s="246"/>
      <c r="I1011" s="246"/>
      <c r="J1011" s="246"/>
      <c r="L1011" s="1668"/>
      <c r="M1011" s="280"/>
      <c r="N1011" s="246"/>
      <c r="O1011" s="1232"/>
      <c r="P1011" s="280"/>
      <c r="Q1011" s="280"/>
      <c r="Z1011" s="246"/>
      <c r="AA1011" s="280"/>
      <c r="AB1011" s="280"/>
      <c r="AC1011" s="280"/>
      <c r="AD1011" s="246"/>
      <c r="AE1011" s="246"/>
      <c r="AF1011" s="246"/>
      <c r="AG1011" s="246"/>
      <c r="AH1011" s="246"/>
      <c r="AI1011" s="246"/>
      <c r="AJ1011" s="246"/>
      <c r="AK1011" s="246"/>
      <c r="AL1011" s="246"/>
      <c r="AM1011" s="246"/>
      <c r="AN1011" s="246"/>
      <c r="AO1011" s="280"/>
      <c r="AP1011" s="280"/>
      <c r="AQ1011" s="280"/>
    </row>
    <row r="1012">
      <c r="E1012" s="246"/>
      <c r="F1012" s="246"/>
      <c r="G1012" s="1667"/>
      <c r="H1012" s="246"/>
      <c r="I1012" s="246"/>
      <c r="J1012" s="246"/>
      <c r="L1012" s="1668"/>
      <c r="M1012" s="280"/>
      <c r="N1012" s="246"/>
      <c r="O1012" s="1232"/>
      <c r="P1012" s="280"/>
      <c r="Q1012" s="280"/>
      <c r="Z1012" s="246"/>
      <c r="AA1012" s="280"/>
      <c r="AB1012" s="280"/>
      <c r="AC1012" s="280"/>
      <c r="AD1012" s="246"/>
      <c r="AE1012" s="246"/>
      <c r="AF1012" s="246"/>
      <c r="AG1012" s="246"/>
      <c r="AH1012" s="246"/>
      <c r="AI1012" s="246"/>
      <c r="AJ1012" s="246"/>
      <c r="AK1012" s="246"/>
      <c r="AL1012" s="246"/>
      <c r="AM1012" s="246"/>
      <c r="AN1012" s="246"/>
      <c r="AO1012" s="280"/>
      <c r="AP1012" s="280"/>
      <c r="AQ1012" s="280"/>
    </row>
    <row r="1013">
      <c r="E1013" s="246"/>
      <c r="F1013" s="246"/>
      <c r="G1013" s="1667"/>
      <c r="H1013" s="246"/>
      <c r="I1013" s="246"/>
      <c r="J1013" s="246"/>
      <c r="L1013" s="1668"/>
      <c r="M1013" s="280"/>
      <c r="N1013" s="246"/>
      <c r="O1013" s="1232"/>
      <c r="P1013" s="280"/>
      <c r="Q1013" s="280"/>
      <c r="Z1013" s="246"/>
      <c r="AA1013" s="280"/>
      <c r="AB1013" s="280"/>
      <c r="AC1013" s="280"/>
      <c r="AD1013" s="246"/>
      <c r="AE1013" s="246"/>
      <c r="AF1013" s="246"/>
      <c r="AG1013" s="246"/>
      <c r="AH1013" s="246"/>
      <c r="AI1013" s="246"/>
      <c r="AJ1013" s="246"/>
      <c r="AK1013" s="246"/>
      <c r="AL1013" s="246"/>
      <c r="AM1013" s="246"/>
      <c r="AN1013" s="246"/>
      <c r="AO1013" s="280"/>
      <c r="AP1013" s="280"/>
      <c r="AQ1013" s="280"/>
    </row>
    <row r="1014">
      <c r="E1014" s="246"/>
      <c r="F1014" s="246"/>
      <c r="G1014" s="1667"/>
      <c r="H1014" s="246"/>
      <c r="I1014" s="246"/>
      <c r="J1014" s="246"/>
      <c r="L1014" s="1668"/>
      <c r="M1014" s="280"/>
      <c r="N1014" s="246"/>
      <c r="O1014" s="1232"/>
      <c r="P1014" s="280"/>
      <c r="Q1014" s="280"/>
      <c r="Z1014" s="246"/>
      <c r="AA1014" s="280"/>
      <c r="AB1014" s="280"/>
      <c r="AC1014" s="280"/>
      <c r="AD1014" s="246"/>
      <c r="AE1014" s="246"/>
      <c r="AF1014" s="246"/>
      <c r="AG1014" s="246"/>
      <c r="AH1014" s="246"/>
      <c r="AI1014" s="246"/>
      <c r="AJ1014" s="246"/>
      <c r="AK1014" s="246"/>
      <c r="AL1014" s="246"/>
      <c r="AM1014" s="246"/>
      <c r="AN1014" s="246"/>
      <c r="AO1014" s="280"/>
      <c r="AP1014" s="280"/>
      <c r="AQ1014" s="280"/>
    </row>
    <row r="1015">
      <c r="E1015" s="246"/>
      <c r="F1015" s="246"/>
      <c r="G1015" s="1667"/>
      <c r="H1015" s="246"/>
      <c r="I1015" s="246"/>
      <c r="J1015" s="246"/>
      <c r="L1015" s="1668"/>
      <c r="M1015" s="280"/>
      <c r="N1015" s="246"/>
      <c r="O1015" s="1232"/>
      <c r="P1015" s="280"/>
      <c r="Q1015" s="280"/>
      <c r="Z1015" s="246"/>
      <c r="AA1015" s="280"/>
      <c r="AB1015" s="280"/>
      <c r="AC1015" s="280"/>
      <c r="AD1015" s="246"/>
      <c r="AE1015" s="246"/>
      <c r="AF1015" s="246"/>
      <c r="AG1015" s="246"/>
      <c r="AH1015" s="246"/>
      <c r="AI1015" s="246"/>
      <c r="AJ1015" s="246"/>
      <c r="AK1015" s="246"/>
      <c r="AL1015" s="246"/>
      <c r="AM1015" s="246"/>
      <c r="AN1015" s="246"/>
      <c r="AO1015" s="280"/>
      <c r="AP1015" s="280"/>
      <c r="AQ1015" s="280"/>
    </row>
    <row r="1016">
      <c r="E1016" s="246"/>
      <c r="F1016" s="246"/>
      <c r="G1016" s="1667"/>
      <c r="H1016" s="246"/>
      <c r="I1016" s="246"/>
      <c r="J1016" s="246"/>
      <c r="L1016" s="1668"/>
      <c r="M1016" s="280"/>
      <c r="N1016" s="246"/>
      <c r="O1016" s="1232"/>
      <c r="P1016" s="280"/>
      <c r="Q1016" s="280"/>
      <c r="Z1016" s="246"/>
      <c r="AA1016" s="280"/>
      <c r="AB1016" s="280"/>
      <c r="AC1016" s="280"/>
      <c r="AD1016" s="246"/>
      <c r="AE1016" s="246"/>
      <c r="AF1016" s="246"/>
      <c r="AG1016" s="246"/>
      <c r="AH1016" s="246"/>
      <c r="AI1016" s="246"/>
      <c r="AJ1016" s="246"/>
      <c r="AK1016" s="246"/>
      <c r="AL1016" s="246"/>
      <c r="AM1016" s="246"/>
      <c r="AN1016" s="246"/>
      <c r="AO1016" s="280"/>
      <c r="AP1016" s="280"/>
      <c r="AQ1016" s="280"/>
    </row>
    <row r="1017">
      <c r="E1017" s="246"/>
      <c r="F1017" s="246"/>
      <c r="G1017" s="1667"/>
      <c r="H1017" s="246"/>
      <c r="I1017" s="246"/>
      <c r="J1017" s="246"/>
      <c r="L1017" s="1668"/>
      <c r="M1017" s="280"/>
      <c r="N1017" s="246"/>
      <c r="O1017" s="1232"/>
      <c r="P1017" s="280"/>
      <c r="Q1017" s="280"/>
      <c r="Z1017" s="246"/>
      <c r="AA1017" s="280"/>
      <c r="AB1017" s="280"/>
      <c r="AC1017" s="280"/>
      <c r="AD1017" s="246"/>
      <c r="AE1017" s="246"/>
      <c r="AF1017" s="246"/>
      <c r="AG1017" s="246"/>
      <c r="AH1017" s="246"/>
      <c r="AI1017" s="246"/>
      <c r="AJ1017" s="246"/>
      <c r="AK1017" s="246"/>
      <c r="AL1017" s="246"/>
      <c r="AM1017" s="246"/>
      <c r="AN1017" s="246"/>
      <c r="AO1017" s="280"/>
      <c r="AP1017" s="280"/>
      <c r="AQ1017" s="280"/>
    </row>
    <row r="1018">
      <c r="E1018" s="246"/>
      <c r="F1018" s="246"/>
      <c r="G1018" s="1667"/>
      <c r="H1018" s="246"/>
      <c r="I1018" s="246"/>
      <c r="J1018" s="246"/>
      <c r="L1018" s="1668"/>
      <c r="M1018" s="280"/>
      <c r="N1018" s="246"/>
      <c r="O1018" s="1232"/>
      <c r="P1018" s="280"/>
      <c r="Q1018" s="280"/>
      <c r="Z1018" s="246"/>
      <c r="AA1018" s="280"/>
      <c r="AB1018" s="280"/>
      <c r="AC1018" s="280"/>
      <c r="AD1018" s="246"/>
      <c r="AE1018" s="246"/>
      <c r="AF1018" s="246"/>
      <c r="AG1018" s="246"/>
      <c r="AH1018" s="246"/>
      <c r="AI1018" s="246"/>
      <c r="AJ1018" s="246"/>
      <c r="AK1018" s="246"/>
      <c r="AL1018" s="246"/>
      <c r="AM1018" s="246"/>
      <c r="AN1018" s="246"/>
      <c r="AO1018" s="280"/>
      <c r="AP1018" s="280"/>
      <c r="AQ1018" s="280"/>
    </row>
    <row r="1019">
      <c r="E1019" s="246"/>
      <c r="F1019" s="246"/>
      <c r="G1019" s="1667"/>
      <c r="H1019" s="246"/>
      <c r="I1019" s="246"/>
      <c r="J1019" s="246"/>
      <c r="L1019" s="1668"/>
      <c r="M1019" s="280"/>
      <c r="N1019" s="246"/>
      <c r="O1019" s="1232"/>
      <c r="P1019" s="280"/>
      <c r="Q1019" s="280"/>
      <c r="Z1019" s="246"/>
      <c r="AA1019" s="280"/>
      <c r="AB1019" s="280"/>
      <c r="AC1019" s="280"/>
      <c r="AD1019" s="246"/>
      <c r="AE1019" s="246"/>
      <c r="AF1019" s="246"/>
      <c r="AG1019" s="246"/>
      <c r="AH1019" s="246"/>
      <c r="AI1019" s="246"/>
      <c r="AJ1019" s="246"/>
      <c r="AK1019" s="246"/>
      <c r="AL1019" s="246"/>
      <c r="AM1019" s="246"/>
      <c r="AN1019" s="246"/>
      <c r="AO1019" s="280"/>
      <c r="AP1019" s="280"/>
      <c r="AQ1019" s="280"/>
    </row>
    <row r="1020">
      <c r="E1020" s="246"/>
      <c r="F1020" s="246"/>
      <c r="G1020" s="1667"/>
      <c r="H1020" s="246"/>
      <c r="I1020" s="246"/>
      <c r="J1020" s="246"/>
      <c r="L1020" s="1668"/>
      <c r="M1020" s="280"/>
      <c r="N1020" s="246"/>
      <c r="O1020" s="1232"/>
      <c r="P1020" s="280"/>
      <c r="Q1020" s="280"/>
      <c r="Z1020" s="246"/>
      <c r="AA1020" s="280"/>
      <c r="AB1020" s="280"/>
      <c r="AC1020" s="280"/>
      <c r="AD1020" s="246"/>
      <c r="AE1020" s="246"/>
      <c r="AF1020" s="246"/>
      <c r="AG1020" s="246"/>
      <c r="AH1020" s="246"/>
      <c r="AI1020" s="246"/>
      <c r="AJ1020" s="246"/>
      <c r="AK1020" s="246"/>
      <c r="AL1020" s="246"/>
      <c r="AM1020" s="246"/>
      <c r="AN1020" s="246"/>
      <c r="AO1020" s="280"/>
      <c r="AP1020" s="280"/>
      <c r="AQ1020" s="280"/>
    </row>
    <row r="1021">
      <c r="E1021" s="246"/>
      <c r="F1021" s="246"/>
      <c r="G1021" s="1667"/>
      <c r="H1021" s="246"/>
      <c r="I1021" s="246"/>
      <c r="J1021" s="246"/>
      <c r="L1021" s="1668"/>
      <c r="M1021" s="280"/>
      <c r="N1021" s="246"/>
      <c r="O1021" s="1232"/>
      <c r="P1021" s="280"/>
      <c r="Q1021" s="280"/>
      <c r="Z1021" s="246"/>
      <c r="AA1021" s="280"/>
      <c r="AB1021" s="280"/>
      <c r="AC1021" s="280"/>
      <c r="AD1021" s="246"/>
      <c r="AE1021" s="246"/>
      <c r="AF1021" s="246"/>
      <c r="AG1021" s="246"/>
      <c r="AH1021" s="246"/>
      <c r="AI1021" s="246"/>
      <c r="AJ1021" s="246"/>
      <c r="AK1021" s="246"/>
      <c r="AL1021" s="246"/>
      <c r="AM1021" s="246"/>
      <c r="AN1021" s="246"/>
      <c r="AO1021" s="280"/>
      <c r="AP1021" s="280"/>
      <c r="AQ1021" s="280"/>
    </row>
    <row r="1022">
      <c r="E1022" s="246"/>
      <c r="F1022" s="246"/>
      <c r="G1022" s="1667"/>
      <c r="H1022" s="246"/>
      <c r="I1022" s="246"/>
      <c r="J1022" s="246"/>
      <c r="L1022" s="1668"/>
      <c r="M1022" s="280"/>
      <c r="N1022" s="246"/>
      <c r="O1022" s="1232"/>
      <c r="P1022" s="280"/>
      <c r="Q1022" s="280"/>
      <c r="Z1022" s="246"/>
      <c r="AA1022" s="280"/>
      <c r="AB1022" s="280"/>
      <c r="AC1022" s="280"/>
      <c r="AD1022" s="246"/>
      <c r="AE1022" s="246"/>
      <c r="AF1022" s="246"/>
      <c r="AG1022" s="246"/>
      <c r="AH1022" s="246"/>
      <c r="AI1022" s="246"/>
      <c r="AJ1022" s="246"/>
      <c r="AK1022" s="246"/>
      <c r="AL1022" s="246"/>
      <c r="AM1022" s="246"/>
      <c r="AN1022" s="246"/>
      <c r="AO1022" s="280"/>
      <c r="AP1022" s="280"/>
      <c r="AQ1022" s="280"/>
    </row>
    <row r="1023">
      <c r="E1023" s="246"/>
      <c r="F1023" s="246"/>
      <c r="G1023" s="1667"/>
      <c r="H1023" s="246"/>
      <c r="I1023" s="246"/>
      <c r="J1023" s="246"/>
      <c r="L1023" s="1668"/>
      <c r="M1023" s="280"/>
      <c r="N1023" s="246"/>
      <c r="O1023" s="1232"/>
      <c r="P1023" s="280"/>
      <c r="Q1023" s="280"/>
      <c r="Z1023" s="246"/>
      <c r="AA1023" s="280"/>
      <c r="AB1023" s="280"/>
      <c r="AC1023" s="280"/>
      <c r="AD1023" s="246"/>
      <c r="AE1023" s="246"/>
      <c r="AF1023" s="246"/>
      <c r="AG1023" s="246"/>
      <c r="AH1023" s="246"/>
      <c r="AI1023" s="246"/>
      <c r="AJ1023" s="246"/>
      <c r="AK1023" s="246"/>
      <c r="AL1023" s="246"/>
      <c r="AM1023" s="246"/>
      <c r="AN1023" s="246"/>
      <c r="AO1023" s="280"/>
      <c r="AP1023" s="280"/>
      <c r="AQ1023" s="280"/>
    </row>
    <row r="1024">
      <c r="E1024" s="246"/>
      <c r="F1024" s="246"/>
      <c r="G1024" s="1667"/>
      <c r="H1024" s="246"/>
      <c r="I1024" s="246"/>
      <c r="J1024" s="246"/>
      <c r="L1024" s="1668"/>
      <c r="M1024" s="280"/>
      <c r="N1024" s="246"/>
      <c r="O1024" s="1232"/>
      <c r="P1024" s="280"/>
      <c r="Q1024" s="280"/>
      <c r="Z1024" s="246"/>
      <c r="AA1024" s="280"/>
      <c r="AB1024" s="280"/>
      <c r="AC1024" s="280"/>
      <c r="AD1024" s="246"/>
      <c r="AE1024" s="246"/>
      <c r="AF1024" s="246"/>
      <c r="AG1024" s="246"/>
      <c r="AH1024" s="246"/>
      <c r="AI1024" s="246"/>
      <c r="AJ1024" s="246"/>
      <c r="AK1024" s="246"/>
      <c r="AL1024" s="246"/>
      <c r="AM1024" s="246"/>
      <c r="AN1024" s="246"/>
      <c r="AO1024" s="280"/>
      <c r="AP1024" s="280"/>
      <c r="AQ1024" s="280"/>
    </row>
    <row r="1025">
      <c r="E1025" s="246"/>
      <c r="F1025" s="246"/>
      <c r="G1025" s="1667"/>
      <c r="H1025" s="246"/>
      <c r="I1025" s="246"/>
      <c r="J1025" s="246"/>
      <c r="L1025" s="1668"/>
      <c r="M1025" s="280"/>
      <c r="N1025" s="246"/>
      <c r="O1025" s="1232"/>
      <c r="P1025" s="280"/>
      <c r="Q1025" s="280"/>
      <c r="Z1025" s="246"/>
      <c r="AA1025" s="280"/>
      <c r="AB1025" s="280"/>
      <c r="AC1025" s="280"/>
      <c r="AD1025" s="246"/>
      <c r="AE1025" s="246"/>
      <c r="AF1025" s="246"/>
      <c r="AG1025" s="246"/>
      <c r="AH1025" s="246"/>
      <c r="AI1025" s="246"/>
      <c r="AJ1025" s="246"/>
      <c r="AK1025" s="246"/>
      <c r="AL1025" s="246"/>
      <c r="AM1025" s="246"/>
      <c r="AN1025" s="246"/>
      <c r="AO1025" s="280"/>
      <c r="AP1025" s="280"/>
      <c r="AQ1025" s="280"/>
    </row>
    <row r="1026">
      <c r="E1026" s="246"/>
      <c r="F1026" s="246"/>
      <c r="G1026" s="1667"/>
      <c r="H1026" s="246"/>
      <c r="I1026" s="246"/>
      <c r="J1026" s="246"/>
      <c r="L1026" s="1668"/>
      <c r="M1026" s="280"/>
      <c r="N1026" s="246"/>
      <c r="O1026" s="1232"/>
      <c r="P1026" s="280"/>
      <c r="Q1026" s="280"/>
      <c r="Z1026" s="246"/>
      <c r="AA1026" s="280"/>
      <c r="AB1026" s="280"/>
      <c r="AC1026" s="280"/>
      <c r="AD1026" s="246"/>
      <c r="AE1026" s="246"/>
      <c r="AF1026" s="246"/>
      <c r="AG1026" s="246"/>
      <c r="AH1026" s="246"/>
      <c r="AI1026" s="246"/>
      <c r="AJ1026" s="246"/>
      <c r="AK1026" s="246"/>
      <c r="AL1026" s="246"/>
      <c r="AM1026" s="246"/>
      <c r="AN1026" s="246"/>
      <c r="AO1026" s="280"/>
      <c r="AP1026" s="280"/>
      <c r="AQ1026" s="280"/>
    </row>
    <row r="1027">
      <c r="E1027" s="246"/>
      <c r="F1027" s="246"/>
      <c r="G1027" s="1667"/>
      <c r="H1027" s="246"/>
      <c r="I1027" s="246"/>
      <c r="J1027" s="246"/>
      <c r="L1027" s="1668"/>
      <c r="M1027" s="280"/>
      <c r="N1027" s="246"/>
      <c r="O1027" s="1232"/>
      <c r="P1027" s="280"/>
      <c r="Q1027" s="280"/>
      <c r="Z1027" s="246"/>
      <c r="AA1027" s="280"/>
      <c r="AB1027" s="280"/>
      <c r="AC1027" s="280"/>
      <c r="AD1027" s="246"/>
      <c r="AE1027" s="246"/>
      <c r="AF1027" s="246"/>
      <c r="AG1027" s="246"/>
      <c r="AH1027" s="246"/>
      <c r="AI1027" s="246"/>
      <c r="AJ1027" s="246"/>
      <c r="AK1027" s="246"/>
      <c r="AL1027" s="246"/>
      <c r="AM1027" s="246"/>
      <c r="AN1027" s="246"/>
      <c r="AO1027" s="280"/>
      <c r="AP1027" s="280"/>
      <c r="AQ1027" s="280"/>
    </row>
    <row r="1028">
      <c r="E1028" s="246"/>
      <c r="F1028" s="246"/>
      <c r="G1028" s="1667"/>
      <c r="H1028" s="246"/>
      <c r="I1028" s="246"/>
      <c r="J1028" s="246"/>
      <c r="L1028" s="1668"/>
      <c r="M1028" s="280"/>
      <c r="N1028" s="246"/>
      <c r="O1028" s="1232"/>
      <c r="P1028" s="280"/>
      <c r="Q1028" s="280"/>
      <c r="Z1028" s="246"/>
      <c r="AA1028" s="280"/>
      <c r="AB1028" s="280"/>
      <c r="AC1028" s="280"/>
      <c r="AD1028" s="246"/>
      <c r="AE1028" s="246"/>
      <c r="AF1028" s="246"/>
      <c r="AG1028" s="246"/>
      <c r="AH1028" s="246"/>
      <c r="AI1028" s="246"/>
      <c r="AJ1028" s="246"/>
      <c r="AK1028" s="246"/>
      <c r="AL1028" s="246"/>
      <c r="AM1028" s="246"/>
      <c r="AN1028" s="246"/>
      <c r="AO1028" s="280"/>
      <c r="AP1028" s="280"/>
      <c r="AQ1028" s="280"/>
    </row>
    <row r="1029">
      <c r="E1029" s="246"/>
      <c r="F1029" s="246"/>
      <c r="G1029" s="1667"/>
      <c r="H1029" s="246"/>
      <c r="I1029" s="246"/>
      <c r="J1029" s="246"/>
      <c r="L1029" s="1668"/>
      <c r="M1029" s="280"/>
      <c r="N1029" s="246"/>
      <c r="O1029" s="1232"/>
      <c r="P1029" s="280"/>
      <c r="Q1029" s="280"/>
      <c r="Z1029" s="246"/>
      <c r="AA1029" s="280"/>
      <c r="AB1029" s="280"/>
      <c r="AC1029" s="280"/>
      <c r="AD1029" s="246"/>
      <c r="AE1029" s="246"/>
      <c r="AF1029" s="246"/>
      <c r="AG1029" s="246"/>
      <c r="AH1029" s="246"/>
      <c r="AI1029" s="246"/>
      <c r="AJ1029" s="246"/>
      <c r="AK1029" s="246"/>
      <c r="AL1029" s="246"/>
      <c r="AM1029" s="246"/>
      <c r="AN1029" s="246"/>
      <c r="AO1029" s="280"/>
      <c r="AP1029" s="280"/>
      <c r="AQ1029" s="280"/>
    </row>
    <row r="1030">
      <c r="E1030" s="246"/>
      <c r="F1030" s="246"/>
      <c r="G1030" s="1667"/>
      <c r="H1030" s="246"/>
      <c r="I1030" s="246"/>
      <c r="J1030" s="246"/>
      <c r="L1030" s="1668"/>
      <c r="M1030" s="280"/>
      <c r="N1030" s="246"/>
      <c r="O1030" s="1232"/>
      <c r="P1030" s="280"/>
      <c r="Q1030" s="280"/>
      <c r="Z1030" s="246"/>
      <c r="AA1030" s="280"/>
      <c r="AB1030" s="280"/>
      <c r="AC1030" s="280"/>
      <c r="AD1030" s="246"/>
      <c r="AE1030" s="246"/>
      <c r="AF1030" s="246"/>
      <c r="AG1030" s="246"/>
      <c r="AH1030" s="246"/>
      <c r="AI1030" s="246"/>
      <c r="AJ1030" s="246"/>
      <c r="AK1030" s="246"/>
      <c r="AL1030" s="246"/>
      <c r="AM1030" s="246"/>
      <c r="AN1030" s="246"/>
      <c r="AO1030" s="280"/>
      <c r="AP1030" s="280"/>
      <c r="AQ1030" s="280"/>
    </row>
    <row r="1031">
      <c r="E1031" s="246"/>
      <c r="F1031" s="246"/>
      <c r="G1031" s="1667"/>
      <c r="H1031" s="246"/>
      <c r="I1031" s="246"/>
      <c r="J1031" s="246"/>
      <c r="L1031" s="1668"/>
      <c r="M1031" s="280"/>
      <c r="N1031" s="246"/>
      <c r="O1031" s="1232"/>
      <c r="P1031" s="280"/>
      <c r="Q1031" s="280"/>
      <c r="Z1031" s="246"/>
      <c r="AA1031" s="280"/>
      <c r="AB1031" s="280"/>
      <c r="AC1031" s="280"/>
      <c r="AD1031" s="246"/>
      <c r="AE1031" s="246"/>
      <c r="AF1031" s="246"/>
      <c r="AG1031" s="246"/>
      <c r="AH1031" s="246"/>
      <c r="AI1031" s="246"/>
      <c r="AJ1031" s="246"/>
      <c r="AK1031" s="246"/>
      <c r="AL1031" s="246"/>
      <c r="AM1031" s="246"/>
      <c r="AN1031" s="246"/>
      <c r="AO1031" s="280"/>
      <c r="AP1031" s="280"/>
      <c r="AQ1031" s="280"/>
    </row>
    <row r="1032">
      <c r="E1032" s="246"/>
      <c r="F1032" s="246"/>
      <c r="G1032" s="1667"/>
      <c r="H1032" s="246"/>
      <c r="I1032" s="246"/>
      <c r="J1032" s="246"/>
      <c r="L1032" s="1668"/>
      <c r="M1032" s="280"/>
      <c r="N1032" s="246"/>
      <c r="O1032" s="1232"/>
      <c r="P1032" s="280"/>
      <c r="Q1032" s="280"/>
      <c r="Z1032" s="246"/>
      <c r="AA1032" s="280"/>
      <c r="AB1032" s="280"/>
      <c r="AC1032" s="280"/>
      <c r="AD1032" s="246"/>
      <c r="AE1032" s="246"/>
      <c r="AF1032" s="246"/>
      <c r="AG1032" s="246"/>
      <c r="AH1032" s="246"/>
      <c r="AI1032" s="246"/>
      <c r="AJ1032" s="246"/>
      <c r="AK1032" s="246"/>
      <c r="AL1032" s="246"/>
      <c r="AM1032" s="246"/>
      <c r="AN1032" s="246"/>
      <c r="AO1032" s="280"/>
      <c r="AP1032" s="280"/>
      <c r="AQ1032" s="280"/>
    </row>
    <row r="1033">
      <c r="E1033" s="246"/>
      <c r="F1033" s="246"/>
      <c r="G1033" s="1667"/>
      <c r="H1033" s="246"/>
      <c r="I1033" s="246"/>
      <c r="J1033" s="246"/>
      <c r="L1033" s="1668"/>
      <c r="M1033" s="280"/>
      <c r="N1033" s="246"/>
      <c r="O1033" s="1232"/>
      <c r="P1033" s="280"/>
      <c r="Q1033" s="280"/>
      <c r="Z1033" s="246"/>
      <c r="AA1033" s="280"/>
      <c r="AB1033" s="280"/>
      <c r="AC1033" s="280"/>
      <c r="AD1033" s="246"/>
      <c r="AE1033" s="246"/>
      <c r="AF1033" s="246"/>
      <c r="AG1033" s="246"/>
      <c r="AH1033" s="246"/>
      <c r="AI1033" s="246"/>
      <c r="AJ1033" s="246"/>
      <c r="AK1033" s="246"/>
      <c r="AL1033" s="246"/>
      <c r="AM1033" s="246"/>
      <c r="AN1033" s="246"/>
      <c r="AO1033" s="280"/>
      <c r="AP1033" s="280"/>
      <c r="AQ1033" s="280"/>
    </row>
    <row r="1034">
      <c r="E1034" s="246"/>
      <c r="F1034" s="246"/>
      <c r="G1034" s="1667"/>
      <c r="H1034" s="246"/>
      <c r="I1034" s="246"/>
      <c r="J1034" s="246"/>
      <c r="L1034" s="1668"/>
      <c r="M1034" s="280"/>
      <c r="N1034" s="246"/>
      <c r="O1034" s="1232"/>
      <c r="P1034" s="280"/>
      <c r="Q1034" s="280"/>
      <c r="Z1034" s="246"/>
      <c r="AA1034" s="280"/>
      <c r="AB1034" s="280"/>
      <c r="AC1034" s="280"/>
      <c r="AD1034" s="246"/>
      <c r="AE1034" s="246"/>
      <c r="AF1034" s="246"/>
      <c r="AG1034" s="246"/>
      <c r="AH1034" s="246"/>
      <c r="AI1034" s="246"/>
      <c r="AJ1034" s="246"/>
      <c r="AK1034" s="246"/>
      <c r="AL1034" s="246"/>
      <c r="AM1034" s="246"/>
      <c r="AN1034" s="246"/>
      <c r="AO1034" s="280"/>
      <c r="AP1034" s="280"/>
      <c r="AQ1034" s="280"/>
    </row>
    <row r="1035">
      <c r="E1035" s="246"/>
      <c r="F1035" s="246"/>
      <c r="G1035" s="1667"/>
      <c r="H1035" s="246"/>
      <c r="I1035" s="246"/>
      <c r="J1035" s="246"/>
      <c r="L1035" s="1668"/>
      <c r="M1035" s="280"/>
      <c r="N1035" s="246"/>
      <c r="O1035" s="1232"/>
      <c r="P1035" s="280"/>
      <c r="Q1035" s="280"/>
      <c r="Z1035" s="246"/>
      <c r="AA1035" s="280"/>
      <c r="AB1035" s="280"/>
      <c r="AC1035" s="280"/>
      <c r="AD1035" s="246"/>
      <c r="AE1035" s="246"/>
      <c r="AF1035" s="246"/>
      <c r="AG1035" s="246"/>
      <c r="AH1035" s="246"/>
      <c r="AI1035" s="246"/>
      <c r="AJ1035" s="246"/>
      <c r="AK1035" s="246"/>
      <c r="AL1035" s="246"/>
      <c r="AM1035" s="246"/>
      <c r="AN1035" s="246"/>
      <c r="AO1035" s="280"/>
      <c r="AP1035" s="280"/>
      <c r="AQ1035" s="280"/>
    </row>
    <row r="1036">
      <c r="E1036" s="246"/>
      <c r="F1036" s="246"/>
      <c r="G1036" s="1667"/>
      <c r="H1036" s="246"/>
      <c r="I1036" s="246"/>
      <c r="J1036" s="246"/>
      <c r="L1036" s="1668"/>
      <c r="M1036" s="280"/>
      <c r="N1036" s="246"/>
      <c r="O1036" s="1232"/>
      <c r="P1036" s="280"/>
      <c r="Q1036" s="280"/>
      <c r="Z1036" s="246"/>
      <c r="AA1036" s="280"/>
      <c r="AB1036" s="280"/>
      <c r="AC1036" s="280"/>
      <c r="AD1036" s="246"/>
      <c r="AE1036" s="246"/>
      <c r="AF1036" s="246"/>
      <c r="AG1036" s="246"/>
      <c r="AH1036" s="246"/>
      <c r="AI1036" s="246"/>
      <c r="AJ1036" s="246"/>
      <c r="AK1036" s="246"/>
      <c r="AL1036" s="246"/>
      <c r="AM1036" s="246"/>
      <c r="AN1036" s="246"/>
      <c r="AO1036" s="280"/>
      <c r="AP1036" s="280"/>
      <c r="AQ1036" s="280"/>
    </row>
    <row r="1037">
      <c r="E1037" s="246"/>
      <c r="F1037" s="246"/>
      <c r="G1037" s="1667"/>
      <c r="H1037" s="246"/>
      <c r="I1037" s="246"/>
      <c r="J1037" s="246"/>
      <c r="L1037" s="1668"/>
      <c r="M1037" s="280"/>
      <c r="N1037" s="246"/>
      <c r="O1037" s="1232"/>
      <c r="P1037" s="280"/>
      <c r="Q1037" s="280"/>
      <c r="Z1037" s="246"/>
      <c r="AA1037" s="280"/>
      <c r="AB1037" s="280"/>
      <c r="AC1037" s="280"/>
      <c r="AD1037" s="246"/>
      <c r="AE1037" s="246"/>
      <c r="AF1037" s="246"/>
      <c r="AG1037" s="246"/>
      <c r="AH1037" s="246"/>
      <c r="AI1037" s="246"/>
      <c r="AJ1037" s="246"/>
      <c r="AK1037" s="246"/>
      <c r="AL1037" s="246"/>
      <c r="AM1037" s="246"/>
      <c r="AN1037" s="246"/>
      <c r="AO1037" s="280"/>
      <c r="AP1037" s="280"/>
      <c r="AQ1037" s="280"/>
    </row>
    <row r="1038">
      <c r="E1038" s="246"/>
      <c r="F1038" s="246"/>
      <c r="G1038" s="1667"/>
      <c r="H1038" s="246"/>
      <c r="I1038" s="246"/>
      <c r="J1038" s="246"/>
      <c r="L1038" s="1668"/>
      <c r="M1038" s="280"/>
      <c r="N1038" s="246"/>
      <c r="O1038" s="1232"/>
      <c r="P1038" s="280"/>
      <c r="Q1038" s="280"/>
      <c r="Z1038" s="246"/>
      <c r="AA1038" s="280"/>
      <c r="AB1038" s="280"/>
      <c r="AC1038" s="280"/>
      <c r="AD1038" s="246"/>
      <c r="AE1038" s="246"/>
      <c r="AF1038" s="246"/>
      <c r="AG1038" s="246"/>
      <c r="AH1038" s="246"/>
      <c r="AI1038" s="246"/>
      <c r="AJ1038" s="246"/>
      <c r="AK1038" s="246"/>
      <c r="AL1038" s="246"/>
      <c r="AM1038" s="246"/>
      <c r="AN1038" s="246"/>
      <c r="AO1038" s="280"/>
      <c r="AP1038" s="280"/>
      <c r="AQ1038" s="280"/>
    </row>
    <row r="1039">
      <c r="E1039" s="246"/>
      <c r="F1039" s="246"/>
      <c r="G1039" s="1667"/>
      <c r="H1039" s="246"/>
      <c r="I1039" s="246"/>
      <c r="J1039" s="246"/>
      <c r="L1039" s="1668"/>
      <c r="M1039" s="280"/>
      <c r="N1039" s="246"/>
      <c r="O1039" s="1232"/>
      <c r="P1039" s="280"/>
      <c r="Q1039" s="280"/>
      <c r="Z1039" s="246"/>
      <c r="AA1039" s="280"/>
      <c r="AB1039" s="280"/>
      <c r="AC1039" s="280"/>
      <c r="AD1039" s="246"/>
      <c r="AE1039" s="246"/>
      <c r="AF1039" s="246"/>
      <c r="AG1039" s="246"/>
      <c r="AH1039" s="246"/>
      <c r="AI1039" s="246"/>
      <c r="AJ1039" s="246"/>
      <c r="AK1039" s="246"/>
      <c r="AL1039" s="246"/>
      <c r="AM1039" s="246"/>
      <c r="AN1039" s="246"/>
      <c r="AO1039" s="280"/>
      <c r="AP1039" s="280"/>
      <c r="AQ1039" s="280"/>
    </row>
    <row r="1040">
      <c r="E1040" s="246"/>
      <c r="F1040" s="246"/>
      <c r="G1040" s="1667"/>
      <c r="H1040" s="246"/>
      <c r="I1040" s="246"/>
      <c r="J1040" s="246"/>
      <c r="L1040" s="1668"/>
      <c r="M1040" s="280"/>
      <c r="N1040" s="246"/>
      <c r="O1040" s="1232"/>
      <c r="P1040" s="280"/>
      <c r="Q1040" s="280"/>
      <c r="Z1040" s="246"/>
      <c r="AA1040" s="280"/>
      <c r="AB1040" s="280"/>
      <c r="AC1040" s="280"/>
      <c r="AD1040" s="246"/>
      <c r="AE1040" s="246"/>
      <c r="AF1040" s="246"/>
      <c r="AG1040" s="246"/>
      <c r="AH1040" s="246"/>
      <c r="AI1040" s="246"/>
      <c r="AJ1040" s="246"/>
      <c r="AK1040" s="246"/>
      <c r="AL1040" s="246"/>
      <c r="AM1040" s="246"/>
      <c r="AN1040" s="246"/>
      <c r="AO1040" s="280"/>
      <c r="AP1040" s="280"/>
      <c r="AQ1040" s="280"/>
    </row>
    <row r="1041">
      <c r="E1041" s="246"/>
      <c r="F1041" s="246"/>
      <c r="G1041" s="1667"/>
      <c r="H1041" s="246"/>
      <c r="I1041" s="246"/>
      <c r="J1041" s="246"/>
      <c r="L1041" s="1668"/>
      <c r="M1041" s="280"/>
      <c r="N1041" s="246"/>
      <c r="O1041" s="1232"/>
      <c r="P1041" s="280"/>
      <c r="Q1041" s="280"/>
      <c r="Z1041" s="246"/>
      <c r="AA1041" s="280"/>
      <c r="AB1041" s="280"/>
      <c r="AC1041" s="280"/>
      <c r="AD1041" s="246"/>
      <c r="AE1041" s="246"/>
      <c r="AF1041" s="246"/>
      <c r="AG1041" s="246"/>
      <c r="AH1041" s="246"/>
      <c r="AI1041" s="246"/>
      <c r="AJ1041" s="246"/>
      <c r="AK1041" s="246"/>
      <c r="AL1041" s="246"/>
      <c r="AM1041" s="246"/>
      <c r="AN1041" s="246"/>
      <c r="AO1041" s="280"/>
      <c r="AP1041" s="280"/>
      <c r="AQ1041" s="280"/>
    </row>
    <row r="1042">
      <c r="E1042" s="246"/>
      <c r="F1042" s="246"/>
      <c r="G1042" s="1667"/>
      <c r="H1042" s="246"/>
      <c r="I1042" s="246"/>
      <c r="J1042" s="246"/>
      <c r="L1042" s="1668"/>
      <c r="M1042" s="280"/>
      <c r="N1042" s="246"/>
      <c r="O1042" s="1232"/>
      <c r="P1042" s="280"/>
      <c r="Q1042" s="280"/>
      <c r="Z1042" s="246"/>
      <c r="AA1042" s="280"/>
      <c r="AB1042" s="280"/>
      <c r="AC1042" s="280"/>
      <c r="AD1042" s="246"/>
      <c r="AE1042" s="246"/>
      <c r="AF1042" s="246"/>
      <c r="AG1042" s="246"/>
      <c r="AH1042" s="246"/>
      <c r="AI1042" s="246"/>
      <c r="AJ1042" s="246"/>
      <c r="AK1042" s="246"/>
      <c r="AL1042" s="246"/>
      <c r="AM1042" s="246"/>
      <c r="AN1042" s="246"/>
      <c r="AO1042" s="280"/>
      <c r="AP1042" s="280"/>
      <c r="AQ1042" s="280"/>
    </row>
    <row r="1043">
      <c r="E1043" s="246"/>
      <c r="F1043" s="246"/>
      <c r="G1043" s="1667"/>
      <c r="H1043" s="246"/>
      <c r="I1043" s="246"/>
      <c r="J1043" s="246"/>
      <c r="L1043" s="1668"/>
      <c r="M1043" s="280"/>
      <c r="N1043" s="246"/>
      <c r="O1043" s="1232"/>
      <c r="P1043" s="280"/>
      <c r="Q1043" s="280"/>
      <c r="Z1043" s="246"/>
      <c r="AA1043" s="280"/>
      <c r="AB1043" s="280"/>
      <c r="AC1043" s="280"/>
      <c r="AD1043" s="246"/>
      <c r="AE1043" s="246"/>
      <c r="AF1043" s="246"/>
      <c r="AG1043" s="246"/>
      <c r="AH1043" s="246"/>
      <c r="AI1043" s="246"/>
      <c r="AJ1043" s="246"/>
      <c r="AK1043" s="246"/>
      <c r="AL1043" s="246"/>
      <c r="AM1043" s="246"/>
      <c r="AN1043" s="246"/>
      <c r="AO1043" s="280"/>
      <c r="AP1043" s="280"/>
      <c r="AQ1043" s="280"/>
    </row>
    <row r="1044">
      <c r="E1044" s="246"/>
      <c r="F1044" s="246"/>
      <c r="G1044" s="1667"/>
      <c r="H1044" s="246"/>
      <c r="I1044" s="246"/>
      <c r="J1044" s="246"/>
      <c r="L1044" s="1668"/>
      <c r="M1044" s="280"/>
      <c r="N1044" s="246"/>
      <c r="O1044" s="1232"/>
      <c r="P1044" s="280"/>
      <c r="Q1044" s="280"/>
      <c r="Z1044" s="246"/>
      <c r="AA1044" s="280"/>
      <c r="AB1044" s="280"/>
      <c r="AC1044" s="280"/>
      <c r="AD1044" s="246"/>
      <c r="AE1044" s="246"/>
      <c r="AF1044" s="246"/>
      <c r="AG1044" s="246"/>
      <c r="AH1044" s="246"/>
      <c r="AI1044" s="246"/>
      <c r="AJ1044" s="246"/>
      <c r="AK1044" s="246"/>
      <c r="AL1044" s="246"/>
      <c r="AM1044" s="246"/>
      <c r="AN1044" s="246"/>
      <c r="AO1044" s="280"/>
      <c r="AP1044" s="280"/>
      <c r="AQ1044" s="280"/>
    </row>
    <row r="1045">
      <c r="E1045" s="246"/>
      <c r="F1045" s="246"/>
      <c r="G1045" s="1667"/>
      <c r="H1045" s="246"/>
      <c r="I1045" s="246"/>
      <c r="J1045" s="246"/>
      <c r="L1045" s="1668"/>
      <c r="M1045" s="280"/>
      <c r="N1045" s="246"/>
      <c r="O1045" s="1232"/>
      <c r="P1045" s="280"/>
      <c r="Q1045" s="280"/>
      <c r="Z1045" s="246"/>
      <c r="AA1045" s="280"/>
      <c r="AB1045" s="280"/>
      <c r="AC1045" s="280"/>
      <c r="AD1045" s="246"/>
      <c r="AE1045" s="246"/>
      <c r="AF1045" s="246"/>
      <c r="AG1045" s="246"/>
      <c r="AH1045" s="246"/>
      <c r="AI1045" s="246"/>
      <c r="AJ1045" s="246"/>
      <c r="AK1045" s="246"/>
      <c r="AL1045" s="246"/>
      <c r="AM1045" s="246"/>
      <c r="AN1045" s="246"/>
      <c r="AO1045" s="280"/>
      <c r="AP1045" s="280"/>
      <c r="AQ1045" s="280"/>
    </row>
    <row r="1046">
      <c r="E1046" s="246"/>
      <c r="F1046" s="246"/>
      <c r="G1046" s="1667"/>
      <c r="H1046" s="246"/>
      <c r="I1046" s="246"/>
      <c r="J1046" s="246"/>
      <c r="L1046" s="1668"/>
      <c r="M1046" s="280"/>
      <c r="N1046" s="246"/>
      <c r="O1046" s="1232"/>
      <c r="P1046" s="280"/>
      <c r="Q1046" s="280"/>
      <c r="Z1046" s="246"/>
      <c r="AA1046" s="280"/>
      <c r="AB1046" s="280"/>
      <c r="AC1046" s="280"/>
      <c r="AD1046" s="246"/>
      <c r="AE1046" s="246"/>
      <c r="AF1046" s="246"/>
      <c r="AG1046" s="246"/>
      <c r="AH1046" s="246"/>
      <c r="AI1046" s="246"/>
      <c r="AJ1046" s="246"/>
      <c r="AK1046" s="246"/>
      <c r="AL1046" s="246"/>
      <c r="AM1046" s="246"/>
      <c r="AN1046" s="246"/>
      <c r="AO1046" s="280"/>
      <c r="AP1046" s="280"/>
      <c r="AQ1046" s="280"/>
    </row>
    <row r="1047">
      <c r="E1047" s="246"/>
      <c r="F1047" s="246"/>
      <c r="G1047" s="1667"/>
      <c r="H1047" s="246"/>
      <c r="I1047" s="246"/>
      <c r="J1047" s="246"/>
      <c r="L1047" s="1668"/>
      <c r="M1047" s="280"/>
      <c r="N1047" s="246"/>
      <c r="O1047" s="1232"/>
      <c r="P1047" s="280"/>
      <c r="Q1047" s="280"/>
      <c r="Z1047" s="246"/>
      <c r="AA1047" s="280"/>
      <c r="AB1047" s="280"/>
      <c r="AC1047" s="280"/>
      <c r="AD1047" s="246"/>
      <c r="AE1047" s="246"/>
      <c r="AF1047" s="246"/>
      <c r="AG1047" s="246"/>
      <c r="AH1047" s="246"/>
      <c r="AI1047" s="246"/>
      <c r="AJ1047" s="246"/>
      <c r="AK1047" s="246"/>
      <c r="AL1047" s="246"/>
      <c r="AM1047" s="246"/>
      <c r="AN1047" s="246"/>
      <c r="AO1047" s="280"/>
      <c r="AP1047" s="280"/>
      <c r="AQ1047" s="280"/>
    </row>
    <row r="1048">
      <c r="E1048" s="246"/>
      <c r="F1048" s="246"/>
      <c r="G1048" s="1667"/>
      <c r="H1048" s="246"/>
      <c r="I1048" s="246"/>
      <c r="J1048" s="246"/>
      <c r="L1048" s="1668"/>
      <c r="M1048" s="280"/>
      <c r="N1048" s="246"/>
      <c r="O1048" s="1232"/>
      <c r="P1048" s="280"/>
      <c r="Q1048" s="280"/>
      <c r="Z1048" s="246"/>
      <c r="AA1048" s="280"/>
      <c r="AB1048" s="280"/>
      <c r="AC1048" s="280"/>
      <c r="AD1048" s="246"/>
      <c r="AE1048" s="246"/>
      <c r="AF1048" s="246"/>
      <c r="AG1048" s="246"/>
      <c r="AH1048" s="246"/>
      <c r="AI1048" s="246"/>
      <c r="AJ1048" s="246"/>
      <c r="AK1048" s="246"/>
      <c r="AL1048" s="246"/>
      <c r="AM1048" s="246"/>
      <c r="AN1048" s="246"/>
      <c r="AO1048" s="280"/>
      <c r="AP1048" s="280"/>
      <c r="AQ1048" s="280"/>
    </row>
    <row r="1049">
      <c r="E1049" s="246"/>
      <c r="F1049" s="246"/>
      <c r="G1049" s="1667"/>
      <c r="H1049" s="246"/>
      <c r="I1049" s="246"/>
      <c r="J1049" s="246"/>
      <c r="L1049" s="1668"/>
      <c r="M1049" s="280"/>
      <c r="N1049" s="246"/>
      <c r="O1049" s="1232"/>
      <c r="P1049" s="280"/>
      <c r="Q1049" s="280"/>
      <c r="Z1049" s="246"/>
      <c r="AA1049" s="280"/>
      <c r="AB1049" s="280"/>
      <c r="AC1049" s="280"/>
      <c r="AD1049" s="246"/>
      <c r="AE1049" s="246"/>
      <c r="AF1049" s="246"/>
      <c r="AG1049" s="246"/>
      <c r="AH1049" s="246"/>
      <c r="AI1049" s="246"/>
      <c r="AJ1049" s="246"/>
      <c r="AK1049" s="246"/>
      <c r="AL1049" s="246"/>
      <c r="AM1049" s="246"/>
      <c r="AN1049" s="246"/>
      <c r="AO1049" s="280"/>
      <c r="AP1049" s="280"/>
      <c r="AQ1049" s="280"/>
    </row>
    <row r="1050">
      <c r="E1050" s="246"/>
      <c r="F1050" s="246"/>
      <c r="G1050" s="1667"/>
      <c r="H1050" s="246"/>
      <c r="I1050" s="246"/>
      <c r="J1050" s="246"/>
      <c r="L1050" s="1668"/>
      <c r="M1050" s="280"/>
      <c r="N1050" s="246"/>
      <c r="O1050" s="1232"/>
      <c r="P1050" s="280"/>
      <c r="Q1050" s="280"/>
      <c r="Z1050" s="246"/>
      <c r="AA1050" s="280"/>
      <c r="AB1050" s="280"/>
      <c r="AC1050" s="280"/>
      <c r="AD1050" s="246"/>
      <c r="AE1050" s="246"/>
      <c r="AF1050" s="246"/>
      <c r="AG1050" s="246"/>
      <c r="AH1050" s="246"/>
      <c r="AI1050" s="246"/>
      <c r="AJ1050" s="246"/>
      <c r="AK1050" s="246"/>
      <c r="AL1050" s="246"/>
      <c r="AM1050" s="246"/>
      <c r="AN1050" s="246"/>
      <c r="AO1050" s="280"/>
      <c r="AP1050" s="280"/>
      <c r="AQ1050" s="280"/>
    </row>
    <row r="1051">
      <c r="E1051" s="246"/>
      <c r="F1051" s="246"/>
      <c r="G1051" s="1667"/>
      <c r="H1051" s="246"/>
      <c r="I1051" s="246"/>
      <c r="J1051" s="246"/>
      <c r="L1051" s="1668"/>
      <c r="M1051" s="280"/>
      <c r="N1051" s="246"/>
      <c r="O1051" s="1232"/>
      <c r="P1051" s="280"/>
      <c r="Q1051" s="280"/>
      <c r="Z1051" s="246"/>
      <c r="AA1051" s="280"/>
      <c r="AB1051" s="280"/>
      <c r="AC1051" s="280"/>
      <c r="AD1051" s="246"/>
      <c r="AE1051" s="246"/>
      <c r="AF1051" s="246"/>
      <c r="AG1051" s="246"/>
      <c r="AH1051" s="246"/>
      <c r="AI1051" s="246"/>
      <c r="AJ1051" s="246"/>
      <c r="AK1051" s="246"/>
      <c r="AL1051" s="246"/>
      <c r="AM1051" s="246"/>
      <c r="AN1051" s="246"/>
      <c r="AO1051" s="280"/>
      <c r="AP1051" s="280"/>
      <c r="AQ1051" s="280"/>
    </row>
    <row r="1052">
      <c r="E1052" s="246"/>
      <c r="F1052" s="246"/>
      <c r="G1052" s="1667"/>
      <c r="H1052" s="246"/>
      <c r="I1052" s="246"/>
      <c r="J1052" s="246"/>
      <c r="L1052" s="1668"/>
      <c r="M1052" s="280"/>
      <c r="N1052" s="246"/>
      <c r="O1052" s="1232"/>
      <c r="P1052" s="280"/>
      <c r="Q1052" s="280"/>
      <c r="Z1052" s="246"/>
      <c r="AA1052" s="280"/>
      <c r="AB1052" s="280"/>
      <c r="AC1052" s="280"/>
      <c r="AD1052" s="246"/>
      <c r="AE1052" s="246"/>
      <c r="AF1052" s="246"/>
      <c r="AG1052" s="246"/>
      <c r="AH1052" s="246"/>
      <c r="AI1052" s="246"/>
      <c r="AJ1052" s="246"/>
      <c r="AK1052" s="246"/>
      <c r="AL1052" s="246"/>
      <c r="AM1052" s="246"/>
      <c r="AN1052" s="246"/>
      <c r="AO1052" s="280"/>
      <c r="AP1052" s="280"/>
      <c r="AQ1052" s="280"/>
    </row>
    <row r="1053">
      <c r="E1053" s="246"/>
      <c r="F1053" s="246"/>
      <c r="G1053" s="1667"/>
      <c r="H1053" s="246"/>
      <c r="I1053" s="246"/>
      <c r="J1053" s="246"/>
      <c r="L1053" s="1668"/>
      <c r="M1053" s="280"/>
      <c r="N1053" s="246"/>
      <c r="O1053" s="1232"/>
      <c r="P1053" s="280"/>
      <c r="Q1053" s="280"/>
      <c r="Z1053" s="246"/>
      <c r="AA1053" s="280"/>
      <c r="AB1053" s="280"/>
      <c r="AC1053" s="280"/>
      <c r="AD1053" s="246"/>
      <c r="AE1053" s="246"/>
      <c r="AF1053" s="246"/>
      <c r="AG1053" s="246"/>
      <c r="AH1053" s="246"/>
      <c r="AI1053" s="246"/>
      <c r="AJ1053" s="246"/>
      <c r="AK1053" s="246"/>
      <c r="AL1053" s="246"/>
      <c r="AM1053" s="246"/>
      <c r="AN1053" s="246"/>
      <c r="AO1053" s="280"/>
      <c r="AP1053" s="280"/>
      <c r="AQ1053" s="280"/>
    </row>
    <row r="1054">
      <c r="E1054" s="246"/>
      <c r="F1054" s="246"/>
      <c r="G1054" s="1667"/>
      <c r="H1054" s="246"/>
      <c r="I1054" s="246"/>
      <c r="J1054" s="246"/>
      <c r="L1054" s="1668"/>
      <c r="M1054" s="280"/>
      <c r="N1054" s="246"/>
      <c r="O1054" s="1232"/>
      <c r="P1054" s="280"/>
      <c r="Q1054" s="280"/>
      <c r="Z1054" s="246"/>
      <c r="AA1054" s="280"/>
      <c r="AB1054" s="280"/>
      <c r="AC1054" s="280"/>
      <c r="AD1054" s="246"/>
      <c r="AE1054" s="246"/>
      <c r="AF1054" s="246"/>
      <c r="AG1054" s="246"/>
      <c r="AH1054" s="246"/>
      <c r="AI1054" s="246"/>
      <c r="AJ1054" s="246"/>
      <c r="AK1054" s="246"/>
      <c r="AL1054" s="246"/>
      <c r="AM1054" s="246"/>
      <c r="AN1054" s="246"/>
      <c r="AO1054" s="280"/>
      <c r="AP1054" s="280"/>
      <c r="AQ1054" s="280"/>
    </row>
    <row r="1055">
      <c r="E1055" s="246"/>
      <c r="F1055" s="246"/>
      <c r="G1055" s="1667"/>
      <c r="H1055" s="246"/>
      <c r="I1055" s="246"/>
      <c r="J1055" s="246"/>
      <c r="L1055" s="1668"/>
      <c r="M1055" s="280"/>
      <c r="N1055" s="246"/>
      <c r="O1055" s="1232"/>
      <c r="P1055" s="280"/>
      <c r="Q1055" s="280"/>
      <c r="Z1055" s="246"/>
      <c r="AA1055" s="280"/>
      <c r="AB1055" s="280"/>
      <c r="AC1055" s="280"/>
      <c r="AD1055" s="246"/>
      <c r="AE1055" s="246"/>
      <c r="AF1055" s="246"/>
      <c r="AG1055" s="246"/>
      <c r="AH1055" s="246"/>
      <c r="AI1055" s="246"/>
      <c r="AJ1055" s="246"/>
      <c r="AK1055" s="246"/>
      <c r="AL1055" s="246"/>
      <c r="AM1055" s="246"/>
      <c r="AN1055" s="246"/>
      <c r="AO1055" s="280"/>
      <c r="AP1055" s="280"/>
      <c r="AQ1055" s="280"/>
    </row>
    <row r="1056">
      <c r="E1056" s="246"/>
      <c r="F1056" s="246"/>
      <c r="G1056" s="1667"/>
      <c r="H1056" s="246"/>
      <c r="I1056" s="246"/>
      <c r="J1056" s="246"/>
      <c r="L1056" s="1668"/>
      <c r="M1056" s="280"/>
      <c r="N1056" s="246"/>
      <c r="O1056" s="1232"/>
      <c r="P1056" s="280"/>
      <c r="Q1056" s="280"/>
      <c r="Z1056" s="246"/>
      <c r="AA1056" s="280"/>
      <c r="AB1056" s="280"/>
      <c r="AC1056" s="280"/>
      <c r="AD1056" s="246"/>
      <c r="AE1056" s="246"/>
      <c r="AF1056" s="246"/>
      <c r="AG1056" s="246"/>
      <c r="AH1056" s="246"/>
      <c r="AI1056" s="246"/>
      <c r="AJ1056" s="246"/>
      <c r="AK1056" s="246"/>
      <c r="AL1056" s="246"/>
      <c r="AM1056" s="246"/>
      <c r="AN1056" s="246"/>
      <c r="AO1056" s="280"/>
      <c r="AP1056" s="280"/>
      <c r="AQ1056" s="280"/>
    </row>
    <row r="1057">
      <c r="E1057" s="246"/>
      <c r="F1057" s="246"/>
      <c r="G1057" s="1667"/>
      <c r="H1057" s="246"/>
      <c r="I1057" s="246"/>
      <c r="J1057" s="246"/>
      <c r="L1057" s="1668"/>
      <c r="M1057" s="280"/>
      <c r="N1057" s="246"/>
      <c r="O1057" s="1232"/>
      <c r="P1057" s="280"/>
      <c r="Q1057" s="280"/>
      <c r="Z1057" s="246"/>
      <c r="AA1057" s="280"/>
      <c r="AB1057" s="280"/>
      <c r="AC1057" s="280"/>
      <c r="AD1057" s="246"/>
      <c r="AE1057" s="246"/>
      <c r="AF1057" s="246"/>
      <c r="AG1057" s="246"/>
      <c r="AH1057" s="246"/>
      <c r="AI1057" s="246"/>
      <c r="AJ1057" s="246"/>
      <c r="AK1057" s="246"/>
      <c r="AL1057" s="246"/>
      <c r="AM1057" s="246"/>
      <c r="AN1057" s="246"/>
      <c r="AO1057" s="280"/>
      <c r="AP1057" s="280"/>
      <c r="AQ1057" s="280"/>
    </row>
    <row r="1058">
      <c r="E1058" s="246"/>
      <c r="F1058" s="246"/>
      <c r="G1058" s="1667"/>
      <c r="H1058" s="246"/>
      <c r="I1058" s="246"/>
      <c r="J1058" s="246"/>
      <c r="L1058" s="1668"/>
      <c r="M1058" s="280"/>
      <c r="N1058" s="246"/>
      <c r="O1058" s="1232"/>
      <c r="P1058" s="280"/>
      <c r="Q1058" s="280"/>
      <c r="Z1058" s="246"/>
      <c r="AA1058" s="280"/>
      <c r="AB1058" s="280"/>
      <c r="AC1058" s="280"/>
      <c r="AD1058" s="246"/>
      <c r="AE1058" s="246"/>
      <c r="AF1058" s="246"/>
      <c r="AG1058" s="246"/>
      <c r="AH1058" s="246"/>
      <c r="AI1058" s="246"/>
      <c r="AJ1058" s="246"/>
      <c r="AK1058" s="246"/>
      <c r="AL1058" s="246"/>
      <c r="AM1058" s="246"/>
      <c r="AN1058" s="246"/>
      <c r="AO1058" s="280"/>
      <c r="AP1058" s="280"/>
      <c r="AQ1058" s="280"/>
    </row>
    <row r="1059">
      <c r="E1059" s="246"/>
      <c r="F1059" s="246"/>
      <c r="G1059" s="1667"/>
      <c r="H1059" s="246"/>
      <c r="I1059" s="246"/>
      <c r="J1059" s="246"/>
      <c r="L1059" s="1668"/>
      <c r="M1059" s="280"/>
      <c r="N1059" s="246"/>
      <c r="O1059" s="1232"/>
      <c r="P1059" s="280"/>
      <c r="Q1059" s="280"/>
      <c r="Z1059" s="246"/>
      <c r="AA1059" s="280"/>
      <c r="AB1059" s="280"/>
      <c r="AC1059" s="280"/>
      <c r="AD1059" s="246"/>
      <c r="AE1059" s="246"/>
      <c r="AF1059" s="246"/>
      <c r="AG1059" s="246"/>
      <c r="AH1059" s="246"/>
      <c r="AI1059" s="246"/>
      <c r="AJ1059" s="246"/>
      <c r="AK1059" s="246"/>
      <c r="AL1059" s="246"/>
      <c r="AM1059" s="246"/>
      <c r="AN1059" s="246"/>
      <c r="AO1059" s="280"/>
      <c r="AP1059" s="280"/>
      <c r="AQ1059" s="280"/>
    </row>
    <row r="1060">
      <c r="E1060" s="246"/>
      <c r="F1060" s="246"/>
      <c r="G1060" s="1667"/>
      <c r="H1060" s="246"/>
      <c r="I1060" s="246"/>
      <c r="J1060" s="246"/>
      <c r="L1060" s="1668"/>
      <c r="M1060" s="280"/>
      <c r="N1060" s="246"/>
      <c r="O1060" s="1232"/>
      <c r="P1060" s="280"/>
      <c r="Q1060" s="280"/>
      <c r="Z1060" s="246"/>
      <c r="AA1060" s="280"/>
      <c r="AB1060" s="280"/>
      <c r="AC1060" s="280"/>
      <c r="AD1060" s="246"/>
      <c r="AE1060" s="246"/>
      <c r="AF1060" s="246"/>
      <c r="AG1060" s="246"/>
      <c r="AH1060" s="246"/>
      <c r="AI1060" s="246"/>
      <c r="AJ1060" s="246"/>
      <c r="AK1060" s="246"/>
      <c r="AL1060" s="246"/>
      <c r="AM1060" s="246"/>
      <c r="AN1060" s="246"/>
      <c r="AO1060" s="280"/>
      <c r="AP1060" s="280"/>
      <c r="AQ1060" s="280"/>
    </row>
    <row r="1061">
      <c r="E1061" s="246"/>
      <c r="F1061" s="246"/>
      <c r="G1061" s="1667"/>
      <c r="H1061" s="246"/>
      <c r="I1061" s="246"/>
      <c r="J1061" s="246"/>
      <c r="L1061" s="1668"/>
      <c r="M1061" s="280"/>
      <c r="N1061" s="246"/>
      <c r="O1061" s="1232"/>
      <c r="P1061" s="280"/>
      <c r="Q1061" s="280"/>
      <c r="Z1061" s="246"/>
      <c r="AA1061" s="280"/>
      <c r="AB1061" s="280"/>
      <c r="AC1061" s="280"/>
      <c r="AD1061" s="246"/>
      <c r="AE1061" s="246"/>
      <c r="AF1061" s="246"/>
      <c r="AG1061" s="246"/>
      <c r="AH1061" s="246"/>
      <c r="AI1061" s="246"/>
      <c r="AJ1061" s="246"/>
      <c r="AK1061" s="246"/>
      <c r="AL1061" s="246"/>
      <c r="AM1061" s="246"/>
      <c r="AN1061" s="246"/>
      <c r="AO1061" s="280"/>
      <c r="AP1061" s="280"/>
      <c r="AQ1061" s="280"/>
    </row>
    <row r="1062">
      <c r="E1062" s="246"/>
      <c r="F1062" s="246"/>
      <c r="G1062" s="1667"/>
      <c r="H1062" s="246"/>
      <c r="I1062" s="246"/>
      <c r="J1062" s="246"/>
      <c r="L1062" s="1668"/>
      <c r="M1062" s="280"/>
      <c r="N1062" s="246"/>
      <c r="O1062" s="1232"/>
      <c r="P1062" s="280"/>
      <c r="Q1062" s="280"/>
      <c r="Z1062" s="246"/>
      <c r="AA1062" s="280"/>
      <c r="AB1062" s="280"/>
      <c r="AC1062" s="280"/>
      <c r="AD1062" s="246"/>
      <c r="AE1062" s="246"/>
      <c r="AF1062" s="246"/>
      <c r="AG1062" s="246"/>
      <c r="AH1062" s="246"/>
      <c r="AI1062" s="246"/>
      <c r="AJ1062" s="246"/>
      <c r="AK1062" s="246"/>
      <c r="AL1062" s="246"/>
      <c r="AM1062" s="246"/>
      <c r="AN1062" s="246"/>
      <c r="AO1062" s="280"/>
      <c r="AP1062" s="280"/>
      <c r="AQ1062" s="280"/>
    </row>
    <row r="1063">
      <c r="E1063" s="246"/>
      <c r="F1063" s="246"/>
      <c r="G1063" s="1667"/>
      <c r="H1063" s="246"/>
      <c r="I1063" s="246"/>
      <c r="J1063" s="246"/>
      <c r="L1063" s="1668"/>
      <c r="M1063" s="280"/>
      <c r="N1063" s="246"/>
      <c r="O1063" s="1232"/>
      <c r="P1063" s="280"/>
      <c r="Q1063" s="280"/>
      <c r="Z1063" s="246"/>
      <c r="AA1063" s="280"/>
      <c r="AB1063" s="280"/>
      <c r="AC1063" s="280"/>
      <c r="AD1063" s="246"/>
      <c r="AE1063" s="246"/>
      <c r="AF1063" s="246"/>
      <c r="AG1063" s="246"/>
      <c r="AH1063" s="246"/>
      <c r="AI1063" s="246"/>
      <c r="AJ1063" s="246"/>
      <c r="AK1063" s="246"/>
      <c r="AL1063" s="246"/>
      <c r="AM1063" s="246"/>
      <c r="AN1063" s="246"/>
      <c r="AO1063" s="280"/>
      <c r="AP1063" s="280"/>
      <c r="AQ1063" s="280"/>
    </row>
    <row r="1064">
      <c r="E1064" s="246"/>
      <c r="F1064" s="246"/>
      <c r="G1064" s="1667"/>
      <c r="H1064" s="246"/>
      <c r="I1064" s="246"/>
      <c r="J1064" s="246"/>
      <c r="L1064" s="1668"/>
      <c r="M1064" s="280"/>
      <c r="N1064" s="246"/>
      <c r="O1064" s="1232"/>
      <c r="P1064" s="280"/>
      <c r="Q1064" s="280"/>
      <c r="Z1064" s="246"/>
      <c r="AA1064" s="280"/>
      <c r="AB1064" s="280"/>
      <c r="AC1064" s="280"/>
      <c r="AD1064" s="246"/>
      <c r="AE1064" s="246"/>
      <c r="AF1064" s="246"/>
      <c r="AG1064" s="246"/>
      <c r="AH1064" s="246"/>
      <c r="AI1064" s="246"/>
      <c r="AJ1064" s="246"/>
      <c r="AK1064" s="246"/>
      <c r="AL1064" s="246"/>
      <c r="AM1064" s="246"/>
      <c r="AN1064" s="246"/>
      <c r="AO1064" s="280"/>
      <c r="AP1064" s="280"/>
      <c r="AQ1064" s="280"/>
    </row>
    <row r="1065">
      <c r="E1065" s="246"/>
      <c r="F1065" s="246"/>
      <c r="G1065" s="1667"/>
      <c r="H1065" s="246"/>
      <c r="I1065" s="246"/>
      <c r="J1065" s="246"/>
      <c r="L1065" s="1668"/>
      <c r="M1065" s="280"/>
      <c r="N1065" s="246"/>
      <c r="O1065" s="1232"/>
      <c r="P1065" s="280"/>
      <c r="Q1065" s="280"/>
      <c r="Z1065" s="246"/>
      <c r="AA1065" s="280"/>
      <c r="AB1065" s="280"/>
      <c r="AC1065" s="280"/>
      <c r="AD1065" s="246"/>
      <c r="AE1065" s="246"/>
      <c r="AF1065" s="246"/>
      <c r="AG1065" s="246"/>
      <c r="AH1065" s="246"/>
      <c r="AI1065" s="246"/>
      <c r="AJ1065" s="246"/>
      <c r="AK1065" s="246"/>
      <c r="AL1065" s="246"/>
      <c r="AM1065" s="246"/>
      <c r="AN1065" s="246"/>
      <c r="AO1065" s="280"/>
      <c r="AP1065" s="280"/>
      <c r="AQ1065" s="280"/>
    </row>
    <row r="1066">
      <c r="E1066" s="246"/>
      <c r="F1066" s="246"/>
      <c r="G1066" s="1667"/>
      <c r="H1066" s="246"/>
      <c r="I1066" s="246"/>
      <c r="J1066" s="246"/>
      <c r="L1066" s="1668"/>
      <c r="M1066" s="280"/>
      <c r="N1066" s="246"/>
      <c r="O1066" s="1232"/>
      <c r="P1066" s="280"/>
      <c r="Q1066" s="280"/>
      <c r="Z1066" s="246"/>
      <c r="AA1066" s="280"/>
      <c r="AB1066" s="280"/>
      <c r="AC1066" s="280"/>
      <c r="AD1066" s="246"/>
      <c r="AE1066" s="246"/>
      <c r="AF1066" s="246"/>
      <c r="AG1066" s="246"/>
      <c r="AH1066" s="246"/>
      <c r="AI1066" s="246"/>
      <c r="AJ1066" s="246"/>
      <c r="AK1066" s="246"/>
      <c r="AL1066" s="246"/>
      <c r="AM1066" s="246"/>
      <c r="AN1066" s="246"/>
      <c r="AO1066" s="280"/>
      <c r="AP1066" s="280"/>
      <c r="AQ1066" s="280"/>
    </row>
    <row r="1067">
      <c r="E1067" s="246"/>
      <c r="F1067" s="246"/>
      <c r="G1067" s="1667"/>
      <c r="H1067" s="246"/>
      <c r="I1067" s="246"/>
      <c r="J1067" s="246"/>
      <c r="L1067" s="1668"/>
      <c r="M1067" s="280"/>
      <c r="N1067" s="246"/>
      <c r="O1067" s="1232"/>
      <c r="P1067" s="280"/>
      <c r="Q1067" s="280"/>
      <c r="Z1067" s="246"/>
      <c r="AA1067" s="280"/>
      <c r="AB1067" s="280"/>
      <c r="AC1067" s="280"/>
      <c r="AD1067" s="246"/>
      <c r="AE1067" s="246"/>
      <c r="AF1067" s="246"/>
      <c r="AG1067" s="246"/>
      <c r="AH1067" s="246"/>
      <c r="AI1067" s="246"/>
      <c r="AJ1067" s="246"/>
      <c r="AK1067" s="246"/>
      <c r="AL1067" s="246"/>
      <c r="AM1067" s="246"/>
      <c r="AN1067" s="246"/>
      <c r="AO1067" s="280"/>
      <c r="AP1067" s="280"/>
      <c r="AQ1067" s="280"/>
    </row>
    <row r="1068">
      <c r="E1068" s="246"/>
      <c r="F1068" s="246"/>
      <c r="G1068" s="1667"/>
      <c r="H1068" s="246"/>
      <c r="I1068" s="246"/>
      <c r="J1068" s="246"/>
      <c r="L1068" s="1668"/>
      <c r="M1068" s="280"/>
      <c r="N1068" s="246"/>
      <c r="O1068" s="1232"/>
      <c r="P1068" s="280"/>
      <c r="Q1068" s="280"/>
      <c r="Z1068" s="246"/>
      <c r="AA1068" s="280"/>
      <c r="AB1068" s="280"/>
      <c r="AC1068" s="280"/>
      <c r="AD1068" s="246"/>
      <c r="AE1068" s="246"/>
      <c r="AF1068" s="246"/>
      <c r="AG1068" s="246"/>
      <c r="AH1068" s="246"/>
      <c r="AI1068" s="246"/>
      <c r="AJ1068" s="246"/>
      <c r="AK1068" s="246"/>
      <c r="AL1068" s="246"/>
      <c r="AM1068" s="246"/>
      <c r="AN1068" s="246"/>
      <c r="AO1068" s="280"/>
      <c r="AP1068" s="280"/>
      <c r="AQ1068" s="280"/>
    </row>
    <row r="1069">
      <c r="E1069" s="246"/>
      <c r="F1069" s="246"/>
      <c r="G1069" s="1667"/>
      <c r="H1069" s="246"/>
      <c r="I1069" s="246"/>
      <c r="J1069" s="246"/>
      <c r="L1069" s="1668"/>
      <c r="M1069" s="280"/>
      <c r="N1069" s="246"/>
      <c r="O1069" s="1232"/>
      <c r="P1069" s="280"/>
      <c r="Q1069" s="280"/>
      <c r="Z1069" s="246"/>
      <c r="AA1069" s="280"/>
      <c r="AB1069" s="280"/>
      <c r="AC1069" s="280"/>
      <c r="AD1069" s="246"/>
      <c r="AE1069" s="246"/>
      <c r="AF1069" s="246"/>
      <c r="AG1069" s="246"/>
      <c r="AH1069" s="246"/>
      <c r="AI1069" s="246"/>
      <c r="AJ1069" s="246"/>
      <c r="AK1069" s="246"/>
      <c r="AL1069" s="246"/>
      <c r="AM1069" s="246"/>
      <c r="AN1069" s="246"/>
      <c r="AO1069" s="280"/>
      <c r="AP1069" s="280"/>
      <c r="AQ1069" s="280"/>
    </row>
    <row r="1070">
      <c r="E1070" s="246"/>
      <c r="F1070" s="246"/>
      <c r="G1070" s="1667"/>
      <c r="H1070" s="246"/>
      <c r="I1070" s="246"/>
      <c r="J1070" s="246"/>
      <c r="L1070" s="1668"/>
      <c r="M1070" s="280"/>
      <c r="N1070" s="246"/>
      <c r="O1070" s="1232"/>
      <c r="P1070" s="280"/>
      <c r="Q1070" s="280"/>
      <c r="Z1070" s="246"/>
      <c r="AA1070" s="280"/>
      <c r="AB1070" s="280"/>
      <c r="AC1070" s="280"/>
      <c r="AD1070" s="246"/>
      <c r="AE1070" s="246"/>
      <c r="AF1070" s="246"/>
      <c r="AG1070" s="246"/>
      <c r="AH1070" s="246"/>
      <c r="AI1070" s="246"/>
      <c r="AJ1070" s="246"/>
      <c r="AK1070" s="246"/>
      <c r="AL1070" s="246"/>
      <c r="AM1070" s="246"/>
      <c r="AN1070" s="246"/>
      <c r="AO1070" s="280"/>
      <c r="AP1070" s="280"/>
      <c r="AQ1070" s="280"/>
    </row>
    <row r="1071">
      <c r="E1071" s="246"/>
      <c r="F1071" s="246"/>
      <c r="G1071" s="1667"/>
      <c r="H1071" s="246"/>
      <c r="I1071" s="246"/>
      <c r="J1071" s="246"/>
      <c r="L1071" s="1668"/>
      <c r="M1071" s="280"/>
      <c r="N1071" s="246"/>
      <c r="O1071" s="1232"/>
      <c r="P1071" s="280"/>
      <c r="Q1071" s="280"/>
      <c r="Z1071" s="246"/>
      <c r="AA1071" s="280"/>
      <c r="AB1071" s="280"/>
      <c r="AC1071" s="280"/>
      <c r="AD1071" s="246"/>
      <c r="AE1071" s="246"/>
      <c r="AF1071" s="246"/>
      <c r="AG1071" s="246"/>
      <c r="AH1071" s="246"/>
      <c r="AI1071" s="246"/>
      <c r="AJ1071" s="246"/>
      <c r="AK1071" s="246"/>
      <c r="AL1071" s="246"/>
      <c r="AM1071" s="246"/>
      <c r="AN1071" s="246"/>
      <c r="AO1071" s="280"/>
      <c r="AP1071" s="280"/>
      <c r="AQ1071" s="280"/>
    </row>
    <row r="1072">
      <c r="E1072" s="246"/>
      <c r="F1072" s="246"/>
      <c r="G1072" s="1667"/>
      <c r="H1072" s="246"/>
      <c r="I1072" s="246"/>
      <c r="J1072" s="246"/>
      <c r="L1072" s="1668"/>
      <c r="M1072" s="280"/>
      <c r="N1072" s="246"/>
      <c r="O1072" s="1232"/>
      <c r="P1072" s="280"/>
      <c r="Q1072" s="280"/>
      <c r="Z1072" s="246"/>
      <c r="AA1072" s="280"/>
      <c r="AB1072" s="280"/>
      <c r="AC1072" s="280"/>
      <c r="AD1072" s="246"/>
      <c r="AE1072" s="246"/>
      <c r="AF1072" s="246"/>
      <c r="AG1072" s="246"/>
      <c r="AH1072" s="246"/>
      <c r="AI1072" s="246"/>
      <c r="AJ1072" s="246"/>
      <c r="AK1072" s="246"/>
      <c r="AL1072" s="246"/>
      <c r="AM1072" s="246"/>
      <c r="AN1072" s="246"/>
      <c r="AO1072" s="280"/>
      <c r="AP1072" s="280"/>
      <c r="AQ1072" s="280"/>
    </row>
    <row r="1073">
      <c r="E1073" s="246"/>
      <c r="F1073" s="246"/>
      <c r="G1073" s="1667"/>
      <c r="H1073" s="246"/>
      <c r="I1073" s="246"/>
      <c r="J1073" s="246"/>
      <c r="L1073" s="1668"/>
      <c r="M1073" s="280"/>
      <c r="N1073" s="246"/>
      <c r="O1073" s="1232"/>
      <c r="P1073" s="280"/>
      <c r="Q1073" s="280"/>
      <c r="Z1073" s="246"/>
      <c r="AA1073" s="280"/>
      <c r="AB1073" s="280"/>
      <c r="AC1073" s="280"/>
      <c r="AD1073" s="246"/>
      <c r="AE1073" s="246"/>
      <c r="AF1073" s="246"/>
      <c r="AG1073" s="246"/>
      <c r="AH1073" s="246"/>
      <c r="AI1073" s="246"/>
      <c r="AJ1073" s="246"/>
      <c r="AK1073" s="246"/>
      <c r="AL1073" s="246"/>
      <c r="AM1073" s="246"/>
      <c r="AN1073" s="246"/>
      <c r="AO1073" s="280"/>
      <c r="AP1073" s="280"/>
      <c r="AQ1073" s="280"/>
    </row>
    <row r="1074">
      <c r="E1074" s="246"/>
      <c r="F1074" s="246"/>
      <c r="G1074" s="1667"/>
      <c r="H1074" s="246"/>
      <c r="I1074" s="246"/>
      <c r="J1074" s="246"/>
      <c r="L1074" s="1668"/>
      <c r="M1074" s="280"/>
      <c r="N1074" s="246"/>
      <c r="O1074" s="1232"/>
      <c r="P1074" s="280"/>
      <c r="Q1074" s="280"/>
      <c r="Z1074" s="246"/>
      <c r="AA1074" s="280"/>
      <c r="AB1074" s="280"/>
      <c r="AC1074" s="280"/>
      <c r="AD1074" s="246"/>
      <c r="AE1074" s="246"/>
      <c r="AF1074" s="246"/>
      <c r="AG1074" s="246"/>
      <c r="AH1074" s="246"/>
      <c r="AI1074" s="246"/>
      <c r="AJ1074" s="246"/>
      <c r="AK1074" s="246"/>
      <c r="AL1074" s="246"/>
      <c r="AM1074" s="246"/>
      <c r="AN1074" s="246"/>
      <c r="AO1074" s="280"/>
      <c r="AP1074" s="280"/>
      <c r="AQ1074" s="280"/>
    </row>
    <row r="1075">
      <c r="E1075" s="246"/>
      <c r="F1075" s="246"/>
      <c r="G1075" s="1667"/>
      <c r="H1075" s="246"/>
      <c r="I1075" s="246"/>
      <c r="J1075" s="246"/>
      <c r="L1075" s="1668"/>
      <c r="M1075" s="280"/>
      <c r="N1075" s="246"/>
      <c r="O1075" s="1232"/>
      <c r="P1075" s="280"/>
      <c r="Q1075" s="280"/>
      <c r="Z1075" s="246"/>
      <c r="AA1075" s="280"/>
      <c r="AB1075" s="280"/>
      <c r="AC1075" s="280"/>
      <c r="AD1075" s="246"/>
      <c r="AE1075" s="246"/>
      <c r="AF1075" s="246"/>
      <c r="AG1075" s="246"/>
      <c r="AH1075" s="246"/>
      <c r="AI1075" s="246"/>
      <c r="AJ1075" s="246"/>
      <c r="AK1075" s="246"/>
      <c r="AL1075" s="246"/>
      <c r="AM1075" s="246"/>
      <c r="AN1075" s="246"/>
      <c r="AO1075" s="280"/>
      <c r="AP1075" s="280"/>
      <c r="AQ1075" s="280"/>
    </row>
    <row r="1076">
      <c r="E1076" s="246"/>
      <c r="F1076" s="246"/>
      <c r="G1076" s="1667"/>
      <c r="H1076" s="246"/>
      <c r="I1076" s="246"/>
      <c r="J1076" s="246"/>
      <c r="L1076" s="1668"/>
      <c r="M1076" s="280"/>
      <c r="N1076" s="246"/>
      <c r="O1076" s="1232"/>
      <c r="P1076" s="280"/>
      <c r="Q1076" s="280"/>
      <c r="Z1076" s="246"/>
      <c r="AA1076" s="280"/>
      <c r="AB1076" s="280"/>
      <c r="AC1076" s="280"/>
      <c r="AD1076" s="246"/>
      <c r="AE1076" s="246"/>
      <c r="AF1076" s="246"/>
      <c r="AG1076" s="246"/>
      <c r="AH1076" s="246"/>
      <c r="AI1076" s="246"/>
      <c r="AJ1076" s="246"/>
      <c r="AK1076" s="246"/>
      <c r="AL1076" s="246"/>
      <c r="AM1076" s="246"/>
      <c r="AN1076" s="246"/>
      <c r="AO1076" s="280"/>
      <c r="AP1076" s="280"/>
      <c r="AQ1076" s="280"/>
    </row>
    <row r="1077">
      <c r="E1077" s="246"/>
      <c r="F1077" s="246"/>
      <c r="G1077" s="1667"/>
      <c r="H1077" s="246"/>
      <c r="I1077" s="246"/>
      <c r="J1077" s="246"/>
      <c r="L1077" s="1668"/>
      <c r="M1077" s="280"/>
      <c r="N1077" s="246"/>
      <c r="O1077" s="1232"/>
      <c r="P1077" s="280"/>
      <c r="Q1077" s="280"/>
      <c r="Z1077" s="246"/>
      <c r="AA1077" s="280"/>
      <c r="AB1077" s="280"/>
      <c r="AC1077" s="280"/>
      <c r="AD1077" s="246"/>
      <c r="AE1077" s="246"/>
      <c r="AF1077" s="246"/>
      <c r="AG1077" s="246"/>
      <c r="AH1077" s="246"/>
      <c r="AI1077" s="246"/>
      <c r="AJ1077" s="246"/>
      <c r="AK1077" s="246"/>
      <c r="AL1077" s="246"/>
      <c r="AM1077" s="246"/>
      <c r="AN1077" s="246"/>
      <c r="AO1077" s="280"/>
      <c r="AP1077" s="280"/>
      <c r="AQ1077" s="280"/>
    </row>
    <row r="1078">
      <c r="E1078" s="246"/>
      <c r="F1078" s="246"/>
      <c r="G1078" s="1667"/>
      <c r="H1078" s="246"/>
      <c r="I1078" s="246"/>
      <c r="J1078" s="246"/>
      <c r="L1078" s="1668"/>
      <c r="M1078" s="280"/>
      <c r="N1078" s="246"/>
      <c r="O1078" s="1232"/>
      <c r="P1078" s="280"/>
      <c r="Q1078" s="280"/>
      <c r="Z1078" s="246"/>
      <c r="AA1078" s="280"/>
      <c r="AB1078" s="280"/>
      <c r="AC1078" s="280"/>
      <c r="AD1078" s="246"/>
      <c r="AE1078" s="246"/>
      <c r="AF1078" s="246"/>
      <c r="AG1078" s="246"/>
      <c r="AH1078" s="246"/>
      <c r="AI1078" s="246"/>
      <c r="AJ1078" s="246"/>
      <c r="AK1078" s="246"/>
      <c r="AL1078" s="246"/>
      <c r="AM1078" s="246"/>
      <c r="AN1078" s="246"/>
      <c r="AO1078" s="280"/>
      <c r="AP1078" s="280"/>
      <c r="AQ1078" s="280"/>
    </row>
    <row r="1079">
      <c r="E1079" s="246"/>
      <c r="F1079" s="246"/>
      <c r="G1079" s="1667"/>
      <c r="H1079" s="246"/>
      <c r="I1079" s="246"/>
      <c r="J1079" s="246"/>
      <c r="L1079" s="1668"/>
      <c r="M1079" s="280"/>
      <c r="N1079" s="246"/>
      <c r="O1079" s="1232"/>
      <c r="P1079" s="280"/>
      <c r="Q1079" s="280"/>
      <c r="Z1079" s="246"/>
      <c r="AA1079" s="280"/>
      <c r="AB1079" s="280"/>
      <c r="AC1079" s="280"/>
      <c r="AD1079" s="246"/>
      <c r="AE1079" s="246"/>
      <c r="AF1079" s="246"/>
      <c r="AG1079" s="246"/>
      <c r="AH1079" s="246"/>
      <c r="AI1079" s="246"/>
      <c r="AJ1079" s="246"/>
      <c r="AK1079" s="246"/>
      <c r="AL1079" s="246"/>
      <c r="AM1079" s="246"/>
      <c r="AN1079" s="246"/>
      <c r="AO1079" s="280"/>
      <c r="AP1079" s="280"/>
      <c r="AQ1079" s="280"/>
    </row>
    <row r="1080">
      <c r="E1080" s="246"/>
      <c r="F1080" s="246"/>
      <c r="G1080" s="1667"/>
      <c r="H1080" s="246"/>
      <c r="I1080" s="246"/>
      <c r="J1080" s="246"/>
      <c r="L1080" s="1668"/>
      <c r="M1080" s="280"/>
      <c r="N1080" s="246"/>
      <c r="O1080" s="1232"/>
      <c r="P1080" s="280"/>
      <c r="Q1080" s="280"/>
      <c r="Z1080" s="246"/>
      <c r="AA1080" s="280"/>
      <c r="AB1080" s="280"/>
      <c r="AC1080" s="280"/>
      <c r="AD1080" s="246"/>
      <c r="AE1080" s="246"/>
      <c r="AF1080" s="246"/>
      <c r="AG1080" s="246"/>
      <c r="AH1080" s="246"/>
      <c r="AI1080" s="246"/>
      <c r="AJ1080" s="246"/>
      <c r="AK1080" s="246"/>
      <c r="AL1080" s="246"/>
      <c r="AM1080" s="246"/>
      <c r="AN1080" s="246"/>
      <c r="AO1080" s="280"/>
      <c r="AP1080" s="280"/>
      <c r="AQ1080" s="280"/>
    </row>
    <row r="1081">
      <c r="E1081" s="246"/>
      <c r="F1081" s="246"/>
      <c r="G1081" s="1667"/>
      <c r="H1081" s="246"/>
      <c r="I1081" s="246"/>
      <c r="J1081" s="246"/>
      <c r="L1081" s="1668"/>
      <c r="M1081" s="280"/>
      <c r="N1081" s="246"/>
      <c r="O1081" s="1232"/>
      <c r="P1081" s="280"/>
      <c r="Q1081" s="280"/>
      <c r="Z1081" s="246"/>
      <c r="AA1081" s="280"/>
      <c r="AB1081" s="280"/>
      <c r="AC1081" s="280"/>
      <c r="AD1081" s="246"/>
      <c r="AE1081" s="246"/>
      <c r="AF1081" s="246"/>
      <c r="AG1081" s="246"/>
      <c r="AH1081" s="246"/>
      <c r="AI1081" s="246"/>
      <c r="AJ1081" s="246"/>
      <c r="AK1081" s="246"/>
      <c r="AL1081" s="246"/>
      <c r="AM1081" s="246"/>
      <c r="AN1081" s="246"/>
      <c r="AO1081" s="280"/>
      <c r="AP1081" s="280"/>
      <c r="AQ1081" s="280"/>
    </row>
    <row r="1082">
      <c r="E1082" s="246"/>
      <c r="F1082" s="246"/>
      <c r="G1082" s="1667"/>
      <c r="H1082" s="246"/>
      <c r="I1082" s="246"/>
      <c r="J1082" s="246"/>
      <c r="L1082" s="1668"/>
      <c r="M1082" s="280"/>
      <c r="N1082" s="246"/>
      <c r="O1082" s="1232"/>
      <c r="P1082" s="280"/>
      <c r="Q1082" s="280"/>
      <c r="Z1082" s="246"/>
      <c r="AA1082" s="280"/>
      <c r="AB1082" s="280"/>
      <c r="AC1082" s="280"/>
      <c r="AD1082" s="246"/>
      <c r="AE1082" s="246"/>
      <c r="AF1082" s="246"/>
      <c r="AG1082" s="246"/>
      <c r="AH1082" s="246"/>
      <c r="AI1082" s="246"/>
      <c r="AJ1082" s="246"/>
      <c r="AK1082" s="246"/>
      <c r="AL1082" s="246"/>
      <c r="AM1082" s="246"/>
      <c r="AN1082" s="246"/>
      <c r="AO1082" s="280"/>
      <c r="AP1082" s="280"/>
      <c r="AQ1082" s="280"/>
    </row>
    <row r="1083">
      <c r="E1083" s="246"/>
      <c r="F1083" s="246"/>
      <c r="G1083" s="1667"/>
      <c r="H1083" s="246"/>
      <c r="I1083" s="246"/>
      <c r="J1083" s="246"/>
      <c r="L1083" s="1668"/>
      <c r="M1083" s="280"/>
      <c r="N1083" s="246"/>
      <c r="O1083" s="1232"/>
      <c r="P1083" s="280"/>
      <c r="Q1083" s="280"/>
      <c r="Z1083" s="246"/>
      <c r="AA1083" s="280"/>
      <c r="AB1083" s="280"/>
      <c r="AC1083" s="280"/>
      <c r="AD1083" s="246"/>
      <c r="AE1083" s="246"/>
      <c r="AF1083" s="246"/>
      <c r="AG1083" s="246"/>
      <c r="AH1083" s="246"/>
      <c r="AI1083" s="246"/>
      <c r="AJ1083" s="246"/>
      <c r="AK1083" s="246"/>
      <c r="AL1083" s="246"/>
      <c r="AM1083" s="246"/>
      <c r="AN1083" s="246"/>
      <c r="AO1083" s="280"/>
      <c r="AP1083" s="280"/>
      <c r="AQ1083" s="280"/>
    </row>
    <row r="1084">
      <c r="E1084" s="246"/>
      <c r="F1084" s="246"/>
      <c r="G1084" s="1667"/>
      <c r="H1084" s="246"/>
      <c r="I1084" s="246"/>
      <c r="J1084" s="246"/>
      <c r="L1084" s="1668"/>
      <c r="M1084" s="280"/>
      <c r="N1084" s="246"/>
      <c r="O1084" s="1232"/>
      <c r="P1084" s="280"/>
      <c r="Q1084" s="280"/>
      <c r="Z1084" s="246"/>
      <c r="AA1084" s="280"/>
      <c r="AB1084" s="280"/>
      <c r="AC1084" s="280"/>
      <c r="AD1084" s="246"/>
      <c r="AE1084" s="246"/>
      <c r="AF1084" s="246"/>
      <c r="AG1084" s="246"/>
      <c r="AH1084" s="246"/>
      <c r="AI1084" s="246"/>
      <c r="AJ1084" s="246"/>
      <c r="AK1084" s="246"/>
      <c r="AL1084" s="246"/>
      <c r="AM1084" s="246"/>
      <c r="AN1084" s="246"/>
      <c r="AO1084" s="280"/>
      <c r="AP1084" s="280"/>
      <c r="AQ1084" s="280"/>
    </row>
    <row r="1085">
      <c r="E1085" s="246"/>
      <c r="F1085" s="246"/>
      <c r="G1085" s="1667"/>
      <c r="H1085" s="246"/>
      <c r="I1085" s="246"/>
      <c r="J1085" s="246"/>
      <c r="L1085" s="1668"/>
      <c r="M1085" s="280"/>
      <c r="N1085" s="246"/>
      <c r="O1085" s="1232"/>
      <c r="P1085" s="280"/>
      <c r="Q1085" s="280"/>
      <c r="Z1085" s="246"/>
      <c r="AA1085" s="280"/>
      <c r="AB1085" s="280"/>
      <c r="AC1085" s="280"/>
      <c r="AD1085" s="246"/>
      <c r="AE1085" s="246"/>
      <c r="AF1085" s="246"/>
      <c r="AG1085" s="246"/>
      <c r="AH1085" s="246"/>
      <c r="AI1085" s="246"/>
      <c r="AJ1085" s="246"/>
      <c r="AK1085" s="246"/>
      <c r="AL1085" s="246"/>
      <c r="AM1085" s="246"/>
      <c r="AN1085" s="246"/>
      <c r="AO1085" s="280"/>
      <c r="AP1085" s="280"/>
      <c r="AQ1085" s="280"/>
    </row>
    <row r="1086">
      <c r="E1086" s="246"/>
      <c r="F1086" s="246"/>
      <c r="G1086" s="1667"/>
      <c r="H1086" s="246"/>
      <c r="I1086" s="246"/>
      <c r="J1086" s="246"/>
      <c r="L1086" s="1668"/>
      <c r="M1086" s="280"/>
      <c r="N1086" s="246"/>
      <c r="O1086" s="1232"/>
      <c r="P1086" s="280"/>
      <c r="Q1086" s="280"/>
      <c r="Z1086" s="246"/>
      <c r="AA1086" s="280"/>
      <c r="AB1086" s="280"/>
      <c r="AC1086" s="280"/>
      <c r="AD1086" s="246"/>
      <c r="AE1086" s="246"/>
      <c r="AF1086" s="246"/>
      <c r="AG1086" s="246"/>
      <c r="AH1086" s="246"/>
      <c r="AI1086" s="246"/>
      <c r="AJ1086" s="246"/>
      <c r="AK1086" s="246"/>
      <c r="AL1086" s="246"/>
      <c r="AM1086" s="246"/>
      <c r="AN1086" s="246"/>
      <c r="AO1086" s="280"/>
      <c r="AP1086" s="280"/>
      <c r="AQ1086" s="280"/>
    </row>
    <row r="1087">
      <c r="E1087" s="246"/>
      <c r="F1087" s="246"/>
      <c r="G1087" s="1667"/>
      <c r="H1087" s="246"/>
      <c r="I1087" s="246"/>
      <c r="J1087" s="246"/>
      <c r="L1087" s="1668"/>
      <c r="M1087" s="280"/>
      <c r="N1087" s="246"/>
      <c r="O1087" s="1232"/>
      <c r="P1087" s="280"/>
      <c r="Q1087" s="280"/>
      <c r="Z1087" s="246"/>
      <c r="AA1087" s="280"/>
      <c r="AB1087" s="280"/>
      <c r="AC1087" s="280"/>
      <c r="AD1087" s="246"/>
      <c r="AE1087" s="246"/>
      <c r="AF1087" s="246"/>
      <c r="AG1087" s="246"/>
      <c r="AH1087" s="246"/>
      <c r="AI1087" s="246"/>
      <c r="AJ1087" s="246"/>
      <c r="AK1087" s="246"/>
      <c r="AL1087" s="246"/>
      <c r="AM1087" s="246"/>
      <c r="AN1087" s="246"/>
      <c r="AO1087" s="280"/>
      <c r="AP1087" s="280"/>
      <c r="AQ1087" s="280"/>
    </row>
    <row r="1088">
      <c r="E1088" s="246"/>
      <c r="F1088" s="246"/>
      <c r="G1088" s="1667"/>
      <c r="H1088" s="246"/>
      <c r="I1088" s="246"/>
      <c r="J1088" s="246"/>
      <c r="L1088" s="1668"/>
      <c r="M1088" s="280"/>
      <c r="N1088" s="246"/>
      <c r="O1088" s="1232"/>
      <c r="P1088" s="280"/>
      <c r="Q1088" s="280"/>
      <c r="Z1088" s="246"/>
      <c r="AA1088" s="280"/>
      <c r="AB1088" s="280"/>
      <c r="AC1088" s="280"/>
      <c r="AD1088" s="246"/>
      <c r="AE1088" s="246"/>
      <c r="AF1088" s="246"/>
      <c r="AG1088" s="246"/>
      <c r="AH1088" s="246"/>
      <c r="AI1088" s="246"/>
      <c r="AJ1088" s="246"/>
      <c r="AK1088" s="246"/>
      <c r="AL1088" s="246"/>
      <c r="AM1088" s="246"/>
      <c r="AN1088" s="246"/>
      <c r="AO1088" s="280"/>
      <c r="AP1088" s="280"/>
      <c r="AQ1088" s="280"/>
    </row>
    <row r="1089">
      <c r="E1089" s="246"/>
      <c r="F1089" s="246"/>
      <c r="G1089" s="1667"/>
      <c r="H1089" s="246"/>
      <c r="I1089" s="246"/>
      <c r="J1089" s="246"/>
      <c r="L1089" s="1668"/>
      <c r="M1089" s="280"/>
      <c r="N1089" s="246"/>
      <c r="O1089" s="1232"/>
      <c r="P1089" s="280"/>
      <c r="Q1089" s="280"/>
      <c r="Z1089" s="246"/>
      <c r="AA1089" s="280"/>
      <c r="AB1089" s="280"/>
      <c r="AC1089" s="280"/>
      <c r="AD1089" s="246"/>
      <c r="AE1089" s="246"/>
      <c r="AF1089" s="246"/>
      <c r="AG1089" s="246"/>
      <c r="AH1089" s="246"/>
      <c r="AI1089" s="246"/>
      <c r="AJ1089" s="246"/>
      <c r="AK1089" s="246"/>
      <c r="AL1089" s="246"/>
      <c r="AM1089" s="246"/>
      <c r="AN1089" s="246"/>
      <c r="AO1089" s="280"/>
      <c r="AP1089" s="280"/>
      <c r="AQ1089" s="280"/>
    </row>
    <row r="1090">
      <c r="E1090" s="246"/>
      <c r="F1090" s="246"/>
      <c r="G1090" s="1667"/>
      <c r="H1090" s="246"/>
      <c r="I1090" s="246"/>
      <c r="J1090" s="246"/>
      <c r="L1090" s="1668"/>
      <c r="M1090" s="280"/>
      <c r="N1090" s="246"/>
      <c r="O1090" s="1232"/>
      <c r="P1090" s="280"/>
      <c r="Q1090" s="280"/>
      <c r="Z1090" s="246"/>
      <c r="AA1090" s="280"/>
      <c r="AB1090" s="280"/>
      <c r="AC1090" s="280"/>
      <c r="AD1090" s="246"/>
      <c r="AE1090" s="246"/>
      <c r="AF1090" s="246"/>
      <c r="AG1090" s="246"/>
      <c r="AH1090" s="246"/>
      <c r="AI1090" s="246"/>
      <c r="AJ1090" s="246"/>
      <c r="AK1090" s="246"/>
      <c r="AL1090" s="246"/>
      <c r="AM1090" s="246"/>
      <c r="AN1090" s="246"/>
      <c r="AO1090" s="280"/>
      <c r="AP1090" s="280"/>
      <c r="AQ1090" s="280"/>
    </row>
    <row r="1091">
      <c r="E1091" s="246"/>
      <c r="F1091" s="246"/>
      <c r="G1091" s="1667"/>
      <c r="H1091" s="246"/>
      <c r="I1091" s="246"/>
      <c r="J1091" s="246"/>
      <c r="L1091" s="1668"/>
      <c r="M1091" s="280"/>
      <c r="N1091" s="246"/>
      <c r="O1091" s="1232"/>
      <c r="P1091" s="280"/>
      <c r="Q1091" s="280"/>
      <c r="Z1091" s="246"/>
      <c r="AA1091" s="280"/>
      <c r="AB1091" s="280"/>
      <c r="AC1091" s="280"/>
      <c r="AD1091" s="246"/>
      <c r="AE1091" s="246"/>
      <c r="AF1091" s="246"/>
      <c r="AG1091" s="246"/>
      <c r="AH1091" s="246"/>
      <c r="AI1091" s="246"/>
      <c r="AJ1091" s="246"/>
      <c r="AK1091" s="246"/>
      <c r="AL1091" s="246"/>
      <c r="AM1091" s="246"/>
      <c r="AN1091" s="246"/>
      <c r="AO1091" s="280"/>
      <c r="AP1091" s="280"/>
      <c r="AQ1091" s="280"/>
    </row>
    <row r="1092">
      <c r="E1092" s="246"/>
      <c r="F1092" s="246"/>
      <c r="G1092" s="1667"/>
      <c r="H1092" s="246"/>
      <c r="I1092" s="246"/>
      <c r="J1092" s="246"/>
      <c r="L1092" s="1668"/>
      <c r="M1092" s="280"/>
      <c r="N1092" s="246"/>
      <c r="O1092" s="1232"/>
      <c r="P1092" s="280"/>
      <c r="Q1092" s="280"/>
      <c r="Z1092" s="246"/>
      <c r="AA1092" s="280"/>
      <c r="AB1092" s="280"/>
      <c r="AC1092" s="280"/>
      <c r="AD1092" s="246"/>
      <c r="AE1092" s="246"/>
      <c r="AF1092" s="246"/>
      <c r="AG1092" s="246"/>
      <c r="AH1092" s="246"/>
      <c r="AI1092" s="246"/>
      <c r="AJ1092" s="246"/>
      <c r="AK1092" s="246"/>
      <c r="AL1092" s="246"/>
      <c r="AM1092" s="246"/>
      <c r="AN1092" s="246"/>
      <c r="AO1092" s="280"/>
      <c r="AP1092" s="280"/>
      <c r="AQ1092" s="280"/>
    </row>
    <row r="1093">
      <c r="E1093" s="246"/>
      <c r="F1093" s="246"/>
      <c r="G1093" s="1667"/>
      <c r="H1093" s="246"/>
      <c r="I1093" s="246"/>
      <c r="J1093" s="246"/>
      <c r="L1093" s="1668"/>
      <c r="M1093" s="280"/>
      <c r="N1093" s="246"/>
      <c r="O1093" s="1232"/>
      <c r="P1093" s="280"/>
      <c r="Q1093" s="280"/>
      <c r="Z1093" s="246"/>
      <c r="AA1093" s="280"/>
      <c r="AB1093" s="280"/>
      <c r="AC1093" s="280"/>
      <c r="AD1093" s="246"/>
      <c r="AE1093" s="246"/>
      <c r="AF1093" s="246"/>
      <c r="AG1093" s="246"/>
      <c r="AH1093" s="246"/>
      <c r="AI1093" s="246"/>
      <c r="AJ1093" s="246"/>
      <c r="AK1093" s="246"/>
      <c r="AL1093" s="246"/>
      <c r="AM1093" s="246"/>
      <c r="AN1093" s="246"/>
      <c r="AO1093" s="280"/>
      <c r="AP1093" s="280"/>
      <c r="AQ1093" s="280"/>
    </row>
    <row r="1094">
      <c r="E1094" s="246"/>
      <c r="F1094" s="246"/>
      <c r="G1094" s="1667"/>
      <c r="H1094" s="246"/>
      <c r="I1094" s="246"/>
      <c r="J1094" s="246"/>
      <c r="L1094" s="1668"/>
      <c r="M1094" s="280"/>
      <c r="N1094" s="246"/>
      <c r="O1094" s="1232"/>
      <c r="P1094" s="280"/>
      <c r="Q1094" s="280"/>
      <c r="Z1094" s="246"/>
      <c r="AA1094" s="280"/>
      <c r="AB1094" s="280"/>
      <c r="AC1094" s="280"/>
      <c r="AD1094" s="246"/>
      <c r="AE1094" s="246"/>
      <c r="AF1094" s="246"/>
      <c r="AG1094" s="246"/>
      <c r="AH1094" s="246"/>
      <c r="AI1094" s="246"/>
      <c r="AJ1094" s="246"/>
      <c r="AK1094" s="246"/>
      <c r="AL1094" s="246"/>
      <c r="AM1094" s="246"/>
      <c r="AN1094" s="246"/>
      <c r="AO1094" s="280"/>
      <c r="AP1094" s="280"/>
      <c r="AQ1094" s="280"/>
    </row>
    <row r="1095">
      <c r="E1095" s="246"/>
      <c r="F1095" s="246"/>
      <c r="G1095" s="1667"/>
      <c r="H1095" s="246"/>
      <c r="I1095" s="246"/>
      <c r="J1095" s="246"/>
      <c r="L1095" s="1668"/>
      <c r="M1095" s="280"/>
      <c r="N1095" s="246"/>
      <c r="O1095" s="1232"/>
      <c r="P1095" s="280"/>
      <c r="Q1095" s="280"/>
      <c r="Z1095" s="246"/>
      <c r="AA1095" s="280"/>
      <c r="AB1095" s="280"/>
      <c r="AC1095" s="280"/>
      <c r="AD1095" s="246"/>
      <c r="AE1095" s="246"/>
      <c r="AF1095" s="246"/>
      <c r="AG1095" s="246"/>
      <c r="AH1095" s="246"/>
      <c r="AI1095" s="246"/>
      <c r="AJ1095" s="246"/>
      <c r="AK1095" s="246"/>
      <c r="AL1095" s="246"/>
      <c r="AM1095" s="246"/>
      <c r="AN1095" s="246"/>
      <c r="AO1095" s="280"/>
      <c r="AP1095" s="280"/>
      <c r="AQ1095" s="280"/>
    </row>
    <row r="1096">
      <c r="E1096" s="246"/>
      <c r="F1096" s="246"/>
      <c r="G1096" s="1667"/>
      <c r="H1096" s="246"/>
      <c r="I1096" s="246"/>
      <c r="J1096" s="246"/>
      <c r="L1096" s="1668"/>
      <c r="M1096" s="280"/>
      <c r="N1096" s="246"/>
      <c r="O1096" s="1232"/>
      <c r="P1096" s="280"/>
      <c r="Q1096" s="280"/>
      <c r="Z1096" s="246"/>
      <c r="AA1096" s="280"/>
      <c r="AB1096" s="280"/>
      <c r="AC1096" s="280"/>
      <c r="AD1096" s="246"/>
      <c r="AE1096" s="246"/>
      <c r="AF1096" s="246"/>
      <c r="AG1096" s="246"/>
      <c r="AH1096" s="246"/>
      <c r="AI1096" s="246"/>
      <c r="AJ1096" s="246"/>
      <c r="AK1096" s="246"/>
      <c r="AL1096" s="246"/>
      <c r="AM1096" s="246"/>
      <c r="AN1096" s="246"/>
      <c r="AO1096" s="280"/>
      <c r="AP1096" s="280"/>
      <c r="AQ1096" s="280"/>
    </row>
    <row r="1097">
      <c r="E1097" s="246"/>
      <c r="F1097" s="246"/>
      <c r="G1097" s="1667"/>
      <c r="H1097" s="246"/>
      <c r="I1097" s="246"/>
      <c r="J1097" s="246"/>
      <c r="L1097" s="1668"/>
      <c r="M1097" s="280"/>
      <c r="N1097" s="246"/>
      <c r="O1097" s="1232"/>
      <c r="P1097" s="280"/>
      <c r="Q1097" s="280"/>
      <c r="Z1097" s="246"/>
      <c r="AA1097" s="280"/>
      <c r="AB1097" s="280"/>
      <c r="AC1097" s="280"/>
      <c r="AD1097" s="246"/>
      <c r="AE1097" s="246"/>
      <c r="AF1097" s="246"/>
      <c r="AG1097" s="246"/>
      <c r="AH1097" s="246"/>
      <c r="AI1097" s="246"/>
      <c r="AJ1097" s="246"/>
      <c r="AK1097" s="246"/>
      <c r="AL1097" s="246"/>
      <c r="AM1097" s="246"/>
      <c r="AN1097" s="246"/>
      <c r="AO1097" s="280"/>
      <c r="AP1097" s="280"/>
      <c r="AQ1097" s="280"/>
    </row>
    <row r="1098">
      <c r="E1098" s="246"/>
      <c r="F1098" s="246"/>
      <c r="G1098" s="1667"/>
      <c r="H1098" s="246"/>
      <c r="I1098" s="246"/>
      <c r="J1098" s="246"/>
      <c r="L1098" s="1668"/>
      <c r="M1098" s="280"/>
      <c r="N1098" s="246"/>
      <c r="O1098" s="1232"/>
      <c r="P1098" s="280"/>
      <c r="Q1098" s="280"/>
      <c r="Z1098" s="246"/>
      <c r="AA1098" s="280"/>
      <c r="AB1098" s="280"/>
      <c r="AC1098" s="280"/>
      <c r="AD1098" s="246"/>
      <c r="AE1098" s="246"/>
      <c r="AF1098" s="246"/>
      <c r="AG1098" s="246"/>
      <c r="AH1098" s="246"/>
      <c r="AI1098" s="246"/>
      <c r="AJ1098" s="246"/>
      <c r="AK1098" s="246"/>
      <c r="AL1098" s="246"/>
      <c r="AM1098" s="246"/>
      <c r="AN1098" s="246"/>
      <c r="AO1098" s="280"/>
      <c r="AP1098" s="280"/>
      <c r="AQ1098" s="280"/>
    </row>
    <row r="1099">
      <c r="E1099" s="246"/>
      <c r="F1099" s="246"/>
      <c r="G1099" s="1667"/>
      <c r="H1099" s="246"/>
      <c r="I1099" s="246"/>
      <c r="J1099" s="246"/>
      <c r="L1099" s="1668"/>
      <c r="M1099" s="280"/>
      <c r="N1099" s="246"/>
      <c r="O1099" s="1232"/>
      <c r="P1099" s="280"/>
      <c r="Q1099" s="280"/>
      <c r="Z1099" s="246"/>
      <c r="AA1099" s="280"/>
      <c r="AB1099" s="280"/>
      <c r="AC1099" s="280"/>
      <c r="AD1099" s="246"/>
      <c r="AE1099" s="246"/>
      <c r="AF1099" s="246"/>
      <c r="AG1099" s="246"/>
      <c r="AH1099" s="246"/>
      <c r="AI1099" s="246"/>
      <c r="AJ1099" s="246"/>
      <c r="AK1099" s="246"/>
      <c r="AL1099" s="246"/>
      <c r="AM1099" s="246"/>
      <c r="AN1099" s="246"/>
      <c r="AO1099" s="280"/>
      <c r="AP1099" s="280"/>
      <c r="AQ1099" s="280"/>
    </row>
    <row r="1100">
      <c r="E1100" s="246"/>
      <c r="F1100" s="246"/>
      <c r="G1100" s="1667"/>
      <c r="H1100" s="246"/>
      <c r="I1100" s="246"/>
      <c r="J1100" s="246"/>
      <c r="L1100" s="1668"/>
      <c r="M1100" s="280"/>
      <c r="N1100" s="246"/>
      <c r="O1100" s="1232"/>
      <c r="P1100" s="280"/>
      <c r="Q1100" s="280"/>
      <c r="Z1100" s="246"/>
      <c r="AA1100" s="280"/>
      <c r="AB1100" s="280"/>
      <c r="AC1100" s="280"/>
      <c r="AD1100" s="246"/>
      <c r="AE1100" s="246"/>
      <c r="AF1100" s="246"/>
      <c r="AG1100" s="246"/>
      <c r="AH1100" s="246"/>
      <c r="AI1100" s="246"/>
      <c r="AJ1100" s="246"/>
      <c r="AK1100" s="246"/>
      <c r="AL1100" s="246"/>
      <c r="AM1100" s="246"/>
      <c r="AN1100" s="246"/>
      <c r="AO1100" s="280"/>
      <c r="AP1100" s="280"/>
      <c r="AQ1100" s="280"/>
    </row>
    <row r="1101">
      <c r="E1101" s="246"/>
      <c r="F1101" s="246"/>
      <c r="G1101" s="1667"/>
      <c r="H1101" s="246"/>
      <c r="I1101" s="246"/>
      <c r="J1101" s="246"/>
      <c r="L1101" s="1668"/>
      <c r="M1101" s="280"/>
      <c r="N1101" s="246"/>
      <c r="O1101" s="1232"/>
      <c r="P1101" s="280"/>
      <c r="Q1101" s="280"/>
      <c r="Z1101" s="246"/>
      <c r="AA1101" s="280"/>
      <c r="AB1101" s="280"/>
      <c r="AC1101" s="280"/>
      <c r="AD1101" s="246"/>
      <c r="AE1101" s="246"/>
      <c r="AF1101" s="246"/>
      <c r="AG1101" s="246"/>
      <c r="AH1101" s="246"/>
      <c r="AI1101" s="246"/>
      <c r="AJ1101" s="246"/>
      <c r="AK1101" s="246"/>
      <c r="AL1101" s="246"/>
      <c r="AM1101" s="246"/>
      <c r="AN1101" s="246"/>
      <c r="AO1101" s="280"/>
      <c r="AP1101" s="280"/>
      <c r="AQ1101" s="280"/>
    </row>
    <row r="1102">
      <c r="E1102" s="246"/>
      <c r="F1102" s="246"/>
      <c r="G1102" s="1667"/>
      <c r="H1102" s="246"/>
      <c r="I1102" s="246"/>
      <c r="J1102" s="246"/>
      <c r="L1102" s="1668"/>
      <c r="M1102" s="280"/>
      <c r="N1102" s="246"/>
      <c r="O1102" s="1232"/>
      <c r="P1102" s="280"/>
      <c r="Q1102" s="280"/>
      <c r="Z1102" s="246"/>
      <c r="AA1102" s="280"/>
      <c r="AB1102" s="280"/>
      <c r="AC1102" s="280"/>
      <c r="AD1102" s="246"/>
      <c r="AE1102" s="246"/>
      <c r="AF1102" s="246"/>
      <c r="AG1102" s="246"/>
      <c r="AH1102" s="246"/>
      <c r="AI1102" s="246"/>
      <c r="AJ1102" s="246"/>
      <c r="AK1102" s="246"/>
      <c r="AL1102" s="246"/>
      <c r="AM1102" s="246"/>
      <c r="AN1102" s="246"/>
      <c r="AO1102" s="280"/>
      <c r="AP1102" s="280"/>
      <c r="AQ1102" s="280"/>
    </row>
    <row r="1103">
      <c r="E1103" s="246"/>
      <c r="F1103" s="246"/>
      <c r="G1103" s="1667"/>
      <c r="H1103" s="246"/>
      <c r="I1103" s="246"/>
      <c r="J1103" s="246"/>
      <c r="L1103" s="1668"/>
      <c r="M1103" s="280"/>
      <c r="N1103" s="246"/>
      <c r="O1103" s="1232"/>
      <c r="P1103" s="280"/>
      <c r="Q1103" s="280"/>
      <c r="Z1103" s="246"/>
      <c r="AA1103" s="280"/>
      <c r="AB1103" s="280"/>
      <c r="AC1103" s="280"/>
      <c r="AD1103" s="246"/>
      <c r="AE1103" s="246"/>
      <c r="AF1103" s="246"/>
      <c r="AG1103" s="246"/>
      <c r="AH1103" s="246"/>
      <c r="AI1103" s="246"/>
      <c r="AJ1103" s="246"/>
      <c r="AK1103" s="246"/>
      <c r="AL1103" s="246"/>
      <c r="AM1103" s="246"/>
      <c r="AN1103" s="246"/>
      <c r="AO1103" s="280"/>
      <c r="AP1103" s="280"/>
      <c r="AQ1103" s="280"/>
    </row>
    <row r="1104">
      <c r="E1104" s="246"/>
      <c r="F1104" s="246"/>
      <c r="G1104" s="1667"/>
      <c r="H1104" s="246"/>
      <c r="I1104" s="246"/>
      <c r="J1104" s="246"/>
      <c r="L1104" s="1668"/>
      <c r="M1104" s="280"/>
      <c r="N1104" s="246"/>
      <c r="O1104" s="1232"/>
      <c r="P1104" s="280"/>
      <c r="Q1104" s="280"/>
      <c r="Z1104" s="246"/>
      <c r="AA1104" s="280"/>
      <c r="AB1104" s="280"/>
      <c r="AC1104" s="280"/>
      <c r="AD1104" s="246"/>
      <c r="AE1104" s="246"/>
      <c r="AF1104" s="246"/>
      <c r="AG1104" s="246"/>
      <c r="AH1104" s="246"/>
      <c r="AI1104" s="246"/>
      <c r="AJ1104" s="246"/>
      <c r="AK1104" s="246"/>
      <c r="AL1104" s="246"/>
      <c r="AM1104" s="246"/>
      <c r="AN1104" s="246"/>
      <c r="AO1104" s="280"/>
      <c r="AP1104" s="280"/>
      <c r="AQ1104" s="280"/>
    </row>
    <row r="1105">
      <c r="E1105" s="246"/>
      <c r="F1105" s="246"/>
      <c r="G1105" s="1667"/>
      <c r="H1105" s="246"/>
      <c r="I1105" s="246"/>
      <c r="J1105" s="246"/>
      <c r="L1105" s="1668"/>
      <c r="M1105" s="280"/>
      <c r="N1105" s="246"/>
      <c r="O1105" s="1232"/>
      <c r="P1105" s="280"/>
      <c r="Q1105" s="280"/>
      <c r="Z1105" s="246"/>
      <c r="AA1105" s="280"/>
      <c r="AB1105" s="280"/>
      <c r="AC1105" s="280"/>
      <c r="AD1105" s="246"/>
      <c r="AE1105" s="246"/>
      <c r="AF1105" s="246"/>
      <c r="AG1105" s="246"/>
      <c r="AH1105" s="246"/>
      <c r="AI1105" s="246"/>
      <c r="AJ1105" s="246"/>
      <c r="AK1105" s="246"/>
      <c r="AL1105" s="246"/>
      <c r="AM1105" s="246"/>
      <c r="AN1105" s="246"/>
      <c r="AO1105" s="280"/>
      <c r="AP1105" s="280"/>
      <c r="AQ1105" s="280"/>
    </row>
    <row r="1106">
      <c r="E1106" s="246"/>
      <c r="F1106" s="246"/>
      <c r="G1106" s="1667"/>
      <c r="H1106" s="246"/>
      <c r="I1106" s="246"/>
      <c r="J1106" s="246"/>
      <c r="L1106" s="1668"/>
      <c r="M1106" s="280"/>
      <c r="N1106" s="246"/>
      <c r="O1106" s="1232"/>
      <c r="P1106" s="280"/>
      <c r="Q1106" s="280"/>
      <c r="Z1106" s="246"/>
      <c r="AA1106" s="280"/>
      <c r="AB1106" s="280"/>
      <c r="AC1106" s="280"/>
      <c r="AD1106" s="246"/>
      <c r="AE1106" s="246"/>
      <c r="AF1106" s="246"/>
      <c r="AG1106" s="246"/>
      <c r="AH1106" s="246"/>
      <c r="AI1106" s="246"/>
      <c r="AJ1106" s="246"/>
      <c r="AK1106" s="246"/>
      <c r="AL1106" s="246"/>
      <c r="AM1106" s="246"/>
      <c r="AN1106" s="246"/>
      <c r="AO1106" s="280"/>
      <c r="AP1106" s="280"/>
      <c r="AQ1106" s="280"/>
    </row>
    <row r="1107">
      <c r="E1107" s="246"/>
      <c r="F1107" s="246"/>
      <c r="G1107" s="1667"/>
      <c r="H1107" s="246"/>
      <c r="I1107" s="246"/>
      <c r="J1107" s="246"/>
      <c r="L1107" s="1668"/>
      <c r="M1107" s="280"/>
      <c r="N1107" s="246"/>
      <c r="O1107" s="1232"/>
      <c r="P1107" s="280"/>
      <c r="Q1107" s="280"/>
      <c r="Z1107" s="246"/>
      <c r="AA1107" s="280"/>
      <c r="AB1107" s="280"/>
      <c r="AC1107" s="280"/>
      <c r="AD1107" s="246"/>
      <c r="AE1107" s="246"/>
      <c r="AF1107" s="246"/>
      <c r="AG1107" s="246"/>
      <c r="AH1107" s="246"/>
      <c r="AI1107" s="246"/>
      <c r="AJ1107" s="246"/>
      <c r="AK1107" s="246"/>
      <c r="AL1107" s="246"/>
      <c r="AM1107" s="246"/>
      <c r="AN1107" s="246"/>
      <c r="AO1107" s="280"/>
      <c r="AP1107" s="280"/>
      <c r="AQ1107" s="280"/>
    </row>
    <row r="1108">
      <c r="E1108" s="246"/>
      <c r="F1108" s="246"/>
      <c r="G1108" s="1667"/>
      <c r="H1108" s="246"/>
      <c r="I1108" s="246"/>
      <c r="J1108" s="246"/>
      <c r="L1108" s="1668"/>
      <c r="M1108" s="280"/>
      <c r="N1108" s="246"/>
      <c r="O1108" s="1232"/>
      <c r="P1108" s="280"/>
      <c r="Q1108" s="280"/>
      <c r="Z1108" s="246"/>
      <c r="AA1108" s="280"/>
      <c r="AB1108" s="280"/>
      <c r="AC1108" s="280"/>
      <c r="AD1108" s="246"/>
      <c r="AE1108" s="246"/>
      <c r="AF1108" s="246"/>
      <c r="AG1108" s="246"/>
      <c r="AH1108" s="246"/>
      <c r="AI1108" s="246"/>
      <c r="AJ1108" s="246"/>
      <c r="AK1108" s="246"/>
      <c r="AL1108" s="246"/>
      <c r="AM1108" s="246"/>
      <c r="AN1108" s="246"/>
      <c r="AO1108" s="280"/>
      <c r="AP1108" s="280"/>
      <c r="AQ1108" s="280"/>
    </row>
    <row r="1109">
      <c r="E1109" s="246"/>
      <c r="F1109" s="246"/>
      <c r="G1109" s="1667"/>
      <c r="H1109" s="246"/>
      <c r="I1109" s="246"/>
      <c r="J1109" s="246"/>
      <c r="L1109" s="1668"/>
      <c r="M1109" s="280"/>
      <c r="N1109" s="246"/>
      <c r="O1109" s="1232"/>
      <c r="P1109" s="280"/>
      <c r="Q1109" s="280"/>
      <c r="Z1109" s="246"/>
      <c r="AA1109" s="280"/>
      <c r="AB1109" s="280"/>
      <c r="AC1109" s="280"/>
      <c r="AD1109" s="246"/>
      <c r="AE1109" s="246"/>
      <c r="AF1109" s="246"/>
      <c r="AG1109" s="246"/>
      <c r="AH1109" s="246"/>
      <c r="AI1109" s="246"/>
      <c r="AJ1109" s="246"/>
      <c r="AK1109" s="246"/>
      <c r="AL1109" s="246"/>
      <c r="AM1109" s="246"/>
      <c r="AN1109" s="246"/>
      <c r="AO1109" s="280"/>
      <c r="AP1109" s="280"/>
      <c r="AQ1109" s="280"/>
    </row>
    <row r="1110">
      <c r="E1110" s="246"/>
      <c r="F1110" s="246"/>
      <c r="G1110" s="1667"/>
      <c r="H1110" s="246"/>
      <c r="I1110" s="246"/>
      <c r="J1110" s="246"/>
      <c r="L1110" s="1668"/>
      <c r="M1110" s="280"/>
      <c r="N1110" s="246"/>
      <c r="O1110" s="1232"/>
      <c r="P1110" s="280"/>
      <c r="Q1110" s="280"/>
      <c r="Z1110" s="246"/>
      <c r="AA1110" s="280"/>
      <c r="AB1110" s="280"/>
      <c r="AC1110" s="280"/>
      <c r="AD1110" s="246"/>
      <c r="AE1110" s="246"/>
      <c r="AF1110" s="246"/>
      <c r="AG1110" s="246"/>
      <c r="AH1110" s="246"/>
      <c r="AI1110" s="246"/>
      <c r="AJ1110" s="246"/>
      <c r="AK1110" s="246"/>
      <c r="AL1110" s="246"/>
      <c r="AM1110" s="246"/>
      <c r="AN1110" s="246"/>
      <c r="AO1110" s="280"/>
      <c r="AP1110" s="280"/>
      <c r="AQ1110" s="280"/>
    </row>
    <row r="1111">
      <c r="E1111" s="246"/>
      <c r="F1111" s="246"/>
      <c r="G1111" s="1667"/>
      <c r="H1111" s="246"/>
      <c r="I1111" s="246"/>
      <c r="J1111" s="246"/>
      <c r="L1111" s="1668"/>
      <c r="M1111" s="280"/>
      <c r="N1111" s="246"/>
      <c r="O1111" s="1232"/>
      <c r="P1111" s="280"/>
      <c r="Q1111" s="280"/>
      <c r="Z1111" s="246"/>
      <c r="AA1111" s="280"/>
      <c r="AB1111" s="280"/>
      <c r="AC1111" s="280"/>
      <c r="AD1111" s="246"/>
      <c r="AE1111" s="246"/>
      <c r="AF1111" s="246"/>
      <c r="AG1111" s="246"/>
      <c r="AH1111" s="246"/>
      <c r="AI1111" s="246"/>
      <c r="AJ1111" s="246"/>
      <c r="AK1111" s="246"/>
      <c r="AL1111" s="246"/>
      <c r="AM1111" s="246"/>
      <c r="AN1111" s="246"/>
      <c r="AO1111" s="280"/>
      <c r="AP1111" s="280"/>
      <c r="AQ1111" s="280"/>
    </row>
    <row r="1112">
      <c r="E1112" s="246"/>
      <c r="F1112" s="246"/>
      <c r="G1112" s="1667"/>
      <c r="H1112" s="246"/>
      <c r="I1112" s="246"/>
      <c r="J1112" s="246"/>
      <c r="L1112" s="1668"/>
      <c r="M1112" s="280"/>
      <c r="N1112" s="246"/>
      <c r="O1112" s="1232"/>
      <c r="P1112" s="280"/>
      <c r="Q1112" s="280"/>
      <c r="Z1112" s="246"/>
      <c r="AA1112" s="280"/>
      <c r="AB1112" s="280"/>
      <c r="AC1112" s="280"/>
      <c r="AD1112" s="246"/>
      <c r="AE1112" s="246"/>
      <c r="AF1112" s="246"/>
      <c r="AG1112" s="246"/>
      <c r="AH1112" s="246"/>
      <c r="AI1112" s="246"/>
      <c r="AJ1112" s="246"/>
      <c r="AK1112" s="246"/>
      <c r="AL1112" s="246"/>
      <c r="AM1112" s="246"/>
      <c r="AN1112" s="246"/>
      <c r="AO1112" s="280"/>
      <c r="AP1112" s="280"/>
      <c r="AQ1112" s="280"/>
    </row>
    <row r="1113">
      <c r="E1113" s="246"/>
      <c r="F1113" s="246"/>
      <c r="G1113" s="1667"/>
      <c r="H1113" s="246"/>
      <c r="I1113" s="246"/>
      <c r="J1113" s="246"/>
      <c r="L1113" s="1668"/>
      <c r="M1113" s="280"/>
      <c r="N1113" s="246"/>
      <c r="O1113" s="1232"/>
      <c r="P1113" s="280"/>
      <c r="Q1113" s="280"/>
      <c r="Z1113" s="246"/>
      <c r="AA1113" s="280"/>
      <c r="AB1113" s="280"/>
      <c r="AC1113" s="280"/>
      <c r="AD1113" s="246"/>
      <c r="AE1113" s="246"/>
      <c r="AF1113" s="246"/>
      <c r="AG1113" s="246"/>
      <c r="AH1113" s="246"/>
      <c r="AI1113" s="246"/>
      <c r="AJ1113" s="246"/>
      <c r="AK1113" s="246"/>
      <c r="AL1113" s="246"/>
      <c r="AM1113" s="246"/>
      <c r="AN1113" s="246"/>
      <c r="AO1113" s="280"/>
      <c r="AP1113" s="280"/>
      <c r="AQ1113" s="280"/>
    </row>
    <row r="1114">
      <c r="E1114" s="246"/>
      <c r="F1114" s="246"/>
      <c r="G1114" s="1667"/>
      <c r="H1114" s="246"/>
      <c r="I1114" s="246"/>
      <c r="J1114" s="246"/>
      <c r="L1114" s="1668"/>
      <c r="M1114" s="280"/>
      <c r="N1114" s="246"/>
      <c r="O1114" s="1232"/>
      <c r="P1114" s="280"/>
      <c r="Q1114" s="280"/>
      <c r="Z1114" s="246"/>
      <c r="AA1114" s="280"/>
      <c r="AB1114" s="280"/>
      <c r="AC1114" s="280"/>
      <c r="AD1114" s="246"/>
      <c r="AE1114" s="246"/>
      <c r="AF1114" s="246"/>
      <c r="AG1114" s="246"/>
      <c r="AH1114" s="246"/>
      <c r="AI1114" s="246"/>
      <c r="AJ1114" s="246"/>
      <c r="AK1114" s="246"/>
      <c r="AL1114" s="246"/>
      <c r="AM1114" s="246"/>
      <c r="AN1114" s="246"/>
      <c r="AO1114" s="280"/>
      <c r="AP1114" s="280"/>
      <c r="AQ1114" s="280"/>
    </row>
    <row r="1115">
      <c r="E1115" s="246"/>
      <c r="F1115" s="246"/>
      <c r="G1115" s="1667"/>
      <c r="H1115" s="246"/>
      <c r="I1115" s="246"/>
      <c r="J1115" s="246"/>
      <c r="L1115" s="1668"/>
      <c r="M1115" s="280"/>
      <c r="N1115" s="246"/>
      <c r="O1115" s="1232"/>
      <c r="P1115" s="280"/>
      <c r="Q1115" s="280"/>
      <c r="Z1115" s="246"/>
      <c r="AA1115" s="280"/>
      <c r="AB1115" s="280"/>
      <c r="AC1115" s="280"/>
      <c r="AD1115" s="246"/>
      <c r="AE1115" s="246"/>
      <c r="AF1115" s="246"/>
      <c r="AG1115" s="246"/>
      <c r="AH1115" s="246"/>
      <c r="AI1115" s="246"/>
      <c r="AJ1115" s="246"/>
      <c r="AK1115" s="246"/>
      <c r="AL1115" s="246"/>
      <c r="AM1115" s="246"/>
      <c r="AN1115" s="246"/>
      <c r="AO1115" s="280"/>
      <c r="AP1115" s="280"/>
      <c r="AQ1115" s="280"/>
    </row>
    <row r="1116">
      <c r="E1116" s="246"/>
      <c r="F1116" s="246"/>
      <c r="G1116" s="1667"/>
      <c r="H1116" s="246"/>
      <c r="I1116" s="246"/>
      <c r="J1116" s="246"/>
      <c r="L1116" s="1668"/>
      <c r="M1116" s="280"/>
      <c r="N1116" s="246"/>
      <c r="O1116" s="1232"/>
      <c r="P1116" s="280"/>
      <c r="Q1116" s="280"/>
      <c r="Z1116" s="246"/>
      <c r="AA1116" s="280"/>
      <c r="AB1116" s="280"/>
      <c r="AC1116" s="280"/>
      <c r="AD1116" s="246"/>
      <c r="AE1116" s="246"/>
      <c r="AF1116" s="246"/>
      <c r="AG1116" s="246"/>
      <c r="AH1116" s="246"/>
      <c r="AI1116" s="246"/>
      <c r="AJ1116" s="246"/>
      <c r="AK1116" s="246"/>
      <c r="AL1116" s="246"/>
      <c r="AM1116" s="246"/>
      <c r="AN1116" s="246"/>
      <c r="AO1116" s="280"/>
      <c r="AP1116" s="280"/>
      <c r="AQ1116" s="280"/>
    </row>
    <row r="1117">
      <c r="E1117" s="246"/>
      <c r="F1117" s="246"/>
      <c r="G1117" s="1667"/>
      <c r="H1117" s="246"/>
      <c r="I1117" s="246"/>
      <c r="J1117" s="246"/>
      <c r="L1117" s="1668"/>
      <c r="M1117" s="280"/>
      <c r="N1117" s="246"/>
      <c r="O1117" s="1232"/>
      <c r="P1117" s="280"/>
      <c r="Q1117" s="280"/>
      <c r="Z1117" s="246"/>
      <c r="AA1117" s="280"/>
      <c r="AB1117" s="280"/>
      <c r="AC1117" s="280"/>
      <c r="AD1117" s="246"/>
      <c r="AE1117" s="246"/>
      <c r="AF1117" s="246"/>
      <c r="AG1117" s="246"/>
      <c r="AH1117" s="246"/>
      <c r="AI1117" s="246"/>
      <c r="AJ1117" s="246"/>
      <c r="AK1117" s="246"/>
      <c r="AL1117" s="246"/>
      <c r="AM1117" s="246"/>
      <c r="AN1117" s="246"/>
      <c r="AO1117" s="280"/>
      <c r="AP1117" s="280"/>
      <c r="AQ1117" s="280"/>
    </row>
    <row r="1118">
      <c r="E1118" s="246"/>
      <c r="F1118" s="246"/>
      <c r="G1118" s="1667"/>
      <c r="H1118" s="246"/>
      <c r="I1118" s="246"/>
      <c r="J1118" s="246"/>
      <c r="L1118" s="1668"/>
      <c r="M1118" s="280"/>
      <c r="N1118" s="246"/>
      <c r="O1118" s="1232"/>
      <c r="P1118" s="280"/>
      <c r="Q1118" s="280"/>
      <c r="Z1118" s="246"/>
      <c r="AA1118" s="280"/>
      <c r="AB1118" s="280"/>
      <c r="AC1118" s="280"/>
      <c r="AD1118" s="246"/>
      <c r="AE1118" s="246"/>
      <c r="AF1118" s="246"/>
      <c r="AG1118" s="246"/>
      <c r="AH1118" s="246"/>
      <c r="AI1118" s="246"/>
      <c r="AJ1118" s="246"/>
      <c r="AK1118" s="246"/>
      <c r="AL1118" s="246"/>
      <c r="AM1118" s="246"/>
      <c r="AN1118" s="246"/>
      <c r="AO1118" s="280"/>
      <c r="AP1118" s="280"/>
      <c r="AQ1118" s="280"/>
    </row>
    <row r="1119">
      <c r="E1119" s="246"/>
      <c r="F1119" s="246"/>
      <c r="G1119" s="1667"/>
      <c r="H1119" s="246"/>
      <c r="I1119" s="246"/>
      <c r="J1119" s="246"/>
      <c r="L1119" s="1668"/>
      <c r="M1119" s="280"/>
      <c r="N1119" s="246"/>
      <c r="O1119" s="1232"/>
      <c r="P1119" s="280"/>
      <c r="Q1119" s="280"/>
      <c r="Z1119" s="246"/>
      <c r="AA1119" s="280"/>
      <c r="AB1119" s="280"/>
      <c r="AC1119" s="280"/>
      <c r="AD1119" s="246"/>
      <c r="AE1119" s="246"/>
      <c r="AF1119" s="246"/>
      <c r="AG1119" s="246"/>
      <c r="AH1119" s="246"/>
      <c r="AI1119" s="246"/>
      <c r="AJ1119" s="246"/>
      <c r="AK1119" s="246"/>
      <c r="AL1119" s="246"/>
      <c r="AM1119" s="246"/>
      <c r="AN1119" s="246"/>
      <c r="AO1119" s="280"/>
      <c r="AP1119" s="280"/>
      <c r="AQ1119" s="280"/>
    </row>
    <row r="1120">
      <c r="E1120" s="246"/>
      <c r="F1120" s="246"/>
      <c r="G1120" s="1667"/>
      <c r="H1120" s="246"/>
      <c r="I1120" s="246"/>
      <c r="J1120" s="246"/>
      <c r="L1120" s="1668"/>
      <c r="M1120" s="280"/>
      <c r="N1120" s="246"/>
      <c r="O1120" s="1232"/>
      <c r="P1120" s="280"/>
      <c r="Q1120" s="280"/>
      <c r="Z1120" s="246"/>
      <c r="AA1120" s="280"/>
      <c r="AB1120" s="280"/>
      <c r="AC1120" s="280"/>
      <c r="AD1120" s="246"/>
      <c r="AE1120" s="246"/>
      <c r="AF1120" s="246"/>
      <c r="AG1120" s="246"/>
      <c r="AH1120" s="246"/>
      <c r="AI1120" s="246"/>
      <c r="AJ1120" s="246"/>
      <c r="AK1120" s="246"/>
      <c r="AL1120" s="246"/>
      <c r="AM1120" s="246"/>
      <c r="AN1120" s="246"/>
      <c r="AO1120" s="280"/>
      <c r="AP1120" s="280"/>
      <c r="AQ1120" s="280"/>
    </row>
    <row r="1121">
      <c r="E1121" s="246"/>
      <c r="F1121" s="246"/>
      <c r="G1121" s="1667"/>
      <c r="H1121" s="246"/>
      <c r="I1121" s="246"/>
      <c r="J1121" s="246"/>
      <c r="L1121" s="1668"/>
      <c r="M1121" s="280"/>
      <c r="N1121" s="246"/>
      <c r="O1121" s="1232"/>
      <c r="P1121" s="280"/>
      <c r="Q1121" s="280"/>
      <c r="Z1121" s="246"/>
      <c r="AA1121" s="280"/>
      <c r="AB1121" s="280"/>
      <c r="AC1121" s="280"/>
      <c r="AD1121" s="246"/>
      <c r="AE1121" s="246"/>
      <c r="AF1121" s="246"/>
      <c r="AG1121" s="246"/>
      <c r="AH1121" s="246"/>
      <c r="AI1121" s="246"/>
      <c r="AJ1121" s="246"/>
      <c r="AK1121" s="246"/>
      <c r="AL1121" s="246"/>
      <c r="AM1121" s="246"/>
      <c r="AN1121" s="246"/>
      <c r="AO1121" s="280"/>
      <c r="AP1121" s="280"/>
      <c r="AQ1121" s="280"/>
    </row>
    <row r="1122">
      <c r="E1122" s="246"/>
      <c r="F1122" s="246"/>
      <c r="G1122" s="1667"/>
      <c r="H1122" s="246"/>
      <c r="I1122" s="246"/>
      <c r="J1122" s="246"/>
      <c r="L1122" s="1668"/>
      <c r="M1122" s="280"/>
      <c r="N1122" s="246"/>
      <c r="O1122" s="1232"/>
      <c r="P1122" s="280"/>
      <c r="Q1122" s="280"/>
      <c r="Z1122" s="246"/>
      <c r="AA1122" s="280"/>
      <c r="AB1122" s="280"/>
      <c r="AC1122" s="280"/>
      <c r="AD1122" s="246"/>
      <c r="AE1122" s="246"/>
      <c r="AF1122" s="246"/>
      <c r="AG1122" s="246"/>
      <c r="AH1122" s="246"/>
      <c r="AI1122" s="246"/>
      <c r="AJ1122" s="246"/>
      <c r="AK1122" s="246"/>
      <c r="AL1122" s="246"/>
      <c r="AM1122" s="246"/>
      <c r="AN1122" s="246"/>
      <c r="AO1122" s="280"/>
      <c r="AP1122" s="280"/>
      <c r="AQ1122" s="280"/>
    </row>
    <row r="1123">
      <c r="E1123" s="246"/>
      <c r="F1123" s="246"/>
      <c r="G1123" s="1667"/>
      <c r="H1123" s="246"/>
      <c r="I1123" s="246"/>
      <c r="J1123" s="246"/>
      <c r="L1123" s="1668"/>
      <c r="M1123" s="280"/>
      <c r="N1123" s="246"/>
      <c r="O1123" s="1232"/>
      <c r="P1123" s="280"/>
      <c r="Q1123" s="280"/>
      <c r="Z1123" s="246"/>
      <c r="AA1123" s="280"/>
      <c r="AB1123" s="280"/>
      <c r="AC1123" s="280"/>
      <c r="AD1123" s="246"/>
      <c r="AE1123" s="246"/>
      <c r="AF1123" s="246"/>
      <c r="AG1123" s="246"/>
      <c r="AH1123" s="246"/>
      <c r="AI1123" s="246"/>
      <c r="AJ1123" s="246"/>
      <c r="AK1123" s="246"/>
      <c r="AL1123" s="246"/>
      <c r="AM1123" s="246"/>
      <c r="AN1123" s="246"/>
      <c r="AO1123" s="280"/>
      <c r="AP1123" s="280"/>
      <c r="AQ1123" s="280"/>
    </row>
    <row r="1124">
      <c r="E1124" s="246"/>
      <c r="F1124" s="246"/>
      <c r="G1124" s="1667"/>
      <c r="H1124" s="246"/>
      <c r="I1124" s="246"/>
      <c r="J1124" s="246"/>
      <c r="L1124" s="1668"/>
      <c r="M1124" s="280"/>
      <c r="N1124" s="246"/>
      <c r="O1124" s="1232"/>
      <c r="P1124" s="280"/>
      <c r="Q1124" s="280"/>
      <c r="Z1124" s="246"/>
      <c r="AA1124" s="280"/>
      <c r="AB1124" s="280"/>
      <c r="AC1124" s="280"/>
      <c r="AD1124" s="246"/>
      <c r="AE1124" s="246"/>
      <c r="AF1124" s="246"/>
      <c r="AG1124" s="246"/>
      <c r="AH1124" s="246"/>
      <c r="AI1124" s="246"/>
      <c r="AJ1124" s="246"/>
      <c r="AK1124" s="246"/>
      <c r="AL1124" s="246"/>
      <c r="AM1124" s="246"/>
      <c r="AN1124" s="246"/>
      <c r="AO1124" s="280"/>
      <c r="AP1124" s="280"/>
      <c r="AQ1124" s="280"/>
    </row>
    <row r="1125">
      <c r="E1125" s="246"/>
      <c r="F1125" s="246"/>
      <c r="G1125" s="1667"/>
      <c r="H1125" s="246"/>
      <c r="I1125" s="246"/>
      <c r="J1125" s="246"/>
      <c r="L1125" s="1668"/>
      <c r="M1125" s="280"/>
      <c r="N1125" s="246"/>
      <c r="O1125" s="1232"/>
      <c r="P1125" s="280"/>
      <c r="Q1125" s="280"/>
      <c r="Z1125" s="246"/>
      <c r="AA1125" s="280"/>
      <c r="AB1125" s="280"/>
      <c r="AC1125" s="280"/>
      <c r="AD1125" s="246"/>
      <c r="AE1125" s="246"/>
      <c r="AF1125" s="246"/>
      <c r="AG1125" s="246"/>
      <c r="AH1125" s="246"/>
      <c r="AI1125" s="246"/>
      <c r="AJ1125" s="246"/>
      <c r="AK1125" s="246"/>
      <c r="AL1125" s="246"/>
      <c r="AM1125" s="246"/>
      <c r="AN1125" s="246"/>
      <c r="AO1125" s="280"/>
      <c r="AP1125" s="280"/>
      <c r="AQ1125" s="280"/>
    </row>
    <row r="1126">
      <c r="E1126" s="246"/>
      <c r="F1126" s="246"/>
      <c r="G1126" s="1667"/>
      <c r="H1126" s="246"/>
      <c r="I1126" s="246"/>
      <c r="J1126" s="246"/>
      <c r="L1126" s="1668"/>
      <c r="M1126" s="280"/>
      <c r="N1126" s="246"/>
      <c r="O1126" s="1232"/>
      <c r="P1126" s="280"/>
      <c r="Q1126" s="280"/>
      <c r="Z1126" s="246"/>
      <c r="AA1126" s="280"/>
      <c r="AB1126" s="280"/>
      <c r="AC1126" s="280"/>
      <c r="AD1126" s="246"/>
      <c r="AE1126" s="246"/>
      <c r="AF1126" s="246"/>
      <c r="AG1126" s="246"/>
      <c r="AH1126" s="246"/>
      <c r="AI1126" s="246"/>
      <c r="AJ1126" s="246"/>
      <c r="AK1126" s="246"/>
      <c r="AL1126" s="246"/>
      <c r="AM1126" s="246"/>
      <c r="AN1126" s="246"/>
      <c r="AO1126" s="280"/>
      <c r="AP1126" s="280"/>
      <c r="AQ1126" s="280"/>
    </row>
    <row r="1127">
      <c r="E1127" s="246"/>
      <c r="F1127" s="246"/>
      <c r="G1127" s="1667"/>
      <c r="H1127" s="246"/>
      <c r="I1127" s="246"/>
      <c r="J1127" s="246"/>
      <c r="L1127" s="1668"/>
      <c r="M1127" s="280"/>
      <c r="N1127" s="246"/>
      <c r="O1127" s="1232"/>
      <c r="P1127" s="280"/>
      <c r="Q1127" s="280"/>
      <c r="Z1127" s="246"/>
      <c r="AA1127" s="280"/>
      <c r="AB1127" s="280"/>
      <c r="AC1127" s="280"/>
      <c r="AD1127" s="246"/>
      <c r="AE1127" s="246"/>
      <c r="AF1127" s="246"/>
      <c r="AG1127" s="246"/>
      <c r="AH1127" s="246"/>
      <c r="AI1127" s="246"/>
      <c r="AJ1127" s="246"/>
      <c r="AK1127" s="246"/>
      <c r="AL1127" s="246"/>
      <c r="AM1127" s="246"/>
      <c r="AN1127" s="246"/>
      <c r="AO1127" s="280"/>
      <c r="AP1127" s="280"/>
      <c r="AQ1127" s="280"/>
    </row>
    <row r="1128">
      <c r="E1128" s="246"/>
      <c r="F1128" s="246"/>
      <c r="G1128" s="1667"/>
      <c r="H1128" s="246"/>
      <c r="I1128" s="246"/>
      <c r="J1128" s="246"/>
      <c r="L1128" s="1668"/>
      <c r="M1128" s="280"/>
      <c r="N1128" s="246"/>
      <c r="O1128" s="1232"/>
      <c r="P1128" s="280"/>
      <c r="Q1128" s="280"/>
      <c r="Z1128" s="246"/>
      <c r="AA1128" s="280"/>
      <c r="AB1128" s="280"/>
      <c r="AC1128" s="280"/>
      <c r="AD1128" s="246"/>
      <c r="AE1128" s="246"/>
      <c r="AF1128" s="246"/>
      <c r="AG1128" s="246"/>
      <c r="AH1128" s="246"/>
      <c r="AI1128" s="246"/>
      <c r="AJ1128" s="246"/>
      <c r="AK1128" s="246"/>
      <c r="AL1128" s="246"/>
      <c r="AM1128" s="246"/>
      <c r="AN1128" s="246"/>
      <c r="AO1128" s="280"/>
      <c r="AP1128" s="280"/>
      <c r="AQ1128" s="280"/>
    </row>
    <row r="1129">
      <c r="E1129" s="246"/>
      <c r="F1129" s="246"/>
      <c r="G1129" s="1667"/>
      <c r="H1129" s="246"/>
      <c r="I1129" s="246"/>
      <c r="J1129" s="246"/>
      <c r="L1129" s="1668"/>
      <c r="M1129" s="280"/>
      <c r="N1129" s="246"/>
      <c r="O1129" s="1232"/>
      <c r="P1129" s="280"/>
      <c r="Q1129" s="280"/>
      <c r="Z1129" s="246"/>
      <c r="AA1129" s="280"/>
      <c r="AB1129" s="280"/>
      <c r="AC1129" s="280"/>
      <c r="AD1129" s="246"/>
      <c r="AE1129" s="246"/>
      <c r="AF1129" s="246"/>
      <c r="AG1129" s="246"/>
      <c r="AH1129" s="246"/>
      <c r="AI1129" s="246"/>
      <c r="AJ1129" s="246"/>
      <c r="AK1129" s="246"/>
      <c r="AL1129" s="246"/>
      <c r="AM1129" s="246"/>
      <c r="AN1129" s="246"/>
      <c r="AO1129" s="280"/>
      <c r="AP1129" s="280"/>
      <c r="AQ1129" s="280"/>
    </row>
    <row r="1130">
      <c r="E1130" s="246"/>
      <c r="F1130" s="246"/>
      <c r="G1130" s="1667"/>
      <c r="H1130" s="246"/>
      <c r="I1130" s="246"/>
      <c r="J1130" s="246"/>
      <c r="L1130" s="1668"/>
      <c r="M1130" s="280"/>
      <c r="N1130" s="246"/>
      <c r="O1130" s="1232"/>
      <c r="P1130" s="280"/>
      <c r="Q1130" s="280"/>
      <c r="Z1130" s="246"/>
      <c r="AA1130" s="280"/>
      <c r="AB1130" s="280"/>
      <c r="AC1130" s="280"/>
      <c r="AD1130" s="246"/>
      <c r="AE1130" s="246"/>
      <c r="AF1130" s="246"/>
      <c r="AG1130" s="246"/>
      <c r="AH1130" s="246"/>
      <c r="AI1130" s="246"/>
      <c r="AJ1130" s="246"/>
      <c r="AK1130" s="246"/>
      <c r="AL1130" s="246"/>
      <c r="AM1130" s="246"/>
      <c r="AN1130" s="246"/>
      <c r="AO1130" s="280"/>
      <c r="AP1130" s="280"/>
      <c r="AQ1130" s="280"/>
    </row>
    <row r="1131">
      <c r="E1131" s="246"/>
      <c r="F1131" s="246"/>
      <c r="G1131" s="1667"/>
      <c r="H1131" s="246"/>
      <c r="I1131" s="246"/>
      <c r="J1131" s="246"/>
      <c r="L1131" s="1668"/>
      <c r="M1131" s="280"/>
      <c r="N1131" s="246"/>
      <c r="O1131" s="1232"/>
      <c r="P1131" s="280"/>
      <c r="Q1131" s="280"/>
      <c r="Z1131" s="246"/>
      <c r="AA1131" s="280"/>
      <c r="AB1131" s="280"/>
      <c r="AC1131" s="280"/>
      <c r="AD1131" s="246"/>
      <c r="AE1131" s="246"/>
      <c r="AF1131" s="246"/>
      <c r="AG1131" s="246"/>
      <c r="AH1131" s="246"/>
      <c r="AI1131" s="246"/>
      <c r="AJ1131" s="246"/>
      <c r="AK1131" s="246"/>
      <c r="AL1131" s="246"/>
      <c r="AM1131" s="246"/>
      <c r="AN1131" s="246"/>
      <c r="AO1131" s="280"/>
      <c r="AP1131" s="280"/>
      <c r="AQ1131" s="280"/>
    </row>
    <row r="1132">
      <c r="E1132" s="246"/>
      <c r="F1132" s="246"/>
      <c r="G1132" s="1667"/>
      <c r="H1132" s="246"/>
      <c r="I1132" s="246"/>
      <c r="J1132" s="246"/>
      <c r="L1132" s="1668"/>
      <c r="M1132" s="280"/>
      <c r="N1132" s="246"/>
      <c r="O1132" s="1232"/>
      <c r="P1132" s="280"/>
      <c r="Q1132" s="280"/>
      <c r="Z1132" s="246"/>
      <c r="AA1132" s="280"/>
      <c r="AB1132" s="280"/>
      <c r="AC1132" s="280"/>
      <c r="AD1132" s="246"/>
      <c r="AE1132" s="246"/>
      <c r="AF1132" s="246"/>
      <c r="AG1132" s="246"/>
      <c r="AH1132" s="246"/>
      <c r="AI1132" s="246"/>
      <c r="AJ1132" s="246"/>
      <c r="AK1132" s="246"/>
      <c r="AL1132" s="246"/>
      <c r="AM1132" s="246"/>
      <c r="AN1132" s="246"/>
      <c r="AO1132" s="280"/>
      <c r="AP1132" s="280"/>
      <c r="AQ1132" s="280"/>
    </row>
    <row r="1133">
      <c r="E1133" s="246"/>
      <c r="F1133" s="246"/>
      <c r="G1133" s="1667"/>
      <c r="H1133" s="246"/>
      <c r="I1133" s="246"/>
      <c r="J1133" s="246"/>
      <c r="L1133" s="1668"/>
      <c r="M1133" s="280"/>
      <c r="N1133" s="246"/>
      <c r="O1133" s="1232"/>
      <c r="P1133" s="280"/>
      <c r="Q1133" s="280"/>
      <c r="Z1133" s="246"/>
      <c r="AA1133" s="280"/>
      <c r="AB1133" s="280"/>
      <c r="AC1133" s="280"/>
      <c r="AD1133" s="246"/>
      <c r="AE1133" s="246"/>
      <c r="AF1133" s="246"/>
      <c r="AG1133" s="246"/>
      <c r="AH1133" s="246"/>
      <c r="AI1133" s="246"/>
      <c r="AJ1133" s="246"/>
      <c r="AK1133" s="246"/>
      <c r="AL1133" s="246"/>
      <c r="AM1133" s="246"/>
      <c r="AN1133" s="246"/>
      <c r="AO1133" s="280"/>
      <c r="AP1133" s="280"/>
      <c r="AQ1133" s="280"/>
    </row>
    <row r="1134">
      <c r="E1134" s="246"/>
      <c r="F1134" s="246"/>
      <c r="G1134" s="1667"/>
      <c r="H1134" s="246"/>
      <c r="I1134" s="246"/>
      <c r="J1134" s="246"/>
      <c r="L1134" s="1668"/>
      <c r="M1134" s="280"/>
      <c r="N1134" s="246"/>
      <c r="O1134" s="1232"/>
      <c r="P1134" s="280"/>
      <c r="Q1134" s="280"/>
      <c r="Z1134" s="246"/>
      <c r="AA1134" s="280"/>
      <c r="AB1134" s="280"/>
      <c r="AC1134" s="280"/>
      <c r="AD1134" s="246"/>
      <c r="AE1134" s="246"/>
      <c r="AF1134" s="246"/>
      <c r="AG1134" s="246"/>
      <c r="AH1134" s="246"/>
      <c r="AI1134" s="246"/>
      <c r="AJ1134" s="246"/>
      <c r="AK1134" s="246"/>
      <c r="AL1134" s="246"/>
      <c r="AM1134" s="246"/>
      <c r="AN1134" s="246"/>
      <c r="AO1134" s="280"/>
      <c r="AP1134" s="280"/>
      <c r="AQ1134" s="280"/>
    </row>
    <row r="1135">
      <c r="E1135" s="246"/>
      <c r="F1135" s="246"/>
      <c r="G1135" s="1667"/>
      <c r="H1135" s="246"/>
      <c r="I1135" s="246"/>
      <c r="J1135" s="246"/>
      <c r="L1135" s="1668"/>
      <c r="M1135" s="280"/>
      <c r="N1135" s="246"/>
      <c r="O1135" s="1232"/>
      <c r="P1135" s="280"/>
      <c r="Q1135" s="280"/>
      <c r="Z1135" s="246"/>
      <c r="AA1135" s="280"/>
      <c r="AB1135" s="280"/>
      <c r="AC1135" s="280"/>
      <c r="AD1135" s="246"/>
      <c r="AE1135" s="246"/>
      <c r="AF1135" s="246"/>
      <c r="AG1135" s="246"/>
      <c r="AH1135" s="246"/>
      <c r="AI1135" s="246"/>
      <c r="AJ1135" s="246"/>
      <c r="AK1135" s="246"/>
      <c r="AL1135" s="246"/>
      <c r="AM1135" s="246"/>
      <c r="AN1135" s="246"/>
      <c r="AO1135" s="280"/>
      <c r="AP1135" s="280"/>
      <c r="AQ1135" s="280"/>
    </row>
    <row r="1136">
      <c r="E1136" s="246"/>
      <c r="F1136" s="246"/>
      <c r="G1136" s="1667"/>
      <c r="H1136" s="246"/>
      <c r="I1136" s="246"/>
      <c r="J1136" s="246"/>
      <c r="L1136" s="1668"/>
      <c r="M1136" s="280"/>
      <c r="N1136" s="246"/>
      <c r="O1136" s="1232"/>
      <c r="P1136" s="280"/>
      <c r="Q1136" s="280"/>
      <c r="Z1136" s="246"/>
      <c r="AA1136" s="280"/>
      <c r="AB1136" s="280"/>
      <c r="AC1136" s="280"/>
      <c r="AD1136" s="246"/>
      <c r="AE1136" s="246"/>
      <c r="AF1136" s="246"/>
      <c r="AG1136" s="246"/>
      <c r="AH1136" s="246"/>
      <c r="AI1136" s="246"/>
      <c r="AJ1136" s="246"/>
      <c r="AK1136" s="246"/>
      <c r="AL1136" s="246"/>
      <c r="AM1136" s="246"/>
      <c r="AN1136" s="246"/>
      <c r="AO1136" s="280"/>
      <c r="AP1136" s="280"/>
      <c r="AQ1136" s="280"/>
    </row>
    <row r="1137">
      <c r="E1137" s="246"/>
      <c r="F1137" s="246"/>
      <c r="G1137" s="1667"/>
      <c r="H1137" s="246"/>
      <c r="I1137" s="246"/>
      <c r="J1137" s="246"/>
      <c r="L1137" s="1668"/>
      <c r="M1137" s="280"/>
      <c r="N1137" s="246"/>
      <c r="O1137" s="1232"/>
      <c r="P1137" s="280"/>
      <c r="Q1137" s="280"/>
      <c r="Z1137" s="246"/>
      <c r="AA1137" s="280"/>
      <c r="AB1137" s="280"/>
      <c r="AC1137" s="280"/>
      <c r="AD1137" s="246"/>
      <c r="AE1137" s="246"/>
      <c r="AF1137" s="246"/>
      <c r="AG1137" s="246"/>
      <c r="AH1137" s="246"/>
      <c r="AI1137" s="246"/>
      <c r="AJ1137" s="246"/>
      <c r="AK1137" s="246"/>
      <c r="AL1137" s="246"/>
      <c r="AM1137" s="246"/>
      <c r="AN1137" s="246"/>
      <c r="AO1137" s="280"/>
      <c r="AP1137" s="280"/>
      <c r="AQ1137" s="280"/>
    </row>
    <row r="1138">
      <c r="E1138" s="246"/>
      <c r="F1138" s="246"/>
      <c r="G1138" s="1667"/>
      <c r="H1138" s="246"/>
      <c r="I1138" s="246"/>
      <c r="J1138" s="246"/>
      <c r="L1138" s="1668"/>
      <c r="M1138" s="280"/>
      <c r="N1138" s="246"/>
      <c r="O1138" s="1232"/>
      <c r="P1138" s="280"/>
      <c r="Q1138" s="280"/>
      <c r="Z1138" s="246"/>
      <c r="AA1138" s="280"/>
      <c r="AB1138" s="280"/>
      <c r="AC1138" s="280"/>
      <c r="AD1138" s="246"/>
      <c r="AE1138" s="246"/>
      <c r="AF1138" s="246"/>
      <c r="AG1138" s="246"/>
      <c r="AH1138" s="246"/>
      <c r="AI1138" s="246"/>
      <c r="AJ1138" s="246"/>
      <c r="AK1138" s="246"/>
      <c r="AL1138" s="246"/>
      <c r="AM1138" s="246"/>
      <c r="AN1138" s="246"/>
      <c r="AO1138" s="280"/>
      <c r="AP1138" s="280"/>
      <c r="AQ1138" s="280"/>
    </row>
    <row r="1139">
      <c r="E1139" s="246"/>
      <c r="F1139" s="246"/>
      <c r="G1139" s="1667"/>
      <c r="H1139" s="246"/>
      <c r="I1139" s="246"/>
      <c r="J1139" s="246"/>
      <c r="L1139" s="1668"/>
      <c r="M1139" s="280"/>
      <c r="N1139" s="246"/>
      <c r="O1139" s="1232"/>
      <c r="P1139" s="280"/>
      <c r="Q1139" s="280"/>
      <c r="Z1139" s="246"/>
      <c r="AA1139" s="280"/>
      <c r="AB1139" s="280"/>
      <c r="AC1139" s="280"/>
      <c r="AD1139" s="246"/>
      <c r="AE1139" s="246"/>
      <c r="AF1139" s="246"/>
      <c r="AG1139" s="246"/>
      <c r="AH1139" s="246"/>
      <c r="AI1139" s="246"/>
      <c r="AJ1139" s="246"/>
      <c r="AK1139" s="246"/>
      <c r="AL1139" s="246"/>
      <c r="AM1139" s="246"/>
      <c r="AN1139" s="246"/>
      <c r="AO1139" s="280"/>
      <c r="AP1139" s="280"/>
      <c r="AQ1139" s="280"/>
    </row>
    <row r="1140">
      <c r="E1140" s="246"/>
      <c r="F1140" s="246"/>
      <c r="G1140" s="1667"/>
      <c r="H1140" s="246"/>
      <c r="I1140" s="246"/>
      <c r="J1140" s="246"/>
      <c r="L1140" s="1668"/>
      <c r="M1140" s="280"/>
      <c r="N1140" s="246"/>
      <c r="O1140" s="1232"/>
      <c r="P1140" s="280"/>
      <c r="Q1140" s="280"/>
      <c r="Z1140" s="246"/>
      <c r="AA1140" s="280"/>
      <c r="AB1140" s="280"/>
      <c r="AC1140" s="280"/>
      <c r="AD1140" s="246"/>
      <c r="AE1140" s="246"/>
      <c r="AF1140" s="246"/>
      <c r="AG1140" s="246"/>
      <c r="AH1140" s="246"/>
      <c r="AI1140" s="246"/>
      <c r="AJ1140" s="246"/>
      <c r="AK1140" s="246"/>
      <c r="AL1140" s="246"/>
      <c r="AM1140" s="246"/>
      <c r="AN1140" s="246"/>
      <c r="AO1140" s="280"/>
      <c r="AP1140" s="280"/>
      <c r="AQ1140" s="280"/>
    </row>
    <row r="1141">
      <c r="E1141" s="246"/>
      <c r="F1141" s="246"/>
      <c r="G1141" s="1667"/>
      <c r="H1141" s="246"/>
      <c r="I1141" s="246"/>
      <c r="J1141" s="246"/>
      <c r="L1141" s="1668"/>
      <c r="M1141" s="280"/>
      <c r="N1141" s="246"/>
      <c r="O1141" s="1232"/>
      <c r="P1141" s="280"/>
      <c r="Q1141" s="280"/>
      <c r="Z1141" s="246"/>
      <c r="AA1141" s="280"/>
      <c r="AB1141" s="280"/>
      <c r="AC1141" s="280"/>
      <c r="AD1141" s="246"/>
      <c r="AE1141" s="246"/>
      <c r="AF1141" s="246"/>
      <c r="AG1141" s="246"/>
      <c r="AH1141" s="246"/>
      <c r="AI1141" s="246"/>
      <c r="AJ1141" s="246"/>
      <c r="AK1141" s="246"/>
      <c r="AL1141" s="246"/>
      <c r="AM1141" s="246"/>
      <c r="AN1141" s="246"/>
      <c r="AO1141" s="280"/>
      <c r="AP1141" s="280"/>
      <c r="AQ1141" s="280"/>
    </row>
    <row r="1142">
      <c r="E1142" s="246"/>
      <c r="F1142" s="246"/>
      <c r="G1142" s="1667"/>
      <c r="H1142" s="246"/>
      <c r="I1142" s="246"/>
      <c r="J1142" s="246"/>
      <c r="L1142" s="1668"/>
      <c r="M1142" s="280"/>
      <c r="N1142" s="246"/>
      <c r="O1142" s="1232"/>
      <c r="P1142" s="280"/>
      <c r="Q1142" s="280"/>
      <c r="Z1142" s="246"/>
      <c r="AA1142" s="280"/>
      <c r="AB1142" s="280"/>
      <c r="AC1142" s="280"/>
      <c r="AD1142" s="246"/>
      <c r="AE1142" s="246"/>
      <c r="AF1142" s="246"/>
      <c r="AG1142" s="246"/>
      <c r="AH1142" s="246"/>
      <c r="AI1142" s="246"/>
      <c r="AJ1142" s="246"/>
      <c r="AK1142" s="246"/>
      <c r="AL1142" s="246"/>
      <c r="AM1142" s="246"/>
      <c r="AN1142" s="246"/>
      <c r="AO1142" s="280"/>
      <c r="AP1142" s="280"/>
      <c r="AQ1142" s="280"/>
    </row>
    <row r="1143">
      <c r="E1143" s="246"/>
      <c r="F1143" s="246"/>
      <c r="G1143" s="1667"/>
      <c r="H1143" s="246"/>
      <c r="I1143" s="246"/>
      <c r="J1143" s="246"/>
      <c r="L1143" s="1668"/>
      <c r="M1143" s="280"/>
      <c r="N1143" s="246"/>
      <c r="O1143" s="1232"/>
      <c r="P1143" s="280"/>
      <c r="Q1143" s="280"/>
      <c r="Z1143" s="246"/>
      <c r="AA1143" s="280"/>
      <c r="AB1143" s="280"/>
      <c r="AC1143" s="280"/>
      <c r="AD1143" s="246"/>
      <c r="AE1143" s="246"/>
      <c r="AF1143" s="246"/>
      <c r="AG1143" s="246"/>
      <c r="AH1143" s="246"/>
      <c r="AI1143" s="246"/>
      <c r="AJ1143" s="246"/>
      <c r="AK1143" s="246"/>
      <c r="AL1143" s="246"/>
      <c r="AM1143" s="246"/>
      <c r="AN1143" s="246"/>
      <c r="AO1143" s="280"/>
      <c r="AP1143" s="280"/>
      <c r="AQ1143" s="280"/>
    </row>
    <row r="1144">
      <c r="E1144" s="246"/>
      <c r="F1144" s="246"/>
      <c r="G1144" s="1667"/>
      <c r="H1144" s="246"/>
      <c r="I1144" s="246"/>
      <c r="J1144" s="246"/>
      <c r="L1144" s="1668"/>
      <c r="M1144" s="280"/>
      <c r="N1144" s="246"/>
      <c r="O1144" s="1232"/>
      <c r="P1144" s="280"/>
      <c r="Q1144" s="280"/>
      <c r="Z1144" s="246"/>
      <c r="AA1144" s="280"/>
      <c r="AB1144" s="280"/>
      <c r="AC1144" s="280"/>
      <c r="AD1144" s="246"/>
      <c r="AE1144" s="246"/>
      <c r="AF1144" s="246"/>
      <c r="AG1144" s="246"/>
      <c r="AH1144" s="246"/>
      <c r="AI1144" s="246"/>
      <c r="AJ1144" s="246"/>
      <c r="AK1144" s="246"/>
      <c r="AL1144" s="246"/>
      <c r="AM1144" s="246"/>
      <c r="AN1144" s="246"/>
      <c r="AO1144" s="280"/>
      <c r="AP1144" s="280"/>
      <c r="AQ1144" s="280"/>
    </row>
    <row r="1145">
      <c r="E1145" s="246"/>
      <c r="F1145" s="246"/>
      <c r="G1145" s="1667"/>
      <c r="H1145" s="246"/>
      <c r="I1145" s="246"/>
      <c r="J1145" s="246"/>
      <c r="L1145" s="1668"/>
      <c r="M1145" s="280"/>
      <c r="N1145" s="246"/>
      <c r="O1145" s="1232"/>
      <c r="P1145" s="280"/>
      <c r="Q1145" s="280"/>
      <c r="Z1145" s="246"/>
      <c r="AA1145" s="280"/>
      <c r="AB1145" s="280"/>
      <c r="AC1145" s="280"/>
      <c r="AD1145" s="246"/>
      <c r="AE1145" s="246"/>
      <c r="AF1145" s="246"/>
      <c r="AG1145" s="246"/>
      <c r="AH1145" s="246"/>
      <c r="AI1145" s="246"/>
      <c r="AJ1145" s="246"/>
      <c r="AK1145" s="246"/>
      <c r="AL1145" s="246"/>
      <c r="AM1145" s="246"/>
      <c r="AN1145" s="246"/>
      <c r="AO1145" s="280"/>
      <c r="AP1145" s="280"/>
      <c r="AQ1145" s="280"/>
    </row>
    <row r="1146">
      <c r="E1146" s="246"/>
      <c r="F1146" s="246"/>
      <c r="G1146" s="1667"/>
      <c r="H1146" s="246"/>
      <c r="I1146" s="246"/>
      <c r="J1146" s="246"/>
      <c r="L1146" s="1668"/>
      <c r="M1146" s="280"/>
      <c r="N1146" s="246"/>
      <c r="O1146" s="1232"/>
      <c r="P1146" s="280"/>
      <c r="Q1146" s="280"/>
      <c r="Z1146" s="246"/>
      <c r="AA1146" s="280"/>
      <c r="AB1146" s="280"/>
      <c r="AC1146" s="280"/>
      <c r="AD1146" s="246"/>
      <c r="AE1146" s="246"/>
      <c r="AF1146" s="246"/>
      <c r="AG1146" s="246"/>
      <c r="AH1146" s="246"/>
      <c r="AI1146" s="246"/>
      <c r="AJ1146" s="246"/>
      <c r="AK1146" s="246"/>
      <c r="AL1146" s="246"/>
      <c r="AM1146" s="246"/>
      <c r="AN1146" s="246"/>
      <c r="AO1146" s="280"/>
      <c r="AP1146" s="280"/>
      <c r="AQ1146" s="280"/>
    </row>
    <row r="1147">
      <c r="E1147" s="246"/>
      <c r="F1147" s="246"/>
      <c r="G1147" s="1667"/>
      <c r="H1147" s="246"/>
      <c r="I1147" s="246"/>
      <c r="J1147" s="246"/>
      <c r="L1147" s="1668"/>
      <c r="M1147" s="280"/>
      <c r="N1147" s="246"/>
      <c r="O1147" s="1232"/>
      <c r="P1147" s="280"/>
      <c r="Q1147" s="280"/>
      <c r="Z1147" s="246"/>
      <c r="AA1147" s="280"/>
      <c r="AB1147" s="280"/>
      <c r="AC1147" s="280"/>
      <c r="AD1147" s="246"/>
      <c r="AE1147" s="246"/>
      <c r="AF1147" s="246"/>
      <c r="AG1147" s="246"/>
      <c r="AH1147" s="246"/>
      <c r="AI1147" s="246"/>
      <c r="AJ1147" s="246"/>
      <c r="AK1147" s="246"/>
      <c r="AL1147" s="246"/>
      <c r="AM1147" s="246"/>
      <c r="AN1147" s="246"/>
      <c r="AO1147" s="280"/>
      <c r="AP1147" s="280"/>
      <c r="AQ1147" s="280"/>
    </row>
    <row r="1148">
      <c r="E1148" s="246"/>
      <c r="F1148" s="246"/>
      <c r="G1148" s="1667"/>
      <c r="H1148" s="246"/>
      <c r="I1148" s="246"/>
      <c r="J1148" s="246"/>
      <c r="L1148" s="1668"/>
      <c r="M1148" s="280"/>
      <c r="N1148" s="246"/>
      <c r="O1148" s="1232"/>
      <c r="P1148" s="280"/>
      <c r="Q1148" s="280"/>
      <c r="Z1148" s="246"/>
      <c r="AA1148" s="280"/>
      <c r="AB1148" s="280"/>
      <c r="AC1148" s="280"/>
      <c r="AD1148" s="246"/>
      <c r="AE1148" s="246"/>
      <c r="AF1148" s="246"/>
      <c r="AG1148" s="246"/>
      <c r="AH1148" s="246"/>
      <c r="AI1148" s="246"/>
      <c r="AJ1148" s="246"/>
      <c r="AK1148" s="246"/>
      <c r="AL1148" s="246"/>
      <c r="AM1148" s="246"/>
      <c r="AN1148" s="246"/>
      <c r="AO1148" s="280"/>
      <c r="AP1148" s="280"/>
      <c r="AQ1148" s="280"/>
    </row>
    <row r="1149">
      <c r="E1149" s="246"/>
      <c r="F1149" s="246"/>
      <c r="G1149" s="1667"/>
      <c r="H1149" s="246"/>
      <c r="I1149" s="246"/>
      <c r="J1149" s="246"/>
      <c r="L1149" s="1668"/>
      <c r="M1149" s="280"/>
      <c r="N1149" s="246"/>
      <c r="O1149" s="1232"/>
      <c r="P1149" s="280"/>
      <c r="Q1149" s="280"/>
      <c r="Z1149" s="246"/>
      <c r="AA1149" s="280"/>
      <c r="AB1149" s="280"/>
      <c r="AC1149" s="280"/>
      <c r="AD1149" s="246"/>
      <c r="AE1149" s="246"/>
      <c r="AF1149" s="246"/>
      <c r="AG1149" s="246"/>
      <c r="AH1149" s="246"/>
      <c r="AI1149" s="246"/>
      <c r="AJ1149" s="246"/>
      <c r="AK1149" s="246"/>
      <c r="AL1149" s="246"/>
      <c r="AM1149" s="246"/>
      <c r="AN1149" s="246"/>
      <c r="AO1149" s="280"/>
      <c r="AP1149" s="280"/>
      <c r="AQ1149" s="280"/>
    </row>
    <row r="1150">
      <c r="E1150" s="246"/>
      <c r="F1150" s="246"/>
      <c r="G1150" s="1667"/>
      <c r="H1150" s="246"/>
      <c r="I1150" s="246"/>
      <c r="J1150" s="246"/>
      <c r="L1150" s="1668"/>
      <c r="M1150" s="280"/>
      <c r="N1150" s="246"/>
      <c r="O1150" s="1232"/>
      <c r="P1150" s="280"/>
      <c r="Q1150" s="280"/>
      <c r="Z1150" s="246"/>
      <c r="AA1150" s="280"/>
      <c r="AB1150" s="280"/>
      <c r="AC1150" s="280"/>
      <c r="AD1150" s="246"/>
      <c r="AE1150" s="246"/>
      <c r="AF1150" s="246"/>
      <c r="AG1150" s="246"/>
      <c r="AH1150" s="246"/>
      <c r="AI1150" s="246"/>
      <c r="AJ1150" s="246"/>
      <c r="AK1150" s="246"/>
      <c r="AL1150" s="246"/>
      <c r="AM1150" s="246"/>
      <c r="AN1150" s="246"/>
      <c r="AO1150" s="280"/>
      <c r="AP1150" s="280"/>
      <c r="AQ1150" s="280"/>
    </row>
    <row r="1151">
      <c r="E1151" s="246"/>
      <c r="F1151" s="246"/>
      <c r="G1151" s="1667"/>
      <c r="H1151" s="246"/>
      <c r="I1151" s="246"/>
      <c r="J1151" s="246"/>
      <c r="L1151" s="1668"/>
      <c r="M1151" s="280"/>
      <c r="N1151" s="246"/>
      <c r="O1151" s="1232"/>
      <c r="P1151" s="280"/>
      <c r="Q1151" s="280"/>
      <c r="Z1151" s="246"/>
      <c r="AA1151" s="280"/>
      <c r="AB1151" s="280"/>
      <c r="AC1151" s="280"/>
      <c r="AD1151" s="246"/>
      <c r="AE1151" s="246"/>
      <c r="AF1151" s="246"/>
      <c r="AG1151" s="246"/>
      <c r="AH1151" s="246"/>
      <c r="AI1151" s="246"/>
      <c r="AJ1151" s="246"/>
      <c r="AK1151" s="246"/>
      <c r="AL1151" s="246"/>
      <c r="AM1151" s="246"/>
      <c r="AN1151" s="246"/>
      <c r="AO1151" s="280"/>
      <c r="AP1151" s="280"/>
      <c r="AQ1151" s="280"/>
    </row>
    <row r="1152">
      <c r="E1152" s="246"/>
      <c r="F1152" s="246"/>
      <c r="G1152" s="1667"/>
      <c r="H1152" s="246"/>
      <c r="I1152" s="246"/>
      <c r="J1152" s="246"/>
      <c r="L1152" s="1668"/>
      <c r="M1152" s="280"/>
      <c r="N1152" s="246"/>
      <c r="O1152" s="1232"/>
      <c r="P1152" s="280"/>
      <c r="Q1152" s="280"/>
      <c r="Z1152" s="246"/>
      <c r="AA1152" s="280"/>
      <c r="AB1152" s="280"/>
      <c r="AC1152" s="280"/>
      <c r="AD1152" s="246"/>
      <c r="AE1152" s="246"/>
      <c r="AF1152" s="246"/>
      <c r="AG1152" s="246"/>
      <c r="AH1152" s="246"/>
      <c r="AI1152" s="246"/>
      <c r="AJ1152" s="246"/>
      <c r="AK1152" s="246"/>
      <c r="AL1152" s="246"/>
      <c r="AM1152" s="246"/>
      <c r="AN1152" s="246"/>
      <c r="AO1152" s="280"/>
      <c r="AP1152" s="280"/>
      <c r="AQ1152" s="280"/>
    </row>
    <row r="1153">
      <c r="E1153" s="246"/>
      <c r="F1153" s="246"/>
      <c r="G1153" s="1667"/>
      <c r="H1153" s="246"/>
      <c r="I1153" s="246"/>
      <c r="J1153" s="246"/>
      <c r="L1153" s="1668"/>
      <c r="M1153" s="280"/>
      <c r="N1153" s="246"/>
      <c r="O1153" s="1232"/>
      <c r="P1153" s="280"/>
      <c r="Q1153" s="280"/>
      <c r="Z1153" s="246"/>
      <c r="AA1153" s="280"/>
      <c r="AB1153" s="280"/>
      <c r="AC1153" s="280"/>
      <c r="AD1153" s="246"/>
      <c r="AE1153" s="246"/>
      <c r="AF1153" s="246"/>
      <c r="AG1153" s="246"/>
      <c r="AH1153" s="246"/>
      <c r="AI1153" s="246"/>
      <c r="AJ1153" s="246"/>
      <c r="AK1153" s="246"/>
      <c r="AL1153" s="246"/>
      <c r="AM1153" s="246"/>
      <c r="AN1153" s="246"/>
      <c r="AO1153" s="280"/>
      <c r="AP1153" s="280"/>
      <c r="AQ1153" s="280"/>
    </row>
    <row r="1154">
      <c r="E1154" s="246"/>
      <c r="F1154" s="246"/>
      <c r="G1154" s="1667"/>
      <c r="H1154" s="246"/>
      <c r="I1154" s="246"/>
      <c r="J1154" s="246"/>
      <c r="L1154" s="1668"/>
      <c r="M1154" s="280"/>
      <c r="N1154" s="246"/>
      <c r="O1154" s="1232"/>
      <c r="P1154" s="280"/>
      <c r="Q1154" s="280"/>
      <c r="Z1154" s="246"/>
      <c r="AA1154" s="280"/>
      <c r="AB1154" s="280"/>
      <c r="AC1154" s="280"/>
      <c r="AD1154" s="246"/>
      <c r="AE1154" s="246"/>
      <c r="AF1154" s="246"/>
      <c r="AG1154" s="246"/>
      <c r="AH1154" s="246"/>
      <c r="AI1154" s="246"/>
      <c r="AJ1154" s="246"/>
      <c r="AK1154" s="246"/>
      <c r="AL1154" s="246"/>
      <c r="AM1154" s="246"/>
      <c r="AN1154" s="246"/>
      <c r="AO1154" s="280"/>
      <c r="AP1154" s="280"/>
      <c r="AQ1154" s="280"/>
    </row>
    <row r="1155">
      <c r="E1155" s="246"/>
      <c r="F1155" s="246"/>
      <c r="G1155" s="1667"/>
      <c r="H1155" s="246"/>
      <c r="I1155" s="246"/>
      <c r="J1155" s="246"/>
      <c r="L1155" s="1668"/>
      <c r="M1155" s="280"/>
      <c r="N1155" s="246"/>
      <c r="O1155" s="1232"/>
      <c r="P1155" s="280"/>
      <c r="Q1155" s="280"/>
      <c r="Z1155" s="246"/>
      <c r="AA1155" s="280"/>
      <c r="AB1155" s="280"/>
      <c r="AC1155" s="280"/>
      <c r="AD1155" s="246"/>
      <c r="AE1155" s="246"/>
      <c r="AF1155" s="246"/>
      <c r="AG1155" s="246"/>
      <c r="AH1155" s="246"/>
      <c r="AI1155" s="246"/>
      <c r="AJ1155" s="246"/>
      <c r="AK1155" s="246"/>
      <c r="AL1155" s="246"/>
      <c r="AM1155" s="246"/>
      <c r="AN1155" s="246"/>
      <c r="AO1155" s="280"/>
      <c r="AP1155" s="280"/>
      <c r="AQ1155" s="280"/>
    </row>
    <row r="1156">
      <c r="E1156" s="246"/>
      <c r="F1156" s="246"/>
      <c r="G1156" s="1667"/>
      <c r="H1156" s="246"/>
      <c r="I1156" s="246"/>
      <c r="J1156" s="246"/>
      <c r="L1156" s="1668"/>
      <c r="M1156" s="280"/>
      <c r="N1156" s="246"/>
      <c r="O1156" s="1232"/>
      <c r="P1156" s="280"/>
      <c r="Q1156" s="280"/>
      <c r="Z1156" s="246"/>
      <c r="AA1156" s="280"/>
      <c r="AB1156" s="280"/>
      <c r="AC1156" s="280"/>
      <c r="AD1156" s="246"/>
      <c r="AE1156" s="246"/>
      <c r="AF1156" s="246"/>
      <c r="AG1156" s="246"/>
      <c r="AH1156" s="246"/>
      <c r="AI1156" s="246"/>
      <c r="AJ1156" s="246"/>
      <c r="AK1156" s="246"/>
      <c r="AL1156" s="246"/>
      <c r="AM1156" s="246"/>
      <c r="AN1156" s="246"/>
      <c r="AO1156" s="280"/>
      <c r="AP1156" s="280"/>
      <c r="AQ1156" s="280"/>
    </row>
    <row r="1157">
      <c r="E1157" s="246"/>
      <c r="F1157" s="246"/>
      <c r="G1157" s="1667"/>
      <c r="H1157" s="246"/>
      <c r="I1157" s="246"/>
      <c r="J1157" s="246"/>
      <c r="L1157" s="1668"/>
      <c r="M1157" s="280"/>
      <c r="N1157" s="246"/>
      <c r="O1157" s="1232"/>
      <c r="P1157" s="280"/>
      <c r="Q1157" s="280"/>
      <c r="Z1157" s="246"/>
      <c r="AA1157" s="280"/>
      <c r="AB1157" s="280"/>
      <c r="AC1157" s="280"/>
      <c r="AD1157" s="246"/>
      <c r="AE1157" s="246"/>
      <c r="AF1157" s="246"/>
      <c r="AG1157" s="246"/>
      <c r="AH1157" s="246"/>
      <c r="AI1157" s="246"/>
      <c r="AJ1157" s="246"/>
      <c r="AK1157" s="246"/>
      <c r="AL1157" s="246"/>
      <c r="AM1157" s="246"/>
      <c r="AN1157" s="246"/>
      <c r="AO1157" s="280"/>
      <c r="AP1157" s="280"/>
      <c r="AQ1157" s="280"/>
    </row>
    <row r="1158">
      <c r="E1158" s="246"/>
      <c r="F1158" s="246"/>
      <c r="G1158" s="1667"/>
      <c r="H1158" s="246"/>
      <c r="I1158" s="246"/>
      <c r="J1158" s="246"/>
      <c r="L1158" s="1668"/>
      <c r="M1158" s="280"/>
      <c r="N1158" s="246"/>
      <c r="O1158" s="1232"/>
      <c r="P1158" s="280"/>
      <c r="Q1158" s="280"/>
      <c r="Z1158" s="246"/>
      <c r="AA1158" s="280"/>
      <c r="AB1158" s="280"/>
      <c r="AC1158" s="280"/>
      <c r="AD1158" s="246"/>
      <c r="AE1158" s="246"/>
      <c r="AF1158" s="246"/>
      <c r="AG1158" s="246"/>
      <c r="AH1158" s="246"/>
      <c r="AI1158" s="246"/>
      <c r="AJ1158" s="246"/>
      <c r="AK1158" s="246"/>
      <c r="AL1158" s="246"/>
      <c r="AM1158" s="246"/>
      <c r="AN1158" s="246"/>
      <c r="AO1158" s="280"/>
      <c r="AP1158" s="280"/>
      <c r="AQ1158" s="280"/>
    </row>
    <row r="1159">
      <c r="E1159" s="246"/>
      <c r="F1159" s="246"/>
      <c r="G1159" s="1667"/>
      <c r="H1159" s="246"/>
      <c r="I1159" s="246"/>
      <c r="J1159" s="246"/>
      <c r="L1159" s="1668"/>
      <c r="M1159" s="280"/>
      <c r="N1159" s="246"/>
      <c r="O1159" s="1232"/>
      <c r="P1159" s="280"/>
      <c r="Q1159" s="280"/>
      <c r="Z1159" s="246"/>
      <c r="AA1159" s="280"/>
      <c r="AB1159" s="280"/>
      <c r="AC1159" s="280"/>
      <c r="AD1159" s="246"/>
      <c r="AE1159" s="246"/>
      <c r="AF1159" s="246"/>
      <c r="AG1159" s="246"/>
      <c r="AH1159" s="246"/>
      <c r="AI1159" s="246"/>
      <c r="AJ1159" s="246"/>
      <c r="AK1159" s="246"/>
      <c r="AL1159" s="246"/>
      <c r="AM1159" s="246"/>
      <c r="AN1159" s="246"/>
      <c r="AO1159" s="280"/>
      <c r="AP1159" s="280"/>
      <c r="AQ1159" s="280"/>
    </row>
    <row r="1160">
      <c r="E1160" s="246"/>
      <c r="F1160" s="246"/>
      <c r="G1160" s="1667"/>
      <c r="H1160" s="246"/>
      <c r="I1160" s="246"/>
      <c r="J1160" s="246"/>
      <c r="L1160" s="1668"/>
      <c r="M1160" s="280"/>
      <c r="N1160" s="246"/>
      <c r="O1160" s="1232"/>
      <c r="P1160" s="280"/>
      <c r="Q1160" s="280"/>
      <c r="Z1160" s="246"/>
      <c r="AA1160" s="280"/>
      <c r="AB1160" s="280"/>
      <c r="AC1160" s="280"/>
      <c r="AD1160" s="246"/>
      <c r="AE1160" s="246"/>
      <c r="AF1160" s="246"/>
      <c r="AG1160" s="246"/>
      <c r="AH1160" s="246"/>
      <c r="AI1160" s="246"/>
      <c r="AJ1160" s="246"/>
      <c r="AK1160" s="246"/>
      <c r="AL1160" s="246"/>
      <c r="AM1160" s="246"/>
      <c r="AN1160" s="246"/>
      <c r="AO1160" s="280"/>
      <c r="AP1160" s="280"/>
      <c r="AQ1160" s="280"/>
    </row>
    <row r="1161">
      <c r="E1161" s="246"/>
      <c r="F1161" s="246"/>
      <c r="G1161" s="1667"/>
      <c r="H1161" s="246"/>
      <c r="I1161" s="246"/>
      <c r="J1161" s="246"/>
      <c r="L1161" s="1668"/>
      <c r="M1161" s="280"/>
      <c r="N1161" s="246"/>
      <c r="O1161" s="1232"/>
      <c r="P1161" s="280"/>
      <c r="Q1161" s="280"/>
      <c r="Z1161" s="246"/>
      <c r="AA1161" s="280"/>
      <c r="AB1161" s="280"/>
      <c r="AC1161" s="280"/>
      <c r="AD1161" s="246"/>
      <c r="AE1161" s="246"/>
      <c r="AF1161" s="246"/>
      <c r="AG1161" s="246"/>
      <c r="AH1161" s="246"/>
      <c r="AI1161" s="246"/>
      <c r="AJ1161" s="246"/>
      <c r="AK1161" s="246"/>
      <c r="AL1161" s="246"/>
      <c r="AM1161" s="246"/>
      <c r="AN1161" s="246"/>
      <c r="AO1161" s="280"/>
      <c r="AP1161" s="280"/>
      <c r="AQ1161" s="280"/>
    </row>
    <row r="1162">
      <c r="E1162" s="246"/>
      <c r="F1162" s="246"/>
      <c r="G1162" s="1667"/>
      <c r="H1162" s="246"/>
      <c r="I1162" s="246"/>
      <c r="J1162" s="246"/>
      <c r="L1162" s="1668"/>
      <c r="M1162" s="280"/>
      <c r="N1162" s="246"/>
      <c r="O1162" s="1232"/>
      <c r="P1162" s="280"/>
      <c r="Q1162" s="280"/>
      <c r="Z1162" s="246"/>
      <c r="AA1162" s="280"/>
      <c r="AB1162" s="280"/>
      <c r="AC1162" s="280"/>
      <c r="AD1162" s="246"/>
      <c r="AE1162" s="246"/>
      <c r="AF1162" s="246"/>
      <c r="AG1162" s="246"/>
      <c r="AH1162" s="246"/>
      <c r="AI1162" s="246"/>
      <c r="AJ1162" s="246"/>
      <c r="AK1162" s="246"/>
      <c r="AL1162" s="246"/>
      <c r="AM1162" s="246"/>
      <c r="AN1162" s="246"/>
      <c r="AO1162" s="280"/>
      <c r="AP1162" s="280"/>
      <c r="AQ1162" s="280"/>
    </row>
    <row r="1163">
      <c r="E1163" s="246"/>
      <c r="F1163" s="246"/>
      <c r="G1163" s="1667"/>
      <c r="H1163" s="246"/>
      <c r="I1163" s="246"/>
      <c r="J1163" s="246"/>
      <c r="L1163" s="1668"/>
      <c r="M1163" s="280"/>
      <c r="N1163" s="246"/>
      <c r="O1163" s="1232"/>
      <c r="P1163" s="280"/>
      <c r="Q1163" s="280"/>
      <c r="Z1163" s="246"/>
      <c r="AA1163" s="280"/>
      <c r="AB1163" s="280"/>
      <c r="AC1163" s="280"/>
      <c r="AD1163" s="246"/>
      <c r="AE1163" s="246"/>
      <c r="AF1163" s="246"/>
      <c r="AG1163" s="246"/>
      <c r="AH1163" s="246"/>
      <c r="AI1163" s="246"/>
      <c r="AJ1163" s="246"/>
      <c r="AK1163" s="246"/>
      <c r="AL1163" s="246"/>
      <c r="AM1163" s="246"/>
      <c r="AN1163" s="246"/>
      <c r="AO1163" s="280"/>
      <c r="AP1163" s="280"/>
      <c r="AQ1163" s="280"/>
    </row>
    <row r="1164">
      <c r="E1164" s="246"/>
      <c r="F1164" s="246"/>
      <c r="G1164" s="1667"/>
      <c r="H1164" s="246"/>
      <c r="I1164" s="246"/>
      <c r="J1164" s="246"/>
      <c r="L1164" s="1668"/>
      <c r="M1164" s="280"/>
      <c r="N1164" s="246"/>
      <c r="O1164" s="1232"/>
      <c r="P1164" s="280"/>
      <c r="Q1164" s="280"/>
      <c r="Z1164" s="246"/>
      <c r="AA1164" s="280"/>
      <c r="AB1164" s="280"/>
      <c r="AC1164" s="280"/>
      <c r="AD1164" s="246"/>
      <c r="AE1164" s="246"/>
      <c r="AF1164" s="246"/>
      <c r="AG1164" s="246"/>
      <c r="AH1164" s="246"/>
      <c r="AI1164" s="246"/>
      <c r="AJ1164" s="246"/>
      <c r="AK1164" s="246"/>
      <c r="AL1164" s="246"/>
      <c r="AM1164" s="246"/>
      <c r="AN1164" s="246"/>
      <c r="AO1164" s="280"/>
      <c r="AP1164" s="280"/>
      <c r="AQ1164" s="280"/>
    </row>
    <row r="1165">
      <c r="E1165" s="246"/>
      <c r="F1165" s="246"/>
      <c r="G1165" s="1667"/>
      <c r="H1165" s="246"/>
      <c r="I1165" s="246"/>
      <c r="J1165" s="246"/>
      <c r="L1165" s="1668"/>
      <c r="M1165" s="280"/>
      <c r="N1165" s="246"/>
      <c r="O1165" s="1232"/>
      <c r="P1165" s="280"/>
      <c r="Q1165" s="280"/>
      <c r="Z1165" s="246"/>
      <c r="AA1165" s="280"/>
      <c r="AB1165" s="280"/>
      <c r="AC1165" s="280"/>
      <c r="AD1165" s="246"/>
      <c r="AE1165" s="246"/>
      <c r="AF1165" s="246"/>
      <c r="AG1165" s="246"/>
      <c r="AH1165" s="246"/>
      <c r="AI1165" s="246"/>
      <c r="AJ1165" s="246"/>
      <c r="AK1165" s="246"/>
      <c r="AL1165" s="246"/>
      <c r="AM1165" s="246"/>
      <c r="AN1165" s="246"/>
      <c r="AO1165" s="280"/>
      <c r="AP1165" s="280"/>
      <c r="AQ1165" s="280"/>
    </row>
    <row r="1166">
      <c r="E1166" s="246"/>
      <c r="F1166" s="246"/>
      <c r="G1166" s="1667"/>
      <c r="H1166" s="246"/>
      <c r="I1166" s="246"/>
      <c r="J1166" s="246"/>
      <c r="L1166" s="1668"/>
      <c r="M1166" s="280"/>
      <c r="N1166" s="246"/>
      <c r="O1166" s="1232"/>
      <c r="P1166" s="280"/>
      <c r="Q1166" s="280"/>
      <c r="Z1166" s="246"/>
      <c r="AA1166" s="280"/>
      <c r="AB1166" s="280"/>
      <c r="AC1166" s="280"/>
      <c r="AD1166" s="246"/>
      <c r="AE1166" s="246"/>
      <c r="AF1166" s="246"/>
      <c r="AG1166" s="246"/>
      <c r="AH1166" s="246"/>
      <c r="AI1166" s="246"/>
      <c r="AJ1166" s="246"/>
      <c r="AK1166" s="246"/>
      <c r="AL1166" s="246"/>
      <c r="AM1166" s="246"/>
      <c r="AN1166" s="246"/>
      <c r="AO1166" s="280"/>
      <c r="AP1166" s="280"/>
      <c r="AQ1166" s="280"/>
    </row>
    <row r="1167">
      <c r="E1167" s="246"/>
      <c r="F1167" s="246"/>
      <c r="G1167" s="1667"/>
      <c r="H1167" s="246"/>
      <c r="I1167" s="246"/>
      <c r="J1167" s="246"/>
      <c r="L1167" s="1668"/>
      <c r="M1167" s="280"/>
      <c r="N1167" s="246"/>
      <c r="O1167" s="1232"/>
      <c r="P1167" s="280"/>
      <c r="Q1167" s="280"/>
      <c r="Z1167" s="246"/>
      <c r="AA1167" s="280"/>
      <c r="AB1167" s="280"/>
      <c r="AC1167" s="280"/>
      <c r="AD1167" s="246"/>
      <c r="AE1167" s="246"/>
      <c r="AF1167" s="246"/>
      <c r="AG1167" s="246"/>
      <c r="AH1167" s="246"/>
      <c r="AI1167" s="246"/>
      <c r="AJ1167" s="246"/>
      <c r="AK1167" s="246"/>
      <c r="AL1167" s="246"/>
      <c r="AM1167" s="246"/>
      <c r="AN1167" s="246"/>
      <c r="AO1167" s="280"/>
      <c r="AP1167" s="280"/>
      <c r="AQ1167" s="280"/>
    </row>
    <row r="1168">
      <c r="E1168" s="246"/>
      <c r="F1168" s="246"/>
      <c r="G1168" s="1667"/>
      <c r="H1168" s="246"/>
      <c r="I1168" s="246"/>
      <c r="J1168" s="246"/>
      <c r="L1168" s="1668"/>
      <c r="M1168" s="280"/>
      <c r="N1168" s="246"/>
      <c r="O1168" s="1232"/>
      <c r="P1168" s="280"/>
      <c r="Q1168" s="280"/>
      <c r="Z1168" s="246"/>
      <c r="AA1168" s="280"/>
      <c r="AB1168" s="280"/>
      <c r="AC1168" s="280"/>
      <c r="AD1168" s="246"/>
      <c r="AE1168" s="246"/>
      <c r="AF1168" s="246"/>
      <c r="AG1168" s="246"/>
      <c r="AH1168" s="246"/>
      <c r="AI1168" s="246"/>
      <c r="AJ1168" s="246"/>
      <c r="AK1168" s="246"/>
      <c r="AL1168" s="246"/>
      <c r="AM1168" s="246"/>
      <c r="AN1168" s="246"/>
      <c r="AO1168" s="280"/>
      <c r="AP1168" s="280"/>
      <c r="AQ1168" s="280"/>
    </row>
    <row r="1169">
      <c r="E1169" s="246"/>
      <c r="F1169" s="246"/>
      <c r="G1169" s="1667"/>
      <c r="H1169" s="246"/>
      <c r="I1169" s="246"/>
      <c r="J1169" s="246"/>
      <c r="L1169" s="1668"/>
      <c r="M1169" s="280"/>
      <c r="N1169" s="246"/>
      <c r="O1169" s="1232"/>
      <c r="P1169" s="280"/>
      <c r="Q1169" s="280"/>
      <c r="Z1169" s="246"/>
      <c r="AA1169" s="280"/>
      <c r="AB1169" s="280"/>
      <c r="AC1169" s="280"/>
      <c r="AD1169" s="246"/>
      <c r="AE1169" s="246"/>
      <c r="AF1169" s="246"/>
      <c r="AG1169" s="246"/>
      <c r="AH1169" s="246"/>
      <c r="AI1169" s="246"/>
      <c r="AJ1169" s="246"/>
      <c r="AK1169" s="246"/>
      <c r="AL1169" s="246"/>
      <c r="AM1169" s="246"/>
      <c r="AN1169" s="246"/>
      <c r="AO1169" s="280"/>
      <c r="AP1169" s="280"/>
      <c r="AQ1169" s="280"/>
    </row>
    <row r="1170">
      <c r="E1170" s="246"/>
      <c r="F1170" s="246"/>
      <c r="G1170" s="1667"/>
      <c r="H1170" s="246"/>
      <c r="I1170" s="246"/>
      <c r="J1170" s="246"/>
      <c r="L1170" s="1668"/>
      <c r="M1170" s="280"/>
      <c r="N1170" s="246"/>
      <c r="O1170" s="1232"/>
      <c r="P1170" s="280"/>
      <c r="Q1170" s="280"/>
      <c r="Z1170" s="246"/>
      <c r="AA1170" s="280"/>
      <c r="AB1170" s="280"/>
      <c r="AC1170" s="280"/>
      <c r="AD1170" s="246"/>
      <c r="AE1170" s="246"/>
      <c r="AF1170" s="246"/>
      <c r="AG1170" s="246"/>
      <c r="AH1170" s="246"/>
      <c r="AI1170" s="246"/>
      <c r="AJ1170" s="246"/>
      <c r="AK1170" s="246"/>
      <c r="AL1170" s="246"/>
      <c r="AM1170" s="246"/>
      <c r="AN1170" s="246"/>
      <c r="AO1170" s="280"/>
      <c r="AP1170" s="280"/>
      <c r="AQ1170" s="280"/>
    </row>
    <row r="1171">
      <c r="E1171" s="246"/>
      <c r="F1171" s="246"/>
      <c r="G1171" s="1667"/>
      <c r="H1171" s="246"/>
      <c r="I1171" s="246"/>
      <c r="J1171" s="246"/>
      <c r="L1171" s="1668"/>
      <c r="M1171" s="280"/>
      <c r="N1171" s="246"/>
      <c r="O1171" s="1232"/>
      <c r="P1171" s="280"/>
      <c r="Q1171" s="280"/>
      <c r="Z1171" s="246"/>
      <c r="AA1171" s="280"/>
      <c r="AB1171" s="280"/>
      <c r="AC1171" s="280"/>
      <c r="AD1171" s="246"/>
      <c r="AE1171" s="246"/>
      <c r="AF1171" s="246"/>
      <c r="AG1171" s="246"/>
      <c r="AH1171" s="246"/>
      <c r="AI1171" s="246"/>
      <c r="AJ1171" s="246"/>
      <c r="AK1171" s="246"/>
      <c r="AL1171" s="246"/>
      <c r="AM1171" s="246"/>
      <c r="AN1171" s="246"/>
      <c r="AO1171" s="280"/>
      <c r="AP1171" s="280"/>
      <c r="AQ1171" s="280"/>
    </row>
    <row r="1172">
      <c r="E1172" s="246"/>
      <c r="F1172" s="246"/>
      <c r="G1172" s="1667"/>
      <c r="H1172" s="246"/>
      <c r="I1172" s="246"/>
      <c r="J1172" s="246"/>
      <c r="L1172" s="1668"/>
      <c r="M1172" s="280"/>
      <c r="N1172" s="246"/>
      <c r="O1172" s="1232"/>
      <c r="P1172" s="280"/>
      <c r="Q1172" s="280"/>
      <c r="Z1172" s="246"/>
      <c r="AA1172" s="280"/>
      <c r="AB1172" s="280"/>
      <c r="AC1172" s="280"/>
      <c r="AD1172" s="246"/>
      <c r="AE1172" s="246"/>
      <c r="AF1172" s="246"/>
      <c r="AG1172" s="246"/>
      <c r="AH1172" s="246"/>
      <c r="AI1172" s="246"/>
      <c r="AJ1172" s="246"/>
      <c r="AK1172" s="246"/>
      <c r="AL1172" s="246"/>
      <c r="AM1172" s="246"/>
      <c r="AN1172" s="246"/>
      <c r="AO1172" s="280"/>
      <c r="AP1172" s="280"/>
      <c r="AQ1172" s="280"/>
    </row>
    <row r="1173">
      <c r="E1173" s="246"/>
      <c r="F1173" s="246"/>
      <c r="G1173" s="1667"/>
      <c r="H1173" s="246"/>
      <c r="I1173" s="246"/>
      <c r="J1173" s="246"/>
      <c r="L1173" s="1668"/>
      <c r="M1173" s="280"/>
      <c r="N1173" s="246"/>
      <c r="O1173" s="1232"/>
      <c r="P1173" s="280"/>
      <c r="Q1173" s="280"/>
      <c r="Z1173" s="246"/>
      <c r="AA1173" s="280"/>
      <c r="AB1173" s="280"/>
      <c r="AC1173" s="280"/>
      <c r="AD1173" s="246"/>
      <c r="AE1173" s="246"/>
      <c r="AF1173" s="246"/>
      <c r="AG1173" s="246"/>
      <c r="AH1173" s="246"/>
      <c r="AI1173" s="246"/>
      <c r="AJ1173" s="246"/>
      <c r="AK1173" s="246"/>
      <c r="AL1173" s="246"/>
      <c r="AM1173" s="246"/>
      <c r="AN1173" s="246"/>
      <c r="AO1173" s="280"/>
      <c r="AP1173" s="280"/>
      <c r="AQ1173" s="280"/>
    </row>
    <row r="1174">
      <c r="E1174" s="246"/>
      <c r="F1174" s="246"/>
      <c r="G1174" s="1667"/>
      <c r="H1174" s="246"/>
      <c r="I1174" s="246"/>
      <c r="J1174" s="246"/>
      <c r="L1174" s="1668"/>
      <c r="M1174" s="280"/>
      <c r="N1174" s="246"/>
      <c r="O1174" s="1232"/>
      <c r="P1174" s="280"/>
      <c r="Q1174" s="280"/>
      <c r="Z1174" s="246"/>
      <c r="AA1174" s="280"/>
      <c r="AB1174" s="280"/>
      <c r="AC1174" s="280"/>
      <c r="AD1174" s="246"/>
      <c r="AE1174" s="246"/>
      <c r="AF1174" s="246"/>
      <c r="AG1174" s="246"/>
      <c r="AH1174" s="246"/>
      <c r="AI1174" s="246"/>
      <c r="AJ1174" s="246"/>
      <c r="AK1174" s="246"/>
      <c r="AL1174" s="246"/>
      <c r="AM1174" s="246"/>
      <c r="AN1174" s="246"/>
      <c r="AO1174" s="280"/>
      <c r="AP1174" s="280"/>
      <c r="AQ1174" s="280"/>
    </row>
    <row r="1175">
      <c r="E1175" s="246"/>
      <c r="F1175" s="246"/>
      <c r="G1175" s="1667"/>
      <c r="H1175" s="246"/>
      <c r="I1175" s="246"/>
      <c r="J1175" s="246"/>
      <c r="L1175" s="1668"/>
      <c r="M1175" s="280"/>
      <c r="N1175" s="246"/>
      <c r="O1175" s="1232"/>
      <c r="P1175" s="280"/>
      <c r="Q1175" s="280"/>
      <c r="Z1175" s="246"/>
      <c r="AA1175" s="280"/>
      <c r="AB1175" s="280"/>
      <c r="AC1175" s="280"/>
      <c r="AD1175" s="246"/>
      <c r="AE1175" s="246"/>
      <c r="AF1175" s="246"/>
      <c r="AG1175" s="246"/>
      <c r="AH1175" s="246"/>
      <c r="AI1175" s="246"/>
      <c r="AJ1175" s="246"/>
      <c r="AK1175" s="246"/>
      <c r="AL1175" s="246"/>
      <c r="AM1175" s="246"/>
      <c r="AN1175" s="246"/>
      <c r="AO1175" s="280"/>
      <c r="AP1175" s="280"/>
      <c r="AQ1175" s="280"/>
    </row>
    <row r="1176">
      <c r="E1176" s="246"/>
      <c r="F1176" s="246"/>
      <c r="G1176" s="1667"/>
      <c r="H1176" s="246"/>
      <c r="I1176" s="246"/>
      <c r="J1176" s="246"/>
      <c r="L1176" s="1668"/>
      <c r="M1176" s="280"/>
      <c r="N1176" s="246"/>
      <c r="O1176" s="1232"/>
      <c r="P1176" s="280"/>
      <c r="Q1176" s="280"/>
      <c r="Z1176" s="246"/>
      <c r="AA1176" s="280"/>
      <c r="AB1176" s="280"/>
      <c r="AC1176" s="280"/>
      <c r="AD1176" s="246"/>
      <c r="AE1176" s="246"/>
      <c r="AF1176" s="246"/>
      <c r="AG1176" s="246"/>
      <c r="AH1176" s="246"/>
      <c r="AI1176" s="246"/>
      <c r="AJ1176" s="246"/>
      <c r="AK1176" s="246"/>
      <c r="AL1176" s="246"/>
      <c r="AM1176" s="246"/>
      <c r="AN1176" s="246"/>
      <c r="AO1176" s="280"/>
      <c r="AP1176" s="280"/>
      <c r="AQ1176" s="280"/>
    </row>
    <row r="1177">
      <c r="E1177" s="246"/>
      <c r="F1177" s="246"/>
      <c r="G1177" s="1667"/>
      <c r="H1177" s="246"/>
      <c r="I1177" s="246"/>
      <c r="J1177" s="246"/>
      <c r="L1177" s="1668"/>
      <c r="M1177" s="280"/>
      <c r="N1177" s="246"/>
      <c r="O1177" s="1232"/>
      <c r="P1177" s="280"/>
      <c r="Q1177" s="280"/>
      <c r="Z1177" s="246"/>
      <c r="AA1177" s="280"/>
      <c r="AB1177" s="280"/>
      <c r="AC1177" s="280"/>
      <c r="AD1177" s="246"/>
      <c r="AE1177" s="246"/>
      <c r="AF1177" s="246"/>
      <c r="AG1177" s="246"/>
      <c r="AH1177" s="246"/>
      <c r="AI1177" s="246"/>
      <c r="AJ1177" s="246"/>
      <c r="AK1177" s="246"/>
      <c r="AL1177" s="246"/>
      <c r="AM1177" s="246"/>
      <c r="AN1177" s="246"/>
      <c r="AO1177" s="280"/>
      <c r="AP1177" s="280"/>
      <c r="AQ1177" s="280"/>
    </row>
    <row r="1178">
      <c r="E1178" s="246"/>
      <c r="F1178" s="246"/>
      <c r="G1178" s="1667"/>
      <c r="H1178" s="246"/>
      <c r="I1178" s="246"/>
      <c r="J1178" s="246"/>
      <c r="L1178" s="1668"/>
      <c r="M1178" s="280"/>
      <c r="N1178" s="246"/>
      <c r="O1178" s="1232"/>
      <c r="P1178" s="280"/>
      <c r="Q1178" s="280"/>
      <c r="Z1178" s="246"/>
      <c r="AA1178" s="280"/>
      <c r="AB1178" s="280"/>
      <c r="AC1178" s="280"/>
      <c r="AD1178" s="246"/>
      <c r="AE1178" s="246"/>
      <c r="AF1178" s="246"/>
      <c r="AG1178" s="246"/>
      <c r="AH1178" s="246"/>
      <c r="AI1178" s="246"/>
      <c r="AJ1178" s="246"/>
      <c r="AK1178" s="246"/>
      <c r="AL1178" s="246"/>
      <c r="AM1178" s="246"/>
      <c r="AN1178" s="246"/>
      <c r="AO1178" s="280"/>
      <c r="AP1178" s="280"/>
      <c r="AQ1178" s="280"/>
    </row>
    <row r="1179">
      <c r="E1179" s="246"/>
      <c r="F1179" s="246"/>
      <c r="G1179" s="1667"/>
      <c r="H1179" s="246"/>
      <c r="I1179" s="246"/>
      <c r="J1179" s="246"/>
      <c r="L1179" s="1668"/>
      <c r="M1179" s="280"/>
      <c r="N1179" s="246"/>
      <c r="O1179" s="1232"/>
      <c r="P1179" s="280"/>
      <c r="Q1179" s="280"/>
      <c r="Z1179" s="246"/>
      <c r="AA1179" s="280"/>
      <c r="AB1179" s="280"/>
      <c r="AC1179" s="280"/>
      <c r="AD1179" s="246"/>
      <c r="AE1179" s="246"/>
      <c r="AF1179" s="246"/>
      <c r="AG1179" s="246"/>
      <c r="AH1179" s="246"/>
      <c r="AI1179" s="246"/>
      <c r="AJ1179" s="246"/>
      <c r="AK1179" s="246"/>
      <c r="AL1179" s="246"/>
      <c r="AM1179" s="246"/>
      <c r="AN1179" s="246"/>
      <c r="AO1179" s="280"/>
      <c r="AP1179" s="280"/>
      <c r="AQ1179" s="280"/>
    </row>
    <row r="1180">
      <c r="E1180" s="246"/>
      <c r="F1180" s="246"/>
      <c r="G1180" s="1667"/>
      <c r="H1180" s="246"/>
      <c r="I1180" s="246"/>
      <c r="J1180" s="246"/>
      <c r="L1180" s="1668"/>
      <c r="M1180" s="280"/>
      <c r="N1180" s="246"/>
      <c r="O1180" s="1232"/>
      <c r="P1180" s="280"/>
      <c r="Q1180" s="280"/>
      <c r="Z1180" s="246"/>
      <c r="AA1180" s="280"/>
      <c r="AB1180" s="280"/>
      <c r="AC1180" s="280"/>
      <c r="AD1180" s="246"/>
      <c r="AE1180" s="246"/>
      <c r="AF1180" s="246"/>
      <c r="AG1180" s="246"/>
      <c r="AH1180" s="246"/>
      <c r="AI1180" s="246"/>
      <c r="AJ1180" s="246"/>
      <c r="AK1180" s="246"/>
      <c r="AL1180" s="246"/>
      <c r="AM1180" s="246"/>
      <c r="AN1180" s="246"/>
      <c r="AO1180" s="280"/>
      <c r="AP1180" s="280"/>
      <c r="AQ1180" s="280"/>
    </row>
    <row r="1181">
      <c r="E1181" s="246"/>
      <c r="F1181" s="246"/>
      <c r="G1181" s="1667"/>
      <c r="H1181" s="246"/>
      <c r="I1181" s="246"/>
      <c r="J1181" s="246"/>
      <c r="L1181" s="1668"/>
      <c r="M1181" s="280"/>
      <c r="N1181" s="246"/>
      <c r="O1181" s="1232"/>
      <c r="P1181" s="280"/>
      <c r="Q1181" s="280"/>
      <c r="Z1181" s="246"/>
      <c r="AA1181" s="280"/>
      <c r="AB1181" s="280"/>
      <c r="AC1181" s="280"/>
      <c r="AD1181" s="246"/>
      <c r="AE1181" s="246"/>
      <c r="AF1181" s="246"/>
      <c r="AG1181" s="246"/>
      <c r="AH1181" s="246"/>
      <c r="AI1181" s="246"/>
      <c r="AJ1181" s="246"/>
      <c r="AK1181" s="246"/>
      <c r="AL1181" s="246"/>
      <c r="AM1181" s="246"/>
      <c r="AN1181" s="246"/>
      <c r="AO1181" s="280"/>
      <c r="AP1181" s="280"/>
      <c r="AQ1181" s="280"/>
    </row>
    <row r="1182">
      <c r="E1182" s="246"/>
      <c r="F1182" s="246"/>
      <c r="G1182" s="1667"/>
      <c r="H1182" s="246"/>
      <c r="I1182" s="246"/>
      <c r="J1182" s="246"/>
      <c r="L1182" s="1668"/>
      <c r="M1182" s="280"/>
      <c r="N1182" s="246"/>
      <c r="O1182" s="1232"/>
      <c r="P1182" s="280"/>
      <c r="Q1182" s="280"/>
      <c r="Z1182" s="246"/>
      <c r="AA1182" s="280"/>
      <c r="AB1182" s="280"/>
      <c r="AC1182" s="280"/>
      <c r="AD1182" s="246"/>
      <c r="AE1182" s="246"/>
      <c r="AF1182" s="246"/>
      <c r="AG1182" s="246"/>
      <c r="AH1182" s="246"/>
      <c r="AI1182" s="246"/>
      <c r="AJ1182" s="246"/>
      <c r="AK1182" s="246"/>
      <c r="AL1182" s="246"/>
      <c r="AM1182" s="246"/>
      <c r="AN1182" s="246"/>
      <c r="AO1182" s="280"/>
      <c r="AP1182" s="280"/>
      <c r="AQ1182" s="280"/>
    </row>
    <row r="1183">
      <c r="E1183" s="246"/>
      <c r="F1183" s="246"/>
      <c r="G1183" s="1667"/>
      <c r="H1183" s="246"/>
      <c r="I1183" s="246"/>
      <c r="J1183" s="246"/>
      <c r="L1183" s="1668"/>
      <c r="M1183" s="280"/>
      <c r="N1183" s="246"/>
      <c r="O1183" s="1232"/>
      <c r="P1183" s="280"/>
      <c r="Q1183" s="280"/>
      <c r="Z1183" s="246"/>
      <c r="AA1183" s="280"/>
      <c r="AB1183" s="280"/>
      <c r="AC1183" s="280"/>
      <c r="AD1183" s="246"/>
      <c r="AE1183" s="246"/>
      <c r="AF1183" s="246"/>
      <c r="AG1183" s="246"/>
      <c r="AH1183" s="246"/>
      <c r="AI1183" s="246"/>
      <c r="AJ1183" s="246"/>
      <c r="AK1183" s="246"/>
      <c r="AL1183" s="246"/>
      <c r="AM1183" s="246"/>
      <c r="AN1183" s="246"/>
      <c r="AO1183" s="280"/>
      <c r="AP1183" s="280"/>
      <c r="AQ1183" s="280"/>
    </row>
    <row r="1184">
      <c r="E1184" s="246"/>
      <c r="F1184" s="246"/>
      <c r="G1184" s="1667"/>
      <c r="H1184" s="246"/>
      <c r="I1184" s="246"/>
      <c r="J1184" s="246"/>
      <c r="L1184" s="1668"/>
      <c r="M1184" s="280"/>
      <c r="N1184" s="246"/>
      <c r="O1184" s="1232"/>
      <c r="P1184" s="280"/>
      <c r="Q1184" s="280"/>
      <c r="Z1184" s="246"/>
      <c r="AA1184" s="280"/>
      <c r="AB1184" s="280"/>
      <c r="AC1184" s="280"/>
      <c r="AD1184" s="246"/>
      <c r="AE1184" s="246"/>
      <c r="AF1184" s="246"/>
      <c r="AG1184" s="246"/>
      <c r="AH1184" s="246"/>
      <c r="AI1184" s="246"/>
      <c r="AJ1184" s="246"/>
      <c r="AK1184" s="246"/>
      <c r="AL1184" s="246"/>
      <c r="AM1184" s="246"/>
      <c r="AN1184" s="246"/>
      <c r="AO1184" s="280"/>
      <c r="AP1184" s="280"/>
      <c r="AQ1184" s="280"/>
    </row>
    <row r="1185">
      <c r="E1185" s="246"/>
      <c r="F1185" s="246"/>
      <c r="G1185" s="1667"/>
      <c r="H1185" s="246"/>
      <c r="I1185" s="246"/>
      <c r="J1185" s="246"/>
      <c r="L1185" s="1668"/>
      <c r="M1185" s="280"/>
      <c r="N1185" s="246"/>
      <c r="O1185" s="1232"/>
      <c r="P1185" s="280"/>
      <c r="Q1185" s="280"/>
      <c r="Z1185" s="246"/>
      <c r="AA1185" s="280"/>
      <c r="AB1185" s="280"/>
      <c r="AC1185" s="280"/>
      <c r="AD1185" s="246"/>
      <c r="AE1185" s="246"/>
      <c r="AF1185" s="246"/>
      <c r="AG1185" s="246"/>
      <c r="AH1185" s="246"/>
      <c r="AI1185" s="246"/>
      <c r="AJ1185" s="246"/>
      <c r="AK1185" s="246"/>
      <c r="AL1185" s="246"/>
      <c r="AM1185" s="246"/>
      <c r="AN1185" s="246"/>
      <c r="AO1185" s="280"/>
      <c r="AP1185" s="280"/>
      <c r="AQ1185" s="280"/>
    </row>
    <row r="1186">
      <c r="E1186" s="246"/>
      <c r="F1186" s="246"/>
      <c r="G1186" s="1667"/>
      <c r="H1186" s="246"/>
      <c r="I1186" s="246"/>
      <c r="J1186" s="246"/>
      <c r="L1186" s="1668"/>
      <c r="M1186" s="280"/>
      <c r="N1186" s="246"/>
      <c r="O1186" s="1232"/>
      <c r="P1186" s="280"/>
      <c r="Q1186" s="280"/>
      <c r="Z1186" s="246"/>
      <c r="AA1186" s="280"/>
      <c r="AB1186" s="280"/>
      <c r="AC1186" s="280"/>
      <c r="AD1186" s="246"/>
      <c r="AE1186" s="246"/>
      <c r="AF1186" s="246"/>
      <c r="AG1186" s="246"/>
      <c r="AH1186" s="246"/>
      <c r="AI1186" s="246"/>
      <c r="AJ1186" s="246"/>
      <c r="AK1186" s="246"/>
      <c r="AL1186" s="246"/>
      <c r="AM1186" s="246"/>
      <c r="AN1186" s="246"/>
      <c r="AO1186" s="280"/>
      <c r="AP1186" s="280"/>
      <c r="AQ1186" s="280"/>
    </row>
    <row r="1187">
      <c r="E1187" s="246"/>
      <c r="F1187" s="246"/>
      <c r="G1187" s="1667"/>
      <c r="H1187" s="246"/>
      <c r="I1187" s="246"/>
      <c r="J1187" s="246"/>
      <c r="L1187" s="1668"/>
      <c r="M1187" s="280"/>
      <c r="N1187" s="246"/>
      <c r="O1187" s="1232"/>
      <c r="P1187" s="280"/>
      <c r="Q1187" s="280"/>
      <c r="Z1187" s="246"/>
      <c r="AA1187" s="280"/>
      <c r="AB1187" s="280"/>
      <c r="AC1187" s="280"/>
      <c r="AD1187" s="246"/>
      <c r="AE1187" s="246"/>
      <c r="AF1187" s="246"/>
      <c r="AG1187" s="246"/>
      <c r="AH1187" s="246"/>
      <c r="AI1187" s="246"/>
      <c r="AJ1187" s="246"/>
      <c r="AK1187" s="246"/>
      <c r="AL1187" s="246"/>
      <c r="AM1187" s="246"/>
      <c r="AN1187" s="246"/>
      <c r="AO1187" s="280"/>
      <c r="AP1187" s="280"/>
      <c r="AQ1187" s="280"/>
    </row>
    <row r="1188">
      <c r="E1188" s="246"/>
      <c r="F1188" s="246"/>
      <c r="G1188" s="1667"/>
      <c r="H1188" s="246"/>
      <c r="I1188" s="246"/>
      <c r="J1188" s="246"/>
      <c r="L1188" s="1668"/>
      <c r="M1188" s="280"/>
      <c r="N1188" s="246"/>
      <c r="O1188" s="1232"/>
      <c r="P1188" s="280"/>
      <c r="Q1188" s="280"/>
      <c r="Z1188" s="246"/>
      <c r="AA1188" s="280"/>
      <c r="AB1188" s="280"/>
      <c r="AC1188" s="280"/>
      <c r="AD1188" s="246"/>
      <c r="AE1188" s="246"/>
      <c r="AF1188" s="246"/>
      <c r="AG1188" s="246"/>
      <c r="AH1188" s="246"/>
      <c r="AI1188" s="246"/>
      <c r="AJ1188" s="246"/>
      <c r="AK1188" s="246"/>
      <c r="AL1188" s="246"/>
      <c r="AM1188" s="246"/>
      <c r="AN1188" s="246"/>
      <c r="AO1188" s="280"/>
      <c r="AP1188" s="280"/>
      <c r="AQ1188" s="280"/>
    </row>
    <row r="1189">
      <c r="E1189" s="246"/>
      <c r="F1189" s="246"/>
      <c r="G1189" s="1667"/>
      <c r="H1189" s="246"/>
      <c r="I1189" s="246"/>
      <c r="J1189" s="246"/>
      <c r="L1189" s="1668"/>
      <c r="M1189" s="280"/>
      <c r="N1189" s="246"/>
      <c r="O1189" s="1232"/>
      <c r="P1189" s="280"/>
      <c r="Q1189" s="280"/>
      <c r="Z1189" s="246"/>
      <c r="AA1189" s="280"/>
      <c r="AB1189" s="280"/>
      <c r="AC1189" s="280"/>
      <c r="AD1189" s="246"/>
      <c r="AE1189" s="246"/>
      <c r="AF1189" s="246"/>
      <c r="AG1189" s="246"/>
      <c r="AH1189" s="246"/>
      <c r="AI1189" s="246"/>
      <c r="AJ1189" s="246"/>
      <c r="AK1189" s="246"/>
      <c r="AL1189" s="246"/>
      <c r="AM1189" s="246"/>
      <c r="AN1189" s="246"/>
      <c r="AO1189" s="280"/>
      <c r="AP1189" s="280"/>
      <c r="AQ1189" s="280"/>
    </row>
    <row r="1190">
      <c r="E1190" s="246"/>
      <c r="F1190" s="246"/>
      <c r="G1190" s="1667"/>
      <c r="H1190" s="246"/>
      <c r="I1190" s="246"/>
      <c r="J1190" s="246"/>
      <c r="L1190" s="1668"/>
      <c r="M1190" s="280"/>
      <c r="N1190" s="246"/>
      <c r="O1190" s="1232"/>
      <c r="P1190" s="280"/>
      <c r="Q1190" s="280"/>
      <c r="Z1190" s="246"/>
      <c r="AA1190" s="280"/>
      <c r="AB1190" s="280"/>
      <c r="AC1190" s="280"/>
      <c r="AD1190" s="246"/>
      <c r="AE1190" s="246"/>
      <c r="AF1190" s="246"/>
      <c r="AG1190" s="246"/>
      <c r="AH1190" s="246"/>
      <c r="AI1190" s="246"/>
      <c r="AJ1190" s="246"/>
      <c r="AK1190" s="246"/>
      <c r="AL1190" s="246"/>
      <c r="AM1190" s="246"/>
      <c r="AN1190" s="246"/>
      <c r="AO1190" s="280"/>
      <c r="AP1190" s="280"/>
      <c r="AQ1190" s="280"/>
    </row>
    <row r="1191">
      <c r="E1191" s="246"/>
      <c r="F1191" s="246"/>
      <c r="G1191" s="1667"/>
      <c r="H1191" s="246"/>
      <c r="I1191" s="246"/>
      <c r="J1191" s="246"/>
      <c r="L1191" s="1668"/>
      <c r="M1191" s="280"/>
      <c r="N1191" s="246"/>
      <c r="O1191" s="1232"/>
      <c r="P1191" s="280"/>
      <c r="Q1191" s="280"/>
      <c r="Z1191" s="246"/>
      <c r="AA1191" s="280"/>
      <c r="AB1191" s="280"/>
      <c r="AC1191" s="280"/>
      <c r="AD1191" s="246"/>
      <c r="AE1191" s="246"/>
      <c r="AF1191" s="246"/>
      <c r="AG1191" s="246"/>
      <c r="AH1191" s="246"/>
      <c r="AI1191" s="246"/>
      <c r="AJ1191" s="246"/>
      <c r="AK1191" s="246"/>
      <c r="AL1191" s="246"/>
      <c r="AM1191" s="246"/>
      <c r="AN1191" s="246"/>
      <c r="AO1191" s="280"/>
      <c r="AP1191" s="280"/>
      <c r="AQ1191" s="280"/>
    </row>
    <row r="1192">
      <c r="E1192" s="246"/>
      <c r="F1192" s="246"/>
      <c r="G1192" s="1667"/>
      <c r="H1192" s="246"/>
      <c r="I1192" s="246"/>
      <c r="J1192" s="246"/>
      <c r="L1192" s="1668"/>
      <c r="M1192" s="280"/>
      <c r="N1192" s="246"/>
      <c r="O1192" s="1232"/>
      <c r="P1192" s="280"/>
      <c r="Q1192" s="280"/>
      <c r="Z1192" s="246"/>
      <c r="AA1192" s="280"/>
      <c r="AB1192" s="280"/>
      <c r="AC1192" s="280"/>
      <c r="AD1192" s="246"/>
      <c r="AE1192" s="246"/>
      <c r="AF1192" s="246"/>
      <c r="AG1192" s="246"/>
      <c r="AH1192" s="246"/>
      <c r="AI1192" s="246"/>
      <c r="AJ1192" s="246"/>
      <c r="AK1192" s="246"/>
      <c r="AL1192" s="246"/>
      <c r="AM1192" s="246"/>
      <c r="AN1192" s="246"/>
      <c r="AO1192" s="280"/>
      <c r="AP1192" s="280"/>
      <c r="AQ1192" s="280"/>
    </row>
    <row r="1193">
      <c r="E1193" s="246"/>
      <c r="F1193" s="246"/>
      <c r="G1193" s="1667"/>
      <c r="H1193" s="246"/>
      <c r="I1193" s="246"/>
      <c r="J1193" s="246"/>
      <c r="L1193" s="1668"/>
      <c r="M1193" s="280"/>
      <c r="N1193" s="246"/>
      <c r="O1193" s="1232"/>
      <c r="P1193" s="280"/>
      <c r="Q1193" s="280"/>
      <c r="Z1193" s="246"/>
      <c r="AA1193" s="280"/>
      <c r="AB1193" s="280"/>
      <c r="AC1193" s="280"/>
      <c r="AD1193" s="246"/>
      <c r="AE1193" s="246"/>
      <c r="AF1193" s="246"/>
      <c r="AG1193" s="246"/>
      <c r="AH1193" s="246"/>
      <c r="AI1193" s="246"/>
      <c r="AJ1193" s="246"/>
      <c r="AK1193" s="246"/>
      <c r="AL1193" s="246"/>
      <c r="AM1193" s="246"/>
      <c r="AN1193" s="246"/>
      <c r="AO1193" s="280"/>
      <c r="AP1193" s="280"/>
      <c r="AQ1193" s="280"/>
    </row>
    <row r="1194">
      <c r="E1194" s="246"/>
      <c r="F1194" s="246"/>
      <c r="G1194" s="1667"/>
      <c r="H1194" s="246"/>
      <c r="I1194" s="246"/>
      <c r="J1194" s="246"/>
      <c r="L1194" s="1668"/>
      <c r="M1194" s="280"/>
      <c r="N1194" s="246"/>
      <c r="O1194" s="1232"/>
      <c r="P1194" s="280"/>
      <c r="Q1194" s="280"/>
      <c r="Z1194" s="246"/>
      <c r="AA1194" s="280"/>
      <c r="AB1194" s="280"/>
      <c r="AC1194" s="280"/>
      <c r="AD1194" s="246"/>
      <c r="AE1194" s="246"/>
      <c r="AF1194" s="246"/>
      <c r="AG1194" s="246"/>
      <c r="AH1194" s="246"/>
      <c r="AI1194" s="246"/>
      <c r="AJ1194" s="246"/>
      <c r="AK1194" s="246"/>
      <c r="AL1194" s="246"/>
      <c r="AM1194" s="246"/>
      <c r="AN1194" s="246"/>
      <c r="AO1194" s="280"/>
      <c r="AP1194" s="280"/>
      <c r="AQ1194" s="280"/>
    </row>
    <row r="1195">
      <c r="E1195" s="246"/>
      <c r="F1195" s="246"/>
      <c r="G1195" s="1667"/>
      <c r="H1195" s="246"/>
      <c r="I1195" s="246"/>
      <c r="J1195" s="246"/>
      <c r="L1195" s="1668"/>
      <c r="M1195" s="280"/>
      <c r="N1195" s="246"/>
      <c r="O1195" s="1232"/>
      <c r="P1195" s="280"/>
      <c r="Q1195" s="280"/>
      <c r="Z1195" s="246"/>
      <c r="AA1195" s="280"/>
      <c r="AB1195" s="280"/>
      <c r="AC1195" s="280"/>
      <c r="AD1195" s="246"/>
      <c r="AE1195" s="246"/>
      <c r="AF1195" s="246"/>
      <c r="AG1195" s="246"/>
      <c r="AH1195" s="246"/>
      <c r="AI1195" s="246"/>
      <c r="AJ1195" s="246"/>
      <c r="AK1195" s="246"/>
      <c r="AL1195" s="246"/>
      <c r="AM1195" s="246"/>
      <c r="AN1195" s="246"/>
      <c r="AO1195" s="280"/>
      <c r="AP1195" s="280"/>
      <c r="AQ1195" s="280"/>
    </row>
    <row r="1196">
      <c r="E1196" s="246"/>
      <c r="F1196" s="246"/>
      <c r="G1196" s="1667"/>
      <c r="H1196" s="246"/>
      <c r="I1196" s="246"/>
      <c r="J1196" s="246"/>
      <c r="L1196" s="1668"/>
      <c r="M1196" s="280"/>
      <c r="N1196" s="246"/>
      <c r="O1196" s="1232"/>
      <c r="P1196" s="280"/>
      <c r="Q1196" s="280"/>
      <c r="Z1196" s="246"/>
      <c r="AA1196" s="280"/>
      <c r="AB1196" s="280"/>
      <c r="AC1196" s="280"/>
      <c r="AD1196" s="246"/>
      <c r="AE1196" s="246"/>
      <c r="AF1196" s="246"/>
      <c r="AG1196" s="246"/>
      <c r="AH1196" s="246"/>
      <c r="AI1196" s="246"/>
      <c r="AJ1196" s="246"/>
      <c r="AK1196" s="246"/>
      <c r="AL1196" s="246"/>
      <c r="AM1196" s="246"/>
      <c r="AN1196" s="246"/>
      <c r="AO1196" s="280"/>
      <c r="AP1196" s="280"/>
      <c r="AQ1196" s="280"/>
    </row>
    <row r="1197">
      <c r="E1197" s="246"/>
      <c r="F1197" s="246"/>
      <c r="G1197" s="1667"/>
      <c r="H1197" s="246"/>
      <c r="I1197" s="246"/>
      <c r="J1197" s="246"/>
      <c r="L1197" s="1668"/>
      <c r="M1197" s="280"/>
      <c r="N1197" s="246"/>
      <c r="O1197" s="1232"/>
      <c r="P1197" s="280"/>
      <c r="Q1197" s="280"/>
      <c r="Z1197" s="246"/>
      <c r="AA1197" s="280"/>
      <c r="AB1197" s="280"/>
      <c r="AC1197" s="280"/>
      <c r="AD1197" s="246"/>
      <c r="AE1197" s="246"/>
      <c r="AF1197" s="246"/>
      <c r="AG1197" s="246"/>
      <c r="AH1197" s="246"/>
      <c r="AI1197" s="246"/>
      <c r="AJ1197" s="246"/>
      <c r="AK1197" s="246"/>
      <c r="AL1197" s="246"/>
      <c r="AM1197" s="246"/>
      <c r="AN1197" s="246"/>
      <c r="AO1197" s="280"/>
      <c r="AP1197" s="280"/>
      <c r="AQ1197" s="280"/>
    </row>
    <row r="1198">
      <c r="E1198" s="246"/>
      <c r="F1198" s="246"/>
      <c r="G1198" s="1667"/>
      <c r="H1198" s="246"/>
      <c r="I1198" s="246"/>
      <c r="J1198" s="246"/>
      <c r="L1198" s="1668"/>
      <c r="M1198" s="280"/>
      <c r="N1198" s="246"/>
      <c r="O1198" s="1232"/>
      <c r="P1198" s="280"/>
      <c r="Q1198" s="280"/>
      <c r="Z1198" s="246"/>
      <c r="AA1198" s="280"/>
      <c r="AB1198" s="280"/>
      <c r="AC1198" s="280"/>
      <c r="AD1198" s="246"/>
      <c r="AE1198" s="246"/>
      <c r="AF1198" s="246"/>
      <c r="AG1198" s="246"/>
      <c r="AH1198" s="246"/>
      <c r="AI1198" s="246"/>
      <c r="AJ1198" s="246"/>
      <c r="AK1198" s="246"/>
      <c r="AL1198" s="246"/>
      <c r="AM1198" s="246"/>
      <c r="AN1198" s="246"/>
      <c r="AO1198" s="280"/>
      <c r="AP1198" s="280"/>
      <c r="AQ1198" s="280"/>
    </row>
    <row r="1199">
      <c r="E1199" s="246"/>
      <c r="F1199" s="246"/>
      <c r="G1199" s="1667"/>
      <c r="H1199" s="246"/>
      <c r="I1199" s="246"/>
      <c r="J1199" s="246"/>
      <c r="L1199" s="1668"/>
      <c r="M1199" s="280"/>
      <c r="N1199" s="246"/>
      <c r="O1199" s="1232"/>
      <c r="P1199" s="280"/>
      <c r="Q1199" s="280"/>
      <c r="Z1199" s="246"/>
      <c r="AA1199" s="280"/>
      <c r="AB1199" s="280"/>
      <c r="AC1199" s="280"/>
      <c r="AD1199" s="246"/>
      <c r="AE1199" s="246"/>
      <c r="AF1199" s="246"/>
      <c r="AG1199" s="246"/>
      <c r="AH1199" s="246"/>
      <c r="AI1199" s="246"/>
      <c r="AJ1199" s="246"/>
      <c r="AK1199" s="246"/>
      <c r="AL1199" s="246"/>
      <c r="AM1199" s="246"/>
      <c r="AN1199" s="246"/>
      <c r="AO1199" s="280"/>
      <c r="AP1199" s="280"/>
      <c r="AQ1199" s="280"/>
    </row>
    <row r="1200">
      <c r="E1200" s="246"/>
      <c r="F1200" s="246"/>
      <c r="G1200" s="1667"/>
      <c r="H1200" s="246"/>
      <c r="I1200" s="246"/>
      <c r="J1200" s="246"/>
      <c r="L1200" s="1668"/>
      <c r="M1200" s="280"/>
      <c r="N1200" s="246"/>
      <c r="O1200" s="1232"/>
      <c r="P1200" s="280"/>
      <c r="Q1200" s="280"/>
      <c r="Z1200" s="246"/>
      <c r="AA1200" s="280"/>
      <c r="AB1200" s="280"/>
      <c r="AC1200" s="280"/>
      <c r="AD1200" s="246"/>
      <c r="AE1200" s="246"/>
      <c r="AF1200" s="246"/>
      <c r="AG1200" s="246"/>
      <c r="AH1200" s="246"/>
      <c r="AI1200" s="246"/>
      <c r="AJ1200" s="246"/>
      <c r="AK1200" s="246"/>
      <c r="AL1200" s="246"/>
      <c r="AM1200" s="246"/>
      <c r="AN1200" s="246"/>
      <c r="AO1200" s="280"/>
      <c r="AP1200" s="280"/>
      <c r="AQ1200" s="280"/>
    </row>
    <row r="1201">
      <c r="E1201" s="246"/>
      <c r="F1201" s="246"/>
      <c r="G1201" s="1667"/>
      <c r="H1201" s="246"/>
      <c r="I1201" s="246"/>
      <c r="J1201" s="246"/>
      <c r="L1201" s="1668"/>
      <c r="M1201" s="280"/>
      <c r="N1201" s="246"/>
      <c r="O1201" s="1232"/>
      <c r="P1201" s="280"/>
      <c r="Q1201" s="280"/>
      <c r="Z1201" s="246"/>
      <c r="AA1201" s="280"/>
      <c r="AB1201" s="280"/>
      <c r="AC1201" s="280"/>
      <c r="AD1201" s="246"/>
      <c r="AE1201" s="246"/>
      <c r="AF1201" s="246"/>
      <c r="AG1201" s="246"/>
      <c r="AH1201" s="246"/>
      <c r="AI1201" s="246"/>
      <c r="AJ1201" s="246"/>
      <c r="AK1201" s="246"/>
      <c r="AL1201" s="246"/>
      <c r="AM1201" s="246"/>
      <c r="AN1201" s="246"/>
      <c r="AO1201" s="280"/>
      <c r="AP1201" s="280"/>
      <c r="AQ1201" s="280"/>
    </row>
    <row r="1202">
      <c r="E1202" s="246"/>
      <c r="F1202" s="246"/>
      <c r="G1202" s="1667"/>
      <c r="H1202" s="246"/>
      <c r="I1202" s="246"/>
      <c r="J1202" s="246"/>
      <c r="L1202" s="1668"/>
      <c r="M1202" s="280"/>
      <c r="N1202" s="246"/>
      <c r="O1202" s="1232"/>
      <c r="P1202" s="280"/>
      <c r="Q1202" s="280"/>
      <c r="Z1202" s="246"/>
      <c r="AA1202" s="280"/>
      <c r="AB1202" s="280"/>
      <c r="AC1202" s="280"/>
      <c r="AD1202" s="246"/>
      <c r="AE1202" s="246"/>
      <c r="AF1202" s="246"/>
      <c r="AG1202" s="246"/>
      <c r="AH1202" s="246"/>
      <c r="AI1202" s="246"/>
      <c r="AJ1202" s="246"/>
      <c r="AK1202" s="246"/>
      <c r="AL1202" s="246"/>
      <c r="AM1202" s="246"/>
      <c r="AN1202" s="246"/>
      <c r="AO1202" s="280"/>
      <c r="AP1202" s="280"/>
      <c r="AQ1202" s="280"/>
    </row>
    <row r="1203">
      <c r="E1203" s="246"/>
      <c r="F1203" s="246"/>
      <c r="G1203" s="1667"/>
      <c r="H1203" s="246"/>
      <c r="I1203" s="246"/>
      <c r="J1203" s="246"/>
      <c r="L1203" s="1668"/>
      <c r="M1203" s="280"/>
      <c r="N1203" s="246"/>
      <c r="O1203" s="1232"/>
      <c r="P1203" s="280"/>
      <c r="Q1203" s="280"/>
      <c r="Z1203" s="246"/>
      <c r="AA1203" s="280"/>
      <c r="AB1203" s="280"/>
      <c r="AC1203" s="280"/>
      <c r="AD1203" s="246"/>
      <c r="AE1203" s="246"/>
      <c r="AF1203" s="246"/>
      <c r="AG1203" s="246"/>
      <c r="AH1203" s="246"/>
      <c r="AI1203" s="246"/>
      <c r="AJ1203" s="246"/>
      <c r="AK1203" s="246"/>
      <c r="AL1203" s="246"/>
      <c r="AM1203" s="246"/>
      <c r="AN1203" s="246"/>
      <c r="AO1203" s="280"/>
      <c r="AP1203" s="280"/>
      <c r="AQ1203" s="280"/>
    </row>
    <row r="1204">
      <c r="E1204" s="246"/>
      <c r="F1204" s="246"/>
      <c r="G1204" s="1667"/>
      <c r="H1204" s="246"/>
      <c r="I1204" s="246"/>
      <c r="J1204" s="246"/>
      <c r="L1204" s="1668"/>
      <c r="M1204" s="280"/>
      <c r="N1204" s="246"/>
      <c r="O1204" s="1232"/>
      <c r="P1204" s="280"/>
      <c r="Q1204" s="280"/>
      <c r="Z1204" s="246"/>
      <c r="AA1204" s="280"/>
      <c r="AB1204" s="280"/>
      <c r="AC1204" s="280"/>
      <c r="AD1204" s="246"/>
      <c r="AE1204" s="246"/>
      <c r="AF1204" s="246"/>
      <c r="AG1204" s="246"/>
      <c r="AH1204" s="246"/>
      <c r="AI1204" s="246"/>
      <c r="AJ1204" s="246"/>
      <c r="AK1204" s="246"/>
      <c r="AL1204" s="246"/>
      <c r="AM1204" s="246"/>
      <c r="AN1204" s="246"/>
      <c r="AO1204" s="280"/>
      <c r="AP1204" s="280"/>
      <c r="AQ1204" s="280"/>
    </row>
    <row r="1205">
      <c r="E1205" s="246"/>
      <c r="F1205" s="246"/>
      <c r="G1205" s="1667"/>
      <c r="H1205" s="246"/>
      <c r="I1205" s="246"/>
      <c r="J1205" s="246"/>
      <c r="L1205" s="1668"/>
      <c r="M1205" s="280"/>
      <c r="N1205" s="246"/>
      <c r="O1205" s="1232"/>
      <c r="P1205" s="280"/>
      <c r="Q1205" s="280"/>
      <c r="Z1205" s="246"/>
      <c r="AA1205" s="280"/>
      <c r="AB1205" s="280"/>
      <c r="AC1205" s="280"/>
      <c r="AD1205" s="246"/>
      <c r="AE1205" s="246"/>
      <c r="AF1205" s="246"/>
      <c r="AG1205" s="246"/>
      <c r="AH1205" s="246"/>
      <c r="AI1205" s="246"/>
      <c r="AJ1205" s="246"/>
      <c r="AK1205" s="246"/>
      <c r="AL1205" s="246"/>
      <c r="AM1205" s="246"/>
      <c r="AN1205" s="246"/>
      <c r="AO1205" s="280"/>
      <c r="AP1205" s="280"/>
      <c r="AQ1205" s="280"/>
    </row>
    <row r="1206">
      <c r="E1206" s="246"/>
      <c r="F1206" s="246"/>
      <c r="G1206" s="1667"/>
      <c r="H1206" s="246"/>
      <c r="I1206" s="246"/>
      <c r="J1206" s="246"/>
      <c r="L1206" s="1668"/>
      <c r="M1206" s="280"/>
      <c r="N1206" s="246"/>
      <c r="O1206" s="1232"/>
      <c r="P1206" s="280"/>
      <c r="Q1206" s="280"/>
      <c r="Z1206" s="246"/>
      <c r="AA1206" s="280"/>
      <c r="AB1206" s="280"/>
      <c r="AC1206" s="280"/>
      <c r="AD1206" s="246"/>
      <c r="AE1206" s="246"/>
      <c r="AF1206" s="246"/>
      <c r="AG1206" s="246"/>
      <c r="AH1206" s="246"/>
      <c r="AI1206" s="246"/>
      <c r="AJ1206" s="246"/>
      <c r="AK1206" s="246"/>
      <c r="AL1206" s="246"/>
      <c r="AM1206" s="246"/>
      <c r="AN1206" s="246"/>
      <c r="AO1206" s="280"/>
      <c r="AP1206" s="280"/>
      <c r="AQ1206" s="280"/>
    </row>
    <row r="1207">
      <c r="E1207" s="246"/>
      <c r="F1207" s="246"/>
      <c r="G1207" s="1667"/>
      <c r="H1207" s="246"/>
      <c r="I1207" s="246"/>
      <c r="J1207" s="246"/>
      <c r="L1207" s="1668"/>
      <c r="M1207" s="280"/>
      <c r="N1207" s="246"/>
      <c r="O1207" s="1232"/>
      <c r="P1207" s="280"/>
      <c r="Q1207" s="280"/>
      <c r="Z1207" s="246"/>
      <c r="AA1207" s="280"/>
      <c r="AB1207" s="280"/>
      <c r="AC1207" s="280"/>
      <c r="AD1207" s="246"/>
      <c r="AE1207" s="246"/>
      <c r="AF1207" s="246"/>
      <c r="AG1207" s="246"/>
      <c r="AH1207" s="246"/>
      <c r="AI1207" s="246"/>
      <c r="AJ1207" s="246"/>
      <c r="AK1207" s="246"/>
      <c r="AL1207" s="246"/>
      <c r="AM1207" s="246"/>
      <c r="AN1207" s="246"/>
      <c r="AO1207" s="280"/>
      <c r="AP1207" s="280"/>
      <c r="AQ1207" s="280"/>
    </row>
    <row r="1208">
      <c r="E1208" s="246"/>
      <c r="F1208" s="246"/>
      <c r="G1208" s="1667"/>
      <c r="H1208" s="246"/>
      <c r="I1208" s="246"/>
      <c r="J1208" s="246"/>
      <c r="L1208" s="1668"/>
      <c r="M1208" s="280"/>
      <c r="N1208" s="246"/>
      <c r="O1208" s="1232"/>
      <c r="P1208" s="280"/>
      <c r="Q1208" s="280"/>
      <c r="Z1208" s="246"/>
      <c r="AA1208" s="280"/>
      <c r="AB1208" s="280"/>
      <c r="AC1208" s="280"/>
      <c r="AD1208" s="246"/>
      <c r="AE1208" s="246"/>
      <c r="AF1208" s="246"/>
      <c r="AG1208" s="246"/>
      <c r="AH1208" s="246"/>
      <c r="AI1208" s="246"/>
      <c r="AJ1208" s="246"/>
      <c r="AK1208" s="246"/>
      <c r="AL1208" s="246"/>
      <c r="AM1208" s="246"/>
      <c r="AN1208" s="246"/>
      <c r="AO1208" s="280"/>
      <c r="AP1208" s="280"/>
      <c r="AQ1208" s="280"/>
    </row>
    <row r="1209">
      <c r="E1209" s="246"/>
      <c r="F1209" s="246"/>
      <c r="G1209" s="1667"/>
      <c r="H1209" s="246"/>
      <c r="I1209" s="246"/>
      <c r="J1209" s="246"/>
      <c r="L1209" s="1668"/>
      <c r="M1209" s="280"/>
      <c r="N1209" s="246"/>
      <c r="O1209" s="1232"/>
      <c r="P1209" s="280"/>
      <c r="Q1209" s="280"/>
      <c r="Z1209" s="246"/>
      <c r="AA1209" s="280"/>
      <c r="AB1209" s="280"/>
      <c r="AC1209" s="280"/>
      <c r="AD1209" s="246"/>
      <c r="AE1209" s="246"/>
      <c r="AF1209" s="246"/>
      <c r="AG1209" s="246"/>
      <c r="AH1209" s="246"/>
      <c r="AI1209" s="246"/>
      <c r="AJ1209" s="246"/>
      <c r="AK1209" s="246"/>
      <c r="AL1209" s="246"/>
      <c r="AM1209" s="246"/>
      <c r="AN1209" s="246"/>
      <c r="AO1209" s="280"/>
      <c r="AP1209" s="280"/>
      <c r="AQ1209" s="280"/>
    </row>
    <row r="1210">
      <c r="E1210" s="246"/>
      <c r="F1210" s="246"/>
      <c r="G1210" s="1667"/>
      <c r="H1210" s="246"/>
      <c r="I1210" s="246"/>
      <c r="J1210" s="246"/>
      <c r="L1210" s="1668"/>
      <c r="M1210" s="280"/>
      <c r="N1210" s="246"/>
      <c r="O1210" s="1232"/>
      <c r="P1210" s="280"/>
      <c r="Q1210" s="280"/>
      <c r="Z1210" s="246"/>
      <c r="AA1210" s="280"/>
      <c r="AB1210" s="280"/>
      <c r="AC1210" s="280"/>
      <c r="AD1210" s="246"/>
      <c r="AE1210" s="246"/>
      <c r="AF1210" s="246"/>
      <c r="AG1210" s="246"/>
      <c r="AH1210" s="246"/>
      <c r="AI1210" s="246"/>
      <c r="AJ1210" s="246"/>
      <c r="AK1210" s="246"/>
      <c r="AL1210" s="246"/>
      <c r="AM1210" s="246"/>
      <c r="AN1210" s="246"/>
      <c r="AO1210" s="280"/>
      <c r="AP1210" s="280"/>
      <c r="AQ1210" s="280"/>
    </row>
    <row r="1211">
      <c r="E1211" s="246"/>
      <c r="F1211" s="246"/>
      <c r="G1211" s="1667"/>
      <c r="H1211" s="246"/>
      <c r="I1211" s="246"/>
      <c r="J1211" s="246"/>
      <c r="L1211" s="1668"/>
      <c r="M1211" s="280"/>
      <c r="N1211" s="246"/>
      <c r="O1211" s="1232"/>
      <c r="P1211" s="280"/>
      <c r="Q1211" s="280"/>
      <c r="Z1211" s="246"/>
      <c r="AA1211" s="280"/>
      <c r="AB1211" s="280"/>
      <c r="AC1211" s="280"/>
      <c r="AD1211" s="246"/>
      <c r="AE1211" s="246"/>
      <c r="AF1211" s="246"/>
      <c r="AG1211" s="246"/>
      <c r="AH1211" s="246"/>
      <c r="AI1211" s="246"/>
      <c r="AJ1211" s="246"/>
      <c r="AK1211" s="246"/>
      <c r="AL1211" s="246"/>
      <c r="AM1211" s="246"/>
      <c r="AN1211" s="246"/>
      <c r="AO1211" s="280"/>
      <c r="AP1211" s="280"/>
      <c r="AQ1211" s="280"/>
    </row>
    <row r="1212">
      <c r="E1212" s="246"/>
      <c r="F1212" s="246"/>
      <c r="G1212" s="1667"/>
      <c r="H1212" s="246"/>
      <c r="I1212" s="246"/>
      <c r="J1212" s="246"/>
      <c r="L1212" s="1668"/>
      <c r="M1212" s="280"/>
      <c r="N1212" s="246"/>
      <c r="O1212" s="1232"/>
      <c r="P1212" s="280"/>
      <c r="Q1212" s="280"/>
      <c r="Z1212" s="246"/>
      <c r="AA1212" s="280"/>
      <c r="AB1212" s="280"/>
      <c r="AC1212" s="280"/>
      <c r="AD1212" s="246"/>
      <c r="AE1212" s="246"/>
      <c r="AF1212" s="246"/>
      <c r="AG1212" s="246"/>
      <c r="AH1212" s="246"/>
      <c r="AI1212" s="246"/>
      <c r="AJ1212" s="246"/>
      <c r="AK1212" s="246"/>
      <c r="AL1212" s="246"/>
      <c r="AM1212" s="246"/>
      <c r="AN1212" s="246"/>
      <c r="AO1212" s="280"/>
      <c r="AP1212" s="280"/>
      <c r="AQ1212" s="280"/>
    </row>
    <row r="1213">
      <c r="E1213" s="246"/>
      <c r="F1213" s="246"/>
      <c r="G1213" s="1667"/>
      <c r="H1213" s="246"/>
      <c r="I1213" s="246"/>
      <c r="J1213" s="246"/>
      <c r="L1213" s="1668"/>
      <c r="M1213" s="280"/>
      <c r="N1213" s="246"/>
      <c r="O1213" s="1232"/>
      <c r="P1213" s="280"/>
      <c r="Q1213" s="280"/>
      <c r="Z1213" s="246"/>
      <c r="AA1213" s="280"/>
      <c r="AB1213" s="280"/>
      <c r="AC1213" s="280"/>
      <c r="AD1213" s="246"/>
      <c r="AE1213" s="246"/>
      <c r="AF1213" s="246"/>
      <c r="AG1213" s="246"/>
      <c r="AH1213" s="246"/>
      <c r="AI1213" s="246"/>
      <c r="AJ1213" s="246"/>
      <c r="AK1213" s="246"/>
      <c r="AL1213" s="246"/>
      <c r="AM1213" s="246"/>
      <c r="AN1213" s="246"/>
      <c r="AO1213" s="280"/>
      <c r="AP1213" s="280"/>
      <c r="AQ1213" s="280"/>
    </row>
    <row r="1214">
      <c r="E1214" s="246"/>
      <c r="F1214" s="246"/>
      <c r="G1214" s="1667"/>
      <c r="H1214" s="246"/>
      <c r="I1214" s="246"/>
      <c r="J1214" s="246"/>
      <c r="L1214" s="1668"/>
      <c r="M1214" s="280"/>
      <c r="N1214" s="246"/>
      <c r="O1214" s="1232"/>
      <c r="P1214" s="280"/>
      <c r="Q1214" s="280"/>
      <c r="Z1214" s="246"/>
      <c r="AA1214" s="280"/>
      <c r="AB1214" s="280"/>
      <c r="AC1214" s="280"/>
      <c r="AD1214" s="246"/>
      <c r="AE1214" s="246"/>
      <c r="AF1214" s="246"/>
      <c r="AG1214" s="246"/>
      <c r="AH1214" s="246"/>
      <c r="AI1214" s="246"/>
      <c r="AJ1214" s="246"/>
      <c r="AK1214" s="246"/>
      <c r="AL1214" s="246"/>
      <c r="AM1214" s="246"/>
      <c r="AN1214" s="246"/>
      <c r="AO1214" s="280"/>
      <c r="AP1214" s="280"/>
      <c r="AQ1214" s="280"/>
    </row>
    <row r="1215">
      <c r="E1215" s="246"/>
      <c r="F1215" s="246"/>
      <c r="G1215" s="1667"/>
      <c r="H1215" s="246"/>
      <c r="I1215" s="246"/>
      <c r="J1215" s="246"/>
      <c r="L1215" s="1668"/>
      <c r="M1215" s="280"/>
      <c r="N1215" s="246"/>
      <c r="O1215" s="1232"/>
      <c r="P1215" s="280"/>
      <c r="Q1215" s="280"/>
      <c r="Z1215" s="246"/>
      <c r="AA1215" s="280"/>
      <c r="AB1215" s="280"/>
      <c r="AC1215" s="280"/>
      <c r="AD1215" s="246"/>
      <c r="AE1215" s="246"/>
      <c r="AF1215" s="246"/>
      <c r="AG1215" s="246"/>
      <c r="AH1215" s="246"/>
      <c r="AI1215" s="246"/>
      <c r="AJ1215" s="246"/>
      <c r="AK1215" s="246"/>
      <c r="AL1215" s="246"/>
      <c r="AM1215" s="246"/>
      <c r="AN1215" s="246"/>
      <c r="AO1215" s="280"/>
      <c r="AP1215" s="280"/>
      <c r="AQ1215" s="280"/>
    </row>
    <row r="1216">
      <c r="E1216" s="246"/>
      <c r="F1216" s="246"/>
      <c r="G1216" s="1667"/>
      <c r="H1216" s="246"/>
      <c r="I1216" s="246"/>
      <c r="J1216" s="246"/>
      <c r="L1216" s="1668"/>
      <c r="M1216" s="280"/>
      <c r="N1216" s="246"/>
      <c r="O1216" s="1232"/>
      <c r="P1216" s="280"/>
      <c r="Q1216" s="280"/>
      <c r="Z1216" s="246"/>
      <c r="AA1216" s="280"/>
      <c r="AB1216" s="280"/>
      <c r="AC1216" s="280"/>
      <c r="AD1216" s="246"/>
      <c r="AE1216" s="246"/>
      <c r="AF1216" s="246"/>
      <c r="AG1216" s="246"/>
      <c r="AH1216" s="246"/>
      <c r="AI1216" s="246"/>
      <c r="AJ1216" s="246"/>
      <c r="AK1216" s="246"/>
      <c r="AL1216" s="246"/>
      <c r="AM1216" s="246"/>
      <c r="AN1216" s="246"/>
      <c r="AO1216" s="280"/>
      <c r="AP1216" s="280"/>
      <c r="AQ1216" s="280"/>
    </row>
    <row r="1217">
      <c r="E1217" s="246"/>
      <c r="F1217" s="246"/>
      <c r="G1217" s="1667"/>
      <c r="H1217" s="246"/>
      <c r="I1217" s="246"/>
      <c r="J1217" s="246"/>
      <c r="L1217" s="1668"/>
      <c r="M1217" s="280"/>
      <c r="N1217" s="246"/>
      <c r="O1217" s="1232"/>
      <c r="P1217" s="280"/>
      <c r="Q1217" s="280"/>
      <c r="Z1217" s="246"/>
      <c r="AA1217" s="280"/>
      <c r="AB1217" s="280"/>
      <c r="AC1217" s="280"/>
      <c r="AD1217" s="246"/>
      <c r="AE1217" s="246"/>
      <c r="AF1217" s="246"/>
      <c r="AG1217" s="246"/>
      <c r="AH1217" s="246"/>
      <c r="AI1217" s="246"/>
      <c r="AJ1217" s="246"/>
      <c r="AK1217" s="246"/>
      <c r="AL1217" s="246"/>
      <c r="AM1217" s="246"/>
      <c r="AN1217" s="246"/>
      <c r="AO1217" s="280"/>
      <c r="AP1217" s="280"/>
      <c r="AQ1217" s="280"/>
    </row>
    <row r="1218">
      <c r="E1218" s="246"/>
      <c r="F1218" s="246"/>
      <c r="G1218" s="1667"/>
      <c r="H1218" s="246"/>
      <c r="I1218" s="246"/>
      <c r="J1218" s="246"/>
      <c r="L1218" s="1668"/>
      <c r="M1218" s="280"/>
      <c r="N1218" s="246"/>
      <c r="O1218" s="1232"/>
      <c r="P1218" s="280"/>
      <c r="Q1218" s="280"/>
      <c r="Z1218" s="246"/>
      <c r="AA1218" s="280"/>
      <c r="AB1218" s="280"/>
      <c r="AC1218" s="280"/>
      <c r="AD1218" s="246"/>
      <c r="AE1218" s="246"/>
      <c r="AF1218" s="246"/>
      <c r="AG1218" s="246"/>
      <c r="AH1218" s="246"/>
      <c r="AI1218" s="246"/>
      <c r="AJ1218" s="246"/>
      <c r="AK1218" s="246"/>
      <c r="AL1218" s="246"/>
      <c r="AM1218" s="246"/>
      <c r="AN1218" s="246"/>
      <c r="AO1218" s="280"/>
      <c r="AP1218" s="280"/>
      <c r="AQ1218" s="280"/>
    </row>
    <row r="1219">
      <c r="E1219" s="246"/>
      <c r="F1219" s="246"/>
      <c r="G1219" s="1667"/>
      <c r="H1219" s="246"/>
      <c r="I1219" s="246"/>
      <c r="J1219" s="246"/>
      <c r="L1219" s="1668"/>
      <c r="M1219" s="280"/>
      <c r="N1219" s="246"/>
      <c r="O1219" s="1232"/>
      <c r="P1219" s="280"/>
      <c r="Q1219" s="280"/>
      <c r="Z1219" s="246"/>
      <c r="AA1219" s="280"/>
      <c r="AB1219" s="280"/>
      <c r="AC1219" s="280"/>
      <c r="AD1219" s="246"/>
      <c r="AE1219" s="246"/>
      <c r="AF1219" s="246"/>
      <c r="AG1219" s="246"/>
      <c r="AH1219" s="246"/>
      <c r="AI1219" s="246"/>
      <c r="AJ1219" s="246"/>
      <c r="AK1219" s="246"/>
      <c r="AL1219" s="246"/>
      <c r="AM1219" s="246"/>
      <c r="AN1219" s="246"/>
      <c r="AO1219" s="280"/>
      <c r="AP1219" s="280"/>
      <c r="AQ1219" s="280"/>
    </row>
    <row r="1220">
      <c r="E1220" s="246"/>
      <c r="F1220" s="246"/>
      <c r="G1220" s="1667"/>
      <c r="H1220" s="246"/>
      <c r="I1220" s="246"/>
      <c r="J1220" s="246"/>
      <c r="L1220" s="1668"/>
      <c r="M1220" s="280"/>
      <c r="N1220" s="246"/>
      <c r="O1220" s="1232"/>
      <c r="P1220" s="280"/>
      <c r="Q1220" s="280"/>
      <c r="Z1220" s="246"/>
      <c r="AA1220" s="280"/>
      <c r="AB1220" s="280"/>
      <c r="AC1220" s="280"/>
      <c r="AD1220" s="246"/>
      <c r="AE1220" s="246"/>
      <c r="AF1220" s="246"/>
      <c r="AG1220" s="246"/>
      <c r="AH1220" s="246"/>
      <c r="AI1220" s="246"/>
      <c r="AJ1220" s="246"/>
      <c r="AK1220" s="246"/>
      <c r="AL1220" s="246"/>
      <c r="AM1220" s="246"/>
      <c r="AN1220" s="246"/>
      <c r="AO1220" s="280"/>
      <c r="AP1220" s="280"/>
      <c r="AQ1220" s="280"/>
    </row>
    <row r="1221">
      <c r="E1221" s="246"/>
      <c r="F1221" s="246"/>
      <c r="G1221" s="1667"/>
      <c r="H1221" s="246"/>
      <c r="I1221" s="246"/>
      <c r="J1221" s="246"/>
      <c r="L1221" s="1668"/>
      <c r="M1221" s="280"/>
      <c r="N1221" s="246"/>
      <c r="O1221" s="1232"/>
      <c r="P1221" s="280"/>
      <c r="Q1221" s="280"/>
      <c r="Z1221" s="246"/>
      <c r="AA1221" s="280"/>
      <c r="AB1221" s="280"/>
      <c r="AC1221" s="280"/>
      <c r="AD1221" s="246"/>
      <c r="AE1221" s="246"/>
      <c r="AF1221" s="246"/>
      <c r="AG1221" s="246"/>
      <c r="AH1221" s="246"/>
      <c r="AI1221" s="246"/>
      <c r="AJ1221" s="246"/>
      <c r="AK1221" s="246"/>
      <c r="AL1221" s="246"/>
      <c r="AM1221" s="246"/>
      <c r="AN1221" s="246"/>
      <c r="AO1221" s="280"/>
      <c r="AP1221" s="280"/>
      <c r="AQ1221" s="280"/>
    </row>
    <row r="1222">
      <c r="E1222" s="246"/>
      <c r="F1222" s="246"/>
      <c r="G1222" s="1667"/>
      <c r="H1222" s="246"/>
      <c r="I1222" s="246"/>
      <c r="J1222" s="246"/>
      <c r="L1222" s="1668"/>
      <c r="M1222" s="280"/>
      <c r="N1222" s="246"/>
      <c r="O1222" s="1232"/>
      <c r="P1222" s="280"/>
      <c r="Q1222" s="280"/>
      <c r="Z1222" s="246"/>
      <c r="AA1222" s="280"/>
      <c r="AB1222" s="280"/>
      <c r="AC1222" s="280"/>
      <c r="AD1222" s="246"/>
      <c r="AE1222" s="246"/>
      <c r="AF1222" s="246"/>
      <c r="AG1222" s="246"/>
      <c r="AH1222" s="246"/>
      <c r="AI1222" s="246"/>
      <c r="AJ1222" s="246"/>
      <c r="AK1222" s="246"/>
      <c r="AL1222" s="246"/>
      <c r="AM1222" s="246"/>
      <c r="AN1222" s="246"/>
      <c r="AO1222" s="280"/>
      <c r="AP1222" s="280"/>
      <c r="AQ1222" s="280"/>
    </row>
    <row r="1223">
      <c r="E1223" s="246"/>
      <c r="F1223" s="246"/>
      <c r="G1223" s="1667"/>
      <c r="H1223" s="246"/>
      <c r="I1223" s="246"/>
      <c r="J1223" s="246"/>
      <c r="L1223" s="1668"/>
      <c r="M1223" s="280"/>
      <c r="N1223" s="246"/>
      <c r="O1223" s="1232"/>
      <c r="P1223" s="280"/>
      <c r="Q1223" s="280"/>
      <c r="Z1223" s="246"/>
      <c r="AA1223" s="280"/>
      <c r="AB1223" s="280"/>
      <c r="AC1223" s="280"/>
      <c r="AD1223" s="246"/>
      <c r="AE1223" s="246"/>
      <c r="AF1223" s="246"/>
      <c r="AG1223" s="246"/>
      <c r="AH1223" s="246"/>
      <c r="AI1223" s="246"/>
      <c r="AJ1223" s="246"/>
      <c r="AK1223" s="246"/>
      <c r="AL1223" s="246"/>
      <c r="AM1223" s="246"/>
      <c r="AN1223" s="246"/>
      <c r="AO1223" s="280"/>
      <c r="AP1223" s="280"/>
      <c r="AQ1223" s="280"/>
    </row>
    <row r="1224">
      <c r="E1224" s="246"/>
      <c r="F1224" s="246"/>
      <c r="G1224" s="1667"/>
      <c r="H1224" s="246"/>
      <c r="I1224" s="246"/>
      <c r="J1224" s="246"/>
      <c r="L1224" s="1668"/>
      <c r="M1224" s="280"/>
      <c r="N1224" s="246"/>
      <c r="O1224" s="1232"/>
      <c r="P1224" s="280"/>
      <c r="Q1224" s="280"/>
      <c r="Z1224" s="246"/>
      <c r="AA1224" s="280"/>
      <c r="AB1224" s="280"/>
      <c r="AC1224" s="280"/>
      <c r="AD1224" s="246"/>
      <c r="AE1224" s="246"/>
      <c r="AF1224" s="246"/>
      <c r="AG1224" s="246"/>
      <c r="AH1224" s="246"/>
      <c r="AI1224" s="246"/>
      <c r="AJ1224" s="246"/>
      <c r="AK1224" s="246"/>
      <c r="AL1224" s="246"/>
      <c r="AM1224" s="246"/>
      <c r="AN1224" s="246"/>
      <c r="AO1224" s="280"/>
      <c r="AP1224" s="280"/>
      <c r="AQ1224" s="280"/>
    </row>
    <row r="1225">
      <c r="E1225" s="246"/>
      <c r="F1225" s="246"/>
      <c r="G1225" s="1667"/>
      <c r="H1225" s="246"/>
      <c r="I1225" s="246"/>
      <c r="J1225" s="246"/>
      <c r="L1225" s="1668"/>
      <c r="M1225" s="280"/>
      <c r="N1225" s="246"/>
      <c r="O1225" s="1232"/>
      <c r="P1225" s="280"/>
      <c r="Q1225" s="280"/>
      <c r="Z1225" s="246"/>
      <c r="AA1225" s="280"/>
      <c r="AB1225" s="280"/>
      <c r="AC1225" s="280"/>
      <c r="AD1225" s="246"/>
      <c r="AE1225" s="246"/>
      <c r="AF1225" s="246"/>
      <c r="AG1225" s="246"/>
      <c r="AH1225" s="246"/>
      <c r="AI1225" s="246"/>
      <c r="AJ1225" s="246"/>
      <c r="AK1225" s="246"/>
      <c r="AL1225" s="246"/>
      <c r="AM1225" s="246"/>
      <c r="AN1225" s="246"/>
      <c r="AO1225" s="280"/>
      <c r="AP1225" s="280"/>
      <c r="AQ1225" s="280"/>
    </row>
    <row r="1226">
      <c r="E1226" s="246"/>
      <c r="F1226" s="246"/>
      <c r="G1226" s="1667"/>
      <c r="H1226" s="246"/>
      <c r="I1226" s="246"/>
      <c r="J1226" s="246"/>
      <c r="L1226" s="1668"/>
      <c r="M1226" s="280"/>
      <c r="N1226" s="246"/>
      <c r="O1226" s="1232"/>
      <c r="P1226" s="280"/>
      <c r="Q1226" s="280"/>
      <c r="Z1226" s="246"/>
      <c r="AA1226" s="280"/>
      <c r="AB1226" s="280"/>
      <c r="AC1226" s="280"/>
      <c r="AD1226" s="246"/>
      <c r="AE1226" s="246"/>
      <c r="AF1226" s="246"/>
      <c r="AG1226" s="246"/>
      <c r="AH1226" s="246"/>
      <c r="AI1226" s="246"/>
      <c r="AJ1226" s="246"/>
      <c r="AK1226" s="246"/>
      <c r="AL1226" s="246"/>
      <c r="AM1226" s="246"/>
      <c r="AN1226" s="246"/>
      <c r="AO1226" s="280"/>
      <c r="AP1226" s="280"/>
      <c r="AQ1226" s="280"/>
    </row>
    <row r="1227">
      <c r="E1227" s="246"/>
      <c r="F1227" s="246"/>
      <c r="G1227" s="1667"/>
      <c r="H1227" s="246"/>
      <c r="I1227" s="246"/>
      <c r="J1227" s="246"/>
      <c r="L1227" s="1668"/>
      <c r="M1227" s="280"/>
      <c r="N1227" s="246"/>
      <c r="O1227" s="1232"/>
      <c r="P1227" s="280"/>
      <c r="Q1227" s="280"/>
      <c r="Z1227" s="246"/>
      <c r="AA1227" s="280"/>
      <c r="AB1227" s="280"/>
      <c r="AC1227" s="280"/>
      <c r="AD1227" s="246"/>
      <c r="AE1227" s="246"/>
      <c r="AF1227" s="246"/>
      <c r="AG1227" s="246"/>
      <c r="AH1227" s="246"/>
      <c r="AI1227" s="246"/>
      <c r="AJ1227" s="246"/>
      <c r="AK1227" s="246"/>
      <c r="AL1227" s="246"/>
      <c r="AM1227" s="246"/>
      <c r="AN1227" s="246"/>
      <c r="AO1227" s="280"/>
      <c r="AP1227" s="280"/>
      <c r="AQ1227" s="280"/>
    </row>
    <row r="1228">
      <c r="E1228" s="246"/>
      <c r="F1228" s="246"/>
      <c r="G1228" s="1667"/>
      <c r="H1228" s="246"/>
      <c r="I1228" s="246"/>
      <c r="J1228" s="246"/>
      <c r="L1228" s="1668"/>
      <c r="M1228" s="280"/>
      <c r="N1228" s="246"/>
      <c r="O1228" s="1232"/>
      <c r="P1228" s="280"/>
      <c r="Q1228" s="280"/>
      <c r="Z1228" s="246"/>
      <c r="AA1228" s="280"/>
      <c r="AB1228" s="280"/>
      <c r="AC1228" s="280"/>
      <c r="AD1228" s="246"/>
      <c r="AE1228" s="246"/>
      <c r="AF1228" s="246"/>
      <c r="AG1228" s="246"/>
      <c r="AH1228" s="246"/>
      <c r="AI1228" s="246"/>
      <c r="AJ1228" s="246"/>
      <c r="AK1228" s="246"/>
      <c r="AL1228" s="246"/>
      <c r="AM1228" s="246"/>
      <c r="AN1228" s="246"/>
      <c r="AO1228" s="280"/>
      <c r="AP1228" s="280"/>
      <c r="AQ1228" s="280"/>
    </row>
    <row r="1229">
      <c r="E1229" s="246"/>
      <c r="F1229" s="246"/>
      <c r="G1229" s="1667"/>
      <c r="H1229" s="246"/>
      <c r="I1229" s="246"/>
      <c r="J1229" s="246"/>
      <c r="L1229" s="1668"/>
      <c r="M1229" s="280"/>
      <c r="N1229" s="246"/>
      <c r="O1229" s="1232"/>
      <c r="P1229" s="280"/>
      <c r="Q1229" s="280"/>
      <c r="Z1229" s="246"/>
      <c r="AA1229" s="280"/>
      <c r="AB1229" s="280"/>
      <c r="AC1229" s="280"/>
      <c r="AD1229" s="246"/>
      <c r="AE1229" s="246"/>
      <c r="AF1229" s="246"/>
      <c r="AG1229" s="246"/>
      <c r="AH1229" s="246"/>
      <c r="AI1229" s="246"/>
      <c r="AJ1229" s="246"/>
      <c r="AK1229" s="246"/>
      <c r="AL1229" s="246"/>
      <c r="AM1229" s="246"/>
      <c r="AN1229" s="246"/>
      <c r="AO1229" s="280"/>
      <c r="AP1229" s="280"/>
      <c r="AQ1229" s="280"/>
    </row>
    <row r="1230">
      <c r="E1230" s="246"/>
      <c r="F1230" s="246"/>
      <c r="G1230" s="1667"/>
      <c r="H1230" s="246"/>
      <c r="I1230" s="246"/>
      <c r="J1230" s="246"/>
      <c r="L1230" s="1668"/>
      <c r="M1230" s="280"/>
      <c r="N1230" s="246"/>
      <c r="O1230" s="1232"/>
      <c r="P1230" s="280"/>
      <c r="Q1230" s="280"/>
      <c r="Z1230" s="246"/>
      <c r="AA1230" s="280"/>
      <c r="AB1230" s="280"/>
      <c r="AC1230" s="280"/>
      <c r="AD1230" s="246"/>
      <c r="AE1230" s="246"/>
      <c r="AF1230" s="246"/>
      <c r="AG1230" s="246"/>
      <c r="AH1230" s="246"/>
      <c r="AI1230" s="246"/>
      <c r="AJ1230" s="246"/>
      <c r="AK1230" s="246"/>
      <c r="AL1230" s="246"/>
      <c r="AM1230" s="246"/>
      <c r="AN1230" s="246"/>
      <c r="AO1230" s="280"/>
      <c r="AP1230" s="280"/>
      <c r="AQ1230" s="280"/>
    </row>
    <row r="1231">
      <c r="E1231" s="246"/>
      <c r="F1231" s="246"/>
      <c r="G1231" s="1667"/>
      <c r="H1231" s="246"/>
      <c r="I1231" s="246"/>
      <c r="J1231" s="246"/>
      <c r="L1231" s="1668"/>
      <c r="M1231" s="280"/>
      <c r="N1231" s="246"/>
      <c r="O1231" s="1232"/>
      <c r="P1231" s="280"/>
      <c r="Q1231" s="280"/>
      <c r="Z1231" s="246"/>
      <c r="AA1231" s="280"/>
      <c r="AB1231" s="280"/>
      <c r="AC1231" s="280"/>
      <c r="AD1231" s="246"/>
      <c r="AE1231" s="246"/>
      <c r="AF1231" s="246"/>
      <c r="AG1231" s="246"/>
      <c r="AH1231" s="246"/>
      <c r="AI1231" s="246"/>
      <c r="AJ1231" s="246"/>
      <c r="AK1231" s="246"/>
      <c r="AL1231" s="246"/>
      <c r="AM1231" s="246"/>
      <c r="AN1231" s="246"/>
      <c r="AO1231" s="280"/>
      <c r="AP1231" s="280"/>
      <c r="AQ1231" s="280"/>
    </row>
    <row r="1232">
      <c r="E1232" s="246"/>
      <c r="F1232" s="246"/>
      <c r="G1232" s="1667"/>
      <c r="H1232" s="246"/>
      <c r="I1232" s="246"/>
      <c r="J1232" s="246"/>
      <c r="L1232" s="1668"/>
      <c r="M1232" s="280"/>
      <c r="N1232" s="246"/>
      <c r="O1232" s="1232"/>
      <c r="P1232" s="280"/>
      <c r="Q1232" s="280"/>
      <c r="Z1232" s="246"/>
      <c r="AA1232" s="280"/>
      <c r="AB1232" s="280"/>
      <c r="AC1232" s="280"/>
      <c r="AD1232" s="246"/>
      <c r="AE1232" s="246"/>
      <c r="AF1232" s="246"/>
      <c r="AG1232" s="246"/>
      <c r="AH1232" s="246"/>
      <c r="AI1232" s="246"/>
      <c r="AJ1232" s="246"/>
      <c r="AK1232" s="246"/>
      <c r="AL1232" s="246"/>
      <c r="AM1232" s="246"/>
      <c r="AN1232" s="246"/>
      <c r="AO1232" s="280"/>
      <c r="AP1232" s="280"/>
      <c r="AQ1232" s="280"/>
    </row>
    <row r="1233">
      <c r="E1233" s="246"/>
      <c r="F1233" s="246"/>
      <c r="G1233" s="1667"/>
      <c r="H1233" s="246"/>
      <c r="I1233" s="246"/>
      <c r="J1233" s="246"/>
      <c r="L1233" s="1668"/>
      <c r="M1233" s="280"/>
      <c r="N1233" s="246"/>
      <c r="O1233" s="1232"/>
      <c r="P1233" s="280"/>
      <c r="Q1233" s="280"/>
      <c r="Z1233" s="246"/>
      <c r="AA1233" s="280"/>
      <c r="AB1233" s="280"/>
      <c r="AC1233" s="280"/>
      <c r="AD1233" s="246"/>
      <c r="AE1233" s="246"/>
      <c r="AF1233" s="246"/>
      <c r="AG1233" s="246"/>
      <c r="AH1233" s="246"/>
      <c r="AI1233" s="246"/>
      <c r="AJ1233" s="246"/>
      <c r="AK1233" s="246"/>
      <c r="AL1233" s="246"/>
      <c r="AM1233" s="246"/>
      <c r="AN1233" s="246"/>
      <c r="AO1233" s="280"/>
      <c r="AP1233" s="280"/>
      <c r="AQ1233" s="280"/>
    </row>
    <row r="1234">
      <c r="E1234" s="246"/>
      <c r="F1234" s="246"/>
      <c r="G1234" s="1667"/>
      <c r="H1234" s="246"/>
      <c r="I1234" s="246"/>
      <c r="J1234" s="246"/>
      <c r="L1234" s="1668"/>
      <c r="M1234" s="280"/>
      <c r="N1234" s="246"/>
      <c r="O1234" s="1232"/>
      <c r="P1234" s="280"/>
      <c r="Q1234" s="280"/>
      <c r="Z1234" s="246"/>
      <c r="AA1234" s="280"/>
      <c r="AB1234" s="280"/>
      <c r="AC1234" s="280"/>
      <c r="AD1234" s="246"/>
      <c r="AE1234" s="246"/>
      <c r="AF1234" s="246"/>
      <c r="AG1234" s="246"/>
      <c r="AH1234" s="246"/>
      <c r="AI1234" s="246"/>
      <c r="AJ1234" s="246"/>
      <c r="AK1234" s="246"/>
      <c r="AL1234" s="246"/>
      <c r="AM1234" s="246"/>
      <c r="AN1234" s="246"/>
      <c r="AO1234" s="280"/>
      <c r="AP1234" s="280"/>
      <c r="AQ1234" s="280"/>
    </row>
    <row r="1235">
      <c r="E1235" s="246"/>
      <c r="F1235" s="246"/>
      <c r="G1235" s="1667"/>
      <c r="H1235" s="246"/>
      <c r="I1235" s="246"/>
      <c r="J1235" s="246"/>
      <c r="L1235" s="1668"/>
      <c r="M1235" s="280"/>
      <c r="N1235" s="246"/>
      <c r="O1235" s="1232"/>
      <c r="P1235" s="280"/>
      <c r="Q1235" s="280"/>
      <c r="Z1235" s="246"/>
      <c r="AA1235" s="280"/>
      <c r="AB1235" s="280"/>
      <c r="AC1235" s="280"/>
      <c r="AD1235" s="246"/>
      <c r="AE1235" s="246"/>
      <c r="AF1235" s="246"/>
      <c r="AG1235" s="246"/>
      <c r="AH1235" s="246"/>
      <c r="AI1235" s="246"/>
      <c r="AJ1235" s="246"/>
      <c r="AK1235" s="246"/>
      <c r="AL1235" s="246"/>
      <c r="AM1235" s="246"/>
      <c r="AN1235" s="246"/>
      <c r="AO1235" s="280"/>
      <c r="AP1235" s="280"/>
      <c r="AQ1235" s="280"/>
    </row>
    <row r="1236">
      <c r="E1236" s="246"/>
      <c r="F1236" s="246"/>
      <c r="G1236" s="1667"/>
      <c r="H1236" s="246"/>
      <c r="I1236" s="246"/>
      <c r="J1236" s="246"/>
      <c r="L1236" s="1668"/>
      <c r="M1236" s="280"/>
      <c r="N1236" s="246"/>
      <c r="O1236" s="1232"/>
      <c r="P1236" s="280"/>
      <c r="Q1236" s="280"/>
      <c r="Z1236" s="246"/>
      <c r="AA1236" s="280"/>
      <c r="AB1236" s="280"/>
      <c r="AC1236" s="280"/>
      <c r="AD1236" s="246"/>
      <c r="AE1236" s="246"/>
      <c r="AF1236" s="246"/>
      <c r="AG1236" s="246"/>
      <c r="AH1236" s="246"/>
      <c r="AI1236" s="246"/>
      <c r="AJ1236" s="246"/>
      <c r="AK1236" s="246"/>
      <c r="AL1236" s="246"/>
      <c r="AM1236" s="246"/>
      <c r="AN1236" s="246"/>
      <c r="AO1236" s="280"/>
      <c r="AP1236" s="280"/>
      <c r="AQ1236" s="280"/>
    </row>
    <row r="1237">
      <c r="E1237" s="246"/>
      <c r="F1237" s="246"/>
      <c r="G1237" s="1667"/>
      <c r="H1237" s="246"/>
      <c r="I1237" s="246"/>
      <c r="J1237" s="246"/>
      <c r="L1237" s="1668"/>
      <c r="M1237" s="280"/>
      <c r="N1237" s="246"/>
      <c r="O1237" s="1232"/>
      <c r="P1237" s="280"/>
      <c r="Q1237" s="280"/>
      <c r="Z1237" s="246"/>
      <c r="AA1237" s="280"/>
      <c r="AB1237" s="280"/>
      <c r="AC1237" s="280"/>
      <c r="AD1237" s="246"/>
      <c r="AE1237" s="246"/>
      <c r="AF1237" s="246"/>
      <c r="AG1237" s="246"/>
      <c r="AH1237" s="246"/>
      <c r="AI1237" s="246"/>
      <c r="AJ1237" s="246"/>
      <c r="AK1237" s="246"/>
      <c r="AL1237" s="246"/>
      <c r="AM1237" s="246"/>
      <c r="AN1237" s="246"/>
      <c r="AO1237" s="280"/>
      <c r="AP1237" s="280"/>
      <c r="AQ1237" s="280"/>
    </row>
    <row r="1238">
      <c r="E1238" s="246"/>
      <c r="F1238" s="246"/>
      <c r="G1238" s="1667"/>
      <c r="H1238" s="246"/>
      <c r="I1238" s="246"/>
      <c r="J1238" s="246"/>
      <c r="L1238" s="1668"/>
      <c r="M1238" s="280"/>
      <c r="N1238" s="246"/>
      <c r="O1238" s="1232"/>
      <c r="P1238" s="280"/>
      <c r="Q1238" s="280"/>
      <c r="Z1238" s="246"/>
      <c r="AA1238" s="280"/>
      <c r="AB1238" s="280"/>
      <c r="AC1238" s="280"/>
      <c r="AD1238" s="246"/>
      <c r="AE1238" s="246"/>
      <c r="AF1238" s="246"/>
      <c r="AG1238" s="246"/>
      <c r="AH1238" s="246"/>
      <c r="AI1238" s="246"/>
      <c r="AJ1238" s="246"/>
      <c r="AK1238" s="246"/>
      <c r="AL1238" s="246"/>
      <c r="AM1238" s="246"/>
      <c r="AN1238" s="246"/>
      <c r="AO1238" s="280"/>
      <c r="AP1238" s="280"/>
      <c r="AQ1238" s="280"/>
    </row>
    <row r="1239">
      <c r="E1239" s="246"/>
      <c r="F1239" s="246"/>
      <c r="G1239" s="1667"/>
      <c r="H1239" s="246"/>
      <c r="I1239" s="246"/>
      <c r="J1239" s="246"/>
      <c r="L1239" s="1668"/>
      <c r="M1239" s="280"/>
      <c r="N1239" s="246"/>
      <c r="O1239" s="1232"/>
      <c r="P1239" s="280"/>
      <c r="Q1239" s="280"/>
      <c r="Z1239" s="246"/>
      <c r="AA1239" s="280"/>
      <c r="AB1239" s="280"/>
      <c r="AC1239" s="280"/>
      <c r="AD1239" s="246"/>
      <c r="AE1239" s="246"/>
      <c r="AF1239" s="246"/>
      <c r="AG1239" s="246"/>
      <c r="AH1239" s="246"/>
      <c r="AI1239" s="246"/>
      <c r="AJ1239" s="246"/>
      <c r="AK1239" s="246"/>
      <c r="AL1239" s="246"/>
      <c r="AM1239" s="246"/>
      <c r="AN1239" s="246"/>
      <c r="AO1239" s="280"/>
      <c r="AP1239" s="280"/>
      <c r="AQ1239" s="280"/>
    </row>
    <row r="1240">
      <c r="E1240" s="246"/>
      <c r="F1240" s="246"/>
      <c r="G1240" s="1667"/>
      <c r="H1240" s="246"/>
      <c r="I1240" s="246"/>
      <c r="J1240" s="246"/>
      <c r="L1240" s="1668"/>
      <c r="M1240" s="280"/>
      <c r="N1240" s="246"/>
      <c r="O1240" s="1232"/>
      <c r="P1240" s="280"/>
      <c r="Q1240" s="280"/>
      <c r="Z1240" s="246"/>
      <c r="AA1240" s="280"/>
      <c r="AB1240" s="280"/>
      <c r="AC1240" s="280"/>
      <c r="AD1240" s="246"/>
      <c r="AE1240" s="246"/>
      <c r="AF1240" s="246"/>
      <c r="AG1240" s="246"/>
      <c r="AH1240" s="246"/>
      <c r="AI1240" s="246"/>
      <c r="AJ1240" s="246"/>
      <c r="AK1240" s="246"/>
      <c r="AL1240" s="246"/>
      <c r="AM1240" s="246"/>
      <c r="AN1240" s="246"/>
      <c r="AO1240" s="280"/>
      <c r="AP1240" s="280"/>
      <c r="AQ1240" s="280"/>
    </row>
    <row r="1241">
      <c r="E1241" s="246"/>
      <c r="F1241" s="246"/>
      <c r="G1241" s="1667"/>
      <c r="H1241" s="246"/>
      <c r="I1241" s="246"/>
      <c r="J1241" s="246"/>
      <c r="L1241" s="1668"/>
      <c r="M1241" s="280"/>
      <c r="N1241" s="246"/>
      <c r="O1241" s="1232"/>
      <c r="P1241" s="280"/>
      <c r="Q1241" s="280"/>
      <c r="Z1241" s="246"/>
      <c r="AA1241" s="280"/>
      <c r="AB1241" s="280"/>
      <c r="AC1241" s="280"/>
      <c r="AD1241" s="246"/>
      <c r="AE1241" s="246"/>
      <c r="AF1241" s="246"/>
      <c r="AG1241" s="246"/>
      <c r="AH1241" s="246"/>
      <c r="AI1241" s="246"/>
      <c r="AJ1241" s="246"/>
      <c r="AK1241" s="246"/>
      <c r="AL1241" s="246"/>
      <c r="AM1241" s="246"/>
      <c r="AN1241" s="246"/>
      <c r="AO1241" s="280"/>
      <c r="AP1241" s="280"/>
      <c r="AQ1241" s="280"/>
    </row>
    <row r="1242">
      <c r="E1242" s="246"/>
      <c r="F1242" s="246"/>
      <c r="G1242" s="1667"/>
      <c r="H1242" s="246"/>
      <c r="I1242" s="246"/>
      <c r="J1242" s="246"/>
      <c r="L1242" s="1668"/>
      <c r="M1242" s="280"/>
      <c r="N1242" s="246"/>
      <c r="O1242" s="1232"/>
      <c r="P1242" s="280"/>
      <c r="Q1242" s="280"/>
      <c r="Z1242" s="246"/>
      <c r="AA1242" s="280"/>
      <c r="AB1242" s="280"/>
      <c r="AC1242" s="280"/>
      <c r="AD1242" s="246"/>
      <c r="AE1242" s="246"/>
      <c r="AF1242" s="246"/>
      <c r="AG1242" s="246"/>
      <c r="AH1242" s="246"/>
      <c r="AI1242" s="246"/>
      <c r="AJ1242" s="246"/>
      <c r="AK1242" s="246"/>
      <c r="AL1242" s="246"/>
      <c r="AM1242" s="246"/>
      <c r="AN1242" s="246"/>
      <c r="AO1242" s="280"/>
      <c r="AP1242" s="280"/>
      <c r="AQ1242" s="280"/>
    </row>
    <row r="1243">
      <c r="E1243" s="246"/>
      <c r="F1243" s="246"/>
      <c r="G1243" s="1667"/>
      <c r="H1243" s="246"/>
      <c r="I1243" s="246"/>
      <c r="J1243" s="246"/>
      <c r="L1243" s="1668"/>
      <c r="M1243" s="280"/>
      <c r="N1243" s="246"/>
      <c r="O1243" s="1232"/>
      <c r="P1243" s="280"/>
      <c r="Q1243" s="280"/>
      <c r="Z1243" s="246"/>
      <c r="AA1243" s="280"/>
      <c r="AB1243" s="280"/>
      <c r="AC1243" s="280"/>
      <c r="AD1243" s="246"/>
      <c r="AE1243" s="246"/>
      <c r="AF1243" s="246"/>
      <c r="AG1243" s="246"/>
      <c r="AH1243" s="246"/>
      <c r="AI1243" s="246"/>
      <c r="AJ1243" s="246"/>
      <c r="AK1243" s="246"/>
      <c r="AL1243" s="246"/>
      <c r="AM1243" s="246"/>
      <c r="AN1243" s="246"/>
      <c r="AO1243" s="280"/>
      <c r="AP1243" s="280"/>
      <c r="AQ1243" s="280"/>
    </row>
    <row r="1244">
      <c r="E1244" s="246"/>
      <c r="F1244" s="246"/>
      <c r="G1244" s="1667"/>
      <c r="H1244" s="246"/>
      <c r="I1244" s="246"/>
      <c r="J1244" s="246"/>
      <c r="L1244" s="1668"/>
      <c r="M1244" s="280"/>
      <c r="N1244" s="246"/>
      <c r="O1244" s="1232"/>
      <c r="P1244" s="280"/>
      <c r="Q1244" s="280"/>
      <c r="Z1244" s="246"/>
      <c r="AA1244" s="280"/>
      <c r="AB1244" s="280"/>
      <c r="AC1244" s="280"/>
      <c r="AD1244" s="246"/>
      <c r="AE1244" s="246"/>
      <c r="AF1244" s="246"/>
      <c r="AG1244" s="246"/>
      <c r="AH1244" s="246"/>
      <c r="AI1244" s="246"/>
      <c r="AJ1244" s="246"/>
      <c r="AK1244" s="246"/>
      <c r="AL1244" s="246"/>
      <c r="AM1244" s="246"/>
      <c r="AN1244" s="246"/>
      <c r="AO1244" s="280"/>
      <c r="AP1244" s="280"/>
      <c r="AQ1244" s="280"/>
    </row>
    <row r="1245">
      <c r="E1245" s="246"/>
      <c r="F1245" s="246"/>
      <c r="G1245" s="1667"/>
      <c r="H1245" s="246"/>
      <c r="I1245" s="246"/>
      <c r="J1245" s="246"/>
      <c r="L1245" s="1668"/>
      <c r="M1245" s="280"/>
      <c r="N1245" s="246"/>
      <c r="O1245" s="1232"/>
      <c r="P1245" s="280"/>
      <c r="Q1245" s="280"/>
      <c r="Z1245" s="246"/>
      <c r="AA1245" s="280"/>
      <c r="AB1245" s="280"/>
      <c r="AC1245" s="280"/>
      <c r="AD1245" s="246"/>
      <c r="AE1245" s="246"/>
      <c r="AF1245" s="246"/>
      <c r="AG1245" s="246"/>
      <c r="AH1245" s="246"/>
      <c r="AI1245" s="246"/>
      <c r="AJ1245" s="246"/>
      <c r="AK1245" s="246"/>
      <c r="AL1245" s="246"/>
      <c r="AM1245" s="246"/>
      <c r="AN1245" s="246"/>
      <c r="AO1245" s="280"/>
      <c r="AP1245" s="280"/>
      <c r="AQ1245" s="280"/>
    </row>
    <row r="1246">
      <c r="E1246" s="246"/>
      <c r="F1246" s="246"/>
      <c r="G1246" s="1667"/>
      <c r="H1246" s="246"/>
      <c r="I1246" s="246"/>
      <c r="J1246" s="246"/>
      <c r="L1246" s="1668"/>
      <c r="M1246" s="280"/>
      <c r="N1246" s="246"/>
      <c r="O1246" s="1232"/>
      <c r="P1246" s="280"/>
      <c r="Q1246" s="280"/>
      <c r="Z1246" s="246"/>
      <c r="AA1246" s="280"/>
      <c r="AB1246" s="280"/>
      <c r="AC1246" s="280"/>
      <c r="AD1246" s="246"/>
      <c r="AE1246" s="246"/>
      <c r="AF1246" s="246"/>
      <c r="AG1246" s="246"/>
      <c r="AH1246" s="246"/>
      <c r="AI1246" s="246"/>
      <c r="AJ1246" s="246"/>
      <c r="AK1246" s="246"/>
      <c r="AL1246" s="246"/>
      <c r="AM1246" s="246"/>
      <c r="AN1246" s="246"/>
      <c r="AO1246" s="280"/>
      <c r="AP1246" s="280"/>
      <c r="AQ1246" s="280"/>
    </row>
    <row r="1247">
      <c r="E1247" s="246"/>
      <c r="F1247" s="246"/>
      <c r="G1247" s="1667"/>
      <c r="H1247" s="246"/>
      <c r="I1247" s="246"/>
      <c r="J1247" s="246"/>
      <c r="L1247" s="1668"/>
      <c r="M1247" s="280"/>
      <c r="N1247" s="246"/>
      <c r="O1247" s="1232"/>
      <c r="P1247" s="280"/>
      <c r="Q1247" s="280"/>
      <c r="Z1247" s="246"/>
      <c r="AA1247" s="280"/>
      <c r="AB1247" s="280"/>
      <c r="AC1247" s="280"/>
      <c r="AD1247" s="246"/>
      <c r="AE1247" s="246"/>
      <c r="AF1247" s="246"/>
      <c r="AG1247" s="246"/>
      <c r="AH1247" s="246"/>
      <c r="AI1247" s="246"/>
      <c r="AJ1247" s="246"/>
      <c r="AK1247" s="246"/>
      <c r="AL1247" s="246"/>
      <c r="AM1247" s="246"/>
      <c r="AN1247" s="246"/>
      <c r="AO1247" s="280"/>
      <c r="AP1247" s="280"/>
      <c r="AQ1247" s="280"/>
    </row>
    <row r="1248">
      <c r="E1248" s="246"/>
      <c r="F1248" s="246"/>
      <c r="G1248" s="1667"/>
      <c r="H1248" s="246"/>
      <c r="I1248" s="246"/>
      <c r="J1248" s="246"/>
      <c r="L1248" s="1668"/>
      <c r="M1248" s="280"/>
      <c r="N1248" s="246"/>
      <c r="O1248" s="1232"/>
      <c r="P1248" s="280"/>
      <c r="Q1248" s="280"/>
      <c r="Z1248" s="246"/>
      <c r="AA1248" s="280"/>
      <c r="AB1248" s="280"/>
      <c r="AC1248" s="280"/>
      <c r="AD1248" s="246"/>
      <c r="AE1248" s="246"/>
      <c r="AF1248" s="246"/>
      <c r="AG1248" s="246"/>
      <c r="AH1248" s="246"/>
      <c r="AI1248" s="246"/>
      <c r="AJ1248" s="246"/>
      <c r="AK1248" s="246"/>
      <c r="AL1248" s="246"/>
      <c r="AM1248" s="246"/>
      <c r="AN1248" s="246"/>
      <c r="AO1248" s="280"/>
      <c r="AP1248" s="280"/>
      <c r="AQ1248" s="280"/>
    </row>
    <row r="1249">
      <c r="E1249" s="246"/>
      <c r="F1249" s="246"/>
      <c r="G1249" s="1667"/>
      <c r="H1249" s="246"/>
      <c r="I1249" s="246"/>
      <c r="J1249" s="246"/>
      <c r="L1249" s="1668"/>
      <c r="M1249" s="280"/>
      <c r="N1249" s="246"/>
      <c r="O1249" s="1232"/>
      <c r="P1249" s="280"/>
      <c r="Q1249" s="280"/>
      <c r="Z1249" s="246"/>
      <c r="AA1249" s="280"/>
      <c r="AB1249" s="280"/>
      <c r="AC1249" s="280"/>
      <c r="AD1249" s="246"/>
      <c r="AE1249" s="246"/>
      <c r="AF1249" s="246"/>
      <c r="AG1249" s="246"/>
      <c r="AH1249" s="246"/>
      <c r="AI1249" s="246"/>
      <c r="AJ1249" s="246"/>
      <c r="AK1249" s="246"/>
      <c r="AL1249" s="246"/>
      <c r="AM1249" s="246"/>
      <c r="AN1249" s="246"/>
      <c r="AO1249" s="280"/>
      <c r="AP1249" s="280"/>
      <c r="AQ1249" s="280"/>
    </row>
    <row r="1250">
      <c r="E1250" s="246"/>
      <c r="F1250" s="246"/>
      <c r="G1250" s="1667"/>
      <c r="H1250" s="246"/>
      <c r="I1250" s="246"/>
      <c r="J1250" s="246"/>
      <c r="L1250" s="1668"/>
      <c r="M1250" s="280"/>
      <c r="N1250" s="246"/>
      <c r="O1250" s="1232"/>
      <c r="P1250" s="280"/>
      <c r="Q1250" s="280"/>
      <c r="Z1250" s="246"/>
      <c r="AA1250" s="280"/>
      <c r="AB1250" s="280"/>
      <c r="AC1250" s="280"/>
      <c r="AD1250" s="246"/>
      <c r="AE1250" s="246"/>
      <c r="AF1250" s="246"/>
      <c r="AG1250" s="246"/>
      <c r="AH1250" s="246"/>
      <c r="AI1250" s="246"/>
      <c r="AJ1250" s="246"/>
      <c r="AK1250" s="246"/>
      <c r="AL1250" s="246"/>
      <c r="AM1250" s="246"/>
      <c r="AN1250" s="246"/>
      <c r="AO1250" s="280"/>
      <c r="AP1250" s="280"/>
      <c r="AQ1250" s="280"/>
    </row>
    <row r="1251">
      <c r="E1251" s="246"/>
      <c r="F1251" s="246"/>
      <c r="G1251" s="1667"/>
      <c r="H1251" s="246"/>
      <c r="I1251" s="246"/>
      <c r="J1251" s="246"/>
      <c r="L1251" s="1668"/>
      <c r="M1251" s="280"/>
      <c r="N1251" s="246"/>
      <c r="O1251" s="1232"/>
      <c r="P1251" s="280"/>
      <c r="Q1251" s="280"/>
      <c r="Z1251" s="246"/>
      <c r="AA1251" s="280"/>
      <c r="AB1251" s="280"/>
      <c r="AC1251" s="280"/>
      <c r="AD1251" s="246"/>
      <c r="AE1251" s="246"/>
      <c r="AF1251" s="246"/>
      <c r="AG1251" s="246"/>
      <c r="AH1251" s="246"/>
      <c r="AI1251" s="246"/>
      <c r="AJ1251" s="246"/>
      <c r="AK1251" s="246"/>
      <c r="AL1251" s="246"/>
      <c r="AM1251" s="246"/>
      <c r="AN1251" s="246"/>
      <c r="AO1251" s="280"/>
      <c r="AP1251" s="280"/>
      <c r="AQ1251" s="280"/>
    </row>
    <row r="1252">
      <c r="E1252" s="246"/>
      <c r="F1252" s="246"/>
      <c r="G1252" s="1667"/>
      <c r="H1252" s="246"/>
      <c r="I1252" s="246"/>
      <c r="J1252" s="246"/>
      <c r="L1252" s="1668"/>
      <c r="M1252" s="280"/>
      <c r="N1252" s="246"/>
      <c r="O1252" s="1232"/>
      <c r="P1252" s="280"/>
      <c r="Q1252" s="280"/>
      <c r="Z1252" s="246"/>
      <c r="AA1252" s="280"/>
      <c r="AB1252" s="280"/>
      <c r="AC1252" s="280"/>
      <c r="AD1252" s="246"/>
      <c r="AE1252" s="246"/>
      <c r="AF1252" s="246"/>
      <c r="AG1252" s="246"/>
      <c r="AH1252" s="246"/>
      <c r="AI1252" s="246"/>
      <c r="AJ1252" s="246"/>
      <c r="AK1252" s="246"/>
      <c r="AL1252" s="246"/>
      <c r="AM1252" s="246"/>
      <c r="AN1252" s="246"/>
      <c r="AO1252" s="280"/>
      <c r="AP1252" s="280"/>
      <c r="AQ1252" s="280"/>
    </row>
    <row r="1253">
      <c r="E1253" s="246"/>
      <c r="F1253" s="246"/>
      <c r="G1253" s="1667"/>
      <c r="H1253" s="246"/>
      <c r="I1253" s="246"/>
      <c r="J1253" s="246"/>
      <c r="L1253" s="1668"/>
      <c r="M1253" s="280"/>
      <c r="N1253" s="246"/>
      <c r="O1253" s="1232"/>
      <c r="P1253" s="280"/>
      <c r="Q1253" s="280"/>
      <c r="Z1253" s="246"/>
      <c r="AA1253" s="280"/>
      <c r="AB1253" s="280"/>
      <c r="AC1253" s="280"/>
      <c r="AD1253" s="246"/>
      <c r="AE1253" s="246"/>
      <c r="AF1253" s="246"/>
      <c r="AG1253" s="246"/>
      <c r="AH1253" s="246"/>
      <c r="AI1253" s="246"/>
      <c r="AJ1253" s="246"/>
      <c r="AK1253" s="246"/>
      <c r="AL1253" s="246"/>
      <c r="AM1253" s="246"/>
      <c r="AN1253" s="246"/>
      <c r="AO1253" s="280"/>
      <c r="AP1253" s="280"/>
      <c r="AQ1253" s="280"/>
    </row>
    <row r="1254">
      <c r="E1254" s="246"/>
      <c r="F1254" s="246"/>
      <c r="G1254" s="1667"/>
      <c r="H1254" s="246"/>
      <c r="I1254" s="246"/>
      <c r="J1254" s="246"/>
      <c r="L1254" s="1668"/>
      <c r="M1254" s="280"/>
      <c r="N1254" s="246"/>
      <c r="O1254" s="1232"/>
      <c r="P1254" s="280"/>
      <c r="Q1254" s="280"/>
      <c r="Z1254" s="246"/>
      <c r="AA1254" s="280"/>
      <c r="AB1254" s="280"/>
      <c r="AC1254" s="280"/>
      <c r="AD1254" s="246"/>
      <c r="AE1254" s="246"/>
      <c r="AF1254" s="246"/>
      <c r="AG1254" s="246"/>
      <c r="AH1254" s="246"/>
      <c r="AI1254" s="246"/>
      <c r="AJ1254" s="246"/>
      <c r="AK1254" s="246"/>
      <c r="AL1254" s="246"/>
      <c r="AM1254" s="246"/>
      <c r="AN1254" s="246"/>
      <c r="AO1254" s="280"/>
      <c r="AP1254" s="280"/>
      <c r="AQ1254" s="280"/>
    </row>
    <row r="1255">
      <c r="E1255" s="246"/>
      <c r="F1255" s="246"/>
      <c r="G1255" s="1667"/>
      <c r="H1255" s="246"/>
      <c r="I1255" s="246"/>
      <c r="J1255" s="246"/>
      <c r="L1255" s="1668"/>
      <c r="M1255" s="280"/>
      <c r="N1255" s="246"/>
      <c r="O1255" s="1232"/>
      <c r="P1255" s="280"/>
      <c r="Q1255" s="280"/>
      <c r="Z1255" s="246"/>
      <c r="AA1255" s="280"/>
      <c r="AB1255" s="280"/>
      <c r="AC1255" s="280"/>
      <c r="AD1255" s="246"/>
      <c r="AE1255" s="246"/>
      <c r="AF1255" s="246"/>
      <c r="AG1255" s="246"/>
      <c r="AH1255" s="246"/>
      <c r="AI1255" s="246"/>
      <c r="AJ1255" s="246"/>
      <c r="AK1255" s="246"/>
      <c r="AL1255" s="246"/>
      <c r="AM1255" s="246"/>
      <c r="AN1255" s="246"/>
      <c r="AO1255" s="280"/>
      <c r="AP1255" s="280"/>
      <c r="AQ1255" s="280"/>
    </row>
    <row r="1256">
      <c r="E1256" s="246"/>
      <c r="F1256" s="246"/>
      <c r="G1256" s="1667"/>
      <c r="H1256" s="246"/>
      <c r="I1256" s="246"/>
      <c r="J1256" s="246"/>
      <c r="L1256" s="1668"/>
      <c r="M1256" s="280"/>
      <c r="N1256" s="246"/>
      <c r="O1256" s="1232"/>
      <c r="P1256" s="280"/>
      <c r="Q1256" s="280"/>
      <c r="Z1256" s="246"/>
      <c r="AA1256" s="280"/>
      <c r="AB1256" s="280"/>
      <c r="AC1256" s="280"/>
      <c r="AD1256" s="246"/>
      <c r="AE1256" s="246"/>
      <c r="AF1256" s="246"/>
      <c r="AG1256" s="246"/>
      <c r="AH1256" s="246"/>
      <c r="AI1256" s="246"/>
      <c r="AJ1256" s="246"/>
      <c r="AK1256" s="246"/>
      <c r="AL1256" s="246"/>
      <c r="AM1256" s="246"/>
      <c r="AN1256" s="246"/>
      <c r="AO1256" s="280"/>
      <c r="AP1256" s="280"/>
      <c r="AQ1256" s="280"/>
    </row>
    <row r="1257">
      <c r="E1257" s="246"/>
      <c r="F1257" s="246"/>
      <c r="G1257" s="1667"/>
      <c r="H1257" s="246"/>
      <c r="I1257" s="246"/>
      <c r="J1257" s="246"/>
      <c r="L1257" s="1668"/>
      <c r="M1257" s="280"/>
      <c r="N1257" s="246"/>
      <c r="O1257" s="1232"/>
      <c r="P1257" s="280"/>
      <c r="Q1257" s="280"/>
      <c r="Z1257" s="246"/>
      <c r="AA1257" s="280"/>
      <c r="AB1257" s="280"/>
      <c r="AC1257" s="280"/>
      <c r="AD1257" s="246"/>
      <c r="AE1257" s="246"/>
      <c r="AF1257" s="246"/>
      <c r="AG1257" s="246"/>
      <c r="AH1257" s="246"/>
      <c r="AI1257" s="246"/>
      <c r="AJ1257" s="246"/>
      <c r="AK1257" s="246"/>
      <c r="AL1257" s="246"/>
      <c r="AM1257" s="246"/>
      <c r="AN1257" s="246"/>
      <c r="AO1257" s="280"/>
      <c r="AP1257" s="280"/>
      <c r="AQ1257" s="280"/>
    </row>
    <row r="1258">
      <c r="E1258" s="246"/>
      <c r="F1258" s="246"/>
      <c r="G1258" s="1667"/>
      <c r="H1258" s="246"/>
      <c r="I1258" s="246"/>
      <c r="J1258" s="246"/>
      <c r="L1258" s="1668"/>
      <c r="M1258" s="280"/>
      <c r="N1258" s="246"/>
      <c r="O1258" s="1232"/>
      <c r="P1258" s="280"/>
      <c r="Q1258" s="280"/>
      <c r="Z1258" s="246"/>
      <c r="AA1258" s="280"/>
      <c r="AB1258" s="280"/>
      <c r="AC1258" s="280"/>
      <c r="AD1258" s="246"/>
      <c r="AE1258" s="246"/>
      <c r="AF1258" s="246"/>
      <c r="AG1258" s="246"/>
      <c r="AH1258" s="246"/>
      <c r="AI1258" s="246"/>
      <c r="AJ1258" s="246"/>
      <c r="AK1258" s="246"/>
      <c r="AL1258" s="246"/>
      <c r="AM1258" s="246"/>
      <c r="AN1258" s="246"/>
      <c r="AO1258" s="280"/>
      <c r="AP1258" s="280"/>
      <c r="AQ1258" s="280"/>
    </row>
    <row r="1259">
      <c r="E1259" s="246"/>
      <c r="F1259" s="246"/>
      <c r="G1259" s="1667"/>
      <c r="H1259" s="246"/>
      <c r="I1259" s="246"/>
      <c r="J1259" s="246"/>
      <c r="L1259" s="1668"/>
      <c r="M1259" s="280"/>
      <c r="N1259" s="246"/>
      <c r="O1259" s="1232"/>
      <c r="P1259" s="280"/>
      <c r="Q1259" s="280"/>
      <c r="Z1259" s="246"/>
      <c r="AA1259" s="280"/>
      <c r="AB1259" s="280"/>
      <c r="AC1259" s="280"/>
      <c r="AD1259" s="246"/>
      <c r="AE1259" s="246"/>
      <c r="AF1259" s="246"/>
      <c r="AG1259" s="246"/>
      <c r="AH1259" s="246"/>
      <c r="AI1259" s="246"/>
      <c r="AJ1259" s="246"/>
      <c r="AK1259" s="246"/>
      <c r="AL1259" s="246"/>
      <c r="AM1259" s="246"/>
      <c r="AN1259" s="246"/>
      <c r="AO1259" s="280"/>
      <c r="AP1259" s="280"/>
      <c r="AQ1259" s="280"/>
    </row>
    <row r="1260">
      <c r="E1260" s="246"/>
      <c r="F1260" s="246"/>
      <c r="G1260" s="1667"/>
      <c r="H1260" s="246"/>
      <c r="I1260" s="246"/>
      <c r="J1260" s="246"/>
      <c r="L1260" s="1668"/>
      <c r="M1260" s="280"/>
      <c r="N1260" s="246"/>
      <c r="O1260" s="1232"/>
      <c r="P1260" s="280"/>
      <c r="Q1260" s="280"/>
      <c r="Z1260" s="246"/>
      <c r="AA1260" s="280"/>
      <c r="AB1260" s="280"/>
      <c r="AC1260" s="280"/>
      <c r="AD1260" s="246"/>
      <c r="AE1260" s="246"/>
      <c r="AF1260" s="246"/>
      <c r="AG1260" s="246"/>
      <c r="AH1260" s="246"/>
      <c r="AI1260" s="246"/>
      <c r="AJ1260" s="246"/>
      <c r="AK1260" s="246"/>
      <c r="AL1260" s="246"/>
      <c r="AM1260" s="246"/>
      <c r="AN1260" s="246"/>
      <c r="AO1260" s="280"/>
      <c r="AP1260" s="280"/>
      <c r="AQ1260" s="280"/>
    </row>
    <row r="1261">
      <c r="E1261" s="246"/>
      <c r="F1261" s="246"/>
      <c r="G1261" s="1667"/>
      <c r="H1261" s="246"/>
      <c r="I1261" s="246"/>
      <c r="J1261" s="246"/>
      <c r="L1261" s="1668"/>
      <c r="M1261" s="280"/>
      <c r="N1261" s="246"/>
      <c r="O1261" s="1232"/>
      <c r="P1261" s="280"/>
      <c r="Q1261" s="280"/>
      <c r="Z1261" s="246"/>
      <c r="AA1261" s="280"/>
      <c r="AB1261" s="280"/>
      <c r="AC1261" s="280"/>
      <c r="AD1261" s="246"/>
      <c r="AE1261" s="246"/>
      <c r="AF1261" s="246"/>
      <c r="AG1261" s="246"/>
      <c r="AH1261" s="246"/>
      <c r="AI1261" s="246"/>
      <c r="AJ1261" s="246"/>
      <c r="AK1261" s="246"/>
      <c r="AL1261" s="246"/>
      <c r="AM1261" s="246"/>
      <c r="AN1261" s="246"/>
      <c r="AO1261" s="280"/>
      <c r="AP1261" s="280"/>
      <c r="AQ1261" s="280"/>
    </row>
    <row r="1262">
      <c r="E1262" s="246"/>
      <c r="F1262" s="246"/>
      <c r="G1262" s="1667"/>
      <c r="H1262" s="246"/>
      <c r="I1262" s="246"/>
      <c r="J1262" s="246"/>
      <c r="L1262" s="1668"/>
      <c r="M1262" s="280"/>
      <c r="N1262" s="246"/>
      <c r="O1262" s="1232"/>
      <c r="P1262" s="280"/>
      <c r="Q1262" s="280"/>
      <c r="Z1262" s="246"/>
      <c r="AA1262" s="280"/>
      <c r="AB1262" s="280"/>
      <c r="AC1262" s="280"/>
      <c r="AD1262" s="246"/>
      <c r="AE1262" s="246"/>
      <c r="AF1262" s="246"/>
      <c r="AG1262" s="246"/>
      <c r="AH1262" s="246"/>
      <c r="AI1262" s="246"/>
      <c r="AJ1262" s="246"/>
      <c r="AK1262" s="246"/>
      <c r="AL1262" s="246"/>
      <c r="AM1262" s="246"/>
      <c r="AN1262" s="246"/>
      <c r="AO1262" s="280"/>
      <c r="AP1262" s="280"/>
      <c r="AQ1262" s="280"/>
    </row>
    <row r="1263">
      <c r="E1263" s="246"/>
      <c r="F1263" s="246"/>
      <c r="G1263" s="1667"/>
      <c r="H1263" s="246"/>
      <c r="I1263" s="246"/>
      <c r="J1263" s="246"/>
      <c r="L1263" s="1668"/>
      <c r="M1263" s="280"/>
      <c r="N1263" s="246"/>
      <c r="O1263" s="1232"/>
      <c r="P1263" s="280"/>
      <c r="Q1263" s="280"/>
      <c r="Z1263" s="246"/>
      <c r="AA1263" s="280"/>
      <c r="AB1263" s="280"/>
      <c r="AC1263" s="280"/>
      <c r="AD1263" s="246"/>
      <c r="AE1263" s="246"/>
      <c r="AF1263" s="246"/>
      <c r="AG1263" s="246"/>
      <c r="AH1263" s="246"/>
      <c r="AI1263" s="246"/>
      <c r="AJ1263" s="246"/>
      <c r="AK1263" s="246"/>
      <c r="AL1263" s="246"/>
      <c r="AM1263" s="246"/>
      <c r="AN1263" s="246"/>
      <c r="AO1263" s="280"/>
      <c r="AP1263" s="280"/>
      <c r="AQ1263" s="280"/>
    </row>
    <row r="1264">
      <c r="E1264" s="246"/>
      <c r="F1264" s="246"/>
      <c r="G1264" s="1667"/>
      <c r="H1264" s="246"/>
      <c r="I1264" s="246"/>
      <c r="J1264" s="246"/>
      <c r="L1264" s="1668"/>
      <c r="M1264" s="280"/>
      <c r="N1264" s="246"/>
      <c r="O1264" s="1232"/>
      <c r="P1264" s="280"/>
      <c r="Q1264" s="280"/>
      <c r="Z1264" s="246"/>
      <c r="AA1264" s="280"/>
      <c r="AB1264" s="280"/>
      <c r="AC1264" s="280"/>
      <c r="AD1264" s="246"/>
      <c r="AE1264" s="246"/>
      <c r="AF1264" s="246"/>
      <c r="AG1264" s="246"/>
      <c r="AH1264" s="246"/>
      <c r="AI1264" s="246"/>
      <c r="AJ1264" s="246"/>
      <c r="AK1264" s="246"/>
      <c r="AL1264" s="246"/>
      <c r="AM1264" s="246"/>
      <c r="AN1264" s="246"/>
      <c r="AO1264" s="280"/>
      <c r="AP1264" s="280"/>
      <c r="AQ1264" s="280"/>
    </row>
    <row r="1265">
      <c r="E1265" s="246"/>
      <c r="F1265" s="246"/>
      <c r="G1265" s="1667"/>
      <c r="H1265" s="246"/>
      <c r="I1265" s="246"/>
      <c r="J1265" s="246"/>
      <c r="L1265" s="1668"/>
      <c r="M1265" s="280"/>
      <c r="N1265" s="246"/>
      <c r="O1265" s="1232"/>
      <c r="P1265" s="280"/>
      <c r="Q1265" s="280"/>
      <c r="Z1265" s="246"/>
      <c r="AA1265" s="280"/>
      <c r="AB1265" s="280"/>
      <c r="AC1265" s="280"/>
      <c r="AD1265" s="246"/>
      <c r="AE1265" s="246"/>
      <c r="AF1265" s="246"/>
      <c r="AG1265" s="246"/>
      <c r="AH1265" s="246"/>
      <c r="AI1265" s="246"/>
      <c r="AJ1265" s="246"/>
      <c r="AK1265" s="246"/>
      <c r="AL1265" s="246"/>
      <c r="AM1265" s="246"/>
      <c r="AN1265" s="246"/>
      <c r="AO1265" s="280"/>
      <c r="AP1265" s="280"/>
      <c r="AQ1265" s="280"/>
    </row>
    <row r="1266">
      <c r="E1266" s="246"/>
      <c r="F1266" s="246"/>
      <c r="G1266" s="1667"/>
      <c r="H1266" s="246"/>
      <c r="I1266" s="246"/>
      <c r="J1266" s="246"/>
      <c r="L1266" s="1668"/>
      <c r="M1266" s="280"/>
      <c r="N1266" s="246"/>
      <c r="O1266" s="1232"/>
      <c r="P1266" s="280"/>
      <c r="Q1266" s="280"/>
      <c r="Z1266" s="246"/>
      <c r="AA1266" s="280"/>
      <c r="AB1266" s="280"/>
      <c r="AC1266" s="280"/>
      <c r="AD1266" s="246"/>
      <c r="AE1266" s="246"/>
      <c r="AF1266" s="246"/>
      <c r="AG1266" s="246"/>
      <c r="AH1266" s="246"/>
      <c r="AI1266" s="246"/>
      <c r="AJ1266" s="246"/>
      <c r="AK1266" s="246"/>
      <c r="AL1266" s="246"/>
      <c r="AM1266" s="246"/>
      <c r="AN1266" s="246"/>
      <c r="AO1266" s="280"/>
      <c r="AP1266" s="280"/>
      <c r="AQ1266" s="280"/>
    </row>
    <row r="1267">
      <c r="E1267" s="246"/>
      <c r="F1267" s="246"/>
      <c r="G1267" s="1667"/>
      <c r="H1267" s="246"/>
      <c r="I1267" s="246"/>
      <c r="J1267" s="246"/>
      <c r="L1267" s="1668"/>
      <c r="M1267" s="280"/>
      <c r="N1267" s="246"/>
      <c r="O1267" s="1232"/>
      <c r="P1267" s="280"/>
      <c r="Q1267" s="280"/>
      <c r="Z1267" s="246"/>
      <c r="AA1267" s="280"/>
      <c r="AB1267" s="280"/>
      <c r="AC1267" s="280"/>
      <c r="AD1267" s="246"/>
      <c r="AE1267" s="246"/>
      <c r="AF1267" s="246"/>
      <c r="AG1267" s="246"/>
      <c r="AH1267" s="246"/>
      <c r="AI1267" s="246"/>
      <c r="AJ1267" s="246"/>
      <c r="AK1267" s="246"/>
      <c r="AL1267" s="246"/>
      <c r="AM1267" s="246"/>
      <c r="AN1267" s="246"/>
      <c r="AO1267" s="280"/>
      <c r="AP1267" s="280"/>
      <c r="AQ1267" s="280"/>
    </row>
    <row r="1268">
      <c r="E1268" s="246"/>
      <c r="F1268" s="246"/>
      <c r="G1268" s="1667"/>
      <c r="H1268" s="246"/>
      <c r="I1268" s="246"/>
      <c r="J1268" s="246"/>
      <c r="L1268" s="1668"/>
      <c r="M1268" s="280"/>
      <c r="N1268" s="246"/>
      <c r="O1268" s="1232"/>
      <c r="P1268" s="280"/>
      <c r="Q1268" s="280"/>
      <c r="Z1268" s="246"/>
      <c r="AA1268" s="280"/>
      <c r="AB1268" s="280"/>
      <c r="AC1268" s="280"/>
      <c r="AD1268" s="246"/>
      <c r="AE1268" s="246"/>
      <c r="AF1268" s="246"/>
      <c r="AG1268" s="246"/>
      <c r="AH1268" s="246"/>
      <c r="AI1268" s="246"/>
      <c r="AJ1268" s="246"/>
      <c r="AK1268" s="246"/>
      <c r="AL1268" s="246"/>
      <c r="AM1268" s="246"/>
      <c r="AN1268" s="246"/>
      <c r="AO1268" s="280"/>
      <c r="AP1268" s="280"/>
      <c r="AQ1268" s="280"/>
    </row>
    <row r="1269">
      <c r="E1269" s="246"/>
      <c r="F1269" s="246"/>
      <c r="G1269" s="1667"/>
      <c r="H1269" s="246"/>
      <c r="I1269" s="246"/>
      <c r="J1269" s="246"/>
      <c r="L1269" s="1668"/>
      <c r="M1269" s="280"/>
      <c r="N1269" s="246"/>
      <c r="O1269" s="1232"/>
      <c r="P1269" s="280"/>
      <c r="Q1269" s="280"/>
      <c r="Z1269" s="246"/>
      <c r="AA1269" s="280"/>
      <c r="AB1269" s="280"/>
      <c r="AC1269" s="280"/>
      <c r="AD1269" s="246"/>
      <c r="AE1269" s="246"/>
      <c r="AF1269" s="246"/>
      <c r="AG1269" s="246"/>
      <c r="AH1269" s="246"/>
      <c r="AI1269" s="246"/>
      <c r="AJ1269" s="246"/>
      <c r="AK1269" s="246"/>
      <c r="AL1269" s="246"/>
      <c r="AM1269" s="246"/>
      <c r="AN1269" s="246"/>
      <c r="AO1269" s="280"/>
      <c r="AP1269" s="280"/>
      <c r="AQ1269" s="280"/>
    </row>
    <row r="1270">
      <c r="E1270" s="246"/>
      <c r="F1270" s="246"/>
      <c r="G1270" s="1667"/>
      <c r="H1270" s="246"/>
      <c r="I1270" s="246"/>
      <c r="J1270" s="246"/>
      <c r="L1270" s="1668"/>
      <c r="M1270" s="280"/>
      <c r="N1270" s="246"/>
      <c r="O1270" s="1232"/>
      <c r="P1270" s="280"/>
      <c r="Q1270" s="280"/>
      <c r="Z1270" s="246"/>
      <c r="AA1270" s="280"/>
      <c r="AB1270" s="280"/>
      <c r="AC1270" s="280"/>
      <c r="AD1270" s="246"/>
      <c r="AE1270" s="246"/>
      <c r="AF1270" s="246"/>
      <c r="AG1270" s="246"/>
      <c r="AH1270" s="246"/>
      <c r="AI1270" s="246"/>
      <c r="AJ1270" s="246"/>
      <c r="AK1270" s="246"/>
      <c r="AL1270" s="246"/>
      <c r="AM1270" s="246"/>
      <c r="AN1270" s="246"/>
      <c r="AO1270" s="280"/>
      <c r="AP1270" s="280"/>
      <c r="AQ1270" s="280"/>
    </row>
    <row r="1271">
      <c r="E1271" s="246"/>
      <c r="F1271" s="246"/>
      <c r="G1271" s="1667"/>
      <c r="H1271" s="246"/>
      <c r="I1271" s="246"/>
      <c r="J1271" s="246"/>
      <c r="L1271" s="1668"/>
      <c r="M1271" s="280"/>
      <c r="N1271" s="246"/>
      <c r="O1271" s="1232"/>
      <c r="P1271" s="280"/>
      <c r="Q1271" s="280"/>
      <c r="Z1271" s="246"/>
      <c r="AA1271" s="280"/>
      <c r="AB1271" s="280"/>
      <c r="AC1271" s="280"/>
      <c r="AD1271" s="246"/>
      <c r="AE1271" s="246"/>
      <c r="AF1271" s="246"/>
      <c r="AG1271" s="246"/>
      <c r="AH1271" s="246"/>
      <c r="AI1271" s="246"/>
      <c r="AJ1271" s="246"/>
      <c r="AK1271" s="246"/>
      <c r="AL1271" s="246"/>
      <c r="AM1271" s="246"/>
      <c r="AN1271" s="246"/>
      <c r="AO1271" s="280"/>
      <c r="AP1271" s="280"/>
      <c r="AQ1271" s="280"/>
    </row>
    <row r="1272">
      <c r="E1272" s="246"/>
      <c r="F1272" s="246"/>
      <c r="G1272" s="1667"/>
      <c r="H1272" s="246"/>
      <c r="I1272" s="246"/>
      <c r="J1272" s="246"/>
      <c r="L1272" s="1668"/>
      <c r="M1272" s="280"/>
      <c r="N1272" s="246"/>
      <c r="O1272" s="1232"/>
      <c r="P1272" s="280"/>
      <c r="Q1272" s="280"/>
      <c r="Z1272" s="246"/>
      <c r="AA1272" s="280"/>
      <c r="AB1272" s="280"/>
      <c r="AC1272" s="280"/>
      <c r="AD1272" s="246"/>
      <c r="AE1272" s="246"/>
      <c r="AF1272" s="246"/>
      <c r="AG1272" s="246"/>
      <c r="AH1272" s="246"/>
      <c r="AI1272" s="246"/>
      <c r="AJ1272" s="246"/>
      <c r="AK1272" s="246"/>
      <c r="AL1272" s="246"/>
      <c r="AM1272" s="246"/>
      <c r="AN1272" s="246"/>
      <c r="AO1272" s="280"/>
      <c r="AP1272" s="280"/>
      <c r="AQ1272" s="280"/>
    </row>
    <row r="1273">
      <c r="E1273" s="246"/>
      <c r="F1273" s="246"/>
      <c r="G1273" s="1667"/>
      <c r="H1273" s="246"/>
      <c r="I1273" s="246"/>
      <c r="J1273" s="246"/>
      <c r="L1273" s="1668"/>
      <c r="M1273" s="280"/>
      <c r="N1273" s="246"/>
      <c r="O1273" s="1232"/>
      <c r="P1273" s="280"/>
      <c r="Q1273" s="280"/>
      <c r="Z1273" s="246"/>
      <c r="AA1273" s="280"/>
      <c r="AB1273" s="280"/>
      <c r="AC1273" s="280"/>
      <c r="AD1273" s="246"/>
      <c r="AE1273" s="246"/>
      <c r="AF1273" s="246"/>
      <c r="AG1273" s="246"/>
      <c r="AH1273" s="246"/>
      <c r="AI1273" s="246"/>
      <c r="AJ1273" s="246"/>
      <c r="AK1273" s="246"/>
      <c r="AL1273" s="246"/>
      <c r="AM1273" s="246"/>
      <c r="AN1273" s="246"/>
      <c r="AO1273" s="280"/>
      <c r="AP1273" s="280"/>
      <c r="AQ1273" s="280"/>
    </row>
    <row r="1274">
      <c r="E1274" s="246"/>
      <c r="F1274" s="246"/>
      <c r="G1274" s="1667"/>
      <c r="H1274" s="246"/>
      <c r="I1274" s="246"/>
      <c r="J1274" s="246"/>
      <c r="L1274" s="1668"/>
      <c r="M1274" s="280"/>
      <c r="N1274" s="246"/>
      <c r="O1274" s="1232"/>
      <c r="P1274" s="280"/>
      <c r="Q1274" s="280"/>
      <c r="Z1274" s="246"/>
      <c r="AA1274" s="280"/>
      <c r="AB1274" s="280"/>
      <c r="AC1274" s="280"/>
      <c r="AD1274" s="246"/>
      <c r="AE1274" s="246"/>
      <c r="AF1274" s="246"/>
      <c r="AG1274" s="246"/>
      <c r="AH1274" s="246"/>
      <c r="AI1274" s="246"/>
      <c r="AJ1274" s="246"/>
      <c r="AK1274" s="246"/>
      <c r="AL1274" s="246"/>
      <c r="AM1274" s="246"/>
      <c r="AN1274" s="246"/>
      <c r="AO1274" s="280"/>
      <c r="AP1274" s="280"/>
      <c r="AQ1274" s="280"/>
    </row>
    <row r="1275">
      <c r="E1275" s="246"/>
      <c r="F1275" s="246"/>
      <c r="G1275" s="1667"/>
      <c r="H1275" s="246"/>
      <c r="I1275" s="246"/>
      <c r="J1275" s="246"/>
      <c r="L1275" s="1668"/>
      <c r="M1275" s="280"/>
      <c r="N1275" s="246"/>
      <c r="O1275" s="1232"/>
      <c r="P1275" s="280"/>
      <c r="Q1275" s="280"/>
      <c r="Z1275" s="246"/>
      <c r="AA1275" s="280"/>
      <c r="AB1275" s="280"/>
      <c r="AC1275" s="280"/>
      <c r="AD1275" s="246"/>
      <c r="AE1275" s="246"/>
      <c r="AF1275" s="246"/>
      <c r="AG1275" s="246"/>
      <c r="AH1275" s="246"/>
      <c r="AI1275" s="246"/>
      <c r="AJ1275" s="246"/>
      <c r="AK1275" s="246"/>
      <c r="AL1275" s="246"/>
      <c r="AM1275" s="246"/>
      <c r="AN1275" s="246"/>
      <c r="AO1275" s="280"/>
      <c r="AP1275" s="280"/>
      <c r="AQ1275" s="280"/>
    </row>
    <row r="1276">
      <c r="E1276" s="246"/>
      <c r="F1276" s="246"/>
      <c r="G1276" s="1667"/>
      <c r="H1276" s="246"/>
      <c r="I1276" s="246"/>
      <c r="J1276" s="246"/>
      <c r="L1276" s="1668"/>
      <c r="M1276" s="280"/>
      <c r="N1276" s="246"/>
      <c r="O1276" s="1232"/>
      <c r="P1276" s="280"/>
      <c r="Q1276" s="280"/>
      <c r="Z1276" s="246"/>
      <c r="AA1276" s="280"/>
      <c r="AB1276" s="280"/>
      <c r="AC1276" s="280"/>
      <c r="AD1276" s="246"/>
      <c r="AE1276" s="246"/>
      <c r="AF1276" s="246"/>
      <c r="AG1276" s="246"/>
      <c r="AH1276" s="246"/>
      <c r="AI1276" s="246"/>
      <c r="AJ1276" s="246"/>
      <c r="AK1276" s="246"/>
      <c r="AL1276" s="246"/>
      <c r="AM1276" s="246"/>
      <c r="AN1276" s="246"/>
      <c r="AO1276" s="280"/>
      <c r="AP1276" s="280"/>
      <c r="AQ1276" s="280"/>
    </row>
    <row r="1277">
      <c r="E1277" s="246"/>
      <c r="F1277" s="246"/>
      <c r="G1277" s="1667"/>
      <c r="H1277" s="246"/>
      <c r="I1277" s="246"/>
      <c r="J1277" s="246"/>
      <c r="L1277" s="1668"/>
      <c r="M1277" s="280"/>
      <c r="N1277" s="246"/>
      <c r="O1277" s="1232"/>
      <c r="P1277" s="280"/>
      <c r="Q1277" s="280"/>
      <c r="Z1277" s="246"/>
      <c r="AA1277" s="280"/>
      <c r="AB1277" s="280"/>
      <c r="AC1277" s="280"/>
      <c r="AD1277" s="246"/>
      <c r="AE1277" s="246"/>
      <c r="AF1277" s="246"/>
      <c r="AG1277" s="246"/>
      <c r="AH1277" s="246"/>
      <c r="AI1277" s="246"/>
      <c r="AJ1277" s="246"/>
      <c r="AK1277" s="246"/>
      <c r="AL1277" s="246"/>
      <c r="AM1277" s="246"/>
      <c r="AN1277" s="246"/>
      <c r="AO1277" s="280"/>
      <c r="AP1277" s="280"/>
      <c r="AQ1277" s="280"/>
    </row>
    <row r="1278">
      <c r="E1278" s="246"/>
      <c r="F1278" s="246"/>
      <c r="G1278" s="1667"/>
      <c r="H1278" s="246"/>
      <c r="I1278" s="246"/>
      <c r="J1278" s="246"/>
      <c r="L1278" s="1668"/>
      <c r="M1278" s="280"/>
      <c r="N1278" s="246"/>
      <c r="O1278" s="1232"/>
      <c r="P1278" s="280"/>
      <c r="Q1278" s="280"/>
      <c r="Z1278" s="246"/>
      <c r="AA1278" s="280"/>
      <c r="AB1278" s="280"/>
      <c r="AC1278" s="280"/>
      <c r="AD1278" s="246"/>
      <c r="AE1278" s="246"/>
      <c r="AF1278" s="246"/>
      <c r="AG1278" s="246"/>
      <c r="AH1278" s="246"/>
      <c r="AI1278" s="246"/>
      <c r="AJ1278" s="246"/>
      <c r="AK1278" s="246"/>
      <c r="AL1278" s="246"/>
      <c r="AM1278" s="246"/>
      <c r="AN1278" s="246"/>
      <c r="AO1278" s="280"/>
      <c r="AP1278" s="280"/>
      <c r="AQ1278" s="280"/>
    </row>
    <row r="1279">
      <c r="E1279" s="246"/>
      <c r="F1279" s="246"/>
      <c r="G1279" s="1667"/>
      <c r="H1279" s="246"/>
      <c r="I1279" s="246"/>
      <c r="J1279" s="246"/>
      <c r="L1279" s="1668"/>
      <c r="M1279" s="280"/>
      <c r="N1279" s="246"/>
      <c r="O1279" s="1232"/>
      <c r="P1279" s="280"/>
      <c r="Q1279" s="280"/>
      <c r="Z1279" s="246"/>
      <c r="AA1279" s="280"/>
      <c r="AB1279" s="280"/>
      <c r="AC1279" s="280"/>
      <c r="AD1279" s="246"/>
      <c r="AE1279" s="246"/>
      <c r="AF1279" s="246"/>
      <c r="AG1279" s="246"/>
      <c r="AH1279" s="246"/>
      <c r="AI1279" s="246"/>
      <c r="AJ1279" s="246"/>
      <c r="AK1279" s="246"/>
      <c r="AL1279" s="246"/>
      <c r="AM1279" s="246"/>
      <c r="AN1279" s="246"/>
      <c r="AO1279" s="280"/>
      <c r="AP1279" s="280"/>
      <c r="AQ1279" s="280"/>
    </row>
    <row r="1280">
      <c r="E1280" s="246"/>
      <c r="F1280" s="246"/>
      <c r="G1280" s="1667"/>
      <c r="H1280" s="246"/>
      <c r="I1280" s="246"/>
      <c r="J1280" s="246"/>
      <c r="L1280" s="1668"/>
      <c r="M1280" s="280"/>
      <c r="N1280" s="246"/>
      <c r="O1280" s="1232"/>
      <c r="P1280" s="280"/>
      <c r="Q1280" s="280"/>
      <c r="Z1280" s="246"/>
      <c r="AA1280" s="280"/>
      <c r="AB1280" s="280"/>
      <c r="AC1280" s="280"/>
      <c r="AD1280" s="246"/>
      <c r="AE1280" s="246"/>
      <c r="AF1280" s="246"/>
      <c r="AG1280" s="246"/>
      <c r="AH1280" s="246"/>
      <c r="AI1280" s="246"/>
      <c r="AJ1280" s="246"/>
      <c r="AK1280" s="246"/>
      <c r="AL1280" s="246"/>
      <c r="AM1280" s="246"/>
      <c r="AN1280" s="246"/>
      <c r="AO1280" s="280"/>
      <c r="AP1280" s="280"/>
      <c r="AQ1280" s="280"/>
    </row>
    <row r="1281">
      <c r="E1281" s="246"/>
      <c r="F1281" s="246"/>
      <c r="G1281" s="1667"/>
      <c r="H1281" s="246"/>
      <c r="I1281" s="246"/>
      <c r="J1281" s="246"/>
      <c r="L1281" s="1668"/>
      <c r="M1281" s="280"/>
      <c r="N1281" s="246"/>
      <c r="O1281" s="1232"/>
      <c r="P1281" s="280"/>
      <c r="Q1281" s="280"/>
      <c r="Z1281" s="246"/>
      <c r="AA1281" s="280"/>
      <c r="AB1281" s="280"/>
      <c r="AC1281" s="280"/>
      <c r="AD1281" s="246"/>
      <c r="AE1281" s="246"/>
      <c r="AF1281" s="246"/>
      <c r="AG1281" s="246"/>
      <c r="AH1281" s="246"/>
      <c r="AI1281" s="246"/>
      <c r="AJ1281" s="246"/>
      <c r="AK1281" s="246"/>
      <c r="AL1281" s="246"/>
      <c r="AM1281" s="246"/>
      <c r="AN1281" s="246"/>
      <c r="AO1281" s="280"/>
      <c r="AP1281" s="280"/>
      <c r="AQ1281" s="280"/>
    </row>
    <row r="1282">
      <c r="E1282" s="246"/>
      <c r="F1282" s="246"/>
      <c r="G1282" s="1667"/>
      <c r="H1282" s="246"/>
      <c r="I1282" s="246"/>
      <c r="J1282" s="246"/>
      <c r="L1282" s="1668"/>
      <c r="M1282" s="280"/>
      <c r="N1282" s="246"/>
      <c r="O1282" s="1232"/>
      <c r="P1282" s="280"/>
      <c r="Q1282" s="280"/>
      <c r="Z1282" s="246"/>
      <c r="AA1282" s="280"/>
      <c r="AB1282" s="280"/>
      <c r="AC1282" s="280"/>
      <c r="AD1282" s="246"/>
      <c r="AE1282" s="246"/>
      <c r="AF1282" s="246"/>
      <c r="AG1282" s="246"/>
      <c r="AH1282" s="246"/>
      <c r="AI1282" s="246"/>
      <c r="AJ1282" s="246"/>
      <c r="AK1282" s="246"/>
      <c r="AL1282" s="246"/>
      <c r="AM1282" s="246"/>
      <c r="AN1282" s="246"/>
      <c r="AO1282" s="280"/>
      <c r="AP1282" s="280"/>
      <c r="AQ1282" s="280"/>
    </row>
    <row r="1283">
      <c r="E1283" s="246"/>
      <c r="F1283" s="246"/>
      <c r="G1283" s="1667"/>
      <c r="H1283" s="246"/>
      <c r="I1283" s="246"/>
      <c r="J1283" s="246"/>
      <c r="L1283" s="1668"/>
      <c r="M1283" s="280"/>
      <c r="N1283" s="246"/>
      <c r="O1283" s="1232"/>
      <c r="P1283" s="280"/>
      <c r="Q1283" s="280"/>
      <c r="Z1283" s="246"/>
      <c r="AA1283" s="280"/>
      <c r="AB1283" s="280"/>
      <c r="AC1283" s="280"/>
      <c r="AD1283" s="246"/>
      <c r="AE1283" s="246"/>
      <c r="AF1283" s="246"/>
      <c r="AG1283" s="246"/>
      <c r="AH1283" s="246"/>
      <c r="AI1283" s="246"/>
      <c r="AJ1283" s="246"/>
      <c r="AK1283" s="246"/>
      <c r="AL1283" s="246"/>
      <c r="AM1283" s="246"/>
      <c r="AN1283" s="246"/>
      <c r="AO1283" s="280"/>
      <c r="AP1283" s="280"/>
      <c r="AQ1283" s="280"/>
    </row>
    <row r="1284">
      <c r="E1284" s="246"/>
      <c r="F1284" s="246"/>
      <c r="G1284" s="1667"/>
      <c r="H1284" s="246"/>
      <c r="I1284" s="246"/>
      <c r="J1284" s="246"/>
      <c r="L1284" s="1668"/>
      <c r="M1284" s="280"/>
      <c r="N1284" s="246"/>
      <c r="O1284" s="1232"/>
      <c r="P1284" s="280"/>
      <c r="Q1284" s="280"/>
      <c r="Z1284" s="246"/>
      <c r="AA1284" s="280"/>
      <c r="AB1284" s="280"/>
      <c r="AC1284" s="280"/>
      <c r="AD1284" s="246"/>
      <c r="AE1284" s="246"/>
      <c r="AF1284" s="246"/>
      <c r="AG1284" s="246"/>
      <c r="AH1284" s="246"/>
      <c r="AI1284" s="246"/>
      <c r="AJ1284" s="246"/>
      <c r="AK1284" s="246"/>
      <c r="AL1284" s="246"/>
      <c r="AM1284" s="246"/>
      <c r="AN1284" s="246"/>
      <c r="AO1284" s="280"/>
      <c r="AP1284" s="280"/>
      <c r="AQ1284" s="280"/>
    </row>
    <row r="1285">
      <c r="E1285" s="246"/>
      <c r="F1285" s="246"/>
      <c r="G1285" s="1667"/>
      <c r="H1285" s="246"/>
      <c r="I1285" s="246"/>
      <c r="J1285" s="246"/>
      <c r="L1285" s="1668"/>
      <c r="M1285" s="280"/>
      <c r="N1285" s="246"/>
      <c r="O1285" s="1232"/>
      <c r="P1285" s="280"/>
      <c r="Q1285" s="280"/>
      <c r="Z1285" s="246"/>
      <c r="AA1285" s="280"/>
      <c r="AB1285" s="280"/>
      <c r="AC1285" s="280"/>
      <c r="AD1285" s="246"/>
      <c r="AE1285" s="246"/>
      <c r="AF1285" s="246"/>
      <c r="AG1285" s="246"/>
      <c r="AH1285" s="246"/>
      <c r="AI1285" s="246"/>
      <c r="AJ1285" s="246"/>
      <c r="AK1285" s="246"/>
      <c r="AL1285" s="246"/>
      <c r="AM1285" s="246"/>
      <c r="AN1285" s="246"/>
      <c r="AO1285" s="280"/>
      <c r="AP1285" s="280"/>
      <c r="AQ1285" s="280"/>
    </row>
    <row r="1286">
      <c r="E1286" s="246"/>
      <c r="F1286" s="246"/>
      <c r="G1286" s="1667"/>
      <c r="H1286" s="246"/>
      <c r="I1286" s="246"/>
      <c r="J1286" s="246"/>
      <c r="L1286" s="1668"/>
      <c r="M1286" s="280"/>
      <c r="N1286" s="246"/>
      <c r="O1286" s="1232"/>
      <c r="P1286" s="280"/>
      <c r="Q1286" s="280"/>
      <c r="Z1286" s="246"/>
      <c r="AA1286" s="280"/>
      <c r="AB1286" s="280"/>
      <c r="AC1286" s="280"/>
      <c r="AD1286" s="246"/>
      <c r="AE1286" s="246"/>
      <c r="AF1286" s="246"/>
      <c r="AG1286" s="246"/>
      <c r="AH1286" s="246"/>
      <c r="AI1286" s="246"/>
      <c r="AJ1286" s="246"/>
      <c r="AK1286" s="246"/>
      <c r="AL1286" s="246"/>
      <c r="AM1286" s="246"/>
      <c r="AN1286" s="246"/>
      <c r="AO1286" s="280"/>
      <c r="AP1286" s="280"/>
      <c r="AQ1286" s="280"/>
    </row>
    <row r="1287">
      <c r="E1287" s="246"/>
      <c r="F1287" s="246"/>
      <c r="G1287" s="1667"/>
      <c r="H1287" s="246"/>
      <c r="I1287" s="246"/>
      <c r="J1287" s="246"/>
      <c r="L1287" s="1668"/>
      <c r="M1287" s="280"/>
      <c r="N1287" s="246"/>
      <c r="O1287" s="1232"/>
      <c r="P1287" s="280"/>
      <c r="Q1287" s="280"/>
      <c r="Z1287" s="246"/>
      <c r="AA1287" s="280"/>
      <c r="AB1287" s="280"/>
      <c r="AC1287" s="280"/>
      <c r="AD1287" s="246"/>
      <c r="AE1287" s="246"/>
      <c r="AF1287" s="246"/>
      <c r="AG1287" s="246"/>
      <c r="AH1287" s="246"/>
      <c r="AI1287" s="246"/>
      <c r="AJ1287" s="246"/>
      <c r="AK1287" s="246"/>
      <c r="AL1287" s="246"/>
      <c r="AM1287" s="246"/>
      <c r="AN1287" s="246"/>
      <c r="AO1287" s="280"/>
      <c r="AP1287" s="280"/>
      <c r="AQ1287" s="280"/>
    </row>
    <row r="1288">
      <c r="E1288" s="246"/>
      <c r="F1288" s="246"/>
      <c r="G1288" s="1667"/>
      <c r="H1288" s="246"/>
      <c r="I1288" s="246"/>
      <c r="J1288" s="246"/>
      <c r="L1288" s="1668"/>
      <c r="M1288" s="280"/>
      <c r="N1288" s="246"/>
      <c r="O1288" s="1232"/>
      <c r="P1288" s="280"/>
      <c r="Q1288" s="280"/>
      <c r="Z1288" s="246"/>
      <c r="AA1288" s="280"/>
      <c r="AB1288" s="280"/>
      <c r="AC1288" s="280"/>
      <c r="AD1288" s="246"/>
      <c r="AE1288" s="246"/>
      <c r="AF1288" s="246"/>
      <c r="AG1288" s="246"/>
      <c r="AH1288" s="246"/>
      <c r="AI1288" s="246"/>
      <c r="AJ1288" s="246"/>
      <c r="AK1288" s="246"/>
      <c r="AL1288" s="246"/>
      <c r="AM1288" s="246"/>
      <c r="AN1288" s="246"/>
      <c r="AO1288" s="280"/>
      <c r="AP1288" s="280"/>
      <c r="AQ1288" s="280"/>
    </row>
    <row r="1289">
      <c r="E1289" s="246"/>
      <c r="F1289" s="246"/>
      <c r="G1289" s="1667"/>
      <c r="H1289" s="246"/>
      <c r="I1289" s="246"/>
      <c r="J1289" s="246"/>
      <c r="L1289" s="1668"/>
      <c r="M1289" s="280"/>
      <c r="N1289" s="246"/>
      <c r="O1289" s="1232"/>
      <c r="P1289" s="280"/>
      <c r="Q1289" s="280"/>
      <c r="Z1289" s="246"/>
      <c r="AA1289" s="280"/>
      <c r="AB1289" s="280"/>
      <c r="AC1289" s="280"/>
      <c r="AD1289" s="246"/>
      <c r="AE1289" s="246"/>
      <c r="AF1289" s="246"/>
      <c r="AG1289" s="246"/>
      <c r="AH1289" s="246"/>
      <c r="AI1289" s="246"/>
      <c r="AJ1289" s="246"/>
      <c r="AK1289" s="246"/>
      <c r="AL1289" s="246"/>
      <c r="AM1289" s="246"/>
      <c r="AN1289" s="246"/>
      <c r="AO1289" s="280"/>
      <c r="AP1289" s="280"/>
      <c r="AQ1289" s="280"/>
    </row>
    <row r="1290">
      <c r="E1290" s="246"/>
      <c r="F1290" s="246"/>
      <c r="G1290" s="1667"/>
      <c r="H1290" s="246"/>
      <c r="I1290" s="246"/>
      <c r="J1290" s="246"/>
      <c r="L1290" s="1668"/>
      <c r="M1290" s="280"/>
      <c r="N1290" s="246"/>
      <c r="O1290" s="1232"/>
      <c r="P1290" s="280"/>
      <c r="Q1290" s="280"/>
      <c r="Z1290" s="246"/>
      <c r="AA1290" s="280"/>
      <c r="AB1290" s="280"/>
      <c r="AC1290" s="280"/>
      <c r="AD1290" s="246"/>
      <c r="AE1290" s="246"/>
      <c r="AF1290" s="246"/>
      <c r="AG1290" s="246"/>
      <c r="AH1290" s="246"/>
      <c r="AI1290" s="246"/>
      <c r="AJ1290" s="246"/>
      <c r="AK1290" s="246"/>
      <c r="AL1290" s="246"/>
      <c r="AM1290" s="246"/>
      <c r="AN1290" s="246"/>
      <c r="AO1290" s="280"/>
      <c r="AP1290" s="280"/>
      <c r="AQ1290" s="280"/>
    </row>
    <row r="1291">
      <c r="E1291" s="246"/>
      <c r="F1291" s="246"/>
      <c r="G1291" s="1667"/>
      <c r="H1291" s="246"/>
      <c r="I1291" s="246"/>
      <c r="J1291" s="246"/>
      <c r="L1291" s="1668"/>
      <c r="M1291" s="280"/>
      <c r="N1291" s="246"/>
      <c r="O1291" s="1232"/>
      <c r="P1291" s="280"/>
      <c r="Q1291" s="280"/>
      <c r="Z1291" s="246"/>
      <c r="AA1291" s="280"/>
      <c r="AB1291" s="280"/>
      <c r="AC1291" s="280"/>
      <c r="AD1291" s="246"/>
      <c r="AE1291" s="246"/>
      <c r="AF1291" s="246"/>
      <c r="AG1291" s="246"/>
      <c r="AH1291" s="246"/>
      <c r="AI1291" s="246"/>
      <c r="AJ1291" s="246"/>
      <c r="AK1291" s="246"/>
      <c r="AL1291" s="246"/>
      <c r="AM1291" s="246"/>
      <c r="AN1291" s="246"/>
      <c r="AO1291" s="280"/>
      <c r="AP1291" s="280"/>
      <c r="AQ1291" s="280"/>
    </row>
    <row r="1292">
      <c r="E1292" s="246"/>
      <c r="F1292" s="246"/>
      <c r="G1292" s="1667"/>
      <c r="H1292" s="246"/>
      <c r="I1292" s="246"/>
      <c r="J1292" s="246"/>
      <c r="L1292" s="1668"/>
      <c r="M1292" s="280"/>
      <c r="N1292" s="246"/>
      <c r="O1292" s="1232"/>
      <c r="P1292" s="280"/>
      <c r="Q1292" s="280"/>
      <c r="Z1292" s="246"/>
      <c r="AA1292" s="280"/>
      <c r="AB1292" s="280"/>
      <c r="AC1292" s="280"/>
      <c r="AD1292" s="246"/>
      <c r="AE1292" s="246"/>
      <c r="AF1292" s="246"/>
      <c r="AG1292" s="246"/>
      <c r="AH1292" s="246"/>
      <c r="AI1292" s="246"/>
      <c r="AJ1292" s="246"/>
      <c r="AK1292" s="246"/>
      <c r="AL1292" s="246"/>
      <c r="AM1292" s="246"/>
      <c r="AN1292" s="246"/>
      <c r="AO1292" s="280"/>
      <c r="AP1292" s="280"/>
      <c r="AQ1292" s="280"/>
    </row>
    <row r="1293">
      <c r="E1293" s="246"/>
      <c r="F1293" s="246"/>
      <c r="G1293" s="1667"/>
      <c r="H1293" s="246"/>
      <c r="I1293" s="246"/>
      <c r="J1293" s="246"/>
      <c r="L1293" s="1668"/>
      <c r="M1293" s="280"/>
      <c r="N1293" s="246"/>
      <c r="O1293" s="1232"/>
      <c r="P1293" s="280"/>
      <c r="Q1293" s="280"/>
      <c r="Z1293" s="246"/>
      <c r="AA1293" s="280"/>
      <c r="AB1293" s="280"/>
      <c r="AC1293" s="280"/>
      <c r="AD1293" s="246"/>
      <c r="AE1293" s="246"/>
      <c r="AF1293" s="246"/>
      <c r="AG1293" s="246"/>
      <c r="AH1293" s="246"/>
      <c r="AI1293" s="246"/>
      <c r="AJ1293" s="246"/>
      <c r="AK1293" s="246"/>
      <c r="AL1293" s="246"/>
      <c r="AM1293" s="246"/>
      <c r="AN1293" s="246"/>
      <c r="AO1293" s="280"/>
      <c r="AP1293" s="280"/>
      <c r="AQ1293" s="280"/>
    </row>
    <row r="1294">
      <c r="E1294" s="246"/>
      <c r="F1294" s="246"/>
      <c r="G1294" s="1667"/>
      <c r="H1294" s="246"/>
      <c r="I1294" s="246"/>
      <c r="J1294" s="246"/>
      <c r="L1294" s="1668"/>
      <c r="M1294" s="280"/>
      <c r="N1294" s="246"/>
      <c r="O1294" s="1232"/>
      <c r="P1294" s="280"/>
      <c r="Q1294" s="280"/>
      <c r="Z1294" s="246"/>
      <c r="AA1294" s="280"/>
      <c r="AB1294" s="280"/>
      <c r="AC1294" s="280"/>
      <c r="AD1294" s="246"/>
      <c r="AE1294" s="246"/>
      <c r="AF1294" s="246"/>
      <c r="AG1294" s="246"/>
      <c r="AH1294" s="246"/>
      <c r="AI1294" s="246"/>
      <c r="AJ1294" s="246"/>
      <c r="AK1294" s="246"/>
      <c r="AL1294" s="246"/>
      <c r="AM1294" s="246"/>
      <c r="AN1294" s="246"/>
      <c r="AO1294" s="280"/>
      <c r="AP1294" s="280"/>
      <c r="AQ1294" s="280"/>
    </row>
    <row r="1295">
      <c r="E1295" s="246"/>
      <c r="F1295" s="246"/>
      <c r="G1295" s="1667"/>
      <c r="H1295" s="246"/>
      <c r="I1295" s="246"/>
      <c r="J1295" s="246"/>
      <c r="L1295" s="1668"/>
      <c r="M1295" s="280"/>
      <c r="N1295" s="246"/>
      <c r="O1295" s="1232"/>
      <c r="P1295" s="280"/>
      <c r="Q1295" s="280"/>
      <c r="Z1295" s="246"/>
      <c r="AA1295" s="280"/>
      <c r="AB1295" s="280"/>
      <c r="AC1295" s="280"/>
      <c r="AD1295" s="246"/>
      <c r="AE1295" s="246"/>
      <c r="AF1295" s="246"/>
      <c r="AG1295" s="246"/>
      <c r="AH1295" s="246"/>
      <c r="AI1295" s="246"/>
      <c r="AJ1295" s="246"/>
      <c r="AK1295" s="246"/>
      <c r="AL1295" s="246"/>
      <c r="AM1295" s="246"/>
      <c r="AN1295" s="246"/>
      <c r="AO1295" s="280"/>
      <c r="AP1295" s="280"/>
      <c r="AQ1295" s="280"/>
    </row>
    <row r="1296">
      <c r="E1296" s="246"/>
      <c r="F1296" s="246"/>
      <c r="G1296" s="1667"/>
      <c r="H1296" s="246"/>
      <c r="I1296" s="246"/>
      <c r="J1296" s="246"/>
      <c r="L1296" s="1668"/>
      <c r="M1296" s="280"/>
      <c r="N1296" s="246"/>
      <c r="O1296" s="1232"/>
      <c r="P1296" s="280"/>
      <c r="Q1296" s="280"/>
      <c r="Z1296" s="246"/>
      <c r="AA1296" s="280"/>
      <c r="AB1296" s="280"/>
      <c r="AC1296" s="280"/>
      <c r="AD1296" s="246"/>
      <c r="AE1296" s="246"/>
      <c r="AF1296" s="246"/>
      <c r="AG1296" s="246"/>
      <c r="AH1296" s="246"/>
      <c r="AI1296" s="246"/>
      <c r="AJ1296" s="246"/>
      <c r="AK1296" s="246"/>
      <c r="AL1296" s="246"/>
      <c r="AM1296" s="246"/>
      <c r="AN1296" s="246"/>
      <c r="AO1296" s="280"/>
      <c r="AP1296" s="280"/>
      <c r="AQ1296" s="280"/>
    </row>
    <row r="1297">
      <c r="E1297" s="246"/>
      <c r="F1297" s="246"/>
      <c r="G1297" s="1667"/>
      <c r="H1297" s="246"/>
      <c r="I1297" s="246"/>
      <c r="J1297" s="246"/>
      <c r="L1297" s="1668"/>
      <c r="M1297" s="280"/>
      <c r="N1297" s="246"/>
      <c r="O1297" s="1232"/>
      <c r="P1297" s="280"/>
      <c r="Q1297" s="280"/>
      <c r="Z1297" s="246"/>
      <c r="AA1297" s="280"/>
      <c r="AB1297" s="280"/>
      <c r="AC1297" s="280"/>
      <c r="AD1297" s="246"/>
      <c r="AE1297" s="246"/>
      <c r="AF1297" s="246"/>
      <c r="AG1297" s="246"/>
      <c r="AH1297" s="246"/>
      <c r="AI1297" s="246"/>
      <c r="AJ1297" s="246"/>
      <c r="AK1297" s="246"/>
      <c r="AL1297" s="246"/>
      <c r="AM1297" s="246"/>
      <c r="AN1297" s="246"/>
      <c r="AO1297" s="280"/>
      <c r="AP1297" s="280"/>
      <c r="AQ1297" s="280"/>
    </row>
    <row r="1298">
      <c r="E1298" s="246"/>
      <c r="F1298" s="246"/>
      <c r="G1298" s="1667"/>
      <c r="H1298" s="246"/>
      <c r="I1298" s="246"/>
      <c r="J1298" s="246"/>
      <c r="L1298" s="1668"/>
      <c r="M1298" s="280"/>
      <c r="N1298" s="246"/>
      <c r="O1298" s="1232"/>
      <c r="P1298" s="280"/>
      <c r="Q1298" s="280"/>
      <c r="Z1298" s="246"/>
      <c r="AA1298" s="280"/>
      <c r="AB1298" s="280"/>
      <c r="AC1298" s="280"/>
      <c r="AD1298" s="246"/>
      <c r="AE1298" s="246"/>
      <c r="AF1298" s="246"/>
      <c r="AG1298" s="246"/>
      <c r="AH1298" s="246"/>
      <c r="AI1298" s="246"/>
      <c r="AJ1298" s="246"/>
      <c r="AK1298" s="246"/>
      <c r="AL1298" s="246"/>
      <c r="AM1298" s="246"/>
      <c r="AN1298" s="246"/>
      <c r="AO1298" s="280"/>
      <c r="AP1298" s="280"/>
      <c r="AQ1298" s="280"/>
    </row>
    <row r="1299">
      <c r="E1299" s="246"/>
      <c r="F1299" s="246"/>
      <c r="G1299" s="1667"/>
      <c r="H1299" s="246"/>
      <c r="I1299" s="246"/>
      <c r="J1299" s="246"/>
      <c r="L1299" s="1668"/>
      <c r="M1299" s="280"/>
      <c r="N1299" s="246"/>
      <c r="O1299" s="1232"/>
      <c r="P1299" s="280"/>
      <c r="Q1299" s="280"/>
      <c r="Z1299" s="246"/>
      <c r="AA1299" s="280"/>
      <c r="AB1299" s="280"/>
      <c r="AC1299" s="280"/>
      <c r="AD1299" s="246"/>
      <c r="AE1299" s="246"/>
      <c r="AF1299" s="246"/>
      <c r="AG1299" s="246"/>
      <c r="AH1299" s="246"/>
      <c r="AI1299" s="246"/>
      <c r="AJ1299" s="246"/>
      <c r="AK1299" s="246"/>
      <c r="AL1299" s="246"/>
      <c r="AM1299" s="246"/>
      <c r="AN1299" s="246"/>
      <c r="AO1299" s="280"/>
      <c r="AP1299" s="280"/>
      <c r="AQ1299" s="280"/>
    </row>
    <row r="1300">
      <c r="E1300" s="246"/>
      <c r="F1300" s="246"/>
      <c r="G1300" s="1667"/>
      <c r="H1300" s="246"/>
      <c r="I1300" s="246"/>
      <c r="J1300" s="246"/>
      <c r="L1300" s="1668"/>
      <c r="M1300" s="280"/>
      <c r="N1300" s="246"/>
      <c r="O1300" s="1232"/>
      <c r="P1300" s="280"/>
      <c r="Q1300" s="280"/>
      <c r="Z1300" s="246"/>
      <c r="AA1300" s="280"/>
      <c r="AB1300" s="280"/>
      <c r="AC1300" s="280"/>
      <c r="AD1300" s="246"/>
      <c r="AE1300" s="246"/>
      <c r="AF1300" s="246"/>
      <c r="AG1300" s="246"/>
      <c r="AH1300" s="246"/>
      <c r="AI1300" s="246"/>
      <c r="AJ1300" s="246"/>
      <c r="AK1300" s="246"/>
      <c r="AL1300" s="246"/>
      <c r="AM1300" s="246"/>
      <c r="AN1300" s="246"/>
      <c r="AO1300" s="280"/>
      <c r="AP1300" s="280"/>
      <c r="AQ1300" s="280"/>
    </row>
    <row r="1301">
      <c r="E1301" s="246"/>
      <c r="F1301" s="246"/>
      <c r="G1301" s="1667"/>
      <c r="H1301" s="246"/>
      <c r="I1301" s="246"/>
      <c r="J1301" s="246"/>
      <c r="L1301" s="1668"/>
      <c r="M1301" s="280"/>
      <c r="N1301" s="246"/>
      <c r="O1301" s="1232"/>
      <c r="P1301" s="280"/>
      <c r="Q1301" s="280"/>
      <c r="Z1301" s="246"/>
      <c r="AA1301" s="280"/>
      <c r="AB1301" s="280"/>
      <c r="AC1301" s="280"/>
      <c r="AD1301" s="246"/>
      <c r="AE1301" s="246"/>
      <c r="AF1301" s="246"/>
      <c r="AG1301" s="246"/>
      <c r="AH1301" s="246"/>
      <c r="AI1301" s="246"/>
      <c r="AJ1301" s="246"/>
      <c r="AK1301" s="246"/>
      <c r="AL1301" s="246"/>
      <c r="AM1301" s="246"/>
      <c r="AN1301" s="246"/>
      <c r="AO1301" s="280"/>
      <c r="AP1301" s="280"/>
      <c r="AQ1301" s="280"/>
    </row>
    <row r="1302">
      <c r="E1302" s="246"/>
      <c r="F1302" s="246"/>
      <c r="G1302" s="1667"/>
      <c r="H1302" s="246"/>
      <c r="I1302" s="246"/>
      <c r="J1302" s="246"/>
      <c r="L1302" s="1668"/>
      <c r="M1302" s="280"/>
      <c r="N1302" s="246"/>
      <c r="O1302" s="1232"/>
      <c r="P1302" s="280"/>
      <c r="Q1302" s="280"/>
      <c r="Z1302" s="246"/>
      <c r="AA1302" s="280"/>
      <c r="AB1302" s="280"/>
      <c r="AC1302" s="280"/>
      <c r="AD1302" s="246"/>
      <c r="AE1302" s="246"/>
      <c r="AF1302" s="246"/>
      <c r="AG1302" s="246"/>
      <c r="AH1302" s="246"/>
      <c r="AI1302" s="246"/>
      <c r="AJ1302" s="246"/>
      <c r="AK1302" s="246"/>
      <c r="AL1302" s="246"/>
      <c r="AM1302" s="246"/>
      <c r="AN1302" s="246"/>
      <c r="AO1302" s="280"/>
      <c r="AP1302" s="280"/>
      <c r="AQ1302" s="280"/>
    </row>
    <row r="1303">
      <c r="E1303" s="246"/>
      <c r="F1303" s="246"/>
      <c r="G1303" s="1667"/>
      <c r="H1303" s="246"/>
      <c r="I1303" s="246"/>
      <c r="J1303" s="246"/>
      <c r="L1303" s="1668"/>
      <c r="M1303" s="280"/>
      <c r="N1303" s="246"/>
      <c r="O1303" s="1232"/>
      <c r="P1303" s="280"/>
      <c r="Q1303" s="280"/>
      <c r="Z1303" s="246"/>
      <c r="AA1303" s="280"/>
      <c r="AB1303" s="280"/>
      <c r="AC1303" s="280"/>
      <c r="AD1303" s="246"/>
      <c r="AE1303" s="246"/>
      <c r="AF1303" s="246"/>
      <c r="AG1303" s="246"/>
      <c r="AH1303" s="246"/>
      <c r="AI1303" s="246"/>
      <c r="AJ1303" s="246"/>
      <c r="AK1303" s="246"/>
      <c r="AL1303" s="246"/>
      <c r="AM1303" s="246"/>
      <c r="AN1303" s="246"/>
      <c r="AO1303" s="280"/>
      <c r="AP1303" s="280"/>
      <c r="AQ1303" s="280"/>
    </row>
    <row r="1304">
      <c r="E1304" s="246"/>
      <c r="F1304" s="246"/>
      <c r="G1304" s="1667"/>
      <c r="H1304" s="246"/>
      <c r="I1304" s="246"/>
      <c r="J1304" s="246"/>
      <c r="L1304" s="1668"/>
      <c r="M1304" s="280"/>
      <c r="N1304" s="246"/>
      <c r="O1304" s="1232"/>
      <c r="P1304" s="280"/>
      <c r="Q1304" s="280"/>
      <c r="Z1304" s="246"/>
      <c r="AA1304" s="280"/>
      <c r="AB1304" s="280"/>
      <c r="AC1304" s="280"/>
      <c r="AD1304" s="246"/>
      <c r="AE1304" s="246"/>
      <c r="AF1304" s="246"/>
      <c r="AG1304" s="246"/>
      <c r="AH1304" s="246"/>
      <c r="AI1304" s="246"/>
      <c r="AJ1304" s="246"/>
      <c r="AK1304" s="246"/>
      <c r="AL1304" s="246"/>
      <c r="AM1304" s="246"/>
      <c r="AN1304" s="246"/>
      <c r="AO1304" s="280"/>
      <c r="AP1304" s="280"/>
      <c r="AQ1304" s="280"/>
    </row>
    <row r="1305">
      <c r="E1305" s="246"/>
      <c r="F1305" s="246"/>
      <c r="G1305" s="1667"/>
      <c r="H1305" s="246"/>
      <c r="I1305" s="246"/>
      <c r="J1305" s="246"/>
      <c r="L1305" s="1668"/>
      <c r="M1305" s="280"/>
      <c r="N1305" s="246"/>
      <c r="O1305" s="1232"/>
      <c r="P1305" s="280"/>
      <c r="Q1305" s="280"/>
      <c r="Z1305" s="246"/>
      <c r="AA1305" s="280"/>
      <c r="AB1305" s="280"/>
      <c r="AC1305" s="280"/>
      <c r="AD1305" s="246"/>
      <c r="AE1305" s="246"/>
      <c r="AF1305" s="246"/>
      <c r="AG1305" s="246"/>
      <c r="AH1305" s="246"/>
      <c r="AI1305" s="246"/>
      <c r="AJ1305" s="246"/>
      <c r="AK1305" s="246"/>
      <c r="AL1305" s="246"/>
      <c r="AM1305" s="246"/>
      <c r="AN1305" s="246"/>
      <c r="AO1305" s="280"/>
      <c r="AP1305" s="280"/>
      <c r="AQ1305" s="280"/>
    </row>
    <row r="1306">
      <c r="E1306" s="246"/>
      <c r="F1306" s="246"/>
      <c r="G1306" s="1667"/>
      <c r="H1306" s="246"/>
      <c r="I1306" s="246"/>
      <c r="J1306" s="246"/>
      <c r="L1306" s="1668"/>
      <c r="M1306" s="280"/>
      <c r="N1306" s="246"/>
      <c r="O1306" s="1232"/>
      <c r="P1306" s="280"/>
      <c r="Q1306" s="280"/>
      <c r="Z1306" s="246"/>
      <c r="AA1306" s="280"/>
      <c r="AB1306" s="280"/>
      <c r="AC1306" s="280"/>
      <c r="AD1306" s="246"/>
      <c r="AE1306" s="246"/>
      <c r="AF1306" s="246"/>
      <c r="AG1306" s="246"/>
      <c r="AH1306" s="246"/>
      <c r="AI1306" s="246"/>
      <c r="AJ1306" s="246"/>
      <c r="AK1306" s="246"/>
      <c r="AL1306" s="246"/>
      <c r="AM1306" s="246"/>
      <c r="AN1306" s="246"/>
      <c r="AO1306" s="280"/>
      <c r="AP1306" s="280"/>
      <c r="AQ1306" s="280"/>
    </row>
    <row r="1307">
      <c r="E1307" s="246"/>
      <c r="F1307" s="246"/>
      <c r="G1307" s="1667"/>
      <c r="H1307" s="246"/>
      <c r="I1307" s="246"/>
      <c r="J1307" s="246"/>
      <c r="L1307" s="1668"/>
      <c r="M1307" s="280"/>
      <c r="N1307" s="246"/>
      <c r="O1307" s="1232"/>
      <c r="P1307" s="280"/>
      <c r="Q1307" s="280"/>
      <c r="Z1307" s="246"/>
      <c r="AA1307" s="280"/>
      <c r="AB1307" s="280"/>
      <c r="AC1307" s="280"/>
      <c r="AD1307" s="246"/>
      <c r="AE1307" s="246"/>
      <c r="AF1307" s="246"/>
      <c r="AG1307" s="246"/>
      <c r="AH1307" s="246"/>
      <c r="AI1307" s="246"/>
      <c r="AJ1307" s="246"/>
      <c r="AK1307" s="246"/>
      <c r="AL1307" s="246"/>
      <c r="AM1307" s="246"/>
      <c r="AN1307" s="246"/>
      <c r="AO1307" s="280"/>
      <c r="AP1307" s="280"/>
      <c r="AQ1307" s="280"/>
    </row>
    <row r="1308">
      <c r="E1308" s="246"/>
      <c r="F1308" s="246"/>
      <c r="G1308" s="1667"/>
      <c r="H1308" s="246"/>
      <c r="I1308" s="246"/>
      <c r="J1308" s="246"/>
      <c r="L1308" s="1668"/>
      <c r="M1308" s="280"/>
      <c r="N1308" s="246"/>
      <c r="O1308" s="1232"/>
      <c r="P1308" s="280"/>
      <c r="Q1308" s="280"/>
      <c r="Z1308" s="246"/>
      <c r="AA1308" s="280"/>
      <c r="AB1308" s="280"/>
      <c r="AC1308" s="280"/>
      <c r="AD1308" s="246"/>
      <c r="AE1308" s="246"/>
      <c r="AF1308" s="246"/>
      <c r="AG1308" s="246"/>
      <c r="AH1308" s="246"/>
      <c r="AI1308" s="246"/>
      <c r="AJ1308" s="246"/>
      <c r="AK1308" s="246"/>
      <c r="AL1308" s="246"/>
      <c r="AM1308" s="246"/>
      <c r="AN1308" s="246"/>
      <c r="AO1308" s="280"/>
      <c r="AP1308" s="280"/>
      <c r="AQ1308" s="280"/>
    </row>
  </sheetData>
  <autoFilter ref="$A$3:$AO$89"/>
  <customSheetViews>
    <customSheetView guid="{9583C01F-A450-4481-AF21-7EDEDAD1FF32}" filter="1" showAutoFilter="1">
      <autoFilter ref="$I$3:$K$422"/>
    </customSheetView>
    <customSheetView guid="{7819EBC4-2CBD-4CFF-8D7C-60A4DD43B7CF}" filter="1" showAutoFilter="1">
      <autoFilter ref="$AC$394:$AC$422"/>
    </customSheetView>
  </customSheetViews>
  <mergeCells count="1">
    <mergeCell ref="A2:D2"/>
  </mergeCells>
  <conditionalFormatting sqref="AM454">
    <cfRule type="cellIs" dxfId="1" priority="1" operator="equal">
      <formula>"VENCIDO!"</formula>
    </cfRule>
  </conditionalFormatting>
  <conditionalFormatting sqref="AM440:AM446 AM451:AM453">
    <cfRule type="cellIs" dxfId="1" priority="2" operator="equal">
      <formula>"VENCIDO!"</formula>
    </cfRule>
  </conditionalFormatting>
  <dataValidations>
    <dataValidation type="list" allowBlank="1" sqref="Q62 P93:P95">
      <formula1>"Mery,Mechi,Pao,Rosario,Caro,Alex"</formula1>
    </dataValidation>
  </dataValidations>
  <hyperlinks>
    <hyperlink r:id="rId2" ref="V4"/>
    <hyperlink r:id="rId3" ref="V5"/>
    <hyperlink r:id="rId4" ref="V6"/>
    <hyperlink r:id="rId5" ref="V7"/>
    <hyperlink r:id="rId6" ref="V8"/>
    <hyperlink r:id="rId7" ref="V9"/>
    <hyperlink r:id="rId8" ref="V10"/>
    <hyperlink r:id="rId9" ref="V11"/>
    <hyperlink r:id="rId10" ref="V12"/>
    <hyperlink r:id="rId11" ref="V13"/>
    <hyperlink r:id="rId12" ref="V14"/>
    <hyperlink r:id="rId13" ref="V15"/>
    <hyperlink r:id="rId14" ref="V16"/>
    <hyperlink r:id="rId15" ref="V17"/>
    <hyperlink r:id="rId16" ref="V18"/>
    <hyperlink r:id="rId17" ref="V19"/>
    <hyperlink r:id="rId18" ref="V20"/>
    <hyperlink r:id="rId19" ref="V21"/>
    <hyperlink r:id="rId20" ref="V22"/>
    <hyperlink r:id="rId21" ref="V23"/>
    <hyperlink r:id="rId22" ref="V24"/>
    <hyperlink r:id="rId23" ref="V25"/>
    <hyperlink r:id="rId24" ref="V26"/>
    <hyperlink r:id="rId25" ref="V27"/>
    <hyperlink r:id="rId26" ref="V28"/>
    <hyperlink r:id="rId27" ref="V29"/>
    <hyperlink r:id="rId28" ref="V30"/>
    <hyperlink r:id="rId29" ref="V31"/>
    <hyperlink r:id="rId30" ref="V32"/>
    <hyperlink r:id="rId31" ref="V33"/>
    <hyperlink r:id="rId32" ref="V34"/>
    <hyperlink r:id="rId33" ref="V35"/>
    <hyperlink r:id="rId34" ref="V36"/>
    <hyperlink r:id="rId35" ref="V37"/>
    <hyperlink r:id="rId36" ref="V38"/>
    <hyperlink r:id="rId37" ref="V39"/>
    <hyperlink r:id="rId38" ref="V40"/>
    <hyperlink r:id="rId39" ref="V41"/>
    <hyperlink r:id="rId40" ref="V42"/>
    <hyperlink r:id="rId41" ref="V43"/>
    <hyperlink r:id="rId42" ref="V44"/>
    <hyperlink r:id="rId43" ref="V45"/>
    <hyperlink r:id="rId44" ref="V46"/>
    <hyperlink r:id="rId45" ref="V47"/>
    <hyperlink r:id="rId46" ref="V48"/>
    <hyperlink r:id="rId47" ref="V49"/>
    <hyperlink r:id="rId48" ref="V50"/>
    <hyperlink r:id="rId49" ref="V51"/>
    <hyperlink r:id="rId50" ref="V52"/>
    <hyperlink r:id="rId51" ref="V53"/>
    <hyperlink r:id="rId52" ref="V54"/>
    <hyperlink r:id="rId53" ref="V55"/>
    <hyperlink r:id="rId54" ref="V56"/>
    <hyperlink r:id="rId55" ref="V57"/>
    <hyperlink r:id="rId56" ref="V58"/>
    <hyperlink r:id="rId57" ref="V59"/>
    <hyperlink r:id="rId58" ref="V60"/>
    <hyperlink r:id="rId59" ref="V61"/>
    <hyperlink r:id="rId60" ref="V62"/>
    <hyperlink r:id="rId61" ref="V63"/>
    <hyperlink r:id="rId62" ref="V64"/>
    <hyperlink r:id="rId63" ref="V65"/>
    <hyperlink r:id="rId64" ref="V66"/>
    <hyperlink r:id="rId65" ref="V67"/>
    <hyperlink r:id="rId66" ref="V68"/>
    <hyperlink r:id="rId67" ref="V69"/>
    <hyperlink r:id="rId68" ref="V70"/>
    <hyperlink r:id="rId69" ref="V71"/>
    <hyperlink r:id="rId70" ref="V72"/>
    <hyperlink r:id="rId71" ref="V73"/>
    <hyperlink r:id="rId72" ref="V74"/>
    <hyperlink r:id="rId73" ref="V75"/>
    <hyperlink r:id="rId74" ref="V76"/>
    <hyperlink r:id="rId75" ref="V77"/>
    <hyperlink r:id="rId76" ref="V78"/>
    <hyperlink r:id="rId77" ref="V79"/>
    <hyperlink r:id="rId78" ref="V80"/>
    <hyperlink r:id="rId79" ref="V81"/>
    <hyperlink r:id="rId80" ref="V82"/>
    <hyperlink r:id="rId81" ref="V83"/>
    <hyperlink r:id="rId82" ref="V84"/>
    <hyperlink r:id="rId83" ref="V85"/>
    <hyperlink r:id="rId84" ref="V86"/>
    <hyperlink r:id="rId85" ref="V87"/>
    <hyperlink r:id="rId86" ref="V88"/>
    <hyperlink r:id="rId87" ref="V89"/>
    <hyperlink r:id="rId88" ref="U91"/>
    <hyperlink r:id="rId89" ref="X92"/>
    <hyperlink r:id="rId90" ref="Y92"/>
    <hyperlink r:id="rId91" ref="Z92"/>
    <hyperlink r:id="rId92" ref="X93"/>
    <hyperlink r:id="rId93" ref="Y93"/>
    <hyperlink r:id="rId94" ref="X94"/>
    <hyperlink r:id="rId95" ref="Y94"/>
    <hyperlink r:id="rId96" ref="Z94"/>
    <hyperlink r:id="rId97" ref="V95"/>
    <hyperlink r:id="rId98" ref="V395"/>
    <hyperlink r:id="rId99" ref="V396"/>
    <hyperlink r:id="rId100" ref="V397"/>
    <hyperlink r:id="rId101" ref="V398"/>
    <hyperlink r:id="rId102" ref="V399"/>
    <hyperlink r:id="rId103" ref="V400"/>
    <hyperlink r:id="rId104" ref="V401"/>
    <hyperlink r:id="rId105" ref="V402"/>
    <hyperlink r:id="rId106" ref="V403"/>
    <hyperlink r:id="rId107" ref="V404"/>
    <hyperlink r:id="rId108" ref="V405"/>
    <hyperlink r:id="rId109" ref="V406"/>
    <hyperlink r:id="rId110" ref="V407"/>
    <hyperlink r:id="rId111" ref="V408"/>
    <hyperlink r:id="rId112" ref="V409"/>
    <hyperlink r:id="rId113" ref="V410"/>
    <hyperlink r:id="rId114" ref="V412"/>
    <hyperlink r:id="rId115" ref="V415"/>
    <hyperlink r:id="rId116" ref="V416"/>
    <hyperlink r:id="rId117" ref="V418"/>
    <hyperlink r:id="rId118" ref="V419"/>
    <hyperlink r:id="rId119" ref="V420"/>
    <hyperlink r:id="rId120" ref="V421"/>
    <hyperlink r:id="rId121" ref="V422"/>
    <hyperlink r:id="rId122" ref="V425"/>
    <hyperlink r:id="rId123" ref="V427"/>
    <hyperlink r:id="rId124" ref="V428"/>
    <hyperlink r:id="rId125" ref="V429"/>
    <hyperlink r:id="rId126" ref="V430"/>
    <hyperlink r:id="rId127" ref="V431"/>
    <hyperlink r:id="rId128" ref="V432"/>
    <hyperlink r:id="rId129" ref="V433"/>
    <hyperlink r:id="rId130" ref="V434"/>
    <hyperlink r:id="rId131" ref="U435"/>
    <hyperlink r:id="rId132" ref="V436"/>
    <hyperlink r:id="rId133" ref="U438"/>
    <hyperlink r:id="rId134" ref="V439"/>
    <hyperlink r:id="rId135" ref="V440"/>
    <hyperlink r:id="rId136" ref="V441"/>
    <hyperlink r:id="rId137" ref="V442"/>
    <hyperlink r:id="rId138" ref="V443"/>
    <hyperlink r:id="rId139" ref="V444"/>
    <hyperlink r:id="rId140" ref="V445"/>
    <hyperlink r:id="rId141" ref="V446"/>
    <hyperlink r:id="rId142" ref="V447"/>
    <hyperlink r:id="rId143" ref="V448"/>
    <hyperlink r:id="rId144" ref="V449"/>
    <hyperlink r:id="rId145" ref="V450"/>
    <hyperlink r:id="rId146" ref="V451"/>
    <hyperlink r:id="rId147" ref="V452"/>
    <hyperlink r:id="rId148" ref="V453"/>
  </hyperlinks>
  <drawing r:id="rId149"/>
  <legacyDrawing r:id="rId15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2.63" defaultRowHeight="15.75"/>
  <cols>
    <col customWidth="1" min="1" max="1" width="4.63"/>
    <col customWidth="1" min="2" max="2" width="11.38"/>
    <col customWidth="1" min="3" max="3" width="28.13"/>
    <col customWidth="1" min="4" max="4" width="25.5"/>
    <col customWidth="1" min="5" max="5" width="11.63"/>
    <col customWidth="1" min="6" max="6" width="9.38"/>
    <col customWidth="1" min="7" max="7" width="8.0"/>
    <col customWidth="1" min="8" max="8" width="13.25"/>
    <col customWidth="1" min="9" max="9" width="13.13"/>
    <col customWidth="1" min="10" max="10" width="43.75"/>
    <col customWidth="1" min="11" max="11" width="16.75"/>
    <col customWidth="1" min="12" max="12" width="28.25"/>
    <col customWidth="1" min="13" max="13" width="16.75"/>
    <col customWidth="1" min="14" max="14" width="35.75"/>
    <col customWidth="1" min="15" max="17" width="16.75"/>
    <col customWidth="1" min="18" max="18" width="33.75"/>
    <col customWidth="1" min="19" max="46" width="16.75"/>
    <col customWidth="1" min="47" max="49" width="28.88"/>
  </cols>
  <sheetData>
    <row r="1" ht="51.0" customHeight="1">
      <c r="A1" s="1669" t="s">
        <v>13973</v>
      </c>
      <c r="B1" s="1670" t="s">
        <v>1545</v>
      </c>
      <c r="C1" s="1670" t="s">
        <v>6924</v>
      </c>
      <c r="D1" s="1670" t="s">
        <v>1547</v>
      </c>
      <c r="E1" s="1671" t="s">
        <v>1548</v>
      </c>
      <c r="F1" s="657" t="s">
        <v>6932</v>
      </c>
      <c r="G1" s="1672" t="s">
        <v>5374</v>
      </c>
      <c r="H1" s="1671" t="s">
        <v>1544</v>
      </c>
      <c r="I1" s="1671" t="s">
        <v>22</v>
      </c>
      <c r="J1" s="1671" t="s">
        <v>6925</v>
      </c>
      <c r="K1" s="1673" t="s">
        <v>6926</v>
      </c>
      <c r="L1" s="1673" t="s">
        <v>13902</v>
      </c>
      <c r="M1" s="1673" t="s">
        <v>1551</v>
      </c>
      <c r="N1" s="1671" t="s">
        <v>1552</v>
      </c>
      <c r="O1" s="1671" t="s">
        <v>6928</v>
      </c>
      <c r="P1" s="1671" t="s">
        <v>6927</v>
      </c>
      <c r="Q1" s="1673" t="s">
        <v>6929</v>
      </c>
      <c r="R1" s="1673" t="s">
        <v>1557</v>
      </c>
      <c r="S1" s="1673" t="s">
        <v>1558</v>
      </c>
      <c r="T1" s="1671" t="s">
        <v>1559</v>
      </c>
      <c r="U1" s="1671" t="s">
        <v>6930</v>
      </c>
      <c r="V1" s="1671" t="s">
        <v>1561</v>
      </c>
      <c r="W1" s="1671" t="s">
        <v>6931</v>
      </c>
      <c r="X1" s="1671" t="s">
        <v>1563</v>
      </c>
      <c r="Y1" s="1671" t="s">
        <v>1564</v>
      </c>
      <c r="Z1" s="1671" t="s">
        <v>1565</v>
      </c>
      <c r="AA1" s="1671" t="s">
        <v>1566</v>
      </c>
      <c r="AB1" s="1674" t="s">
        <v>13974</v>
      </c>
      <c r="AC1" s="1674" t="s">
        <v>13975</v>
      </c>
      <c r="AD1" s="1674" t="s">
        <v>13976</v>
      </c>
      <c r="AE1" s="1675" t="s">
        <v>13977</v>
      </c>
      <c r="AF1" s="1674" t="s">
        <v>13978</v>
      </c>
      <c r="AG1" s="1676"/>
      <c r="AH1" s="1676"/>
      <c r="AI1" s="1676"/>
      <c r="AJ1" s="1676"/>
      <c r="AK1" s="1677"/>
      <c r="AL1" s="1677"/>
      <c r="AM1" s="1677"/>
      <c r="AN1" s="1678"/>
      <c r="AO1" s="1678"/>
      <c r="AP1" s="1676"/>
      <c r="AQ1" s="1677"/>
      <c r="AR1" s="1677"/>
      <c r="AS1" s="1677"/>
      <c r="AT1" s="1679"/>
      <c r="AU1" s="1680"/>
      <c r="AV1" s="1680"/>
      <c r="AW1" s="1680"/>
    </row>
    <row r="2" ht="31.5" customHeight="1">
      <c r="A2" s="1681" t="s">
        <v>13979</v>
      </c>
      <c r="B2" s="136"/>
      <c r="C2" s="136"/>
      <c r="D2" s="137"/>
      <c r="E2" s="1682"/>
      <c r="F2" s="1683"/>
      <c r="G2" s="895"/>
      <c r="H2" s="1683"/>
      <c r="I2" s="1682"/>
      <c r="J2" s="1684"/>
      <c r="K2" s="1685"/>
      <c r="L2" s="1684"/>
      <c r="M2" s="1683"/>
      <c r="N2" s="1685"/>
      <c r="O2" s="1685"/>
      <c r="P2" s="1685"/>
      <c r="Q2" s="1684"/>
      <c r="R2" s="1684"/>
      <c r="S2" s="1684"/>
      <c r="T2" s="1685"/>
      <c r="U2" s="1686"/>
      <c r="V2" s="1686"/>
      <c r="W2" s="1686"/>
      <c r="X2" s="1686"/>
      <c r="Y2" s="1687"/>
      <c r="Z2" s="1687"/>
      <c r="AA2" s="1686"/>
      <c r="AB2" s="1686"/>
      <c r="AC2" s="1686"/>
      <c r="AD2" s="1686"/>
      <c r="AE2" s="1688"/>
      <c r="AF2" s="1687"/>
      <c r="AG2" s="1687"/>
      <c r="AH2" s="1687"/>
      <c r="AI2" s="1687"/>
      <c r="AJ2" s="1687"/>
      <c r="AK2" s="1686"/>
      <c r="AL2" s="1686"/>
      <c r="AM2" s="1686"/>
      <c r="AN2" s="1689"/>
      <c r="AO2" s="1690"/>
      <c r="AP2" s="1687"/>
      <c r="AQ2" s="1685"/>
      <c r="AR2" s="1685"/>
      <c r="AS2" s="1685"/>
      <c r="AT2" s="1691"/>
      <c r="AU2" s="1692"/>
      <c r="AV2" s="1692"/>
      <c r="AW2" s="1692"/>
    </row>
    <row r="3" ht="42.0" customHeight="1">
      <c r="A3" s="1693" t="s">
        <v>13937</v>
      </c>
      <c r="B3" s="654" t="s">
        <v>1545</v>
      </c>
      <c r="C3" s="655" t="s">
        <v>6924</v>
      </c>
      <c r="D3" s="653" t="s">
        <v>1547</v>
      </c>
      <c r="E3" s="653" t="s">
        <v>1548</v>
      </c>
      <c r="F3" s="657" t="s">
        <v>6932</v>
      </c>
      <c r="G3" s="1111" t="s">
        <v>5374</v>
      </c>
      <c r="H3" s="653" t="s">
        <v>1544</v>
      </c>
      <c r="I3" s="653" t="s">
        <v>22</v>
      </c>
      <c r="J3" s="655" t="s">
        <v>6925</v>
      </c>
      <c r="K3" s="655" t="s">
        <v>6926</v>
      </c>
      <c r="L3" s="655" t="s">
        <v>13902</v>
      </c>
      <c r="M3" s="655" t="s">
        <v>1551</v>
      </c>
      <c r="N3" s="655" t="s">
        <v>1552</v>
      </c>
      <c r="O3" s="655" t="s">
        <v>6928</v>
      </c>
      <c r="P3" s="655" t="s">
        <v>6927</v>
      </c>
      <c r="Q3" s="655" t="s">
        <v>6929</v>
      </c>
      <c r="R3" s="655" t="s">
        <v>1557</v>
      </c>
      <c r="S3" s="655" t="s">
        <v>1558</v>
      </c>
      <c r="T3" s="656" t="s">
        <v>1559</v>
      </c>
      <c r="U3" s="656" t="s">
        <v>6930</v>
      </c>
      <c r="V3" s="656" t="s">
        <v>1561</v>
      </c>
      <c r="W3" s="656" t="s">
        <v>6931</v>
      </c>
      <c r="X3" s="656" t="s">
        <v>1563</v>
      </c>
      <c r="Y3" s="656" t="s">
        <v>1564</v>
      </c>
      <c r="Z3" s="656" t="s">
        <v>1565</v>
      </c>
      <c r="AA3" s="656" t="s">
        <v>1566</v>
      </c>
      <c r="AB3" s="658" t="s">
        <v>6933</v>
      </c>
      <c r="AC3" s="659" t="s">
        <v>1573</v>
      </c>
      <c r="AD3" s="659" t="s">
        <v>6934</v>
      </c>
      <c r="AE3" s="660" t="s">
        <v>6935</v>
      </c>
      <c r="AF3" s="659" t="s">
        <v>1576</v>
      </c>
      <c r="AG3" s="659" t="s">
        <v>1577</v>
      </c>
      <c r="AH3" s="659" t="s">
        <v>1578</v>
      </c>
      <c r="AI3" s="659" t="s">
        <v>1579</v>
      </c>
      <c r="AJ3" s="659" t="s">
        <v>1580</v>
      </c>
      <c r="AK3" s="659" t="s">
        <v>1581</v>
      </c>
      <c r="AL3" s="661" t="s">
        <v>6936</v>
      </c>
      <c r="AM3" s="661" t="s">
        <v>6937</v>
      </c>
      <c r="AN3" s="662" t="s">
        <v>6938</v>
      </c>
      <c r="AO3" s="663" t="s">
        <v>6939</v>
      </c>
      <c r="AP3" s="664" t="s">
        <v>6940</v>
      </c>
      <c r="AQ3" s="664" t="s">
        <v>6941</v>
      </c>
      <c r="AR3" s="664" t="s">
        <v>6942</v>
      </c>
      <c r="AS3" s="664" t="s">
        <v>6943</v>
      </c>
      <c r="AT3" s="665" t="s">
        <v>6944</v>
      </c>
      <c r="AU3" s="1694" t="s">
        <v>13980</v>
      </c>
      <c r="AV3" s="1695"/>
      <c r="AW3" s="1695"/>
    </row>
    <row r="4" ht="21.0" customHeight="1">
      <c r="A4" s="1696">
        <v>1.0</v>
      </c>
      <c r="B4" s="668"/>
      <c r="C4" s="668" t="s">
        <v>5778</v>
      </c>
      <c r="D4" s="669" t="s">
        <v>5779</v>
      </c>
      <c r="E4" s="670">
        <v>33798.0</v>
      </c>
      <c r="F4" s="675">
        <f>DATEDIF(E4,TODAY(),"Y")</f>
        <v>31</v>
      </c>
      <c r="G4" s="1112">
        <f t="shared" ref="G4:G388" si="1">IF(E4="","",(TODAY()-E4)/365)</f>
        <v>31.29041096</v>
      </c>
      <c r="H4" s="667" t="s">
        <v>423</v>
      </c>
      <c r="I4" s="670"/>
      <c r="J4" s="671" t="s">
        <v>5780</v>
      </c>
      <c r="K4" s="671">
        <v>1.128075172E9</v>
      </c>
      <c r="L4" s="671"/>
      <c r="M4" s="672"/>
      <c r="N4" s="671" t="s">
        <v>5781</v>
      </c>
      <c r="O4" s="671"/>
      <c r="P4" s="671"/>
      <c r="Q4" s="671"/>
      <c r="R4" s="671"/>
      <c r="S4" s="671"/>
      <c r="T4" s="671"/>
      <c r="U4" s="673"/>
      <c r="V4" s="673"/>
      <c r="W4" s="673"/>
      <c r="X4" s="673"/>
      <c r="Y4" s="674"/>
      <c r="Z4" s="674"/>
      <c r="AA4" s="673"/>
      <c r="AB4" s="676"/>
      <c r="AC4" s="673"/>
      <c r="AD4" s="673"/>
      <c r="AE4" s="677"/>
      <c r="AF4" s="674"/>
      <c r="AG4" s="674"/>
      <c r="AH4" s="674"/>
      <c r="AI4" s="674"/>
      <c r="AJ4" s="674"/>
      <c r="AK4" s="678"/>
      <c r="AL4" s="678"/>
      <c r="AM4" s="676"/>
      <c r="AN4" s="679"/>
      <c r="AO4" s="680"/>
      <c r="AP4" s="678"/>
      <c r="AQ4" s="681"/>
      <c r="AR4" s="681"/>
      <c r="AS4" s="681"/>
      <c r="AT4" s="682"/>
      <c r="AU4" s="690" t="s">
        <v>13981</v>
      </c>
      <c r="AV4" s="1332"/>
      <c r="AW4" s="1332"/>
    </row>
    <row r="5" ht="21.0" customHeight="1">
      <c r="A5" s="1697">
        <v>2.0</v>
      </c>
      <c r="B5" s="685"/>
      <c r="C5" s="686" t="s">
        <v>5782</v>
      </c>
      <c r="D5" s="687" t="s">
        <v>5783</v>
      </c>
      <c r="E5" s="688">
        <v>36370.0</v>
      </c>
      <c r="F5" s="694">
        <v>20.0</v>
      </c>
      <c r="G5" s="1113">
        <f t="shared" si="1"/>
        <v>24.24383562</v>
      </c>
      <c r="H5" s="684">
        <v>4.2101596E7</v>
      </c>
      <c r="I5" s="689" t="s">
        <v>391</v>
      </c>
      <c r="J5" s="690" t="s">
        <v>5784</v>
      </c>
      <c r="K5" s="690">
        <v>1.159443406E9</v>
      </c>
      <c r="L5" s="686"/>
      <c r="M5" s="691"/>
      <c r="N5" s="690" t="s">
        <v>5785</v>
      </c>
      <c r="O5" s="686"/>
      <c r="P5" s="686"/>
      <c r="Q5" s="686"/>
      <c r="R5" s="690"/>
      <c r="S5" s="686"/>
      <c r="T5" s="692"/>
      <c r="U5" s="692"/>
      <c r="V5" s="692"/>
      <c r="W5" s="692"/>
      <c r="X5" s="692"/>
      <c r="Y5" s="693"/>
      <c r="Z5" s="693"/>
      <c r="AA5" s="692"/>
      <c r="AB5" s="692"/>
      <c r="AC5" s="692"/>
      <c r="AD5" s="692"/>
      <c r="AE5" s="695"/>
      <c r="AF5" s="693"/>
      <c r="AG5" s="693"/>
      <c r="AH5" s="696"/>
      <c r="AI5" s="696"/>
      <c r="AJ5" s="696"/>
      <c r="AK5" s="678"/>
      <c r="AL5" s="678"/>
      <c r="AM5" s="692"/>
      <c r="AN5" s="697"/>
      <c r="AO5" s="698">
        <v>44133.0</v>
      </c>
      <c r="AP5" s="691" t="s">
        <v>6945</v>
      </c>
      <c r="AQ5" s="681"/>
      <c r="AR5" s="681"/>
      <c r="AS5" s="681"/>
      <c r="AT5" s="682"/>
      <c r="AU5" s="686" t="s">
        <v>13982</v>
      </c>
      <c r="AV5" s="1327"/>
      <c r="AW5" s="1327"/>
    </row>
    <row r="6" ht="21.0" customHeight="1">
      <c r="A6" s="1697">
        <v>3.0</v>
      </c>
      <c r="B6" s="685"/>
      <c r="C6" s="690" t="s">
        <v>5786</v>
      </c>
      <c r="D6" s="687" t="s">
        <v>5787</v>
      </c>
      <c r="E6" s="688">
        <v>36166.0</v>
      </c>
      <c r="F6" s="703">
        <f t="shared" ref="F6:F12" si="2">DATEDIF(E6,TODAY(),"Y")</f>
        <v>24</v>
      </c>
      <c r="G6" s="1113">
        <f t="shared" si="1"/>
        <v>24.80273973</v>
      </c>
      <c r="H6" s="699">
        <v>4.12537E7</v>
      </c>
      <c r="I6" s="691"/>
      <c r="J6" s="686"/>
      <c r="K6" s="686">
        <v>2.966407798E9</v>
      </c>
      <c r="L6" s="686"/>
      <c r="M6" s="691"/>
      <c r="N6" s="686" t="s">
        <v>5788</v>
      </c>
      <c r="O6" s="686"/>
      <c r="P6" s="686"/>
      <c r="Q6" s="686"/>
      <c r="R6" s="686"/>
      <c r="S6" s="686"/>
      <c r="T6" s="700"/>
      <c r="U6" s="701"/>
      <c r="V6" s="701"/>
      <c r="W6" s="701"/>
      <c r="X6" s="701"/>
      <c r="Y6" s="702"/>
      <c r="Z6" s="702"/>
      <c r="AA6" s="701"/>
      <c r="AB6" s="704"/>
      <c r="AC6" s="701"/>
      <c r="AD6" s="701"/>
      <c r="AE6" s="705"/>
      <c r="AF6" s="702"/>
      <c r="AG6" s="702"/>
      <c r="AH6" s="702"/>
      <c r="AI6" s="702"/>
      <c r="AJ6" s="702"/>
      <c r="AK6" s="678"/>
      <c r="AL6" s="678"/>
      <c r="AM6" s="706"/>
      <c r="AN6" s="701"/>
      <c r="AO6" s="697"/>
      <c r="AP6" s="696"/>
      <c r="AQ6" s="681"/>
      <c r="AR6" s="681"/>
      <c r="AS6" s="681"/>
      <c r="AT6" s="682"/>
      <c r="AU6" s="686" t="s">
        <v>13983</v>
      </c>
      <c r="AV6" s="1327"/>
      <c r="AW6" s="1327"/>
    </row>
    <row r="7" ht="21.0" customHeight="1">
      <c r="A7" s="1697">
        <v>4.0</v>
      </c>
      <c r="B7" s="668"/>
      <c r="C7" s="685" t="s">
        <v>5789</v>
      </c>
      <c r="D7" s="687" t="s">
        <v>5790</v>
      </c>
      <c r="E7" s="688">
        <v>37313.0</v>
      </c>
      <c r="F7" s="708">
        <f t="shared" si="2"/>
        <v>21</v>
      </c>
      <c r="G7" s="1113">
        <f t="shared" si="1"/>
        <v>21.66027397</v>
      </c>
      <c r="H7" s="684">
        <v>4.3844114E7</v>
      </c>
      <c r="I7" s="689" t="s">
        <v>391</v>
      </c>
      <c r="J7" s="690" t="s">
        <v>5791</v>
      </c>
      <c r="K7" s="690">
        <v>1.164213829E9</v>
      </c>
      <c r="L7" s="686"/>
      <c r="M7" s="691"/>
      <c r="N7" s="690" t="s">
        <v>5792</v>
      </c>
      <c r="O7" s="686"/>
      <c r="P7" s="686"/>
      <c r="Q7" s="686"/>
      <c r="R7" s="706"/>
      <c r="S7" s="686"/>
      <c r="T7" s="686"/>
      <c r="U7" s="707"/>
      <c r="V7" s="701"/>
      <c r="W7" s="701"/>
      <c r="X7" s="701"/>
      <c r="Y7" s="702"/>
      <c r="Z7" s="702"/>
      <c r="AA7" s="701"/>
      <c r="AB7" s="701"/>
      <c r="AC7" s="697"/>
      <c r="AD7" s="697"/>
      <c r="AE7" s="705"/>
      <c r="AF7" s="702"/>
      <c r="AG7" s="702"/>
      <c r="AH7" s="702"/>
      <c r="AI7" s="702"/>
      <c r="AJ7" s="702"/>
      <c r="AK7" s="678"/>
      <c r="AL7" s="678"/>
      <c r="AM7" s="697"/>
      <c r="AN7" s="697"/>
      <c r="AO7" s="697"/>
      <c r="AP7" s="709" t="s">
        <v>6945</v>
      </c>
      <c r="AQ7" s="681"/>
      <c r="AR7" s="681"/>
      <c r="AS7" s="681"/>
      <c r="AT7" s="682"/>
      <c r="AU7" s="690" t="s">
        <v>13984</v>
      </c>
      <c r="AV7" s="1332"/>
      <c r="AW7" s="1332"/>
    </row>
    <row r="8" ht="21.0" customHeight="1">
      <c r="A8" s="1697">
        <v>5.0</v>
      </c>
      <c r="B8" s="685"/>
      <c r="C8" s="668" t="s">
        <v>5793</v>
      </c>
      <c r="D8" s="687" t="s">
        <v>5794</v>
      </c>
      <c r="E8" s="688">
        <v>32718.0</v>
      </c>
      <c r="F8" s="703">
        <f t="shared" si="2"/>
        <v>34</v>
      </c>
      <c r="G8" s="1113">
        <f t="shared" si="1"/>
        <v>34.24931507</v>
      </c>
      <c r="H8" s="711">
        <v>3.4682792E7</v>
      </c>
      <c r="I8" s="691" t="s">
        <v>2021</v>
      </c>
      <c r="J8" s="686" t="s">
        <v>5795</v>
      </c>
      <c r="K8" s="686">
        <v>1.564962435E9</v>
      </c>
      <c r="L8" s="686"/>
      <c r="M8" s="691"/>
      <c r="N8" s="686" t="s">
        <v>5796</v>
      </c>
      <c r="O8" s="686"/>
      <c r="P8" s="686"/>
      <c r="Q8" s="686"/>
      <c r="R8" s="686"/>
      <c r="S8" s="686"/>
      <c r="T8" s="686"/>
      <c r="U8" s="706"/>
      <c r="V8" s="701"/>
      <c r="W8" s="701"/>
      <c r="X8" s="701"/>
      <c r="Y8" s="702"/>
      <c r="Z8" s="702"/>
      <c r="AA8" s="701"/>
      <c r="AB8" s="701"/>
      <c r="AC8" s="701"/>
      <c r="AD8" s="701"/>
      <c r="AE8" s="705"/>
      <c r="AF8" s="702"/>
      <c r="AG8" s="702"/>
      <c r="AH8" s="702"/>
      <c r="AI8" s="702"/>
      <c r="AJ8" s="702"/>
      <c r="AK8" s="678"/>
      <c r="AL8" s="678"/>
      <c r="AM8" s="701"/>
      <c r="AN8" s="701"/>
      <c r="AO8" s="697"/>
      <c r="AP8" s="709"/>
      <c r="AQ8" s="681"/>
      <c r="AR8" s="681"/>
      <c r="AS8" s="681"/>
      <c r="AT8" s="682"/>
      <c r="AU8" s="686" t="s">
        <v>13985</v>
      </c>
      <c r="AV8" s="1327"/>
      <c r="AW8" s="1327"/>
    </row>
    <row r="9" ht="21.0" customHeight="1">
      <c r="A9" s="1697">
        <v>6.0</v>
      </c>
      <c r="B9" s="685"/>
      <c r="C9" s="712" t="s">
        <v>5797</v>
      </c>
      <c r="D9" s="700" t="s">
        <v>5798</v>
      </c>
      <c r="E9" s="688">
        <v>35732.0</v>
      </c>
      <c r="F9" s="694">
        <f t="shared" si="2"/>
        <v>25</v>
      </c>
      <c r="G9" s="1113">
        <f t="shared" si="1"/>
        <v>25.99178082</v>
      </c>
      <c r="H9" s="684">
        <v>4.0730045E7</v>
      </c>
      <c r="I9" s="689" t="s">
        <v>391</v>
      </c>
      <c r="J9" s="690" t="s">
        <v>5799</v>
      </c>
      <c r="K9" s="690" t="s">
        <v>5800</v>
      </c>
      <c r="L9" s="686"/>
      <c r="M9" s="691"/>
      <c r="N9" s="690" t="s">
        <v>5801</v>
      </c>
      <c r="O9" s="686"/>
      <c r="P9" s="686"/>
      <c r="Q9" s="686"/>
      <c r="R9" s="690"/>
      <c r="S9" s="686"/>
      <c r="T9" s="686"/>
      <c r="U9" s="686"/>
      <c r="V9" s="686"/>
      <c r="W9" s="686"/>
      <c r="X9" s="686"/>
      <c r="Y9" s="691"/>
      <c r="Z9" s="691"/>
      <c r="AA9" s="686"/>
      <c r="AB9" s="686"/>
      <c r="AC9" s="686"/>
      <c r="AD9" s="686"/>
      <c r="AE9" s="713"/>
      <c r="AF9" s="691"/>
      <c r="AG9" s="691"/>
      <c r="AH9" s="709"/>
      <c r="AI9" s="709"/>
      <c r="AJ9" s="709"/>
      <c r="AK9" s="678"/>
      <c r="AL9" s="678"/>
      <c r="AM9" s="686"/>
      <c r="AN9" s="697"/>
      <c r="AO9" s="697"/>
      <c r="AP9" s="691" t="s">
        <v>6946</v>
      </c>
      <c r="AQ9" s="681"/>
      <c r="AR9" s="681"/>
      <c r="AS9" s="681"/>
      <c r="AT9" s="682"/>
      <c r="AU9" s="798"/>
      <c r="AV9" s="1394"/>
      <c r="AW9" s="1394"/>
    </row>
    <row r="10" ht="21.0" customHeight="1">
      <c r="A10" s="1697">
        <v>7.0</v>
      </c>
      <c r="B10" s="685"/>
      <c r="C10" s="714" t="s">
        <v>5797</v>
      </c>
      <c r="D10" s="700" t="s">
        <v>5803</v>
      </c>
      <c r="E10" s="688">
        <v>35183.0</v>
      </c>
      <c r="F10" s="708">
        <f t="shared" si="2"/>
        <v>27</v>
      </c>
      <c r="G10" s="1113">
        <f t="shared" si="1"/>
        <v>27.49589041</v>
      </c>
      <c r="H10" s="684">
        <v>3.9161874E7</v>
      </c>
      <c r="I10" s="689" t="s">
        <v>391</v>
      </c>
      <c r="J10" s="715" t="s">
        <v>5804</v>
      </c>
      <c r="K10" s="690">
        <v>1.162351785E9</v>
      </c>
      <c r="L10" s="686"/>
      <c r="M10" s="691"/>
      <c r="N10" s="690" t="s">
        <v>5805</v>
      </c>
      <c r="O10" s="686"/>
      <c r="P10" s="686"/>
      <c r="Q10" s="716"/>
      <c r="R10" s="690"/>
      <c r="S10" s="686"/>
      <c r="T10" s="686"/>
      <c r="U10" s="686"/>
      <c r="V10" s="686"/>
      <c r="W10" s="686"/>
      <c r="X10" s="686"/>
      <c r="Y10" s="691"/>
      <c r="Z10" s="691"/>
      <c r="AA10" s="686"/>
      <c r="AB10" s="686"/>
      <c r="AC10" s="686"/>
      <c r="AD10" s="686"/>
      <c r="AE10" s="713"/>
      <c r="AF10" s="691"/>
      <c r="AG10" s="691"/>
      <c r="AH10" s="709"/>
      <c r="AI10" s="709"/>
      <c r="AJ10" s="709"/>
      <c r="AK10" s="678"/>
      <c r="AL10" s="678"/>
      <c r="AM10" s="686"/>
      <c r="AN10" s="697"/>
      <c r="AO10" s="697"/>
      <c r="AP10" s="691"/>
      <c r="AQ10" s="681"/>
      <c r="AR10" s="681"/>
      <c r="AS10" s="681"/>
      <c r="AT10" s="682"/>
      <c r="AU10" s="798"/>
      <c r="AV10" s="1394"/>
      <c r="AW10" s="1394"/>
    </row>
    <row r="11" ht="21.0" customHeight="1">
      <c r="A11" s="1697">
        <v>8.0</v>
      </c>
      <c r="B11" s="668"/>
      <c r="C11" s="668" t="s">
        <v>5807</v>
      </c>
      <c r="D11" s="687" t="s">
        <v>5808</v>
      </c>
      <c r="E11" s="688">
        <v>35214.0</v>
      </c>
      <c r="F11" s="717">
        <f t="shared" si="2"/>
        <v>27</v>
      </c>
      <c r="G11" s="1113">
        <f t="shared" si="1"/>
        <v>27.4109589</v>
      </c>
      <c r="H11" s="711">
        <v>3.9561562E7</v>
      </c>
      <c r="I11" s="691" t="s">
        <v>391</v>
      </c>
      <c r="J11" s="686" t="s">
        <v>5809</v>
      </c>
      <c r="K11" s="715">
        <v>1.566539776E9</v>
      </c>
      <c r="L11" s="686"/>
      <c r="M11" s="691"/>
      <c r="N11" s="686" t="s">
        <v>5810</v>
      </c>
      <c r="O11" s="686"/>
      <c r="P11" s="686"/>
      <c r="Q11" s="686"/>
      <c r="R11" s="715"/>
      <c r="S11" s="686"/>
      <c r="T11" s="686"/>
      <c r="U11" s="686"/>
      <c r="V11" s="686"/>
      <c r="W11" s="686"/>
      <c r="X11" s="686"/>
      <c r="Y11" s="691"/>
      <c r="Z11" s="691"/>
      <c r="AA11" s="686"/>
      <c r="AB11" s="686"/>
      <c r="AC11" s="686"/>
      <c r="AD11" s="686"/>
      <c r="AE11" s="713"/>
      <c r="AF11" s="691"/>
      <c r="AG11" s="691"/>
      <c r="AH11" s="709"/>
      <c r="AI11" s="709"/>
      <c r="AJ11" s="709"/>
      <c r="AK11" s="678"/>
      <c r="AL11" s="678"/>
      <c r="AM11" s="686"/>
      <c r="AN11" s="697"/>
      <c r="AO11" s="697"/>
      <c r="AP11" s="691"/>
      <c r="AQ11" s="681"/>
      <c r="AR11" s="681"/>
      <c r="AS11" s="681"/>
      <c r="AT11" s="682"/>
      <c r="AU11" s="798"/>
      <c r="AV11" s="1394"/>
      <c r="AW11" s="1394"/>
    </row>
    <row r="12" ht="21.0" customHeight="1">
      <c r="A12" s="1697">
        <v>9.0</v>
      </c>
      <c r="B12" s="668"/>
      <c r="C12" s="668" t="s">
        <v>5811</v>
      </c>
      <c r="D12" s="687" t="s">
        <v>5812</v>
      </c>
      <c r="E12" s="688">
        <v>34311.0</v>
      </c>
      <c r="F12" s="703">
        <f t="shared" si="2"/>
        <v>29</v>
      </c>
      <c r="G12" s="1113">
        <f t="shared" si="1"/>
        <v>29.88493151</v>
      </c>
      <c r="H12" s="699">
        <v>3.7858198E7</v>
      </c>
      <c r="I12" s="691"/>
      <c r="J12" s="686"/>
      <c r="K12" s="686">
        <v>1.137754543E9</v>
      </c>
      <c r="L12" s="686"/>
      <c r="M12" s="691"/>
      <c r="N12" s="686" t="s">
        <v>5813</v>
      </c>
      <c r="O12" s="686"/>
      <c r="P12" s="686"/>
      <c r="Q12" s="686"/>
      <c r="R12" s="686"/>
      <c r="S12" s="686"/>
      <c r="T12" s="686"/>
      <c r="U12" s="686"/>
      <c r="V12" s="686"/>
      <c r="W12" s="686"/>
      <c r="X12" s="686"/>
      <c r="Y12" s="691"/>
      <c r="Z12" s="691"/>
      <c r="AA12" s="686"/>
      <c r="AB12" s="686"/>
      <c r="AC12" s="686"/>
      <c r="AD12" s="686"/>
      <c r="AE12" s="713"/>
      <c r="AF12" s="691"/>
      <c r="AG12" s="691"/>
      <c r="AH12" s="709"/>
      <c r="AI12" s="709"/>
      <c r="AJ12" s="709"/>
      <c r="AK12" s="678"/>
      <c r="AL12" s="678"/>
      <c r="AM12" s="686"/>
      <c r="AN12" s="697"/>
      <c r="AO12" s="697"/>
      <c r="AP12" s="691"/>
      <c r="AQ12" s="681"/>
      <c r="AR12" s="681"/>
      <c r="AS12" s="681"/>
      <c r="AT12" s="682"/>
      <c r="AU12" s="798"/>
      <c r="AV12" s="1394"/>
      <c r="AW12" s="1394"/>
    </row>
    <row r="13" ht="21.0" customHeight="1">
      <c r="A13" s="1697">
        <v>10.0</v>
      </c>
      <c r="B13" s="668"/>
      <c r="C13" s="668" t="s">
        <v>5814</v>
      </c>
      <c r="D13" s="687" t="s">
        <v>5815</v>
      </c>
      <c r="E13" s="688"/>
      <c r="F13" s="703">
        <v>31.0</v>
      </c>
      <c r="G13" s="1113" t="str">
        <f t="shared" si="1"/>
        <v/>
      </c>
      <c r="H13" s="699"/>
      <c r="I13" s="691"/>
      <c r="J13" s="686"/>
      <c r="K13" s="686">
        <v>1.532578652E9</v>
      </c>
      <c r="L13" s="686"/>
      <c r="M13" s="691"/>
      <c r="N13" s="686" t="s">
        <v>5816</v>
      </c>
      <c r="O13" s="686"/>
      <c r="P13" s="686"/>
      <c r="Q13" s="686"/>
      <c r="R13" s="686"/>
      <c r="S13" s="686"/>
      <c r="T13" s="686"/>
      <c r="U13" s="686"/>
      <c r="V13" s="686"/>
      <c r="W13" s="686"/>
      <c r="X13" s="686"/>
      <c r="Y13" s="691"/>
      <c r="Z13" s="691"/>
      <c r="AA13" s="686"/>
      <c r="AB13" s="686"/>
      <c r="AC13" s="686"/>
      <c r="AD13" s="686"/>
      <c r="AE13" s="713"/>
      <c r="AF13" s="691"/>
      <c r="AG13" s="691"/>
      <c r="AH13" s="709"/>
      <c r="AI13" s="709"/>
      <c r="AJ13" s="709"/>
      <c r="AK13" s="678"/>
      <c r="AL13" s="678"/>
      <c r="AM13" s="686"/>
      <c r="AN13" s="697"/>
      <c r="AO13" s="697"/>
      <c r="AP13" s="691"/>
      <c r="AQ13" s="681"/>
      <c r="AR13" s="681"/>
      <c r="AS13" s="681"/>
      <c r="AT13" s="682"/>
      <c r="AU13" s="798"/>
      <c r="AV13" s="1394"/>
      <c r="AW13" s="1394"/>
    </row>
    <row r="14" ht="21.0" customHeight="1">
      <c r="A14" s="1696">
        <v>11.0</v>
      </c>
      <c r="B14" s="668"/>
      <c r="C14" s="712" t="s">
        <v>5797</v>
      </c>
      <c r="D14" s="687" t="s">
        <v>5817</v>
      </c>
      <c r="E14" s="688">
        <v>36665.0</v>
      </c>
      <c r="F14" s="703">
        <f t="shared" ref="F14:F15" si="3">DATEDIF(E14,TODAY(),"Y")</f>
        <v>23</v>
      </c>
      <c r="G14" s="1113">
        <f t="shared" si="1"/>
        <v>23.43561644</v>
      </c>
      <c r="H14" s="699">
        <v>9.4616763E7</v>
      </c>
      <c r="I14" s="689" t="s">
        <v>391</v>
      </c>
      <c r="J14" s="686" t="s">
        <v>5818</v>
      </c>
      <c r="K14" s="686">
        <v>1.131152217E9</v>
      </c>
      <c r="L14" s="686"/>
      <c r="M14" s="691"/>
      <c r="N14" s="686" t="s">
        <v>5819</v>
      </c>
      <c r="O14" s="686"/>
      <c r="P14" s="686"/>
      <c r="Q14" s="686"/>
      <c r="R14" s="686"/>
      <c r="S14" s="686"/>
      <c r="T14" s="686"/>
      <c r="U14" s="686"/>
      <c r="V14" s="686"/>
      <c r="W14" s="686"/>
      <c r="X14" s="686"/>
      <c r="Y14" s="691"/>
      <c r="Z14" s="691"/>
      <c r="AA14" s="686"/>
      <c r="AB14" s="686"/>
      <c r="AC14" s="686"/>
      <c r="AD14" s="686"/>
      <c r="AE14" s="713"/>
      <c r="AF14" s="691"/>
      <c r="AG14" s="691"/>
      <c r="AH14" s="709"/>
      <c r="AI14" s="709"/>
      <c r="AJ14" s="709"/>
      <c r="AK14" s="678"/>
      <c r="AL14" s="678"/>
      <c r="AM14" s="686"/>
      <c r="AN14" s="697"/>
      <c r="AO14" s="697"/>
      <c r="AP14" s="691"/>
      <c r="AQ14" s="681"/>
      <c r="AR14" s="681"/>
      <c r="AS14" s="681"/>
      <c r="AT14" s="682"/>
      <c r="AU14" s="798"/>
      <c r="AV14" s="1394"/>
      <c r="AW14" s="1394"/>
    </row>
    <row r="15" ht="21.0" customHeight="1">
      <c r="A15" s="1697">
        <v>12.0</v>
      </c>
      <c r="B15" s="685"/>
      <c r="C15" s="668" t="s">
        <v>5820</v>
      </c>
      <c r="D15" s="687" t="s">
        <v>5821</v>
      </c>
      <c r="E15" s="688">
        <v>36159.0</v>
      </c>
      <c r="F15" s="703">
        <f t="shared" si="3"/>
        <v>24</v>
      </c>
      <c r="G15" s="1113">
        <f t="shared" si="1"/>
        <v>24.82191781</v>
      </c>
      <c r="H15" s="699" t="s">
        <v>433</v>
      </c>
      <c r="I15" s="691"/>
      <c r="J15" s="686" t="s">
        <v>5822</v>
      </c>
      <c r="K15" s="686">
        <v>3.3777313348E10</v>
      </c>
      <c r="L15" s="686"/>
      <c r="M15" s="691"/>
      <c r="N15" s="686"/>
      <c r="O15" s="686"/>
      <c r="P15" s="686"/>
      <c r="Q15" s="686"/>
      <c r="R15" s="686"/>
      <c r="S15" s="686"/>
      <c r="T15" s="686"/>
      <c r="U15" s="686"/>
      <c r="V15" s="686"/>
      <c r="W15" s="686"/>
      <c r="X15" s="686"/>
      <c r="Y15" s="691"/>
      <c r="Z15" s="691"/>
      <c r="AA15" s="686"/>
      <c r="AB15" s="686"/>
      <c r="AC15" s="686"/>
      <c r="AD15" s="686"/>
      <c r="AE15" s="713"/>
      <c r="AF15" s="691"/>
      <c r="AG15" s="691"/>
      <c r="AH15" s="709"/>
      <c r="AI15" s="709"/>
      <c r="AJ15" s="709"/>
      <c r="AK15" s="678"/>
      <c r="AL15" s="678"/>
      <c r="AM15" s="686"/>
      <c r="AN15" s="697"/>
      <c r="AO15" s="697"/>
      <c r="AP15" s="691"/>
      <c r="AQ15" s="681"/>
      <c r="AR15" s="681"/>
      <c r="AS15" s="681"/>
      <c r="AT15" s="682"/>
      <c r="AU15" s="798"/>
      <c r="AV15" s="1394"/>
      <c r="AW15" s="1394"/>
    </row>
    <row r="16" ht="21.0" customHeight="1">
      <c r="A16" s="1697">
        <v>13.0</v>
      </c>
      <c r="B16" s="718"/>
      <c r="C16" s="668" t="s">
        <v>5823</v>
      </c>
      <c r="D16" s="687" t="s">
        <v>5824</v>
      </c>
      <c r="E16" s="688"/>
      <c r="F16" s="703"/>
      <c r="G16" s="1113" t="str">
        <f t="shared" si="1"/>
        <v/>
      </c>
      <c r="H16" s="699" t="s">
        <v>434</v>
      </c>
      <c r="I16" s="719" t="s">
        <v>5711</v>
      </c>
      <c r="J16" s="692" t="s">
        <v>5825</v>
      </c>
      <c r="K16" s="686" t="s">
        <v>5826</v>
      </c>
      <c r="L16" s="686"/>
      <c r="M16" s="691"/>
      <c r="N16" s="686" t="s">
        <v>4061</v>
      </c>
      <c r="O16" s="686"/>
      <c r="P16" s="686"/>
      <c r="Q16" s="686"/>
      <c r="R16" s="686"/>
      <c r="S16" s="686"/>
      <c r="T16" s="686"/>
      <c r="U16" s="686"/>
      <c r="V16" s="686"/>
      <c r="W16" s="686"/>
      <c r="X16" s="686"/>
      <c r="Y16" s="691"/>
      <c r="Z16" s="691"/>
      <c r="AA16" s="686"/>
      <c r="AB16" s="686"/>
      <c r="AC16" s="686"/>
      <c r="AD16" s="686"/>
      <c r="AE16" s="713"/>
      <c r="AF16" s="691"/>
      <c r="AG16" s="691"/>
      <c r="AH16" s="709"/>
      <c r="AI16" s="709"/>
      <c r="AJ16" s="709"/>
      <c r="AK16" s="678"/>
      <c r="AL16" s="678"/>
      <c r="AM16" s="686"/>
      <c r="AN16" s="697"/>
      <c r="AO16" s="697"/>
      <c r="AP16" s="691"/>
      <c r="AQ16" s="681"/>
      <c r="AR16" s="681"/>
      <c r="AS16" s="681"/>
      <c r="AT16" s="682"/>
      <c r="AU16" s="798"/>
      <c r="AV16" s="1394"/>
      <c r="AW16" s="1394"/>
    </row>
    <row r="17" ht="21.0" customHeight="1">
      <c r="A17" s="1697">
        <v>14.0</v>
      </c>
      <c r="B17" s="685"/>
      <c r="C17" s="685" t="s">
        <v>5827</v>
      </c>
      <c r="D17" s="720" t="s">
        <v>5828</v>
      </c>
      <c r="E17" s="688">
        <v>35102.0</v>
      </c>
      <c r="F17" s="708">
        <f>DATEDIF(E17,TODAY(),"Y")</f>
        <v>27</v>
      </c>
      <c r="G17" s="1113">
        <f t="shared" si="1"/>
        <v>27.71780822</v>
      </c>
      <c r="H17" s="684">
        <v>763476.0</v>
      </c>
      <c r="I17" s="689" t="s">
        <v>5829</v>
      </c>
      <c r="J17" s="690" t="s">
        <v>5830</v>
      </c>
      <c r="K17" s="690" t="s">
        <v>5831</v>
      </c>
      <c r="L17" s="686"/>
      <c r="M17" s="691"/>
      <c r="N17" s="690" t="s">
        <v>5832</v>
      </c>
      <c r="O17" s="686"/>
      <c r="P17" s="686"/>
      <c r="Q17" s="686"/>
      <c r="R17" s="690"/>
      <c r="S17" s="686"/>
      <c r="T17" s="686"/>
      <c r="U17" s="686"/>
      <c r="V17" s="686"/>
      <c r="W17" s="686"/>
      <c r="X17" s="686"/>
      <c r="Y17" s="691"/>
      <c r="Z17" s="691"/>
      <c r="AA17" s="686"/>
      <c r="AB17" s="686"/>
      <c r="AC17" s="686"/>
      <c r="AD17" s="686"/>
      <c r="AE17" s="713"/>
      <c r="AF17" s="691"/>
      <c r="AG17" s="691"/>
      <c r="AH17" s="709"/>
      <c r="AI17" s="709"/>
      <c r="AJ17" s="709"/>
      <c r="AK17" s="678"/>
      <c r="AL17" s="678"/>
      <c r="AM17" s="686"/>
      <c r="AN17" s="697"/>
      <c r="AO17" s="697"/>
      <c r="AP17" s="693"/>
      <c r="AQ17" s="681"/>
      <c r="AR17" s="681"/>
      <c r="AS17" s="681"/>
      <c r="AT17" s="682"/>
      <c r="AU17" s="905"/>
      <c r="AV17" s="1230"/>
      <c r="AW17" s="1230"/>
    </row>
    <row r="18" ht="21.0" customHeight="1">
      <c r="A18" s="1697">
        <v>15.0</v>
      </c>
      <c r="B18" s="685"/>
      <c r="C18" s="685" t="s">
        <v>5834</v>
      </c>
      <c r="D18" s="700" t="s">
        <v>5835</v>
      </c>
      <c r="E18" s="721">
        <v>33931.0</v>
      </c>
      <c r="F18" s="694">
        <f>2020-1992</f>
        <v>28</v>
      </c>
      <c r="G18" s="1113">
        <f t="shared" si="1"/>
        <v>30.9260274</v>
      </c>
      <c r="H18" s="711">
        <v>3.7204518E7</v>
      </c>
      <c r="I18" s="689" t="s">
        <v>391</v>
      </c>
      <c r="J18" s="690" t="s">
        <v>5836</v>
      </c>
      <c r="K18" s="690">
        <v>1.154840183E9</v>
      </c>
      <c r="L18" s="686"/>
      <c r="M18" s="691"/>
      <c r="N18" s="690" t="s">
        <v>5837</v>
      </c>
      <c r="O18" s="686"/>
      <c r="P18" s="686"/>
      <c r="Q18" s="686"/>
      <c r="R18" s="690"/>
      <c r="S18" s="686"/>
      <c r="T18" s="686"/>
      <c r="U18" s="686"/>
      <c r="V18" s="686"/>
      <c r="W18" s="686"/>
      <c r="X18" s="686"/>
      <c r="Y18" s="691"/>
      <c r="Z18" s="691"/>
      <c r="AA18" s="686"/>
      <c r="AB18" s="686"/>
      <c r="AC18" s="686"/>
      <c r="AD18" s="686"/>
      <c r="AE18" s="713"/>
      <c r="AF18" s="691"/>
      <c r="AG18" s="691"/>
      <c r="AH18" s="709"/>
      <c r="AI18" s="709"/>
      <c r="AJ18" s="709"/>
      <c r="AK18" s="678"/>
      <c r="AL18" s="678"/>
      <c r="AM18" s="686"/>
      <c r="AN18" s="697"/>
      <c r="AO18" s="722">
        <v>44058.0</v>
      </c>
      <c r="AP18" s="691" t="s">
        <v>1640</v>
      </c>
      <c r="AQ18" s="681"/>
      <c r="AR18" s="681"/>
      <c r="AS18" s="681"/>
      <c r="AT18" s="682"/>
      <c r="AU18" s="798"/>
      <c r="AV18" s="1394"/>
      <c r="AW18" s="1394"/>
    </row>
    <row r="19" ht="21.0" customHeight="1">
      <c r="A19" s="1697">
        <v>16.0</v>
      </c>
      <c r="B19" s="668"/>
      <c r="C19" s="668" t="s">
        <v>5839</v>
      </c>
      <c r="D19" s="687" t="s">
        <v>5840</v>
      </c>
      <c r="E19" s="688"/>
      <c r="F19" s="703"/>
      <c r="G19" s="1113" t="str">
        <f t="shared" si="1"/>
        <v/>
      </c>
      <c r="H19" s="699"/>
      <c r="I19" s="691"/>
      <c r="J19" s="686"/>
      <c r="K19" s="686" t="s">
        <v>5841</v>
      </c>
      <c r="L19" s="686"/>
      <c r="M19" s="691"/>
      <c r="N19" s="686" t="s">
        <v>5842</v>
      </c>
      <c r="O19" s="686"/>
      <c r="P19" s="686"/>
      <c r="Q19" s="686"/>
      <c r="R19" s="686"/>
      <c r="S19" s="686"/>
      <c r="T19" s="686"/>
      <c r="U19" s="686"/>
      <c r="V19" s="686"/>
      <c r="W19" s="686"/>
      <c r="X19" s="686"/>
      <c r="Y19" s="691"/>
      <c r="Z19" s="691"/>
      <c r="AA19" s="686"/>
      <c r="AB19" s="686"/>
      <c r="AC19" s="686"/>
      <c r="AD19" s="686"/>
      <c r="AE19" s="713"/>
      <c r="AF19" s="691"/>
      <c r="AG19" s="691"/>
      <c r="AH19" s="709"/>
      <c r="AI19" s="709"/>
      <c r="AJ19" s="709"/>
      <c r="AK19" s="678"/>
      <c r="AL19" s="678"/>
      <c r="AM19" s="686"/>
      <c r="AN19" s="697"/>
      <c r="AO19" s="697"/>
      <c r="AP19" s="691"/>
      <c r="AQ19" s="681"/>
      <c r="AR19" s="681"/>
      <c r="AS19" s="681"/>
      <c r="AT19" s="682"/>
      <c r="AU19" s="798"/>
      <c r="AV19" s="1394"/>
      <c r="AW19" s="1394"/>
    </row>
    <row r="20" ht="21.0" customHeight="1">
      <c r="A20" s="1697">
        <v>17.0</v>
      </c>
      <c r="B20" s="685"/>
      <c r="C20" s="668" t="s">
        <v>5843</v>
      </c>
      <c r="D20" s="687" t="s">
        <v>5844</v>
      </c>
      <c r="E20" s="688">
        <v>36827.0</v>
      </c>
      <c r="F20" s="703">
        <f t="shared" ref="F20:F24" si="4">DATEDIF(E20,TODAY(),"Y")</f>
        <v>22</v>
      </c>
      <c r="G20" s="1113">
        <f t="shared" si="1"/>
        <v>22.99178082</v>
      </c>
      <c r="H20" s="699">
        <v>9.4160218E7</v>
      </c>
      <c r="I20" s="719" t="s">
        <v>3314</v>
      </c>
      <c r="J20" s="686" t="s">
        <v>5845</v>
      </c>
      <c r="K20" s="686">
        <v>1.156334068E9</v>
      </c>
      <c r="L20" s="686"/>
      <c r="M20" s="691"/>
      <c r="N20" s="686" t="s">
        <v>5819</v>
      </c>
      <c r="O20" s="686"/>
      <c r="P20" s="686"/>
      <c r="Q20" s="686"/>
      <c r="R20" s="686"/>
      <c r="S20" s="686"/>
      <c r="T20" s="686"/>
      <c r="U20" s="686"/>
      <c r="V20" s="686"/>
      <c r="W20" s="686"/>
      <c r="X20" s="686"/>
      <c r="Y20" s="691"/>
      <c r="Z20" s="691"/>
      <c r="AA20" s="686"/>
      <c r="AB20" s="686"/>
      <c r="AC20" s="686"/>
      <c r="AD20" s="686"/>
      <c r="AE20" s="713"/>
      <c r="AF20" s="691"/>
      <c r="AG20" s="691"/>
      <c r="AH20" s="709"/>
      <c r="AI20" s="709"/>
      <c r="AJ20" s="709"/>
      <c r="AK20" s="678"/>
      <c r="AL20" s="678"/>
      <c r="AM20" s="686"/>
      <c r="AN20" s="697"/>
      <c r="AO20" s="697"/>
      <c r="AP20" s="691"/>
      <c r="AQ20" s="681"/>
      <c r="AR20" s="681"/>
      <c r="AS20" s="681"/>
      <c r="AT20" s="682"/>
      <c r="AU20" s="798"/>
      <c r="AV20" s="1394"/>
      <c r="AW20" s="1394"/>
    </row>
    <row r="21" ht="21.0" customHeight="1">
      <c r="A21" s="1697">
        <v>18.0</v>
      </c>
      <c r="B21" s="268"/>
      <c r="C21" s="668" t="s">
        <v>5846</v>
      </c>
      <c r="D21" s="687" t="s">
        <v>5847</v>
      </c>
      <c r="E21" s="688">
        <v>34555.0</v>
      </c>
      <c r="F21" s="703">
        <f t="shared" si="4"/>
        <v>29</v>
      </c>
      <c r="G21" s="1113">
        <f t="shared" si="1"/>
        <v>29.21643836</v>
      </c>
      <c r="H21" s="699">
        <v>7.0008839E7</v>
      </c>
      <c r="I21" s="691" t="s">
        <v>5848</v>
      </c>
      <c r="J21" s="686" t="s">
        <v>5849</v>
      </c>
      <c r="K21" s="686">
        <v>1.124038374E9</v>
      </c>
      <c r="L21" s="686"/>
      <c r="M21" s="691"/>
      <c r="N21" s="686" t="s">
        <v>5850</v>
      </c>
      <c r="O21" s="686"/>
      <c r="P21" s="686"/>
      <c r="Q21" s="686"/>
      <c r="R21" s="686"/>
      <c r="S21" s="686"/>
      <c r="T21" s="686"/>
      <c r="U21" s="686"/>
      <c r="V21" s="686"/>
      <c r="W21" s="686"/>
      <c r="X21" s="686"/>
      <c r="Y21" s="691"/>
      <c r="Z21" s="691"/>
      <c r="AA21" s="686"/>
      <c r="AB21" s="686"/>
      <c r="AC21" s="686"/>
      <c r="AD21" s="686"/>
      <c r="AE21" s="713"/>
      <c r="AF21" s="691"/>
      <c r="AG21" s="691"/>
      <c r="AH21" s="709"/>
      <c r="AI21" s="709"/>
      <c r="AJ21" s="709"/>
      <c r="AK21" s="678"/>
      <c r="AL21" s="678"/>
      <c r="AM21" s="686"/>
      <c r="AN21" s="697"/>
      <c r="AO21" s="697"/>
      <c r="AP21" s="691"/>
      <c r="AQ21" s="681"/>
      <c r="AR21" s="681"/>
      <c r="AS21" s="681"/>
      <c r="AT21" s="682"/>
      <c r="AU21" s="798"/>
      <c r="AV21" s="1394"/>
      <c r="AW21" s="1394"/>
    </row>
    <row r="22" ht="21.0" customHeight="1">
      <c r="A22" s="1697">
        <v>19.0</v>
      </c>
      <c r="B22" s="268"/>
      <c r="C22" s="668" t="s">
        <v>5851</v>
      </c>
      <c r="D22" s="687" t="s">
        <v>5852</v>
      </c>
      <c r="E22" s="688">
        <v>34708.0</v>
      </c>
      <c r="F22" s="703">
        <f t="shared" si="4"/>
        <v>28</v>
      </c>
      <c r="G22" s="1113">
        <f t="shared" si="1"/>
        <v>28.79726027</v>
      </c>
      <c r="H22" s="699" t="s">
        <v>439</v>
      </c>
      <c r="I22" s="719" t="s">
        <v>5711</v>
      </c>
      <c r="J22" s="686" t="s">
        <v>5853</v>
      </c>
      <c r="K22" s="686">
        <v>5.2443196993E11</v>
      </c>
      <c r="L22" s="686"/>
      <c r="M22" s="691"/>
      <c r="N22" s="686" t="s">
        <v>5854</v>
      </c>
      <c r="O22" s="686"/>
      <c r="P22" s="686"/>
      <c r="Q22" s="686"/>
      <c r="R22" s="686"/>
      <c r="S22" s="686"/>
      <c r="T22" s="686"/>
      <c r="U22" s="686"/>
      <c r="V22" s="686"/>
      <c r="W22" s="686"/>
      <c r="X22" s="686"/>
      <c r="Y22" s="691"/>
      <c r="Z22" s="691"/>
      <c r="AA22" s="686"/>
      <c r="AB22" s="686"/>
      <c r="AC22" s="686"/>
      <c r="AD22" s="686"/>
      <c r="AE22" s="713"/>
      <c r="AF22" s="691"/>
      <c r="AG22" s="691"/>
      <c r="AH22" s="709"/>
      <c r="AI22" s="709"/>
      <c r="AJ22" s="709"/>
      <c r="AK22" s="678"/>
      <c r="AL22" s="678"/>
      <c r="AM22" s="686"/>
      <c r="AN22" s="697"/>
      <c r="AO22" s="697"/>
      <c r="AP22" s="691"/>
      <c r="AQ22" s="681"/>
      <c r="AR22" s="681"/>
      <c r="AS22" s="681"/>
      <c r="AT22" s="682"/>
      <c r="AU22" s="798"/>
      <c r="AV22" s="1394"/>
      <c r="AW22" s="1394"/>
    </row>
    <row r="23" ht="21.0" customHeight="1">
      <c r="A23" s="1697">
        <v>20.0</v>
      </c>
      <c r="B23" s="268"/>
      <c r="C23" s="668" t="s">
        <v>5855</v>
      </c>
      <c r="D23" s="687" t="s">
        <v>5856</v>
      </c>
      <c r="E23" s="688">
        <v>32108.0</v>
      </c>
      <c r="F23" s="703">
        <f t="shared" si="4"/>
        <v>35</v>
      </c>
      <c r="G23" s="1113">
        <f t="shared" si="1"/>
        <v>35.92054795</v>
      </c>
      <c r="H23" s="699">
        <v>1.13360486E8</v>
      </c>
      <c r="I23" s="691" t="s">
        <v>5857</v>
      </c>
      <c r="J23" s="686" t="s">
        <v>5858</v>
      </c>
      <c r="K23" s="686">
        <v>5.0683458928E10</v>
      </c>
      <c r="L23" s="686"/>
      <c r="M23" s="691"/>
      <c r="N23" s="686" t="s">
        <v>5859</v>
      </c>
      <c r="O23" s="686"/>
      <c r="P23" s="686"/>
      <c r="Q23" s="686"/>
      <c r="R23" s="686"/>
      <c r="S23" s="686"/>
      <c r="T23" s="686"/>
      <c r="U23" s="686"/>
      <c r="V23" s="686"/>
      <c r="W23" s="686"/>
      <c r="X23" s="686"/>
      <c r="Y23" s="691"/>
      <c r="Z23" s="691"/>
      <c r="AA23" s="686"/>
      <c r="AB23" s="686"/>
      <c r="AC23" s="686"/>
      <c r="AD23" s="686"/>
      <c r="AE23" s="713"/>
      <c r="AF23" s="691"/>
      <c r="AG23" s="691"/>
      <c r="AH23" s="709"/>
      <c r="AI23" s="709"/>
      <c r="AJ23" s="709"/>
      <c r="AK23" s="678"/>
      <c r="AL23" s="678"/>
      <c r="AM23" s="686"/>
      <c r="AN23" s="697"/>
      <c r="AO23" s="697"/>
      <c r="AP23" s="691"/>
      <c r="AQ23" s="681"/>
      <c r="AR23" s="681"/>
      <c r="AS23" s="681"/>
      <c r="AT23" s="682"/>
      <c r="AU23" s="798"/>
      <c r="AV23" s="1394"/>
      <c r="AW23" s="1394"/>
    </row>
    <row r="24" ht="21.0" customHeight="1">
      <c r="A24" s="1696">
        <v>21.0</v>
      </c>
      <c r="B24" s="690"/>
      <c r="C24" s="668" t="s">
        <v>5860</v>
      </c>
      <c r="D24" s="687" t="s">
        <v>5861</v>
      </c>
      <c r="E24" s="688">
        <v>34413.0</v>
      </c>
      <c r="F24" s="703">
        <f t="shared" si="4"/>
        <v>29</v>
      </c>
      <c r="G24" s="1113">
        <f t="shared" si="1"/>
        <v>29.60547945</v>
      </c>
      <c r="H24" s="699">
        <v>9.5361975E7</v>
      </c>
      <c r="I24" s="691" t="s">
        <v>2911</v>
      </c>
      <c r="J24" s="686" t="s">
        <v>5862</v>
      </c>
      <c r="K24" s="686">
        <v>1.156445986E9</v>
      </c>
      <c r="L24" s="686"/>
      <c r="M24" s="691"/>
      <c r="N24" s="686" t="s">
        <v>5863</v>
      </c>
      <c r="O24" s="686"/>
      <c r="P24" s="686"/>
      <c r="Q24" s="686"/>
      <c r="R24" s="686"/>
      <c r="S24" s="686"/>
      <c r="T24" s="686"/>
      <c r="U24" s="686"/>
      <c r="V24" s="686"/>
      <c r="W24" s="686"/>
      <c r="X24" s="686"/>
      <c r="Y24" s="691"/>
      <c r="Z24" s="691"/>
      <c r="AA24" s="686"/>
      <c r="AB24" s="686"/>
      <c r="AC24" s="686"/>
      <c r="AD24" s="686"/>
      <c r="AE24" s="713"/>
      <c r="AF24" s="691"/>
      <c r="AG24" s="691"/>
      <c r="AH24" s="709"/>
      <c r="AI24" s="709"/>
      <c r="AJ24" s="709"/>
      <c r="AK24" s="678"/>
      <c r="AL24" s="678"/>
      <c r="AM24" s="686"/>
      <c r="AN24" s="697"/>
      <c r="AO24" s="697"/>
      <c r="AP24" s="691"/>
      <c r="AQ24" s="681"/>
      <c r="AR24" s="681"/>
      <c r="AS24" s="681"/>
      <c r="AT24" s="682"/>
      <c r="AU24" s="798"/>
      <c r="AV24" s="1394"/>
      <c r="AW24" s="1394"/>
    </row>
    <row r="25" ht="21.0" customHeight="1">
      <c r="A25" s="1697">
        <v>22.0</v>
      </c>
      <c r="B25" s="686"/>
      <c r="C25" s="668" t="s">
        <v>5864</v>
      </c>
      <c r="D25" s="687" t="s">
        <v>5865</v>
      </c>
      <c r="E25" s="688"/>
      <c r="F25" s="703"/>
      <c r="G25" s="1113" t="str">
        <f t="shared" si="1"/>
        <v/>
      </c>
      <c r="H25" s="699"/>
      <c r="I25" s="691"/>
      <c r="J25" s="686"/>
      <c r="K25" s="686" t="s">
        <v>5866</v>
      </c>
      <c r="L25" s="686"/>
      <c r="M25" s="691"/>
      <c r="N25" s="686" t="s">
        <v>5867</v>
      </c>
      <c r="O25" s="686"/>
      <c r="P25" s="686"/>
      <c r="Q25" s="686"/>
      <c r="R25" s="686"/>
      <c r="S25" s="686"/>
      <c r="T25" s="686"/>
      <c r="U25" s="686"/>
      <c r="V25" s="686"/>
      <c r="W25" s="686"/>
      <c r="X25" s="686"/>
      <c r="Y25" s="691"/>
      <c r="Z25" s="691"/>
      <c r="AA25" s="686"/>
      <c r="AB25" s="686"/>
      <c r="AC25" s="686"/>
      <c r="AD25" s="686"/>
      <c r="AE25" s="713"/>
      <c r="AF25" s="691"/>
      <c r="AG25" s="691"/>
      <c r="AH25" s="709"/>
      <c r="AI25" s="709"/>
      <c r="AJ25" s="709"/>
      <c r="AK25" s="678"/>
      <c r="AL25" s="678"/>
      <c r="AM25" s="686"/>
      <c r="AN25" s="697"/>
      <c r="AO25" s="697"/>
      <c r="AP25" s="691"/>
      <c r="AQ25" s="681"/>
      <c r="AR25" s="681"/>
      <c r="AS25" s="681"/>
      <c r="AT25" s="682"/>
      <c r="AU25" s="798"/>
      <c r="AV25" s="1394"/>
      <c r="AW25" s="1394"/>
    </row>
    <row r="26" ht="21.0" customHeight="1">
      <c r="A26" s="1697">
        <v>23.0</v>
      </c>
      <c r="B26" s="690"/>
      <c r="C26" s="668" t="s">
        <v>5868</v>
      </c>
      <c r="D26" s="687" t="s">
        <v>5869</v>
      </c>
      <c r="E26" s="688">
        <v>36259.0</v>
      </c>
      <c r="F26" s="703">
        <f t="shared" ref="F26:F27" si="5">DATEDIF(E26,TODAY(),"Y")</f>
        <v>24</v>
      </c>
      <c r="G26" s="1113">
        <f t="shared" si="1"/>
        <v>24.54794521</v>
      </c>
      <c r="H26" s="699" t="s">
        <v>442</v>
      </c>
      <c r="I26" s="691" t="s">
        <v>5870</v>
      </c>
      <c r="J26" s="686" t="s">
        <v>5871</v>
      </c>
      <c r="K26" s="686">
        <v>4.915140089485E12</v>
      </c>
      <c r="L26" s="686"/>
      <c r="M26" s="691"/>
      <c r="N26" s="686" t="s">
        <v>5872</v>
      </c>
      <c r="O26" s="686"/>
      <c r="P26" s="686"/>
      <c r="Q26" s="686"/>
      <c r="R26" s="686"/>
      <c r="S26" s="686"/>
      <c r="T26" s="686"/>
      <c r="U26" s="686"/>
      <c r="V26" s="686"/>
      <c r="W26" s="686"/>
      <c r="X26" s="686"/>
      <c r="Y26" s="691"/>
      <c r="Z26" s="691"/>
      <c r="AA26" s="686"/>
      <c r="AB26" s="686"/>
      <c r="AC26" s="686"/>
      <c r="AD26" s="686"/>
      <c r="AE26" s="713"/>
      <c r="AF26" s="691"/>
      <c r="AG26" s="691"/>
      <c r="AH26" s="709"/>
      <c r="AI26" s="709"/>
      <c r="AJ26" s="709"/>
      <c r="AK26" s="678"/>
      <c r="AL26" s="678"/>
      <c r="AM26" s="686"/>
      <c r="AN26" s="697"/>
      <c r="AO26" s="697"/>
      <c r="AP26" s="691"/>
      <c r="AQ26" s="681"/>
      <c r="AR26" s="681"/>
      <c r="AS26" s="681"/>
      <c r="AT26" s="682"/>
      <c r="AU26" s="798"/>
      <c r="AV26" s="1394"/>
      <c r="AW26" s="1394"/>
    </row>
    <row r="27" ht="21.0" customHeight="1">
      <c r="A27" s="1697">
        <v>24.0</v>
      </c>
      <c r="B27" s="723"/>
      <c r="C27" s="668" t="s">
        <v>5873</v>
      </c>
      <c r="D27" s="687" t="s">
        <v>5874</v>
      </c>
      <c r="E27" s="688">
        <v>36620.0</v>
      </c>
      <c r="F27" s="703">
        <f t="shared" si="5"/>
        <v>23</v>
      </c>
      <c r="G27" s="1113">
        <f t="shared" si="1"/>
        <v>23.55890411</v>
      </c>
      <c r="H27" s="699">
        <v>4.3019849E7</v>
      </c>
      <c r="I27" s="689" t="s">
        <v>391</v>
      </c>
      <c r="J27" s="686"/>
      <c r="K27" s="686">
        <v>1.168985312E9</v>
      </c>
      <c r="L27" s="686"/>
      <c r="M27" s="691"/>
      <c r="N27" s="686" t="s">
        <v>5819</v>
      </c>
      <c r="O27" s="686"/>
      <c r="P27" s="686"/>
      <c r="Q27" s="686"/>
      <c r="R27" s="686"/>
      <c r="S27" s="686"/>
      <c r="T27" s="686"/>
      <c r="U27" s="686"/>
      <c r="V27" s="686"/>
      <c r="W27" s="686"/>
      <c r="X27" s="686"/>
      <c r="Y27" s="691"/>
      <c r="Z27" s="691"/>
      <c r="AA27" s="686"/>
      <c r="AB27" s="686"/>
      <c r="AC27" s="686"/>
      <c r="AD27" s="686"/>
      <c r="AE27" s="713"/>
      <c r="AF27" s="691"/>
      <c r="AG27" s="691"/>
      <c r="AH27" s="709"/>
      <c r="AI27" s="709"/>
      <c r="AJ27" s="709"/>
      <c r="AK27" s="678"/>
      <c r="AL27" s="678"/>
      <c r="AM27" s="686"/>
      <c r="AN27" s="697"/>
      <c r="AO27" s="697"/>
      <c r="AP27" s="691"/>
      <c r="AQ27" s="681"/>
      <c r="AR27" s="681"/>
      <c r="AS27" s="681"/>
      <c r="AT27" s="682"/>
      <c r="AU27" s="798"/>
      <c r="AV27" s="1394"/>
      <c r="AW27" s="1394"/>
    </row>
    <row r="28" ht="21.0" customHeight="1">
      <c r="A28" s="1697">
        <v>25.0</v>
      </c>
      <c r="B28" s="685"/>
      <c r="C28" s="668" t="s">
        <v>5875</v>
      </c>
      <c r="D28" s="687" t="s">
        <v>5876</v>
      </c>
      <c r="E28" s="688"/>
      <c r="F28" s="703"/>
      <c r="G28" s="1113" t="str">
        <f t="shared" si="1"/>
        <v/>
      </c>
      <c r="H28" s="699"/>
      <c r="I28" s="691"/>
      <c r="J28" s="686"/>
      <c r="K28" s="686">
        <v>1.138086483E9</v>
      </c>
      <c r="L28" s="686"/>
      <c r="M28" s="691"/>
      <c r="N28" s="686" t="s">
        <v>5877</v>
      </c>
      <c r="O28" s="686"/>
      <c r="P28" s="686"/>
      <c r="Q28" s="686"/>
      <c r="R28" s="686"/>
      <c r="S28" s="686"/>
      <c r="T28" s="686"/>
      <c r="U28" s="686"/>
      <c r="V28" s="686"/>
      <c r="W28" s="686"/>
      <c r="X28" s="686"/>
      <c r="Y28" s="691"/>
      <c r="Z28" s="691"/>
      <c r="AA28" s="686"/>
      <c r="AB28" s="686"/>
      <c r="AC28" s="686"/>
      <c r="AD28" s="686"/>
      <c r="AE28" s="713"/>
      <c r="AF28" s="691"/>
      <c r="AG28" s="691"/>
      <c r="AH28" s="709"/>
      <c r="AI28" s="709"/>
      <c r="AJ28" s="709"/>
      <c r="AK28" s="678"/>
      <c r="AL28" s="678"/>
      <c r="AM28" s="686"/>
      <c r="AN28" s="697"/>
      <c r="AO28" s="697"/>
      <c r="AP28" s="691"/>
      <c r="AQ28" s="681"/>
      <c r="AR28" s="681"/>
      <c r="AS28" s="681"/>
      <c r="AT28" s="682"/>
      <c r="AU28" s="798"/>
      <c r="AV28" s="1394"/>
      <c r="AW28" s="1394"/>
    </row>
    <row r="29" ht="21.0" customHeight="1">
      <c r="A29" s="1697">
        <v>26.0</v>
      </c>
      <c r="B29" s="668"/>
      <c r="C29" s="685" t="s">
        <v>5878</v>
      </c>
      <c r="D29" s="700" t="s">
        <v>5879</v>
      </c>
      <c r="E29" s="688">
        <v>37025.0</v>
      </c>
      <c r="F29" s="694">
        <f t="shared" ref="F29:F31" si="6">DATEDIF(E29,TODAY(),"Y")</f>
        <v>22</v>
      </c>
      <c r="G29" s="1113">
        <f t="shared" si="1"/>
        <v>22.44931507</v>
      </c>
      <c r="H29" s="684">
        <v>4.3403261E7</v>
      </c>
      <c r="I29" s="689" t="s">
        <v>391</v>
      </c>
      <c r="J29" s="690" t="s">
        <v>5880</v>
      </c>
      <c r="K29" s="690">
        <v>2.995032001E9</v>
      </c>
      <c r="L29" s="686"/>
      <c r="M29" s="691"/>
      <c r="N29" s="690" t="s">
        <v>5881</v>
      </c>
      <c r="O29" s="686"/>
      <c r="P29" s="686"/>
      <c r="Q29" s="686"/>
      <c r="R29" s="690"/>
      <c r="S29" s="686"/>
      <c r="T29" s="686"/>
      <c r="U29" s="686"/>
      <c r="V29" s="686"/>
      <c r="W29" s="686"/>
      <c r="X29" s="686"/>
      <c r="Y29" s="691"/>
      <c r="Z29" s="691"/>
      <c r="AA29" s="686"/>
      <c r="AB29" s="686"/>
      <c r="AC29" s="686"/>
      <c r="AD29" s="686"/>
      <c r="AE29" s="713"/>
      <c r="AF29" s="691"/>
      <c r="AG29" s="691"/>
      <c r="AH29" s="709"/>
      <c r="AI29" s="709"/>
      <c r="AJ29" s="709"/>
      <c r="AK29" s="678"/>
      <c r="AL29" s="678"/>
      <c r="AM29" s="686"/>
      <c r="AN29" s="697"/>
      <c r="AO29" s="697"/>
      <c r="AP29" s="691"/>
      <c r="AQ29" s="681"/>
      <c r="AR29" s="681"/>
      <c r="AS29" s="681"/>
      <c r="AT29" s="682"/>
      <c r="AU29" s="798"/>
      <c r="AV29" s="1394"/>
      <c r="AW29" s="1394"/>
    </row>
    <row r="30" ht="21.0" customHeight="1">
      <c r="A30" s="1697">
        <v>27.0</v>
      </c>
      <c r="B30" s="668"/>
      <c r="C30" s="685" t="s">
        <v>5883</v>
      </c>
      <c r="D30" s="700" t="s">
        <v>5884</v>
      </c>
      <c r="E30" s="688">
        <v>34317.0</v>
      </c>
      <c r="F30" s="694">
        <f t="shared" si="6"/>
        <v>29</v>
      </c>
      <c r="G30" s="1113">
        <f t="shared" si="1"/>
        <v>29.86849315</v>
      </c>
      <c r="H30" s="684">
        <v>3.8066268E7</v>
      </c>
      <c r="I30" s="689" t="s">
        <v>391</v>
      </c>
      <c r="J30" s="690" t="s">
        <v>5885</v>
      </c>
      <c r="K30" s="690">
        <v>1.165486715E9</v>
      </c>
      <c r="L30" s="686"/>
      <c r="M30" s="691"/>
      <c r="N30" s="690" t="s">
        <v>5886</v>
      </c>
      <c r="O30" s="686"/>
      <c r="P30" s="686"/>
      <c r="Q30" s="686"/>
      <c r="R30" s="690"/>
      <c r="S30" s="686"/>
      <c r="T30" s="686"/>
      <c r="U30" s="686"/>
      <c r="V30" s="686"/>
      <c r="W30" s="686"/>
      <c r="X30" s="686"/>
      <c r="Y30" s="691"/>
      <c r="Z30" s="691"/>
      <c r="AA30" s="686"/>
      <c r="AB30" s="686"/>
      <c r="AC30" s="686"/>
      <c r="AD30" s="686"/>
      <c r="AE30" s="713"/>
      <c r="AF30" s="691"/>
      <c r="AG30" s="691"/>
      <c r="AH30" s="709"/>
      <c r="AI30" s="709"/>
      <c r="AJ30" s="709"/>
      <c r="AK30" s="678"/>
      <c r="AL30" s="678"/>
      <c r="AM30" s="686"/>
      <c r="AN30" s="697"/>
      <c r="AO30" s="722"/>
      <c r="AP30" s="691" t="s">
        <v>6946</v>
      </c>
      <c r="AQ30" s="681"/>
      <c r="AR30" s="681"/>
      <c r="AS30" s="681"/>
      <c r="AT30" s="682"/>
      <c r="AU30" s="798"/>
      <c r="AV30" s="1394"/>
      <c r="AW30" s="1394"/>
    </row>
    <row r="31" ht="21.0" customHeight="1">
      <c r="A31" s="1697">
        <v>28.0</v>
      </c>
      <c r="B31" s="668"/>
      <c r="C31" s="668" t="s">
        <v>5394</v>
      </c>
      <c r="D31" s="687" t="s">
        <v>5395</v>
      </c>
      <c r="E31" s="688">
        <v>36577.0</v>
      </c>
      <c r="F31" s="703">
        <f t="shared" si="6"/>
        <v>23</v>
      </c>
      <c r="G31" s="1113">
        <f t="shared" si="1"/>
        <v>23.67671233</v>
      </c>
      <c r="H31" s="699">
        <v>4.2425367E7</v>
      </c>
      <c r="I31" s="691" t="s">
        <v>2021</v>
      </c>
      <c r="J31" s="686" t="s">
        <v>5888</v>
      </c>
      <c r="K31" s="686">
        <v>1.16354475E9</v>
      </c>
      <c r="L31" s="686"/>
      <c r="M31" s="691"/>
      <c r="N31" s="686" t="s">
        <v>397</v>
      </c>
      <c r="O31" s="686"/>
      <c r="P31" s="686"/>
      <c r="Q31" s="686"/>
      <c r="R31" s="686"/>
      <c r="S31" s="686"/>
      <c r="T31" s="686"/>
      <c r="U31" s="686"/>
      <c r="V31" s="686"/>
      <c r="W31" s="686"/>
      <c r="X31" s="686"/>
      <c r="Y31" s="691"/>
      <c r="Z31" s="691"/>
      <c r="AA31" s="686"/>
      <c r="AB31" s="692"/>
      <c r="AC31" s="686"/>
      <c r="AD31" s="686"/>
      <c r="AE31" s="713"/>
      <c r="AF31" s="691"/>
      <c r="AG31" s="691"/>
      <c r="AH31" s="709"/>
      <c r="AI31" s="709"/>
      <c r="AJ31" s="709"/>
      <c r="AK31" s="678"/>
      <c r="AL31" s="678"/>
      <c r="AM31" s="692"/>
      <c r="AN31" s="697"/>
      <c r="AO31" s="697"/>
      <c r="AP31" s="693"/>
      <c r="AQ31" s="681"/>
      <c r="AR31" s="681"/>
      <c r="AS31" s="681"/>
      <c r="AT31" s="682"/>
      <c r="AU31" s="905"/>
      <c r="AV31" s="1230"/>
      <c r="AW31" s="1230"/>
    </row>
    <row r="32" ht="21.0" customHeight="1">
      <c r="A32" s="1697">
        <v>29.0</v>
      </c>
      <c r="B32" s="668"/>
      <c r="C32" s="724" t="s">
        <v>3051</v>
      </c>
      <c r="D32" s="687" t="s">
        <v>5889</v>
      </c>
      <c r="E32" s="688">
        <v>36173.0</v>
      </c>
      <c r="F32" s="694">
        <v>21.0</v>
      </c>
      <c r="G32" s="1113">
        <f t="shared" si="1"/>
        <v>24.78356164</v>
      </c>
      <c r="H32" s="684">
        <v>4.1702696E7</v>
      </c>
      <c r="I32" s="689" t="s">
        <v>391</v>
      </c>
      <c r="J32" s="690" t="s">
        <v>5890</v>
      </c>
      <c r="K32" s="690">
        <v>1.156228519E9</v>
      </c>
      <c r="L32" s="686"/>
      <c r="M32" s="691"/>
      <c r="N32" s="690" t="s">
        <v>5891</v>
      </c>
      <c r="O32" s="686"/>
      <c r="P32" s="686"/>
      <c r="Q32" s="686"/>
      <c r="R32" s="690"/>
      <c r="S32" s="686"/>
      <c r="T32" s="686"/>
      <c r="U32" s="686"/>
      <c r="V32" s="686"/>
      <c r="W32" s="686"/>
      <c r="X32" s="686"/>
      <c r="Y32" s="691"/>
      <c r="Z32" s="691"/>
      <c r="AA32" s="686"/>
      <c r="AB32" s="686"/>
      <c r="AC32" s="686"/>
      <c r="AD32" s="686"/>
      <c r="AE32" s="713"/>
      <c r="AF32" s="691"/>
      <c r="AG32" s="691"/>
      <c r="AH32" s="709"/>
      <c r="AI32" s="709"/>
      <c r="AJ32" s="709"/>
      <c r="AK32" s="678"/>
      <c r="AL32" s="678"/>
      <c r="AM32" s="686"/>
      <c r="AN32" s="697"/>
      <c r="AO32" s="722">
        <v>44040.0</v>
      </c>
      <c r="AP32" s="691" t="s">
        <v>6945</v>
      </c>
      <c r="AQ32" s="681"/>
      <c r="AR32" s="681"/>
      <c r="AS32" s="681"/>
      <c r="AT32" s="682"/>
      <c r="AU32" s="798"/>
      <c r="AV32" s="1394"/>
      <c r="AW32" s="1394"/>
    </row>
    <row r="33" ht="21.0" customHeight="1">
      <c r="A33" s="1697">
        <v>30.0</v>
      </c>
      <c r="B33" s="668"/>
      <c r="C33" s="668" t="s">
        <v>5892</v>
      </c>
      <c r="D33" s="687" t="s">
        <v>5893</v>
      </c>
      <c r="E33" s="688">
        <v>36651.0</v>
      </c>
      <c r="F33" s="703">
        <f t="shared" ref="F33:F47" si="7">DATEDIF(E33,TODAY(),"Y")</f>
        <v>23</v>
      </c>
      <c r="G33" s="1113">
        <f t="shared" si="1"/>
        <v>23.4739726</v>
      </c>
      <c r="H33" s="699">
        <v>4.2659146E7</v>
      </c>
      <c r="I33" s="691" t="s">
        <v>391</v>
      </c>
      <c r="J33" s="686" t="s">
        <v>5894</v>
      </c>
      <c r="K33" s="686">
        <v>1.536731046E9</v>
      </c>
      <c r="L33" s="686"/>
      <c r="M33" s="691"/>
      <c r="N33" s="686" t="s">
        <v>5895</v>
      </c>
      <c r="O33" s="686"/>
      <c r="P33" s="686"/>
      <c r="Q33" s="686"/>
      <c r="R33" s="686"/>
      <c r="S33" s="686"/>
      <c r="T33" s="686"/>
      <c r="U33" s="686"/>
      <c r="V33" s="686"/>
      <c r="W33" s="686"/>
      <c r="X33" s="686"/>
      <c r="Y33" s="691"/>
      <c r="Z33" s="691"/>
      <c r="AA33" s="686"/>
      <c r="AB33" s="686"/>
      <c r="AC33" s="686"/>
      <c r="AD33" s="686"/>
      <c r="AE33" s="713"/>
      <c r="AF33" s="691"/>
      <c r="AG33" s="691"/>
      <c r="AH33" s="709"/>
      <c r="AI33" s="709"/>
      <c r="AJ33" s="709"/>
      <c r="AK33" s="678"/>
      <c r="AL33" s="678"/>
      <c r="AM33" s="686"/>
      <c r="AN33" s="697"/>
      <c r="AO33" s="697"/>
      <c r="AP33" s="691"/>
      <c r="AQ33" s="681"/>
      <c r="AR33" s="681"/>
      <c r="AS33" s="681"/>
      <c r="AT33" s="682"/>
      <c r="AU33" s="798"/>
      <c r="AV33" s="1394"/>
      <c r="AW33" s="1394"/>
    </row>
    <row r="34" ht="21.0" customHeight="1">
      <c r="A34" s="1696">
        <v>31.0</v>
      </c>
      <c r="B34" s="668"/>
      <c r="C34" s="668" t="s">
        <v>5896</v>
      </c>
      <c r="D34" s="687" t="s">
        <v>5897</v>
      </c>
      <c r="E34" s="688">
        <v>35435.0</v>
      </c>
      <c r="F34" s="703">
        <f t="shared" si="7"/>
        <v>26</v>
      </c>
      <c r="G34" s="1113">
        <f t="shared" si="1"/>
        <v>26.80547945</v>
      </c>
      <c r="H34" s="699" t="s">
        <v>447</v>
      </c>
      <c r="I34" s="691"/>
      <c r="J34" s="686" t="s">
        <v>5898</v>
      </c>
      <c r="K34" s="686" t="s">
        <v>5899</v>
      </c>
      <c r="L34" s="686"/>
      <c r="M34" s="691"/>
      <c r="N34" s="686" t="s">
        <v>5900</v>
      </c>
      <c r="O34" s="686"/>
      <c r="P34" s="686"/>
      <c r="Q34" s="686"/>
      <c r="R34" s="686"/>
      <c r="S34" s="686"/>
      <c r="T34" s="686"/>
      <c r="U34" s="686"/>
      <c r="V34" s="686"/>
      <c r="W34" s="686"/>
      <c r="X34" s="686"/>
      <c r="Y34" s="691"/>
      <c r="Z34" s="691"/>
      <c r="AA34" s="686"/>
      <c r="AB34" s="686"/>
      <c r="AC34" s="686"/>
      <c r="AD34" s="686"/>
      <c r="AE34" s="713"/>
      <c r="AF34" s="691"/>
      <c r="AG34" s="691"/>
      <c r="AH34" s="709"/>
      <c r="AI34" s="709"/>
      <c r="AJ34" s="709"/>
      <c r="AK34" s="678"/>
      <c r="AL34" s="678"/>
      <c r="AM34" s="686"/>
      <c r="AN34" s="697"/>
      <c r="AO34" s="697"/>
      <c r="AP34" s="691"/>
      <c r="AQ34" s="681"/>
      <c r="AR34" s="681"/>
      <c r="AS34" s="681"/>
      <c r="AT34" s="682"/>
      <c r="AU34" s="798"/>
      <c r="AV34" s="1394"/>
      <c r="AW34" s="1394"/>
    </row>
    <row r="35" ht="21.0" customHeight="1">
      <c r="A35" s="1697">
        <v>32.0</v>
      </c>
      <c r="B35" s="685"/>
      <c r="C35" s="668" t="s">
        <v>5901</v>
      </c>
      <c r="D35" s="687" t="s">
        <v>5902</v>
      </c>
      <c r="E35" s="688">
        <v>36433.0</v>
      </c>
      <c r="F35" s="703">
        <f t="shared" si="7"/>
        <v>24</v>
      </c>
      <c r="G35" s="1113">
        <f t="shared" si="1"/>
        <v>24.07123288</v>
      </c>
      <c r="H35" s="699">
        <v>4.2149162E7</v>
      </c>
      <c r="I35" s="689" t="s">
        <v>391</v>
      </c>
      <c r="J35" s="686" t="s">
        <v>5903</v>
      </c>
      <c r="K35" s="686">
        <v>1.134190885E9</v>
      </c>
      <c r="L35" s="686"/>
      <c r="M35" s="691"/>
      <c r="N35" s="686" t="s">
        <v>5819</v>
      </c>
      <c r="O35" s="686"/>
      <c r="P35" s="686"/>
      <c r="Q35" s="686"/>
      <c r="R35" s="686"/>
      <c r="S35" s="686"/>
      <c r="T35" s="686"/>
      <c r="U35" s="686"/>
      <c r="V35" s="686"/>
      <c r="W35" s="686"/>
      <c r="X35" s="686"/>
      <c r="Y35" s="691"/>
      <c r="Z35" s="691"/>
      <c r="AA35" s="686"/>
      <c r="AB35" s="686"/>
      <c r="AC35" s="686"/>
      <c r="AD35" s="686"/>
      <c r="AE35" s="713"/>
      <c r="AF35" s="691"/>
      <c r="AG35" s="691"/>
      <c r="AH35" s="709"/>
      <c r="AI35" s="709"/>
      <c r="AJ35" s="709"/>
      <c r="AK35" s="678"/>
      <c r="AL35" s="678"/>
      <c r="AM35" s="686"/>
      <c r="AN35" s="697"/>
      <c r="AO35" s="697"/>
      <c r="AP35" s="691"/>
      <c r="AQ35" s="681"/>
      <c r="AR35" s="681"/>
      <c r="AS35" s="681"/>
      <c r="AT35" s="682"/>
      <c r="AU35" s="798"/>
      <c r="AV35" s="1394"/>
      <c r="AW35" s="1394"/>
    </row>
    <row r="36" ht="21.0" customHeight="1">
      <c r="A36" s="1697">
        <v>33.0</v>
      </c>
      <c r="B36" s="668"/>
      <c r="C36" s="725" t="s">
        <v>5904</v>
      </c>
      <c r="D36" s="687" t="s">
        <v>5905</v>
      </c>
      <c r="E36" s="726">
        <v>34402.0</v>
      </c>
      <c r="F36" s="703">
        <f t="shared" si="7"/>
        <v>29</v>
      </c>
      <c r="G36" s="1113">
        <f t="shared" si="1"/>
        <v>29.63561644</v>
      </c>
      <c r="H36" s="699">
        <v>3.8069286E7</v>
      </c>
      <c r="I36" s="691" t="s">
        <v>391</v>
      </c>
      <c r="J36" s="686" t="s">
        <v>5906</v>
      </c>
      <c r="K36" s="686" t="s">
        <v>5907</v>
      </c>
      <c r="L36" s="686"/>
      <c r="M36" s="691"/>
      <c r="N36" s="686" t="s">
        <v>5908</v>
      </c>
      <c r="O36" s="686"/>
      <c r="P36" s="686"/>
      <c r="Q36" s="686"/>
      <c r="R36" s="686"/>
      <c r="S36" s="686"/>
      <c r="T36" s="686"/>
      <c r="U36" s="686"/>
      <c r="V36" s="686"/>
      <c r="W36" s="686"/>
      <c r="X36" s="686"/>
      <c r="Y36" s="691"/>
      <c r="Z36" s="691"/>
      <c r="AA36" s="686"/>
      <c r="AB36" s="686"/>
      <c r="AC36" s="686"/>
      <c r="AD36" s="686"/>
      <c r="AE36" s="713"/>
      <c r="AF36" s="691"/>
      <c r="AG36" s="691"/>
      <c r="AH36" s="709"/>
      <c r="AI36" s="709"/>
      <c r="AJ36" s="709"/>
      <c r="AK36" s="678"/>
      <c r="AL36" s="678"/>
      <c r="AM36" s="686"/>
      <c r="AN36" s="697"/>
      <c r="AO36" s="697"/>
      <c r="AP36" s="691"/>
      <c r="AQ36" s="681"/>
      <c r="AR36" s="681"/>
      <c r="AS36" s="681"/>
      <c r="AT36" s="682"/>
      <c r="AU36" s="798"/>
      <c r="AV36" s="1394"/>
      <c r="AW36" s="1394"/>
    </row>
    <row r="37" ht="21.0" customHeight="1">
      <c r="A37" s="1697">
        <v>34.0</v>
      </c>
      <c r="B37" s="668"/>
      <c r="C37" s="668" t="s">
        <v>5909</v>
      </c>
      <c r="D37" s="687" t="s">
        <v>5910</v>
      </c>
      <c r="E37" s="688">
        <v>35206.0</v>
      </c>
      <c r="F37" s="703">
        <f t="shared" si="7"/>
        <v>27</v>
      </c>
      <c r="G37" s="1113">
        <f t="shared" si="1"/>
        <v>27.43287671</v>
      </c>
      <c r="H37" s="699">
        <v>3.959481E7</v>
      </c>
      <c r="I37" s="691" t="s">
        <v>391</v>
      </c>
      <c r="J37" s="686"/>
      <c r="K37" s="686">
        <v>1.122390486E9</v>
      </c>
      <c r="L37" s="686"/>
      <c r="M37" s="691"/>
      <c r="N37" s="686"/>
      <c r="O37" s="686"/>
      <c r="P37" s="686"/>
      <c r="Q37" s="686"/>
      <c r="R37" s="686"/>
      <c r="S37" s="686"/>
      <c r="T37" s="686"/>
      <c r="U37" s="686"/>
      <c r="V37" s="686"/>
      <c r="W37" s="686"/>
      <c r="X37" s="686"/>
      <c r="Y37" s="691"/>
      <c r="Z37" s="691"/>
      <c r="AA37" s="686"/>
      <c r="AB37" s="686"/>
      <c r="AC37" s="686"/>
      <c r="AD37" s="686"/>
      <c r="AE37" s="713"/>
      <c r="AF37" s="691"/>
      <c r="AG37" s="691"/>
      <c r="AH37" s="709"/>
      <c r="AI37" s="709"/>
      <c r="AJ37" s="709"/>
      <c r="AK37" s="678"/>
      <c r="AL37" s="678"/>
      <c r="AM37" s="686"/>
      <c r="AN37" s="697"/>
      <c r="AO37" s="697"/>
      <c r="AP37" s="691"/>
      <c r="AQ37" s="681"/>
      <c r="AR37" s="681"/>
      <c r="AS37" s="681"/>
      <c r="AT37" s="682"/>
      <c r="AU37" s="798"/>
      <c r="AV37" s="1394"/>
      <c r="AW37" s="1394"/>
    </row>
    <row r="38" ht="21.0" customHeight="1">
      <c r="A38" s="1697">
        <v>35.0</v>
      </c>
      <c r="B38" s="668"/>
      <c r="C38" s="668" t="s">
        <v>5911</v>
      </c>
      <c r="D38" s="687" t="s">
        <v>5912</v>
      </c>
      <c r="E38" s="688">
        <v>37158.0</v>
      </c>
      <c r="F38" s="703">
        <f t="shared" si="7"/>
        <v>22</v>
      </c>
      <c r="G38" s="1113">
        <f t="shared" si="1"/>
        <v>22.08493151</v>
      </c>
      <c r="H38" s="699">
        <v>4.3527702E7</v>
      </c>
      <c r="I38" s="691" t="s">
        <v>391</v>
      </c>
      <c r="J38" s="686" t="s">
        <v>5913</v>
      </c>
      <c r="K38" s="686">
        <v>1.127263881E9</v>
      </c>
      <c r="L38" s="686"/>
      <c r="M38" s="691"/>
      <c r="N38" s="686" t="s">
        <v>5914</v>
      </c>
      <c r="O38" s="686"/>
      <c r="P38" s="686"/>
      <c r="Q38" s="686"/>
      <c r="R38" s="686"/>
      <c r="S38" s="686"/>
      <c r="T38" s="686"/>
      <c r="U38" s="686"/>
      <c r="V38" s="686"/>
      <c r="W38" s="686"/>
      <c r="X38" s="686"/>
      <c r="Y38" s="691"/>
      <c r="Z38" s="691"/>
      <c r="AA38" s="686"/>
      <c r="AB38" s="686"/>
      <c r="AC38" s="686"/>
      <c r="AD38" s="686"/>
      <c r="AE38" s="713"/>
      <c r="AF38" s="691"/>
      <c r="AG38" s="691"/>
      <c r="AH38" s="709"/>
      <c r="AI38" s="709"/>
      <c r="AJ38" s="709"/>
      <c r="AK38" s="678"/>
      <c r="AL38" s="678"/>
      <c r="AM38" s="686"/>
      <c r="AN38" s="697"/>
      <c r="AO38" s="697"/>
      <c r="AP38" s="693"/>
      <c r="AQ38" s="681"/>
      <c r="AR38" s="681"/>
      <c r="AS38" s="681"/>
      <c r="AT38" s="682"/>
      <c r="AU38" s="905"/>
      <c r="AV38" s="1230"/>
      <c r="AW38" s="1230"/>
    </row>
    <row r="39" ht="21.0" customHeight="1">
      <c r="A39" s="1697">
        <v>36.0</v>
      </c>
      <c r="B39" s="668"/>
      <c r="C39" s="685" t="s">
        <v>5915</v>
      </c>
      <c r="D39" s="700" t="s">
        <v>5916</v>
      </c>
      <c r="E39" s="688">
        <v>34620.0</v>
      </c>
      <c r="F39" s="708">
        <f t="shared" si="7"/>
        <v>29</v>
      </c>
      <c r="G39" s="1113">
        <f t="shared" si="1"/>
        <v>29.03835616</v>
      </c>
      <c r="H39" s="728">
        <v>3.8601649E7</v>
      </c>
      <c r="I39" s="729" t="s">
        <v>391</v>
      </c>
      <c r="J39" s="730" t="s">
        <v>5917</v>
      </c>
      <c r="K39" s="730">
        <v>1.163031436E9</v>
      </c>
      <c r="L39" s="686"/>
      <c r="M39" s="691"/>
      <c r="N39" s="730" t="s">
        <v>5918</v>
      </c>
      <c r="O39" s="686"/>
      <c r="P39" s="686"/>
      <c r="Q39" s="686"/>
      <c r="R39" s="730"/>
      <c r="S39" s="686"/>
      <c r="T39" s="686"/>
      <c r="U39" s="686"/>
      <c r="V39" s="686"/>
      <c r="W39" s="686"/>
      <c r="X39" s="686"/>
      <c r="Y39" s="691"/>
      <c r="Z39" s="691"/>
      <c r="AA39" s="686"/>
      <c r="AB39" s="686"/>
      <c r="AC39" s="686"/>
      <c r="AD39" s="686"/>
      <c r="AE39" s="713"/>
      <c r="AF39" s="691"/>
      <c r="AG39" s="691"/>
      <c r="AH39" s="709"/>
      <c r="AI39" s="709"/>
      <c r="AJ39" s="709"/>
      <c r="AK39" s="678"/>
      <c r="AL39" s="678"/>
      <c r="AM39" s="686"/>
      <c r="AN39" s="697"/>
      <c r="AO39" s="698">
        <v>44073.0</v>
      </c>
      <c r="AP39" s="691" t="s">
        <v>6947</v>
      </c>
      <c r="AQ39" s="681"/>
      <c r="AR39" s="681"/>
      <c r="AS39" s="681"/>
      <c r="AT39" s="682"/>
      <c r="AU39" s="798"/>
      <c r="AV39" s="1394"/>
      <c r="AW39" s="1394"/>
    </row>
    <row r="40" ht="21.0" customHeight="1">
      <c r="A40" s="1697">
        <v>37.0</v>
      </c>
      <c r="B40" s="668"/>
      <c r="C40" s="668" t="s">
        <v>5920</v>
      </c>
      <c r="D40" s="687" t="s">
        <v>5921</v>
      </c>
      <c r="E40" s="688">
        <v>34793.0</v>
      </c>
      <c r="F40" s="703">
        <f t="shared" si="7"/>
        <v>28</v>
      </c>
      <c r="G40" s="1113">
        <f t="shared" si="1"/>
        <v>28.56438356</v>
      </c>
      <c r="H40" s="711">
        <v>3.8891349E7</v>
      </c>
      <c r="I40" s="691" t="s">
        <v>2021</v>
      </c>
      <c r="J40" s="686" t="s">
        <v>5922</v>
      </c>
      <c r="K40" s="686">
        <v>1.553885758E9</v>
      </c>
      <c r="L40" s="686"/>
      <c r="M40" s="691"/>
      <c r="N40" s="686" t="s">
        <v>5923</v>
      </c>
      <c r="O40" s="686"/>
      <c r="P40" s="686"/>
      <c r="Q40" s="686"/>
      <c r="R40" s="686"/>
      <c r="S40" s="686"/>
      <c r="T40" s="686"/>
      <c r="U40" s="686"/>
      <c r="V40" s="686"/>
      <c r="W40" s="686"/>
      <c r="X40" s="686"/>
      <c r="Y40" s="691"/>
      <c r="Z40" s="691"/>
      <c r="AA40" s="686"/>
      <c r="AB40" s="686"/>
      <c r="AC40" s="686"/>
      <c r="AD40" s="686"/>
      <c r="AE40" s="713"/>
      <c r="AF40" s="691"/>
      <c r="AG40" s="691"/>
      <c r="AH40" s="709"/>
      <c r="AI40" s="709"/>
      <c r="AJ40" s="709"/>
      <c r="AK40" s="678"/>
      <c r="AL40" s="678"/>
      <c r="AM40" s="686"/>
      <c r="AN40" s="697"/>
      <c r="AO40" s="697"/>
      <c r="AP40" s="691"/>
      <c r="AQ40" s="681"/>
      <c r="AR40" s="681"/>
      <c r="AS40" s="681"/>
      <c r="AT40" s="682"/>
      <c r="AU40" s="798"/>
      <c r="AV40" s="1394"/>
      <c r="AW40" s="1394"/>
    </row>
    <row r="41" ht="21.0" customHeight="1">
      <c r="A41" s="1697">
        <v>38.0</v>
      </c>
      <c r="B41" s="668"/>
      <c r="C41" s="668" t="s">
        <v>5909</v>
      </c>
      <c r="D41" s="687" t="s">
        <v>5924</v>
      </c>
      <c r="E41" s="726">
        <v>35206.0</v>
      </c>
      <c r="F41" s="703">
        <f t="shared" si="7"/>
        <v>27</v>
      </c>
      <c r="G41" s="1113">
        <f t="shared" si="1"/>
        <v>27.43287671</v>
      </c>
      <c r="H41" s="699">
        <v>3.959481E7</v>
      </c>
      <c r="I41" s="691" t="s">
        <v>391</v>
      </c>
      <c r="J41" s="686" t="s">
        <v>5925</v>
      </c>
      <c r="K41" s="686" t="s">
        <v>5926</v>
      </c>
      <c r="L41" s="686"/>
      <c r="M41" s="691"/>
      <c r="N41" s="686" t="s">
        <v>5927</v>
      </c>
      <c r="O41" s="686"/>
      <c r="P41" s="686"/>
      <c r="Q41" s="686"/>
      <c r="R41" s="686"/>
      <c r="S41" s="686"/>
      <c r="T41" s="686"/>
      <c r="U41" s="686"/>
      <c r="V41" s="686"/>
      <c r="W41" s="686"/>
      <c r="X41" s="686"/>
      <c r="Y41" s="691"/>
      <c r="Z41" s="691"/>
      <c r="AA41" s="686"/>
      <c r="AB41" s="686"/>
      <c r="AC41" s="686"/>
      <c r="AD41" s="686"/>
      <c r="AE41" s="713"/>
      <c r="AF41" s="691"/>
      <c r="AG41" s="691"/>
      <c r="AH41" s="709"/>
      <c r="AI41" s="709"/>
      <c r="AJ41" s="709"/>
      <c r="AK41" s="678"/>
      <c r="AL41" s="678"/>
      <c r="AM41" s="686"/>
      <c r="AN41" s="697"/>
      <c r="AO41" s="697"/>
      <c r="AP41" s="691"/>
      <c r="AQ41" s="681"/>
      <c r="AR41" s="681"/>
      <c r="AS41" s="681"/>
      <c r="AT41" s="682"/>
      <c r="AU41" s="798"/>
      <c r="AV41" s="1394"/>
      <c r="AW41" s="1394"/>
    </row>
    <row r="42" ht="21.0" customHeight="1">
      <c r="A42" s="1697">
        <v>39.0</v>
      </c>
      <c r="B42" s="668"/>
      <c r="C42" s="685" t="s">
        <v>5928</v>
      </c>
      <c r="D42" s="700" t="s">
        <v>5929</v>
      </c>
      <c r="E42" s="688">
        <v>36333.0</v>
      </c>
      <c r="F42" s="694">
        <f t="shared" si="7"/>
        <v>24</v>
      </c>
      <c r="G42" s="1113">
        <f t="shared" si="1"/>
        <v>24.34520548</v>
      </c>
      <c r="H42" s="684">
        <v>4.2011932E7</v>
      </c>
      <c r="I42" s="689" t="s">
        <v>391</v>
      </c>
      <c r="J42" s="690" t="s">
        <v>5930</v>
      </c>
      <c r="K42" s="690">
        <v>1.562484004E9</v>
      </c>
      <c r="L42" s="686"/>
      <c r="M42" s="691"/>
      <c r="N42" s="690" t="s">
        <v>5931</v>
      </c>
      <c r="O42" s="686"/>
      <c r="P42" s="686"/>
      <c r="Q42" s="686"/>
      <c r="R42" s="690"/>
      <c r="S42" s="686"/>
      <c r="T42" s="686"/>
      <c r="U42" s="686"/>
      <c r="V42" s="686"/>
      <c r="W42" s="686"/>
      <c r="X42" s="686"/>
      <c r="Y42" s="691"/>
      <c r="Z42" s="691"/>
      <c r="AA42" s="686"/>
      <c r="AB42" s="686"/>
      <c r="AC42" s="686"/>
      <c r="AD42" s="686"/>
      <c r="AE42" s="713"/>
      <c r="AF42" s="691"/>
      <c r="AG42" s="691"/>
      <c r="AH42" s="709"/>
      <c r="AI42" s="709"/>
      <c r="AJ42" s="709"/>
      <c r="AK42" s="678"/>
      <c r="AL42" s="678"/>
      <c r="AM42" s="686"/>
      <c r="AN42" s="697"/>
      <c r="AO42" s="697"/>
      <c r="AP42" s="691"/>
      <c r="AQ42" s="681"/>
      <c r="AR42" s="681"/>
      <c r="AS42" s="681"/>
      <c r="AT42" s="682"/>
      <c r="AU42" s="798"/>
      <c r="AV42" s="1394"/>
      <c r="AW42" s="1394"/>
    </row>
    <row r="43" ht="21.0" customHeight="1">
      <c r="A43" s="1697">
        <v>40.0</v>
      </c>
      <c r="B43" s="668"/>
      <c r="C43" s="668" t="s">
        <v>5932</v>
      </c>
      <c r="D43" s="687" t="s">
        <v>5933</v>
      </c>
      <c r="E43" s="688">
        <v>36196.0</v>
      </c>
      <c r="F43" s="694">
        <f t="shared" si="7"/>
        <v>24</v>
      </c>
      <c r="G43" s="1113">
        <f t="shared" si="1"/>
        <v>24.72054795</v>
      </c>
      <c r="H43" s="684">
        <v>4.1780772E7</v>
      </c>
      <c r="I43" s="689" t="s">
        <v>391</v>
      </c>
      <c r="J43" s="690" t="s">
        <v>5934</v>
      </c>
      <c r="K43" s="690">
        <v>1.164450961E9</v>
      </c>
      <c r="L43" s="686"/>
      <c r="M43" s="691"/>
      <c r="N43" s="690" t="s">
        <v>5935</v>
      </c>
      <c r="O43" s="686"/>
      <c r="P43" s="686"/>
      <c r="Q43" s="686"/>
      <c r="R43" s="690"/>
      <c r="S43" s="686"/>
      <c r="T43" s="686"/>
      <c r="U43" s="686"/>
      <c r="V43" s="686"/>
      <c r="W43" s="686"/>
      <c r="X43" s="686"/>
      <c r="Y43" s="691"/>
      <c r="Z43" s="691"/>
      <c r="AA43" s="686"/>
      <c r="AB43" s="686"/>
      <c r="AC43" s="686"/>
      <c r="AD43" s="686"/>
      <c r="AE43" s="713"/>
      <c r="AF43" s="691"/>
      <c r="AG43" s="691"/>
      <c r="AH43" s="709"/>
      <c r="AI43" s="709"/>
      <c r="AJ43" s="709"/>
      <c r="AK43" s="678"/>
      <c r="AL43" s="678"/>
      <c r="AM43" s="686"/>
      <c r="AN43" s="697"/>
      <c r="AO43" s="697"/>
      <c r="AP43" s="691"/>
      <c r="AQ43" s="681"/>
      <c r="AR43" s="681"/>
      <c r="AS43" s="681"/>
      <c r="AT43" s="682"/>
      <c r="AU43" s="798"/>
      <c r="AV43" s="1394"/>
      <c r="AW43" s="1394"/>
    </row>
    <row r="44" ht="21.0" customHeight="1">
      <c r="A44" s="1696">
        <v>41.0</v>
      </c>
      <c r="B44" s="668"/>
      <c r="C44" s="668" t="s">
        <v>5936</v>
      </c>
      <c r="D44" s="687" t="s">
        <v>5937</v>
      </c>
      <c r="E44" s="688">
        <v>35937.0</v>
      </c>
      <c r="F44" s="703">
        <f t="shared" si="7"/>
        <v>25</v>
      </c>
      <c r="G44" s="1113">
        <f t="shared" si="1"/>
        <v>25.43013699</v>
      </c>
      <c r="H44" s="699">
        <v>4.1207036E7</v>
      </c>
      <c r="I44" s="691"/>
      <c r="J44" s="686"/>
      <c r="K44" s="686">
        <v>2.216128988E9</v>
      </c>
      <c r="L44" s="686"/>
      <c r="M44" s="691"/>
      <c r="N44" s="686" t="s">
        <v>2272</v>
      </c>
      <c r="O44" s="686"/>
      <c r="P44" s="686"/>
      <c r="Q44" s="686"/>
      <c r="R44" s="686"/>
      <c r="S44" s="686"/>
      <c r="T44" s="686"/>
      <c r="U44" s="686"/>
      <c r="V44" s="686"/>
      <c r="W44" s="686"/>
      <c r="X44" s="686"/>
      <c r="Y44" s="691"/>
      <c r="Z44" s="691"/>
      <c r="AA44" s="686"/>
      <c r="AB44" s="692"/>
      <c r="AC44" s="686"/>
      <c r="AD44" s="686"/>
      <c r="AE44" s="713"/>
      <c r="AF44" s="691"/>
      <c r="AG44" s="691"/>
      <c r="AH44" s="709"/>
      <c r="AI44" s="709"/>
      <c r="AJ44" s="709"/>
      <c r="AK44" s="678"/>
      <c r="AL44" s="678"/>
      <c r="AM44" s="686"/>
      <c r="AN44" s="697"/>
      <c r="AO44" s="697"/>
      <c r="AP44" s="693"/>
      <c r="AQ44" s="681"/>
      <c r="AR44" s="681"/>
      <c r="AS44" s="681"/>
      <c r="AT44" s="682"/>
      <c r="AU44" s="905"/>
      <c r="AV44" s="1230"/>
      <c r="AW44" s="1230"/>
    </row>
    <row r="45" ht="21.0" customHeight="1">
      <c r="A45" s="1697">
        <v>42.0</v>
      </c>
      <c r="B45" s="668"/>
      <c r="C45" s="685" t="s">
        <v>5938</v>
      </c>
      <c r="D45" s="687" t="s">
        <v>5939</v>
      </c>
      <c r="E45" s="688">
        <v>36513.0</v>
      </c>
      <c r="F45" s="694">
        <f t="shared" si="7"/>
        <v>23</v>
      </c>
      <c r="G45" s="1113">
        <f t="shared" si="1"/>
        <v>23.85205479</v>
      </c>
      <c r="H45" s="684">
        <v>4.2354401E7</v>
      </c>
      <c r="I45" s="689" t="s">
        <v>391</v>
      </c>
      <c r="J45" s="690" t="s">
        <v>5940</v>
      </c>
      <c r="K45" s="690">
        <v>1.12699189E9</v>
      </c>
      <c r="L45" s="686"/>
      <c r="M45" s="691"/>
      <c r="N45" s="690" t="s">
        <v>5941</v>
      </c>
      <c r="O45" s="686"/>
      <c r="P45" s="686"/>
      <c r="Q45" s="686"/>
      <c r="R45" s="690"/>
      <c r="S45" s="686"/>
      <c r="T45" s="686"/>
      <c r="U45" s="686"/>
      <c r="V45" s="686"/>
      <c r="W45" s="686"/>
      <c r="X45" s="686"/>
      <c r="Y45" s="691"/>
      <c r="Z45" s="691"/>
      <c r="AA45" s="686"/>
      <c r="AB45" s="686"/>
      <c r="AC45" s="686"/>
      <c r="AD45" s="686"/>
      <c r="AE45" s="713"/>
      <c r="AF45" s="691"/>
      <c r="AG45" s="691"/>
      <c r="AH45" s="709"/>
      <c r="AI45" s="709"/>
      <c r="AJ45" s="709"/>
      <c r="AK45" s="678"/>
      <c r="AL45" s="678"/>
      <c r="AM45" s="692"/>
      <c r="AN45" s="697"/>
      <c r="AO45" s="697"/>
      <c r="AP45" s="693" t="s">
        <v>6945</v>
      </c>
      <c r="AQ45" s="681"/>
      <c r="AR45" s="681"/>
      <c r="AS45" s="681"/>
      <c r="AT45" s="682"/>
      <c r="AU45" s="905"/>
      <c r="AV45" s="1230"/>
      <c r="AW45" s="1230"/>
    </row>
    <row r="46" ht="21.0" customHeight="1">
      <c r="A46" s="1697">
        <v>43.0</v>
      </c>
      <c r="B46" s="685"/>
      <c r="C46" s="685" t="s">
        <v>5942</v>
      </c>
      <c r="D46" s="687" t="s">
        <v>5943</v>
      </c>
      <c r="E46" s="688">
        <v>36640.0</v>
      </c>
      <c r="F46" s="694">
        <f t="shared" si="7"/>
        <v>23</v>
      </c>
      <c r="G46" s="1113">
        <f t="shared" si="1"/>
        <v>23.50410959</v>
      </c>
      <c r="H46" s="684">
        <v>4.2681878E7</v>
      </c>
      <c r="I46" s="689" t="s">
        <v>391</v>
      </c>
      <c r="J46" s="690" t="s">
        <v>5944</v>
      </c>
      <c r="K46" s="690">
        <v>1.136624914E9</v>
      </c>
      <c r="L46" s="686"/>
      <c r="M46" s="691"/>
      <c r="N46" s="690" t="s">
        <v>5945</v>
      </c>
      <c r="O46" s="686"/>
      <c r="P46" s="686"/>
      <c r="Q46" s="686"/>
      <c r="R46" s="690"/>
      <c r="S46" s="686"/>
      <c r="T46" s="686"/>
      <c r="U46" s="686"/>
      <c r="V46" s="686"/>
      <c r="W46" s="686"/>
      <c r="X46" s="686"/>
      <c r="Y46" s="691"/>
      <c r="Z46" s="691"/>
      <c r="AA46" s="686"/>
      <c r="AB46" s="686"/>
      <c r="AC46" s="686"/>
      <c r="AD46" s="686"/>
      <c r="AE46" s="713"/>
      <c r="AF46" s="691"/>
      <c r="AG46" s="691"/>
      <c r="AH46" s="709"/>
      <c r="AI46" s="709"/>
      <c r="AJ46" s="709"/>
      <c r="AK46" s="678"/>
      <c r="AL46" s="678"/>
      <c r="AM46" s="686"/>
      <c r="AN46" s="697"/>
      <c r="AO46" s="697"/>
      <c r="AP46" s="691" t="s">
        <v>6945</v>
      </c>
      <c r="AQ46" s="681"/>
      <c r="AR46" s="681"/>
      <c r="AS46" s="681"/>
      <c r="AT46" s="682"/>
      <c r="AU46" s="798"/>
      <c r="AV46" s="1394"/>
      <c r="AW46" s="1394"/>
    </row>
    <row r="47" ht="21.0" customHeight="1">
      <c r="A47" s="1697">
        <v>44.0</v>
      </c>
      <c r="B47" s="685"/>
      <c r="C47" s="668" t="s">
        <v>5946</v>
      </c>
      <c r="D47" s="687" t="s">
        <v>5947</v>
      </c>
      <c r="E47" s="688">
        <v>34926.0</v>
      </c>
      <c r="F47" s="717">
        <f t="shared" si="7"/>
        <v>28</v>
      </c>
      <c r="G47" s="1113">
        <f t="shared" si="1"/>
        <v>28.2</v>
      </c>
      <c r="H47" s="699" t="s">
        <v>459</v>
      </c>
      <c r="I47" s="719" t="s">
        <v>5948</v>
      </c>
      <c r="J47" s="686" t="s">
        <v>5949</v>
      </c>
      <c r="K47" s="686">
        <v>1.13773525799E11</v>
      </c>
      <c r="L47" s="686"/>
      <c r="M47" s="691"/>
      <c r="N47" s="686" t="s">
        <v>5950</v>
      </c>
      <c r="O47" s="686"/>
      <c r="P47" s="686"/>
      <c r="Q47" s="686"/>
      <c r="R47" s="686"/>
      <c r="S47" s="686"/>
      <c r="T47" s="686"/>
      <c r="U47" s="686"/>
      <c r="V47" s="686"/>
      <c r="W47" s="686"/>
      <c r="X47" s="686"/>
      <c r="Y47" s="691"/>
      <c r="Z47" s="691"/>
      <c r="AA47" s="686"/>
      <c r="AB47" s="686"/>
      <c r="AC47" s="686"/>
      <c r="AD47" s="686"/>
      <c r="AE47" s="713"/>
      <c r="AF47" s="691"/>
      <c r="AG47" s="691"/>
      <c r="AH47" s="709"/>
      <c r="AI47" s="709"/>
      <c r="AJ47" s="709"/>
      <c r="AK47" s="678"/>
      <c r="AL47" s="678"/>
      <c r="AM47" s="686"/>
      <c r="AN47" s="697"/>
      <c r="AO47" s="697"/>
      <c r="AP47" s="691"/>
      <c r="AQ47" s="681"/>
      <c r="AR47" s="681"/>
      <c r="AS47" s="681"/>
      <c r="AT47" s="682"/>
      <c r="AU47" s="798"/>
      <c r="AV47" s="1394"/>
      <c r="AW47" s="1394"/>
    </row>
    <row r="48" ht="21.0" customHeight="1">
      <c r="A48" s="1697">
        <v>45.0</v>
      </c>
      <c r="B48" s="668"/>
      <c r="C48" s="668" t="s">
        <v>5951</v>
      </c>
      <c r="D48" s="687" t="s">
        <v>5952</v>
      </c>
      <c r="E48" s="688"/>
      <c r="F48" s="703"/>
      <c r="G48" s="1113" t="str">
        <f t="shared" si="1"/>
        <v/>
      </c>
      <c r="H48" s="699"/>
      <c r="I48" s="719" t="s">
        <v>5953</v>
      </c>
      <c r="J48" s="686" t="s">
        <v>5954</v>
      </c>
      <c r="K48" s="686" t="s">
        <v>5955</v>
      </c>
      <c r="L48" s="686"/>
      <c r="M48" s="691"/>
      <c r="N48" s="686" t="s">
        <v>5956</v>
      </c>
      <c r="O48" s="686"/>
      <c r="P48" s="686"/>
      <c r="Q48" s="686"/>
      <c r="R48" s="686"/>
      <c r="S48" s="686"/>
      <c r="T48" s="686"/>
      <c r="U48" s="686"/>
      <c r="V48" s="686"/>
      <c r="W48" s="686"/>
      <c r="X48" s="686"/>
      <c r="Y48" s="691"/>
      <c r="Z48" s="691"/>
      <c r="AA48" s="686"/>
      <c r="AB48" s="686"/>
      <c r="AC48" s="686"/>
      <c r="AD48" s="686"/>
      <c r="AE48" s="713"/>
      <c r="AF48" s="691"/>
      <c r="AG48" s="691"/>
      <c r="AH48" s="709"/>
      <c r="AI48" s="709"/>
      <c r="AJ48" s="709"/>
      <c r="AK48" s="678"/>
      <c r="AL48" s="678"/>
      <c r="AM48" s="686"/>
      <c r="AN48" s="697"/>
      <c r="AO48" s="697"/>
      <c r="AP48" s="691"/>
      <c r="AQ48" s="681"/>
      <c r="AR48" s="681"/>
      <c r="AS48" s="681"/>
      <c r="AT48" s="682"/>
      <c r="AU48" s="798"/>
      <c r="AV48" s="1394"/>
      <c r="AW48" s="1394"/>
    </row>
    <row r="49" ht="21.0" customHeight="1">
      <c r="A49" s="1697">
        <v>46.0</v>
      </c>
      <c r="B49" s="668"/>
      <c r="C49" s="668" t="s">
        <v>5957</v>
      </c>
      <c r="D49" s="731" t="s">
        <v>5958</v>
      </c>
      <c r="E49" s="688"/>
      <c r="F49" s="703">
        <v>24.0</v>
      </c>
      <c r="G49" s="1113" t="str">
        <f t="shared" si="1"/>
        <v/>
      </c>
      <c r="H49" s="699"/>
      <c r="I49" s="691"/>
      <c r="J49" s="686"/>
      <c r="K49" s="686">
        <v>1.137618958E9</v>
      </c>
      <c r="L49" s="686"/>
      <c r="M49" s="691"/>
      <c r="N49" s="686" t="s">
        <v>5959</v>
      </c>
      <c r="O49" s="686"/>
      <c r="P49" s="686"/>
      <c r="Q49" s="686"/>
      <c r="R49" s="686"/>
      <c r="S49" s="686"/>
      <c r="T49" s="686"/>
      <c r="U49" s="686"/>
      <c r="V49" s="686"/>
      <c r="W49" s="686"/>
      <c r="X49" s="686"/>
      <c r="Y49" s="691"/>
      <c r="Z49" s="691"/>
      <c r="AA49" s="686"/>
      <c r="AB49" s="686"/>
      <c r="AC49" s="686"/>
      <c r="AD49" s="686"/>
      <c r="AE49" s="713"/>
      <c r="AF49" s="691"/>
      <c r="AG49" s="691"/>
      <c r="AH49" s="709"/>
      <c r="AI49" s="709"/>
      <c r="AJ49" s="709"/>
      <c r="AK49" s="678"/>
      <c r="AL49" s="678"/>
      <c r="AM49" s="686"/>
      <c r="AN49" s="697"/>
      <c r="AO49" s="697"/>
      <c r="AP49" s="691"/>
      <c r="AQ49" s="681"/>
      <c r="AR49" s="681"/>
      <c r="AS49" s="681"/>
      <c r="AT49" s="682"/>
      <c r="AU49" s="798"/>
      <c r="AV49" s="1394"/>
      <c r="AW49" s="1394"/>
    </row>
    <row r="50" ht="21.0" customHeight="1">
      <c r="A50" s="1697">
        <v>47.0</v>
      </c>
      <c r="B50" s="668"/>
      <c r="C50" s="668" t="s">
        <v>5960</v>
      </c>
      <c r="D50" s="687" t="s">
        <v>5961</v>
      </c>
      <c r="E50" s="721">
        <v>34694.0</v>
      </c>
      <c r="F50" s="694">
        <f t="shared" ref="F50:F51" si="8">DATEDIF(E50,TODAY(),"Y")</f>
        <v>28</v>
      </c>
      <c r="G50" s="1113">
        <f t="shared" si="1"/>
        <v>28.83561644</v>
      </c>
      <c r="H50" s="684">
        <v>3.8292772E7</v>
      </c>
      <c r="I50" s="689" t="s">
        <v>391</v>
      </c>
      <c r="J50" s="690" t="s">
        <v>5962</v>
      </c>
      <c r="K50" s="690" t="s">
        <v>5963</v>
      </c>
      <c r="L50" s="686"/>
      <c r="M50" s="691"/>
      <c r="N50" s="690" t="s">
        <v>5964</v>
      </c>
      <c r="O50" s="686"/>
      <c r="P50" s="686"/>
      <c r="Q50" s="686"/>
      <c r="R50" s="690"/>
      <c r="S50" s="686"/>
      <c r="T50" s="686"/>
      <c r="U50" s="686"/>
      <c r="V50" s="686"/>
      <c r="W50" s="686"/>
      <c r="X50" s="686"/>
      <c r="Y50" s="691"/>
      <c r="Z50" s="691"/>
      <c r="AA50" s="686"/>
      <c r="AB50" s="686"/>
      <c r="AC50" s="686"/>
      <c r="AD50" s="686"/>
      <c r="AE50" s="713"/>
      <c r="AF50" s="691"/>
      <c r="AG50" s="691"/>
      <c r="AH50" s="709"/>
      <c r="AI50" s="709"/>
      <c r="AJ50" s="709"/>
      <c r="AK50" s="678"/>
      <c r="AL50" s="678"/>
      <c r="AM50" s="686"/>
      <c r="AN50" s="697"/>
      <c r="AO50" s="697"/>
      <c r="AP50" s="691"/>
      <c r="AQ50" s="681"/>
      <c r="AR50" s="681"/>
      <c r="AS50" s="681"/>
      <c r="AT50" s="682"/>
      <c r="AU50" s="798"/>
      <c r="AV50" s="1394"/>
      <c r="AW50" s="1394"/>
    </row>
    <row r="51" ht="21.0" customHeight="1">
      <c r="A51" s="1697">
        <v>48.0</v>
      </c>
      <c r="B51" s="668"/>
      <c r="C51" s="668" t="s">
        <v>5966</v>
      </c>
      <c r="D51" s="731" t="s">
        <v>5967</v>
      </c>
      <c r="E51" s="688">
        <v>35394.0</v>
      </c>
      <c r="F51" s="703">
        <f t="shared" si="8"/>
        <v>26</v>
      </c>
      <c r="G51" s="1113">
        <f t="shared" si="1"/>
        <v>26.91780822</v>
      </c>
      <c r="H51" s="699">
        <v>5.72350156E8</v>
      </c>
      <c r="I51" s="691"/>
      <c r="J51" s="686" t="s">
        <v>5968</v>
      </c>
      <c r="K51" s="686">
        <v>8.177158739E9</v>
      </c>
      <c r="L51" s="686"/>
      <c r="M51" s="691"/>
      <c r="N51" s="686" t="s">
        <v>5969</v>
      </c>
      <c r="O51" s="686"/>
      <c r="P51" s="686"/>
      <c r="Q51" s="686"/>
      <c r="R51" s="686"/>
      <c r="S51" s="686"/>
      <c r="T51" s="686"/>
      <c r="U51" s="686"/>
      <c r="V51" s="686"/>
      <c r="W51" s="686"/>
      <c r="X51" s="686"/>
      <c r="Y51" s="691"/>
      <c r="Z51" s="691"/>
      <c r="AA51" s="686"/>
      <c r="AB51" s="686"/>
      <c r="AC51" s="686"/>
      <c r="AD51" s="686"/>
      <c r="AE51" s="713"/>
      <c r="AF51" s="691"/>
      <c r="AG51" s="691"/>
      <c r="AH51" s="709"/>
      <c r="AI51" s="709"/>
      <c r="AJ51" s="709"/>
      <c r="AK51" s="678"/>
      <c r="AL51" s="678"/>
      <c r="AM51" s="686"/>
      <c r="AN51" s="697"/>
      <c r="AO51" s="697"/>
      <c r="AP51" s="693"/>
      <c r="AQ51" s="681"/>
      <c r="AR51" s="681"/>
      <c r="AS51" s="681"/>
      <c r="AT51" s="682"/>
      <c r="AU51" s="905"/>
      <c r="AV51" s="1230"/>
      <c r="AW51" s="1230"/>
    </row>
    <row r="52" ht="21.0" customHeight="1">
      <c r="A52" s="1697">
        <v>49.0</v>
      </c>
      <c r="B52" s="725"/>
      <c r="C52" s="685" t="s">
        <v>5970</v>
      </c>
      <c r="D52" s="700" t="s">
        <v>5971</v>
      </c>
      <c r="E52" s="721">
        <v>32736.0</v>
      </c>
      <c r="F52" s="694">
        <f>2020-1989</f>
        <v>31</v>
      </c>
      <c r="G52" s="1113">
        <f t="shared" si="1"/>
        <v>34.2</v>
      </c>
      <c r="H52" s="684">
        <v>3.4541253E7</v>
      </c>
      <c r="I52" s="689" t="s">
        <v>391</v>
      </c>
      <c r="J52" s="690" t="s">
        <v>5972</v>
      </c>
      <c r="K52" s="690">
        <v>1.131954341E9</v>
      </c>
      <c r="L52" s="686"/>
      <c r="M52" s="691"/>
      <c r="N52" s="690" t="s">
        <v>5973</v>
      </c>
      <c r="O52" s="686"/>
      <c r="P52" s="686"/>
      <c r="Q52" s="686"/>
      <c r="R52" s="690"/>
      <c r="S52" s="686"/>
      <c r="T52" s="686"/>
      <c r="U52" s="686"/>
      <c r="V52" s="686"/>
      <c r="W52" s="686"/>
      <c r="X52" s="686"/>
      <c r="Y52" s="691"/>
      <c r="Z52" s="691"/>
      <c r="AA52" s="686"/>
      <c r="AB52" s="686"/>
      <c r="AC52" s="686"/>
      <c r="AD52" s="686"/>
      <c r="AE52" s="713"/>
      <c r="AF52" s="691"/>
      <c r="AG52" s="691"/>
      <c r="AH52" s="709"/>
      <c r="AI52" s="709"/>
      <c r="AJ52" s="709"/>
      <c r="AK52" s="678"/>
      <c r="AL52" s="678"/>
      <c r="AM52" s="686"/>
      <c r="AN52" s="697"/>
      <c r="AO52" s="698">
        <v>44092.0</v>
      </c>
      <c r="AP52" s="691" t="s">
        <v>1590</v>
      </c>
      <c r="AQ52" s="681"/>
      <c r="AR52" s="681"/>
      <c r="AS52" s="681"/>
      <c r="AT52" s="682"/>
      <c r="AU52" s="798"/>
      <c r="AV52" s="1394"/>
      <c r="AW52" s="1394"/>
    </row>
    <row r="53" ht="21.0" customHeight="1">
      <c r="A53" s="1697">
        <v>50.0</v>
      </c>
      <c r="B53" s="668"/>
      <c r="C53" s="685" t="s">
        <v>5975</v>
      </c>
      <c r="D53" s="700" t="s">
        <v>5976</v>
      </c>
      <c r="E53" s="688">
        <v>35556.0</v>
      </c>
      <c r="F53" s="694">
        <f t="shared" ref="F53:F57" si="9">DATEDIF(E53,TODAY(),"Y")</f>
        <v>26</v>
      </c>
      <c r="G53" s="1113">
        <f t="shared" si="1"/>
        <v>26.4739726</v>
      </c>
      <c r="H53" s="684">
        <v>4.3567549E7</v>
      </c>
      <c r="I53" s="689" t="s">
        <v>391</v>
      </c>
      <c r="J53" s="690" t="s">
        <v>5977</v>
      </c>
      <c r="K53" s="690">
        <v>1.531150431E9</v>
      </c>
      <c r="L53" s="686"/>
      <c r="M53" s="691"/>
      <c r="N53" s="690" t="s">
        <v>5978</v>
      </c>
      <c r="O53" s="686"/>
      <c r="P53" s="686"/>
      <c r="Q53" s="686"/>
      <c r="R53" s="690"/>
      <c r="S53" s="686"/>
      <c r="T53" s="686"/>
      <c r="U53" s="686"/>
      <c r="V53" s="686"/>
      <c r="W53" s="686"/>
      <c r="X53" s="686"/>
      <c r="Y53" s="691"/>
      <c r="Z53" s="691"/>
      <c r="AA53" s="686"/>
      <c r="AB53" s="686"/>
      <c r="AC53" s="686"/>
      <c r="AD53" s="686"/>
      <c r="AE53" s="713"/>
      <c r="AF53" s="691"/>
      <c r="AG53" s="691"/>
      <c r="AH53" s="709"/>
      <c r="AI53" s="709"/>
      <c r="AJ53" s="709"/>
      <c r="AK53" s="678"/>
      <c r="AL53" s="678"/>
      <c r="AM53" s="686"/>
      <c r="AN53" s="697"/>
      <c r="AO53" s="697"/>
      <c r="AP53" s="691"/>
      <c r="AQ53" s="681"/>
      <c r="AR53" s="681"/>
      <c r="AS53" s="681"/>
      <c r="AT53" s="682"/>
      <c r="AU53" s="798"/>
      <c r="AV53" s="1394"/>
      <c r="AW53" s="1394"/>
    </row>
    <row r="54" ht="21.0" customHeight="1">
      <c r="A54" s="1696">
        <v>51.0</v>
      </c>
      <c r="B54" s="668"/>
      <c r="C54" s="685" t="s">
        <v>5979</v>
      </c>
      <c r="D54" s="700" t="s">
        <v>5980</v>
      </c>
      <c r="E54" s="688">
        <v>36998.0</v>
      </c>
      <c r="F54" s="694">
        <f t="shared" si="9"/>
        <v>22</v>
      </c>
      <c r="G54" s="1113">
        <f t="shared" si="1"/>
        <v>22.52328767</v>
      </c>
      <c r="H54" s="684">
        <v>4.3447958E7</v>
      </c>
      <c r="I54" s="689" t="s">
        <v>391</v>
      </c>
      <c r="J54" s="690" t="s">
        <v>5981</v>
      </c>
      <c r="K54" s="690">
        <v>1.155840351E9</v>
      </c>
      <c r="L54" s="686"/>
      <c r="M54" s="691"/>
      <c r="N54" s="690" t="s">
        <v>5982</v>
      </c>
      <c r="O54" s="686"/>
      <c r="P54" s="686"/>
      <c r="Q54" s="686"/>
      <c r="R54" s="690"/>
      <c r="S54" s="686"/>
      <c r="T54" s="686"/>
      <c r="U54" s="686"/>
      <c r="V54" s="686"/>
      <c r="W54" s="686"/>
      <c r="X54" s="686"/>
      <c r="Y54" s="691"/>
      <c r="Z54" s="691"/>
      <c r="AA54" s="686"/>
      <c r="AB54" s="686"/>
      <c r="AC54" s="686"/>
      <c r="AD54" s="686"/>
      <c r="AE54" s="713"/>
      <c r="AF54" s="691"/>
      <c r="AG54" s="691"/>
      <c r="AH54" s="709"/>
      <c r="AI54" s="709"/>
      <c r="AJ54" s="709"/>
      <c r="AK54" s="678"/>
      <c r="AL54" s="678"/>
      <c r="AM54" s="686"/>
      <c r="AN54" s="697"/>
      <c r="AO54" s="697"/>
      <c r="AP54" s="691" t="s">
        <v>6946</v>
      </c>
      <c r="AQ54" s="681"/>
      <c r="AR54" s="681"/>
      <c r="AS54" s="681"/>
      <c r="AT54" s="682"/>
      <c r="AU54" s="798"/>
      <c r="AV54" s="1394"/>
      <c r="AW54" s="1394"/>
    </row>
    <row r="55" ht="21.0" customHeight="1">
      <c r="A55" s="1697">
        <v>52.0</v>
      </c>
      <c r="B55" s="668"/>
      <c r="C55" s="668" t="s">
        <v>5984</v>
      </c>
      <c r="D55" s="687" t="s">
        <v>5985</v>
      </c>
      <c r="E55" s="688">
        <v>34984.0</v>
      </c>
      <c r="F55" s="703">
        <f t="shared" si="9"/>
        <v>28</v>
      </c>
      <c r="G55" s="1113">
        <f t="shared" si="1"/>
        <v>28.04109589</v>
      </c>
      <c r="H55" s="699">
        <v>9.554916E7</v>
      </c>
      <c r="I55" s="691"/>
      <c r="J55" s="686" t="s">
        <v>5986</v>
      </c>
      <c r="K55" s="686">
        <v>1.164032004E9</v>
      </c>
      <c r="L55" s="686"/>
      <c r="M55" s="691"/>
      <c r="N55" s="686" t="s">
        <v>5987</v>
      </c>
      <c r="O55" s="686"/>
      <c r="P55" s="686"/>
      <c r="Q55" s="686"/>
      <c r="R55" s="686"/>
      <c r="S55" s="686"/>
      <c r="T55" s="686"/>
      <c r="U55" s="686"/>
      <c r="V55" s="686"/>
      <c r="W55" s="686"/>
      <c r="X55" s="686"/>
      <c r="Y55" s="691"/>
      <c r="Z55" s="691"/>
      <c r="AA55" s="686"/>
      <c r="AB55" s="686"/>
      <c r="AC55" s="686"/>
      <c r="AD55" s="686"/>
      <c r="AE55" s="713"/>
      <c r="AF55" s="691"/>
      <c r="AG55" s="691"/>
      <c r="AH55" s="709"/>
      <c r="AI55" s="709"/>
      <c r="AJ55" s="709"/>
      <c r="AK55" s="678"/>
      <c r="AL55" s="678"/>
      <c r="AM55" s="686"/>
      <c r="AN55" s="697"/>
      <c r="AO55" s="697"/>
      <c r="AP55" s="691"/>
      <c r="AQ55" s="681"/>
      <c r="AR55" s="681"/>
      <c r="AS55" s="681"/>
      <c r="AT55" s="682"/>
      <c r="AU55" s="798"/>
      <c r="AV55" s="1394"/>
      <c r="AW55" s="1394"/>
    </row>
    <row r="56" ht="21.0" customHeight="1">
      <c r="A56" s="1697">
        <v>53.0</v>
      </c>
      <c r="B56" s="668"/>
      <c r="C56" s="668" t="s">
        <v>5988</v>
      </c>
      <c r="D56" s="687" t="s">
        <v>5989</v>
      </c>
      <c r="E56" s="688">
        <v>35884.0</v>
      </c>
      <c r="F56" s="703">
        <f t="shared" si="9"/>
        <v>25</v>
      </c>
      <c r="G56" s="1113">
        <f t="shared" si="1"/>
        <v>25.57534247</v>
      </c>
      <c r="H56" s="699">
        <v>4.1127929E7</v>
      </c>
      <c r="I56" s="691"/>
      <c r="J56" s="686" t="s">
        <v>5990</v>
      </c>
      <c r="K56" s="686">
        <v>1.159978738E9</v>
      </c>
      <c r="L56" s="686"/>
      <c r="M56" s="691"/>
      <c r="N56" s="686" t="s">
        <v>5991</v>
      </c>
      <c r="O56" s="686"/>
      <c r="P56" s="686"/>
      <c r="Q56" s="686"/>
      <c r="R56" s="686"/>
      <c r="S56" s="686"/>
      <c r="T56" s="686"/>
      <c r="U56" s="686"/>
      <c r="V56" s="686"/>
      <c r="W56" s="686"/>
      <c r="X56" s="686"/>
      <c r="Y56" s="691"/>
      <c r="Z56" s="691"/>
      <c r="AA56" s="686"/>
      <c r="AB56" s="686"/>
      <c r="AC56" s="686"/>
      <c r="AD56" s="686"/>
      <c r="AE56" s="713"/>
      <c r="AF56" s="691"/>
      <c r="AG56" s="691"/>
      <c r="AH56" s="709"/>
      <c r="AI56" s="709"/>
      <c r="AJ56" s="709"/>
      <c r="AK56" s="678"/>
      <c r="AL56" s="678"/>
      <c r="AM56" s="686"/>
      <c r="AN56" s="697"/>
      <c r="AO56" s="697"/>
      <c r="AP56" s="691"/>
      <c r="AQ56" s="681"/>
      <c r="AR56" s="681"/>
      <c r="AS56" s="681"/>
      <c r="AT56" s="682"/>
      <c r="AU56" s="798"/>
      <c r="AV56" s="1394"/>
      <c r="AW56" s="1394"/>
    </row>
    <row r="57" ht="21.0" customHeight="1">
      <c r="A57" s="1697">
        <v>54.0</v>
      </c>
      <c r="B57" s="685"/>
      <c r="C57" s="685" t="s">
        <v>5992</v>
      </c>
      <c r="D57" s="700" t="s">
        <v>5993</v>
      </c>
      <c r="E57" s="688">
        <v>36753.0</v>
      </c>
      <c r="F57" s="694">
        <f t="shared" si="9"/>
        <v>23</v>
      </c>
      <c r="G57" s="1113">
        <f t="shared" si="1"/>
        <v>23.19452055</v>
      </c>
      <c r="H57" s="684">
        <v>9.506484E7</v>
      </c>
      <c r="I57" s="689" t="s">
        <v>3791</v>
      </c>
      <c r="J57" s="690" t="s">
        <v>5994</v>
      </c>
      <c r="K57" s="690" t="s">
        <v>5995</v>
      </c>
      <c r="L57" s="686"/>
      <c r="M57" s="691"/>
      <c r="N57" s="690" t="s">
        <v>5996</v>
      </c>
      <c r="O57" s="686"/>
      <c r="P57" s="686"/>
      <c r="Q57" s="686"/>
      <c r="R57" s="690"/>
      <c r="S57" s="686"/>
      <c r="T57" s="686"/>
      <c r="U57" s="686"/>
      <c r="V57" s="686"/>
      <c r="W57" s="686"/>
      <c r="X57" s="686"/>
      <c r="Y57" s="691"/>
      <c r="Z57" s="691"/>
      <c r="AA57" s="686"/>
      <c r="AB57" s="686"/>
      <c r="AC57" s="686"/>
      <c r="AD57" s="686"/>
      <c r="AE57" s="713"/>
      <c r="AF57" s="691"/>
      <c r="AG57" s="691"/>
      <c r="AH57" s="709"/>
      <c r="AI57" s="709"/>
      <c r="AJ57" s="709"/>
      <c r="AK57" s="678"/>
      <c r="AL57" s="678"/>
      <c r="AM57" s="686"/>
      <c r="AN57" s="697"/>
      <c r="AO57" s="697"/>
      <c r="AP57" s="691" t="s">
        <v>6948</v>
      </c>
      <c r="AQ57" s="681"/>
      <c r="AR57" s="681"/>
      <c r="AS57" s="681"/>
      <c r="AT57" s="682"/>
      <c r="AU57" s="798"/>
      <c r="AV57" s="1394"/>
      <c r="AW57" s="1394"/>
    </row>
    <row r="58" ht="21.0" customHeight="1">
      <c r="A58" s="1697">
        <v>55.0</v>
      </c>
      <c r="B58" s="668"/>
      <c r="C58" s="668" t="s">
        <v>5998</v>
      </c>
      <c r="D58" s="687" t="s">
        <v>5999</v>
      </c>
      <c r="E58" s="688"/>
      <c r="F58" s="703"/>
      <c r="G58" s="1113" t="str">
        <f t="shared" si="1"/>
        <v/>
      </c>
      <c r="H58" s="699"/>
      <c r="I58" s="691"/>
      <c r="J58" s="686"/>
      <c r="K58" s="686">
        <v>2.392564472E9</v>
      </c>
      <c r="L58" s="686"/>
      <c r="M58" s="691"/>
      <c r="N58" s="686" t="s">
        <v>5877</v>
      </c>
      <c r="O58" s="686"/>
      <c r="P58" s="686"/>
      <c r="Q58" s="686"/>
      <c r="R58" s="686"/>
      <c r="S58" s="686"/>
      <c r="T58" s="686"/>
      <c r="U58" s="686"/>
      <c r="V58" s="686"/>
      <c r="W58" s="686"/>
      <c r="X58" s="686"/>
      <c r="Y58" s="691"/>
      <c r="Z58" s="691"/>
      <c r="AA58" s="686"/>
      <c r="AB58" s="686"/>
      <c r="AC58" s="686"/>
      <c r="AD58" s="686"/>
      <c r="AE58" s="713"/>
      <c r="AF58" s="691"/>
      <c r="AG58" s="691"/>
      <c r="AH58" s="709"/>
      <c r="AI58" s="709"/>
      <c r="AJ58" s="709"/>
      <c r="AK58" s="678"/>
      <c r="AL58" s="678"/>
      <c r="AM58" s="686"/>
      <c r="AN58" s="697"/>
      <c r="AO58" s="697"/>
      <c r="AP58" s="691"/>
      <c r="AQ58" s="681"/>
      <c r="AR58" s="681"/>
      <c r="AS58" s="681"/>
      <c r="AT58" s="682"/>
      <c r="AU58" s="798"/>
      <c r="AV58" s="1394"/>
      <c r="AW58" s="1394"/>
    </row>
    <row r="59" ht="21.0" customHeight="1">
      <c r="A59" s="1697">
        <v>56.0</v>
      </c>
      <c r="B59" s="668"/>
      <c r="C59" s="668" t="s">
        <v>6000</v>
      </c>
      <c r="D59" s="687" t="s">
        <v>6001</v>
      </c>
      <c r="E59" s="688">
        <v>36004.0</v>
      </c>
      <c r="F59" s="694">
        <f t="shared" ref="F59:F64" si="10">DATEDIF(E59,TODAY(),"Y")</f>
        <v>25</v>
      </c>
      <c r="G59" s="1113">
        <f t="shared" si="1"/>
        <v>25.24657534</v>
      </c>
      <c r="H59" s="684">
        <v>4.1399102E7</v>
      </c>
      <c r="I59" s="689" t="s">
        <v>391</v>
      </c>
      <c r="J59" s="690" t="s">
        <v>6002</v>
      </c>
      <c r="K59" s="690">
        <v>1.558331148E9</v>
      </c>
      <c r="L59" s="686"/>
      <c r="M59" s="691"/>
      <c r="N59" s="690" t="s">
        <v>6003</v>
      </c>
      <c r="O59" s="686"/>
      <c r="P59" s="686"/>
      <c r="Q59" s="686"/>
      <c r="R59" s="690"/>
      <c r="S59" s="686"/>
      <c r="T59" s="686"/>
      <c r="U59" s="686"/>
      <c r="V59" s="686"/>
      <c r="W59" s="686"/>
      <c r="X59" s="686"/>
      <c r="Y59" s="691"/>
      <c r="Z59" s="691"/>
      <c r="AA59" s="686"/>
      <c r="AB59" s="686"/>
      <c r="AC59" s="686"/>
      <c r="AD59" s="686"/>
      <c r="AE59" s="713"/>
      <c r="AF59" s="691"/>
      <c r="AG59" s="691"/>
      <c r="AH59" s="709"/>
      <c r="AI59" s="709"/>
      <c r="AJ59" s="709"/>
      <c r="AK59" s="678"/>
      <c r="AL59" s="678"/>
      <c r="AM59" s="686"/>
      <c r="AN59" s="697"/>
      <c r="AO59" s="697"/>
      <c r="AP59" s="691"/>
      <c r="AQ59" s="681"/>
      <c r="AR59" s="681"/>
      <c r="AS59" s="681"/>
      <c r="AT59" s="682"/>
      <c r="AU59" s="798"/>
      <c r="AV59" s="1394"/>
      <c r="AW59" s="1394"/>
    </row>
    <row r="60" ht="21.0" customHeight="1">
      <c r="A60" s="1697">
        <v>57.0</v>
      </c>
      <c r="B60" s="685"/>
      <c r="C60" s="668" t="s">
        <v>6005</v>
      </c>
      <c r="D60" s="687" t="s">
        <v>6006</v>
      </c>
      <c r="E60" s="688">
        <v>36318.0</v>
      </c>
      <c r="F60" s="703">
        <f t="shared" si="10"/>
        <v>24</v>
      </c>
      <c r="G60" s="1113">
        <f t="shared" si="1"/>
        <v>24.38630137</v>
      </c>
      <c r="H60" s="699">
        <v>8339741.0</v>
      </c>
      <c r="I60" s="719" t="s">
        <v>6007</v>
      </c>
      <c r="J60" s="686" t="s">
        <v>6008</v>
      </c>
      <c r="K60" s="686">
        <v>9.115746748E10</v>
      </c>
      <c r="L60" s="686"/>
      <c r="M60" s="691"/>
      <c r="N60" s="686" t="s">
        <v>6009</v>
      </c>
      <c r="O60" s="686"/>
      <c r="P60" s="686"/>
      <c r="Q60" s="686"/>
      <c r="R60" s="686"/>
      <c r="S60" s="686"/>
      <c r="T60" s="686"/>
      <c r="U60" s="686"/>
      <c r="V60" s="686"/>
      <c r="W60" s="686"/>
      <c r="X60" s="686"/>
      <c r="Y60" s="691"/>
      <c r="Z60" s="691"/>
      <c r="AA60" s="686"/>
      <c r="AB60" s="686"/>
      <c r="AC60" s="686"/>
      <c r="AD60" s="686"/>
      <c r="AE60" s="713"/>
      <c r="AF60" s="691"/>
      <c r="AG60" s="691"/>
      <c r="AH60" s="709"/>
      <c r="AI60" s="709"/>
      <c r="AJ60" s="709"/>
      <c r="AK60" s="678"/>
      <c r="AL60" s="678"/>
      <c r="AM60" s="686"/>
      <c r="AN60" s="697"/>
      <c r="AO60" s="697"/>
      <c r="AP60" s="691"/>
      <c r="AQ60" s="681"/>
      <c r="AR60" s="681"/>
      <c r="AS60" s="681"/>
      <c r="AT60" s="682"/>
      <c r="AU60" s="798"/>
      <c r="AV60" s="1394"/>
      <c r="AW60" s="1394"/>
    </row>
    <row r="61" ht="21.0" customHeight="1">
      <c r="A61" s="1697">
        <v>58.0</v>
      </c>
      <c r="B61" s="685"/>
      <c r="C61" s="668" t="s">
        <v>6010</v>
      </c>
      <c r="D61" s="687" t="s">
        <v>6011</v>
      </c>
      <c r="E61" s="688">
        <v>36783.0</v>
      </c>
      <c r="F61" s="703">
        <f t="shared" si="10"/>
        <v>23</v>
      </c>
      <c r="G61" s="1113">
        <f t="shared" si="1"/>
        <v>23.11232877</v>
      </c>
      <c r="H61" s="699">
        <v>4.282306E7</v>
      </c>
      <c r="I61" s="689" t="s">
        <v>391</v>
      </c>
      <c r="J61" s="686"/>
      <c r="K61" s="686">
        <v>1.534605634E9</v>
      </c>
      <c r="L61" s="686"/>
      <c r="M61" s="691"/>
      <c r="N61" s="686" t="s">
        <v>5819</v>
      </c>
      <c r="O61" s="686"/>
      <c r="P61" s="686"/>
      <c r="Q61" s="686"/>
      <c r="R61" s="686"/>
      <c r="S61" s="686"/>
      <c r="T61" s="686"/>
      <c r="U61" s="686"/>
      <c r="V61" s="686"/>
      <c r="W61" s="686"/>
      <c r="X61" s="686"/>
      <c r="Y61" s="691"/>
      <c r="Z61" s="691"/>
      <c r="AA61" s="686"/>
      <c r="AB61" s="686"/>
      <c r="AC61" s="686"/>
      <c r="AD61" s="686"/>
      <c r="AE61" s="713"/>
      <c r="AF61" s="691"/>
      <c r="AG61" s="691"/>
      <c r="AH61" s="709"/>
      <c r="AI61" s="709"/>
      <c r="AJ61" s="709"/>
      <c r="AK61" s="678"/>
      <c r="AL61" s="678"/>
      <c r="AM61" s="686"/>
      <c r="AN61" s="697"/>
      <c r="AO61" s="697"/>
      <c r="AP61" s="691"/>
      <c r="AQ61" s="681"/>
      <c r="AR61" s="681"/>
      <c r="AS61" s="681"/>
      <c r="AT61" s="682"/>
      <c r="AU61" s="798"/>
      <c r="AV61" s="1394"/>
      <c r="AW61" s="1394"/>
    </row>
    <row r="62" ht="21.0" customHeight="1">
      <c r="A62" s="1697">
        <v>59.0</v>
      </c>
      <c r="B62" s="668"/>
      <c r="C62" s="668" t="s">
        <v>6012</v>
      </c>
      <c r="D62" s="687" t="s">
        <v>6013</v>
      </c>
      <c r="E62" s="726">
        <v>32692.0</v>
      </c>
      <c r="F62" s="703">
        <f t="shared" si="10"/>
        <v>34</v>
      </c>
      <c r="G62" s="1113">
        <f t="shared" si="1"/>
        <v>34.32054795</v>
      </c>
      <c r="H62" s="699">
        <v>1.41189806E8</v>
      </c>
      <c r="I62" s="691"/>
      <c r="J62" s="686"/>
      <c r="K62" s="686">
        <v>9.1156449846E10</v>
      </c>
      <c r="L62" s="686"/>
      <c r="M62" s="691"/>
      <c r="N62" s="686" t="s">
        <v>6014</v>
      </c>
      <c r="O62" s="686"/>
      <c r="P62" s="686"/>
      <c r="Q62" s="686"/>
      <c r="R62" s="686"/>
      <c r="S62" s="686"/>
      <c r="T62" s="686"/>
      <c r="U62" s="686"/>
      <c r="V62" s="686"/>
      <c r="W62" s="686"/>
      <c r="X62" s="686"/>
      <c r="Y62" s="691"/>
      <c r="Z62" s="691"/>
      <c r="AA62" s="686"/>
      <c r="AB62" s="686"/>
      <c r="AC62" s="686"/>
      <c r="AD62" s="686"/>
      <c r="AE62" s="713"/>
      <c r="AF62" s="691"/>
      <c r="AG62" s="691"/>
      <c r="AH62" s="709"/>
      <c r="AI62" s="709"/>
      <c r="AJ62" s="709"/>
      <c r="AK62" s="678"/>
      <c r="AL62" s="678"/>
      <c r="AM62" s="686"/>
      <c r="AN62" s="697"/>
      <c r="AO62" s="697"/>
      <c r="AP62" s="691"/>
      <c r="AQ62" s="681"/>
      <c r="AR62" s="681"/>
      <c r="AS62" s="681"/>
      <c r="AT62" s="682"/>
      <c r="AU62" s="798"/>
      <c r="AV62" s="1394"/>
      <c r="AW62" s="1394"/>
    </row>
    <row r="63" ht="21.0" customHeight="1">
      <c r="A63" s="1697">
        <v>60.0</v>
      </c>
      <c r="B63" s="668"/>
      <c r="C63" s="668" t="s">
        <v>6015</v>
      </c>
      <c r="D63" s="687" t="s">
        <v>6016</v>
      </c>
      <c r="E63" s="726">
        <v>35870.0</v>
      </c>
      <c r="F63" s="703">
        <f t="shared" si="10"/>
        <v>25</v>
      </c>
      <c r="G63" s="1113">
        <f t="shared" si="1"/>
        <v>25.61369863</v>
      </c>
      <c r="H63" s="699" t="s">
        <v>473</v>
      </c>
      <c r="I63" s="719" t="s">
        <v>3864</v>
      </c>
      <c r="J63" s="686" t="s">
        <v>6017</v>
      </c>
      <c r="K63" s="686">
        <v>4.915779559685E12</v>
      </c>
      <c r="L63" s="686"/>
      <c r="M63" s="691"/>
      <c r="N63" s="686" t="s">
        <v>6018</v>
      </c>
      <c r="O63" s="686"/>
      <c r="P63" s="686"/>
      <c r="Q63" s="686"/>
      <c r="R63" s="686"/>
      <c r="S63" s="686"/>
      <c r="T63" s="686"/>
      <c r="U63" s="686"/>
      <c r="V63" s="686"/>
      <c r="W63" s="686"/>
      <c r="X63" s="686"/>
      <c r="Y63" s="691"/>
      <c r="Z63" s="691"/>
      <c r="AA63" s="686"/>
      <c r="AB63" s="686"/>
      <c r="AC63" s="686"/>
      <c r="AD63" s="686"/>
      <c r="AE63" s="713"/>
      <c r="AF63" s="691"/>
      <c r="AG63" s="691"/>
      <c r="AH63" s="709"/>
      <c r="AI63" s="709"/>
      <c r="AJ63" s="709"/>
      <c r="AK63" s="678"/>
      <c r="AL63" s="678"/>
      <c r="AM63" s="686"/>
      <c r="AN63" s="697"/>
      <c r="AO63" s="697"/>
      <c r="AP63" s="691"/>
      <c r="AQ63" s="681"/>
      <c r="AR63" s="681"/>
      <c r="AS63" s="681"/>
      <c r="AT63" s="682"/>
      <c r="AU63" s="798"/>
      <c r="AV63" s="1394"/>
      <c r="AW63" s="1394"/>
    </row>
    <row r="64" ht="21.0" customHeight="1">
      <c r="A64" s="1696">
        <v>61.0</v>
      </c>
      <c r="B64" s="668"/>
      <c r="C64" s="668" t="s">
        <v>6019</v>
      </c>
      <c r="D64" s="687" t="s">
        <v>6020</v>
      </c>
      <c r="E64" s="688">
        <v>37166.0</v>
      </c>
      <c r="F64" s="703">
        <f t="shared" si="10"/>
        <v>22</v>
      </c>
      <c r="G64" s="1113">
        <f t="shared" si="1"/>
        <v>22.0630137</v>
      </c>
      <c r="H64" s="699">
        <v>4.4398634E7</v>
      </c>
      <c r="I64" s="689" t="s">
        <v>391</v>
      </c>
      <c r="J64" s="686" t="s">
        <v>6021</v>
      </c>
      <c r="K64" s="686">
        <v>1.171652421E9</v>
      </c>
      <c r="L64" s="686"/>
      <c r="M64" s="691"/>
      <c r="N64" s="686" t="s">
        <v>5914</v>
      </c>
      <c r="O64" s="686"/>
      <c r="P64" s="686"/>
      <c r="Q64" s="686"/>
      <c r="R64" s="686"/>
      <c r="S64" s="686"/>
      <c r="T64" s="686"/>
      <c r="U64" s="686"/>
      <c r="V64" s="686"/>
      <c r="W64" s="686"/>
      <c r="X64" s="686"/>
      <c r="Y64" s="691"/>
      <c r="Z64" s="691"/>
      <c r="AA64" s="686"/>
      <c r="AB64" s="686"/>
      <c r="AC64" s="686"/>
      <c r="AD64" s="686"/>
      <c r="AE64" s="713"/>
      <c r="AF64" s="691"/>
      <c r="AG64" s="691"/>
      <c r="AH64" s="709"/>
      <c r="AI64" s="709"/>
      <c r="AJ64" s="709"/>
      <c r="AK64" s="678"/>
      <c r="AL64" s="678"/>
      <c r="AM64" s="686"/>
      <c r="AN64" s="697"/>
      <c r="AO64" s="697"/>
      <c r="AP64" s="691"/>
      <c r="AQ64" s="681"/>
      <c r="AR64" s="681"/>
      <c r="AS64" s="681"/>
      <c r="AT64" s="682"/>
      <c r="AU64" s="798"/>
      <c r="AV64" s="1394"/>
      <c r="AW64" s="1394"/>
    </row>
    <row r="65" ht="21.0" customHeight="1">
      <c r="A65" s="1697">
        <v>62.0</v>
      </c>
      <c r="B65" s="668"/>
      <c r="C65" s="714" t="s">
        <v>5797</v>
      </c>
      <c r="D65" s="687" t="s">
        <v>6022</v>
      </c>
      <c r="E65" s="688"/>
      <c r="F65" s="703"/>
      <c r="G65" s="1113" t="str">
        <f t="shared" si="1"/>
        <v/>
      </c>
      <c r="H65" s="699"/>
      <c r="I65" s="691"/>
      <c r="J65" s="686"/>
      <c r="K65" s="686">
        <v>1.13136112E9</v>
      </c>
      <c r="L65" s="686"/>
      <c r="M65" s="691"/>
      <c r="N65" s="686"/>
      <c r="O65" s="686"/>
      <c r="P65" s="686"/>
      <c r="Q65" s="686"/>
      <c r="R65" s="686"/>
      <c r="S65" s="686"/>
      <c r="T65" s="686"/>
      <c r="U65" s="686"/>
      <c r="V65" s="686"/>
      <c r="W65" s="686"/>
      <c r="X65" s="686"/>
      <c r="Y65" s="691"/>
      <c r="Z65" s="691"/>
      <c r="AA65" s="686"/>
      <c r="AB65" s="686"/>
      <c r="AC65" s="686"/>
      <c r="AD65" s="686"/>
      <c r="AE65" s="713"/>
      <c r="AF65" s="691"/>
      <c r="AG65" s="691"/>
      <c r="AH65" s="709"/>
      <c r="AI65" s="709"/>
      <c r="AJ65" s="709"/>
      <c r="AK65" s="678"/>
      <c r="AL65" s="678"/>
      <c r="AM65" s="686"/>
      <c r="AN65" s="697"/>
      <c r="AO65" s="697"/>
      <c r="AP65" s="691"/>
      <c r="AQ65" s="681"/>
      <c r="AR65" s="681"/>
      <c r="AS65" s="681"/>
      <c r="AT65" s="682"/>
      <c r="AU65" s="798"/>
      <c r="AV65" s="1394"/>
      <c r="AW65" s="1394"/>
    </row>
    <row r="66" ht="21.0" customHeight="1">
      <c r="A66" s="1697">
        <v>63.0</v>
      </c>
      <c r="B66" s="668"/>
      <c r="C66" s="668" t="s">
        <v>6023</v>
      </c>
      <c r="D66" s="687" t="s">
        <v>6024</v>
      </c>
      <c r="E66" s="688">
        <v>34853.0</v>
      </c>
      <c r="F66" s="703">
        <f t="shared" ref="F66:F67" si="11">DATEDIF(E66,TODAY(),"Y")</f>
        <v>28</v>
      </c>
      <c r="G66" s="1113">
        <f t="shared" si="1"/>
        <v>28.4</v>
      </c>
      <c r="H66" s="699" t="s">
        <v>475</v>
      </c>
      <c r="I66" s="719" t="s">
        <v>5711</v>
      </c>
      <c r="J66" s="686"/>
      <c r="K66" s="686">
        <v>1.123454502E9</v>
      </c>
      <c r="L66" s="686"/>
      <c r="M66" s="691"/>
      <c r="N66" s="686" t="s">
        <v>6025</v>
      </c>
      <c r="O66" s="686"/>
      <c r="P66" s="686"/>
      <c r="Q66" s="686"/>
      <c r="R66" s="686"/>
      <c r="S66" s="686"/>
      <c r="T66" s="686"/>
      <c r="U66" s="686"/>
      <c r="V66" s="686"/>
      <c r="W66" s="686"/>
      <c r="X66" s="686"/>
      <c r="Y66" s="691"/>
      <c r="Z66" s="691"/>
      <c r="AA66" s="686"/>
      <c r="AB66" s="686"/>
      <c r="AC66" s="686"/>
      <c r="AD66" s="686"/>
      <c r="AE66" s="713"/>
      <c r="AF66" s="691"/>
      <c r="AG66" s="691"/>
      <c r="AH66" s="709"/>
      <c r="AI66" s="709"/>
      <c r="AJ66" s="709"/>
      <c r="AK66" s="678"/>
      <c r="AL66" s="678"/>
      <c r="AM66" s="686"/>
      <c r="AN66" s="697"/>
      <c r="AO66" s="697"/>
      <c r="AP66" s="691"/>
      <c r="AQ66" s="681"/>
      <c r="AR66" s="681"/>
      <c r="AS66" s="681"/>
      <c r="AT66" s="682"/>
      <c r="AU66" s="798"/>
      <c r="AV66" s="1394"/>
      <c r="AW66" s="1394"/>
    </row>
    <row r="67" ht="21.0" customHeight="1">
      <c r="A67" s="1697">
        <v>64.0</v>
      </c>
      <c r="B67" s="685"/>
      <c r="C67" s="668" t="s">
        <v>6026</v>
      </c>
      <c r="D67" s="687" t="s">
        <v>6027</v>
      </c>
      <c r="E67" s="688">
        <v>35268.0</v>
      </c>
      <c r="F67" s="703">
        <f t="shared" si="11"/>
        <v>27</v>
      </c>
      <c r="G67" s="1113">
        <f t="shared" si="1"/>
        <v>27.2630137</v>
      </c>
      <c r="H67" s="699">
        <v>3.9632187E7</v>
      </c>
      <c r="I67" s="689" t="s">
        <v>391</v>
      </c>
      <c r="J67" s="686"/>
      <c r="K67" s="686">
        <v>1.132415839E9</v>
      </c>
      <c r="L67" s="686"/>
      <c r="M67" s="691"/>
      <c r="N67" s="686" t="s">
        <v>6028</v>
      </c>
      <c r="O67" s="686"/>
      <c r="P67" s="686"/>
      <c r="Q67" s="686"/>
      <c r="R67" s="686"/>
      <c r="S67" s="686"/>
      <c r="T67" s="686"/>
      <c r="U67" s="686"/>
      <c r="V67" s="686"/>
      <c r="W67" s="686"/>
      <c r="X67" s="686"/>
      <c r="Y67" s="691"/>
      <c r="Z67" s="691"/>
      <c r="AA67" s="686"/>
      <c r="AB67" s="686"/>
      <c r="AC67" s="686"/>
      <c r="AD67" s="686"/>
      <c r="AE67" s="713"/>
      <c r="AF67" s="691"/>
      <c r="AG67" s="691"/>
      <c r="AH67" s="709"/>
      <c r="AI67" s="709"/>
      <c r="AJ67" s="709"/>
      <c r="AK67" s="678"/>
      <c r="AL67" s="678"/>
      <c r="AM67" s="686"/>
      <c r="AN67" s="697"/>
      <c r="AO67" s="697"/>
      <c r="AP67" s="691"/>
      <c r="AQ67" s="681"/>
      <c r="AR67" s="681"/>
      <c r="AS67" s="681"/>
      <c r="AT67" s="682"/>
      <c r="AU67" s="798"/>
      <c r="AV67" s="1394"/>
      <c r="AW67" s="1394"/>
    </row>
    <row r="68" ht="21.0" customHeight="1">
      <c r="A68" s="1697">
        <v>65.0</v>
      </c>
      <c r="B68" s="685"/>
      <c r="C68" s="668" t="s">
        <v>6029</v>
      </c>
      <c r="D68" s="732" t="s">
        <v>6030</v>
      </c>
      <c r="E68" s="688">
        <v>36864.0</v>
      </c>
      <c r="F68" s="703">
        <f>2019-2000</f>
        <v>19</v>
      </c>
      <c r="G68" s="1113">
        <f t="shared" si="1"/>
        <v>22.89041096</v>
      </c>
      <c r="H68" s="699">
        <v>4.305795E7</v>
      </c>
      <c r="I68" s="691" t="s">
        <v>391</v>
      </c>
      <c r="J68" s="686" t="s">
        <v>6031</v>
      </c>
      <c r="K68" s="686">
        <v>1.166148913E9</v>
      </c>
      <c r="L68" s="686"/>
      <c r="M68" s="691"/>
      <c r="N68" s="686" t="s">
        <v>5914</v>
      </c>
      <c r="O68" s="686"/>
      <c r="P68" s="686"/>
      <c r="Q68" s="686"/>
      <c r="R68" s="686"/>
      <c r="S68" s="686"/>
      <c r="T68" s="686"/>
      <c r="U68" s="686"/>
      <c r="V68" s="686"/>
      <c r="W68" s="686"/>
      <c r="X68" s="686"/>
      <c r="Y68" s="691"/>
      <c r="Z68" s="691"/>
      <c r="AA68" s="686"/>
      <c r="AB68" s="686"/>
      <c r="AC68" s="686"/>
      <c r="AD68" s="686"/>
      <c r="AE68" s="713"/>
      <c r="AF68" s="691"/>
      <c r="AG68" s="691"/>
      <c r="AH68" s="709"/>
      <c r="AI68" s="709"/>
      <c r="AJ68" s="709"/>
      <c r="AK68" s="678"/>
      <c r="AL68" s="678"/>
      <c r="AM68" s="686"/>
      <c r="AN68" s="697"/>
      <c r="AO68" s="697"/>
      <c r="AP68" s="691"/>
      <c r="AQ68" s="681"/>
      <c r="AR68" s="681"/>
      <c r="AS68" s="681"/>
      <c r="AT68" s="682"/>
      <c r="AU68" s="798"/>
      <c r="AV68" s="1394"/>
      <c r="AW68" s="1394"/>
    </row>
    <row r="69" ht="21.0" customHeight="1">
      <c r="A69" s="1697">
        <v>66.0</v>
      </c>
      <c r="B69" s="668"/>
      <c r="C69" s="668" t="s">
        <v>6032</v>
      </c>
      <c r="D69" s="687" t="s">
        <v>6033</v>
      </c>
      <c r="E69" s="733">
        <v>36509.0</v>
      </c>
      <c r="F69" s="694">
        <f>DATEDIF(E69,TODAY(),"Y")</f>
        <v>23</v>
      </c>
      <c r="G69" s="1113">
        <f t="shared" si="1"/>
        <v>23.8630137</v>
      </c>
      <c r="H69" s="684">
        <v>4.2043342E7</v>
      </c>
      <c r="I69" s="689" t="s">
        <v>2021</v>
      </c>
      <c r="J69" s="690" t="s">
        <v>6034</v>
      </c>
      <c r="K69" s="690">
        <v>1.539129574E9</v>
      </c>
      <c r="L69" s="686"/>
      <c r="M69" s="691"/>
      <c r="N69" s="690" t="s">
        <v>6035</v>
      </c>
      <c r="O69" s="686"/>
      <c r="P69" s="686"/>
      <c r="Q69" s="686"/>
      <c r="R69" s="690"/>
      <c r="S69" s="686"/>
      <c r="T69" s="686"/>
      <c r="U69" s="686"/>
      <c r="V69" s="686"/>
      <c r="W69" s="686"/>
      <c r="X69" s="686"/>
      <c r="Y69" s="691"/>
      <c r="Z69" s="691"/>
      <c r="AA69" s="686"/>
      <c r="AB69" s="686"/>
      <c r="AC69" s="686"/>
      <c r="AD69" s="686"/>
      <c r="AE69" s="713"/>
      <c r="AF69" s="691"/>
      <c r="AG69" s="691"/>
      <c r="AH69" s="709"/>
      <c r="AI69" s="709"/>
      <c r="AJ69" s="709"/>
      <c r="AK69" s="678"/>
      <c r="AL69" s="678"/>
      <c r="AM69" s="686"/>
      <c r="AN69" s="697"/>
      <c r="AO69" s="697"/>
      <c r="AP69" s="691"/>
      <c r="AQ69" s="681"/>
      <c r="AR69" s="681"/>
      <c r="AS69" s="681"/>
      <c r="AT69" s="682"/>
      <c r="AU69" s="798"/>
      <c r="AV69" s="1394"/>
      <c r="AW69" s="1394"/>
    </row>
    <row r="70" ht="21.0" customHeight="1">
      <c r="A70" s="1697">
        <v>67.0</v>
      </c>
      <c r="B70" s="668"/>
      <c r="C70" s="668" t="s">
        <v>6037</v>
      </c>
      <c r="D70" s="734" t="s">
        <v>6038</v>
      </c>
      <c r="E70" s="688"/>
      <c r="F70" s="703">
        <v>21.0</v>
      </c>
      <c r="G70" s="1113" t="str">
        <f t="shared" si="1"/>
        <v/>
      </c>
      <c r="H70" s="699"/>
      <c r="I70" s="691" t="s">
        <v>391</v>
      </c>
      <c r="J70" s="686" t="s">
        <v>6039</v>
      </c>
      <c r="K70" s="686">
        <v>1.134874542E9</v>
      </c>
      <c r="L70" s="686"/>
      <c r="M70" s="691"/>
      <c r="N70" s="686" t="s">
        <v>6040</v>
      </c>
      <c r="O70" s="686"/>
      <c r="P70" s="686"/>
      <c r="Q70" s="686"/>
      <c r="R70" s="686"/>
      <c r="S70" s="686"/>
      <c r="T70" s="686"/>
      <c r="U70" s="686"/>
      <c r="V70" s="686"/>
      <c r="W70" s="686"/>
      <c r="X70" s="686"/>
      <c r="Y70" s="691"/>
      <c r="Z70" s="691"/>
      <c r="AA70" s="686"/>
      <c r="AB70" s="686"/>
      <c r="AC70" s="686"/>
      <c r="AD70" s="686"/>
      <c r="AE70" s="713"/>
      <c r="AF70" s="691"/>
      <c r="AG70" s="691"/>
      <c r="AH70" s="709"/>
      <c r="AI70" s="709"/>
      <c r="AJ70" s="709"/>
      <c r="AK70" s="678"/>
      <c r="AL70" s="678"/>
      <c r="AM70" s="686"/>
      <c r="AN70" s="697"/>
      <c r="AO70" s="697"/>
      <c r="AP70" s="691"/>
      <c r="AQ70" s="681"/>
      <c r="AR70" s="681"/>
      <c r="AS70" s="681"/>
      <c r="AT70" s="682"/>
      <c r="AU70" s="798"/>
      <c r="AV70" s="1394"/>
      <c r="AW70" s="1394"/>
    </row>
    <row r="71" ht="21.0" customHeight="1">
      <c r="A71" s="1697">
        <v>68.0</v>
      </c>
      <c r="B71" s="685"/>
      <c r="C71" s="668" t="s">
        <v>6041</v>
      </c>
      <c r="D71" s="687" t="s">
        <v>6042</v>
      </c>
      <c r="E71" s="735">
        <v>35667.0</v>
      </c>
      <c r="F71" s="694">
        <f t="shared" ref="F71:F74" si="12">DATEDIF(E71,TODAY(),"Y")</f>
        <v>26</v>
      </c>
      <c r="G71" s="1113">
        <f t="shared" si="1"/>
        <v>26.16986301</v>
      </c>
      <c r="H71" s="684">
        <v>4.0612198E7</v>
      </c>
      <c r="I71" s="689" t="s">
        <v>391</v>
      </c>
      <c r="J71" s="690" t="s">
        <v>6043</v>
      </c>
      <c r="K71" s="690">
        <v>2.994673373E9</v>
      </c>
      <c r="L71" s="686"/>
      <c r="M71" s="691"/>
      <c r="N71" s="690" t="s">
        <v>5941</v>
      </c>
      <c r="O71" s="686"/>
      <c r="P71" s="686"/>
      <c r="Q71" s="686"/>
      <c r="R71" s="690"/>
      <c r="S71" s="686"/>
      <c r="T71" s="686"/>
      <c r="U71" s="686"/>
      <c r="V71" s="686"/>
      <c r="W71" s="686"/>
      <c r="X71" s="686"/>
      <c r="Y71" s="691"/>
      <c r="Z71" s="691"/>
      <c r="AA71" s="686"/>
      <c r="AB71" s="686"/>
      <c r="AC71" s="686"/>
      <c r="AD71" s="686"/>
      <c r="AE71" s="713"/>
      <c r="AF71" s="691"/>
      <c r="AG71" s="691"/>
      <c r="AH71" s="709"/>
      <c r="AI71" s="709"/>
      <c r="AJ71" s="709"/>
      <c r="AK71" s="678"/>
      <c r="AL71" s="678"/>
      <c r="AM71" s="686"/>
      <c r="AN71" s="697"/>
      <c r="AO71" s="697"/>
      <c r="AP71" s="691"/>
      <c r="AQ71" s="681"/>
      <c r="AR71" s="681"/>
      <c r="AS71" s="681"/>
      <c r="AT71" s="682"/>
      <c r="AU71" s="798"/>
      <c r="AV71" s="1394"/>
      <c r="AW71" s="1394"/>
    </row>
    <row r="72" ht="21.0" customHeight="1">
      <c r="A72" s="1697">
        <v>69.0</v>
      </c>
      <c r="B72" s="668"/>
      <c r="C72" s="668" t="s">
        <v>6045</v>
      </c>
      <c r="D72" s="687" t="s">
        <v>6046</v>
      </c>
      <c r="E72" s="688">
        <v>36978.0</v>
      </c>
      <c r="F72" s="703">
        <f t="shared" si="12"/>
        <v>22</v>
      </c>
      <c r="G72" s="1113">
        <f t="shared" si="1"/>
        <v>22.57808219</v>
      </c>
      <c r="H72" s="699">
        <v>4.2934433E7</v>
      </c>
      <c r="I72" s="691" t="s">
        <v>391</v>
      </c>
      <c r="J72" s="686" t="s">
        <v>6047</v>
      </c>
      <c r="K72" s="686">
        <v>1.135163301E9</v>
      </c>
      <c r="L72" s="686"/>
      <c r="M72" s="691"/>
      <c r="N72" s="686" t="s">
        <v>5819</v>
      </c>
      <c r="O72" s="686"/>
      <c r="P72" s="686"/>
      <c r="Q72" s="686"/>
      <c r="R72" s="686"/>
      <c r="S72" s="686"/>
      <c r="T72" s="686"/>
      <c r="U72" s="686"/>
      <c r="V72" s="686"/>
      <c r="W72" s="686"/>
      <c r="X72" s="686"/>
      <c r="Y72" s="691"/>
      <c r="Z72" s="691"/>
      <c r="AA72" s="686"/>
      <c r="AB72" s="686"/>
      <c r="AC72" s="686"/>
      <c r="AD72" s="686"/>
      <c r="AE72" s="713"/>
      <c r="AF72" s="691"/>
      <c r="AG72" s="691"/>
      <c r="AH72" s="709"/>
      <c r="AI72" s="709"/>
      <c r="AJ72" s="709"/>
      <c r="AK72" s="678"/>
      <c r="AL72" s="678"/>
      <c r="AM72" s="686"/>
      <c r="AN72" s="697"/>
      <c r="AO72" s="697"/>
      <c r="AP72" s="691"/>
      <c r="AQ72" s="681"/>
      <c r="AR72" s="681"/>
      <c r="AS72" s="681"/>
      <c r="AT72" s="682"/>
      <c r="AU72" s="798"/>
      <c r="AV72" s="1394"/>
      <c r="AW72" s="1394"/>
    </row>
    <row r="73" ht="21.0" customHeight="1">
      <c r="A73" s="1697">
        <v>70.0</v>
      </c>
      <c r="B73" s="668"/>
      <c r="C73" s="668" t="s">
        <v>6048</v>
      </c>
      <c r="D73" s="687" t="s">
        <v>6049</v>
      </c>
      <c r="E73" s="688">
        <v>35971.0</v>
      </c>
      <c r="F73" s="694">
        <f t="shared" si="12"/>
        <v>25</v>
      </c>
      <c r="G73" s="1113">
        <f t="shared" si="1"/>
        <v>25.3369863</v>
      </c>
      <c r="H73" s="684">
        <v>4.0735301E7</v>
      </c>
      <c r="I73" s="689" t="s">
        <v>391</v>
      </c>
      <c r="J73" s="690" t="s">
        <v>6050</v>
      </c>
      <c r="K73" s="690">
        <v>1.15014158E9</v>
      </c>
      <c r="L73" s="686"/>
      <c r="M73" s="691"/>
      <c r="N73" s="690" t="s">
        <v>6051</v>
      </c>
      <c r="O73" s="686"/>
      <c r="P73" s="686"/>
      <c r="Q73" s="686"/>
      <c r="R73" s="690"/>
      <c r="S73" s="686"/>
      <c r="T73" s="686"/>
      <c r="U73" s="686"/>
      <c r="V73" s="686"/>
      <c r="W73" s="686"/>
      <c r="X73" s="686"/>
      <c r="Y73" s="691"/>
      <c r="Z73" s="691"/>
      <c r="AA73" s="686"/>
      <c r="AB73" s="686"/>
      <c r="AC73" s="686"/>
      <c r="AD73" s="686"/>
      <c r="AE73" s="713"/>
      <c r="AF73" s="691"/>
      <c r="AG73" s="691"/>
      <c r="AH73" s="709"/>
      <c r="AI73" s="709"/>
      <c r="AJ73" s="709"/>
      <c r="AK73" s="678"/>
      <c r="AL73" s="678"/>
      <c r="AM73" s="686"/>
      <c r="AN73" s="697"/>
      <c r="AO73" s="697"/>
      <c r="AP73" s="691"/>
      <c r="AQ73" s="681"/>
      <c r="AR73" s="681"/>
      <c r="AS73" s="681"/>
      <c r="AT73" s="682"/>
      <c r="AU73" s="798"/>
      <c r="AV73" s="1394"/>
      <c r="AW73" s="1394"/>
    </row>
    <row r="74" ht="21.0" customHeight="1">
      <c r="A74" s="1696">
        <v>71.0</v>
      </c>
      <c r="B74" s="668"/>
      <c r="C74" s="718" t="s">
        <v>6053</v>
      </c>
      <c r="D74" s="687" t="s">
        <v>6054</v>
      </c>
      <c r="E74" s="726">
        <v>34380.0</v>
      </c>
      <c r="F74" s="694">
        <f t="shared" si="12"/>
        <v>29</v>
      </c>
      <c r="G74" s="1113">
        <f t="shared" si="1"/>
        <v>29.69589041</v>
      </c>
      <c r="H74" s="699">
        <v>3.7886925E7</v>
      </c>
      <c r="I74" s="691" t="s">
        <v>391</v>
      </c>
      <c r="J74" s="686" t="s">
        <v>6055</v>
      </c>
      <c r="K74" s="686" t="s">
        <v>6056</v>
      </c>
      <c r="L74" s="686"/>
      <c r="M74" s="691"/>
      <c r="N74" s="686" t="s">
        <v>6057</v>
      </c>
      <c r="O74" s="686"/>
      <c r="P74" s="686"/>
      <c r="Q74" s="686"/>
      <c r="R74" s="686"/>
      <c r="S74" s="686"/>
      <c r="T74" s="686"/>
      <c r="U74" s="686"/>
      <c r="V74" s="686"/>
      <c r="W74" s="686"/>
      <c r="X74" s="686"/>
      <c r="Y74" s="691"/>
      <c r="Z74" s="691"/>
      <c r="AA74" s="686"/>
      <c r="AB74" s="686"/>
      <c r="AC74" s="686"/>
      <c r="AD74" s="686"/>
      <c r="AE74" s="713"/>
      <c r="AF74" s="691"/>
      <c r="AG74" s="691"/>
      <c r="AH74" s="709"/>
      <c r="AI74" s="709"/>
      <c r="AJ74" s="709"/>
      <c r="AK74" s="678"/>
      <c r="AL74" s="678"/>
      <c r="AM74" s="692"/>
      <c r="AN74" s="697"/>
      <c r="AO74" s="697"/>
      <c r="AP74" s="693"/>
      <c r="AQ74" s="681"/>
      <c r="AR74" s="681"/>
      <c r="AS74" s="681"/>
      <c r="AT74" s="682"/>
      <c r="AU74" s="905"/>
      <c r="AV74" s="1230"/>
      <c r="AW74" s="1230"/>
    </row>
    <row r="75" ht="21.0" customHeight="1">
      <c r="A75" s="1697">
        <v>72.0</v>
      </c>
      <c r="B75" s="668"/>
      <c r="C75" s="685" t="s">
        <v>6059</v>
      </c>
      <c r="D75" s="687" t="s">
        <v>6060</v>
      </c>
      <c r="E75" s="688">
        <v>34773.0</v>
      </c>
      <c r="F75" s="694">
        <v>25.0</v>
      </c>
      <c r="G75" s="1113">
        <f t="shared" si="1"/>
        <v>28.61917808</v>
      </c>
      <c r="H75" s="684">
        <v>3.8995209E7</v>
      </c>
      <c r="I75" s="689" t="s">
        <v>391</v>
      </c>
      <c r="J75" s="690" t="s">
        <v>6061</v>
      </c>
      <c r="K75" s="690">
        <v>1.155886207E9</v>
      </c>
      <c r="L75" s="686"/>
      <c r="M75" s="691"/>
      <c r="N75" s="690" t="s">
        <v>6062</v>
      </c>
      <c r="O75" s="686"/>
      <c r="P75" s="686"/>
      <c r="Q75" s="686"/>
      <c r="R75" s="690"/>
      <c r="S75" s="686"/>
      <c r="T75" s="686"/>
      <c r="U75" s="686"/>
      <c r="V75" s="686"/>
      <c r="W75" s="686"/>
      <c r="X75" s="686"/>
      <c r="Y75" s="691"/>
      <c r="Z75" s="691"/>
      <c r="AA75" s="686"/>
      <c r="AB75" s="692"/>
      <c r="AC75" s="686"/>
      <c r="AD75" s="686"/>
      <c r="AE75" s="713"/>
      <c r="AF75" s="691"/>
      <c r="AG75" s="691"/>
      <c r="AH75" s="709"/>
      <c r="AI75" s="709"/>
      <c r="AJ75" s="709"/>
      <c r="AK75" s="678"/>
      <c r="AL75" s="678"/>
      <c r="AM75" s="692"/>
      <c r="AN75" s="697"/>
      <c r="AO75" s="722"/>
      <c r="AP75" s="693" t="s">
        <v>6945</v>
      </c>
      <c r="AQ75" s="681"/>
      <c r="AR75" s="681"/>
      <c r="AS75" s="681"/>
      <c r="AT75" s="682"/>
      <c r="AU75" s="905"/>
      <c r="AV75" s="1230"/>
      <c r="AW75" s="1230"/>
    </row>
    <row r="76" ht="21.0" customHeight="1">
      <c r="A76" s="1697">
        <v>73.0</v>
      </c>
      <c r="B76" s="668"/>
      <c r="C76" s="685" t="s">
        <v>6063</v>
      </c>
      <c r="D76" s="687" t="s">
        <v>6064</v>
      </c>
      <c r="E76" s="688">
        <v>36292.0</v>
      </c>
      <c r="F76" s="708">
        <v>20.0</v>
      </c>
      <c r="G76" s="1113">
        <f t="shared" si="1"/>
        <v>24.45753425</v>
      </c>
      <c r="H76" s="684">
        <v>4.191539E7</v>
      </c>
      <c r="I76" s="689" t="s">
        <v>391</v>
      </c>
      <c r="J76" s="690" t="s">
        <v>6065</v>
      </c>
      <c r="K76" s="690">
        <v>1.15739515E9</v>
      </c>
      <c r="L76" s="686"/>
      <c r="M76" s="691"/>
      <c r="N76" s="690" t="s">
        <v>6066</v>
      </c>
      <c r="O76" s="686"/>
      <c r="P76" s="686"/>
      <c r="Q76" s="686"/>
      <c r="R76" s="690"/>
      <c r="S76" s="686"/>
      <c r="T76" s="686"/>
      <c r="U76" s="686"/>
      <c r="V76" s="686"/>
      <c r="W76" s="686"/>
      <c r="X76" s="686"/>
      <c r="Y76" s="691"/>
      <c r="Z76" s="691"/>
      <c r="AA76" s="686"/>
      <c r="AB76" s="686"/>
      <c r="AC76" s="686"/>
      <c r="AD76" s="686"/>
      <c r="AE76" s="713"/>
      <c r="AF76" s="691"/>
      <c r="AG76" s="691"/>
      <c r="AH76" s="709"/>
      <c r="AI76" s="709"/>
      <c r="AJ76" s="709"/>
      <c r="AK76" s="678"/>
      <c r="AL76" s="678"/>
      <c r="AM76" s="686"/>
      <c r="AN76" s="697"/>
      <c r="AO76" s="698">
        <v>44135.0</v>
      </c>
      <c r="AP76" s="693" t="s">
        <v>6945</v>
      </c>
      <c r="AQ76" s="681"/>
      <c r="AR76" s="681"/>
      <c r="AS76" s="681"/>
      <c r="AT76" s="682"/>
      <c r="AU76" s="905"/>
      <c r="AV76" s="1230"/>
      <c r="AW76" s="1230"/>
    </row>
    <row r="77" ht="21.0" customHeight="1">
      <c r="A77" s="1697">
        <v>74.0</v>
      </c>
      <c r="B77" s="668"/>
      <c r="C77" s="685" t="s">
        <v>6067</v>
      </c>
      <c r="D77" s="700" t="s">
        <v>6068</v>
      </c>
      <c r="E77" s="688">
        <v>35577.0</v>
      </c>
      <c r="F77" s="694">
        <v>22.0</v>
      </c>
      <c r="G77" s="1113">
        <f t="shared" si="1"/>
        <v>26.41643836</v>
      </c>
      <c r="H77" s="711">
        <v>4.03535E7</v>
      </c>
      <c r="I77" s="689" t="s">
        <v>391</v>
      </c>
      <c r="J77" s="690" t="s">
        <v>6069</v>
      </c>
      <c r="K77" s="690">
        <v>1.568615054E9</v>
      </c>
      <c r="L77" s="686"/>
      <c r="M77" s="691"/>
      <c r="N77" s="690" t="s">
        <v>2272</v>
      </c>
      <c r="O77" s="686"/>
      <c r="P77" s="686"/>
      <c r="Q77" s="686"/>
      <c r="R77" s="690"/>
      <c r="S77" s="686"/>
      <c r="T77" s="686"/>
      <c r="U77" s="686"/>
      <c r="V77" s="686"/>
      <c r="W77" s="686"/>
      <c r="X77" s="686"/>
      <c r="Y77" s="691"/>
      <c r="Z77" s="691"/>
      <c r="AA77" s="686"/>
      <c r="AB77" s="686"/>
      <c r="AC77" s="686"/>
      <c r="AD77" s="686"/>
      <c r="AE77" s="713"/>
      <c r="AF77" s="691"/>
      <c r="AG77" s="691"/>
      <c r="AH77" s="709"/>
      <c r="AI77" s="709"/>
      <c r="AJ77" s="709"/>
      <c r="AK77" s="678"/>
      <c r="AL77" s="678"/>
      <c r="AM77" s="686"/>
      <c r="AN77" s="697"/>
      <c r="AO77" s="722">
        <v>44074.0</v>
      </c>
      <c r="AP77" s="691" t="s">
        <v>6949</v>
      </c>
      <c r="AQ77" s="681"/>
      <c r="AR77" s="681"/>
      <c r="AS77" s="681"/>
      <c r="AT77" s="682"/>
      <c r="AU77" s="798"/>
      <c r="AV77" s="1394"/>
      <c r="AW77" s="1394"/>
    </row>
    <row r="78" ht="21.0" customHeight="1">
      <c r="A78" s="1697">
        <v>75.0</v>
      </c>
      <c r="B78" s="668"/>
      <c r="C78" s="668" t="s">
        <v>6071</v>
      </c>
      <c r="D78" s="687" t="s">
        <v>6072</v>
      </c>
      <c r="E78" s="688">
        <v>36084.0</v>
      </c>
      <c r="F78" s="703">
        <f t="shared" ref="F78:F81" si="13">DATEDIF(E78,TODAY(),"Y")</f>
        <v>25</v>
      </c>
      <c r="G78" s="1113">
        <f t="shared" si="1"/>
        <v>25.02739726</v>
      </c>
      <c r="H78" s="699">
        <v>4.1451772E7</v>
      </c>
      <c r="I78" s="691" t="s">
        <v>391</v>
      </c>
      <c r="J78" s="686" t="s">
        <v>6073</v>
      </c>
      <c r="K78" s="686">
        <v>1.159263634E9</v>
      </c>
      <c r="L78" s="686"/>
      <c r="M78" s="691"/>
      <c r="N78" s="686" t="s">
        <v>6074</v>
      </c>
      <c r="O78" s="686"/>
      <c r="P78" s="686"/>
      <c r="Q78" s="686"/>
      <c r="R78" s="686"/>
      <c r="S78" s="686"/>
      <c r="T78" s="686"/>
      <c r="U78" s="686"/>
      <c r="V78" s="686"/>
      <c r="W78" s="686"/>
      <c r="X78" s="686"/>
      <c r="Y78" s="691"/>
      <c r="Z78" s="691"/>
      <c r="AA78" s="686"/>
      <c r="AB78" s="686"/>
      <c r="AC78" s="686"/>
      <c r="AD78" s="686"/>
      <c r="AE78" s="713"/>
      <c r="AF78" s="691"/>
      <c r="AG78" s="691"/>
      <c r="AH78" s="709"/>
      <c r="AI78" s="709"/>
      <c r="AJ78" s="709"/>
      <c r="AK78" s="678"/>
      <c r="AL78" s="678"/>
      <c r="AM78" s="686"/>
      <c r="AN78" s="697"/>
      <c r="AO78" s="697"/>
      <c r="AP78" s="691"/>
      <c r="AQ78" s="681"/>
      <c r="AR78" s="681"/>
      <c r="AS78" s="681"/>
      <c r="AT78" s="682"/>
      <c r="AU78" s="798"/>
      <c r="AV78" s="1394"/>
      <c r="AW78" s="1394"/>
    </row>
    <row r="79" ht="21.0" customHeight="1">
      <c r="A79" s="1697">
        <v>76.0</v>
      </c>
      <c r="B79" s="668"/>
      <c r="C79" s="668" t="s">
        <v>6075</v>
      </c>
      <c r="D79" s="731" t="s">
        <v>6076</v>
      </c>
      <c r="E79" s="688">
        <v>35451.0</v>
      </c>
      <c r="F79" s="694">
        <f t="shared" si="13"/>
        <v>26</v>
      </c>
      <c r="G79" s="1113">
        <f t="shared" si="1"/>
        <v>26.76164384</v>
      </c>
      <c r="H79" s="684" t="s">
        <v>488</v>
      </c>
      <c r="I79" s="689" t="s">
        <v>4745</v>
      </c>
      <c r="J79" s="690" t="s">
        <v>6077</v>
      </c>
      <c r="K79" s="736" t="s">
        <v>6078</v>
      </c>
      <c r="L79" s="686"/>
      <c r="M79" s="691"/>
      <c r="N79" s="690" t="s">
        <v>6079</v>
      </c>
      <c r="O79" s="686"/>
      <c r="P79" s="686"/>
      <c r="Q79" s="686"/>
      <c r="R79" s="690"/>
      <c r="S79" s="686"/>
      <c r="T79" s="686"/>
      <c r="U79" s="686"/>
      <c r="V79" s="686"/>
      <c r="W79" s="686"/>
      <c r="X79" s="686"/>
      <c r="Y79" s="691"/>
      <c r="Z79" s="691"/>
      <c r="AA79" s="686"/>
      <c r="AB79" s="686"/>
      <c r="AC79" s="686"/>
      <c r="AD79" s="686"/>
      <c r="AE79" s="713"/>
      <c r="AF79" s="691"/>
      <c r="AG79" s="691"/>
      <c r="AH79" s="709"/>
      <c r="AI79" s="709"/>
      <c r="AJ79" s="709"/>
      <c r="AK79" s="678"/>
      <c r="AL79" s="678"/>
      <c r="AM79" s="686"/>
      <c r="AN79" s="697"/>
      <c r="AO79" s="697"/>
      <c r="AP79" s="691"/>
      <c r="AQ79" s="681"/>
      <c r="AR79" s="681"/>
      <c r="AS79" s="681"/>
      <c r="AT79" s="682"/>
      <c r="AU79" s="798"/>
      <c r="AV79" s="1394"/>
      <c r="AW79" s="1394"/>
    </row>
    <row r="80" ht="21.0" customHeight="1">
      <c r="A80" s="1697">
        <v>77.0</v>
      </c>
      <c r="B80" s="668"/>
      <c r="C80" s="685" t="s">
        <v>6081</v>
      </c>
      <c r="D80" s="700" t="s">
        <v>6082</v>
      </c>
      <c r="E80" s="721">
        <v>33926.0</v>
      </c>
      <c r="F80" s="694">
        <f t="shared" si="13"/>
        <v>30</v>
      </c>
      <c r="G80" s="1113">
        <f t="shared" si="1"/>
        <v>30.93972603</v>
      </c>
      <c r="H80" s="684">
        <v>3.6950355E7</v>
      </c>
      <c r="I80" s="689" t="s">
        <v>391</v>
      </c>
      <c r="J80" s="690" t="s">
        <v>6083</v>
      </c>
      <c r="K80" s="690">
        <v>1.132934969E9</v>
      </c>
      <c r="L80" s="686"/>
      <c r="M80" s="691"/>
      <c r="N80" s="690" t="s">
        <v>6084</v>
      </c>
      <c r="O80" s="686"/>
      <c r="P80" s="686"/>
      <c r="Q80" s="686"/>
      <c r="R80" s="690"/>
      <c r="S80" s="686"/>
      <c r="T80" s="686"/>
      <c r="U80" s="686"/>
      <c r="V80" s="686"/>
      <c r="W80" s="686"/>
      <c r="X80" s="686"/>
      <c r="Y80" s="691"/>
      <c r="Z80" s="691"/>
      <c r="AA80" s="686"/>
      <c r="AB80" s="686"/>
      <c r="AC80" s="686"/>
      <c r="AD80" s="686"/>
      <c r="AE80" s="713"/>
      <c r="AF80" s="691"/>
      <c r="AG80" s="691"/>
      <c r="AH80" s="709"/>
      <c r="AI80" s="709"/>
      <c r="AJ80" s="709"/>
      <c r="AK80" s="678"/>
      <c r="AL80" s="678"/>
      <c r="AM80" s="686"/>
      <c r="AN80" s="697"/>
      <c r="AO80" s="697"/>
      <c r="AP80" s="691"/>
      <c r="AQ80" s="681"/>
      <c r="AR80" s="681"/>
      <c r="AS80" s="681"/>
      <c r="AT80" s="682"/>
      <c r="AU80" s="798"/>
      <c r="AV80" s="1394"/>
      <c r="AW80" s="1394"/>
    </row>
    <row r="81" ht="21.0" customHeight="1">
      <c r="A81" s="1697">
        <v>78.0</v>
      </c>
      <c r="B81" s="668"/>
      <c r="C81" s="668" t="s">
        <v>6086</v>
      </c>
      <c r="D81" s="687" t="s">
        <v>6087</v>
      </c>
      <c r="E81" s="688">
        <v>36732.0</v>
      </c>
      <c r="F81" s="703">
        <f t="shared" si="13"/>
        <v>23</v>
      </c>
      <c r="G81" s="1113">
        <f t="shared" si="1"/>
        <v>23.25205479</v>
      </c>
      <c r="H81" s="699">
        <v>9.281777E7</v>
      </c>
      <c r="I81" s="689" t="s">
        <v>391</v>
      </c>
      <c r="J81" s="686"/>
      <c r="K81" s="686">
        <v>1.122593109E9</v>
      </c>
      <c r="L81" s="686"/>
      <c r="M81" s="691"/>
      <c r="N81" s="686" t="s">
        <v>5819</v>
      </c>
      <c r="O81" s="686"/>
      <c r="P81" s="686"/>
      <c r="Q81" s="686"/>
      <c r="R81" s="686"/>
      <c r="S81" s="686"/>
      <c r="T81" s="686"/>
      <c r="U81" s="686"/>
      <c r="V81" s="686"/>
      <c r="W81" s="686"/>
      <c r="X81" s="686"/>
      <c r="Y81" s="691"/>
      <c r="Z81" s="691"/>
      <c r="AA81" s="686"/>
      <c r="AB81" s="686"/>
      <c r="AC81" s="686"/>
      <c r="AD81" s="686"/>
      <c r="AE81" s="713"/>
      <c r="AF81" s="691"/>
      <c r="AG81" s="691"/>
      <c r="AH81" s="709"/>
      <c r="AI81" s="709"/>
      <c r="AJ81" s="709"/>
      <c r="AK81" s="678"/>
      <c r="AL81" s="678"/>
      <c r="AM81" s="686"/>
      <c r="AN81" s="697"/>
      <c r="AO81" s="697"/>
      <c r="AP81" s="691"/>
      <c r="AQ81" s="681"/>
      <c r="AR81" s="681"/>
      <c r="AS81" s="681"/>
      <c r="AT81" s="682"/>
      <c r="AU81" s="798"/>
      <c r="AV81" s="1394"/>
      <c r="AW81" s="1394"/>
    </row>
    <row r="82" ht="21.0" customHeight="1">
      <c r="A82" s="1697">
        <v>79.0</v>
      </c>
      <c r="B82" s="668"/>
      <c r="C82" s="668" t="s">
        <v>6088</v>
      </c>
      <c r="D82" s="687" t="s">
        <v>6089</v>
      </c>
      <c r="E82" s="688"/>
      <c r="F82" s="703"/>
      <c r="G82" s="1113" t="str">
        <f t="shared" si="1"/>
        <v/>
      </c>
      <c r="H82" s="699"/>
      <c r="I82" s="691"/>
      <c r="J82" s="686"/>
      <c r="K82" s="686">
        <v>1.134062182E9</v>
      </c>
      <c r="L82" s="686"/>
      <c r="M82" s="691"/>
      <c r="N82" s="686" t="s">
        <v>5877</v>
      </c>
      <c r="O82" s="686"/>
      <c r="P82" s="686"/>
      <c r="Q82" s="686"/>
      <c r="R82" s="686"/>
      <c r="S82" s="686"/>
      <c r="T82" s="686"/>
      <c r="U82" s="686"/>
      <c r="V82" s="686"/>
      <c r="W82" s="686"/>
      <c r="X82" s="686"/>
      <c r="Y82" s="691"/>
      <c r="Z82" s="691"/>
      <c r="AA82" s="686"/>
      <c r="AB82" s="686"/>
      <c r="AC82" s="686"/>
      <c r="AD82" s="686"/>
      <c r="AE82" s="713"/>
      <c r="AF82" s="691"/>
      <c r="AG82" s="691"/>
      <c r="AH82" s="709"/>
      <c r="AI82" s="709"/>
      <c r="AJ82" s="709"/>
      <c r="AK82" s="678"/>
      <c r="AL82" s="678"/>
      <c r="AM82" s="686"/>
      <c r="AN82" s="697"/>
      <c r="AO82" s="697"/>
      <c r="AP82" s="691"/>
      <c r="AQ82" s="681"/>
      <c r="AR82" s="681"/>
      <c r="AS82" s="681"/>
      <c r="AT82" s="682"/>
      <c r="AU82" s="798"/>
      <c r="AV82" s="1394"/>
      <c r="AW82" s="1394"/>
    </row>
    <row r="83" ht="21.0" customHeight="1">
      <c r="A83" s="1697">
        <v>80.0</v>
      </c>
      <c r="B83" s="668"/>
      <c r="C83" s="668" t="s">
        <v>6090</v>
      </c>
      <c r="D83" s="687" t="s">
        <v>6091</v>
      </c>
      <c r="E83" s="688">
        <v>36428.0</v>
      </c>
      <c r="F83" s="703">
        <f>DATEDIF(E83,TODAY(),"Y")</f>
        <v>24</v>
      </c>
      <c r="G83" s="1113">
        <f t="shared" si="1"/>
        <v>24.08493151</v>
      </c>
      <c r="H83" s="699">
        <v>4.220155E7</v>
      </c>
      <c r="I83" s="689" t="s">
        <v>391</v>
      </c>
      <c r="J83" s="686" t="s">
        <v>6092</v>
      </c>
      <c r="K83" s="686">
        <v>1.156292367E9</v>
      </c>
      <c r="L83" s="686"/>
      <c r="M83" s="691"/>
      <c r="N83" s="686" t="s">
        <v>5819</v>
      </c>
      <c r="O83" s="686"/>
      <c r="P83" s="686"/>
      <c r="Q83" s="686"/>
      <c r="R83" s="686"/>
      <c r="S83" s="686"/>
      <c r="T83" s="686"/>
      <c r="U83" s="686"/>
      <c r="V83" s="686"/>
      <c r="W83" s="686"/>
      <c r="X83" s="686"/>
      <c r="Y83" s="691"/>
      <c r="Z83" s="691"/>
      <c r="AA83" s="686"/>
      <c r="AB83" s="686"/>
      <c r="AC83" s="686"/>
      <c r="AD83" s="686"/>
      <c r="AE83" s="713"/>
      <c r="AF83" s="691"/>
      <c r="AG83" s="691"/>
      <c r="AH83" s="709"/>
      <c r="AI83" s="709"/>
      <c r="AJ83" s="709"/>
      <c r="AK83" s="678"/>
      <c r="AL83" s="678"/>
      <c r="AM83" s="686"/>
      <c r="AN83" s="697"/>
      <c r="AO83" s="697"/>
      <c r="AP83" s="691"/>
      <c r="AQ83" s="681"/>
      <c r="AR83" s="681"/>
      <c r="AS83" s="681"/>
      <c r="AT83" s="682"/>
      <c r="AU83" s="798"/>
      <c r="AV83" s="1394"/>
      <c r="AW83" s="1394"/>
    </row>
    <row r="84" ht="21.0" customHeight="1">
      <c r="A84" s="1696">
        <v>81.0</v>
      </c>
      <c r="B84" s="668"/>
      <c r="C84" s="668" t="s">
        <v>6093</v>
      </c>
      <c r="D84" s="687" t="s">
        <v>6094</v>
      </c>
      <c r="E84" s="688"/>
      <c r="F84" s="703">
        <v>21.0</v>
      </c>
      <c r="G84" s="1113" t="str">
        <f t="shared" si="1"/>
        <v/>
      </c>
      <c r="H84" s="699"/>
      <c r="I84" s="719" t="s">
        <v>3791</v>
      </c>
      <c r="J84" s="686" t="s">
        <v>6095</v>
      </c>
      <c r="K84" s="686" t="s">
        <v>6096</v>
      </c>
      <c r="L84" s="686"/>
      <c r="M84" s="691"/>
      <c r="N84" s="686" t="s">
        <v>6097</v>
      </c>
      <c r="O84" s="686"/>
      <c r="P84" s="686"/>
      <c r="Q84" s="686"/>
      <c r="R84" s="686"/>
      <c r="S84" s="686"/>
      <c r="T84" s="686"/>
      <c r="U84" s="686"/>
      <c r="V84" s="686"/>
      <c r="W84" s="686"/>
      <c r="X84" s="686"/>
      <c r="Y84" s="691"/>
      <c r="Z84" s="691"/>
      <c r="AA84" s="686"/>
      <c r="AB84" s="686"/>
      <c r="AC84" s="686"/>
      <c r="AD84" s="686"/>
      <c r="AE84" s="713"/>
      <c r="AF84" s="691"/>
      <c r="AG84" s="691"/>
      <c r="AH84" s="709"/>
      <c r="AI84" s="709"/>
      <c r="AJ84" s="709"/>
      <c r="AK84" s="678"/>
      <c r="AL84" s="678"/>
      <c r="AM84" s="686"/>
      <c r="AN84" s="697"/>
      <c r="AO84" s="697"/>
      <c r="AP84" s="693"/>
      <c r="AQ84" s="681"/>
      <c r="AR84" s="681"/>
      <c r="AS84" s="681"/>
      <c r="AT84" s="682"/>
      <c r="AU84" s="905"/>
      <c r="AV84" s="1230"/>
      <c r="AW84" s="1230"/>
    </row>
    <row r="85" ht="21.0" customHeight="1">
      <c r="A85" s="1697">
        <v>82.0</v>
      </c>
      <c r="B85" s="668"/>
      <c r="C85" s="685" t="s">
        <v>6098</v>
      </c>
      <c r="D85" s="700" t="s">
        <v>6099</v>
      </c>
      <c r="E85" s="688">
        <v>34483.0</v>
      </c>
      <c r="F85" s="694">
        <v>26.0</v>
      </c>
      <c r="G85" s="1113">
        <f t="shared" si="1"/>
        <v>29.41369863</v>
      </c>
      <c r="H85" s="684">
        <v>3.8395341E7</v>
      </c>
      <c r="I85" s="689" t="s">
        <v>391</v>
      </c>
      <c r="J85" s="690" t="s">
        <v>6100</v>
      </c>
      <c r="K85" s="690">
        <v>2.236042033E9</v>
      </c>
      <c r="L85" s="686"/>
      <c r="M85" s="691"/>
      <c r="N85" s="690" t="s">
        <v>6101</v>
      </c>
      <c r="O85" s="686"/>
      <c r="P85" s="686"/>
      <c r="Q85" s="686"/>
      <c r="R85" s="690"/>
      <c r="S85" s="686"/>
      <c r="T85" s="686"/>
      <c r="U85" s="686"/>
      <c r="V85" s="686"/>
      <c r="W85" s="686"/>
      <c r="X85" s="686"/>
      <c r="Y85" s="691"/>
      <c r="Z85" s="691"/>
      <c r="AA85" s="686"/>
      <c r="AB85" s="686"/>
      <c r="AC85" s="686"/>
      <c r="AD85" s="686"/>
      <c r="AE85" s="713"/>
      <c r="AF85" s="691"/>
      <c r="AG85" s="691"/>
      <c r="AH85" s="709"/>
      <c r="AI85" s="709"/>
      <c r="AJ85" s="709"/>
      <c r="AK85" s="678"/>
      <c r="AL85" s="678"/>
      <c r="AM85" s="686"/>
      <c r="AN85" s="697"/>
      <c r="AO85" s="698">
        <v>44057.0</v>
      </c>
      <c r="AP85" s="691" t="s">
        <v>1640</v>
      </c>
      <c r="AQ85" s="681"/>
      <c r="AR85" s="681"/>
      <c r="AS85" s="681"/>
      <c r="AT85" s="682"/>
      <c r="AU85" s="798"/>
      <c r="AV85" s="1394"/>
      <c r="AW85" s="1394"/>
    </row>
    <row r="86" ht="21.0" customHeight="1">
      <c r="A86" s="1697">
        <v>83.0</v>
      </c>
      <c r="B86" s="668"/>
      <c r="C86" s="668" t="s">
        <v>6103</v>
      </c>
      <c r="D86" s="731" t="s">
        <v>6104</v>
      </c>
      <c r="E86" s="688"/>
      <c r="F86" s="703"/>
      <c r="G86" s="1113" t="str">
        <f t="shared" si="1"/>
        <v/>
      </c>
      <c r="H86" s="699"/>
      <c r="I86" s="691"/>
      <c r="J86" s="686"/>
      <c r="K86" s="686"/>
      <c r="L86" s="686"/>
      <c r="M86" s="691"/>
      <c r="N86" s="686" t="s">
        <v>5877</v>
      </c>
      <c r="O86" s="686"/>
      <c r="P86" s="686"/>
      <c r="Q86" s="686"/>
      <c r="R86" s="686"/>
      <c r="S86" s="686"/>
      <c r="T86" s="686"/>
      <c r="U86" s="686"/>
      <c r="V86" s="686"/>
      <c r="W86" s="686"/>
      <c r="X86" s="686"/>
      <c r="Y86" s="691"/>
      <c r="Z86" s="691"/>
      <c r="AA86" s="686"/>
      <c r="AB86" s="686"/>
      <c r="AC86" s="686"/>
      <c r="AD86" s="686"/>
      <c r="AE86" s="713"/>
      <c r="AF86" s="691"/>
      <c r="AG86" s="691"/>
      <c r="AH86" s="709"/>
      <c r="AI86" s="709"/>
      <c r="AJ86" s="709"/>
      <c r="AK86" s="678"/>
      <c r="AL86" s="678"/>
      <c r="AM86" s="686"/>
      <c r="AN86" s="697"/>
      <c r="AO86" s="697"/>
      <c r="AP86" s="691"/>
      <c r="AQ86" s="681"/>
      <c r="AR86" s="681"/>
      <c r="AS86" s="681"/>
      <c r="AT86" s="682"/>
      <c r="AU86" s="798"/>
      <c r="AV86" s="1394"/>
      <c r="AW86" s="1394"/>
    </row>
    <row r="87" ht="21.0" customHeight="1">
      <c r="A87" s="1697">
        <v>84.0</v>
      </c>
      <c r="B87" s="668"/>
      <c r="C87" s="685" t="s">
        <v>6105</v>
      </c>
      <c r="D87" s="700" t="s">
        <v>6106</v>
      </c>
      <c r="E87" s="721">
        <v>28041.0</v>
      </c>
      <c r="F87" s="708">
        <f>DATEDIF(E87,TODAY(),"Y")</f>
        <v>47</v>
      </c>
      <c r="G87" s="1113">
        <f t="shared" si="1"/>
        <v>47.0630137</v>
      </c>
      <c r="H87" s="684">
        <v>2.559819E7</v>
      </c>
      <c r="I87" s="689" t="s">
        <v>391</v>
      </c>
      <c r="J87" s="690" t="s">
        <v>6107</v>
      </c>
      <c r="K87" s="690">
        <v>1.533389278E9</v>
      </c>
      <c r="L87" s="686"/>
      <c r="M87" s="691"/>
      <c r="N87" s="690" t="s">
        <v>6108</v>
      </c>
      <c r="O87" s="686"/>
      <c r="P87" s="686"/>
      <c r="Q87" s="686"/>
      <c r="R87" s="690"/>
      <c r="S87" s="686"/>
      <c r="T87" s="686"/>
      <c r="U87" s="686"/>
      <c r="V87" s="686"/>
      <c r="W87" s="686"/>
      <c r="X87" s="686"/>
      <c r="Y87" s="691"/>
      <c r="Z87" s="691"/>
      <c r="AA87" s="686"/>
      <c r="AB87" s="692"/>
      <c r="AC87" s="686"/>
      <c r="AD87" s="686"/>
      <c r="AE87" s="713"/>
      <c r="AF87" s="691"/>
      <c r="AG87" s="691"/>
      <c r="AH87" s="709"/>
      <c r="AI87" s="709"/>
      <c r="AJ87" s="709"/>
      <c r="AK87" s="678"/>
      <c r="AL87" s="678"/>
      <c r="AM87" s="692"/>
      <c r="AN87" s="697"/>
      <c r="AO87" s="697"/>
      <c r="AP87" s="693" t="s">
        <v>6950</v>
      </c>
      <c r="AQ87" s="681"/>
      <c r="AR87" s="681"/>
      <c r="AS87" s="681"/>
      <c r="AT87" s="682"/>
      <c r="AU87" s="905"/>
      <c r="AV87" s="1230"/>
      <c r="AW87" s="1230"/>
    </row>
    <row r="88" ht="21.0" customHeight="1">
      <c r="A88" s="1697">
        <v>85.0</v>
      </c>
      <c r="B88" s="718"/>
      <c r="C88" s="685" t="s">
        <v>6110</v>
      </c>
      <c r="D88" s="687" t="s">
        <v>6111</v>
      </c>
      <c r="E88" s="688">
        <v>32368.0</v>
      </c>
      <c r="F88" s="694">
        <f>2020-1988</f>
        <v>32</v>
      </c>
      <c r="G88" s="1113">
        <f t="shared" si="1"/>
        <v>35.20821918</v>
      </c>
      <c r="H88" s="711">
        <v>3.3951045E7</v>
      </c>
      <c r="I88" s="689" t="s">
        <v>391</v>
      </c>
      <c r="J88" s="690" t="s">
        <v>6112</v>
      </c>
      <c r="K88" s="690">
        <v>1.558367625E9</v>
      </c>
      <c r="L88" s="686"/>
      <c r="M88" s="691"/>
      <c r="N88" s="690" t="s">
        <v>6113</v>
      </c>
      <c r="O88" s="686"/>
      <c r="P88" s="686"/>
      <c r="Q88" s="686"/>
      <c r="R88" s="690"/>
      <c r="S88" s="686"/>
      <c r="T88" s="686"/>
      <c r="U88" s="686"/>
      <c r="V88" s="686"/>
      <c r="W88" s="686"/>
      <c r="X88" s="686"/>
      <c r="Y88" s="691"/>
      <c r="Z88" s="691"/>
      <c r="AA88" s="686"/>
      <c r="AB88" s="686"/>
      <c r="AC88" s="686"/>
      <c r="AD88" s="686"/>
      <c r="AE88" s="713"/>
      <c r="AF88" s="691"/>
      <c r="AG88" s="691"/>
      <c r="AH88" s="709"/>
      <c r="AI88" s="709"/>
      <c r="AJ88" s="709"/>
      <c r="AK88" s="678"/>
      <c r="AL88" s="678"/>
      <c r="AM88" s="686"/>
      <c r="AN88" s="697"/>
      <c r="AO88" s="722">
        <v>44057.0</v>
      </c>
      <c r="AP88" s="691" t="s">
        <v>6951</v>
      </c>
      <c r="AQ88" s="681"/>
      <c r="AR88" s="681"/>
      <c r="AS88" s="681"/>
      <c r="AT88" s="682"/>
      <c r="AU88" s="798"/>
      <c r="AV88" s="1394"/>
      <c r="AW88" s="1394"/>
    </row>
    <row r="89" ht="21.0" customHeight="1">
      <c r="A89" s="1697">
        <v>86.0</v>
      </c>
      <c r="B89" s="685"/>
      <c r="C89" s="685" t="s">
        <v>6114</v>
      </c>
      <c r="D89" s="700" t="s">
        <v>6115</v>
      </c>
      <c r="E89" s="688">
        <v>36710.0</v>
      </c>
      <c r="F89" s="694">
        <f t="shared" ref="F89:F91" si="14">DATEDIF(E89,TODAY(),"Y")</f>
        <v>23</v>
      </c>
      <c r="G89" s="1113">
        <f t="shared" si="1"/>
        <v>23.31232877</v>
      </c>
      <c r="H89" s="684">
        <v>4.2662638E7</v>
      </c>
      <c r="I89" s="737" t="s">
        <v>391</v>
      </c>
      <c r="J89" s="690" t="s">
        <v>6116</v>
      </c>
      <c r="K89" s="690" t="s">
        <v>6117</v>
      </c>
      <c r="L89" s="686"/>
      <c r="M89" s="691"/>
      <c r="N89" s="690" t="s">
        <v>6118</v>
      </c>
      <c r="O89" s="686"/>
      <c r="P89" s="686"/>
      <c r="Q89" s="686"/>
      <c r="R89" s="690"/>
      <c r="S89" s="686"/>
      <c r="T89" s="686"/>
      <c r="U89" s="686"/>
      <c r="V89" s="686"/>
      <c r="W89" s="686"/>
      <c r="X89" s="686"/>
      <c r="Y89" s="691"/>
      <c r="Z89" s="691"/>
      <c r="AA89" s="686"/>
      <c r="AB89" s="686"/>
      <c r="AC89" s="686"/>
      <c r="AD89" s="686"/>
      <c r="AE89" s="713"/>
      <c r="AF89" s="691"/>
      <c r="AG89" s="691"/>
      <c r="AH89" s="709"/>
      <c r="AI89" s="709"/>
      <c r="AJ89" s="709"/>
      <c r="AK89" s="678"/>
      <c r="AL89" s="678"/>
      <c r="AM89" s="686"/>
      <c r="AN89" s="697"/>
      <c r="AO89" s="697"/>
      <c r="AP89" s="691"/>
      <c r="AQ89" s="681"/>
      <c r="AR89" s="681"/>
      <c r="AS89" s="681"/>
      <c r="AT89" s="682"/>
      <c r="AU89" s="798"/>
      <c r="AV89" s="1394"/>
      <c r="AW89" s="1394"/>
    </row>
    <row r="90" ht="21.0" customHeight="1">
      <c r="A90" s="1697">
        <v>87.0</v>
      </c>
      <c r="B90" s="668"/>
      <c r="C90" s="685" t="s">
        <v>6120</v>
      </c>
      <c r="D90" s="700" t="s">
        <v>6121</v>
      </c>
      <c r="E90" s="688">
        <v>35087.0</v>
      </c>
      <c r="F90" s="694">
        <f t="shared" si="14"/>
        <v>27</v>
      </c>
      <c r="G90" s="1113">
        <f t="shared" si="1"/>
        <v>27.75890411</v>
      </c>
      <c r="H90" s="684">
        <v>3.9413217E7</v>
      </c>
      <c r="I90" s="689" t="s">
        <v>391</v>
      </c>
      <c r="J90" s="690" t="s">
        <v>6122</v>
      </c>
      <c r="K90" s="690">
        <v>1.135698537E9</v>
      </c>
      <c r="L90" s="686"/>
      <c r="M90" s="691"/>
      <c r="N90" s="690" t="s">
        <v>6123</v>
      </c>
      <c r="O90" s="686"/>
      <c r="P90" s="686"/>
      <c r="Q90" s="686"/>
      <c r="R90" s="690"/>
      <c r="S90" s="686"/>
      <c r="T90" s="686"/>
      <c r="U90" s="686"/>
      <c r="V90" s="686"/>
      <c r="W90" s="686"/>
      <c r="X90" s="686"/>
      <c r="Y90" s="691"/>
      <c r="Z90" s="691"/>
      <c r="AA90" s="686"/>
      <c r="AB90" s="686"/>
      <c r="AC90" s="686"/>
      <c r="AD90" s="686"/>
      <c r="AE90" s="713"/>
      <c r="AF90" s="691"/>
      <c r="AG90" s="691"/>
      <c r="AH90" s="709"/>
      <c r="AI90" s="709"/>
      <c r="AJ90" s="709"/>
      <c r="AK90" s="678"/>
      <c r="AL90" s="678"/>
      <c r="AM90" s="686"/>
      <c r="AN90" s="697"/>
      <c r="AO90" s="697"/>
      <c r="AP90" s="691"/>
      <c r="AQ90" s="681"/>
      <c r="AR90" s="681"/>
      <c r="AS90" s="681"/>
      <c r="AT90" s="682"/>
      <c r="AU90" s="798"/>
      <c r="AV90" s="1394"/>
      <c r="AW90" s="1394"/>
    </row>
    <row r="91" ht="21.0" customHeight="1">
      <c r="A91" s="1697">
        <v>88.0</v>
      </c>
      <c r="B91" s="668"/>
      <c r="C91" s="685" t="s">
        <v>6125</v>
      </c>
      <c r="D91" s="700" t="s">
        <v>6126</v>
      </c>
      <c r="E91" s="688">
        <v>36185.0</v>
      </c>
      <c r="F91" s="694">
        <f t="shared" si="14"/>
        <v>24</v>
      </c>
      <c r="G91" s="1113">
        <f t="shared" si="1"/>
        <v>24.75068493</v>
      </c>
      <c r="H91" s="684">
        <v>4.1700386E7</v>
      </c>
      <c r="I91" s="689" t="s">
        <v>391</v>
      </c>
      <c r="J91" s="690" t="s">
        <v>6127</v>
      </c>
      <c r="K91" s="690">
        <v>1.54368378E8</v>
      </c>
      <c r="L91" s="686"/>
      <c r="M91" s="691"/>
      <c r="N91" s="690" t="s">
        <v>6128</v>
      </c>
      <c r="O91" s="686"/>
      <c r="P91" s="686"/>
      <c r="Q91" s="686"/>
      <c r="R91" s="690"/>
      <c r="S91" s="686"/>
      <c r="T91" s="686"/>
      <c r="U91" s="686"/>
      <c r="V91" s="686"/>
      <c r="W91" s="686"/>
      <c r="X91" s="686"/>
      <c r="Y91" s="691"/>
      <c r="Z91" s="691"/>
      <c r="AA91" s="686"/>
      <c r="AB91" s="686"/>
      <c r="AC91" s="686"/>
      <c r="AD91" s="686"/>
      <c r="AE91" s="713"/>
      <c r="AF91" s="691"/>
      <c r="AG91" s="691"/>
      <c r="AH91" s="709"/>
      <c r="AI91" s="709"/>
      <c r="AJ91" s="709"/>
      <c r="AK91" s="678"/>
      <c r="AL91" s="678"/>
      <c r="AM91" s="686"/>
      <c r="AN91" s="697"/>
      <c r="AO91" s="697"/>
      <c r="AP91" s="691"/>
      <c r="AQ91" s="681"/>
      <c r="AR91" s="681"/>
      <c r="AS91" s="681"/>
      <c r="AT91" s="682"/>
      <c r="AU91" s="798"/>
      <c r="AV91" s="1394"/>
      <c r="AW91" s="1394"/>
    </row>
    <row r="92" ht="21.0" customHeight="1">
      <c r="A92" s="1697">
        <v>89.0</v>
      </c>
      <c r="B92" s="685"/>
      <c r="C92" s="668" t="s">
        <v>6130</v>
      </c>
      <c r="D92" s="687" t="s">
        <v>6131</v>
      </c>
      <c r="E92" s="688">
        <v>37069.0</v>
      </c>
      <c r="F92" s="703">
        <f>2019-2001</f>
        <v>18</v>
      </c>
      <c r="G92" s="1113">
        <f t="shared" si="1"/>
        <v>22.32876712</v>
      </c>
      <c r="H92" s="699">
        <v>4.3443233E7</v>
      </c>
      <c r="I92" s="691" t="s">
        <v>391</v>
      </c>
      <c r="J92" s="686" t="s">
        <v>6031</v>
      </c>
      <c r="K92" s="686">
        <v>1.124704169E9</v>
      </c>
      <c r="L92" s="686"/>
      <c r="M92" s="691"/>
      <c r="N92" s="686" t="s">
        <v>5914</v>
      </c>
      <c r="O92" s="686"/>
      <c r="P92" s="686"/>
      <c r="Q92" s="686"/>
      <c r="R92" s="686"/>
      <c r="S92" s="686"/>
      <c r="T92" s="686"/>
      <c r="U92" s="686"/>
      <c r="V92" s="686"/>
      <c r="W92" s="686"/>
      <c r="X92" s="686"/>
      <c r="Y92" s="691"/>
      <c r="Z92" s="691"/>
      <c r="AA92" s="686"/>
      <c r="AB92" s="686"/>
      <c r="AC92" s="686"/>
      <c r="AD92" s="686"/>
      <c r="AE92" s="713"/>
      <c r="AF92" s="691"/>
      <c r="AG92" s="691"/>
      <c r="AH92" s="709"/>
      <c r="AI92" s="709"/>
      <c r="AJ92" s="709"/>
      <c r="AK92" s="678"/>
      <c r="AL92" s="678"/>
      <c r="AM92" s="686"/>
      <c r="AN92" s="697"/>
      <c r="AO92" s="697"/>
      <c r="AP92" s="691"/>
      <c r="AQ92" s="681"/>
      <c r="AR92" s="681"/>
      <c r="AS92" s="681"/>
      <c r="AT92" s="738" t="b">
        <v>0</v>
      </c>
      <c r="AU92" s="798"/>
      <c r="AV92" s="1394"/>
      <c r="AW92" s="1394"/>
    </row>
    <row r="93" ht="21.0" customHeight="1">
      <c r="A93" s="1697">
        <v>90.0</v>
      </c>
      <c r="B93" s="668"/>
      <c r="C93" s="668" t="s">
        <v>6130</v>
      </c>
      <c r="D93" s="687" t="s">
        <v>6132</v>
      </c>
      <c r="E93" s="688">
        <v>37069.0</v>
      </c>
      <c r="F93" s="703">
        <f t="shared" ref="F93:F96" si="15">DATEDIF(E93,TODAY(),"Y")</f>
        <v>22</v>
      </c>
      <c r="G93" s="1113">
        <f t="shared" si="1"/>
        <v>22.32876712</v>
      </c>
      <c r="H93" s="699">
        <v>4.3443333E7</v>
      </c>
      <c r="I93" s="691" t="s">
        <v>391</v>
      </c>
      <c r="J93" s="686" t="s">
        <v>6031</v>
      </c>
      <c r="K93" s="686">
        <v>1.124704169E9</v>
      </c>
      <c r="L93" s="686"/>
      <c r="M93" s="691"/>
      <c r="N93" s="686" t="s">
        <v>5819</v>
      </c>
      <c r="O93" s="686"/>
      <c r="P93" s="686"/>
      <c r="Q93" s="686"/>
      <c r="R93" s="686"/>
      <c r="S93" s="686"/>
      <c r="T93" s="686"/>
      <c r="U93" s="686"/>
      <c r="V93" s="686"/>
      <c r="W93" s="686"/>
      <c r="X93" s="686"/>
      <c r="Y93" s="691"/>
      <c r="Z93" s="691"/>
      <c r="AA93" s="686"/>
      <c r="AB93" s="686"/>
      <c r="AC93" s="686"/>
      <c r="AD93" s="686"/>
      <c r="AE93" s="713"/>
      <c r="AF93" s="691"/>
      <c r="AG93" s="691"/>
      <c r="AH93" s="709"/>
      <c r="AI93" s="709"/>
      <c r="AJ93" s="709"/>
      <c r="AK93" s="678"/>
      <c r="AL93" s="678"/>
      <c r="AM93" s="686"/>
      <c r="AN93" s="697"/>
      <c r="AO93" s="697"/>
      <c r="AP93" s="691"/>
      <c r="AQ93" s="681"/>
      <c r="AR93" s="681"/>
      <c r="AS93" s="681"/>
      <c r="AT93" s="682"/>
      <c r="AU93" s="798"/>
      <c r="AV93" s="1394"/>
      <c r="AW93" s="1394"/>
    </row>
    <row r="94" ht="21.0" customHeight="1">
      <c r="A94" s="1696">
        <v>91.0</v>
      </c>
      <c r="B94" s="668"/>
      <c r="C94" s="668" t="s">
        <v>6133</v>
      </c>
      <c r="D94" s="687" t="s">
        <v>6134</v>
      </c>
      <c r="E94" s="688">
        <v>32561.0</v>
      </c>
      <c r="F94" s="703">
        <f t="shared" si="15"/>
        <v>34</v>
      </c>
      <c r="G94" s="1113">
        <f t="shared" si="1"/>
        <v>34.67945205</v>
      </c>
      <c r="H94" s="699">
        <v>3.4259566E7</v>
      </c>
      <c r="I94" s="719" t="s">
        <v>391</v>
      </c>
      <c r="J94" s="686" t="s">
        <v>6135</v>
      </c>
      <c r="K94" s="686">
        <v>1.140751128E9</v>
      </c>
      <c r="L94" s="686"/>
      <c r="M94" s="691"/>
      <c r="N94" s="686" t="s">
        <v>6136</v>
      </c>
      <c r="O94" s="686"/>
      <c r="P94" s="686"/>
      <c r="Q94" s="686"/>
      <c r="R94" s="686"/>
      <c r="S94" s="686"/>
      <c r="T94" s="686"/>
      <c r="U94" s="686"/>
      <c r="V94" s="686"/>
      <c r="W94" s="686"/>
      <c r="X94" s="686"/>
      <c r="Y94" s="691"/>
      <c r="Z94" s="691"/>
      <c r="AA94" s="686"/>
      <c r="AB94" s="686"/>
      <c r="AC94" s="686"/>
      <c r="AD94" s="686"/>
      <c r="AE94" s="713"/>
      <c r="AF94" s="691"/>
      <c r="AG94" s="691"/>
      <c r="AH94" s="709"/>
      <c r="AI94" s="709"/>
      <c r="AJ94" s="709"/>
      <c r="AK94" s="678"/>
      <c r="AL94" s="678"/>
      <c r="AM94" s="686"/>
      <c r="AN94" s="697"/>
      <c r="AO94" s="697"/>
      <c r="AP94" s="691"/>
      <c r="AQ94" s="681"/>
      <c r="AR94" s="681"/>
      <c r="AS94" s="681"/>
      <c r="AT94" s="682"/>
      <c r="AU94" s="798"/>
      <c r="AV94" s="1394"/>
      <c r="AW94" s="1394"/>
    </row>
    <row r="95" ht="21.0" customHeight="1">
      <c r="A95" s="1697">
        <v>92.0</v>
      </c>
      <c r="B95" s="668"/>
      <c r="C95" s="668" t="s">
        <v>6137</v>
      </c>
      <c r="D95" s="687" t="s">
        <v>6138</v>
      </c>
      <c r="E95" s="688">
        <v>36340.0</v>
      </c>
      <c r="F95" s="703">
        <f t="shared" si="15"/>
        <v>24</v>
      </c>
      <c r="G95" s="1113">
        <f t="shared" si="1"/>
        <v>24.3260274</v>
      </c>
      <c r="H95" s="699">
        <v>5.61930095E8</v>
      </c>
      <c r="I95" s="689" t="s">
        <v>6139</v>
      </c>
      <c r="J95" s="686" t="s">
        <v>6140</v>
      </c>
      <c r="K95" s="686">
        <v>1.4076834671E10</v>
      </c>
      <c r="L95" s="686"/>
      <c r="M95" s="691"/>
      <c r="N95" s="686" t="s">
        <v>4061</v>
      </c>
      <c r="O95" s="686"/>
      <c r="P95" s="686"/>
      <c r="Q95" s="686"/>
      <c r="R95" s="686"/>
      <c r="S95" s="686"/>
      <c r="T95" s="686"/>
      <c r="U95" s="686"/>
      <c r="V95" s="686"/>
      <c r="W95" s="686"/>
      <c r="X95" s="686"/>
      <c r="Y95" s="691"/>
      <c r="Z95" s="691"/>
      <c r="AA95" s="686"/>
      <c r="AB95" s="686"/>
      <c r="AC95" s="686"/>
      <c r="AD95" s="686"/>
      <c r="AE95" s="713"/>
      <c r="AF95" s="691"/>
      <c r="AG95" s="691"/>
      <c r="AH95" s="709"/>
      <c r="AI95" s="709"/>
      <c r="AJ95" s="709"/>
      <c r="AK95" s="678"/>
      <c r="AL95" s="678"/>
      <c r="AM95" s="686"/>
      <c r="AN95" s="697"/>
      <c r="AO95" s="697"/>
      <c r="AP95" s="691"/>
      <c r="AQ95" s="681"/>
      <c r="AR95" s="681"/>
      <c r="AS95" s="681"/>
      <c r="AT95" s="682"/>
      <c r="AU95" s="798"/>
      <c r="AV95" s="1394"/>
      <c r="AW95" s="1394"/>
    </row>
    <row r="96" ht="21.0" customHeight="1">
      <c r="A96" s="1697">
        <v>93.0</v>
      </c>
      <c r="B96" s="668"/>
      <c r="C96" s="668" t="s">
        <v>6141</v>
      </c>
      <c r="D96" s="687" t="s">
        <v>6142</v>
      </c>
      <c r="E96" s="688">
        <v>36511.0</v>
      </c>
      <c r="F96" s="703">
        <f t="shared" si="15"/>
        <v>23</v>
      </c>
      <c r="G96" s="1113">
        <f t="shared" si="1"/>
        <v>23.85753425</v>
      </c>
      <c r="H96" s="699">
        <v>4.2252884E7</v>
      </c>
      <c r="I96" s="689" t="s">
        <v>391</v>
      </c>
      <c r="J96" s="686" t="s">
        <v>6143</v>
      </c>
      <c r="K96" s="686">
        <v>1.132860964E9</v>
      </c>
      <c r="L96" s="686"/>
      <c r="M96" s="691"/>
      <c r="N96" s="686" t="s">
        <v>5819</v>
      </c>
      <c r="O96" s="686"/>
      <c r="P96" s="686"/>
      <c r="Q96" s="686"/>
      <c r="R96" s="686"/>
      <c r="S96" s="686"/>
      <c r="T96" s="686"/>
      <c r="U96" s="686"/>
      <c r="V96" s="686"/>
      <c r="W96" s="686"/>
      <c r="X96" s="686"/>
      <c r="Y96" s="691"/>
      <c r="Z96" s="691"/>
      <c r="AA96" s="686"/>
      <c r="AB96" s="686"/>
      <c r="AC96" s="686"/>
      <c r="AD96" s="686"/>
      <c r="AE96" s="713"/>
      <c r="AF96" s="691"/>
      <c r="AG96" s="691"/>
      <c r="AH96" s="709"/>
      <c r="AI96" s="709"/>
      <c r="AJ96" s="709"/>
      <c r="AK96" s="678"/>
      <c r="AL96" s="678"/>
      <c r="AM96" s="686"/>
      <c r="AN96" s="697"/>
      <c r="AO96" s="697"/>
      <c r="AP96" s="691"/>
      <c r="AQ96" s="681"/>
      <c r="AR96" s="681"/>
      <c r="AS96" s="681"/>
      <c r="AT96" s="682"/>
      <c r="AU96" s="798"/>
      <c r="AV96" s="1394"/>
      <c r="AW96" s="1394"/>
    </row>
    <row r="97" ht="21.0" customHeight="1">
      <c r="A97" s="1697">
        <v>94.0</v>
      </c>
      <c r="B97" s="668"/>
      <c r="C97" s="685" t="s">
        <v>2507</v>
      </c>
      <c r="D97" s="700" t="s">
        <v>6144</v>
      </c>
      <c r="E97" s="688">
        <v>33553.0</v>
      </c>
      <c r="F97" s="694">
        <v>28.0</v>
      </c>
      <c r="G97" s="1113">
        <f t="shared" si="1"/>
        <v>31.96164384</v>
      </c>
      <c r="H97" s="684">
        <v>3.6595307E7</v>
      </c>
      <c r="I97" s="689" t="s">
        <v>391</v>
      </c>
      <c r="J97" s="690" t="s">
        <v>6145</v>
      </c>
      <c r="K97" s="690">
        <v>1.127769354E9</v>
      </c>
      <c r="L97" s="686"/>
      <c r="M97" s="691"/>
      <c r="N97" s="690" t="s">
        <v>5757</v>
      </c>
      <c r="O97" s="686"/>
      <c r="P97" s="686"/>
      <c r="Q97" s="686"/>
      <c r="R97" s="690"/>
      <c r="S97" s="686"/>
      <c r="T97" s="686"/>
      <c r="U97" s="686"/>
      <c r="V97" s="686"/>
      <c r="W97" s="686"/>
      <c r="X97" s="686"/>
      <c r="Y97" s="691"/>
      <c r="Z97" s="691"/>
      <c r="AA97" s="686"/>
      <c r="AB97" s="686"/>
      <c r="AC97" s="686"/>
      <c r="AD97" s="686"/>
      <c r="AE97" s="713"/>
      <c r="AF97" s="691"/>
      <c r="AG97" s="691"/>
      <c r="AH97" s="709"/>
      <c r="AI97" s="709"/>
      <c r="AJ97" s="709"/>
      <c r="AK97" s="678"/>
      <c r="AL97" s="678"/>
      <c r="AM97" s="686"/>
      <c r="AN97" s="697"/>
      <c r="AO97" s="697"/>
      <c r="AP97" s="691" t="s">
        <v>1640</v>
      </c>
      <c r="AQ97" s="681"/>
      <c r="AR97" s="681"/>
      <c r="AS97" s="681"/>
      <c r="AT97" s="682"/>
      <c r="AU97" s="798"/>
      <c r="AV97" s="1394"/>
      <c r="AW97" s="1394"/>
    </row>
    <row r="98" ht="21.0" customHeight="1">
      <c r="A98" s="1697">
        <v>95.0</v>
      </c>
      <c r="B98" s="685"/>
      <c r="C98" s="668" t="s">
        <v>6147</v>
      </c>
      <c r="D98" s="687" t="s">
        <v>6148</v>
      </c>
      <c r="E98" s="688"/>
      <c r="F98" s="703"/>
      <c r="G98" s="1113" t="str">
        <f t="shared" si="1"/>
        <v/>
      </c>
      <c r="H98" s="699"/>
      <c r="I98" s="691"/>
      <c r="J98" s="686"/>
      <c r="K98" s="686">
        <v>1.167115819E9</v>
      </c>
      <c r="L98" s="686"/>
      <c r="M98" s="691"/>
      <c r="N98" s="686"/>
      <c r="O98" s="686"/>
      <c r="P98" s="686"/>
      <c r="Q98" s="686"/>
      <c r="R98" s="686"/>
      <c r="S98" s="686"/>
      <c r="T98" s="686"/>
      <c r="U98" s="686"/>
      <c r="V98" s="686"/>
      <c r="W98" s="686"/>
      <c r="X98" s="686"/>
      <c r="Y98" s="691"/>
      <c r="Z98" s="691"/>
      <c r="AA98" s="686"/>
      <c r="AB98" s="686"/>
      <c r="AC98" s="686"/>
      <c r="AD98" s="686"/>
      <c r="AE98" s="713"/>
      <c r="AF98" s="691"/>
      <c r="AG98" s="691"/>
      <c r="AH98" s="709"/>
      <c r="AI98" s="709"/>
      <c r="AJ98" s="709"/>
      <c r="AK98" s="678"/>
      <c r="AL98" s="678"/>
      <c r="AM98" s="686"/>
      <c r="AN98" s="697"/>
      <c r="AO98" s="697"/>
      <c r="AP98" s="691"/>
      <c r="AQ98" s="681"/>
      <c r="AR98" s="681"/>
      <c r="AS98" s="681"/>
      <c r="AT98" s="682"/>
      <c r="AU98" s="798"/>
      <c r="AV98" s="1394"/>
      <c r="AW98" s="1394"/>
    </row>
    <row r="99" ht="21.0" customHeight="1">
      <c r="A99" s="1697">
        <v>96.0</v>
      </c>
      <c r="B99" s="685"/>
      <c r="C99" s="668" t="s">
        <v>6149</v>
      </c>
      <c r="D99" s="687" t="s">
        <v>6150</v>
      </c>
      <c r="E99" s="688">
        <v>33756.0</v>
      </c>
      <c r="F99" s="703">
        <f t="shared" ref="F99:F102" si="16">DATEDIF(E99,TODAY(),"Y")</f>
        <v>31</v>
      </c>
      <c r="G99" s="1113">
        <f t="shared" si="1"/>
        <v>31.40547945</v>
      </c>
      <c r="H99" s="699">
        <v>3.6769757E7</v>
      </c>
      <c r="I99" s="689" t="s">
        <v>391</v>
      </c>
      <c r="J99" s="686" t="s">
        <v>6151</v>
      </c>
      <c r="K99" s="686">
        <v>2.227463299E9</v>
      </c>
      <c r="L99" s="686"/>
      <c r="M99" s="691"/>
      <c r="N99" s="686" t="s">
        <v>6152</v>
      </c>
      <c r="O99" s="686"/>
      <c r="P99" s="686"/>
      <c r="Q99" s="686"/>
      <c r="R99" s="686"/>
      <c r="S99" s="686"/>
      <c r="T99" s="686"/>
      <c r="U99" s="686"/>
      <c r="V99" s="686"/>
      <c r="W99" s="686"/>
      <c r="X99" s="686"/>
      <c r="Y99" s="691"/>
      <c r="Z99" s="691"/>
      <c r="AA99" s="686"/>
      <c r="AB99" s="686"/>
      <c r="AC99" s="686"/>
      <c r="AD99" s="686"/>
      <c r="AE99" s="713"/>
      <c r="AF99" s="691"/>
      <c r="AG99" s="691"/>
      <c r="AH99" s="709"/>
      <c r="AI99" s="709"/>
      <c r="AJ99" s="709"/>
      <c r="AK99" s="678"/>
      <c r="AL99" s="678"/>
      <c r="AM99" s="686"/>
      <c r="AN99" s="697"/>
      <c r="AO99" s="697"/>
      <c r="AP99" s="691"/>
      <c r="AQ99" s="681"/>
      <c r="AR99" s="681"/>
      <c r="AS99" s="681"/>
      <c r="AT99" s="682"/>
      <c r="AU99" s="798"/>
      <c r="AV99" s="1394"/>
      <c r="AW99" s="1394"/>
    </row>
    <row r="100" ht="21.0" customHeight="1">
      <c r="A100" s="1697">
        <v>97.0</v>
      </c>
      <c r="B100" s="685"/>
      <c r="C100" s="685" t="s">
        <v>6153</v>
      </c>
      <c r="D100" s="700" t="s">
        <v>6154</v>
      </c>
      <c r="E100" s="688">
        <v>29723.0</v>
      </c>
      <c r="F100" s="694">
        <f t="shared" si="16"/>
        <v>42</v>
      </c>
      <c r="G100" s="1113">
        <f t="shared" si="1"/>
        <v>42.45479452</v>
      </c>
      <c r="H100" s="684">
        <v>9.5353884E7</v>
      </c>
      <c r="I100" s="689" t="s">
        <v>6155</v>
      </c>
      <c r="J100" s="690" t="s">
        <v>6156</v>
      </c>
      <c r="K100" s="690">
        <v>1.522534249E9</v>
      </c>
      <c r="L100" s="686"/>
      <c r="M100" s="691"/>
      <c r="N100" s="690" t="s">
        <v>6157</v>
      </c>
      <c r="O100" s="686"/>
      <c r="P100" s="686"/>
      <c r="Q100" s="686"/>
      <c r="R100" s="690"/>
      <c r="S100" s="686"/>
      <c r="T100" s="686"/>
      <c r="U100" s="686"/>
      <c r="V100" s="686"/>
      <c r="W100" s="686"/>
      <c r="X100" s="686"/>
      <c r="Y100" s="691"/>
      <c r="Z100" s="691"/>
      <c r="AA100" s="686"/>
      <c r="AB100" s="686"/>
      <c r="AC100" s="686"/>
      <c r="AD100" s="686"/>
      <c r="AE100" s="713"/>
      <c r="AF100" s="691"/>
      <c r="AG100" s="691"/>
      <c r="AH100" s="709"/>
      <c r="AI100" s="709"/>
      <c r="AJ100" s="709"/>
      <c r="AK100" s="678"/>
      <c r="AL100" s="678"/>
      <c r="AM100" s="686"/>
      <c r="AN100" s="697"/>
      <c r="AO100" s="697"/>
      <c r="AP100" s="691"/>
      <c r="AQ100" s="681"/>
      <c r="AR100" s="681"/>
      <c r="AS100" s="681"/>
      <c r="AT100" s="682"/>
      <c r="AU100" s="798"/>
      <c r="AV100" s="1394"/>
      <c r="AW100" s="1394"/>
    </row>
    <row r="101" ht="21.0" customHeight="1">
      <c r="A101" s="1697">
        <v>98.0</v>
      </c>
      <c r="B101" s="685"/>
      <c r="C101" s="668" t="s">
        <v>6159</v>
      </c>
      <c r="D101" s="687" t="s">
        <v>6160</v>
      </c>
      <c r="E101" s="688">
        <v>34843.0</v>
      </c>
      <c r="F101" s="703">
        <f t="shared" si="16"/>
        <v>28</v>
      </c>
      <c r="G101" s="1113">
        <f t="shared" si="1"/>
        <v>28.42739726</v>
      </c>
      <c r="H101" s="699">
        <v>1.16835279E8</v>
      </c>
      <c r="I101" s="691"/>
      <c r="J101" s="686" t="s">
        <v>6161</v>
      </c>
      <c r="K101" s="686">
        <v>5.1940877269E10</v>
      </c>
      <c r="L101" s="686"/>
      <c r="M101" s="691"/>
      <c r="N101" s="686" t="s">
        <v>5753</v>
      </c>
      <c r="O101" s="686"/>
      <c r="P101" s="686"/>
      <c r="Q101" s="686"/>
      <c r="R101" s="686"/>
      <c r="S101" s="686"/>
      <c r="T101" s="686"/>
      <c r="U101" s="686"/>
      <c r="V101" s="686"/>
      <c r="W101" s="686"/>
      <c r="X101" s="686"/>
      <c r="Y101" s="691"/>
      <c r="Z101" s="691"/>
      <c r="AA101" s="686"/>
      <c r="AB101" s="686"/>
      <c r="AC101" s="686"/>
      <c r="AD101" s="686"/>
      <c r="AE101" s="713"/>
      <c r="AF101" s="691"/>
      <c r="AG101" s="691"/>
      <c r="AH101" s="709"/>
      <c r="AI101" s="709"/>
      <c r="AJ101" s="709"/>
      <c r="AK101" s="678"/>
      <c r="AL101" s="678"/>
      <c r="AM101" s="686"/>
      <c r="AN101" s="697"/>
      <c r="AO101" s="697"/>
      <c r="AP101" s="691"/>
      <c r="AQ101" s="681"/>
      <c r="AR101" s="681"/>
      <c r="AS101" s="681"/>
      <c r="AT101" s="682"/>
      <c r="AU101" s="798"/>
      <c r="AV101" s="1394"/>
      <c r="AW101" s="1394"/>
    </row>
    <row r="102" ht="21.0" customHeight="1">
      <c r="A102" s="1697">
        <v>99.0</v>
      </c>
      <c r="B102" s="668"/>
      <c r="C102" s="668" t="s">
        <v>6162</v>
      </c>
      <c r="D102" s="687" t="s">
        <v>6163</v>
      </c>
      <c r="E102" s="688">
        <v>32912.0</v>
      </c>
      <c r="F102" s="717">
        <f t="shared" si="16"/>
        <v>33</v>
      </c>
      <c r="G102" s="1113">
        <f t="shared" si="1"/>
        <v>33.71780822</v>
      </c>
      <c r="H102" s="699" t="s">
        <v>506</v>
      </c>
      <c r="I102" s="691" t="s">
        <v>2911</v>
      </c>
      <c r="J102" s="686" t="s">
        <v>2547</v>
      </c>
      <c r="K102" s="686">
        <v>1.16669611E9</v>
      </c>
      <c r="L102" s="686"/>
      <c r="M102" s="691"/>
      <c r="N102" s="686" t="s">
        <v>6164</v>
      </c>
      <c r="O102" s="686"/>
      <c r="P102" s="686"/>
      <c r="Q102" s="686"/>
      <c r="R102" s="686"/>
      <c r="S102" s="686"/>
      <c r="T102" s="686"/>
      <c r="U102" s="686"/>
      <c r="V102" s="686"/>
      <c r="W102" s="686"/>
      <c r="X102" s="686"/>
      <c r="Y102" s="691"/>
      <c r="Z102" s="691"/>
      <c r="AA102" s="686"/>
      <c r="AB102" s="686"/>
      <c r="AC102" s="686"/>
      <c r="AD102" s="686"/>
      <c r="AE102" s="713"/>
      <c r="AF102" s="691"/>
      <c r="AG102" s="691"/>
      <c r="AH102" s="709"/>
      <c r="AI102" s="709"/>
      <c r="AJ102" s="709"/>
      <c r="AK102" s="678"/>
      <c r="AL102" s="678"/>
      <c r="AM102" s="686"/>
      <c r="AN102" s="697"/>
      <c r="AO102" s="697"/>
      <c r="AP102" s="691"/>
      <c r="AQ102" s="681"/>
      <c r="AR102" s="681"/>
      <c r="AS102" s="681"/>
      <c r="AT102" s="682"/>
      <c r="AU102" s="798"/>
      <c r="AV102" s="1394"/>
      <c r="AW102" s="1394"/>
    </row>
    <row r="103" ht="21.0" customHeight="1">
      <c r="A103" s="1697">
        <v>100.0</v>
      </c>
      <c r="B103" s="668"/>
      <c r="C103" s="668" t="s">
        <v>6165</v>
      </c>
      <c r="D103" s="687" t="s">
        <v>6166</v>
      </c>
      <c r="E103" s="688"/>
      <c r="F103" s="703"/>
      <c r="G103" s="1113" t="str">
        <f t="shared" si="1"/>
        <v/>
      </c>
      <c r="H103" s="699"/>
      <c r="I103" s="691"/>
      <c r="J103" s="686"/>
      <c r="K103" s="686">
        <v>1.131129223E9</v>
      </c>
      <c r="L103" s="686"/>
      <c r="M103" s="691"/>
      <c r="N103" s="686" t="s">
        <v>6167</v>
      </c>
      <c r="O103" s="686"/>
      <c r="P103" s="686"/>
      <c r="Q103" s="686"/>
      <c r="R103" s="686"/>
      <c r="S103" s="686"/>
      <c r="T103" s="686"/>
      <c r="U103" s="686"/>
      <c r="V103" s="686"/>
      <c r="W103" s="686"/>
      <c r="X103" s="686"/>
      <c r="Y103" s="691"/>
      <c r="Z103" s="691"/>
      <c r="AA103" s="686"/>
      <c r="AB103" s="686"/>
      <c r="AC103" s="686"/>
      <c r="AD103" s="686"/>
      <c r="AE103" s="713"/>
      <c r="AF103" s="691"/>
      <c r="AG103" s="691"/>
      <c r="AH103" s="709"/>
      <c r="AI103" s="709"/>
      <c r="AJ103" s="709"/>
      <c r="AK103" s="678"/>
      <c r="AL103" s="678"/>
      <c r="AM103" s="686"/>
      <c r="AN103" s="697"/>
      <c r="AO103" s="697"/>
      <c r="AP103" s="691"/>
      <c r="AQ103" s="681"/>
      <c r="AR103" s="681"/>
      <c r="AS103" s="681"/>
      <c r="AT103" s="682"/>
      <c r="AU103" s="798"/>
      <c r="AV103" s="1394"/>
      <c r="AW103" s="1394"/>
    </row>
    <row r="104" ht="21.0" customHeight="1">
      <c r="A104" s="1696">
        <v>101.0</v>
      </c>
      <c r="B104" s="668"/>
      <c r="C104" s="685" t="s">
        <v>6168</v>
      </c>
      <c r="D104" s="700" t="s">
        <v>6169</v>
      </c>
      <c r="E104" s="688">
        <v>35808.0</v>
      </c>
      <c r="F104" s="694">
        <f t="shared" ref="F104:F105" si="17">DATEDIF(E104,TODAY(),"Y")</f>
        <v>25</v>
      </c>
      <c r="G104" s="1113">
        <f t="shared" si="1"/>
        <v>25.78356164</v>
      </c>
      <c r="H104" s="684" t="s">
        <v>508</v>
      </c>
      <c r="I104" s="737" t="s">
        <v>3864</v>
      </c>
      <c r="J104" s="690" t="s">
        <v>6170</v>
      </c>
      <c r="K104" s="690">
        <v>1.160334644E9</v>
      </c>
      <c r="L104" s="686"/>
      <c r="M104" s="691"/>
      <c r="N104" s="690" t="s">
        <v>6171</v>
      </c>
      <c r="O104" s="686"/>
      <c r="P104" s="686"/>
      <c r="Q104" s="686"/>
      <c r="R104" s="690"/>
      <c r="S104" s="686"/>
      <c r="T104" s="686"/>
      <c r="U104" s="686"/>
      <c r="V104" s="686"/>
      <c r="W104" s="686"/>
      <c r="X104" s="686"/>
      <c r="Y104" s="691"/>
      <c r="Z104" s="691"/>
      <c r="AA104" s="686"/>
      <c r="AB104" s="686"/>
      <c r="AC104" s="686"/>
      <c r="AD104" s="686"/>
      <c r="AE104" s="713"/>
      <c r="AF104" s="691"/>
      <c r="AG104" s="691"/>
      <c r="AH104" s="709"/>
      <c r="AI104" s="709"/>
      <c r="AJ104" s="709"/>
      <c r="AK104" s="678"/>
      <c r="AL104" s="678"/>
      <c r="AM104" s="686"/>
      <c r="AN104" s="697"/>
      <c r="AO104" s="697"/>
      <c r="AP104" s="691"/>
      <c r="AQ104" s="681"/>
      <c r="AR104" s="681"/>
      <c r="AS104" s="681"/>
      <c r="AT104" s="682"/>
      <c r="AU104" s="798"/>
      <c r="AV104" s="1394"/>
      <c r="AW104" s="1394"/>
    </row>
    <row r="105" ht="21.0" customHeight="1">
      <c r="A105" s="1697">
        <v>102.0</v>
      </c>
      <c r="B105" s="668"/>
      <c r="C105" s="685" t="s">
        <v>6173</v>
      </c>
      <c r="D105" s="700" t="s">
        <v>6174</v>
      </c>
      <c r="E105" s="688">
        <v>36371.0</v>
      </c>
      <c r="F105" s="694">
        <f t="shared" si="17"/>
        <v>24</v>
      </c>
      <c r="G105" s="1113">
        <f t="shared" si="1"/>
        <v>24.24109589</v>
      </c>
      <c r="H105" s="684">
        <v>4.2076961E7</v>
      </c>
      <c r="I105" s="689" t="s">
        <v>391</v>
      </c>
      <c r="J105" s="739">
        <v>84406.0</v>
      </c>
      <c r="K105" s="690">
        <v>1.530044636E9</v>
      </c>
      <c r="L105" s="686"/>
      <c r="M105" s="691"/>
      <c r="N105" s="690" t="s">
        <v>6175</v>
      </c>
      <c r="O105" s="686"/>
      <c r="P105" s="686"/>
      <c r="Q105" s="686"/>
      <c r="R105" s="690"/>
      <c r="S105" s="686"/>
      <c r="T105" s="686"/>
      <c r="U105" s="686"/>
      <c r="V105" s="686"/>
      <c r="W105" s="686"/>
      <c r="X105" s="686"/>
      <c r="Y105" s="691"/>
      <c r="Z105" s="691"/>
      <c r="AA105" s="686"/>
      <c r="AB105" s="686"/>
      <c r="AC105" s="686"/>
      <c r="AD105" s="686"/>
      <c r="AE105" s="713"/>
      <c r="AF105" s="691"/>
      <c r="AG105" s="691"/>
      <c r="AH105" s="709"/>
      <c r="AI105" s="709"/>
      <c r="AJ105" s="709"/>
      <c r="AK105" s="678"/>
      <c r="AL105" s="678"/>
      <c r="AM105" s="686"/>
      <c r="AN105" s="697"/>
      <c r="AO105" s="697"/>
      <c r="AP105" s="691"/>
      <c r="AQ105" s="681"/>
      <c r="AR105" s="681"/>
      <c r="AS105" s="681"/>
      <c r="AT105" s="682"/>
      <c r="AU105" s="798"/>
      <c r="AV105" s="1394"/>
      <c r="AW105" s="1394"/>
    </row>
    <row r="106" ht="21.0" customHeight="1">
      <c r="A106" s="1697">
        <v>103.0</v>
      </c>
      <c r="B106" s="668"/>
      <c r="C106" s="668" t="s">
        <v>6177</v>
      </c>
      <c r="D106" s="687" t="s">
        <v>6178</v>
      </c>
      <c r="E106" s="726">
        <v>32887.0</v>
      </c>
      <c r="F106" s="703">
        <v>27.0</v>
      </c>
      <c r="G106" s="1113">
        <f t="shared" si="1"/>
        <v>33.78630137</v>
      </c>
      <c r="H106" s="699">
        <v>3.5094021E7</v>
      </c>
      <c r="I106" s="689" t="s">
        <v>391</v>
      </c>
      <c r="J106" s="686" t="s">
        <v>6179</v>
      </c>
      <c r="K106" s="686" t="s">
        <v>6180</v>
      </c>
      <c r="L106" s="686"/>
      <c r="M106" s="691"/>
      <c r="N106" s="686" t="s">
        <v>6181</v>
      </c>
      <c r="O106" s="686"/>
      <c r="P106" s="686"/>
      <c r="Q106" s="686"/>
      <c r="R106" s="686"/>
      <c r="S106" s="686"/>
      <c r="T106" s="686"/>
      <c r="U106" s="686"/>
      <c r="V106" s="686"/>
      <c r="W106" s="686"/>
      <c r="X106" s="686"/>
      <c r="Y106" s="691"/>
      <c r="Z106" s="691"/>
      <c r="AA106" s="686"/>
      <c r="AB106" s="686"/>
      <c r="AC106" s="686"/>
      <c r="AD106" s="686"/>
      <c r="AE106" s="713"/>
      <c r="AF106" s="691"/>
      <c r="AG106" s="691"/>
      <c r="AH106" s="709"/>
      <c r="AI106" s="709"/>
      <c r="AJ106" s="709"/>
      <c r="AK106" s="678"/>
      <c r="AL106" s="678"/>
      <c r="AM106" s="686"/>
      <c r="AN106" s="697"/>
      <c r="AO106" s="697"/>
      <c r="AP106" s="691"/>
      <c r="AQ106" s="681"/>
      <c r="AR106" s="681"/>
      <c r="AS106" s="681"/>
      <c r="AT106" s="682"/>
      <c r="AU106" s="798"/>
      <c r="AV106" s="1394"/>
      <c r="AW106" s="1394"/>
    </row>
    <row r="107" ht="21.0" customHeight="1">
      <c r="A107" s="1697">
        <v>104.0</v>
      </c>
      <c r="B107" s="685"/>
      <c r="C107" s="668" t="s">
        <v>6182</v>
      </c>
      <c r="D107" s="687" t="s">
        <v>6183</v>
      </c>
      <c r="E107" s="688">
        <v>36601.0</v>
      </c>
      <c r="F107" s="740">
        <f t="shared" ref="F107:F109" si="18">DATEDIF(E107,TODAY(),"Y")</f>
        <v>23</v>
      </c>
      <c r="G107" s="1113">
        <f t="shared" si="1"/>
        <v>23.6109589</v>
      </c>
      <c r="H107" s="699">
        <v>4.2356194E7</v>
      </c>
      <c r="I107" s="689" t="s">
        <v>391</v>
      </c>
      <c r="J107" s="686" t="s">
        <v>6179</v>
      </c>
      <c r="K107" s="686">
        <v>1.141910689E9</v>
      </c>
      <c r="L107" s="686"/>
      <c r="M107" s="691"/>
      <c r="N107" s="686" t="s">
        <v>5819</v>
      </c>
      <c r="O107" s="686"/>
      <c r="P107" s="686"/>
      <c r="Q107" s="686"/>
      <c r="R107" s="686"/>
      <c r="S107" s="686"/>
      <c r="T107" s="686"/>
      <c r="U107" s="686"/>
      <c r="V107" s="686"/>
      <c r="W107" s="686"/>
      <c r="X107" s="686"/>
      <c r="Y107" s="691"/>
      <c r="Z107" s="691"/>
      <c r="AA107" s="686"/>
      <c r="AB107" s="686"/>
      <c r="AC107" s="686"/>
      <c r="AD107" s="686"/>
      <c r="AE107" s="713"/>
      <c r="AF107" s="691"/>
      <c r="AG107" s="691"/>
      <c r="AH107" s="709"/>
      <c r="AI107" s="709"/>
      <c r="AJ107" s="709"/>
      <c r="AK107" s="678"/>
      <c r="AL107" s="678"/>
      <c r="AM107" s="686"/>
      <c r="AN107" s="697"/>
      <c r="AO107" s="697"/>
      <c r="AP107" s="691"/>
      <c r="AQ107" s="681"/>
      <c r="AR107" s="681"/>
      <c r="AS107" s="681"/>
      <c r="AT107" s="682"/>
      <c r="AU107" s="798"/>
      <c r="AV107" s="1394"/>
      <c r="AW107" s="1394"/>
    </row>
    <row r="108" ht="21.0" customHeight="1">
      <c r="A108" s="1697">
        <v>105.0</v>
      </c>
      <c r="B108" s="668"/>
      <c r="C108" s="685" t="s">
        <v>6184</v>
      </c>
      <c r="D108" s="700" t="s">
        <v>6185</v>
      </c>
      <c r="E108" s="688">
        <v>35314.0</v>
      </c>
      <c r="F108" s="694">
        <f t="shared" si="18"/>
        <v>27</v>
      </c>
      <c r="G108" s="1113">
        <f t="shared" si="1"/>
        <v>27.1369863</v>
      </c>
      <c r="H108" s="711">
        <v>3.9463642E7</v>
      </c>
      <c r="I108" s="689" t="s">
        <v>391</v>
      </c>
      <c r="J108" s="690" t="s">
        <v>6186</v>
      </c>
      <c r="K108" s="690">
        <v>1.139328432E9</v>
      </c>
      <c r="L108" s="686"/>
      <c r="M108" s="691"/>
      <c r="N108" s="690" t="s">
        <v>6187</v>
      </c>
      <c r="O108" s="686"/>
      <c r="P108" s="686"/>
      <c r="Q108" s="686"/>
      <c r="R108" s="690"/>
      <c r="S108" s="686"/>
      <c r="T108" s="686"/>
      <c r="U108" s="686"/>
      <c r="V108" s="686"/>
      <c r="W108" s="686"/>
      <c r="X108" s="686"/>
      <c r="Y108" s="691"/>
      <c r="Z108" s="691"/>
      <c r="AA108" s="686"/>
      <c r="AB108" s="686"/>
      <c r="AC108" s="686"/>
      <c r="AD108" s="686"/>
      <c r="AE108" s="713"/>
      <c r="AF108" s="691"/>
      <c r="AG108" s="691"/>
      <c r="AH108" s="709"/>
      <c r="AI108" s="709"/>
      <c r="AJ108" s="709"/>
      <c r="AK108" s="678"/>
      <c r="AL108" s="678"/>
      <c r="AM108" s="686"/>
      <c r="AN108" s="697"/>
      <c r="AO108" s="697"/>
      <c r="AP108" s="691"/>
      <c r="AQ108" s="681"/>
      <c r="AR108" s="681"/>
      <c r="AS108" s="681"/>
      <c r="AT108" s="682"/>
      <c r="AU108" s="798"/>
      <c r="AV108" s="1394"/>
      <c r="AW108" s="1394"/>
    </row>
    <row r="109" ht="21.0" customHeight="1">
      <c r="A109" s="1697">
        <v>106.0</v>
      </c>
      <c r="B109" s="668"/>
      <c r="C109" s="668" t="s">
        <v>6189</v>
      </c>
      <c r="D109" s="741" t="s">
        <v>6190</v>
      </c>
      <c r="E109" s="688">
        <v>34604.0</v>
      </c>
      <c r="F109" s="742">
        <f t="shared" si="18"/>
        <v>29</v>
      </c>
      <c r="G109" s="1113">
        <f t="shared" si="1"/>
        <v>29.08219178</v>
      </c>
      <c r="H109" s="699"/>
      <c r="I109" s="693"/>
      <c r="J109" s="692"/>
      <c r="K109" s="686">
        <v>1.6173650085E10</v>
      </c>
      <c r="L109" s="686"/>
      <c r="M109" s="693"/>
      <c r="N109" s="686" t="s">
        <v>6191</v>
      </c>
      <c r="O109" s="686"/>
      <c r="P109" s="686"/>
      <c r="Q109" s="692"/>
      <c r="R109" s="686"/>
      <c r="S109" s="686"/>
      <c r="T109" s="686"/>
      <c r="U109" s="700"/>
      <c r="V109" s="700"/>
      <c r="W109" s="700"/>
      <c r="X109" s="700"/>
      <c r="Y109" s="688"/>
      <c r="Z109" s="688"/>
      <c r="AA109" s="700"/>
      <c r="AB109" s="692"/>
      <c r="AC109" s="700"/>
      <c r="AD109" s="700"/>
      <c r="AE109" s="743"/>
      <c r="AF109" s="688"/>
      <c r="AG109" s="688"/>
      <c r="AH109" s="744"/>
      <c r="AI109" s="744"/>
      <c r="AJ109" s="744"/>
      <c r="AK109" s="678"/>
      <c r="AL109" s="678"/>
      <c r="AM109" s="686"/>
      <c r="AN109" s="697"/>
      <c r="AO109" s="697"/>
      <c r="AP109" s="693"/>
      <c r="AQ109" s="681"/>
      <c r="AR109" s="681"/>
      <c r="AS109" s="681"/>
      <c r="AT109" s="682"/>
      <c r="AU109" s="905"/>
      <c r="AV109" s="1230"/>
      <c r="AW109" s="1230"/>
    </row>
    <row r="110" ht="21.0" customHeight="1">
      <c r="A110" s="1697">
        <v>107.0</v>
      </c>
      <c r="B110" s="685"/>
      <c r="C110" s="745" t="s">
        <v>6192</v>
      </c>
      <c r="D110" s="687" t="s">
        <v>6193</v>
      </c>
      <c r="E110" s="746">
        <v>32708.0</v>
      </c>
      <c r="F110" s="703">
        <f>2020-1989</f>
        <v>31</v>
      </c>
      <c r="G110" s="1113">
        <f t="shared" si="1"/>
        <v>34.27671233</v>
      </c>
      <c r="H110" s="699">
        <v>3.4536929E7</v>
      </c>
      <c r="I110" s="689" t="s">
        <v>391</v>
      </c>
      <c r="J110" s="686" t="s">
        <v>6194</v>
      </c>
      <c r="K110" s="686">
        <v>2.302507419E9</v>
      </c>
      <c r="L110" s="686"/>
      <c r="M110" s="691"/>
      <c r="N110" s="686" t="s">
        <v>6195</v>
      </c>
      <c r="O110" s="686"/>
      <c r="P110" s="686"/>
      <c r="Q110" s="686"/>
      <c r="R110" s="686"/>
      <c r="S110" s="686"/>
      <c r="T110" s="686"/>
      <c r="U110" s="686"/>
      <c r="V110" s="700"/>
      <c r="W110" s="700"/>
      <c r="X110" s="700"/>
      <c r="Y110" s="688"/>
      <c r="Z110" s="688"/>
      <c r="AA110" s="700"/>
      <c r="AB110" s="700"/>
      <c r="AC110" s="686"/>
      <c r="AD110" s="686"/>
      <c r="AE110" s="743"/>
      <c r="AF110" s="688"/>
      <c r="AG110" s="688"/>
      <c r="AH110" s="744"/>
      <c r="AI110" s="744"/>
      <c r="AJ110" s="744"/>
      <c r="AK110" s="678"/>
      <c r="AL110" s="678"/>
      <c r="AM110" s="686"/>
      <c r="AN110" s="697"/>
      <c r="AO110" s="698">
        <v>44169.0</v>
      </c>
      <c r="AP110" s="689" t="s">
        <v>6945</v>
      </c>
      <c r="AQ110" s="681"/>
      <c r="AR110" s="681"/>
      <c r="AS110" s="681"/>
      <c r="AT110" s="682"/>
      <c r="AU110" s="798"/>
      <c r="AV110" s="1394"/>
      <c r="AW110" s="1394"/>
    </row>
    <row r="111" ht="21.0" customHeight="1">
      <c r="A111" s="1697">
        <v>108.0</v>
      </c>
      <c r="B111" s="668"/>
      <c r="C111" s="668" t="s">
        <v>6196</v>
      </c>
      <c r="D111" s="687" t="s">
        <v>6197</v>
      </c>
      <c r="E111" s="688"/>
      <c r="F111" s="703"/>
      <c r="G111" s="1113" t="str">
        <f t="shared" si="1"/>
        <v/>
      </c>
      <c r="H111" s="699"/>
      <c r="I111" s="691"/>
      <c r="J111" s="686"/>
      <c r="K111" s="686">
        <v>1.134408456E9</v>
      </c>
      <c r="L111" s="686"/>
      <c r="M111" s="691"/>
      <c r="N111" s="686" t="s">
        <v>2284</v>
      </c>
      <c r="O111" s="686"/>
      <c r="P111" s="686"/>
      <c r="Q111" s="686"/>
      <c r="R111" s="686"/>
      <c r="S111" s="686"/>
      <c r="T111" s="686"/>
      <c r="U111" s="686"/>
      <c r="V111" s="686"/>
      <c r="W111" s="686"/>
      <c r="X111" s="686"/>
      <c r="Y111" s="691"/>
      <c r="Z111" s="691"/>
      <c r="AA111" s="686"/>
      <c r="AB111" s="686"/>
      <c r="AC111" s="686"/>
      <c r="AD111" s="686"/>
      <c r="AE111" s="713"/>
      <c r="AF111" s="691"/>
      <c r="AG111" s="691"/>
      <c r="AH111" s="709"/>
      <c r="AI111" s="709"/>
      <c r="AJ111" s="709"/>
      <c r="AK111" s="678"/>
      <c r="AL111" s="678"/>
      <c r="AM111" s="686"/>
      <c r="AN111" s="697"/>
      <c r="AO111" s="697"/>
      <c r="AP111" s="691"/>
      <c r="AQ111" s="681"/>
      <c r="AR111" s="681"/>
      <c r="AS111" s="681"/>
      <c r="AT111" s="682"/>
      <c r="AU111" s="798"/>
      <c r="AV111" s="1394"/>
      <c r="AW111" s="1394"/>
    </row>
    <row r="112" ht="21.0" customHeight="1">
      <c r="A112" s="1697">
        <v>109.0</v>
      </c>
      <c r="B112" s="668"/>
      <c r="C112" s="685" t="s">
        <v>6198</v>
      </c>
      <c r="D112" s="700" t="s">
        <v>6199</v>
      </c>
      <c r="E112" s="688">
        <v>36581.0</v>
      </c>
      <c r="F112" s="694">
        <f t="shared" ref="F112:F115" si="19">DATEDIF(E112,TODAY(),"Y")</f>
        <v>23</v>
      </c>
      <c r="G112" s="1113">
        <f t="shared" si="1"/>
        <v>23.66575342</v>
      </c>
      <c r="H112" s="684">
        <v>4.8357822E7</v>
      </c>
      <c r="I112" s="689" t="s">
        <v>391</v>
      </c>
      <c r="J112" s="690" t="s">
        <v>6200</v>
      </c>
      <c r="K112" s="690" t="s">
        <v>6201</v>
      </c>
      <c r="L112" s="686"/>
      <c r="M112" s="691"/>
      <c r="N112" s="690" t="s">
        <v>6202</v>
      </c>
      <c r="O112" s="686"/>
      <c r="P112" s="686"/>
      <c r="Q112" s="686"/>
      <c r="R112" s="690"/>
      <c r="S112" s="686"/>
      <c r="T112" s="686"/>
      <c r="U112" s="686"/>
      <c r="V112" s="686"/>
      <c r="W112" s="686"/>
      <c r="X112" s="686"/>
      <c r="Y112" s="691"/>
      <c r="Z112" s="691"/>
      <c r="AA112" s="686"/>
      <c r="AB112" s="686"/>
      <c r="AC112" s="686"/>
      <c r="AD112" s="686"/>
      <c r="AE112" s="713"/>
      <c r="AF112" s="691"/>
      <c r="AG112" s="691"/>
      <c r="AH112" s="709"/>
      <c r="AI112" s="709"/>
      <c r="AJ112" s="709"/>
      <c r="AK112" s="678"/>
      <c r="AL112" s="678"/>
      <c r="AM112" s="686"/>
      <c r="AN112" s="697"/>
      <c r="AO112" s="697"/>
      <c r="AP112" s="691"/>
      <c r="AQ112" s="681"/>
      <c r="AR112" s="681"/>
      <c r="AS112" s="681"/>
      <c r="AT112" s="682"/>
      <c r="AU112" s="798"/>
      <c r="AV112" s="1394"/>
      <c r="AW112" s="1394"/>
    </row>
    <row r="113" ht="21.0" customHeight="1">
      <c r="A113" s="1697">
        <v>110.0</v>
      </c>
      <c r="B113" s="668"/>
      <c r="C113" s="668" t="s">
        <v>6204</v>
      </c>
      <c r="D113" s="687" t="s">
        <v>6205</v>
      </c>
      <c r="E113" s="688">
        <v>34944.0</v>
      </c>
      <c r="F113" s="703">
        <f t="shared" si="19"/>
        <v>28</v>
      </c>
      <c r="G113" s="1113">
        <f t="shared" si="1"/>
        <v>28.15068493</v>
      </c>
      <c r="H113" s="699" t="s">
        <v>515</v>
      </c>
      <c r="I113" s="719" t="s">
        <v>5711</v>
      </c>
      <c r="J113" s="686" t="s">
        <v>6206</v>
      </c>
      <c r="K113" s="686">
        <v>5.534301416E9</v>
      </c>
      <c r="L113" s="686"/>
      <c r="M113" s="691"/>
      <c r="N113" s="686" t="s">
        <v>6207</v>
      </c>
      <c r="O113" s="686"/>
      <c r="P113" s="686"/>
      <c r="Q113" s="686"/>
      <c r="R113" s="686"/>
      <c r="S113" s="686"/>
      <c r="T113" s="686"/>
      <c r="U113" s="686"/>
      <c r="V113" s="686"/>
      <c r="W113" s="686"/>
      <c r="X113" s="686"/>
      <c r="Y113" s="691"/>
      <c r="Z113" s="691"/>
      <c r="AA113" s="686"/>
      <c r="AB113" s="686"/>
      <c r="AC113" s="686"/>
      <c r="AD113" s="686"/>
      <c r="AE113" s="713"/>
      <c r="AF113" s="691"/>
      <c r="AG113" s="691"/>
      <c r="AH113" s="709"/>
      <c r="AI113" s="709"/>
      <c r="AJ113" s="709"/>
      <c r="AK113" s="678"/>
      <c r="AL113" s="678"/>
      <c r="AM113" s="692"/>
      <c r="AN113" s="697"/>
      <c r="AO113" s="697"/>
      <c r="AP113" s="719"/>
      <c r="AQ113" s="681"/>
      <c r="AR113" s="681"/>
      <c r="AS113" s="681"/>
      <c r="AT113" s="682"/>
      <c r="AU113" s="905"/>
      <c r="AV113" s="1230"/>
      <c r="AW113" s="1230"/>
    </row>
    <row r="114" ht="21.0" customHeight="1">
      <c r="A114" s="1696">
        <v>111.0</v>
      </c>
      <c r="B114" s="685"/>
      <c r="C114" s="685" t="s">
        <v>6208</v>
      </c>
      <c r="D114" s="687" t="s">
        <v>6209</v>
      </c>
      <c r="E114" s="688">
        <v>34787.0</v>
      </c>
      <c r="F114" s="694">
        <f t="shared" si="19"/>
        <v>28</v>
      </c>
      <c r="G114" s="1113">
        <f t="shared" si="1"/>
        <v>28.58082192</v>
      </c>
      <c r="H114" s="728">
        <v>9.4151052E7</v>
      </c>
      <c r="I114" s="747" t="s">
        <v>5848</v>
      </c>
      <c r="J114" s="706" t="s">
        <v>6210</v>
      </c>
      <c r="K114" s="730">
        <v>1.13325413E9</v>
      </c>
      <c r="L114" s="686"/>
      <c r="M114" s="691"/>
      <c r="N114" s="706" t="s">
        <v>6211</v>
      </c>
      <c r="O114" s="686"/>
      <c r="P114" s="686"/>
      <c r="Q114" s="686"/>
      <c r="R114" s="706"/>
      <c r="S114" s="686"/>
      <c r="T114" s="686"/>
      <c r="U114" s="686"/>
      <c r="V114" s="686"/>
      <c r="W114" s="686"/>
      <c r="X114" s="686"/>
      <c r="Y114" s="691"/>
      <c r="Z114" s="691"/>
      <c r="AA114" s="686"/>
      <c r="AB114" s="686"/>
      <c r="AC114" s="686"/>
      <c r="AD114" s="686"/>
      <c r="AE114" s="713"/>
      <c r="AF114" s="691"/>
      <c r="AG114" s="691"/>
      <c r="AH114" s="709"/>
      <c r="AI114" s="709"/>
      <c r="AJ114" s="709"/>
      <c r="AK114" s="678"/>
      <c r="AL114" s="678"/>
      <c r="AM114" s="686"/>
      <c r="AN114" s="697"/>
      <c r="AO114" s="697"/>
      <c r="AP114" s="691" t="s">
        <v>6945</v>
      </c>
      <c r="AQ114" s="681"/>
      <c r="AR114" s="681"/>
      <c r="AS114" s="681"/>
      <c r="AT114" s="682"/>
      <c r="AU114" s="798"/>
      <c r="AV114" s="1394"/>
      <c r="AW114" s="1394"/>
    </row>
    <row r="115" ht="21.0" customHeight="1">
      <c r="A115" s="1697">
        <v>112.0</v>
      </c>
      <c r="B115" s="685"/>
      <c r="C115" s="668" t="s">
        <v>6212</v>
      </c>
      <c r="D115" s="687" t="s">
        <v>6213</v>
      </c>
      <c r="E115" s="688">
        <v>33461.0</v>
      </c>
      <c r="F115" s="750">
        <f t="shared" si="19"/>
        <v>32</v>
      </c>
      <c r="G115" s="1113">
        <f t="shared" si="1"/>
        <v>32.21369863</v>
      </c>
      <c r="H115" s="749">
        <v>9.5742927E7</v>
      </c>
      <c r="I115" s="719" t="s">
        <v>6214</v>
      </c>
      <c r="J115" s="686" t="s">
        <v>6215</v>
      </c>
      <c r="K115" s="686">
        <v>1.127511272E9</v>
      </c>
      <c r="L115" s="686"/>
      <c r="M115" s="691"/>
      <c r="N115" s="686" t="s">
        <v>2284</v>
      </c>
      <c r="O115" s="686"/>
      <c r="P115" s="686"/>
      <c r="Q115" s="686"/>
      <c r="R115" s="686"/>
      <c r="S115" s="686"/>
      <c r="T115" s="700"/>
      <c r="U115" s="686"/>
      <c r="V115" s="686"/>
      <c r="W115" s="686"/>
      <c r="X115" s="686"/>
      <c r="Y115" s="691"/>
      <c r="Z115" s="691"/>
      <c r="AA115" s="686"/>
      <c r="AB115" s="686"/>
      <c r="AC115" s="686"/>
      <c r="AD115" s="686"/>
      <c r="AE115" s="713"/>
      <c r="AF115" s="691"/>
      <c r="AG115" s="691"/>
      <c r="AH115" s="709"/>
      <c r="AI115" s="709"/>
      <c r="AJ115" s="709"/>
      <c r="AK115" s="678"/>
      <c r="AL115" s="678"/>
      <c r="AM115" s="686"/>
      <c r="AN115" s="697"/>
      <c r="AO115" s="697"/>
      <c r="AP115" s="693"/>
      <c r="AQ115" s="681"/>
      <c r="AR115" s="681"/>
      <c r="AS115" s="681"/>
      <c r="AT115" s="682"/>
      <c r="AU115" s="905"/>
      <c r="AV115" s="1230"/>
      <c r="AW115" s="1230"/>
    </row>
    <row r="116" ht="21.0" customHeight="1">
      <c r="A116" s="1697">
        <v>113.0</v>
      </c>
      <c r="B116" s="668"/>
      <c r="C116" s="685" t="s">
        <v>6216</v>
      </c>
      <c r="D116" s="700" t="s">
        <v>6217</v>
      </c>
      <c r="E116" s="688">
        <v>34463.0</v>
      </c>
      <c r="F116" s="694">
        <f>2020-1994</f>
        <v>26</v>
      </c>
      <c r="G116" s="1113">
        <f t="shared" si="1"/>
        <v>29.46849315</v>
      </c>
      <c r="H116" s="711">
        <v>3.8304074E7</v>
      </c>
      <c r="I116" s="689" t="s">
        <v>391</v>
      </c>
      <c r="J116" s="690" t="s">
        <v>6218</v>
      </c>
      <c r="K116" s="690">
        <v>1.136642424E9</v>
      </c>
      <c r="L116" s="686"/>
      <c r="M116" s="691"/>
      <c r="N116" s="690" t="s">
        <v>6219</v>
      </c>
      <c r="O116" s="686"/>
      <c r="P116" s="686"/>
      <c r="Q116" s="686"/>
      <c r="R116" s="690"/>
      <c r="S116" s="686"/>
      <c r="T116" s="686"/>
      <c r="U116" s="687"/>
      <c r="V116" s="686"/>
      <c r="W116" s="686"/>
      <c r="X116" s="686"/>
      <c r="Y116" s="691"/>
      <c r="Z116" s="691"/>
      <c r="AA116" s="686"/>
      <c r="AB116" s="686"/>
      <c r="AC116" s="686"/>
      <c r="AD116" s="686"/>
      <c r="AE116" s="713"/>
      <c r="AF116" s="691"/>
      <c r="AG116" s="691"/>
      <c r="AH116" s="709"/>
      <c r="AI116" s="709"/>
      <c r="AJ116" s="709"/>
      <c r="AK116" s="678"/>
      <c r="AL116" s="678"/>
      <c r="AM116" s="686"/>
      <c r="AN116" s="697"/>
      <c r="AO116" s="698">
        <v>44125.0</v>
      </c>
      <c r="AP116" s="689" t="s">
        <v>6949</v>
      </c>
      <c r="AQ116" s="681"/>
      <c r="AR116" s="681"/>
      <c r="AS116" s="681"/>
      <c r="AT116" s="682"/>
      <c r="AU116" s="798"/>
      <c r="AV116" s="1394"/>
      <c r="AW116" s="1394"/>
    </row>
    <row r="117" ht="21.0" customHeight="1">
      <c r="A117" s="1697">
        <v>114.0</v>
      </c>
      <c r="B117" s="668"/>
      <c r="C117" s="668" t="s">
        <v>6221</v>
      </c>
      <c r="D117" s="687" t="s">
        <v>6222</v>
      </c>
      <c r="E117" s="688">
        <v>31247.0</v>
      </c>
      <c r="F117" s="740">
        <f t="shared" ref="F117:F119" si="20">DATEDIF(E117,TODAY(),"Y")</f>
        <v>38</v>
      </c>
      <c r="G117" s="1113">
        <f t="shared" si="1"/>
        <v>38.27945205</v>
      </c>
      <c r="H117" s="699">
        <v>3.172224E7</v>
      </c>
      <c r="I117" s="689" t="s">
        <v>391</v>
      </c>
      <c r="J117" s="686" t="s">
        <v>6223</v>
      </c>
      <c r="K117" s="686">
        <v>1.557558166E9</v>
      </c>
      <c r="L117" s="686"/>
      <c r="M117" s="691"/>
      <c r="N117" s="686" t="s">
        <v>5700</v>
      </c>
      <c r="O117" s="686"/>
      <c r="P117" s="686"/>
      <c r="Q117" s="686"/>
      <c r="R117" s="686"/>
      <c r="S117" s="686"/>
      <c r="T117" s="686"/>
      <c r="U117" s="686"/>
      <c r="V117" s="686"/>
      <c r="W117" s="686"/>
      <c r="X117" s="686"/>
      <c r="Y117" s="691"/>
      <c r="Z117" s="691"/>
      <c r="AA117" s="686"/>
      <c r="AB117" s="686"/>
      <c r="AC117" s="686"/>
      <c r="AD117" s="686"/>
      <c r="AE117" s="713"/>
      <c r="AF117" s="691"/>
      <c r="AG117" s="691"/>
      <c r="AH117" s="709"/>
      <c r="AI117" s="709"/>
      <c r="AJ117" s="709"/>
      <c r="AK117" s="678"/>
      <c r="AL117" s="678"/>
      <c r="AM117" s="686"/>
      <c r="AN117" s="697"/>
      <c r="AO117" s="697"/>
      <c r="AP117" s="691"/>
      <c r="AQ117" s="681"/>
      <c r="AR117" s="681"/>
      <c r="AS117" s="681"/>
      <c r="AT117" s="682"/>
      <c r="AU117" s="798"/>
      <c r="AV117" s="1394"/>
      <c r="AW117" s="1394"/>
    </row>
    <row r="118" ht="21.0" customHeight="1">
      <c r="A118" s="1697">
        <v>115.0</v>
      </c>
      <c r="B118" s="685"/>
      <c r="C118" s="668" t="s">
        <v>6224</v>
      </c>
      <c r="D118" s="687" t="s">
        <v>6225</v>
      </c>
      <c r="E118" s="688">
        <v>32473.0</v>
      </c>
      <c r="F118" s="703">
        <f t="shared" si="20"/>
        <v>34</v>
      </c>
      <c r="G118" s="1113">
        <f t="shared" si="1"/>
        <v>34.92054795</v>
      </c>
      <c r="H118" s="711">
        <v>3.4225057E7</v>
      </c>
      <c r="I118" s="689" t="s">
        <v>391</v>
      </c>
      <c r="J118" s="686" t="s">
        <v>6226</v>
      </c>
      <c r="K118" s="686">
        <v>1.530072815E9</v>
      </c>
      <c r="L118" s="686"/>
      <c r="M118" s="691"/>
      <c r="N118" s="686" t="s">
        <v>6227</v>
      </c>
      <c r="O118" s="686"/>
      <c r="P118" s="686"/>
      <c r="Q118" s="686"/>
      <c r="R118" s="686"/>
      <c r="S118" s="686"/>
      <c r="T118" s="686"/>
      <c r="U118" s="686"/>
      <c r="V118" s="686"/>
      <c r="W118" s="686"/>
      <c r="X118" s="686"/>
      <c r="Y118" s="691"/>
      <c r="Z118" s="691"/>
      <c r="AA118" s="686"/>
      <c r="AB118" s="686"/>
      <c r="AC118" s="686"/>
      <c r="AD118" s="686"/>
      <c r="AE118" s="713"/>
      <c r="AF118" s="691"/>
      <c r="AG118" s="691"/>
      <c r="AH118" s="709"/>
      <c r="AI118" s="709"/>
      <c r="AJ118" s="709"/>
      <c r="AK118" s="678"/>
      <c r="AL118" s="678"/>
      <c r="AM118" s="686"/>
      <c r="AN118" s="697"/>
      <c r="AO118" s="697"/>
      <c r="AP118" s="691"/>
      <c r="AQ118" s="681"/>
      <c r="AR118" s="681"/>
      <c r="AS118" s="681"/>
      <c r="AT118" s="682"/>
      <c r="AU118" s="798"/>
      <c r="AV118" s="1394"/>
      <c r="AW118" s="1394"/>
    </row>
    <row r="119" ht="21.0" customHeight="1">
      <c r="A119" s="1697">
        <v>116.0</v>
      </c>
      <c r="B119" s="668"/>
      <c r="C119" s="668" t="s">
        <v>6228</v>
      </c>
      <c r="D119" s="732" t="s">
        <v>6229</v>
      </c>
      <c r="E119" s="688">
        <v>36964.0</v>
      </c>
      <c r="F119" s="703">
        <f t="shared" si="20"/>
        <v>22</v>
      </c>
      <c r="G119" s="1113">
        <f t="shared" si="1"/>
        <v>22.61643836</v>
      </c>
      <c r="H119" s="699">
        <v>4.3243719E7</v>
      </c>
      <c r="I119" s="689" t="s">
        <v>391</v>
      </c>
      <c r="J119" s="686"/>
      <c r="K119" s="686">
        <v>1.167247486E9</v>
      </c>
      <c r="L119" s="686"/>
      <c r="M119" s="691"/>
      <c r="N119" s="686" t="s">
        <v>5819</v>
      </c>
      <c r="O119" s="686"/>
      <c r="P119" s="686"/>
      <c r="Q119" s="686"/>
      <c r="R119" s="686"/>
      <c r="S119" s="686"/>
      <c r="T119" s="692"/>
      <c r="U119" s="700"/>
      <c r="V119" s="700"/>
      <c r="W119" s="700"/>
      <c r="X119" s="700"/>
      <c r="Y119" s="688"/>
      <c r="Z119" s="688"/>
      <c r="AA119" s="700"/>
      <c r="AB119" s="692"/>
      <c r="AC119" s="700"/>
      <c r="AD119" s="700"/>
      <c r="AE119" s="743"/>
      <c r="AF119" s="688"/>
      <c r="AG119" s="688"/>
      <c r="AH119" s="744"/>
      <c r="AI119" s="744"/>
      <c r="AJ119" s="744"/>
      <c r="AK119" s="678"/>
      <c r="AL119" s="678"/>
      <c r="AM119" s="692"/>
      <c r="AN119" s="697"/>
      <c r="AO119" s="697"/>
      <c r="AP119" s="693"/>
      <c r="AQ119" s="681"/>
      <c r="AR119" s="681"/>
      <c r="AS119" s="681"/>
      <c r="AT119" s="682"/>
      <c r="AU119" s="905"/>
      <c r="AV119" s="1230"/>
      <c r="AW119" s="1230"/>
    </row>
    <row r="120" ht="21.0" customHeight="1">
      <c r="A120" s="1697">
        <v>117.0</v>
      </c>
      <c r="B120" s="668"/>
      <c r="C120" s="685" t="s">
        <v>6230</v>
      </c>
      <c r="D120" s="687" t="s">
        <v>6231</v>
      </c>
      <c r="E120" s="733">
        <v>34682.0</v>
      </c>
      <c r="F120" s="694">
        <f>2020-1994</f>
        <v>26</v>
      </c>
      <c r="G120" s="1113">
        <f t="shared" si="1"/>
        <v>28.86849315</v>
      </c>
      <c r="H120" s="684">
        <v>3.8708201E7</v>
      </c>
      <c r="I120" s="689" t="s">
        <v>391</v>
      </c>
      <c r="J120" s="690" t="s">
        <v>6232</v>
      </c>
      <c r="K120" s="690">
        <v>1.569256054E9</v>
      </c>
      <c r="L120" s="686"/>
      <c r="M120" s="691"/>
      <c r="N120" s="690" t="s">
        <v>6233</v>
      </c>
      <c r="O120" s="686"/>
      <c r="P120" s="686"/>
      <c r="Q120" s="686"/>
      <c r="R120" s="690"/>
      <c r="S120" s="686"/>
      <c r="T120" s="686"/>
      <c r="U120" s="686"/>
      <c r="V120" s="700"/>
      <c r="W120" s="700"/>
      <c r="X120" s="700"/>
      <c r="Y120" s="688"/>
      <c r="Z120" s="688"/>
      <c r="AA120" s="700"/>
      <c r="AB120" s="700"/>
      <c r="AC120" s="686"/>
      <c r="AD120" s="686"/>
      <c r="AE120" s="743"/>
      <c r="AF120" s="688"/>
      <c r="AG120" s="688"/>
      <c r="AH120" s="744"/>
      <c r="AI120" s="744"/>
      <c r="AJ120" s="744"/>
      <c r="AK120" s="678"/>
      <c r="AL120" s="678"/>
      <c r="AM120" s="686"/>
      <c r="AN120" s="697"/>
      <c r="AO120" s="698">
        <v>44064.0</v>
      </c>
      <c r="AP120" s="689" t="s">
        <v>6952</v>
      </c>
      <c r="AQ120" s="681"/>
      <c r="AR120" s="681"/>
      <c r="AS120" s="681"/>
      <c r="AT120" s="682"/>
      <c r="AU120" s="798"/>
      <c r="AV120" s="1394"/>
      <c r="AW120" s="1394"/>
    </row>
    <row r="121" ht="21.0" customHeight="1">
      <c r="A121" s="1697">
        <v>118.0</v>
      </c>
      <c r="B121" s="685"/>
      <c r="C121" s="668" t="s">
        <v>6234</v>
      </c>
      <c r="D121" s="687" t="s">
        <v>6235</v>
      </c>
      <c r="E121" s="688">
        <v>35395.0</v>
      </c>
      <c r="F121" s="703">
        <f t="shared" ref="F121:F123" si="21">DATEDIF(E121,TODAY(),"Y")</f>
        <v>26</v>
      </c>
      <c r="G121" s="1113">
        <f t="shared" si="1"/>
        <v>26.91506849</v>
      </c>
      <c r="H121" s="699">
        <v>4.0010435E7</v>
      </c>
      <c r="I121" s="689" t="s">
        <v>391</v>
      </c>
      <c r="J121" s="686" t="s">
        <v>6236</v>
      </c>
      <c r="K121" s="686">
        <v>1.1652681E9</v>
      </c>
      <c r="L121" s="686"/>
      <c r="M121" s="691"/>
      <c r="N121" s="686" t="s">
        <v>4442</v>
      </c>
      <c r="O121" s="686"/>
      <c r="P121" s="686"/>
      <c r="Q121" s="686"/>
      <c r="R121" s="686"/>
      <c r="S121" s="686"/>
      <c r="T121" s="686"/>
      <c r="U121" s="686"/>
      <c r="V121" s="686"/>
      <c r="W121" s="686"/>
      <c r="X121" s="686"/>
      <c r="Y121" s="691"/>
      <c r="Z121" s="691"/>
      <c r="AA121" s="686"/>
      <c r="AB121" s="686"/>
      <c r="AC121" s="686"/>
      <c r="AD121" s="686"/>
      <c r="AE121" s="713"/>
      <c r="AF121" s="691"/>
      <c r="AG121" s="691"/>
      <c r="AH121" s="709"/>
      <c r="AI121" s="709"/>
      <c r="AJ121" s="709"/>
      <c r="AK121" s="678"/>
      <c r="AL121" s="678"/>
      <c r="AM121" s="686"/>
      <c r="AN121" s="697"/>
      <c r="AO121" s="697"/>
      <c r="AP121" s="691"/>
      <c r="AQ121" s="681"/>
      <c r="AR121" s="681"/>
      <c r="AS121" s="681"/>
      <c r="AT121" s="682"/>
      <c r="AU121" s="798"/>
      <c r="AV121" s="1394"/>
      <c r="AW121" s="1394"/>
    </row>
    <row r="122" ht="21.0" customHeight="1">
      <c r="A122" s="1697">
        <v>119.0</v>
      </c>
      <c r="B122" s="668"/>
      <c r="C122" s="685" t="s">
        <v>6237</v>
      </c>
      <c r="D122" s="720" t="s">
        <v>6238</v>
      </c>
      <c r="E122" s="688">
        <v>34582.0</v>
      </c>
      <c r="F122" s="694">
        <f t="shared" si="21"/>
        <v>29</v>
      </c>
      <c r="G122" s="1113">
        <f t="shared" si="1"/>
        <v>29.14246575</v>
      </c>
      <c r="H122" s="684">
        <v>3.8611804E7</v>
      </c>
      <c r="I122" s="689" t="s">
        <v>391</v>
      </c>
      <c r="J122" s="690" t="s">
        <v>6239</v>
      </c>
      <c r="K122" s="690">
        <v>1.101168893057E12</v>
      </c>
      <c r="L122" s="686"/>
      <c r="M122" s="691"/>
      <c r="N122" s="690" t="s">
        <v>6240</v>
      </c>
      <c r="O122" s="686"/>
      <c r="P122" s="686"/>
      <c r="Q122" s="686"/>
      <c r="R122" s="690"/>
      <c r="S122" s="686"/>
      <c r="T122" s="686"/>
      <c r="U122" s="686"/>
      <c r="V122" s="686"/>
      <c r="W122" s="686"/>
      <c r="X122" s="686"/>
      <c r="Y122" s="691"/>
      <c r="Z122" s="691"/>
      <c r="AA122" s="686"/>
      <c r="AB122" s="686"/>
      <c r="AC122" s="686"/>
      <c r="AD122" s="686"/>
      <c r="AE122" s="713"/>
      <c r="AF122" s="691"/>
      <c r="AG122" s="691"/>
      <c r="AH122" s="709"/>
      <c r="AI122" s="709"/>
      <c r="AJ122" s="709"/>
      <c r="AK122" s="678"/>
      <c r="AL122" s="678"/>
      <c r="AM122" s="686"/>
      <c r="AN122" s="697"/>
      <c r="AO122" s="697"/>
      <c r="AP122" s="691"/>
      <c r="AQ122" s="681"/>
      <c r="AR122" s="681"/>
      <c r="AS122" s="681"/>
      <c r="AT122" s="682"/>
      <c r="AU122" s="798"/>
      <c r="AV122" s="1394"/>
      <c r="AW122" s="1394"/>
    </row>
    <row r="123" ht="21.0" customHeight="1">
      <c r="A123" s="1697">
        <v>120.0</v>
      </c>
      <c r="B123" s="685"/>
      <c r="C123" s="685" t="s">
        <v>6242</v>
      </c>
      <c r="D123" s="700" t="s">
        <v>6243</v>
      </c>
      <c r="E123" s="721">
        <v>35421.0</v>
      </c>
      <c r="F123" s="694">
        <f t="shared" si="21"/>
        <v>26</v>
      </c>
      <c r="G123" s="1113">
        <f t="shared" si="1"/>
        <v>26.84383562</v>
      </c>
      <c r="H123" s="684">
        <v>4.0126301E7</v>
      </c>
      <c r="I123" s="689" t="s">
        <v>391</v>
      </c>
      <c r="J123" s="690" t="s">
        <v>6244</v>
      </c>
      <c r="K123" s="690">
        <v>1.140849964E9</v>
      </c>
      <c r="L123" s="686"/>
      <c r="M123" s="691"/>
      <c r="N123" s="690" t="s">
        <v>5832</v>
      </c>
      <c r="O123" s="686"/>
      <c r="P123" s="686"/>
      <c r="Q123" s="686"/>
      <c r="R123" s="690"/>
      <c r="S123" s="686"/>
      <c r="T123" s="686"/>
      <c r="U123" s="686"/>
      <c r="V123" s="686"/>
      <c r="W123" s="686"/>
      <c r="X123" s="686"/>
      <c r="Y123" s="691"/>
      <c r="Z123" s="691"/>
      <c r="AA123" s="686"/>
      <c r="AB123" s="686"/>
      <c r="AC123" s="686"/>
      <c r="AD123" s="686"/>
      <c r="AE123" s="713"/>
      <c r="AF123" s="691"/>
      <c r="AG123" s="691"/>
      <c r="AH123" s="709"/>
      <c r="AI123" s="709"/>
      <c r="AJ123" s="709"/>
      <c r="AK123" s="678"/>
      <c r="AL123" s="678"/>
      <c r="AM123" s="686"/>
      <c r="AN123" s="697"/>
      <c r="AO123" s="697"/>
      <c r="AP123" s="691"/>
      <c r="AQ123" s="681"/>
      <c r="AR123" s="681"/>
      <c r="AS123" s="681"/>
      <c r="AT123" s="682"/>
      <c r="AU123" s="798"/>
      <c r="AV123" s="1394"/>
      <c r="AW123" s="1394"/>
    </row>
    <row r="124" ht="21.0" customHeight="1">
      <c r="A124" s="1696">
        <v>121.0</v>
      </c>
      <c r="B124" s="668"/>
      <c r="C124" s="685" t="s">
        <v>6246</v>
      </c>
      <c r="D124" s="751" t="s">
        <v>6247</v>
      </c>
      <c r="E124" s="688">
        <v>35191.0</v>
      </c>
      <c r="F124" s="694">
        <f>2020-1996</f>
        <v>24</v>
      </c>
      <c r="G124" s="1113">
        <f t="shared" si="1"/>
        <v>27.4739726</v>
      </c>
      <c r="H124" s="684">
        <v>3.9654232E7</v>
      </c>
      <c r="I124" s="689" t="s">
        <v>391</v>
      </c>
      <c r="J124" s="690" t="s">
        <v>6248</v>
      </c>
      <c r="K124" s="690">
        <v>1.140816542E9</v>
      </c>
      <c r="L124" s="686"/>
      <c r="M124" s="691"/>
      <c r="N124" s="690"/>
      <c r="O124" s="686"/>
      <c r="P124" s="686"/>
      <c r="Q124" s="686"/>
      <c r="R124" s="690"/>
      <c r="S124" s="686"/>
      <c r="T124" s="686"/>
      <c r="U124" s="686"/>
      <c r="V124" s="686"/>
      <c r="W124" s="686"/>
      <c r="X124" s="686"/>
      <c r="Y124" s="691"/>
      <c r="Z124" s="691"/>
      <c r="AA124" s="686"/>
      <c r="AB124" s="686"/>
      <c r="AC124" s="686"/>
      <c r="AD124" s="686"/>
      <c r="AE124" s="713"/>
      <c r="AF124" s="691"/>
      <c r="AG124" s="691"/>
      <c r="AH124" s="709"/>
      <c r="AI124" s="709"/>
      <c r="AJ124" s="709"/>
      <c r="AK124" s="678"/>
      <c r="AL124" s="678"/>
      <c r="AM124" s="686"/>
      <c r="AN124" s="697"/>
      <c r="AO124" s="697"/>
      <c r="AP124" s="691"/>
      <c r="AQ124" s="681"/>
      <c r="AR124" s="681"/>
      <c r="AS124" s="681"/>
      <c r="AT124" s="682"/>
      <c r="AU124" s="798"/>
      <c r="AV124" s="1394"/>
      <c r="AW124" s="1394"/>
    </row>
    <row r="125" ht="21.0" customHeight="1">
      <c r="A125" s="1697">
        <v>122.0</v>
      </c>
      <c r="B125" s="668"/>
      <c r="C125" s="712" t="s">
        <v>5797</v>
      </c>
      <c r="D125" s="720" t="s">
        <v>6250</v>
      </c>
      <c r="E125" s="752">
        <v>32949.0</v>
      </c>
      <c r="F125" s="694">
        <f t="shared" ref="F125:F143" si="22">DATEDIF(E125,TODAY(),"Y")</f>
        <v>33</v>
      </c>
      <c r="G125" s="1113">
        <f t="shared" si="1"/>
        <v>33.61643836</v>
      </c>
      <c r="H125" s="684">
        <v>3.4930422E7</v>
      </c>
      <c r="I125" s="689" t="s">
        <v>391</v>
      </c>
      <c r="J125" s="690" t="s">
        <v>6251</v>
      </c>
      <c r="K125" s="690">
        <v>1.169497131E9</v>
      </c>
      <c r="L125" s="686"/>
      <c r="M125" s="691"/>
      <c r="N125" s="690" t="s">
        <v>6252</v>
      </c>
      <c r="O125" s="686"/>
      <c r="P125" s="686"/>
      <c r="Q125" s="686"/>
      <c r="R125" s="690"/>
      <c r="S125" s="686"/>
      <c r="T125" s="686"/>
      <c r="U125" s="686"/>
      <c r="V125" s="686"/>
      <c r="W125" s="686"/>
      <c r="X125" s="686"/>
      <c r="Y125" s="691"/>
      <c r="Z125" s="691"/>
      <c r="AA125" s="686"/>
      <c r="AB125" s="686"/>
      <c r="AC125" s="686"/>
      <c r="AD125" s="686"/>
      <c r="AE125" s="713"/>
      <c r="AF125" s="691"/>
      <c r="AG125" s="691"/>
      <c r="AH125" s="709"/>
      <c r="AI125" s="709"/>
      <c r="AJ125" s="709"/>
      <c r="AK125" s="678"/>
      <c r="AL125" s="678"/>
      <c r="AM125" s="686"/>
      <c r="AN125" s="697"/>
      <c r="AO125" s="697"/>
      <c r="AP125" s="691"/>
      <c r="AQ125" s="681"/>
      <c r="AR125" s="681"/>
      <c r="AS125" s="681"/>
      <c r="AT125" s="682"/>
      <c r="AU125" s="798"/>
      <c r="AV125" s="1394"/>
      <c r="AW125" s="1394"/>
    </row>
    <row r="126" ht="21.0" customHeight="1">
      <c r="A126" s="1697">
        <v>123.0</v>
      </c>
      <c r="B126" s="668"/>
      <c r="C126" s="685" t="s">
        <v>6254</v>
      </c>
      <c r="D126" s="700" t="s">
        <v>6255</v>
      </c>
      <c r="E126" s="721">
        <v>35348.0</v>
      </c>
      <c r="F126" s="694">
        <f t="shared" si="22"/>
        <v>27</v>
      </c>
      <c r="G126" s="1113">
        <f t="shared" si="1"/>
        <v>27.04383562</v>
      </c>
      <c r="H126" s="684">
        <v>3.9491294E7</v>
      </c>
      <c r="I126" s="689" t="s">
        <v>391</v>
      </c>
      <c r="J126" s="690" t="s">
        <v>6256</v>
      </c>
      <c r="K126" s="690">
        <v>2.241585652E9</v>
      </c>
      <c r="L126" s="686"/>
      <c r="M126" s="691"/>
      <c r="N126" s="690" t="s">
        <v>5863</v>
      </c>
      <c r="O126" s="686"/>
      <c r="P126" s="686"/>
      <c r="Q126" s="686"/>
      <c r="R126" s="690"/>
      <c r="S126" s="686"/>
      <c r="T126" s="686"/>
      <c r="U126" s="686"/>
      <c r="V126" s="686"/>
      <c r="W126" s="686"/>
      <c r="X126" s="686"/>
      <c r="Y126" s="691"/>
      <c r="Z126" s="691"/>
      <c r="AA126" s="686"/>
      <c r="AB126" s="686"/>
      <c r="AC126" s="686"/>
      <c r="AD126" s="686"/>
      <c r="AE126" s="713"/>
      <c r="AF126" s="691"/>
      <c r="AG126" s="691"/>
      <c r="AH126" s="709"/>
      <c r="AI126" s="709"/>
      <c r="AJ126" s="709"/>
      <c r="AK126" s="678"/>
      <c r="AL126" s="678"/>
      <c r="AM126" s="686"/>
      <c r="AN126" s="697"/>
      <c r="AO126" s="697"/>
      <c r="AP126" s="691"/>
      <c r="AQ126" s="681"/>
      <c r="AR126" s="681"/>
      <c r="AS126" s="681"/>
      <c r="AT126" s="682"/>
      <c r="AU126" s="798"/>
      <c r="AV126" s="1394"/>
      <c r="AW126" s="1394"/>
    </row>
    <row r="127" ht="21.0" customHeight="1">
      <c r="A127" s="1697">
        <v>124.0</v>
      </c>
      <c r="B127" s="668"/>
      <c r="C127" s="685" t="s">
        <v>6258</v>
      </c>
      <c r="D127" s="700" t="s">
        <v>6259</v>
      </c>
      <c r="E127" s="688">
        <v>28833.0</v>
      </c>
      <c r="F127" s="703">
        <f t="shared" si="22"/>
        <v>44</v>
      </c>
      <c r="G127" s="1113">
        <f t="shared" si="1"/>
        <v>44.89315068</v>
      </c>
      <c r="H127" s="699">
        <v>2.6864606E7</v>
      </c>
      <c r="I127" s="689" t="s">
        <v>391</v>
      </c>
      <c r="J127" s="686" t="s">
        <v>6260</v>
      </c>
      <c r="K127" s="686">
        <v>1.136256392E9</v>
      </c>
      <c r="L127" s="686"/>
      <c r="M127" s="691"/>
      <c r="N127" s="686" t="s">
        <v>6261</v>
      </c>
      <c r="O127" s="686"/>
      <c r="P127" s="686"/>
      <c r="Q127" s="686"/>
      <c r="R127" s="686"/>
      <c r="S127" s="686"/>
      <c r="T127" s="686"/>
      <c r="U127" s="686"/>
      <c r="V127" s="686"/>
      <c r="W127" s="686"/>
      <c r="X127" s="686"/>
      <c r="Y127" s="691"/>
      <c r="Z127" s="691"/>
      <c r="AA127" s="686"/>
      <c r="AB127" s="686"/>
      <c r="AC127" s="686"/>
      <c r="AD127" s="686"/>
      <c r="AE127" s="713"/>
      <c r="AF127" s="691"/>
      <c r="AG127" s="691"/>
      <c r="AH127" s="709"/>
      <c r="AI127" s="709"/>
      <c r="AJ127" s="709"/>
      <c r="AK127" s="678"/>
      <c r="AL127" s="678"/>
      <c r="AM127" s="686"/>
      <c r="AN127" s="697"/>
      <c r="AO127" s="697"/>
      <c r="AP127" s="691"/>
      <c r="AQ127" s="681"/>
      <c r="AR127" s="681"/>
      <c r="AS127" s="681"/>
      <c r="AT127" s="682"/>
      <c r="AU127" s="798"/>
      <c r="AV127" s="1394"/>
      <c r="AW127" s="1394"/>
    </row>
    <row r="128" ht="21.0" customHeight="1">
      <c r="A128" s="1697">
        <v>125.0</v>
      </c>
      <c r="B128" s="668"/>
      <c r="C128" s="685" t="s">
        <v>6262</v>
      </c>
      <c r="D128" s="700" t="s">
        <v>6263</v>
      </c>
      <c r="E128" s="688">
        <v>37136.0</v>
      </c>
      <c r="F128" s="703">
        <f t="shared" si="22"/>
        <v>22</v>
      </c>
      <c r="G128" s="1113">
        <f t="shared" si="1"/>
        <v>22.14520548</v>
      </c>
      <c r="H128" s="699">
        <v>9.4679227E7</v>
      </c>
      <c r="I128" s="691" t="s">
        <v>5848</v>
      </c>
      <c r="J128" s="686" t="s">
        <v>6264</v>
      </c>
      <c r="K128" s="686">
        <v>1.568582911E9</v>
      </c>
      <c r="L128" s="686"/>
      <c r="M128" s="691"/>
      <c r="N128" s="686" t="s">
        <v>5914</v>
      </c>
      <c r="O128" s="686"/>
      <c r="P128" s="686"/>
      <c r="Q128" s="686"/>
      <c r="R128" s="686"/>
      <c r="S128" s="686"/>
      <c r="T128" s="686"/>
      <c r="U128" s="686"/>
      <c r="V128" s="686"/>
      <c r="W128" s="686"/>
      <c r="X128" s="686"/>
      <c r="Y128" s="691"/>
      <c r="Z128" s="691"/>
      <c r="AA128" s="686"/>
      <c r="AB128" s="686"/>
      <c r="AC128" s="686"/>
      <c r="AD128" s="686"/>
      <c r="AE128" s="713"/>
      <c r="AF128" s="691"/>
      <c r="AG128" s="691"/>
      <c r="AH128" s="709"/>
      <c r="AI128" s="709"/>
      <c r="AJ128" s="709"/>
      <c r="AK128" s="678"/>
      <c r="AL128" s="678"/>
      <c r="AM128" s="686"/>
      <c r="AN128" s="697"/>
      <c r="AO128" s="697"/>
      <c r="AP128" s="691"/>
      <c r="AQ128" s="681"/>
      <c r="AR128" s="681"/>
      <c r="AS128" s="681"/>
      <c r="AT128" s="682"/>
      <c r="AU128" s="798"/>
      <c r="AV128" s="1394"/>
      <c r="AW128" s="1394"/>
    </row>
    <row r="129" ht="21.0" customHeight="1">
      <c r="A129" s="1697">
        <v>126.0</v>
      </c>
      <c r="B129" s="685"/>
      <c r="C129" s="685" t="s">
        <v>6265</v>
      </c>
      <c r="D129" s="700" t="s">
        <v>6266</v>
      </c>
      <c r="E129" s="688">
        <v>31890.0</v>
      </c>
      <c r="F129" s="703">
        <f t="shared" si="22"/>
        <v>36</v>
      </c>
      <c r="G129" s="1113">
        <f t="shared" si="1"/>
        <v>36.51780822</v>
      </c>
      <c r="H129" s="699">
        <v>3.3023057E7</v>
      </c>
      <c r="I129" s="689" t="s">
        <v>391</v>
      </c>
      <c r="J129" s="686" t="s">
        <v>6267</v>
      </c>
      <c r="K129" s="686">
        <v>2.966624895E9</v>
      </c>
      <c r="L129" s="686"/>
      <c r="M129" s="691"/>
      <c r="N129" s="686" t="s">
        <v>6268</v>
      </c>
      <c r="O129" s="686"/>
      <c r="P129" s="686"/>
      <c r="Q129" s="686"/>
      <c r="R129" s="686"/>
      <c r="S129" s="686"/>
      <c r="T129" s="686"/>
      <c r="U129" s="686"/>
      <c r="V129" s="686"/>
      <c r="W129" s="686"/>
      <c r="X129" s="686"/>
      <c r="Y129" s="691"/>
      <c r="Z129" s="691"/>
      <c r="AA129" s="686"/>
      <c r="AB129" s="686"/>
      <c r="AC129" s="686"/>
      <c r="AD129" s="686"/>
      <c r="AE129" s="713"/>
      <c r="AF129" s="691"/>
      <c r="AG129" s="691"/>
      <c r="AH129" s="709"/>
      <c r="AI129" s="709"/>
      <c r="AJ129" s="709"/>
      <c r="AK129" s="678"/>
      <c r="AL129" s="678"/>
      <c r="AM129" s="686"/>
      <c r="AN129" s="697"/>
      <c r="AO129" s="697"/>
      <c r="AP129" s="691"/>
      <c r="AQ129" s="681"/>
      <c r="AR129" s="681"/>
      <c r="AS129" s="681"/>
      <c r="AT129" s="682"/>
      <c r="AU129" s="798"/>
      <c r="AV129" s="1394"/>
      <c r="AW129" s="1394"/>
    </row>
    <row r="130" ht="21.0" customHeight="1">
      <c r="A130" s="1697">
        <v>127.0</v>
      </c>
      <c r="B130" s="685"/>
      <c r="C130" s="685" t="s">
        <v>6269</v>
      </c>
      <c r="D130" s="700" t="s">
        <v>6270</v>
      </c>
      <c r="E130" s="688">
        <v>36531.0</v>
      </c>
      <c r="F130" s="703">
        <f t="shared" si="22"/>
        <v>23</v>
      </c>
      <c r="G130" s="1113">
        <f t="shared" si="1"/>
        <v>23.80273973</v>
      </c>
      <c r="H130" s="699">
        <v>4.2302327E7</v>
      </c>
      <c r="I130" s="689" t="s">
        <v>391</v>
      </c>
      <c r="J130" s="686" t="s">
        <v>6271</v>
      </c>
      <c r="K130" s="686">
        <v>1.524589969E9</v>
      </c>
      <c r="L130" s="686"/>
      <c r="M130" s="691"/>
      <c r="N130" s="686" t="s">
        <v>6272</v>
      </c>
      <c r="O130" s="686"/>
      <c r="P130" s="686"/>
      <c r="Q130" s="686"/>
      <c r="R130" s="686"/>
      <c r="S130" s="686"/>
      <c r="T130" s="686"/>
      <c r="U130" s="686"/>
      <c r="V130" s="686"/>
      <c r="W130" s="686"/>
      <c r="X130" s="686"/>
      <c r="Y130" s="691"/>
      <c r="Z130" s="691"/>
      <c r="AA130" s="686"/>
      <c r="AB130" s="686"/>
      <c r="AC130" s="686"/>
      <c r="AD130" s="686"/>
      <c r="AE130" s="713"/>
      <c r="AF130" s="691"/>
      <c r="AG130" s="691"/>
      <c r="AH130" s="709"/>
      <c r="AI130" s="709"/>
      <c r="AJ130" s="709"/>
      <c r="AK130" s="678"/>
      <c r="AL130" s="678"/>
      <c r="AM130" s="686"/>
      <c r="AN130" s="697"/>
      <c r="AO130" s="697"/>
      <c r="AP130" s="691"/>
      <c r="AQ130" s="681"/>
      <c r="AR130" s="681"/>
      <c r="AS130" s="681"/>
      <c r="AT130" s="682"/>
      <c r="AU130" s="798"/>
      <c r="AV130" s="1394"/>
      <c r="AW130" s="1394"/>
    </row>
    <row r="131" ht="21.0" customHeight="1">
      <c r="A131" s="1697">
        <v>128.0</v>
      </c>
      <c r="B131" s="685"/>
      <c r="C131" s="685" t="s">
        <v>6273</v>
      </c>
      <c r="D131" s="700" t="s">
        <v>6274</v>
      </c>
      <c r="E131" s="688">
        <v>33467.0</v>
      </c>
      <c r="F131" s="703">
        <f t="shared" si="22"/>
        <v>32</v>
      </c>
      <c r="G131" s="1113">
        <f t="shared" si="1"/>
        <v>32.19726027</v>
      </c>
      <c r="H131" s="699">
        <v>9.4485286E7</v>
      </c>
      <c r="I131" s="719" t="s">
        <v>5829</v>
      </c>
      <c r="J131" s="692" t="s">
        <v>6275</v>
      </c>
      <c r="K131" s="686" t="s">
        <v>6276</v>
      </c>
      <c r="L131" s="686"/>
      <c r="M131" s="691"/>
      <c r="N131" s="686" t="s">
        <v>6277</v>
      </c>
      <c r="O131" s="686"/>
      <c r="P131" s="686"/>
      <c r="Q131" s="686"/>
      <c r="R131" s="686"/>
      <c r="S131" s="686"/>
      <c r="T131" s="686"/>
      <c r="U131" s="686"/>
      <c r="V131" s="686"/>
      <c r="W131" s="686"/>
      <c r="X131" s="686"/>
      <c r="Y131" s="691"/>
      <c r="Z131" s="691"/>
      <c r="AA131" s="686"/>
      <c r="AB131" s="686"/>
      <c r="AC131" s="686"/>
      <c r="AD131" s="686"/>
      <c r="AE131" s="713"/>
      <c r="AF131" s="691"/>
      <c r="AG131" s="691"/>
      <c r="AH131" s="709"/>
      <c r="AI131" s="709"/>
      <c r="AJ131" s="709"/>
      <c r="AK131" s="678"/>
      <c r="AL131" s="678"/>
      <c r="AM131" s="686"/>
      <c r="AN131" s="697"/>
      <c r="AO131" s="697"/>
      <c r="AP131" s="691"/>
      <c r="AQ131" s="681"/>
      <c r="AR131" s="681"/>
      <c r="AS131" s="681"/>
      <c r="AT131" s="682"/>
      <c r="AU131" s="798"/>
      <c r="AV131" s="1394"/>
      <c r="AW131" s="1394"/>
    </row>
    <row r="132" ht="21.0" customHeight="1">
      <c r="A132" s="1697">
        <v>129.0</v>
      </c>
      <c r="B132" s="685"/>
      <c r="C132" s="685" t="s">
        <v>6278</v>
      </c>
      <c r="D132" s="700" t="s">
        <v>6279</v>
      </c>
      <c r="E132" s="688">
        <v>32648.0</v>
      </c>
      <c r="F132" s="703">
        <f t="shared" si="22"/>
        <v>34</v>
      </c>
      <c r="G132" s="1113">
        <f t="shared" si="1"/>
        <v>34.44109589</v>
      </c>
      <c r="H132" s="699" t="s">
        <v>535</v>
      </c>
      <c r="I132" s="719" t="s">
        <v>6280</v>
      </c>
      <c r="J132" s="686" t="s">
        <v>6281</v>
      </c>
      <c r="K132" s="690" t="s">
        <v>6282</v>
      </c>
      <c r="L132" s="686"/>
      <c r="M132" s="691"/>
      <c r="N132" s="686" t="s">
        <v>6283</v>
      </c>
      <c r="O132" s="686"/>
      <c r="P132" s="686"/>
      <c r="Q132" s="686"/>
      <c r="R132" s="686"/>
      <c r="S132" s="686"/>
      <c r="T132" s="686"/>
      <c r="U132" s="686"/>
      <c r="V132" s="686"/>
      <c r="W132" s="686"/>
      <c r="X132" s="686"/>
      <c r="Y132" s="691"/>
      <c r="Z132" s="691"/>
      <c r="AA132" s="686"/>
      <c r="AB132" s="686"/>
      <c r="AC132" s="686"/>
      <c r="AD132" s="686"/>
      <c r="AE132" s="713"/>
      <c r="AF132" s="691"/>
      <c r="AG132" s="691"/>
      <c r="AH132" s="709"/>
      <c r="AI132" s="709"/>
      <c r="AJ132" s="709"/>
      <c r="AK132" s="678"/>
      <c r="AL132" s="678"/>
      <c r="AM132" s="686"/>
      <c r="AN132" s="697"/>
      <c r="AO132" s="697"/>
      <c r="AP132" s="691"/>
      <c r="AQ132" s="681"/>
      <c r="AR132" s="681"/>
      <c r="AS132" s="681"/>
      <c r="AT132" s="682"/>
      <c r="AU132" s="798"/>
      <c r="AV132" s="1394"/>
      <c r="AW132" s="1394"/>
    </row>
    <row r="133" ht="21.0" customHeight="1">
      <c r="A133" s="1697">
        <v>130.0</v>
      </c>
      <c r="B133" s="685"/>
      <c r="C133" s="685" t="s">
        <v>6284</v>
      </c>
      <c r="D133" s="700" t="s">
        <v>6285</v>
      </c>
      <c r="E133" s="726">
        <v>34644.0</v>
      </c>
      <c r="F133" s="703">
        <f t="shared" si="22"/>
        <v>28</v>
      </c>
      <c r="G133" s="1113">
        <f t="shared" si="1"/>
        <v>28.97260274</v>
      </c>
      <c r="H133" s="699" t="s">
        <v>536</v>
      </c>
      <c r="I133" s="719" t="s">
        <v>6286</v>
      </c>
      <c r="J133" s="686" t="s">
        <v>6287</v>
      </c>
      <c r="K133" s="686">
        <v>3.93349102808E11</v>
      </c>
      <c r="L133" s="686"/>
      <c r="M133" s="691"/>
      <c r="N133" s="686" t="s">
        <v>6288</v>
      </c>
      <c r="O133" s="686"/>
      <c r="P133" s="686"/>
      <c r="Q133" s="686"/>
      <c r="R133" s="686"/>
      <c r="S133" s="686"/>
      <c r="T133" s="686"/>
      <c r="U133" s="686"/>
      <c r="V133" s="686"/>
      <c r="W133" s="686"/>
      <c r="X133" s="686"/>
      <c r="Y133" s="691"/>
      <c r="Z133" s="691"/>
      <c r="AA133" s="686"/>
      <c r="AB133" s="686"/>
      <c r="AC133" s="686"/>
      <c r="AD133" s="686"/>
      <c r="AE133" s="713"/>
      <c r="AF133" s="691"/>
      <c r="AG133" s="691"/>
      <c r="AH133" s="709"/>
      <c r="AI133" s="709"/>
      <c r="AJ133" s="709"/>
      <c r="AK133" s="678"/>
      <c r="AL133" s="678"/>
      <c r="AM133" s="686"/>
      <c r="AN133" s="697"/>
      <c r="AO133" s="697"/>
      <c r="AP133" s="691"/>
      <c r="AQ133" s="681"/>
      <c r="AR133" s="681"/>
      <c r="AS133" s="681"/>
      <c r="AT133" s="682"/>
      <c r="AU133" s="798"/>
      <c r="AV133" s="1394"/>
      <c r="AW133" s="1394"/>
    </row>
    <row r="134" ht="21.0" customHeight="1">
      <c r="A134" s="1696">
        <v>131.0</v>
      </c>
      <c r="B134" s="685"/>
      <c r="C134" s="685" t="s">
        <v>6289</v>
      </c>
      <c r="D134" s="753" t="s">
        <v>6290</v>
      </c>
      <c r="E134" s="688">
        <v>35650.0</v>
      </c>
      <c r="F134" s="703">
        <f t="shared" si="22"/>
        <v>26</v>
      </c>
      <c r="G134" s="1113">
        <f t="shared" si="1"/>
        <v>26.21643836</v>
      </c>
      <c r="H134" s="699" t="s">
        <v>537</v>
      </c>
      <c r="I134" s="691"/>
      <c r="J134" s="686" t="s">
        <v>6291</v>
      </c>
      <c r="K134" s="686">
        <v>3.3658012953E10</v>
      </c>
      <c r="L134" s="686"/>
      <c r="M134" s="691"/>
      <c r="N134" s="686" t="s">
        <v>6292</v>
      </c>
      <c r="O134" s="686"/>
      <c r="P134" s="686"/>
      <c r="Q134" s="686"/>
      <c r="R134" s="686"/>
      <c r="S134" s="686"/>
      <c r="T134" s="686"/>
      <c r="U134" s="686"/>
      <c r="V134" s="686"/>
      <c r="W134" s="686"/>
      <c r="X134" s="686"/>
      <c r="Y134" s="691"/>
      <c r="Z134" s="691"/>
      <c r="AA134" s="686"/>
      <c r="AB134" s="686"/>
      <c r="AC134" s="686"/>
      <c r="AD134" s="686"/>
      <c r="AE134" s="713"/>
      <c r="AF134" s="691"/>
      <c r="AG134" s="691"/>
      <c r="AH134" s="709"/>
      <c r="AI134" s="709"/>
      <c r="AJ134" s="709"/>
      <c r="AK134" s="678"/>
      <c r="AL134" s="678"/>
      <c r="AM134" s="686"/>
      <c r="AN134" s="697"/>
      <c r="AO134" s="697"/>
      <c r="AP134" s="691"/>
      <c r="AQ134" s="681"/>
      <c r="AR134" s="681"/>
      <c r="AS134" s="681"/>
      <c r="AT134" s="682"/>
      <c r="AU134" s="798"/>
      <c r="AV134" s="1394"/>
      <c r="AW134" s="1394"/>
    </row>
    <row r="135" ht="21.0" customHeight="1">
      <c r="A135" s="1697">
        <v>132.0</v>
      </c>
      <c r="B135" s="685"/>
      <c r="C135" s="685" t="s">
        <v>6293</v>
      </c>
      <c r="D135" s="700" t="s">
        <v>6294</v>
      </c>
      <c r="E135" s="754">
        <v>33731.0</v>
      </c>
      <c r="F135" s="694">
        <f t="shared" si="22"/>
        <v>31</v>
      </c>
      <c r="G135" s="1113">
        <f t="shared" si="1"/>
        <v>31.4739726</v>
      </c>
      <c r="H135" s="684">
        <v>1.8884908E7</v>
      </c>
      <c r="I135" s="689" t="s">
        <v>391</v>
      </c>
      <c r="J135" s="690" t="s">
        <v>6295</v>
      </c>
      <c r="K135" s="690">
        <v>1.538184017E9</v>
      </c>
      <c r="L135" s="686"/>
      <c r="M135" s="691"/>
      <c r="N135" s="690" t="s">
        <v>6296</v>
      </c>
      <c r="O135" s="686"/>
      <c r="P135" s="686"/>
      <c r="Q135" s="686"/>
      <c r="R135" s="690"/>
      <c r="S135" s="686"/>
      <c r="T135" s="686"/>
      <c r="U135" s="686"/>
      <c r="V135" s="686"/>
      <c r="W135" s="686"/>
      <c r="X135" s="686"/>
      <c r="Y135" s="691"/>
      <c r="Z135" s="691"/>
      <c r="AA135" s="686"/>
      <c r="AB135" s="686"/>
      <c r="AC135" s="686"/>
      <c r="AD135" s="686"/>
      <c r="AE135" s="713"/>
      <c r="AF135" s="691"/>
      <c r="AG135" s="691"/>
      <c r="AH135" s="709"/>
      <c r="AI135" s="709"/>
      <c r="AJ135" s="709"/>
      <c r="AK135" s="678"/>
      <c r="AL135" s="678"/>
      <c r="AM135" s="686"/>
      <c r="AN135" s="697"/>
      <c r="AO135" s="697"/>
      <c r="AP135" s="691"/>
      <c r="AQ135" s="681"/>
      <c r="AR135" s="681"/>
      <c r="AS135" s="681"/>
      <c r="AT135" s="682"/>
      <c r="AU135" s="798"/>
      <c r="AV135" s="1394"/>
      <c r="AW135" s="1394"/>
    </row>
    <row r="136" ht="21.0" customHeight="1">
      <c r="A136" s="1697">
        <v>133.0</v>
      </c>
      <c r="B136" s="685"/>
      <c r="C136" s="685" t="s">
        <v>6298</v>
      </c>
      <c r="D136" s="700" t="s">
        <v>6299</v>
      </c>
      <c r="E136" s="688">
        <v>36396.0</v>
      </c>
      <c r="F136" s="694">
        <f t="shared" si="22"/>
        <v>24</v>
      </c>
      <c r="G136" s="1113">
        <f t="shared" si="1"/>
        <v>24.17260274</v>
      </c>
      <c r="H136" s="684" t="s">
        <v>539</v>
      </c>
      <c r="I136" s="737" t="s">
        <v>2911</v>
      </c>
      <c r="J136" s="690" t="s">
        <v>6300</v>
      </c>
      <c r="K136" s="690" t="s">
        <v>6301</v>
      </c>
      <c r="L136" s="686"/>
      <c r="M136" s="691"/>
      <c r="N136" s="690" t="s">
        <v>6302</v>
      </c>
      <c r="O136" s="686"/>
      <c r="P136" s="686"/>
      <c r="Q136" s="686"/>
      <c r="R136" s="690"/>
      <c r="S136" s="686"/>
      <c r="T136" s="686"/>
      <c r="U136" s="686"/>
      <c r="V136" s="686"/>
      <c r="W136" s="686"/>
      <c r="X136" s="686"/>
      <c r="Y136" s="691"/>
      <c r="Z136" s="691"/>
      <c r="AA136" s="686"/>
      <c r="AB136" s="686"/>
      <c r="AC136" s="686"/>
      <c r="AD136" s="686"/>
      <c r="AE136" s="713"/>
      <c r="AF136" s="691"/>
      <c r="AG136" s="691"/>
      <c r="AH136" s="709"/>
      <c r="AI136" s="709"/>
      <c r="AJ136" s="709"/>
      <c r="AK136" s="678"/>
      <c r="AL136" s="678"/>
      <c r="AM136" s="686"/>
      <c r="AN136" s="697"/>
      <c r="AO136" s="697"/>
      <c r="AP136" s="691"/>
      <c r="AQ136" s="681"/>
      <c r="AR136" s="681"/>
      <c r="AS136" s="681"/>
      <c r="AT136" s="682"/>
      <c r="AU136" s="798"/>
      <c r="AV136" s="1394"/>
      <c r="AW136" s="1394"/>
    </row>
    <row r="137" ht="21.0" customHeight="1">
      <c r="A137" s="1697">
        <v>134.0</v>
      </c>
      <c r="B137" s="685"/>
      <c r="C137" s="685" t="s">
        <v>6304</v>
      </c>
      <c r="D137" s="700" t="s">
        <v>6305</v>
      </c>
      <c r="E137" s="688">
        <v>34766.0</v>
      </c>
      <c r="F137" s="694">
        <f t="shared" si="22"/>
        <v>28</v>
      </c>
      <c r="G137" s="1113">
        <f t="shared" si="1"/>
        <v>28.63835616</v>
      </c>
      <c r="H137" s="684">
        <v>9.5996837E7</v>
      </c>
      <c r="I137" s="689" t="s">
        <v>2911</v>
      </c>
      <c r="J137" s="690" t="s">
        <v>6306</v>
      </c>
      <c r="K137" s="690">
        <v>1.173651359E9</v>
      </c>
      <c r="L137" s="686"/>
      <c r="M137" s="691"/>
      <c r="N137" s="690" t="s">
        <v>6307</v>
      </c>
      <c r="O137" s="686"/>
      <c r="P137" s="686"/>
      <c r="Q137" s="686"/>
      <c r="R137" s="690"/>
      <c r="S137" s="686"/>
      <c r="T137" s="686"/>
      <c r="U137" s="686"/>
      <c r="V137" s="686"/>
      <c r="W137" s="686"/>
      <c r="X137" s="686"/>
      <c r="Y137" s="691"/>
      <c r="Z137" s="691"/>
      <c r="AA137" s="686"/>
      <c r="AB137" s="686"/>
      <c r="AC137" s="686"/>
      <c r="AD137" s="686"/>
      <c r="AE137" s="713"/>
      <c r="AF137" s="691"/>
      <c r="AG137" s="691"/>
      <c r="AH137" s="709"/>
      <c r="AI137" s="709"/>
      <c r="AJ137" s="709"/>
      <c r="AK137" s="678"/>
      <c r="AL137" s="678"/>
      <c r="AM137" s="686"/>
      <c r="AN137" s="697"/>
      <c r="AO137" s="697"/>
      <c r="AP137" s="691" t="s">
        <v>6949</v>
      </c>
      <c r="AQ137" s="681"/>
      <c r="AR137" s="681"/>
      <c r="AS137" s="681"/>
      <c r="AT137" s="682"/>
      <c r="AU137" s="798"/>
      <c r="AV137" s="1394"/>
      <c r="AW137" s="1394"/>
    </row>
    <row r="138" ht="21.0" customHeight="1">
      <c r="A138" s="1697">
        <v>135.0</v>
      </c>
      <c r="B138" s="685"/>
      <c r="C138" s="668" t="s">
        <v>6309</v>
      </c>
      <c r="D138" s="734" t="s">
        <v>6310</v>
      </c>
      <c r="E138" s="688">
        <v>35052.0</v>
      </c>
      <c r="F138" s="703">
        <f t="shared" si="22"/>
        <v>27</v>
      </c>
      <c r="G138" s="1113">
        <f t="shared" si="1"/>
        <v>27.85479452</v>
      </c>
      <c r="H138" s="699"/>
      <c r="I138" s="719" t="s">
        <v>3864</v>
      </c>
      <c r="J138" s="686" t="s">
        <v>6311</v>
      </c>
      <c r="K138" s="686">
        <v>1.126360072E9</v>
      </c>
      <c r="L138" s="686"/>
      <c r="M138" s="691"/>
      <c r="N138" s="686" t="s">
        <v>6312</v>
      </c>
      <c r="O138" s="686"/>
      <c r="P138" s="686"/>
      <c r="Q138" s="686"/>
      <c r="R138" s="690"/>
      <c r="S138" s="686"/>
      <c r="T138" s="686"/>
      <c r="U138" s="686"/>
      <c r="V138" s="686"/>
      <c r="W138" s="686"/>
      <c r="X138" s="686"/>
      <c r="Y138" s="691"/>
      <c r="Z138" s="691"/>
      <c r="AA138" s="686"/>
      <c r="AB138" s="686"/>
      <c r="AC138" s="686"/>
      <c r="AD138" s="686"/>
      <c r="AE138" s="713"/>
      <c r="AF138" s="691"/>
      <c r="AG138" s="691"/>
      <c r="AH138" s="709"/>
      <c r="AI138" s="709"/>
      <c r="AJ138" s="709"/>
      <c r="AK138" s="678"/>
      <c r="AL138" s="678"/>
      <c r="AM138" s="686"/>
      <c r="AN138" s="697"/>
      <c r="AO138" s="697"/>
      <c r="AP138" s="691"/>
      <c r="AQ138" s="681"/>
      <c r="AR138" s="681"/>
      <c r="AS138" s="681"/>
      <c r="AT138" s="682"/>
      <c r="AU138" s="798"/>
      <c r="AV138" s="1394"/>
      <c r="AW138" s="1394"/>
    </row>
    <row r="139" ht="21.0" customHeight="1">
      <c r="A139" s="1697">
        <v>136.0</v>
      </c>
      <c r="B139" s="685"/>
      <c r="C139" s="685" t="s">
        <v>6313</v>
      </c>
      <c r="D139" s="700" t="s">
        <v>6314</v>
      </c>
      <c r="E139" s="735">
        <v>33313.0</v>
      </c>
      <c r="F139" s="694">
        <f t="shared" si="22"/>
        <v>32</v>
      </c>
      <c r="G139" s="1113">
        <f t="shared" si="1"/>
        <v>32.61917808</v>
      </c>
      <c r="H139" s="684">
        <v>3.5946148E7</v>
      </c>
      <c r="I139" s="689" t="s">
        <v>391</v>
      </c>
      <c r="J139" s="690" t="s">
        <v>6315</v>
      </c>
      <c r="K139" s="690">
        <v>1.136326042E9</v>
      </c>
      <c r="L139" s="686"/>
      <c r="M139" s="691"/>
      <c r="N139" s="690" t="s">
        <v>6316</v>
      </c>
      <c r="O139" s="686"/>
      <c r="P139" s="686"/>
      <c r="Q139" s="686"/>
      <c r="R139" s="690"/>
      <c r="S139" s="686"/>
      <c r="T139" s="686"/>
      <c r="U139" s="686"/>
      <c r="V139" s="686"/>
      <c r="W139" s="686"/>
      <c r="X139" s="686"/>
      <c r="Y139" s="691"/>
      <c r="Z139" s="691"/>
      <c r="AA139" s="686"/>
      <c r="AB139" s="686"/>
      <c r="AC139" s="686"/>
      <c r="AD139" s="686"/>
      <c r="AE139" s="713"/>
      <c r="AF139" s="691"/>
      <c r="AG139" s="691"/>
      <c r="AH139" s="709"/>
      <c r="AI139" s="709"/>
      <c r="AJ139" s="709"/>
      <c r="AK139" s="678"/>
      <c r="AL139" s="678"/>
      <c r="AM139" s="686"/>
      <c r="AN139" s="697"/>
      <c r="AO139" s="697"/>
      <c r="AP139" s="691"/>
      <c r="AQ139" s="681"/>
      <c r="AR139" s="681"/>
      <c r="AS139" s="681"/>
      <c r="AT139" s="682"/>
      <c r="AU139" s="798"/>
      <c r="AV139" s="1394"/>
      <c r="AW139" s="1394"/>
    </row>
    <row r="140" ht="21.0" customHeight="1">
      <c r="A140" s="1697">
        <v>137.0</v>
      </c>
      <c r="B140" s="685"/>
      <c r="C140" s="686"/>
      <c r="D140" s="700" t="s">
        <v>6317</v>
      </c>
      <c r="E140" s="688">
        <v>34959.0</v>
      </c>
      <c r="F140" s="694">
        <f t="shared" si="22"/>
        <v>28</v>
      </c>
      <c r="G140" s="1113">
        <f t="shared" si="1"/>
        <v>28.10958904</v>
      </c>
      <c r="H140" s="684">
        <v>3.9270208E7</v>
      </c>
      <c r="I140" s="689" t="s">
        <v>391</v>
      </c>
      <c r="J140" s="690" t="s">
        <v>6318</v>
      </c>
      <c r="K140" s="690">
        <v>1.534253095E9</v>
      </c>
      <c r="L140" s="686"/>
      <c r="M140" s="691"/>
      <c r="N140" s="690" t="s">
        <v>6319</v>
      </c>
      <c r="O140" s="686"/>
      <c r="P140" s="686"/>
      <c r="Q140" s="686"/>
      <c r="R140" s="690"/>
      <c r="S140" s="686"/>
      <c r="T140" s="686"/>
      <c r="U140" s="686"/>
      <c r="V140" s="686"/>
      <c r="W140" s="686"/>
      <c r="X140" s="686"/>
      <c r="Y140" s="691"/>
      <c r="Z140" s="691"/>
      <c r="AA140" s="686"/>
      <c r="AB140" s="686"/>
      <c r="AC140" s="686"/>
      <c r="AD140" s="686"/>
      <c r="AE140" s="713"/>
      <c r="AF140" s="691"/>
      <c r="AG140" s="691"/>
      <c r="AH140" s="709"/>
      <c r="AI140" s="709"/>
      <c r="AJ140" s="709"/>
      <c r="AK140" s="678"/>
      <c r="AL140" s="678"/>
      <c r="AM140" s="686"/>
      <c r="AN140" s="697"/>
      <c r="AO140" s="697"/>
      <c r="AP140" s="691"/>
      <c r="AQ140" s="681"/>
      <c r="AR140" s="681"/>
      <c r="AS140" s="681"/>
      <c r="AT140" s="682"/>
      <c r="AU140" s="798"/>
      <c r="AV140" s="1394"/>
      <c r="AW140" s="1394"/>
    </row>
    <row r="141" ht="21.0" customHeight="1">
      <c r="A141" s="1697">
        <v>138.0</v>
      </c>
      <c r="B141" s="685"/>
      <c r="C141" s="723" t="s">
        <v>6320</v>
      </c>
      <c r="D141" s="700" t="s">
        <v>6321</v>
      </c>
      <c r="E141" s="726">
        <v>34613.0</v>
      </c>
      <c r="F141" s="694">
        <f t="shared" si="22"/>
        <v>29</v>
      </c>
      <c r="G141" s="1113">
        <f t="shared" si="1"/>
        <v>29.05753425</v>
      </c>
      <c r="H141" s="699">
        <v>3.8522416E7</v>
      </c>
      <c r="I141" s="689" t="s">
        <v>391</v>
      </c>
      <c r="J141" s="686" t="s">
        <v>6322</v>
      </c>
      <c r="K141" s="686">
        <v>1.165258254E9</v>
      </c>
      <c r="L141" s="686"/>
      <c r="M141" s="691"/>
      <c r="N141" s="686" t="s">
        <v>6323</v>
      </c>
      <c r="O141" s="686"/>
      <c r="P141" s="686"/>
      <c r="Q141" s="686"/>
      <c r="R141" s="690"/>
      <c r="S141" s="686"/>
      <c r="T141" s="686"/>
      <c r="U141" s="686"/>
      <c r="V141" s="686"/>
      <c r="W141" s="686"/>
      <c r="X141" s="686"/>
      <c r="Y141" s="691"/>
      <c r="Z141" s="691"/>
      <c r="AA141" s="686"/>
      <c r="AB141" s="686"/>
      <c r="AC141" s="686"/>
      <c r="AD141" s="686"/>
      <c r="AE141" s="713"/>
      <c r="AF141" s="691"/>
      <c r="AG141" s="691"/>
      <c r="AH141" s="709"/>
      <c r="AI141" s="709"/>
      <c r="AJ141" s="709"/>
      <c r="AK141" s="678"/>
      <c r="AL141" s="678"/>
      <c r="AM141" s="686"/>
      <c r="AN141" s="697"/>
      <c r="AO141" s="697"/>
      <c r="AP141" s="691"/>
      <c r="AQ141" s="681"/>
      <c r="AR141" s="681"/>
      <c r="AS141" s="681"/>
      <c r="AT141" s="682"/>
      <c r="AU141" s="798"/>
      <c r="AV141" s="1394"/>
      <c r="AW141" s="1394"/>
    </row>
    <row r="142" ht="21.0" customHeight="1">
      <c r="A142" s="1697">
        <v>139.0</v>
      </c>
      <c r="B142" s="685"/>
      <c r="C142" s="685" t="s">
        <v>6324</v>
      </c>
      <c r="D142" s="700" t="s">
        <v>6325</v>
      </c>
      <c r="E142" s="688">
        <v>34536.0</v>
      </c>
      <c r="F142" s="694">
        <f t="shared" si="22"/>
        <v>29</v>
      </c>
      <c r="G142" s="1113">
        <f t="shared" si="1"/>
        <v>29.26849315</v>
      </c>
      <c r="H142" s="684">
        <v>3.8506153E7</v>
      </c>
      <c r="I142" s="689" t="s">
        <v>391</v>
      </c>
      <c r="J142" s="690" t="s">
        <v>6326</v>
      </c>
      <c r="K142" s="690">
        <v>3.875917147E9</v>
      </c>
      <c r="L142" s="686"/>
      <c r="M142" s="691"/>
      <c r="N142" s="690" t="s">
        <v>6327</v>
      </c>
      <c r="O142" s="686"/>
      <c r="P142" s="686"/>
      <c r="Q142" s="686"/>
      <c r="R142" s="690"/>
      <c r="S142" s="686"/>
      <c r="T142" s="686"/>
      <c r="U142" s="686"/>
      <c r="V142" s="686"/>
      <c r="W142" s="686"/>
      <c r="X142" s="686"/>
      <c r="Y142" s="691"/>
      <c r="Z142" s="691"/>
      <c r="AA142" s="686"/>
      <c r="AB142" s="686"/>
      <c r="AC142" s="686"/>
      <c r="AD142" s="686"/>
      <c r="AE142" s="713"/>
      <c r="AF142" s="691"/>
      <c r="AG142" s="691"/>
      <c r="AH142" s="709"/>
      <c r="AI142" s="709"/>
      <c r="AJ142" s="709"/>
      <c r="AK142" s="678"/>
      <c r="AL142" s="678"/>
      <c r="AM142" s="686"/>
      <c r="AN142" s="697"/>
      <c r="AO142" s="697"/>
      <c r="AP142" s="691"/>
      <c r="AQ142" s="681"/>
      <c r="AR142" s="681"/>
      <c r="AS142" s="681"/>
      <c r="AT142" s="682"/>
      <c r="AU142" s="798"/>
      <c r="AV142" s="1394"/>
      <c r="AW142" s="1394"/>
    </row>
    <row r="143" ht="21.0" customHeight="1">
      <c r="A143" s="1697">
        <v>140.0</v>
      </c>
      <c r="B143" s="685"/>
      <c r="C143" s="685" t="s">
        <v>6329</v>
      </c>
      <c r="D143" s="686" t="s">
        <v>6330</v>
      </c>
      <c r="E143" s="688">
        <v>35164.0</v>
      </c>
      <c r="F143" s="703">
        <f t="shared" si="22"/>
        <v>27</v>
      </c>
      <c r="G143" s="1113">
        <f t="shared" si="1"/>
        <v>27.54794521</v>
      </c>
      <c r="H143" s="699">
        <v>3.8993165E7</v>
      </c>
      <c r="I143" s="691"/>
      <c r="J143" s="686" t="s">
        <v>6331</v>
      </c>
      <c r="K143" s="686">
        <v>1.132650878E9</v>
      </c>
      <c r="L143" s="686"/>
      <c r="M143" s="691"/>
      <c r="N143" s="686" t="s">
        <v>6025</v>
      </c>
      <c r="O143" s="686"/>
      <c r="P143" s="686"/>
      <c r="Q143" s="686"/>
      <c r="R143" s="686"/>
      <c r="S143" s="686"/>
      <c r="T143" s="700"/>
      <c r="U143" s="700"/>
      <c r="V143" s="700"/>
      <c r="W143" s="700"/>
      <c r="X143" s="700"/>
      <c r="Y143" s="688"/>
      <c r="Z143" s="688"/>
      <c r="AA143" s="700"/>
      <c r="AB143" s="692"/>
      <c r="AC143" s="700"/>
      <c r="AD143" s="700"/>
      <c r="AE143" s="743"/>
      <c r="AF143" s="688"/>
      <c r="AG143" s="688"/>
      <c r="AH143" s="744"/>
      <c r="AI143" s="744"/>
      <c r="AJ143" s="744"/>
      <c r="AK143" s="678"/>
      <c r="AL143" s="678"/>
      <c r="AM143" s="692"/>
      <c r="AN143" s="697"/>
      <c r="AO143" s="697"/>
      <c r="AP143" s="693"/>
      <c r="AQ143" s="681"/>
      <c r="AR143" s="681"/>
      <c r="AS143" s="681"/>
      <c r="AT143" s="682"/>
      <c r="AU143" s="905"/>
      <c r="AV143" s="1230"/>
      <c r="AW143" s="1230"/>
    </row>
    <row r="144" ht="21.0" customHeight="1">
      <c r="A144" s="1696">
        <v>141.0</v>
      </c>
      <c r="B144" s="685"/>
      <c r="C144" s="685" t="s">
        <v>6332</v>
      </c>
      <c r="D144" s="700" t="s">
        <v>6333</v>
      </c>
      <c r="E144" s="691">
        <v>35495.0</v>
      </c>
      <c r="F144" s="703">
        <v>23.0</v>
      </c>
      <c r="G144" s="1113">
        <f t="shared" si="1"/>
        <v>26.64109589</v>
      </c>
      <c r="H144" s="699">
        <v>4.023548E7</v>
      </c>
      <c r="I144" s="689" t="s">
        <v>391</v>
      </c>
      <c r="J144" s="686" t="s">
        <v>6334</v>
      </c>
      <c r="K144" s="686">
        <v>2.235522522E9</v>
      </c>
      <c r="L144" s="686"/>
      <c r="M144" s="691"/>
      <c r="N144" s="686" t="s">
        <v>6335</v>
      </c>
      <c r="O144" s="686"/>
      <c r="P144" s="686"/>
      <c r="Q144" s="686"/>
      <c r="R144" s="686"/>
      <c r="S144" s="686"/>
      <c r="T144" s="686"/>
      <c r="U144" s="700"/>
      <c r="V144" s="700"/>
      <c r="W144" s="700"/>
      <c r="X144" s="700"/>
      <c r="Y144" s="688"/>
      <c r="Z144" s="688"/>
      <c r="AA144" s="700"/>
      <c r="AB144" s="700"/>
      <c r="AC144" s="686"/>
      <c r="AD144" s="686"/>
      <c r="AE144" s="743"/>
      <c r="AF144" s="688"/>
      <c r="AG144" s="688"/>
      <c r="AH144" s="744"/>
      <c r="AI144" s="744"/>
      <c r="AJ144" s="744"/>
      <c r="AK144" s="678"/>
      <c r="AL144" s="678"/>
      <c r="AM144" s="692"/>
      <c r="AN144" s="697"/>
      <c r="AO144" s="698">
        <v>44058.0</v>
      </c>
      <c r="AP144" s="755" t="s">
        <v>6952</v>
      </c>
      <c r="AQ144" s="681"/>
      <c r="AR144" s="681"/>
      <c r="AS144" s="681"/>
      <c r="AT144" s="682"/>
      <c r="AU144" s="905"/>
      <c r="AV144" s="1230"/>
      <c r="AW144" s="1230"/>
    </row>
    <row r="145" ht="21.0" customHeight="1">
      <c r="A145" s="1697">
        <v>142.0</v>
      </c>
      <c r="B145" s="668"/>
      <c r="C145" s="685" t="s">
        <v>6336</v>
      </c>
      <c r="D145" s="687" t="s">
        <v>6337</v>
      </c>
      <c r="E145" s="688">
        <v>36062.0</v>
      </c>
      <c r="F145" s="694">
        <v>21.0</v>
      </c>
      <c r="G145" s="1113">
        <f t="shared" si="1"/>
        <v>25.08767123</v>
      </c>
      <c r="H145" s="684">
        <v>4.1586068E7</v>
      </c>
      <c r="I145" s="689" t="s">
        <v>391</v>
      </c>
      <c r="J145" s="690" t="s">
        <v>6338</v>
      </c>
      <c r="K145" s="690">
        <v>1.169159069E9</v>
      </c>
      <c r="L145" s="686"/>
      <c r="M145" s="691"/>
      <c r="N145" s="690" t="s">
        <v>6339</v>
      </c>
      <c r="O145" s="686"/>
      <c r="P145" s="686"/>
      <c r="Q145" s="686"/>
      <c r="R145" s="690"/>
      <c r="S145" s="686"/>
      <c r="T145" s="686"/>
      <c r="U145" s="686"/>
      <c r="V145" s="686"/>
      <c r="W145" s="686"/>
      <c r="X145" s="686"/>
      <c r="Y145" s="691"/>
      <c r="Z145" s="691"/>
      <c r="AA145" s="686"/>
      <c r="AB145" s="686"/>
      <c r="AC145" s="686"/>
      <c r="AD145" s="686"/>
      <c r="AE145" s="713"/>
      <c r="AF145" s="691"/>
      <c r="AG145" s="691"/>
      <c r="AH145" s="709"/>
      <c r="AI145" s="709"/>
      <c r="AJ145" s="709"/>
      <c r="AK145" s="678"/>
      <c r="AL145" s="678"/>
      <c r="AM145" s="686"/>
      <c r="AN145" s="697"/>
      <c r="AO145" s="697"/>
      <c r="AP145" s="691" t="s">
        <v>6953</v>
      </c>
      <c r="AQ145" s="681"/>
      <c r="AR145" s="681"/>
      <c r="AS145" s="681"/>
      <c r="AT145" s="682"/>
      <c r="AU145" s="798"/>
      <c r="AV145" s="1394"/>
      <c r="AW145" s="1394"/>
    </row>
    <row r="146" ht="21.0" customHeight="1">
      <c r="A146" s="1697">
        <v>143.0</v>
      </c>
      <c r="B146" s="685"/>
      <c r="C146" s="685" t="s">
        <v>6340</v>
      </c>
      <c r="D146" s="700" t="s">
        <v>6341</v>
      </c>
      <c r="E146" s="688">
        <v>35880.0</v>
      </c>
      <c r="F146" s="694">
        <v>21.0</v>
      </c>
      <c r="G146" s="1113">
        <f t="shared" si="1"/>
        <v>25.58630137</v>
      </c>
      <c r="H146" s="684">
        <v>4.080038E7</v>
      </c>
      <c r="I146" s="689" t="s">
        <v>391</v>
      </c>
      <c r="J146" s="690" t="s">
        <v>6342</v>
      </c>
      <c r="K146" s="730">
        <v>1.144758656E9</v>
      </c>
      <c r="L146" s="686"/>
      <c r="M146" s="691"/>
      <c r="N146" s="690" t="s">
        <v>6343</v>
      </c>
      <c r="O146" s="686"/>
      <c r="P146" s="686"/>
      <c r="Q146" s="686"/>
      <c r="R146" s="690"/>
      <c r="S146" s="686"/>
      <c r="T146" s="686"/>
      <c r="U146" s="686"/>
      <c r="V146" s="686"/>
      <c r="W146" s="686"/>
      <c r="X146" s="686"/>
      <c r="Y146" s="691"/>
      <c r="Z146" s="691"/>
      <c r="AA146" s="686"/>
      <c r="AB146" s="686"/>
      <c r="AC146" s="686"/>
      <c r="AD146" s="686"/>
      <c r="AE146" s="713"/>
      <c r="AF146" s="691"/>
      <c r="AG146" s="691"/>
      <c r="AH146" s="709"/>
      <c r="AI146" s="709"/>
      <c r="AJ146" s="709"/>
      <c r="AK146" s="678"/>
      <c r="AL146" s="678"/>
      <c r="AM146" s="686"/>
      <c r="AN146" s="697"/>
      <c r="AO146" s="697"/>
      <c r="AP146" s="691" t="s">
        <v>6954</v>
      </c>
      <c r="AQ146" s="681"/>
      <c r="AR146" s="681"/>
      <c r="AS146" s="681"/>
      <c r="AT146" s="682"/>
      <c r="AU146" s="798"/>
      <c r="AV146" s="1394"/>
      <c r="AW146" s="1394"/>
    </row>
    <row r="147" ht="21.0" customHeight="1">
      <c r="A147" s="1697">
        <v>144.0</v>
      </c>
      <c r="B147" s="723"/>
      <c r="C147" s="668" t="s">
        <v>6345</v>
      </c>
      <c r="D147" s="687" t="s">
        <v>6346</v>
      </c>
      <c r="E147" s="688"/>
      <c r="F147" s="703"/>
      <c r="G147" s="1113" t="str">
        <f t="shared" si="1"/>
        <v/>
      </c>
      <c r="H147" s="699"/>
      <c r="I147" s="691"/>
      <c r="J147" s="686"/>
      <c r="K147" s="686">
        <v>2.920541465E9</v>
      </c>
      <c r="L147" s="686"/>
      <c r="M147" s="691"/>
      <c r="N147" s="686" t="s">
        <v>6347</v>
      </c>
      <c r="O147" s="686"/>
      <c r="P147" s="686"/>
      <c r="Q147" s="686"/>
      <c r="R147" s="686"/>
      <c r="S147" s="686"/>
      <c r="T147" s="686"/>
      <c r="U147" s="686"/>
      <c r="V147" s="686"/>
      <c r="W147" s="686"/>
      <c r="X147" s="686"/>
      <c r="Y147" s="691"/>
      <c r="Z147" s="691"/>
      <c r="AA147" s="686"/>
      <c r="AB147" s="686"/>
      <c r="AC147" s="686"/>
      <c r="AD147" s="686"/>
      <c r="AE147" s="713"/>
      <c r="AF147" s="691"/>
      <c r="AG147" s="691"/>
      <c r="AH147" s="709"/>
      <c r="AI147" s="709"/>
      <c r="AJ147" s="709"/>
      <c r="AK147" s="678"/>
      <c r="AL147" s="678"/>
      <c r="AM147" s="686"/>
      <c r="AN147" s="697"/>
      <c r="AO147" s="697"/>
      <c r="AP147" s="691"/>
      <c r="AQ147" s="681"/>
      <c r="AR147" s="681"/>
      <c r="AS147" s="681"/>
      <c r="AT147" s="682"/>
      <c r="AU147" s="798"/>
      <c r="AV147" s="1394"/>
      <c r="AW147" s="1394"/>
    </row>
    <row r="148" ht="21.0" customHeight="1">
      <c r="A148" s="1697">
        <v>145.0</v>
      </c>
      <c r="B148" s="723"/>
      <c r="C148" s="668" t="s">
        <v>6348</v>
      </c>
      <c r="D148" s="687" t="s">
        <v>6349</v>
      </c>
      <c r="E148" s="756">
        <v>42766.0</v>
      </c>
      <c r="F148" s="717"/>
      <c r="G148" s="1113">
        <f t="shared" si="1"/>
        <v>6.720547945</v>
      </c>
      <c r="H148" s="699"/>
      <c r="I148" s="689" t="s">
        <v>391</v>
      </c>
      <c r="J148" s="686" t="s">
        <v>2547</v>
      </c>
      <c r="K148" s="686">
        <v>1.162623101E9</v>
      </c>
      <c r="L148" s="686"/>
      <c r="M148" s="691"/>
      <c r="N148" s="686" t="s">
        <v>6040</v>
      </c>
      <c r="O148" s="686"/>
      <c r="P148" s="686"/>
      <c r="Q148" s="686"/>
      <c r="R148" s="686"/>
      <c r="S148" s="686"/>
      <c r="T148" s="686"/>
      <c r="U148" s="686"/>
      <c r="V148" s="686"/>
      <c r="W148" s="686"/>
      <c r="X148" s="686"/>
      <c r="Y148" s="691"/>
      <c r="Z148" s="691"/>
      <c r="AA148" s="686"/>
      <c r="AB148" s="686"/>
      <c r="AC148" s="686"/>
      <c r="AD148" s="686"/>
      <c r="AE148" s="713"/>
      <c r="AF148" s="691"/>
      <c r="AG148" s="691"/>
      <c r="AH148" s="709"/>
      <c r="AI148" s="709"/>
      <c r="AJ148" s="709"/>
      <c r="AK148" s="678"/>
      <c r="AL148" s="678"/>
      <c r="AM148" s="686"/>
      <c r="AN148" s="697"/>
      <c r="AO148" s="697"/>
      <c r="AP148" s="691"/>
      <c r="AQ148" s="681"/>
      <c r="AR148" s="681"/>
      <c r="AS148" s="681"/>
      <c r="AT148" s="682"/>
      <c r="AU148" s="798"/>
      <c r="AV148" s="1394"/>
      <c r="AW148" s="1394"/>
    </row>
    <row r="149" ht="21.0" customHeight="1">
      <c r="A149" s="1697">
        <v>146.0</v>
      </c>
      <c r="B149" s="685"/>
      <c r="C149" s="685" t="s">
        <v>6350</v>
      </c>
      <c r="D149" s="700" t="s">
        <v>6351</v>
      </c>
      <c r="E149" s="688">
        <v>34420.0</v>
      </c>
      <c r="F149" s="694">
        <f t="shared" ref="F149:F150" si="23">DATEDIF(E149,TODAY(),"Y")</f>
        <v>29</v>
      </c>
      <c r="G149" s="1113">
        <f t="shared" si="1"/>
        <v>29.58630137</v>
      </c>
      <c r="H149" s="684">
        <v>3.8157869E7</v>
      </c>
      <c r="I149" s="689" t="s">
        <v>391</v>
      </c>
      <c r="J149" s="690" t="s">
        <v>6352</v>
      </c>
      <c r="K149" s="690">
        <v>2.964416132E9</v>
      </c>
      <c r="L149" s="686"/>
      <c r="M149" s="691"/>
      <c r="N149" s="690" t="s">
        <v>6353</v>
      </c>
      <c r="O149" s="686"/>
      <c r="P149" s="686"/>
      <c r="Q149" s="686"/>
      <c r="R149" s="690"/>
      <c r="S149" s="686"/>
      <c r="T149" s="686"/>
      <c r="U149" s="686"/>
      <c r="V149" s="686"/>
      <c r="W149" s="686"/>
      <c r="X149" s="686"/>
      <c r="Y149" s="691"/>
      <c r="Z149" s="691"/>
      <c r="AA149" s="686"/>
      <c r="AB149" s="686"/>
      <c r="AC149" s="686"/>
      <c r="AD149" s="686"/>
      <c r="AE149" s="713"/>
      <c r="AF149" s="691"/>
      <c r="AG149" s="691"/>
      <c r="AH149" s="709"/>
      <c r="AI149" s="709"/>
      <c r="AJ149" s="709"/>
      <c r="AK149" s="678"/>
      <c r="AL149" s="678"/>
      <c r="AM149" s="686"/>
      <c r="AN149" s="697"/>
      <c r="AO149" s="697"/>
      <c r="AP149" s="691"/>
      <c r="AQ149" s="681"/>
      <c r="AR149" s="681"/>
      <c r="AS149" s="681"/>
      <c r="AT149" s="682"/>
      <c r="AU149" s="798"/>
      <c r="AV149" s="1394"/>
      <c r="AW149" s="1394"/>
    </row>
    <row r="150" ht="21.0" customHeight="1">
      <c r="A150" s="1697">
        <v>147.0</v>
      </c>
      <c r="B150" s="685"/>
      <c r="C150" s="685" t="s">
        <v>6355</v>
      </c>
      <c r="D150" s="700" t="s">
        <v>6356</v>
      </c>
      <c r="E150" s="688">
        <v>35020.0</v>
      </c>
      <c r="F150" s="703">
        <f t="shared" si="23"/>
        <v>27</v>
      </c>
      <c r="G150" s="1113">
        <f t="shared" si="1"/>
        <v>27.94246575</v>
      </c>
      <c r="H150" s="699">
        <v>3.9321804E7</v>
      </c>
      <c r="I150" s="691"/>
      <c r="J150" s="686" t="s">
        <v>6357</v>
      </c>
      <c r="K150" s="686">
        <v>1.130770134E9</v>
      </c>
      <c r="L150" s="686"/>
      <c r="M150" s="691"/>
      <c r="N150" s="686" t="s">
        <v>6358</v>
      </c>
      <c r="O150" s="686"/>
      <c r="P150" s="686"/>
      <c r="Q150" s="686"/>
      <c r="R150" s="686"/>
      <c r="S150" s="686"/>
      <c r="T150" s="686"/>
      <c r="U150" s="686"/>
      <c r="V150" s="686"/>
      <c r="W150" s="686"/>
      <c r="X150" s="686"/>
      <c r="Y150" s="691"/>
      <c r="Z150" s="691"/>
      <c r="AA150" s="686"/>
      <c r="AB150" s="686"/>
      <c r="AC150" s="686"/>
      <c r="AD150" s="686"/>
      <c r="AE150" s="713"/>
      <c r="AF150" s="691"/>
      <c r="AG150" s="691"/>
      <c r="AH150" s="709"/>
      <c r="AI150" s="709"/>
      <c r="AJ150" s="709"/>
      <c r="AK150" s="678"/>
      <c r="AL150" s="678"/>
      <c r="AM150" s="686"/>
      <c r="AN150" s="697"/>
      <c r="AO150" s="697"/>
      <c r="AP150" s="691"/>
      <c r="AQ150" s="681"/>
      <c r="AR150" s="681"/>
      <c r="AS150" s="681"/>
      <c r="AT150" s="682"/>
      <c r="AU150" s="798"/>
      <c r="AV150" s="1394"/>
      <c r="AW150" s="1394"/>
    </row>
    <row r="151" ht="21.0" customHeight="1">
      <c r="A151" s="1697">
        <v>148.0</v>
      </c>
      <c r="B151" s="685"/>
      <c r="C151" s="668" t="s">
        <v>6359</v>
      </c>
      <c r="D151" s="687" t="s">
        <v>6360</v>
      </c>
      <c r="E151" s="688"/>
      <c r="F151" s="703"/>
      <c r="G151" s="1113" t="str">
        <f t="shared" si="1"/>
        <v/>
      </c>
      <c r="H151" s="699">
        <v>3.5931845E7</v>
      </c>
      <c r="I151" s="691"/>
      <c r="J151" s="686"/>
      <c r="K151" s="686">
        <v>1.154768712E9</v>
      </c>
      <c r="L151" s="686"/>
      <c r="M151" s="691"/>
      <c r="N151" s="686" t="s">
        <v>6167</v>
      </c>
      <c r="O151" s="686"/>
      <c r="P151" s="686"/>
      <c r="Q151" s="686"/>
      <c r="R151" s="686"/>
      <c r="S151" s="686"/>
      <c r="T151" s="686"/>
      <c r="U151" s="686"/>
      <c r="V151" s="686"/>
      <c r="W151" s="686"/>
      <c r="X151" s="686"/>
      <c r="Y151" s="691"/>
      <c r="Z151" s="691"/>
      <c r="AA151" s="686"/>
      <c r="AB151" s="686"/>
      <c r="AC151" s="686"/>
      <c r="AD151" s="686"/>
      <c r="AE151" s="713"/>
      <c r="AF151" s="691"/>
      <c r="AG151" s="691"/>
      <c r="AH151" s="709"/>
      <c r="AI151" s="709"/>
      <c r="AJ151" s="709"/>
      <c r="AK151" s="678"/>
      <c r="AL151" s="678"/>
      <c r="AM151" s="686"/>
      <c r="AN151" s="697"/>
      <c r="AO151" s="697"/>
      <c r="AP151" s="691"/>
      <c r="AQ151" s="681"/>
      <c r="AR151" s="681"/>
      <c r="AS151" s="681"/>
      <c r="AT151" s="682"/>
      <c r="AU151" s="798"/>
      <c r="AV151" s="1394"/>
      <c r="AW151" s="1394"/>
    </row>
    <row r="152" ht="21.0" customHeight="1">
      <c r="A152" s="1697">
        <v>149.0</v>
      </c>
      <c r="B152" s="685"/>
      <c r="C152" s="668" t="s">
        <v>6359</v>
      </c>
      <c r="D152" s="687" t="s">
        <v>6361</v>
      </c>
      <c r="E152" s="688">
        <v>33616.0</v>
      </c>
      <c r="F152" s="703">
        <f t="shared" ref="F152:F154" si="24">DATEDIF(E152,TODAY(),"Y")</f>
        <v>31</v>
      </c>
      <c r="G152" s="1113">
        <f t="shared" si="1"/>
        <v>31.7890411</v>
      </c>
      <c r="H152" s="699">
        <v>3.5931845E7</v>
      </c>
      <c r="I152" s="691" t="s">
        <v>391</v>
      </c>
      <c r="J152" s="686" t="s">
        <v>6362</v>
      </c>
      <c r="K152" s="686">
        <v>1.554768712E9</v>
      </c>
      <c r="L152" s="686"/>
      <c r="M152" s="691"/>
      <c r="N152" s="686" t="s">
        <v>6363</v>
      </c>
      <c r="O152" s="686"/>
      <c r="P152" s="686"/>
      <c r="Q152" s="686"/>
      <c r="R152" s="686"/>
      <c r="S152" s="686"/>
      <c r="T152" s="686"/>
      <c r="U152" s="686"/>
      <c r="V152" s="686"/>
      <c r="W152" s="686"/>
      <c r="X152" s="686"/>
      <c r="Y152" s="691"/>
      <c r="Z152" s="691"/>
      <c r="AA152" s="686"/>
      <c r="AB152" s="686"/>
      <c r="AC152" s="686"/>
      <c r="AD152" s="686"/>
      <c r="AE152" s="713"/>
      <c r="AF152" s="691"/>
      <c r="AG152" s="691"/>
      <c r="AH152" s="709"/>
      <c r="AI152" s="709"/>
      <c r="AJ152" s="709"/>
      <c r="AK152" s="678"/>
      <c r="AL152" s="678"/>
      <c r="AM152" s="686"/>
      <c r="AN152" s="697"/>
      <c r="AO152" s="697"/>
      <c r="AP152" s="691"/>
      <c r="AQ152" s="681"/>
      <c r="AR152" s="681"/>
      <c r="AS152" s="681"/>
      <c r="AT152" s="682"/>
      <c r="AU152" s="798"/>
      <c r="AV152" s="1394"/>
      <c r="AW152" s="1394"/>
    </row>
    <row r="153" ht="21.0" customHeight="1">
      <c r="A153" s="1697">
        <v>150.0</v>
      </c>
      <c r="B153" s="668"/>
      <c r="C153" s="685" t="s">
        <v>6364</v>
      </c>
      <c r="D153" s="700" t="s">
        <v>6365</v>
      </c>
      <c r="E153" s="688">
        <v>29812.0</v>
      </c>
      <c r="F153" s="694">
        <f t="shared" si="24"/>
        <v>42</v>
      </c>
      <c r="G153" s="1113">
        <f t="shared" si="1"/>
        <v>42.2109589</v>
      </c>
      <c r="H153" s="684">
        <v>2.8987361E7</v>
      </c>
      <c r="I153" s="689" t="s">
        <v>391</v>
      </c>
      <c r="J153" s="690" t="s">
        <v>6366</v>
      </c>
      <c r="K153" s="690">
        <v>1.15992577E9</v>
      </c>
      <c r="L153" s="686"/>
      <c r="M153" s="691"/>
      <c r="N153" s="690" t="s">
        <v>6367</v>
      </c>
      <c r="O153" s="686"/>
      <c r="P153" s="686"/>
      <c r="Q153" s="686"/>
      <c r="R153" s="690"/>
      <c r="S153" s="686"/>
      <c r="T153" s="686"/>
      <c r="U153" s="686"/>
      <c r="V153" s="686"/>
      <c r="W153" s="686"/>
      <c r="X153" s="686"/>
      <c r="Y153" s="691"/>
      <c r="Z153" s="691"/>
      <c r="AA153" s="686"/>
      <c r="AB153" s="686"/>
      <c r="AC153" s="686"/>
      <c r="AD153" s="686"/>
      <c r="AE153" s="713"/>
      <c r="AF153" s="691"/>
      <c r="AG153" s="691"/>
      <c r="AH153" s="709"/>
      <c r="AI153" s="709"/>
      <c r="AJ153" s="709"/>
      <c r="AK153" s="678"/>
      <c r="AL153" s="678"/>
      <c r="AM153" s="686"/>
      <c r="AN153" s="697"/>
      <c r="AO153" s="697"/>
      <c r="AP153" s="691"/>
      <c r="AQ153" s="681"/>
      <c r="AR153" s="681"/>
      <c r="AS153" s="681"/>
      <c r="AT153" s="682"/>
      <c r="AU153" s="798"/>
      <c r="AV153" s="1394"/>
      <c r="AW153" s="1394"/>
    </row>
    <row r="154" ht="21.0" customHeight="1">
      <c r="A154" s="1696">
        <v>151.0</v>
      </c>
      <c r="B154" s="668"/>
      <c r="C154" s="685" t="s">
        <v>6368</v>
      </c>
      <c r="D154" s="686" t="s">
        <v>6369</v>
      </c>
      <c r="E154" s="726">
        <v>32772.0</v>
      </c>
      <c r="F154" s="694">
        <f t="shared" si="24"/>
        <v>34</v>
      </c>
      <c r="G154" s="1113">
        <f t="shared" si="1"/>
        <v>34.10136986</v>
      </c>
      <c r="H154" s="699">
        <v>3.4905732E7</v>
      </c>
      <c r="I154" s="691"/>
      <c r="J154" s="686" t="s">
        <v>6370</v>
      </c>
      <c r="K154" s="686">
        <v>1.537006979E9</v>
      </c>
      <c r="L154" s="686"/>
      <c r="M154" s="691"/>
      <c r="N154" s="686" t="s">
        <v>6167</v>
      </c>
      <c r="O154" s="686"/>
      <c r="P154" s="686"/>
      <c r="Q154" s="686"/>
      <c r="R154" s="686"/>
      <c r="S154" s="686"/>
      <c r="T154" s="692"/>
      <c r="U154" s="700"/>
      <c r="V154" s="700"/>
      <c r="W154" s="700"/>
      <c r="X154" s="700"/>
      <c r="Y154" s="688"/>
      <c r="Z154" s="688"/>
      <c r="AA154" s="700"/>
      <c r="AB154" s="700"/>
      <c r="AC154" s="700"/>
      <c r="AD154" s="700"/>
      <c r="AE154" s="743"/>
      <c r="AF154" s="688"/>
      <c r="AG154" s="688"/>
      <c r="AH154" s="744"/>
      <c r="AI154" s="744"/>
      <c r="AJ154" s="744"/>
      <c r="AK154" s="678"/>
      <c r="AL154" s="678"/>
      <c r="AM154" s="700"/>
      <c r="AN154" s="697"/>
      <c r="AO154" s="697"/>
      <c r="AP154" s="693"/>
      <c r="AQ154" s="681"/>
      <c r="AR154" s="681"/>
      <c r="AS154" s="681"/>
      <c r="AT154" s="682"/>
      <c r="AU154" s="905"/>
      <c r="AV154" s="1230"/>
      <c r="AW154" s="1230"/>
    </row>
    <row r="155" ht="21.0" customHeight="1">
      <c r="A155" s="1697">
        <v>152.0</v>
      </c>
      <c r="B155" s="685"/>
      <c r="C155" s="692" t="s">
        <v>6371</v>
      </c>
      <c r="D155" s="700" t="s">
        <v>6372</v>
      </c>
      <c r="E155" s="689">
        <v>32830.0</v>
      </c>
      <c r="F155" s="694">
        <v>30.0</v>
      </c>
      <c r="G155" s="1113">
        <f t="shared" si="1"/>
        <v>33.94246575</v>
      </c>
      <c r="H155" s="684">
        <v>3.4789177E7</v>
      </c>
      <c r="I155" s="689" t="s">
        <v>391</v>
      </c>
      <c r="J155" s="690" t="s">
        <v>6373</v>
      </c>
      <c r="K155" s="690">
        <v>1.125825074E9</v>
      </c>
      <c r="L155" s="686"/>
      <c r="M155" s="691"/>
      <c r="N155" s="690" t="s">
        <v>6374</v>
      </c>
      <c r="O155" s="686"/>
      <c r="P155" s="686"/>
      <c r="Q155" s="686"/>
      <c r="R155" s="690"/>
      <c r="S155" s="686"/>
      <c r="T155" s="686"/>
      <c r="U155" s="686"/>
      <c r="V155" s="700"/>
      <c r="W155" s="700"/>
      <c r="X155" s="700"/>
      <c r="Y155" s="688"/>
      <c r="Z155" s="688"/>
      <c r="AA155" s="700"/>
      <c r="AB155" s="700"/>
      <c r="AC155" s="700"/>
      <c r="AD155" s="700"/>
      <c r="AE155" s="743"/>
      <c r="AF155" s="688"/>
      <c r="AG155" s="688"/>
      <c r="AH155" s="744"/>
      <c r="AI155" s="744"/>
      <c r="AJ155" s="744"/>
      <c r="AK155" s="678"/>
      <c r="AL155" s="678"/>
      <c r="AM155" s="700"/>
      <c r="AN155" s="700"/>
      <c r="AO155" s="698">
        <v>44166.0</v>
      </c>
      <c r="AP155" s="689" t="s">
        <v>1640</v>
      </c>
      <c r="AQ155" s="681"/>
      <c r="AR155" s="681"/>
      <c r="AS155" s="681"/>
      <c r="AT155" s="682"/>
      <c r="AU155" s="798"/>
      <c r="AV155" s="1394"/>
      <c r="AW155" s="1394"/>
    </row>
    <row r="156" ht="21.0" customHeight="1">
      <c r="A156" s="1697">
        <v>153.0</v>
      </c>
      <c r="B156" s="685"/>
      <c r="C156" s="685" t="s">
        <v>6376</v>
      </c>
      <c r="D156" s="700" t="s">
        <v>6377</v>
      </c>
      <c r="E156" s="688">
        <v>28037.0</v>
      </c>
      <c r="F156" s="717">
        <f t="shared" ref="F156:F163" si="25">DATEDIF(E156,TODAY(),"Y")</f>
        <v>47</v>
      </c>
      <c r="G156" s="1113">
        <f t="shared" si="1"/>
        <v>47.0739726</v>
      </c>
      <c r="H156" s="699">
        <v>2.5251599E7</v>
      </c>
      <c r="I156" s="691" t="s">
        <v>391</v>
      </c>
      <c r="J156" s="686" t="s">
        <v>6378</v>
      </c>
      <c r="K156" s="686">
        <v>1.150534128E9</v>
      </c>
      <c r="L156" s="686"/>
      <c r="M156" s="691"/>
      <c r="N156" s="686" t="s">
        <v>6379</v>
      </c>
      <c r="O156" s="686"/>
      <c r="P156" s="686"/>
      <c r="Q156" s="686"/>
      <c r="R156" s="686"/>
      <c r="S156" s="686"/>
      <c r="T156" s="686"/>
      <c r="U156" s="686"/>
      <c r="V156" s="686"/>
      <c r="W156" s="686"/>
      <c r="X156" s="686"/>
      <c r="Y156" s="691"/>
      <c r="Z156" s="691"/>
      <c r="AA156" s="686"/>
      <c r="AB156" s="686"/>
      <c r="AC156" s="686"/>
      <c r="AD156" s="686"/>
      <c r="AE156" s="713"/>
      <c r="AF156" s="691"/>
      <c r="AG156" s="691"/>
      <c r="AH156" s="709"/>
      <c r="AI156" s="709"/>
      <c r="AJ156" s="709"/>
      <c r="AK156" s="678"/>
      <c r="AL156" s="678"/>
      <c r="AM156" s="686"/>
      <c r="AN156" s="697"/>
      <c r="AO156" s="697"/>
      <c r="AP156" s="691"/>
      <c r="AQ156" s="681"/>
      <c r="AR156" s="681"/>
      <c r="AS156" s="681"/>
      <c r="AT156" s="682"/>
      <c r="AU156" s="798"/>
      <c r="AV156" s="1394"/>
      <c r="AW156" s="1394"/>
    </row>
    <row r="157" ht="21.0" customHeight="1">
      <c r="A157" s="1697">
        <v>154.0</v>
      </c>
      <c r="B157" s="668"/>
      <c r="C157" s="685" t="s">
        <v>6380</v>
      </c>
      <c r="D157" s="700" t="s">
        <v>6381</v>
      </c>
      <c r="E157" s="688">
        <v>30958.0</v>
      </c>
      <c r="F157" s="694">
        <f t="shared" si="25"/>
        <v>39</v>
      </c>
      <c r="G157" s="1113">
        <f t="shared" si="1"/>
        <v>39.07123288</v>
      </c>
      <c r="H157" s="684">
        <v>3.1251334E7</v>
      </c>
      <c r="I157" s="689" t="s">
        <v>391</v>
      </c>
      <c r="J157" s="690" t="s">
        <v>6382</v>
      </c>
      <c r="K157" s="690">
        <v>1.53444031E9</v>
      </c>
      <c r="L157" s="686"/>
      <c r="M157" s="691"/>
      <c r="N157" s="690" t="s">
        <v>6383</v>
      </c>
      <c r="O157" s="686"/>
      <c r="P157" s="686"/>
      <c r="Q157" s="686"/>
      <c r="R157" s="690"/>
      <c r="S157" s="686"/>
      <c r="T157" s="686"/>
      <c r="U157" s="686"/>
      <c r="V157" s="686"/>
      <c r="W157" s="686"/>
      <c r="X157" s="686"/>
      <c r="Y157" s="691"/>
      <c r="Z157" s="691"/>
      <c r="AA157" s="686"/>
      <c r="AB157" s="686"/>
      <c r="AC157" s="686"/>
      <c r="AD157" s="686"/>
      <c r="AE157" s="713"/>
      <c r="AF157" s="691"/>
      <c r="AG157" s="691"/>
      <c r="AH157" s="709"/>
      <c r="AI157" s="709"/>
      <c r="AJ157" s="709"/>
      <c r="AK157" s="678"/>
      <c r="AL157" s="678"/>
      <c r="AM157" s="686"/>
      <c r="AN157" s="697"/>
      <c r="AO157" s="697"/>
      <c r="AP157" s="691" t="s">
        <v>6955</v>
      </c>
      <c r="AQ157" s="681"/>
      <c r="AR157" s="681"/>
      <c r="AS157" s="681"/>
      <c r="AT157" s="682"/>
      <c r="AU157" s="798"/>
      <c r="AV157" s="1394"/>
      <c r="AW157" s="1394"/>
    </row>
    <row r="158" ht="21.0" customHeight="1">
      <c r="A158" s="1697">
        <v>155.0</v>
      </c>
      <c r="B158" s="668"/>
      <c r="C158" s="685" t="s">
        <v>6385</v>
      </c>
      <c r="D158" s="700" t="s">
        <v>6386</v>
      </c>
      <c r="E158" s="688">
        <v>35296.0</v>
      </c>
      <c r="F158" s="694">
        <f t="shared" si="25"/>
        <v>27</v>
      </c>
      <c r="G158" s="1113">
        <f t="shared" si="1"/>
        <v>27.18630137</v>
      </c>
      <c r="H158" s="684">
        <v>3.9462699E7</v>
      </c>
      <c r="I158" s="689" t="s">
        <v>391</v>
      </c>
      <c r="J158" s="690" t="s">
        <v>6387</v>
      </c>
      <c r="K158" s="690">
        <v>1.168746941E9</v>
      </c>
      <c r="L158" s="686"/>
      <c r="M158" s="691"/>
      <c r="N158" s="690" t="s">
        <v>6388</v>
      </c>
      <c r="O158" s="686"/>
      <c r="P158" s="686"/>
      <c r="Q158" s="686"/>
      <c r="R158" s="690"/>
      <c r="S158" s="686"/>
      <c r="T158" s="700"/>
      <c r="U158" s="700"/>
      <c r="V158" s="700"/>
      <c r="W158" s="700"/>
      <c r="X158" s="700"/>
      <c r="Y158" s="688"/>
      <c r="Z158" s="688"/>
      <c r="AA158" s="700"/>
      <c r="AB158" s="700"/>
      <c r="AC158" s="700"/>
      <c r="AD158" s="700"/>
      <c r="AE158" s="743"/>
      <c r="AF158" s="688"/>
      <c r="AG158" s="688"/>
      <c r="AH158" s="744"/>
      <c r="AI158" s="744"/>
      <c r="AJ158" s="744"/>
      <c r="AK158" s="678"/>
      <c r="AL158" s="678"/>
      <c r="AM158" s="700"/>
      <c r="AN158" s="697"/>
      <c r="AO158" s="697"/>
      <c r="AP158" s="693"/>
      <c r="AQ158" s="681"/>
      <c r="AR158" s="681"/>
      <c r="AS158" s="681"/>
      <c r="AT158" s="682"/>
      <c r="AU158" s="905"/>
      <c r="AV158" s="1230"/>
      <c r="AW158" s="1230"/>
    </row>
    <row r="159" ht="21.0" customHeight="1">
      <c r="A159" s="1697">
        <v>156.0</v>
      </c>
      <c r="B159" s="685"/>
      <c r="C159" s="685" t="s">
        <v>6389</v>
      </c>
      <c r="D159" s="720" t="s">
        <v>6390</v>
      </c>
      <c r="E159" s="688">
        <v>33455.0</v>
      </c>
      <c r="F159" s="694">
        <f t="shared" si="25"/>
        <v>32</v>
      </c>
      <c r="G159" s="1113">
        <f t="shared" si="1"/>
        <v>32.23013699</v>
      </c>
      <c r="H159" s="728">
        <v>3.6400283E7</v>
      </c>
      <c r="I159" s="689" t="s">
        <v>391</v>
      </c>
      <c r="J159" s="730" t="s">
        <v>6391</v>
      </c>
      <c r="K159" s="730" t="s">
        <v>6392</v>
      </c>
      <c r="L159" s="686"/>
      <c r="M159" s="691"/>
      <c r="N159" s="730" t="s">
        <v>6393</v>
      </c>
      <c r="O159" s="686"/>
      <c r="P159" s="686"/>
      <c r="Q159" s="686"/>
      <c r="R159" s="730"/>
      <c r="S159" s="686"/>
      <c r="T159" s="686"/>
      <c r="U159" s="700"/>
      <c r="V159" s="700"/>
      <c r="W159" s="700"/>
      <c r="X159" s="700"/>
      <c r="Y159" s="688"/>
      <c r="Z159" s="688"/>
      <c r="AA159" s="700"/>
      <c r="AB159" s="700"/>
      <c r="AC159" s="700"/>
      <c r="AD159" s="700"/>
      <c r="AE159" s="743"/>
      <c r="AF159" s="688"/>
      <c r="AG159" s="688"/>
      <c r="AH159" s="744"/>
      <c r="AI159" s="744"/>
      <c r="AJ159" s="744"/>
      <c r="AK159" s="678"/>
      <c r="AL159" s="678"/>
      <c r="AM159" s="700"/>
      <c r="AN159" s="700"/>
      <c r="AO159" s="698">
        <v>44132.0</v>
      </c>
      <c r="AP159" s="689" t="s">
        <v>6949</v>
      </c>
      <c r="AQ159" s="681"/>
      <c r="AR159" s="681"/>
      <c r="AS159" s="681"/>
      <c r="AT159" s="682"/>
      <c r="AU159" s="798"/>
      <c r="AV159" s="1394"/>
      <c r="AW159" s="1394"/>
    </row>
    <row r="160" ht="21.0" customHeight="1">
      <c r="A160" s="1697">
        <v>157.0</v>
      </c>
      <c r="B160" s="685"/>
      <c r="C160" s="685" t="s">
        <v>6395</v>
      </c>
      <c r="D160" s="700" t="s">
        <v>6396</v>
      </c>
      <c r="E160" s="721">
        <v>34995.0</v>
      </c>
      <c r="F160" s="694">
        <f t="shared" si="25"/>
        <v>27</v>
      </c>
      <c r="G160" s="1113">
        <f t="shared" si="1"/>
        <v>28.0109589</v>
      </c>
      <c r="H160" s="684">
        <v>3.935328E7</v>
      </c>
      <c r="I160" s="689" t="s">
        <v>391</v>
      </c>
      <c r="J160" s="690" t="s">
        <v>6397</v>
      </c>
      <c r="K160" s="690">
        <v>2.966472276E9</v>
      </c>
      <c r="L160" s="686"/>
      <c r="M160" s="691"/>
      <c r="N160" s="690" t="s">
        <v>6398</v>
      </c>
      <c r="O160" s="686"/>
      <c r="P160" s="686"/>
      <c r="Q160" s="686"/>
      <c r="R160" s="690"/>
      <c r="S160" s="686"/>
      <c r="T160" s="686"/>
      <c r="U160" s="686"/>
      <c r="V160" s="686"/>
      <c r="W160" s="686"/>
      <c r="X160" s="686"/>
      <c r="Y160" s="691"/>
      <c r="Z160" s="691"/>
      <c r="AA160" s="686"/>
      <c r="AB160" s="686"/>
      <c r="AC160" s="686"/>
      <c r="AD160" s="686"/>
      <c r="AE160" s="713"/>
      <c r="AF160" s="691"/>
      <c r="AG160" s="691"/>
      <c r="AH160" s="709"/>
      <c r="AI160" s="709"/>
      <c r="AJ160" s="709"/>
      <c r="AK160" s="678"/>
      <c r="AL160" s="678"/>
      <c r="AM160" s="686"/>
      <c r="AN160" s="697"/>
      <c r="AO160" s="697"/>
      <c r="AP160" s="691"/>
      <c r="AQ160" s="681"/>
      <c r="AR160" s="681"/>
      <c r="AS160" s="681"/>
      <c r="AT160" s="682"/>
      <c r="AU160" s="798"/>
      <c r="AV160" s="1394"/>
      <c r="AW160" s="1394"/>
    </row>
    <row r="161" ht="21.0" customHeight="1">
      <c r="A161" s="1697">
        <v>158.0</v>
      </c>
      <c r="B161" s="685"/>
      <c r="C161" s="685" t="s">
        <v>6400</v>
      </c>
      <c r="D161" s="700" t="s">
        <v>6401</v>
      </c>
      <c r="E161" s="688">
        <v>34759.0</v>
      </c>
      <c r="F161" s="694">
        <f t="shared" si="25"/>
        <v>28</v>
      </c>
      <c r="G161" s="1113">
        <f t="shared" si="1"/>
        <v>28.65753425</v>
      </c>
      <c r="H161" s="684">
        <v>1.002695896E9</v>
      </c>
      <c r="I161" s="737" t="s">
        <v>6214</v>
      </c>
      <c r="J161" s="690" t="s">
        <v>6402</v>
      </c>
      <c r="K161" s="690">
        <v>1.123865501E9</v>
      </c>
      <c r="L161" s="686"/>
      <c r="M161" s="691"/>
      <c r="N161" s="690" t="s">
        <v>5781</v>
      </c>
      <c r="O161" s="686"/>
      <c r="P161" s="686"/>
      <c r="Q161" s="686"/>
      <c r="R161" s="690"/>
      <c r="S161" s="686"/>
      <c r="T161" s="686"/>
      <c r="U161" s="686"/>
      <c r="V161" s="686"/>
      <c r="W161" s="686"/>
      <c r="X161" s="686"/>
      <c r="Y161" s="691"/>
      <c r="Z161" s="691"/>
      <c r="AA161" s="686"/>
      <c r="AB161" s="686"/>
      <c r="AC161" s="686"/>
      <c r="AD161" s="686"/>
      <c r="AE161" s="713"/>
      <c r="AF161" s="691"/>
      <c r="AG161" s="691"/>
      <c r="AH161" s="709"/>
      <c r="AI161" s="709"/>
      <c r="AJ161" s="709"/>
      <c r="AK161" s="678"/>
      <c r="AL161" s="678"/>
      <c r="AM161" s="686"/>
      <c r="AN161" s="697"/>
      <c r="AO161" s="697"/>
      <c r="AP161" s="691"/>
      <c r="AQ161" s="681"/>
      <c r="AR161" s="681"/>
      <c r="AS161" s="681"/>
      <c r="AT161" s="682"/>
      <c r="AU161" s="798"/>
      <c r="AV161" s="1394"/>
      <c r="AW161" s="1394"/>
    </row>
    <row r="162" ht="21.0" customHeight="1">
      <c r="A162" s="1697">
        <v>159.0</v>
      </c>
      <c r="B162" s="685"/>
      <c r="C162" s="685" t="s">
        <v>6404</v>
      </c>
      <c r="D162" s="720" t="s">
        <v>6405</v>
      </c>
      <c r="E162" s="688">
        <v>35810.0</v>
      </c>
      <c r="F162" s="694">
        <f t="shared" si="25"/>
        <v>25</v>
      </c>
      <c r="G162" s="1113">
        <f t="shared" si="1"/>
        <v>25.77808219</v>
      </c>
      <c r="H162" s="684">
        <v>4.0904276E7</v>
      </c>
      <c r="I162" s="689" t="s">
        <v>391</v>
      </c>
      <c r="J162" s="690" t="s">
        <v>6406</v>
      </c>
      <c r="K162" s="690">
        <v>1.549489163E9</v>
      </c>
      <c r="L162" s="686"/>
      <c r="M162" s="691"/>
      <c r="N162" s="690" t="s">
        <v>2092</v>
      </c>
      <c r="O162" s="686"/>
      <c r="P162" s="686"/>
      <c r="Q162" s="686"/>
      <c r="R162" s="690"/>
      <c r="S162" s="686"/>
      <c r="T162" s="686"/>
      <c r="U162" s="686"/>
      <c r="V162" s="686"/>
      <c r="W162" s="686"/>
      <c r="X162" s="686"/>
      <c r="Y162" s="691"/>
      <c r="Z162" s="691"/>
      <c r="AA162" s="686"/>
      <c r="AB162" s="686"/>
      <c r="AC162" s="686"/>
      <c r="AD162" s="686"/>
      <c r="AE162" s="713"/>
      <c r="AF162" s="691"/>
      <c r="AG162" s="691"/>
      <c r="AH162" s="709"/>
      <c r="AI162" s="709"/>
      <c r="AJ162" s="709"/>
      <c r="AK162" s="678"/>
      <c r="AL162" s="678"/>
      <c r="AM162" s="686"/>
      <c r="AN162" s="697"/>
      <c r="AO162" s="697"/>
      <c r="AP162" s="691"/>
      <c r="AQ162" s="681"/>
      <c r="AR162" s="681"/>
      <c r="AS162" s="681"/>
      <c r="AT162" s="682"/>
      <c r="AU162" s="798"/>
      <c r="AV162" s="1394"/>
      <c r="AW162" s="1394"/>
    </row>
    <row r="163" ht="21.0" customHeight="1">
      <c r="A163" s="1697">
        <v>160.0</v>
      </c>
      <c r="B163" s="685"/>
      <c r="C163" s="685" t="s">
        <v>6407</v>
      </c>
      <c r="D163" s="712" t="s">
        <v>6408</v>
      </c>
      <c r="E163" s="721">
        <v>30600.0</v>
      </c>
      <c r="F163" s="694">
        <f t="shared" si="25"/>
        <v>40</v>
      </c>
      <c r="G163" s="1113">
        <f t="shared" si="1"/>
        <v>40.05205479</v>
      </c>
      <c r="H163" s="684">
        <v>3.049291E7</v>
      </c>
      <c r="I163" s="689" t="s">
        <v>391</v>
      </c>
      <c r="J163" s="690" t="s">
        <v>6409</v>
      </c>
      <c r="K163" s="690">
        <v>1.122404336E9</v>
      </c>
      <c r="L163" s="686"/>
      <c r="M163" s="691"/>
      <c r="N163" s="690" t="s">
        <v>6410</v>
      </c>
      <c r="O163" s="686"/>
      <c r="P163" s="686"/>
      <c r="Q163" s="686"/>
      <c r="R163" s="690"/>
      <c r="S163" s="686"/>
      <c r="T163" s="686"/>
      <c r="U163" s="686"/>
      <c r="V163" s="686"/>
      <c r="W163" s="686"/>
      <c r="X163" s="686"/>
      <c r="Y163" s="691"/>
      <c r="Z163" s="691"/>
      <c r="AA163" s="686"/>
      <c r="AB163" s="686"/>
      <c r="AC163" s="686"/>
      <c r="AD163" s="686"/>
      <c r="AE163" s="713"/>
      <c r="AF163" s="691"/>
      <c r="AG163" s="691"/>
      <c r="AH163" s="709"/>
      <c r="AI163" s="709"/>
      <c r="AJ163" s="709"/>
      <c r="AK163" s="678"/>
      <c r="AL163" s="678"/>
      <c r="AM163" s="686"/>
      <c r="AN163" s="697"/>
      <c r="AO163" s="697"/>
      <c r="AP163" s="691"/>
      <c r="AQ163" s="681"/>
      <c r="AR163" s="681"/>
      <c r="AS163" s="681"/>
      <c r="AT163" s="682"/>
      <c r="AU163" s="798"/>
      <c r="AV163" s="1394"/>
      <c r="AW163" s="1394"/>
    </row>
    <row r="164" ht="21.0" customHeight="1">
      <c r="A164" s="1696">
        <v>161.0</v>
      </c>
      <c r="B164" s="685"/>
      <c r="C164" s="668" t="s">
        <v>6411</v>
      </c>
      <c r="D164" s="687" t="s">
        <v>6412</v>
      </c>
      <c r="E164" s="688"/>
      <c r="F164" s="703"/>
      <c r="G164" s="1113" t="str">
        <f t="shared" si="1"/>
        <v/>
      </c>
      <c r="H164" s="699"/>
      <c r="I164" s="691"/>
      <c r="J164" s="686"/>
      <c r="K164" s="686">
        <v>1.159228235E9</v>
      </c>
      <c r="L164" s="686"/>
      <c r="M164" s="691"/>
      <c r="N164" s="686"/>
      <c r="O164" s="686"/>
      <c r="P164" s="686"/>
      <c r="Q164" s="686"/>
      <c r="R164" s="686"/>
      <c r="S164" s="686"/>
      <c r="T164" s="686"/>
      <c r="U164" s="686"/>
      <c r="V164" s="686"/>
      <c r="W164" s="686"/>
      <c r="X164" s="686"/>
      <c r="Y164" s="691"/>
      <c r="Z164" s="691"/>
      <c r="AA164" s="686"/>
      <c r="AB164" s="686"/>
      <c r="AC164" s="686"/>
      <c r="AD164" s="686"/>
      <c r="AE164" s="713"/>
      <c r="AF164" s="691"/>
      <c r="AG164" s="691"/>
      <c r="AH164" s="709"/>
      <c r="AI164" s="709"/>
      <c r="AJ164" s="709"/>
      <c r="AK164" s="678"/>
      <c r="AL164" s="678"/>
      <c r="AM164" s="686"/>
      <c r="AN164" s="697"/>
      <c r="AO164" s="697"/>
      <c r="AP164" s="691"/>
      <c r="AQ164" s="681"/>
      <c r="AR164" s="681"/>
      <c r="AS164" s="681"/>
      <c r="AT164" s="682"/>
      <c r="AU164" s="798"/>
      <c r="AV164" s="1394"/>
      <c r="AW164" s="1394"/>
    </row>
    <row r="165" ht="21.0" customHeight="1">
      <c r="A165" s="1697">
        <v>162.0</v>
      </c>
      <c r="B165" s="685"/>
      <c r="C165" s="668" t="s">
        <v>6413</v>
      </c>
      <c r="D165" s="687" t="s">
        <v>6414</v>
      </c>
      <c r="E165" s="688">
        <v>34495.0</v>
      </c>
      <c r="F165" s="703">
        <f t="shared" ref="F165:F167" si="26">DATEDIF(E165,TODAY(),"Y")</f>
        <v>29</v>
      </c>
      <c r="G165" s="1113">
        <f t="shared" si="1"/>
        <v>29.38082192</v>
      </c>
      <c r="H165" s="699">
        <v>3.8357928E7</v>
      </c>
      <c r="I165" s="691" t="s">
        <v>391</v>
      </c>
      <c r="J165" s="686" t="s">
        <v>6415</v>
      </c>
      <c r="K165" s="686">
        <v>1.13170598E9</v>
      </c>
      <c r="L165" s="686"/>
      <c r="M165" s="691"/>
      <c r="N165" s="686" t="s">
        <v>6416</v>
      </c>
      <c r="O165" s="686"/>
      <c r="P165" s="686"/>
      <c r="Q165" s="686"/>
      <c r="R165" s="686"/>
      <c r="S165" s="686"/>
      <c r="T165" s="686"/>
      <c r="U165" s="686"/>
      <c r="V165" s="686"/>
      <c r="W165" s="686"/>
      <c r="X165" s="686"/>
      <c r="Y165" s="691"/>
      <c r="Z165" s="691"/>
      <c r="AA165" s="686"/>
      <c r="AB165" s="686"/>
      <c r="AC165" s="686"/>
      <c r="AD165" s="686"/>
      <c r="AE165" s="713"/>
      <c r="AF165" s="691"/>
      <c r="AG165" s="691"/>
      <c r="AH165" s="709"/>
      <c r="AI165" s="709"/>
      <c r="AJ165" s="709"/>
      <c r="AK165" s="678"/>
      <c r="AL165" s="678"/>
      <c r="AM165" s="686"/>
      <c r="AN165" s="697"/>
      <c r="AO165" s="697"/>
      <c r="AP165" s="691"/>
      <c r="AQ165" s="681"/>
      <c r="AR165" s="681"/>
      <c r="AS165" s="681"/>
      <c r="AT165" s="682"/>
      <c r="AU165" s="798"/>
      <c r="AV165" s="1394"/>
      <c r="AW165" s="1394"/>
    </row>
    <row r="166" ht="21.0" customHeight="1">
      <c r="A166" s="1697">
        <v>163.0</v>
      </c>
      <c r="B166" s="685"/>
      <c r="C166" s="685" t="s">
        <v>5672</v>
      </c>
      <c r="D166" s="700" t="s">
        <v>5673</v>
      </c>
      <c r="E166" s="688">
        <v>36899.0</v>
      </c>
      <c r="F166" s="694">
        <f t="shared" si="26"/>
        <v>22</v>
      </c>
      <c r="G166" s="1113">
        <f t="shared" si="1"/>
        <v>22.79452055</v>
      </c>
      <c r="H166" s="684">
        <v>4.3385038E7</v>
      </c>
      <c r="I166" s="691" t="s">
        <v>391</v>
      </c>
      <c r="J166" s="690" t="s">
        <v>5674</v>
      </c>
      <c r="K166" s="690">
        <v>1.168873628E9</v>
      </c>
      <c r="L166" s="686"/>
      <c r="M166" s="691"/>
      <c r="N166" s="690" t="s">
        <v>5675</v>
      </c>
      <c r="O166" s="686"/>
      <c r="P166" s="686"/>
      <c r="Q166" s="686"/>
      <c r="R166" s="690"/>
      <c r="S166" s="686"/>
      <c r="T166" s="686"/>
      <c r="U166" s="686"/>
      <c r="V166" s="686"/>
      <c r="W166" s="686"/>
      <c r="X166" s="686"/>
      <c r="Y166" s="691"/>
      <c r="Z166" s="691"/>
      <c r="AA166" s="686"/>
      <c r="AB166" s="686"/>
      <c r="AC166" s="686"/>
      <c r="AD166" s="686"/>
      <c r="AE166" s="713"/>
      <c r="AF166" s="691"/>
      <c r="AG166" s="691"/>
      <c r="AH166" s="709"/>
      <c r="AI166" s="709"/>
      <c r="AJ166" s="709"/>
      <c r="AK166" s="678"/>
      <c r="AL166" s="678"/>
      <c r="AM166" s="686"/>
      <c r="AN166" s="697"/>
      <c r="AO166" s="697"/>
      <c r="AP166" s="691"/>
      <c r="AQ166" s="681"/>
      <c r="AR166" s="681"/>
      <c r="AS166" s="681"/>
      <c r="AT166" s="682"/>
      <c r="AU166" s="798"/>
      <c r="AV166" s="1394"/>
      <c r="AW166" s="1394"/>
    </row>
    <row r="167" ht="21.0" customHeight="1">
      <c r="A167" s="1697">
        <v>164.0</v>
      </c>
      <c r="B167" s="685"/>
      <c r="C167" s="685" t="s">
        <v>6417</v>
      </c>
      <c r="D167" s="757" t="s">
        <v>6418</v>
      </c>
      <c r="E167" s="688">
        <v>36826.0</v>
      </c>
      <c r="F167" s="742">
        <f t="shared" si="26"/>
        <v>22</v>
      </c>
      <c r="G167" s="1113">
        <f t="shared" si="1"/>
        <v>22.99452055</v>
      </c>
      <c r="H167" s="699">
        <v>4.2659916E7</v>
      </c>
      <c r="I167" s="691" t="s">
        <v>391</v>
      </c>
      <c r="J167" s="692" t="s">
        <v>6419</v>
      </c>
      <c r="K167" s="686">
        <v>1.169168204E9</v>
      </c>
      <c r="L167" s="686"/>
      <c r="M167" s="693"/>
      <c r="N167" s="686" t="s">
        <v>5819</v>
      </c>
      <c r="O167" s="686"/>
      <c r="P167" s="686"/>
      <c r="Q167" s="692"/>
      <c r="R167" s="686"/>
      <c r="S167" s="686"/>
      <c r="T167" s="686"/>
      <c r="U167" s="700"/>
      <c r="V167" s="700"/>
      <c r="W167" s="700"/>
      <c r="X167" s="700"/>
      <c r="Y167" s="688"/>
      <c r="Z167" s="688"/>
      <c r="AA167" s="700"/>
      <c r="AB167" s="692"/>
      <c r="AC167" s="700"/>
      <c r="AD167" s="700"/>
      <c r="AE167" s="743"/>
      <c r="AF167" s="688"/>
      <c r="AG167" s="688"/>
      <c r="AH167" s="744"/>
      <c r="AI167" s="744"/>
      <c r="AJ167" s="744"/>
      <c r="AK167" s="678"/>
      <c r="AL167" s="678"/>
      <c r="AM167" s="686"/>
      <c r="AN167" s="697"/>
      <c r="AO167" s="697"/>
      <c r="AP167" s="693"/>
      <c r="AQ167" s="681"/>
      <c r="AR167" s="681"/>
      <c r="AS167" s="681"/>
      <c r="AT167" s="682"/>
      <c r="AU167" s="905"/>
      <c r="AV167" s="1230"/>
      <c r="AW167" s="1230"/>
    </row>
    <row r="168" ht="21.0" customHeight="1">
      <c r="A168" s="1697">
        <v>165.0</v>
      </c>
      <c r="B168" s="668"/>
      <c r="C168" s="685" t="s">
        <v>6420</v>
      </c>
      <c r="D168" s="687" t="s">
        <v>6421</v>
      </c>
      <c r="E168" s="746">
        <v>35378.0</v>
      </c>
      <c r="F168" s="703">
        <v>23.0</v>
      </c>
      <c r="G168" s="1113">
        <f t="shared" si="1"/>
        <v>26.96164384</v>
      </c>
      <c r="H168" s="699">
        <v>4.0127529E7</v>
      </c>
      <c r="I168" s="691" t="s">
        <v>391</v>
      </c>
      <c r="J168" s="686" t="s">
        <v>6422</v>
      </c>
      <c r="K168" s="686">
        <v>1.569612468E9</v>
      </c>
      <c r="L168" s="686"/>
      <c r="M168" s="691"/>
      <c r="N168" s="686" t="s">
        <v>6423</v>
      </c>
      <c r="O168" s="686"/>
      <c r="P168" s="686"/>
      <c r="Q168" s="686"/>
      <c r="R168" s="686"/>
      <c r="S168" s="686"/>
      <c r="T168" s="686"/>
      <c r="U168" s="686"/>
      <c r="V168" s="700"/>
      <c r="W168" s="700"/>
      <c r="X168" s="700"/>
      <c r="Y168" s="688"/>
      <c r="Z168" s="688"/>
      <c r="AA168" s="700"/>
      <c r="AB168" s="700"/>
      <c r="AC168" s="686"/>
      <c r="AD168" s="686"/>
      <c r="AE168" s="743"/>
      <c r="AF168" s="688"/>
      <c r="AG168" s="688"/>
      <c r="AH168" s="744"/>
      <c r="AI168" s="744"/>
      <c r="AJ168" s="744"/>
      <c r="AK168" s="678"/>
      <c r="AL168" s="678"/>
      <c r="AM168" s="686"/>
      <c r="AN168" s="697"/>
      <c r="AO168" s="698">
        <v>44189.0</v>
      </c>
      <c r="AP168" s="689" t="s">
        <v>6945</v>
      </c>
      <c r="AQ168" s="681"/>
      <c r="AR168" s="681"/>
      <c r="AS168" s="681"/>
      <c r="AT168" s="682"/>
      <c r="AU168" s="798"/>
      <c r="AV168" s="1394"/>
      <c r="AW168" s="1394"/>
    </row>
    <row r="169" ht="21.0" customHeight="1">
      <c r="A169" s="1697">
        <v>166.0</v>
      </c>
      <c r="B169" s="668"/>
      <c r="C169" s="685" t="s">
        <v>6424</v>
      </c>
      <c r="D169" s="700" t="s">
        <v>6425</v>
      </c>
      <c r="E169" s="688">
        <v>36160.0</v>
      </c>
      <c r="F169" s="703">
        <f>DATEDIF(E169,TODAY(),"Y")</f>
        <v>24</v>
      </c>
      <c r="G169" s="1113">
        <f t="shared" si="1"/>
        <v>24.81917808</v>
      </c>
      <c r="H169" s="699">
        <v>4.1466326E7</v>
      </c>
      <c r="I169" s="691" t="s">
        <v>391</v>
      </c>
      <c r="J169" s="686" t="s">
        <v>6426</v>
      </c>
      <c r="K169" s="686" t="s">
        <v>6427</v>
      </c>
      <c r="L169" s="686"/>
      <c r="M169" s="691"/>
      <c r="N169" s="686" t="s">
        <v>6428</v>
      </c>
      <c r="O169" s="686"/>
      <c r="P169" s="686"/>
      <c r="Q169" s="686"/>
      <c r="R169" s="686"/>
      <c r="S169" s="686"/>
      <c r="T169" s="686"/>
      <c r="U169" s="686"/>
      <c r="V169" s="686"/>
      <c r="W169" s="686"/>
      <c r="X169" s="686"/>
      <c r="Y169" s="691"/>
      <c r="Z169" s="691"/>
      <c r="AA169" s="686"/>
      <c r="AB169" s="686"/>
      <c r="AC169" s="686"/>
      <c r="AD169" s="686"/>
      <c r="AE169" s="713"/>
      <c r="AF169" s="691"/>
      <c r="AG169" s="691"/>
      <c r="AH169" s="709"/>
      <c r="AI169" s="709"/>
      <c r="AJ169" s="709"/>
      <c r="AK169" s="678"/>
      <c r="AL169" s="678"/>
      <c r="AM169" s="686"/>
      <c r="AN169" s="697"/>
      <c r="AO169" s="697"/>
      <c r="AP169" s="691"/>
      <c r="AQ169" s="681"/>
      <c r="AR169" s="681"/>
      <c r="AS169" s="681"/>
      <c r="AT169" s="682"/>
      <c r="AU169" s="798"/>
      <c r="AV169" s="1394"/>
      <c r="AW169" s="1394"/>
    </row>
    <row r="170" ht="21.0" customHeight="1">
      <c r="A170" s="1697">
        <v>167.0</v>
      </c>
      <c r="B170" s="685"/>
      <c r="C170" s="668" t="s">
        <v>6429</v>
      </c>
      <c r="D170" s="687" t="s">
        <v>6430</v>
      </c>
      <c r="E170" s="688"/>
      <c r="F170" s="703"/>
      <c r="G170" s="1113" t="str">
        <f t="shared" si="1"/>
        <v/>
      </c>
      <c r="H170" s="699"/>
      <c r="I170" s="691"/>
      <c r="J170" s="686"/>
      <c r="K170" s="686" t="s">
        <v>6431</v>
      </c>
      <c r="L170" s="686"/>
      <c r="M170" s="691"/>
      <c r="N170" s="686" t="s">
        <v>6167</v>
      </c>
      <c r="O170" s="686"/>
      <c r="P170" s="686"/>
      <c r="Q170" s="686"/>
      <c r="R170" s="686"/>
      <c r="S170" s="686"/>
      <c r="T170" s="686"/>
      <c r="U170" s="686"/>
      <c r="V170" s="686"/>
      <c r="W170" s="686"/>
      <c r="X170" s="686"/>
      <c r="Y170" s="691"/>
      <c r="Z170" s="691"/>
      <c r="AA170" s="686"/>
      <c r="AB170" s="686"/>
      <c r="AC170" s="686"/>
      <c r="AD170" s="686"/>
      <c r="AE170" s="713"/>
      <c r="AF170" s="691"/>
      <c r="AG170" s="691"/>
      <c r="AH170" s="709"/>
      <c r="AI170" s="709"/>
      <c r="AJ170" s="709"/>
      <c r="AK170" s="678"/>
      <c r="AL170" s="678"/>
      <c r="AM170" s="686"/>
      <c r="AN170" s="697"/>
      <c r="AO170" s="697"/>
      <c r="AP170" s="691"/>
      <c r="AQ170" s="681"/>
      <c r="AR170" s="681"/>
      <c r="AS170" s="681"/>
      <c r="AT170" s="682"/>
      <c r="AU170" s="798"/>
      <c r="AV170" s="1394"/>
      <c r="AW170" s="1394"/>
    </row>
    <row r="171" ht="21.0" customHeight="1">
      <c r="A171" s="1697">
        <v>168.0</v>
      </c>
      <c r="B171" s="685"/>
      <c r="C171" s="668" t="s">
        <v>6432</v>
      </c>
      <c r="D171" s="687" t="s">
        <v>6433</v>
      </c>
      <c r="E171" s="726">
        <v>34464.0</v>
      </c>
      <c r="F171" s="703">
        <f t="shared" ref="F171:F172" si="27">DATEDIF(E171,TODAY(),"Y")</f>
        <v>29</v>
      </c>
      <c r="G171" s="1113">
        <f t="shared" si="1"/>
        <v>29.46575342</v>
      </c>
      <c r="H171" s="699">
        <v>3.8292843E7</v>
      </c>
      <c r="I171" s="691"/>
      <c r="J171" s="686" t="s">
        <v>6434</v>
      </c>
      <c r="K171" s="686">
        <v>1.531149167E9</v>
      </c>
      <c r="L171" s="686"/>
      <c r="M171" s="691"/>
      <c r="N171" s="686" t="s">
        <v>6167</v>
      </c>
      <c r="O171" s="686"/>
      <c r="P171" s="686"/>
      <c r="Q171" s="686"/>
      <c r="R171" s="686"/>
      <c r="S171" s="686"/>
      <c r="T171" s="686"/>
      <c r="U171" s="686"/>
      <c r="V171" s="686"/>
      <c r="W171" s="686"/>
      <c r="X171" s="686"/>
      <c r="Y171" s="691"/>
      <c r="Z171" s="691"/>
      <c r="AA171" s="686"/>
      <c r="AB171" s="686"/>
      <c r="AC171" s="686"/>
      <c r="AD171" s="686"/>
      <c r="AE171" s="713"/>
      <c r="AF171" s="691"/>
      <c r="AG171" s="691"/>
      <c r="AH171" s="709"/>
      <c r="AI171" s="709"/>
      <c r="AJ171" s="709"/>
      <c r="AK171" s="678"/>
      <c r="AL171" s="678"/>
      <c r="AM171" s="686"/>
      <c r="AN171" s="697"/>
      <c r="AO171" s="697"/>
      <c r="AP171" s="691"/>
      <c r="AQ171" s="681"/>
      <c r="AR171" s="681"/>
      <c r="AS171" s="681"/>
      <c r="AT171" s="682"/>
      <c r="AU171" s="798"/>
      <c r="AV171" s="1394"/>
      <c r="AW171" s="1394"/>
    </row>
    <row r="172" ht="21.0" customHeight="1">
      <c r="A172" s="1697">
        <v>169.0</v>
      </c>
      <c r="B172" s="685"/>
      <c r="C172" s="685" t="s">
        <v>6435</v>
      </c>
      <c r="D172" s="686" t="s">
        <v>6436</v>
      </c>
      <c r="E172" s="688">
        <v>37249.0</v>
      </c>
      <c r="F172" s="703">
        <f t="shared" si="27"/>
        <v>21</v>
      </c>
      <c r="G172" s="1113">
        <f t="shared" si="1"/>
        <v>21.83561644</v>
      </c>
      <c r="H172" s="699">
        <v>4.3872452E7</v>
      </c>
      <c r="I172" s="691" t="s">
        <v>391</v>
      </c>
      <c r="J172" s="686" t="s">
        <v>6437</v>
      </c>
      <c r="K172" s="686">
        <v>1.133546041E9</v>
      </c>
      <c r="L172" s="686"/>
      <c r="M172" s="691"/>
      <c r="N172" s="686" t="s">
        <v>6438</v>
      </c>
      <c r="O172" s="686"/>
      <c r="P172" s="686"/>
      <c r="Q172" s="686"/>
      <c r="R172" s="686"/>
      <c r="S172" s="686"/>
      <c r="T172" s="686"/>
      <c r="U172" s="686"/>
      <c r="V172" s="686"/>
      <c r="W172" s="686"/>
      <c r="X172" s="686"/>
      <c r="Y172" s="691"/>
      <c r="Z172" s="691"/>
      <c r="AA172" s="686"/>
      <c r="AB172" s="686"/>
      <c r="AC172" s="686"/>
      <c r="AD172" s="686"/>
      <c r="AE172" s="713"/>
      <c r="AF172" s="691"/>
      <c r="AG172" s="691"/>
      <c r="AH172" s="709"/>
      <c r="AI172" s="709"/>
      <c r="AJ172" s="709"/>
      <c r="AK172" s="678"/>
      <c r="AL172" s="678"/>
      <c r="AM172" s="686"/>
      <c r="AN172" s="697"/>
      <c r="AO172" s="697"/>
      <c r="AP172" s="691"/>
      <c r="AQ172" s="681"/>
      <c r="AR172" s="681"/>
      <c r="AS172" s="681"/>
      <c r="AT172" s="682"/>
      <c r="AU172" s="798"/>
      <c r="AV172" s="1394"/>
      <c r="AW172" s="1394"/>
    </row>
    <row r="173" ht="21.0" customHeight="1">
      <c r="A173" s="1697">
        <v>170.0</v>
      </c>
      <c r="B173" s="668"/>
      <c r="C173" s="685" t="s">
        <v>6439</v>
      </c>
      <c r="D173" s="700" t="s">
        <v>6440</v>
      </c>
      <c r="E173" s="689"/>
      <c r="F173" s="694"/>
      <c r="G173" s="1113" t="str">
        <f t="shared" si="1"/>
        <v/>
      </c>
      <c r="H173" s="684" t="s">
        <v>569</v>
      </c>
      <c r="I173" s="737" t="s">
        <v>3864</v>
      </c>
      <c r="J173" s="690" t="s">
        <v>6441</v>
      </c>
      <c r="K173" s="690" t="s">
        <v>6442</v>
      </c>
      <c r="L173" s="686"/>
      <c r="M173" s="691"/>
      <c r="N173" s="690" t="s">
        <v>6443</v>
      </c>
      <c r="O173" s="686"/>
      <c r="P173" s="686"/>
      <c r="Q173" s="686"/>
      <c r="R173" s="690"/>
      <c r="S173" s="686"/>
      <c r="T173" s="686"/>
      <c r="U173" s="686"/>
      <c r="V173" s="686"/>
      <c r="W173" s="686"/>
      <c r="X173" s="686"/>
      <c r="Y173" s="691"/>
      <c r="Z173" s="691"/>
      <c r="AA173" s="686"/>
      <c r="AB173" s="686"/>
      <c r="AC173" s="686"/>
      <c r="AD173" s="686"/>
      <c r="AE173" s="713"/>
      <c r="AF173" s="691"/>
      <c r="AG173" s="691"/>
      <c r="AH173" s="709"/>
      <c r="AI173" s="709"/>
      <c r="AJ173" s="709"/>
      <c r="AK173" s="678"/>
      <c r="AL173" s="678"/>
      <c r="AM173" s="686"/>
      <c r="AN173" s="697"/>
      <c r="AO173" s="697"/>
      <c r="AP173" s="691"/>
      <c r="AQ173" s="681"/>
      <c r="AR173" s="681"/>
      <c r="AS173" s="681"/>
      <c r="AT173" s="682"/>
      <c r="AU173" s="798"/>
      <c r="AV173" s="1394"/>
      <c r="AW173" s="1394"/>
    </row>
    <row r="174" ht="21.0" customHeight="1">
      <c r="A174" s="1696">
        <v>171.0</v>
      </c>
      <c r="B174" s="668"/>
      <c r="C174" s="685" t="s">
        <v>6444</v>
      </c>
      <c r="D174" s="700" t="s">
        <v>6445</v>
      </c>
      <c r="E174" s="688">
        <v>33682.0</v>
      </c>
      <c r="F174" s="694">
        <f t="shared" ref="F174:F176" si="28">DATEDIF(E174,TODAY(),"Y")</f>
        <v>31</v>
      </c>
      <c r="G174" s="1113">
        <f t="shared" si="1"/>
        <v>31.60821918</v>
      </c>
      <c r="H174" s="684">
        <v>3.6825573E7</v>
      </c>
      <c r="I174" s="691" t="s">
        <v>391</v>
      </c>
      <c r="J174" s="690" t="s">
        <v>6446</v>
      </c>
      <c r="K174" s="690">
        <v>1.567430121E9</v>
      </c>
      <c r="L174" s="686"/>
      <c r="M174" s="691"/>
      <c r="N174" s="690" t="s">
        <v>6447</v>
      </c>
      <c r="O174" s="686"/>
      <c r="P174" s="686"/>
      <c r="Q174" s="686"/>
      <c r="R174" s="690"/>
      <c r="S174" s="686"/>
      <c r="T174" s="686"/>
      <c r="U174" s="686"/>
      <c r="V174" s="686"/>
      <c r="W174" s="686"/>
      <c r="X174" s="686"/>
      <c r="Y174" s="691"/>
      <c r="Z174" s="691"/>
      <c r="AA174" s="686"/>
      <c r="AB174" s="686"/>
      <c r="AC174" s="686"/>
      <c r="AD174" s="686"/>
      <c r="AE174" s="713"/>
      <c r="AF174" s="691"/>
      <c r="AG174" s="691"/>
      <c r="AH174" s="709"/>
      <c r="AI174" s="709"/>
      <c r="AJ174" s="709"/>
      <c r="AK174" s="678"/>
      <c r="AL174" s="678"/>
      <c r="AM174" s="686"/>
      <c r="AN174" s="697"/>
      <c r="AO174" s="697"/>
      <c r="AP174" s="691"/>
      <c r="AQ174" s="681"/>
      <c r="AR174" s="681"/>
      <c r="AS174" s="681"/>
      <c r="AT174" s="682"/>
      <c r="AU174" s="798"/>
      <c r="AV174" s="1394"/>
      <c r="AW174" s="1394"/>
    </row>
    <row r="175" ht="21.0" customHeight="1">
      <c r="A175" s="1697">
        <v>172.0</v>
      </c>
      <c r="B175" s="685"/>
      <c r="C175" s="685" t="s">
        <v>6449</v>
      </c>
      <c r="D175" s="700" t="s">
        <v>6450</v>
      </c>
      <c r="E175" s="688">
        <v>36248.0</v>
      </c>
      <c r="F175" s="703">
        <f t="shared" si="28"/>
        <v>24</v>
      </c>
      <c r="G175" s="1113">
        <f t="shared" si="1"/>
        <v>24.57808219</v>
      </c>
      <c r="H175" s="699">
        <v>4.182486E7</v>
      </c>
      <c r="I175" s="691" t="s">
        <v>391</v>
      </c>
      <c r="J175" s="686" t="s">
        <v>6451</v>
      </c>
      <c r="K175" s="686">
        <v>1.5262407E9</v>
      </c>
      <c r="L175" s="686"/>
      <c r="M175" s="691"/>
      <c r="N175" s="686" t="s">
        <v>5819</v>
      </c>
      <c r="O175" s="686"/>
      <c r="P175" s="686"/>
      <c r="Q175" s="686"/>
      <c r="R175" s="686"/>
      <c r="S175" s="686"/>
      <c r="T175" s="686"/>
      <c r="U175" s="686"/>
      <c r="V175" s="686"/>
      <c r="W175" s="686"/>
      <c r="X175" s="686"/>
      <c r="Y175" s="691"/>
      <c r="Z175" s="691"/>
      <c r="AA175" s="686"/>
      <c r="AB175" s="686"/>
      <c r="AC175" s="686"/>
      <c r="AD175" s="686"/>
      <c r="AE175" s="713"/>
      <c r="AF175" s="691"/>
      <c r="AG175" s="691"/>
      <c r="AH175" s="709"/>
      <c r="AI175" s="709"/>
      <c r="AJ175" s="709"/>
      <c r="AK175" s="678"/>
      <c r="AL175" s="678"/>
      <c r="AM175" s="686"/>
      <c r="AN175" s="697"/>
      <c r="AO175" s="697"/>
      <c r="AP175" s="691"/>
      <c r="AQ175" s="681"/>
      <c r="AR175" s="681"/>
      <c r="AS175" s="681"/>
      <c r="AT175" s="682"/>
      <c r="AU175" s="798"/>
      <c r="AV175" s="1394"/>
      <c r="AW175" s="1394"/>
    </row>
    <row r="176" ht="21.0" customHeight="1">
      <c r="A176" s="1697">
        <v>173.0</v>
      </c>
      <c r="B176" s="685"/>
      <c r="C176" s="685" t="s">
        <v>6452</v>
      </c>
      <c r="D176" s="700" t="s">
        <v>6453</v>
      </c>
      <c r="E176" s="688">
        <v>37069.0</v>
      </c>
      <c r="F176" s="703">
        <f t="shared" si="28"/>
        <v>22</v>
      </c>
      <c r="G176" s="1113">
        <f t="shared" si="1"/>
        <v>22.32876712</v>
      </c>
      <c r="H176" s="699">
        <v>4.3534267E7</v>
      </c>
      <c r="I176" s="691"/>
      <c r="J176" s="686" t="s">
        <v>6454</v>
      </c>
      <c r="K176" s="686">
        <v>1.121615167E9</v>
      </c>
      <c r="L176" s="686"/>
      <c r="M176" s="691"/>
      <c r="N176" s="686" t="s">
        <v>2092</v>
      </c>
      <c r="O176" s="686"/>
      <c r="P176" s="686"/>
      <c r="Q176" s="686"/>
      <c r="R176" s="686"/>
      <c r="S176" s="686"/>
      <c r="T176" s="686"/>
      <c r="U176" s="686"/>
      <c r="V176" s="686"/>
      <c r="W176" s="686"/>
      <c r="X176" s="686"/>
      <c r="Y176" s="691"/>
      <c r="Z176" s="691"/>
      <c r="AA176" s="686"/>
      <c r="AB176" s="686"/>
      <c r="AC176" s="686"/>
      <c r="AD176" s="686"/>
      <c r="AE176" s="713"/>
      <c r="AF176" s="691"/>
      <c r="AG176" s="691"/>
      <c r="AH176" s="709"/>
      <c r="AI176" s="709"/>
      <c r="AJ176" s="709"/>
      <c r="AK176" s="678"/>
      <c r="AL176" s="678"/>
      <c r="AM176" s="686"/>
      <c r="AN176" s="697"/>
      <c r="AO176" s="697"/>
      <c r="AP176" s="691"/>
      <c r="AQ176" s="681"/>
      <c r="AR176" s="681"/>
      <c r="AS176" s="681"/>
      <c r="AT176" s="682"/>
      <c r="AU176" s="798"/>
      <c r="AV176" s="1394"/>
      <c r="AW176" s="1394"/>
    </row>
    <row r="177" ht="21.0" customHeight="1">
      <c r="A177" s="1697">
        <v>174.0</v>
      </c>
      <c r="B177" s="685"/>
      <c r="C177" s="685" t="s">
        <v>6455</v>
      </c>
      <c r="D177" s="758" t="s">
        <v>6456</v>
      </c>
      <c r="E177" s="756">
        <v>36656.0</v>
      </c>
      <c r="F177" s="694">
        <f>2020-2000</f>
        <v>20</v>
      </c>
      <c r="G177" s="1113">
        <f t="shared" si="1"/>
        <v>23.46027397</v>
      </c>
      <c r="H177" s="684">
        <v>5.95225338E8</v>
      </c>
      <c r="I177" s="689" t="s">
        <v>6139</v>
      </c>
      <c r="J177" s="730" t="s">
        <v>6457</v>
      </c>
      <c r="K177" s="690" t="s">
        <v>6458</v>
      </c>
      <c r="L177" s="686"/>
      <c r="M177" s="691"/>
      <c r="N177" s="690" t="s">
        <v>6459</v>
      </c>
      <c r="O177" s="686"/>
      <c r="P177" s="686"/>
      <c r="Q177" s="686"/>
      <c r="R177" s="690"/>
      <c r="S177" s="686"/>
      <c r="T177" s="686"/>
      <c r="U177" s="686"/>
      <c r="V177" s="686"/>
      <c r="W177" s="686"/>
      <c r="X177" s="686"/>
      <c r="Y177" s="691"/>
      <c r="Z177" s="691"/>
      <c r="AA177" s="686"/>
      <c r="AB177" s="686"/>
      <c r="AC177" s="686"/>
      <c r="AD177" s="686"/>
      <c r="AE177" s="713"/>
      <c r="AF177" s="691"/>
      <c r="AG177" s="691"/>
      <c r="AH177" s="709"/>
      <c r="AI177" s="709"/>
      <c r="AJ177" s="709"/>
      <c r="AK177" s="678"/>
      <c r="AL177" s="678"/>
      <c r="AM177" s="686"/>
      <c r="AN177" s="697"/>
      <c r="AO177" s="698"/>
      <c r="AP177" s="691"/>
      <c r="AQ177" s="681"/>
      <c r="AR177" s="681"/>
      <c r="AS177" s="681"/>
      <c r="AT177" s="682"/>
      <c r="AU177" s="798"/>
      <c r="AV177" s="1394"/>
      <c r="AW177" s="1394"/>
    </row>
    <row r="178" ht="21.0" customHeight="1">
      <c r="A178" s="1697">
        <v>175.0</v>
      </c>
      <c r="B178" s="685"/>
      <c r="C178" s="685" t="s">
        <v>6461</v>
      </c>
      <c r="D178" s="700" t="s">
        <v>6462</v>
      </c>
      <c r="E178" s="735">
        <v>30532.0</v>
      </c>
      <c r="F178" s="694">
        <f t="shared" ref="F178:F182" si="29">DATEDIF(E178,TODAY(),"Y")</f>
        <v>40</v>
      </c>
      <c r="G178" s="1113">
        <f t="shared" si="1"/>
        <v>40.23835616</v>
      </c>
      <c r="H178" s="684">
        <v>3.0410422E7</v>
      </c>
      <c r="I178" s="691" t="s">
        <v>391</v>
      </c>
      <c r="J178" s="690" t="s">
        <v>6463</v>
      </c>
      <c r="K178" s="690">
        <v>1.130680408E9</v>
      </c>
      <c r="L178" s="686"/>
      <c r="M178" s="691"/>
      <c r="N178" s="690" t="s">
        <v>6464</v>
      </c>
      <c r="O178" s="686"/>
      <c r="P178" s="686"/>
      <c r="Q178" s="686"/>
      <c r="R178" s="690"/>
      <c r="S178" s="686"/>
      <c r="T178" s="686"/>
      <c r="U178" s="686"/>
      <c r="V178" s="686"/>
      <c r="W178" s="686"/>
      <c r="X178" s="686"/>
      <c r="Y178" s="691"/>
      <c r="Z178" s="691"/>
      <c r="AA178" s="686"/>
      <c r="AB178" s="686"/>
      <c r="AC178" s="686"/>
      <c r="AD178" s="686"/>
      <c r="AE178" s="713"/>
      <c r="AF178" s="691"/>
      <c r="AG178" s="691"/>
      <c r="AH178" s="709"/>
      <c r="AI178" s="709"/>
      <c r="AJ178" s="709"/>
      <c r="AK178" s="678"/>
      <c r="AL178" s="678"/>
      <c r="AM178" s="686"/>
      <c r="AN178" s="697"/>
      <c r="AO178" s="697"/>
      <c r="AP178" s="691"/>
      <c r="AQ178" s="681"/>
      <c r="AR178" s="681"/>
      <c r="AS178" s="681"/>
      <c r="AT178" s="682"/>
      <c r="AU178" s="798"/>
      <c r="AV178" s="1394"/>
      <c r="AW178" s="1394"/>
    </row>
    <row r="179" ht="21.0" customHeight="1">
      <c r="A179" s="1697">
        <v>176.0</v>
      </c>
      <c r="B179" s="685"/>
      <c r="C179" s="685" t="s">
        <v>6465</v>
      </c>
      <c r="D179" s="700" t="s">
        <v>6466</v>
      </c>
      <c r="E179" s="688">
        <v>36716.0</v>
      </c>
      <c r="F179" s="703">
        <f t="shared" si="29"/>
        <v>23</v>
      </c>
      <c r="G179" s="1113">
        <f t="shared" si="1"/>
        <v>23.29589041</v>
      </c>
      <c r="H179" s="699">
        <v>4.2720425E7</v>
      </c>
      <c r="I179" s="691"/>
      <c r="J179" s="686" t="s">
        <v>6467</v>
      </c>
      <c r="K179" s="686">
        <v>1.538010016E9</v>
      </c>
      <c r="L179" s="686"/>
      <c r="M179" s="691"/>
      <c r="N179" s="686" t="s">
        <v>2092</v>
      </c>
      <c r="O179" s="686"/>
      <c r="P179" s="686"/>
      <c r="Q179" s="686"/>
      <c r="R179" s="686"/>
      <c r="S179" s="686"/>
      <c r="T179" s="686"/>
      <c r="U179" s="686"/>
      <c r="V179" s="686"/>
      <c r="W179" s="686"/>
      <c r="X179" s="686"/>
      <c r="Y179" s="691"/>
      <c r="Z179" s="691"/>
      <c r="AA179" s="686"/>
      <c r="AB179" s="686"/>
      <c r="AC179" s="686"/>
      <c r="AD179" s="686"/>
      <c r="AE179" s="713"/>
      <c r="AF179" s="691"/>
      <c r="AG179" s="691"/>
      <c r="AH179" s="709"/>
      <c r="AI179" s="709"/>
      <c r="AJ179" s="709"/>
      <c r="AK179" s="678"/>
      <c r="AL179" s="678"/>
      <c r="AM179" s="686"/>
      <c r="AN179" s="697"/>
      <c r="AO179" s="697"/>
      <c r="AP179" s="691"/>
      <c r="AQ179" s="681"/>
      <c r="AR179" s="681"/>
      <c r="AS179" s="681"/>
      <c r="AT179" s="682"/>
      <c r="AU179" s="798"/>
      <c r="AV179" s="1394"/>
      <c r="AW179" s="1394"/>
    </row>
    <row r="180" ht="21.0" customHeight="1">
      <c r="A180" s="1697">
        <v>177.0</v>
      </c>
      <c r="B180" s="685"/>
      <c r="C180" s="685" t="s">
        <v>6468</v>
      </c>
      <c r="D180" s="700" t="s">
        <v>6469</v>
      </c>
      <c r="E180" s="688">
        <v>31638.0</v>
      </c>
      <c r="F180" s="703">
        <f t="shared" si="29"/>
        <v>37</v>
      </c>
      <c r="G180" s="1113">
        <f t="shared" si="1"/>
        <v>37.20821918</v>
      </c>
      <c r="H180" s="699">
        <v>3.2554102E7</v>
      </c>
      <c r="I180" s="691"/>
      <c r="J180" s="686" t="s">
        <v>6470</v>
      </c>
      <c r="K180" s="686">
        <v>1.161458425E9</v>
      </c>
      <c r="L180" s="686"/>
      <c r="M180" s="691"/>
      <c r="N180" s="686" t="s">
        <v>6471</v>
      </c>
      <c r="O180" s="686"/>
      <c r="P180" s="686"/>
      <c r="Q180" s="686"/>
      <c r="R180" s="686"/>
      <c r="S180" s="686"/>
      <c r="T180" s="686"/>
      <c r="U180" s="686"/>
      <c r="V180" s="686"/>
      <c r="W180" s="686"/>
      <c r="X180" s="686"/>
      <c r="Y180" s="691"/>
      <c r="Z180" s="691"/>
      <c r="AA180" s="686"/>
      <c r="AB180" s="686"/>
      <c r="AC180" s="686"/>
      <c r="AD180" s="686"/>
      <c r="AE180" s="713"/>
      <c r="AF180" s="691"/>
      <c r="AG180" s="691"/>
      <c r="AH180" s="709"/>
      <c r="AI180" s="709"/>
      <c r="AJ180" s="709"/>
      <c r="AK180" s="678"/>
      <c r="AL180" s="678"/>
      <c r="AM180" s="686"/>
      <c r="AN180" s="697"/>
      <c r="AO180" s="697"/>
      <c r="AP180" s="691"/>
      <c r="AQ180" s="681"/>
      <c r="AR180" s="681"/>
      <c r="AS180" s="681"/>
      <c r="AT180" s="682"/>
      <c r="AU180" s="798"/>
      <c r="AV180" s="1394"/>
      <c r="AW180" s="1394"/>
    </row>
    <row r="181" ht="21.0" customHeight="1">
      <c r="A181" s="1697">
        <v>178.0</v>
      </c>
      <c r="B181" s="685"/>
      <c r="C181" s="685" t="s">
        <v>6472</v>
      </c>
      <c r="D181" s="700" t="s">
        <v>6473</v>
      </c>
      <c r="E181" s="688">
        <v>35142.0</v>
      </c>
      <c r="F181" s="694">
        <f t="shared" si="29"/>
        <v>27</v>
      </c>
      <c r="G181" s="1113">
        <f t="shared" si="1"/>
        <v>27.60821918</v>
      </c>
      <c r="H181" s="684">
        <v>9.5472932E7</v>
      </c>
      <c r="I181" s="689" t="s">
        <v>2911</v>
      </c>
      <c r="J181" s="690" t="s">
        <v>6474</v>
      </c>
      <c r="K181" s="690">
        <v>1.12281644E9</v>
      </c>
      <c r="L181" s="686"/>
      <c r="M181" s="691"/>
      <c r="N181" s="690" t="s">
        <v>6475</v>
      </c>
      <c r="O181" s="686"/>
      <c r="P181" s="686"/>
      <c r="Q181" s="686"/>
      <c r="R181" s="690"/>
      <c r="S181" s="686"/>
      <c r="T181" s="686"/>
      <c r="U181" s="686"/>
      <c r="V181" s="686"/>
      <c r="W181" s="686"/>
      <c r="X181" s="686"/>
      <c r="Y181" s="691"/>
      <c r="Z181" s="691"/>
      <c r="AA181" s="686"/>
      <c r="AB181" s="686"/>
      <c r="AC181" s="686"/>
      <c r="AD181" s="686"/>
      <c r="AE181" s="713"/>
      <c r="AF181" s="691"/>
      <c r="AG181" s="691"/>
      <c r="AH181" s="709"/>
      <c r="AI181" s="709"/>
      <c r="AJ181" s="709"/>
      <c r="AK181" s="678"/>
      <c r="AL181" s="678"/>
      <c r="AM181" s="686"/>
      <c r="AN181" s="697"/>
      <c r="AO181" s="697"/>
      <c r="AP181" s="691"/>
      <c r="AQ181" s="681"/>
      <c r="AR181" s="681"/>
      <c r="AS181" s="681"/>
      <c r="AT181" s="682"/>
      <c r="AU181" s="798"/>
      <c r="AV181" s="1394"/>
      <c r="AW181" s="1394"/>
    </row>
    <row r="182" ht="21.0" customHeight="1">
      <c r="A182" s="1697">
        <v>179.0</v>
      </c>
      <c r="B182" s="685"/>
      <c r="C182" s="759" t="s">
        <v>6477</v>
      </c>
      <c r="D182" s="731" t="s">
        <v>6478</v>
      </c>
      <c r="E182" s="688">
        <v>36322.0</v>
      </c>
      <c r="F182" s="708">
        <f t="shared" si="29"/>
        <v>24</v>
      </c>
      <c r="G182" s="1113">
        <f t="shared" si="1"/>
        <v>24.37534247</v>
      </c>
      <c r="H182" s="684" t="s">
        <v>579</v>
      </c>
      <c r="I182" s="689" t="s">
        <v>6139</v>
      </c>
      <c r="J182" s="690" t="s">
        <v>6479</v>
      </c>
      <c r="K182" s="690">
        <v>1.136944092E9</v>
      </c>
      <c r="L182" s="686"/>
      <c r="M182" s="691"/>
      <c r="N182" s="690" t="s">
        <v>6480</v>
      </c>
      <c r="O182" s="686"/>
      <c r="P182" s="686"/>
      <c r="Q182" s="686"/>
      <c r="R182" s="690"/>
      <c r="S182" s="686"/>
      <c r="T182" s="700"/>
      <c r="U182" s="700"/>
      <c r="V182" s="700"/>
      <c r="W182" s="700"/>
      <c r="X182" s="700"/>
      <c r="Y182" s="688"/>
      <c r="Z182" s="688"/>
      <c r="AA182" s="700"/>
      <c r="AB182" s="700"/>
      <c r="AC182" s="700"/>
      <c r="AD182" s="700"/>
      <c r="AE182" s="743"/>
      <c r="AF182" s="688"/>
      <c r="AG182" s="688"/>
      <c r="AH182" s="744"/>
      <c r="AI182" s="744"/>
      <c r="AJ182" s="744"/>
      <c r="AK182" s="678"/>
      <c r="AL182" s="678"/>
      <c r="AM182" s="700"/>
      <c r="AN182" s="697"/>
      <c r="AO182" s="697"/>
      <c r="AP182" s="693"/>
      <c r="AQ182" s="681"/>
      <c r="AR182" s="681"/>
      <c r="AS182" s="681"/>
      <c r="AT182" s="682"/>
      <c r="AU182" s="905"/>
      <c r="AV182" s="1230"/>
      <c r="AW182" s="1230"/>
    </row>
    <row r="183" ht="21.0" customHeight="1">
      <c r="A183" s="1697">
        <v>180.0</v>
      </c>
      <c r="B183" s="685"/>
      <c r="C183" s="668" t="s">
        <v>6481</v>
      </c>
      <c r="D183" s="687" t="s">
        <v>6482</v>
      </c>
      <c r="E183" s="726">
        <v>35309.0</v>
      </c>
      <c r="F183" s="703">
        <f>2020-1996</f>
        <v>24</v>
      </c>
      <c r="G183" s="1113">
        <f t="shared" si="1"/>
        <v>27.15068493</v>
      </c>
      <c r="H183" s="711">
        <v>3.9920092E7</v>
      </c>
      <c r="I183" s="691" t="s">
        <v>391</v>
      </c>
      <c r="J183" s="686" t="s">
        <v>6483</v>
      </c>
      <c r="K183" s="686">
        <v>1.534590555E9</v>
      </c>
      <c r="L183" s="686"/>
      <c r="M183" s="691"/>
      <c r="N183" s="686" t="s">
        <v>6484</v>
      </c>
      <c r="O183" s="686"/>
      <c r="P183" s="686"/>
      <c r="Q183" s="686"/>
      <c r="R183" s="686"/>
      <c r="S183" s="686"/>
      <c r="T183" s="686"/>
      <c r="U183" s="700"/>
      <c r="V183" s="700"/>
      <c r="W183" s="700"/>
      <c r="X183" s="700"/>
      <c r="Y183" s="688"/>
      <c r="Z183" s="688"/>
      <c r="AA183" s="700"/>
      <c r="AB183" s="700"/>
      <c r="AC183" s="700"/>
      <c r="AD183" s="700"/>
      <c r="AE183" s="743"/>
      <c r="AF183" s="688"/>
      <c r="AG183" s="688"/>
      <c r="AH183" s="744"/>
      <c r="AI183" s="744"/>
      <c r="AJ183" s="744"/>
      <c r="AK183" s="678"/>
      <c r="AL183" s="678"/>
      <c r="AM183" s="700"/>
      <c r="AN183" s="700"/>
      <c r="AO183" s="698">
        <v>44075.0</v>
      </c>
      <c r="AP183" s="689" t="s">
        <v>6956</v>
      </c>
      <c r="AQ183" s="681"/>
      <c r="AR183" s="681"/>
      <c r="AS183" s="681"/>
      <c r="AT183" s="682"/>
      <c r="AU183" s="798"/>
      <c r="AV183" s="1394"/>
      <c r="AW183" s="1394"/>
    </row>
    <row r="184" ht="21.0" customHeight="1">
      <c r="A184" s="1696">
        <v>181.0</v>
      </c>
      <c r="B184" s="685"/>
      <c r="C184" s="723" t="s">
        <v>6486</v>
      </c>
      <c r="D184" s="700" t="s">
        <v>6487</v>
      </c>
      <c r="E184" s="726">
        <v>34295.0</v>
      </c>
      <c r="F184" s="703">
        <v>23.0</v>
      </c>
      <c r="G184" s="1113">
        <f t="shared" si="1"/>
        <v>29.92876712</v>
      </c>
      <c r="H184" s="699">
        <v>3.8028846E7</v>
      </c>
      <c r="I184" s="689" t="s">
        <v>391</v>
      </c>
      <c r="J184" s="686" t="s">
        <v>6488</v>
      </c>
      <c r="K184" s="686" t="s">
        <v>6489</v>
      </c>
      <c r="L184" s="686"/>
      <c r="M184" s="691"/>
      <c r="N184" s="686" t="s">
        <v>6490</v>
      </c>
      <c r="O184" s="686"/>
      <c r="P184" s="686"/>
      <c r="Q184" s="686"/>
      <c r="R184" s="690"/>
      <c r="S184" s="686"/>
      <c r="T184" s="686"/>
      <c r="U184" s="686"/>
      <c r="V184" s="686"/>
      <c r="W184" s="686"/>
      <c r="X184" s="686"/>
      <c r="Y184" s="691"/>
      <c r="Z184" s="691"/>
      <c r="AA184" s="686"/>
      <c r="AB184" s="686"/>
      <c r="AC184" s="686"/>
      <c r="AD184" s="686"/>
      <c r="AE184" s="713"/>
      <c r="AF184" s="691"/>
      <c r="AG184" s="691"/>
      <c r="AH184" s="709"/>
      <c r="AI184" s="709"/>
      <c r="AJ184" s="709"/>
      <c r="AK184" s="678"/>
      <c r="AL184" s="678"/>
      <c r="AM184" s="686"/>
      <c r="AN184" s="697"/>
      <c r="AO184" s="697"/>
      <c r="AP184" s="691"/>
      <c r="AQ184" s="681"/>
      <c r="AR184" s="681"/>
      <c r="AS184" s="681"/>
      <c r="AT184" s="682"/>
      <c r="AU184" s="798"/>
      <c r="AV184" s="1394"/>
      <c r="AW184" s="1394"/>
    </row>
    <row r="185" ht="21.0" customHeight="1">
      <c r="A185" s="1697">
        <v>182.0</v>
      </c>
      <c r="B185" s="759"/>
      <c r="C185" s="685" t="s">
        <v>6491</v>
      </c>
      <c r="D185" s="700" t="s">
        <v>6492</v>
      </c>
      <c r="E185" s="688">
        <v>33299.0</v>
      </c>
      <c r="F185" s="703">
        <f t="shared" ref="F185:F187" si="30">DATEDIF(E185,TODAY(),"Y")</f>
        <v>32</v>
      </c>
      <c r="G185" s="1113">
        <f t="shared" si="1"/>
        <v>32.65753425</v>
      </c>
      <c r="H185" s="699">
        <v>3.5962254E7</v>
      </c>
      <c r="I185" s="689" t="s">
        <v>391</v>
      </c>
      <c r="J185" s="686" t="s">
        <v>6493</v>
      </c>
      <c r="K185" s="686">
        <v>1.134328185E9</v>
      </c>
      <c r="L185" s="686"/>
      <c r="M185" s="691"/>
      <c r="N185" s="686" t="s">
        <v>6494</v>
      </c>
      <c r="O185" s="686"/>
      <c r="P185" s="686"/>
      <c r="Q185" s="686"/>
      <c r="R185" s="686"/>
      <c r="S185" s="686"/>
      <c r="T185" s="686"/>
      <c r="U185" s="686"/>
      <c r="V185" s="686"/>
      <c r="W185" s="686"/>
      <c r="X185" s="686"/>
      <c r="Y185" s="691"/>
      <c r="Z185" s="691"/>
      <c r="AA185" s="686"/>
      <c r="AB185" s="686"/>
      <c r="AC185" s="686"/>
      <c r="AD185" s="686"/>
      <c r="AE185" s="713"/>
      <c r="AF185" s="691"/>
      <c r="AG185" s="691"/>
      <c r="AH185" s="709"/>
      <c r="AI185" s="709"/>
      <c r="AJ185" s="709"/>
      <c r="AK185" s="678"/>
      <c r="AL185" s="678"/>
      <c r="AM185" s="686"/>
      <c r="AN185" s="697"/>
      <c r="AO185" s="697"/>
      <c r="AP185" s="691"/>
      <c r="AQ185" s="681"/>
      <c r="AR185" s="681"/>
      <c r="AS185" s="681"/>
      <c r="AT185" s="682"/>
      <c r="AU185" s="798"/>
      <c r="AV185" s="1394"/>
      <c r="AW185" s="1394"/>
    </row>
    <row r="186" ht="21.0" customHeight="1">
      <c r="A186" s="1697">
        <v>183.0</v>
      </c>
      <c r="B186" s="723"/>
      <c r="C186" s="685" t="s">
        <v>6495</v>
      </c>
      <c r="D186" s="700" t="s">
        <v>6496</v>
      </c>
      <c r="E186" s="688">
        <v>35515.0</v>
      </c>
      <c r="F186" s="694">
        <f t="shared" si="30"/>
        <v>26</v>
      </c>
      <c r="G186" s="1113">
        <f t="shared" si="1"/>
        <v>26.58630137</v>
      </c>
      <c r="H186" s="684">
        <v>4.0242305E7</v>
      </c>
      <c r="I186" s="689" t="s">
        <v>391</v>
      </c>
      <c r="J186" s="690" t="s">
        <v>6497</v>
      </c>
      <c r="K186" s="690">
        <v>1.16218159E9</v>
      </c>
      <c r="L186" s="686"/>
      <c r="M186" s="691"/>
      <c r="N186" s="690" t="s">
        <v>6498</v>
      </c>
      <c r="O186" s="686"/>
      <c r="P186" s="686"/>
      <c r="Q186" s="686"/>
      <c r="R186" s="690"/>
      <c r="S186" s="686"/>
      <c r="T186" s="686"/>
      <c r="U186" s="686"/>
      <c r="V186" s="686"/>
      <c r="W186" s="686"/>
      <c r="X186" s="686"/>
      <c r="Y186" s="691"/>
      <c r="Z186" s="691"/>
      <c r="AA186" s="686"/>
      <c r="AB186" s="686"/>
      <c r="AC186" s="686"/>
      <c r="AD186" s="686"/>
      <c r="AE186" s="713"/>
      <c r="AF186" s="691"/>
      <c r="AG186" s="691"/>
      <c r="AH186" s="709"/>
      <c r="AI186" s="709"/>
      <c r="AJ186" s="709"/>
      <c r="AK186" s="678"/>
      <c r="AL186" s="678"/>
      <c r="AM186" s="686"/>
      <c r="AN186" s="697"/>
      <c r="AO186" s="697"/>
      <c r="AP186" s="691"/>
      <c r="AQ186" s="681"/>
      <c r="AR186" s="681"/>
      <c r="AS186" s="681"/>
      <c r="AT186" s="682"/>
      <c r="AU186" s="798"/>
      <c r="AV186" s="1394"/>
      <c r="AW186" s="1394"/>
    </row>
    <row r="187" ht="21.0" customHeight="1">
      <c r="A187" s="1697">
        <v>184.0</v>
      </c>
      <c r="B187" s="685"/>
      <c r="C187" s="668" t="s">
        <v>6500</v>
      </c>
      <c r="D187" s="687" t="s">
        <v>6501</v>
      </c>
      <c r="E187" s="688">
        <v>33876.0</v>
      </c>
      <c r="F187" s="703">
        <f t="shared" si="30"/>
        <v>31</v>
      </c>
      <c r="G187" s="1113">
        <f t="shared" si="1"/>
        <v>31.07671233</v>
      </c>
      <c r="H187" s="699">
        <v>3.6835512E7</v>
      </c>
      <c r="I187" s="689" t="s">
        <v>391</v>
      </c>
      <c r="J187" s="686" t="s">
        <v>6502</v>
      </c>
      <c r="K187" s="686">
        <v>1.134211374E9</v>
      </c>
      <c r="L187" s="686"/>
      <c r="M187" s="691"/>
      <c r="N187" s="686" t="s">
        <v>6503</v>
      </c>
      <c r="O187" s="686"/>
      <c r="P187" s="686"/>
      <c r="Q187" s="686"/>
      <c r="R187" s="686"/>
      <c r="S187" s="686"/>
      <c r="T187" s="686"/>
      <c r="U187" s="686"/>
      <c r="V187" s="686"/>
      <c r="W187" s="686"/>
      <c r="X187" s="686"/>
      <c r="Y187" s="691"/>
      <c r="Z187" s="691"/>
      <c r="AA187" s="686"/>
      <c r="AB187" s="686"/>
      <c r="AC187" s="686"/>
      <c r="AD187" s="686"/>
      <c r="AE187" s="713"/>
      <c r="AF187" s="691"/>
      <c r="AG187" s="691"/>
      <c r="AH187" s="709"/>
      <c r="AI187" s="709"/>
      <c r="AJ187" s="709"/>
      <c r="AK187" s="678"/>
      <c r="AL187" s="678"/>
      <c r="AM187" s="686"/>
      <c r="AN187" s="697"/>
      <c r="AO187" s="697"/>
      <c r="AP187" s="691"/>
      <c r="AQ187" s="681"/>
      <c r="AR187" s="681"/>
      <c r="AS187" s="681"/>
      <c r="AT187" s="682"/>
      <c r="AU187" s="798"/>
      <c r="AV187" s="1394"/>
      <c r="AW187" s="1394"/>
    </row>
    <row r="188" ht="21.0" customHeight="1">
      <c r="A188" s="1697">
        <v>185.0</v>
      </c>
      <c r="B188" s="685"/>
      <c r="C188" s="668" t="s">
        <v>6504</v>
      </c>
      <c r="D188" s="687" t="s">
        <v>6505</v>
      </c>
      <c r="E188" s="688"/>
      <c r="F188" s="703"/>
      <c r="G188" s="1113" t="str">
        <f t="shared" si="1"/>
        <v/>
      </c>
      <c r="H188" s="699"/>
      <c r="I188" s="691"/>
      <c r="J188" s="686"/>
      <c r="K188" s="686">
        <v>9.2364641754E10</v>
      </c>
      <c r="L188" s="686"/>
      <c r="M188" s="691"/>
      <c r="N188" s="686"/>
      <c r="O188" s="686"/>
      <c r="P188" s="686"/>
      <c r="Q188" s="686"/>
      <c r="R188" s="686"/>
      <c r="S188" s="686"/>
      <c r="T188" s="686"/>
      <c r="U188" s="686"/>
      <c r="V188" s="686"/>
      <c r="W188" s="686"/>
      <c r="X188" s="686"/>
      <c r="Y188" s="691"/>
      <c r="Z188" s="691"/>
      <c r="AA188" s="686"/>
      <c r="AB188" s="686"/>
      <c r="AC188" s="686"/>
      <c r="AD188" s="686"/>
      <c r="AE188" s="713"/>
      <c r="AF188" s="691"/>
      <c r="AG188" s="691"/>
      <c r="AH188" s="709"/>
      <c r="AI188" s="709"/>
      <c r="AJ188" s="709"/>
      <c r="AK188" s="678"/>
      <c r="AL188" s="678"/>
      <c r="AM188" s="692"/>
      <c r="AN188" s="697"/>
      <c r="AO188" s="697"/>
      <c r="AP188" s="693"/>
      <c r="AQ188" s="681"/>
      <c r="AR188" s="681"/>
      <c r="AS188" s="681"/>
      <c r="AT188" s="682"/>
      <c r="AU188" s="905"/>
      <c r="AV188" s="1230"/>
      <c r="AW188" s="1230"/>
    </row>
    <row r="189" ht="21.0" customHeight="1">
      <c r="A189" s="1697">
        <v>186.0</v>
      </c>
      <c r="B189" s="668"/>
      <c r="C189" s="685" t="s">
        <v>6506</v>
      </c>
      <c r="D189" s="687" t="s">
        <v>6507</v>
      </c>
      <c r="E189" s="688">
        <v>36668.0</v>
      </c>
      <c r="F189" s="694">
        <f>DATEDIF(E189,TODAY(),"Y")</f>
        <v>23</v>
      </c>
      <c r="G189" s="1113">
        <f t="shared" si="1"/>
        <v>23.42739726</v>
      </c>
      <c r="H189" s="728">
        <v>4.2647359E7</v>
      </c>
      <c r="I189" s="691" t="s">
        <v>391</v>
      </c>
      <c r="J189" s="706" t="s">
        <v>6508</v>
      </c>
      <c r="K189" s="730">
        <v>1.170540022E9</v>
      </c>
      <c r="L189" s="686"/>
      <c r="M189" s="691"/>
      <c r="N189" s="706" t="s">
        <v>6509</v>
      </c>
      <c r="O189" s="686"/>
      <c r="P189" s="686"/>
      <c r="Q189" s="686"/>
      <c r="R189" s="706"/>
      <c r="S189" s="686"/>
      <c r="T189" s="686"/>
      <c r="U189" s="686"/>
      <c r="V189" s="686"/>
      <c r="W189" s="686"/>
      <c r="X189" s="686"/>
      <c r="Y189" s="691"/>
      <c r="Z189" s="691"/>
      <c r="AA189" s="686"/>
      <c r="AB189" s="686"/>
      <c r="AC189" s="686"/>
      <c r="AD189" s="686"/>
      <c r="AE189" s="713"/>
      <c r="AF189" s="691"/>
      <c r="AG189" s="691"/>
      <c r="AH189" s="709"/>
      <c r="AI189" s="709"/>
      <c r="AJ189" s="709"/>
      <c r="AK189" s="678"/>
      <c r="AL189" s="678"/>
      <c r="AM189" s="686"/>
      <c r="AN189" s="697"/>
      <c r="AO189" s="697"/>
      <c r="AP189" s="691" t="s">
        <v>6945</v>
      </c>
      <c r="AQ189" s="681"/>
      <c r="AR189" s="681"/>
      <c r="AS189" s="681"/>
      <c r="AT189" s="682"/>
      <c r="AU189" s="798"/>
      <c r="AV189" s="1394"/>
      <c r="AW189" s="1394"/>
    </row>
    <row r="190" ht="21.0" customHeight="1">
      <c r="A190" s="1697">
        <v>187.0</v>
      </c>
      <c r="B190" s="668"/>
      <c r="C190" s="668" t="s">
        <v>6510</v>
      </c>
      <c r="D190" s="687" t="s">
        <v>6511</v>
      </c>
      <c r="E190" s="688"/>
      <c r="F190" s="703">
        <v>24.0</v>
      </c>
      <c r="G190" s="1113" t="str">
        <f t="shared" si="1"/>
        <v/>
      </c>
      <c r="H190" s="699"/>
      <c r="I190" s="691"/>
      <c r="J190" s="692"/>
      <c r="K190" s="686">
        <v>1.14191584E9</v>
      </c>
      <c r="L190" s="686"/>
      <c r="M190" s="691"/>
      <c r="N190" s="686"/>
      <c r="O190" s="686"/>
      <c r="P190" s="686"/>
      <c r="Q190" s="686"/>
      <c r="R190" s="686"/>
      <c r="S190" s="686"/>
      <c r="T190" s="686"/>
      <c r="U190" s="686"/>
      <c r="V190" s="686"/>
      <c r="W190" s="686"/>
      <c r="X190" s="686"/>
      <c r="Y190" s="691"/>
      <c r="Z190" s="691"/>
      <c r="AA190" s="686"/>
      <c r="AB190" s="686"/>
      <c r="AC190" s="686"/>
      <c r="AD190" s="686"/>
      <c r="AE190" s="713"/>
      <c r="AF190" s="691"/>
      <c r="AG190" s="691"/>
      <c r="AH190" s="709"/>
      <c r="AI190" s="709"/>
      <c r="AJ190" s="709"/>
      <c r="AK190" s="678"/>
      <c r="AL190" s="678"/>
      <c r="AM190" s="686"/>
      <c r="AN190" s="697"/>
      <c r="AO190" s="697"/>
      <c r="AP190" s="691"/>
      <c r="AQ190" s="681"/>
      <c r="AR190" s="681"/>
      <c r="AS190" s="681"/>
      <c r="AT190" s="682"/>
      <c r="AU190" s="798"/>
      <c r="AV190" s="1394"/>
      <c r="AW190" s="1394"/>
    </row>
    <row r="191" ht="21.0" customHeight="1">
      <c r="A191" s="1697">
        <v>188.0</v>
      </c>
      <c r="B191" s="685"/>
      <c r="C191" s="685" t="s">
        <v>6512</v>
      </c>
      <c r="D191" s="758" t="s">
        <v>6513</v>
      </c>
      <c r="E191" s="688">
        <v>33721.0</v>
      </c>
      <c r="F191" s="694">
        <v>27.0</v>
      </c>
      <c r="G191" s="1113">
        <f t="shared" si="1"/>
        <v>31.50136986</v>
      </c>
      <c r="H191" s="684" t="s">
        <v>586</v>
      </c>
      <c r="I191" s="737" t="s">
        <v>4745</v>
      </c>
      <c r="J191" s="690" t="s">
        <v>6514</v>
      </c>
      <c r="K191" s="690" t="s">
        <v>6515</v>
      </c>
      <c r="L191" s="686"/>
      <c r="M191" s="691"/>
      <c r="N191" s="690" t="s">
        <v>6516</v>
      </c>
      <c r="O191" s="686"/>
      <c r="P191" s="686"/>
      <c r="Q191" s="686"/>
      <c r="R191" s="690" t="s">
        <v>6517</v>
      </c>
      <c r="S191" s="686"/>
      <c r="T191" s="686"/>
      <c r="U191" s="686"/>
      <c r="V191" s="686"/>
      <c r="W191" s="686"/>
      <c r="X191" s="686"/>
      <c r="Y191" s="691"/>
      <c r="Z191" s="691"/>
      <c r="AA191" s="686"/>
      <c r="AB191" s="686"/>
      <c r="AC191" s="686"/>
      <c r="AD191" s="686"/>
      <c r="AE191" s="713"/>
      <c r="AF191" s="691"/>
      <c r="AG191" s="691"/>
      <c r="AH191" s="709"/>
      <c r="AI191" s="709"/>
      <c r="AJ191" s="709"/>
      <c r="AK191" s="678"/>
      <c r="AL191" s="678"/>
      <c r="AM191" s="686"/>
      <c r="AN191" s="697"/>
      <c r="AO191" s="697"/>
      <c r="AP191" s="691"/>
      <c r="AQ191" s="681"/>
      <c r="AR191" s="681"/>
      <c r="AS191" s="681"/>
      <c r="AT191" s="682"/>
      <c r="AU191" s="798"/>
      <c r="AV191" s="1394"/>
      <c r="AW191" s="1394"/>
    </row>
    <row r="192" ht="21.0" customHeight="1">
      <c r="A192" s="1697">
        <v>189.0</v>
      </c>
      <c r="B192" s="668"/>
      <c r="C192" s="668" t="s">
        <v>6518</v>
      </c>
      <c r="D192" s="687" t="s">
        <v>6519</v>
      </c>
      <c r="E192" s="735">
        <v>36029.0</v>
      </c>
      <c r="F192" s="694">
        <f>DATEDIF(E192,TODAY(),"Y")</f>
        <v>25</v>
      </c>
      <c r="G192" s="1113">
        <f t="shared" si="1"/>
        <v>25.17808219</v>
      </c>
      <c r="H192" s="684">
        <v>5.51780617E8</v>
      </c>
      <c r="I192" s="737" t="s">
        <v>6520</v>
      </c>
      <c r="J192" s="690" t="s">
        <v>6521</v>
      </c>
      <c r="K192" s="690">
        <v>4.47531524968E11</v>
      </c>
      <c r="L192" s="686"/>
      <c r="M192" s="691"/>
      <c r="N192" s="690" t="s">
        <v>6522</v>
      </c>
      <c r="O192" s="686"/>
      <c r="P192" s="686"/>
      <c r="Q192" s="686"/>
      <c r="R192" s="690"/>
      <c r="S192" s="686"/>
      <c r="T192" s="700"/>
      <c r="U192" s="700"/>
      <c r="V192" s="700"/>
      <c r="W192" s="700"/>
      <c r="X192" s="700"/>
      <c r="Y192" s="688"/>
      <c r="Z192" s="688"/>
      <c r="AA192" s="700"/>
      <c r="AB192" s="700"/>
      <c r="AC192" s="700"/>
      <c r="AD192" s="700"/>
      <c r="AE192" s="743"/>
      <c r="AF192" s="688"/>
      <c r="AG192" s="688"/>
      <c r="AH192" s="744"/>
      <c r="AI192" s="744"/>
      <c r="AJ192" s="744"/>
      <c r="AK192" s="678"/>
      <c r="AL192" s="678"/>
      <c r="AM192" s="700"/>
      <c r="AN192" s="697"/>
      <c r="AO192" s="697"/>
      <c r="AP192" s="760"/>
      <c r="AQ192" s="681"/>
      <c r="AR192" s="681"/>
      <c r="AS192" s="681"/>
      <c r="AT192" s="682"/>
      <c r="AU192" s="798"/>
      <c r="AV192" s="1394"/>
      <c r="AW192" s="1394"/>
    </row>
    <row r="193" ht="21.0" customHeight="1">
      <c r="A193" s="1697">
        <v>190.0</v>
      </c>
      <c r="B193" s="685"/>
      <c r="C193" s="685" t="s">
        <v>6524</v>
      </c>
      <c r="D193" s="700" t="s">
        <v>6525</v>
      </c>
      <c r="E193" s="688">
        <v>36291.0</v>
      </c>
      <c r="F193" s="694">
        <v>20.0</v>
      </c>
      <c r="G193" s="1113">
        <f t="shared" si="1"/>
        <v>24.46027397</v>
      </c>
      <c r="H193" s="684">
        <v>5.32258936E8</v>
      </c>
      <c r="I193" s="737" t="s">
        <v>6520</v>
      </c>
      <c r="J193" s="690" t="s">
        <v>6526</v>
      </c>
      <c r="K193" s="690">
        <v>1.138662324E9</v>
      </c>
      <c r="L193" s="686"/>
      <c r="M193" s="691"/>
      <c r="N193" s="690" t="s">
        <v>6527</v>
      </c>
      <c r="O193" s="686"/>
      <c r="P193" s="686"/>
      <c r="Q193" s="686"/>
      <c r="R193" s="690"/>
      <c r="S193" s="686"/>
      <c r="T193" s="686"/>
      <c r="U193" s="707"/>
      <c r="V193" s="707"/>
      <c r="W193" s="707"/>
      <c r="X193" s="707"/>
      <c r="Y193" s="744"/>
      <c r="Z193" s="744"/>
      <c r="AA193" s="707"/>
      <c r="AB193" s="707"/>
      <c r="AC193" s="707"/>
      <c r="AD193" s="707"/>
      <c r="AE193" s="761"/>
      <c r="AF193" s="744"/>
      <c r="AG193" s="744"/>
      <c r="AH193" s="744"/>
      <c r="AI193" s="744"/>
      <c r="AJ193" s="744"/>
      <c r="AK193" s="678"/>
      <c r="AL193" s="678"/>
      <c r="AM193" s="707"/>
      <c r="AN193" s="707"/>
      <c r="AO193" s="697"/>
      <c r="AP193" s="744"/>
      <c r="AQ193" s="681"/>
      <c r="AR193" s="681"/>
      <c r="AS193" s="681"/>
      <c r="AT193" s="682"/>
      <c r="AU193" s="1698"/>
      <c r="AV193" s="1699"/>
      <c r="AW193" s="1699"/>
    </row>
    <row r="194" ht="21.0" customHeight="1">
      <c r="A194" s="1696">
        <v>191.0</v>
      </c>
      <c r="B194" s="668"/>
      <c r="C194" s="668" t="s">
        <v>6528</v>
      </c>
      <c r="D194" s="687" t="s">
        <v>6529</v>
      </c>
      <c r="E194" s="688">
        <v>36755.0</v>
      </c>
      <c r="F194" s="703">
        <f t="shared" ref="F194:F195" si="31">DATEDIF(E194,TODAY(),"Y")</f>
        <v>23</v>
      </c>
      <c r="G194" s="1113">
        <f t="shared" si="1"/>
        <v>23.1890411</v>
      </c>
      <c r="H194" s="699">
        <v>4.2832784E7</v>
      </c>
      <c r="I194" s="691"/>
      <c r="J194" s="686" t="s">
        <v>6530</v>
      </c>
      <c r="K194" s="686">
        <v>1.130668203E9</v>
      </c>
      <c r="L194" s="686"/>
      <c r="M194" s="691"/>
      <c r="N194" s="686" t="s">
        <v>2092</v>
      </c>
      <c r="O194" s="686"/>
      <c r="P194" s="686"/>
      <c r="Q194" s="686"/>
      <c r="R194" s="686"/>
      <c r="S194" s="686"/>
      <c r="T194" s="700"/>
      <c r="U194" s="700"/>
      <c r="V194" s="700"/>
      <c r="W194" s="700"/>
      <c r="X194" s="700"/>
      <c r="Y194" s="688"/>
      <c r="Z194" s="688"/>
      <c r="AA194" s="700"/>
      <c r="AB194" s="700"/>
      <c r="AC194" s="700"/>
      <c r="AD194" s="700"/>
      <c r="AE194" s="743"/>
      <c r="AF194" s="688"/>
      <c r="AG194" s="688"/>
      <c r="AH194" s="744"/>
      <c r="AI194" s="744"/>
      <c r="AJ194" s="744"/>
      <c r="AK194" s="678"/>
      <c r="AL194" s="678"/>
      <c r="AM194" s="700"/>
      <c r="AN194" s="697"/>
      <c r="AO194" s="697"/>
      <c r="AP194" s="762"/>
      <c r="AQ194" s="681"/>
      <c r="AR194" s="681"/>
      <c r="AS194" s="681"/>
      <c r="AT194" s="682"/>
      <c r="AU194" s="905"/>
      <c r="AV194" s="1230"/>
      <c r="AW194" s="1230"/>
    </row>
    <row r="195" ht="21.0" customHeight="1">
      <c r="A195" s="1697">
        <v>192.0</v>
      </c>
      <c r="B195" s="685"/>
      <c r="C195" s="690"/>
      <c r="D195" s="687" t="s">
        <v>6531</v>
      </c>
      <c r="E195" s="688">
        <v>32272.0</v>
      </c>
      <c r="F195" s="694">
        <f t="shared" si="31"/>
        <v>35</v>
      </c>
      <c r="G195" s="1113">
        <f t="shared" si="1"/>
        <v>35.47123288</v>
      </c>
      <c r="H195" s="684">
        <v>3.3811502E7</v>
      </c>
      <c r="I195" s="691" t="s">
        <v>391</v>
      </c>
      <c r="J195" s="690" t="s">
        <v>6532</v>
      </c>
      <c r="K195" s="690">
        <v>1.55506643E9</v>
      </c>
      <c r="L195" s="686"/>
      <c r="M195" s="691"/>
      <c r="N195" s="690" t="s">
        <v>6533</v>
      </c>
      <c r="O195" s="686"/>
      <c r="P195" s="686"/>
      <c r="Q195" s="686"/>
      <c r="R195" s="690"/>
      <c r="S195" s="686"/>
      <c r="T195" s="686"/>
      <c r="U195" s="707"/>
      <c r="V195" s="707"/>
      <c r="W195" s="707"/>
      <c r="X195" s="707"/>
      <c r="Y195" s="744"/>
      <c r="Z195" s="744"/>
      <c r="AA195" s="707"/>
      <c r="AB195" s="707"/>
      <c r="AC195" s="707"/>
      <c r="AD195" s="707"/>
      <c r="AE195" s="761"/>
      <c r="AF195" s="744"/>
      <c r="AG195" s="744"/>
      <c r="AH195" s="744"/>
      <c r="AI195" s="744"/>
      <c r="AJ195" s="744"/>
      <c r="AK195" s="678"/>
      <c r="AL195" s="678"/>
      <c r="AM195" s="707"/>
      <c r="AN195" s="707"/>
      <c r="AO195" s="697"/>
      <c r="AP195" s="709"/>
      <c r="AQ195" s="681"/>
      <c r="AR195" s="681"/>
      <c r="AS195" s="681"/>
      <c r="AT195" s="682"/>
      <c r="AU195" s="1698"/>
      <c r="AV195" s="1699"/>
      <c r="AW195" s="1699"/>
    </row>
    <row r="196" ht="21.0" customHeight="1">
      <c r="A196" s="1697">
        <v>193.0</v>
      </c>
      <c r="B196" s="668"/>
      <c r="C196" s="668" t="s">
        <v>6534</v>
      </c>
      <c r="D196" s="687" t="s">
        <v>6535</v>
      </c>
      <c r="E196" s="688"/>
      <c r="F196" s="703"/>
      <c r="G196" s="1113" t="str">
        <f t="shared" si="1"/>
        <v/>
      </c>
      <c r="H196" s="699"/>
      <c r="I196" s="691"/>
      <c r="J196" s="686"/>
      <c r="K196" s="686" t="s">
        <v>6536</v>
      </c>
      <c r="L196" s="686"/>
      <c r="M196" s="691"/>
      <c r="N196" s="686" t="s">
        <v>6347</v>
      </c>
      <c r="O196" s="686"/>
      <c r="P196" s="686"/>
      <c r="Q196" s="686"/>
      <c r="R196" s="686"/>
      <c r="S196" s="686"/>
      <c r="T196" s="686"/>
      <c r="U196" s="686"/>
      <c r="V196" s="686"/>
      <c r="W196" s="686"/>
      <c r="X196" s="686"/>
      <c r="Y196" s="691"/>
      <c r="Z196" s="691"/>
      <c r="AA196" s="686"/>
      <c r="AB196" s="686"/>
      <c r="AC196" s="686"/>
      <c r="AD196" s="686"/>
      <c r="AE196" s="713"/>
      <c r="AF196" s="691"/>
      <c r="AG196" s="691"/>
      <c r="AH196" s="709"/>
      <c r="AI196" s="709"/>
      <c r="AJ196" s="709"/>
      <c r="AK196" s="678"/>
      <c r="AL196" s="678"/>
      <c r="AM196" s="686"/>
      <c r="AN196" s="697"/>
      <c r="AO196" s="697"/>
      <c r="AP196" s="691"/>
      <c r="AQ196" s="681"/>
      <c r="AR196" s="681"/>
      <c r="AS196" s="681"/>
      <c r="AT196" s="682"/>
      <c r="AU196" s="798"/>
      <c r="AV196" s="1394"/>
      <c r="AW196" s="1394"/>
    </row>
    <row r="197" ht="21.0" customHeight="1">
      <c r="A197" s="1697">
        <v>194.0</v>
      </c>
      <c r="B197" s="668"/>
      <c r="C197" s="668" t="s">
        <v>6537</v>
      </c>
      <c r="D197" s="687" t="s">
        <v>6538</v>
      </c>
      <c r="E197" s="688">
        <v>34494.0</v>
      </c>
      <c r="F197" s="703">
        <f t="shared" ref="F197:F198" si="32">DATEDIF(E197,TODAY(),"Y")</f>
        <v>29</v>
      </c>
      <c r="G197" s="1113">
        <f t="shared" si="1"/>
        <v>29.38356164</v>
      </c>
      <c r="H197" s="699">
        <v>3.8357937E7</v>
      </c>
      <c r="I197" s="691" t="s">
        <v>391</v>
      </c>
      <c r="J197" s="686" t="s">
        <v>6539</v>
      </c>
      <c r="K197" s="686">
        <v>1.5604618888E10</v>
      </c>
      <c r="L197" s="686"/>
      <c r="M197" s="691"/>
      <c r="N197" s="686" t="s">
        <v>6540</v>
      </c>
      <c r="O197" s="686"/>
      <c r="P197" s="686"/>
      <c r="Q197" s="686"/>
      <c r="R197" s="686"/>
      <c r="S197" s="686"/>
      <c r="T197" s="686"/>
      <c r="U197" s="686"/>
      <c r="V197" s="686"/>
      <c r="W197" s="686"/>
      <c r="X197" s="686"/>
      <c r="Y197" s="691"/>
      <c r="Z197" s="691"/>
      <c r="AA197" s="686"/>
      <c r="AB197" s="686"/>
      <c r="AC197" s="686"/>
      <c r="AD197" s="686"/>
      <c r="AE197" s="713"/>
      <c r="AF197" s="691"/>
      <c r="AG197" s="691"/>
      <c r="AH197" s="709"/>
      <c r="AI197" s="709"/>
      <c r="AJ197" s="709"/>
      <c r="AK197" s="678"/>
      <c r="AL197" s="678"/>
      <c r="AM197" s="686"/>
      <c r="AN197" s="697"/>
      <c r="AO197" s="697"/>
      <c r="AP197" s="691"/>
      <c r="AQ197" s="681"/>
      <c r="AR197" s="681"/>
      <c r="AS197" s="681"/>
      <c r="AT197" s="682"/>
      <c r="AU197" s="798"/>
      <c r="AV197" s="1394"/>
      <c r="AW197" s="1394"/>
    </row>
    <row r="198" ht="21.0" customHeight="1">
      <c r="A198" s="1697">
        <v>195.0</v>
      </c>
      <c r="B198" s="668"/>
      <c r="C198" s="712" t="s">
        <v>6541</v>
      </c>
      <c r="D198" s="700" t="s">
        <v>6542</v>
      </c>
      <c r="E198" s="688">
        <v>36018.0</v>
      </c>
      <c r="F198" s="694">
        <f t="shared" si="32"/>
        <v>25</v>
      </c>
      <c r="G198" s="1113">
        <f t="shared" si="1"/>
        <v>25.20821918</v>
      </c>
      <c r="H198" s="684">
        <v>4.147255E7</v>
      </c>
      <c r="I198" s="689" t="s">
        <v>391</v>
      </c>
      <c r="J198" s="690" t="s">
        <v>6543</v>
      </c>
      <c r="K198" s="690">
        <v>1.153258042E9</v>
      </c>
      <c r="L198" s="686"/>
      <c r="M198" s="691"/>
      <c r="N198" s="690" t="s">
        <v>6544</v>
      </c>
      <c r="O198" s="686"/>
      <c r="P198" s="686"/>
      <c r="Q198" s="686"/>
      <c r="R198" s="690"/>
      <c r="S198" s="686"/>
      <c r="T198" s="692"/>
      <c r="U198" s="700"/>
      <c r="V198" s="700"/>
      <c r="W198" s="700"/>
      <c r="X198" s="700"/>
      <c r="Y198" s="688"/>
      <c r="Z198" s="688"/>
      <c r="AA198" s="700"/>
      <c r="AB198" s="700"/>
      <c r="AC198" s="700"/>
      <c r="AD198" s="700"/>
      <c r="AE198" s="743"/>
      <c r="AF198" s="688"/>
      <c r="AG198" s="688"/>
      <c r="AH198" s="744"/>
      <c r="AI198" s="744"/>
      <c r="AJ198" s="744"/>
      <c r="AK198" s="678"/>
      <c r="AL198" s="678"/>
      <c r="AM198" s="700"/>
      <c r="AN198" s="697"/>
      <c r="AO198" s="697"/>
      <c r="AP198" s="693"/>
      <c r="AQ198" s="681"/>
      <c r="AR198" s="681"/>
      <c r="AS198" s="681"/>
      <c r="AT198" s="682"/>
      <c r="AU198" s="905"/>
      <c r="AV198" s="1230"/>
      <c r="AW198" s="1230"/>
    </row>
    <row r="199" ht="21.0" customHeight="1">
      <c r="A199" s="1697">
        <v>196.0</v>
      </c>
      <c r="B199" s="668"/>
      <c r="C199" s="685" t="s">
        <v>6546</v>
      </c>
      <c r="D199" s="720" t="s">
        <v>6547</v>
      </c>
      <c r="E199" s="688">
        <v>31718.0</v>
      </c>
      <c r="F199" s="694">
        <f>2020-1986</f>
        <v>34</v>
      </c>
      <c r="G199" s="1113">
        <f t="shared" si="1"/>
        <v>36.9890411</v>
      </c>
      <c r="H199" s="684">
        <v>3.2556438E7</v>
      </c>
      <c r="I199" s="737" t="s">
        <v>391</v>
      </c>
      <c r="J199" s="690" t="s">
        <v>6548</v>
      </c>
      <c r="K199" s="690">
        <v>1.153152899E9</v>
      </c>
      <c r="L199" s="686"/>
      <c r="M199" s="691"/>
      <c r="N199" s="690" t="s">
        <v>6549</v>
      </c>
      <c r="O199" s="686"/>
      <c r="P199" s="686"/>
      <c r="Q199" s="686"/>
      <c r="R199" s="690"/>
      <c r="S199" s="686"/>
      <c r="T199" s="686"/>
      <c r="U199" s="690"/>
      <c r="V199" s="700"/>
      <c r="W199" s="700"/>
      <c r="X199" s="700"/>
      <c r="Y199" s="688"/>
      <c r="Z199" s="688"/>
      <c r="AA199" s="700"/>
      <c r="AB199" s="700"/>
      <c r="AC199" s="700"/>
      <c r="AD199" s="700"/>
      <c r="AE199" s="743"/>
      <c r="AF199" s="688"/>
      <c r="AG199" s="688"/>
      <c r="AH199" s="744"/>
      <c r="AI199" s="744"/>
      <c r="AJ199" s="744"/>
      <c r="AK199" s="678"/>
      <c r="AL199" s="678"/>
      <c r="AM199" s="700"/>
      <c r="AN199" s="700"/>
      <c r="AO199" s="698">
        <v>44057.0</v>
      </c>
      <c r="AP199" s="755" t="s">
        <v>6948</v>
      </c>
      <c r="AQ199" s="681"/>
      <c r="AR199" s="681"/>
      <c r="AS199" s="681"/>
      <c r="AT199" s="682"/>
      <c r="AU199" s="905"/>
      <c r="AV199" s="1230"/>
      <c r="AW199" s="1230"/>
    </row>
    <row r="200" ht="21.0" customHeight="1">
      <c r="A200" s="1697">
        <v>197.0</v>
      </c>
      <c r="B200" s="685"/>
      <c r="C200" s="690" t="s">
        <v>6551</v>
      </c>
      <c r="D200" s="700" t="s">
        <v>6552</v>
      </c>
      <c r="E200" s="763">
        <v>36087.0</v>
      </c>
      <c r="F200" s="717">
        <f>2020-1998</f>
        <v>22</v>
      </c>
      <c r="G200" s="1113">
        <f t="shared" si="1"/>
        <v>25.01917808</v>
      </c>
      <c r="H200" s="728">
        <v>5.23229455E8</v>
      </c>
      <c r="I200" s="729" t="s">
        <v>6553</v>
      </c>
      <c r="J200" s="730" t="s">
        <v>6554</v>
      </c>
      <c r="K200" s="730" t="s">
        <v>6555</v>
      </c>
      <c r="L200" s="686"/>
      <c r="M200" s="691"/>
      <c r="N200" s="730" t="s">
        <v>6556</v>
      </c>
      <c r="O200" s="686"/>
      <c r="P200" s="686"/>
      <c r="Q200" s="686"/>
      <c r="R200" s="730"/>
      <c r="S200" s="686"/>
      <c r="T200" s="686"/>
      <c r="U200" s="686"/>
      <c r="V200" s="686"/>
      <c r="W200" s="686"/>
      <c r="X200" s="686"/>
      <c r="Y200" s="691"/>
      <c r="Z200" s="691"/>
      <c r="AA200" s="686"/>
      <c r="AB200" s="686"/>
      <c r="AC200" s="686"/>
      <c r="AD200" s="686"/>
      <c r="AE200" s="713"/>
      <c r="AF200" s="691"/>
      <c r="AG200" s="691"/>
      <c r="AH200" s="709"/>
      <c r="AI200" s="709"/>
      <c r="AJ200" s="709"/>
      <c r="AK200" s="678"/>
      <c r="AL200" s="678"/>
      <c r="AM200" s="686"/>
      <c r="AN200" s="697"/>
      <c r="AO200" s="698">
        <v>44071.0</v>
      </c>
      <c r="AP200" s="691"/>
      <c r="AQ200" s="681"/>
      <c r="AR200" s="681"/>
      <c r="AS200" s="681"/>
      <c r="AT200" s="682"/>
      <c r="AU200" s="798"/>
      <c r="AV200" s="1394"/>
      <c r="AW200" s="1394"/>
    </row>
    <row r="201" ht="21.0" customHeight="1">
      <c r="A201" s="1697">
        <v>198.0</v>
      </c>
      <c r="B201" s="668"/>
      <c r="C201" s="686" t="s">
        <v>6558</v>
      </c>
      <c r="D201" s="687" t="s">
        <v>6559</v>
      </c>
      <c r="E201" s="688">
        <v>36187.0</v>
      </c>
      <c r="F201" s="703">
        <f t="shared" ref="F201:F208" si="33">DATEDIF(E201,TODAY(),"Y")</f>
        <v>24</v>
      </c>
      <c r="G201" s="1113">
        <f t="shared" si="1"/>
        <v>24.74520548</v>
      </c>
      <c r="H201" s="699">
        <v>4.1669774E7</v>
      </c>
      <c r="I201" s="691" t="s">
        <v>391</v>
      </c>
      <c r="J201" s="686" t="s">
        <v>6560</v>
      </c>
      <c r="K201" s="686">
        <v>1.123972848E9</v>
      </c>
      <c r="L201" s="686"/>
      <c r="M201" s="691"/>
      <c r="N201" s="686" t="s">
        <v>6561</v>
      </c>
      <c r="O201" s="686"/>
      <c r="P201" s="686"/>
      <c r="Q201" s="686"/>
      <c r="R201" s="686"/>
      <c r="S201" s="686"/>
      <c r="T201" s="686"/>
      <c r="U201" s="686"/>
      <c r="V201" s="686"/>
      <c r="W201" s="686"/>
      <c r="X201" s="686"/>
      <c r="Y201" s="691"/>
      <c r="Z201" s="691"/>
      <c r="AA201" s="686"/>
      <c r="AB201" s="686"/>
      <c r="AC201" s="686"/>
      <c r="AD201" s="686"/>
      <c r="AE201" s="713"/>
      <c r="AF201" s="691"/>
      <c r="AG201" s="691"/>
      <c r="AH201" s="709"/>
      <c r="AI201" s="709"/>
      <c r="AJ201" s="709"/>
      <c r="AK201" s="678"/>
      <c r="AL201" s="678"/>
      <c r="AM201" s="686"/>
      <c r="AN201" s="697"/>
      <c r="AO201" s="697"/>
      <c r="AP201" s="691"/>
      <c r="AQ201" s="681"/>
      <c r="AR201" s="681"/>
      <c r="AS201" s="681"/>
      <c r="AT201" s="682"/>
      <c r="AU201" s="798"/>
      <c r="AV201" s="1394"/>
      <c r="AW201" s="1394"/>
    </row>
    <row r="202" ht="21.0" customHeight="1">
      <c r="A202" s="1697">
        <v>199.0</v>
      </c>
      <c r="B202" s="668"/>
      <c r="C202" s="686" t="s">
        <v>6562</v>
      </c>
      <c r="D202" s="687" t="s">
        <v>6563</v>
      </c>
      <c r="E202" s="688">
        <v>36300.0</v>
      </c>
      <c r="F202" s="703">
        <f t="shared" si="33"/>
        <v>24</v>
      </c>
      <c r="G202" s="1113">
        <f t="shared" si="1"/>
        <v>24.43561644</v>
      </c>
      <c r="H202" s="699">
        <v>9.5677297E7</v>
      </c>
      <c r="I202" s="691" t="s">
        <v>2911</v>
      </c>
      <c r="J202" s="686" t="s">
        <v>6564</v>
      </c>
      <c r="K202" s="686">
        <v>1.139303727E9</v>
      </c>
      <c r="L202" s="686"/>
      <c r="M202" s="691"/>
      <c r="N202" s="686" t="s">
        <v>5819</v>
      </c>
      <c r="O202" s="686"/>
      <c r="P202" s="686"/>
      <c r="Q202" s="686"/>
      <c r="R202" s="686"/>
      <c r="S202" s="686"/>
      <c r="T202" s="686"/>
      <c r="U202" s="686"/>
      <c r="V202" s="686"/>
      <c r="W202" s="686"/>
      <c r="X202" s="686"/>
      <c r="Y202" s="691"/>
      <c r="Z202" s="691"/>
      <c r="AA202" s="686"/>
      <c r="AB202" s="686"/>
      <c r="AC202" s="686"/>
      <c r="AD202" s="686"/>
      <c r="AE202" s="713"/>
      <c r="AF202" s="691"/>
      <c r="AG202" s="691"/>
      <c r="AH202" s="709"/>
      <c r="AI202" s="709"/>
      <c r="AJ202" s="709"/>
      <c r="AK202" s="678"/>
      <c r="AL202" s="678"/>
      <c r="AM202" s="686"/>
      <c r="AN202" s="697"/>
      <c r="AO202" s="697"/>
      <c r="AP202" s="691"/>
      <c r="AQ202" s="681"/>
      <c r="AR202" s="681"/>
      <c r="AS202" s="681"/>
      <c r="AT202" s="682"/>
      <c r="AU202" s="798"/>
      <c r="AV202" s="1394"/>
      <c r="AW202" s="1394"/>
    </row>
    <row r="203" ht="21.0" customHeight="1">
      <c r="A203" s="1697">
        <v>200.0</v>
      </c>
      <c r="B203" s="668"/>
      <c r="C203" s="686" t="s">
        <v>6565</v>
      </c>
      <c r="D203" s="687" t="s">
        <v>6566</v>
      </c>
      <c r="E203" s="688">
        <v>33648.0</v>
      </c>
      <c r="F203" s="717">
        <f t="shared" si="33"/>
        <v>31</v>
      </c>
      <c r="G203" s="1113">
        <f t="shared" si="1"/>
        <v>31.70136986</v>
      </c>
      <c r="H203" s="699">
        <v>9.2403858E7</v>
      </c>
      <c r="I203" s="719" t="s">
        <v>6567</v>
      </c>
      <c r="J203" s="686" t="s">
        <v>6568</v>
      </c>
      <c r="K203" s="686" t="s">
        <v>6569</v>
      </c>
      <c r="L203" s="686"/>
      <c r="M203" s="691"/>
      <c r="N203" s="686" t="s">
        <v>6570</v>
      </c>
      <c r="O203" s="686"/>
      <c r="P203" s="686"/>
      <c r="Q203" s="686"/>
      <c r="R203" s="686"/>
      <c r="S203" s="686"/>
      <c r="T203" s="686"/>
      <c r="U203" s="686"/>
      <c r="V203" s="686"/>
      <c r="W203" s="686"/>
      <c r="X203" s="686"/>
      <c r="Y203" s="691"/>
      <c r="Z203" s="691"/>
      <c r="AA203" s="686"/>
      <c r="AB203" s="686"/>
      <c r="AC203" s="686"/>
      <c r="AD203" s="686"/>
      <c r="AE203" s="713"/>
      <c r="AF203" s="691"/>
      <c r="AG203" s="691"/>
      <c r="AH203" s="709"/>
      <c r="AI203" s="709"/>
      <c r="AJ203" s="709"/>
      <c r="AK203" s="678"/>
      <c r="AL203" s="678"/>
      <c r="AM203" s="686"/>
      <c r="AN203" s="697"/>
      <c r="AO203" s="697"/>
      <c r="AP203" s="691"/>
      <c r="AQ203" s="681"/>
      <c r="AR203" s="681"/>
      <c r="AS203" s="681"/>
      <c r="AT203" s="682"/>
      <c r="AU203" s="798"/>
      <c r="AV203" s="1394"/>
      <c r="AW203" s="1394"/>
    </row>
    <row r="204" ht="21.0" customHeight="1">
      <c r="A204" s="1696">
        <v>201.0</v>
      </c>
      <c r="B204" s="668"/>
      <c r="C204" s="686" t="s">
        <v>6571</v>
      </c>
      <c r="D204" s="687" t="s">
        <v>6572</v>
      </c>
      <c r="E204" s="726">
        <v>34910.0</v>
      </c>
      <c r="F204" s="717">
        <f t="shared" si="33"/>
        <v>28</v>
      </c>
      <c r="G204" s="1113">
        <f t="shared" si="1"/>
        <v>28.24383562</v>
      </c>
      <c r="H204" s="699"/>
      <c r="I204" s="719" t="s">
        <v>5953</v>
      </c>
      <c r="J204" s="686" t="s">
        <v>6573</v>
      </c>
      <c r="K204" s="686">
        <v>1.122626237E9</v>
      </c>
      <c r="L204" s="686"/>
      <c r="M204" s="691"/>
      <c r="N204" s="686" t="s">
        <v>6574</v>
      </c>
      <c r="O204" s="686"/>
      <c r="P204" s="686"/>
      <c r="Q204" s="686"/>
      <c r="R204" s="686"/>
      <c r="S204" s="686"/>
      <c r="T204" s="686"/>
      <c r="U204" s="686"/>
      <c r="V204" s="686"/>
      <c r="W204" s="686"/>
      <c r="X204" s="686"/>
      <c r="Y204" s="691"/>
      <c r="Z204" s="691"/>
      <c r="AA204" s="686"/>
      <c r="AB204" s="686"/>
      <c r="AC204" s="686"/>
      <c r="AD204" s="686"/>
      <c r="AE204" s="713"/>
      <c r="AF204" s="691"/>
      <c r="AG204" s="691"/>
      <c r="AH204" s="709"/>
      <c r="AI204" s="709"/>
      <c r="AJ204" s="709"/>
      <c r="AK204" s="678"/>
      <c r="AL204" s="678"/>
      <c r="AM204" s="686"/>
      <c r="AN204" s="697"/>
      <c r="AO204" s="697"/>
      <c r="AP204" s="691"/>
      <c r="AQ204" s="681"/>
      <c r="AR204" s="681"/>
      <c r="AS204" s="681"/>
      <c r="AT204" s="682"/>
      <c r="AU204" s="798"/>
      <c r="AV204" s="1394"/>
      <c r="AW204" s="1394"/>
    </row>
    <row r="205" ht="21.0" customHeight="1">
      <c r="A205" s="1697">
        <v>202.0</v>
      </c>
      <c r="B205" s="668"/>
      <c r="C205" s="686" t="s">
        <v>6575</v>
      </c>
      <c r="D205" s="687" t="s">
        <v>6576</v>
      </c>
      <c r="E205" s="688">
        <v>35632.0</v>
      </c>
      <c r="F205" s="703">
        <f t="shared" si="33"/>
        <v>26</v>
      </c>
      <c r="G205" s="1113">
        <f t="shared" si="1"/>
        <v>26.26575342</v>
      </c>
      <c r="H205" s="699" t="s">
        <v>447</v>
      </c>
      <c r="I205" s="691"/>
      <c r="J205" s="686" t="s">
        <v>6577</v>
      </c>
      <c r="K205" s="686">
        <v>1.78660232E10</v>
      </c>
      <c r="L205" s="686"/>
      <c r="M205" s="691"/>
      <c r="N205" s="686" t="s">
        <v>6578</v>
      </c>
      <c r="O205" s="686"/>
      <c r="P205" s="686"/>
      <c r="Q205" s="686"/>
      <c r="R205" s="686"/>
      <c r="S205" s="686"/>
      <c r="T205" s="686"/>
      <c r="U205" s="686"/>
      <c r="V205" s="686"/>
      <c r="W205" s="686"/>
      <c r="X205" s="686"/>
      <c r="Y205" s="691"/>
      <c r="Z205" s="691"/>
      <c r="AA205" s="686"/>
      <c r="AB205" s="686"/>
      <c r="AC205" s="686"/>
      <c r="AD205" s="686"/>
      <c r="AE205" s="713"/>
      <c r="AF205" s="691"/>
      <c r="AG205" s="691"/>
      <c r="AH205" s="709"/>
      <c r="AI205" s="709"/>
      <c r="AJ205" s="709"/>
      <c r="AK205" s="678"/>
      <c r="AL205" s="678"/>
      <c r="AM205" s="686"/>
      <c r="AN205" s="697"/>
      <c r="AO205" s="697"/>
      <c r="AP205" s="691"/>
      <c r="AQ205" s="681"/>
      <c r="AR205" s="681"/>
      <c r="AS205" s="681"/>
      <c r="AT205" s="682"/>
      <c r="AU205" s="798"/>
      <c r="AV205" s="1394"/>
      <c r="AW205" s="1394"/>
    </row>
    <row r="206" ht="21.0" customHeight="1">
      <c r="A206" s="1697">
        <v>203.0</v>
      </c>
      <c r="B206" s="668"/>
      <c r="C206" s="686" t="s">
        <v>6579</v>
      </c>
      <c r="D206" s="687" t="s">
        <v>6580</v>
      </c>
      <c r="E206" s="726">
        <v>34327.0</v>
      </c>
      <c r="F206" s="703">
        <f t="shared" si="33"/>
        <v>29</v>
      </c>
      <c r="G206" s="1113">
        <f t="shared" si="1"/>
        <v>29.84109589</v>
      </c>
      <c r="H206" s="699" t="s">
        <v>598</v>
      </c>
      <c r="I206" s="719" t="s">
        <v>6280</v>
      </c>
      <c r="J206" s="686" t="s">
        <v>6581</v>
      </c>
      <c r="K206" s="686">
        <v>1.122679179E9</v>
      </c>
      <c r="L206" s="686"/>
      <c r="M206" s="691"/>
      <c r="N206" s="686" t="s">
        <v>6582</v>
      </c>
      <c r="O206" s="686"/>
      <c r="P206" s="686"/>
      <c r="Q206" s="686"/>
      <c r="R206" s="686"/>
      <c r="S206" s="686"/>
      <c r="T206" s="686"/>
      <c r="U206" s="686"/>
      <c r="V206" s="686"/>
      <c r="W206" s="686"/>
      <c r="X206" s="686"/>
      <c r="Y206" s="691"/>
      <c r="Z206" s="691"/>
      <c r="AA206" s="686"/>
      <c r="AB206" s="686"/>
      <c r="AC206" s="686"/>
      <c r="AD206" s="686"/>
      <c r="AE206" s="713"/>
      <c r="AF206" s="691"/>
      <c r="AG206" s="691"/>
      <c r="AH206" s="709"/>
      <c r="AI206" s="709"/>
      <c r="AJ206" s="709"/>
      <c r="AK206" s="678"/>
      <c r="AL206" s="678"/>
      <c r="AM206" s="686"/>
      <c r="AN206" s="697"/>
      <c r="AO206" s="697"/>
      <c r="AP206" s="691"/>
      <c r="AQ206" s="681"/>
      <c r="AR206" s="681"/>
      <c r="AS206" s="681"/>
      <c r="AT206" s="682"/>
      <c r="AU206" s="798"/>
      <c r="AV206" s="1394"/>
      <c r="AW206" s="1394"/>
    </row>
    <row r="207" ht="21.0" customHeight="1">
      <c r="A207" s="1697">
        <v>204.0</v>
      </c>
      <c r="B207" s="668"/>
      <c r="C207" s="686" t="s">
        <v>6583</v>
      </c>
      <c r="D207" s="687" t="s">
        <v>6584</v>
      </c>
      <c r="E207" s="688">
        <v>36656.0</v>
      </c>
      <c r="F207" s="740">
        <f t="shared" si="33"/>
        <v>23</v>
      </c>
      <c r="G207" s="1113">
        <f t="shared" si="1"/>
        <v>23.46027397</v>
      </c>
      <c r="H207" s="699">
        <v>4.2645048E7</v>
      </c>
      <c r="I207" s="764" t="s">
        <v>391</v>
      </c>
      <c r="J207" s="686" t="s">
        <v>6585</v>
      </c>
      <c r="K207" s="686">
        <v>1.540830019E9</v>
      </c>
      <c r="L207" s="686"/>
      <c r="M207" s="691"/>
      <c r="N207" s="686" t="s">
        <v>5819</v>
      </c>
      <c r="O207" s="686"/>
      <c r="P207" s="686"/>
      <c r="Q207" s="716"/>
      <c r="R207" s="686"/>
      <c r="S207" s="686"/>
      <c r="T207" s="686"/>
      <c r="U207" s="686"/>
      <c r="V207" s="686"/>
      <c r="W207" s="686"/>
      <c r="X207" s="686"/>
      <c r="Y207" s="691"/>
      <c r="Z207" s="691"/>
      <c r="AA207" s="686"/>
      <c r="AB207" s="686"/>
      <c r="AC207" s="686"/>
      <c r="AD207" s="686"/>
      <c r="AE207" s="713"/>
      <c r="AF207" s="691"/>
      <c r="AG207" s="691"/>
      <c r="AH207" s="709"/>
      <c r="AI207" s="709"/>
      <c r="AJ207" s="709"/>
      <c r="AK207" s="678"/>
      <c r="AL207" s="678"/>
      <c r="AM207" s="686"/>
      <c r="AN207" s="697"/>
      <c r="AO207" s="697"/>
      <c r="AP207" s="691"/>
      <c r="AQ207" s="681"/>
      <c r="AR207" s="681"/>
      <c r="AS207" s="681"/>
      <c r="AT207" s="682"/>
      <c r="AU207" s="798"/>
      <c r="AV207" s="1394"/>
      <c r="AW207" s="1394"/>
    </row>
    <row r="208" ht="21.0" customHeight="1">
      <c r="A208" s="1697">
        <v>205.0</v>
      </c>
      <c r="B208" s="668"/>
      <c r="C208" s="686" t="s">
        <v>6586</v>
      </c>
      <c r="D208" s="687" t="s">
        <v>6587</v>
      </c>
      <c r="E208" s="688">
        <v>36681.0</v>
      </c>
      <c r="F208" s="703">
        <f t="shared" si="33"/>
        <v>23</v>
      </c>
      <c r="G208" s="1113">
        <f t="shared" si="1"/>
        <v>23.39178082</v>
      </c>
      <c r="H208" s="711">
        <v>4.258647E7</v>
      </c>
      <c r="I208" s="691" t="s">
        <v>391</v>
      </c>
      <c r="J208" s="715" t="s">
        <v>6588</v>
      </c>
      <c r="K208" s="686">
        <v>1.161852517E9</v>
      </c>
      <c r="L208" s="686"/>
      <c r="M208" s="691"/>
      <c r="N208" s="686" t="s">
        <v>5819</v>
      </c>
      <c r="O208" s="686"/>
      <c r="P208" s="686"/>
      <c r="Q208" s="686"/>
      <c r="R208" s="715"/>
      <c r="S208" s="686"/>
      <c r="T208" s="686"/>
      <c r="U208" s="686"/>
      <c r="V208" s="686"/>
      <c r="W208" s="686"/>
      <c r="X208" s="686"/>
      <c r="Y208" s="691"/>
      <c r="Z208" s="691"/>
      <c r="AA208" s="686"/>
      <c r="AB208" s="686"/>
      <c r="AC208" s="686"/>
      <c r="AD208" s="686"/>
      <c r="AE208" s="713"/>
      <c r="AF208" s="691"/>
      <c r="AG208" s="691"/>
      <c r="AH208" s="709"/>
      <c r="AI208" s="709"/>
      <c r="AJ208" s="709"/>
      <c r="AK208" s="678"/>
      <c r="AL208" s="678"/>
      <c r="AM208" s="686"/>
      <c r="AN208" s="697"/>
      <c r="AO208" s="697"/>
      <c r="AP208" s="691"/>
      <c r="AQ208" s="681"/>
      <c r="AR208" s="681"/>
      <c r="AS208" s="681"/>
      <c r="AT208" s="682"/>
      <c r="AU208" s="798"/>
      <c r="AV208" s="1394"/>
      <c r="AW208" s="1394"/>
    </row>
    <row r="209" ht="21.0" customHeight="1">
      <c r="A209" s="1697">
        <v>206.0</v>
      </c>
      <c r="B209" s="668"/>
      <c r="C209" s="686" t="s">
        <v>6589</v>
      </c>
      <c r="D209" s="687" t="s">
        <v>6590</v>
      </c>
      <c r="E209" s="688"/>
      <c r="F209" s="703"/>
      <c r="G209" s="1113" t="str">
        <f t="shared" si="1"/>
        <v/>
      </c>
      <c r="H209" s="699" t="s">
        <v>601</v>
      </c>
      <c r="I209" s="691" t="s">
        <v>391</v>
      </c>
      <c r="J209" s="686"/>
      <c r="K209" s="686">
        <v>1.157516164E9</v>
      </c>
      <c r="L209" s="686"/>
      <c r="M209" s="691"/>
      <c r="N209" s="686" t="s">
        <v>6591</v>
      </c>
      <c r="O209" s="686"/>
      <c r="P209" s="686"/>
      <c r="Q209" s="686"/>
      <c r="R209" s="686"/>
      <c r="S209" s="686"/>
      <c r="T209" s="686"/>
      <c r="U209" s="686"/>
      <c r="V209" s="686"/>
      <c r="W209" s="686"/>
      <c r="X209" s="686"/>
      <c r="Y209" s="691"/>
      <c r="Z209" s="691"/>
      <c r="AA209" s="686"/>
      <c r="AB209" s="686"/>
      <c r="AC209" s="686"/>
      <c r="AD209" s="686"/>
      <c r="AE209" s="713"/>
      <c r="AF209" s="691"/>
      <c r="AG209" s="691"/>
      <c r="AH209" s="709"/>
      <c r="AI209" s="709"/>
      <c r="AJ209" s="709"/>
      <c r="AK209" s="678"/>
      <c r="AL209" s="678"/>
      <c r="AM209" s="686"/>
      <c r="AN209" s="697"/>
      <c r="AO209" s="697"/>
      <c r="AP209" s="691"/>
      <c r="AQ209" s="681"/>
      <c r="AR209" s="681"/>
      <c r="AS209" s="681"/>
      <c r="AT209" s="682"/>
      <c r="AU209" s="798"/>
      <c r="AV209" s="1394"/>
      <c r="AW209" s="1394"/>
    </row>
    <row r="210" ht="21.0" customHeight="1">
      <c r="A210" s="1697">
        <v>207.0</v>
      </c>
      <c r="B210" s="668"/>
      <c r="C210" s="765" t="s">
        <v>6592</v>
      </c>
      <c r="D210" s="687" t="s">
        <v>6593</v>
      </c>
      <c r="E210" s="688"/>
      <c r="F210" s="703"/>
      <c r="G210" s="1113" t="str">
        <f t="shared" si="1"/>
        <v/>
      </c>
      <c r="H210" s="699"/>
      <c r="I210" s="691" t="s">
        <v>391</v>
      </c>
      <c r="J210" s="686" t="s">
        <v>6594</v>
      </c>
      <c r="K210" s="686">
        <v>1.165474646E9</v>
      </c>
      <c r="L210" s="686"/>
      <c r="M210" s="691"/>
      <c r="N210" s="686" t="s">
        <v>6595</v>
      </c>
      <c r="O210" s="686"/>
      <c r="P210" s="686"/>
      <c r="Q210" s="686"/>
      <c r="R210" s="690"/>
      <c r="S210" s="686"/>
      <c r="T210" s="686"/>
      <c r="U210" s="686"/>
      <c r="V210" s="686"/>
      <c r="W210" s="686"/>
      <c r="X210" s="686"/>
      <c r="Y210" s="691"/>
      <c r="Z210" s="691"/>
      <c r="AA210" s="686"/>
      <c r="AB210" s="686"/>
      <c r="AC210" s="686"/>
      <c r="AD210" s="686"/>
      <c r="AE210" s="713"/>
      <c r="AF210" s="691"/>
      <c r="AG210" s="691"/>
      <c r="AH210" s="709"/>
      <c r="AI210" s="709"/>
      <c r="AJ210" s="709"/>
      <c r="AK210" s="678"/>
      <c r="AL210" s="678"/>
      <c r="AM210" s="686"/>
      <c r="AN210" s="697"/>
      <c r="AO210" s="697"/>
      <c r="AP210" s="691"/>
      <c r="AQ210" s="681"/>
      <c r="AR210" s="681"/>
      <c r="AS210" s="681"/>
      <c r="AT210" s="682"/>
      <c r="AU210" s="798"/>
      <c r="AV210" s="1394"/>
      <c r="AW210" s="1394"/>
    </row>
    <row r="211" ht="21.0" customHeight="1">
      <c r="A211" s="1697">
        <v>208.0</v>
      </c>
      <c r="B211" s="685"/>
      <c r="C211" s="690" t="s">
        <v>6596</v>
      </c>
      <c r="D211" s="700" t="s">
        <v>6597</v>
      </c>
      <c r="E211" s="688">
        <v>36027.0</v>
      </c>
      <c r="F211" s="694">
        <f>DATEDIF(E211,TODAY(),"Y")</f>
        <v>25</v>
      </c>
      <c r="G211" s="1113">
        <f t="shared" si="1"/>
        <v>25.18356164</v>
      </c>
      <c r="H211" s="684">
        <v>4.1470754E7</v>
      </c>
      <c r="I211" s="689" t="s">
        <v>391</v>
      </c>
      <c r="J211" s="690" t="s">
        <v>6598</v>
      </c>
      <c r="K211" s="690">
        <v>1.537805655E9</v>
      </c>
      <c r="L211" s="686"/>
      <c r="M211" s="691"/>
      <c r="N211" s="690" t="s">
        <v>6599</v>
      </c>
      <c r="O211" s="686"/>
      <c r="P211" s="686"/>
      <c r="Q211" s="686"/>
      <c r="R211" s="690"/>
      <c r="S211" s="686"/>
      <c r="T211" s="686"/>
      <c r="U211" s="686"/>
      <c r="V211" s="686"/>
      <c r="W211" s="686"/>
      <c r="X211" s="686"/>
      <c r="Y211" s="691"/>
      <c r="Z211" s="691"/>
      <c r="AA211" s="686"/>
      <c r="AB211" s="686"/>
      <c r="AC211" s="686"/>
      <c r="AD211" s="686"/>
      <c r="AE211" s="713"/>
      <c r="AF211" s="691"/>
      <c r="AG211" s="691"/>
      <c r="AH211" s="709"/>
      <c r="AI211" s="709"/>
      <c r="AJ211" s="709"/>
      <c r="AK211" s="678"/>
      <c r="AL211" s="678"/>
      <c r="AM211" s="686"/>
      <c r="AN211" s="697"/>
      <c r="AO211" s="697"/>
      <c r="AP211" s="691"/>
      <c r="AQ211" s="681"/>
      <c r="AR211" s="681"/>
      <c r="AS211" s="681"/>
      <c r="AT211" s="682"/>
      <c r="AU211" s="798"/>
      <c r="AV211" s="1394"/>
      <c r="AW211" s="1394"/>
    </row>
    <row r="212" ht="21.0" customHeight="1">
      <c r="A212" s="1697">
        <v>209.0</v>
      </c>
      <c r="B212" s="685"/>
      <c r="C212" s="690" t="s">
        <v>6601</v>
      </c>
      <c r="D212" s="700" t="s">
        <v>6602</v>
      </c>
      <c r="E212" s="688">
        <v>34528.0</v>
      </c>
      <c r="F212" s="708">
        <v>25.0</v>
      </c>
      <c r="G212" s="1113">
        <f t="shared" si="1"/>
        <v>29.29041096</v>
      </c>
      <c r="H212" s="684">
        <v>3.8277356E7</v>
      </c>
      <c r="I212" s="689" t="s">
        <v>391</v>
      </c>
      <c r="J212" s="690" t="s">
        <v>6603</v>
      </c>
      <c r="K212" s="690" t="s">
        <v>6604</v>
      </c>
      <c r="L212" s="686"/>
      <c r="M212" s="691"/>
      <c r="N212" s="690" t="s">
        <v>4883</v>
      </c>
      <c r="O212" s="686"/>
      <c r="P212" s="686"/>
      <c r="Q212" s="686"/>
      <c r="R212" s="690"/>
      <c r="S212" s="686"/>
      <c r="T212" s="686"/>
      <c r="U212" s="686"/>
      <c r="V212" s="686"/>
      <c r="W212" s="686"/>
      <c r="X212" s="686"/>
      <c r="Y212" s="691"/>
      <c r="Z212" s="691"/>
      <c r="AA212" s="686"/>
      <c r="AB212" s="686"/>
      <c r="AC212" s="686"/>
      <c r="AD212" s="686"/>
      <c r="AE212" s="713"/>
      <c r="AF212" s="691"/>
      <c r="AG212" s="691"/>
      <c r="AH212" s="709"/>
      <c r="AI212" s="709"/>
      <c r="AJ212" s="709"/>
      <c r="AK212" s="678"/>
      <c r="AL212" s="678"/>
      <c r="AM212" s="686"/>
      <c r="AN212" s="697"/>
      <c r="AO212" s="697"/>
      <c r="AP212" s="691"/>
      <c r="AQ212" s="681"/>
      <c r="AR212" s="681"/>
      <c r="AS212" s="681"/>
      <c r="AT212" s="682"/>
      <c r="AU212" s="798"/>
      <c r="AV212" s="1394"/>
      <c r="AW212" s="1394"/>
    </row>
    <row r="213" ht="21.0" customHeight="1">
      <c r="A213" s="1697">
        <v>210.0</v>
      </c>
      <c r="B213" s="685"/>
      <c r="C213" s="690" t="s">
        <v>6606</v>
      </c>
      <c r="D213" s="700" t="s">
        <v>6607</v>
      </c>
      <c r="E213" s="688">
        <v>35172.0</v>
      </c>
      <c r="F213" s="694">
        <f t="shared" ref="F213:F222" si="34">DATEDIF(E213,TODAY(),"Y")</f>
        <v>27</v>
      </c>
      <c r="G213" s="1113">
        <f t="shared" si="1"/>
        <v>27.5260274</v>
      </c>
      <c r="H213" s="711">
        <v>3.8098488E7</v>
      </c>
      <c r="I213" s="689" t="s">
        <v>391</v>
      </c>
      <c r="J213" s="690" t="s">
        <v>6608</v>
      </c>
      <c r="K213" s="690">
        <v>3.388433899E9</v>
      </c>
      <c r="L213" s="686"/>
      <c r="M213" s="691"/>
      <c r="N213" s="690" t="s">
        <v>6609</v>
      </c>
      <c r="O213" s="686"/>
      <c r="P213" s="686"/>
      <c r="Q213" s="686"/>
      <c r="R213" s="690"/>
      <c r="S213" s="686"/>
      <c r="T213" s="686"/>
      <c r="U213" s="686"/>
      <c r="V213" s="686"/>
      <c r="W213" s="686"/>
      <c r="X213" s="686"/>
      <c r="Y213" s="691"/>
      <c r="Z213" s="691"/>
      <c r="AA213" s="686"/>
      <c r="AB213" s="686"/>
      <c r="AC213" s="686"/>
      <c r="AD213" s="686"/>
      <c r="AE213" s="713"/>
      <c r="AF213" s="691"/>
      <c r="AG213" s="691"/>
      <c r="AH213" s="709"/>
      <c r="AI213" s="709"/>
      <c r="AJ213" s="709"/>
      <c r="AK213" s="678"/>
      <c r="AL213" s="678"/>
      <c r="AM213" s="686"/>
      <c r="AN213" s="697"/>
      <c r="AO213" s="697"/>
      <c r="AP213" s="691"/>
      <c r="AQ213" s="681"/>
      <c r="AR213" s="681"/>
      <c r="AS213" s="681"/>
      <c r="AT213" s="682"/>
      <c r="AU213" s="798"/>
      <c r="AV213" s="1394"/>
      <c r="AW213" s="1394"/>
    </row>
    <row r="214" ht="21.0" customHeight="1">
      <c r="A214" s="1696">
        <v>211.0</v>
      </c>
      <c r="B214" s="685"/>
      <c r="C214" s="686" t="s">
        <v>6611</v>
      </c>
      <c r="D214" s="700" t="s">
        <v>6612</v>
      </c>
      <c r="E214" s="688">
        <v>36413.0</v>
      </c>
      <c r="F214" s="703">
        <f t="shared" si="34"/>
        <v>24</v>
      </c>
      <c r="G214" s="1113">
        <f t="shared" si="1"/>
        <v>24.1260274</v>
      </c>
      <c r="H214" s="699">
        <v>4.2214381E7</v>
      </c>
      <c r="I214" s="691" t="s">
        <v>391</v>
      </c>
      <c r="J214" s="686" t="s">
        <v>6613</v>
      </c>
      <c r="K214" s="686">
        <v>1.159966079E9</v>
      </c>
      <c r="L214" s="686"/>
      <c r="M214" s="691"/>
      <c r="N214" s="686" t="s">
        <v>5819</v>
      </c>
      <c r="O214" s="686"/>
      <c r="P214" s="686"/>
      <c r="Q214" s="686"/>
      <c r="R214" s="686"/>
      <c r="S214" s="686"/>
      <c r="T214" s="686"/>
      <c r="U214" s="686"/>
      <c r="V214" s="686"/>
      <c r="W214" s="686"/>
      <c r="X214" s="686"/>
      <c r="Y214" s="691"/>
      <c r="Z214" s="691"/>
      <c r="AA214" s="686"/>
      <c r="AB214" s="686"/>
      <c r="AC214" s="686"/>
      <c r="AD214" s="686"/>
      <c r="AE214" s="713"/>
      <c r="AF214" s="691"/>
      <c r="AG214" s="691"/>
      <c r="AH214" s="709"/>
      <c r="AI214" s="709"/>
      <c r="AJ214" s="709"/>
      <c r="AK214" s="678"/>
      <c r="AL214" s="678"/>
      <c r="AM214" s="686"/>
      <c r="AN214" s="697"/>
      <c r="AO214" s="697"/>
      <c r="AP214" s="691"/>
      <c r="AQ214" s="681"/>
      <c r="AR214" s="681"/>
      <c r="AS214" s="681"/>
      <c r="AT214" s="682"/>
      <c r="AU214" s="798"/>
      <c r="AV214" s="1394"/>
      <c r="AW214" s="1394"/>
    </row>
    <row r="215" ht="21.0" customHeight="1">
      <c r="A215" s="1697">
        <v>212.0</v>
      </c>
      <c r="B215" s="685"/>
      <c r="C215" s="686" t="s">
        <v>6614</v>
      </c>
      <c r="D215" s="700" t="s">
        <v>6615</v>
      </c>
      <c r="E215" s="688">
        <v>36163.0</v>
      </c>
      <c r="F215" s="703">
        <f t="shared" si="34"/>
        <v>24</v>
      </c>
      <c r="G215" s="1113">
        <f t="shared" si="1"/>
        <v>24.8109589</v>
      </c>
      <c r="H215" s="699">
        <v>4.1509606E7</v>
      </c>
      <c r="I215" s="691"/>
      <c r="J215" s="686" t="s">
        <v>6616</v>
      </c>
      <c r="K215" s="686">
        <v>1.539148441E9</v>
      </c>
      <c r="L215" s="686"/>
      <c r="M215" s="691"/>
      <c r="N215" s="686" t="s">
        <v>2092</v>
      </c>
      <c r="O215" s="686"/>
      <c r="P215" s="686"/>
      <c r="Q215" s="686"/>
      <c r="R215" s="686"/>
      <c r="S215" s="686"/>
      <c r="T215" s="686"/>
      <c r="U215" s="686"/>
      <c r="V215" s="686"/>
      <c r="W215" s="686"/>
      <c r="X215" s="686"/>
      <c r="Y215" s="691"/>
      <c r="Z215" s="691"/>
      <c r="AA215" s="686"/>
      <c r="AB215" s="686"/>
      <c r="AC215" s="686"/>
      <c r="AD215" s="686"/>
      <c r="AE215" s="713"/>
      <c r="AF215" s="691"/>
      <c r="AG215" s="691"/>
      <c r="AH215" s="709"/>
      <c r="AI215" s="709"/>
      <c r="AJ215" s="709"/>
      <c r="AK215" s="678"/>
      <c r="AL215" s="678"/>
      <c r="AM215" s="686"/>
      <c r="AN215" s="697"/>
      <c r="AO215" s="697"/>
      <c r="AP215" s="691"/>
      <c r="AQ215" s="681"/>
      <c r="AR215" s="681"/>
      <c r="AS215" s="681"/>
      <c r="AT215" s="682"/>
      <c r="AU215" s="798"/>
      <c r="AV215" s="1394"/>
      <c r="AW215" s="1394"/>
    </row>
    <row r="216" ht="21.0" customHeight="1">
      <c r="A216" s="1697">
        <v>213.0</v>
      </c>
      <c r="B216" s="668"/>
      <c r="C216" s="686" t="s">
        <v>6617</v>
      </c>
      <c r="D216" s="687" t="s">
        <v>6618</v>
      </c>
      <c r="E216" s="688">
        <v>33581.0</v>
      </c>
      <c r="F216" s="740">
        <f t="shared" si="34"/>
        <v>31</v>
      </c>
      <c r="G216" s="1113">
        <f t="shared" si="1"/>
        <v>31.88493151</v>
      </c>
      <c r="H216" s="699">
        <v>3.672065E7</v>
      </c>
      <c r="I216" s="691" t="s">
        <v>391</v>
      </c>
      <c r="J216" s="686"/>
      <c r="K216" s="686">
        <v>1.160413001E9</v>
      </c>
      <c r="L216" s="686"/>
      <c r="M216" s="691"/>
      <c r="N216" s="686" t="s">
        <v>6025</v>
      </c>
      <c r="O216" s="686"/>
      <c r="P216" s="686"/>
      <c r="Q216" s="686"/>
      <c r="R216" s="686"/>
      <c r="S216" s="686"/>
      <c r="T216" s="686"/>
      <c r="U216" s="686"/>
      <c r="V216" s="686"/>
      <c r="W216" s="686"/>
      <c r="X216" s="686"/>
      <c r="Y216" s="691"/>
      <c r="Z216" s="691"/>
      <c r="AA216" s="686"/>
      <c r="AB216" s="686"/>
      <c r="AC216" s="686"/>
      <c r="AD216" s="686"/>
      <c r="AE216" s="713"/>
      <c r="AF216" s="691"/>
      <c r="AG216" s="691"/>
      <c r="AH216" s="709"/>
      <c r="AI216" s="709"/>
      <c r="AJ216" s="709"/>
      <c r="AK216" s="678"/>
      <c r="AL216" s="678"/>
      <c r="AM216" s="686"/>
      <c r="AN216" s="697"/>
      <c r="AO216" s="697"/>
      <c r="AP216" s="691"/>
      <c r="AQ216" s="681"/>
      <c r="AR216" s="681"/>
      <c r="AS216" s="681"/>
      <c r="AT216" s="682"/>
      <c r="AU216" s="798"/>
      <c r="AV216" s="1394"/>
      <c r="AW216" s="1394"/>
    </row>
    <row r="217" ht="21.0" customHeight="1">
      <c r="A217" s="1697">
        <v>214.0</v>
      </c>
      <c r="B217" s="685"/>
      <c r="C217" s="686" t="s">
        <v>6619</v>
      </c>
      <c r="D217" s="700" t="s">
        <v>6620</v>
      </c>
      <c r="E217" s="688">
        <v>35462.0</v>
      </c>
      <c r="F217" s="703">
        <f t="shared" si="34"/>
        <v>26</v>
      </c>
      <c r="G217" s="1113">
        <f t="shared" si="1"/>
        <v>26.73150685</v>
      </c>
      <c r="H217" s="711">
        <v>4.0132443E7</v>
      </c>
      <c r="I217" s="691" t="s">
        <v>391</v>
      </c>
      <c r="J217" s="686" t="s">
        <v>6621</v>
      </c>
      <c r="K217" s="686">
        <v>3.437400634E9</v>
      </c>
      <c r="L217" s="686"/>
      <c r="M217" s="691"/>
      <c r="N217" s="686" t="s">
        <v>6622</v>
      </c>
      <c r="O217" s="686"/>
      <c r="P217" s="686"/>
      <c r="Q217" s="686"/>
      <c r="R217" s="686"/>
      <c r="S217" s="686"/>
      <c r="T217" s="686"/>
      <c r="U217" s="686"/>
      <c r="V217" s="686"/>
      <c r="W217" s="686"/>
      <c r="X217" s="686"/>
      <c r="Y217" s="691"/>
      <c r="Z217" s="691"/>
      <c r="AA217" s="686"/>
      <c r="AB217" s="686"/>
      <c r="AC217" s="686"/>
      <c r="AD217" s="686"/>
      <c r="AE217" s="713"/>
      <c r="AF217" s="691"/>
      <c r="AG217" s="691"/>
      <c r="AH217" s="709"/>
      <c r="AI217" s="709"/>
      <c r="AJ217" s="709"/>
      <c r="AK217" s="678"/>
      <c r="AL217" s="678"/>
      <c r="AM217" s="686"/>
      <c r="AN217" s="697"/>
      <c r="AO217" s="697"/>
      <c r="AP217" s="691"/>
      <c r="AQ217" s="681"/>
      <c r="AR217" s="681"/>
      <c r="AS217" s="681"/>
      <c r="AT217" s="682"/>
      <c r="AU217" s="798"/>
      <c r="AV217" s="1394"/>
      <c r="AW217" s="1394"/>
    </row>
    <row r="218" ht="21.0" customHeight="1">
      <c r="A218" s="1697">
        <v>215.0</v>
      </c>
      <c r="B218" s="668"/>
      <c r="C218" s="690" t="s">
        <v>6623</v>
      </c>
      <c r="D218" s="731" t="s">
        <v>6624</v>
      </c>
      <c r="E218" s="756">
        <v>36157.0</v>
      </c>
      <c r="F218" s="703">
        <f t="shared" si="34"/>
        <v>24</v>
      </c>
      <c r="G218" s="1113">
        <f t="shared" si="1"/>
        <v>24.82739726</v>
      </c>
      <c r="H218" s="728">
        <v>3.4405934E7</v>
      </c>
      <c r="I218" s="729"/>
      <c r="J218" s="730" t="s">
        <v>6625</v>
      </c>
      <c r="K218" s="730">
        <v>1.568045783E9</v>
      </c>
      <c r="L218" s="686"/>
      <c r="M218" s="691"/>
      <c r="N218" s="730"/>
      <c r="O218" s="686"/>
      <c r="P218" s="686"/>
      <c r="Q218" s="686"/>
      <c r="R218" s="730"/>
      <c r="S218" s="686"/>
      <c r="T218" s="686"/>
      <c r="U218" s="686"/>
      <c r="V218" s="686"/>
      <c r="W218" s="686"/>
      <c r="X218" s="686"/>
      <c r="Y218" s="691"/>
      <c r="Z218" s="691"/>
      <c r="AA218" s="686"/>
      <c r="AB218" s="686"/>
      <c r="AC218" s="686"/>
      <c r="AD218" s="686"/>
      <c r="AE218" s="713"/>
      <c r="AF218" s="691"/>
      <c r="AG218" s="691"/>
      <c r="AH218" s="709"/>
      <c r="AI218" s="709"/>
      <c r="AJ218" s="709"/>
      <c r="AK218" s="678"/>
      <c r="AL218" s="678"/>
      <c r="AM218" s="686"/>
      <c r="AN218" s="697"/>
      <c r="AO218" s="697"/>
      <c r="AP218" s="691"/>
      <c r="AQ218" s="681"/>
      <c r="AR218" s="681"/>
      <c r="AS218" s="681"/>
      <c r="AT218" s="682"/>
      <c r="AU218" s="798"/>
      <c r="AV218" s="1394"/>
      <c r="AW218" s="1394"/>
    </row>
    <row r="219" ht="21.0" customHeight="1">
      <c r="A219" s="1697">
        <v>216.0</v>
      </c>
      <c r="B219" s="685"/>
      <c r="C219" s="690" t="s">
        <v>6626</v>
      </c>
      <c r="D219" s="720" t="s">
        <v>6627</v>
      </c>
      <c r="E219" s="721">
        <v>36124.0</v>
      </c>
      <c r="F219" s="694">
        <f t="shared" si="34"/>
        <v>24</v>
      </c>
      <c r="G219" s="1113">
        <f t="shared" si="1"/>
        <v>24.91780822</v>
      </c>
      <c r="H219" s="684">
        <v>4.1638733E7</v>
      </c>
      <c r="I219" s="691" t="s">
        <v>391</v>
      </c>
      <c r="J219" s="690" t="s">
        <v>6628</v>
      </c>
      <c r="K219" s="690">
        <v>1.162399247E9</v>
      </c>
      <c r="L219" s="686"/>
      <c r="M219" s="691"/>
      <c r="N219" s="690" t="s">
        <v>6629</v>
      </c>
      <c r="O219" s="686"/>
      <c r="P219" s="686"/>
      <c r="Q219" s="686"/>
      <c r="R219" s="690"/>
      <c r="S219" s="686"/>
      <c r="T219" s="686"/>
      <c r="U219" s="686"/>
      <c r="V219" s="686"/>
      <c r="W219" s="686"/>
      <c r="X219" s="686"/>
      <c r="Y219" s="691"/>
      <c r="Z219" s="691"/>
      <c r="AA219" s="686"/>
      <c r="AB219" s="686"/>
      <c r="AC219" s="686"/>
      <c r="AD219" s="686"/>
      <c r="AE219" s="713"/>
      <c r="AF219" s="691"/>
      <c r="AG219" s="691"/>
      <c r="AH219" s="709"/>
      <c r="AI219" s="709"/>
      <c r="AJ219" s="709"/>
      <c r="AK219" s="678"/>
      <c r="AL219" s="678"/>
      <c r="AM219" s="686"/>
      <c r="AN219" s="697"/>
      <c r="AO219" s="697"/>
      <c r="AP219" s="691"/>
      <c r="AQ219" s="681"/>
      <c r="AR219" s="681"/>
      <c r="AS219" s="681"/>
      <c r="AT219" s="682"/>
      <c r="AU219" s="798"/>
      <c r="AV219" s="1394"/>
      <c r="AW219" s="1394"/>
    </row>
    <row r="220" ht="21.0" customHeight="1">
      <c r="A220" s="1697">
        <v>217.0</v>
      </c>
      <c r="B220" s="685"/>
      <c r="C220" s="690" t="s">
        <v>6630</v>
      </c>
      <c r="D220" s="700" t="s">
        <v>6631</v>
      </c>
      <c r="E220" s="721">
        <v>35791.0</v>
      </c>
      <c r="F220" s="694">
        <f t="shared" si="34"/>
        <v>25</v>
      </c>
      <c r="G220" s="1113">
        <f t="shared" si="1"/>
        <v>25.83013699</v>
      </c>
      <c r="H220" s="684">
        <v>4.0829479E7</v>
      </c>
      <c r="I220" s="689" t="s">
        <v>391</v>
      </c>
      <c r="J220" s="690" t="s">
        <v>6632</v>
      </c>
      <c r="K220" s="690">
        <v>1.525328871E9</v>
      </c>
      <c r="L220" s="686"/>
      <c r="M220" s="691"/>
      <c r="N220" s="690" t="s">
        <v>6633</v>
      </c>
      <c r="O220" s="686"/>
      <c r="P220" s="686"/>
      <c r="Q220" s="686"/>
      <c r="R220" s="690"/>
      <c r="S220" s="686"/>
      <c r="T220" s="686"/>
      <c r="U220" s="686"/>
      <c r="V220" s="686"/>
      <c r="W220" s="686"/>
      <c r="X220" s="686"/>
      <c r="Y220" s="691"/>
      <c r="Z220" s="691"/>
      <c r="AA220" s="686"/>
      <c r="AB220" s="686"/>
      <c r="AC220" s="686"/>
      <c r="AD220" s="686"/>
      <c r="AE220" s="713"/>
      <c r="AF220" s="691"/>
      <c r="AG220" s="691"/>
      <c r="AH220" s="709"/>
      <c r="AI220" s="709"/>
      <c r="AJ220" s="709"/>
      <c r="AK220" s="678"/>
      <c r="AL220" s="678"/>
      <c r="AM220" s="686"/>
      <c r="AN220" s="697"/>
      <c r="AO220" s="697"/>
      <c r="AP220" s="691"/>
      <c r="AQ220" s="681"/>
      <c r="AR220" s="681"/>
      <c r="AS220" s="681"/>
      <c r="AT220" s="682"/>
      <c r="AU220" s="798"/>
      <c r="AV220" s="1394"/>
      <c r="AW220" s="1394"/>
    </row>
    <row r="221" ht="21.0" customHeight="1">
      <c r="A221" s="1697">
        <v>218.0</v>
      </c>
      <c r="B221" s="685"/>
      <c r="C221" s="686" t="s">
        <v>6634</v>
      </c>
      <c r="D221" s="700" t="s">
        <v>6635</v>
      </c>
      <c r="E221" s="688">
        <v>34809.0</v>
      </c>
      <c r="F221" s="703">
        <f t="shared" si="34"/>
        <v>28</v>
      </c>
      <c r="G221" s="1113">
        <f t="shared" si="1"/>
        <v>28.52054795</v>
      </c>
      <c r="H221" s="699">
        <v>3.861285E7</v>
      </c>
      <c r="I221" s="691" t="s">
        <v>391</v>
      </c>
      <c r="J221" s="686" t="s">
        <v>6636</v>
      </c>
      <c r="K221" s="686">
        <v>1.157274699E9</v>
      </c>
      <c r="L221" s="686"/>
      <c r="M221" s="691"/>
      <c r="N221" s="686" t="s">
        <v>6637</v>
      </c>
      <c r="O221" s="686"/>
      <c r="P221" s="686"/>
      <c r="Q221" s="686"/>
      <c r="R221" s="686"/>
      <c r="S221" s="686"/>
      <c r="T221" s="686"/>
      <c r="U221" s="686"/>
      <c r="V221" s="686"/>
      <c r="W221" s="686"/>
      <c r="X221" s="686"/>
      <c r="Y221" s="691"/>
      <c r="Z221" s="691"/>
      <c r="AA221" s="686"/>
      <c r="AB221" s="686"/>
      <c r="AC221" s="686"/>
      <c r="AD221" s="686"/>
      <c r="AE221" s="713"/>
      <c r="AF221" s="691"/>
      <c r="AG221" s="691"/>
      <c r="AH221" s="709"/>
      <c r="AI221" s="709"/>
      <c r="AJ221" s="709"/>
      <c r="AK221" s="678"/>
      <c r="AL221" s="678"/>
      <c r="AM221" s="686"/>
      <c r="AN221" s="697"/>
      <c r="AO221" s="697"/>
      <c r="AP221" s="691"/>
      <c r="AQ221" s="681"/>
      <c r="AR221" s="681"/>
      <c r="AS221" s="681"/>
      <c r="AT221" s="682"/>
      <c r="AU221" s="798"/>
      <c r="AV221" s="1394"/>
      <c r="AW221" s="1394"/>
    </row>
    <row r="222" ht="21.0" customHeight="1">
      <c r="A222" s="1697">
        <v>219.0</v>
      </c>
      <c r="B222" s="685"/>
      <c r="C222" s="686" t="s">
        <v>6638</v>
      </c>
      <c r="D222" s="700" t="s">
        <v>6639</v>
      </c>
      <c r="E222" s="688">
        <v>35432.0</v>
      </c>
      <c r="F222" s="717">
        <f t="shared" si="34"/>
        <v>26</v>
      </c>
      <c r="G222" s="1113">
        <f t="shared" si="1"/>
        <v>26.81369863</v>
      </c>
      <c r="H222" s="699">
        <v>4.0159018E7</v>
      </c>
      <c r="I222" s="691" t="s">
        <v>391</v>
      </c>
      <c r="J222" s="686" t="s">
        <v>6179</v>
      </c>
      <c r="K222" s="686" t="s">
        <v>6640</v>
      </c>
      <c r="L222" s="686"/>
      <c r="M222" s="691"/>
      <c r="N222" s="686"/>
      <c r="O222" s="686"/>
      <c r="P222" s="686"/>
      <c r="Q222" s="686"/>
      <c r="R222" s="686"/>
      <c r="S222" s="686"/>
      <c r="T222" s="686"/>
      <c r="U222" s="686"/>
      <c r="V222" s="686"/>
      <c r="W222" s="686"/>
      <c r="X222" s="686"/>
      <c r="Y222" s="691"/>
      <c r="Z222" s="691"/>
      <c r="AA222" s="686"/>
      <c r="AB222" s="686"/>
      <c r="AC222" s="686"/>
      <c r="AD222" s="686"/>
      <c r="AE222" s="713"/>
      <c r="AF222" s="691"/>
      <c r="AG222" s="691"/>
      <c r="AH222" s="709"/>
      <c r="AI222" s="709"/>
      <c r="AJ222" s="709"/>
      <c r="AK222" s="678"/>
      <c r="AL222" s="678"/>
      <c r="AM222" s="692"/>
      <c r="AN222" s="697"/>
      <c r="AO222" s="697"/>
      <c r="AP222" s="693"/>
      <c r="AQ222" s="681"/>
      <c r="AR222" s="681"/>
      <c r="AS222" s="681"/>
      <c r="AT222" s="682"/>
      <c r="AU222" s="905"/>
      <c r="AV222" s="1230"/>
      <c r="AW222" s="1230"/>
    </row>
    <row r="223" ht="21.0" customHeight="1">
      <c r="A223" s="1697">
        <v>220.0</v>
      </c>
      <c r="B223" s="685"/>
      <c r="C223" s="690" t="s">
        <v>6641</v>
      </c>
      <c r="D223" s="687" t="s">
        <v>6642</v>
      </c>
      <c r="E223" s="688">
        <v>36637.0</v>
      </c>
      <c r="F223" s="708">
        <v>19.0</v>
      </c>
      <c r="G223" s="1113">
        <f t="shared" si="1"/>
        <v>23.51232877</v>
      </c>
      <c r="H223" s="684">
        <v>4.2646501E7</v>
      </c>
      <c r="I223" s="766" t="s">
        <v>391</v>
      </c>
      <c r="J223" s="690" t="s">
        <v>6643</v>
      </c>
      <c r="K223" s="690">
        <v>1.131883099E9</v>
      </c>
      <c r="L223" s="686"/>
      <c r="M223" s="691"/>
      <c r="N223" s="690" t="s">
        <v>6644</v>
      </c>
      <c r="O223" s="686"/>
      <c r="P223" s="686"/>
      <c r="Q223" s="716"/>
      <c r="R223" s="690"/>
      <c r="S223" s="686"/>
      <c r="T223" s="686"/>
      <c r="U223" s="686"/>
      <c r="V223" s="686"/>
      <c r="W223" s="686"/>
      <c r="X223" s="686"/>
      <c r="Y223" s="691"/>
      <c r="Z223" s="691"/>
      <c r="AA223" s="686"/>
      <c r="AB223" s="686"/>
      <c r="AC223" s="686"/>
      <c r="AD223" s="686"/>
      <c r="AE223" s="713"/>
      <c r="AF223" s="691"/>
      <c r="AG223" s="691"/>
      <c r="AH223" s="709"/>
      <c r="AI223" s="709"/>
      <c r="AJ223" s="709"/>
      <c r="AK223" s="678"/>
      <c r="AL223" s="678"/>
      <c r="AM223" s="686"/>
      <c r="AN223" s="697"/>
      <c r="AO223" s="701"/>
      <c r="AP223" s="691" t="s">
        <v>6953</v>
      </c>
      <c r="AQ223" s="681"/>
      <c r="AR223" s="681"/>
      <c r="AS223" s="681"/>
      <c r="AT223" s="682"/>
      <c r="AU223" s="798"/>
      <c r="AV223" s="1394"/>
      <c r="AW223" s="1394"/>
    </row>
    <row r="224" ht="21.0" customHeight="1">
      <c r="A224" s="1696">
        <v>221.0</v>
      </c>
      <c r="B224" s="668"/>
      <c r="C224" s="686" t="s">
        <v>6645</v>
      </c>
      <c r="D224" s="731" t="s">
        <v>6646</v>
      </c>
      <c r="E224" s="688">
        <v>35928.0</v>
      </c>
      <c r="F224" s="703">
        <f t="shared" ref="F224:F226" si="35">DATEDIF(E224,TODAY(),"Y")</f>
        <v>25</v>
      </c>
      <c r="G224" s="1113">
        <f t="shared" si="1"/>
        <v>25.45479452</v>
      </c>
      <c r="H224" s="711">
        <v>9.5728553E7</v>
      </c>
      <c r="I224" s="719" t="s">
        <v>6214</v>
      </c>
      <c r="J224" s="715" t="s">
        <v>6647</v>
      </c>
      <c r="K224" s="686">
        <v>1.155164757E9</v>
      </c>
      <c r="L224" s="686"/>
      <c r="M224" s="691"/>
      <c r="N224" s="686" t="s">
        <v>6648</v>
      </c>
      <c r="O224" s="686"/>
      <c r="P224" s="686"/>
      <c r="Q224" s="686"/>
      <c r="R224" s="715"/>
      <c r="S224" s="686"/>
      <c r="T224" s="686"/>
      <c r="U224" s="686"/>
      <c r="V224" s="686"/>
      <c r="W224" s="686"/>
      <c r="X224" s="686"/>
      <c r="Y224" s="691"/>
      <c r="Z224" s="691"/>
      <c r="AA224" s="686"/>
      <c r="AB224" s="686"/>
      <c r="AC224" s="686"/>
      <c r="AD224" s="686"/>
      <c r="AE224" s="713"/>
      <c r="AF224" s="691"/>
      <c r="AG224" s="691"/>
      <c r="AH224" s="709"/>
      <c r="AI224" s="709"/>
      <c r="AJ224" s="709"/>
      <c r="AK224" s="678"/>
      <c r="AL224" s="678"/>
      <c r="AM224" s="686"/>
      <c r="AN224" s="697"/>
      <c r="AO224" s="697"/>
      <c r="AP224" s="691"/>
      <c r="AQ224" s="681"/>
      <c r="AR224" s="681"/>
      <c r="AS224" s="681"/>
      <c r="AT224" s="682"/>
      <c r="AU224" s="798"/>
      <c r="AV224" s="1394"/>
      <c r="AW224" s="1394"/>
    </row>
    <row r="225" ht="21.0" customHeight="1">
      <c r="A225" s="1697">
        <v>222.0</v>
      </c>
      <c r="B225" s="685"/>
      <c r="C225" s="690" t="s">
        <v>6649</v>
      </c>
      <c r="D225" s="720" t="s">
        <v>6650</v>
      </c>
      <c r="E225" s="721">
        <v>36511.0</v>
      </c>
      <c r="F225" s="694">
        <f t="shared" si="35"/>
        <v>23</v>
      </c>
      <c r="G225" s="1113">
        <f t="shared" si="1"/>
        <v>23.85753425</v>
      </c>
      <c r="H225" s="684">
        <v>9.5924926E7</v>
      </c>
      <c r="I225" s="689" t="s">
        <v>3791</v>
      </c>
      <c r="J225" s="690" t="s">
        <v>6651</v>
      </c>
      <c r="K225" s="690" t="s">
        <v>6652</v>
      </c>
      <c r="L225" s="686"/>
      <c r="M225" s="691"/>
      <c r="N225" s="690" t="s">
        <v>2272</v>
      </c>
      <c r="O225" s="686"/>
      <c r="P225" s="686"/>
      <c r="Q225" s="686"/>
      <c r="R225" s="690"/>
      <c r="S225" s="686"/>
      <c r="T225" s="686"/>
      <c r="U225" s="686"/>
      <c r="V225" s="686"/>
      <c r="W225" s="686"/>
      <c r="X225" s="686"/>
      <c r="Y225" s="691"/>
      <c r="Z225" s="691"/>
      <c r="AA225" s="686"/>
      <c r="AB225" s="686"/>
      <c r="AC225" s="686"/>
      <c r="AD225" s="686"/>
      <c r="AE225" s="713"/>
      <c r="AF225" s="691"/>
      <c r="AG225" s="691"/>
      <c r="AH225" s="709"/>
      <c r="AI225" s="709"/>
      <c r="AJ225" s="709"/>
      <c r="AK225" s="678"/>
      <c r="AL225" s="678"/>
      <c r="AM225" s="686"/>
      <c r="AN225" s="697"/>
      <c r="AO225" s="697"/>
      <c r="AP225" s="691"/>
      <c r="AQ225" s="681"/>
      <c r="AR225" s="681"/>
      <c r="AS225" s="681"/>
      <c r="AT225" s="682"/>
      <c r="AU225" s="798"/>
      <c r="AV225" s="1394"/>
      <c r="AW225" s="1394"/>
    </row>
    <row r="226" ht="21.0" customHeight="1">
      <c r="A226" s="1697">
        <v>223.0</v>
      </c>
      <c r="B226" s="668"/>
      <c r="C226" s="690" t="s">
        <v>6653</v>
      </c>
      <c r="D226" s="687" t="s">
        <v>6654</v>
      </c>
      <c r="E226" s="721">
        <v>36155.0</v>
      </c>
      <c r="F226" s="694">
        <f t="shared" si="35"/>
        <v>24</v>
      </c>
      <c r="G226" s="1113">
        <f t="shared" si="1"/>
        <v>24.83287671</v>
      </c>
      <c r="H226" s="684">
        <v>4.1566196E7</v>
      </c>
      <c r="I226" s="691" t="s">
        <v>391</v>
      </c>
      <c r="J226" s="690" t="s">
        <v>6655</v>
      </c>
      <c r="K226" s="690">
        <v>2.326409985E9</v>
      </c>
      <c r="L226" s="686"/>
      <c r="M226" s="691"/>
      <c r="N226" s="690" t="s">
        <v>2272</v>
      </c>
      <c r="O226" s="686"/>
      <c r="P226" s="686"/>
      <c r="Q226" s="686"/>
      <c r="R226" s="690"/>
      <c r="S226" s="686"/>
      <c r="T226" s="686"/>
      <c r="U226" s="686"/>
      <c r="V226" s="686"/>
      <c r="W226" s="686"/>
      <c r="X226" s="686"/>
      <c r="Y226" s="691"/>
      <c r="Z226" s="691"/>
      <c r="AA226" s="686"/>
      <c r="AB226" s="686"/>
      <c r="AC226" s="686"/>
      <c r="AD226" s="686"/>
      <c r="AE226" s="713"/>
      <c r="AF226" s="691"/>
      <c r="AG226" s="691"/>
      <c r="AH226" s="709"/>
      <c r="AI226" s="709"/>
      <c r="AJ226" s="709"/>
      <c r="AK226" s="678"/>
      <c r="AL226" s="678"/>
      <c r="AM226" s="686"/>
      <c r="AN226" s="697"/>
      <c r="AO226" s="697"/>
      <c r="AP226" s="691"/>
      <c r="AQ226" s="681"/>
      <c r="AR226" s="681"/>
      <c r="AS226" s="681"/>
      <c r="AT226" s="682"/>
      <c r="AU226" s="798"/>
      <c r="AV226" s="1394"/>
      <c r="AW226" s="1394"/>
    </row>
    <row r="227" ht="21.0" customHeight="1">
      <c r="A227" s="1697">
        <v>224.0</v>
      </c>
      <c r="B227" s="668"/>
      <c r="C227" s="686" t="s">
        <v>6657</v>
      </c>
      <c r="D227" s="687" t="s">
        <v>6658</v>
      </c>
      <c r="E227" s="726">
        <v>35116.0</v>
      </c>
      <c r="F227" s="703">
        <v>21.0</v>
      </c>
      <c r="G227" s="1113">
        <f t="shared" si="1"/>
        <v>27.67945205</v>
      </c>
      <c r="H227" s="699">
        <v>3.9029145E7</v>
      </c>
      <c r="I227" s="691" t="s">
        <v>391</v>
      </c>
      <c r="J227" s="686" t="s">
        <v>6659</v>
      </c>
      <c r="K227" s="686" t="s">
        <v>6660</v>
      </c>
      <c r="L227" s="686"/>
      <c r="M227" s="691"/>
      <c r="N227" s="686" t="s">
        <v>6661</v>
      </c>
      <c r="O227" s="686"/>
      <c r="P227" s="686"/>
      <c r="Q227" s="686"/>
      <c r="R227" s="690"/>
      <c r="S227" s="686"/>
      <c r="T227" s="700"/>
      <c r="U227" s="707"/>
      <c r="V227" s="707"/>
      <c r="W227" s="707"/>
      <c r="X227" s="707"/>
      <c r="Y227" s="744"/>
      <c r="Z227" s="744"/>
      <c r="AA227" s="707"/>
      <c r="AB227" s="707"/>
      <c r="AC227" s="707"/>
      <c r="AD227" s="707"/>
      <c r="AE227" s="761"/>
      <c r="AF227" s="744"/>
      <c r="AG227" s="744"/>
      <c r="AH227" s="744"/>
      <c r="AI227" s="744"/>
      <c r="AJ227" s="744"/>
      <c r="AK227" s="678"/>
      <c r="AL227" s="678"/>
      <c r="AM227" s="707"/>
      <c r="AN227" s="701"/>
      <c r="AO227" s="697"/>
      <c r="AP227" s="767"/>
      <c r="AQ227" s="681"/>
      <c r="AR227" s="681"/>
      <c r="AS227" s="681"/>
      <c r="AT227" s="682"/>
      <c r="AU227" s="1698"/>
      <c r="AV227" s="1699"/>
      <c r="AW227" s="1699"/>
    </row>
    <row r="228" ht="21.0" customHeight="1">
      <c r="A228" s="1697">
        <v>225.0</v>
      </c>
      <c r="B228" s="668"/>
      <c r="C228" s="686" t="s">
        <v>6662</v>
      </c>
      <c r="D228" s="687" t="s">
        <v>6663</v>
      </c>
      <c r="E228" s="688">
        <v>35791.0</v>
      </c>
      <c r="F228" s="703">
        <f t="shared" ref="F228:F234" si="36">DATEDIF(E228,TODAY(),"Y")</f>
        <v>25</v>
      </c>
      <c r="G228" s="1113">
        <f t="shared" si="1"/>
        <v>25.83013699</v>
      </c>
      <c r="H228" s="699" t="s">
        <v>619</v>
      </c>
      <c r="I228" s="719" t="s">
        <v>6664</v>
      </c>
      <c r="J228" s="686" t="s">
        <v>6665</v>
      </c>
      <c r="K228" s="686">
        <v>3.4646835167E10</v>
      </c>
      <c r="L228" s="686"/>
      <c r="M228" s="691"/>
      <c r="N228" s="686" t="s">
        <v>6666</v>
      </c>
      <c r="O228" s="686"/>
      <c r="P228" s="686"/>
      <c r="Q228" s="686"/>
      <c r="R228" s="686"/>
      <c r="S228" s="686"/>
      <c r="T228" s="700"/>
      <c r="U228" s="707"/>
      <c r="V228" s="707"/>
      <c r="W228" s="707"/>
      <c r="X228" s="707"/>
      <c r="Y228" s="744"/>
      <c r="Z228" s="744"/>
      <c r="AA228" s="707"/>
      <c r="AB228" s="707"/>
      <c r="AC228" s="707"/>
      <c r="AD228" s="707"/>
      <c r="AE228" s="761"/>
      <c r="AF228" s="744"/>
      <c r="AG228" s="744"/>
      <c r="AH228" s="744"/>
      <c r="AI228" s="744"/>
      <c r="AJ228" s="744"/>
      <c r="AK228" s="678"/>
      <c r="AL228" s="678"/>
      <c r="AM228" s="707"/>
      <c r="AN228" s="707"/>
      <c r="AO228" s="697"/>
      <c r="AP228" s="744"/>
      <c r="AQ228" s="681"/>
      <c r="AR228" s="681"/>
      <c r="AS228" s="681"/>
      <c r="AT228" s="682"/>
      <c r="AU228" s="1698"/>
      <c r="AV228" s="1699"/>
      <c r="AW228" s="1699"/>
    </row>
    <row r="229" ht="21.0" customHeight="1">
      <c r="A229" s="1697">
        <v>226.0</v>
      </c>
      <c r="B229" s="668"/>
      <c r="C229" s="686" t="s">
        <v>3302</v>
      </c>
      <c r="D229" s="687" t="s">
        <v>6667</v>
      </c>
      <c r="E229" s="726">
        <v>35979.0</v>
      </c>
      <c r="F229" s="703">
        <f t="shared" si="36"/>
        <v>25</v>
      </c>
      <c r="G229" s="1113">
        <f t="shared" si="1"/>
        <v>25.31506849</v>
      </c>
      <c r="H229" s="699">
        <v>4.1308792E7</v>
      </c>
      <c r="I229" s="691"/>
      <c r="J229" s="686" t="s">
        <v>6668</v>
      </c>
      <c r="K229" s="686">
        <v>1.150421656E9</v>
      </c>
      <c r="L229" s="686"/>
      <c r="M229" s="691"/>
      <c r="N229" s="686" t="s">
        <v>6025</v>
      </c>
      <c r="O229" s="686"/>
      <c r="P229" s="686"/>
      <c r="Q229" s="686"/>
      <c r="R229" s="686"/>
      <c r="S229" s="686"/>
      <c r="T229" s="768"/>
      <c r="U229" s="707"/>
      <c r="V229" s="701"/>
      <c r="W229" s="701"/>
      <c r="X229" s="701"/>
      <c r="Y229" s="702"/>
      <c r="Z229" s="702"/>
      <c r="AA229" s="701"/>
      <c r="AB229" s="701"/>
      <c r="AC229" s="701"/>
      <c r="AD229" s="701"/>
      <c r="AE229" s="705"/>
      <c r="AF229" s="702"/>
      <c r="AG229" s="702"/>
      <c r="AH229" s="702"/>
      <c r="AI229" s="702"/>
      <c r="AJ229" s="702"/>
      <c r="AK229" s="678"/>
      <c r="AL229" s="678"/>
      <c r="AM229" s="701"/>
      <c r="AN229" s="701"/>
      <c r="AO229" s="697"/>
      <c r="AP229" s="744"/>
      <c r="AQ229" s="681"/>
      <c r="AR229" s="681"/>
      <c r="AS229" s="681"/>
      <c r="AT229" s="682"/>
      <c r="AU229" s="1700"/>
      <c r="AV229" s="1701"/>
      <c r="AW229" s="1701"/>
    </row>
    <row r="230" ht="21.0" customHeight="1">
      <c r="A230" s="1697">
        <v>227.0</v>
      </c>
      <c r="B230" s="668"/>
      <c r="C230" s="686" t="s">
        <v>6669</v>
      </c>
      <c r="D230" s="687" t="s">
        <v>6670</v>
      </c>
      <c r="E230" s="688">
        <v>31611.0</v>
      </c>
      <c r="F230" s="703">
        <f t="shared" si="36"/>
        <v>37</v>
      </c>
      <c r="G230" s="1113">
        <f t="shared" si="1"/>
        <v>37.28219178</v>
      </c>
      <c r="H230" s="699">
        <v>3.2255954E7</v>
      </c>
      <c r="I230" s="691" t="s">
        <v>391</v>
      </c>
      <c r="J230" s="686" t="s">
        <v>6671</v>
      </c>
      <c r="K230" s="686">
        <v>1.556220045E9</v>
      </c>
      <c r="L230" s="686"/>
      <c r="M230" s="691"/>
      <c r="N230" s="686" t="s">
        <v>6672</v>
      </c>
      <c r="O230" s="686"/>
      <c r="P230" s="686"/>
      <c r="Q230" s="686"/>
      <c r="R230" s="686"/>
      <c r="S230" s="686"/>
      <c r="T230" s="700"/>
      <c r="U230" s="769"/>
      <c r="V230" s="701"/>
      <c r="W230" s="701"/>
      <c r="X230" s="701"/>
      <c r="Y230" s="702"/>
      <c r="Z230" s="702"/>
      <c r="AA230" s="701"/>
      <c r="AB230" s="701"/>
      <c r="AC230" s="701"/>
      <c r="AD230" s="701"/>
      <c r="AE230" s="705"/>
      <c r="AF230" s="702"/>
      <c r="AG230" s="702"/>
      <c r="AH230" s="702"/>
      <c r="AI230" s="702"/>
      <c r="AJ230" s="702"/>
      <c r="AK230" s="678"/>
      <c r="AL230" s="678"/>
      <c r="AM230" s="701"/>
      <c r="AN230" s="701"/>
      <c r="AO230" s="697"/>
      <c r="AP230" s="770"/>
      <c r="AQ230" s="681"/>
      <c r="AR230" s="681"/>
      <c r="AS230" s="681"/>
      <c r="AT230" s="682"/>
      <c r="AU230" s="1698"/>
      <c r="AV230" s="1699"/>
      <c r="AW230" s="1699"/>
    </row>
    <row r="231" ht="21.0" customHeight="1">
      <c r="A231" s="1697">
        <v>228.0</v>
      </c>
      <c r="B231" s="668"/>
      <c r="C231" s="686" t="s">
        <v>6673</v>
      </c>
      <c r="D231" s="687" t="s">
        <v>6674</v>
      </c>
      <c r="E231" s="726">
        <v>33772.0</v>
      </c>
      <c r="F231" s="703">
        <f t="shared" si="36"/>
        <v>31</v>
      </c>
      <c r="G231" s="1113">
        <f t="shared" si="1"/>
        <v>31.36164384</v>
      </c>
      <c r="H231" s="699">
        <v>3.6814901E7</v>
      </c>
      <c r="I231" s="691"/>
      <c r="J231" s="686" t="s">
        <v>6675</v>
      </c>
      <c r="K231" s="686">
        <v>2.615163739E9</v>
      </c>
      <c r="L231" s="686"/>
      <c r="M231" s="691"/>
      <c r="N231" s="686"/>
      <c r="O231" s="686"/>
      <c r="P231" s="686"/>
      <c r="Q231" s="686"/>
      <c r="R231" s="686"/>
      <c r="S231" s="686"/>
      <c r="T231" s="700"/>
      <c r="U231" s="707"/>
      <c r="V231" s="701"/>
      <c r="W231" s="701"/>
      <c r="X231" s="701"/>
      <c r="Y231" s="702"/>
      <c r="Z231" s="702"/>
      <c r="AA231" s="701"/>
      <c r="AB231" s="701"/>
      <c r="AC231" s="701"/>
      <c r="AD231" s="701"/>
      <c r="AE231" s="705"/>
      <c r="AF231" s="702"/>
      <c r="AG231" s="702"/>
      <c r="AH231" s="702"/>
      <c r="AI231" s="702"/>
      <c r="AJ231" s="702"/>
      <c r="AK231" s="678"/>
      <c r="AL231" s="678"/>
      <c r="AM231" s="701"/>
      <c r="AN231" s="701"/>
      <c r="AO231" s="697"/>
      <c r="AP231" s="744"/>
      <c r="AQ231" s="681"/>
      <c r="AR231" s="681"/>
      <c r="AS231" s="681"/>
      <c r="AT231" s="682"/>
      <c r="AU231" s="1698"/>
      <c r="AV231" s="1699"/>
      <c r="AW231" s="1699"/>
    </row>
    <row r="232" ht="21.0" customHeight="1">
      <c r="A232" s="1697">
        <v>229.0</v>
      </c>
      <c r="B232" s="668"/>
      <c r="C232" s="686" t="s">
        <v>6676</v>
      </c>
      <c r="D232" s="687" t="s">
        <v>6677</v>
      </c>
      <c r="E232" s="726">
        <v>32965.0</v>
      </c>
      <c r="F232" s="703">
        <f t="shared" si="36"/>
        <v>33</v>
      </c>
      <c r="G232" s="1113">
        <f t="shared" si="1"/>
        <v>33.57260274</v>
      </c>
      <c r="H232" s="699">
        <v>9.5114193E7</v>
      </c>
      <c r="I232" s="691"/>
      <c r="J232" s="686" t="s">
        <v>6678</v>
      </c>
      <c r="K232" s="686" t="s">
        <v>6679</v>
      </c>
      <c r="L232" s="686"/>
      <c r="M232" s="691"/>
      <c r="N232" s="686" t="s">
        <v>6680</v>
      </c>
      <c r="O232" s="686"/>
      <c r="P232" s="686"/>
      <c r="Q232" s="686"/>
      <c r="R232" s="686"/>
      <c r="S232" s="686"/>
      <c r="T232" s="700"/>
      <c r="U232" s="707"/>
      <c r="V232" s="701"/>
      <c r="W232" s="701"/>
      <c r="X232" s="701"/>
      <c r="Y232" s="702"/>
      <c r="Z232" s="702"/>
      <c r="AA232" s="701"/>
      <c r="AB232" s="701"/>
      <c r="AC232" s="701"/>
      <c r="AD232" s="701"/>
      <c r="AE232" s="705"/>
      <c r="AF232" s="702"/>
      <c r="AG232" s="702"/>
      <c r="AH232" s="702"/>
      <c r="AI232" s="702"/>
      <c r="AJ232" s="702"/>
      <c r="AK232" s="678"/>
      <c r="AL232" s="678"/>
      <c r="AM232" s="701"/>
      <c r="AN232" s="701"/>
      <c r="AO232" s="697"/>
      <c r="AP232" s="744"/>
      <c r="AQ232" s="681"/>
      <c r="AR232" s="681"/>
      <c r="AS232" s="681"/>
      <c r="AT232" s="682"/>
      <c r="AU232" s="1698"/>
      <c r="AV232" s="1699"/>
      <c r="AW232" s="1699"/>
    </row>
    <row r="233" ht="21.0" customHeight="1">
      <c r="A233" s="1697">
        <v>230.0</v>
      </c>
      <c r="B233" s="668"/>
      <c r="C233" s="686" t="s">
        <v>6681</v>
      </c>
      <c r="D233" s="687" t="s">
        <v>6682</v>
      </c>
      <c r="E233" s="688">
        <v>34723.0</v>
      </c>
      <c r="F233" s="703">
        <f t="shared" si="36"/>
        <v>28</v>
      </c>
      <c r="G233" s="1113">
        <f t="shared" si="1"/>
        <v>28.75616438</v>
      </c>
      <c r="H233" s="699">
        <v>9.5151994E7</v>
      </c>
      <c r="I233" s="691" t="s">
        <v>5848</v>
      </c>
      <c r="J233" s="686" t="s">
        <v>6683</v>
      </c>
      <c r="K233" s="686">
        <v>1.166448179E9</v>
      </c>
      <c r="L233" s="686"/>
      <c r="M233" s="691"/>
      <c r="N233" s="686" t="s">
        <v>6684</v>
      </c>
      <c r="O233" s="686"/>
      <c r="P233" s="686"/>
      <c r="Q233" s="686"/>
      <c r="R233" s="686"/>
      <c r="S233" s="686"/>
      <c r="T233" s="700"/>
      <c r="U233" s="707"/>
      <c r="V233" s="701"/>
      <c r="W233" s="701"/>
      <c r="X233" s="701"/>
      <c r="Y233" s="702"/>
      <c r="Z233" s="702"/>
      <c r="AA233" s="701"/>
      <c r="AB233" s="701"/>
      <c r="AC233" s="701"/>
      <c r="AD233" s="701"/>
      <c r="AE233" s="705"/>
      <c r="AF233" s="702"/>
      <c r="AG233" s="702"/>
      <c r="AH233" s="702"/>
      <c r="AI233" s="702"/>
      <c r="AJ233" s="702"/>
      <c r="AK233" s="678"/>
      <c r="AL233" s="678"/>
      <c r="AM233" s="701"/>
      <c r="AN233" s="701"/>
      <c r="AO233" s="697"/>
      <c r="AP233" s="744"/>
      <c r="AQ233" s="681"/>
      <c r="AR233" s="681"/>
      <c r="AS233" s="681"/>
      <c r="AT233" s="682"/>
      <c r="AU233" s="1698"/>
      <c r="AV233" s="1699"/>
      <c r="AW233" s="1699"/>
    </row>
    <row r="234" ht="21.0" customHeight="1">
      <c r="A234" s="1696">
        <v>231.0</v>
      </c>
      <c r="B234" s="668"/>
      <c r="C234" s="686" t="s">
        <v>6685</v>
      </c>
      <c r="D234" s="687" t="s">
        <v>6686</v>
      </c>
      <c r="E234" s="688">
        <v>36417.0</v>
      </c>
      <c r="F234" s="703">
        <f t="shared" si="36"/>
        <v>24</v>
      </c>
      <c r="G234" s="1113">
        <f t="shared" si="1"/>
        <v>24.11506849</v>
      </c>
      <c r="H234" s="699">
        <v>4.221354E7</v>
      </c>
      <c r="I234" s="691"/>
      <c r="J234" s="686" t="s">
        <v>6687</v>
      </c>
      <c r="K234" s="686">
        <v>1.560197808E9</v>
      </c>
      <c r="L234" s="686"/>
      <c r="M234" s="691"/>
      <c r="N234" s="686" t="s">
        <v>6025</v>
      </c>
      <c r="O234" s="686"/>
      <c r="P234" s="686"/>
      <c r="Q234" s="686"/>
      <c r="R234" s="686"/>
      <c r="S234" s="686"/>
      <c r="T234" s="700"/>
      <c r="U234" s="700"/>
      <c r="V234" s="697"/>
      <c r="W234" s="697"/>
      <c r="X234" s="697"/>
      <c r="Y234" s="762"/>
      <c r="Z234" s="762"/>
      <c r="AA234" s="697"/>
      <c r="AB234" s="697"/>
      <c r="AC234" s="697"/>
      <c r="AD234" s="697"/>
      <c r="AE234" s="771"/>
      <c r="AF234" s="762"/>
      <c r="AG234" s="762"/>
      <c r="AH234" s="702"/>
      <c r="AI234" s="702"/>
      <c r="AJ234" s="702"/>
      <c r="AK234" s="678"/>
      <c r="AL234" s="678"/>
      <c r="AM234" s="697"/>
      <c r="AN234" s="697"/>
      <c r="AO234" s="701"/>
      <c r="AP234" s="688"/>
      <c r="AQ234" s="681"/>
      <c r="AR234" s="681"/>
      <c r="AS234" s="681"/>
      <c r="AT234" s="682"/>
      <c r="AU234" s="905"/>
      <c r="AV234" s="1230"/>
      <c r="AW234" s="1230"/>
    </row>
    <row r="235" ht="21.0" customHeight="1">
      <c r="A235" s="1697">
        <v>232.0</v>
      </c>
      <c r="B235" s="745"/>
      <c r="C235" s="774" t="s">
        <v>6688</v>
      </c>
      <c r="D235" s="741" t="s">
        <v>6689</v>
      </c>
      <c r="E235" s="688">
        <v>35937.0</v>
      </c>
      <c r="F235" s="775">
        <f>2020-1998</f>
        <v>22</v>
      </c>
      <c r="G235" s="1113">
        <f t="shared" si="1"/>
        <v>25.43013699</v>
      </c>
      <c r="H235" s="773">
        <v>4.19391151E8</v>
      </c>
      <c r="I235" s="693" t="s">
        <v>391</v>
      </c>
      <c r="J235" s="774" t="s">
        <v>6690</v>
      </c>
      <c r="K235" s="690">
        <v>1.151052869E9</v>
      </c>
      <c r="L235" s="686"/>
      <c r="M235" s="693"/>
      <c r="N235" s="690" t="s">
        <v>6691</v>
      </c>
      <c r="O235" s="686"/>
      <c r="P235" s="686"/>
      <c r="Q235" s="692"/>
      <c r="R235" s="690"/>
      <c r="S235" s="686"/>
      <c r="T235" s="686"/>
      <c r="U235" s="700"/>
      <c r="V235" s="700"/>
      <c r="W235" s="700"/>
      <c r="X235" s="700"/>
      <c r="Y235" s="688"/>
      <c r="Z235" s="688"/>
      <c r="AA235" s="700"/>
      <c r="AB235" s="700"/>
      <c r="AC235" s="700"/>
      <c r="AD235" s="700"/>
      <c r="AE235" s="743"/>
      <c r="AF235" s="688"/>
      <c r="AG235" s="688"/>
      <c r="AH235" s="744"/>
      <c r="AI235" s="744"/>
      <c r="AJ235" s="744"/>
      <c r="AK235" s="678"/>
      <c r="AL235" s="678"/>
      <c r="AM235" s="692"/>
      <c r="AN235" s="697"/>
      <c r="AO235" s="698"/>
      <c r="AP235" s="755" t="s">
        <v>6952</v>
      </c>
      <c r="AQ235" s="681"/>
      <c r="AR235" s="681"/>
      <c r="AS235" s="681"/>
      <c r="AT235" s="682"/>
      <c r="AU235" s="905"/>
      <c r="AV235" s="1230"/>
      <c r="AW235" s="1230"/>
    </row>
    <row r="236" ht="21.0" customHeight="1">
      <c r="A236" s="1697">
        <v>233.0</v>
      </c>
      <c r="B236" s="745"/>
      <c r="C236" s="692" t="s">
        <v>6692</v>
      </c>
      <c r="D236" s="741" t="s">
        <v>6693</v>
      </c>
      <c r="E236" s="746">
        <v>33782.0</v>
      </c>
      <c r="F236" s="742">
        <v>28.0</v>
      </c>
      <c r="G236" s="1113">
        <f t="shared" si="1"/>
        <v>31.33424658</v>
      </c>
      <c r="H236" s="749">
        <v>3.7007601E7</v>
      </c>
      <c r="I236" s="693" t="s">
        <v>391</v>
      </c>
      <c r="J236" s="692" t="s">
        <v>6694</v>
      </c>
      <c r="K236" s="690">
        <v>1.136682102E9</v>
      </c>
      <c r="L236" s="686"/>
      <c r="M236" s="693"/>
      <c r="N236" s="686" t="s">
        <v>6695</v>
      </c>
      <c r="O236" s="686"/>
      <c r="P236" s="686"/>
      <c r="Q236" s="692"/>
      <c r="R236" s="686"/>
      <c r="S236" s="686"/>
      <c r="T236" s="686"/>
      <c r="U236" s="700"/>
      <c r="V236" s="700"/>
      <c r="W236" s="700"/>
      <c r="X236" s="700"/>
      <c r="Y236" s="688"/>
      <c r="Z236" s="688"/>
      <c r="AA236" s="700"/>
      <c r="AB236" s="700"/>
      <c r="AC236" s="700"/>
      <c r="AD236" s="700"/>
      <c r="AE236" s="743"/>
      <c r="AF236" s="688"/>
      <c r="AG236" s="688"/>
      <c r="AH236" s="744"/>
      <c r="AI236" s="744"/>
      <c r="AJ236" s="744"/>
      <c r="AK236" s="678"/>
      <c r="AL236" s="678"/>
      <c r="AM236" s="692"/>
      <c r="AN236" s="697"/>
      <c r="AO236" s="698">
        <v>44145.0</v>
      </c>
      <c r="AP236" s="755" t="s">
        <v>1640</v>
      </c>
      <c r="AQ236" s="681"/>
      <c r="AR236" s="681"/>
      <c r="AS236" s="681"/>
      <c r="AT236" s="682"/>
      <c r="AU236" s="905"/>
      <c r="AV236" s="1230"/>
      <c r="AW236" s="1230"/>
    </row>
    <row r="237" ht="21.0" customHeight="1">
      <c r="A237" s="1697">
        <v>234.0</v>
      </c>
      <c r="B237" s="745"/>
      <c r="C237" s="692" t="s">
        <v>6696</v>
      </c>
      <c r="D237" s="741" t="s">
        <v>6697</v>
      </c>
      <c r="E237" s="746">
        <v>34237.0</v>
      </c>
      <c r="F237" s="742">
        <v>26.0</v>
      </c>
      <c r="G237" s="1113">
        <f t="shared" si="1"/>
        <v>30.08767123</v>
      </c>
      <c r="H237" s="749">
        <v>3.7948548E7</v>
      </c>
      <c r="I237" s="693" t="s">
        <v>2021</v>
      </c>
      <c r="J237" s="692" t="s">
        <v>6698</v>
      </c>
      <c r="K237" s="686">
        <v>1.156185521E9</v>
      </c>
      <c r="L237" s="686"/>
      <c r="M237" s="693"/>
      <c r="N237" s="686" t="s">
        <v>6699</v>
      </c>
      <c r="O237" s="686"/>
      <c r="P237" s="686"/>
      <c r="Q237" s="692"/>
      <c r="R237" s="686"/>
      <c r="S237" s="686"/>
      <c r="T237" s="686"/>
      <c r="U237" s="700"/>
      <c r="V237" s="700"/>
      <c r="W237" s="700"/>
      <c r="X237" s="700"/>
      <c r="Y237" s="688"/>
      <c r="Z237" s="688"/>
      <c r="AA237" s="700"/>
      <c r="AB237" s="700"/>
      <c r="AC237" s="700"/>
      <c r="AD237" s="700"/>
      <c r="AE237" s="743"/>
      <c r="AF237" s="688"/>
      <c r="AG237" s="688"/>
      <c r="AH237" s="744"/>
      <c r="AI237" s="744"/>
      <c r="AJ237" s="744"/>
      <c r="AK237" s="678"/>
      <c r="AL237" s="678"/>
      <c r="AM237" s="692"/>
      <c r="AN237" s="697"/>
      <c r="AO237" s="698">
        <v>44175.0</v>
      </c>
      <c r="AP237" s="755" t="s">
        <v>6952</v>
      </c>
      <c r="AQ237" s="681"/>
      <c r="AR237" s="681"/>
      <c r="AS237" s="681"/>
      <c r="AT237" s="682"/>
      <c r="AU237" s="905"/>
      <c r="AV237" s="1230"/>
      <c r="AW237" s="1230"/>
    </row>
    <row r="238" ht="21.0" customHeight="1">
      <c r="A238" s="1697">
        <v>235.0</v>
      </c>
      <c r="B238" s="685"/>
      <c r="C238" s="686" t="s">
        <v>6700</v>
      </c>
      <c r="D238" s="687" t="s">
        <v>6701</v>
      </c>
      <c r="E238" s="746">
        <v>36700.0</v>
      </c>
      <c r="F238" s="703">
        <v>20.0</v>
      </c>
      <c r="G238" s="1113">
        <f t="shared" si="1"/>
        <v>23.33972603</v>
      </c>
      <c r="H238" s="699">
        <v>4.2862523E7</v>
      </c>
      <c r="I238" s="691" t="s">
        <v>391</v>
      </c>
      <c r="J238" s="686" t="s">
        <v>6702</v>
      </c>
      <c r="K238" s="686">
        <v>2.612567101E9</v>
      </c>
      <c r="L238" s="686"/>
      <c r="M238" s="691"/>
      <c r="N238" s="686" t="s">
        <v>6703</v>
      </c>
      <c r="O238" s="686"/>
      <c r="P238" s="686"/>
      <c r="Q238" s="686"/>
      <c r="R238" s="686"/>
      <c r="S238" s="686"/>
      <c r="T238" s="697"/>
      <c r="U238" s="697"/>
      <c r="V238" s="700"/>
      <c r="W238" s="700"/>
      <c r="X238" s="700"/>
      <c r="Y238" s="688"/>
      <c r="Z238" s="688"/>
      <c r="AA238" s="700"/>
      <c r="AB238" s="700"/>
      <c r="AC238" s="697"/>
      <c r="AD238" s="697"/>
      <c r="AE238" s="743"/>
      <c r="AF238" s="688"/>
      <c r="AG238" s="688"/>
      <c r="AH238" s="744"/>
      <c r="AI238" s="744"/>
      <c r="AJ238" s="744"/>
      <c r="AK238" s="678"/>
      <c r="AL238" s="678"/>
      <c r="AM238" s="692"/>
      <c r="AN238" s="697"/>
      <c r="AO238" s="698">
        <v>44155.0</v>
      </c>
      <c r="AP238" s="755" t="s">
        <v>6952</v>
      </c>
      <c r="AQ238" s="681"/>
      <c r="AR238" s="681"/>
      <c r="AS238" s="681"/>
      <c r="AT238" s="682"/>
      <c r="AU238" s="905"/>
      <c r="AV238" s="1230"/>
      <c r="AW238" s="1230"/>
    </row>
    <row r="239" ht="21.0" customHeight="1">
      <c r="A239" s="1697">
        <v>236.0</v>
      </c>
      <c r="B239" s="685"/>
      <c r="C239" s="690" t="s">
        <v>6704</v>
      </c>
      <c r="D239" s="690" t="s">
        <v>6705</v>
      </c>
      <c r="E239" s="688">
        <v>34361.0</v>
      </c>
      <c r="F239" s="717">
        <v>26.0</v>
      </c>
      <c r="G239" s="1113">
        <f t="shared" si="1"/>
        <v>29.74794521</v>
      </c>
      <c r="H239" s="728">
        <v>3.8226637E7</v>
      </c>
      <c r="I239" s="729" t="s">
        <v>391</v>
      </c>
      <c r="J239" s="730" t="s">
        <v>6706</v>
      </c>
      <c r="K239" s="730">
        <v>3.85538005E9</v>
      </c>
      <c r="L239" s="686"/>
      <c r="M239" s="691"/>
      <c r="N239" s="730" t="s">
        <v>5850</v>
      </c>
      <c r="O239" s="686"/>
      <c r="P239" s="686"/>
      <c r="Q239" s="697"/>
      <c r="R239" s="730"/>
      <c r="S239" s="686"/>
      <c r="T239" s="686"/>
      <c r="U239" s="697"/>
      <c r="V239" s="697"/>
      <c r="W239" s="697"/>
      <c r="X239" s="697"/>
      <c r="Y239" s="762"/>
      <c r="Z239" s="762"/>
      <c r="AA239" s="697"/>
      <c r="AB239" s="697"/>
      <c r="AC239" s="686"/>
      <c r="AD239" s="686"/>
      <c r="AE239" s="771"/>
      <c r="AF239" s="762"/>
      <c r="AG239" s="762"/>
      <c r="AH239" s="702"/>
      <c r="AI239" s="702"/>
      <c r="AJ239" s="702"/>
      <c r="AK239" s="678"/>
      <c r="AL239" s="678"/>
      <c r="AM239" s="686"/>
      <c r="AN239" s="697"/>
      <c r="AO239" s="698">
        <v>44127.0</v>
      </c>
      <c r="AP239" s="755" t="s">
        <v>6957</v>
      </c>
      <c r="AQ239" s="681"/>
      <c r="AR239" s="681"/>
      <c r="AS239" s="681"/>
      <c r="AT239" s="682"/>
      <c r="AU239" s="905"/>
      <c r="AV239" s="1230"/>
      <c r="AW239" s="1230"/>
    </row>
    <row r="240" ht="21.0" customHeight="1">
      <c r="A240" s="1697">
        <v>237.0</v>
      </c>
      <c r="B240" s="685"/>
      <c r="C240" s="686" t="s">
        <v>6707</v>
      </c>
      <c r="D240" s="686" t="s">
        <v>6708</v>
      </c>
      <c r="E240" s="691">
        <v>31286.0</v>
      </c>
      <c r="F240" s="703">
        <v>35.0</v>
      </c>
      <c r="G240" s="1113">
        <f t="shared" si="1"/>
        <v>38.17260274</v>
      </c>
      <c r="H240" s="699">
        <v>3.1804963E7</v>
      </c>
      <c r="I240" s="691" t="s">
        <v>391</v>
      </c>
      <c r="J240" s="686" t="s">
        <v>6709</v>
      </c>
      <c r="K240" s="686">
        <v>1.159457003E9</v>
      </c>
      <c r="L240" s="686"/>
      <c r="M240" s="691"/>
      <c r="N240" s="686" t="s">
        <v>6710</v>
      </c>
      <c r="O240" s="686"/>
      <c r="P240" s="686"/>
      <c r="Q240" s="697"/>
      <c r="R240" s="697"/>
      <c r="S240" s="686"/>
      <c r="T240" s="686"/>
      <c r="U240" s="686"/>
      <c r="V240" s="686"/>
      <c r="W240" s="686"/>
      <c r="X240" s="686"/>
      <c r="Y240" s="691"/>
      <c r="Z240" s="691"/>
      <c r="AA240" s="686"/>
      <c r="AB240" s="686"/>
      <c r="AC240" s="686"/>
      <c r="AD240" s="686"/>
      <c r="AE240" s="713"/>
      <c r="AF240" s="691"/>
      <c r="AG240" s="691"/>
      <c r="AH240" s="709"/>
      <c r="AI240" s="709"/>
      <c r="AJ240" s="709"/>
      <c r="AK240" s="678"/>
      <c r="AL240" s="678"/>
      <c r="AM240" s="686"/>
      <c r="AN240" s="697"/>
      <c r="AO240" s="698">
        <v>44082.0</v>
      </c>
      <c r="AP240" s="755" t="s">
        <v>6957</v>
      </c>
      <c r="AQ240" s="681"/>
      <c r="AR240" s="681"/>
      <c r="AS240" s="681"/>
      <c r="AT240" s="682"/>
      <c r="AU240" s="905"/>
      <c r="AV240" s="1230"/>
      <c r="AW240" s="1230"/>
    </row>
    <row r="241" ht="21.0" customHeight="1">
      <c r="A241" s="1697">
        <v>238.0</v>
      </c>
      <c r="B241" s="745"/>
      <c r="C241" s="692" t="s">
        <v>6711</v>
      </c>
      <c r="D241" s="757" t="s">
        <v>6712</v>
      </c>
      <c r="E241" s="693">
        <v>34935.0</v>
      </c>
      <c r="F241" s="742">
        <v>24.0</v>
      </c>
      <c r="G241" s="1113">
        <f t="shared" si="1"/>
        <v>28.17534247</v>
      </c>
      <c r="H241" s="749">
        <v>3.8992819E7</v>
      </c>
      <c r="I241" s="693" t="s">
        <v>391</v>
      </c>
      <c r="J241" s="692" t="s">
        <v>6713</v>
      </c>
      <c r="K241" s="686">
        <v>1.538841515E9</v>
      </c>
      <c r="L241" s="686"/>
      <c r="M241" s="693"/>
      <c r="N241" s="686" t="s">
        <v>6714</v>
      </c>
      <c r="O241" s="686"/>
      <c r="P241" s="686"/>
      <c r="Q241" s="692"/>
      <c r="R241" s="697"/>
      <c r="S241" s="686"/>
      <c r="T241" s="692"/>
      <c r="U241" s="697"/>
      <c r="V241" s="697"/>
      <c r="W241" s="697"/>
      <c r="X241" s="697"/>
      <c r="Y241" s="762"/>
      <c r="Z241" s="762"/>
      <c r="AA241" s="697"/>
      <c r="AB241" s="686"/>
      <c r="AC241" s="697"/>
      <c r="AD241" s="697"/>
      <c r="AE241" s="771"/>
      <c r="AF241" s="762"/>
      <c r="AG241" s="762"/>
      <c r="AH241" s="702"/>
      <c r="AI241" s="702"/>
      <c r="AJ241" s="702"/>
      <c r="AK241" s="678"/>
      <c r="AL241" s="678"/>
      <c r="AM241" s="686"/>
      <c r="AN241" s="697"/>
      <c r="AO241" s="698">
        <v>44092.0</v>
      </c>
      <c r="AP241" s="755" t="s">
        <v>6957</v>
      </c>
      <c r="AQ241" s="681"/>
      <c r="AR241" s="681"/>
      <c r="AS241" s="681"/>
      <c r="AT241" s="682"/>
      <c r="AU241" s="905"/>
      <c r="AV241" s="1230"/>
      <c r="AW241" s="1230"/>
    </row>
    <row r="242" ht="21.0" customHeight="1">
      <c r="A242" s="1697">
        <v>239.0</v>
      </c>
      <c r="B242" s="685"/>
      <c r="C242" s="690" t="s">
        <v>6715</v>
      </c>
      <c r="D242" s="687" t="s">
        <v>6716</v>
      </c>
      <c r="E242" s="746">
        <v>30244.0</v>
      </c>
      <c r="F242" s="778">
        <v>37.0</v>
      </c>
      <c r="G242" s="1113">
        <f t="shared" si="1"/>
        <v>41.02739726</v>
      </c>
      <c r="H242" s="777">
        <v>2.9682144E7</v>
      </c>
      <c r="I242" s="709" t="s">
        <v>391</v>
      </c>
      <c r="J242" s="706" t="s">
        <v>6717</v>
      </c>
      <c r="K242" s="730">
        <v>1.135374599E9</v>
      </c>
      <c r="L242" s="686"/>
      <c r="M242" s="691"/>
      <c r="N242" s="730" t="s">
        <v>6718</v>
      </c>
      <c r="O242" s="686"/>
      <c r="P242" s="686"/>
      <c r="Q242" s="686"/>
      <c r="R242" s="730"/>
      <c r="S242" s="686"/>
      <c r="T242" s="700"/>
      <c r="U242" s="700"/>
      <c r="V242" s="697"/>
      <c r="W242" s="697"/>
      <c r="X242" s="697"/>
      <c r="Y242" s="762"/>
      <c r="Z242" s="762"/>
      <c r="AA242" s="697"/>
      <c r="AB242" s="697"/>
      <c r="AC242" s="700"/>
      <c r="AD242" s="700"/>
      <c r="AE242" s="771"/>
      <c r="AF242" s="762"/>
      <c r="AG242" s="762"/>
      <c r="AH242" s="702"/>
      <c r="AI242" s="702"/>
      <c r="AJ242" s="702"/>
      <c r="AK242" s="678"/>
      <c r="AL242" s="678"/>
      <c r="AM242" s="686"/>
      <c r="AN242" s="697"/>
      <c r="AO242" s="698">
        <v>44189.0</v>
      </c>
      <c r="AP242" s="755" t="s">
        <v>6957</v>
      </c>
      <c r="AQ242" s="681"/>
      <c r="AR242" s="681"/>
      <c r="AS242" s="681"/>
      <c r="AT242" s="682"/>
      <c r="AU242" s="905"/>
      <c r="AV242" s="1230"/>
      <c r="AW242" s="1230"/>
    </row>
    <row r="243" ht="21.0" customHeight="1">
      <c r="A243" s="1697">
        <v>240.0</v>
      </c>
      <c r="B243" s="685"/>
      <c r="C243" s="690" t="s">
        <v>6719</v>
      </c>
      <c r="D243" s="687" t="s">
        <v>6720</v>
      </c>
      <c r="E243" s="688">
        <v>34695.0</v>
      </c>
      <c r="F243" s="694">
        <v>25.0</v>
      </c>
      <c r="G243" s="1113">
        <f t="shared" si="1"/>
        <v>28.83287671</v>
      </c>
      <c r="H243" s="684">
        <v>3.8787245E7</v>
      </c>
      <c r="I243" s="689" t="s">
        <v>391</v>
      </c>
      <c r="J243" s="690" t="s">
        <v>6721</v>
      </c>
      <c r="K243" s="690">
        <v>1.123996293E9</v>
      </c>
      <c r="L243" s="686"/>
      <c r="M243" s="691"/>
      <c r="N243" s="690" t="s">
        <v>5757</v>
      </c>
      <c r="O243" s="686"/>
      <c r="P243" s="686"/>
      <c r="Q243" s="686"/>
      <c r="R243" s="690"/>
      <c r="S243" s="686"/>
      <c r="T243" s="768"/>
      <c r="U243" s="700"/>
      <c r="V243" s="700"/>
      <c r="W243" s="700"/>
      <c r="X243" s="700"/>
      <c r="Y243" s="688"/>
      <c r="Z243" s="688"/>
      <c r="AA243" s="700"/>
      <c r="AB243" s="700"/>
      <c r="AC243" s="768"/>
      <c r="AD243" s="768"/>
      <c r="AE243" s="743"/>
      <c r="AF243" s="688"/>
      <c r="AG243" s="688"/>
      <c r="AH243" s="744"/>
      <c r="AI243" s="744"/>
      <c r="AJ243" s="744"/>
      <c r="AK243" s="678"/>
      <c r="AL243" s="678"/>
      <c r="AM243" s="686"/>
      <c r="AN243" s="697"/>
      <c r="AO243" s="697">
        <v>44133.0</v>
      </c>
      <c r="AP243" s="755" t="s">
        <v>393</v>
      </c>
      <c r="AQ243" s="681"/>
      <c r="AR243" s="681"/>
      <c r="AS243" s="681"/>
      <c r="AT243" s="682"/>
      <c r="AU243" s="905"/>
      <c r="AV243" s="1230"/>
      <c r="AW243" s="1230"/>
    </row>
    <row r="244" ht="21.0" customHeight="1">
      <c r="A244" s="1696">
        <v>241.0</v>
      </c>
      <c r="B244" s="685"/>
      <c r="C244" s="690" t="s">
        <v>6722</v>
      </c>
      <c r="D244" s="687" t="s">
        <v>6723</v>
      </c>
      <c r="E244" s="688">
        <v>34968.0</v>
      </c>
      <c r="F244" s="694">
        <v>24.0</v>
      </c>
      <c r="G244" s="1113">
        <f t="shared" si="1"/>
        <v>28.08493151</v>
      </c>
      <c r="H244" s="773">
        <v>3.9243021E7</v>
      </c>
      <c r="I244" s="689" t="s">
        <v>391</v>
      </c>
      <c r="J244" s="690" t="s">
        <v>6724</v>
      </c>
      <c r="K244" s="690">
        <v>1.150089862E9</v>
      </c>
      <c r="L244" s="686"/>
      <c r="M244" s="691"/>
      <c r="N244" s="690" t="s">
        <v>6725</v>
      </c>
      <c r="O244" s="686"/>
      <c r="P244" s="686"/>
      <c r="Q244" s="686"/>
      <c r="R244" s="690"/>
      <c r="S244" s="686"/>
      <c r="T244" s="700"/>
      <c r="U244" s="768"/>
      <c r="V244" s="768"/>
      <c r="W244" s="768"/>
      <c r="X244" s="768"/>
      <c r="Y244" s="779"/>
      <c r="Z244" s="779"/>
      <c r="AA244" s="768"/>
      <c r="AB244" s="768"/>
      <c r="AC244" s="700"/>
      <c r="AD244" s="700"/>
      <c r="AE244" s="780"/>
      <c r="AF244" s="779"/>
      <c r="AG244" s="779"/>
      <c r="AH244" s="770"/>
      <c r="AI244" s="770"/>
      <c r="AJ244" s="770"/>
      <c r="AK244" s="678"/>
      <c r="AL244" s="678"/>
      <c r="AM244" s="686"/>
      <c r="AN244" s="697"/>
      <c r="AO244" s="698">
        <v>44144.0</v>
      </c>
      <c r="AP244" s="755" t="s">
        <v>393</v>
      </c>
      <c r="AQ244" s="681"/>
      <c r="AR244" s="681"/>
      <c r="AS244" s="681"/>
      <c r="AT244" s="682"/>
      <c r="AU244" s="905"/>
      <c r="AV244" s="1230"/>
      <c r="AW244" s="1230"/>
    </row>
    <row r="245" ht="21.0" customHeight="1">
      <c r="A245" s="1697">
        <v>242.0</v>
      </c>
      <c r="B245" s="685"/>
      <c r="C245" s="690" t="s">
        <v>6726</v>
      </c>
      <c r="D245" s="687" t="s">
        <v>6727</v>
      </c>
      <c r="E245" s="688">
        <v>31090.0</v>
      </c>
      <c r="F245" s="694">
        <f>2020-1985</f>
        <v>35</v>
      </c>
      <c r="G245" s="1113">
        <f t="shared" si="1"/>
        <v>38.70958904</v>
      </c>
      <c r="H245" s="684">
        <v>3.1235333E7</v>
      </c>
      <c r="I245" s="689" t="s">
        <v>391</v>
      </c>
      <c r="J245" s="690" t="s">
        <v>6728</v>
      </c>
      <c r="K245" s="690">
        <v>1.153890583E9</v>
      </c>
      <c r="L245" s="686"/>
      <c r="M245" s="691"/>
      <c r="N245" s="690" t="s">
        <v>6729</v>
      </c>
      <c r="O245" s="686"/>
      <c r="P245" s="686"/>
      <c r="Q245" s="686"/>
      <c r="R245" s="690"/>
      <c r="S245" s="686"/>
      <c r="T245" s="692"/>
      <c r="U245" s="700"/>
      <c r="V245" s="700"/>
      <c r="W245" s="700"/>
      <c r="X245" s="700"/>
      <c r="Y245" s="688"/>
      <c r="Z245" s="688"/>
      <c r="AA245" s="700"/>
      <c r="AB245" s="700"/>
      <c r="AC245" s="700"/>
      <c r="AD245" s="700"/>
      <c r="AE245" s="743"/>
      <c r="AF245" s="688"/>
      <c r="AG245" s="688"/>
      <c r="AH245" s="744"/>
      <c r="AI245" s="744"/>
      <c r="AJ245" s="744"/>
      <c r="AK245" s="678"/>
      <c r="AL245" s="678"/>
      <c r="AM245" s="686"/>
      <c r="AN245" s="697"/>
      <c r="AO245" s="698">
        <v>44107.0</v>
      </c>
      <c r="AP245" s="755" t="s">
        <v>393</v>
      </c>
      <c r="AQ245" s="681"/>
      <c r="AR245" s="681"/>
      <c r="AS245" s="681"/>
      <c r="AT245" s="682"/>
      <c r="AU245" s="905"/>
      <c r="AV245" s="1230"/>
      <c r="AW245" s="1230"/>
    </row>
    <row r="246" ht="21.0" customHeight="1">
      <c r="A246" s="1697">
        <v>243.0</v>
      </c>
      <c r="B246" s="745"/>
      <c r="C246" s="774" t="s">
        <v>6730</v>
      </c>
      <c r="D246" s="741" t="s">
        <v>6731</v>
      </c>
      <c r="E246" s="688">
        <v>36631.0</v>
      </c>
      <c r="F246" s="775">
        <f>DATEDIF(E246,TODAY(),"Y")</f>
        <v>23</v>
      </c>
      <c r="G246" s="1113">
        <f t="shared" si="1"/>
        <v>23.52876712</v>
      </c>
      <c r="H246" s="773">
        <v>4.2636807E7</v>
      </c>
      <c r="I246" s="755" t="s">
        <v>391</v>
      </c>
      <c r="J246" s="774" t="s">
        <v>6732</v>
      </c>
      <c r="K246" s="690">
        <v>2.94515467712E11</v>
      </c>
      <c r="L246" s="686"/>
      <c r="M246" s="693"/>
      <c r="N246" s="690" t="s">
        <v>6733</v>
      </c>
      <c r="O246" s="686"/>
      <c r="P246" s="686"/>
      <c r="Q246" s="692"/>
      <c r="R246" s="690"/>
      <c r="S246" s="686"/>
      <c r="T246" s="686"/>
      <c r="U246" s="700"/>
      <c r="V246" s="700"/>
      <c r="W246" s="700"/>
      <c r="X246" s="700"/>
      <c r="Y246" s="688"/>
      <c r="Z246" s="688"/>
      <c r="AA246" s="700"/>
      <c r="AB246" s="700"/>
      <c r="AC246" s="700"/>
      <c r="AD246" s="700"/>
      <c r="AE246" s="743"/>
      <c r="AF246" s="688"/>
      <c r="AG246" s="688"/>
      <c r="AH246" s="744"/>
      <c r="AI246" s="744"/>
      <c r="AJ246" s="744"/>
      <c r="AK246" s="678"/>
      <c r="AL246" s="678"/>
      <c r="AM246" s="686"/>
      <c r="AN246" s="697"/>
      <c r="AO246" s="698">
        <v>44187.0</v>
      </c>
      <c r="AP246" s="755" t="s">
        <v>393</v>
      </c>
      <c r="AQ246" s="681"/>
      <c r="AR246" s="681"/>
      <c r="AS246" s="681"/>
      <c r="AT246" s="682"/>
      <c r="AU246" s="905"/>
      <c r="AV246" s="1230"/>
      <c r="AW246" s="1230"/>
    </row>
    <row r="247" ht="21.0" customHeight="1">
      <c r="A247" s="1697">
        <v>244.0</v>
      </c>
      <c r="B247" s="685"/>
      <c r="C247" s="686" t="s">
        <v>6734</v>
      </c>
      <c r="D247" s="687" t="s">
        <v>6735</v>
      </c>
      <c r="E247" s="746">
        <v>36368.0</v>
      </c>
      <c r="F247" s="703">
        <v>21.0</v>
      </c>
      <c r="G247" s="1113">
        <f t="shared" si="1"/>
        <v>24.24931507</v>
      </c>
      <c r="H247" s="699">
        <v>4.1928278E7</v>
      </c>
      <c r="I247" s="691" t="s">
        <v>391</v>
      </c>
      <c r="J247" s="686" t="s">
        <v>6736</v>
      </c>
      <c r="K247" s="686" t="s">
        <v>6737</v>
      </c>
      <c r="L247" s="686"/>
      <c r="M247" s="691"/>
      <c r="N247" s="781" t="s">
        <v>6738</v>
      </c>
      <c r="O247" s="686"/>
      <c r="P247" s="686"/>
      <c r="Q247" s="686"/>
      <c r="R247" s="686"/>
      <c r="S247" s="686"/>
      <c r="T247" s="692"/>
      <c r="U247" s="720"/>
      <c r="V247" s="700"/>
      <c r="W247" s="700"/>
      <c r="X247" s="700"/>
      <c r="Y247" s="688"/>
      <c r="Z247" s="688"/>
      <c r="AA247" s="700"/>
      <c r="AB247" s="700"/>
      <c r="AC247" s="720"/>
      <c r="AD247" s="720"/>
      <c r="AE247" s="743"/>
      <c r="AF247" s="688"/>
      <c r="AG247" s="688"/>
      <c r="AH247" s="744"/>
      <c r="AI247" s="744"/>
      <c r="AJ247" s="744"/>
      <c r="AK247" s="678"/>
      <c r="AL247" s="678"/>
      <c r="AM247" s="686"/>
      <c r="AN247" s="697"/>
      <c r="AO247" s="697">
        <v>44175.0</v>
      </c>
      <c r="AP247" s="755" t="s">
        <v>6958</v>
      </c>
      <c r="AQ247" s="681"/>
      <c r="AR247" s="681"/>
      <c r="AS247" s="681"/>
      <c r="AT247" s="682"/>
      <c r="AU247" s="905"/>
      <c r="AV247" s="1230"/>
      <c r="AW247" s="1230"/>
    </row>
    <row r="248" ht="21.0" customHeight="1">
      <c r="A248" s="1697">
        <v>245.0</v>
      </c>
      <c r="B248" s="745"/>
      <c r="C248" s="774" t="s">
        <v>6739</v>
      </c>
      <c r="D248" s="741" t="s">
        <v>6740</v>
      </c>
      <c r="E248" s="688">
        <v>35975.0</v>
      </c>
      <c r="F248" s="775">
        <f>DATEDIF(E248,TODAY(),"Y")</f>
        <v>25</v>
      </c>
      <c r="G248" s="1113">
        <f t="shared" si="1"/>
        <v>25.3260274</v>
      </c>
      <c r="H248" s="773">
        <v>4.1342857E7</v>
      </c>
      <c r="I248" s="755" t="s">
        <v>391</v>
      </c>
      <c r="J248" s="774" t="s">
        <v>6741</v>
      </c>
      <c r="K248" s="690">
        <v>1.173698528E9</v>
      </c>
      <c r="L248" s="686"/>
      <c r="M248" s="693"/>
      <c r="N248" s="690" t="s">
        <v>6025</v>
      </c>
      <c r="O248" s="686"/>
      <c r="P248" s="686"/>
      <c r="Q248" s="692"/>
      <c r="R248" s="690"/>
      <c r="S248" s="686"/>
      <c r="T248" s="700"/>
      <c r="U248" s="700"/>
      <c r="V248" s="720"/>
      <c r="W248" s="720"/>
      <c r="X248" s="720"/>
      <c r="Y248" s="760"/>
      <c r="Z248" s="760"/>
      <c r="AA248" s="720"/>
      <c r="AB248" s="720"/>
      <c r="AC248" s="700"/>
      <c r="AD248" s="700"/>
      <c r="AE248" s="782"/>
      <c r="AF248" s="760"/>
      <c r="AG248" s="760"/>
      <c r="AH248" s="767"/>
      <c r="AI248" s="767"/>
      <c r="AJ248" s="767"/>
      <c r="AK248" s="678"/>
      <c r="AL248" s="678"/>
      <c r="AM248" s="686"/>
      <c r="AN248" s="697"/>
      <c r="AO248" s="697">
        <v>44128.0</v>
      </c>
      <c r="AP248" s="755" t="s">
        <v>393</v>
      </c>
      <c r="AQ248" s="681"/>
      <c r="AR248" s="681"/>
      <c r="AS248" s="681"/>
      <c r="AT248" s="682"/>
      <c r="AU248" s="905"/>
      <c r="AV248" s="1230"/>
      <c r="AW248" s="1230"/>
    </row>
    <row r="249" ht="21.0" customHeight="1">
      <c r="A249" s="1697">
        <v>246.0</v>
      </c>
      <c r="B249" s="745"/>
      <c r="C249" s="692" t="s">
        <v>6742</v>
      </c>
      <c r="D249" s="741" t="s">
        <v>6743</v>
      </c>
      <c r="E249" s="783">
        <v>35837.0</v>
      </c>
      <c r="F249" s="775">
        <v>22.0</v>
      </c>
      <c r="G249" s="1113">
        <f t="shared" si="1"/>
        <v>25.70410959</v>
      </c>
      <c r="H249" s="773">
        <v>1.917846511E10</v>
      </c>
      <c r="I249" s="689" t="s">
        <v>6139</v>
      </c>
      <c r="J249" s="692" t="s">
        <v>6744</v>
      </c>
      <c r="K249" s="690">
        <v>9.17846511E9</v>
      </c>
      <c r="L249" s="686"/>
      <c r="M249" s="693"/>
      <c r="N249" s="686" t="s">
        <v>6745</v>
      </c>
      <c r="O249" s="686"/>
      <c r="P249" s="686"/>
      <c r="Q249" s="692"/>
      <c r="R249" s="686"/>
      <c r="S249" s="686"/>
      <c r="T249" s="686"/>
      <c r="U249" s="700"/>
      <c r="V249" s="700"/>
      <c r="W249" s="700"/>
      <c r="X249" s="700"/>
      <c r="Y249" s="688"/>
      <c r="Z249" s="688"/>
      <c r="AA249" s="700"/>
      <c r="AB249" s="700"/>
      <c r="AC249" s="700"/>
      <c r="AD249" s="700"/>
      <c r="AE249" s="743"/>
      <c r="AF249" s="688"/>
      <c r="AG249" s="688"/>
      <c r="AH249" s="744"/>
      <c r="AI249" s="744"/>
      <c r="AJ249" s="744"/>
      <c r="AK249" s="678"/>
      <c r="AL249" s="678"/>
      <c r="AM249" s="686"/>
      <c r="AN249" s="697"/>
      <c r="AO249" s="698">
        <v>44205.0</v>
      </c>
      <c r="AP249" s="755" t="s">
        <v>6959</v>
      </c>
      <c r="AQ249" s="681"/>
      <c r="AR249" s="681"/>
      <c r="AS249" s="681"/>
      <c r="AT249" s="682"/>
      <c r="AU249" s="905"/>
      <c r="AV249" s="1230"/>
      <c r="AW249" s="1230"/>
    </row>
    <row r="250" ht="21.0" customHeight="1">
      <c r="A250" s="1697">
        <v>247.0</v>
      </c>
      <c r="B250" s="745"/>
      <c r="C250" s="692" t="s">
        <v>6746</v>
      </c>
      <c r="D250" s="741" t="s">
        <v>6747</v>
      </c>
      <c r="E250" s="746">
        <v>32300.0</v>
      </c>
      <c r="F250" s="742">
        <v>32.0</v>
      </c>
      <c r="G250" s="1113">
        <f t="shared" si="1"/>
        <v>35.39452055</v>
      </c>
      <c r="H250" s="749">
        <v>3.4134971E7</v>
      </c>
      <c r="I250" s="693" t="s">
        <v>391</v>
      </c>
      <c r="J250" s="692" t="s">
        <v>6748</v>
      </c>
      <c r="K250" s="686">
        <v>1.159481767E9</v>
      </c>
      <c r="L250" s="686"/>
      <c r="M250" s="693"/>
      <c r="N250" s="686" t="s">
        <v>6749</v>
      </c>
      <c r="O250" s="686"/>
      <c r="P250" s="686"/>
      <c r="Q250" s="692"/>
      <c r="R250" s="686"/>
      <c r="S250" s="686"/>
      <c r="T250" s="700"/>
      <c r="U250" s="700"/>
      <c r="V250" s="700"/>
      <c r="W250" s="700"/>
      <c r="X250" s="700"/>
      <c r="Y250" s="688"/>
      <c r="Z250" s="688"/>
      <c r="AA250" s="700"/>
      <c r="AB250" s="700"/>
      <c r="AC250" s="700"/>
      <c r="AD250" s="700"/>
      <c r="AE250" s="743"/>
      <c r="AF250" s="688"/>
      <c r="AG250" s="688"/>
      <c r="AH250" s="744"/>
      <c r="AI250" s="744"/>
      <c r="AJ250" s="744"/>
      <c r="AK250" s="678"/>
      <c r="AL250" s="678"/>
      <c r="AM250" s="686"/>
      <c r="AN250" s="697"/>
      <c r="AO250" s="698">
        <v>44175.0</v>
      </c>
      <c r="AP250" s="755" t="s">
        <v>1628</v>
      </c>
      <c r="AQ250" s="681"/>
      <c r="AR250" s="681"/>
      <c r="AS250" s="681"/>
      <c r="AT250" s="682"/>
      <c r="AU250" s="905"/>
      <c r="AV250" s="1230"/>
      <c r="AW250" s="1230"/>
    </row>
    <row r="251" ht="21.0" customHeight="1">
      <c r="A251" s="1697">
        <v>248.0</v>
      </c>
      <c r="B251" s="685"/>
      <c r="C251" s="686" t="s">
        <v>6750</v>
      </c>
      <c r="D251" s="687" t="s">
        <v>6751</v>
      </c>
      <c r="E251" s="746">
        <v>35082.0</v>
      </c>
      <c r="F251" s="703">
        <v>24.0</v>
      </c>
      <c r="G251" s="1113">
        <f t="shared" si="1"/>
        <v>27.77260274</v>
      </c>
      <c r="H251" s="699">
        <v>3.946642E7</v>
      </c>
      <c r="I251" s="689" t="s">
        <v>391</v>
      </c>
      <c r="J251" s="686" t="s">
        <v>6752</v>
      </c>
      <c r="K251" s="690">
        <v>1.168245873E9</v>
      </c>
      <c r="L251" s="686"/>
      <c r="M251" s="691"/>
      <c r="N251" s="686" t="s">
        <v>6753</v>
      </c>
      <c r="O251" s="686"/>
      <c r="P251" s="686"/>
      <c r="Q251" s="686"/>
      <c r="R251" s="686"/>
      <c r="S251" s="686"/>
      <c r="T251" s="692"/>
      <c r="U251" s="700"/>
      <c r="V251" s="700"/>
      <c r="W251" s="700"/>
      <c r="X251" s="700"/>
      <c r="Y251" s="688"/>
      <c r="Z251" s="688"/>
      <c r="AA251" s="700"/>
      <c r="AB251" s="700"/>
      <c r="AC251" s="768"/>
      <c r="AD251" s="768"/>
      <c r="AE251" s="743"/>
      <c r="AF251" s="688"/>
      <c r="AG251" s="688"/>
      <c r="AH251" s="744"/>
      <c r="AI251" s="744"/>
      <c r="AJ251" s="744"/>
      <c r="AK251" s="678"/>
      <c r="AL251" s="678"/>
      <c r="AM251" s="686"/>
      <c r="AN251" s="697"/>
      <c r="AO251" s="698">
        <v>44138.0</v>
      </c>
      <c r="AP251" s="755" t="s">
        <v>6960</v>
      </c>
      <c r="AQ251" s="681"/>
      <c r="AR251" s="681"/>
      <c r="AS251" s="681"/>
      <c r="AT251" s="682"/>
      <c r="AU251" s="905"/>
      <c r="AV251" s="1230"/>
      <c r="AW251" s="1230"/>
    </row>
    <row r="252" ht="21.0" customHeight="1">
      <c r="A252" s="1697">
        <v>249.0</v>
      </c>
      <c r="B252" s="685"/>
      <c r="C252" s="690" t="s">
        <v>6754</v>
      </c>
      <c r="D252" s="731" t="s">
        <v>6755</v>
      </c>
      <c r="E252" s="688">
        <v>35913.0</v>
      </c>
      <c r="F252" s="694">
        <v>21.0</v>
      </c>
      <c r="G252" s="1113">
        <f t="shared" si="1"/>
        <v>25.49589041</v>
      </c>
      <c r="H252" s="684">
        <v>4.1132335E7</v>
      </c>
      <c r="I252" s="737" t="s">
        <v>391</v>
      </c>
      <c r="J252" s="690" t="s">
        <v>6756</v>
      </c>
      <c r="K252" s="690">
        <v>3.484507436E9</v>
      </c>
      <c r="L252" s="686"/>
      <c r="M252" s="691"/>
      <c r="N252" s="690" t="s">
        <v>6757</v>
      </c>
      <c r="O252" s="686"/>
      <c r="P252" s="686"/>
      <c r="Q252" s="686"/>
      <c r="R252" s="690"/>
      <c r="S252" s="686"/>
      <c r="T252" s="700"/>
      <c r="U252" s="700"/>
      <c r="V252" s="768"/>
      <c r="W252" s="768"/>
      <c r="X252" s="768"/>
      <c r="Y252" s="779"/>
      <c r="Z252" s="779"/>
      <c r="AA252" s="768"/>
      <c r="AB252" s="768"/>
      <c r="AC252" s="700"/>
      <c r="AD252" s="700"/>
      <c r="AE252" s="780"/>
      <c r="AF252" s="779"/>
      <c r="AG252" s="779"/>
      <c r="AH252" s="770"/>
      <c r="AI252" s="770"/>
      <c r="AJ252" s="770"/>
      <c r="AK252" s="678"/>
      <c r="AL252" s="678"/>
      <c r="AM252" s="686"/>
      <c r="AN252" s="697"/>
      <c r="AO252" s="697">
        <v>44131.0</v>
      </c>
      <c r="AP252" s="755" t="s">
        <v>393</v>
      </c>
      <c r="AQ252" s="681"/>
      <c r="AR252" s="681"/>
      <c r="AS252" s="681"/>
      <c r="AT252" s="682"/>
      <c r="AU252" s="905"/>
      <c r="AV252" s="1230"/>
      <c r="AW252" s="1230"/>
    </row>
    <row r="253" ht="21.0" customHeight="1">
      <c r="A253" s="1697">
        <v>250.0</v>
      </c>
      <c r="B253" s="745"/>
      <c r="C253" s="774" t="s">
        <v>6758</v>
      </c>
      <c r="D253" s="741" t="s">
        <v>6759</v>
      </c>
      <c r="E253" s="721">
        <v>36814.0</v>
      </c>
      <c r="F253" s="775">
        <f>2020-2000</f>
        <v>20</v>
      </c>
      <c r="G253" s="1113">
        <f t="shared" si="1"/>
        <v>23.02739726</v>
      </c>
      <c r="H253" s="773">
        <v>4.3022721E7</v>
      </c>
      <c r="I253" s="693" t="s">
        <v>391</v>
      </c>
      <c r="J253" s="774" t="s">
        <v>6760</v>
      </c>
      <c r="K253" s="690">
        <v>1.12350973E9</v>
      </c>
      <c r="L253" s="686"/>
      <c r="M253" s="693"/>
      <c r="N253" s="690" t="s">
        <v>5290</v>
      </c>
      <c r="O253" s="686"/>
      <c r="P253" s="686"/>
      <c r="Q253" s="692"/>
      <c r="R253" s="690"/>
      <c r="S253" s="686"/>
      <c r="T253" s="700"/>
      <c r="U253" s="700"/>
      <c r="V253" s="700"/>
      <c r="W253" s="700"/>
      <c r="X253" s="700"/>
      <c r="Y253" s="688"/>
      <c r="Z253" s="688"/>
      <c r="AA253" s="700"/>
      <c r="AB253" s="700"/>
      <c r="AC253" s="700"/>
      <c r="AD253" s="700"/>
      <c r="AE253" s="743"/>
      <c r="AF253" s="688"/>
      <c r="AG253" s="688"/>
      <c r="AH253" s="744"/>
      <c r="AI253" s="744"/>
      <c r="AJ253" s="744"/>
      <c r="AK253" s="678"/>
      <c r="AL253" s="678"/>
      <c r="AM253" s="686"/>
      <c r="AN253" s="697"/>
      <c r="AO253" s="697">
        <v>44092.0</v>
      </c>
      <c r="AP253" s="755" t="s">
        <v>6961</v>
      </c>
      <c r="AQ253" s="681"/>
      <c r="AR253" s="681"/>
      <c r="AS253" s="681"/>
      <c r="AT253" s="682"/>
      <c r="AU253" s="905"/>
      <c r="AV253" s="1230"/>
      <c r="AW253" s="1230"/>
    </row>
    <row r="254" ht="21.0" customHeight="1">
      <c r="A254" s="1696">
        <v>251.0</v>
      </c>
      <c r="B254" s="685"/>
      <c r="C254" s="686" t="s">
        <v>6761</v>
      </c>
      <c r="D254" s="687" t="s">
        <v>6762</v>
      </c>
      <c r="E254" s="783">
        <v>35381.0</v>
      </c>
      <c r="F254" s="694">
        <v>23.0</v>
      </c>
      <c r="G254" s="1113">
        <f t="shared" si="1"/>
        <v>26.95342466</v>
      </c>
      <c r="H254" s="684">
        <v>4.0126173E7</v>
      </c>
      <c r="I254" s="691" t="s">
        <v>391</v>
      </c>
      <c r="J254" s="686" t="s">
        <v>6763</v>
      </c>
      <c r="K254" s="690">
        <v>1.151202729E9</v>
      </c>
      <c r="L254" s="686"/>
      <c r="M254" s="691"/>
      <c r="N254" s="686" t="s">
        <v>6764</v>
      </c>
      <c r="O254" s="686"/>
      <c r="P254" s="686"/>
      <c r="Q254" s="686"/>
      <c r="R254" s="686"/>
      <c r="S254" s="686"/>
      <c r="T254" s="692"/>
      <c r="U254" s="700"/>
      <c r="V254" s="700"/>
      <c r="W254" s="700"/>
      <c r="X254" s="700"/>
      <c r="Y254" s="688"/>
      <c r="Z254" s="688"/>
      <c r="AA254" s="700"/>
      <c r="AB254" s="700"/>
      <c r="AC254" s="700"/>
      <c r="AD254" s="700"/>
      <c r="AE254" s="743"/>
      <c r="AF254" s="688"/>
      <c r="AG254" s="688"/>
      <c r="AH254" s="744"/>
      <c r="AI254" s="744"/>
      <c r="AJ254" s="744"/>
      <c r="AK254" s="678"/>
      <c r="AL254" s="678"/>
      <c r="AM254" s="686"/>
      <c r="AN254" s="697"/>
      <c r="AO254" s="698">
        <v>44218.0</v>
      </c>
      <c r="AP254" s="755" t="s">
        <v>6958</v>
      </c>
      <c r="AQ254" s="681"/>
      <c r="AR254" s="681"/>
      <c r="AS254" s="681"/>
      <c r="AT254" s="682"/>
      <c r="AU254" s="905"/>
      <c r="AV254" s="1230"/>
      <c r="AW254" s="1230"/>
    </row>
    <row r="255" ht="21.0" customHeight="1">
      <c r="A255" s="1697">
        <v>252.0</v>
      </c>
      <c r="B255" s="685"/>
      <c r="C255" s="690" t="s">
        <v>6765</v>
      </c>
      <c r="D255" s="731" t="s">
        <v>6766</v>
      </c>
      <c r="E255" s="688">
        <v>36645.0</v>
      </c>
      <c r="F255" s="694">
        <f>2020-2000</f>
        <v>20</v>
      </c>
      <c r="G255" s="1113">
        <f t="shared" si="1"/>
        <v>23.49041096</v>
      </c>
      <c r="H255" s="684">
        <v>4.2586885E7</v>
      </c>
      <c r="I255" s="691" t="s">
        <v>391</v>
      </c>
      <c r="J255" s="690" t="s">
        <v>6767</v>
      </c>
      <c r="K255" s="690">
        <v>1.155757034E9</v>
      </c>
      <c r="L255" s="686"/>
      <c r="M255" s="691"/>
      <c r="N255" s="690" t="s">
        <v>6768</v>
      </c>
      <c r="O255" s="686"/>
      <c r="P255" s="686"/>
      <c r="Q255" s="686"/>
      <c r="R255" s="690"/>
      <c r="S255" s="686"/>
      <c r="T255" s="700"/>
      <c r="U255" s="700"/>
      <c r="V255" s="700"/>
      <c r="W255" s="700"/>
      <c r="X255" s="700"/>
      <c r="Y255" s="688"/>
      <c r="Z255" s="688"/>
      <c r="AA255" s="700"/>
      <c r="AB255" s="700"/>
      <c r="AC255" s="700"/>
      <c r="AD255" s="700"/>
      <c r="AE255" s="743"/>
      <c r="AF255" s="688"/>
      <c r="AG255" s="688"/>
      <c r="AH255" s="744"/>
      <c r="AI255" s="744"/>
      <c r="AJ255" s="744"/>
      <c r="AK255" s="678"/>
      <c r="AL255" s="678"/>
      <c r="AM255" s="686"/>
      <c r="AN255" s="697"/>
      <c r="AO255" s="698">
        <v>44228.0</v>
      </c>
      <c r="AP255" s="755" t="s">
        <v>6958</v>
      </c>
      <c r="AQ255" s="681"/>
      <c r="AR255" s="681"/>
      <c r="AS255" s="681"/>
      <c r="AT255" s="682"/>
      <c r="AU255" s="905"/>
      <c r="AV255" s="1230"/>
      <c r="AW255" s="1230"/>
    </row>
    <row r="256" ht="21.0" customHeight="1">
      <c r="A256" s="1697">
        <v>253.0</v>
      </c>
      <c r="B256" s="745"/>
      <c r="C256" s="774" t="s">
        <v>6769</v>
      </c>
      <c r="D256" s="741" t="s">
        <v>6770</v>
      </c>
      <c r="E256" s="721">
        <v>33541.0</v>
      </c>
      <c r="F256" s="775">
        <f>2020-1991</f>
        <v>29</v>
      </c>
      <c r="G256" s="1113">
        <f t="shared" si="1"/>
        <v>31.99452055</v>
      </c>
      <c r="H256" s="749">
        <v>3.6529377E7</v>
      </c>
      <c r="I256" s="693" t="s">
        <v>391</v>
      </c>
      <c r="J256" s="774" t="s">
        <v>6771</v>
      </c>
      <c r="K256" s="690">
        <v>1.531512585E9</v>
      </c>
      <c r="L256" s="686"/>
      <c r="M256" s="693"/>
      <c r="N256" s="690" t="s">
        <v>6772</v>
      </c>
      <c r="O256" s="686"/>
      <c r="P256" s="686"/>
      <c r="Q256" s="692"/>
      <c r="R256" s="690"/>
      <c r="S256" s="686"/>
      <c r="T256" s="720"/>
      <c r="U256" s="700"/>
      <c r="V256" s="700"/>
      <c r="W256" s="700"/>
      <c r="X256" s="700"/>
      <c r="Y256" s="688"/>
      <c r="Z256" s="688"/>
      <c r="AA256" s="700"/>
      <c r="AB256" s="700"/>
      <c r="AC256" s="686"/>
      <c r="AD256" s="686"/>
      <c r="AE256" s="743"/>
      <c r="AF256" s="688"/>
      <c r="AG256" s="688"/>
      <c r="AH256" s="744"/>
      <c r="AI256" s="744"/>
      <c r="AJ256" s="744"/>
      <c r="AK256" s="678"/>
      <c r="AL256" s="678"/>
      <c r="AM256" s="686"/>
      <c r="AN256" s="692"/>
      <c r="AO256" s="698">
        <v>44120.0</v>
      </c>
      <c r="AP256" s="755" t="s">
        <v>6958</v>
      </c>
      <c r="AQ256" s="681"/>
      <c r="AR256" s="681"/>
      <c r="AS256" s="681"/>
      <c r="AT256" s="682"/>
      <c r="AU256" s="905"/>
      <c r="AV256" s="1230"/>
      <c r="AW256" s="1230"/>
    </row>
    <row r="257" ht="21.0" customHeight="1">
      <c r="A257" s="1697">
        <v>254.0</v>
      </c>
      <c r="B257" s="745"/>
      <c r="C257" s="692" t="s">
        <v>6773</v>
      </c>
      <c r="D257" s="697" t="s">
        <v>6774</v>
      </c>
      <c r="E257" s="746">
        <v>32417.0</v>
      </c>
      <c r="F257" s="742">
        <v>32.0</v>
      </c>
      <c r="G257" s="1113">
        <f t="shared" si="1"/>
        <v>35.0739726</v>
      </c>
      <c r="H257" s="749">
        <v>3.4103167E7</v>
      </c>
      <c r="I257" s="693" t="s">
        <v>391</v>
      </c>
      <c r="J257" s="692" t="s">
        <v>6775</v>
      </c>
      <c r="K257" s="686">
        <v>1.557176807E9</v>
      </c>
      <c r="L257" s="686"/>
      <c r="M257" s="693"/>
      <c r="N257" s="686" t="s">
        <v>6776</v>
      </c>
      <c r="O257" s="686"/>
      <c r="P257" s="686"/>
      <c r="Q257" s="692"/>
      <c r="R257" s="686"/>
      <c r="S257" s="686"/>
      <c r="T257" s="686"/>
      <c r="U257" s="720"/>
      <c r="V257" s="686"/>
      <c r="W257" s="686"/>
      <c r="X257" s="686"/>
      <c r="Y257" s="691"/>
      <c r="Z257" s="691"/>
      <c r="AA257" s="686"/>
      <c r="AB257" s="686"/>
      <c r="AC257" s="686"/>
      <c r="AD257" s="686"/>
      <c r="AE257" s="713"/>
      <c r="AF257" s="691"/>
      <c r="AG257" s="691"/>
      <c r="AH257" s="709"/>
      <c r="AI257" s="709"/>
      <c r="AJ257" s="709"/>
      <c r="AK257" s="678"/>
      <c r="AL257" s="678"/>
      <c r="AM257" s="686"/>
      <c r="AN257" s="697"/>
      <c r="AO257" s="692"/>
      <c r="AP257" s="693" t="s">
        <v>395</v>
      </c>
      <c r="AQ257" s="681"/>
      <c r="AR257" s="681"/>
      <c r="AS257" s="681"/>
      <c r="AT257" s="682"/>
      <c r="AU257" s="905"/>
      <c r="AV257" s="1230"/>
      <c r="AW257" s="1230"/>
    </row>
    <row r="258" ht="21.0" customHeight="1">
      <c r="A258" s="1697">
        <v>255.0</v>
      </c>
      <c r="B258" s="745"/>
      <c r="C258" s="692" t="s">
        <v>6777</v>
      </c>
      <c r="D258" s="697" t="s">
        <v>6778</v>
      </c>
      <c r="E258" s="762">
        <v>35521.0</v>
      </c>
      <c r="F258" s="742">
        <v>23.0</v>
      </c>
      <c r="G258" s="1113">
        <f t="shared" si="1"/>
        <v>26.56986301</v>
      </c>
      <c r="H258" s="749">
        <v>4.054351E7</v>
      </c>
      <c r="I258" s="693" t="s">
        <v>391</v>
      </c>
      <c r="J258" s="692" t="s">
        <v>6779</v>
      </c>
      <c r="K258" s="686">
        <v>1.538454938E9</v>
      </c>
      <c r="L258" s="686"/>
      <c r="M258" s="693"/>
      <c r="N258" s="686" t="s">
        <v>6780</v>
      </c>
      <c r="O258" s="686"/>
      <c r="P258" s="686"/>
      <c r="Q258" s="692"/>
      <c r="R258" s="686"/>
      <c r="S258" s="686"/>
      <c r="T258" s="686"/>
      <c r="U258" s="686"/>
      <c r="V258" s="686"/>
      <c r="W258" s="686"/>
      <c r="X258" s="686"/>
      <c r="Y258" s="691"/>
      <c r="Z258" s="691"/>
      <c r="AA258" s="686"/>
      <c r="AB258" s="686"/>
      <c r="AC258" s="686"/>
      <c r="AD258" s="686"/>
      <c r="AE258" s="713"/>
      <c r="AF258" s="691"/>
      <c r="AG258" s="691"/>
      <c r="AH258" s="709"/>
      <c r="AI258" s="709"/>
      <c r="AJ258" s="709"/>
      <c r="AK258" s="678"/>
      <c r="AL258" s="678"/>
      <c r="AM258" s="686"/>
      <c r="AN258" s="697"/>
      <c r="AO258" s="697">
        <v>44210.0</v>
      </c>
      <c r="AP258" s="755" t="s">
        <v>6958</v>
      </c>
      <c r="AQ258" s="681"/>
      <c r="AR258" s="681"/>
      <c r="AS258" s="681"/>
      <c r="AT258" s="682"/>
      <c r="AU258" s="905"/>
      <c r="AV258" s="1230"/>
      <c r="AW258" s="1230"/>
    </row>
    <row r="259" ht="21.0" customHeight="1">
      <c r="A259" s="1697">
        <v>256.0</v>
      </c>
      <c r="B259" s="745"/>
      <c r="C259" s="692" t="s">
        <v>6781</v>
      </c>
      <c r="D259" s="697" t="s">
        <v>6782</v>
      </c>
      <c r="E259" s="762">
        <v>36359.0</v>
      </c>
      <c r="F259" s="742">
        <v>21.0</v>
      </c>
      <c r="G259" s="1113">
        <f t="shared" si="1"/>
        <v>24.2739726</v>
      </c>
      <c r="H259" s="749">
        <v>4.2077034E7</v>
      </c>
      <c r="I259" s="693" t="s">
        <v>391</v>
      </c>
      <c r="J259" s="692" t="s">
        <v>6783</v>
      </c>
      <c r="K259" s="686">
        <v>1.139355332E9</v>
      </c>
      <c r="L259" s="686"/>
      <c r="M259" s="693"/>
      <c r="N259" s="686" t="s">
        <v>6784</v>
      </c>
      <c r="O259" s="686"/>
      <c r="P259" s="686"/>
      <c r="Q259" s="692"/>
      <c r="R259" s="686"/>
      <c r="S259" s="686"/>
      <c r="T259" s="686"/>
      <c r="U259" s="686"/>
      <c r="V259" s="686"/>
      <c r="W259" s="686"/>
      <c r="X259" s="686"/>
      <c r="Y259" s="691"/>
      <c r="Z259" s="691"/>
      <c r="AA259" s="686"/>
      <c r="AB259" s="686"/>
      <c r="AC259" s="686"/>
      <c r="AD259" s="686"/>
      <c r="AE259" s="713"/>
      <c r="AF259" s="691"/>
      <c r="AG259" s="691"/>
      <c r="AH259" s="709"/>
      <c r="AI259" s="709"/>
      <c r="AJ259" s="709"/>
      <c r="AK259" s="678"/>
      <c r="AL259" s="678"/>
      <c r="AM259" s="686"/>
      <c r="AN259" s="697"/>
      <c r="AO259" s="697">
        <v>44210.0</v>
      </c>
      <c r="AP259" s="755" t="s">
        <v>6959</v>
      </c>
      <c r="AQ259" s="681"/>
      <c r="AR259" s="681"/>
      <c r="AS259" s="681"/>
      <c r="AT259" s="682"/>
      <c r="AU259" s="905"/>
      <c r="AV259" s="1230"/>
      <c r="AW259" s="1230"/>
    </row>
    <row r="260" ht="21.0" customHeight="1">
      <c r="A260" s="1697">
        <v>257.0</v>
      </c>
      <c r="B260" s="745"/>
      <c r="C260" s="692" t="s">
        <v>6785</v>
      </c>
      <c r="D260" s="697" t="s">
        <v>6786</v>
      </c>
      <c r="E260" s="784">
        <v>35349.0</v>
      </c>
      <c r="F260" s="742">
        <v>23.0</v>
      </c>
      <c r="G260" s="1113">
        <f t="shared" si="1"/>
        <v>27.04109589</v>
      </c>
      <c r="H260" s="749">
        <v>3.9888583E7</v>
      </c>
      <c r="I260" s="693" t="s">
        <v>391</v>
      </c>
      <c r="J260" s="692" t="s">
        <v>6787</v>
      </c>
      <c r="K260" s="686">
        <v>5.493875115387E12</v>
      </c>
      <c r="L260" s="686"/>
      <c r="M260" s="693"/>
      <c r="N260" s="686" t="s">
        <v>6788</v>
      </c>
      <c r="O260" s="686"/>
      <c r="P260" s="686"/>
      <c r="Q260" s="692"/>
      <c r="R260" s="686"/>
      <c r="S260" s="686"/>
      <c r="T260" s="686"/>
      <c r="U260" s="686"/>
      <c r="V260" s="686"/>
      <c r="W260" s="686"/>
      <c r="X260" s="686"/>
      <c r="Y260" s="691"/>
      <c r="Z260" s="691"/>
      <c r="AA260" s="686"/>
      <c r="AB260" s="686"/>
      <c r="AC260" s="686"/>
      <c r="AD260" s="686"/>
      <c r="AE260" s="713"/>
      <c r="AF260" s="691"/>
      <c r="AG260" s="691"/>
      <c r="AH260" s="709"/>
      <c r="AI260" s="709"/>
      <c r="AJ260" s="709"/>
      <c r="AK260" s="678"/>
      <c r="AL260" s="678"/>
      <c r="AM260" s="686"/>
      <c r="AN260" s="697"/>
      <c r="AO260" s="697"/>
      <c r="AP260" s="755" t="s">
        <v>6959</v>
      </c>
      <c r="AQ260" s="681"/>
      <c r="AR260" s="681"/>
      <c r="AS260" s="681"/>
      <c r="AT260" s="682"/>
      <c r="AU260" s="905"/>
      <c r="AV260" s="1230"/>
      <c r="AW260" s="1230"/>
    </row>
    <row r="261" ht="21.0" customHeight="1">
      <c r="A261" s="1697">
        <v>258.0</v>
      </c>
      <c r="B261" s="685"/>
      <c r="C261" s="686" t="s">
        <v>6789</v>
      </c>
      <c r="D261" s="700" t="s">
        <v>6790</v>
      </c>
      <c r="E261" s="762">
        <v>37194.0</v>
      </c>
      <c r="F261" s="703">
        <v>18.0</v>
      </c>
      <c r="G261" s="1113">
        <f t="shared" si="1"/>
        <v>21.98630137</v>
      </c>
      <c r="H261" s="699">
        <v>4.3404883E7</v>
      </c>
      <c r="I261" s="691" t="s">
        <v>391</v>
      </c>
      <c r="J261" s="686" t="s">
        <v>6791</v>
      </c>
      <c r="K261" s="686">
        <v>1.123887646E9</v>
      </c>
      <c r="L261" s="686"/>
      <c r="M261" s="691"/>
      <c r="N261" s="686" t="s">
        <v>2092</v>
      </c>
      <c r="O261" s="686"/>
      <c r="P261" s="686"/>
      <c r="Q261" s="686"/>
      <c r="R261" s="686"/>
      <c r="S261" s="686"/>
      <c r="T261" s="700"/>
      <c r="U261" s="700"/>
      <c r="V261" s="700"/>
      <c r="W261" s="700"/>
      <c r="X261" s="700"/>
      <c r="Y261" s="688"/>
      <c r="Z261" s="688"/>
      <c r="AA261" s="700"/>
      <c r="AB261" s="686"/>
      <c r="AC261" s="700"/>
      <c r="AD261" s="700"/>
      <c r="AE261" s="743"/>
      <c r="AF261" s="688"/>
      <c r="AG261" s="688"/>
      <c r="AH261" s="744"/>
      <c r="AI261" s="744"/>
      <c r="AJ261" s="744"/>
      <c r="AK261" s="678"/>
      <c r="AL261" s="678"/>
      <c r="AM261" s="686"/>
      <c r="AN261" s="697"/>
      <c r="AO261" s="697">
        <v>44266.0</v>
      </c>
      <c r="AP261" s="755" t="s">
        <v>6958</v>
      </c>
      <c r="AQ261" s="681"/>
      <c r="AR261" s="681"/>
      <c r="AS261" s="681"/>
      <c r="AT261" s="682"/>
      <c r="AU261" s="905"/>
      <c r="AV261" s="1230"/>
      <c r="AW261" s="1230"/>
    </row>
    <row r="262" ht="21.0" customHeight="1">
      <c r="A262" s="1697">
        <v>259.0</v>
      </c>
      <c r="B262" s="745"/>
      <c r="C262" s="774" t="s">
        <v>6792</v>
      </c>
      <c r="D262" s="741" t="s">
        <v>6793</v>
      </c>
      <c r="E262" s="688">
        <v>35173.0</v>
      </c>
      <c r="F262" s="775">
        <v>23.0</v>
      </c>
      <c r="G262" s="1113">
        <f t="shared" si="1"/>
        <v>27.52328767</v>
      </c>
      <c r="H262" s="773">
        <v>3.9523787E7</v>
      </c>
      <c r="I262" s="693" t="s">
        <v>391</v>
      </c>
      <c r="J262" s="774" t="s">
        <v>6794</v>
      </c>
      <c r="K262" s="690">
        <v>2.994154953E9</v>
      </c>
      <c r="L262" s="686"/>
      <c r="M262" s="693"/>
      <c r="N262" s="690" t="s">
        <v>6795</v>
      </c>
      <c r="O262" s="686"/>
      <c r="P262" s="686"/>
      <c r="Q262" s="692"/>
      <c r="R262" s="690"/>
      <c r="S262" s="686"/>
      <c r="T262" s="686"/>
      <c r="U262" s="700"/>
      <c r="V262" s="700"/>
      <c r="W262" s="700"/>
      <c r="X262" s="700"/>
      <c r="Y262" s="688"/>
      <c r="Z262" s="688"/>
      <c r="AA262" s="700"/>
      <c r="AB262" s="700"/>
      <c r="AC262" s="700"/>
      <c r="AD262" s="700"/>
      <c r="AE262" s="743"/>
      <c r="AF262" s="688"/>
      <c r="AG262" s="688"/>
      <c r="AH262" s="744"/>
      <c r="AI262" s="744"/>
      <c r="AJ262" s="744"/>
      <c r="AK262" s="678"/>
      <c r="AL262" s="678"/>
      <c r="AM262" s="686"/>
      <c r="AN262" s="697"/>
      <c r="AO262" s="698">
        <v>44195.0</v>
      </c>
      <c r="AP262" s="755" t="s">
        <v>6958</v>
      </c>
      <c r="AQ262" s="681"/>
      <c r="AR262" s="681"/>
      <c r="AS262" s="681"/>
      <c r="AT262" s="682"/>
      <c r="AU262" s="905"/>
      <c r="AV262" s="1230"/>
      <c r="AW262" s="1230"/>
    </row>
    <row r="263" ht="21.0" customHeight="1">
      <c r="A263" s="1697">
        <v>260.0</v>
      </c>
      <c r="B263" s="745"/>
      <c r="C263" s="692" t="s">
        <v>6796</v>
      </c>
      <c r="D263" s="741" t="s">
        <v>6797</v>
      </c>
      <c r="E263" s="746">
        <v>32464.0</v>
      </c>
      <c r="F263" s="742">
        <v>31.0</v>
      </c>
      <c r="G263" s="1113">
        <f t="shared" si="1"/>
        <v>34.94520548</v>
      </c>
      <c r="H263" s="749">
        <v>3.4270216E7</v>
      </c>
      <c r="I263" s="693" t="s">
        <v>391</v>
      </c>
      <c r="J263" s="692" t="s">
        <v>6798</v>
      </c>
      <c r="K263" s="686">
        <v>1.163073629E9</v>
      </c>
      <c r="L263" s="686"/>
      <c r="M263" s="693"/>
      <c r="N263" s="686" t="s">
        <v>6799</v>
      </c>
      <c r="O263" s="686"/>
      <c r="P263" s="686"/>
      <c r="Q263" s="692"/>
      <c r="R263" s="686"/>
      <c r="S263" s="686"/>
      <c r="T263" s="686"/>
      <c r="U263" s="700"/>
      <c r="V263" s="700"/>
      <c r="W263" s="700"/>
      <c r="X263" s="700"/>
      <c r="Y263" s="688"/>
      <c r="Z263" s="688"/>
      <c r="AA263" s="700"/>
      <c r="AB263" s="700"/>
      <c r="AC263" s="700"/>
      <c r="AD263" s="700"/>
      <c r="AE263" s="743"/>
      <c r="AF263" s="688"/>
      <c r="AG263" s="688"/>
      <c r="AH263" s="744"/>
      <c r="AI263" s="744"/>
      <c r="AJ263" s="744"/>
      <c r="AK263" s="678"/>
      <c r="AL263" s="678"/>
      <c r="AM263" s="686"/>
      <c r="AN263" s="697"/>
      <c r="AO263" s="697">
        <v>44163.0</v>
      </c>
      <c r="AP263" s="755" t="s">
        <v>6962</v>
      </c>
      <c r="AQ263" s="681"/>
      <c r="AR263" s="681"/>
      <c r="AS263" s="681"/>
      <c r="AT263" s="682"/>
      <c r="AU263" s="905"/>
      <c r="AV263" s="1230"/>
      <c r="AW263" s="1230"/>
    </row>
    <row r="264" ht="21.0" customHeight="1">
      <c r="A264" s="1696">
        <v>261.0</v>
      </c>
      <c r="B264" s="745"/>
      <c r="C264" s="692" t="s">
        <v>6800</v>
      </c>
      <c r="D264" s="741" t="s">
        <v>6801</v>
      </c>
      <c r="E264" s="783">
        <v>34723.0</v>
      </c>
      <c r="F264" s="775">
        <v>25.0</v>
      </c>
      <c r="G264" s="1113">
        <f t="shared" si="1"/>
        <v>28.75616438</v>
      </c>
      <c r="H264" s="773">
        <v>3.8888913E7</v>
      </c>
      <c r="I264" s="755" t="s">
        <v>391</v>
      </c>
      <c r="J264" s="692" t="s">
        <v>6802</v>
      </c>
      <c r="K264" s="690">
        <v>1.167382527E9</v>
      </c>
      <c r="L264" s="686"/>
      <c r="M264" s="693"/>
      <c r="N264" s="686" t="s">
        <v>6609</v>
      </c>
      <c r="O264" s="686"/>
      <c r="P264" s="686"/>
      <c r="Q264" s="692"/>
      <c r="R264" s="686"/>
      <c r="S264" s="686"/>
      <c r="T264" s="686"/>
      <c r="U264" s="687"/>
      <c r="V264" s="700"/>
      <c r="W264" s="700"/>
      <c r="X264" s="700"/>
      <c r="Y264" s="688"/>
      <c r="Z264" s="688"/>
      <c r="AA264" s="700"/>
      <c r="AB264" s="700"/>
      <c r="AC264" s="700"/>
      <c r="AD264" s="700"/>
      <c r="AE264" s="743"/>
      <c r="AF264" s="688"/>
      <c r="AG264" s="688"/>
      <c r="AH264" s="744"/>
      <c r="AI264" s="744"/>
      <c r="AJ264" s="744"/>
      <c r="AK264" s="678"/>
      <c r="AL264" s="678"/>
      <c r="AM264" s="686"/>
      <c r="AN264" s="697"/>
      <c r="AO264" s="698">
        <v>44210.0</v>
      </c>
      <c r="AP264" s="755" t="s">
        <v>6961</v>
      </c>
      <c r="AQ264" s="681"/>
      <c r="AR264" s="681"/>
      <c r="AS264" s="681"/>
      <c r="AT264" s="682"/>
      <c r="AU264" s="905"/>
      <c r="AV264" s="1230"/>
      <c r="AW264" s="1230"/>
    </row>
    <row r="265" ht="21.0" customHeight="1">
      <c r="A265" s="1697">
        <v>262.0</v>
      </c>
      <c r="B265" s="745"/>
      <c r="C265" s="692" t="s">
        <v>6803</v>
      </c>
      <c r="D265" s="741" t="s">
        <v>6804</v>
      </c>
      <c r="E265" s="783">
        <v>34534.0</v>
      </c>
      <c r="F265" s="775">
        <v>26.0</v>
      </c>
      <c r="G265" s="1113">
        <f t="shared" si="1"/>
        <v>29.2739726</v>
      </c>
      <c r="H265" s="773">
        <v>3.8124764E7</v>
      </c>
      <c r="I265" s="693" t="s">
        <v>391</v>
      </c>
      <c r="J265" s="692" t="s">
        <v>6805</v>
      </c>
      <c r="K265" s="690">
        <v>1.141612855E9</v>
      </c>
      <c r="L265" s="686"/>
      <c r="M265" s="693"/>
      <c r="N265" s="686" t="s">
        <v>6806</v>
      </c>
      <c r="O265" s="686"/>
      <c r="P265" s="686"/>
      <c r="Q265" s="692"/>
      <c r="R265" s="686"/>
      <c r="S265" s="686"/>
      <c r="T265" s="692"/>
      <c r="U265" s="774"/>
      <c r="V265" s="700"/>
      <c r="W265" s="700"/>
      <c r="X265" s="700"/>
      <c r="Y265" s="688"/>
      <c r="Z265" s="688"/>
      <c r="AA265" s="700"/>
      <c r="AB265" s="700"/>
      <c r="AC265" s="692"/>
      <c r="AD265" s="692"/>
      <c r="AE265" s="743"/>
      <c r="AF265" s="688"/>
      <c r="AG265" s="688"/>
      <c r="AH265" s="744"/>
      <c r="AI265" s="744"/>
      <c r="AJ265" s="744"/>
      <c r="AK265" s="678"/>
      <c r="AL265" s="678"/>
      <c r="AM265" s="686"/>
      <c r="AN265" s="697"/>
      <c r="AO265" s="697">
        <v>44218.0</v>
      </c>
      <c r="AP265" s="785" t="s">
        <v>6961</v>
      </c>
      <c r="AQ265" s="681"/>
      <c r="AR265" s="681"/>
      <c r="AS265" s="681"/>
      <c r="AT265" s="682"/>
      <c r="AU265" s="905"/>
      <c r="AV265" s="1230"/>
      <c r="AW265" s="1230"/>
    </row>
    <row r="266" ht="21.0" customHeight="1">
      <c r="A266" s="1697">
        <v>263.0</v>
      </c>
      <c r="B266" s="745"/>
      <c r="C266" s="692" t="s">
        <v>6807</v>
      </c>
      <c r="D266" s="741" t="s">
        <v>6808</v>
      </c>
      <c r="E266" s="783">
        <v>30787.0</v>
      </c>
      <c r="F266" s="775">
        <v>36.0</v>
      </c>
      <c r="G266" s="1113">
        <f t="shared" si="1"/>
        <v>39.53972603</v>
      </c>
      <c r="H266" s="773">
        <v>3.0708378E7</v>
      </c>
      <c r="I266" s="755" t="s">
        <v>391</v>
      </c>
      <c r="J266" s="692" t="s">
        <v>6809</v>
      </c>
      <c r="K266" s="690">
        <v>1.158208747E9</v>
      </c>
      <c r="L266" s="686"/>
      <c r="M266" s="693"/>
      <c r="N266" s="686" t="s">
        <v>6810</v>
      </c>
      <c r="O266" s="686"/>
      <c r="P266" s="686"/>
      <c r="Q266" s="692"/>
      <c r="R266" s="686"/>
      <c r="S266" s="686"/>
      <c r="T266" s="697"/>
      <c r="U266" s="720"/>
      <c r="V266" s="720"/>
      <c r="W266" s="720"/>
      <c r="X266" s="720"/>
      <c r="Y266" s="760"/>
      <c r="Z266" s="760"/>
      <c r="AA266" s="720"/>
      <c r="AB266" s="686"/>
      <c r="AC266" s="720"/>
      <c r="AD266" s="720"/>
      <c r="AE266" s="782"/>
      <c r="AF266" s="760"/>
      <c r="AG266" s="760"/>
      <c r="AH266" s="767"/>
      <c r="AI266" s="767"/>
      <c r="AJ266" s="767"/>
      <c r="AK266" s="678"/>
      <c r="AL266" s="678"/>
      <c r="AM266" s="686"/>
      <c r="AN266" s="697"/>
      <c r="AO266" s="697">
        <v>44242.0</v>
      </c>
      <c r="AP266" s="785" t="s">
        <v>6961</v>
      </c>
      <c r="AQ266" s="681"/>
      <c r="AR266" s="681"/>
      <c r="AS266" s="681"/>
      <c r="AT266" s="682"/>
      <c r="AU266" s="905"/>
      <c r="AV266" s="1230"/>
      <c r="AW266" s="1230"/>
    </row>
    <row r="267" ht="21.0" customHeight="1">
      <c r="A267" s="1697">
        <v>264.0</v>
      </c>
      <c r="B267" s="745"/>
      <c r="C267" s="692" t="s">
        <v>6811</v>
      </c>
      <c r="D267" s="741" t="s">
        <v>6812</v>
      </c>
      <c r="E267" s="783">
        <v>35210.0</v>
      </c>
      <c r="F267" s="775">
        <v>24.0</v>
      </c>
      <c r="G267" s="1113">
        <f t="shared" si="1"/>
        <v>27.42191781</v>
      </c>
      <c r="H267" s="773">
        <v>3.9644227E7</v>
      </c>
      <c r="I267" s="755" t="s">
        <v>391</v>
      </c>
      <c r="J267" s="692" t="s">
        <v>6813</v>
      </c>
      <c r="K267" s="690">
        <v>1.5514234E9</v>
      </c>
      <c r="L267" s="686"/>
      <c r="M267" s="693"/>
      <c r="N267" s="686" t="s">
        <v>6814</v>
      </c>
      <c r="O267" s="686"/>
      <c r="P267" s="686"/>
      <c r="Q267" s="692"/>
      <c r="R267" s="686"/>
      <c r="S267" s="686"/>
      <c r="T267" s="686"/>
      <c r="U267" s="697"/>
      <c r="V267" s="720"/>
      <c r="W267" s="720"/>
      <c r="X267" s="720"/>
      <c r="Y267" s="760"/>
      <c r="Z267" s="760"/>
      <c r="AA267" s="720"/>
      <c r="AB267" s="720"/>
      <c r="AC267" s="686"/>
      <c r="AD267" s="686"/>
      <c r="AE267" s="782"/>
      <c r="AF267" s="760"/>
      <c r="AG267" s="760"/>
      <c r="AH267" s="767"/>
      <c r="AI267" s="767"/>
      <c r="AJ267" s="767"/>
      <c r="AK267" s="678"/>
      <c r="AL267" s="678"/>
      <c r="AM267" s="686"/>
      <c r="AN267" s="697"/>
      <c r="AO267" s="697">
        <v>44127.0</v>
      </c>
      <c r="AP267" s="785" t="s">
        <v>6959</v>
      </c>
      <c r="AQ267" s="681"/>
      <c r="AR267" s="681"/>
      <c r="AS267" s="681"/>
      <c r="AT267" s="682"/>
      <c r="AU267" s="905"/>
      <c r="AV267" s="1230"/>
      <c r="AW267" s="1230"/>
    </row>
    <row r="268" ht="21.0" customHeight="1">
      <c r="A268" s="1697">
        <v>265.0</v>
      </c>
      <c r="B268" s="745"/>
      <c r="C268" s="692" t="s">
        <v>6815</v>
      </c>
      <c r="D268" s="741" t="s">
        <v>6816</v>
      </c>
      <c r="E268" s="783">
        <v>36426.0</v>
      </c>
      <c r="F268" s="775">
        <f>2020-1999</f>
        <v>21</v>
      </c>
      <c r="G268" s="1113">
        <f t="shared" si="1"/>
        <v>24.09041096</v>
      </c>
      <c r="H268" s="773">
        <v>4.2119137E7</v>
      </c>
      <c r="I268" s="755" t="s">
        <v>391</v>
      </c>
      <c r="J268" s="692" t="s">
        <v>6817</v>
      </c>
      <c r="K268" s="690">
        <v>1.132119418E9</v>
      </c>
      <c r="L268" s="686"/>
      <c r="M268" s="693"/>
      <c r="N268" s="686" t="s">
        <v>6818</v>
      </c>
      <c r="O268" s="686"/>
      <c r="P268" s="686"/>
      <c r="Q268" s="692"/>
      <c r="R268" s="686"/>
      <c r="S268" s="686"/>
      <c r="T268" s="686"/>
      <c r="U268" s="686"/>
      <c r="V268" s="686"/>
      <c r="W268" s="686"/>
      <c r="X268" s="686"/>
      <c r="Y268" s="691"/>
      <c r="Z268" s="691"/>
      <c r="AA268" s="686"/>
      <c r="AB268" s="686"/>
      <c r="AC268" s="686"/>
      <c r="AD268" s="686"/>
      <c r="AE268" s="713"/>
      <c r="AF268" s="691"/>
      <c r="AG268" s="691"/>
      <c r="AH268" s="709"/>
      <c r="AI268" s="709"/>
      <c r="AJ268" s="709"/>
      <c r="AK268" s="678"/>
      <c r="AL268" s="678"/>
      <c r="AM268" s="686"/>
      <c r="AN268" s="697"/>
      <c r="AO268" s="697">
        <v>44114.0</v>
      </c>
      <c r="AP268" s="785" t="s">
        <v>6963</v>
      </c>
      <c r="AQ268" s="681"/>
      <c r="AR268" s="681"/>
      <c r="AS268" s="681"/>
      <c r="AT268" s="682"/>
      <c r="AU268" s="905"/>
      <c r="AV268" s="1230"/>
      <c r="AW268" s="1230"/>
    </row>
    <row r="269" ht="21.0" customHeight="1">
      <c r="A269" s="1697">
        <v>266.0</v>
      </c>
      <c r="B269" s="745"/>
      <c r="C269" s="692" t="s">
        <v>6819</v>
      </c>
      <c r="D269" s="741" t="s">
        <v>6820</v>
      </c>
      <c r="E269" s="783">
        <v>37390.0</v>
      </c>
      <c r="F269" s="775">
        <v>18.0</v>
      </c>
      <c r="G269" s="1113">
        <f t="shared" si="1"/>
        <v>21.44931507</v>
      </c>
      <c r="H269" s="773">
        <v>4.4093284E7</v>
      </c>
      <c r="I269" s="755" t="s">
        <v>391</v>
      </c>
      <c r="J269" s="692" t="s">
        <v>6821</v>
      </c>
      <c r="K269" s="690">
        <v>1.154725445E9</v>
      </c>
      <c r="L269" s="686"/>
      <c r="M269" s="693"/>
      <c r="N269" s="686" t="s">
        <v>6822</v>
      </c>
      <c r="O269" s="686"/>
      <c r="P269" s="686"/>
      <c r="Q269" s="692"/>
      <c r="R269" s="686"/>
      <c r="S269" s="686"/>
      <c r="T269" s="686"/>
      <c r="U269" s="686"/>
      <c r="V269" s="686"/>
      <c r="W269" s="686"/>
      <c r="X269" s="686"/>
      <c r="Y269" s="691"/>
      <c r="Z269" s="691"/>
      <c r="AA269" s="686"/>
      <c r="AB269" s="686"/>
      <c r="AC269" s="686"/>
      <c r="AD269" s="686"/>
      <c r="AE269" s="713"/>
      <c r="AF269" s="691"/>
      <c r="AG269" s="691"/>
      <c r="AH269" s="709"/>
      <c r="AI269" s="709"/>
      <c r="AJ269" s="709"/>
      <c r="AK269" s="678"/>
      <c r="AL269" s="678"/>
      <c r="AM269" s="686"/>
      <c r="AN269" s="697"/>
      <c r="AO269" s="697">
        <v>44145.0</v>
      </c>
      <c r="AP269" s="785" t="s">
        <v>6963</v>
      </c>
      <c r="AQ269" s="681"/>
      <c r="AR269" s="681"/>
      <c r="AS269" s="681"/>
      <c r="AT269" s="682"/>
      <c r="AU269" s="905"/>
      <c r="AV269" s="1230"/>
      <c r="AW269" s="1230"/>
    </row>
    <row r="270" ht="21.0" customHeight="1">
      <c r="A270" s="1697">
        <v>267.0</v>
      </c>
      <c r="B270" s="745"/>
      <c r="C270" s="692" t="s">
        <v>6823</v>
      </c>
      <c r="D270" s="741" t="s">
        <v>6824</v>
      </c>
      <c r="E270" s="783">
        <v>37367.0</v>
      </c>
      <c r="F270" s="775">
        <v>18.0</v>
      </c>
      <c r="G270" s="1113">
        <f t="shared" si="1"/>
        <v>21.51232877</v>
      </c>
      <c r="H270" s="773">
        <v>4.42057738E8</v>
      </c>
      <c r="I270" s="693" t="s">
        <v>391</v>
      </c>
      <c r="J270" s="692" t="s">
        <v>6825</v>
      </c>
      <c r="K270" s="690">
        <v>1.121691657E9</v>
      </c>
      <c r="L270" s="686"/>
      <c r="M270" s="693"/>
      <c r="N270" s="686" t="s">
        <v>6826</v>
      </c>
      <c r="O270" s="686"/>
      <c r="P270" s="686"/>
      <c r="Q270" s="692"/>
      <c r="R270" s="686"/>
      <c r="S270" s="686"/>
      <c r="T270" s="686"/>
      <c r="U270" s="686"/>
      <c r="V270" s="686"/>
      <c r="W270" s="686"/>
      <c r="X270" s="686"/>
      <c r="Y270" s="691"/>
      <c r="Z270" s="691"/>
      <c r="AA270" s="686"/>
      <c r="AB270" s="686"/>
      <c r="AC270" s="686"/>
      <c r="AD270" s="686"/>
      <c r="AE270" s="713"/>
      <c r="AF270" s="691"/>
      <c r="AG270" s="691"/>
      <c r="AH270" s="709"/>
      <c r="AI270" s="709"/>
      <c r="AJ270" s="709"/>
      <c r="AK270" s="678"/>
      <c r="AL270" s="678"/>
      <c r="AM270" s="686"/>
      <c r="AN270" s="697"/>
      <c r="AO270" s="697">
        <v>44159.0</v>
      </c>
      <c r="AP270" s="785" t="s">
        <v>6960</v>
      </c>
      <c r="AQ270" s="681"/>
      <c r="AR270" s="681"/>
      <c r="AS270" s="681"/>
      <c r="AT270" s="682"/>
      <c r="AU270" s="905"/>
      <c r="AV270" s="1230"/>
      <c r="AW270" s="1230"/>
    </row>
    <row r="271" ht="21.0" customHeight="1">
      <c r="A271" s="1697">
        <v>268.0</v>
      </c>
      <c r="B271" s="745"/>
      <c r="C271" s="692" t="s">
        <v>6827</v>
      </c>
      <c r="D271" s="741" t="s">
        <v>6828</v>
      </c>
      <c r="E271" s="783">
        <v>36368.0</v>
      </c>
      <c r="F271" s="775">
        <v>21.0</v>
      </c>
      <c r="G271" s="1113">
        <f t="shared" si="1"/>
        <v>24.24931507</v>
      </c>
      <c r="H271" s="773">
        <v>4.2099032E7</v>
      </c>
      <c r="I271" s="755" t="s">
        <v>2021</v>
      </c>
      <c r="J271" s="692" t="s">
        <v>6829</v>
      </c>
      <c r="K271" s="690">
        <v>1.132791936E9</v>
      </c>
      <c r="L271" s="686"/>
      <c r="M271" s="693"/>
      <c r="N271" s="686" t="s">
        <v>6830</v>
      </c>
      <c r="O271" s="686"/>
      <c r="P271" s="686"/>
      <c r="Q271" s="692"/>
      <c r="R271" s="686"/>
      <c r="S271" s="686"/>
      <c r="T271" s="686"/>
      <c r="U271" s="686"/>
      <c r="V271" s="686"/>
      <c r="W271" s="686"/>
      <c r="X271" s="686"/>
      <c r="Y271" s="691"/>
      <c r="Z271" s="691"/>
      <c r="AA271" s="686"/>
      <c r="AB271" s="686"/>
      <c r="AC271" s="686"/>
      <c r="AD271" s="686"/>
      <c r="AE271" s="713"/>
      <c r="AF271" s="691"/>
      <c r="AG271" s="691"/>
      <c r="AH271" s="709"/>
      <c r="AI271" s="709"/>
      <c r="AJ271" s="709"/>
      <c r="AK271" s="678"/>
      <c r="AL271" s="678"/>
      <c r="AM271" s="686"/>
      <c r="AN271" s="697"/>
      <c r="AO271" s="697">
        <v>44273.0</v>
      </c>
      <c r="AP271" s="785" t="s">
        <v>6963</v>
      </c>
      <c r="AQ271" s="681"/>
      <c r="AR271" s="681"/>
      <c r="AS271" s="681"/>
      <c r="AT271" s="682"/>
      <c r="AU271" s="905"/>
      <c r="AV271" s="1230"/>
      <c r="AW271" s="1230"/>
    </row>
    <row r="272" ht="21.0" customHeight="1">
      <c r="A272" s="1697">
        <v>269.0</v>
      </c>
      <c r="B272" s="745"/>
      <c r="C272" s="692" t="s">
        <v>6831</v>
      </c>
      <c r="D272" s="741" t="s">
        <v>6832</v>
      </c>
      <c r="E272" s="783">
        <v>36596.0</v>
      </c>
      <c r="F272" s="775">
        <v>20.0</v>
      </c>
      <c r="G272" s="1113">
        <f t="shared" si="1"/>
        <v>23.62465753</v>
      </c>
      <c r="H272" s="773">
        <v>4.2398557E7</v>
      </c>
      <c r="I272" s="755" t="s">
        <v>391</v>
      </c>
      <c r="J272" s="692" t="s">
        <v>6833</v>
      </c>
      <c r="K272" s="690">
        <v>2.325414458E9</v>
      </c>
      <c r="L272" s="686"/>
      <c r="M272" s="693"/>
      <c r="N272" s="686" t="s">
        <v>6834</v>
      </c>
      <c r="O272" s="686"/>
      <c r="P272" s="686"/>
      <c r="Q272" s="692"/>
      <c r="R272" s="686"/>
      <c r="S272" s="686"/>
      <c r="T272" s="686"/>
      <c r="U272" s="686"/>
      <c r="V272" s="686"/>
      <c r="W272" s="686"/>
      <c r="X272" s="686"/>
      <c r="Y272" s="691"/>
      <c r="Z272" s="691"/>
      <c r="AA272" s="686"/>
      <c r="AB272" s="686"/>
      <c r="AC272" s="686"/>
      <c r="AD272" s="686"/>
      <c r="AE272" s="713"/>
      <c r="AF272" s="691"/>
      <c r="AG272" s="691"/>
      <c r="AH272" s="709"/>
      <c r="AI272" s="709"/>
      <c r="AJ272" s="709"/>
      <c r="AK272" s="678"/>
      <c r="AL272" s="678"/>
      <c r="AM272" s="686"/>
      <c r="AN272" s="697"/>
      <c r="AO272" s="697">
        <v>44132.0</v>
      </c>
      <c r="AP272" s="785" t="s">
        <v>6960</v>
      </c>
      <c r="AQ272" s="681"/>
      <c r="AR272" s="681"/>
      <c r="AS272" s="681"/>
      <c r="AT272" s="682"/>
      <c r="AU272" s="905"/>
      <c r="AV272" s="1230"/>
      <c r="AW272" s="1230"/>
    </row>
    <row r="273" ht="21.0" customHeight="1">
      <c r="A273" s="1697">
        <v>270.0</v>
      </c>
      <c r="B273" s="745"/>
      <c r="C273" s="692" t="s">
        <v>6835</v>
      </c>
      <c r="D273" s="741" t="s">
        <v>6836</v>
      </c>
      <c r="E273" s="783">
        <v>36206.0</v>
      </c>
      <c r="F273" s="775">
        <v>21.0</v>
      </c>
      <c r="G273" s="1113">
        <f t="shared" si="1"/>
        <v>24.69315068</v>
      </c>
      <c r="H273" s="773">
        <v>4.1780832E7</v>
      </c>
      <c r="I273" s="755" t="s">
        <v>391</v>
      </c>
      <c r="J273" s="692" t="s">
        <v>6837</v>
      </c>
      <c r="K273" s="690">
        <v>1.1408533E9</v>
      </c>
      <c r="L273" s="686"/>
      <c r="M273" s="693"/>
      <c r="N273" s="686" t="s">
        <v>6838</v>
      </c>
      <c r="O273" s="686"/>
      <c r="P273" s="686"/>
      <c r="Q273" s="692"/>
      <c r="R273" s="686"/>
      <c r="S273" s="686"/>
      <c r="T273" s="686"/>
      <c r="U273" s="686"/>
      <c r="V273" s="686"/>
      <c r="W273" s="686"/>
      <c r="X273" s="686"/>
      <c r="Y273" s="691"/>
      <c r="Z273" s="691"/>
      <c r="AA273" s="686"/>
      <c r="AB273" s="686"/>
      <c r="AC273" s="686"/>
      <c r="AD273" s="686"/>
      <c r="AE273" s="713"/>
      <c r="AF273" s="691"/>
      <c r="AG273" s="691"/>
      <c r="AH273" s="709"/>
      <c r="AI273" s="709"/>
      <c r="AJ273" s="709"/>
      <c r="AK273" s="678"/>
      <c r="AL273" s="678"/>
      <c r="AM273" s="686"/>
      <c r="AN273" s="697"/>
      <c r="AO273" s="697">
        <v>44193.0</v>
      </c>
      <c r="AP273" s="785" t="s">
        <v>6963</v>
      </c>
      <c r="AQ273" s="681"/>
      <c r="AR273" s="681"/>
      <c r="AS273" s="681"/>
      <c r="AT273" s="682"/>
      <c r="AU273" s="905"/>
      <c r="AV273" s="1230"/>
      <c r="AW273" s="1230"/>
    </row>
    <row r="274" ht="21.0" customHeight="1">
      <c r="A274" s="1696">
        <v>271.0</v>
      </c>
      <c r="B274" s="745"/>
      <c r="C274" s="692" t="s">
        <v>6964</v>
      </c>
      <c r="D274" s="741" t="s">
        <v>6965</v>
      </c>
      <c r="E274" s="783">
        <v>33196.0</v>
      </c>
      <c r="F274" s="775">
        <v>29.0</v>
      </c>
      <c r="G274" s="1113">
        <f t="shared" si="1"/>
        <v>32.93972603</v>
      </c>
      <c r="H274" s="773">
        <v>3.5364784E7</v>
      </c>
      <c r="I274" s="755" t="s">
        <v>391</v>
      </c>
      <c r="J274" s="692" t="s">
        <v>6966</v>
      </c>
      <c r="K274" s="690">
        <v>1.164541911E9</v>
      </c>
      <c r="L274" s="686"/>
      <c r="M274" s="693"/>
      <c r="N274" s="686" t="s">
        <v>6967</v>
      </c>
      <c r="O274" s="686"/>
      <c r="P274" s="686"/>
      <c r="Q274" s="692"/>
      <c r="R274" s="686"/>
      <c r="S274" s="686"/>
      <c r="T274" s="686"/>
      <c r="U274" s="686"/>
      <c r="V274" s="686"/>
      <c r="W274" s="686"/>
      <c r="X274" s="686"/>
      <c r="Y274" s="691"/>
      <c r="Z274" s="691"/>
      <c r="AA274" s="686"/>
      <c r="AB274" s="686"/>
      <c r="AC274" s="686"/>
      <c r="AD274" s="686"/>
      <c r="AE274" s="713"/>
      <c r="AF274" s="691"/>
      <c r="AG274" s="691"/>
      <c r="AH274" s="709"/>
      <c r="AI274" s="709"/>
      <c r="AJ274" s="709"/>
      <c r="AK274" s="678"/>
      <c r="AL274" s="678"/>
      <c r="AM274" s="686"/>
      <c r="AN274" s="697"/>
      <c r="AO274" s="697">
        <v>44159.0</v>
      </c>
      <c r="AP274" s="785" t="s">
        <v>6960</v>
      </c>
      <c r="AQ274" s="681"/>
      <c r="AR274" s="681"/>
      <c r="AS274" s="681"/>
      <c r="AT274" s="682"/>
      <c r="AU274" s="905"/>
      <c r="AV274" s="1230"/>
      <c r="AW274" s="1230"/>
    </row>
    <row r="275" ht="21.0" customHeight="1">
      <c r="A275" s="1697">
        <v>272.0</v>
      </c>
      <c r="B275" s="745"/>
      <c r="C275" s="692" t="s">
        <v>5722</v>
      </c>
      <c r="D275" s="741" t="s">
        <v>5723</v>
      </c>
      <c r="E275" s="783">
        <v>35397.0</v>
      </c>
      <c r="F275" s="775">
        <v>23.0</v>
      </c>
      <c r="G275" s="1113">
        <f t="shared" si="1"/>
        <v>26.90958904</v>
      </c>
      <c r="H275" s="773">
        <v>4.0127051E7</v>
      </c>
      <c r="I275" s="755" t="s">
        <v>391</v>
      </c>
      <c r="J275" s="692" t="s">
        <v>5724</v>
      </c>
      <c r="K275" s="690">
        <v>1.138821719E9</v>
      </c>
      <c r="L275" s="686"/>
      <c r="M275" s="693"/>
      <c r="N275" s="686" t="s">
        <v>5725</v>
      </c>
      <c r="O275" s="686"/>
      <c r="P275" s="686"/>
      <c r="Q275" s="692"/>
      <c r="R275" s="686"/>
      <c r="S275" s="686"/>
      <c r="T275" s="686"/>
      <c r="U275" s="686"/>
      <c r="V275" s="686"/>
      <c r="W275" s="686"/>
      <c r="X275" s="686"/>
      <c r="Y275" s="691"/>
      <c r="Z275" s="691"/>
      <c r="AA275" s="686"/>
      <c r="AB275" s="686"/>
      <c r="AC275" s="686"/>
      <c r="AD275" s="686"/>
      <c r="AE275" s="713"/>
      <c r="AF275" s="691"/>
      <c r="AG275" s="691"/>
      <c r="AH275" s="709"/>
      <c r="AI275" s="709"/>
      <c r="AJ275" s="709"/>
      <c r="AK275" s="678"/>
      <c r="AL275" s="678"/>
      <c r="AM275" s="686"/>
      <c r="AN275" s="697"/>
      <c r="AO275" s="697">
        <v>44193.0</v>
      </c>
      <c r="AP275" s="785" t="s">
        <v>6963</v>
      </c>
      <c r="AQ275" s="681"/>
      <c r="AR275" s="681"/>
      <c r="AS275" s="681"/>
      <c r="AT275" s="682"/>
      <c r="AU275" s="905"/>
      <c r="AV275" s="1230"/>
      <c r="AW275" s="1230"/>
    </row>
    <row r="276" ht="21.0" customHeight="1">
      <c r="A276" s="1697">
        <v>273.0</v>
      </c>
      <c r="B276" s="745"/>
      <c r="C276" s="692" t="s">
        <v>5726</v>
      </c>
      <c r="D276" s="741" t="s">
        <v>5727</v>
      </c>
      <c r="E276" s="783">
        <v>36811.0</v>
      </c>
      <c r="F276" s="775">
        <v>20.0</v>
      </c>
      <c r="G276" s="1113">
        <f t="shared" si="1"/>
        <v>23.03561644</v>
      </c>
      <c r="H276" s="773">
        <v>4.3021286E7</v>
      </c>
      <c r="I276" s="693" t="s">
        <v>391</v>
      </c>
      <c r="J276" s="692" t="s">
        <v>5728</v>
      </c>
      <c r="K276" s="690">
        <v>1.126518354E9</v>
      </c>
      <c r="L276" s="686"/>
      <c r="M276" s="693"/>
      <c r="N276" s="686" t="s">
        <v>5729</v>
      </c>
      <c r="O276" s="686"/>
      <c r="P276" s="686"/>
      <c r="Q276" s="692"/>
      <c r="R276" s="686"/>
      <c r="S276" s="686"/>
      <c r="T276" s="686"/>
      <c r="U276" s="686"/>
      <c r="V276" s="686"/>
      <c r="W276" s="686"/>
      <c r="X276" s="686"/>
      <c r="Y276" s="691"/>
      <c r="Z276" s="691"/>
      <c r="AA276" s="686"/>
      <c r="AB276" s="686"/>
      <c r="AC276" s="686"/>
      <c r="AD276" s="686"/>
      <c r="AE276" s="713"/>
      <c r="AF276" s="691"/>
      <c r="AG276" s="691"/>
      <c r="AH276" s="709"/>
      <c r="AI276" s="709"/>
      <c r="AJ276" s="709"/>
      <c r="AK276" s="678"/>
      <c r="AL276" s="678"/>
      <c r="AM276" s="686"/>
      <c r="AN276" s="697"/>
      <c r="AO276" s="697">
        <v>44273.0</v>
      </c>
      <c r="AP276" s="785" t="s">
        <v>6963</v>
      </c>
      <c r="AQ276" s="681"/>
      <c r="AR276" s="681"/>
      <c r="AS276" s="681"/>
      <c r="AT276" s="682"/>
      <c r="AU276" s="905"/>
      <c r="AV276" s="1230"/>
      <c r="AW276" s="1230"/>
    </row>
    <row r="277" ht="21.0" customHeight="1">
      <c r="A277" s="1697">
        <v>274.0</v>
      </c>
      <c r="B277" s="745"/>
      <c r="C277" s="692" t="s">
        <v>5730</v>
      </c>
      <c r="D277" s="741" t="s">
        <v>5731</v>
      </c>
      <c r="E277" s="783">
        <v>37232.0</v>
      </c>
      <c r="F277" s="775">
        <v>18.0</v>
      </c>
      <c r="G277" s="1113">
        <f t="shared" si="1"/>
        <v>21.88219178</v>
      </c>
      <c r="H277" s="773">
        <v>4.3627691E7</v>
      </c>
      <c r="I277" s="693" t="s">
        <v>391</v>
      </c>
      <c r="J277" s="692" t="s">
        <v>5732</v>
      </c>
      <c r="K277" s="690">
        <v>9.1150603792E10</v>
      </c>
      <c r="L277" s="686"/>
      <c r="M277" s="693"/>
      <c r="N277" s="686" t="s">
        <v>5733</v>
      </c>
      <c r="O277" s="686"/>
      <c r="P277" s="686"/>
      <c r="Q277" s="692"/>
      <c r="R277" s="686"/>
      <c r="S277" s="686"/>
      <c r="T277" s="686"/>
      <c r="U277" s="686"/>
      <c r="V277" s="686"/>
      <c r="W277" s="686"/>
      <c r="X277" s="686"/>
      <c r="Y277" s="691"/>
      <c r="Z277" s="691"/>
      <c r="AA277" s="686"/>
      <c r="AB277" s="686"/>
      <c r="AC277" s="686"/>
      <c r="AD277" s="686"/>
      <c r="AE277" s="713"/>
      <c r="AF277" s="691"/>
      <c r="AG277" s="691"/>
      <c r="AH277" s="709"/>
      <c r="AI277" s="709"/>
      <c r="AJ277" s="709"/>
      <c r="AK277" s="678"/>
      <c r="AL277" s="678"/>
      <c r="AM277" s="686"/>
      <c r="AN277" s="697"/>
      <c r="AO277" s="697">
        <v>44237.0</v>
      </c>
      <c r="AP277" s="785" t="s">
        <v>6963</v>
      </c>
      <c r="AQ277" s="681"/>
      <c r="AR277" s="681"/>
      <c r="AS277" s="681"/>
      <c r="AT277" s="682"/>
      <c r="AU277" s="905"/>
      <c r="AV277" s="1230"/>
      <c r="AW277" s="1230"/>
    </row>
    <row r="278" ht="21.0" customHeight="1">
      <c r="A278" s="1697">
        <v>275.0</v>
      </c>
      <c r="B278" s="685"/>
      <c r="C278" s="686" t="s">
        <v>5734</v>
      </c>
      <c r="D278" s="698" t="s">
        <v>5735</v>
      </c>
      <c r="E278" s="783">
        <v>35633.0</v>
      </c>
      <c r="F278" s="694">
        <v>23.0</v>
      </c>
      <c r="G278" s="1113">
        <f t="shared" si="1"/>
        <v>26.2630137</v>
      </c>
      <c r="H278" s="684">
        <v>4.053733E7</v>
      </c>
      <c r="I278" s="691" t="s">
        <v>391</v>
      </c>
      <c r="J278" s="686" t="s">
        <v>5736</v>
      </c>
      <c r="K278" s="736" t="s">
        <v>5737</v>
      </c>
      <c r="L278" s="686"/>
      <c r="M278" s="691"/>
      <c r="N278" s="686" t="s">
        <v>5738</v>
      </c>
      <c r="O278" s="686"/>
      <c r="P278" s="686"/>
      <c r="Q278" s="686"/>
      <c r="R278" s="686"/>
      <c r="S278" s="686"/>
      <c r="T278" s="686"/>
      <c r="U278" s="686"/>
      <c r="V278" s="686"/>
      <c r="W278" s="686"/>
      <c r="X278" s="686"/>
      <c r="Y278" s="691"/>
      <c r="Z278" s="691"/>
      <c r="AA278" s="686"/>
      <c r="AB278" s="686"/>
      <c r="AC278" s="686"/>
      <c r="AD278" s="686"/>
      <c r="AE278" s="713"/>
      <c r="AF278" s="691"/>
      <c r="AG278" s="691"/>
      <c r="AH278" s="709"/>
      <c r="AI278" s="709"/>
      <c r="AJ278" s="709"/>
      <c r="AK278" s="678"/>
      <c r="AL278" s="678"/>
      <c r="AM278" s="686"/>
      <c r="AN278" s="697"/>
      <c r="AO278" s="697">
        <v>44297.0</v>
      </c>
      <c r="AP278" s="785" t="s">
        <v>6963</v>
      </c>
      <c r="AQ278" s="681"/>
      <c r="AR278" s="681"/>
      <c r="AS278" s="681"/>
      <c r="AT278" s="682"/>
      <c r="AU278" s="905"/>
      <c r="AV278" s="1230"/>
      <c r="AW278" s="1230"/>
    </row>
    <row r="279" ht="21.0" customHeight="1">
      <c r="A279" s="1697">
        <v>276.0</v>
      </c>
      <c r="B279" s="685"/>
      <c r="C279" s="686" t="s">
        <v>5739</v>
      </c>
      <c r="D279" s="697" t="s">
        <v>5740</v>
      </c>
      <c r="E279" s="762">
        <v>35292.0</v>
      </c>
      <c r="F279" s="703">
        <v>24.0</v>
      </c>
      <c r="G279" s="1113">
        <f t="shared" si="1"/>
        <v>27.19726027</v>
      </c>
      <c r="H279" s="749">
        <v>3.982852E7</v>
      </c>
      <c r="I279" s="691" t="s">
        <v>391</v>
      </c>
      <c r="J279" s="686" t="s">
        <v>5741</v>
      </c>
      <c r="K279" s="686">
        <v>1.526563038E9</v>
      </c>
      <c r="L279" s="686"/>
      <c r="M279" s="693"/>
      <c r="N279" s="686" t="s">
        <v>5742</v>
      </c>
      <c r="O279" s="686"/>
      <c r="P279" s="686"/>
      <c r="Q279" s="686"/>
      <c r="R279" s="686"/>
      <c r="S279" s="686"/>
      <c r="T279" s="686"/>
      <c r="U279" s="686"/>
      <c r="V279" s="686"/>
      <c r="W279" s="686"/>
      <c r="X279" s="686"/>
      <c r="Y279" s="691"/>
      <c r="Z279" s="691"/>
      <c r="AA279" s="686"/>
      <c r="AB279" s="686"/>
      <c r="AC279" s="686"/>
      <c r="AD279" s="686"/>
      <c r="AE279" s="713"/>
      <c r="AF279" s="691"/>
      <c r="AG279" s="691"/>
      <c r="AH279" s="709"/>
      <c r="AI279" s="709"/>
      <c r="AJ279" s="709"/>
      <c r="AK279" s="678"/>
      <c r="AL279" s="678"/>
      <c r="AM279" s="686"/>
      <c r="AN279" s="697"/>
      <c r="AO279" s="697">
        <v>44294.0</v>
      </c>
      <c r="AP279" s="693" t="s">
        <v>6958</v>
      </c>
      <c r="AQ279" s="681"/>
      <c r="AR279" s="681"/>
      <c r="AS279" s="681"/>
      <c r="AT279" s="682"/>
      <c r="AU279" s="905"/>
      <c r="AV279" s="1230"/>
      <c r="AW279" s="1230"/>
    </row>
    <row r="280" ht="21.0" customHeight="1">
      <c r="A280" s="1697">
        <v>277.0</v>
      </c>
      <c r="B280" s="745"/>
      <c r="C280" s="692" t="s">
        <v>5743</v>
      </c>
      <c r="D280" s="757" t="s">
        <v>5744</v>
      </c>
      <c r="E280" s="762">
        <v>34241.0</v>
      </c>
      <c r="F280" s="742">
        <v>27.0</v>
      </c>
      <c r="G280" s="1113">
        <f t="shared" si="1"/>
        <v>30.07671233</v>
      </c>
      <c r="H280" s="749">
        <v>3.784135E7</v>
      </c>
      <c r="I280" s="693" t="s">
        <v>391</v>
      </c>
      <c r="J280" s="692" t="s">
        <v>5745</v>
      </c>
      <c r="K280" s="686">
        <v>1.1402665E9</v>
      </c>
      <c r="L280" s="686"/>
      <c r="M280" s="693"/>
      <c r="N280" s="686" t="s">
        <v>4211</v>
      </c>
      <c r="O280" s="686"/>
      <c r="P280" s="686"/>
      <c r="Q280" s="686"/>
      <c r="R280" s="686"/>
      <c r="S280" s="686"/>
      <c r="T280" s="686"/>
      <c r="U280" s="686"/>
      <c r="V280" s="686"/>
      <c r="W280" s="686"/>
      <c r="X280" s="686"/>
      <c r="Y280" s="691"/>
      <c r="Z280" s="691"/>
      <c r="AA280" s="686"/>
      <c r="AB280" s="686"/>
      <c r="AC280" s="686"/>
      <c r="AD280" s="686"/>
      <c r="AE280" s="713"/>
      <c r="AF280" s="691"/>
      <c r="AG280" s="691"/>
      <c r="AH280" s="709"/>
      <c r="AI280" s="709"/>
      <c r="AJ280" s="709"/>
      <c r="AK280" s="678"/>
      <c r="AL280" s="678"/>
      <c r="AM280" s="686"/>
      <c r="AN280" s="697"/>
      <c r="AO280" s="697">
        <v>44239.0</v>
      </c>
      <c r="AP280" s="693" t="s">
        <v>6961</v>
      </c>
      <c r="AQ280" s="681"/>
      <c r="AR280" s="681"/>
      <c r="AS280" s="681"/>
      <c r="AT280" s="682"/>
      <c r="AU280" s="905"/>
      <c r="AV280" s="1230"/>
      <c r="AW280" s="1230"/>
    </row>
    <row r="281" ht="21.0" customHeight="1">
      <c r="A281" s="1697">
        <v>278.0</v>
      </c>
      <c r="B281" s="685"/>
      <c r="C281" s="781" t="s">
        <v>5746</v>
      </c>
      <c r="D281" s="687" t="s">
        <v>5747</v>
      </c>
      <c r="E281" s="746">
        <v>36467.0</v>
      </c>
      <c r="F281" s="703">
        <v>20.0</v>
      </c>
      <c r="G281" s="1113">
        <f t="shared" si="1"/>
        <v>23.97808219</v>
      </c>
      <c r="H281" s="699">
        <v>4.215779E7</v>
      </c>
      <c r="I281" s="691" t="s">
        <v>391</v>
      </c>
      <c r="J281" s="686" t="s">
        <v>5748</v>
      </c>
      <c r="K281" s="686">
        <v>2.236350324E9</v>
      </c>
      <c r="L281" s="686"/>
      <c r="M281" s="691"/>
      <c r="N281" s="781" t="s">
        <v>5749</v>
      </c>
      <c r="O281" s="686"/>
      <c r="P281" s="686"/>
      <c r="Q281" s="686"/>
      <c r="R281" s="686"/>
      <c r="S281" s="686"/>
      <c r="T281" s="686"/>
      <c r="U281" s="686"/>
      <c r="V281" s="686"/>
      <c r="W281" s="686"/>
      <c r="X281" s="686"/>
      <c r="Y281" s="691"/>
      <c r="Z281" s="691"/>
      <c r="AA281" s="686"/>
      <c r="AB281" s="686"/>
      <c r="AC281" s="686"/>
      <c r="AD281" s="686"/>
      <c r="AE281" s="713"/>
      <c r="AF281" s="691"/>
      <c r="AG281" s="691"/>
      <c r="AH281" s="709"/>
      <c r="AI281" s="709"/>
      <c r="AJ281" s="709"/>
      <c r="AK281" s="678"/>
      <c r="AL281" s="678"/>
      <c r="AM281" s="686"/>
      <c r="AN281" s="697"/>
      <c r="AO281" s="697"/>
      <c r="AP281" s="693"/>
      <c r="AQ281" s="681"/>
      <c r="AR281" s="681"/>
      <c r="AS281" s="681"/>
      <c r="AT281" s="682"/>
      <c r="AU281" s="905"/>
      <c r="AV281" s="1230"/>
      <c r="AW281" s="1230"/>
    </row>
    <row r="282" ht="21.0" customHeight="1">
      <c r="A282" s="1697">
        <v>279.0</v>
      </c>
      <c r="B282" s="685"/>
      <c r="C282" s="690" t="s">
        <v>5750</v>
      </c>
      <c r="D282" s="698" t="s">
        <v>5751</v>
      </c>
      <c r="E282" s="726">
        <v>35771.0</v>
      </c>
      <c r="F282" s="694">
        <f>2020-1997</f>
        <v>23</v>
      </c>
      <c r="G282" s="1113">
        <f t="shared" si="1"/>
        <v>25.88493151</v>
      </c>
      <c r="H282" s="684">
        <v>4.0829543E7</v>
      </c>
      <c r="I282" s="691" t="s">
        <v>391</v>
      </c>
      <c r="J282" s="690" t="s">
        <v>5752</v>
      </c>
      <c r="K282" s="690">
        <v>1.127161637E9</v>
      </c>
      <c r="L282" s="686"/>
      <c r="M282" s="691"/>
      <c r="N282" s="690" t="s">
        <v>5753</v>
      </c>
      <c r="O282" s="686"/>
      <c r="P282" s="686"/>
      <c r="Q282" s="686"/>
      <c r="R282" s="686"/>
      <c r="S282" s="686"/>
      <c r="T282" s="686"/>
      <c r="U282" s="686"/>
      <c r="V282" s="686"/>
      <c r="W282" s="686"/>
      <c r="X282" s="686"/>
      <c r="Y282" s="691"/>
      <c r="Z282" s="691"/>
      <c r="AA282" s="686"/>
      <c r="AB282" s="686"/>
      <c r="AC282" s="686"/>
      <c r="AD282" s="686"/>
      <c r="AE282" s="713"/>
      <c r="AF282" s="691"/>
      <c r="AG282" s="691"/>
      <c r="AH282" s="709"/>
      <c r="AI282" s="709"/>
      <c r="AJ282" s="709"/>
      <c r="AK282" s="678"/>
      <c r="AL282" s="678"/>
      <c r="AM282" s="686"/>
      <c r="AN282" s="697"/>
      <c r="AO282" s="697"/>
      <c r="AP282" s="693"/>
      <c r="AQ282" s="681"/>
      <c r="AR282" s="681"/>
      <c r="AS282" s="681"/>
      <c r="AT282" s="682"/>
      <c r="AU282" s="905"/>
      <c r="AV282" s="1230"/>
      <c r="AW282" s="1230"/>
    </row>
    <row r="283" ht="21.0" customHeight="1">
      <c r="A283" s="1697">
        <v>280.0</v>
      </c>
      <c r="B283" s="745"/>
      <c r="C283" s="686" t="s">
        <v>5754</v>
      </c>
      <c r="D283" s="697" t="s">
        <v>5755</v>
      </c>
      <c r="E283" s="762">
        <v>35477.0</v>
      </c>
      <c r="F283" s="703">
        <v>24.0</v>
      </c>
      <c r="G283" s="1113">
        <f t="shared" si="1"/>
        <v>26.69041096</v>
      </c>
      <c r="H283" s="699">
        <v>3.9292021E7</v>
      </c>
      <c r="I283" s="691" t="s">
        <v>391</v>
      </c>
      <c r="J283" s="686" t="s">
        <v>5756</v>
      </c>
      <c r="K283" s="686">
        <v>1.166894156E9</v>
      </c>
      <c r="L283" s="686"/>
      <c r="M283" s="691"/>
      <c r="N283" s="686" t="s">
        <v>5757</v>
      </c>
      <c r="O283" s="686"/>
      <c r="P283" s="686"/>
      <c r="Q283" s="686"/>
      <c r="R283" s="686"/>
      <c r="S283" s="686"/>
      <c r="T283" s="686"/>
      <c r="U283" s="686"/>
      <c r="V283" s="686"/>
      <c r="W283" s="686"/>
      <c r="X283" s="686"/>
      <c r="Y283" s="691"/>
      <c r="Z283" s="691"/>
      <c r="AA283" s="686"/>
      <c r="AB283" s="686"/>
      <c r="AC283" s="686"/>
      <c r="AD283" s="686"/>
      <c r="AE283" s="713"/>
      <c r="AF283" s="691"/>
      <c r="AG283" s="691"/>
      <c r="AH283" s="709"/>
      <c r="AI283" s="709"/>
      <c r="AJ283" s="709"/>
      <c r="AK283" s="678"/>
      <c r="AL283" s="678"/>
      <c r="AM283" s="686"/>
      <c r="AN283" s="697"/>
      <c r="AO283" s="697">
        <v>44333.0</v>
      </c>
      <c r="AP283" s="693" t="s">
        <v>6958</v>
      </c>
      <c r="AQ283" s="681"/>
      <c r="AR283" s="681"/>
      <c r="AS283" s="681"/>
      <c r="AT283" s="682"/>
      <c r="AU283" s="905"/>
      <c r="AV283" s="1230"/>
      <c r="AW283" s="1230"/>
    </row>
    <row r="284" ht="21.0" customHeight="1">
      <c r="A284" s="1696">
        <v>281.0</v>
      </c>
      <c r="B284" s="685"/>
      <c r="C284" s="686" t="s">
        <v>5758</v>
      </c>
      <c r="D284" s="697" t="s">
        <v>5759</v>
      </c>
      <c r="E284" s="762">
        <v>36950.0</v>
      </c>
      <c r="F284" s="703">
        <v>19.0</v>
      </c>
      <c r="G284" s="1113">
        <f t="shared" si="1"/>
        <v>22.65479452</v>
      </c>
      <c r="H284" s="699">
        <v>4.3262084E7</v>
      </c>
      <c r="I284" s="691" t="s">
        <v>391</v>
      </c>
      <c r="J284" s="686" t="s">
        <v>5760</v>
      </c>
      <c r="K284" s="686">
        <v>1.165970581E9</v>
      </c>
      <c r="L284" s="686"/>
      <c r="M284" s="691"/>
      <c r="N284" s="686" t="s">
        <v>5761</v>
      </c>
      <c r="O284" s="686"/>
      <c r="P284" s="686"/>
      <c r="Q284" s="686"/>
      <c r="R284" s="686"/>
      <c r="S284" s="686"/>
      <c r="T284" s="686"/>
      <c r="U284" s="686"/>
      <c r="V284" s="686"/>
      <c r="W284" s="686"/>
      <c r="X284" s="686"/>
      <c r="Y284" s="691"/>
      <c r="Z284" s="691"/>
      <c r="AA284" s="686"/>
      <c r="AB284" s="686"/>
      <c r="AC284" s="686"/>
      <c r="AD284" s="686"/>
      <c r="AE284" s="713"/>
      <c r="AF284" s="691"/>
      <c r="AG284" s="691"/>
      <c r="AH284" s="709"/>
      <c r="AI284" s="709"/>
      <c r="AJ284" s="709"/>
      <c r="AK284" s="678"/>
      <c r="AL284" s="678"/>
      <c r="AM284" s="686"/>
      <c r="AN284" s="697"/>
      <c r="AO284" s="697">
        <v>44273.0</v>
      </c>
      <c r="AP284" s="693" t="s">
        <v>6961</v>
      </c>
      <c r="AQ284" s="681"/>
      <c r="AR284" s="681"/>
      <c r="AS284" s="681"/>
      <c r="AT284" s="682"/>
      <c r="AU284" s="905"/>
      <c r="AV284" s="1230"/>
      <c r="AW284" s="1230"/>
    </row>
    <row r="285" ht="21.0" customHeight="1">
      <c r="A285" s="1697">
        <v>282.0</v>
      </c>
      <c r="B285" s="685"/>
      <c r="C285" s="686" t="s">
        <v>5762</v>
      </c>
      <c r="D285" s="697" t="s">
        <v>5763</v>
      </c>
      <c r="E285" s="762">
        <v>34100.0</v>
      </c>
      <c r="F285" s="703">
        <v>27.0</v>
      </c>
      <c r="G285" s="1113">
        <f t="shared" si="1"/>
        <v>30.4630137</v>
      </c>
      <c r="H285" s="699">
        <v>3.7608401E7</v>
      </c>
      <c r="I285" s="691" t="s">
        <v>391</v>
      </c>
      <c r="J285" s="686" t="s">
        <v>5764</v>
      </c>
      <c r="K285" s="686">
        <v>1.161803069E9</v>
      </c>
      <c r="L285" s="686"/>
      <c r="M285" s="691"/>
      <c r="N285" s="686" t="s">
        <v>5765</v>
      </c>
      <c r="O285" s="686"/>
      <c r="P285" s="686"/>
      <c r="Q285" s="686"/>
      <c r="R285" s="686"/>
      <c r="S285" s="686"/>
      <c r="T285" s="686"/>
      <c r="U285" s="686"/>
      <c r="V285" s="686"/>
      <c r="W285" s="686"/>
      <c r="X285" s="686"/>
      <c r="Y285" s="691"/>
      <c r="Z285" s="691"/>
      <c r="AA285" s="686"/>
      <c r="AB285" s="686"/>
      <c r="AC285" s="686"/>
      <c r="AD285" s="686"/>
      <c r="AE285" s="713"/>
      <c r="AF285" s="691"/>
      <c r="AG285" s="691"/>
      <c r="AH285" s="709"/>
      <c r="AI285" s="709"/>
      <c r="AJ285" s="709"/>
      <c r="AK285" s="678"/>
      <c r="AL285" s="678"/>
      <c r="AM285" s="686"/>
      <c r="AN285" s="697"/>
      <c r="AO285" s="697">
        <v>44145.0</v>
      </c>
      <c r="AP285" s="693" t="s">
        <v>6961</v>
      </c>
      <c r="AQ285" s="681"/>
      <c r="AR285" s="681"/>
      <c r="AS285" s="681"/>
      <c r="AT285" s="682"/>
      <c r="AU285" s="905"/>
      <c r="AV285" s="1230"/>
      <c r="AW285" s="1230"/>
    </row>
    <row r="286" ht="21.0" customHeight="1">
      <c r="A286" s="1697">
        <v>283.0</v>
      </c>
      <c r="B286" s="685"/>
      <c r="C286" s="686" t="s">
        <v>5766</v>
      </c>
      <c r="D286" s="697" t="s">
        <v>5767</v>
      </c>
      <c r="E286" s="762">
        <v>33822.0</v>
      </c>
      <c r="F286" s="703">
        <v>28.0</v>
      </c>
      <c r="G286" s="1113">
        <f t="shared" si="1"/>
        <v>31.22465753</v>
      </c>
      <c r="H286" s="699">
        <v>3.7035459E7</v>
      </c>
      <c r="I286" s="691" t="s">
        <v>391</v>
      </c>
      <c r="J286" s="686" t="s">
        <v>5768</v>
      </c>
      <c r="K286" s="686">
        <v>1.5652296E9</v>
      </c>
      <c r="L286" s="686"/>
      <c r="M286" s="691"/>
      <c r="N286" s="781" t="s">
        <v>5769</v>
      </c>
      <c r="O286" s="686"/>
      <c r="P286" s="686"/>
      <c r="Q286" s="686"/>
      <c r="R286" s="686"/>
      <c r="S286" s="686"/>
      <c r="T286" s="686"/>
      <c r="U286" s="686"/>
      <c r="V286" s="686"/>
      <c r="W286" s="686"/>
      <c r="X286" s="686"/>
      <c r="Y286" s="691"/>
      <c r="Z286" s="691"/>
      <c r="AA286" s="686"/>
      <c r="AB286" s="686"/>
      <c r="AC286" s="686"/>
      <c r="AD286" s="686"/>
      <c r="AE286" s="713"/>
      <c r="AF286" s="691"/>
      <c r="AG286" s="691"/>
      <c r="AH286" s="709"/>
      <c r="AI286" s="709"/>
      <c r="AJ286" s="709"/>
      <c r="AK286" s="678"/>
      <c r="AL286" s="678"/>
      <c r="AM286" s="686"/>
      <c r="AN286" s="697"/>
      <c r="AO286" s="697">
        <v>44297.0</v>
      </c>
      <c r="AP286" s="693" t="s">
        <v>6961</v>
      </c>
      <c r="AQ286" s="681"/>
      <c r="AR286" s="681"/>
      <c r="AS286" s="681"/>
      <c r="AT286" s="682"/>
      <c r="AU286" s="905"/>
      <c r="AV286" s="1230"/>
      <c r="AW286" s="1230"/>
    </row>
    <row r="287" ht="21.0" customHeight="1">
      <c r="A287" s="1697">
        <v>284.0</v>
      </c>
      <c r="B287" s="685"/>
      <c r="C287" s="686" t="s">
        <v>5770</v>
      </c>
      <c r="D287" s="697" t="s">
        <v>5771</v>
      </c>
      <c r="E287" s="762">
        <v>35904.0</v>
      </c>
      <c r="F287" s="703">
        <v>23.0</v>
      </c>
      <c r="G287" s="1113">
        <f t="shared" si="1"/>
        <v>25.52054795</v>
      </c>
      <c r="H287" s="699">
        <v>4.0990019E7</v>
      </c>
      <c r="I287" s="691" t="s">
        <v>391</v>
      </c>
      <c r="J287" s="686" t="s">
        <v>5772</v>
      </c>
      <c r="K287" s="686">
        <v>1.126522804E9</v>
      </c>
      <c r="L287" s="686"/>
      <c r="M287" s="691"/>
      <c r="N287" s="686" t="s">
        <v>5773</v>
      </c>
      <c r="O287" s="686"/>
      <c r="P287" s="686"/>
      <c r="Q287" s="686"/>
      <c r="R287" s="686"/>
      <c r="S287" s="686"/>
      <c r="T287" s="686"/>
      <c r="U287" s="686"/>
      <c r="V287" s="686"/>
      <c r="W287" s="686"/>
      <c r="X287" s="686"/>
      <c r="Y287" s="691"/>
      <c r="Z287" s="691"/>
      <c r="AA287" s="686"/>
      <c r="AB287" s="686"/>
      <c r="AC287" s="686"/>
      <c r="AD287" s="686"/>
      <c r="AE287" s="713"/>
      <c r="AF287" s="691"/>
      <c r="AG287" s="691"/>
      <c r="AH287" s="709"/>
      <c r="AI287" s="709"/>
      <c r="AJ287" s="709"/>
      <c r="AK287" s="678"/>
      <c r="AL287" s="678"/>
      <c r="AM287" s="686"/>
      <c r="AN287" s="697"/>
      <c r="AO287" s="697">
        <v>44128.0</v>
      </c>
      <c r="AP287" s="693" t="s">
        <v>393</v>
      </c>
      <c r="AQ287" s="681"/>
      <c r="AR287" s="681"/>
      <c r="AS287" s="681"/>
      <c r="AT287" s="682"/>
      <c r="AU287" s="905"/>
      <c r="AV287" s="1230"/>
      <c r="AW287" s="1230"/>
    </row>
    <row r="288" ht="21.0" customHeight="1">
      <c r="A288" s="1697">
        <v>285.0</v>
      </c>
      <c r="B288" s="685"/>
      <c r="C288" s="686" t="s">
        <v>5774</v>
      </c>
      <c r="D288" s="697" t="s">
        <v>5775</v>
      </c>
      <c r="E288" s="762">
        <v>35667.0</v>
      </c>
      <c r="F288" s="703">
        <v>23.0</v>
      </c>
      <c r="G288" s="1113">
        <f t="shared" si="1"/>
        <v>26.16986301</v>
      </c>
      <c r="H288" s="699">
        <v>4.0598027E7</v>
      </c>
      <c r="I288" s="691" t="s">
        <v>391</v>
      </c>
      <c r="J288" s="686" t="s">
        <v>5776</v>
      </c>
      <c r="K288" s="686">
        <v>2.613027153E9</v>
      </c>
      <c r="L288" s="686"/>
      <c r="M288" s="691"/>
      <c r="N288" s="686" t="s">
        <v>5777</v>
      </c>
      <c r="O288" s="686"/>
      <c r="P288" s="686"/>
      <c r="Q288" s="686"/>
      <c r="R288" s="686"/>
      <c r="S288" s="686"/>
      <c r="T288" s="686"/>
      <c r="U288" s="686"/>
      <c r="V288" s="686"/>
      <c r="W288" s="686"/>
      <c r="X288" s="686"/>
      <c r="Y288" s="691"/>
      <c r="Z288" s="691"/>
      <c r="AA288" s="686"/>
      <c r="AB288" s="686"/>
      <c r="AC288" s="686"/>
      <c r="AD288" s="686"/>
      <c r="AE288" s="713"/>
      <c r="AF288" s="691"/>
      <c r="AG288" s="691"/>
      <c r="AH288" s="709"/>
      <c r="AI288" s="709"/>
      <c r="AJ288" s="709"/>
      <c r="AK288" s="678"/>
      <c r="AL288" s="678"/>
      <c r="AM288" s="686"/>
      <c r="AN288" s="697"/>
      <c r="AO288" s="697">
        <v>44173.0</v>
      </c>
      <c r="AP288" s="693" t="s">
        <v>393</v>
      </c>
      <c r="AQ288" s="681"/>
      <c r="AR288" s="681"/>
      <c r="AS288" s="681"/>
      <c r="AT288" s="682"/>
      <c r="AU288" s="905"/>
      <c r="AV288" s="1230"/>
      <c r="AW288" s="1230"/>
    </row>
    <row r="289" ht="21.0" customHeight="1">
      <c r="A289" s="1697">
        <v>286.0</v>
      </c>
      <c r="B289" s="685"/>
      <c r="C289" s="686" t="s">
        <v>6877</v>
      </c>
      <c r="D289" s="697" t="s">
        <v>6878</v>
      </c>
      <c r="E289" s="762">
        <v>36662.0</v>
      </c>
      <c r="F289" s="703">
        <v>20.0</v>
      </c>
      <c r="G289" s="1113">
        <f t="shared" si="1"/>
        <v>23.44383562</v>
      </c>
      <c r="H289" s="699">
        <v>4.2664323E7</v>
      </c>
      <c r="I289" s="691" t="s">
        <v>391</v>
      </c>
      <c r="J289" s="686" t="s">
        <v>6968</v>
      </c>
      <c r="K289" s="686">
        <v>1.126357819E9</v>
      </c>
      <c r="L289" s="686"/>
      <c r="M289" s="691"/>
      <c r="N289" s="686" t="s">
        <v>1621</v>
      </c>
      <c r="O289" s="686"/>
      <c r="P289" s="686"/>
      <c r="Q289" s="686"/>
      <c r="R289" s="686"/>
      <c r="S289" s="686"/>
      <c r="T289" s="686"/>
      <c r="U289" s="686"/>
      <c r="V289" s="686"/>
      <c r="W289" s="686"/>
      <c r="X289" s="686"/>
      <c r="Y289" s="691"/>
      <c r="Z289" s="691"/>
      <c r="AA289" s="686"/>
      <c r="AB289" s="686"/>
      <c r="AC289" s="686"/>
      <c r="AD289" s="686"/>
      <c r="AE289" s="713"/>
      <c r="AF289" s="691"/>
      <c r="AG289" s="691"/>
      <c r="AH289" s="709"/>
      <c r="AI289" s="709"/>
      <c r="AJ289" s="709"/>
      <c r="AK289" s="678"/>
      <c r="AL289" s="678"/>
      <c r="AM289" s="686"/>
      <c r="AN289" s="697"/>
      <c r="AO289" s="697">
        <v>44183.0</v>
      </c>
      <c r="AP289" s="693" t="s">
        <v>393</v>
      </c>
      <c r="AQ289" s="681"/>
      <c r="AR289" s="681"/>
      <c r="AS289" s="681"/>
      <c r="AT289" s="682"/>
      <c r="AU289" s="905"/>
      <c r="AV289" s="1230"/>
      <c r="AW289" s="1230"/>
    </row>
    <row r="290" ht="21.0" customHeight="1">
      <c r="A290" s="1697">
        <v>287.0</v>
      </c>
      <c r="B290" s="685"/>
      <c r="C290" s="686" t="s">
        <v>5714</v>
      </c>
      <c r="D290" s="697" t="s">
        <v>5715</v>
      </c>
      <c r="E290" s="762">
        <v>33709.0</v>
      </c>
      <c r="F290" s="703">
        <v>28.0</v>
      </c>
      <c r="G290" s="1113">
        <f t="shared" si="1"/>
        <v>31.53424658</v>
      </c>
      <c r="H290" s="699">
        <v>3.6691364E7</v>
      </c>
      <c r="I290" s="691" t="s">
        <v>391</v>
      </c>
      <c r="J290" s="686" t="s">
        <v>5716</v>
      </c>
      <c r="K290" s="686">
        <v>3.416018205E9</v>
      </c>
      <c r="L290" s="686"/>
      <c r="M290" s="691"/>
      <c r="N290" s="686" t="s">
        <v>5717</v>
      </c>
      <c r="O290" s="686"/>
      <c r="P290" s="686"/>
      <c r="Q290" s="686"/>
      <c r="R290" s="686"/>
      <c r="S290" s="686"/>
      <c r="T290" s="686"/>
      <c r="U290" s="686"/>
      <c r="V290" s="686"/>
      <c r="W290" s="686"/>
      <c r="X290" s="686"/>
      <c r="Y290" s="691"/>
      <c r="Z290" s="691"/>
      <c r="AA290" s="686"/>
      <c r="AB290" s="686"/>
      <c r="AC290" s="686"/>
      <c r="AD290" s="686"/>
      <c r="AE290" s="713"/>
      <c r="AF290" s="691"/>
      <c r="AG290" s="691"/>
      <c r="AH290" s="709"/>
      <c r="AI290" s="709"/>
      <c r="AJ290" s="709"/>
      <c r="AK290" s="678"/>
      <c r="AL290" s="678"/>
      <c r="AM290" s="686"/>
      <c r="AN290" s="697"/>
      <c r="AO290" s="697">
        <v>44114.0</v>
      </c>
      <c r="AP290" s="693" t="s">
        <v>393</v>
      </c>
      <c r="AQ290" s="681"/>
      <c r="AR290" s="681"/>
      <c r="AS290" s="681"/>
      <c r="AT290" s="682"/>
      <c r="AU290" s="905"/>
      <c r="AV290" s="1230"/>
      <c r="AW290" s="1230"/>
    </row>
    <row r="291" ht="21.0" customHeight="1">
      <c r="A291" s="1697">
        <v>288.0</v>
      </c>
      <c r="B291" s="685"/>
      <c r="C291" s="686" t="s">
        <v>5718</v>
      </c>
      <c r="D291" s="697" t="s">
        <v>5719</v>
      </c>
      <c r="E291" s="762">
        <v>34196.0</v>
      </c>
      <c r="F291" s="703">
        <v>27.0</v>
      </c>
      <c r="G291" s="1113">
        <f t="shared" si="1"/>
        <v>30.2</v>
      </c>
      <c r="H291" s="699">
        <v>3.7805279E7</v>
      </c>
      <c r="I291" s="691" t="s">
        <v>391</v>
      </c>
      <c r="J291" s="686" t="s">
        <v>5720</v>
      </c>
      <c r="K291" s="686">
        <v>1.11561545988E11</v>
      </c>
      <c r="L291" s="686"/>
      <c r="M291" s="691"/>
      <c r="N291" s="686" t="s">
        <v>5721</v>
      </c>
      <c r="O291" s="686"/>
      <c r="P291" s="686"/>
      <c r="Q291" s="686"/>
      <c r="R291" s="686"/>
      <c r="S291" s="686"/>
      <c r="T291" s="686"/>
      <c r="U291" s="686"/>
      <c r="V291" s="686"/>
      <c r="W291" s="686"/>
      <c r="X291" s="686"/>
      <c r="Y291" s="691"/>
      <c r="Z291" s="691"/>
      <c r="AA291" s="686"/>
      <c r="AB291" s="686"/>
      <c r="AC291" s="690"/>
      <c r="AD291" s="690"/>
      <c r="AE291" s="713"/>
      <c r="AF291" s="691"/>
      <c r="AG291" s="691"/>
      <c r="AH291" s="709"/>
      <c r="AI291" s="709"/>
      <c r="AJ291" s="709"/>
      <c r="AK291" s="678"/>
      <c r="AL291" s="678"/>
      <c r="AM291" s="686"/>
      <c r="AN291" s="697"/>
      <c r="AO291" s="697">
        <v>44156.0</v>
      </c>
      <c r="AP291" s="693" t="s">
        <v>393</v>
      </c>
      <c r="AQ291" s="681"/>
      <c r="AR291" s="681"/>
      <c r="AS291" s="681"/>
      <c r="AT291" s="682"/>
      <c r="AU291" s="905"/>
      <c r="AV291" s="1230"/>
      <c r="AW291" s="1230"/>
    </row>
    <row r="292" ht="21.0" customHeight="1">
      <c r="A292" s="1697">
        <v>289.0</v>
      </c>
      <c r="B292" s="685"/>
      <c r="C292" s="686" t="s">
        <v>5639</v>
      </c>
      <c r="D292" s="697" t="s">
        <v>5640</v>
      </c>
      <c r="E292" s="762">
        <v>35513.0</v>
      </c>
      <c r="F292" s="703">
        <v>23.0</v>
      </c>
      <c r="G292" s="1113">
        <f t="shared" si="1"/>
        <v>26.59178082</v>
      </c>
      <c r="H292" s="699">
        <v>4.0242256E7</v>
      </c>
      <c r="I292" s="691" t="s">
        <v>391</v>
      </c>
      <c r="J292" s="686" t="s">
        <v>5641</v>
      </c>
      <c r="K292" s="686">
        <v>1.124577716E9</v>
      </c>
      <c r="L292" s="686"/>
      <c r="M292" s="691"/>
      <c r="N292" s="686" t="s">
        <v>6969</v>
      </c>
      <c r="O292" s="686"/>
      <c r="P292" s="686"/>
      <c r="Q292" s="686"/>
      <c r="R292" s="686"/>
      <c r="S292" s="686"/>
      <c r="T292" s="686"/>
      <c r="U292" s="686"/>
      <c r="V292" s="686"/>
      <c r="W292" s="686"/>
      <c r="X292" s="686"/>
      <c r="Y292" s="691"/>
      <c r="Z292" s="691"/>
      <c r="AA292" s="686"/>
      <c r="AB292" s="686"/>
      <c r="AC292" s="690"/>
      <c r="AD292" s="690"/>
      <c r="AE292" s="713"/>
      <c r="AF292" s="691"/>
      <c r="AG292" s="691"/>
      <c r="AH292" s="709"/>
      <c r="AI292" s="709"/>
      <c r="AJ292" s="709"/>
      <c r="AK292" s="678"/>
      <c r="AL292" s="678"/>
      <c r="AM292" s="686"/>
      <c r="AN292" s="697"/>
      <c r="AO292" s="697">
        <v>44265.0</v>
      </c>
      <c r="AP292" s="693" t="s">
        <v>393</v>
      </c>
      <c r="AQ292" s="681"/>
      <c r="AR292" s="681"/>
      <c r="AS292" s="681"/>
      <c r="AT292" s="682"/>
      <c r="AU292" s="905"/>
      <c r="AV292" s="1230"/>
      <c r="AW292" s="1230"/>
    </row>
    <row r="293" ht="21.0" customHeight="1">
      <c r="A293" s="1697">
        <v>290.0</v>
      </c>
      <c r="B293" s="685"/>
      <c r="C293" s="686" t="s">
        <v>5701</v>
      </c>
      <c r="D293" s="697" t="s">
        <v>5702</v>
      </c>
      <c r="E293" s="762">
        <v>36413.0</v>
      </c>
      <c r="F293" s="703">
        <v>21.0</v>
      </c>
      <c r="G293" s="1113">
        <f t="shared" si="1"/>
        <v>24.1260274</v>
      </c>
      <c r="H293" s="699">
        <v>4.2148689E7</v>
      </c>
      <c r="I293" s="691" t="s">
        <v>391</v>
      </c>
      <c r="J293" s="686" t="s">
        <v>5703</v>
      </c>
      <c r="K293" s="686">
        <v>1.156942652E9</v>
      </c>
      <c r="L293" s="686"/>
      <c r="M293" s="691"/>
      <c r="N293" s="686" t="s">
        <v>5704</v>
      </c>
      <c r="O293" s="686"/>
      <c r="P293" s="686"/>
      <c r="Q293" s="686"/>
      <c r="R293" s="686"/>
      <c r="S293" s="686"/>
      <c r="T293" s="686"/>
      <c r="U293" s="686"/>
      <c r="V293" s="686"/>
      <c r="W293" s="686"/>
      <c r="X293" s="686"/>
      <c r="Y293" s="691"/>
      <c r="Z293" s="691"/>
      <c r="AA293" s="686"/>
      <c r="AB293" s="686"/>
      <c r="AC293" s="690"/>
      <c r="AD293" s="690"/>
      <c r="AE293" s="713"/>
      <c r="AF293" s="691"/>
      <c r="AG293" s="691"/>
      <c r="AH293" s="709"/>
      <c r="AI293" s="709"/>
      <c r="AJ293" s="709"/>
      <c r="AK293" s="678"/>
      <c r="AL293" s="678"/>
      <c r="AM293" s="686"/>
      <c r="AN293" s="697"/>
      <c r="AO293" s="697">
        <v>44265.0</v>
      </c>
      <c r="AP293" s="693" t="s">
        <v>393</v>
      </c>
      <c r="AQ293" s="681"/>
      <c r="AR293" s="681"/>
      <c r="AS293" s="681"/>
      <c r="AT293" s="682"/>
      <c r="AU293" s="905"/>
      <c r="AV293" s="1230"/>
      <c r="AW293" s="1230"/>
    </row>
    <row r="294" ht="21.0" customHeight="1">
      <c r="A294" s="1696">
        <v>291.0</v>
      </c>
      <c r="B294" s="685"/>
      <c r="C294" s="686" t="s">
        <v>5705</v>
      </c>
      <c r="D294" s="697" t="s">
        <v>5706</v>
      </c>
      <c r="E294" s="762">
        <v>36344.0</v>
      </c>
      <c r="F294" s="703">
        <v>21.0</v>
      </c>
      <c r="G294" s="1113">
        <f t="shared" si="1"/>
        <v>24.31506849</v>
      </c>
      <c r="H294" s="699">
        <v>4.2155094E7</v>
      </c>
      <c r="I294" s="691" t="s">
        <v>391</v>
      </c>
      <c r="J294" s="686" t="s">
        <v>5707</v>
      </c>
      <c r="K294" s="686">
        <v>2.304347151E9</v>
      </c>
      <c r="L294" s="686"/>
      <c r="M294" s="691"/>
      <c r="N294" s="686" t="s">
        <v>5708</v>
      </c>
      <c r="O294" s="686"/>
      <c r="P294" s="686"/>
      <c r="Q294" s="686"/>
      <c r="R294" s="686"/>
      <c r="S294" s="686"/>
      <c r="T294" s="686"/>
      <c r="U294" s="686"/>
      <c r="V294" s="686"/>
      <c r="W294" s="686"/>
      <c r="X294" s="686"/>
      <c r="Y294" s="691"/>
      <c r="Z294" s="691"/>
      <c r="AA294" s="686"/>
      <c r="AB294" s="686"/>
      <c r="AC294" s="686"/>
      <c r="AD294" s="686"/>
      <c r="AE294" s="713"/>
      <c r="AF294" s="691"/>
      <c r="AG294" s="691"/>
      <c r="AH294" s="709"/>
      <c r="AI294" s="709"/>
      <c r="AJ294" s="709"/>
      <c r="AK294" s="678"/>
      <c r="AL294" s="678"/>
      <c r="AM294" s="686"/>
      <c r="AN294" s="697"/>
      <c r="AO294" s="697">
        <v>44273.0</v>
      </c>
      <c r="AP294" s="693" t="s">
        <v>393</v>
      </c>
      <c r="AQ294" s="681"/>
      <c r="AR294" s="681"/>
      <c r="AS294" s="681"/>
      <c r="AT294" s="682"/>
      <c r="AU294" s="905"/>
      <c r="AV294" s="1230"/>
      <c r="AW294" s="1230"/>
    </row>
    <row r="295" ht="21.0" customHeight="1">
      <c r="A295" s="1697">
        <v>292.0</v>
      </c>
      <c r="B295" s="685"/>
      <c r="C295" s="686" t="s">
        <v>5709</v>
      </c>
      <c r="D295" s="697" t="s">
        <v>5710</v>
      </c>
      <c r="E295" s="762">
        <v>37133.0</v>
      </c>
      <c r="F295" s="703">
        <v>20.0</v>
      </c>
      <c r="G295" s="1113">
        <f t="shared" si="1"/>
        <v>22.15342466</v>
      </c>
      <c r="H295" s="699"/>
      <c r="I295" s="719" t="s">
        <v>5711</v>
      </c>
      <c r="J295" s="686" t="s">
        <v>5712</v>
      </c>
      <c r="K295" s="686">
        <v>7.605620353E9</v>
      </c>
      <c r="L295" s="686"/>
      <c r="M295" s="691"/>
      <c r="N295" s="781" t="s">
        <v>5713</v>
      </c>
      <c r="O295" s="686"/>
      <c r="P295" s="686"/>
      <c r="Q295" s="686"/>
      <c r="R295" s="686"/>
      <c r="S295" s="686"/>
      <c r="T295" s="686"/>
      <c r="U295" s="686"/>
      <c r="V295" s="686"/>
      <c r="W295" s="686"/>
      <c r="X295" s="686"/>
      <c r="Y295" s="691"/>
      <c r="Z295" s="691"/>
      <c r="AA295" s="686"/>
      <c r="AB295" s="686"/>
      <c r="AC295" s="686"/>
      <c r="AD295" s="686"/>
      <c r="AE295" s="713"/>
      <c r="AF295" s="691"/>
      <c r="AG295" s="691"/>
      <c r="AH295" s="709"/>
      <c r="AI295" s="709"/>
      <c r="AJ295" s="709"/>
      <c r="AK295" s="678"/>
      <c r="AL295" s="678"/>
      <c r="AM295" s="686"/>
      <c r="AN295" s="697"/>
      <c r="AO295" s="697">
        <v>44305.0</v>
      </c>
      <c r="AP295" s="693" t="s">
        <v>6959</v>
      </c>
      <c r="AQ295" s="681"/>
      <c r="AR295" s="681"/>
      <c r="AS295" s="681"/>
      <c r="AT295" s="682"/>
      <c r="AU295" s="905"/>
      <c r="AV295" s="1230"/>
      <c r="AW295" s="1230"/>
    </row>
    <row r="296" ht="21.0" customHeight="1">
      <c r="A296" s="1697">
        <v>293.0</v>
      </c>
      <c r="B296" s="685"/>
      <c r="C296" s="686" t="s">
        <v>6970</v>
      </c>
      <c r="D296" s="697" t="s">
        <v>6971</v>
      </c>
      <c r="E296" s="762">
        <v>37726.0</v>
      </c>
      <c r="F296" s="703">
        <v>17.0</v>
      </c>
      <c r="G296" s="1113">
        <f t="shared" si="1"/>
        <v>20.52876712</v>
      </c>
      <c r="H296" s="699">
        <v>4.4729997E7</v>
      </c>
      <c r="I296" s="691" t="s">
        <v>391</v>
      </c>
      <c r="J296" s="686" t="s">
        <v>6972</v>
      </c>
      <c r="K296" s="686">
        <v>1.155073521E9</v>
      </c>
      <c r="L296" s="686"/>
      <c r="M296" s="691"/>
      <c r="N296" s="686" t="s">
        <v>6973</v>
      </c>
      <c r="O296" s="686"/>
      <c r="P296" s="686"/>
      <c r="Q296" s="686"/>
      <c r="R296" s="686"/>
      <c r="S296" s="686"/>
      <c r="T296" s="686"/>
      <c r="U296" s="686"/>
      <c r="V296" s="686"/>
      <c r="W296" s="686"/>
      <c r="X296" s="686"/>
      <c r="Y296" s="691"/>
      <c r="Z296" s="691"/>
      <c r="AA296" s="686"/>
      <c r="AB296" s="686"/>
      <c r="AC296" s="686"/>
      <c r="AD296" s="686"/>
      <c r="AE296" s="713"/>
      <c r="AF296" s="691"/>
      <c r="AG296" s="691"/>
      <c r="AH296" s="709"/>
      <c r="AI296" s="709"/>
      <c r="AJ296" s="709"/>
      <c r="AK296" s="678"/>
      <c r="AL296" s="678"/>
      <c r="AM296" s="686"/>
      <c r="AN296" s="697"/>
      <c r="AO296" s="697">
        <v>44161.0</v>
      </c>
      <c r="AP296" s="693" t="s">
        <v>6961</v>
      </c>
      <c r="AQ296" s="681"/>
      <c r="AR296" s="681"/>
      <c r="AS296" s="681"/>
      <c r="AT296" s="682"/>
      <c r="AU296" s="905"/>
      <c r="AV296" s="1230"/>
      <c r="AW296" s="1230"/>
    </row>
    <row r="297" ht="21.0" customHeight="1">
      <c r="A297" s="1697">
        <v>294.0</v>
      </c>
      <c r="B297" s="685"/>
      <c r="C297" s="686" t="s">
        <v>5676</v>
      </c>
      <c r="D297" s="697" t="s">
        <v>5677</v>
      </c>
      <c r="E297" s="762">
        <v>35744.0</v>
      </c>
      <c r="F297" s="703">
        <v>22.0</v>
      </c>
      <c r="G297" s="1113">
        <f t="shared" si="1"/>
        <v>25.95890411</v>
      </c>
      <c r="H297" s="699">
        <v>4.075975E7</v>
      </c>
      <c r="I297" s="691" t="s">
        <v>391</v>
      </c>
      <c r="J297" s="686" t="s">
        <v>5678</v>
      </c>
      <c r="K297" s="686">
        <v>5.42234540358E11</v>
      </c>
      <c r="L297" s="686"/>
      <c r="M297" s="691"/>
      <c r="N297" s="686" t="s">
        <v>5679</v>
      </c>
      <c r="O297" s="686"/>
      <c r="P297" s="686"/>
      <c r="Q297" s="686"/>
      <c r="R297" s="686"/>
      <c r="S297" s="686"/>
      <c r="T297" s="686"/>
      <c r="U297" s="686"/>
      <c r="V297" s="686"/>
      <c r="W297" s="686"/>
      <c r="X297" s="686"/>
      <c r="Y297" s="691"/>
      <c r="Z297" s="691"/>
      <c r="AA297" s="686"/>
      <c r="AB297" s="686"/>
      <c r="AC297" s="686"/>
      <c r="AD297" s="686"/>
      <c r="AE297" s="713"/>
      <c r="AF297" s="691"/>
      <c r="AG297" s="691"/>
      <c r="AH297" s="709"/>
      <c r="AI297" s="709"/>
      <c r="AJ297" s="709"/>
      <c r="AK297" s="678"/>
      <c r="AL297" s="678"/>
      <c r="AM297" s="686"/>
      <c r="AN297" s="697"/>
      <c r="AO297" s="697">
        <v>44265.0</v>
      </c>
      <c r="AP297" s="693" t="s">
        <v>6958</v>
      </c>
      <c r="AQ297" s="681"/>
      <c r="AR297" s="681"/>
      <c r="AS297" s="681"/>
      <c r="AT297" s="682"/>
      <c r="AU297" s="905"/>
      <c r="AV297" s="1230"/>
      <c r="AW297" s="1230"/>
    </row>
    <row r="298" ht="21.0" customHeight="1">
      <c r="A298" s="1697">
        <v>295.0</v>
      </c>
      <c r="B298" s="685"/>
      <c r="C298" s="686" t="s">
        <v>5680</v>
      </c>
      <c r="D298" s="697" t="s">
        <v>5681</v>
      </c>
      <c r="E298" s="762">
        <v>33988.0</v>
      </c>
      <c r="F298" s="703">
        <v>27.0</v>
      </c>
      <c r="G298" s="1113">
        <f t="shared" si="1"/>
        <v>30.76986301</v>
      </c>
      <c r="H298" s="699">
        <v>3.7246954E7</v>
      </c>
      <c r="I298" s="691" t="s">
        <v>391</v>
      </c>
      <c r="J298" s="686" t="s">
        <v>5682</v>
      </c>
      <c r="K298" s="686">
        <v>1.530602876E9</v>
      </c>
      <c r="L298" s="686"/>
      <c r="M298" s="691"/>
      <c r="N298" s="686" t="s">
        <v>5683</v>
      </c>
      <c r="O298" s="686"/>
      <c r="P298" s="686"/>
      <c r="Q298" s="686"/>
      <c r="R298" s="686"/>
      <c r="S298" s="686"/>
      <c r="T298" s="686"/>
      <c r="U298" s="686"/>
      <c r="V298" s="686"/>
      <c r="W298" s="686"/>
      <c r="X298" s="686"/>
      <c r="Y298" s="691"/>
      <c r="Z298" s="691"/>
      <c r="AA298" s="686"/>
      <c r="AB298" s="686"/>
      <c r="AC298" s="690"/>
      <c r="AD298" s="690"/>
      <c r="AE298" s="713"/>
      <c r="AF298" s="691"/>
      <c r="AG298" s="691"/>
      <c r="AH298" s="709"/>
      <c r="AI298" s="709"/>
      <c r="AJ298" s="709"/>
      <c r="AK298" s="678"/>
      <c r="AL298" s="678"/>
      <c r="AM298" s="686"/>
      <c r="AN298" s="697"/>
      <c r="AO298" s="697">
        <v>44168.0</v>
      </c>
      <c r="AP298" s="693" t="s">
        <v>6962</v>
      </c>
      <c r="AQ298" s="681"/>
      <c r="AR298" s="681"/>
      <c r="AS298" s="681"/>
      <c r="AT298" s="682"/>
      <c r="AU298" s="905"/>
      <c r="AV298" s="1230"/>
      <c r="AW298" s="1230"/>
    </row>
    <row r="299" ht="21.0" customHeight="1">
      <c r="A299" s="1697">
        <v>296.0</v>
      </c>
      <c r="B299" s="685"/>
      <c r="C299" s="686" t="s">
        <v>5684</v>
      </c>
      <c r="D299" s="697" t="s">
        <v>5685</v>
      </c>
      <c r="E299" s="762">
        <v>30072.0</v>
      </c>
      <c r="F299" s="703">
        <v>38.0</v>
      </c>
      <c r="G299" s="1113">
        <f t="shared" si="1"/>
        <v>41.49863014</v>
      </c>
      <c r="H299" s="699">
        <v>2.9341634E7</v>
      </c>
      <c r="I299" s="691" t="s">
        <v>391</v>
      </c>
      <c r="J299" s="686" t="s">
        <v>5686</v>
      </c>
      <c r="K299" s="786" t="s">
        <v>5687</v>
      </c>
      <c r="L299" s="686"/>
      <c r="M299" s="691"/>
      <c r="N299" s="686" t="s">
        <v>5688</v>
      </c>
      <c r="O299" s="686"/>
      <c r="P299" s="686"/>
      <c r="Q299" s="686"/>
      <c r="R299" s="686"/>
      <c r="S299" s="686"/>
      <c r="T299" s="686"/>
      <c r="U299" s="686"/>
      <c r="V299" s="686"/>
      <c r="W299" s="686"/>
      <c r="X299" s="686"/>
      <c r="Y299" s="691"/>
      <c r="Z299" s="691"/>
      <c r="AA299" s="686"/>
      <c r="AB299" s="686"/>
      <c r="AC299" s="686"/>
      <c r="AD299" s="686"/>
      <c r="AE299" s="713"/>
      <c r="AF299" s="691"/>
      <c r="AG299" s="691"/>
      <c r="AH299" s="709"/>
      <c r="AI299" s="709"/>
      <c r="AJ299" s="709"/>
      <c r="AK299" s="678"/>
      <c r="AL299" s="678"/>
      <c r="AM299" s="686"/>
      <c r="AN299" s="697"/>
      <c r="AO299" s="697">
        <v>44265.0</v>
      </c>
      <c r="AP299" s="693" t="s">
        <v>6958</v>
      </c>
      <c r="AQ299" s="681"/>
      <c r="AR299" s="681"/>
      <c r="AS299" s="681"/>
      <c r="AT299" s="682"/>
      <c r="AU299" s="905"/>
      <c r="AV299" s="1230"/>
      <c r="AW299" s="1230"/>
    </row>
    <row r="300" ht="21.0" customHeight="1">
      <c r="A300" s="1697">
        <v>297.0</v>
      </c>
      <c r="B300" s="685"/>
      <c r="C300" s="686" t="s">
        <v>5689</v>
      </c>
      <c r="D300" s="697" t="s">
        <v>5690</v>
      </c>
      <c r="E300" s="762">
        <v>36600.0</v>
      </c>
      <c r="F300" s="703">
        <v>20.0</v>
      </c>
      <c r="G300" s="1113">
        <f t="shared" si="1"/>
        <v>23.61369863</v>
      </c>
      <c r="H300" s="699">
        <v>4.2360969E7</v>
      </c>
      <c r="I300" s="691" t="s">
        <v>391</v>
      </c>
      <c r="J300" s="686" t="s">
        <v>5691</v>
      </c>
      <c r="K300" s="686">
        <v>1.560556766E9</v>
      </c>
      <c r="L300" s="686"/>
      <c r="M300" s="691"/>
      <c r="N300" s="781" t="s">
        <v>5692</v>
      </c>
      <c r="O300" s="686"/>
      <c r="P300" s="686"/>
      <c r="Q300" s="686"/>
      <c r="R300" s="686"/>
      <c r="S300" s="686"/>
      <c r="T300" s="686"/>
      <c r="U300" s="686"/>
      <c r="V300" s="686"/>
      <c r="W300" s="686"/>
      <c r="X300" s="686"/>
      <c r="Y300" s="691"/>
      <c r="Z300" s="691"/>
      <c r="AA300" s="686"/>
      <c r="AB300" s="686"/>
      <c r="AC300" s="686"/>
      <c r="AD300" s="686"/>
      <c r="AE300" s="713"/>
      <c r="AF300" s="691"/>
      <c r="AG300" s="691"/>
      <c r="AH300" s="709"/>
      <c r="AI300" s="709"/>
      <c r="AJ300" s="709"/>
      <c r="AK300" s="678"/>
      <c r="AL300" s="678"/>
      <c r="AM300" s="686"/>
      <c r="AN300" s="697"/>
      <c r="AO300" s="697">
        <v>44328.0</v>
      </c>
      <c r="AP300" s="693" t="s">
        <v>6961</v>
      </c>
      <c r="AQ300" s="681"/>
      <c r="AR300" s="681"/>
      <c r="AS300" s="681"/>
      <c r="AT300" s="682"/>
      <c r="AU300" s="905"/>
      <c r="AV300" s="1230"/>
      <c r="AW300" s="1230"/>
    </row>
    <row r="301" ht="21.0" customHeight="1">
      <c r="A301" s="1697">
        <v>298.0</v>
      </c>
      <c r="B301" s="685"/>
      <c r="C301" s="686" t="s">
        <v>5693</v>
      </c>
      <c r="D301" s="697" t="s">
        <v>5694</v>
      </c>
      <c r="E301" s="762">
        <v>36445.0</v>
      </c>
      <c r="F301" s="703">
        <v>21.0</v>
      </c>
      <c r="G301" s="1113">
        <f t="shared" si="1"/>
        <v>24.03835616</v>
      </c>
      <c r="H301" s="699">
        <v>4.2054255E7</v>
      </c>
      <c r="I301" s="691" t="s">
        <v>391</v>
      </c>
      <c r="J301" s="686" t="s">
        <v>5695</v>
      </c>
      <c r="K301" s="686">
        <v>1.135948025E9</v>
      </c>
      <c r="L301" s="686"/>
      <c r="M301" s="691"/>
      <c r="N301" s="686" t="s">
        <v>5696</v>
      </c>
      <c r="O301" s="686"/>
      <c r="P301" s="686"/>
      <c r="Q301" s="686"/>
      <c r="R301" s="686"/>
      <c r="S301" s="686"/>
      <c r="T301" s="686"/>
      <c r="U301" s="686"/>
      <c r="V301" s="686"/>
      <c r="W301" s="686"/>
      <c r="X301" s="686"/>
      <c r="Y301" s="691"/>
      <c r="Z301" s="691"/>
      <c r="AA301" s="686"/>
      <c r="AB301" s="686"/>
      <c r="AC301" s="686"/>
      <c r="AD301" s="686"/>
      <c r="AE301" s="713"/>
      <c r="AF301" s="691"/>
      <c r="AG301" s="691"/>
      <c r="AH301" s="709"/>
      <c r="AI301" s="709"/>
      <c r="AJ301" s="709"/>
      <c r="AK301" s="678"/>
      <c r="AL301" s="678"/>
      <c r="AM301" s="686"/>
      <c r="AN301" s="697"/>
      <c r="AO301" s="697">
        <v>44314.0</v>
      </c>
      <c r="AP301" s="693" t="s">
        <v>6958</v>
      </c>
      <c r="AQ301" s="681"/>
      <c r="AR301" s="681"/>
      <c r="AS301" s="681"/>
      <c r="AT301" s="682"/>
      <c r="AU301" s="905"/>
      <c r="AV301" s="1230"/>
      <c r="AW301" s="1230"/>
    </row>
    <row r="302" ht="21.0" customHeight="1">
      <c r="A302" s="1697">
        <v>299.0</v>
      </c>
      <c r="B302" s="685"/>
      <c r="C302" s="686" t="s">
        <v>5697</v>
      </c>
      <c r="D302" s="697" t="s">
        <v>5698</v>
      </c>
      <c r="E302" s="762">
        <v>36687.0</v>
      </c>
      <c r="F302" s="703">
        <v>20.0</v>
      </c>
      <c r="G302" s="1113">
        <f t="shared" si="1"/>
        <v>23.37534247</v>
      </c>
      <c r="H302" s="699">
        <v>4.2660827E7</v>
      </c>
      <c r="I302" s="691" t="s">
        <v>391</v>
      </c>
      <c r="J302" s="686" t="s">
        <v>5699</v>
      </c>
      <c r="K302" s="686">
        <v>1.136349469E9</v>
      </c>
      <c r="L302" s="686"/>
      <c r="M302" s="691"/>
      <c r="N302" s="686" t="s">
        <v>5700</v>
      </c>
      <c r="O302" s="686"/>
      <c r="P302" s="686"/>
      <c r="Q302" s="686"/>
      <c r="R302" s="686"/>
      <c r="S302" s="686"/>
      <c r="T302" s="686"/>
      <c r="U302" s="686"/>
      <c r="V302" s="686"/>
      <c r="W302" s="686"/>
      <c r="X302" s="686"/>
      <c r="Y302" s="691"/>
      <c r="Z302" s="691"/>
      <c r="AA302" s="686"/>
      <c r="AB302" s="686"/>
      <c r="AC302" s="686"/>
      <c r="AD302" s="686"/>
      <c r="AE302" s="713"/>
      <c r="AF302" s="691"/>
      <c r="AG302" s="691"/>
      <c r="AH302" s="709"/>
      <c r="AI302" s="709"/>
      <c r="AJ302" s="709"/>
      <c r="AK302" s="678"/>
      <c r="AL302" s="678"/>
      <c r="AM302" s="686"/>
      <c r="AN302" s="697"/>
      <c r="AO302" s="697">
        <v>44333.0</v>
      </c>
      <c r="AP302" s="693" t="s">
        <v>6958</v>
      </c>
      <c r="AQ302" s="681"/>
      <c r="AR302" s="681"/>
      <c r="AS302" s="681"/>
      <c r="AT302" s="682"/>
      <c r="AU302" s="905"/>
      <c r="AV302" s="1230"/>
      <c r="AW302" s="1230"/>
    </row>
    <row r="303" ht="21.0" customHeight="1">
      <c r="A303" s="1697">
        <v>300.0</v>
      </c>
      <c r="B303" s="745"/>
      <c r="C303" s="692" t="s">
        <v>1969</v>
      </c>
      <c r="D303" s="757" t="s">
        <v>1970</v>
      </c>
      <c r="E303" s="762">
        <v>36452.0</v>
      </c>
      <c r="F303" s="742">
        <v>21.0</v>
      </c>
      <c r="G303" s="1113">
        <f t="shared" si="1"/>
        <v>24.01917808</v>
      </c>
      <c r="H303" s="749">
        <v>4.2157657E7</v>
      </c>
      <c r="I303" s="693" t="s">
        <v>391</v>
      </c>
      <c r="J303" s="692" t="s">
        <v>1971</v>
      </c>
      <c r="K303" s="692" t="s">
        <v>1972</v>
      </c>
      <c r="L303" s="692" t="s">
        <v>1969</v>
      </c>
      <c r="M303" s="693" t="s">
        <v>1620</v>
      </c>
      <c r="N303" s="781" t="s">
        <v>1973</v>
      </c>
      <c r="O303" s="686"/>
      <c r="P303" s="686"/>
      <c r="Q303" s="686"/>
      <c r="R303" s="686"/>
      <c r="S303" s="686"/>
      <c r="T303" s="686"/>
      <c r="U303" s="686"/>
      <c r="V303" s="686"/>
      <c r="W303" s="686"/>
      <c r="X303" s="686"/>
      <c r="Y303" s="691"/>
      <c r="Z303" s="691"/>
      <c r="AA303" s="686"/>
      <c r="AB303" s="686"/>
      <c r="AC303" s="686"/>
      <c r="AD303" s="686"/>
      <c r="AE303" s="713"/>
      <c r="AF303" s="691"/>
      <c r="AG303" s="691"/>
      <c r="AH303" s="709"/>
      <c r="AI303" s="709"/>
      <c r="AJ303" s="709"/>
      <c r="AK303" s="678"/>
      <c r="AL303" s="678"/>
      <c r="AM303" s="686"/>
      <c r="AN303" s="697"/>
      <c r="AO303" s="697">
        <v>44441.0</v>
      </c>
      <c r="AP303" s="693" t="s">
        <v>1628</v>
      </c>
      <c r="AQ303" s="681"/>
      <c r="AR303" s="681"/>
      <c r="AS303" s="681"/>
      <c r="AT303" s="682"/>
      <c r="AU303" s="905"/>
      <c r="AV303" s="1230"/>
      <c r="AW303" s="1230"/>
    </row>
    <row r="304" ht="21.0" customHeight="1">
      <c r="A304" s="1696">
        <v>301.0</v>
      </c>
      <c r="B304" s="787"/>
      <c r="C304" s="692" t="s">
        <v>1629</v>
      </c>
      <c r="D304" s="757" t="s">
        <v>1630</v>
      </c>
      <c r="E304" s="746">
        <v>32660.0</v>
      </c>
      <c r="F304" s="742">
        <v>31.0</v>
      </c>
      <c r="G304" s="1113">
        <f t="shared" si="1"/>
        <v>34.40821918</v>
      </c>
      <c r="H304" s="749">
        <v>3.4553602E7</v>
      </c>
      <c r="I304" s="693" t="s">
        <v>391</v>
      </c>
      <c r="J304" s="692" t="s">
        <v>1631</v>
      </c>
      <c r="K304" s="692" t="s">
        <v>1632</v>
      </c>
      <c r="L304" s="704" t="s">
        <v>1629</v>
      </c>
      <c r="M304" s="693" t="s">
        <v>1620</v>
      </c>
      <c r="N304" s="692" t="s">
        <v>1633</v>
      </c>
      <c r="O304" s="692"/>
      <c r="P304" s="692"/>
      <c r="Q304" s="692"/>
      <c r="R304" s="692"/>
      <c r="S304" s="692"/>
      <c r="T304" s="692"/>
      <c r="U304" s="686"/>
      <c r="V304" s="686"/>
      <c r="W304" s="686"/>
      <c r="X304" s="686"/>
      <c r="Y304" s="691"/>
      <c r="Z304" s="691"/>
      <c r="AA304" s="692"/>
      <c r="AB304" s="692"/>
      <c r="AC304" s="686"/>
      <c r="AD304" s="686"/>
      <c r="AE304" s="713"/>
      <c r="AF304" s="688"/>
      <c r="AG304" s="688"/>
      <c r="AH304" s="702"/>
      <c r="AI304" s="709"/>
      <c r="AJ304" s="696"/>
      <c r="AK304" s="678"/>
      <c r="AL304" s="678"/>
      <c r="AM304" s="692"/>
      <c r="AN304" s="697"/>
      <c r="AO304" s="697">
        <f t="shared" ref="AO304:AO305" si="37">DATE(YEAR(AH305),MONTH(AH305)+3,DAY(AH305))</f>
        <v>694051</v>
      </c>
      <c r="AP304" s="696" t="s">
        <v>1640</v>
      </c>
      <c r="AQ304" s="681"/>
      <c r="AR304" s="681"/>
      <c r="AS304" s="681"/>
      <c r="AT304" s="682"/>
      <c r="AU304" s="905"/>
      <c r="AV304" s="1230"/>
      <c r="AW304" s="1230"/>
    </row>
    <row r="305" ht="21.0" customHeight="1">
      <c r="A305" s="1697">
        <v>302.0</v>
      </c>
      <c r="B305" s="787"/>
      <c r="C305" s="692" t="s">
        <v>1641</v>
      </c>
      <c r="D305" s="757" t="s">
        <v>1642</v>
      </c>
      <c r="E305" s="746">
        <v>32459.0</v>
      </c>
      <c r="F305" s="742">
        <v>32.0</v>
      </c>
      <c r="G305" s="1113">
        <f t="shared" si="1"/>
        <v>34.95890411</v>
      </c>
      <c r="H305" s="749">
        <v>9.4525894E7</v>
      </c>
      <c r="I305" s="693" t="s">
        <v>1643</v>
      </c>
      <c r="J305" s="692" t="s">
        <v>1644</v>
      </c>
      <c r="K305" s="692" t="s">
        <v>1645</v>
      </c>
      <c r="L305" s="704" t="s">
        <v>1648</v>
      </c>
      <c r="M305" s="693" t="s">
        <v>1646</v>
      </c>
      <c r="N305" s="692" t="s">
        <v>1647</v>
      </c>
      <c r="O305" s="692"/>
      <c r="P305" s="692"/>
      <c r="Q305" s="692"/>
      <c r="R305" s="692"/>
      <c r="S305" s="692"/>
      <c r="T305" s="692"/>
      <c r="U305" s="686"/>
      <c r="V305" s="686"/>
      <c r="W305" s="686"/>
      <c r="X305" s="686"/>
      <c r="Y305" s="691"/>
      <c r="Z305" s="691"/>
      <c r="AA305" s="692"/>
      <c r="AB305" s="692"/>
      <c r="AC305" s="686"/>
      <c r="AD305" s="686"/>
      <c r="AE305" s="713"/>
      <c r="AF305" s="688"/>
      <c r="AG305" s="688"/>
      <c r="AH305" s="744"/>
      <c r="AI305" s="702"/>
      <c r="AJ305" s="696"/>
      <c r="AK305" s="678"/>
      <c r="AL305" s="678"/>
      <c r="AM305" s="692"/>
      <c r="AN305" s="697"/>
      <c r="AO305" s="697">
        <f t="shared" si="37"/>
        <v>694051</v>
      </c>
      <c r="AP305" s="696" t="s">
        <v>1640</v>
      </c>
      <c r="AQ305" s="681"/>
      <c r="AR305" s="681"/>
      <c r="AS305" s="681"/>
      <c r="AT305" s="682"/>
      <c r="AU305" s="905"/>
      <c r="AV305" s="1230"/>
      <c r="AW305" s="1230"/>
    </row>
    <row r="306" ht="21.0" customHeight="1">
      <c r="A306" s="1697">
        <v>303.0</v>
      </c>
      <c r="B306" s="787"/>
      <c r="C306" s="686" t="s">
        <v>2563</v>
      </c>
      <c r="D306" s="757" t="s">
        <v>5669</v>
      </c>
      <c r="E306" s="746">
        <v>36671.0</v>
      </c>
      <c r="F306" s="703">
        <v>20.0</v>
      </c>
      <c r="G306" s="1113">
        <f t="shared" si="1"/>
        <v>23.41917808</v>
      </c>
      <c r="H306" s="699">
        <v>4.2689528E7</v>
      </c>
      <c r="I306" s="691" t="s">
        <v>2021</v>
      </c>
      <c r="J306" s="686" t="s">
        <v>5670</v>
      </c>
      <c r="K306" s="686">
        <v>1.125403975E9</v>
      </c>
      <c r="L306" s="706"/>
      <c r="M306" s="691"/>
      <c r="N306" s="686" t="s">
        <v>5671</v>
      </c>
      <c r="O306" s="686"/>
      <c r="P306" s="686"/>
      <c r="Q306" s="686"/>
      <c r="R306" s="686"/>
      <c r="S306" s="686"/>
      <c r="T306" s="686"/>
      <c r="U306" s="686"/>
      <c r="V306" s="686"/>
      <c r="W306" s="686"/>
      <c r="X306" s="686"/>
      <c r="Y306" s="691"/>
      <c r="Z306" s="691"/>
      <c r="AA306" s="686"/>
      <c r="AB306" s="686"/>
      <c r="AC306" s="686"/>
      <c r="AD306" s="686"/>
      <c r="AE306" s="713"/>
      <c r="AF306" s="688"/>
      <c r="AG306" s="688"/>
      <c r="AH306" s="744"/>
      <c r="AI306" s="702"/>
      <c r="AJ306" s="709"/>
      <c r="AK306" s="678"/>
      <c r="AL306" s="678"/>
      <c r="AM306" s="706"/>
      <c r="AN306" s="701"/>
      <c r="AO306" s="701">
        <v>44253.0</v>
      </c>
      <c r="AP306" s="696" t="s">
        <v>6961</v>
      </c>
      <c r="AQ306" s="681"/>
      <c r="AR306" s="681"/>
      <c r="AS306" s="681"/>
      <c r="AT306" s="682"/>
      <c r="AU306" s="905"/>
      <c r="AV306" s="1230"/>
      <c r="AW306" s="1230"/>
    </row>
    <row r="307" ht="21.0" customHeight="1">
      <c r="A307" s="1697">
        <v>304.0</v>
      </c>
      <c r="B307" s="787"/>
      <c r="C307" s="692" t="s">
        <v>5672</v>
      </c>
      <c r="D307" s="757" t="s">
        <v>5673</v>
      </c>
      <c r="E307" s="746">
        <v>36899.0</v>
      </c>
      <c r="F307" s="742">
        <v>20.0</v>
      </c>
      <c r="G307" s="1113">
        <f t="shared" si="1"/>
        <v>22.79452055</v>
      </c>
      <c r="H307" s="749">
        <v>4.3385038E7</v>
      </c>
      <c r="I307" s="693" t="s">
        <v>391</v>
      </c>
      <c r="J307" s="692" t="s">
        <v>5674</v>
      </c>
      <c r="K307" s="692">
        <v>1.168873628E9</v>
      </c>
      <c r="L307" s="704"/>
      <c r="M307" s="693"/>
      <c r="N307" s="692" t="s">
        <v>5675</v>
      </c>
      <c r="O307" s="692"/>
      <c r="P307" s="692"/>
      <c r="Q307" s="692"/>
      <c r="R307" s="692"/>
      <c r="S307" s="686"/>
      <c r="T307" s="692"/>
      <c r="U307" s="692"/>
      <c r="V307" s="692"/>
      <c r="W307" s="692"/>
      <c r="X307" s="692"/>
      <c r="Y307" s="693"/>
      <c r="Z307" s="693"/>
      <c r="AA307" s="692"/>
      <c r="AB307" s="686"/>
      <c r="AC307" s="686"/>
      <c r="AD307" s="686"/>
      <c r="AE307" s="713"/>
      <c r="AF307" s="688"/>
      <c r="AG307" s="688"/>
      <c r="AH307" s="744"/>
      <c r="AI307" s="702"/>
      <c r="AJ307" s="696"/>
      <c r="AK307" s="678"/>
      <c r="AL307" s="678"/>
      <c r="AM307" s="706"/>
      <c r="AN307" s="704"/>
      <c r="AO307" s="701">
        <v>44163.0</v>
      </c>
      <c r="AP307" s="696" t="s">
        <v>6961</v>
      </c>
      <c r="AQ307" s="681"/>
      <c r="AR307" s="681"/>
      <c r="AS307" s="681"/>
      <c r="AT307" s="682"/>
      <c r="AU307" s="905"/>
      <c r="AV307" s="1230"/>
      <c r="AW307" s="1230"/>
    </row>
    <row r="308" ht="21.0" customHeight="1">
      <c r="A308" s="1697">
        <v>305.0</v>
      </c>
      <c r="B308" s="787">
        <v>44263.32354565972</v>
      </c>
      <c r="C308" s="692" t="s">
        <v>1858</v>
      </c>
      <c r="D308" s="757" t="s">
        <v>1859</v>
      </c>
      <c r="E308" s="746">
        <v>35856.0</v>
      </c>
      <c r="F308" s="742">
        <v>23.0</v>
      </c>
      <c r="G308" s="1113">
        <f t="shared" si="1"/>
        <v>25.65205479</v>
      </c>
      <c r="H308" s="749">
        <v>4.1003013E7</v>
      </c>
      <c r="I308" s="693" t="s">
        <v>391</v>
      </c>
      <c r="J308" s="692" t="s">
        <v>1860</v>
      </c>
      <c r="K308" s="692" t="s">
        <v>1861</v>
      </c>
      <c r="L308" s="704" t="s">
        <v>1863</v>
      </c>
      <c r="M308" s="693" t="s">
        <v>1620</v>
      </c>
      <c r="N308" s="692" t="s">
        <v>1862</v>
      </c>
      <c r="O308" s="692" t="s">
        <v>1864</v>
      </c>
      <c r="P308" s="692" t="s">
        <v>1680</v>
      </c>
      <c r="Q308" s="692" t="s">
        <v>63</v>
      </c>
      <c r="R308" s="692" t="s">
        <v>1865</v>
      </c>
      <c r="S308" s="686" t="s">
        <v>1866</v>
      </c>
      <c r="T308" s="692"/>
      <c r="U308" s="788" t="s">
        <v>1867</v>
      </c>
      <c r="V308" s="692" t="s">
        <v>1868</v>
      </c>
      <c r="W308" s="692" t="s">
        <v>1662</v>
      </c>
      <c r="X308" s="692" t="s">
        <v>1869</v>
      </c>
      <c r="Y308" s="693" t="s">
        <v>1870</v>
      </c>
      <c r="Z308" s="693" t="s">
        <v>1871</v>
      </c>
      <c r="AA308" s="692" t="s">
        <v>1872</v>
      </c>
      <c r="AB308" s="692" t="s">
        <v>1627</v>
      </c>
      <c r="AC308" s="686"/>
      <c r="AD308" s="686"/>
      <c r="AE308" s="713"/>
      <c r="AF308" s="744"/>
      <c r="AG308" s="744">
        <v>44267.0</v>
      </c>
      <c r="AH308" s="744">
        <v>44267.0</v>
      </c>
      <c r="AI308" s="702">
        <f t="shared" ref="AI308:AI309" si="38">DATE(YEAR(AH308),MONTH(AH308)+1,DAY(AH308)+15)</f>
        <v>44313</v>
      </c>
      <c r="AJ308" s="696"/>
      <c r="AK308" s="678"/>
      <c r="AL308" s="678"/>
      <c r="AM308" s="706"/>
      <c r="AN308" s="704"/>
      <c r="AO308" s="789">
        <f t="shared" ref="AO308:AO309" si="39">DATE(YEAR(AH308),MONTH(AH308)+3,DAY(AH308))</f>
        <v>44359</v>
      </c>
      <c r="AP308" s="696" t="s">
        <v>1628</v>
      </c>
      <c r="AQ308" s="681"/>
      <c r="AR308" s="681"/>
      <c r="AS308" s="681"/>
      <c r="AT308" s="682"/>
      <c r="AU308" s="905"/>
      <c r="AV308" s="1230"/>
      <c r="AW308" s="1230"/>
    </row>
    <row r="309" ht="21.0" customHeight="1">
      <c r="A309" s="1697">
        <v>306.0</v>
      </c>
      <c r="B309" s="787">
        <v>44252.94685978009</v>
      </c>
      <c r="C309" s="692" t="s">
        <v>1698</v>
      </c>
      <c r="D309" s="757" t="s">
        <v>1699</v>
      </c>
      <c r="E309" s="746">
        <v>37432.0</v>
      </c>
      <c r="F309" s="742">
        <v>18.0</v>
      </c>
      <c r="G309" s="1113">
        <f t="shared" si="1"/>
        <v>21.33424658</v>
      </c>
      <c r="H309" s="749">
        <v>4.4161598E7</v>
      </c>
      <c r="I309" s="693" t="s">
        <v>391</v>
      </c>
      <c r="J309" s="692" t="s">
        <v>1618</v>
      </c>
      <c r="K309" s="692" t="s">
        <v>1701</v>
      </c>
      <c r="L309" s="692" t="s">
        <v>1698</v>
      </c>
      <c r="M309" s="693" t="s">
        <v>1620</v>
      </c>
      <c r="N309" s="692" t="s">
        <v>1702</v>
      </c>
      <c r="O309" s="692" t="s">
        <v>1703</v>
      </c>
      <c r="P309" s="692" t="s">
        <v>1634</v>
      </c>
      <c r="Q309" s="692" t="s">
        <v>59</v>
      </c>
      <c r="R309" s="692" t="s">
        <v>1704</v>
      </c>
      <c r="S309" s="686" t="s">
        <v>1637</v>
      </c>
      <c r="T309" s="686"/>
      <c r="U309" s="790" t="s">
        <v>1705</v>
      </c>
      <c r="V309" s="686" t="s">
        <v>5420</v>
      </c>
      <c r="W309" s="686" t="s">
        <v>1662</v>
      </c>
      <c r="X309" s="686" t="s">
        <v>1707</v>
      </c>
      <c r="Y309" s="691" t="s">
        <v>1708</v>
      </c>
      <c r="Z309" s="691" t="s">
        <v>1709</v>
      </c>
      <c r="AA309" s="686" t="s">
        <v>1710</v>
      </c>
      <c r="AB309" s="686" t="s">
        <v>1627</v>
      </c>
      <c r="AC309" s="686"/>
      <c r="AD309" s="692"/>
      <c r="AE309" s="695"/>
      <c r="AF309" s="744"/>
      <c r="AG309" s="744">
        <v>44295.0</v>
      </c>
      <c r="AH309" s="744">
        <v>44295.0</v>
      </c>
      <c r="AI309" s="702">
        <f t="shared" si="38"/>
        <v>44340</v>
      </c>
      <c r="AJ309" s="696"/>
      <c r="AK309" s="678"/>
      <c r="AL309" s="678"/>
      <c r="AM309" s="704"/>
      <c r="AN309" s="704"/>
      <c r="AO309" s="789">
        <f t="shared" si="39"/>
        <v>44386</v>
      </c>
      <c r="AP309" s="696" t="s">
        <v>1712</v>
      </c>
      <c r="AQ309" s="681"/>
      <c r="AR309" s="681"/>
      <c r="AS309" s="681"/>
      <c r="AT309" s="682"/>
      <c r="AU309" s="905"/>
      <c r="AV309" s="1230"/>
      <c r="AW309" s="1230"/>
    </row>
    <row r="310" ht="21.0" customHeight="1">
      <c r="A310" s="1697">
        <v>307.0</v>
      </c>
      <c r="B310" s="787"/>
      <c r="C310" s="692" t="s">
        <v>6974</v>
      </c>
      <c r="D310" s="757" t="s">
        <v>6975</v>
      </c>
      <c r="E310" s="746">
        <v>34432.0</v>
      </c>
      <c r="F310" s="742">
        <f>2020-1994</f>
        <v>26</v>
      </c>
      <c r="G310" s="1113">
        <f t="shared" si="1"/>
        <v>29.55342466</v>
      </c>
      <c r="H310" s="749">
        <v>3.816574E7</v>
      </c>
      <c r="I310" s="693" t="s">
        <v>391</v>
      </c>
      <c r="J310" s="692" t="s">
        <v>6976</v>
      </c>
      <c r="K310" s="692" t="s">
        <v>6977</v>
      </c>
      <c r="L310" s="692" t="s">
        <v>13903</v>
      </c>
      <c r="M310" s="693"/>
      <c r="N310" s="692" t="s">
        <v>6978</v>
      </c>
      <c r="O310" s="692"/>
      <c r="P310" s="692"/>
      <c r="Q310" s="692"/>
      <c r="R310" s="692"/>
      <c r="S310" s="692"/>
      <c r="T310" s="692"/>
      <c r="U310" s="692"/>
      <c r="V310" s="692"/>
      <c r="W310" s="686"/>
      <c r="X310" s="686"/>
      <c r="Y310" s="691"/>
      <c r="Z310" s="691"/>
      <c r="AA310" s="692"/>
      <c r="AB310" s="692"/>
      <c r="AC310" s="692"/>
      <c r="AD310" s="686"/>
      <c r="AE310" s="713"/>
      <c r="AF310" s="756" t="s">
        <v>5643</v>
      </c>
      <c r="AG310" s="744">
        <v>44092.0</v>
      </c>
      <c r="AH310" s="702">
        <f>DATE(YEAR(AG310),MONTH(AG310)+1,DAY(AG310)+15)</f>
        <v>44137</v>
      </c>
      <c r="AI310" s="709"/>
      <c r="AJ310" s="696"/>
      <c r="AK310" s="678"/>
      <c r="AL310" s="678"/>
      <c r="AM310" s="791"/>
      <c r="AN310" s="704"/>
      <c r="AO310" s="789">
        <f>DATE(YEAR(AG310),MONTH(AG310)+3,DAY(AG310))</f>
        <v>44183</v>
      </c>
      <c r="AP310" s="792" t="s">
        <v>393</v>
      </c>
      <c r="AQ310" s="681"/>
      <c r="AR310" s="681"/>
      <c r="AS310" s="681"/>
      <c r="AT310" s="682"/>
      <c r="AU310" s="798"/>
      <c r="AV310" s="1394"/>
      <c r="AW310" s="1394"/>
    </row>
    <row r="311" ht="21.0" customHeight="1">
      <c r="A311" s="1697">
        <v>308.0</v>
      </c>
      <c r="B311" s="787">
        <v>44249.48386331019</v>
      </c>
      <c r="C311" s="692" t="s">
        <v>1663</v>
      </c>
      <c r="D311" s="757" t="s">
        <v>1664</v>
      </c>
      <c r="E311" s="746">
        <v>32793.0</v>
      </c>
      <c r="F311" s="742">
        <v>31.0</v>
      </c>
      <c r="G311" s="1113">
        <f t="shared" si="1"/>
        <v>34.04383562</v>
      </c>
      <c r="H311" s="749">
        <v>3.4870468E7</v>
      </c>
      <c r="I311" s="693" t="s">
        <v>391</v>
      </c>
      <c r="J311" s="692" t="s">
        <v>1665</v>
      </c>
      <c r="K311" s="692" t="s">
        <v>1666</v>
      </c>
      <c r="L311" s="704" t="s">
        <v>1663</v>
      </c>
      <c r="M311" s="693" t="s">
        <v>1620</v>
      </c>
      <c r="N311" s="692" t="s">
        <v>1667</v>
      </c>
      <c r="O311" s="692" t="s">
        <v>1669</v>
      </c>
      <c r="P311" s="692" t="s">
        <v>1668</v>
      </c>
      <c r="Q311" s="692" t="s">
        <v>63</v>
      </c>
      <c r="R311" s="692" t="s">
        <v>1670</v>
      </c>
      <c r="S311" s="686" t="s">
        <v>1651</v>
      </c>
      <c r="T311" s="692" t="s">
        <v>1671</v>
      </c>
      <c r="U311" s="790" t="s">
        <v>1672</v>
      </c>
      <c r="V311" s="686" t="s">
        <v>1673</v>
      </c>
      <c r="W311" s="686" t="s">
        <v>1662</v>
      </c>
      <c r="X311" s="686"/>
      <c r="Y311" s="691"/>
      <c r="Z311" s="691"/>
      <c r="AA311" s="692"/>
      <c r="AB311" s="692" t="s">
        <v>1627</v>
      </c>
      <c r="AC311" s="686"/>
      <c r="AD311" s="686"/>
      <c r="AE311" s="713" t="s">
        <v>1674</v>
      </c>
      <c r="AF311" s="744"/>
      <c r="AG311" s="744">
        <v>44267.0</v>
      </c>
      <c r="AH311" s="744">
        <v>44267.0</v>
      </c>
      <c r="AI311" s="702">
        <f t="shared" ref="AI311:AI318" si="40">DATE(YEAR(AH311),MONTH(AH311)+1,DAY(AH311)+15)</f>
        <v>44313</v>
      </c>
      <c r="AJ311" s="696"/>
      <c r="AK311" s="678"/>
      <c r="AL311" s="678"/>
      <c r="AM311" s="704"/>
      <c r="AN311" s="704"/>
      <c r="AO311" s="789">
        <f>DATE(YEAR(AH311),MONTH(AH311)+3,DAY(AH311))</f>
        <v>44359</v>
      </c>
      <c r="AP311" s="696" t="s">
        <v>1628</v>
      </c>
      <c r="AQ311" s="681"/>
      <c r="AR311" s="681"/>
      <c r="AS311" s="681"/>
      <c r="AT311" s="682"/>
      <c r="AU311" s="798"/>
      <c r="AV311" s="1394"/>
      <c r="AW311" s="1394"/>
    </row>
    <row r="312" ht="21.0" customHeight="1">
      <c r="A312" s="1697">
        <v>309.0</v>
      </c>
      <c r="B312" s="787">
        <v>44244.09057396991</v>
      </c>
      <c r="C312" s="686" t="s">
        <v>1616</v>
      </c>
      <c r="D312" s="757" t="s">
        <v>5410</v>
      </c>
      <c r="E312" s="746">
        <v>36855.0</v>
      </c>
      <c r="F312" s="703">
        <v>20.0</v>
      </c>
      <c r="G312" s="1113">
        <f t="shared" si="1"/>
        <v>22.91506849</v>
      </c>
      <c r="H312" s="699">
        <v>4.3094417E7</v>
      </c>
      <c r="I312" s="691" t="s">
        <v>391</v>
      </c>
      <c r="J312" s="686" t="s">
        <v>1618</v>
      </c>
      <c r="K312" s="686" t="s">
        <v>1619</v>
      </c>
      <c r="L312" s="706" t="s">
        <v>1616</v>
      </c>
      <c r="M312" s="691" t="s">
        <v>1620</v>
      </c>
      <c r="N312" s="686" t="s">
        <v>1621</v>
      </c>
      <c r="O312" s="686" t="s">
        <v>1623</v>
      </c>
      <c r="P312" s="686" t="s">
        <v>1622</v>
      </c>
      <c r="Q312" s="686" t="s">
        <v>57</v>
      </c>
      <c r="R312" s="686" t="s">
        <v>1624</v>
      </c>
      <c r="S312" s="781" t="s">
        <v>1625</v>
      </c>
      <c r="T312" s="686"/>
      <c r="U312" s="790" t="s">
        <v>1626</v>
      </c>
      <c r="V312" s="686"/>
      <c r="W312" s="686"/>
      <c r="X312" s="686"/>
      <c r="Y312" s="691"/>
      <c r="Z312" s="691"/>
      <c r="AA312" s="686"/>
      <c r="AB312" s="686" t="s">
        <v>1627</v>
      </c>
      <c r="AC312" s="686"/>
      <c r="AD312" s="686"/>
      <c r="AE312" s="793" t="s">
        <v>1628</v>
      </c>
      <c r="AF312" s="688"/>
      <c r="AG312" s="688">
        <v>44267.0</v>
      </c>
      <c r="AH312" s="744">
        <v>44267.0</v>
      </c>
      <c r="AI312" s="702">
        <f t="shared" si="40"/>
        <v>44313</v>
      </c>
      <c r="AJ312" s="794">
        <f t="shared" ref="AJ312:AJ318" si="41">DATE(YEAR(AH312),MONTH(AH312)+3,DAY(AH312))</f>
        <v>44359</v>
      </c>
      <c r="AK312" s="678"/>
      <c r="AL312" s="678"/>
      <c r="AM312" s="701"/>
      <c r="AN312" s="706"/>
      <c r="AO312" s="701"/>
      <c r="AP312" s="696"/>
      <c r="AQ312" s="681"/>
      <c r="AR312" s="681"/>
      <c r="AS312" s="681"/>
      <c r="AT312" s="682"/>
      <c r="AU312" s="798"/>
      <c r="AV312" s="1394"/>
      <c r="AW312" s="1394"/>
    </row>
    <row r="313" ht="21.0" customHeight="1">
      <c r="A313" s="1697">
        <v>310.0</v>
      </c>
      <c r="B313" s="787">
        <v>44247.638900289356</v>
      </c>
      <c r="C313" s="686" t="s">
        <v>1653</v>
      </c>
      <c r="D313" s="757" t="s">
        <v>1654</v>
      </c>
      <c r="E313" s="746">
        <v>35001.0</v>
      </c>
      <c r="F313" s="703">
        <v>25.0</v>
      </c>
      <c r="G313" s="1113">
        <f t="shared" si="1"/>
        <v>27.99452055</v>
      </c>
      <c r="H313" s="699">
        <v>3.9130153E7</v>
      </c>
      <c r="I313" s="691" t="s">
        <v>391</v>
      </c>
      <c r="J313" s="686" t="s">
        <v>1618</v>
      </c>
      <c r="K313" s="686" t="s">
        <v>1655</v>
      </c>
      <c r="L313" s="706" t="s">
        <v>1653</v>
      </c>
      <c r="M313" s="691" t="s">
        <v>1620</v>
      </c>
      <c r="N313" s="686" t="s">
        <v>1656</v>
      </c>
      <c r="O313" s="686" t="s">
        <v>1657</v>
      </c>
      <c r="P313" s="686" t="s">
        <v>1634</v>
      </c>
      <c r="Q313" s="686" t="s">
        <v>57</v>
      </c>
      <c r="R313" s="686" t="s">
        <v>1658</v>
      </c>
      <c r="S313" s="686" t="s">
        <v>1651</v>
      </c>
      <c r="T313" s="795" t="s">
        <v>1659</v>
      </c>
      <c r="U313" s="790" t="s">
        <v>1660</v>
      </c>
      <c r="V313" s="790" t="s">
        <v>1661</v>
      </c>
      <c r="W313" s="686" t="s">
        <v>1662</v>
      </c>
      <c r="X313" s="686"/>
      <c r="Y313" s="691"/>
      <c r="Z313" s="691"/>
      <c r="AA313" s="686"/>
      <c r="AB313" s="686" t="s">
        <v>1627</v>
      </c>
      <c r="AC313" s="686"/>
      <c r="AD313" s="686"/>
      <c r="AE313" s="793" t="s">
        <v>1628</v>
      </c>
      <c r="AF313" s="688"/>
      <c r="AG313" s="688">
        <v>44267.0</v>
      </c>
      <c r="AH313" s="744">
        <v>44267.0</v>
      </c>
      <c r="AI313" s="702">
        <f t="shared" si="40"/>
        <v>44313</v>
      </c>
      <c r="AJ313" s="794">
        <f t="shared" si="41"/>
        <v>44359</v>
      </c>
      <c r="AK313" s="678"/>
      <c r="AL313" s="678"/>
      <c r="AM313" s="701"/>
      <c r="AN313" s="701"/>
      <c r="AO313" s="701"/>
      <c r="AP313" s="696"/>
      <c r="AQ313" s="681"/>
      <c r="AR313" s="681"/>
      <c r="AS313" s="681"/>
      <c r="AT313" s="682"/>
      <c r="AU313" s="798"/>
      <c r="AV313" s="1394"/>
      <c r="AW313" s="1394"/>
    </row>
    <row r="314" ht="21.0" customHeight="1">
      <c r="A314" s="1696">
        <v>311.0</v>
      </c>
      <c r="B314" s="787">
        <v>44258.94379331019</v>
      </c>
      <c r="C314" s="692" t="s">
        <v>1726</v>
      </c>
      <c r="D314" s="757" t="s">
        <v>1727</v>
      </c>
      <c r="E314" s="746">
        <v>33370.0</v>
      </c>
      <c r="F314" s="742">
        <v>29.0</v>
      </c>
      <c r="G314" s="1113">
        <f t="shared" si="1"/>
        <v>32.4630137</v>
      </c>
      <c r="H314" s="749">
        <v>3.5972544E7</v>
      </c>
      <c r="I314" s="693" t="s">
        <v>391</v>
      </c>
      <c r="J314" s="692" t="s">
        <v>1678</v>
      </c>
      <c r="K314" s="692" t="s">
        <v>1728</v>
      </c>
      <c r="L314" s="692" t="s">
        <v>1730</v>
      </c>
      <c r="M314" s="693" t="s">
        <v>1620</v>
      </c>
      <c r="N314" s="692" t="s">
        <v>1729</v>
      </c>
      <c r="O314" s="692" t="s">
        <v>1731</v>
      </c>
      <c r="P314" s="692" t="s">
        <v>1668</v>
      </c>
      <c r="Q314" s="692" t="s">
        <v>63</v>
      </c>
      <c r="R314" s="692" t="s">
        <v>1732</v>
      </c>
      <c r="S314" s="781" t="s">
        <v>1637</v>
      </c>
      <c r="T314" s="692"/>
      <c r="U314" s="788" t="s">
        <v>1733</v>
      </c>
      <c r="V314" s="788" t="s">
        <v>1734</v>
      </c>
      <c r="W314" s="692" t="s">
        <v>1685</v>
      </c>
      <c r="X314" s="692" t="s">
        <v>1735</v>
      </c>
      <c r="Y314" s="693" t="s">
        <v>1708</v>
      </c>
      <c r="Z314" s="693" t="s">
        <v>1736</v>
      </c>
      <c r="AA314" s="692" t="s">
        <v>1737</v>
      </c>
      <c r="AB314" s="686" t="s">
        <v>1627</v>
      </c>
      <c r="AC314" s="686"/>
      <c r="AD314" s="692"/>
      <c r="AE314" s="713" t="s">
        <v>63</v>
      </c>
      <c r="AF314" s="688"/>
      <c r="AG314" s="688">
        <v>44295.0</v>
      </c>
      <c r="AH314" s="744">
        <v>44295.0</v>
      </c>
      <c r="AI314" s="702">
        <f t="shared" si="40"/>
        <v>44340</v>
      </c>
      <c r="AJ314" s="794">
        <f t="shared" si="41"/>
        <v>44386</v>
      </c>
      <c r="AK314" s="678"/>
      <c r="AL314" s="678"/>
      <c r="AM314" s="706"/>
      <c r="AN314" s="701"/>
      <c r="AO314" s="701"/>
      <c r="AP314" s="696"/>
      <c r="AQ314" s="681"/>
      <c r="AR314" s="681"/>
      <c r="AS314" s="681"/>
      <c r="AT314" s="682"/>
      <c r="AU314" s="798"/>
      <c r="AV314" s="1394"/>
      <c r="AW314" s="1394"/>
    </row>
    <row r="315" ht="21.0" customHeight="1">
      <c r="A315" s="1697">
        <v>312.0</v>
      </c>
      <c r="B315" s="787">
        <v>44306.48978704862</v>
      </c>
      <c r="C315" s="692" t="s">
        <v>2268</v>
      </c>
      <c r="D315" s="757" t="s">
        <v>2269</v>
      </c>
      <c r="E315" s="746">
        <v>35354.0</v>
      </c>
      <c r="F315" s="742">
        <v>24.0</v>
      </c>
      <c r="G315" s="1113">
        <f t="shared" si="1"/>
        <v>27.02739726</v>
      </c>
      <c r="H315" s="749">
        <v>3.9909479E7</v>
      </c>
      <c r="I315" s="693" t="s">
        <v>391</v>
      </c>
      <c r="J315" s="692" t="s">
        <v>2270</v>
      </c>
      <c r="K315" s="692" t="s">
        <v>2271</v>
      </c>
      <c r="L315" s="692" t="s">
        <v>2268</v>
      </c>
      <c r="M315" s="693" t="s">
        <v>1620</v>
      </c>
      <c r="N315" s="692" t="s">
        <v>2272</v>
      </c>
      <c r="O315" s="692" t="s">
        <v>2273</v>
      </c>
      <c r="P315" s="692" t="s">
        <v>1680</v>
      </c>
      <c r="Q315" s="692" t="s">
        <v>57</v>
      </c>
      <c r="R315" s="692" t="s">
        <v>2274</v>
      </c>
      <c r="S315" s="781" t="s">
        <v>1651</v>
      </c>
      <c r="T315" s="692"/>
      <c r="U315" s="788" t="s">
        <v>2275</v>
      </c>
      <c r="V315" s="692" t="s">
        <v>2276</v>
      </c>
      <c r="W315" s="692" t="s">
        <v>1685</v>
      </c>
      <c r="X315" s="692" t="s">
        <v>2277</v>
      </c>
      <c r="Y315" s="693" t="s">
        <v>1708</v>
      </c>
      <c r="Z315" s="693" t="s">
        <v>2278</v>
      </c>
      <c r="AA315" s="692" t="s">
        <v>1737</v>
      </c>
      <c r="AB315" s="686" t="s">
        <v>1627</v>
      </c>
      <c r="AC315" s="686"/>
      <c r="AD315" s="686"/>
      <c r="AE315" s="713" t="s">
        <v>2279</v>
      </c>
      <c r="AF315" s="688"/>
      <c r="AG315" s="688">
        <v>44327.0</v>
      </c>
      <c r="AH315" s="744">
        <v>44327.0</v>
      </c>
      <c r="AI315" s="702">
        <f t="shared" si="40"/>
        <v>44373</v>
      </c>
      <c r="AJ315" s="794">
        <f t="shared" si="41"/>
        <v>44419</v>
      </c>
      <c r="AK315" s="678"/>
      <c r="AL315" s="678"/>
      <c r="AM315" s="686"/>
      <c r="AN315" s="686"/>
      <c r="AO315" s="697"/>
      <c r="AP315" s="691"/>
      <c r="AQ315" s="681"/>
      <c r="AR315" s="681"/>
      <c r="AS315" s="681"/>
      <c r="AT315" s="682"/>
      <c r="AU315" s="905"/>
      <c r="AV315" s="1230"/>
      <c r="AW315" s="1230"/>
    </row>
    <row r="316" ht="21.0" customHeight="1">
      <c r="A316" s="1697">
        <v>313.0</v>
      </c>
      <c r="B316" s="787">
        <v>44262.8846940625</v>
      </c>
      <c r="C316" s="692" t="s">
        <v>1846</v>
      </c>
      <c r="D316" s="757" t="s">
        <v>1847</v>
      </c>
      <c r="E316" s="746">
        <v>35005.0</v>
      </c>
      <c r="F316" s="742">
        <v>25.0</v>
      </c>
      <c r="G316" s="1113">
        <f t="shared" si="1"/>
        <v>27.98356164</v>
      </c>
      <c r="H316" s="749">
        <v>3.9352861E7</v>
      </c>
      <c r="I316" s="693" t="s">
        <v>391</v>
      </c>
      <c r="J316" s="692" t="s">
        <v>1848</v>
      </c>
      <c r="K316" s="692" t="s">
        <v>1849</v>
      </c>
      <c r="L316" s="704" t="s">
        <v>1846</v>
      </c>
      <c r="M316" s="693" t="s">
        <v>1620</v>
      </c>
      <c r="N316" s="692" t="s">
        <v>1850</v>
      </c>
      <c r="O316" s="692" t="s">
        <v>1851</v>
      </c>
      <c r="P316" s="692" t="s">
        <v>1668</v>
      </c>
      <c r="Q316" s="692" t="s">
        <v>57</v>
      </c>
      <c r="R316" s="692" t="s">
        <v>1852</v>
      </c>
      <c r="S316" s="796" t="s">
        <v>1651</v>
      </c>
      <c r="T316" s="692"/>
      <c r="U316" s="788" t="s">
        <v>1853</v>
      </c>
      <c r="V316" s="692" t="s">
        <v>1854</v>
      </c>
      <c r="W316" s="692" t="s">
        <v>1662</v>
      </c>
      <c r="X316" s="692" t="s">
        <v>1855</v>
      </c>
      <c r="Y316" s="693" t="s">
        <v>1776</v>
      </c>
      <c r="Z316" s="693" t="s">
        <v>1856</v>
      </c>
      <c r="AA316" s="692" t="s">
        <v>1857</v>
      </c>
      <c r="AB316" s="686" t="s">
        <v>1627</v>
      </c>
      <c r="AC316" s="686"/>
      <c r="AD316" s="692"/>
      <c r="AE316" s="793" t="s">
        <v>1640</v>
      </c>
      <c r="AF316" s="688"/>
      <c r="AG316" s="688">
        <v>44267.0</v>
      </c>
      <c r="AH316" s="744">
        <v>44267.0</v>
      </c>
      <c r="AI316" s="702">
        <f t="shared" si="40"/>
        <v>44313</v>
      </c>
      <c r="AJ316" s="794">
        <f t="shared" si="41"/>
        <v>44359</v>
      </c>
      <c r="AK316" s="678"/>
      <c r="AL316" s="678"/>
      <c r="AM316" s="692"/>
      <c r="AN316" s="686"/>
      <c r="AO316" s="697"/>
      <c r="AP316" s="691"/>
      <c r="AQ316" s="681"/>
      <c r="AR316" s="681"/>
      <c r="AS316" s="681"/>
      <c r="AT316" s="682"/>
      <c r="AU316" s="905"/>
      <c r="AV316" s="1230"/>
      <c r="AW316" s="1230"/>
    </row>
    <row r="317" ht="21.0" customHeight="1">
      <c r="A317" s="1697">
        <v>314.0</v>
      </c>
      <c r="B317" s="787">
        <v>44348.42060006944</v>
      </c>
      <c r="C317" s="692" t="s">
        <v>2545</v>
      </c>
      <c r="D317" s="692" t="s">
        <v>2546</v>
      </c>
      <c r="E317" s="746">
        <v>28615.0</v>
      </c>
      <c r="F317" s="742">
        <v>43.0</v>
      </c>
      <c r="G317" s="1113">
        <f t="shared" si="1"/>
        <v>45.49041096</v>
      </c>
      <c r="H317" s="749">
        <v>2.6588286E7</v>
      </c>
      <c r="I317" s="693" t="s">
        <v>391</v>
      </c>
      <c r="J317" s="692" t="s">
        <v>2547</v>
      </c>
      <c r="K317" s="692">
        <v>1.154596623E9</v>
      </c>
      <c r="L317" s="692" t="s">
        <v>2545</v>
      </c>
      <c r="M317" s="693" t="s">
        <v>1620</v>
      </c>
      <c r="N317" s="692" t="s">
        <v>1877</v>
      </c>
      <c r="O317" s="797" t="s">
        <v>2548</v>
      </c>
      <c r="P317" s="692" t="s">
        <v>1622</v>
      </c>
      <c r="Q317" s="686" t="s">
        <v>59</v>
      </c>
      <c r="R317" s="686" t="s">
        <v>2549</v>
      </c>
      <c r="S317" s="686" t="s">
        <v>1651</v>
      </c>
      <c r="T317" s="686" t="s">
        <v>2525</v>
      </c>
      <c r="U317" s="790" t="s">
        <v>2550</v>
      </c>
      <c r="V317" s="692" t="s">
        <v>1661</v>
      </c>
      <c r="W317" s="692" t="s">
        <v>1662</v>
      </c>
      <c r="X317" s="692" t="s">
        <v>2551</v>
      </c>
      <c r="Y317" s="693" t="s">
        <v>1790</v>
      </c>
      <c r="Z317" s="693">
        <v>1.162119027E9</v>
      </c>
      <c r="AA317" s="692" t="s">
        <v>2552</v>
      </c>
      <c r="AB317" s="692" t="s">
        <v>2517</v>
      </c>
      <c r="AC317" s="692"/>
      <c r="AD317" s="692"/>
      <c r="AE317" s="695" t="s">
        <v>1640</v>
      </c>
      <c r="AF317" s="693"/>
      <c r="AG317" s="688">
        <v>44216.0</v>
      </c>
      <c r="AH317" s="744">
        <v>44355.0</v>
      </c>
      <c r="AI317" s="702">
        <f t="shared" si="40"/>
        <v>44400</v>
      </c>
      <c r="AJ317" s="794">
        <f t="shared" si="41"/>
        <v>44447</v>
      </c>
      <c r="AK317" s="678"/>
      <c r="AL317" s="678"/>
      <c r="AM317" s="692"/>
      <c r="AN317" s="692"/>
      <c r="AO317" s="697"/>
      <c r="AP317" s="693"/>
      <c r="AQ317" s="681"/>
      <c r="AR317" s="681"/>
      <c r="AS317" s="681"/>
      <c r="AT317" s="682"/>
      <c r="AU317" s="905"/>
      <c r="AV317" s="1230"/>
      <c r="AW317" s="1230"/>
    </row>
    <row r="318" ht="21.0" customHeight="1">
      <c r="A318" s="1697">
        <v>315.0</v>
      </c>
      <c r="B318" s="787">
        <v>44186.82827081019</v>
      </c>
      <c r="C318" s="798" t="s">
        <v>5558</v>
      </c>
      <c r="D318" s="799" t="s">
        <v>5559</v>
      </c>
      <c r="E318" s="800">
        <v>35466.0</v>
      </c>
      <c r="F318" s="719">
        <v>23.0</v>
      </c>
      <c r="G318" s="1113">
        <f t="shared" si="1"/>
        <v>26.72054795</v>
      </c>
      <c r="H318" s="699">
        <v>9.4850945E7</v>
      </c>
      <c r="I318" s="719" t="s">
        <v>5953</v>
      </c>
      <c r="J318" s="700" t="s">
        <v>6979</v>
      </c>
      <c r="K318" s="686">
        <v>1.166523682E9</v>
      </c>
      <c r="L318" s="686" t="s">
        <v>5558</v>
      </c>
      <c r="M318" s="719" t="s">
        <v>1646</v>
      </c>
      <c r="O318" s="268"/>
      <c r="P318" s="692" t="s">
        <v>5564</v>
      </c>
      <c r="Q318" s="700"/>
      <c r="R318" s="697"/>
      <c r="S318" s="692"/>
      <c r="T318" s="692"/>
      <c r="U318" s="801" t="s">
        <v>5565</v>
      </c>
      <c r="V318" s="790"/>
      <c r="W318" s="802"/>
      <c r="X318" s="268"/>
      <c r="Y318" s="268"/>
      <c r="Z318" s="693" t="s">
        <v>5668</v>
      </c>
      <c r="AA318" s="686"/>
      <c r="AB318" s="686"/>
      <c r="AC318" s="686"/>
      <c r="AD318" s="686"/>
      <c r="AE318" s="803" t="s">
        <v>6958</v>
      </c>
      <c r="AF318" s="696" t="s">
        <v>5563</v>
      </c>
      <c r="AG318" s="691"/>
      <c r="AH318" s="702">
        <v>44207.0</v>
      </c>
      <c r="AI318" s="794">
        <f t="shared" si="40"/>
        <v>44253</v>
      </c>
      <c r="AJ318" s="794">
        <f t="shared" si="41"/>
        <v>44297</v>
      </c>
      <c r="AK318" s="678"/>
      <c r="AL318" s="678"/>
      <c r="AM318" s="686"/>
      <c r="AN318" s="697"/>
      <c r="AO318" s="697"/>
      <c r="AP318" s="693"/>
      <c r="AQ318" s="681"/>
      <c r="AR318" s="681"/>
      <c r="AS318" s="681"/>
      <c r="AT318" s="682"/>
      <c r="AU318" s="905"/>
      <c r="AV318" s="1230"/>
      <c r="AW318" s="1230"/>
    </row>
    <row r="319" ht="21.0" customHeight="1">
      <c r="A319" s="1697">
        <v>316.0</v>
      </c>
      <c r="B319" s="685"/>
      <c r="C319" s="804" t="s">
        <v>5650</v>
      </c>
      <c r="D319" s="805" t="s">
        <v>5651</v>
      </c>
      <c r="E319" s="806">
        <v>36040.0</v>
      </c>
      <c r="F319" s="719" t="s">
        <v>2587</v>
      </c>
      <c r="G319" s="1113">
        <f t="shared" si="1"/>
        <v>25.14794521</v>
      </c>
      <c r="H319" s="684">
        <v>4.1472723E7</v>
      </c>
      <c r="I319" s="691" t="s">
        <v>391</v>
      </c>
      <c r="J319" s="687" t="s">
        <v>5652</v>
      </c>
      <c r="K319" s="690">
        <v>1.137661007E9</v>
      </c>
      <c r="L319" s="690" t="s">
        <v>5650</v>
      </c>
      <c r="M319" s="693" t="s">
        <v>1620</v>
      </c>
      <c r="N319" s="694" t="s">
        <v>6980</v>
      </c>
      <c r="O319" s="268"/>
      <c r="P319" s="774" t="s">
        <v>5655</v>
      </c>
      <c r="Q319" s="807"/>
      <c r="R319" s="807"/>
      <c r="S319" s="701"/>
      <c r="T319" s="789"/>
      <c r="U319" s="808" t="s">
        <v>5657</v>
      </c>
      <c r="V319" s="809"/>
      <c r="W319" s="693"/>
      <c r="X319" s="268"/>
      <c r="Y319" s="268"/>
      <c r="Z319" s="755" t="s">
        <v>5659</v>
      </c>
      <c r="AA319" s="690"/>
      <c r="AB319" s="686"/>
      <c r="AC319" s="686"/>
      <c r="AD319" s="686"/>
      <c r="AE319" s="803" t="s">
        <v>395</v>
      </c>
      <c r="AF319" s="792" t="s">
        <v>5654</v>
      </c>
      <c r="AG319" s="691"/>
      <c r="AH319" s="709"/>
      <c r="AI319" s="709"/>
      <c r="AJ319" s="709"/>
      <c r="AK319" s="678"/>
      <c r="AL319" s="678"/>
      <c r="AM319" s="686"/>
      <c r="AN319" s="697"/>
      <c r="AO319" s="697"/>
      <c r="AP319" s="693"/>
      <c r="AQ319" s="681"/>
      <c r="AR319" s="681"/>
      <c r="AS319" s="681"/>
      <c r="AT319" s="682"/>
      <c r="AU319" s="905"/>
      <c r="AV319" s="1230"/>
      <c r="AW319" s="1230"/>
    </row>
    <row r="320" ht="21.0" customHeight="1">
      <c r="A320" s="1697">
        <v>317.0</v>
      </c>
      <c r="B320" s="787">
        <v>44222.45395844907</v>
      </c>
      <c r="C320" s="804" t="s">
        <v>5660</v>
      </c>
      <c r="D320" s="805" t="s">
        <v>5661</v>
      </c>
      <c r="E320" s="806">
        <v>34668.0</v>
      </c>
      <c r="F320" s="719" t="s">
        <v>2587</v>
      </c>
      <c r="G320" s="1113">
        <f t="shared" si="1"/>
        <v>28.90684932</v>
      </c>
      <c r="H320" s="684">
        <v>3.862518E7</v>
      </c>
      <c r="I320" s="691" t="s">
        <v>391</v>
      </c>
      <c r="J320" s="687" t="s">
        <v>5662</v>
      </c>
      <c r="K320" s="690">
        <v>1.169061182E9</v>
      </c>
      <c r="L320" s="690" t="s">
        <v>5660</v>
      </c>
      <c r="M320" s="693" t="s">
        <v>1620</v>
      </c>
      <c r="N320" s="694" t="s">
        <v>6981</v>
      </c>
      <c r="O320" s="268"/>
      <c r="P320" s="774" t="s">
        <v>5664</v>
      </c>
      <c r="Q320" s="807"/>
      <c r="R320" s="807"/>
      <c r="S320" s="701"/>
      <c r="T320" s="789"/>
      <c r="U320" s="808" t="s">
        <v>5665</v>
      </c>
      <c r="V320" s="809"/>
      <c r="W320" s="810"/>
      <c r="X320" s="268"/>
      <c r="Y320" s="268"/>
      <c r="Z320" s="755" t="s">
        <v>5668</v>
      </c>
      <c r="AA320" s="690"/>
      <c r="AB320" s="686"/>
      <c r="AC320" s="686"/>
      <c r="AD320" s="686"/>
      <c r="AE320" s="803" t="s">
        <v>397</v>
      </c>
      <c r="AF320" s="792" t="s">
        <v>5563</v>
      </c>
      <c r="AG320" s="691"/>
      <c r="AH320" s="709"/>
      <c r="AI320" s="709"/>
      <c r="AJ320" s="709"/>
      <c r="AK320" s="678"/>
      <c r="AL320" s="678"/>
      <c r="AM320" s="686"/>
      <c r="AN320" s="697"/>
      <c r="AO320" s="697"/>
      <c r="AP320" s="693"/>
      <c r="AQ320" s="681"/>
      <c r="AR320" s="681"/>
      <c r="AS320" s="681"/>
      <c r="AT320" s="682"/>
      <c r="AU320" s="905"/>
      <c r="AV320" s="1230"/>
      <c r="AW320" s="1230"/>
    </row>
    <row r="321" ht="21.0" customHeight="1">
      <c r="A321" s="1697">
        <v>318.0</v>
      </c>
      <c r="B321" s="787"/>
      <c r="C321" s="811" t="s">
        <v>5639</v>
      </c>
      <c r="D321" s="812" t="s">
        <v>5640</v>
      </c>
      <c r="E321" s="806">
        <v>35513.0</v>
      </c>
      <c r="F321" s="719" t="s">
        <v>2587</v>
      </c>
      <c r="G321" s="1113">
        <f t="shared" si="1"/>
        <v>26.59178082</v>
      </c>
      <c r="H321" s="773">
        <v>4.0242256E7</v>
      </c>
      <c r="I321" s="755" t="s">
        <v>391</v>
      </c>
      <c r="J321" s="741" t="s">
        <v>5641</v>
      </c>
      <c r="K321" s="774">
        <v>1.124577716E9</v>
      </c>
      <c r="L321" s="774" t="s">
        <v>5639</v>
      </c>
      <c r="M321" s="693" t="s">
        <v>1620</v>
      </c>
      <c r="N321" s="775" t="s">
        <v>6969</v>
      </c>
      <c r="O321" s="268"/>
      <c r="P321" s="774" t="s">
        <v>5644</v>
      </c>
      <c r="Q321" s="807"/>
      <c r="R321" s="807"/>
      <c r="S321" s="701"/>
      <c r="T321" s="789"/>
      <c r="U321" s="808" t="s">
        <v>5645</v>
      </c>
      <c r="V321" s="813"/>
      <c r="W321" s="810"/>
      <c r="X321" s="268"/>
      <c r="Y321" s="268"/>
      <c r="Z321" s="755" t="s">
        <v>5648</v>
      </c>
      <c r="AA321" s="690"/>
      <c r="AB321" s="686"/>
      <c r="AC321" s="686"/>
      <c r="AD321" s="686"/>
      <c r="AE321" s="814" t="s">
        <v>393</v>
      </c>
      <c r="AF321" s="756" t="s">
        <v>5643</v>
      </c>
      <c r="AG321" s="691"/>
      <c r="AH321" s="709"/>
      <c r="AI321" s="709"/>
      <c r="AJ321" s="709"/>
      <c r="AK321" s="678"/>
      <c r="AL321" s="678"/>
      <c r="AM321" s="686"/>
      <c r="AN321" s="686"/>
      <c r="AO321" s="697"/>
      <c r="AP321" s="691"/>
      <c r="AQ321" s="681"/>
      <c r="AR321" s="681"/>
      <c r="AS321" s="681"/>
      <c r="AT321" s="682"/>
      <c r="AU321" s="798"/>
      <c r="AV321" s="1394"/>
      <c r="AW321" s="1394"/>
    </row>
    <row r="322" ht="21.0" customHeight="1">
      <c r="A322" s="1697">
        <v>319.0</v>
      </c>
      <c r="B322" s="815">
        <v>44353.81026445601</v>
      </c>
      <c r="C322" s="811" t="s">
        <v>2726</v>
      </c>
      <c r="D322" s="812" t="s">
        <v>2727</v>
      </c>
      <c r="E322" s="816">
        <v>32804.0</v>
      </c>
      <c r="F322" s="719" t="s">
        <v>2587</v>
      </c>
      <c r="G322" s="1113">
        <f t="shared" si="1"/>
        <v>34.01369863</v>
      </c>
      <c r="H322" s="773">
        <v>3.4833427E7</v>
      </c>
      <c r="I322" s="693" t="s">
        <v>391</v>
      </c>
      <c r="J322" s="741" t="s">
        <v>2728</v>
      </c>
      <c r="K322" s="774" t="s">
        <v>2729</v>
      </c>
      <c r="L322" s="774" t="s">
        <v>2726</v>
      </c>
      <c r="M322" s="693" t="s">
        <v>1620</v>
      </c>
      <c r="N322" s="775" t="s">
        <v>2730</v>
      </c>
      <c r="O322" s="774"/>
      <c r="P322" s="687"/>
      <c r="Q322" s="807"/>
      <c r="R322" s="807"/>
      <c r="S322" s="722"/>
      <c r="T322" s="817"/>
      <c r="U322" s="686"/>
      <c r="V322" s="692"/>
      <c r="W322" s="692"/>
      <c r="X322" s="692"/>
      <c r="Y322" s="689"/>
      <c r="Z322" s="737"/>
      <c r="AA322" s="774"/>
      <c r="AB322" s="692"/>
      <c r="AC322" s="692"/>
      <c r="AD322" s="692"/>
      <c r="AE322" s="713"/>
      <c r="AF322" s="709"/>
      <c r="AG322" s="691"/>
      <c r="AH322" s="709"/>
      <c r="AI322" s="709"/>
      <c r="AJ322" s="709"/>
      <c r="AK322" s="678"/>
      <c r="AL322" s="678"/>
      <c r="AM322" s="686"/>
      <c r="AN322" s="686"/>
      <c r="AO322" s="697"/>
      <c r="AP322" s="691"/>
      <c r="AQ322" s="681"/>
      <c r="AR322" s="681"/>
      <c r="AS322" s="681"/>
      <c r="AT322" s="682"/>
      <c r="AU322" s="798"/>
      <c r="AV322" s="1394"/>
      <c r="AW322" s="1394"/>
    </row>
    <row r="323" ht="21.0" customHeight="1">
      <c r="A323" s="1697">
        <v>320.0</v>
      </c>
      <c r="B323" s="787">
        <v>44351.53402457176</v>
      </c>
      <c r="C323" s="818" t="s">
        <v>2676</v>
      </c>
      <c r="D323" s="819" t="s">
        <v>2677</v>
      </c>
      <c r="E323" s="820">
        <v>36535.0</v>
      </c>
      <c r="F323" s="719" t="s">
        <v>2587</v>
      </c>
      <c r="G323" s="1113">
        <f t="shared" si="1"/>
        <v>23.79178082</v>
      </c>
      <c r="H323" s="699">
        <v>4.1987964E7</v>
      </c>
      <c r="I323" s="691" t="s">
        <v>391</v>
      </c>
      <c r="J323" s="757" t="s">
        <v>2678</v>
      </c>
      <c r="K323" s="692">
        <v>1.134918538E9</v>
      </c>
      <c r="L323" s="686" t="s">
        <v>2676</v>
      </c>
      <c r="M323" s="693" t="s">
        <v>1620</v>
      </c>
      <c r="N323" s="703" t="s">
        <v>2679</v>
      </c>
      <c r="O323" s="686"/>
      <c r="P323" s="700"/>
      <c r="Q323" s="707"/>
      <c r="R323" s="707"/>
      <c r="S323" s="701"/>
      <c r="T323" s="789"/>
      <c r="U323" s="686"/>
      <c r="V323" s="686"/>
      <c r="W323" s="686"/>
      <c r="X323" s="692"/>
      <c r="Y323" s="821"/>
      <c r="Z323" s="719"/>
      <c r="AA323" s="692"/>
      <c r="AB323" s="692"/>
      <c r="AC323" s="692"/>
      <c r="AD323" s="692"/>
      <c r="AE323" s="713"/>
      <c r="AF323" s="691"/>
      <c r="AG323" s="691"/>
      <c r="AH323" s="709"/>
      <c r="AI323" s="709"/>
      <c r="AJ323" s="709"/>
      <c r="AK323" s="678"/>
      <c r="AL323" s="678"/>
      <c r="AM323" s="686"/>
      <c r="AN323" s="686"/>
      <c r="AO323" s="697"/>
      <c r="AP323" s="691"/>
      <c r="AQ323" s="681"/>
      <c r="AR323" s="681"/>
      <c r="AS323" s="681"/>
      <c r="AT323" s="682"/>
      <c r="AU323" s="798"/>
      <c r="AV323" s="1394"/>
      <c r="AW323" s="1394"/>
    </row>
    <row r="324" ht="21.0" customHeight="1">
      <c r="A324" s="1696">
        <v>321.0</v>
      </c>
      <c r="B324" s="822">
        <v>44315.864556712964</v>
      </c>
      <c r="C324" s="706" t="s">
        <v>2337</v>
      </c>
      <c r="D324" s="706" t="s">
        <v>2338</v>
      </c>
      <c r="E324" s="794">
        <v>32043.0</v>
      </c>
      <c r="F324" s="778">
        <v>33.0</v>
      </c>
      <c r="G324" s="1113">
        <f t="shared" si="1"/>
        <v>36.09863014</v>
      </c>
      <c r="H324" s="777">
        <v>3.3267318E7</v>
      </c>
      <c r="I324" s="709" t="s">
        <v>391</v>
      </c>
      <c r="J324" s="706" t="s">
        <v>2339</v>
      </c>
      <c r="K324" s="706" t="s">
        <v>2340</v>
      </c>
      <c r="L324" s="706" t="s">
        <v>2337</v>
      </c>
      <c r="M324" s="709" t="s">
        <v>1620</v>
      </c>
      <c r="N324" s="706" t="s">
        <v>2341</v>
      </c>
      <c r="O324" s="706" t="s">
        <v>2342</v>
      </c>
      <c r="P324" s="706" t="s">
        <v>1668</v>
      </c>
      <c r="Q324" s="706" t="s">
        <v>57</v>
      </c>
      <c r="R324" s="706" t="s">
        <v>2343</v>
      </c>
      <c r="S324" s="823" t="s">
        <v>2344</v>
      </c>
      <c r="T324" s="706"/>
      <c r="U324" s="824" t="s">
        <v>2345</v>
      </c>
      <c r="V324" s="706" t="s">
        <v>1747</v>
      </c>
      <c r="W324" s="706" t="s">
        <v>2346</v>
      </c>
      <c r="X324" s="706" t="s">
        <v>2347</v>
      </c>
      <c r="Y324" s="709" t="s">
        <v>1915</v>
      </c>
      <c r="Z324" s="709" t="s">
        <v>2348</v>
      </c>
      <c r="AA324" s="706" t="s">
        <v>1637</v>
      </c>
      <c r="AB324" s="706" t="s">
        <v>2074</v>
      </c>
      <c r="AC324" s="706"/>
      <c r="AD324" s="706"/>
      <c r="AE324" s="793"/>
      <c r="AF324" s="709"/>
      <c r="AG324" s="709"/>
      <c r="AH324" s="702"/>
      <c r="AI324" s="709"/>
      <c r="AJ324" s="825">
        <v>44733.0</v>
      </c>
      <c r="AK324" s="678"/>
      <c r="AL324" s="678"/>
      <c r="AM324" s="706"/>
      <c r="AN324" s="706"/>
      <c r="AO324" s="701"/>
      <c r="AP324" s="696"/>
      <c r="AQ324" s="681"/>
      <c r="AR324" s="681"/>
      <c r="AS324" s="681"/>
      <c r="AT324" s="682"/>
      <c r="AU324" s="1700"/>
      <c r="AV324" s="1701"/>
      <c r="AW324" s="1701"/>
    </row>
    <row r="325" ht="21.0" customHeight="1">
      <c r="A325" s="1697">
        <v>322.0</v>
      </c>
      <c r="B325" s="787">
        <v>44257.57292315972</v>
      </c>
      <c r="C325" s="692" t="s">
        <v>1713</v>
      </c>
      <c r="D325" s="692" t="s">
        <v>1714</v>
      </c>
      <c r="E325" s="746">
        <v>36003.0</v>
      </c>
      <c r="F325" s="742">
        <v>22.0</v>
      </c>
      <c r="G325" s="1113">
        <f t="shared" si="1"/>
        <v>25.24931507</v>
      </c>
      <c r="H325" s="749">
        <v>4.147178E7</v>
      </c>
      <c r="I325" s="693" t="s">
        <v>391</v>
      </c>
      <c r="J325" s="692" t="s">
        <v>1678</v>
      </c>
      <c r="K325" s="692" t="s">
        <v>1715</v>
      </c>
      <c r="L325" s="692" t="s">
        <v>1713</v>
      </c>
      <c r="M325" s="693" t="s">
        <v>1620</v>
      </c>
      <c r="N325" s="692" t="s">
        <v>1716</v>
      </c>
      <c r="O325" s="692" t="s">
        <v>1717</v>
      </c>
      <c r="P325" s="692" t="s">
        <v>1680</v>
      </c>
      <c r="Q325" s="692" t="s">
        <v>63</v>
      </c>
      <c r="R325" s="692" t="s">
        <v>1718</v>
      </c>
      <c r="S325" s="692" t="s">
        <v>1719</v>
      </c>
      <c r="T325" s="686"/>
      <c r="U325" s="788" t="s">
        <v>1720</v>
      </c>
      <c r="V325" s="692" t="s">
        <v>1721</v>
      </c>
      <c r="W325" s="692" t="s">
        <v>1662</v>
      </c>
      <c r="X325" s="692" t="s">
        <v>1722</v>
      </c>
      <c r="Y325" s="693" t="s">
        <v>1723</v>
      </c>
      <c r="Z325" s="693" t="s">
        <v>1724</v>
      </c>
      <c r="AA325" s="692" t="s">
        <v>1725</v>
      </c>
      <c r="AB325" s="796" t="s">
        <v>1627</v>
      </c>
      <c r="AC325" s="692"/>
      <c r="AD325" s="700"/>
      <c r="AE325" s="743" t="s">
        <v>63</v>
      </c>
      <c r="AF325" s="688"/>
      <c r="AG325" s="688">
        <v>44295.0</v>
      </c>
      <c r="AH325" s="744">
        <v>44295.0</v>
      </c>
      <c r="AI325" s="702">
        <f t="shared" ref="AI325:AI346" si="42">DATE(YEAR(AH325),MONTH(AH325)+1,DAY(AH325)+15)</f>
        <v>44340</v>
      </c>
      <c r="AJ325" s="794">
        <f t="shared" ref="AJ325:AJ346" si="43">DATE(YEAR(AH325),MONTH(AH325)+3,DAY(AH325))</f>
        <v>44386</v>
      </c>
      <c r="AK325" s="678"/>
      <c r="AL325" s="678"/>
      <c r="AM325" s="692"/>
      <c r="AN325" s="692"/>
      <c r="AO325" s="692"/>
      <c r="AP325" s="693"/>
      <c r="AQ325" s="681"/>
      <c r="AR325" s="681"/>
      <c r="AS325" s="681"/>
      <c r="AT325" s="682"/>
      <c r="AU325" s="905"/>
      <c r="AV325" s="1230"/>
      <c r="AW325" s="1230"/>
    </row>
    <row r="326" ht="21.0" customHeight="1">
      <c r="A326" s="1697">
        <v>323.0</v>
      </c>
      <c r="B326" s="787">
        <v>44259.60480729167</v>
      </c>
      <c r="C326" s="692" t="s">
        <v>1738</v>
      </c>
      <c r="D326" s="692" t="s">
        <v>1739</v>
      </c>
      <c r="E326" s="746">
        <v>35003.0</v>
      </c>
      <c r="F326" s="742">
        <v>25.0</v>
      </c>
      <c r="G326" s="1113">
        <f t="shared" si="1"/>
        <v>27.9890411</v>
      </c>
      <c r="H326" s="749">
        <v>3.9287357E7</v>
      </c>
      <c r="I326" s="693" t="s">
        <v>391</v>
      </c>
      <c r="J326" s="692" t="s">
        <v>1741</v>
      </c>
      <c r="K326" s="692">
        <v>1.130232765E9</v>
      </c>
      <c r="L326" s="704" t="s">
        <v>1743</v>
      </c>
      <c r="M326" s="693" t="s">
        <v>1646</v>
      </c>
      <c r="N326" s="692" t="s">
        <v>1742</v>
      </c>
      <c r="O326" s="692" t="s">
        <v>1744</v>
      </c>
      <c r="P326" s="692" t="s">
        <v>1680</v>
      </c>
      <c r="Q326" s="692" t="s">
        <v>57</v>
      </c>
      <c r="R326" s="692" t="s">
        <v>1745</v>
      </c>
      <c r="S326" s="692" t="s">
        <v>1637</v>
      </c>
      <c r="T326" s="686"/>
      <c r="U326" s="788" t="s">
        <v>1746</v>
      </c>
      <c r="V326" s="692" t="s">
        <v>1747</v>
      </c>
      <c r="W326" s="692" t="s">
        <v>1685</v>
      </c>
      <c r="X326" s="692" t="s">
        <v>1748</v>
      </c>
      <c r="Y326" s="693" t="s">
        <v>1749</v>
      </c>
      <c r="Z326" s="693" t="s">
        <v>1750</v>
      </c>
      <c r="AA326" s="692" t="s">
        <v>1751</v>
      </c>
      <c r="AB326" s="796" t="s">
        <v>1627</v>
      </c>
      <c r="AC326" s="692"/>
      <c r="AD326" s="700"/>
      <c r="AE326" s="743" t="s">
        <v>1752</v>
      </c>
      <c r="AF326" s="688"/>
      <c r="AG326" s="688">
        <v>44267.0</v>
      </c>
      <c r="AH326" s="744">
        <v>44267.0</v>
      </c>
      <c r="AI326" s="702">
        <f t="shared" si="42"/>
        <v>44313</v>
      </c>
      <c r="AJ326" s="794">
        <f t="shared" si="43"/>
        <v>44359</v>
      </c>
      <c r="AK326" s="678"/>
      <c r="AL326" s="678"/>
      <c r="AM326" s="686"/>
      <c r="AN326" s="686"/>
      <c r="AO326" s="686"/>
      <c r="AP326" s="693"/>
      <c r="AQ326" s="681"/>
      <c r="AR326" s="681"/>
      <c r="AS326" s="681"/>
      <c r="AT326" s="682"/>
      <c r="AU326" s="905"/>
      <c r="AV326" s="1230"/>
      <c r="AW326" s="1230"/>
    </row>
    <row r="327" ht="21.0" customHeight="1">
      <c r="A327" s="1697">
        <v>324.0</v>
      </c>
      <c r="B327" s="787">
        <v>44259.62810930556</v>
      </c>
      <c r="C327" s="692" t="s">
        <v>1753</v>
      </c>
      <c r="D327" s="692" t="s">
        <v>1754</v>
      </c>
      <c r="E327" s="746">
        <v>36304.0</v>
      </c>
      <c r="F327" s="742">
        <v>21.0</v>
      </c>
      <c r="G327" s="1113">
        <f t="shared" si="1"/>
        <v>24.42465753</v>
      </c>
      <c r="H327" s="827">
        <v>4.1130549E7</v>
      </c>
      <c r="I327" s="693" t="s">
        <v>391</v>
      </c>
      <c r="J327" s="692" t="s">
        <v>1756</v>
      </c>
      <c r="K327" s="692">
        <v>1.155014672E9</v>
      </c>
      <c r="L327" s="704" t="s">
        <v>1758</v>
      </c>
      <c r="M327" s="693" t="s">
        <v>1646</v>
      </c>
      <c r="N327" s="692" t="s">
        <v>1757</v>
      </c>
      <c r="O327" s="692" t="s">
        <v>1759</v>
      </c>
      <c r="P327" s="692" t="s">
        <v>1668</v>
      </c>
      <c r="Q327" s="692" t="s">
        <v>63</v>
      </c>
      <c r="R327" s="692" t="s">
        <v>1760</v>
      </c>
      <c r="S327" s="692" t="s">
        <v>1761</v>
      </c>
      <c r="T327" s="686"/>
      <c r="U327" s="788" t="s">
        <v>1762</v>
      </c>
      <c r="V327" s="692" t="s">
        <v>1763</v>
      </c>
      <c r="W327" s="692" t="s">
        <v>1685</v>
      </c>
      <c r="X327" s="692" t="s">
        <v>1764</v>
      </c>
      <c r="Y327" s="693" t="s">
        <v>1708</v>
      </c>
      <c r="Z327" s="693">
        <v>1.155014672E9</v>
      </c>
      <c r="AA327" s="692" t="s">
        <v>1765</v>
      </c>
      <c r="AB327" s="796" t="s">
        <v>1627</v>
      </c>
      <c r="AC327" s="692"/>
      <c r="AD327" s="700"/>
      <c r="AE327" s="761" t="s">
        <v>1628</v>
      </c>
      <c r="AF327" s="688"/>
      <c r="AG327" s="688">
        <v>44267.0</v>
      </c>
      <c r="AH327" s="744">
        <v>44391.0</v>
      </c>
      <c r="AI327" s="702">
        <f t="shared" si="42"/>
        <v>44437</v>
      </c>
      <c r="AJ327" s="794">
        <f t="shared" si="43"/>
        <v>44483</v>
      </c>
      <c r="AK327" s="678"/>
      <c r="AL327" s="678"/>
      <c r="AM327" s="686"/>
      <c r="AN327" s="686"/>
      <c r="AO327" s="686"/>
      <c r="AP327" s="693"/>
      <c r="AQ327" s="681"/>
      <c r="AR327" s="681"/>
      <c r="AS327" s="681"/>
      <c r="AT327" s="682"/>
      <c r="AU327" s="905"/>
      <c r="AV327" s="1230"/>
      <c r="AW327" s="1230"/>
    </row>
    <row r="328" ht="21.0" customHeight="1">
      <c r="A328" s="1697">
        <v>325.0</v>
      </c>
      <c r="B328" s="787">
        <v>44259.852550474534</v>
      </c>
      <c r="C328" s="692" t="s">
        <v>1793</v>
      </c>
      <c r="D328" s="692" t="s">
        <v>1794</v>
      </c>
      <c r="E328" s="746">
        <v>34687.0</v>
      </c>
      <c r="F328" s="742">
        <v>26.0</v>
      </c>
      <c r="G328" s="1113">
        <f t="shared" si="1"/>
        <v>28.85479452</v>
      </c>
      <c r="H328" s="827">
        <v>3.8483368E7</v>
      </c>
      <c r="I328" s="693" t="s">
        <v>391</v>
      </c>
      <c r="J328" s="692" t="s">
        <v>1795</v>
      </c>
      <c r="K328" s="692" t="s">
        <v>1796</v>
      </c>
      <c r="L328" s="704" t="s">
        <v>1793</v>
      </c>
      <c r="M328" s="693" t="s">
        <v>1620</v>
      </c>
      <c r="N328" s="692" t="s">
        <v>1797</v>
      </c>
      <c r="O328" s="692" t="s">
        <v>1798</v>
      </c>
      <c r="P328" s="692" t="s">
        <v>1622</v>
      </c>
      <c r="Q328" s="692" t="s">
        <v>59</v>
      </c>
      <c r="R328" s="692" t="s">
        <v>1799</v>
      </c>
      <c r="S328" s="692" t="s">
        <v>1637</v>
      </c>
      <c r="T328" s="686"/>
      <c r="U328" s="788" t="s">
        <v>1800</v>
      </c>
      <c r="V328" s="692" t="s">
        <v>1747</v>
      </c>
      <c r="W328" s="692" t="s">
        <v>1801</v>
      </c>
      <c r="X328" s="692" t="s">
        <v>1802</v>
      </c>
      <c r="Y328" s="693" t="s">
        <v>1803</v>
      </c>
      <c r="Z328" s="693" t="s">
        <v>1804</v>
      </c>
      <c r="AA328" s="692" t="s">
        <v>1805</v>
      </c>
      <c r="AB328" s="796" t="s">
        <v>1627</v>
      </c>
      <c r="AC328" s="686"/>
      <c r="AD328" s="700"/>
      <c r="AE328" s="761" t="s">
        <v>1640</v>
      </c>
      <c r="AF328" s="688"/>
      <c r="AG328" s="688">
        <v>44267.0</v>
      </c>
      <c r="AH328" s="744">
        <v>44267.0</v>
      </c>
      <c r="AI328" s="702">
        <f t="shared" si="42"/>
        <v>44313</v>
      </c>
      <c r="AJ328" s="794">
        <f t="shared" si="43"/>
        <v>44359</v>
      </c>
      <c r="AK328" s="678"/>
      <c r="AL328" s="678"/>
      <c r="AM328" s="692"/>
      <c r="AN328" s="692"/>
      <c r="AO328" s="686"/>
      <c r="AP328" s="693"/>
      <c r="AQ328" s="681"/>
      <c r="AR328" s="681"/>
      <c r="AS328" s="681"/>
      <c r="AT328" s="682"/>
      <c r="AU328" s="905"/>
      <c r="AV328" s="1230"/>
      <c r="AW328" s="1230"/>
    </row>
    <row r="329" ht="21.0" customHeight="1">
      <c r="A329" s="1697">
        <v>326.0</v>
      </c>
      <c r="B329" s="787">
        <v>44259.858755486115</v>
      </c>
      <c r="C329" s="692" t="s">
        <v>1806</v>
      </c>
      <c r="D329" s="692" t="s">
        <v>1807</v>
      </c>
      <c r="E329" s="746">
        <v>32819.0</v>
      </c>
      <c r="F329" s="742">
        <v>31.0</v>
      </c>
      <c r="G329" s="1113">
        <f t="shared" si="1"/>
        <v>33.97260274</v>
      </c>
      <c r="H329" s="827">
        <v>3.46741E7</v>
      </c>
      <c r="I329" s="693" t="s">
        <v>391</v>
      </c>
      <c r="J329" s="692" t="s">
        <v>1809</v>
      </c>
      <c r="K329" s="692" t="s">
        <v>1810</v>
      </c>
      <c r="L329" s="704" t="s">
        <v>1806</v>
      </c>
      <c r="M329" s="693" t="s">
        <v>1620</v>
      </c>
      <c r="N329" s="692" t="s">
        <v>1811</v>
      </c>
      <c r="O329" s="692" t="s">
        <v>1812</v>
      </c>
      <c r="P329" s="692" t="s">
        <v>1622</v>
      </c>
      <c r="Q329" s="692" t="s">
        <v>57</v>
      </c>
      <c r="R329" s="692" t="s">
        <v>1813</v>
      </c>
      <c r="S329" s="692" t="s">
        <v>1814</v>
      </c>
      <c r="T329" s="692"/>
      <c r="U329" s="788" t="s">
        <v>1815</v>
      </c>
      <c r="V329" s="692" t="s">
        <v>1816</v>
      </c>
      <c r="W329" s="692" t="s">
        <v>1662</v>
      </c>
      <c r="X329" s="692" t="s">
        <v>1817</v>
      </c>
      <c r="Y329" s="693" t="s">
        <v>1818</v>
      </c>
      <c r="Z329" s="693" t="s">
        <v>1819</v>
      </c>
      <c r="AA329" s="692" t="s">
        <v>1805</v>
      </c>
      <c r="AB329" s="796" t="s">
        <v>1627</v>
      </c>
      <c r="AC329" s="686"/>
      <c r="AD329" s="700"/>
      <c r="AE329" s="761" t="s">
        <v>1640</v>
      </c>
      <c r="AF329" s="688"/>
      <c r="AG329" s="688">
        <v>44267.0</v>
      </c>
      <c r="AH329" s="744">
        <v>44267.0</v>
      </c>
      <c r="AI329" s="702">
        <f t="shared" si="42"/>
        <v>44313</v>
      </c>
      <c r="AJ329" s="794">
        <f t="shared" si="43"/>
        <v>44359</v>
      </c>
      <c r="AK329" s="678"/>
      <c r="AL329" s="678"/>
      <c r="AM329" s="692"/>
      <c r="AN329" s="692"/>
      <c r="AO329" s="692"/>
      <c r="AP329" s="693"/>
      <c r="AQ329" s="681"/>
      <c r="AR329" s="681"/>
      <c r="AS329" s="681"/>
      <c r="AT329" s="682"/>
      <c r="AU329" s="905"/>
      <c r="AV329" s="1230"/>
      <c r="AW329" s="1230"/>
    </row>
    <row r="330" ht="21.0" customHeight="1">
      <c r="A330" s="1697">
        <v>327.0</v>
      </c>
      <c r="B330" s="787">
        <v>44260.88104057871</v>
      </c>
      <c r="C330" s="692" t="s">
        <v>1835</v>
      </c>
      <c r="D330" s="692" t="s">
        <v>1836</v>
      </c>
      <c r="E330" s="746">
        <v>37707.0</v>
      </c>
      <c r="F330" s="742">
        <v>17.0</v>
      </c>
      <c r="G330" s="1113">
        <f t="shared" si="1"/>
        <v>20.58082192</v>
      </c>
      <c r="H330" s="749">
        <v>4.4237395E7</v>
      </c>
      <c r="I330" s="693" t="s">
        <v>391</v>
      </c>
      <c r="J330" s="692" t="s">
        <v>1837</v>
      </c>
      <c r="K330" s="692" t="s">
        <v>1838</v>
      </c>
      <c r="L330" s="704" t="s">
        <v>1840</v>
      </c>
      <c r="M330" s="693" t="s">
        <v>1620</v>
      </c>
      <c r="N330" s="692" t="s">
        <v>1839</v>
      </c>
      <c r="O330" s="692" t="s">
        <v>1841</v>
      </c>
      <c r="P330" s="692" t="s">
        <v>1622</v>
      </c>
      <c r="Q330" s="692" t="s">
        <v>63</v>
      </c>
      <c r="R330" s="692" t="s">
        <v>1842</v>
      </c>
      <c r="S330" s="692" t="s">
        <v>1842</v>
      </c>
      <c r="T330" s="686"/>
      <c r="U330" s="788" t="s">
        <v>1843</v>
      </c>
      <c r="V330" s="692" t="s">
        <v>1661</v>
      </c>
      <c r="W330" s="692" t="s">
        <v>1662</v>
      </c>
      <c r="X330" s="692" t="s">
        <v>1844</v>
      </c>
      <c r="Y330" s="693" t="s">
        <v>1831</v>
      </c>
      <c r="Z330" s="693" t="s">
        <v>1845</v>
      </c>
      <c r="AA330" s="692" t="s">
        <v>1792</v>
      </c>
      <c r="AB330" s="796" t="s">
        <v>1627</v>
      </c>
      <c r="AC330" s="686"/>
      <c r="AD330" s="700"/>
      <c r="AE330" s="761" t="s">
        <v>1640</v>
      </c>
      <c r="AF330" s="688"/>
      <c r="AG330" s="688">
        <v>44267.0</v>
      </c>
      <c r="AH330" s="744">
        <v>44370.0</v>
      </c>
      <c r="AI330" s="702">
        <f t="shared" si="42"/>
        <v>44415</v>
      </c>
      <c r="AJ330" s="794">
        <f t="shared" si="43"/>
        <v>44462</v>
      </c>
      <c r="AK330" s="678"/>
      <c r="AL330" s="678"/>
      <c r="AM330" s="686"/>
      <c r="AN330" s="686"/>
      <c r="AO330" s="686"/>
      <c r="AP330" s="693"/>
      <c r="AQ330" s="681"/>
      <c r="AR330" s="681"/>
      <c r="AS330" s="681"/>
      <c r="AT330" s="682"/>
      <c r="AU330" s="905"/>
      <c r="AV330" s="1230"/>
      <c r="AW330" s="1230"/>
    </row>
    <row r="331" ht="21.0" customHeight="1">
      <c r="A331" s="1697">
        <v>328.0</v>
      </c>
      <c r="B331" s="787">
        <v>44263.62995210648</v>
      </c>
      <c r="C331" s="692" t="s">
        <v>1873</v>
      </c>
      <c r="D331" s="692" t="s">
        <v>1874</v>
      </c>
      <c r="E331" s="746">
        <v>31476.0</v>
      </c>
      <c r="F331" s="742">
        <v>35.0</v>
      </c>
      <c r="G331" s="1113">
        <f t="shared" si="1"/>
        <v>37.65205479</v>
      </c>
      <c r="H331" s="749">
        <v>3.2236447E7</v>
      </c>
      <c r="I331" s="693" t="s">
        <v>391</v>
      </c>
      <c r="J331" s="692" t="s">
        <v>1875</v>
      </c>
      <c r="K331" s="692" t="s">
        <v>1876</v>
      </c>
      <c r="L331" s="692" t="s">
        <v>1873</v>
      </c>
      <c r="M331" s="693" t="s">
        <v>1620</v>
      </c>
      <c r="N331" s="692" t="s">
        <v>1877</v>
      </c>
      <c r="O331" s="692" t="s">
        <v>1878</v>
      </c>
      <c r="P331" s="692" t="s">
        <v>1668</v>
      </c>
      <c r="Q331" s="692" t="s">
        <v>59</v>
      </c>
      <c r="R331" s="692" t="s">
        <v>1879</v>
      </c>
      <c r="S331" s="692" t="s">
        <v>1880</v>
      </c>
      <c r="T331" s="686" t="s">
        <v>1881</v>
      </c>
      <c r="U331" s="788" t="s">
        <v>1882</v>
      </c>
      <c r="V331" s="692" t="s">
        <v>1661</v>
      </c>
      <c r="W331" s="692" t="s">
        <v>1662</v>
      </c>
      <c r="X331" s="692" t="s">
        <v>1883</v>
      </c>
      <c r="Y331" s="693" t="s">
        <v>1884</v>
      </c>
      <c r="Z331" s="693">
        <v>5.4111559605589E13</v>
      </c>
      <c r="AA331" s="692" t="s">
        <v>1792</v>
      </c>
      <c r="AB331" s="796" t="s">
        <v>1627</v>
      </c>
      <c r="AC331" s="686"/>
      <c r="AD331" s="700"/>
      <c r="AE331" s="743" t="s">
        <v>1712</v>
      </c>
      <c r="AF331" s="688"/>
      <c r="AG331" s="688">
        <v>44295.0</v>
      </c>
      <c r="AH331" s="744">
        <v>44410.0</v>
      </c>
      <c r="AI331" s="702">
        <f t="shared" si="42"/>
        <v>44456</v>
      </c>
      <c r="AJ331" s="794">
        <f t="shared" si="43"/>
        <v>44502</v>
      </c>
      <c r="AK331" s="678"/>
      <c r="AL331" s="678"/>
      <c r="AM331" s="686"/>
      <c r="AN331" s="686"/>
      <c r="AO331" s="686"/>
      <c r="AP331" s="693"/>
      <c r="AQ331" s="681"/>
      <c r="AR331" s="681"/>
      <c r="AS331" s="681"/>
      <c r="AT331" s="682"/>
      <c r="AU331" s="905"/>
      <c r="AV331" s="1230"/>
      <c r="AW331" s="1230"/>
    </row>
    <row r="332" ht="21.0" customHeight="1">
      <c r="A332" s="1697">
        <v>329.0</v>
      </c>
      <c r="B332" s="787">
        <v>44263.76439561343</v>
      </c>
      <c r="C332" s="692" t="s">
        <v>1885</v>
      </c>
      <c r="D332" s="692" t="s">
        <v>1886</v>
      </c>
      <c r="E332" s="746">
        <v>35040.0</v>
      </c>
      <c r="F332" s="742">
        <v>25.0</v>
      </c>
      <c r="G332" s="1113">
        <f t="shared" si="1"/>
        <v>27.88767123</v>
      </c>
      <c r="H332" s="827">
        <v>3.9339472E7</v>
      </c>
      <c r="I332" s="693" t="s">
        <v>391</v>
      </c>
      <c r="J332" s="692" t="s">
        <v>1887</v>
      </c>
      <c r="K332" s="692" t="s">
        <v>1888</v>
      </c>
      <c r="L332" s="692" t="s">
        <v>1885</v>
      </c>
      <c r="M332" s="693" t="s">
        <v>1646</v>
      </c>
      <c r="N332" s="692" t="s">
        <v>1889</v>
      </c>
      <c r="O332" s="692" t="s">
        <v>1890</v>
      </c>
      <c r="P332" s="692" t="s">
        <v>1668</v>
      </c>
      <c r="Q332" s="692" t="s">
        <v>59</v>
      </c>
      <c r="R332" s="692" t="s">
        <v>1891</v>
      </c>
      <c r="S332" s="692" t="s">
        <v>1892</v>
      </c>
      <c r="T332" s="692"/>
      <c r="U332" s="788" t="s">
        <v>1893</v>
      </c>
      <c r="V332" s="692" t="s">
        <v>1894</v>
      </c>
      <c r="W332" s="692" t="s">
        <v>1895</v>
      </c>
      <c r="X332" s="692" t="s">
        <v>1896</v>
      </c>
      <c r="Y332" s="693" t="s">
        <v>1897</v>
      </c>
      <c r="Z332" s="693" t="s">
        <v>1898</v>
      </c>
      <c r="AA332" s="692" t="s">
        <v>1805</v>
      </c>
      <c r="AB332" s="796" t="s">
        <v>1627</v>
      </c>
      <c r="AC332" s="686"/>
      <c r="AD332" s="700"/>
      <c r="AE332" s="743" t="s">
        <v>1712</v>
      </c>
      <c r="AF332" s="688"/>
      <c r="AG332" s="688">
        <v>44295.0</v>
      </c>
      <c r="AH332" s="744">
        <v>44295.0</v>
      </c>
      <c r="AI332" s="702">
        <f t="shared" si="42"/>
        <v>44340</v>
      </c>
      <c r="AJ332" s="794">
        <f t="shared" si="43"/>
        <v>44386</v>
      </c>
      <c r="AK332" s="678"/>
      <c r="AL332" s="678"/>
      <c r="AM332" s="686"/>
      <c r="AN332" s="686"/>
      <c r="AO332" s="686"/>
      <c r="AP332" s="693"/>
      <c r="AQ332" s="681"/>
      <c r="AR332" s="681"/>
      <c r="AS332" s="681"/>
      <c r="AT332" s="682"/>
      <c r="AU332" s="905"/>
      <c r="AV332" s="1230"/>
      <c r="AW332" s="1230"/>
    </row>
    <row r="333" ht="21.0" customHeight="1">
      <c r="A333" s="1697">
        <v>330.0</v>
      </c>
      <c r="B333" s="787">
        <v>44284.611100891205</v>
      </c>
      <c r="C333" s="692" t="s">
        <v>2100</v>
      </c>
      <c r="D333" s="692" t="s">
        <v>2101</v>
      </c>
      <c r="E333" s="746">
        <v>35383.0</v>
      </c>
      <c r="F333" s="742">
        <v>24.0</v>
      </c>
      <c r="G333" s="1113">
        <f t="shared" si="1"/>
        <v>26.94794521</v>
      </c>
      <c r="H333" s="749">
        <v>3.9912739E7</v>
      </c>
      <c r="I333" s="693" t="s">
        <v>391</v>
      </c>
      <c r="J333" s="692" t="s">
        <v>2102</v>
      </c>
      <c r="K333" s="692" t="s">
        <v>2103</v>
      </c>
      <c r="L333" s="692" t="s">
        <v>2105</v>
      </c>
      <c r="M333" s="693" t="s">
        <v>1620</v>
      </c>
      <c r="N333" s="692" t="s">
        <v>2104</v>
      </c>
      <c r="O333" s="692" t="s">
        <v>2106</v>
      </c>
      <c r="P333" s="692" t="s">
        <v>1668</v>
      </c>
      <c r="Q333" s="692" t="s">
        <v>57</v>
      </c>
      <c r="R333" s="692" t="s">
        <v>2107</v>
      </c>
      <c r="S333" s="692" t="s">
        <v>1866</v>
      </c>
      <c r="T333" s="692"/>
      <c r="U333" s="788" t="s">
        <v>2108</v>
      </c>
      <c r="V333" s="692" t="s">
        <v>2109</v>
      </c>
      <c r="W333" s="692" t="s">
        <v>1685</v>
      </c>
      <c r="X333" s="692" t="s">
        <v>2110</v>
      </c>
      <c r="Y333" s="693" t="s">
        <v>2111</v>
      </c>
      <c r="Z333" s="693" t="s">
        <v>2112</v>
      </c>
      <c r="AA333" s="692" t="s">
        <v>2113</v>
      </c>
      <c r="AB333" s="796" t="s">
        <v>1627</v>
      </c>
      <c r="AC333" s="686"/>
      <c r="AD333" s="700"/>
      <c r="AE333" s="743" t="s">
        <v>1752</v>
      </c>
      <c r="AF333" s="688"/>
      <c r="AG333" s="688">
        <v>44327.0</v>
      </c>
      <c r="AH333" s="744">
        <v>44327.0</v>
      </c>
      <c r="AI333" s="702">
        <f t="shared" si="42"/>
        <v>44373</v>
      </c>
      <c r="AJ333" s="794">
        <f t="shared" si="43"/>
        <v>44419</v>
      </c>
      <c r="AK333" s="678"/>
      <c r="AL333" s="678"/>
      <c r="AM333" s="686"/>
      <c r="AN333" s="686"/>
      <c r="AO333" s="686"/>
      <c r="AP333" s="693"/>
      <c r="AQ333" s="681"/>
      <c r="AR333" s="681"/>
      <c r="AS333" s="681"/>
      <c r="AT333" s="682"/>
      <c r="AU333" s="905"/>
      <c r="AV333" s="1230"/>
      <c r="AW333" s="1230"/>
    </row>
    <row r="334" ht="21.0" customHeight="1">
      <c r="A334" s="1696">
        <v>331.0</v>
      </c>
      <c r="B334" s="787">
        <v>44284.61632559028</v>
      </c>
      <c r="C334" s="692" t="s">
        <v>2115</v>
      </c>
      <c r="D334" s="692" t="s">
        <v>2116</v>
      </c>
      <c r="E334" s="746">
        <v>36103.0</v>
      </c>
      <c r="F334" s="742">
        <v>22.0</v>
      </c>
      <c r="G334" s="1113">
        <f t="shared" si="1"/>
        <v>24.97534247</v>
      </c>
      <c r="H334" s="749">
        <v>4.1585386E7</v>
      </c>
      <c r="I334" s="693" t="s">
        <v>391</v>
      </c>
      <c r="J334" s="692" t="s">
        <v>2117</v>
      </c>
      <c r="K334" s="692" t="s">
        <v>2118</v>
      </c>
      <c r="L334" s="692" t="s">
        <v>2115</v>
      </c>
      <c r="M334" s="693" t="s">
        <v>1620</v>
      </c>
      <c r="N334" s="692" t="s">
        <v>2119</v>
      </c>
      <c r="O334" s="692" t="s">
        <v>2120</v>
      </c>
      <c r="P334" s="692" t="s">
        <v>1634</v>
      </c>
      <c r="Q334" s="692" t="s">
        <v>63</v>
      </c>
      <c r="R334" s="692" t="s">
        <v>1637</v>
      </c>
      <c r="S334" s="692" t="s">
        <v>1637</v>
      </c>
      <c r="T334" s="686" t="s">
        <v>2121</v>
      </c>
      <c r="U334" s="788" t="s">
        <v>2122</v>
      </c>
      <c r="V334" s="692" t="s">
        <v>2123</v>
      </c>
      <c r="W334" s="692" t="s">
        <v>1662</v>
      </c>
      <c r="X334" s="692" t="s">
        <v>2124</v>
      </c>
      <c r="Y334" s="693" t="s">
        <v>1708</v>
      </c>
      <c r="Z334" s="693" t="s">
        <v>2125</v>
      </c>
      <c r="AA334" s="692" t="s">
        <v>1805</v>
      </c>
      <c r="AB334" s="796" t="s">
        <v>1627</v>
      </c>
      <c r="AC334" s="686"/>
      <c r="AD334" s="700"/>
      <c r="AE334" s="743" t="s">
        <v>2126</v>
      </c>
      <c r="AF334" s="688"/>
      <c r="AG334" s="688">
        <v>44327.0</v>
      </c>
      <c r="AH334" s="744">
        <v>44327.0</v>
      </c>
      <c r="AI334" s="702">
        <f t="shared" si="42"/>
        <v>44373</v>
      </c>
      <c r="AJ334" s="794">
        <f t="shared" si="43"/>
        <v>44419</v>
      </c>
      <c r="AK334" s="678"/>
      <c r="AL334" s="678"/>
      <c r="AM334" s="686"/>
      <c r="AN334" s="686"/>
      <c r="AO334" s="686"/>
      <c r="AP334" s="693"/>
      <c r="AQ334" s="681"/>
      <c r="AR334" s="681"/>
      <c r="AS334" s="681"/>
      <c r="AT334" s="682"/>
      <c r="AU334" s="905"/>
      <c r="AV334" s="1230"/>
      <c r="AW334" s="1230"/>
    </row>
    <row r="335" ht="21.0" customHeight="1">
      <c r="A335" s="1697">
        <v>332.0</v>
      </c>
      <c r="B335" s="787">
        <v>44291.507306168976</v>
      </c>
      <c r="C335" s="692" t="s">
        <v>2160</v>
      </c>
      <c r="D335" s="692" t="s">
        <v>2161</v>
      </c>
      <c r="E335" s="746">
        <v>34888.0</v>
      </c>
      <c r="F335" s="742">
        <v>25.0</v>
      </c>
      <c r="G335" s="1113">
        <f t="shared" si="1"/>
        <v>28.30410959</v>
      </c>
      <c r="H335" s="749">
        <v>3.9123625E7</v>
      </c>
      <c r="I335" s="693" t="s">
        <v>391</v>
      </c>
      <c r="J335" s="692" t="s">
        <v>2162</v>
      </c>
      <c r="K335" s="692" t="s">
        <v>2163</v>
      </c>
      <c r="L335" s="692" t="s">
        <v>2160</v>
      </c>
      <c r="M335" s="693" t="s">
        <v>1620</v>
      </c>
      <c r="N335" s="692" t="s">
        <v>2164</v>
      </c>
      <c r="O335" s="692" t="s">
        <v>2165</v>
      </c>
      <c r="P335" s="692" t="s">
        <v>1634</v>
      </c>
      <c r="Q335" s="692" t="s">
        <v>63</v>
      </c>
      <c r="R335" s="692" t="s">
        <v>2166</v>
      </c>
      <c r="S335" s="692" t="s">
        <v>1637</v>
      </c>
      <c r="T335" s="686" t="s">
        <v>2167</v>
      </c>
      <c r="U335" s="788" t="s">
        <v>2168</v>
      </c>
      <c r="V335" s="692" t="s">
        <v>1661</v>
      </c>
      <c r="W335" s="692" t="s">
        <v>1662</v>
      </c>
      <c r="X335" s="692" t="s">
        <v>2169</v>
      </c>
      <c r="Y335" s="693" t="s">
        <v>1708</v>
      </c>
      <c r="Z335" s="693" t="s">
        <v>2170</v>
      </c>
      <c r="AA335" s="692" t="s">
        <v>2171</v>
      </c>
      <c r="AB335" s="796" t="s">
        <v>1627</v>
      </c>
      <c r="AC335" s="686"/>
      <c r="AD335" s="700"/>
      <c r="AE335" s="743" t="s">
        <v>2126</v>
      </c>
      <c r="AF335" s="688"/>
      <c r="AG335" s="688">
        <v>44327.0</v>
      </c>
      <c r="AH335" s="744">
        <v>44327.0</v>
      </c>
      <c r="AI335" s="702">
        <f t="shared" si="42"/>
        <v>44373</v>
      </c>
      <c r="AJ335" s="794">
        <f t="shared" si="43"/>
        <v>44419</v>
      </c>
      <c r="AK335" s="678"/>
      <c r="AL335" s="678"/>
      <c r="AM335" s="686"/>
      <c r="AN335" s="686"/>
      <c r="AO335" s="686"/>
      <c r="AP335" s="693"/>
      <c r="AQ335" s="681"/>
      <c r="AR335" s="681"/>
      <c r="AS335" s="681"/>
      <c r="AT335" s="682"/>
      <c r="AU335" s="905"/>
      <c r="AV335" s="1230"/>
      <c r="AW335" s="1230"/>
    </row>
    <row r="336" ht="21.0" customHeight="1">
      <c r="A336" s="1697">
        <v>333.0</v>
      </c>
      <c r="B336" s="787">
        <v>44306.72206827546</v>
      </c>
      <c r="C336" s="692" t="s">
        <v>2293</v>
      </c>
      <c r="D336" s="692" t="s">
        <v>2294</v>
      </c>
      <c r="E336" s="746">
        <v>33541.0</v>
      </c>
      <c r="F336" s="742">
        <v>29.0</v>
      </c>
      <c r="G336" s="1113">
        <f t="shared" si="1"/>
        <v>31.99452055</v>
      </c>
      <c r="H336" s="749">
        <v>3.659373E7</v>
      </c>
      <c r="I336" s="693" t="s">
        <v>391</v>
      </c>
      <c r="J336" s="692" t="s">
        <v>2295</v>
      </c>
      <c r="K336" s="692">
        <v>5.491165483809E12</v>
      </c>
      <c r="L336" s="692" t="s">
        <v>2293</v>
      </c>
      <c r="M336" s="693" t="s">
        <v>1646</v>
      </c>
      <c r="N336" s="692" t="s">
        <v>2296</v>
      </c>
      <c r="O336" s="692" t="s">
        <v>2297</v>
      </c>
      <c r="P336" s="692" t="s">
        <v>1668</v>
      </c>
      <c r="Q336" s="692" t="s">
        <v>59</v>
      </c>
      <c r="R336" s="692" t="s">
        <v>2298</v>
      </c>
      <c r="S336" s="692" t="s">
        <v>1637</v>
      </c>
      <c r="T336" s="692"/>
      <c r="U336" s="788" t="s">
        <v>2299</v>
      </c>
      <c r="V336" s="692" t="s">
        <v>2300</v>
      </c>
      <c r="W336" s="692" t="s">
        <v>1662</v>
      </c>
      <c r="X336" s="692" t="s">
        <v>2301</v>
      </c>
      <c r="Y336" s="693" t="s">
        <v>1723</v>
      </c>
      <c r="Z336" s="693">
        <v>5.491151561199E12</v>
      </c>
      <c r="AA336" s="692" t="s">
        <v>1805</v>
      </c>
      <c r="AB336" s="796" t="s">
        <v>1627</v>
      </c>
      <c r="AC336" s="686"/>
      <c r="AD336" s="700"/>
      <c r="AE336" s="743" t="s">
        <v>1640</v>
      </c>
      <c r="AF336" s="688"/>
      <c r="AG336" s="688">
        <v>44327.0</v>
      </c>
      <c r="AH336" s="744">
        <v>44327.0</v>
      </c>
      <c r="AI336" s="702">
        <f t="shared" si="42"/>
        <v>44373</v>
      </c>
      <c r="AJ336" s="794">
        <f t="shared" si="43"/>
        <v>44419</v>
      </c>
      <c r="AK336" s="678"/>
      <c r="AL336" s="678"/>
      <c r="AM336" s="686"/>
      <c r="AN336" s="686"/>
      <c r="AO336" s="686"/>
      <c r="AP336" s="693"/>
      <c r="AQ336" s="681"/>
      <c r="AR336" s="681"/>
      <c r="AS336" s="681"/>
      <c r="AT336" s="682"/>
      <c r="AU336" s="905"/>
      <c r="AV336" s="1230"/>
      <c r="AW336" s="1230"/>
    </row>
    <row r="337" ht="21.0" customHeight="1">
      <c r="A337" s="1697">
        <v>334.0</v>
      </c>
      <c r="B337" s="787">
        <v>44276.676318136575</v>
      </c>
      <c r="C337" s="692" t="s">
        <v>2019</v>
      </c>
      <c r="D337" s="692" t="s">
        <v>2020</v>
      </c>
      <c r="E337" s="746">
        <v>31415.0</v>
      </c>
      <c r="F337" s="742">
        <v>35.0</v>
      </c>
      <c r="G337" s="1113">
        <f t="shared" si="1"/>
        <v>37.81917808</v>
      </c>
      <c r="H337" s="749">
        <v>3.2034966E7</v>
      </c>
      <c r="I337" s="693" t="s">
        <v>391</v>
      </c>
      <c r="J337" s="692" t="s">
        <v>2022</v>
      </c>
      <c r="K337" s="692" t="s">
        <v>2023</v>
      </c>
      <c r="L337" s="692" t="s">
        <v>2025</v>
      </c>
      <c r="M337" s="693" t="s">
        <v>1620</v>
      </c>
      <c r="N337" s="692" t="s">
        <v>2024</v>
      </c>
      <c r="O337" s="692" t="s">
        <v>2026</v>
      </c>
      <c r="P337" s="692" t="s">
        <v>1634</v>
      </c>
      <c r="Q337" s="692" t="s">
        <v>57</v>
      </c>
      <c r="R337" s="692" t="s">
        <v>2027</v>
      </c>
      <c r="S337" s="692" t="s">
        <v>1651</v>
      </c>
      <c r="T337" s="686"/>
      <c r="U337" s="788" t="s">
        <v>2028</v>
      </c>
      <c r="V337" s="692" t="s">
        <v>2029</v>
      </c>
      <c r="W337" s="692" t="s">
        <v>2030</v>
      </c>
      <c r="X337" s="692" t="s">
        <v>2031</v>
      </c>
      <c r="Y337" s="693" t="s">
        <v>2032</v>
      </c>
      <c r="Z337" s="693" t="s">
        <v>2033</v>
      </c>
      <c r="AA337" s="692" t="s">
        <v>2034</v>
      </c>
      <c r="AB337" s="796" t="s">
        <v>1627</v>
      </c>
      <c r="AC337" s="686"/>
      <c r="AD337" s="700"/>
      <c r="AE337" s="761" t="s">
        <v>1628</v>
      </c>
      <c r="AF337" s="688"/>
      <c r="AG337" s="688">
        <v>44349.0</v>
      </c>
      <c r="AH337" s="744">
        <v>44349.0</v>
      </c>
      <c r="AI337" s="702">
        <f t="shared" si="42"/>
        <v>44394</v>
      </c>
      <c r="AJ337" s="794">
        <f t="shared" si="43"/>
        <v>44441</v>
      </c>
      <c r="AK337" s="678"/>
      <c r="AL337" s="678"/>
      <c r="AM337" s="686"/>
      <c r="AN337" s="686"/>
      <c r="AO337" s="686"/>
      <c r="AP337" s="693"/>
      <c r="AQ337" s="681"/>
      <c r="AR337" s="681"/>
      <c r="AS337" s="681"/>
      <c r="AT337" s="682"/>
      <c r="AU337" s="905"/>
      <c r="AV337" s="1230"/>
      <c r="AW337" s="1230"/>
    </row>
    <row r="338" ht="21.0" customHeight="1">
      <c r="A338" s="1697">
        <v>335.0</v>
      </c>
      <c r="B338" s="787">
        <v>44274.96465229167</v>
      </c>
      <c r="C338" s="686" t="s">
        <v>2008</v>
      </c>
      <c r="D338" s="686" t="s">
        <v>2009</v>
      </c>
      <c r="E338" s="746">
        <v>34045.0</v>
      </c>
      <c r="F338" s="703">
        <v>28.0</v>
      </c>
      <c r="G338" s="1113">
        <f t="shared" si="1"/>
        <v>30.61369863</v>
      </c>
      <c r="H338" s="699">
        <v>3.6018418E7</v>
      </c>
      <c r="I338" s="691" t="s">
        <v>391</v>
      </c>
      <c r="J338" s="686" t="s">
        <v>1822</v>
      </c>
      <c r="K338" s="686" t="s">
        <v>2010</v>
      </c>
      <c r="L338" s="686" t="s">
        <v>2008</v>
      </c>
      <c r="M338" s="691" t="s">
        <v>1620</v>
      </c>
      <c r="N338" s="686" t="s">
        <v>2011</v>
      </c>
      <c r="O338" s="686" t="s">
        <v>2012</v>
      </c>
      <c r="P338" s="686" t="s">
        <v>1680</v>
      </c>
      <c r="Q338" s="686" t="s">
        <v>57</v>
      </c>
      <c r="R338" s="686" t="s">
        <v>1637</v>
      </c>
      <c r="S338" s="686" t="s">
        <v>1637</v>
      </c>
      <c r="T338" s="686" t="s">
        <v>2013</v>
      </c>
      <c r="U338" s="790" t="s">
        <v>2014</v>
      </c>
      <c r="V338" s="686" t="s">
        <v>2015</v>
      </c>
      <c r="W338" s="686" t="s">
        <v>1685</v>
      </c>
      <c r="X338" s="686" t="s">
        <v>2016</v>
      </c>
      <c r="Y338" s="691" t="s">
        <v>2017</v>
      </c>
      <c r="Z338" s="691" t="s">
        <v>2018</v>
      </c>
      <c r="AA338" s="686" t="s">
        <v>1637</v>
      </c>
      <c r="AB338" s="796" t="s">
        <v>1627</v>
      </c>
      <c r="AC338" s="686"/>
      <c r="AD338" s="700"/>
      <c r="AE338" s="761" t="s">
        <v>1628</v>
      </c>
      <c r="AF338" s="688"/>
      <c r="AG338" s="688">
        <v>44349.0</v>
      </c>
      <c r="AH338" s="744">
        <v>44349.0</v>
      </c>
      <c r="AI338" s="702">
        <f t="shared" si="42"/>
        <v>44394</v>
      </c>
      <c r="AJ338" s="794">
        <f t="shared" si="43"/>
        <v>44441</v>
      </c>
      <c r="AK338" s="678"/>
      <c r="AL338" s="678"/>
      <c r="AM338" s="686"/>
      <c r="AN338" s="686"/>
      <c r="AO338" s="686"/>
      <c r="AP338" s="693"/>
      <c r="AQ338" s="681"/>
      <c r="AR338" s="681"/>
      <c r="AS338" s="681"/>
      <c r="AT338" s="682"/>
      <c r="AU338" s="905"/>
      <c r="AV338" s="1230"/>
      <c r="AW338" s="1230"/>
    </row>
    <row r="339" ht="21.0" customHeight="1">
      <c r="A339" s="1697">
        <v>336.0</v>
      </c>
      <c r="B339" s="822">
        <v>44272.76355466435</v>
      </c>
      <c r="C339" s="704" t="s">
        <v>1969</v>
      </c>
      <c r="D339" s="704" t="s">
        <v>1970</v>
      </c>
      <c r="E339" s="794">
        <v>36452.0</v>
      </c>
      <c r="F339" s="831">
        <v>21.0</v>
      </c>
      <c r="G339" s="1113">
        <f t="shared" si="1"/>
        <v>24.01917808</v>
      </c>
      <c r="H339" s="829">
        <v>4.2157657E7</v>
      </c>
      <c r="I339" s="696" t="s">
        <v>391</v>
      </c>
      <c r="J339" s="704" t="s">
        <v>1971</v>
      </c>
      <c r="K339" s="704" t="s">
        <v>1972</v>
      </c>
      <c r="L339" s="704" t="s">
        <v>1969</v>
      </c>
      <c r="M339" s="696" t="s">
        <v>1620</v>
      </c>
      <c r="N339" s="704" t="s">
        <v>1973</v>
      </c>
      <c r="O339" s="704" t="s">
        <v>1974</v>
      </c>
      <c r="P339" s="704" t="s">
        <v>1668</v>
      </c>
      <c r="Q339" s="704" t="s">
        <v>57</v>
      </c>
      <c r="R339" s="704" t="s">
        <v>1975</v>
      </c>
      <c r="S339" s="704" t="s">
        <v>1637</v>
      </c>
      <c r="T339" s="706"/>
      <c r="U339" s="830" t="s">
        <v>1976</v>
      </c>
      <c r="V339" s="704" t="s">
        <v>1977</v>
      </c>
      <c r="W339" s="704" t="s">
        <v>1685</v>
      </c>
      <c r="X339" s="704" t="s">
        <v>1978</v>
      </c>
      <c r="Y339" s="696" t="s">
        <v>1708</v>
      </c>
      <c r="Z339" s="696" t="s">
        <v>1979</v>
      </c>
      <c r="AA339" s="704" t="s">
        <v>1792</v>
      </c>
      <c r="AB339" s="832" t="s">
        <v>1627</v>
      </c>
      <c r="AC339" s="706"/>
      <c r="AD339" s="707"/>
      <c r="AE339" s="761" t="s">
        <v>1628</v>
      </c>
      <c r="AF339" s="744"/>
      <c r="AG339" s="744">
        <v>44349.0</v>
      </c>
      <c r="AH339" s="744">
        <v>44349.0</v>
      </c>
      <c r="AI339" s="702">
        <f t="shared" si="42"/>
        <v>44394</v>
      </c>
      <c r="AJ339" s="794">
        <f t="shared" si="43"/>
        <v>44441</v>
      </c>
      <c r="AK339" s="678"/>
      <c r="AL339" s="678"/>
      <c r="AM339" s="706"/>
      <c r="AN339" s="706"/>
      <c r="AO339" s="706"/>
      <c r="AP339" s="696"/>
      <c r="AQ339" s="681"/>
      <c r="AR339" s="681"/>
      <c r="AS339" s="681"/>
      <c r="AT339" s="682"/>
      <c r="AU339" s="1700"/>
      <c r="AV339" s="1701"/>
      <c r="AW339" s="1701"/>
    </row>
    <row r="340" ht="21.0" customHeight="1">
      <c r="A340" s="1697">
        <v>337.0</v>
      </c>
      <c r="B340" s="822">
        <v>44284.71099425926</v>
      </c>
      <c r="C340" s="704" t="s">
        <v>2127</v>
      </c>
      <c r="D340" s="704" t="s">
        <v>2128</v>
      </c>
      <c r="E340" s="794">
        <v>37293.0</v>
      </c>
      <c r="F340" s="831">
        <v>19.0</v>
      </c>
      <c r="G340" s="1113">
        <f t="shared" si="1"/>
        <v>21.71506849</v>
      </c>
      <c r="H340" s="829">
        <v>4.3876118E7</v>
      </c>
      <c r="I340" s="696" t="s">
        <v>391</v>
      </c>
      <c r="J340" s="704" t="s">
        <v>1678</v>
      </c>
      <c r="K340" s="704" t="s">
        <v>2129</v>
      </c>
      <c r="L340" s="704" t="s">
        <v>2127</v>
      </c>
      <c r="M340" s="696" t="s">
        <v>1620</v>
      </c>
      <c r="N340" s="704" t="s">
        <v>2130</v>
      </c>
      <c r="O340" s="704" t="s">
        <v>2131</v>
      </c>
      <c r="P340" s="704" t="s">
        <v>1668</v>
      </c>
      <c r="Q340" s="704" t="s">
        <v>57</v>
      </c>
      <c r="R340" s="704" t="s">
        <v>2132</v>
      </c>
      <c r="S340" s="704" t="s">
        <v>1637</v>
      </c>
      <c r="T340" s="704"/>
      <c r="U340" s="830" t="s">
        <v>2133</v>
      </c>
      <c r="V340" s="704" t="s">
        <v>2134</v>
      </c>
      <c r="W340" s="704" t="s">
        <v>2135</v>
      </c>
      <c r="X340" s="704" t="s">
        <v>2136</v>
      </c>
      <c r="Y340" s="696" t="s">
        <v>1708</v>
      </c>
      <c r="Z340" s="696" t="s">
        <v>2137</v>
      </c>
      <c r="AA340" s="704" t="s">
        <v>2138</v>
      </c>
      <c r="AB340" s="832" t="s">
        <v>1627</v>
      </c>
      <c r="AC340" s="706"/>
      <c r="AD340" s="707"/>
      <c r="AE340" s="761" t="s">
        <v>1628</v>
      </c>
      <c r="AF340" s="744"/>
      <c r="AG340" s="744">
        <v>44355.0</v>
      </c>
      <c r="AH340" s="744">
        <v>44355.0</v>
      </c>
      <c r="AI340" s="702">
        <f t="shared" si="42"/>
        <v>44400</v>
      </c>
      <c r="AJ340" s="794">
        <f t="shared" si="43"/>
        <v>44447</v>
      </c>
      <c r="AK340" s="678"/>
      <c r="AL340" s="678"/>
      <c r="AM340" s="704"/>
      <c r="AN340" s="704"/>
      <c r="AO340" s="704"/>
      <c r="AP340" s="696"/>
      <c r="AQ340" s="681"/>
      <c r="AR340" s="681"/>
      <c r="AS340" s="681"/>
      <c r="AT340" s="682"/>
      <c r="AU340" s="1700"/>
      <c r="AV340" s="1701"/>
      <c r="AW340" s="1701"/>
    </row>
    <row r="341" ht="21.0" customHeight="1">
      <c r="A341" s="1697">
        <v>338.0</v>
      </c>
      <c r="B341" s="787">
        <v>44285.72360907408</v>
      </c>
      <c r="C341" s="692" t="s">
        <v>2139</v>
      </c>
      <c r="D341" s="692" t="s">
        <v>2140</v>
      </c>
      <c r="E341" s="746">
        <v>31316.0</v>
      </c>
      <c r="F341" s="742">
        <v>35.0</v>
      </c>
      <c r="G341" s="1113">
        <f t="shared" si="1"/>
        <v>38.09041096</v>
      </c>
      <c r="H341" s="749">
        <v>3.1861022E7</v>
      </c>
      <c r="I341" s="693" t="s">
        <v>391</v>
      </c>
      <c r="J341" s="692" t="s">
        <v>2141</v>
      </c>
      <c r="K341" s="692" t="s">
        <v>2142</v>
      </c>
      <c r="L341" s="692" t="s">
        <v>2139</v>
      </c>
      <c r="M341" s="693" t="s">
        <v>1620</v>
      </c>
      <c r="N341" s="692" t="s">
        <v>2143</v>
      </c>
      <c r="O341" s="692" t="s">
        <v>2144</v>
      </c>
      <c r="P341" s="692" t="s">
        <v>1680</v>
      </c>
      <c r="Q341" s="692" t="s">
        <v>63</v>
      </c>
      <c r="R341" s="692" t="s">
        <v>1637</v>
      </c>
      <c r="S341" s="692" t="s">
        <v>1637</v>
      </c>
      <c r="T341" s="692"/>
      <c r="U341" s="788" t="s">
        <v>2145</v>
      </c>
      <c r="V341" s="692" t="s">
        <v>2146</v>
      </c>
      <c r="W341" s="692" t="s">
        <v>1662</v>
      </c>
      <c r="X341" s="692" t="s">
        <v>2147</v>
      </c>
      <c r="Y341" s="693" t="s">
        <v>1915</v>
      </c>
      <c r="Z341" s="693">
        <v>1.564468042E9</v>
      </c>
      <c r="AA341" s="692" t="s">
        <v>1637</v>
      </c>
      <c r="AB341" s="796" t="s">
        <v>1627</v>
      </c>
      <c r="AC341" s="686"/>
      <c r="AD341" s="700"/>
      <c r="AE341" s="761" t="s">
        <v>1628</v>
      </c>
      <c r="AF341" s="688"/>
      <c r="AG341" s="688">
        <v>44355.0</v>
      </c>
      <c r="AH341" s="744">
        <v>44355.0</v>
      </c>
      <c r="AI341" s="702">
        <f t="shared" si="42"/>
        <v>44400</v>
      </c>
      <c r="AJ341" s="794">
        <f t="shared" si="43"/>
        <v>44447</v>
      </c>
      <c r="AK341" s="678"/>
      <c r="AL341" s="678"/>
      <c r="AM341" s="692"/>
      <c r="AN341" s="692"/>
      <c r="AO341" s="692"/>
      <c r="AP341" s="693"/>
      <c r="AQ341" s="681"/>
      <c r="AR341" s="681"/>
      <c r="AS341" s="681"/>
      <c r="AT341" s="682"/>
      <c r="AU341" s="905"/>
      <c r="AV341" s="1230"/>
      <c r="AW341" s="1230"/>
    </row>
    <row r="342" ht="21.0" customHeight="1">
      <c r="A342" s="1697">
        <v>339.0</v>
      </c>
      <c r="B342" s="787">
        <v>44355.780551874996</v>
      </c>
      <c r="C342" s="692" t="s">
        <v>2737</v>
      </c>
      <c r="D342" s="692" t="s">
        <v>2738</v>
      </c>
      <c r="E342" s="746">
        <v>34727.0</v>
      </c>
      <c r="F342" s="742">
        <v>26.0</v>
      </c>
      <c r="G342" s="1113">
        <f t="shared" si="1"/>
        <v>28.74520548</v>
      </c>
      <c r="H342" s="749">
        <v>3.8658181E7</v>
      </c>
      <c r="I342" s="693" t="s">
        <v>391</v>
      </c>
      <c r="J342" s="692" t="s">
        <v>2270</v>
      </c>
      <c r="K342" s="692" t="s">
        <v>2739</v>
      </c>
      <c r="L342" s="692" t="s">
        <v>2737</v>
      </c>
      <c r="M342" s="693" t="s">
        <v>1620</v>
      </c>
      <c r="N342" s="692" t="s">
        <v>2740</v>
      </c>
      <c r="O342" s="692" t="s">
        <v>2741</v>
      </c>
      <c r="P342" s="692" t="s">
        <v>1634</v>
      </c>
      <c r="Q342" s="692" t="s">
        <v>59</v>
      </c>
      <c r="R342" s="692" t="s">
        <v>2742</v>
      </c>
      <c r="S342" s="692" t="s">
        <v>2743</v>
      </c>
      <c r="T342" s="692" t="s">
        <v>2744</v>
      </c>
      <c r="U342" s="788" t="s">
        <v>2745</v>
      </c>
      <c r="V342" s="692" t="s">
        <v>2746</v>
      </c>
      <c r="W342" s="692" t="s">
        <v>1662</v>
      </c>
      <c r="X342" s="692" t="s">
        <v>2747</v>
      </c>
      <c r="Y342" s="693" t="s">
        <v>1723</v>
      </c>
      <c r="Z342" s="693" t="s">
        <v>2748</v>
      </c>
      <c r="AA342" s="692" t="s">
        <v>2401</v>
      </c>
      <c r="AB342" s="796" t="s">
        <v>2517</v>
      </c>
      <c r="AC342" s="686"/>
      <c r="AD342" s="700"/>
      <c r="AE342" s="743" t="s">
        <v>1640</v>
      </c>
      <c r="AF342" s="688"/>
      <c r="AG342" s="688">
        <v>44068.0</v>
      </c>
      <c r="AH342" s="744">
        <v>44355.0</v>
      </c>
      <c r="AI342" s="702">
        <f t="shared" si="42"/>
        <v>44400</v>
      </c>
      <c r="AJ342" s="794">
        <f t="shared" si="43"/>
        <v>44447</v>
      </c>
      <c r="AK342" s="678"/>
      <c r="AL342" s="678"/>
      <c r="AM342" s="692"/>
      <c r="AN342" s="692"/>
      <c r="AO342" s="692"/>
      <c r="AP342" s="693"/>
      <c r="AQ342" s="681"/>
      <c r="AR342" s="681"/>
      <c r="AS342" s="681"/>
      <c r="AT342" s="682"/>
      <c r="AU342" s="905"/>
      <c r="AV342" s="1230"/>
      <c r="AW342" s="1230"/>
    </row>
    <row r="343" ht="21.0" customHeight="1">
      <c r="A343" s="1697">
        <v>340.0</v>
      </c>
      <c r="B343" s="787">
        <v>44357.76293950231</v>
      </c>
      <c r="C343" s="692" t="s">
        <v>2762</v>
      </c>
      <c r="D343" s="692" t="s">
        <v>2763</v>
      </c>
      <c r="E343" s="746">
        <v>36617.0</v>
      </c>
      <c r="F343" s="742">
        <v>21.0</v>
      </c>
      <c r="G343" s="1113">
        <f t="shared" si="1"/>
        <v>23.56712329</v>
      </c>
      <c r="H343" s="749">
        <v>4.2392678E7</v>
      </c>
      <c r="I343" s="693" t="s">
        <v>391</v>
      </c>
      <c r="J343" s="692" t="s">
        <v>2764</v>
      </c>
      <c r="K343" s="692" t="s">
        <v>2765</v>
      </c>
      <c r="L343" s="692" t="s">
        <v>2762</v>
      </c>
      <c r="M343" s="693" t="s">
        <v>1620</v>
      </c>
      <c r="N343" s="692" t="s">
        <v>2766</v>
      </c>
      <c r="O343" s="692" t="s">
        <v>2767</v>
      </c>
      <c r="P343" s="692" t="s">
        <v>1634</v>
      </c>
      <c r="Q343" s="692" t="s">
        <v>59</v>
      </c>
      <c r="R343" s="692" t="s">
        <v>2768</v>
      </c>
      <c r="S343" s="692" t="s">
        <v>1637</v>
      </c>
      <c r="T343" s="692" t="s">
        <v>2769</v>
      </c>
      <c r="U343" s="788" t="s">
        <v>2770</v>
      </c>
      <c r="V343" s="692" t="s">
        <v>2771</v>
      </c>
      <c r="W343" s="692" t="s">
        <v>1662</v>
      </c>
      <c r="X343" s="692" t="s">
        <v>2772</v>
      </c>
      <c r="Y343" s="693" t="s">
        <v>2071</v>
      </c>
      <c r="Z343" s="693" t="s">
        <v>2773</v>
      </c>
      <c r="AA343" s="692" t="s">
        <v>1651</v>
      </c>
      <c r="AB343" s="796" t="s">
        <v>2517</v>
      </c>
      <c r="AC343" s="686"/>
      <c r="AD343" s="700"/>
      <c r="AE343" s="743" t="s">
        <v>1640</v>
      </c>
      <c r="AF343" s="688"/>
      <c r="AG343" s="688">
        <v>44067.0</v>
      </c>
      <c r="AH343" s="744">
        <v>44384.0</v>
      </c>
      <c r="AI343" s="702">
        <f t="shared" si="42"/>
        <v>44430</v>
      </c>
      <c r="AJ343" s="794">
        <f t="shared" si="43"/>
        <v>44476</v>
      </c>
      <c r="AK343" s="678"/>
      <c r="AL343" s="678"/>
      <c r="AM343" s="692"/>
      <c r="AN343" s="692"/>
      <c r="AO343" s="692"/>
      <c r="AP343" s="693"/>
      <c r="AQ343" s="681"/>
      <c r="AR343" s="681"/>
      <c r="AS343" s="681"/>
      <c r="AT343" s="682"/>
      <c r="AU343" s="905"/>
      <c r="AV343" s="1230"/>
      <c r="AW343" s="1230"/>
    </row>
    <row r="344" ht="21.0" customHeight="1">
      <c r="A344" s="1696">
        <v>341.0</v>
      </c>
      <c r="B344" s="787">
        <v>44349.56902894676</v>
      </c>
      <c r="C344" s="692" t="s">
        <v>2615</v>
      </c>
      <c r="D344" s="692" t="s">
        <v>2616</v>
      </c>
      <c r="E344" s="746">
        <v>36404.0</v>
      </c>
      <c r="F344" s="742">
        <v>21.0</v>
      </c>
      <c r="G344" s="1113">
        <f t="shared" si="1"/>
        <v>24.15068493</v>
      </c>
      <c r="H344" s="749">
        <v>4.2100321E7</v>
      </c>
      <c r="I344" s="693" t="s">
        <v>391</v>
      </c>
      <c r="J344" s="692" t="s">
        <v>1678</v>
      </c>
      <c r="K344" s="692">
        <v>1.1693265E9</v>
      </c>
      <c r="L344" s="692" t="s">
        <v>2615</v>
      </c>
      <c r="M344" s="693" t="s">
        <v>1620</v>
      </c>
      <c r="N344" s="692" t="s">
        <v>2617</v>
      </c>
      <c r="O344" s="692" t="s">
        <v>2618</v>
      </c>
      <c r="P344" s="692" t="s">
        <v>1622</v>
      </c>
      <c r="Q344" s="692" t="s">
        <v>59</v>
      </c>
      <c r="R344" s="692" t="s">
        <v>2619</v>
      </c>
      <c r="S344" s="692" t="s">
        <v>1637</v>
      </c>
      <c r="T344" s="692" t="s">
        <v>2620</v>
      </c>
      <c r="U344" s="788" t="s">
        <v>2621</v>
      </c>
      <c r="V344" s="692" t="s">
        <v>2622</v>
      </c>
      <c r="W344" s="692" t="s">
        <v>1662</v>
      </c>
      <c r="X344" s="692" t="s">
        <v>2623</v>
      </c>
      <c r="Y344" s="693" t="s">
        <v>1897</v>
      </c>
      <c r="Z344" s="693">
        <v>1.158238016E9</v>
      </c>
      <c r="AA344" s="692" t="s">
        <v>2624</v>
      </c>
      <c r="AB344" s="833" t="s">
        <v>2517</v>
      </c>
      <c r="AC344" s="686"/>
      <c r="AD344" s="700"/>
      <c r="AE344" s="743" t="s">
        <v>1640</v>
      </c>
      <c r="AF344" s="688"/>
      <c r="AG344" s="688">
        <v>44084.0</v>
      </c>
      <c r="AH344" s="744">
        <v>44348.0</v>
      </c>
      <c r="AI344" s="702">
        <f t="shared" si="42"/>
        <v>44393</v>
      </c>
      <c r="AJ344" s="794">
        <f t="shared" si="43"/>
        <v>44440</v>
      </c>
      <c r="AK344" s="678"/>
      <c r="AL344" s="678"/>
      <c r="AM344" s="692"/>
      <c r="AN344" s="692"/>
      <c r="AO344" s="692"/>
      <c r="AP344" s="693"/>
      <c r="AQ344" s="681"/>
      <c r="AR344" s="681"/>
      <c r="AS344" s="681"/>
      <c r="AT344" s="682"/>
      <c r="AU344" s="905"/>
      <c r="AV344" s="1230"/>
      <c r="AW344" s="1230"/>
    </row>
    <row r="345" ht="21.0" customHeight="1">
      <c r="A345" s="1697">
        <v>342.0</v>
      </c>
      <c r="B345" s="787">
        <v>44348.77463701389</v>
      </c>
      <c r="C345" s="692" t="s">
        <v>2591</v>
      </c>
      <c r="D345" s="692" t="s">
        <v>2592</v>
      </c>
      <c r="E345" s="746">
        <v>34094.0</v>
      </c>
      <c r="F345" s="742">
        <v>28.0</v>
      </c>
      <c r="G345" s="1113">
        <f t="shared" si="1"/>
        <v>30.47945205</v>
      </c>
      <c r="H345" s="827">
        <v>3.7475363E7</v>
      </c>
      <c r="I345" s="693" t="s">
        <v>391</v>
      </c>
      <c r="J345" s="692" t="s">
        <v>2593</v>
      </c>
      <c r="K345" s="692" t="s">
        <v>2594</v>
      </c>
      <c r="L345" s="692" t="s">
        <v>2591</v>
      </c>
      <c r="M345" s="693" t="s">
        <v>1620</v>
      </c>
      <c r="N345" s="692" t="s">
        <v>2595</v>
      </c>
      <c r="O345" s="692" t="s">
        <v>2596</v>
      </c>
      <c r="P345" s="692" t="s">
        <v>1634</v>
      </c>
      <c r="Q345" s="692" t="s">
        <v>59</v>
      </c>
      <c r="R345" s="692" t="s">
        <v>2597</v>
      </c>
      <c r="S345" s="692" t="s">
        <v>1637</v>
      </c>
      <c r="T345" s="692" t="s">
        <v>2598</v>
      </c>
      <c r="U345" s="788" t="s">
        <v>2599</v>
      </c>
      <c r="V345" s="692" t="s">
        <v>1747</v>
      </c>
      <c r="W345" s="692" t="s">
        <v>1662</v>
      </c>
      <c r="X345" s="692" t="s">
        <v>2600</v>
      </c>
      <c r="Y345" s="693" t="s">
        <v>2032</v>
      </c>
      <c r="Z345" s="693" t="s">
        <v>2601</v>
      </c>
      <c r="AA345" s="692" t="s">
        <v>2602</v>
      </c>
      <c r="AB345" s="796" t="s">
        <v>2517</v>
      </c>
      <c r="AC345" s="686"/>
      <c r="AD345" s="700"/>
      <c r="AE345" s="743" t="s">
        <v>1640</v>
      </c>
      <c r="AF345" s="688"/>
      <c r="AG345" s="688">
        <v>44102.0</v>
      </c>
      <c r="AH345" s="744">
        <v>44348.0</v>
      </c>
      <c r="AI345" s="702">
        <f t="shared" si="42"/>
        <v>44393</v>
      </c>
      <c r="AJ345" s="794">
        <f t="shared" si="43"/>
        <v>44440</v>
      </c>
      <c r="AK345" s="678"/>
      <c r="AL345" s="678"/>
      <c r="AM345" s="692"/>
      <c r="AN345" s="692"/>
      <c r="AO345" s="692"/>
      <c r="AP345" s="693"/>
      <c r="AQ345" s="681"/>
      <c r="AR345" s="681"/>
      <c r="AS345" s="681"/>
      <c r="AT345" s="682"/>
      <c r="AU345" s="626" t="s">
        <v>5797</v>
      </c>
      <c r="AV345" s="1396"/>
      <c r="AW345" s="1396"/>
    </row>
    <row r="346" ht="21.0" customHeight="1">
      <c r="A346" s="1697">
        <v>343.0</v>
      </c>
      <c r="B346" s="787">
        <v>44347.90294836806</v>
      </c>
      <c r="C346" s="692" t="s">
        <v>2531</v>
      </c>
      <c r="D346" s="692" t="s">
        <v>6982</v>
      </c>
      <c r="E346" s="746">
        <v>34803.0</v>
      </c>
      <c r="F346" s="742">
        <v>26.0</v>
      </c>
      <c r="G346" s="1113">
        <f t="shared" si="1"/>
        <v>28.5369863</v>
      </c>
      <c r="H346" s="827">
        <v>3.8615955E7</v>
      </c>
      <c r="I346" s="693" t="s">
        <v>391</v>
      </c>
      <c r="J346" s="692" t="s">
        <v>2533</v>
      </c>
      <c r="K346" s="692">
        <v>1.136552387E9</v>
      </c>
      <c r="L346" s="692" t="s">
        <v>2531</v>
      </c>
      <c r="M346" s="693" t="s">
        <v>1620</v>
      </c>
      <c r="N346" s="692" t="s">
        <v>2534</v>
      </c>
      <c r="O346" s="692" t="s">
        <v>2535</v>
      </c>
      <c r="P346" s="692" t="s">
        <v>1622</v>
      </c>
      <c r="Q346" s="692" t="s">
        <v>59</v>
      </c>
      <c r="R346" s="692" t="s">
        <v>2536</v>
      </c>
      <c r="S346" s="692" t="s">
        <v>2537</v>
      </c>
      <c r="T346" s="686" t="s">
        <v>2538</v>
      </c>
      <c r="U346" s="788" t="s">
        <v>2539</v>
      </c>
      <c r="V346" s="692" t="s">
        <v>2540</v>
      </c>
      <c r="W346" s="692" t="s">
        <v>1685</v>
      </c>
      <c r="X346" s="692" t="s">
        <v>2541</v>
      </c>
      <c r="Y346" s="693" t="s">
        <v>2542</v>
      </c>
      <c r="Z346" s="834" t="s">
        <v>2543</v>
      </c>
      <c r="AA346" s="692" t="s">
        <v>2544</v>
      </c>
      <c r="AB346" s="796" t="s">
        <v>2517</v>
      </c>
      <c r="AC346" s="686"/>
      <c r="AD346" s="700"/>
      <c r="AE346" s="743" t="s">
        <v>1640</v>
      </c>
      <c r="AF346" s="688"/>
      <c r="AG346" s="688">
        <v>43932.0</v>
      </c>
      <c r="AH346" s="744">
        <v>44347.0</v>
      </c>
      <c r="AI346" s="702">
        <f t="shared" si="42"/>
        <v>44393</v>
      </c>
      <c r="AJ346" s="794">
        <f t="shared" si="43"/>
        <v>44439</v>
      </c>
      <c r="AK346" s="678"/>
      <c r="AL346" s="678"/>
      <c r="AM346" s="692"/>
      <c r="AN346" s="692"/>
      <c r="AO346" s="692"/>
      <c r="AP346" s="693"/>
      <c r="AQ346" s="681"/>
      <c r="AR346" s="681"/>
      <c r="AS346" s="681"/>
      <c r="AT346" s="682"/>
      <c r="AU346" s="905"/>
      <c r="AV346" s="1230"/>
      <c r="AW346" s="1230"/>
    </row>
    <row r="347" ht="21.0" customHeight="1">
      <c r="A347" s="1697">
        <v>344.0</v>
      </c>
      <c r="B347" s="787">
        <v>44348.526083495366</v>
      </c>
      <c r="C347" s="692" t="s">
        <v>2563</v>
      </c>
      <c r="D347" s="692" t="s">
        <v>2564</v>
      </c>
      <c r="E347" s="746">
        <v>36671.0</v>
      </c>
      <c r="F347" s="742">
        <v>21.0</v>
      </c>
      <c r="G347" s="1113">
        <f t="shared" si="1"/>
        <v>23.41917808</v>
      </c>
      <c r="H347" s="827">
        <v>4.2689528E7</v>
      </c>
      <c r="I347" s="693" t="s">
        <v>391</v>
      </c>
      <c r="J347" s="692" t="s">
        <v>2565</v>
      </c>
      <c r="K347" s="692" t="s">
        <v>2566</v>
      </c>
      <c r="L347" s="692" t="s">
        <v>2563</v>
      </c>
      <c r="M347" s="693" t="s">
        <v>1620</v>
      </c>
      <c r="N347" s="692" t="s">
        <v>2567</v>
      </c>
      <c r="O347" s="692" t="s">
        <v>2438</v>
      </c>
      <c r="P347" s="692" t="s">
        <v>1680</v>
      </c>
      <c r="Q347" s="692" t="s">
        <v>57</v>
      </c>
      <c r="R347" s="692" t="s">
        <v>2568</v>
      </c>
      <c r="S347" s="692" t="s">
        <v>2569</v>
      </c>
      <c r="T347" s="686" t="s">
        <v>2570</v>
      </c>
      <c r="U347" s="788" t="s">
        <v>2571</v>
      </c>
      <c r="V347" s="692" t="s">
        <v>2572</v>
      </c>
      <c r="W347" s="692" t="s">
        <v>1662</v>
      </c>
      <c r="X347" s="692" t="s">
        <v>2573</v>
      </c>
      <c r="Y347" s="693" t="s">
        <v>1708</v>
      </c>
      <c r="Z347" s="693" t="s">
        <v>2574</v>
      </c>
      <c r="AA347" s="692" t="s">
        <v>2575</v>
      </c>
      <c r="AB347" s="796" t="s">
        <v>2517</v>
      </c>
      <c r="AC347" s="686"/>
      <c r="AD347" s="700"/>
      <c r="AE347" s="743" t="s">
        <v>1640</v>
      </c>
      <c r="AF347" s="688"/>
      <c r="AG347" s="688">
        <v>44161.0</v>
      </c>
      <c r="AH347" s="744"/>
      <c r="AI347" s="702"/>
      <c r="AJ347" s="794"/>
      <c r="AK347" s="678"/>
      <c r="AL347" s="678"/>
      <c r="AM347" s="692"/>
      <c r="AN347" s="692"/>
      <c r="AO347" s="692"/>
      <c r="AP347" s="693"/>
      <c r="AQ347" s="681"/>
      <c r="AR347" s="681"/>
      <c r="AS347" s="681"/>
      <c r="AT347" s="682"/>
      <c r="AU347" s="905"/>
      <c r="AV347" s="1230"/>
      <c r="AW347" s="1230"/>
    </row>
    <row r="348" ht="21.0" customHeight="1">
      <c r="A348" s="1697">
        <v>345.0</v>
      </c>
      <c r="B348" s="787">
        <v>44351.78309946759</v>
      </c>
      <c r="C348" s="692" t="s">
        <v>2701</v>
      </c>
      <c r="D348" s="692" t="s">
        <v>2702</v>
      </c>
      <c r="E348" s="746">
        <v>36390.0</v>
      </c>
      <c r="F348" s="742">
        <v>21.0</v>
      </c>
      <c r="G348" s="1113">
        <f t="shared" si="1"/>
        <v>24.1890411</v>
      </c>
      <c r="H348" s="749">
        <v>4.2103092E7</v>
      </c>
      <c r="I348" s="693" t="s">
        <v>391</v>
      </c>
      <c r="J348" s="692" t="s">
        <v>1678</v>
      </c>
      <c r="K348" s="692" t="s">
        <v>2703</v>
      </c>
      <c r="L348" s="692" t="s">
        <v>2701</v>
      </c>
      <c r="M348" s="693" t="s">
        <v>1620</v>
      </c>
      <c r="N348" s="692" t="s">
        <v>2704</v>
      </c>
      <c r="O348" s="692" t="s">
        <v>2705</v>
      </c>
      <c r="P348" s="692" t="s">
        <v>1622</v>
      </c>
      <c r="Q348" s="692" t="s">
        <v>59</v>
      </c>
      <c r="R348" s="692" t="s">
        <v>2706</v>
      </c>
      <c r="S348" s="796" t="s">
        <v>2707</v>
      </c>
      <c r="T348" s="686"/>
      <c r="U348" s="788" t="s">
        <v>2708</v>
      </c>
      <c r="V348" s="692" t="s">
        <v>2709</v>
      </c>
      <c r="W348" s="692" t="s">
        <v>1685</v>
      </c>
      <c r="X348" s="692" t="s">
        <v>2710</v>
      </c>
      <c r="Y348" s="693" t="s">
        <v>1708</v>
      </c>
      <c r="Z348" s="693" t="s">
        <v>2711</v>
      </c>
      <c r="AA348" s="692" t="s">
        <v>1805</v>
      </c>
      <c r="AB348" s="796" t="s">
        <v>2517</v>
      </c>
      <c r="AC348" s="686"/>
      <c r="AD348" s="700"/>
      <c r="AE348" s="743" t="s">
        <v>1640</v>
      </c>
      <c r="AF348" s="688"/>
      <c r="AG348" s="688">
        <v>43965.0</v>
      </c>
      <c r="AH348" s="744">
        <v>44351.0</v>
      </c>
      <c r="AI348" s="702">
        <f t="shared" ref="AI348:AI355" si="44">DATE(YEAR(AH348),MONTH(AH348)+1,DAY(AH348)+15)</f>
        <v>44396</v>
      </c>
      <c r="AJ348" s="794">
        <f t="shared" ref="AJ348:AJ355" si="45">DATE(YEAR(AH348),MONTH(AH348)+3,DAY(AH348))</f>
        <v>44443</v>
      </c>
      <c r="AK348" s="678"/>
      <c r="AL348" s="678"/>
      <c r="AM348" s="692"/>
      <c r="AN348" s="692"/>
      <c r="AO348" s="686"/>
      <c r="AP348" s="693"/>
      <c r="AQ348" s="681"/>
      <c r="AR348" s="681"/>
      <c r="AS348" s="681"/>
      <c r="AT348" s="682"/>
      <c r="AU348" s="905"/>
      <c r="AV348" s="1230"/>
      <c r="AW348" s="1230"/>
    </row>
    <row r="349" ht="21.0" customHeight="1">
      <c r="A349" s="1697">
        <v>346.0</v>
      </c>
      <c r="B349" s="787">
        <v>44348.468171851855</v>
      </c>
      <c r="C349" s="692" t="s">
        <v>2553</v>
      </c>
      <c r="D349" s="692" t="s">
        <v>2554</v>
      </c>
      <c r="E349" s="746">
        <v>36438.0</v>
      </c>
      <c r="F349" s="742">
        <v>21.0</v>
      </c>
      <c r="G349" s="1113">
        <f t="shared" si="1"/>
        <v>24.05753425</v>
      </c>
      <c r="H349" s="749">
        <v>4.2312513E7</v>
      </c>
      <c r="I349" s="693" t="s">
        <v>391</v>
      </c>
      <c r="J349" s="692" t="s">
        <v>2555</v>
      </c>
      <c r="K349" s="692" t="s">
        <v>2556</v>
      </c>
      <c r="L349" s="692" t="s">
        <v>2553</v>
      </c>
      <c r="M349" s="693" t="s">
        <v>1620</v>
      </c>
      <c r="N349" s="692" t="s">
        <v>2557</v>
      </c>
      <c r="O349" s="692" t="s">
        <v>2558</v>
      </c>
      <c r="P349" s="692" t="s">
        <v>1622</v>
      </c>
      <c r="Q349" s="692" t="s">
        <v>59</v>
      </c>
      <c r="R349" s="692" t="s">
        <v>2559</v>
      </c>
      <c r="S349" s="692" t="s">
        <v>2559</v>
      </c>
      <c r="T349" s="686"/>
      <c r="U349" s="788" t="s">
        <v>2560</v>
      </c>
      <c r="V349" s="692" t="s">
        <v>1747</v>
      </c>
      <c r="W349" s="692" t="s">
        <v>1662</v>
      </c>
      <c r="X349" s="692" t="s">
        <v>2561</v>
      </c>
      <c r="Y349" s="693" t="s">
        <v>1708</v>
      </c>
      <c r="Z349" s="693">
        <v>1.139319909E9</v>
      </c>
      <c r="AA349" s="692" t="s">
        <v>2562</v>
      </c>
      <c r="AB349" s="796" t="s">
        <v>2517</v>
      </c>
      <c r="AC349" s="686"/>
      <c r="AD349" s="700"/>
      <c r="AE349" s="743" t="s">
        <v>1640</v>
      </c>
      <c r="AF349" s="688"/>
      <c r="AG349" s="688">
        <v>44000.0</v>
      </c>
      <c r="AH349" s="744">
        <v>44348.0</v>
      </c>
      <c r="AI349" s="702">
        <f t="shared" si="44"/>
        <v>44393</v>
      </c>
      <c r="AJ349" s="794">
        <f t="shared" si="45"/>
        <v>44440</v>
      </c>
      <c r="AK349" s="678"/>
      <c r="AL349" s="678"/>
      <c r="AM349" s="686"/>
      <c r="AN349" s="686"/>
      <c r="AO349" s="692"/>
      <c r="AP349" s="693"/>
      <c r="AQ349" s="681"/>
      <c r="AR349" s="681"/>
      <c r="AS349" s="681"/>
      <c r="AT349" s="682"/>
      <c r="AU349" s="905"/>
      <c r="AV349" s="1230"/>
      <c r="AW349" s="1230"/>
    </row>
    <row r="350" ht="21.0" customHeight="1">
      <c r="A350" s="1697">
        <v>347.0</v>
      </c>
      <c r="B350" s="822">
        <v>44306.496817708336</v>
      </c>
      <c r="C350" s="704" t="s">
        <v>2280</v>
      </c>
      <c r="D350" s="704" t="s">
        <v>2281</v>
      </c>
      <c r="E350" s="794">
        <v>34740.0</v>
      </c>
      <c r="F350" s="831">
        <v>26.0</v>
      </c>
      <c r="G350" s="1113">
        <f t="shared" si="1"/>
        <v>28.70958904</v>
      </c>
      <c r="H350" s="829">
        <v>3.8707894E7</v>
      </c>
      <c r="I350" s="696" t="s">
        <v>391</v>
      </c>
      <c r="J350" s="704" t="s">
        <v>2282</v>
      </c>
      <c r="K350" s="704" t="s">
        <v>2283</v>
      </c>
      <c r="L350" s="704" t="s">
        <v>2285</v>
      </c>
      <c r="M350" s="696" t="s">
        <v>1620</v>
      </c>
      <c r="N350" s="704" t="s">
        <v>2284</v>
      </c>
      <c r="O350" s="704" t="s">
        <v>2286</v>
      </c>
      <c r="P350" s="704" t="s">
        <v>1634</v>
      </c>
      <c r="Q350" s="704" t="s">
        <v>57</v>
      </c>
      <c r="R350" s="704" t="s">
        <v>2287</v>
      </c>
      <c r="S350" s="704" t="s">
        <v>1637</v>
      </c>
      <c r="T350" s="706"/>
      <c r="U350" s="830" t="s">
        <v>2288</v>
      </c>
      <c r="V350" s="704" t="s">
        <v>2289</v>
      </c>
      <c r="W350" s="704" t="s">
        <v>2290</v>
      </c>
      <c r="X350" s="704" t="s">
        <v>2291</v>
      </c>
      <c r="Y350" s="696" t="s">
        <v>1884</v>
      </c>
      <c r="Z350" s="696" t="s">
        <v>2292</v>
      </c>
      <c r="AA350" s="704" t="s">
        <v>1792</v>
      </c>
      <c r="AB350" s="832" t="s">
        <v>1627</v>
      </c>
      <c r="AC350" s="706"/>
      <c r="AD350" s="707"/>
      <c r="AE350" s="761" t="s">
        <v>1628</v>
      </c>
      <c r="AF350" s="744"/>
      <c r="AG350" s="744">
        <v>44362.0</v>
      </c>
      <c r="AH350" s="744">
        <v>44362.0</v>
      </c>
      <c r="AI350" s="702">
        <f t="shared" si="44"/>
        <v>44407</v>
      </c>
      <c r="AJ350" s="794">
        <f t="shared" si="45"/>
        <v>44454</v>
      </c>
      <c r="AK350" s="678"/>
      <c r="AL350" s="678"/>
      <c r="AM350" s="707"/>
      <c r="AN350" s="707"/>
      <c r="AO350" s="707"/>
      <c r="AP350" s="696"/>
      <c r="AQ350" s="681"/>
      <c r="AR350" s="681"/>
      <c r="AS350" s="835" t="b">
        <v>1</v>
      </c>
      <c r="AT350" s="682"/>
      <c r="AU350" s="1700"/>
      <c r="AV350" s="1701"/>
      <c r="AW350" s="1701"/>
    </row>
    <row r="351" ht="21.0" customHeight="1">
      <c r="A351" s="1697">
        <v>348.0</v>
      </c>
      <c r="B351" s="822">
        <v>44307.636409259256</v>
      </c>
      <c r="C351" s="704" t="s">
        <v>2302</v>
      </c>
      <c r="D351" s="704" t="s">
        <v>5511</v>
      </c>
      <c r="E351" s="794">
        <v>34259.0</v>
      </c>
      <c r="F351" s="831">
        <v>27.0</v>
      </c>
      <c r="G351" s="1113">
        <f t="shared" si="1"/>
        <v>30.02739726</v>
      </c>
      <c r="H351" s="829">
        <v>3.7377948E7</v>
      </c>
      <c r="I351" s="696" t="s">
        <v>391</v>
      </c>
      <c r="J351" s="704" t="s">
        <v>2304</v>
      </c>
      <c r="K351" s="704" t="s">
        <v>2305</v>
      </c>
      <c r="L351" s="704" t="s">
        <v>2302</v>
      </c>
      <c r="M351" s="696" t="s">
        <v>1646</v>
      </c>
      <c r="N351" s="704" t="s">
        <v>2306</v>
      </c>
      <c r="O351" s="704" t="s">
        <v>2307</v>
      </c>
      <c r="P351" s="704" t="s">
        <v>1680</v>
      </c>
      <c r="Q351" s="704" t="s">
        <v>57</v>
      </c>
      <c r="R351" s="704" t="s">
        <v>1637</v>
      </c>
      <c r="S351" s="704" t="s">
        <v>1637</v>
      </c>
      <c r="T351" s="706"/>
      <c r="U351" s="830" t="s">
        <v>2308</v>
      </c>
      <c r="V351" s="704" t="s">
        <v>2309</v>
      </c>
      <c r="W351" s="704" t="s">
        <v>2310</v>
      </c>
      <c r="X351" s="704" t="s">
        <v>2311</v>
      </c>
      <c r="Y351" s="696" t="s">
        <v>1803</v>
      </c>
      <c r="Z351" s="696" t="s">
        <v>2312</v>
      </c>
      <c r="AA351" s="704" t="s">
        <v>1805</v>
      </c>
      <c r="AB351" s="832" t="s">
        <v>1627</v>
      </c>
      <c r="AC351" s="706"/>
      <c r="AD351" s="707"/>
      <c r="AE351" s="761" t="s">
        <v>1628</v>
      </c>
      <c r="AF351" s="744"/>
      <c r="AG351" s="744">
        <v>44362.0</v>
      </c>
      <c r="AH351" s="744">
        <v>44362.0</v>
      </c>
      <c r="AI351" s="702">
        <f t="shared" si="44"/>
        <v>44407</v>
      </c>
      <c r="AJ351" s="794">
        <f t="shared" si="45"/>
        <v>44454</v>
      </c>
      <c r="AK351" s="678"/>
      <c r="AL351" s="678"/>
      <c r="AM351" s="707"/>
      <c r="AN351" s="707"/>
      <c r="AO351" s="707"/>
      <c r="AP351" s="696"/>
      <c r="AQ351" s="681"/>
      <c r="AR351" s="681"/>
      <c r="AS351" s="681"/>
      <c r="AT351" s="682"/>
      <c r="AU351" s="1700"/>
      <c r="AV351" s="1701"/>
      <c r="AW351" s="1701"/>
    </row>
    <row r="352" ht="21.0" customHeight="1">
      <c r="A352" s="1697">
        <v>349.0</v>
      </c>
      <c r="B352" s="822">
        <v>44294.09424457176</v>
      </c>
      <c r="C352" s="704" t="s">
        <v>2187</v>
      </c>
      <c r="D352" s="704" t="s">
        <v>2188</v>
      </c>
      <c r="E352" s="794">
        <v>34271.0</v>
      </c>
      <c r="F352" s="831">
        <v>27.0</v>
      </c>
      <c r="G352" s="1113">
        <f t="shared" si="1"/>
        <v>29.99452055</v>
      </c>
      <c r="H352" s="829">
        <v>3.7936581E7</v>
      </c>
      <c r="I352" s="696" t="s">
        <v>391</v>
      </c>
      <c r="J352" s="704" t="s">
        <v>2189</v>
      </c>
      <c r="K352" s="704" t="s">
        <v>2190</v>
      </c>
      <c r="L352" s="704" t="s">
        <v>2187</v>
      </c>
      <c r="M352" s="696" t="s">
        <v>1620</v>
      </c>
      <c r="N352" s="704" t="s">
        <v>2191</v>
      </c>
      <c r="O352" s="704" t="s">
        <v>2192</v>
      </c>
      <c r="P352" s="704" t="s">
        <v>1668</v>
      </c>
      <c r="Q352" s="704" t="s">
        <v>57</v>
      </c>
      <c r="R352" s="704" t="s">
        <v>2193</v>
      </c>
      <c r="S352" s="704" t="s">
        <v>1637</v>
      </c>
      <c r="T352" s="706"/>
      <c r="U352" s="830" t="s">
        <v>2194</v>
      </c>
      <c r="V352" s="704" t="s">
        <v>2195</v>
      </c>
      <c r="W352" s="704" t="s">
        <v>1662</v>
      </c>
      <c r="X352" s="704" t="s">
        <v>2196</v>
      </c>
      <c r="Y352" s="696" t="s">
        <v>2197</v>
      </c>
      <c r="Z352" s="696" t="s">
        <v>2198</v>
      </c>
      <c r="AA352" s="704" t="s">
        <v>2199</v>
      </c>
      <c r="AB352" s="832" t="s">
        <v>1627</v>
      </c>
      <c r="AC352" s="706"/>
      <c r="AD352" s="707"/>
      <c r="AE352" s="761" t="s">
        <v>1628</v>
      </c>
      <c r="AF352" s="744"/>
      <c r="AG352" s="744">
        <v>44382.0</v>
      </c>
      <c r="AH352" s="744">
        <v>44382.0</v>
      </c>
      <c r="AI352" s="702">
        <f t="shared" si="44"/>
        <v>44428</v>
      </c>
      <c r="AJ352" s="794">
        <f t="shared" si="45"/>
        <v>44474</v>
      </c>
      <c r="AK352" s="678"/>
      <c r="AL352" s="678"/>
      <c r="AM352" s="707"/>
      <c r="AN352" s="707"/>
      <c r="AO352" s="707"/>
      <c r="AP352" s="696"/>
      <c r="AQ352" s="681"/>
      <c r="AR352" s="681"/>
      <c r="AS352" s="681"/>
      <c r="AT352" s="682"/>
      <c r="AU352" s="1700"/>
      <c r="AV352" s="1701"/>
      <c r="AW352" s="1701"/>
    </row>
    <row r="353" ht="21.0" customHeight="1">
      <c r="A353" s="1697">
        <v>350.0</v>
      </c>
      <c r="B353" s="822">
        <v>44272.55071502315</v>
      </c>
      <c r="C353" s="704" t="s">
        <v>1957</v>
      </c>
      <c r="D353" s="704" t="s">
        <v>1958</v>
      </c>
      <c r="E353" s="794">
        <v>35527.0</v>
      </c>
      <c r="F353" s="831">
        <v>23.0</v>
      </c>
      <c r="G353" s="1113">
        <f t="shared" si="1"/>
        <v>26.55342466</v>
      </c>
      <c r="H353" s="829">
        <v>4.0244938E7</v>
      </c>
      <c r="I353" s="696" t="s">
        <v>391</v>
      </c>
      <c r="J353" s="704" t="s">
        <v>1618</v>
      </c>
      <c r="K353" s="704" t="s">
        <v>1959</v>
      </c>
      <c r="L353" s="704" t="s">
        <v>1957</v>
      </c>
      <c r="M353" s="696" t="s">
        <v>1620</v>
      </c>
      <c r="N353" s="704" t="s">
        <v>1960</v>
      </c>
      <c r="O353" s="704" t="s">
        <v>1961</v>
      </c>
      <c r="P353" s="704" t="s">
        <v>1634</v>
      </c>
      <c r="Q353" s="704" t="s">
        <v>57</v>
      </c>
      <c r="R353" s="704" t="s">
        <v>1962</v>
      </c>
      <c r="S353" s="704" t="s">
        <v>1962</v>
      </c>
      <c r="T353" s="704"/>
      <c r="U353" s="830" t="s">
        <v>1963</v>
      </c>
      <c r="V353" s="704" t="s">
        <v>1964</v>
      </c>
      <c r="W353" s="704" t="s">
        <v>1965</v>
      </c>
      <c r="X353" s="704" t="s">
        <v>1966</v>
      </c>
      <c r="Y353" s="696" t="s">
        <v>1790</v>
      </c>
      <c r="Z353" s="696" t="s">
        <v>1967</v>
      </c>
      <c r="AA353" s="704" t="s">
        <v>1968</v>
      </c>
      <c r="AB353" s="836" t="s">
        <v>1627</v>
      </c>
      <c r="AC353" s="706"/>
      <c r="AD353" s="707"/>
      <c r="AE353" s="761" t="s">
        <v>1628</v>
      </c>
      <c r="AF353" s="744"/>
      <c r="AG353" s="744">
        <v>44382.0</v>
      </c>
      <c r="AH353" s="744">
        <v>44382.0</v>
      </c>
      <c r="AI353" s="702">
        <f t="shared" si="44"/>
        <v>44428</v>
      </c>
      <c r="AJ353" s="794">
        <f t="shared" si="45"/>
        <v>44474</v>
      </c>
      <c r="AK353" s="678"/>
      <c r="AL353" s="678"/>
      <c r="AM353" s="707"/>
      <c r="AN353" s="707"/>
      <c r="AO353" s="707"/>
      <c r="AP353" s="696"/>
      <c r="AQ353" s="681"/>
      <c r="AR353" s="681"/>
      <c r="AS353" s="835" t="b">
        <v>1</v>
      </c>
      <c r="AT353" s="682"/>
      <c r="AU353" s="1700"/>
      <c r="AV353" s="1701"/>
      <c r="AW353" s="1701"/>
    </row>
    <row r="354" ht="21.0" customHeight="1">
      <c r="A354" s="1696">
        <v>351.0</v>
      </c>
      <c r="B354" s="822">
        <v>44303.04641258102</v>
      </c>
      <c r="C354" s="706" t="s">
        <v>2255</v>
      </c>
      <c r="D354" s="706" t="s">
        <v>2256</v>
      </c>
      <c r="E354" s="794">
        <v>33978.0</v>
      </c>
      <c r="F354" s="778">
        <v>28.0</v>
      </c>
      <c r="G354" s="1113">
        <f t="shared" si="1"/>
        <v>30.79726027</v>
      </c>
      <c r="H354" s="838">
        <v>3.7204244E7</v>
      </c>
      <c r="I354" s="709" t="s">
        <v>391</v>
      </c>
      <c r="J354" s="706" t="s">
        <v>1822</v>
      </c>
      <c r="K354" s="706" t="s">
        <v>2257</v>
      </c>
      <c r="L354" s="706" t="s">
        <v>2259</v>
      </c>
      <c r="M354" s="709" t="s">
        <v>1620</v>
      </c>
      <c r="N354" s="706" t="s">
        <v>2258</v>
      </c>
      <c r="O354" s="706" t="s">
        <v>2260</v>
      </c>
      <c r="P354" s="706" t="s">
        <v>1668</v>
      </c>
      <c r="Q354" s="706" t="s">
        <v>57</v>
      </c>
      <c r="R354" s="706" t="s">
        <v>2261</v>
      </c>
      <c r="S354" s="706" t="s">
        <v>1637</v>
      </c>
      <c r="T354" s="706"/>
      <c r="U354" s="824" t="s">
        <v>2262</v>
      </c>
      <c r="V354" s="706" t="s">
        <v>2263</v>
      </c>
      <c r="W354" s="706" t="s">
        <v>2264</v>
      </c>
      <c r="X354" s="706" t="s">
        <v>2265</v>
      </c>
      <c r="Y354" s="709" t="s">
        <v>1708</v>
      </c>
      <c r="Z354" s="709" t="s">
        <v>2266</v>
      </c>
      <c r="AA354" s="706" t="s">
        <v>2267</v>
      </c>
      <c r="AB354" s="823" t="s">
        <v>1627</v>
      </c>
      <c r="AC354" s="706"/>
      <c r="AD354" s="707"/>
      <c r="AE354" s="761" t="s">
        <v>1628</v>
      </c>
      <c r="AF354" s="744"/>
      <c r="AG354" s="744">
        <v>44378.0</v>
      </c>
      <c r="AH354" s="744">
        <v>44378.0</v>
      </c>
      <c r="AI354" s="702">
        <f t="shared" si="44"/>
        <v>44424</v>
      </c>
      <c r="AJ354" s="794">
        <f t="shared" si="45"/>
        <v>44470</v>
      </c>
      <c r="AK354" s="678"/>
      <c r="AL354" s="678"/>
      <c r="AM354" s="707"/>
      <c r="AN354" s="707"/>
      <c r="AO354" s="707"/>
      <c r="AP354" s="696"/>
      <c r="AQ354" s="681"/>
      <c r="AR354" s="681"/>
      <c r="AS354" s="835" t="b">
        <v>1</v>
      </c>
      <c r="AT354" s="682"/>
      <c r="AU354" s="1702" t="s">
        <v>5797</v>
      </c>
      <c r="AV354" s="1703"/>
      <c r="AW354" s="1703"/>
    </row>
    <row r="355" ht="21.0" customHeight="1">
      <c r="A355" s="1697">
        <v>352.0</v>
      </c>
      <c r="B355" s="787">
        <v>44349.90772192129</v>
      </c>
      <c r="C355" s="692" t="s">
        <v>2638</v>
      </c>
      <c r="D355" s="692" t="s">
        <v>2639</v>
      </c>
      <c r="E355" s="746">
        <v>32300.0</v>
      </c>
      <c r="F355" s="742">
        <v>33.0</v>
      </c>
      <c r="G355" s="1113">
        <f t="shared" si="1"/>
        <v>35.39452055</v>
      </c>
      <c r="H355" s="749">
        <v>3.378237E7</v>
      </c>
      <c r="I355" s="693" t="s">
        <v>391</v>
      </c>
      <c r="J355" s="692" t="s">
        <v>1618</v>
      </c>
      <c r="K355" s="692" t="s">
        <v>2640</v>
      </c>
      <c r="L355" s="692" t="s">
        <v>2638</v>
      </c>
      <c r="M355" s="693" t="s">
        <v>1646</v>
      </c>
      <c r="N355" s="692" t="s">
        <v>2641</v>
      </c>
      <c r="O355" s="692" t="s">
        <v>2642</v>
      </c>
      <c r="P355" s="692" t="s">
        <v>1668</v>
      </c>
      <c r="Q355" s="692" t="s">
        <v>57</v>
      </c>
      <c r="R355" s="692" t="s">
        <v>2643</v>
      </c>
      <c r="S355" s="692" t="s">
        <v>1651</v>
      </c>
      <c r="T355" s="686" t="s">
        <v>2644</v>
      </c>
      <c r="U355" s="788" t="s">
        <v>2645</v>
      </c>
      <c r="V355" s="686" t="s">
        <v>1661</v>
      </c>
      <c r="W355" s="686" t="s">
        <v>2646</v>
      </c>
      <c r="X355" s="686" t="s">
        <v>2647</v>
      </c>
      <c r="Y355" s="691" t="s">
        <v>1884</v>
      </c>
      <c r="Z355" s="691" t="s">
        <v>2648</v>
      </c>
      <c r="AA355" s="686" t="s">
        <v>2649</v>
      </c>
      <c r="AB355" s="839">
        <v>44350.0</v>
      </c>
      <c r="AC355" s="692"/>
      <c r="AD355" s="700"/>
      <c r="AE355" s="743" t="s">
        <v>63</v>
      </c>
      <c r="AF355" s="688"/>
      <c r="AG355" s="760">
        <v>44378.0</v>
      </c>
      <c r="AH355" s="767">
        <v>44378.0</v>
      </c>
      <c r="AI355" s="702">
        <f t="shared" si="44"/>
        <v>44424</v>
      </c>
      <c r="AJ355" s="794">
        <f t="shared" si="45"/>
        <v>44470</v>
      </c>
      <c r="AK355" s="678"/>
      <c r="AL355" s="678"/>
      <c r="AM355" s="700"/>
      <c r="AN355" s="700"/>
      <c r="AO355" s="700"/>
      <c r="AP355" s="693"/>
      <c r="AQ355" s="681"/>
      <c r="AR355" s="681"/>
      <c r="AS355" s="681"/>
      <c r="AT355" s="682"/>
      <c r="AU355" s="905"/>
      <c r="AV355" s="1230"/>
      <c r="AW355" s="1230"/>
    </row>
    <row r="356" ht="21.0" customHeight="1">
      <c r="A356" s="1697">
        <v>353.0</v>
      </c>
      <c r="B356" s="840">
        <v>44347.8484375</v>
      </c>
      <c r="C356" s="692" t="s">
        <v>2518</v>
      </c>
      <c r="D356" s="692" t="s">
        <v>2519</v>
      </c>
      <c r="E356" s="760">
        <v>36124.0</v>
      </c>
      <c r="F356" s="742">
        <v>22.0</v>
      </c>
      <c r="G356" s="1113">
        <f t="shared" si="1"/>
        <v>24.91780822</v>
      </c>
      <c r="H356" s="829">
        <v>4.1646263E7</v>
      </c>
      <c r="I356" s="693" t="s">
        <v>391</v>
      </c>
      <c r="J356" s="692" t="s">
        <v>1795</v>
      </c>
      <c r="K356" s="692">
        <f>5491132734294</f>
        <v>5491132734294</v>
      </c>
      <c r="L356" s="692" t="s">
        <v>2518</v>
      </c>
      <c r="M356" s="693" t="s">
        <v>1620</v>
      </c>
      <c r="N356" s="692" t="s">
        <v>2521</v>
      </c>
      <c r="O356" s="692" t="s">
        <v>2522</v>
      </c>
      <c r="P356" s="692" t="s">
        <v>1622</v>
      </c>
      <c r="Q356" s="692" t="s">
        <v>59</v>
      </c>
      <c r="R356" s="692" t="s">
        <v>2523</v>
      </c>
      <c r="S356" s="704" t="s">
        <v>2524</v>
      </c>
      <c r="T356" s="692" t="s">
        <v>2525</v>
      </c>
      <c r="U356" s="788" t="s">
        <v>2526</v>
      </c>
      <c r="V356" s="692" t="s">
        <v>2527</v>
      </c>
      <c r="W356" s="692" t="s">
        <v>1662</v>
      </c>
      <c r="X356" s="692" t="s">
        <v>2528</v>
      </c>
      <c r="Y356" s="693" t="s">
        <v>1708</v>
      </c>
      <c r="Z356" s="693">
        <f>5491164315722</f>
        <v>5491164315722</v>
      </c>
      <c r="AA356" s="692" t="s">
        <v>1737</v>
      </c>
      <c r="AB356" s="781" t="s">
        <v>2517</v>
      </c>
      <c r="AC356" s="686"/>
      <c r="AD356" s="700"/>
      <c r="AE356" s="743" t="s">
        <v>1640</v>
      </c>
      <c r="AF356" s="688"/>
      <c r="AG356" s="688">
        <v>43965.0</v>
      </c>
      <c r="AH356" s="744">
        <v>44347.0</v>
      </c>
      <c r="AI356" s="744">
        <v>44393.0</v>
      </c>
      <c r="AJ356" s="744">
        <v>44439.0</v>
      </c>
      <c r="AK356" s="678"/>
      <c r="AL356" s="678"/>
      <c r="AM356" s="700"/>
      <c r="AN356" s="700"/>
      <c r="AO356" s="700"/>
      <c r="AP356" s="693"/>
      <c r="AQ356" s="681"/>
      <c r="AR356" s="681"/>
      <c r="AS356" s="681"/>
      <c r="AT356" s="682"/>
      <c r="AU356" s="905"/>
      <c r="AV356" s="1230"/>
      <c r="AW356" s="1230"/>
    </row>
    <row r="357" ht="21.0" customHeight="1">
      <c r="A357" s="1697">
        <v>354.0</v>
      </c>
      <c r="B357" s="822">
        <v>44244.09057396991</v>
      </c>
      <c r="C357" s="704" t="s">
        <v>1616</v>
      </c>
      <c r="D357" s="704" t="s">
        <v>1617</v>
      </c>
      <c r="E357" s="794">
        <v>36855.0</v>
      </c>
      <c r="F357" s="831">
        <v>20.0</v>
      </c>
      <c r="G357" s="1113">
        <f t="shared" si="1"/>
        <v>22.91506849</v>
      </c>
      <c r="H357" s="829">
        <v>4.3094417E7</v>
      </c>
      <c r="I357" s="696" t="s">
        <v>391</v>
      </c>
      <c r="J357" s="704" t="s">
        <v>1618</v>
      </c>
      <c r="K357" s="704" t="s">
        <v>1619</v>
      </c>
      <c r="L357" s="704" t="s">
        <v>1616</v>
      </c>
      <c r="M357" s="696" t="s">
        <v>1620</v>
      </c>
      <c r="N357" s="704" t="s">
        <v>1621</v>
      </c>
      <c r="O357" s="704" t="s">
        <v>1623</v>
      </c>
      <c r="P357" s="704" t="s">
        <v>1622</v>
      </c>
      <c r="Q357" s="704" t="s">
        <v>57</v>
      </c>
      <c r="R357" s="704" t="s">
        <v>1624</v>
      </c>
      <c r="S357" s="704" t="s">
        <v>1625</v>
      </c>
      <c r="T357" s="706"/>
      <c r="U357" s="830" t="s">
        <v>1626</v>
      </c>
      <c r="V357" s="704"/>
      <c r="W357" s="704"/>
      <c r="X357" s="704"/>
      <c r="Y357" s="696"/>
      <c r="Z357" s="696"/>
      <c r="AA357" s="704"/>
      <c r="AB357" s="823" t="s">
        <v>1627</v>
      </c>
      <c r="AC357" s="706"/>
      <c r="AD357" s="707"/>
      <c r="AE357" s="761" t="s">
        <v>1628</v>
      </c>
      <c r="AF357" s="744"/>
      <c r="AG357" s="744">
        <v>44349.0</v>
      </c>
      <c r="AH357" s="767">
        <v>44118.0</v>
      </c>
      <c r="AI357" s="702">
        <f>DATE(YEAR(AG357),MONTH(AG357)+1,DAY(AG357)+15)</f>
        <v>44394</v>
      </c>
      <c r="AJ357" s="794">
        <f>DATE(YEAR(AG357),MONTH(AG357)+3,DAY(AG357))</f>
        <v>44441</v>
      </c>
      <c r="AK357" s="678"/>
      <c r="AL357" s="678"/>
      <c r="AM357" s="707"/>
      <c r="AN357" s="707"/>
      <c r="AO357" s="707"/>
      <c r="AP357" s="709"/>
      <c r="AQ357" s="681"/>
      <c r="AR357" s="681"/>
      <c r="AS357" s="681"/>
      <c r="AT357" s="682"/>
      <c r="AU357" s="1700"/>
      <c r="AV357" s="1701"/>
      <c r="AW357" s="1701"/>
    </row>
    <row r="358" ht="21.0" customHeight="1">
      <c r="A358" s="1697">
        <v>355.0</v>
      </c>
      <c r="B358" s="787">
        <v>44392.67984626157</v>
      </c>
      <c r="C358" s="692" t="s">
        <v>3001</v>
      </c>
      <c r="D358" s="692" t="s">
        <v>3002</v>
      </c>
      <c r="E358" s="746">
        <v>35157.0</v>
      </c>
      <c r="F358" s="742">
        <v>25.0</v>
      </c>
      <c r="G358" s="1113">
        <f t="shared" si="1"/>
        <v>27.56712329</v>
      </c>
      <c r="H358" s="749">
        <v>3.9342851E7</v>
      </c>
      <c r="I358" s="693" t="s">
        <v>391</v>
      </c>
      <c r="J358" s="692" t="s">
        <v>3003</v>
      </c>
      <c r="K358" s="692" t="s">
        <v>3004</v>
      </c>
      <c r="L358" s="692" t="s">
        <v>3001</v>
      </c>
      <c r="M358" s="693" t="s">
        <v>1620</v>
      </c>
      <c r="N358" s="692" t="s">
        <v>3005</v>
      </c>
      <c r="O358" s="692" t="s">
        <v>3006</v>
      </c>
      <c r="P358" s="692" t="s">
        <v>1622</v>
      </c>
      <c r="Q358" s="692" t="s">
        <v>170</v>
      </c>
      <c r="R358" s="692" t="s">
        <v>1637</v>
      </c>
      <c r="S358" s="692" t="s">
        <v>1637</v>
      </c>
      <c r="T358" s="686" t="s">
        <v>3007</v>
      </c>
      <c r="U358" s="788" t="s">
        <v>3008</v>
      </c>
      <c r="V358" s="692" t="s">
        <v>2587</v>
      </c>
      <c r="W358" s="692" t="s">
        <v>1662</v>
      </c>
      <c r="X358" s="692" t="s">
        <v>3009</v>
      </c>
      <c r="Y358" s="693" t="s">
        <v>3010</v>
      </c>
      <c r="Z358" s="693" t="s">
        <v>3011</v>
      </c>
      <c r="AA358" s="692" t="s">
        <v>3012</v>
      </c>
      <c r="AB358" s="692"/>
      <c r="AC358" s="686"/>
      <c r="AD358" s="700"/>
      <c r="AE358" s="743" t="s">
        <v>1640</v>
      </c>
      <c r="AF358" s="688"/>
      <c r="AG358" s="760"/>
      <c r="AH358" s="841">
        <v>44392.0</v>
      </c>
      <c r="AI358" s="702">
        <f t="shared" ref="AI358:AI368" si="46">DATE(YEAR(AH358),MONTH(AH358)+1,DAY(AH358)+15)</f>
        <v>44438</v>
      </c>
      <c r="AJ358" s="794">
        <f t="shared" ref="AJ358:AJ376" si="47">DATE(YEAR(AH358),MONTH(AH358)+3,DAY(AH358))</f>
        <v>44484</v>
      </c>
      <c r="AK358" s="678"/>
      <c r="AL358" s="678"/>
      <c r="AM358" s="700"/>
      <c r="AN358" s="700"/>
      <c r="AO358" s="700"/>
      <c r="AP358" s="691"/>
      <c r="AQ358" s="681"/>
      <c r="AR358" s="681"/>
      <c r="AS358" s="681"/>
      <c r="AT358" s="682"/>
      <c r="AU358" s="905"/>
      <c r="AV358" s="1230"/>
      <c r="AW358" s="1230"/>
    </row>
    <row r="359" ht="21.0" customHeight="1">
      <c r="A359" s="1697">
        <v>356.0</v>
      </c>
      <c r="B359" s="822">
        <v>44397.412847858795</v>
      </c>
      <c r="C359" s="704" t="s">
        <v>3051</v>
      </c>
      <c r="D359" s="704" t="s">
        <v>3052</v>
      </c>
      <c r="E359" s="794">
        <v>36173.0</v>
      </c>
      <c r="F359" s="831">
        <v>22.0</v>
      </c>
      <c r="G359" s="1113">
        <f t="shared" si="1"/>
        <v>24.78356164</v>
      </c>
      <c r="H359" s="838">
        <v>4.1702696E7</v>
      </c>
      <c r="I359" s="696" t="s">
        <v>391</v>
      </c>
      <c r="J359" s="704" t="s">
        <v>1678</v>
      </c>
      <c r="K359" s="704" t="s">
        <v>3053</v>
      </c>
      <c r="L359" s="704" t="s">
        <v>3051</v>
      </c>
      <c r="M359" s="696" t="s">
        <v>1620</v>
      </c>
      <c r="N359" s="704" t="s">
        <v>3054</v>
      </c>
      <c r="O359" s="704" t="s">
        <v>3055</v>
      </c>
      <c r="P359" s="704" t="s">
        <v>1622</v>
      </c>
      <c r="Q359" s="704" t="s">
        <v>170</v>
      </c>
      <c r="R359" s="704" t="s">
        <v>3056</v>
      </c>
      <c r="S359" s="704" t="s">
        <v>3057</v>
      </c>
      <c r="T359" s="706"/>
      <c r="U359" s="830" t="s">
        <v>3058</v>
      </c>
      <c r="V359" s="704" t="s">
        <v>3059</v>
      </c>
      <c r="W359" s="704" t="s">
        <v>1788</v>
      </c>
      <c r="X359" s="704" t="s">
        <v>3060</v>
      </c>
      <c r="Y359" s="696" t="s">
        <v>1708</v>
      </c>
      <c r="Z359" s="696" t="s">
        <v>3061</v>
      </c>
      <c r="AA359" s="704" t="s">
        <v>3062</v>
      </c>
      <c r="AB359" s="704"/>
      <c r="AC359" s="706"/>
      <c r="AD359" s="707"/>
      <c r="AE359" s="761" t="s">
        <v>1640</v>
      </c>
      <c r="AF359" s="744"/>
      <c r="AG359" s="767"/>
      <c r="AH359" s="767">
        <v>44397.0</v>
      </c>
      <c r="AI359" s="702">
        <f t="shared" si="46"/>
        <v>44443</v>
      </c>
      <c r="AJ359" s="794">
        <f t="shared" si="47"/>
        <v>44489</v>
      </c>
      <c r="AK359" s="678"/>
      <c r="AL359" s="678"/>
      <c r="AM359" s="707"/>
      <c r="AN359" s="707"/>
      <c r="AO359" s="707"/>
      <c r="AP359" s="709"/>
      <c r="AQ359" s="681"/>
      <c r="AR359" s="681"/>
      <c r="AS359" s="681"/>
      <c r="AT359" s="682"/>
      <c r="AU359" s="1700"/>
      <c r="AV359" s="1701"/>
      <c r="AW359" s="1701"/>
    </row>
    <row r="360" ht="21.0" customHeight="1">
      <c r="A360" s="1697">
        <v>357.0</v>
      </c>
      <c r="B360" s="822">
        <v>44259.62906399305</v>
      </c>
      <c r="C360" s="704" t="s">
        <v>1766</v>
      </c>
      <c r="D360" s="704" t="s">
        <v>1767</v>
      </c>
      <c r="E360" s="794">
        <v>35015.0</v>
      </c>
      <c r="F360" s="831">
        <v>25.0</v>
      </c>
      <c r="G360" s="1113">
        <f t="shared" si="1"/>
        <v>27.95616438</v>
      </c>
      <c r="H360" s="838">
        <v>3.851712E7</v>
      </c>
      <c r="I360" s="696" t="s">
        <v>391</v>
      </c>
      <c r="J360" s="704" t="s">
        <v>1618</v>
      </c>
      <c r="K360" s="704" t="s">
        <v>1768</v>
      </c>
      <c r="L360" s="704" t="s">
        <v>1766</v>
      </c>
      <c r="M360" s="696" t="s">
        <v>1620</v>
      </c>
      <c r="N360" s="704" t="s">
        <v>1769</v>
      </c>
      <c r="O360" s="704" t="s">
        <v>1770</v>
      </c>
      <c r="P360" s="704" t="s">
        <v>1668</v>
      </c>
      <c r="Q360" s="704" t="s">
        <v>59</v>
      </c>
      <c r="R360" s="704" t="s">
        <v>1771</v>
      </c>
      <c r="S360" s="832" t="s">
        <v>1772</v>
      </c>
      <c r="T360" s="706"/>
      <c r="U360" s="830" t="s">
        <v>1773</v>
      </c>
      <c r="V360" s="704" t="s">
        <v>1774</v>
      </c>
      <c r="W360" s="704" t="s">
        <v>1662</v>
      </c>
      <c r="X360" s="704" t="s">
        <v>1775</v>
      </c>
      <c r="Y360" s="696" t="s">
        <v>1776</v>
      </c>
      <c r="Z360" s="696" t="s">
        <v>1777</v>
      </c>
      <c r="AA360" s="704" t="s">
        <v>1778</v>
      </c>
      <c r="AB360" s="704" t="s">
        <v>1686</v>
      </c>
      <c r="AC360" s="706"/>
      <c r="AD360" s="707"/>
      <c r="AE360" s="761" t="s">
        <v>1640</v>
      </c>
      <c r="AF360" s="744"/>
      <c r="AG360" s="744">
        <v>44398.0</v>
      </c>
      <c r="AH360" s="744">
        <v>44398.0</v>
      </c>
      <c r="AI360" s="702">
        <f t="shared" si="46"/>
        <v>44444</v>
      </c>
      <c r="AJ360" s="794">
        <f t="shared" si="47"/>
        <v>44490</v>
      </c>
      <c r="AK360" s="678"/>
      <c r="AL360" s="678"/>
      <c r="AM360" s="707"/>
      <c r="AN360" s="707"/>
      <c r="AO360" s="707"/>
      <c r="AP360" s="709"/>
      <c r="AQ360" s="681"/>
      <c r="AR360" s="681"/>
      <c r="AS360" s="681"/>
      <c r="AT360" s="682"/>
      <c r="AU360" s="1700"/>
      <c r="AV360" s="1701"/>
      <c r="AW360" s="1701"/>
    </row>
    <row r="361" ht="21.0" customHeight="1">
      <c r="A361" s="1697">
        <v>358.0</v>
      </c>
      <c r="B361" s="822">
        <v>44259.66651368055</v>
      </c>
      <c r="C361" s="704" t="s">
        <v>1779</v>
      </c>
      <c r="D361" s="704" t="s">
        <v>1780</v>
      </c>
      <c r="E361" s="794">
        <v>37427.0</v>
      </c>
      <c r="F361" s="831">
        <v>18.0</v>
      </c>
      <c r="G361" s="1113">
        <f t="shared" si="1"/>
        <v>21.34794521</v>
      </c>
      <c r="H361" s="838">
        <v>4.3918583E7</v>
      </c>
      <c r="I361" s="696" t="s">
        <v>391</v>
      </c>
      <c r="J361" s="704" t="s">
        <v>1781</v>
      </c>
      <c r="K361" s="704" t="s">
        <v>1782</v>
      </c>
      <c r="L361" s="704" t="s">
        <v>1779</v>
      </c>
      <c r="M361" s="696" t="s">
        <v>1620</v>
      </c>
      <c r="N361" s="704" t="s">
        <v>1783</v>
      </c>
      <c r="O361" s="704" t="s">
        <v>1784</v>
      </c>
      <c r="P361" s="704" t="s">
        <v>1634</v>
      </c>
      <c r="Q361" s="704" t="s">
        <v>59</v>
      </c>
      <c r="R361" s="704" t="s">
        <v>1785</v>
      </c>
      <c r="S361" s="704" t="s">
        <v>1637</v>
      </c>
      <c r="T361" s="706"/>
      <c r="U361" s="830" t="s">
        <v>1786</v>
      </c>
      <c r="V361" s="704" t="s">
        <v>1787</v>
      </c>
      <c r="W361" s="704" t="s">
        <v>1788</v>
      </c>
      <c r="X361" s="704" t="s">
        <v>1789</v>
      </c>
      <c r="Y361" s="696" t="s">
        <v>1790</v>
      </c>
      <c r="Z361" s="696" t="s">
        <v>1791</v>
      </c>
      <c r="AA361" s="704" t="s">
        <v>1792</v>
      </c>
      <c r="AB361" s="704" t="s">
        <v>1686</v>
      </c>
      <c r="AC361" s="706"/>
      <c r="AD361" s="707"/>
      <c r="AE361" s="761" t="s">
        <v>1640</v>
      </c>
      <c r="AF361" s="744"/>
      <c r="AG361" s="744">
        <v>44398.0</v>
      </c>
      <c r="AH361" s="744">
        <v>44398.0</v>
      </c>
      <c r="AI361" s="702">
        <f t="shared" si="46"/>
        <v>44444</v>
      </c>
      <c r="AJ361" s="794">
        <f t="shared" si="47"/>
        <v>44490</v>
      </c>
      <c r="AK361" s="678"/>
      <c r="AL361" s="678"/>
      <c r="AM361" s="707"/>
      <c r="AN361" s="707"/>
      <c r="AO361" s="707"/>
      <c r="AP361" s="709"/>
      <c r="AQ361" s="681"/>
      <c r="AR361" s="681"/>
      <c r="AS361" s="835" t="b">
        <v>1</v>
      </c>
      <c r="AT361" s="682"/>
      <c r="AU361" s="1700"/>
      <c r="AV361" s="1701"/>
      <c r="AW361" s="1701"/>
    </row>
    <row r="362" ht="21.0" customHeight="1">
      <c r="A362" s="1697">
        <v>359.0</v>
      </c>
      <c r="B362" s="822">
        <v>44266.71163644676</v>
      </c>
      <c r="C362" s="704" t="s">
        <v>1899</v>
      </c>
      <c r="D362" s="704" t="s">
        <v>1900</v>
      </c>
      <c r="E362" s="794">
        <v>33495.0</v>
      </c>
      <c r="F362" s="831">
        <v>29.0</v>
      </c>
      <c r="G362" s="1113">
        <f t="shared" si="1"/>
        <v>32.12054795</v>
      </c>
      <c r="H362" s="838">
        <v>3.6123398E7</v>
      </c>
      <c r="I362" s="696" t="s">
        <v>391</v>
      </c>
      <c r="J362" s="704" t="s">
        <v>1618</v>
      </c>
      <c r="K362" s="704" t="s">
        <v>1901</v>
      </c>
      <c r="L362" s="704" t="s">
        <v>1899</v>
      </c>
      <c r="M362" s="696" t="s">
        <v>1620</v>
      </c>
      <c r="N362" s="704" t="s">
        <v>1877</v>
      </c>
      <c r="O362" s="704" t="s">
        <v>1902</v>
      </c>
      <c r="P362" s="704" t="s">
        <v>1622</v>
      </c>
      <c r="Q362" s="704" t="s">
        <v>59</v>
      </c>
      <c r="R362" s="704" t="s">
        <v>1903</v>
      </c>
      <c r="S362" s="704" t="s">
        <v>1637</v>
      </c>
      <c r="T362" s="706"/>
      <c r="U362" s="830" t="s">
        <v>1904</v>
      </c>
      <c r="V362" s="704" t="s">
        <v>1905</v>
      </c>
      <c r="W362" s="704" t="s">
        <v>1685</v>
      </c>
      <c r="X362" s="704" t="s">
        <v>1906</v>
      </c>
      <c r="Y362" s="696" t="s">
        <v>1884</v>
      </c>
      <c r="Z362" s="696" t="s">
        <v>1907</v>
      </c>
      <c r="AA362" s="704" t="s">
        <v>1908</v>
      </c>
      <c r="AB362" s="704" t="s">
        <v>1686</v>
      </c>
      <c r="AC362" s="706"/>
      <c r="AD362" s="707"/>
      <c r="AE362" s="761" t="s">
        <v>1640</v>
      </c>
      <c r="AF362" s="744"/>
      <c r="AG362" s="744">
        <v>44398.0</v>
      </c>
      <c r="AH362" s="744">
        <v>44398.0</v>
      </c>
      <c r="AI362" s="702">
        <f t="shared" si="46"/>
        <v>44444</v>
      </c>
      <c r="AJ362" s="794">
        <f t="shared" si="47"/>
        <v>44490</v>
      </c>
      <c r="AK362" s="678"/>
      <c r="AL362" s="678"/>
      <c r="AM362" s="707"/>
      <c r="AN362" s="707"/>
      <c r="AO362" s="707"/>
      <c r="AP362" s="709"/>
      <c r="AQ362" s="681"/>
      <c r="AR362" s="681"/>
      <c r="AS362" s="681"/>
      <c r="AT362" s="682"/>
      <c r="AU362" s="1700"/>
      <c r="AV362" s="1701"/>
      <c r="AW362" s="1701"/>
    </row>
    <row r="363" ht="21.0" customHeight="1">
      <c r="A363" s="1704">
        <v>360.0</v>
      </c>
      <c r="B363" s="844">
        <v>44279.81272059028</v>
      </c>
      <c r="C363" s="845" t="s">
        <v>2050</v>
      </c>
      <c r="D363" s="845" t="s">
        <v>2051</v>
      </c>
      <c r="E363" s="846">
        <v>36712.0</v>
      </c>
      <c r="F363" s="850">
        <v>20.0</v>
      </c>
      <c r="G363" s="1147">
        <f t="shared" si="1"/>
        <v>23.30684932</v>
      </c>
      <c r="H363" s="843">
        <v>4.2662663E7</v>
      </c>
      <c r="I363" s="847" t="s">
        <v>391</v>
      </c>
      <c r="J363" s="845" t="s">
        <v>1822</v>
      </c>
      <c r="K363" s="845" t="s">
        <v>2052</v>
      </c>
      <c r="L363" s="845" t="s">
        <v>2050</v>
      </c>
      <c r="M363" s="847" t="s">
        <v>1646</v>
      </c>
      <c r="N363" s="845" t="s">
        <v>2053</v>
      </c>
      <c r="O363" s="845" t="s">
        <v>2054</v>
      </c>
      <c r="P363" s="845" t="s">
        <v>1622</v>
      </c>
      <c r="Q363" s="845" t="s">
        <v>59</v>
      </c>
      <c r="R363" s="845" t="s">
        <v>2055</v>
      </c>
      <c r="S363" s="848" t="s">
        <v>2056</v>
      </c>
      <c r="T363" s="845"/>
      <c r="U363" s="849" t="s">
        <v>2057</v>
      </c>
      <c r="V363" s="845" t="s">
        <v>2058</v>
      </c>
      <c r="W363" s="845" t="s">
        <v>1685</v>
      </c>
      <c r="X363" s="845" t="s">
        <v>2059</v>
      </c>
      <c r="Y363" s="847" t="s">
        <v>2032</v>
      </c>
      <c r="Z363" s="847" t="s">
        <v>2060</v>
      </c>
      <c r="AA363" s="845" t="s">
        <v>1792</v>
      </c>
      <c r="AB363" s="851" t="s">
        <v>1686</v>
      </c>
      <c r="AC363" s="851"/>
      <c r="AD363" s="852"/>
      <c r="AE363" s="853" t="s">
        <v>1752</v>
      </c>
      <c r="AF363" s="854"/>
      <c r="AG363" s="855">
        <v>44398.0</v>
      </c>
      <c r="AH363" s="855">
        <v>44398.0</v>
      </c>
      <c r="AI363" s="856">
        <f t="shared" si="46"/>
        <v>44444</v>
      </c>
      <c r="AJ363" s="846">
        <f t="shared" si="47"/>
        <v>44490</v>
      </c>
      <c r="AK363" s="857"/>
      <c r="AL363" s="857"/>
      <c r="AM363" s="845"/>
      <c r="AN363" s="845"/>
      <c r="AO363" s="845"/>
      <c r="AP363" s="858"/>
      <c r="AQ363" s="857"/>
      <c r="AR363" s="857"/>
      <c r="AS363" s="857"/>
      <c r="AT363" s="859"/>
      <c r="AU363" s="1705" t="s">
        <v>13986</v>
      </c>
      <c r="AV363" s="1706"/>
      <c r="AW363" s="1706"/>
    </row>
    <row r="364" ht="21.0" customHeight="1">
      <c r="A364" s="1696">
        <v>361.0</v>
      </c>
      <c r="B364" s="822">
        <v>44333.95993084491</v>
      </c>
      <c r="C364" s="704" t="s">
        <v>2413</v>
      </c>
      <c r="D364" s="704" t="s">
        <v>2414</v>
      </c>
      <c r="E364" s="794">
        <v>35171.0</v>
      </c>
      <c r="F364" s="831">
        <v>25.0</v>
      </c>
      <c r="G364" s="1113">
        <f t="shared" si="1"/>
        <v>27.52876712</v>
      </c>
      <c r="H364" s="829">
        <v>3.9558828E7</v>
      </c>
      <c r="I364" s="696" t="s">
        <v>391</v>
      </c>
      <c r="J364" s="704" t="s">
        <v>1822</v>
      </c>
      <c r="K364" s="704" t="s">
        <v>2415</v>
      </c>
      <c r="L364" s="704" t="s">
        <v>2413</v>
      </c>
      <c r="M364" s="696" t="s">
        <v>1620</v>
      </c>
      <c r="N364" s="704" t="s">
        <v>2416</v>
      </c>
      <c r="O364" s="704" t="s">
        <v>2417</v>
      </c>
      <c r="P364" s="704" t="s">
        <v>1668</v>
      </c>
      <c r="Q364" s="704" t="s">
        <v>59</v>
      </c>
      <c r="R364" s="704" t="s">
        <v>2418</v>
      </c>
      <c r="S364" s="704" t="s">
        <v>1637</v>
      </c>
      <c r="T364" s="706"/>
      <c r="U364" s="830" t="s">
        <v>2419</v>
      </c>
      <c r="V364" s="704" t="s">
        <v>1661</v>
      </c>
      <c r="W364" s="704" t="s">
        <v>2420</v>
      </c>
      <c r="X364" s="704" t="s">
        <v>2421</v>
      </c>
      <c r="Y364" s="696" t="s">
        <v>1708</v>
      </c>
      <c r="Z364" s="696" t="s">
        <v>2422</v>
      </c>
      <c r="AA364" s="704" t="s">
        <v>1805</v>
      </c>
      <c r="AB364" s="823" t="s">
        <v>2074</v>
      </c>
      <c r="AC364" s="860"/>
      <c r="AD364" s="707"/>
      <c r="AE364" s="761" t="s">
        <v>1640</v>
      </c>
      <c r="AF364" s="744"/>
      <c r="AG364" s="767">
        <v>44398.0</v>
      </c>
      <c r="AH364" s="767">
        <v>44398.0</v>
      </c>
      <c r="AI364" s="702">
        <f t="shared" si="46"/>
        <v>44444</v>
      </c>
      <c r="AJ364" s="794">
        <f t="shared" si="47"/>
        <v>44490</v>
      </c>
      <c r="AK364" s="678"/>
      <c r="AL364" s="678"/>
      <c r="AM364" s="706"/>
      <c r="AN364" s="706"/>
      <c r="AO364" s="706"/>
      <c r="AP364" s="709"/>
      <c r="AQ364" s="681"/>
      <c r="AR364" s="681"/>
      <c r="AS364" s="835" t="b">
        <v>1</v>
      </c>
      <c r="AT364" s="682"/>
      <c r="AU364" s="1700"/>
      <c r="AV364" s="1701"/>
      <c r="AW364" s="1701"/>
    </row>
    <row r="365" ht="21.0" customHeight="1">
      <c r="A365" s="1697">
        <v>362.0</v>
      </c>
      <c r="B365" s="822">
        <v>44409.471882592596</v>
      </c>
      <c r="C365" s="704" t="s">
        <v>3122</v>
      </c>
      <c r="D365" s="704" t="s">
        <v>3123</v>
      </c>
      <c r="E365" s="794">
        <v>32275.0</v>
      </c>
      <c r="F365" s="831">
        <v>33.0</v>
      </c>
      <c r="G365" s="1113">
        <f t="shared" si="1"/>
        <v>35.4630137</v>
      </c>
      <c r="H365" s="829">
        <v>3.3679194E7</v>
      </c>
      <c r="I365" s="696" t="s">
        <v>391</v>
      </c>
      <c r="J365" s="704" t="s">
        <v>3124</v>
      </c>
      <c r="K365" s="704">
        <v>1.166571639E9</v>
      </c>
      <c r="L365" s="704" t="s">
        <v>3122</v>
      </c>
      <c r="M365" s="696" t="s">
        <v>1620</v>
      </c>
      <c r="N365" s="704" t="s">
        <v>3125</v>
      </c>
      <c r="O365" s="704" t="s">
        <v>3126</v>
      </c>
      <c r="P365" s="704" t="s">
        <v>1622</v>
      </c>
      <c r="Q365" s="704" t="s">
        <v>174</v>
      </c>
      <c r="R365" s="704" t="s">
        <v>3127</v>
      </c>
      <c r="S365" s="704" t="s">
        <v>1637</v>
      </c>
      <c r="T365" s="706" t="s">
        <v>3128</v>
      </c>
      <c r="U365" s="830" t="s">
        <v>3129</v>
      </c>
      <c r="V365" s="704" t="s">
        <v>3130</v>
      </c>
      <c r="W365" s="704" t="s">
        <v>3131</v>
      </c>
      <c r="X365" s="704" t="s">
        <v>3132</v>
      </c>
      <c r="Y365" s="696" t="s">
        <v>2098</v>
      </c>
      <c r="Z365" s="696">
        <v>1.155612771E9</v>
      </c>
      <c r="AA365" s="704" t="s">
        <v>1737</v>
      </c>
      <c r="AB365" s="860"/>
      <c r="AC365" s="706"/>
      <c r="AD365" s="707"/>
      <c r="AE365" s="861" t="s">
        <v>5548</v>
      </c>
      <c r="AF365" s="744"/>
      <c r="AG365" s="862">
        <v>44140.0</v>
      </c>
      <c r="AH365" s="862">
        <v>44410.0</v>
      </c>
      <c r="AI365" s="702">
        <f t="shared" si="46"/>
        <v>44456</v>
      </c>
      <c r="AJ365" s="794">
        <f t="shared" si="47"/>
        <v>44502</v>
      </c>
      <c r="AK365" s="678"/>
      <c r="AL365" s="678"/>
      <c r="AM365" s="706"/>
      <c r="AN365" s="706"/>
      <c r="AO365" s="706"/>
      <c r="AP365" s="709"/>
      <c r="AQ365" s="681"/>
      <c r="AR365" s="681"/>
      <c r="AS365" s="835" t="b">
        <v>1</v>
      </c>
      <c r="AT365" s="682"/>
      <c r="AU365" s="1700"/>
      <c r="AV365" s="1701"/>
      <c r="AW365" s="1701"/>
    </row>
    <row r="366" ht="21.0" customHeight="1">
      <c r="A366" s="1697">
        <v>363.0</v>
      </c>
      <c r="B366" s="822">
        <v>44389.82156023148</v>
      </c>
      <c r="C366" s="704" t="s">
        <v>2967</v>
      </c>
      <c r="D366" s="704" t="s">
        <v>2968</v>
      </c>
      <c r="E366" s="794">
        <v>31864.0</v>
      </c>
      <c r="F366" s="831">
        <v>34.0</v>
      </c>
      <c r="G366" s="1113">
        <f t="shared" si="1"/>
        <v>36.5890411</v>
      </c>
      <c r="H366" s="829">
        <v>3.3248553E7</v>
      </c>
      <c r="I366" s="696" t="s">
        <v>391</v>
      </c>
      <c r="J366" s="704" t="s">
        <v>1678</v>
      </c>
      <c r="K366" s="704" t="s">
        <v>2969</v>
      </c>
      <c r="L366" s="704" t="s">
        <v>2971</v>
      </c>
      <c r="M366" s="696" t="s">
        <v>1620</v>
      </c>
      <c r="N366" s="704" t="s">
        <v>2970</v>
      </c>
      <c r="O366" s="704" t="s">
        <v>2972</v>
      </c>
      <c r="P366" s="704" t="s">
        <v>1622</v>
      </c>
      <c r="Q366" s="704" t="s">
        <v>172</v>
      </c>
      <c r="R366" s="704" t="s">
        <v>2973</v>
      </c>
      <c r="S366" s="704" t="s">
        <v>1651</v>
      </c>
      <c r="T366" s="704"/>
      <c r="U366" s="830" t="s">
        <v>2974</v>
      </c>
      <c r="V366" s="704" t="s">
        <v>2975</v>
      </c>
      <c r="W366" s="704" t="s">
        <v>1788</v>
      </c>
      <c r="X366" s="704" t="s">
        <v>2976</v>
      </c>
      <c r="Y366" s="696" t="s">
        <v>1708</v>
      </c>
      <c r="Z366" s="696" t="s">
        <v>2977</v>
      </c>
      <c r="AA366" s="704" t="s">
        <v>1805</v>
      </c>
      <c r="AB366" s="706"/>
      <c r="AC366" s="706"/>
      <c r="AD366" s="707"/>
      <c r="AE366" s="761" t="s">
        <v>2979</v>
      </c>
      <c r="AF366" s="744"/>
      <c r="AG366" s="862">
        <v>44398.0</v>
      </c>
      <c r="AH366" s="862">
        <v>44398.0</v>
      </c>
      <c r="AI366" s="702">
        <f t="shared" si="46"/>
        <v>44444</v>
      </c>
      <c r="AJ366" s="794">
        <f t="shared" si="47"/>
        <v>44490</v>
      </c>
      <c r="AK366" s="678"/>
      <c r="AL366" s="678"/>
      <c r="AM366" s="704"/>
      <c r="AN366" s="704"/>
      <c r="AO366" s="704"/>
      <c r="AP366" s="709"/>
      <c r="AQ366" s="681"/>
      <c r="AR366" s="681"/>
      <c r="AS366" s="681"/>
      <c r="AT366" s="682"/>
      <c r="AU366" s="1700"/>
      <c r="AV366" s="1701"/>
      <c r="AW366" s="1701"/>
    </row>
    <row r="367" ht="21.0" customHeight="1">
      <c r="A367" s="1697">
        <v>364.0</v>
      </c>
      <c r="B367" s="822">
        <v>44289.7961725</v>
      </c>
      <c r="C367" s="704" t="s">
        <v>2148</v>
      </c>
      <c r="D367" s="704" t="s">
        <v>2149</v>
      </c>
      <c r="E367" s="794">
        <v>35277.0</v>
      </c>
      <c r="F367" s="831">
        <v>24.0</v>
      </c>
      <c r="G367" s="1113">
        <f t="shared" si="1"/>
        <v>27.23835616</v>
      </c>
      <c r="H367" s="829">
        <v>3.9492244E7</v>
      </c>
      <c r="I367" s="696" t="s">
        <v>391</v>
      </c>
      <c r="J367" s="704" t="s">
        <v>2150</v>
      </c>
      <c r="K367" s="704" t="s">
        <v>2151</v>
      </c>
      <c r="L367" s="704" t="s">
        <v>2148</v>
      </c>
      <c r="M367" s="696" t="s">
        <v>1620</v>
      </c>
      <c r="N367" s="704" t="s">
        <v>2152</v>
      </c>
      <c r="O367" s="704" t="s">
        <v>2153</v>
      </c>
      <c r="P367" s="704" t="s">
        <v>1634</v>
      </c>
      <c r="Q367" s="704" t="s">
        <v>59</v>
      </c>
      <c r="R367" s="704" t="s">
        <v>2154</v>
      </c>
      <c r="S367" s="704" t="s">
        <v>1637</v>
      </c>
      <c r="T367" s="704"/>
      <c r="U367" s="830" t="s">
        <v>2155</v>
      </c>
      <c r="V367" s="704" t="s">
        <v>2156</v>
      </c>
      <c r="W367" s="704" t="s">
        <v>1662</v>
      </c>
      <c r="X367" s="704" t="s">
        <v>2157</v>
      </c>
      <c r="Y367" s="696" t="s">
        <v>1897</v>
      </c>
      <c r="Z367" s="696" t="s">
        <v>2158</v>
      </c>
      <c r="AA367" s="704" t="s">
        <v>2159</v>
      </c>
      <c r="AB367" s="823" t="s">
        <v>2074</v>
      </c>
      <c r="AC367" s="706"/>
      <c r="AD367" s="707"/>
      <c r="AE367" s="761" t="s">
        <v>1640</v>
      </c>
      <c r="AF367" s="744"/>
      <c r="AG367" s="862">
        <v>44398.0</v>
      </c>
      <c r="AH367" s="862">
        <v>44398.0</v>
      </c>
      <c r="AI367" s="702">
        <f t="shared" si="46"/>
        <v>44444</v>
      </c>
      <c r="AJ367" s="794">
        <f t="shared" si="47"/>
        <v>44490</v>
      </c>
      <c r="AK367" s="678"/>
      <c r="AL367" s="678"/>
      <c r="AM367" s="706"/>
      <c r="AN367" s="706"/>
      <c r="AO367" s="706"/>
      <c r="AP367" s="709"/>
      <c r="AQ367" s="681"/>
      <c r="AR367" s="681"/>
      <c r="AS367" s="681"/>
      <c r="AT367" s="682"/>
      <c r="AU367" s="1700"/>
      <c r="AV367" s="1701"/>
      <c r="AW367" s="1701"/>
    </row>
    <row r="368" ht="21.0" customHeight="1">
      <c r="A368" s="1697">
        <v>365.0</v>
      </c>
      <c r="B368" s="787">
        <v>44355.78191193287</v>
      </c>
      <c r="C368" s="692" t="s">
        <v>2749</v>
      </c>
      <c r="D368" s="692" t="s">
        <v>2750</v>
      </c>
      <c r="E368" s="746">
        <v>37726.0</v>
      </c>
      <c r="F368" s="742">
        <v>18.0</v>
      </c>
      <c r="G368" s="1113">
        <f t="shared" si="1"/>
        <v>20.52876712</v>
      </c>
      <c r="H368" s="749">
        <v>4.4729997E7</v>
      </c>
      <c r="I368" s="693" t="s">
        <v>391</v>
      </c>
      <c r="J368" s="692" t="s">
        <v>2751</v>
      </c>
      <c r="K368" s="692" t="s">
        <v>2752</v>
      </c>
      <c r="L368" s="692" t="s">
        <v>2754</v>
      </c>
      <c r="M368" s="693" t="s">
        <v>1620</v>
      </c>
      <c r="N368" s="692" t="s">
        <v>2753</v>
      </c>
      <c r="O368" s="692" t="s">
        <v>2755</v>
      </c>
      <c r="P368" s="692" t="s">
        <v>1622</v>
      </c>
      <c r="Q368" s="692" t="s">
        <v>57</v>
      </c>
      <c r="R368" s="692" t="s">
        <v>2756</v>
      </c>
      <c r="S368" s="692" t="s">
        <v>1651</v>
      </c>
      <c r="T368" s="686" t="s">
        <v>2757</v>
      </c>
      <c r="U368" s="788" t="s">
        <v>2758</v>
      </c>
      <c r="V368" s="692" t="s">
        <v>2759</v>
      </c>
      <c r="W368" s="692" t="s">
        <v>1662</v>
      </c>
      <c r="X368" s="692" t="s">
        <v>2760</v>
      </c>
      <c r="Y368" s="693" t="s">
        <v>2360</v>
      </c>
      <c r="Z368" s="693">
        <v>1.13767756E9</v>
      </c>
      <c r="AA368" s="692" t="s">
        <v>2761</v>
      </c>
      <c r="AB368" s="692"/>
      <c r="AC368" s="686"/>
      <c r="AD368" s="686"/>
      <c r="AE368" s="782" t="s">
        <v>1640</v>
      </c>
      <c r="AF368" s="688"/>
      <c r="AG368" s="688"/>
      <c r="AH368" s="744">
        <v>44355.0</v>
      </c>
      <c r="AI368" s="702">
        <f t="shared" si="46"/>
        <v>44400</v>
      </c>
      <c r="AJ368" s="794">
        <f t="shared" si="47"/>
        <v>44447</v>
      </c>
      <c r="AK368" s="678"/>
      <c r="AL368" s="678"/>
      <c r="AM368" s="686"/>
      <c r="AN368" s="686"/>
      <c r="AO368" s="686"/>
      <c r="AP368" s="691"/>
      <c r="AQ368" s="681"/>
      <c r="AR368" s="681"/>
      <c r="AS368" s="681"/>
      <c r="AT368" s="682"/>
      <c r="AU368" s="905"/>
      <c r="AV368" s="1230"/>
      <c r="AW368" s="1230"/>
    </row>
    <row r="369" ht="21.0" customHeight="1">
      <c r="A369" s="1697">
        <v>366.0</v>
      </c>
      <c r="B369" s="787">
        <v>44461.05118729167</v>
      </c>
      <c r="C369" s="692" t="s">
        <v>3489</v>
      </c>
      <c r="D369" s="692" t="s">
        <v>3490</v>
      </c>
      <c r="E369" s="746">
        <v>32244.0</v>
      </c>
      <c r="F369" s="742">
        <v>33.0</v>
      </c>
      <c r="G369" s="1113">
        <f t="shared" si="1"/>
        <v>35.54794521</v>
      </c>
      <c r="H369" s="749">
        <v>3.3601492E7</v>
      </c>
      <c r="I369" s="693" t="s">
        <v>391</v>
      </c>
      <c r="J369" s="692" t="s">
        <v>1678</v>
      </c>
      <c r="K369" s="692" t="s">
        <v>3492</v>
      </c>
      <c r="L369" s="692" t="s">
        <v>3489</v>
      </c>
      <c r="M369" s="693" t="s">
        <v>1646</v>
      </c>
      <c r="N369" s="692" t="s">
        <v>3493</v>
      </c>
      <c r="O369" s="692" t="s">
        <v>3494</v>
      </c>
      <c r="P369" s="692" t="s">
        <v>1668</v>
      </c>
      <c r="Q369" s="692" t="s">
        <v>174</v>
      </c>
      <c r="R369" s="692" t="s">
        <v>3495</v>
      </c>
      <c r="S369" s="692" t="s">
        <v>3496</v>
      </c>
      <c r="T369" s="686" t="s">
        <v>3497</v>
      </c>
      <c r="U369" s="788" t="s">
        <v>3498</v>
      </c>
      <c r="V369" s="692" t="s">
        <v>3499</v>
      </c>
      <c r="W369" s="692" t="s">
        <v>3500</v>
      </c>
      <c r="X369" s="692" t="s">
        <v>3501</v>
      </c>
      <c r="Y369" s="693" t="s">
        <v>3108</v>
      </c>
      <c r="Z369" s="693" t="s">
        <v>3502</v>
      </c>
      <c r="AA369" s="692" t="s">
        <v>2649</v>
      </c>
      <c r="AB369" s="686"/>
      <c r="AC369" s="712" t="s">
        <v>6983</v>
      </c>
      <c r="AD369" s="686"/>
      <c r="AE369" s="863">
        <v>44776.0</v>
      </c>
      <c r="AF369" s="688"/>
      <c r="AG369" s="864">
        <v>44868.0</v>
      </c>
      <c r="AH369" s="767">
        <v>44481.0</v>
      </c>
      <c r="AI369" s="865">
        <v>44868.0</v>
      </c>
      <c r="AJ369" s="794">
        <f t="shared" si="47"/>
        <v>44573</v>
      </c>
      <c r="AK369" s="678"/>
      <c r="AL369" s="678"/>
      <c r="AM369" s="712"/>
      <c r="AN369" s="686"/>
      <c r="AO369" s="686"/>
      <c r="AP369" s="691"/>
      <c r="AQ369" s="681"/>
      <c r="AR369" s="681"/>
      <c r="AS369" s="835" t="b">
        <v>1</v>
      </c>
      <c r="AT369" s="682"/>
      <c r="AU369" s="905"/>
      <c r="AV369" s="1230"/>
      <c r="AW369" s="1230"/>
    </row>
    <row r="370" ht="21.0" customHeight="1">
      <c r="A370" s="1697">
        <v>367.0</v>
      </c>
      <c r="B370" s="787">
        <v>44431.847242222226</v>
      </c>
      <c r="C370" s="692" t="s">
        <v>3292</v>
      </c>
      <c r="D370" s="692" t="s">
        <v>3293</v>
      </c>
      <c r="E370" s="746">
        <v>35265.0</v>
      </c>
      <c r="F370" s="742">
        <v>25.0</v>
      </c>
      <c r="G370" s="1113">
        <f t="shared" si="1"/>
        <v>27.27123288</v>
      </c>
      <c r="H370" s="749">
        <v>3.9769397E7</v>
      </c>
      <c r="I370" s="693" t="s">
        <v>391</v>
      </c>
      <c r="J370" s="692" t="s">
        <v>3294</v>
      </c>
      <c r="K370" s="692" t="s">
        <v>3295</v>
      </c>
      <c r="L370" s="692" t="s">
        <v>3292</v>
      </c>
      <c r="M370" s="693" t="s">
        <v>1620</v>
      </c>
      <c r="N370" s="692" t="s">
        <v>3296</v>
      </c>
      <c r="O370" s="692" t="s">
        <v>3297</v>
      </c>
      <c r="P370" s="692" t="s">
        <v>1668</v>
      </c>
      <c r="Q370" s="692" t="s">
        <v>174</v>
      </c>
      <c r="R370" s="692" t="s">
        <v>3298</v>
      </c>
      <c r="S370" s="692" t="s">
        <v>1637</v>
      </c>
      <c r="T370" s="686"/>
      <c r="U370" s="788" t="s">
        <v>3299</v>
      </c>
      <c r="V370" s="692" t="s">
        <v>1747</v>
      </c>
      <c r="W370" s="692" t="s">
        <v>1662</v>
      </c>
      <c r="X370" s="692" t="s">
        <v>3300</v>
      </c>
      <c r="Y370" s="693" t="s">
        <v>2322</v>
      </c>
      <c r="Z370" s="693" t="s">
        <v>3301</v>
      </c>
      <c r="AA370" s="692" t="s">
        <v>2944</v>
      </c>
      <c r="AB370" s="866" t="s">
        <v>3216</v>
      </c>
      <c r="AC370" s="686"/>
      <c r="AD370" s="700"/>
      <c r="AE370" s="743" t="s">
        <v>3156</v>
      </c>
      <c r="AF370" s="688"/>
      <c r="AG370" s="760">
        <v>44481.0</v>
      </c>
      <c r="AH370" s="767">
        <v>44481.0</v>
      </c>
      <c r="AI370" s="702">
        <f t="shared" ref="AI370:AI376" si="48">DATE(YEAR(AH370),MONTH(AH370)+1,DAY(AH370)+15)</f>
        <v>44527</v>
      </c>
      <c r="AJ370" s="794">
        <f t="shared" si="47"/>
        <v>44573</v>
      </c>
      <c r="AK370" s="678"/>
      <c r="AL370" s="678"/>
      <c r="AM370" s="686"/>
      <c r="AN370" s="686"/>
      <c r="AO370" s="686"/>
      <c r="AP370" s="691"/>
      <c r="AQ370" s="681"/>
      <c r="AR370" s="681"/>
      <c r="AS370" s="835" t="b">
        <v>1</v>
      </c>
      <c r="AT370" s="682"/>
      <c r="AU370" s="905"/>
      <c r="AV370" s="1230"/>
      <c r="AW370" s="1230"/>
    </row>
    <row r="371" ht="21.0" customHeight="1">
      <c r="A371" s="1697">
        <v>368.0</v>
      </c>
      <c r="B371" s="787">
        <v>44412.96757258102</v>
      </c>
      <c r="C371" s="692" t="s">
        <v>3217</v>
      </c>
      <c r="D371" s="692" t="s">
        <v>3218</v>
      </c>
      <c r="E371" s="746">
        <v>37353.0</v>
      </c>
      <c r="F371" s="742">
        <v>19.0</v>
      </c>
      <c r="G371" s="1113">
        <f t="shared" si="1"/>
        <v>21.55068493</v>
      </c>
      <c r="H371" s="827">
        <v>4.3989116E7</v>
      </c>
      <c r="I371" s="693" t="s">
        <v>391</v>
      </c>
      <c r="J371" s="692" t="s">
        <v>1795</v>
      </c>
      <c r="K371" s="692" t="s">
        <v>3219</v>
      </c>
      <c r="L371" s="692" t="s">
        <v>3217</v>
      </c>
      <c r="M371" s="693" t="s">
        <v>1620</v>
      </c>
      <c r="N371" s="692" t="s">
        <v>3220</v>
      </c>
      <c r="O371" s="692" t="s">
        <v>3221</v>
      </c>
      <c r="P371" s="692" t="s">
        <v>1668</v>
      </c>
      <c r="Q371" s="692" t="s">
        <v>174</v>
      </c>
      <c r="R371" s="692" t="s">
        <v>3222</v>
      </c>
      <c r="S371" s="692" t="s">
        <v>1745</v>
      </c>
      <c r="T371" s="686"/>
      <c r="U371" s="788" t="s">
        <v>3223</v>
      </c>
      <c r="V371" s="692" t="s">
        <v>3224</v>
      </c>
      <c r="W371" s="692" t="s">
        <v>1662</v>
      </c>
      <c r="X371" s="692" t="s">
        <v>3225</v>
      </c>
      <c r="Y371" s="693" t="s">
        <v>1708</v>
      </c>
      <c r="Z371" s="693" t="s">
        <v>3219</v>
      </c>
      <c r="AA371" s="692" t="s">
        <v>3226</v>
      </c>
      <c r="AB371" s="692"/>
      <c r="AC371" s="692"/>
      <c r="AD371" s="700"/>
      <c r="AE371" s="743" t="s">
        <v>3156</v>
      </c>
      <c r="AF371" s="688"/>
      <c r="AG371" s="760">
        <v>44481.0</v>
      </c>
      <c r="AH371" s="767">
        <v>44481.0</v>
      </c>
      <c r="AI371" s="702">
        <f t="shared" si="48"/>
        <v>44527</v>
      </c>
      <c r="AJ371" s="794">
        <f t="shared" si="47"/>
        <v>44573</v>
      </c>
      <c r="AK371" s="678"/>
      <c r="AL371" s="678"/>
      <c r="AM371" s="686"/>
      <c r="AN371" s="686"/>
      <c r="AO371" s="686"/>
      <c r="AP371" s="691"/>
      <c r="AQ371" s="681"/>
      <c r="AR371" s="681"/>
      <c r="AS371" s="835" t="b">
        <v>1</v>
      </c>
      <c r="AT371" s="682"/>
      <c r="AU371" s="905"/>
      <c r="AV371" s="1230"/>
      <c r="AW371" s="1230"/>
    </row>
    <row r="372" ht="21.0" customHeight="1">
      <c r="A372" s="1697">
        <v>369.0</v>
      </c>
      <c r="B372" s="787">
        <v>44410.52434175926</v>
      </c>
      <c r="C372" s="692" t="s">
        <v>3145</v>
      </c>
      <c r="D372" s="692" t="s">
        <v>3146</v>
      </c>
      <c r="E372" s="746">
        <v>36189.0</v>
      </c>
      <c r="F372" s="742">
        <v>22.0</v>
      </c>
      <c r="G372" s="1113">
        <f t="shared" si="1"/>
        <v>24.73972603</v>
      </c>
      <c r="H372" s="827">
        <v>4.1673277E7</v>
      </c>
      <c r="I372" s="693" t="s">
        <v>391</v>
      </c>
      <c r="J372" s="692" t="s">
        <v>3147</v>
      </c>
      <c r="K372" s="692" t="s">
        <v>3148</v>
      </c>
      <c r="L372" s="692" t="s">
        <v>3145</v>
      </c>
      <c r="M372" s="693" t="s">
        <v>1620</v>
      </c>
      <c r="N372" s="692" t="s">
        <v>3149</v>
      </c>
      <c r="O372" s="692" t="s">
        <v>3150</v>
      </c>
      <c r="P372" s="692" t="s">
        <v>1668</v>
      </c>
      <c r="Q372" s="692" t="s">
        <v>174</v>
      </c>
      <c r="R372" s="692" t="s">
        <v>3151</v>
      </c>
      <c r="S372" s="692" t="s">
        <v>3152</v>
      </c>
      <c r="T372" s="686"/>
      <c r="U372" s="788" t="s">
        <v>3153</v>
      </c>
      <c r="V372" s="692" t="s">
        <v>1661</v>
      </c>
      <c r="W372" s="692" t="s">
        <v>1662</v>
      </c>
      <c r="X372" s="692" t="s">
        <v>3154</v>
      </c>
      <c r="Y372" s="693" t="s">
        <v>1790</v>
      </c>
      <c r="Z372" s="693" t="s">
        <v>3155</v>
      </c>
      <c r="AA372" s="692" t="s">
        <v>1792</v>
      </c>
      <c r="AB372" s="796" t="s">
        <v>3144</v>
      </c>
      <c r="AC372" s="686"/>
      <c r="AD372" s="700"/>
      <c r="AE372" s="743" t="s">
        <v>3156</v>
      </c>
      <c r="AF372" s="688"/>
      <c r="AG372" s="760">
        <v>44481.0</v>
      </c>
      <c r="AH372" s="767">
        <v>44481.0</v>
      </c>
      <c r="AI372" s="702">
        <f t="shared" si="48"/>
        <v>44527</v>
      </c>
      <c r="AJ372" s="794">
        <f t="shared" si="47"/>
        <v>44573</v>
      </c>
      <c r="AK372" s="678"/>
      <c r="AL372" s="678"/>
      <c r="AM372" s="686"/>
      <c r="AN372" s="686"/>
      <c r="AO372" s="686"/>
      <c r="AP372" s="691"/>
      <c r="AQ372" s="681"/>
      <c r="AR372" s="681"/>
      <c r="AS372" s="835" t="b">
        <v>1</v>
      </c>
      <c r="AT372" s="682"/>
      <c r="AU372" s="798"/>
      <c r="AV372" s="1394"/>
      <c r="AW372" s="1394"/>
    </row>
    <row r="373" ht="21.0" customHeight="1">
      <c r="A373" s="1697">
        <v>370.0</v>
      </c>
      <c r="B373" s="787">
        <v>44410.678020231484</v>
      </c>
      <c r="C373" s="692" t="s">
        <v>3169</v>
      </c>
      <c r="D373" s="692" t="s">
        <v>3170</v>
      </c>
      <c r="E373" s="746">
        <v>35541.0</v>
      </c>
      <c r="F373" s="742">
        <v>24.0</v>
      </c>
      <c r="G373" s="1113">
        <f t="shared" si="1"/>
        <v>26.51506849</v>
      </c>
      <c r="H373" s="749">
        <v>4.0228672E7</v>
      </c>
      <c r="I373" s="693" t="s">
        <v>391</v>
      </c>
      <c r="J373" s="692" t="s">
        <v>3171</v>
      </c>
      <c r="K373" s="692">
        <v>1.130181841E9</v>
      </c>
      <c r="L373" s="692" t="s">
        <v>3172</v>
      </c>
      <c r="M373" s="693" t="s">
        <v>1620</v>
      </c>
      <c r="N373" s="692" t="s">
        <v>2092</v>
      </c>
      <c r="O373" s="692" t="s">
        <v>3173</v>
      </c>
      <c r="P373" s="692" t="s">
        <v>1680</v>
      </c>
      <c r="Q373" s="692" t="s">
        <v>174</v>
      </c>
      <c r="R373" s="692" t="s">
        <v>3174</v>
      </c>
      <c r="S373" s="692" t="s">
        <v>1866</v>
      </c>
      <c r="T373" s="686"/>
      <c r="U373" s="788" t="s">
        <v>3175</v>
      </c>
      <c r="V373" s="692" t="s">
        <v>3176</v>
      </c>
      <c r="W373" s="692" t="s">
        <v>1662</v>
      </c>
      <c r="X373" s="692" t="s">
        <v>3177</v>
      </c>
      <c r="Y373" s="693" t="s">
        <v>1831</v>
      </c>
      <c r="Z373" s="693">
        <v>1.158547569E9</v>
      </c>
      <c r="AA373" s="692" t="s">
        <v>3178</v>
      </c>
      <c r="AB373" s="686" t="s">
        <v>3179</v>
      </c>
      <c r="AC373" s="686" t="s">
        <v>5581</v>
      </c>
      <c r="AD373" s="720"/>
      <c r="AE373" s="782" t="s">
        <v>63</v>
      </c>
      <c r="AF373" s="688"/>
      <c r="AG373" s="760">
        <v>44488.0</v>
      </c>
      <c r="AH373" s="767">
        <v>44488.0</v>
      </c>
      <c r="AI373" s="702">
        <f t="shared" si="48"/>
        <v>44534</v>
      </c>
      <c r="AJ373" s="794">
        <f t="shared" si="47"/>
        <v>44580</v>
      </c>
      <c r="AK373" s="678"/>
      <c r="AL373" s="678"/>
      <c r="AM373" s="686"/>
      <c r="AN373" s="686"/>
      <c r="AO373" s="686"/>
      <c r="AP373" s="691"/>
      <c r="AQ373" s="681"/>
      <c r="AR373" s="681"/>
      <c r="AS373" s="681"/>
      <c r="AT373" s="682"/>
      <c r="AU373" s="798"/>
      <c r="AV373" s="1394"/>
      <c r="AW373" s="1394"/>
    </row>
    <row r="374" ht="21.0" customHeight="1">
      <c r="A374" s="1696">
        <v>371.0</v>
      </c>
      <c r="B374" s="787">
        <v>44415.44338607639</v>
      </c>
      <c r="C374" s="692" t="s">
        <v>3227</v>
      </c>
      <c r="D374" s="692" t="s">
        <v>3228</v>
      </c>
      <c r="E374" s="746">
        <v>36021.0</v>
      </c>
      <c r="F374" s="742">
        <v>22.0</v>
      </c>
      <c r="G374" s="1113">
        <f t="shared" si="1"/>
        <v>25.2</v>
      </c>
      <c r="H374" s="749">
        <v>4.1557015E7</v>
      </c>
      <c r="I374" s="693" t="s">
        <v>391</v>
      </c>
      <c r="J374" s="692" t="s">
        <v>1822</v>
      </c>
      <c r="K374" s="867" t="s">
        <v>3229</v>
      </c>
      <c r="L374" s="692" t="s">
        <v>3227</v>
      </c>
      <c r="M374" s="693" t="s">
        <v>1620</v>
      </c>
      <c r="N374" s="692" t="s">
        <v>3230</v>
      </c>
      <c r="O374" s="692" t="s">
        <v>3231</v>
      </c>
      <c r="P374" s="692" t="s">
        <v>1668</v>
      </c>
      <c r="Q374" s="692" t="s">
        <v>174</v>
      </c>
      <c r="R374" s="692" t="s">
        <v>3232</v>
      </c>
      <c r="S374" s="796" t="s">
        <v>3233</v>
      </c>
      <c r="T374" s="692"/>
      <c r="U374" s="788" t="s">
        <v>3234</v>
      </c>
      <c r="V374" s="692" t="s">
        <v>2452</v>
      </c>
      <c r="W374" s="692" t="s">
        <v>1662</v>
      </c>
      <c r="X374" s="692" t="s">
        <v>3235</v>
      </c>
      <c r="Y374" s="693" t="s">
        <v>1803</v>
      </c>
      <c r="Z374" s="693" t="s">
        <v>3236</v>
      </c>
      <c r="AA374" s="692" t="s">
        <v>3237</v>
      </c>
      <c r="AB374" s="796" t="s">
        <v>3238</v>
      </c>
      <c r="AC374" s="686"/>
      <c r="AD374" s="720"/>
      <c r="AE374" s="782" t="s">
        <v>63</v>
      </c>
      <c r="AF374" s="688"/>
      <c r="AG374" s="868">
        <v>44481.0</v>
      </c>
      <c r="AH374" s="862">
        <v>44481.0</v>
      </c>
      <c r="AI374" s="702">
        <f t="shared" si="48"/>
        <v>44527</v>
      </c>
      <c r="AJ374" s="794">
        <f t="shared" si="47"/>
        <v>44573</v>
      </c>
      <c r="AK374" s="678"/>
      <c r="AL374" s="678"/>
      <c r="AM374" s="686"/>
      <c r="AN374" s="686"/>
      <c r="AO374" s="686"/>
      <c r="AP374" s="691"/>
      <c r="AQ374" s="681"/>
      <c r="AR374" s="681"/>
      <c r="AS374" s="835" t="b">
        <v>1</v>
      </c>
      <c r="AT374" s="682"/>
      <c r="AU374" s="798"/>
      <c r="AV374" s="1394"/>
      <c r="AW374" s="1394"/>
    </row>
    <row r="375" ht="21.0" customHeight="1">
      <c r="A375" s="1697">
        <v>372.0</v>
      </c>
      <c r="B375" s="787">
        <v>44443.9436703588</v>
      </c>
      <c r="C375" s="692" t="s">
        <v>3375</v>
      </c>
      <c r="D375" s="692" t="s">
        <v>3376</v>
      </c>
      <c r="E375" s="746">
        <v>34568.0</v>
      </c>
      <c r="F375" s="742">
        <v>27.0</v>
      </c>
      <c r="G375" s="1113">
        <f t="shared" si="1"/>
        <v>29.18082192</v>
      </c>
      <c r="H375" s="749">
        <v>3.8528111E7</v>
      </c>
      <c r="I375" s="693" t="s">
        <v>391</v>
      </c>
      <c r="J375" s="692" t="s">
        <v>3377</v>
      </c>
      <c r="K375" s="692" t="s">
        <v>3378</v>
      </c>
      <c r="L375" s="692" t="s">
        <v>3380</v>
      </c>
      <c r="M375" s="693" t="s">
        <v>1620</v>
      </c>
      <c r="N375" s="692" t="s">
        <v>3379</v>
      </c>
      <c r="O375" s="692" t="s">
        <v>3381</v>
      </c>
      <c r="P375" s="692" t="s">
        <v>1668</v>
      </c>
      <c r="Q375" s="692" t="s">
        <v>174</v>
      </c>
      <c r="R375" s="692" t="s">
        <v>3382</v>
      </c>
      <c r="S375" s="692" t="s">
        <v>1637</v>
      </c>
      <c r="T375" s="686" t="s">
        <v>3383</v>
      </c>
      <c r="U375" s="788" t="s">
        <v>3384</v>
      </c>
      <c r="V375" s="692" t="s">
        <v>2611</v>
      </c>
      <c r="W375" s="692" t="s">
        <v>1662</v>
      </c>
      <c r="X375" s="692" t="s">
        <v>3385</v>
      </c>
      <c r="Y375" s="693" t="s">
        <v>1884</v>
      </c>
      <c r="Z375" s="693" t="s">
        <v>3386</v>
      </c>
      <c r="AA375" s="692" t="s">
        <v>1737</v>
      </c>
      <c r="AB375" s="781" t="s">
        <v>3387</v>
      </c>
      <c r="AC375" s="686"/>
      <c r="AD375" s="686"/>
      <c r="AE375" s="695" t="s">
        <v>63</v>
      </c>
      <c r="AF375" s="691"/>
      <c r="AG375" s="760">
        <v>44481.0</v>
      </c>
      <c r="AH375" s="767">
        <v>44481.0</v>
      </c>
      <c r="AI375" s="702">
        <f t="shared" si="48"/>
        <v>44527</v>
      </c>
      <c r="AJ375" s="794">
        <f t="shared" si="47"/>
        <v>44573</v>
      </c>
      <c r="AK375" s="678"/>
      <c r="AL375" s="678"/>
      <c r="AM375" s="686"/>
      <c r="AN375" s="686"/>
      <c r="AO375" s="686"/>
      <c r="AP375" s="691"/>
      <c r="AQ375" s="681"/>
      <c r="AR375" s="681"/>
      <c r="AS375" s="835" t="b">
        <v>1</v>
      </c>
      <c r="AT375" s="682"/>
      <c r="AU375" s="798"/>
      <c r="AV375" s="1394"/>
      <c r="AW375" s="1394"/>
    </row>
    <row r="376" ht="21.0" customHeight="1">
      <c r="A376" s="1697">
        <v>373.0</v>
      </c>
      <c r="B376" s="787">
        <v>44441.844740127315</v>
      </c>
      <c r="C376" s="692" t="s">
        <v>3349</v>
      </c>
      <c r="D376" s="692" t="s">
        <v>3350</v>
      </c>
      <c r="E376" s="746">
        <v>36382.0</v>
      </c>
      <c r="F376" s="742">
        <v>22.0</v>
      </c>
      <c r="G376" s="1113">
        <f t="shared" si="1"/>
        <v>24.2109589</v>
      </c>
      <c r="H376" s="749">
        <v>3.809718E7</v>
      </c>
      <c r="I376" s="693" t="s">
        <v>391</v>
      </c>
      <c r="J376" s="692" t="s">
        <v>1678</v>
      </c>
      <c r="K376" s="692" t="s">
        <v>3351</v>
      </c>
      <c r="L376" s="692" t="s">
        <v>3353</v>
      </c>
      <c r="M376" s="693" t="s">
        <v>1620</v>
      </c>
      <c r="N376" s="692" t="s">
        <v>3352</v>
      </c>
      <c r="O376" s="692" t="s">
        <v>3354</v>
      </c>
      <c r="P376" s="692" t="s">
        <v>1668</v>
      </c>
      <c r="Q376" s="692" t="s">
        <v>158</v>
      </c>
      <c r="R376" s="692" t="s">
        <v>3355</v>
      </c>
      <c r="S376" s="692" t="s">
        <v>3356</v>
      </c>
      <c r="T376" s="686"/>
      <c r="U376" s="788" t="s">
        <v>3357</v>
      </c>
      <c r="V376" s="692" t="s">
        <v>1661</v>
      </c>
      <c r="W376" s="692" t="s">
        <v>1662</v>
      </c>
      <c r="X376" s="692" t="s">
        <v>3358</v>
      </c>
      <c r="Y376" s="693" t="s">
        <v>3359</v>
      </c>
      <c r="Z376" s="693" t="s">
        <v>3360</v>
      </c>
      <c r="AA376" s="692" t="s">
        <v>3361</v>
      </c>
      <c r="AB376" s="686"/>
      <c r="AC376" s="686"/>
      <c r="AD376" s="700"/>
      <c r="AE376" s="743" t="s">
        <v>63</v>
      </c>
      <c r="AF376" s="691"/>
      <c r="AG376" s="760">
        <v>44481.0</v>
      </c>
      <c r="AH376" s="767">
        <v>44481.0</v>
      </c>
      <c r="AI376" s="702">
        <f t="shared" si="48"/>
        <v>44527</v>
      </c>
      <c r="AJ376" s="794">
        <f t="shared" si="47"/>
        <v>44573</v>
      </c>
      <c r="AK376" s="678"/>
      <c r="AL376" s="678"/>
      <c r="AM376" s="686"/>
      <c r="AN376" s="686"/>
      <c r="AO376" s="686"/>
      <c r="AP376" s="691"/>
      <c r="AQ376" s="681"/>
      <c r="AR376" s="681"/>
      <c r="AS376" s="681"/>
      <c r="AT376" s="682"/>
      <c r="AU376" s="798"/>
      <c r="AV376" s="1394"/>
      <c r="AW376" s="1394"/>
    </row>
    <row r="377" ht="21.0" customHeight="1">
      <c r="A377" s="1697">
        <v>374.0</v>
      </c>
      <c r="B377" s="871">
        <v>44657.44940094907</v>
      </c>
      <c r="C377" s="867" t="s">
        <v>4459</v>
      </c>
      <c r="D377" s="867" t="s">
        <v>4460</v>
      </c>
      <c r="E377" s="872">
        <v>36328.0</v>
      </c>
      <c r="F377" s="875">
        <v>22.0</v>
      </c>
      <c r="G377" s="1113">
        <f t="shared" si="1"/>
        <v>24.35890411</v>
      </c>
      <c r="H377" s="870" t="s">
        <v>304</v>
      </c>
      <c r="I377" s="873" t="s">
        <v>4745</v>
      </c>
      <c r="J377" s="867" t="s">
        <v>4462</v>
      </c>
      <c r="K377" s="867" t="s">
        <v>4463</v>
      </c>
      <c r="L377" s="867" t="s">
        <v>4465</v>
      </c>
      <c r="M377" s="873" t="s">
        <v>1646</v>
      </c>
      <c r="N377" s="867" t="s">
        <v>4464</v>
      </c>
      <c r="O377" s="867" t="s">
        <v>4466</v>
      </c>
      <c r="P377" s="867" t="s">
        <v>1668</v>
      </c>
      <c r="Q377" s="867" t="s">
        <v>170</v>
      </c>
      <c r="R377" s="867" t="s">
        <v>4467</v>
      </c>
      <c r="S377" s="867" t="s">
        <v>1637</v>
      </c>
      <c r="T377" s="867" t="s">
        <v>4468</v>
      </c>
      <c r="U377" s="874" t="s">
        <v>4469</v>
      </c>
      <c r="V377" s="867" t="s">
        <v>4470</v>
      </c>
      <c r="W377" s="867" t="s">
        <v>4471</v>
      </c>
      <c r="X377" s="867" t="s">
        <v>4472</v>
      </c>
      <c r="Y377" s="873" t="s">
        <v>1884</v>
      </c>
      <c r="Z377" s="873" t="s">
        <v>4473</v>
      </c>
      <c r="AA377" s="867" t="s">
        <v>1651</v>
      </c>
      <c r="AB377" s="803"/>
      <c r="AC377" s="867" t="s">
        <v>295</v>
      </c>
      <c r="AD377" s="876"/>
      <c r="AE377" s="877"/>
      <c r="AF377" s="878"/>
      <c r="AG377" s="878">
        <f>EDATE(AE377,3)</f>
        <v>90</v>
      </c>
      <c r="AH377" s="879"/>
      <c r="AI377" s="880"/>
      <c r="AJ377" s="793"/>
      <c r="AK377" s="678"/>
      <c r="AL377" s="678"/>
      <c r="AM377" s="803"/>
      <c r="AN377" s="803"/>
      <c r="AO377" s="803"/>
      <c r="AP377" s="691"/>
      <c r="AQ377" s="681"/>
      <c r="AR377" s="681"/>
      <c r="AS377" s="681"/>
      <c r="AT377" s="682"/>
      <c r="AU377" s="798"/>
      <c r="AV377" s="1394"/>
      <c r="AW377" s="1394"/>
    </row>
    <row r="378" ht="21.0" customHeight="1">
      <c r="A378" s="1697">
        <v>375.0</v>
      </c>
      <c r="B378" s="787">
        <v>44502.48294726852</v>
      </c>
      <c r="C378" s="692" t="s">
        <v>3748</v>
      </c>
      <c r="D378" s="692" t="s">
        <v>3749</v>
      </c>
      <c r="E378" s="746">
        <v>36406.0</v>
      </c>
      <c r="F378" s="742">
        <v>22.0</v>
      </c>
      <c r="G378" s="1113">
        <f t="shared" si="1"/>
        <v>24.14520548</v>
      </c>
      <c r="H378" s="749">
        <v>4.2149619E7</v>
      </c>
      <c r="I378" s="693" t="s">
        <v>391</v>
      </c>
      <c r="J378" s="692" t="s">
        <v>1678</v>
      </c>
      <c r="K378" s="692">
        <v>1.167687602E9</v>
      </c>
      <c r="L378" s="692" t="s">
        <v>3748</v>
      </c>
      <c r="M378" s="693" t="s">
        <v>1620</v>
      </c>
      <c r="N378" s="692" t="s">
        <v>3750</v>
      </c>
      <c r="O378" s="692" t="s">
        <v>3751</v>
      </c>
      <c r="P378" s="692" t="s">
        <v>1622</v>
      </c>
      <c r="Q378" s="692" t="s">
        <v>174</v>
      </c>
      <c r="R378" s="692" t="s">
        <v>3752</v>
      </c>
      <c r="S378" s="692" t="s">
        <v>1637</v>
      </c>
      <c r="T378" s="686" t="s">
        <v>3753</v>
      </c>
      <c r="U378" s="788" t="s">
        <v>3754</v>
      </c>
      <c r="V378" s="692" t="s">
        <v>1661</v>
      </c>
      <c r="W378" s="692" t="s">
        <v>1662</v>
      </c>
      <c r="X378" s="692" t="s">
        <v>3755</v>
      </c>
      <c r="Y378" s="693" t="s">
        <v>1803</v>
      </c>
      <c r="Z378" s="693">
        <v>1.167000284E9</v>
      </c>
      <c r="AA378" s="692" t="s">
        <v>1737</v>
      </c>
      <c r="AB378" s="686"/>
      <c r="AC378" s="814" t="s">
        <v>158</v>
      </c>
      <c r="AD378" s="686"/>
      <c r="AE378" s="713"/>
      <c r="AF378" s="691"/>
      <c r="AG378" s="688">
        <v>44671.0</v>
      </c>
      <c r="AH378" s="881"/>
      <c r="AI378" s="881"/>
      <c r="AJ378" s="881"/>
      <c r="AK378" s="678"/>
      <c r="AL378" s="678"/>
      <c r="AM378" s="686"/>
      <c r="AN378" s="686"/>
      <c r="AO378" s="686"/>
      <c r="AP378" s="691"/>
      <c r="AQ378" s="681"/>
      <c r="AR378" s="681"/>
      <c r="AS378" s="835" t="b">
        <v>1</v>
      </c>
      <c r="AT378" s="682"/>
      <c r="AU378" s="798"/>
      <c r="AV378" s="1394"/>
      <c r="AW378" s="1394"/>
    </row>
    <row r="379" ht="21.0" customHeight="1">
      <c r="A379" s="1697">
        <v>376.0</v>
      </c>
      <c r="B379" s="787">
        <v>44425.48251585648</v>
      </c>
      <c r="C379" s="692" t="s">
        <v>3270</v>
      </c>
      <c r="D379" s="692" t="s">
        <v>3271</v>
      </c>
      <c r="E379" s="746">
        <v>36015.0</v>
      </c>
      <c r="F379" s="742">
        <v>23.0</v>
      </c>
      <c r="G379" s="1113">
        <f t="shared" si="1"/>
        <v>25.21643836</v>
      </c>
      <c r="H379" s="749">
        <v>4.131072E7</v>
      </c>
      <c r="I379" s="693" t="s">
        <v>391</v>
      </c>
      <c r="J379" s="692" t="s">
        <v>3272</v>
      </c>
      <c r="K379" s="692" t="s">
        <v>3273</v>
      </c>
      <c r="L379" s="692" t="s">
        <v>3270</v>
      </c>
      <c r="M379" s="693" t="s">
        <v>1620</v>
      </c>
      <c r="N379" s="692" t="s">
        <v>3274</v>
      </c>
      <c r="O379" s="692" t="s">
        <v>3275</v>
      </c>
      <c r="P379" s="692" t="s">
        <v>1668</v>
      </c>
      <c r="Q379" s="692" t="s">
        <v>174</v>
      </c>
      <c r="R379" s="692" t="s">
        <v>3276</v>
      </c>
      <c r="S379" s="692" t="s">
        <v>1651</v>
      </c>
      <c r="T379" s="686"/>
      <c r="U379" s="788" t="s">
        <v>3277</v>
      </c>
      <c r="V379" s="692" t="s">
        <v>1661</v>
      </c>
      <c r="W379" s="692" t="s">
        <v>1662</v>
      </c>
      <c r="X379" s="692" t="s">
        <v>3278</v>
      </c>
      <c r="Y379" s="693" t="s">
        <v>3279</v>
      </c>
      <c r="Z379" s="693" t="s">
        <v>3280</v>
      </c>
      <c r="AA379" s="692" t="s">
        <v>1943</v>
      </c>
      <c r="AB379" s="692"/>
      <c r="AC379" s="686"/>
      <c r="AD379" s="686"/>
      <c r="AE379" s="695" t="s">
        <v>2979</v>
      </c>
      <c r="AF379" s="691"/>
      <c r="AG379" s="760">
        <v>44481.0</v>
      </c>
      <c r="AH379" s="767">
        <v>44481.0</v>
      </c>
      <c r="AI379" s="702">
        <f t="shared" ref="AI379:AI384" si="49">DATE(YEAR(AH379),MONTH(AH379)+1,DAY(AH379)+15)</f>
        <v>44527</v>
      </c>
      <c r="AJ379" s="794">
        <f t="shared" ref="AJ379:AJ384" si="50">DATE(YEAR(AH379),MONTH(AH379)+3,DAY(AH379))</f>
        <v>44573</v>
      </c>
      <c r="AK379" s="678"/>
      <c r="AL379" s="678"/>
      <c r="AM379" s="686"/>
      <c r="AN379" s="686"/>
      <c r="AO379" s="697"/>
      <c r="AP379" s="691"/>
      <c r="AQ379" s="681"/>
      <c r="AR379" s="681"/>
      <c r="AS379" s="681"/>
      <c r="AT379" s="682"/>
      <c r="AU379" s="798"/>
      <c r="AV379" s="1394"/>
      <c r="AW379" s="1394"/>
    </row>
    <row r="380" ht="21.0" customHeight="1">
      <c r="A380" s="1697">
        <v>377.0</v>
      </c>
      <c r="B380" s="787">
        <v>44376.81212831019</v>
      </c>
      <c r="C380" s="692" t="s">
        <v>2898</v>
      </c>
      <c r="D380" s="692" t="s">
        <v>2899</v>
      </c>
      <c r="E380" s="794">
        <v>36850.0</v>
      </c>
      <c r="F380" s="882">
        <v>20.0</v>
      </c>
      <c r="G380" s="1113">
        <f t="shared" si="1"/>
        <v>22.92876712</v>
      </c>
      <c r="H380" s="829">
        <v>4.2979993E7</v>
      </c>
      <c r="I380" s="696" t="s">
        <v>391</v>
      </c>
      <c r="J380" s="704" t="s">
        <v>2900</v>
      </c>
      <c r="K380" s="692" t="s">
        <v>2901</v>
      </c>
      <c r="L380" s="692" t="s">
        <v>2898</v>
      </c>
      <c r="M380" s="693" t="s">
        <v>1620</v>
      </c>
      <c r="N380" s="692" t="s">
        <v>2902</v>
      </c>
      <c r="O380" s="692" t="s">
        <v>2903</v>
      </c>
      <c r="P380" s="692" t="s">
        <v>1668</v>
      </c>
      <c r="Q380" s="692" t="s">
        <v>57</v>
      </c>
      <c r="R380" s="692" t="s">
        <v>2904</v>
      </c>
      <c r="S380" s="692" t="s">
        <v>2904</v>
      </c>
      <c r="T380" s="686"/>
      <c r="U380" s="788" t="s">
        <v>2905</v>
      </c>
      <c r="V380" s="692" t="s">
        <v>1747</v>
      </c>
      <c r="W380" s="692" t="s">
        <v>1685</v>
      </c>
      <c r="X380" s="692" t="s">
        <v>2906</v>
      </c>
      <c r="Y380" s="693" t="s">
        <v>1803</v>
      </c>
      <c r="Z380" s="693" t="s">
        <v>2907</v>
      </c>
      <c r="AA380" s="692" t="s">
        <v>1943</v>
      </c>
      <c r="AB380" s="796" t="s">
        <v>2074</v>
      </c>
      <c r="AC380" s="686"/>
      <c r="AD380" s="686"/>
      <c r="AE380" s="695" t="s">
        <v>1640</v>
      </c>
      <c r="AF380" s="691"/>
      <c r="AG380" s="688">
        <v>44452.0</v>
      </c>
      <c r="AH380" s="744">
        <v>44452.0</v>
      </c>
      <c r="AI380" s="702">
        <f t="shared" si="49"/>
        <v>44497</v>
      </c>
      <c r="AJ380" s="794">
        <f t="shared" si="50"/>
        <v>44543</v>
      </c>
      <c r="AK380" s="678"/>
      <c r="AL380" s="678"/>
      <c r="AM380" s="686"/>
      <c r="AN380" s="686"/>
      <c r="AO380" s="697"/>
      <c r="AP380" s="691"/>
      <c r="AQ380" s="681"/>
      <c r="AR380" s="681"/>
      <c r="AS380" s="681"/>
      <c r="AT380" s="682"/>
      <c r="AU380" s="798"/>
      <c r="AV380" s="1394"/>
      <c r="AW380" s="1394"/>
    </row>
    <row r="381" ht="21.0" customHeight="1">
      <c r="A381" s="1697">
        <v>378.0</v>
      </c>
      <c r="B381" s="787">
        <v>44476.647133645834</v>
      </c>
      <c r="C381" s="692" t="s">
        <v>3562</v>
      </c>
      <c r="D381" s="692" t="s">
        <v>3563</v>
      </c>
      <c r="E381" s="746">
        <v>35369.0</v>
      </c>
      <c r="F381" s="742">
        <v>24.0</v>
      </c>
      <c r="G381" s="1113">
        <f t="shared" si="1"/>
        <v>26.98630137</v>
      </c>
      <c r="H381" s="749">
        <v>4.0011345E7</v>
      </c>
      <c r="I381" s="693" t="s">
        <v>391</v>
      </c>
      <c r="J381" s="692" t="s">
        <v>1795</v>
      </c>
      <c r="K381" s="692" t="s">
        <v>3564</v>
      </c>
      <c r="L381" s="692" t="s">
        <v>3566</v>
      </c>
      <c r="M381" s="693" t="s">
        <v>1620</v>
      </c>
      <c r="N381" s="692" t="s">
        <v>3565</v>
      </c>
      <c r="O381" s="692" t="s">
        <v>3567</v>
      </c>
      <c r="P381" s="692" t="s">
        <v>1622</v>
      </c>
      <c r="Q381" s="692" t="s">
        <v>170</v>
      </c>
      <c r="R381" s="692" t="s">
        <v>3568</v>
      </c>
      <c r="S381" s="692" t="s">
        <v>3569</v>
      </c>
      <c r="T381" s="814"/>
      <c r="U381" s="788" t="s">
        <v>3570</v>
      </c>
      <c r="V381" s="692" t="s">
        <v>3571</v>
      </c>
      <c r="W381" s="692" t="s">
        <v>1685</v>
      </c>
      <c r="X381" s="692" t="s">
        <v>3572</v>
      </c>
      <c r="Y381" s="693" t="s">
        <v>3573</v>
      </c>
      <c r="Z381" s="693" t="s">
        <v>3574</v>
      </c>
      <c r="AA381" s="692" t="s">
        <v>3575</v>
      </c>
      <c r="AB381" s="781" t="s">
        <v>3576</v>
      </c>
      <c r="AC381" s="686"/>
      <c r="AD381" s="686"/>
      <c r="AE381" s="695" t="s">
        <v>3577</v>
      </c>
      <c r="AF381" s="691"/>
      <c r="AG381" s="760">
        <v>44517.0</v>
      </c>
      <c r="AH381" s="767">
        <v>44517.0</v>
      </c>
      <c r="AI381" s="702">
        <f t="shared" si="49"/>
        <v>44562</v>
      </c>
      <c r="AJ381" s="794">
        <f t="shared" si="50"/>
        <v>44609</v>
      </c>
      <c r="AK381" s="678"/>
      <c r="AL381" s="678"/>
      <c r="AM381" s="686"/>
      <c r="AN381" s="686"/>
      <c r="AO381" s="697"/>
      <c r="AP381" s="691"/>
      <c r="AQ381" s="681"/>
      <c r="AR381" s="681"/>
      <c r="AS381" s="681"/>
      <c r="AT381" s="682"/>
      <c r="AU381" s="798"/>
      <c r="AV381" s="1394"/>
      <c r="AW381" s="1394"/>
    </row>
    <row r="382" ht="21.0" customHeight="1">
      <c r="A382" s="1697">
        <v>379.0</v>
      </c>
      <c r="B382" s="787">
        <v>44407.24179905093</v>
      </c>
      <c r="C382" s="692" t="s">
        <v>3087</v>
      </c>
      <c r="D382" s="692" t="s">
        <v>3088</v>
      </c>
      <c r="E382" s="746">
        <v>31668.0</v>
      </c>
      <c r="F382" s="742">
        <v>34.0</v>
      </c>
      <c r="G382" s="1113">
        <f t="shared" si="1"/>
        <v>37.1260274</v>
      </c>
      <c r="H382" s="749">
        <v>3.2592512E7</v>
      </c>
      <c r="I382" s="693" t="s">
        <v>391</v>
      </c>
      <c r="J382" s="692" t="s">
        <v>1678</v>
      </c>
      <c r="K382" s="692">
        <v>1.168168057E9</v>
      </c>
      <c r="L382" s="692" t="s">
        <v>3087</v>
      </c>
      <c r="M382" s="693" t="s">
        <v>1646</v>
      </c>
      <c r="N382" s="692" t="s">
        <v>3089</v>
      </c>
      <c r="O382" s="692" t="s">
        <v>3090</v>
      </c>
      <c r="P382" s="692" t="s">
        <v>1680</v>
      </c>
      <c r="Q382" s="692" t="s">
        <v>174</v>
      </c>
      <c r="R382" s="692" t="s">
        <v>3091</v>
      </c>
      <c r="S382" s="692" t="s">
        <v>1637</v>
      </c>
      <c r="T382" s="692"/>
      <c r="U382" s="788" t="s">
        <v>3092</v>
      </c>
      <c r="V382" s="692" t="s">
        <v>1747</v>
      </c>
      <c r="W382" s="692" t="s">
        <v>3093</v>
      </c>
      <c r="X382" s="692" t="s">
        <v>3094</v>
      </c>
      <c r="Y382" s="693" t="s">
        <v>1870</v>
      </c>
      <c r="Z382" s="693" t="s">
        <v>3095</v>
      </c>
      <c r="AA382" s="692" t="s">
        <v>2624</v>
      </c>
      <c r="AB382" s="833" t="s">
        <v>3096</v>
      </c>
      <c r="AC382" s="686"/>
      <c r="AD382" s="686"/>
      <c r="AE382" s="695" t="s">
        <v>63</v>
      </c>
      <c r="AF382" s="691"/>
      <c r="AG382" s="760">
        <v>44481.0</v>
      </c>
      <c r="AH382" s="767">
        <v>44481.0</v>
      </c>
      <c r="AI382" s="702">
        <f t="shared" si="49"/>
        <v>44527</v>
      </c>
      <c r="AJ382" s="794">
        <f t="shared" si="50"/>
        <v>44573</v>
      </c>
      <c r="AK382" s="678"/>
      <c r="AL382" s="678"/>
      <c r="AM382" s="686"/>
      <c r="AN382" s="686"/>
      <c r="AO382" s="697"/>
      <c r="AP382" s="691"/>
      <c r="AQ382" s="681"/>
      <c r="AR382" s="681"/>
      <c r="AS382" s="681"/>
      <c r="AT382" s="682"/>
      <c r="AU382" s="798"/>
      <c r="AV382" s="1394"/>
      <c r="AW382" s="1394"/>
    </row>
    <row r="383" ht="21.0" customHeight="1">
      <c r="A383" s="1697">
        <v>380.0</v>
      </c>
      <c r="B383" s="787">
        <v>44438.90879914352</v>
      </c>
      <c r="C383" s="686" t="s">
        <v>3335</v>
      </c>
      <c r="D383" s="686" t="s">
        <v>3336</v>
      </c>
      <c r="E383" s="746">
        <v>37608.0</v>
      </c>
      <c r="F383" s="703">
        <v>18.0</v>
      </c>
      <c r="G383" s="1113">
        <f t="shared" si="1"/>
        <v>20.85205479</v>
      </c>
      <c r="H383" s="699">
        <v>4.4568209E7</v>
      </c>
      <c r="I383" s="691" t="s">
        <v>391</v>
      </c>
      <c r="J383" s="686" t="s">
        <v>3337</v>
      </c>
      <c r="K383" s="686" t="s">
        <v>3338</v>
      </c>
      <c r="L383" s="686" t="s">
        <v>3340</v>
      </c>
      <c r="M383" s="691" t="s">
        <v>1620</v>
      </c>
      <c r="N383" s="686" t="s">
        <v>3339</v>
      </c>
      <c r="O383" s="686" t="s">
        <v>3341</v>
      </c>
      <c r="P383" s="686" t="s">
        <v>1622</v>
      </c>
      <c r="Q383" s="686" t="s">
        <v>172</v>
      </c>
      <c r="R383" s="686" t="s">
        <v>3342</v>
      </c>
      <c r="S383" s="686" t="s">
        <v>1637</v>
      </c>
      <c r="T383" s="686"/>
      <c r="U383" s="790" t="s">
        <v>3343</v>
      </c>
      <c r="V383" s="686" t="s">
        <v>3344</v>
      </c>
      <c r="W383" s="686" t="s">
        <v>1662</v>
      </c>
      <c r="X383" s="686" t="s">
        <v>3345</v>
      </c>
      <c r="Y383" s="691" t="s">
        <v>3346</v>
      </c>
      <c r="Z383" s="691" t="s">
        <v>3347</v>
      </c>
      <c r="AA383" s="686" t="s">
        <v>3348</v>
      </c>
      <c r="AB383" s="686"/>
      <c r="AC383" s="686"/>
      <c r="AD383" s="686"/>
      <c r="AE383" s="713" t="s">
        <v>2979</v>
      </c>
      <c r="AF383" s="691"/>
      <c r="AG383" s="760">
        <v>44481.0</v>
      </c>
      <c r="AH383" s="767">
        <v>44481.0</v>
      </c>
      <c r="AI383" s="702">
        <f t="shared" si="49"/>
        <v>44527</v>
      </c>
      <c r="AJ383" s="794">
        <f t="shared" si="50"/>
        <v>44573</v>
      </c>
      <c r="AK383" s="678"/>
      <c r="AL383" s="678"/>
      <c r="AM383" s="686"/>
      <c r="AN383" s="686"/>
      <c r="AO383" s="697"/>
      <c r="AP383" s="691"/>
      <c r="AQ383" s="681"/>
      <c r="AR383" s="681"/>
      <c r="AS383" s="835" t="b">
        <v>1</v>
      </c>
      <c r="AT383" s="682"/>
      <c r="AU383" s="798"/>
      <c r="AV383" s="1394"/>
      <c r="AW383" s="1394"/>
    </row>
    <row r="384" ht="21.0" customHeight="1">
      <c r="A384" s="1696">
        <v>381.0</v>
      </c>
      <c r="B384" s="787">
        <v>44433.487999317134</v>
      </c>
      <c r="C384" s="692" t="s">
        <v>3312</v>
      </c>
      <c r="D384" s="692" t="s">
        <v>3313</v>
      </c>
      <c r="E384" s="746">
        <v>37320.0</v>
      </c>
      <c r="F384" s="883">
        <v>19.0</v>
      </c>
      <c r="G384" s="1113">
        <f t="shared" si="1"/>
        <v>21.64109589</v>
      </c>
      <c r="H384" s="749">
        <v>9.5748726E7</v>
      </c>
      <c r="I384" s="693" t="s">
        <v>3314</v>
      </c>
      <c r="J384" s="692" t="s">
        <v>3315</v>
      </c>
      <c r="K384" s="692" t="s">
        <v>3316</v>
      </c>
      <c r="L384" s="692" t="s">
        <v>3312</v>
      </c>
      <c r="M384" s="693" t="s">
        <v>1620</v>
      </c>
      <c r="N384" s="692" t="s">
        <v>3317</v>
      </c>
      <c r="O384" s="692" t="s">
        <v>3318</v>
      </c>
      <c r="P384" s="692" t="s">
        <v>1680</v>
      </c>
      <c r="Q384" s="692" t="s">
        <v>172</v>
      </c>
      <c r="R384" s="692" t="s">
        <v>3319</v>
      </c>
      <c r="S384" s="692" t="s">
        <v>1637</v>
      </c>
      <c r="T384" s="686"/>
      <c r="U384" s="788" t="s">
        <v>3320</v>
      </c>
      <c r="V384" s="692" t="s">
        <v>3321</v>
      </c>
      <c r="W384" s="692" t="s">
        <v>1685</v>
      </c>
      <c r="X384" s="692" t="s">
        <v>3322</v>
      </c>
      <c r="Y384" s="693" t="s">
        <v>1708</v>
      </c>
      <c r="Z384" s="693">
        <v>1.165993016E9</v>
      </c>
      <c r="AA384" s="692" t="s">
        <v>1637</v>
      </c>
      <c r="AB384" s="686"/>
      <c r="AC384" s="686"/>
      <c r="AD384" s="686"/>
      <c r="AE384" s="695" t="s">
        <v>2979</v>
      </c>
      <c r="AF384" s="691"/>
      <c r="AG384" s="688">
        <v>44452.0</v>
      </c>
      <c r="AH384" s="744">
        <v>44452.0</v>
      </c>
      <c r="AI384" s="702">
        <f t="shared" si="49"/>
        <v>44497</v>
      </c>
      <c r="AJ384" s="794">
        <f t="shared" si="50"/>
        <v>44543</v>
      </c>
      <c r="AK384" s="678"/>
      <c r="AL384" s="678"/>
      <c r="AM384" s="686"/>
      <c r="AN384" s="686"/>
      <c r="AO384" s="697"/>
      <c r="AP384" s="691"/>
      <c r="AQ384" s="681"/>
      <c r="AR384" s="681"/>
      <c r="AS384" s="835" t="b">
        <v>1</v>
      </c>
      <c r="AT384" s="682"/>
      <c r="AU384" s="798"/>
      <c r="AV384" s="1394"/>
      <c r="AW384" s="1394"/>
    </row>
    <row r="385" ht="21.0" customHeight="1">
      <c r="A385" s="1697">
        <v>382.0</v>
      </c>
      <c r="B385" s="787">
        <v>44410.536069699076</v>
      </c>
      <c r="C385" s="692" t="s">
        <v>3157</v>
      </c>
      <c r="D385" s="692" t="s">
        <v>3158</v>
      </c>
      <c r="E385" s="746">
        <v>37683.0</v>
      </c>
      <c r="F385" s="742">
        <v>18.0</v>
      </c>
      <c r="G385" s="1113">
        <f t="shared" si="1"/>
        <v>20.64657534</v>
      </c>
      <c r="H385" s="749">
        <v>4.4796282E7</v>
      </c>
      <c r="I385" s="693" t="s">
        <v>391</v>
      </c>
      <c r="J385" s="692" t="s">
        <v>3159</v>
      </c>
      <c r="K385" s="692" t="s">
        <v>3160</v>
      </c>
      <c r="L385" s="692" t="s">
        <v>3157</v>
      </c>
      <c r="M385" s="693" t="s">
        <v>1620</v>
      </c>
      <c r="N385" s="692" t="s">
        <v>3161</v>
      </c>
      <c r="O385" s="692" t="s">
        <v>3162</v>
      </c>
      <c r="P385" s="692" t="s">
        <v>1668</v>
      </c>
      <c r="Q385" s="692" t="s">
        <v>174</v>
      </c>
      <c r="R385" s="692" t="s">
        <v>3163</v>
      </c>
      <c r="S385" s="692" t="s">
        <v>3164</v>
      </c>
      <c r="T385" s="803"/>
      <c r="U385" s="788" t="s">
        <v>3165</v>
      </c>
      <c r="V385" s="692" t="s">
        <v>3166</v>
      </c>
      <c r="W385" s="692" t="s">
        <v>1662</v>
      </c>
      <c r="X385" s="692" t="s">
        <v>3167</v>
      </c>
      <c r="Y385" s="693" t="s">
        <v>3167</v>
      </c>
      <c r="Z385" s="693" t="s">
        <v>3167</v>
      </c>
      <c r="AA385" s="692" t="s">
        <v>3168</v>
      </c>
      <c r="AB385" s="692"/>
      <c r="AC385" s="686"/>
      <c r="AD385" s="686"/>
      <c r="AE385" s="695" t="s">
        <v>2979</v>
      </c>
      <c r="AF385" s="691"/>
      <c r="AG385" s="868">
        <v>44489.0</v>
      </c>
      <c r="AH385" s="862">
        <v>44489.0</v>
      </c>
      <c r="AI385" s="702">
        <f>DATE(YEAR(AG385),MONTH(AG385)+1,DAY(AG385)+15)</f>
        <v>44535</v>
      </c>
      <c r="AJ385" s="794">
        <f>DATE(YEAR(AG385),MONTH(AG385)+3,DAY(AG385))</f>
        <v>44581</v>
      </c>
      <c r="AK385" s="678"/>
      <c r="AL385" s="678"/>
      <c r="AM385" s="686"/>
      <c r="AN385" s="686"/>
      <c r="AO385" s="697"/>
      <c r="AP385" s="691"/>
      <c r="AQ385" s="681"/>
      <c r="AR385" s="681"/>
      <c r="AS385" s="835" t="b">
        <v>1</v>
      </c>
      <c r="AT385" s="682"/>
      <c r="AU385" s="798"/>
      <c r="AV385" s="1394"/>
      <c r="AW385" s="1394"/>
    </row>
    <row r="386" ht="21.0" customHeight="1">
      <c r="A386" s="1697">
        <v>383.0</v>
      </c>
      <c r="B386" s="885">
        <v>44496.80198655093</v>
      </c>
      <c r="C386" s="886" t="s">
        <v>3703</v>
      </c>
      <c r="D386" s="886" t="s">
        <v>3704</v>
      </c>
      <c r="E386" s="887">
        <v>35426.0</v>
      </c>
      <c r="F386" s="891">
        <v>24.0</v>
      </c>
      <c r="G386" s="1153">
        <f t="shared" si="1"/>
        <v>26.83013699</v>
      </c>
      <c r="H386" s="884">
        <v>4.0009293E7</v>
      </c>
      <c r="I386" s="888" t="s">
        <v>391</v>
      </c>
      <c r="J386" s="886" t="s">
        <v>1756</v>
      </c>
      <c r="K386" s="886" t="s">
        <v>3705</v>
      </c>
      <c r="L386" s="886" t="s">
        <v>3703</v>
      </c>
      <c r="M386" s="888" t="s">
        <v>1620</v>
      </c>
      <c r="N386" s="886" t="s">
        <v>3706</v>
      </c>
      <c r="O386" s="886" t="s">
        <v>3707</v>
      </c>
      <c r="P386" s="886" t="s">
        <v>1634</v>
      </c>
      <c r="Q386" s="886" t="s">
        <v>170</v>
      </c>
      <c r="R386" s="886" t="s">
        <v>3708</v>
      </c>
      <c r="S386" s="886" t="s">
        <v>1637</v>
      </c>
      <c r="T386" s="889"/>
      <c r="U386" s="890" t="s">
        <v>3709</v>
      </c>
      <c r="V386" s="886" t="s">
        <v>3710</v>
      </c>
      <c r="W386" s="886" t="s">
        <v>1685</v>
      </c>
      <c r="X386" s="886" t="s">
        <v>3711</v>
      </c>
      <c r="Y386" s="888" t="s">
        <v>1790</v>
      </c>
      <c r="Z386" s="888">
        <v>1.169914582E9</v>
      </c>
      <c r="AA386" s="886" t="s">
        <v>2159</v>
      </c>
      <c r="AB386" s="892" t="s">
        <v>3712</v>
      </c>
      <c r="AC386" s="893"/>
      <c r="AD386" s="893"/>
      <c r="AE386" s="894" t="s">
        <v>3577</v>
      </c>
      <c r="AF386" s="895"/>
      <c r="AG386" s="896">
        <v>44517.0</v>
      </c>
      <c r="AH386" s="897">
        <v>44517.0</v>
      </c>
      <c r="AI386" s="898">
        <f>DATE(YEAR(AH386),MONTH(AH386)+1,DAY(AH386)+15)</f>
        <v>44562</v>
      </c>
      <c r="AJ386" s="899">
        <f>DATE(YEAR(AH386),MONTH(AH386)+3,DAY(AH386))</f>
        <v>44609</v>
      </c>
      <c r="AK386" s="678"/>
      <c r="AL386" s="678"/>
      <c r="AM386" s="893"/>
      <c r="AN386" s="893"/>
      <c r="AO386" s="900"/>
      <c r="AP386" s="895"/>
      <c r="AQ386" s="681"/>
      <c r="AR386" s="681"/>
      <c r="AS386" s="835" t="b">
        <v>1</v>
      </c>
      <c r="AT386" s="682"/>
      <c r="AU386" s="798"/>
      <c r="AV386" s="1394"/>
      <c r="AW386" s="1394"/>
    </row>
    <row r="387" ht="16.5" customHeight="1">
      <c r="A387" s="1697">
        <v>384.0</v>
      </c>
      <c r="B387" s="901">
        <v>44650.88216357639</v>
      </c>
      <c r="C387" s="568" t="s">
        <v>4424</v>
      </c>
      <c r="D387" s="568" t="s">
        <v>4425</v>
      </c>
      <c r="E387" s="325">
        <v>34001.0</v>
      </c>
      <c r="F387" s="162">
        <v>28.0</v>
      </c>
      <c r="G387" s="1155">
        <f t="shared" si="1"/>
        <v>30.73424658</v>
      </c>
      <c r="H387" s="323" t="s">
        <v>301</v>
      </c>
      <c r="I387" s="249" t="s">
        <v>391</v>
      </c>
      <c r="J387" s="568" t="s">
        <v>2691</v>
      </c>
      <c r="K387" s="568" t="s">
        <v>6850</v>
      </c>
      <c r="L387" s="905" t="str">
        <f t="shared" ref="L387:L388" si="51">C387</f>
        <v>soledadkonic@gmail.com</v>
      </c>
      <c r="M387" s="162" t="s">
        <v>1620</v>
      </c>
      <c r="N387" s="568" t="s">
        <v>4428</v>
      </c>
      <c r="O387" s="568" t="s">
        <v>4429</v>
      </c>
      <c r="P387" s="568" t="s">
        <v>1622</v>
      </c>
      <c r="Q387" s="568" t="s">
        <v>174</v>
      </c>
      <c r="R387" s="568" t="s">
        <v>4430</v>
      </c>
      <c r="S387" s="568" t="s">
        <v>4431</v>
      </c>
      <c r="T387" s="568" t="s">
        <v>4432</v>
      </c>
      <c r="U387" s="590" t="s">
        <v>4433</v>
      </c>
      <c r="V387" s="568" t="s">
        <v>4434</v>
      </c>
      <c r="W387" s="568" t="s">
        <v>1662</v>
      </c>
      <c r="X387" s="568" t="s">
        <v>4435</v>
      </c>
      <c r="Y387" s="162" t="s">
        <v>1803</v>
      </c>
      <c r="Z387" s="162" t="s">
        <v>6851</v>
      </c>
      <c r="AA387" s="568" t="s">
        <v>4437</v>
      </c>
      <c r="AB387" s="589"/>
      <c r="AC387" s="268"/>
      <c r="AD387" s="268"/>
      <c r="AE387" s="162" t="s">
        <v>6846</v>
      </c>
      <c r="AF387" s="242"/>
      <c r="AG387" s="202">
        <v>44698.0</v>
      </c>
      <c r="AH387" s="902">
        <v>44698.0</v>
      </c>
      <c r="AI387" s="903">
        <f>EDATE(AH387,1)+15</f>
        <v>44744</v>
      </c>
      <c r="AJ387" s="903">
        <f>EDATE(AH387,3)</f>
        <v>44790</v>
      </c>
      <c r="AK387" s="678"/>
      <c r="AL387" s="678"/>
      <c r="AM387" s="589"/>
      <c r="AN387" s="589"/>
      <c r="AO387" s="904">
        <v>44774.0</v>
      </c>
      <c r="AP387" s="162" t="s">
        <v>1752</v>
      </c>
      <c r="AQ387" s="681"/>
      <c r="AR387" s="681"/>
      <c r="AS387" s="681"/>
      <c r="AT387" s="682"/>
      <c r="AU387" s="712"/>
      <c r="AV387" s="1381"/>
      <c r="AW387" s="1381"/>
    </row>
    <row r="388" ht="18.0" customHeight="1">
      <c r="A388" s="1697">
        <v>385.0</v>
      </c>
      <c r="B388" s="346">
        <v>44342.60128873843</v>
      </c>
      <c r="C388" s="905" t="s">
        <v>2494</v>
      </c>
      <c r="D388" s="905" t="s">
        <v>2495</v>
      </c>
      <c r="E388" s="336">
        <v>36263.0</v>
      </c>
      <c r="F388" s="335">
        <v>22.0</v>
      </c>
      <c r="G388" s="1155">
        <f t="shared" si="1"/>
        <v>24.5369863</v>
      </c>
      <c r="H388" s="333" t="s">
        <v>129</v>
      </c>
      <c r="I388" s="249" t="s">
        <v>391</v>
      </c>
      <c r="J388" s="568" t="s">
        <v>2691</v>
      </c>
      <c r="K388" s="424" t="s">
        <v>5602</v>
      </c>
      <c r="L388" s="905" t="str">
        <f t="shared" si="51"/>
        <v>matias1fernandez2@gmail.com</v>
      </c>
      <c r="M388" s="335" t="s">
        <v>1646</v>
      </c>
      <c r="N388" s="626" t="s">
        <v>6984</v>
      </c>
      <c r="O388" s="905" t="s">
        <v>2499</v>
      </c>
      <c r="P388" s="905" t="s">
        <v>1622</v>
      </c>
      <c r="Q388" s="905" t="s">
        <v>63</v>
      </c>
      <c r="R388" s="905" t="s">
        <v>2500</v>
      </c>
      <c r="S388" s="568" t="s">
        <v>1866</v>
      </c>
      <c r="T388" s="798"/>
      <c r="U388" s="906" t="s">
        <v>2501</v>
      </c>
      <c r="V388" s="626" t="s">
        <v>6985</v>
      </c>
      <c r="W388" s="905" t="s">
        <v>1662</v>
      </c>
      <c r="X388" s="905" t="s">
        <v>2503</v>
      </c>
      <c r="Y388" s="249" t="s">
        <v>1708</v>
      </c>
      <c r="Z388" s="27" t="s">
        <v>5603</v>
      </c>
      <c r="AA388" s="905" t="s">
        <v>2505</v>
      </c>
      <c r="AB388" s="905" t="s">
        <v>2074</v>
      </c>
      <c r="AC388" s="268"/>
      <c r="AD388" s="268"/>
      <c r="AE388" s="162" t="s">
        <v>3097</v>
      </c>
      <c r="AF388" s="242"/>
      <c r="AG388" s="907">
        <v>44454.0</v>
      </c>
      <c r="AH388" s="902">
        <v>44777.0</v>
      </c>
      <c r="AI388" s="908">
        <f>DATE(YEAR(AH388),MONTH(AH388)+1,DAY(AH388)+15)</f>
        <v>44823</v>
      </c>
      <c r="AJ388" s="909">
        <f>DATE(YEAR(AH388),MONTH(AH388)+3,DAY(AH388))</f>
        <v>44869</v>
      </c>
      <c r="AK388" s="678"/>
      <c r="AL388" s="678"/>
      <c r="AM388" s="162"/>
      <c r="AN388" s="162"/>
      <c r="AO388" s="910">
        <v>44849.0</v>
      </c>
      <c r="AP388" s="162" t="s">
        <v>3097</v>
      </c>
      <c r="AQ388" s="681"/>
      <c r="AR388" s="681"/>
      <c r="AS388" s="681"/>
      <c r="AT388" s="682"/>
      <c r="AU388" s="1707"/>
      <c r="AV388" s="965"/>
      <c r="AW388" s="965"/>
    </row>
    <row r="389">
      <c r="A389" s="1708">
        <v>386.0</v>
      </c>
      <c r="B389" s="912">
        <v>44663.43676515046</v>
      </c>
      <c r="C389" s="253" t="s">
        <v>6986</v>
      </c>
      <c r="D389" s="913" t="s">
        <v>6987</v>
      </c>
      <c r="E389" s="914">
        <v>34367.0</v>
      </c>
      <c r="F389" s="911"/>
      <c r="G389" s="666"/>
      <c r="H389" s="911"/>
      <c r="I389" s="911"/>
      <c r="J389" s="915"/>
      <c r="K389" s="253" t="s">
        <v>6988</v>
      </c>
      <c r="L389" s="253" t="s">
        <v>6986</v>
      </c>
      <c r="M389" s="916" t="s">
        <v>1620</v>
      </c>
      <c r="N389" s="253" t="s">
        <v>6989</v>
      </c>
      <c r="O389" s="915"/>
      <c r="P389" s="913" t="s">
        <v>2587</v>
      </c>
      <c r="Q389" s="913" t="s">
        <v>172</v>
      </c>
      <c r="R389" s="915"/>
      <c r="S389" s="915"/>
      <c r="T389" s="915"/>
      <c r="U389" s="913" t="s">
        <v>6990</v>
      </c>
      <c r="V389" s="913" t="s">
        <v>1747</v>
      </c>
      <c r="W389" s="913" t="s">
        <v>2587</v>
      </c>
      <c r="X389" s="913" t="s">
        <v>6991</v>
      </c>
      <c r="Y389" s="916" t="s">
        <v>6991</v>
      </c>
      <c r="Z389" s="916" t="s">
        <v>6991</v>
      </c>
      <c r="AA389" s="913" t="s">
        <v>6991</v>
      </c>
      <c r="AB389" s="915"/>
      <c r="AC389" s="915"/>
      <c r="AD389" s="915"/>
      <c r="AE389" s="174"/>
      <c r="AF389" s="911"/>
      <c r="AG389" s="911"/>
      <c r="AH389" s="911"/>
      <c r="AI389" s="911"/>
      <c r="AJ389" s="911"/>
      <c r="AK389" s="915"/>
      <c r="AL389" s="915"/>
      <c r="AM389" s="915"/>
      <c r="AN389" s="917"/>
      <c r="AO389" s="900"/>
      <c r="AP389" s="895"/>
      <c r="AQ389" s="681"/>
      <c r="AR389" s="681"/>
      <c r="AS389" s="681"/>
      <c r="AT389" s="682"/>
      <c r="AU389" s="915"/>
      <c r="AV389" s="915"/>
      <c r="AW389" s="915"/>
    </row>
    <row r="390">
      <c r="A390" s="1708">
        <v>387.0</v>
      </c>
      <c r="B390" s="607">
        <v>44745.947825428244</v>
      </c>
      <c r="C390" s="249" t="s">
        <v>4603</v>
      </c>
      <c r="D390" s="350" t="s">
        <v>4604</v>
      </c>
      <c r="E390" s="615">
        <v>37264.0</v>
      </c>
      <c r="F390" s="249">
        <v>19.0</v>
      </c>
      <c r="G390" s="1095">
        <f t="shared" ref="G390:G396" si="52">IF(E390="","",(TODAY()-E390)/365)</f>
        <v>21.79452055</v>
      </c>
      <c r="H390" s="613" t="s">
        <v>315</v>
      </c>
      <c r="I390" s="249" t="s">
        <v>391</v>
      </c>
      <c r="J390" s="162" t="s">
        <v>2691</v>
      </c>
      <c r="K390" s="249" t="s">
        <v>6894</v>
      </c>
      <c r="L390" s="1014" t="str">
        <f>C390</f>
        <v>lucia.cabrio@gmail.com</v>
      </c>
      <c r="M390" s="249" t="s">
        <v>1620</v>
      </c>
      <c r="N390" s="249" t="s">
        <v>4606</v>
      </c>
      <c r="O390" s="249" t="s">
        <v>4608</v>
      </c>
      <c r="P390" s="249" t="s">
        <v>1634</v>
      </c>
      <c r="Q390" s="249" t="s">
        <v>316</v>
      </c>
      <c r="R390" s="249" t="s">
        <v>4609</v>
      </c>
      <c r="S390" s="249" t="s">
        <v>6895</v>
      </c>
      <c r="T390" s="249" t="s">
        <v>4611</v>
      </c>
      <c r="U390" s="252" t="s">
        <v>4612</v>
      </c>
      <c r="V390" s="249" t="s">
        <v>1661</v>
      </c>
      <c r="W390" s="249" t="s">
        <v>1685</v>
      </c>
      <c r="X390" s="249" t="s">
        <v>4613</v>
      </c>
      <c r="Y390" s="249" t="s">
        <v>1708</v>
      </c>
      <c r="Z390" s="249" t="s">
        <v>6896</v>
      </c>
      <c r="AA390" s="249" t="s">
        <v>2374</v>
      </c>
      <c r="AB390" s="162" t="s">
        <v>6846</v>
      </c>
      <c r="AC390" s="342">
        <v>44785.0</v>
      </c>
      <c r="AD390" s="254"/>
      <c r="AE390" s="555" t="s">
        <v>2587</v>
      </c>
      <c r="AF390" s="52"/>
      <c r="AG390" s="52"/>
      <c r="AH390" s="555" t="s">
        <v>2587</v>
      </c>
      <c r="AI390" s="610"/>
      <c r="AJ390" s="161"/>
      <c r="AK390" s="161" t="b">
        <v>0</v>
      </c>
      <c r="AL390" s="161" t="b">
        <v>0</v>
      </c>
      <c r="AM390" s="161" t="b">
        <v>0</v>
      </c>
      <c r="AN390" s="918"/>
      <c r="AO390" s="900"/>
      <c r="AP390" s="895"/>
      <c r="AQ390" s="681"/>
      <c r="AR390" s="681"/>
      <c r="AS390" s="681"/>
      <c r="AT390" s="682"/>
      <c r="AU390" s="911"/>
      <c r="AV390" s="911"/>
      <c r="AW390" s="911"/>
    </row>
    <row r="391" ht="18.0" customHeight="1">
      <c r="A391" s="1578">
        <v>388.0</v>
      </c>
      <c r="B391" s="921">
        <v>44460.65051384259</v>
      </c>
      <c r="C391" s="300" t="s">
        <v>3477</v>
      </c>
      <c r="D391" s="922" t="s">
        <v>6992</v>
      </c>
      <c r="E391" s="923">
        <v>35181.0</v>
      </c>
      <c r="F391" s="305">
        <v>25.0</v>
      </c>
      <c r="G391" s="298">
        <f t="shared" si="52"/>
        <v>27.50136986</v>
      </c>
      <c r="H391" s="920">
        <v>3.9464728E7</v>
      </c>
      <c r="I391" s="300" t="s">
        <v>391</v>
      </c>
      <c r="J391" s="300" t="s">
        <v>2691</v>
      </c>
      <c r="K391" s="924" t="s">
        <v>6993</v>
      </c>
      <c r="L391" s="300" t="s">
        <v>3477</v>
      </c>
      <c r="M391" s="300" t="s">
        <v>1646</v>
      </c>
      <c r="N391" s="305" t="s">
        <v>3481</v>
      </c>
      <c r="O391" s="305" t="s">
        <v>3482</v>
      </c>
      <c r="P391" s="305" t="s">
        <v>1622</v>
      </c>
      <c r="Q391" s="305" t="s">
        <v>174</v>
      </c>
      <c r="R391" s="305" t="s">
        <v>3483</v>
      </c>
      <c r="S391" s="305" t="s">
        <v>1651</v>
      </c>
      <c r="T391" s="304"/>
      <c r="U391" s="925" t="s">
        <v>3484</v>
      </c>
      <c r="V391" s="305" t="s">
        <v>3485</v>
      </c>
      <c r="W391" s="305" t="s">
        <v>1685</v>
      </c>
      <c r="X391" s="305" t="s">
        <v>3486</v>
      </c>
      <c r="Y391" s="305" t="s">
        <v>3487</v>
      </c>
      <c r="Z391" s="926" t="s">
        <v>6994</v>
      </c>
      <c r="AA391" s="300" t="s">
        <v>1651</v>
      </c>
      <c r="AB391" s="310"/>
      <c r="AC391" s="162" t="s">
        <v>282</v>
      </c>
      <c r="AD391" s="306"/>
      <c r="AE391" s="306"/>
      <c r="AF391" s="307"/>
      <c r="AG391" s="307"/>
      <c r="AH391" s="927"/>
      <c r="AI391" s="309"/>
      <c r="AJ391" s="300" t="b">
        <v>0</v>
      </c>
      <c r="AK391" s="300" t="b">
        <v>0</v>
      </c>
      <c r="AL391" s="310" t="str">
        <f t="shared" ref="AL391:AL403" si="54">IF(AI391="SI","VENCIDO!","Todavía no :)")</f>
        <v>Todavía no :)</v>
      </c>
      <c r="AM391" s="928" t="b">
        <v>1</v>
      </c>
      <c r="AN391" s="929" t="s">
        <v>6876</v>
      </c>
      <c r="AO391" s="900"/>
      <c r="AP391" s="895"/>
      <c r="AQ391" s="681"/>
      <c r="AR391" s="681"/>
      <c r="AS391" s="681"/>
      <c r="AT391" s="682"/>
      <c r="AU391" s="965"/>
      <c r="AV391" s="915"/>
      <c r="AW391" s="915"/>
    </row>
    <row r="392" ht="18.0" customHeight="1">
      <c r="A392" s="1578">
        <v>389.0</v>
      </c>
      <c r="B392" s="931">
        <v>44606.6264506713</v>
      </c>
      <c r="C392" s="932" t="s">
        <v>4193</v>
      </c>
      <c r="D392" s="933" t="s">
        <v>4194</v>
      </c>
      <c r="E392" s="934">
        <v>29539.0</v>
      </c>
      <c r="F392" s="932">
        <v>41.0</v>
      </c>
      <c r="G392" s="1156">
        <f t="shared" si="52"/>
        <v>42.95890411</v>
      </c>
      <c r="H392" s="930">
        <v>2.8418358E7</v>
      </c>
      <c r="I392" s="932" t="s">
        <v>391</v>
      </c>
      <c r="J392" s="932" t="s">
        <v>1822</v>
      </c>
      <c r="K392" s="932" t="s">
        <v>6875</v>
      </c>
      <c r="L392" s="932" t="s">
        <v>4197</v>
      </c>
      <c r="M392" s="932" t="s">
        <v>1620</v>
      </c>
      <c r="N392" s="932" t="s">
        <v>4196</v>
      </c>
      <c r="O392" s="932" t="s">
        <v>4198</v>
      </c>
      <c r="P392" s="932" t="s">
        <v>1634</v>
      </c>
      <c r="Q392" s="932" t="s">
        <v>158</v>
      </c>
      <c r="R392" s="932" t="s">
        <v>4199</v>
      </c>
      <c r="S392" s="932" t="s">
        <v>4200</v>
      </c>
      <c r="T392" s="935" t="s">
        <v>4201</v>
      </c>
      <c r="U392" s="936" t="s">
        <v>4202</v>
      </c>
      <c r="V392" s="932" t="s">
        <v>4203</v>
      </c>
      <c r="W392" s="932" t="s">
        <v>4204</v>
      </c>
      <c r="X392" s="932" t="s">
        <v>4205</v>
      </c>
      <c r="Y392" s="932" t="s">
        <v>1803</v>
      </c>
      <c r="Z392" s="932" t="s">
        <v>6995</v>
      </c>
      <c r="AA392" s="932" t="s">
        <v>1805</v>
      </c>
      <c r="AB392" s="937"/>
      <c r="AC392" s="932" t="s">
        <v>3097</v>
      </c>
      <c r="AD392" s="938">
        <v>44837.0</v>
      </c>
      <c r="AE392" s="938">
        <v>44837.0</v>
      </c>
      <c r="AF392" s="939">
        <f t="shared" ref="AF392:AF396" si="55">EDATE(AE392,1)+15</f>
        <v>44883</v>
      </c>
      <c r="AG392" s="939">
        <f t="shared" ref="AG392:AG396" si="56">EDATE(AE392,3)</f>
        <v>44929</v>
      </c>
      <c r="AH392" s="940" t="str">
        <f t="shared" ref="AH392:AI392" si="53">IF((TODAY()-AF392)&gt;0,"SI","NO")</f>
        <v>SI</v>
      </c>
      <c r="AI392" s="330" t="str">
        <f t="shared" si="53"/>
        <v>SI</v>
      </c>
      <c r="AJ392" s="349" t="b">
        <v>1</v>
      </c>
      <c r="AK392" s="349" t="b">
        <v>1</v>
      </c>
      <c r="AL392" s="941" t="str">
        <f t="shared" si="54"/>
        <v>VENCIDO!</v>
      </c>
      <c r="AM392" s="937" t="b">
        <v>0</v>
      </c>
      <c r="AN392" s="942"/>
      <c r="AO392" s="900"/>
      <c r="AP392" s="943" t="s">
        <v>3097</v>
      </c>
      <c r="AQ392" s="835" t="b">
        <v>1</v>
      </c>
      <c r="AR392" s="835" t="b">
        <v>1</v>
      </c>
      <c r="AS392" s="835" t="b">
        <v>1</v>
      </c>
      <c r="AT392" s="682"/>
      <c r="AU392" s="965"/>
      <c r="AV392" s="915"/>
      <c r="AW392" s="915"/>
    </row>
    <row r="393">
      <c r="A393" s="1578">
        <v>390.0</v>
      </c>
      <c r="B393" s="334">
        <v>44505.50564912037</v>
      </c>
      <c r="C393" s="338" t="s">
        <v>3766</v>
      </c>
      <c r="D393" s="798" t="s">
        <v>3767</v>
      </c>
      <c r="E393" s="336">
        <v>34950.0</v>
      </c>
      <c r="F393" s="338">
        <v>26.0</v>
      </c>
      <c r="G393" s="327">
        <f t="shared" si="52"/>
        <v>28.13424658</v>
      </c>
      <c r="H393" s="333" t="s">
        <v>243</v>
      </c>
      <c r="I393" s="249" t="s">
        <v>391</v>
      </c>
      <c r="J393" s="162" t="s">
        <v>2691</v>
      </c>
      <c r="K393" s="27" t="s">
        <v>6839</v>
      </c>
      <c r="L393" s="335" t="str">
        <f t="shared" ref="L393:L396" si="58">C393</f>
        <v>miliperini@gmail.com</v>
      </c>
      <c r="M393" s="338" t="s">
        <v>1620</v>
      </c>
      <c r="N393" s="338" t="s">
        <v>3768</v>
      </c>
      <c r="O393" s="338" t="s">
        <v>3770</v>
      </c>
      <c r="P393" s="338" t="s">
        <v>1668</v>
      </c>
      <c r="Q393" s="338" t="s">
        <v>174</v>
      </c>
      <c r="R393" s="338" t="s">
        <v>3771</v>
      </c>
      <c r="S393" s="338" t="s">
        <v>3772</v>
      </c>
      <c r="T393" s="164"/>
      <c r="U393" s="944" t="s">
        <v>3773</v>
      </c>
      <c r="V393" s="338" t="s">
        <v>1661</v>
      </c>
      <c r="W393" s="338" t="s">
        <v>1662</v>
      </c>
      <c r="X393" s="338" t="s">
        <v>3774</v>
      </c>
      <c r="Y393" s="249" t="s">
        <v>1803</v>
      </c>
      <c r="Z393" s="27" t="s">
        <v>6840</v>
      </c>
      <c r="AA393" s="627" t="s">
        <v>6996</v>
      </c>
      <c r="AB393" s="338"/>
      <c r="AC393" s="162" t="s">
        <v>3097</v>
      </c>
      <c r="AD393" s="907">
        <v>44671.0</v>
      </c>
      <c r="AE393" s="339">
        <v>44776.0</v>
      </c>
      <c r="AF393" s="328">
        <f t="shared" si="55"/>
        <v>44822</v>
      </c>
      <c r="AG393" s="328">
        <f t="shared" si="56"/>
        <v>44868</v>
      </c>
      <c r="AH393" s="329" t="str">
        <f t="shared" ref="AH393:AI393" si="57">IF((TODAY()-AF393)&gt;0,"SI","NO")</f>
        <v>SI</v>
      </c>
      <c r="AI393" s="330" t="str">
        <f t="shared" si="57"/>
        <v>SI</v>
      </c>
      <c r="AJ393" s="945" t="b">
        <v>1</v>
      </c>
      <c r="AK393" s="946" t="b">
        <v>0</v>
      </c>
      <c r="AL393" s="331" t="str">
        <f t="shared" si="54"/>
        <v>VENCIDO!</v>
      </c>
      <c r="AM393" s="162" t="b">
        <v>1</v>
      </c>
      <c r="AN393" s="947"/>
      <c r="AO393" s="900"/>
      <c r="AP393" s="943" t="s">
        <v>3097</v>
      </c>
      <c r="AQ393" s="835" t="b">
        <v>1</v>
      </c>
      <c r="AR393" s="835" t="b">
        <v>1</v>
      </c>
      <c r="AS393" s="835" t="b">
        <v>1</v>
      </c>
      <c r="AT393" s="682"/>
      <c r="AU393" s="1596"/>
      <c r="AV393" s="915"/>
      <c r="AW393" s="915"/>
    </row>
    <row r="394" ht="15.0" customHeight="1">
      <c r="A394" s="1578">
        <v>391.0</v>
      </c>
      <c r="B394" s="334">
        <v>44643.568979930555</v>
      </c>
      <c r="C394" s="627" t="s">
        <v>6997</v>
      </c>
      <c r="D394" s="905" t="s">
        <v>4377</v>
      </c>
      <c r="E394" s="336">
        <v>29063.0</v>
      </c>
      <c r="F394" s="335">
        <v>42.0</v>
      </c>
      <c r="G394" s="327">
        <f t="shared" si="52"/>
        <v>44.2630137</v>
      </c>
      <c r="H394" s="333" t="s">
        <v>297</v>
      </c>
      <c r="I394" s="249" t="s">
        <v>391</v>
      </c>
      <c r="J394" s="162" t="s">
        <v>2691</v>
      </c>
      <c r="K394" s="27" t="s">
        <v>6998</v>
      </c>
      <c r="L394" s="335" t="str">
        <f t="shared" si="58"/>
        <v>flordisanto@gmail.com</v>
      </c>
      <c r="M394" s="335" t="s">
        <v>1620</v>
      </c>
      <c r="N394" s="335" t="s">
        <v>4379</v>
      </c>
      <c r="O394" s="335" t="s">
        <v>4381</v>
      </c>
      <c r="P394" s="335" t="s">
        <v>1622</v>
      </c>
      <c r="Q394" s="335" t="s">
        <v>158</v>
      </c>
      <c r="R394" s="627" t="s">
        <v>5627</v>
      </c>
      <c r="S394" s="335" t="s">
        <v>1651</v>
      </c>
      <c r="T394" s="948" t="s">
        <v>4383</v>
      </c>
      <c r="U394" s="337" t="s">
        <v>4384</v>
      </c>
      <c r="V394" s="335" t="s">
        <v>4385</v>
      </c>
      <c r="W394" s="335" t="s">
        <v>2264</v>
      </c>
      <c r="X394" s="335" t="s">
        <v>4386</v>
      </c>
      <c r="Y394" s="335" t="s">
        <v>1884</v>
      </c>
      <c r="Z394" s="27" t="s">
        <v>5628</v>
      </c>
      <c r="AA394" s="335" t="s">
        <v>4388</v>
      </c>
      <c r="AB394" s="338"/>
      <c r="AC394" s="212" t="s">
        <v>3097</v>
      </c>
      <c r="AD394" s="339">
        <v>44671.0</v>
      </c>
      <c r="AE394" s="342">
        <v>44776.0</v>
      </c>
      <c r="AF394" s="328">
        <f t="shared" si="55"/>
        <v>44822</v>
      </c>
      <c r="AG394" s="328">
        <f t="shared" si="56"/>
        <v>44868</v>
      </c>
      <c r="AH394" s="329" t="str">
        <f t="shared" ref="AH394:AI394" si="59">IF((TODAY()-AF394)&gt;0,"SI","NO")</f>
        <v>SI</v>
      </c>
      <c r="AI394" s="330" t="str">
        <f t="shared" si="59"/>
        <v>SI</v>
      </c>
      <c r="AJ394" s="162" t="b">
        <v>1</v>
      </c>
      <c r="AK394" s="162" t="b">
        <v>1</v>
      </c>
      <c r="AL394" s="331" t="str">
        <f t="shared" si="54"/>
        <v>VENCIDO!</v>
      </c>
      <c r="AM394" s="162" t="b">
        <v>1</v>
      </c>
      <c r="AN394" s="949"/>
      <c r="AO394" s="900"/>
      <c r="AP394" s="943" t="s">
        <v>3097</v>
      </c>
      <c r="AQ394" s="835" t="b">
        <v>1</v>
      </c>
      <c r="AR394" s="681"/>
      <c r="AS394" s="681"/>
      <c r="AT394" s="682"/>
      <c r="AU394" s="965"/>
      <c r="AV394" s="915"/>
      <c r="AW394" s="915"/>
    </row>
    <row r="395">
      <c r="A395" s="1578">
        <v>392.0</v>
      </c>
      <c r="B395" s="334">
        <v>44615.52912010417</v>
      </c>
      <c r="C395" s="338" t="s">
        <v>4275</v>
      </c>
      <c r="D395" s="798" t="s">
        <v>4276</v>
      </c>
      <c r="E395" s="336">
        <v>34886.0</v>
      </c>
      <c r="F395" s="338">
        <v>26.0</v>
      </c>
      <c r="G395" s="327">
        <f t="shared" si="52"/>
        <v>28.30958904</v>
      </c>
      <c r="H395" s="333" t="s">
        <v>288</v>
      </c>
      <c r="I395" s="338" t="s">
        <v>4277</v>
      </c>
      <c r="J395" s="162" t="s">
        <v>2691</v>
      </c>
      <c r="K395" s="27" t="s">
        <v>6841</v>
      </c>
      <c r="L395" s="335" t="str">
        <f t="shared" si="58"/>
        <v>sofiastuder95@gmail.com</v>
      </c>
      <c r="M395" s="338" t="s">
        <v>1620</v>
      </c>
      <c r="N395" s="338" t="s">
        <v>4279</v>
      </c>
      <c r="O395" s="338" t="s">
        <v>4280</v>
      </c>
      <c r="P395" s="338" t="s">
        <v>1668</v>
      </c>
      <c r="Q395" s="338" t="s">
        <v>158</v>
      </c>
      <c r="R395" s="627" t="s">
        <v>6842</v>
      </c>
      <c r="S395" s="162" t="s">
        <v>1866</v>
      </c>
      <c r="T395" s="164" t="s">
        <v>4282</v>
      </c>
      <c r="U395" s="944" t="s">
        <v>4283</v>
      </c>
      <c r="V395" s="338" t="s">
        <v>4284</v>
      </c>
      <c r="W395" s="338" t="s">
        <v>1662</v>
      </c>
      <c r="X395" s="338" t="s">
        <v>4285</v>
      </c>
      <c r="Y395" s="338" t="s">
        <v>2360</v>
      </c>
      <c r="Z395" s="27" t="s">
        <v>6843</v>
      </c>
      <c r="AA395" s="338" t="s">
        <v>4056</v>
      </c>
      <c r="AB395" s="338"/>
      <c r="AC395" s="212" t="s">
        <v>3097</v>
      </c>
      <c r="AD395" s="339">
        <v>44671.0</v>
      </c>
      <c r="AE395" s="340">
        <v>44775.0</v>
      </c>
      <c r="AF395" s="328">
        <f t="shared" si="55"/>
        <v>44821</v>
      </c>
      <c r="AG395" s="328">
        <f t="shared" si="56"/>
        <v>44867</v>
      </c>
      <c r="AH395" s="329" t="str">
        <f t="shared" ref="AH395:AH399" si="60">IF((TODAY()-AF395)&gt;0,"SI","NO")</f>
        <v>SI</v>
      </c>
      <c r="AI395" s="629" t="s">
        <v>5656</v>
      </c>
      <c r="AJ395" s="162" t="b">
        <v>1</v>
      </c>
      <c r="AK395" s="162" t="b">
        <v>1</v>
      </c>
      <c r="AL395" s="331" t="str">
        <f t="shared" si="54"/>
        <v>VENCIDO!</v>
      </c>
      <c r="AM395" s="162" t="b">
        <v>1</v>
      </c>
      <c r="AN395" s="950"/>
      <c r="AO395" s="784">
        <v>44762.0</v>
      </c>
      <c r="AP395" s="943" t="s">
        <v>3097</v>
      </c>
      <c r="AQ395" s="835" t="b">
        <v>1</v>
      </c>
      <c r="AR395" s="835" t="b">
        <v>1</v>
      </c>
      <c r="AS395" s="681"/>
      <c r="AT395" s="682"/>
      <c r="AU395" s="965"/>
      <c r="AV395" s="915"/>
      <c r="AW395" s="915"/>
    </row>
    <row r="396">
      <c r="A396" s="1578">
        <v>393.0</v>
      </c>
      <c r="B396" s="324">
        <v>44623.79085164352</v>
      </c>
      <c r="C396" s="162" t="s">
        <v>3599</v>
      </c>
      <c r="D396" s="951" t="s">
        <v>4309</v>
      </c>
      <c r="E396" s="325">
        <v>33699.0</v>
      </c>
      <c r="F396" s="162">
        <v>29.0</v>
      </c>
      <c r="G396" s="327">
        <f t="shared" si="52"/>
        <v>31.56164384</v>
      </c>
      <c r="H396" s="323" t="s">
        <v>228</v>
      </c>
      <c r="I396" s="249" t="s">
        <v>391</v>
      </c>
      <c r="J396" s="162" t="s">
        <v>2691</v>
      </c>
      <c r="K396" s="17" t="s">
        <v>6870</v>
      </c>
      <c r="L396" s="335" t="str">
        <f t="shared" si="58"/>
        <v>milenamoyano.mm@gmail.com</v>
      </c>
      <c r="M396" s="162" t="s">
        <v>1620</v>
      </c>
      <c r="N396" s="162" t="s">
        <v>4311</v>
      </c>
      <c r="O396" s="162" t="s">
        <v>4312</v>
      </c>
      <c r="P396" s="162" t="s">
        <v>1634</v>
      </c>
      <c r="Q396" s="162" t="s">
        <v>174</v>
      </c>
      <c r="R396" s="162" t="s">
        <v>6871</v>
      </c>
      <c r="S396" s="162" t="s">
        <v>1651</v>
      </c>
      <c r="T396" s="212" t="s">
        <v>2587</v>
      </c>
      <c r="U396" s="180" t="s">
        <v>4314</v>
      </c>
      <c r="V396" s="162" t="s">
        <v>4315</v>
      </c>
      <c r="W396" s="162" t="s">
        <v>1685</v>
      </c>
      <c r="X396" s="162" t="s">
        <v>3606</v>
      </c>
      <c r="Y396" s="162" t="s">
        <v>1708</v>
      </c>
      <c r="Z396" s="17" t="s">
        <v>6872</v>
      </c>
      <c r="AA396" s="162" t="s">
        <v>1651</v>
      </c>
      <c r="AB396" s="161"/>
      <c r="AC396" s="212" t="s">
        <v>2979</v>
      </c>
      <c r="AD396" s="202">
        <v>44785.0</v>
      </c>
      <c r="AE396" s="202">
        <v>44785.0</v>
      </c>
      <c r="AF396" s="328">
        <f t="shared" si="55"/>
        <v>44831</v>
      </c>
      <c r="AG396" s="328">
        <f t="shared" si="56"/>
        <v>44877</v>
      </c>
      <c r="AH396" s="329" t="str">
        <f t="shared" si="60"/>
        <v>SI</v>
      </c>
      <c r="AI396" s="629" t="s">
        <v>2846</v>
      </c>
      <c r="AJ396" s="162" t="b">
        <v>1</v>
      </c>
      <c r="AK396" s="162" t="b">
        <v>1</v>
      </c>
      <c r="AL396" s="331" t="str">
        <f t="shared" si="54"/>
        <v>Todavía no :)</v>
      </c>
      <c r="AM396" s="161" t="b">
        <v>0</v>
      </c>
      <c r="AN396" s="952" t="s">
        <v>6999</v>
      </c>
      <c r="AO396" s="784">
        <v>44877.0</v>
      </c>
      <c r="AP396" s="943" t="s">
        <v>7000</v>
      </c>
      <c r="AQ396" s="681"/>
      <c r="AR396" s="681"/>
      <c r="AS396" s="681"/>
      <c r="AT396" s="682"/>
      <c r="AU396" s="149"/>
      <c r="AV396" s="915"/>
      <c r="AW396" s="915"/>
    </row>
    <row r="397">
      <c r="A397" s="1578">
        <v>394.0</v>
      </c>
      <c r="B397" s="240">
        <v>44924.57686008102</v>
      </c>
      <c r="C397" s="350" t="s">
        <v>4813</v>
      </c>
      <c r="D397" s="350" t="s">
        <v>4814</v>
      </c>
      <c r="E397" s="251">
        <v>35150.0</v>
      </c>
      <c r="F397" s="249">
        <v>26.0</v>
      </c>
      <c r="G397" s="245">
        <f>INT(YEARFRAC(E397,TODAY()))</f>
        <v>27</v>
      </c>
      <c r="H397" s="249">
        <v>3.9624807E7</v>
      </c>
      <c r="I397" s="249" t="s">
        <v>2021</v>
      </c>
      <c r="J397" s="249" t="s">
        <v>3479</v>
      </c>
      <c r="K397" s="249" t="s">
        <v>4815</v>
      </c>
      <c r="L397" s="249" t="s">
        <v>4813</v>
      </c>
      <c r="M397" s="249" t="s">
        <v>1620</v>
      </c>
      <c r="N397" s="249" t="s">
        <v>4816</v>
      </c>
      <c r="O397" s="249" t="s">
        <v>4817</v>
      </c>
      <c r="P397" s="249" t="s">
        <v>1634</v>
      </c>
      <c r="Q397" s="249" t="s">
        <v>331</v>
      </c>
      <c r="R397" s="249" t="s">
        <v>1651</v>
      </c>
      <c r="S397" s="249" t="s">
        <v>1651</v>
      </c>
      <c r="T397" s="254"/>
      <c r="U397" s="252" t="s">
        <v>4818</v>
      </c>
      <c r="V397" s="249" t="s">
        <v>4819</v>
      </c>
      <c r="W397" s="249" t="s">
        <v>4820</v>
      </c>
      <c r="X397" s="249" t="s">
        <v>4821</v>
      </c>
      <c r="Y397" s="249" t="s">
        <v>1803</v>
      </c>
      <c r="Z397" s="249" t="s">
        <v>4822</v>
      </c>
      <c r="AA397" s="249" t="s">
        <v>4823</v>
      </c>
      <c r="AB397" s="162"/>
      <c r="AC397" s="249" t="s">
        <v>282</v>
      </c>
      <c r="AD397" s="254"/>
      <c r="AE397" s="254"/>
      <c r="AF397" s="254"/>
      <c r="AG397" s="342">
        <v>44932.0</v>
      </c>
      <c r="AH397" s="329" t="str">
        <f t="shared" si="60"/>
        <v>SI</v>
      </c>
      <c r="AI397" s="629" t="s">
        <v>2846</v>
      </c>
      <c r="AJ397" s="161" t="b">
        <v>0</v>
      </c>
      <c r="AK397" s="161" t="b">
        <v>0</v>
      </c>
      <c r="AL397" s="331" t="str">
        <f t="shared" si="54"/>
        <v>Todavía no :)</v>
      </c>
      <c r="AM397" s="161" t="b">
        <v>0</v>
      </c>
      <c r="AN397" s="917"/>
      <c r="AO397" s="762"/>
      <c r="AP397" s="895"/>
      <c r="AQ397" s="835" t="b">
        <v>1</v>
      </c>
      <c r="AR397" s="681"/>
      <c r="AS397" s="681"/>
      <c r="AT397" s="682"/>
      <c r="AU397" s="915"/>
      <c r="AV397" s="915"/>
      <c r="AW397" s="915"/>
    </row>
    <row r="398">
      <c r="A398" s="1578">
        <v>395.0</v>
      </c>
      <c r="B398" s="607">
        <v>44705.42160321759</v>
      </c>
      <c r="C398" s="249" t="s">
        <v>4563</v>
      </c>
      <c r="D398" s="350" t="s">
        <v>4564</v>
      </c>
      <c r="E398" s="615">
        <v>33483.0</v>
      </c>
      <c r="F398" s="249">
        <v>30.0</v>
      </c>
      <c r="G398" s="327">
        <f t="shared" ref="G398:G401" si="61">IF(E398="","",(TODAY()-E398)/365)</f>
        <v>32.15342466</v>
      </c>
      <c r="H398" s="613" t="s">
        <v>312</v>
      </c>
      <c r="I398" s="249" t="s">
        <v>391</v>
      </c>
      <c r="J398" s="162" t="s">
        <v>2691</v>
      </c>
      <c r="K398" s="27" t="s">
        <v>6855</v>
      </c>
      <c r="L398" s="335" t="str">
        <f t="shared" ref="L398:L399" si="62">C398</f>
        <v>juli.pucciarelli@gmail.com</v>
      </c>
      <c r="M398" s="249" t="s">
        <v>1620</v>
      </c>
      <c r="N398" s="249" t="s">
        <v>4566</v>
      </c>
      <c r="O398" s="249" t="s">
        <v>4568</v>
      </c>
      <c r="P398" s="249" t="s">
        <v>1634</v>
      </c>
      <c r="Q398" s="249" t="s">
        <v>174</v>
      </c>
      <c r="R398" s="249" t="s">
        <v>4569</v>
      </c>
      <c r="S398" s="249" t="s">
        <v>4570</v>
      </c>
      <c r="T398" s="162" t="s">
        <v>4571</v>
      </c>
      <c r="U398" s="252" t="s">
        <v>4572</v>
      </c>
      <c r="V398" s="249" t="s">
        <v>1661</v>
      </c>
      <c r="W398" s="249" t="s">
        <v>4573</v>
      </c>
      <c r="X398" s="249" t="s">
        <v>4574</v>
      </c>
      <c r="Y398" s="249" t="s">
        <v>1708</v>
      </c>
      <c r="Z398" s="27" t="s">
        <v>6856</v>
      </c>
      <c r="AA398" s="249" t="s">
        <v>4576</v>
      </c>
      <c r="AB398" s="254"/>
      <c r="AC398" s="162" t="s">
        <v>3097</v>
      </c>
      <c r="AD398" s="342">
        <v>44707.0</v>
      </c>
      <c r="AE398" s="202">
        <v>44707.0</v>
      </c>
      <c r="AF398" s="328">
        <f>EDATE(AE398,1)+15</f>
        <v>44753</v>
      </c>
      <c r="AG398" s="328">
        <f>EDATE(AE398,4)</f>
        <v>44830</v>
      </c>
      <c r="AH398" s="329" t="str">
        <f t="shared" si="60"/>
        <v>SI</v>
      </c>
      <c r="AI398" s="330" t="str">
        <f t="shared" ref="AI398:AI399" si="63">IF((TODAY()-AG398)&gt;0,"SI","NO")</f>
        <v>SI</v>
      </c>
      <c r="AJ398" s="162" t="b">
        <v>1</v>
      </c>
      <c r="AK398" s="162" t="b">
        <v>1</v>
      </c>
      <c r="AL398" s="331" t="str">
        <f t="shared" si="54"/>
        <v>VENCIDO!</v>
      </c>
      <c r="AM398" s="162" t="b">
        <v>0</v>
      </c>
      <c r="AN398" s="953"/>
      <c r="AO398" s="784">
        <v>44800.0</v>
      </c>
      <c r="AP398" s="895" t="s">
        <v>3097</v>
      </c>
      <c r="AQ398" s="835" t="b">
        <v>1</v>
      </c>
      <c r="AR398" s="681"/>
      <c r="AS398" s="681"/>
      <c r="AT398" s="682"/>
      <c r="AU398" s="915"/>
      <c r="AV398" s="915"/>
      <c r="AW398" s="915"/>
    </row>
    <row r="399">
      <c r="A399" s="1578">
        <v>396.0</v>
      </c>
      <c r="B399" s="355">
        <v>44530.89167642361</v>
      </c>
      <c r="C399" s="347" t="s">
        <v>3888</v>
      </c>
      <c r="D399" s="954" t="s">
        <v>3889</v>
      </c>
      <c r="E399" s="955">
        <v>34051.0</v>
      </c>
      <c r="F399" s="357">
        <v>28.0</v>
      </c>
      <c r="G399" s="1156">
        <f t="shared" si="61"/>
        <v>30.59726027</v>
      </c>
      <c r="H399" s="354" t="s">
        <v>253</v>
      </c>
      <c r="I399" s="347" t="s">
        <v>391</v>
      </c>
      <c r="J399" s="347" t="s">
        <v>2691</v>
      </c>
      <c r="K399" s="347" t="s">
        <v>6859</v>
      </c>
      <c r="L399" s="347" t="str">
        <f t="shared" si="62"/>
        <v>marianalourdesferreyra@gmail.com</v>
      </c>
      <c r="M399" s="347" t="s">
        <v>1620</v>
      </c>
      <c r="N399" s="345" t="s">
        <v>3891</v>
      </c>
      <c r="O399" s="347" t="s">
        <v>3892</v>
      </c>
      <c r="P399" s="347" t="s">
        <v>1634</v>
      </c>
      <c r="Q399" s="347" t="s">
        <v>174</v>
      </c>
      <c r="R399" s="347" t="s">
        <v>6860</v>
      </c>
      <c r="S399" s="347" t="s">
        <v>6860</v>
      </c>
      <c r="T399" s="347" t="s">
        <v>3894</v>
      </c>
      <c r="U399" s="956" t="s">
        <v>3895</v>
      </c>
      <c r="V399" s="347" t="s">
        <v>3896</v>
      </c>
      <c r="W399" s="347" t="s">
        <v>1662</v>
      </c>
      <c r="X399" s="347" t="s">
        <v>3897</v>
      </c>
      <c r="Y399" s="347" t="s">
        <v>1790</v>
      </c>
      <c r="Z399" s="347" t="s">
        <v>6861</v>
      </c>
      <c r="AA399" s="347" t="s">
        <v>3899</v>
      </c>
      <c r="AB399" s="915"/>
      <c r="AC399" s="162" t="s">
        <v>3097</v>
      </c>
      <c r="AD399" s="342"/>
      <c r="AE399" s="202"/>
      <c r="AF399" s="328"/>
      <c r="AG399" s="328"/>
      <c r="AH399" s="329" t="str">
        <f t="shared" si="60"/>
        <v>SI</v>
      </c>
      <c r="AI399" s="330" t="str">
        <f t="shared" si="63"/>
        <v>SI</v>
      </c>
      <c r="AJ399" s="162" t="b">
        <v>1</v>
      </c>
      <c r="AK399" s="162" t="b">
        <v>1</v>
      </c>
      <c r="AL399" s="331" t="str">
        <f t="shared" si="54"/>
        <v>VENCIDO!</v>
      </c>
      <c r="AM399" s="162" t="b">
        <v>0</v>
      </c>
      <c r="AN399" s="917"/>
      <c r="AO399" s="784">
        <v>44849.0</v>
      </c>
      <c r="AP399" s="895" t="s">
        <v>3097</v>
      </c>
      <c r="AQ399" s="835" t="b">
        <v>1</v>
      </c>
      <c r="AR399" s="681"/>
      <c r="AS399" s="681"/>
      <c r="AT399" s="682"/>
      <c r="AU399" s="915"/>
      <c r="AV399" s="915"/>
      <c r="AW399" s="915"/>
    </row>
    <row r="400" ht="18.0" customHeight="1">
      <c r="A400" s="1578">
        <v>397.0</v>
      </c>
      <c r="B400" s="959"/>
      <c r="C400" s="300" t="s">
        <v>6242</v>
      </c>
      <c r="D400" s="951" t="s">
        <v>6243</v>
      </c>
      <c r="E400" s="960">
        <v>35421.0</v>
      </c>
      <c r="F400" s="961">
        <f>DATEDIF(E400,TODAY(),"Y")</f>
        <v>26</v>
      </c>
      <c r="G400" s="298">
        <f t="shared" si="61"/>
        <v>26.84383562</v>
      </c>
      <c r="H400" s="958">
        <v>4.0126301E7</v>
      </c>
      <c r="I400" s="961" t="s">
        <v>391</v>
      </c>
      <c r="J400" s="300" t="s">
        <v>2691</v>
      </c>
      <c r="K400" s="962" t="s">
        <v>6874</v>
      </c>
      <c r="L400" s="310" t="s">
        <v>6242</v>
      </c>
      <c r="M400" s="305" t="s">
        <v>1620</v>
      </c>
      <c r="N400" s="961" t="s">
        <v>5832</v>
      </c>
      <c r="O400" s="300"/>
      <c r="P400" s="300"/>
      <c r="Q400" s="300"/>
      <c r="R400" s="961"/>
      <c r="S400" s="300"/>
      <c r="T400" s="304"/>
      <c r="U400" s="300"/>
      <c r="V400" s="300"/>
      <c r="W400" s="300"/>
      <c r="X400" s="300"/>
      <c r="Y400" s="300"/>
      <c r="Z400" s="303"/>
      <c r="AA400" s="300"/>
      <c r="AB400" s="300"/>
      <c r="AC400" s="305" t="s">
        <v>3097</v>
      </c>
      <c r="AD400" s="318"/>
      <c r="AE400" s="318"/>
      <c r="AF400" s="318"/>
      <c r="AG400" s="319"/>
      <c r="AH400" s="306"/>
      <c r="AI400" s="320"/>
      <c r="AJ400" s="300" t="b">
        <v>0</v>
      </c>
      <c r="AK400" s="300" t="b">
        <v>0</v>
      </c>
      <c r="AL400" s="310" t="str">
        <f t="shared" si="54"/>
        <v>Todavía no :)</v>
      </c>
      <c r="AM400" s="300" t="b">
        <v>0</v>
      </c>
      <c r="AN400" s="963"/>
      <c r="AO400" s="762"/>
      <c r="AP400" s="895" t="s">
        <v>3097</v>
      </c>
      <c r="AQ400" s="835" t="b">
        <v>1</v>
      </c>
      <c r="AR400" s="681"/>
      <c r="AS400" s="681"/>
      <c r="AT400" s="682"/>
      <c r="AU400" s="915"/>
      <c r="AV400" s="915"/>
      <c r="AW400" s="915"/>
    </row>
    <row r="401">
      <c r="A401" s="1578">
        <v>398.0</v>
      </c>
      <c r="B401" s="334">
        <v>44533.47542623842</v>
      </c>
      <c r="C401" s="335" t="s">
        <v>3921</v>
      </c>
      <c r="D401" s="964" t="s">
        <v>3922</v>
      </c>
      <c r="E401" s="336">
        <v>31466.0</v>
      </c>
      <c r="F401" s="335">
        <v>35.0</v>
      </c>
      <c r="G401" s="327">
        <f t="shared" si="61"/>
        <v>37.67945205</v>
      </c>
      <c r="H401" s="625" t="s">
        <v>256</v>
      </c>
      <c r="I401" s="249" t="s">
        <v>391</v>
      </c>
      <c r="J401" s="627" t="s">
        <v>5633</v>
      </c>
      <c r="K401" s="27" t="s">
        <v>5634</v>
      </c>
      <c r="L401" s="335" t="str">
        <f>C401</f>
        <v>luismaben@gmail.com</v>
      </c>
      <c r="M401" s="335" t="s">
        <v>1646</v>
      </c>
      <c r="N401" s="335" t="s">
        <v>3925</v>
      </c>
      <c r="O401" s="335" t="s">
        <v>3926</v>
      </c>
      <c r="P401" s="335" t="s">
        <v>1622</v>
      </c>
      <c r="Q401" s="335" t="s">
        <v>174</v>
      </c>
      <c r="R401" s="162" t="s">
        <v>1866</v>
      </c>
      <c r="S401" s="162" t="s">
        <v>1866</v>
      </c>
      <c r="T401" s="212" t="s">
        <v>2587</v>
      </c>
      <c r="U401" s="337" t="s">
        <v>3927</v>
      </c>
      <c r="V401" s="335" t="s">
        <v>1661</v>
      </c>
      <c r="W401" s="335" t="s">
        <v>3928</v>
      </c>
      <c r="X401" s="335" t="s">
        <v>3929</v>
      </c>
      <c r="Y401" s="335" t="s">
        <v>2098</v>
      </c>
      <c r="Z401" s="27" t="s">
        <v>5635</v>
      </c>
      <c r="AA401" s="335" t="s">
        <v>1651</v>
      </c>
      <c r="AB401" s="338"/>
      <c r="AC401" s="212" t="s">
        <v>3097</v>
      </c>
      <c r="AD401" s="339">
        <v>44671.0</v>
      </c>
      <c r="AE401" s="340">
        <v>44775.0</v>
      </c>
      <c r="AF401" s="328">
        <f t="shared" ref="AF401:AF402" si="65">EDATE(AE401,1)+15</f>
        <v>44821</v>
      </c>
      <c r="AG401" s="328">
        <f t="shared" ref="AG401:AG402" si="66">EDATE(AE401,4)</f>
        <v>44897</v>
      </c>
      <c r="AH401" s="329" t="str">
        <f t="shared" ref="AH401:AI401" si="64">IF((TODAY()-AF401)&gt;0,"SI","NO")</f>
        <v>SI</v>
      </c>
      <c r="AI401" s="330" t="str">
        <f t="shared" si="64"/>
        <v>SI</v>
      </c>
      <c r="AJ401" s="162" t="b">
        <v>1</v>
      </c>
      <c r="AK401" s="162" t="b">
        <v>1</v>
      </c>
      <c r="AL401" s="331" t="str">
        <f t="shared" si="54"/>
        <v>VENCIDO!</v>
      </c>
      <c r="AM401" s="162" t="b">
        <v>1</v>
      </c>
      <c r="AN401" s="952"/>
      <c r="AO401" s="784">
        <v>44771.0</v>
      </c>
      <c r="AP401" s="895" t="s">
        <v>3097</v>
      </c>
      <c r="AQ401" s="835" t="b">
        <v>0</v>
      </c>
      <c r="AR401" s="681"/>
      <c r="AS401" s="681"/>
      <c r="AT401" s="682"/>
      <c r="AU401" s="915"/>
      <c r="AV401" s="915"/>
      <c r="AW401" s="915"/>
    </row>
    <row r="402">
      <c r="A402" s="1578">
        <v>399.0</v>
      </c>
      <c r="B402" s="967">
        <v>44961.70249157408</v>
      </c>
      <c r="C402" s="966" t="s">
        <v>4891</v>
      </c>
      <c r="D402" s="968" t="s">
        <v>4892</v>
      </c>
      <c r="E402" s="969">
        <v>36000.0</v>
      </c>
      <c r="F402" s="966">
        <v>24.0</v>
      </c>
      <c r="G402" s="971">
        <f>INT(YEARFRAC(E402,TODAY()))</f>
        <v>25</v>
      </c>
      <c r="H402" s="966">
        <v>4.2218595E7</v>
      </c>
      <c r="I402" s="966" t="s">
        <v>391</v>
      </c>
      <c r="J402" s="966" t="s">
        <v>1781</v>
      </c>
      <c r="K402" s="966" t="s">
        <v>4893</v>
      </c>
      <c r="L402" s="966" t="s">
        <v>4895</v>
      </c>
      <c r="M402" s="966" t="s">
        <v>1620</v>
      </c>
      <c r="N402" s="966" t="s">
        <v>4894</v>
      </c>
      <c r="O402" s="966" t="s">
        <v>4896</v>
      </c>
      <c r="P402" s="966" t="s">
        <v>1622</v>
      </c>
      <c r="Q402" s="966" t="s">
        <v>174</v>
      </c>
      <c r="R402" s="966" t="s">
        <v>4897</v>
      </c>
      <c r="S402" s="966" t="s">
        <v>1866</v>
      </c>
      <c r="T402" s="966" t="s">
        <v>4898</v>
      </c>
      <c r="U402" s="970" t="s">
        <v>4899</v>
      </c>
      <c r="V402" s="966" t="s">
        <v>4900</v>
      </c>
      <c r="W402" s="966" t="s">
        <v>1788</v>
      </c>
      <c r="X402" s="966" t="s">
        <v>4901</v>
      </c>
      <c r="Y402" s="966" t="s">
        <v>3786</v>
      </c>
      <c r="Z402" s="966" t="s">
        <v>4902</v>
      </c>
      <c r="AA402" s="966" t="s">
        <v>1805</v>
      </c>
      <c r="AB402" s="971"/>
      <c r="AC402" s="966" t="s">
        <v>158</v>
      </c>
      <c r="AD402" s="972">
        <v>44995.0</v>
      </c>
      <c r="AE402" s="972">
        <v>44995.0</v>
      </c>
      <c r="AF402" s="939">
        <f t="shared" si="65"/>
        <v>45041</v>
      </c>
      <c r="AG402" s="939">
        <f t="shared" si="66"/>
        <v>45117</v>
      </c>
      <c r="AH402" s="940" t="str">
        <f t="shared" ref="AH402:AI402" si="67">IF((TODAY()-AF402)&gt;0,"SI","NO")</f>
        <v>SI</v>
      </c>
      <c r="AI402" s="973" t="str">
        <f t="shared" si="67"/>
        <v>SI</v>
      </c>
      <c r="AJ402" s="974" t="b">
        <v>0</v>
      </c>
      <c r="AK402" s="974" t="b">
        <v>0</v>
      </c>
      <c r="AL402" s="971" t="str">
        <f t="shared" si="54"/>
        <v>VENCIDO!</v>
      </c>
      <c r="AM402" s="974" t="b">
        <v>0</v>
      </c>
      <c r="AN402" s="975"/>
      <c r="AO402" s="976">
        <v>45116.0</v>
      </c>
      <c r="AP402" s="895" t="s">
        <v>3097</v>
      </c>
      <c r="AQ402" s="835" t="b">
        <v>0</v>
      </c>
      <c r="AR402" s="681"/>
      <c r="AS402" s="681"/>
      <c r="AT402" s="682"/>
      <c r="AU402" s="915"/>
      <c r="AV402" s="915"/>
      <c r="AW402" s="915"/>
    </row>
    <row r="403">
      <c r="A403" s="1578">
        <v>400.0</v>
      </c>
      <c r="B403" s="978">
        <v>44350.388374120375</v>
      </c>
      <c r="C403" s="347" t="s">
        <v>2650</v>
      </c>
      <c r="D403" s="979" t="s">
        <v>2651</v>
      </c>
      <c r="E403" s="955">
        <v>32160.0</v>
      </c>
      <c r="F403" s="347">
        <v>33.0</v>
      </c>
      <c r="G403" s="1156">
        <f>IF(E403="","",(TODAY()-E403)/365)</f>
        <v>35.77808219</v>
      </c>
      <c r="H403" s="977" t="s">
        <v>142</v>
      </c>
      <c r="I403" s="347" t="s">
        <v>391</v>
      </c>
      <c r="J403" s="347" t="s">
        <v>1756</v>
      </c>
      <c r="K403" s="980" t="s">
        <v>5604</v>
      </c>
      <c r="L403" s="347" t="str">
        <f>C403</f>
        <v>flordiiorio.fdi@gmail.com</v>
      </c>
      <c r="M403" s="347" t="s">
        <v>1620</v>
      </c>
      <c r="N403" s="347" t="s">
        <v>2654</v>
      </c>
      <c r="O403" s="347" t="s">
        <v>2655</v>
      </c>
      <c r="P403" s="347" t="s">
        <v>1634</v>
      </c>
      <c r="Q403" s="347" t="s">
        <v>57</v>
      </c>
      <c r="R403" s="347" t="s">
        <v>5605</v>
      </c>
      <c r="S403" s="347" t="s">
        <v>5606</v>
      </c>
      <c r="T403" s="347" t="s">
        <v>2658</v>
      </c>
      <c r="U403" s="956" t="s">
        <v>2659</v>
      </c>
      <c r="V403" s="347" t="s">
        <v>2660</v>
      </c>
      <c r="W403" s="347" t="s">
        <v>1662</v>
      </c>
      <c r="X403" s="347" t="s">
        <v>2661</v>
      </c>
      <c r="Y403" s="347" t="s">
        <v>1708</v>
      </c>
      <c r="Z403" s="980" t="s">
        <v>5607</v>
      </c>
      <c r="AA403" s="347" t="s">
        <v>1737</v>
      </c>
      <c r="AB403" s="981">
        <v>44350.0</v>
      </c>
      <c r="AC403" s="935" t="s">
        <v>3097</v>
      </c>
      <c r="AD403" s="972">
        <v>44452.0</v>
      </c>
      <c r="AE403" s="972">
        <v>44452.0</v>
      </c>
      <c r="AF403" s="982">
        <f>DATE(YEAR(AE403),MONTH(AE403)+1,DAY(AE403)+15)</f>
        <v>44497</v>
      </c>
      <c r="AG403" s="983">
        <f>DATE(YEAR(AE403),MONTH(AE403)+4,DAY(AE403))</f>
        <v>44574</v>
      </c>
      <c r="AH403" s="940" t="str">
        <f t="shared" ref="AH403:AI403" si="68">IF((TODAY()-AF403)&gt;0,"SI","NO")</f>
        <v>SI</v>
      </c>
      <c r="AI403" s="973" t="str">
        <f t="shared" si="68"/>
        <v>SI</v>
      </c>
      <c r="AJ403" s="928" t="b">
        <v>1</v>
      </c>
      <c r="AK403" s="928" t="b">
        <v>1</v>
      </c>
      <c r="AL403" s="984" t="str">
        <f t="shared" si="54"/>
        <v>VENCIDO!</v>
      </c>
      <c r="AM403" s="928" t="b">
        <v>1</v>
      </c>
      <c r="AN403" s="963"/>
      <c r="AO403" s="985">
        <v>44543.0</v>
      </c>
      <c r="AP403" s="895" t="s">
        <v>3097</v>
      </c>
      <c r="AQ403" s="835" t="b">
        <v>0</v>
      </c>
      <c r="AR403" s="835" t="b">
        <v>1</v>
      </c>
      <c r="AS403" s="835" t="b">
        <v>1</v>
      </c>
      <c r="AT403" s="682"/>
      <c r="AU403" s="915"/>
      <c r="AV403" s="915"/>
      <c r="AW403" s="915"/>
    </row>
    <row r="404">
      <c r="A404" s="1709"/>
      <c r="B404" s="915"/>
      <c r="C404" s="915"/>
      <c r="D404" s="915"/>
      <c r="E404" s="911"/>
      <c r="F404" s="911"/>
      <c r="G404" s="666"/>
      <c r="H404" s="911"/>
      <c r="I404" s="911"/>
      <c r="J404" s="915"/>
      <c r="K404" s="915"/>
      <c r="L404" s="915"/>
      <c r="M404" s="911"/>
      <c r="N404" s="915"/>
      <c r="O404" s="915"/>
      <c r="P404" s="915"/>
      <c r="Q404" s="915"/>
      <c r="R404" s="915"/>
      <c r="S404" s="915"/>
      <c r="T404" s="915"/>
      <c r="U404" s="915"/>
      <c r="V404" s="915"/>
      <c r="W404" s="915"/>
      <c r="X404" s="915"/>
      <c r="Y404" s="911"/>
      <c r="Z404" s="911"/>
      <c r="AA404" s="915"/>
      <c r="AB404" s="915"/>
      <c r="AC404" s="915"/>
      <c r="AD404" s="915"/>
      <c r="AE404" s="174"/>
      <c r="AF404" s="911"/>
      <c r="AG404" s="911"/>
      <c r="AH404" s="911"/>
      <c r="AI404" s="911"/>
      <c r="AJ404" s="911"/>
      <c r="AK404" s="915"/>
      <c r="AL404" s="915"/>
      <c r="AM404" s="915"/>
      <c r="AN404" s="917"/>
      <c r="AO404" s="917"/>
      <c r="AP404" s="911"/>
      <c r="AQ404" s="915"/>
      <c r="AR404" s="915"/>
      <c r="AS404" s="915"/>
      <c r="AT404" s="915"/>
      <c r="AU404" s="915"/>
      <c r="AV404" s="915"/>
      <c r="AW404" s="915"/>
    </row>
    <row r="405">
      <c r="A405" s="1709"/>
      <c r="B405" s="915"/>
      <c r="C405" s="915"/>
      <c r="D405" s="915"/>
      <c r="E405" s="911"/>
      <c r="F405" s="911"/>
      <c r="G405" s="666"/>
      <c r="H405" s="911"/>
      <c r="I405" s="911"/>
      <c r="J405" s="915"/>
      <c r="K405" s="915"/>
      <c r="L405" s="915"/>
      <c r="M405" s="911"/>
      <c r="N405" s="915"/>
      <c r="O405" s="915"/>
      <c r="P405" s="915"/>
      <c r="Q405" s="915"/>
      <c r="R405" s="915"/>
      <c r="S405" s="915"/>
      <c r="T405" s="915"/>
      <c r="U405" s="915"/>
      <c r="V405" s="915"/>
      <c r="W405" s="915"/>
      <c r="X405" s="915"/>
      <c r="Y405" s="911"/>
      <c r="Z405" s="911"/>
      <c r="AA405" s="915"/>
      <c r="AB405" s="915"/>
      <c r="AC405" s="915"/>
      <c r="AD405" s="915"/>
      <c r="AE405" s="174"/>
      <c r="AF405" s="911"/>
      <c r="AG405" s="911"/>
      <c r="AH405" s="911"/>
      <c r="AI405" s="911"/>
      <c r="AJ405" s="911"/>
      <c r="AK405" s="915"/>
      <c r="AL405" s="915"/>
      <c r="AM405" s="915"/>
      <c r="AN405" s="917"/>
      <c r="AO405" s="917"/>
      <c r="AP405" s="911"/>
      <c r="AQ405" s="915"/>
      <c r="AR405" s="915"/>
      <c r="AS405" s="915"/>
      <c r="AT405" s="915"/>
      <c r="AU405" s="915"/>
      <c r="AV405" s="915"/>
      <c r="AW405" s="915"/>
    </row>
    <row r="406">
      <c r="A406" s="1709"/>
      <c r="B406" s="915"/>
      <c r="C406" s="915"/>
      <c r="D406" s="915"/>
      <c r="E406" s="911"/>
      <c r="F406" s="911"/>
      <c r="G406" s="666"/>
      <c r="H406" s="911"/>
      <c r="I406" s="911"/>
      <c r="J406" s="915"/>
      <c r="K406" s="915"/>
      <c r="L406" s="915"/>
      <c r="M406" s="911"/>
      <c r="N406" s="915"/>
      <c r="O406" s="915"/>
      <c r="P406" s="915"/>
      <c r="Q406" s="915"/>
      <c r="R406" s="915"/>
      <c r="S406" s="915"/>
      <c r="T406" s="915"/>
      <c r="U406" s="915"/>
      <c r="V406" s="915"/>
      <c r="W406" s="915"/>
      <c r="X406" s="915"/>
      <c r="Y406" s="911"/>
      <c r="Z406" s="911"/>
      <c r="AA406" s="915"/>
      <c r="AB406" s="915"/>
      <c r="AC406" s="915"/>
      <c r="AD406" s="915"/>
      <c r="AE406" s="174"/>
      <c r="AF406" s="911"/>
      <c r="AG406" s="911"/>
      <c r="AH406" s="911"/>
      <c r="AI406" s="911"/>
      <c r="AJ406" s="911"/>
      <c r="AK406" s="915"/>
      <c r="AL406" s="915"/>
      <c r="AM406" s="915"/>
      <c r="AN406" s="917"/>
      <c r="AO406" s="917"/>
      <c r="AP406" s="911"/>
      <c r="AQ406" s="915"/>
      <c r="AR406" s="915"/>
      <c r="AS406" s="915"/>
      <c r="AT406" s="915"/>
      <c r="AU406" s="915"/>
      <c r="AV406" s="915"/>
      <c r="AW406" s="915"/>
    </row>
    <row r="407">
      <c r="A407" s="1709"/>
      <c r="B407" s="915"/>
      <c r="C407" s="915"/>
      <c r="D407" s="915"/>
      <c r="E407" s="911"/>
      <c r="F407" s="911"/>
      <c r="G407" s="666"/>
      <c r="H407" s="911"/>
      <c r="I407" s="911"/>
      <c r="J407" s="915"/>
      <c r="K407" s="915"/>
      <c r="L407" s="915"/>
      <c r="M407" s="911"/>
      <c r="N407" s="915"/>
      <c r="O407" s="915"/>
      <c r="P407" s="915"/>
      <c r="Q407" s="915"/>
      <c r="R407" s="915"/>
      <c r="S407" s="915"/>
      <c r="T407" s="915"/>
      <c r="U407" s="915"/>
      <c r="V407" s="915"/>
      <c r="W407" s="915"/>
      <c r="X407" s="915"/>
      <c r="Y407" s="911"/>
      <c r="Z407" s="911"/>
      <c r="AA407" s="915"/>
      <c r="AB407" s="915"/>
      <c r="AC407" s="915"/>
      <c r="AD407" s="915"/>
      <c r="AE407" s="174"/>
      <c r="AF407" s="911"/>
      <c r="AG407" s="911"/>
      <c r="AH407" s="911"/>
      <c r="AI407" s="911"/>
      <c r="AJ407" s="911"/>
      <c r="AK407" s="915"/>
      <c r="AL407" s="915"/>
      <c r="AM407" s="915"/>
      <c r="AN407" s="917"/>
      <c r="AO407" s="917"/>
      <c r="AP407" s="911"/>
      <c r="AQ407" s="915"/>
      <c r="AR407" s="915"/>
      <c r="AS407" s="915"/>
      <c r="AT407" s="915"/>
      <c r="AU407" s="915"/>
      <c r="AV407" s="915"/>
      <c r="AW407" s="915"/>
    </row>
    <row r="408">
      <c r="A408" s="1709"/>
      <c r="B408" s="915"/>
      <c r="C408" s="915"/>
      <c r="D408" s="915"/>
      <c r="E408" s="911"/>
      <c r="F408" s="911"/>
      <c r="G408" s="666"/>
      <c r="H408" s="911"/>
      <c r="I408" s="911"/>
      <c r="J408" s="915"/>
      <c r="K408" s="915"/>
      <c r="L408" s="915"/>
      <c r="M408" s="911"/>
      <c r="N408" s="915"/>
      <c r="O408" s="915"/>
      <c r="P408" s="915"/>
      <c r="Q408" s="915"/>
      <c r="R408" s="915"/>
      <c r="S408" s="915"/>
      <c r="T408" s="915"/>
      <c r="U408" s="915"/>
      <c r="V408" s="915"/>
      <c r="W408" s="915"/>
      <c r="X408" s="915"/>
      <c r="Y408" s="911"/>
      <c r="Z408" s="911"/>
      <c r="AA408" s="915"/>
      <c r="AB408" s="915"/>
      <c r="AC408" s="915"/>
      <c r="AD408" s="915"/>
      <c r="AE408" s="174"/>
      <c r="AF408" s="911"/>
      <c r="AG408" s="911"/>
      <c r="AH408" s="911"/>
      <c r="AI408" s="911"/>
      <c r="AJ408" s="911"/>
      <c r="AK408" s="915"/>
      <c r="AL408" s="915"/>
      <c r="AM408" s="915"/>
      <c r="AN408" s="917"/>
      <c r="AO408" s="917"/>
      <c r="AP408" s="911"/>
      <c r="AQ408" s="915"/>
      <c r="AR408" s="915"/>
      <c r="AS408" s="915"/>
      <c r="AT408" s="915"/>
      <c r="AU408" s="915"/>
      <c r="AV408" s="915"/>
      <c r="AW408" s="915"/>
    </row>
    <row r="409">
      <c r="A409" s="1709"/>
      <c r="B409" s="915"/>
      <c r="C409" s="915"/>
      <c r="D409" s="915"/>
      <c r="E409" s="911"/>
      <c r="F409" s="911"/>
      <c r="G409" s="666"/>
      <c r="H409" s="911"/>
      <c r="I409" s="911"/>
      <c r="J409" s="915"/>
      <c r="K409" s="915"/>
      <c r="L409" s="915"/>
      <c r="M409" s="911"/>
      <c r="N409" s="915"/>
      <c r="O409" s="915"/>
      <c r="P409" s="915"/>
      <c r="Q409" s="915"/>
      <c r="R409" s="915"/>
      <c r="S409" s="915"/>
      <c r="T409" s="915"/>
      <c r="U409" s="915"/>
      <c r="V409" s="915"/>
      <c r="W409" s="915"/>
      <c r="X409" s="915"/>
      <c r="Y409" s="911"/>
      <c r="Z409" s="911"/>
      <c r="AA409" s="915"/>
      <c r="AB409" s="915"/>
      <c r="AC409" s="915"/>
      <c r="AD409" s="915"/>
      <c r="AE409" s="174"/>
      <c r="AF409" s="911"/>
      <c r="AG409" s="911"/>
      <c r="AH409" s="911"/>
      <c r="AI409" s="911"/>
      <c r="AJ409" s="911"/>
      <c r="AK409" s="915"/>
      <c r="AL409" s="915"/>
      <c r="AM409" s="915"/>
      <c r="AN409" s="917"/>
      <c r="AO409" s="917"/>
      <c r="AP409" s="911"/>
      <c r="AQ409" s="915"/>
      <c r="AR409" s="915"/>
      <c r="AS409" s="915"/>
      <c r="AT409" s="915"/>
      <c r="AU409" s="915"/>
      <c r="AV409" s="915"/>
      <c r="AW409" s="915"/>
    </row>
    <row r="410">
      <c r="A410" s="1709"/>
      <c r="B410" s="915"/>
      <c r="C410" s="915"/>
      <c r="D410" s="915"/>
      <c r="E410" s="911"/>
      <c r="F410" s="911"/>
      <c r="G410" s="666"/>
      <c r="H410" s="911"/>
      <c r="I410" s="911"/>
      <c r="J410" s="915"/>
      <c r="K410" s="915"/>
      <c r="L410" s="915"/>
      <c r="M410" s="911"/>
      <c r="N410" s="915"/>
      <c r="O410" s="915"/>
      <c r="P410" s="915"/>
      <c r="Q410" s="915"/>
      <c r="R410" s="915"/>
      <c r="S410" s="915"/>
      <c r="T410" s="915"/>
      <c r="U410" s="915"/>
      <c r="V410" s="915"/>
      <c r="W410" s="915"/>
      <c r="X410" s="915"/>
      <c r="Y410" s="911"/>
      <c r="Z410" s="911"/>
      <c r="AA410" s="915"/>
      <c r="AB410" s="915"/>
      <c r="AC410" s="915"/>
      <c r="AD410" s="915"/>
      <c r="AE410" s="174"/>
      <c r="AF410" s="911"/>
      <c r="AG410" s="911"/>
      <c r="AH410" s="911"/>
      <c r="AI410" s="911"/>
      <c r="AJ410" s="911"/>
      <c r="AK410" s="915"/>
      <c r="AL410" s="915"/>
      <c r="AM410" s="915"/>
      <c r="AN410" s="917"/>
      <c r="AO410" s="917"/>
      <c r="AP410" s="911"/>
      <c r="AQ410" s="915"/>
      <c r="AR410" s="915"/>
      <c r="AS410" s="915"/>
      <c r="AT410" s="915"/>
      <c r="AU410" s="915"/>
      <c r="AV410" s="915"/>
      <c r="AW410" s="915"/>
    </row>
    <row r="411">
      <c r="A411" s="1709"/>
      <c r="B411" s="915"/>
      <c r="C411" s="915"/>
      <c r="D411" s="915"/>
      <c r="E411" s="911"/>
      <c r="F411" s="911"/>
      <c r="G411" s="666"/>
      <c r="H411" s="911"/>
      <c r="I411" s="911"/>
      <c r="J411" s="915"/>
      <c r="K411" s="915"/>
      <c r="L411" s="915"/>
      <c r="M411" s="911"/>
      <c r="N411" s="915"/>
      <c r="O411" s="915"/>
      <c r="P411" s="915"/>
      <c r="Q411" s="915"/>
      <c r="R411" s="915"/>
      <c r="S411" s="915"/>
      <c r="T411" s="915"/>
      <c r="U411" s="915"/>
      <c r="V411" s="915"/>
      <c r="W411" s="915"/>
      <c r="X411" s="915"/>
      <c r="Y411" s="911"/>
      <c r="Z411" s="911"/>
      <c r="AA411" s="915"/>
      <c r="AB411" s="915"/>
      <c r="AC411" s="915"/>
      <c r="AD411" s="915"/>
      <c r="AE411" s="174"/>
      <c r="AF411" s="911"/>
      <c r="AG411" s="911"/>
      <c r="AH411" s="911"/>
      <c r="AI411" s="911"/>
      <c r="AJ411" s="911"/>
      <c r="AK411" s="915"/>
      <c r="AL411" s="915"/>
      <c r="AM411" s="915"/>
      <c r="AN411" s="917"/>
      <c r="AO411" s="917"/>
      <c r="AP411" s="911"/>
      <c r="AQ411" s="915"/>
      <c r="AR411" s="915"/>
      <c r="AS411" s="915"/>
      <c r="AT411" s="915"/>
      <c r="AU411" s="915"/>
      <c r="AV411" s="915"/>
      <c r="AW411" s="915"/>
    </row>
    <row r="412">
      <c r="A412" s="1709"/>
      <c r="B412" s="915"/>
      <c r="C412" s="915"/>
      <c r="D412" s="915"/>
      <c r="E412" s="911"/>
      <c r="F412" s="911"/>
      <c r="G412" s="666"/>
      <c r="H412" s="911"/>
      <c r="I412" s="911"/>
      <c r="J412" s="915"/>
      <c r="K412" s="915"/>
      <c r="L412" s="915"/>
      <c r="M412" s="911"/>
      <c r="N412" s="915"/>
      <c r="O412" s="915"/>
      <c r="P412" s="915"/>
      <c r="Q412" s="915"/>
      <c r="R412" s="915"/>
      <c r="S412" s="915"/>
      <c r="T412" s="915"/>
      <c r="U412" s="915"/>
      <c r="V412" s="915"/>
      <c r="W412" s="915"/>
      <c r="X412" s="915"/>
      <c r="Y412" s="911"/>
      <c r="Z412" s="911"/>
      <c r="AA412" s="915"/>
      <c r="AB412" s="915"/>
      <c r="AC412" s="915"/>
      <c r="AD412" s="915"/>
      <c r="AE412" s="174"/>
      <c r="AF412" s="911"/>
      <c r="AG412" s="911"/>
      <c r="AH412" s="911"/>
      <c r="AI412" s="911"/>
      <c r="AJ412" s="911"/>
      <c r="AK412" s="915"/>
      <c r="AL412" s="915"/>
      <c r="AM412" s="915"/>
      <c r="AN412" s="917"/>
      <c r="AO412" s="917"/>
      <c r="AP412" s="911"/>
      <c r="AQ412" s="915"/>
      <c r="AR412" s="915"/>
      <c r="AS412" s="915"/>
      <c r="AT412" s="915"/>
      <c r="AU412" s="915"/>
      <c r="AV412" s="915"/>
      <c r="AW412" s="915"/>
    </row>
    <row r="413">
      <c r="A413" s="1709"/>
      <c r="B413" s="915"/>
      <c r="C413" s="915"/>
      <c r="D413" s="915"/>
      <c r="E413" s="911"/>
      <c r="F413" s="911"/>
      <c r="G413" s="666"/>
      <c r="H413" s="911"/>
      <c r="I413" s="911"/>
      <c r="J413" s="915"/>
      <c r="K413" s="915"/>
      <c r="L413" s="915"/>
      <c r="M413" s="911"/>
      <c r="N413" s="915"/>
      <c r="O413" s="915"/>
      <c r="P413" s="915"/>
      <c r="Q413" s="915"/>
      <c r="R413" s="915"/>
      <c r="S413" s="915"/>
      <c r="T413" s="915"/>
      <c r="U413" s="915"/>
      <c r="V413" s="915"/>
      <c r="W413" s="915"/>
      <c r="X413" s="915"/>
      <c r="Y413" s="911"/>
      <c r="Z413" s="911"/>
      <c r="AA413" s="915"/>
      <c r="AB413" s="915"/>
      <c r="AC413" s="915"/>
      <c r="AD413" s="915"/>
      <c r="AE413" s="174"/>
      <c r="AF413" s="911"/>
      <c r="AG413" s="911"/>
      <c r="AH413" s="911"/>
      <c r="AI413" s="911"/>
      <c r="AJ413" s="911"/>
      <c r="AK413" s="915"/>
      <c r="AL413" s="915"/>
      <c r="AM413" s="915"/>
      <c r="AN413" s="917"/>
      <c r="AO413" s="917"/>
      <c r="AP413" s="911"/>
      <c r="AQ413" s="915"/>
      <c r="AR413" s="915"/>
      <c r="AS413" s="915"/>
      <c r="AT413" s="915"/>
      <c r="AU413" s="915"/>
      <c r="AV413" s="915"/>
      <c r="AW413" s="915"/>
    </row>
    <row r="414">
      <c r="A414" s="1709"/>
      <c r="B414" s="915"/>
      <c r="C414" s="915"/>
      <c r="D414" s="915"/>
      <c r="E414" s="911"/>
      <c r="F414" s="911"/>
      <c r="G414" s="666"/>
      <c r="H414" s="911"/>
      <c r="I414" s="911"/>
      <c r="J414" s="915"/>
      <c r="K414" s="915"/>
      <c r="L414" s="915"/>
      <c r="M414" s="911"/>
      <c r="N414" s="915"/>
      <c r="O414" s="915"/>
      <c r="P414" s="915"/>
      <c r="Q414" s="915"/>
      <c r="R414" s="915"/>
      <c r="S414" s="915"/>
      <c r="T414" s="915"/>
      <c r="U414" s="915"/>
      <c r="V414" s="915"/>
      <c r="W414" s="915"/>
      <c r="X414" s="915"/>
      <c r="Y414" s="911"/>
      <c r="Z414" s="911"/>
      <c r="AA414" s="915"/>
      <c r="AB414" s="915"/>
      <c r="AC414" s="915"/>
      <c r="AD414" s="915"/>
      <c r="AE414" s="174"/>
      <c r="AF414" s="911"/>
      <c r="AG414" s="911"/>
      <c r="AH414" s="911"/>
      <c r="AI414" s="911"/>
      <c r="AJ414" s="911"/>
      <c r="AK414" s="915"/>
      <c r="AL414" s="915"/>
      <c r="AM414" s="915"/>
      <c r="AN414" s="917"/>
      <c r="AO414" s="917"/>
      <c r="AP414" s="911"/>
      <c r="AQ414" s="915"/>
      <c r="AR414" s="915"/>
      <c r="AS414" s="915"/>
      <c r="AT414" s="915"/>
      <c r="AU414" s="915"/>
      <c r="AV414" s="915"/>
      <c r="AW414" s="915"/>
    </row>
    <row r="415">
      <c r="A415" s="1709"/>
      <c r="B415" s="915"/>
      <c r="C415" s="915"/>
      <c r="D415" s="915"/>
      <c r="E415" s="911"/>
      <c r="F415" s="911"/>
      <c r="G415" s="666"/>
      <c r="H415" s="911"/>
      <c r="I415" s="911"/>
      <c r="J415" s="915"/>
      <c r="K415" s="915"/>
      <c r="L415" s="915"/>
      <c r="M415" s="911"/>
      <c r="N415" s="915"/>
      <c r="O415" s="915"/>
      <c r="P415" s="915"/>
      <c r="Q415" s="915"/>
      <c r="R415" s="915"/>
      <c r="S415" s="915"/>
      <c r="T415" s="915"/>
      <c r="U415" s="915"/>
      <c r="V415" s="915"/>
      <c r="W415" s="915"/>
      <c r="X415" s="915"/>
      <c r="Y415" s="911"/>
      <c r="Z415" s="911"/>
      <c r="AA415" s="915"/>
      <c r="AB415" s="915"/>
      <c r="AC415" s="915"/>
      <c r="AD415" s="915"/>
      <c r="AE415" s="174"/>
      <c r="AF415" s="911"/>
      <c r="AG415" s="911"/>
      <c r="AH415" s="911"/>
      <c r="AI415" s="911"/>
      <c r="AJ415" s="911"/>
      <c r="AK415" s="915"/>
      <c r="AL415" s="915"/>
      <c r="AM415" s="915"/>
      <c r="AN415" s="917"/>
      <c r="AO415" s="917"/>
      <c r="AP415" s="911"/>
      <c r="AQ415" s="915"/>
      <c r="AR415" s="915"/>
      <c r="AS415" s="915"/>
      <c r="AT415" s="915"/>
      <c r="AU415" s="915"/>
      <c r="AV415" s="915"/>
      <c r="AW415" s="915"/>
    </row>
    <row r="416">
      <c r="A416" s="1709"/>
      <c r="B416" s="915"/>
      <c r="C416" s="915"/>
      <c r="D416" s="915"/>
      <c r="E416" s="911"/>
      <c r="F416" s="911"/>
      <c r="G416" s="666"/>
      <c r="H416" s="911"/>
      <c r="I416" s="911"/>
      <c r="J416" s="915"/>
      <c r="K416" s="915"/>
      <c r="L416" s="915"/>
      <c r="M416" s="911"/>
      <c r="N416" s="915"/>
      <c r="O416" s="915"/>
      <c r="P416" s="915"/>
      <c r="Q416" s="915"/>
      <c r="R416" s="915"/>
      <c r="S416" s="915"/>
      <c r="T416" s="915"/>
      <c r="U416" s="915"/>
      <c r="V416" s="915"/>
      <c r="W416" s="915"/>
      <c r="X416" s="915"/>
      <c r="Y416" s="911"/>
      <c r="Z416" s="911"/>
      <c r="AA416" s="915"/>
      <c r="AB416" s="915"/>
      <c r="AC416" s="915"/>
      <c r="AD416" s="915"/>
      <c r="AE416" s="174"/>
      <c r="AF416" s="911"/>
      <c r="AG416" s="911"/>
      <c r="AH416" s="911"/>
      <c r="AI416" s="911"/>
      <c r="AJ416" s="911"/>
      <c r="AK416" s="915"/>
      <c r="AL416" s="915"/>
      <c r="AM416" s="915"/>
      <c r="AN416" s="917"/>
      <c r="AO416" s="917"/>
      <c r="AP416" s="911"/>
      <c r="AQ416" s="915"/>
      <c r="AR416" s="915"/>
      <c r="AS416" s="915"/>
      <c r="AT416" s="915"/>
      <c r="AU416" s="915"/>
      <c r="AV416" s="915"/>
      <c r="AW416" s="915"/>
    </row>
    <row r="417">
      <c r="A417" s="1709"/>
      <c r="B417" s="915"/>
      <c r="C417" s="915"/>
      <c r="D417" s="915"/>
      <c r="E417" s="911"/>
      <c r="F417" s="911"/>
      <c r="G417" s="666"/>
      <c r="H417" s="911"/>
      <c r="I417" s="911"/>
      <c r="J417" s="915"/>
      <c r="K417" s="915"/>
      <c r="L417" s="915"/>
      <c r="M417" s="911"/>
      <c r="N417" s="915"/>
      <c r="O417" s="915"/>
      <c r="P417" s="915"/>
      <c r="Q417" s="915"/>
      <c r="R417" s="915"/>
      <c r="S417" s="915"/>
      <c r="T417" s="915"/>
      <c r="U417" s="915"/>
      <c r="V417" s="915"/>
      <c r="W417" s="915"/>
      <c r="X417" s="915"/>
      <c r="Y417" s="911"/>
      <c r="Z417" s="911"/>
      <c r="AA417" s="915"/>
      <c r="AB417" s="915"/>
      <c r="AC417" s="915"/>
      <c r="AD417" s="915"/>
      <c r="AE417" s="174"/>
      <c r="AF417" s="911"/>
      <c r="AG417" s="911"/>
      <c r="AH417" s="911"/>
      <c r="AI417" s="911"/>
      <c r="AJ417" s="911"/>
      <c r="AK417" s="915"/>
      <c r="AL417" s="915"/>
      <c r="AM417" s="915"/>
      <c r="AN417" s="917"/>
      <c r="AO417" s="917"/>
      <c r="AP417" s="911"/>
      <c r="AQ417" s="915"/>
      <c r="AR417" s="915"/>
      <c r="AS417" s="915"/>
      <c r="AT417" s="915"/>
      <c r="AU417" s="915"/>
      <c r="AV417" s="915"/>
      <c r="AW417" s="915"/>
    </row>
    <row r="418">
      <c r="A418" s="1709"/>
      <c r="B418" s="915"/>
      <c r="C418" s="915"/>
      <c r="D418" s="915"/>
      <c r="E418" s="911"/>
      <c r="F418" s="911"/>
      <c r="G418" s="666"/>
      <c r="H418" s="911"/>
      <c r="I418" s="911"/>
      <c r="J418" s="915"/>
      <c r="K418" s="915"/>
      <c r="L418" s="915"/>
      <c r="M418" s="911"/>
      <c r="N418" s="915"/>
      <c r="O418" s="915"/>
      <c r="P418" s="915"/>
      <c r="Q418" s="915"/>
      <c r="R418" s="915"/>
      <c r="S418" s="915"/>
      <c r="T418" s="915"/>
      <c r="U418" s="915"/>
      <c r="V418" s="915"/>
      <c r="W418" s="915"/>
      <c r="X418" s="915"/>
      <c r="Y418" s="911"/>
      <c r="Z418" s="911"/>
      <c r="AA418" s="915"/>
      <c r="AB418" s="915"/>
      <c r="AC418" s="915"/>
      <c r="AD418" s="915"/>
      <c r="AE418" s="174"/>
      <c r="AF418" s="911"/>
      <c r="AG418" s="911"/>
      <c r="AH418" s="911"/>
      <c r="AI418" s="911"/>
      <c r="AJ418" s="911"/>
      <c r="AK418" s="915"/>
      <c r="AL418" s="915"/>
      <c r="AM418" s="915"/>
      <c r="AN418" s="917"/>
      <c r="AO418" s="917"/>
      <c r="AP418" s="911"/>
      <c r="AQ418" s="915"/>
      <c r="AR418" s="915"/>
      <c r="AS418" s="915"/>
      <c r="AT418" s="915"/>
      <c r="AU418" s="915"/>
      <c r="AV418" s="915"/>
      <c r="AW418" s="915"/>
    </row>
    <row r="419">
      <c r="A419" s="1709"/>
      <c r="B419" s="915"/>
      <c r="C419" s="915"/>
      <c r="D419" s="915"/>
      <c r="E419" s="911"/>
      <c r="F419" s="911"/>
      <c r="G419" s="666"/>
      <c r="H419" s="911"/>
      <c r="I419" s="911"/>
      <c r="J419" s="915"/>
      <c r="K419" s="915"/>
      <c r="L419" s="915"/>
      <c r="M419" s="911"/>
      <c r="N419" s="915"/>
      <c r="O419" s="915"/>
      <c r="P419" s="915"/>
      <c r="Q419" s="915"/>
      <c r="R419" s="915"/>
      <c r="S419" s="915"/>
      <c r="T419" s="915"/>
      <c r="U419" s="915"/>
      <c r="V419" s="915"/>
      <c r="W419" s="915"/>
      <c r="X419" s="915"/>
      <c r="Y419" s="911"/>
      <c r="Z419" s="911"/>
      <c r="AA419" s="915"/>
      <c r="AB419" s="915"/>
      <c r="AC419" s="915"/>
      <c r="AD419" s="915"/>
      <c r="AE419" s="174"/>
      <c r="AF419" s="911"/>
      <c r="AG419" s="911"/>
      <c r="AH419" s="911"/>
      <c r="AI419" s="911"/>
      <c r="AJ419" s="911"/>
      <c r="AK419" s="915"/>
      <c r="AL419" s="915"/>
      <c r="AM419" s="915"/>
      <c r="AN419" s="917"/>
      <c r="AO419" s="917"/>
      <c r="AP419" s="911"/>
      <c r="AQ419" s="915"/>
      <c r="AR419" s="915"/>
      <c r="AS419" s="915"/>
      <c r="AT419" s="915"/>
      <c r="AU419" s="915"/>
      <c r="AV419" s="915"/>
      <c r="AW419" s="915"/>
    </row>
    <row r="420">
      <c r="A420" s="1709"/>
      <c r="B420" s="915"/>
      <c r="C420" s="915"/>
      <c r="D420" s="915"/>
      <c r="E420" s="911"/>
      <c r="F420" s="911"/>
      <c r="G420" s="666"/>
      <c r="H420" s="911"/>
      <c r="I420" s="911"/>
      <c r="J420" s="915"/>
      <c r="K420" s="915"/>
      <c r="L420" s="915"/>
      <c r="M420" s="911"/>
      <c r="N420" s="915"/>
      <c r="O420" s="915"/>
      <c r="P420" s="915"/>
      <c r="Q420" s="915"/>
      <c r="R420" s="915"/>
      <c r="S420" s="915"/>
      <c r="T420" s="915"/>
      <c r="U420" s="915"/>
      <c r="V420" s="915"/>
      <c r="W420" s="915"/>
      <c r="X420" s="915"/>
      <c r="Y420" s="911"/>
      <c r="Z420" s="911"/>
      <c r="AA420" s="915"/>
      <c r="AB420" s="915"/>
      <c r="AC420" s="915"/>
      <c r="AD420" s="915"/>
      <c r="AE420" s="174"/>
      <c r="AF420" s="911"/>
      <c r="AG420" s="911"/>
      <c r="AH420" s="911"/>
      <c r="AI420" s="911"/>
      <c r="AJ420" s="911"/>
      <c r="AK420" s="915"/>
      <c r="AL420" s="915"/>
      <c r="AM420" s="915"/>
      <c r="AN420" s="917"/>
      <c r="AO420" s="917"/>
      <c r="AP420" s="911"/>
      <c r="AQ420" s="915"/>
      <c r="AR420" s="915"/>
      <c r="AS420" s="915"/>
      <c r="AT420" s="915"/>
      <c r="AU420" s="915"/>
      <c r="AV420" s="915"/>
      <c r="AW420" s="915"/>
    </row>
    <row r="421">
      <c r="A421" s="1709"/>
      <c r="B421" s="915"/>
      <c r="C421" s="915"/>
      <c r="D421" s="915"/>
      <c r="E421" s="911"/>
      <c r="F421" s="911"/>
      <c r="G421" s="666"/>
      <c r="H421" s="911"/>
      <c r="I421" s="911"/>
      <c r="J421" s="915"/>
      <c r="K421" s="915"/>
      <c r="L421" s="915"/>
      <c r="M421" s="911"/>
      <c r="N421" s="915"/>
      <c r="O421" s="915"/>
      <c r="P421" s="915"/>
      <c r="Q421" s="915"/>
      <c r="R421" s="915"/>
      <c r="S421" s="915"/>
      <c r="T421" s="915"/>
      <c r="U421" s="915"/>
      <c r="V421" s="915"/>
      <c r="W421" s="915"/>
      <c r="X421" s="915"/>
      <c r="Y421" s="911"/>
      <c r="Z421" s="911"/>
      <c r="AA421" s="915"/>
      <c r="AB421" s="915"/>
      <c r="AC421" s="915"/>
      <c r="AD421" s="915"/>
      <c r="AE421" s="174"/>
      <c r="AF421" s="911"/>
      <c r="AG421" s="911"/>
      <c r="AH421" s="911"/>
      <c r="AI421" s="911"/>
      <c r="AJ421" s="911"/>
      <c r="AK421" s="915"/>
      <c r="AL421" s="915"/>
      <c r="AM421" s="915"/>
      <c r="AN421" s="917"/>
      <c r="AO421" s="917"/>
      <c r="AP421" s="911"/>
      <c r="AQ421" s="915"/>
      <c r="AR421" s="915"/>
      <c r="AS421" s="915"/>
      <c r="AT421" s="915"/>
      <c r="AU421" s="915"/>
      <c r="AV421" s="915"/>
      <c r="AW421" s="915"/>
    </row>
    <row r="422">
      <c r="A422" s="1709"/>
      <c r="B422" s="915"/>
      <c r="C422" s="915"/>
      <c r="D422" s="915"/>
      <c r="E422" s="911"/>
      <c r="F422" s="911"/>
      <c r="G422" s="666"/>
      <c r="H422" s="911"/>
      <c r="I422" s="911"/>
      <c r="J422" s="915"/>
      <c r="K422" s="915"/>
      <c r="L422" s="915"/>
      <c r="M422" s="911"/>
      <c r="N422" s="915"/>
      <c r="O422" s="915"/>
      <c r="P422" s="915"/>
      <c r="Q422" s="915"/>
      <c r="R422" s="915"/>
      <c r="S422" s="915"/>
      <c r="T422" s="915"/>
      <c r="U422" s="915"/>
      <c r="V422" s="915"/>
      <c r="W422" s="915"/>
      <c r="X422" s="915"/>
      <c r="Y422" s="911"/>
      <c r="Z422" s="911"/>
      <c r="AA422" s="915"/>
      <c r="AB422" s="915"/>
      <c r="AC422" s="915"/>
      <c r="AD422" s="915"/>
      <c r="AE422" s="174"/>
      <c r="AF422" s="911"/>
      <c r="AG422" s="911"/>
      <c r="AH422" s="911"/>
      <c r="AI422" s="911"/>
      <c r="AJ422" s="911"/>
      <c r="AK422" s="915"/>
      <c r="AL422" s="915"/>
      <c r="AM422" s="915"/>
      <c r="AN422" s="917"/>
      <c r="AO422" s="917"/>
      <c r="AP422" s="911"/>
      <c r="AQ422" s="915"/>
      <c r="AR422" s="915"/>
      <c r="AS422" s="915"/>
      <c r="AT422" s="915"/>
      <c r="AU422" s="915"/>
      <c r="AV422" s="915"/>
      <c r="AW422" s="915"/>
    </row>
    <row r="423">
      <c r="A423" s="1709"/>
      <c r="B423" s="915"/>
      <c r="C423" s="915"/>
      <c r="D423" s="915"/>
      <c r="E423" s="911"/>
      <c r="F423" s="911"/>
      <c r="G423" s="666"/>
      <c r="H423" s="911"/>
      <c r="I423" s="911"/>
      <c r="J423" s="915"/>
      <c r="K423" s="915"/>
      <c r="L423" s="915"/>
      <c r="M423" s="911"/>
      <c r="N423" s="915"/>
      <c r="O423" s="915"/>
      <c r="P423" s="915"/>
      <c r="Q423" s="915"/>
      <c r="R423" s="915"/>
      <c r="S423" s="915"/>
      <c r="T423" s="915"/>
      <c r="U423" s="915"/>
      <c r="V423" s="915"/>
      <c r="W423" s="915"/>
      <c r="X423" s="915"/>
      <c r="Y423" s="911"/>
      <c r="Z423" s="911"/>
      <c r="AA423" s="915"/>
      <c r="AB423" s="915"/>
      <c r="AC423" s="915"/>
      <c r="AD423" s="915"/>
      <c r="AE423" s="174"/>
      <c r="AF423" s="911"/>
      <c r="AG423" s="911"/>
      <c r="AH423" s="911"/>
      <c r="AI423" s="911"/>
      <c r="AJ423" s="911"/>
      <c r="AK423" s="915"/>
      <c r="AL423" s="915"/>
      <c r="AM423" s="915"/>
      <c r="AN423" s="917"/>
      <c r="AO423" s="917"/>
      <c r="AP423" s="911"/>
      <c r="AQ423" s="915"/>
      <c r="AR423" s="915"/>
      <c r="AS423" s="915"/>
      <c r="AT423" s="915"/>
      <c r="AU423" s="915"/>
      <c r="AV423" s="915"/>
      <c r="AW423" s="915"/>
    </row>
    <row r="424">
      <c r="A424" s="1709"/>
      <c r="B424" s="915"/>
      <c r="C424" s="915"/>
      <c r="D424" s="915"/>
      <c r="E424" s="911"/>
      <c r="F424" s="911"/>
      <c r="G424" s="666"/>
      <c r="H424" s="911"/>
      <c r="I424" s="911"/>
      <c r="J424" s="915"/>
      <c r="K424" s="915"/>
      <c r="L424" s="915"/>
      <c r="M424" s="911"/>
      <c r="N424" s="915"/>
      <c r="O424" s="915"/>
      <c r="P424" s="915"/>
      <c r="Q424" s="915"/>
      <c r="R424" s="915"/>
      <c r="S424" s="915"/>
      <c r="T424" s="915"/>
      <c r="U424" s="915"/>
      <c r="V424" s="915"/>
      <c r="W424" s="915"/>
      <c r="X424" s="915"/>
      <c r="Y424" s="911"/>
      <c r="Z424" s="911"/>
      <c r="AA424" s="915"/>
      <c r="AB424" s="915"/>
      <c r="AC424" s="915"/>
      <c r="AD424" s="915"/>
      <c r="AE424" s="174"/>
      <c r="AF424" s="911"/>
      <c r="AG424" s="911"/>
      <c r="AH424" s="911"/>
      <c r="AI424" s="911"/>
      <c r="AJ424" s="911"/>
      <c r="AK424" s="915"/>
      <c r="AL424" s="915"/>
      <c r="AM424" s="915"/>
      <c r="AN424" s="917"/>
      <c r="AO424" s="917"/>
      <c r="AP424" s="911"/>
      <c r="AQ424" s="915"/>
      <c r="AR424" s="915"/>
      <c r="AS424" s="915"/>
      <c r="AT424" s="915"/>
      <c r="AU424" s="915"/>
      <c r="AV424" s="915"/>
      <c r="AW424" s="915"/>
    </row>
    <row r="425">
      <c r="A425" s="1709"/>
      <c r="B425" s="915"/>
      <c r="C425" s="915"/>
      <c r="D425" s="915"/>
      <c r="E425" s="911"/>
      <c r="F425" s="911"/>
      <c r="G425" s="666"/>
      <c r="H425" s="911"/>
      <c r="I425" s="911"/>
      <c r="J425" s="915"/>
      <c r="K425" s="915"/>
      <c r="L425" s="915"/>
      <c r="M425" s="911"/>
      <c r="N425" s="915"/>
      <c r="O425" s="915"/>
      <c r="P425" s="915"/>
      <c r="Q425" s="915"/>
      <c r="R425" s="915"/>
      <c r="S425" s="915"/>
      <c r="T425" s="915"/>
      <c r="U425" s="915"/>
      <c r="V425" s="915"/>
      <c r="W425" s="915"/>
      <c r="X425" s="915"/>
      <c r="Y425" s="911"/>
      <c r="Z425" s="911"/>
      <c r="AA425" s="915"/>
      <c r="AB425" s="915"/>
      <c r="AC425" s="915"/>
      <c r="AD425" s="915"/>
      <c r="AE425" s="174"/>
      <c r="AF425" s="911"/>
      <c r="AG425" s="911"/>
      <c r="AH425" s="911"/>
      <c r="AI425" s="911"/>
      <c r="AJ425" s="911"/>
      <c r="AK425" s="915"/>
      <c r="AL425" s="915"/>
      <c r="AM425" s="915"/>
      <c r="AN425" s="917"/>
      <c r="AO425" s="917"/>
      <c r="AP425" s="911"/>
      <c r="AQ425" s="915"/>
      <c r="AR425" s="915"/>
      <c r="AS425" s="915"/>
      <c r="AT425" s="915"/>
      <c r="AU425" s="915"/>
      <c r="AV425" s="915"/>
      <c r="AW425" s="915"/>
    </row>
    <row r="426">
      <c r="A426" s="1709"/>
      <c r="B426" s="915"/>
      <c r="C426" s="915"/>
      <c r="D426" s="915"/>
      <c r="E426" s="911"/>
      <c r="F426" s="911"/>
      <c r="G426" s="666"/>
      <c r="H426" s="911"/>
      <c r="I426" s="911"/>
      <c r="J426" s="915"/>
      <c r="K426" s="915"/>
      <c r="L426" s="915"/>
      <c r="M426" s="911"/>
      <c r="N426" s="915"/>
      <c r="O426" s="915"/>
      <c r="P426" s="915"/>
      <c r="Q426" s="915"/>
      <c r="R426" s="915"/>
      <c r="S426" s="915"/>
      <c r="T426" s="915"/>
      <c r="U426" s="915"/>
      <c r="V426" s="915"/>
      <c r="W426" s="915"/>
      <c r="X426" s="915"/>
      <c r="Y426" s="911"/>
      <c r="Z426" s="911"/>
      <c r="AA426" s="915"/>
      <c r="AB426" s="915"/>
      <c r="AC426" s="915"/>
      <c r="AD426" s="915"/>
      <c r="AE426" s="174"/>
      <c r="AF426" s="911"/>
      <c r="AG426" s="911"/>
      <c r="AH426" s="911"/>
      <c r="AI426" s="911"/>
      <c r="AJ426" s="911"/>
      <c r="AK426" s="915"/>
      <c r="AL426" s="915"/>
      <c r="AM426" s="915"/>
      <c r="AN426" s="917"/>
      <c r="AO426" s="917"/>
      <c r="AP426" s="911"/>
      <c r="AQ426" s="915"/>
      <c r="AR426" s="915"/>
      <c r="AS426" s="915"/>
      <c r="AT426" s="915"/>
      <c r="AU426" s="915"/>
      <c r="AV426" s="915"/>
      <c r="AW426" s="915"/>
    </row>
    <row r="427">
      <c r="A427" s="1709"/>
      <c r="B427" s="915"/>
      <c r="C427" s="915"/>
      <c r="D427" s="915"/>
      <c r="E427" s="911"/>
      <c r="F427" s="911"/>
      <c r="G427" s="666"/>
      <c r="H427" s="911"/>
      <c r="I427" s="911"/>
      <c r="J427" s="915"/>
      <c r="K427" s="915"/>
      <c r="L427" s="915"/>
      <c r="M427" s="911"/>
      <c r="N427" s="915"/>
      <c r="O427" s="915"/>
      <c r="P427" s="915"/>
      <c r="Q427" s="915"/>
      <c r="R427" s="915"/>
      <c r="S427" s="915"/>
      <c r="T427" s="915"/>
      <c r="U427" s="915"/>
      <c r="V427" s="915"/>
      <c r="W427" s="915"/>
      <c r="X427" s="915"/>
      <c r="Y427" s="911"/>
      <c r="Z427" s="911"/>
      <c r="AA427" s="915"/>
      <c r="AB427" s="915"/>
      <c r="AC427" s="915"/>
      <c r="AD427" s="915"/>
      <c r="AE427" s="174"/>
      <c r="AF427" s="911"/>
      <c r="AG427" s="911"/>
      <c r="AH427" s="911"/>
      <c r="AI427" s="911"/>
      <c r="AJ427" s="911"/>
      <c r="AK427" s="915"/>
      <c r="AL427" s="915"/>
      <c r="AM427" s="915"/>
      <c r="AN427" s="917"/>
      <c r="AO427" s="917"/>
      <c r="AP427" s="911"/>
      <c r="AQ427" s="915"/>
      <c r="AR427" s="915"/>
      <c r="AS427" s="915"/>
      <c r="AT427" s="915"/>
      <c r="AU427" s="915"/>
      <c r="AV427" s="915"/>
      <c r="AW427" s="915"/>
    </row>
    <row r="428">
      <c r="A428" s="1709"/>
      <c r="B428" s="915"/>
      <c r="C428" s="915"/>
      <c r="D428" s="915"/>
      <c r="E428" s="911"/>
      <c r="F428" s="911"/>
      <c r="G428" s="666"/>
      <c r="H428" s="911"/>
      <c r="I428" s="911"/>
      <c r="J428" s="915"/>
      <c r="K428" s="915"/>
      <c r="L428" s="915"/>
      <c r="M428" s="911"/>
      <c r="N428" s="915"/>
      <c r="O428" s="915"/>
      <c r="P428" s="915"/>
      <c r="Q428" s="915"/>
      <c r="R428" s="915"/>
      <c r="S428" s="915"/>
      <c r="T428" s="915"/>
      <c r="U428" s="915"/>
      <c r="V428" s="915"/>
      <c r="W428" s="915"/>
      <c r="X428" s="915"/>
      <c r="Y428" s="911"/>
      <c r="Z428" s="911"/>
      <c r="AA428" s="915"/>
      <c r="AB428" s="915"/>
      <c r="AC428" s="915"/>
      <c r="AD428" s="915"/>
      <c r="AE428" s="174"/>
      <c r="AF428" s="911"/>
      <c r="AG428" s="911"/>
      <c r="AH428" s="911"/>
      <c r="AI428" s="911"/>
      <c r="AJ428" s="911"/>
      <c r="AK428" s="915"/>
      <c r="AL428" s="915"/>
      <c r="AM428" s="915"/>
      <c r="AN428" s="917"/>
      <c r="AO428" s="917"/>
      <c r="AP428" s="911"/>
      <c r="AQ428" s="915"/>
      <c r="AR428" s="915"/>
      <c r="AS428" s="915"/>
      <c r="AT428" s="915"/>
      <c r="AU428" s="915"/>
      <c r="AV428" s="915"/>
      <c r="AW428" s="915"/>
    </row>
    <row r="429">
      <c r="A429" s="1709"/>
      <c r="B429" s="915"/>
      <c r="C429" s="915"/>
      <c r="D429" s="915"/>
      <c r="E429" s="911"/>
      <c r="F429" s="911"/>
      <c r="G429" s="666"/>
      <c r="H429" s="911"/>
      <c r="I429" s="911"/>
      <c r="J429" s="915"/>
      <c r="K429" s="915"/>
      <c r="L429" s="915"/>
      <c r="M429" s="911"/>
      <c r="N429" s="915"/>
      <c r="O429" s="915"/>
      <c r="P429" s="915"/>
      <c r="Q429" s="915"/>
      <c r="R429" s="915"/>
      <c r="S429" s="915"/>
      <c r="T429" s="915"/>
      <c r="U429" s="915"/>
      <c r="V429" s="915"/>
      <c r="W429" s="915"/>
      <c r="X429" s="915"/>
      <c r="Y429" s="911"/>
      <c r="Z429" s="911"/>
      <c r="AA429" s="915"/>
      <c r="AB429" s="915"/>
      <c r="AC429" s="915"/>
      <c r="AD429" s="915"/>
      <c r="AE429" s="174"/>
      <c r="AF429" s="911"/>
      <c r="AG429" s="911"/>
      <c r="AH429" s="911"/>
      <c r="AI429" s="911"/>
      <c r="AJ429" s="911"/>
      <c r="AK429" s="915"/>
      <c r="AL429" s="915"/>
      <c r="AM429" s="915"/>
      <c r="AN429" s="917"/>
      <c r="AO429" s="917"/>
      <c r="AP429" s="911"/>
      <c r="AQ429" s="915"/>
      <c r="AR429" s="915"/>
      <c r="AS429" s="915"/>
      <c r="AT429" s="915"/>
      <c r="AU429" s="915"/>
      <c r="AV429" s="915"/>
      <c r="AW429" s="915"/>
    </row>
    <row r="430">
      <c r="A430" s="1709"/>
      <c r="B430" s="915"/>
      <c r="C430" s="915"/>
      <c r="D430" s="915"/>
      <c r="E430" s="911"/>
      <c r="F430" s="911"/>
      <c r="G430" s="666"/>
      <c r="H430" s="911"/>
      <c r="I430" s="911"/>
      <c r="J430" s="915"/>
      <c r="K430" s="915"/>
      <c r="L430" s="915"/>
      <c r="M430" s="911"/>
      <c r="N430" s="915"/>
      <c r="O430" s="915"/>
      <c r="P430" s="915"/>
      <c r="Q430" s="915"/>
      <c r="R430" s="915"/>
      <c r="S430" s="915"/>
      <c r="T430" s="915"/>
      <c r="U430" s="915"/>
      <c r="V430" s="915"/>
      <c r="W430" s="915"/>
      <c r="X430" s="915"/>
      <c r="Y430" s="911"/>
      <c r="Z430" s="911"/>
      <c r="AA430" s="915"/>
      <c r="AB430" s="915"/>
      <c r="AC430" s="915"/>
      <c r="AD430" s="915"/>
      <c r="AE430" s="174"/>
      <c r="AF430" s="911"/>
      <c r="AG430" s="911"/>
      <c r="AH430" s="911"/>
      <c r="AI430" s="911"/>
      <c r="AJ430" s="911"/>
      <c r="AK430" s="915"/>
      <c r="AL430" s="915"/>
      <c r="AM430" s="915"/>
      <c r="AN430" s="917"/>
      <c r="AO430" s="917"/>
      <c r="AP430" s="911"/>
      <c r="AQ430" s="915"/>
      <c r="AR430" s="915"/>
      <c r="AS430" s="915"/>
      <c r="AT430" s="915"/>
      <c r="AU430" s="915"/>
      <c r="AV430" s="915"/>
      <c r="AW430" s="915"/>
    </row>
    <row r="431">
      <c r="A431" s="1709"/>
      <c r="B431" s="915"/>
      <c r="C431" s="915"/>
      <c r="D431" s="915"/>
      <c r="E431" s="911"/>
      <c r="F431" s="911"/>
      <c r="G431" s="666"/>
      <c r="H431" s="911"/>
      <c r="I431" s="911"/>
      <c r="J431" s="915"/>
      <c r="K431" s="915"/>
      <c r="L431" s="915"/>
      <c r="M431" s="911"/>
      <c r="N431" s="915"/>
      <c r="O431" s="915"/>
      <c r="P431" s="915"/>
      <c r="Q431" s="915"/>
      <c r="R431" s="915"/>
      <c r="S431" s="915"/>
      <c r="T431" s="915"/>
      <c r="U431" s="915"/>
      <c r="V431" s="915"/>
      <c r="W431" s="915"/>
      <c r="X431" s="915"/>
      <c r="Y431" s="911"/>
      <c r="Z431" s="911"/>
      <c r="AA431" s="915"/>
      <c r="AB431" s="915"/>
      <c r="AC431" s="915"/>
      <c r="AD431" s="915"/>
      <c r="AE431" s="174"/>
      <c r="AF431" s="911"/>
      <c r="AG431" s="911"/>
      <c r="AH431" s="911"/>
      <c r="AI431" s="911"/>
      <c r="AJ431" s="911"/>
      <c r="AK431" s="1692"/>
      <c r="AL431" s="1692"/>
      <c r="AM431" s="1692"/>
      <c r="AN431" s="917"/>
      <c r="AO431" s="917"/>
      <c r="AP431" s="911"/>
      <c r="AQ431" s="915"/>
      <c r="AR431" s="915"/>
      <c r="AS431" s="915"/>
      <c r="AT431" s="915"/>
      <c r="AU431" s="915"/>
      <c r="AV431" s="915"/>
      <c r="AW431" s="915"/>
    </row>
    <row r="432">
      <c r="A432" s="1709"/>
      <c r="B432" s="915"/>
      <c r="C432" s="915"/>
      <c r="D432" s="915"/>
      <c r="E432" s="911"/>
      <c r="F432" s="911"/>
      <c r="G432" s="666"/>
      <c r="H432" s="911"/>
      <c r="I432" s="911"/>
      <c r="J432" s="915"/>
      <c r="K432" s="915"/>
      <c r="L432" s="915"/>
      <c r="M432" s="911"/>
      <c r="N432" s="915"/>
      <c r="O432" s="915"/>
      <c r="P432" s="915"/>
      <c r="Q432" s="915"/>
      <c r="R432" s="915"/>
      <c r="S432" s="915"/>
      <c r="T432" s="915"/>
      <c r="U432" s="915"/>
      <c r="V432" s="915"/>
      <c r="W432" s="915"/>
      <c r="X432" s="915"/>
      <c r="Y432" s="911"/>
      <c r="Z432" s="911"/>
      <c r="AA432" s="915"/>
      <c r="AB432" s="915"/>
      <c r="AC432" s="915"/>
      <c r="AD432" s="915"/>
      <c r="AE432" s="174"/>
      <c r="AF432" s="911"/>
      <c r="AG432" s="911"/>
      <c r="AH432" s="911"/>
      <c r="AI432" s="911"/>
      <c r="AJ432" s="911"/>
      <c r="AK432" s="1692"/>
      <c r="AL432" s="1710" t="s">
        <v>13987</v>
      </c>
      <c r="AO432" s="917"/>
      <c r="AP432" s="911"/>
      <c r="AQ432" s="915"/>
      <c r="AR432" s="915"/>
      <c r="AS432" s="915"/>
      <c r="AT432" s="915"/>
      <c r="AU432" s="915"/>
      <c r="AV432" s="915"/>
      <c r="AW432" s="915"/>
    </row>
    <row r="433">
      <c r="A433" s="1709"/>
      <c r="B433" s="915"/>
      <c r="C433" s="915"/>
      <c r="D433" s="915"/>
      <c r="E433" s="911"/>
      <c r="F433" s="911"/>
      <c r="G433" s="666"/>
      <c r="H433" s="911"/>
      <c r="I433" s="911"/>
      <c r="J433" s="915"/>
      <c r="K433" s="915"/>
      <c r="L433" s="915"/>
      <c r="M433" s="911"/>
      <c r="N433" s="915"/>
      <c r="O433" s="915"/>
      <c r="P433" s="915"/>
      <c r="Q433" s="915"/>
      <c r="R433" s="915"/>
      <c r="S433" s="915"/>
      <c r="T433" s="915"/>
      <c r="U433" s="915"/>
      <c r="V433" s="915"/>
      <c r="W433" s="915"/>
      <c r="X433" s="915"/>
      <c r="Y433" s="911"/>
      <c r="Z433" s="911"/>
      <c r="AA433" s="915"/>
      <c r="AB433" s="1692"/>
      <c r="AC433" s="915"/>
      <c r="AD433" s="915"/>
      <c r="AE433" s="174"/>
      <c r="AF433" s="911"/>
      <c r="AG433" s="911"/>
      <c r="AH433" s="911"/>
      <c r="AI433" s="911"/>
      <c r="AJ433" s="911"/>
      <c r="AK433" s="1692"/>
      <c r="AL433" s="1711" t="s">
        <v>1582</v>
      </c>
      <c r="AM433" s="1711" t="s">
        <v>13988</v>
      </c>
      <c r="AN433" s="1712" t="s">
        <v>1584</v>
      </c>
      <c r="AO433" s="917"/>
      <c r="AP433" s="911"/>
      <c r="AQ433" s="915"/>
      <c r="AR433" s="915"/>
      <c r="AS433" s="915"/>
      <c r="AT433" s="915"/>
      <c r="AU433" s="915"/>
      <c r="AV433" s="915"/>
      <c r="AW433" s="915"/>
    </row>
    <row r="434">
      <c r="A434" s="1709"/>
      <c r="B434" s="915"/>
      <c r="C434" s="915"/>
      <c r="D434" s="915"/>
      <c r="E434" s="911"/>
      <c r="F434" s="911"/>
      <c r="G434" s="666"/>
      <c r="H434" s="911"/>
      <c r="I434" s="911"/>
      <c r="J434" s="915"/>
      <c r="K434" s="915"/>
      <c r="L434" s="915"/>
      <c r="M434" s="911"/>
      <c r="N434" s="915"/>
      <c r="O434" s="915"/>
      <c r="P434" s="915"/>
      <c r="Q434" s="915"/>
      <c r="R434" s="915"/>
      <c r="S434" s="915"/>
      <c r="T434" s="915"/>
      <c r="U434" s="915"/>
      <c r="V434" s="915"/>
      <c r="W434" s="915"/>
      <c r="X434" s="915"/>
      <c r="Y434" s="911"/>
      <c r="Z434" s="911"/>
      <c r="AA434" s="915"/>
      <c r="AB434" s="1692"/>
      <c r="AC434" s="1713"/>
      <c r="AD434" s="1713"/>
      <c r="AE434" s="174"/>
      <c r="AF434" s="911"/>
      <c r="AG434" s="911"/>
      <c r="AH434" s="911"/>
      <c r="AI434" s="911"/>
      <c r="AJ434" s="911"/>
      <c r="AK434" s="1692"/>
      <c r="AL434" s="1692" t="b">
        <v>0</v>
      </c>
      <c r="AM434" s="1692" t="b">
        <v>0</v>
      </c>
      <c r="AN434" s="917"/>
      <c r="AO434" s="917"/>
      <c r="AP434" s="911"/>
      <c r="AQ434" s="915"/>
      <c r="AR434" s="915"/>
      <c r="AS434" s="915"/>
      <c r="AT434" s="915"/>
      <c r="AU434" s="915"/>
      <c r="AV434" s="915"/>
      <c r="AW434" s="915"/>
    </row>
    <row r="435">
      <c r="A435" s="1709"/>
      <c r="B435" s="915"/>
      <c r="C435" s="915"/>
      <c r="D435" s="915"/>
      <c r="E435" s="911"/>
      <c r="F435" s="911"/>
      <c r="G435" s="666"/>
      <c r="H435" s="911"/>
      <c r="I435" s="911"/>
      <c r="J435" s="915"/>
      <c r="K435" s="915"/>
      <c r="L435" s="915"/>
      <c r="M435" s="911"/>
      <c r="N435" s="915"/>
      <c r="O435" s="915"/>
      <c r="P435" s="915"/>
      <c r="Q435" s="915"/>
      <c r="R435" s="915"/>
      <c r="S435" s="915"/>
      <c r="T435" s="915"/>
      <c r="U435" s="915"/>
      <c r="V435" s="915"/>
      <c r="W435" s="915"/>
      <c r="X435" s="915"/>
      <c r="Y435" s="911"/>
      <c r="Z435" s="911"/>
      <c r="AA435" s="915"/>
      <c r="AB435" s="1692"/>
      <c r="AC435" s="1714"/>
      <c r="AD435" s="1714" t="s">
        <v>1573</v>
      </c>
      <c r="AE435" s="174"/>
      <c r="AF435" s="911"/>
      <c r="AG435" s="911"/>
      <c r="AH435" s="911"/>
      <c r="AI435" s="911"/>
      <c r="AJ435" s="911"/>
      <c r="AK435" s="1692"/>
      <c r="AL435" s="1692" t="b">
        <v>0</v>
      </c>
      <c r="AM435" s="1692" t="b">
        <v>0</v>
      </c>
      <c r="AN435" s="917"/>
      <c r="AO435" s="917"/>
      <c r="AP435" s="911"/>
      <c r="AQ435" s="915"/>
      <c r="AR435" s="915"/>
      <c r="AS435" s="915"/>
      <c r="AT435" s="915"/>
      <c r="AU435" s="915"/>
      <c r="AV435" s="915"/>
      <c r="AW435" s="915"/>
    </row>
    <row r="436">
      <c r="A436" s="1709"/>
      <c r="B436" s="915"/>
      <c r="C436" s="915"/>
      <c r="D436" s="915"/>
      <c r="E436" s="911"/>
      <c r="F436" s="911"/>
      <c r="G436" s="666"/>
      <c r="H436" s="911"/>
      <c r="I436" s="911"/>
      <c r="J436" s="915"/>
      <c r="K436" s="915"/>
      <c r="L436" s="915"/>
      <c r="M436" s="911"/>
      <c r="N436" s="915"/>
      <c r="O436" s="915"/>
      <c r="P436" s="915"/>
      <c r="Q436" s="915"/>
      <c r="R436" s="915"/>
      <c r="S436" s="915"/>
      <c r="T436" s="915"/>
      <c r="U436" s="915"/>
      <c r="V436" s="915"/>
      <c r="W436" s="915"/>
      <c r="X436" s="915"/>
      <c r="Y436" s="911"/>
      <c r="Z436" s="911"/>
      <c r="AA436" s="915"/>
      <c r="AB436" s="1692"/>
      <c r="AC436" s="915"/>
      <c r="AD436" s="915"/>
      <c r="AE436" s="174"/>
      <c r="AF436" s="911"/>
      <c r="AG436" s="911"/>
      <c r="AH436" s="911"/>
      <c r="AI436" s="911"/>
      <c r="AJ436" s="911"/>
      <c r="AK436" s="1692"/>
      <c r="AL436" s="1692" t="b">
        <v>0</v>
      </c>
      <c r="AM436" s="1692" t="b">
        <v>0</v>
      </c>
      <c r="AN436" s="917"/>
      <c r="AO436" s="917"/>
      <c r="AP436" s="911"/>
      <c r="AQ436" s="915"/>
      <c r="AR436" s="915"/>
      <c r="AS436" s="915"/>
      <c r="AT436" s="915"/>
      <c r="AU436" s="915"/>
      <c r="AV436" s="915"/>
      <c r="AW436" s="915"/>
    </row>
    <row r="437">
      <c r="A437" s="1709"/>
      <c r="B437" s="915"/>
      <c r="C437" s="915"/>
      <c r="D437" s="915"/>
      <c r="E437" s="911"/>
      <c r="F437" s="911"/>
      <c r="G437" s="666"/>
      <c r="H437" s="911"/>
      <c r="I437" s="911"/>
      <c r="J437" s="915"/>
      <c r="K437" s="915"/>
      <c r="L437" s="915"/>
      <c r="M437" s="911"/>
      <c r="N437" s="915"/>
      <c r="O437" s="915"/>
      <c r="P437" s="915"/>
      <c r="Q437" s="915"/>
      <c r="R437" s="915"/>
      <c r="S437" s="915"/>
      <c r="T437" s="915"/>
      <c r="U437" s="915"/>
      <c r="V437" s="915"/>
      <c r="W437" s="915"/>
      <c r="X437" s="915"/>
      <c r="Y437" s="911"/>
      <c r="Z437" s="911"/>
      <c r="AA437" s="915"/>
      <c r="AB437" s="1692"/>
      <c r="AC437" s="915"/>
      <c r="AD437" s="915"/>
      <c r="AE437" s="174"/>
      <c r="AF437" s="911"/>
      <c r="AG437" s="911"/>
      <c r="AH437" s="911"/>
      <c r="AI437" s="911"/>
      <c r="AJ437" s="911"/>
      <c r="AK437" s="1692"/>
      <c r="AL437" s="1692" t="b">
        <v>0</v>
      </c>
      <c r="AM437" s="1692" t="b">
        <v>0</v>
      </c>
      <c r="AN437" s="917"/>
      <c r="AO437" s="917"/>
      <c r="AP437" s="911"/>
      <c r="AQ437" s="915"/>
      <c r="AR437" s="915"/>
      <c r="AS437" s="915"/>
      <c r="AT437" s="915"/>
      <c r="AU437" s="915"/>
      <c r="AV437" s="915"/>
      <c r="AW437" s="915"/>
    </row>
    <row r="438">
      <c r="A438" s="1709"/>
      <c r="B438" s="915"/>
      <c r="C438" s="915"/>
      <c r="D438" s="915"/>
      <c r="E438" s="911"/>
      <c r="F438" s="911"/>
      <c r="G438" s="666"/>
      <c r="H438" s="911"/>
      <c r="I438" s="911"/>
      <c r="J438" s="915"/>
      <c r="K438" s="915"/>
      <c r="L438" s="915"/>
      <c r="M438" s="911"/>
      <c r="N438" s="915"/>
      <c r="O438" s="915"/>
      <c r="P438" s="915"/>
      <c r="Q438" s="915"/>
      <c r="R438" s="915"/>
      <c r="S438" s="915"/>
      <c r="T438" s="915"/>
      <c r="U438" s="915"/>
      <c r="V438" s="915"/>
      <c r="W438" s="915"/>
      <c r="X438" s="915"/>
      <c r="Y438" s="911"/>
      <c r="Z438" s="911"/>
      <c r="AA438" s="915"/>
      <c r="AB438" s="1692"/>
      <c r="AC438" s="915"/>
      <c r="AD438" s="915"/>
      <c r="AE438" s="174"/>
      <c r="AF438" s="911"/>
      <c r="AG438" s="911"/>
      <c r="AH438" s="911"/>
      <c r="AI438" s="911"/>
      <c r="AJ438" s="911"/>
      <c r="AK438" s="1692"/>
      <c r="AL438" s="913" t="b">
        <v>0</v>
      </c>
      <c r="AM438" s="1692" t="b">
        <v>0</v>
      </c>
      <c r="AN438" s="917"/>
      <c r="AO438" s="917"/>
      <c r="AP438" s="911"/>
      <c r="AQ438" s="915"/>
      <c r="AR438" s="915"/>
      <c r="AS438" s="915"/>
      <c r="AT438" s="915"/>
      <c r="AU438" s="915"/>
      <c r="AV438" s="915"/>
      <c r="AW438" s="915"/>
    </row>
    <row r="439">
      <c r="A439" s="1709"/>
      <c r="B439" s="915"/>
      <c r="C439" s="915"/>
      <c r="D439" s="915"/>
      <c r="E439" s="911"/>
      <c r="F439" s="911"/>
      <c r="G439" s="666"/>
      <c r="H439" s="911"/>
      <c r="I439" s="911"/>
      <c r="J439" s="915"/>
      <c r="K439" s="915"/>
      <c r="L439" s="915"/>
      <c r="M439" s="911"/>
      <c r="N439" s="915"/>
      <c r="O439" s="915"/>
      <c r="P439" s="915"/>
      <c r="Q439" s="915"/>
      <c r="R439" s="915"/>
      <c r="S439" s="915"/>
      <c r="T439" s="915"/>
      <c r="U439" s="915"/>
      <c r="V439" s="915"/>
      <c r="W439" s="915"/>
      <c r="X439" s="915"/>
      <c r="Y439" s="911"/>
      <c r="Z439" s="911"/>
      <c r="AA439" s="915"/>
      <c r="AB439" s="1692"/>
      <c r="AC439" s="915"/>
      <c r="AD439" s="915"/>
      <c r="AE439" s="174"/>
      <c r="AF439" s="911"/>
      <c r="AG439" s="911"/>
      <c r="AH439" s="911"/>
      <c r="AI439" s="911"/>
      <c r="AJ439" s="911"/>
      <c r="AK439" s="915"/>
      <c r="AL439" s="915" t="b">
        <v>1</v>
      </c>
      <c r="AM439" s="915" t="b">
        <v>0</v>
      </c>
      <c r="AN439" s="917"/>
      <c r="AO439" s="917"/>
      <c r="AP439" s="911"/>
      <c r="AQ439" s="915"/>
      <c r="AR439" s="915"/>
      <c r="AS439" s="915"/>
      <c r="AT439" s="915"/>
      <c r="AU439" s="915"/>
      <c r="AV439" s="915"/>
      <c r="AW439" s="915"/>
    </row>
    <row r="440">
      <c r="A440" s="1709"/>
      <c r="B440" s="915"/>
      <c r="C440" s="915"/>
      <c r="D440" s="915"/>
      <c r="E440" s="911"/>
      <c r="F440" s="911"/>
      <c r="G440" s="666"/>
      <c r="H440" s="911"/>
      <c r="I440" s="911"/>
      <c r="J440" s="915"/>
      <c r="K440" s="915"/>
      <c r="L440" s="915"/>
      <c r="M440" s="911"/>
      <c r="N440" s="915"/>
      <c r="O440" s="915"/>
      <c r="P440" s="915"/>
      <c r="Q440" s="915"/>
      <c r="R440" s="915"/>
      <c r="S440" s="915"/>
      <c r="T440" s="915"/>
      <c r="U440" s="915"/>
      <c r="V440" s="915"/>
      <c r="W440" s="915"/>
      <c r="X440" s="915"/>
      <c r="Y440" s="911"/>
      <c r="Z440" s="911"/>
      <c r="AA440" s="915"/>
      <c r="AB440" s="1692"/>
      <c r="AC440" s="915"/>
      <c r="AD440" s="915"/>
      <c r="AE440" s="174"/>
      <c r="AF440" s="911"/>
      <c r="AG440" s="911"/>
      <c r="AH440" s="911"/>
      <c r="AI440" s="911"/>
      <c r="AJ440" s="911"/>
      <c r="AK440" s="915"/>
      <c r="AL440" s="911" t="b">
        <v>0</v>
      </c>
      <c r="AM440" s="911" t="b">
        <v>0</v>
      </c>
      <c r="AN440" s="917"/>
      <c r="AO440" s="917"/>
      <c r="AP440" s="911"/>
      <c r="AQ440" s="915"/>
      <c r="AR440" s="915"/>
      <c r="AS440" s="915"/>
      <c r="AT440" s="915"/>
      <c r="AU440" s="915"/>
      <c r="AV440" s="915"/>
      <c r="AW440" s="915"/>
    </row>
    <row r="441">
      <c r="A441" s="1709"/>
      <c r="B441" s="915"/>
      <c r="C441" s="915"/>
      <c r="D441" s="915"/>
      <c r="E441" s="911"/>
      <c r="F441" s="911"/>
      <c r="G441" s="666"/>
      <c r="H441" s="911"/>
      <c r="I441" s="911"/>
      <c r="J441" s="915"/>
      <c r="K441" s="915"/>
      <c r="L441" s="915"/>
      <c r="M441" s="911"/>
      <c r="N441" s="915"/>
      <c r="O441" s="915"/>
      <c r="P441" s="915"/>
      <c r="Q441" s="915"/>
      <c r="R441" s="915"/>
      <c r="S441" s="915"/>
      <c r="T441" s="915"/>
      <c r="U441" s="915"/>
      <c r="V441" s="915"/>
      <c r="W441" s="915"/>
      <c r="X441" s="915"/>
      <c r="Y441" s="911"/>
      <c r="Z441" s="911"/>
      <c r="AA441" s="915"/>
      <c r="AB441" s="1692"/>
      <c r="AC441" s="915"/>
      <c r="AD441" s="915"/>
      <c r="AE441" s="174"/>
      <c r="AF441" s="911"/>
      <c r="AG441" s="911"/>
      <c r="AH441" s="911"/>
      <c r="AI441" s="911"/>
      <c r="AJ441" s="911"/>
      <c r="AK441" s="915"/>
      <c r="AL441" s="915" t="b">
        <v>0</v>
      </c>
      <c r="AM441" s="915" t="b">
        <v>0</v>
      </c>
      <c r="AN441" s="917"/>
      <c r="AO441" s="917"/>
      <c r="AP441" s="911"/>
      <c r="AQ441" s="915"/>
      <c r="AR441" s="915"/>
      <c r="AS441" s="915"/>
      <c r="AT441" s="915"/>
      <c r="AU441" s="915"/>
      <c r="AV441" s="915"/>
      <c r="AW441" s="915"/>
    </row>
    <row r="442">
      <c r="A442" s="1709"/>
      <c r="B442" s="915"/>
      <c r="C442" s="915"/>
      <c r="D442" s="915"/>
      <c r="E442" s="911"/>
      <c r="F442" s="911"/>
      <c r="G442" s="666"/>
      <c r="H442" s="911"/>
      <c r="I442" s="911"/>
      <c r="J442" s="915"/>
      <c r="K442" s="915"/>
      <c r="L442" s="915"/>
      <c r="M442" s="911"/>
      <c r="N442" s="915"/>
      <c r="O442" s="915"/>
      <c r="P442" s="915"/>
      <c r="Q442" s="915"/>
      <c r="R442" s="915"/>
      <c r="S442" s="915"/>
      <c r="T442" s="915"/>
      <c r="U442" s="915"/>
      <c r="V442" s="915"/>
      <c r="W442" s="915"/>
      <c r="X442" s="915"/>
      <c r="Y442" s="911"/>
      <c r="Z442" s="911"/>
      <c r="AA442" s="915"/>
      <c r="AB442" s="1692"/>
      <c r="AC442" s="915"/>
      <c r="AD442" s="915"/>
      <c r="AE442" s="174"/>
      <c r="AF442" s="911"/>
      <c r="AG442" s="911"/>
      <c r="AH442" s="911"/>
      <c r="AI442" s="911"/>
      <c r="AJ442" s="911"/>
      <c r="AK442" s="915"/>
      <c r="AL442" s="911" t="b">
        <v>0</v>
      </c>
      <c r="AM442" s="911" t="b">
        <v>0</v>
      </c>
      <c r="AN442" s="917"/>
      <c r="AO442" s="917"/>
      <c r="AP442" s="911"/>
      <c r="AQ442" s="915"/>
      <c r="AR442" s="915"/>
      <c r="AS442" s="915"/>
      <c r="AT442" s="915"/>
      <c r="AU442" s="915"/>
      <c r="AV442" s="915"/>
      <c r="AW442" s="915"/>
    </row>
    <row r="443">
      <c r="A443" s="1709"/>
      <c r="B443" s="915"/>
      <c r="C443" s="915"/>
      <c r="D443" s="915"/>
      <c r="E443" s="911"/>
      <c r="F443" s="911"/>
      <c r="G443" s="666"/>
      <c r="H443" s="911"/>
      <c r="I443" s="911"/>
      <c r="J443" s="915"/>
      <c r="K443" s="915"/>
      <c r="L443" s="915"/>
      <c r="M443" s="911"/>
      <c r="N443" s="915"/>
      <c r="O443" s="915"/>
      <c r="P443" s="915"/>
      <c r="Q443" s="915"/>
      <c r="R443" s="915"/>
      <c r="S443" s="915"/>
      <c r="T443" s="915"/>
      <c r="U443" s="915"/>
      <c r="V443" s="915"/>
      <c r="W443" s="915"/>
      <c r="X443" s="915"/>
      <c r="Y443" s="911"/>
      <c r="Z443" s="911"/>
      <c r="AA443" s="915"/>
      <c r="AB443" s="1692"/>
      <c r="AC443" s="915"/>
      <c r="AD443" s="915"/>
      <c r="AE443" s="174"/>
      <c r="AF443" s="911"/>
      <c r="AG443" s="911"/>
      <c r="AH443" s="911"/>
      <c r="AI443" s="911"/>
      <c r="AJ443" s="911"/>
      <c r="AK443" s="1692"/>
      <c r="AL443" s="1220" t="b">
        <v>0</v>
      </c>
      <c r="AM443" s="1220" t="b">
        <v>0</v>
      </c>
      <c r="AN443" s="917"/>
      <c r="AO443" s="917"/>
      <c r="AP443" s="911"/>
      <c r="AQ443" s="915"/>
      <c r="AR443" s="915"/>
      <c r="AS443" s="915"/>
      <c r="AT443" s="915"/>
      <c r="AU443" s="915"/>
      <c r="AV443" s="915"/>
      <c r="AW443" s="915"/>
    </row>
    <row r="444">
      <c r="A444" s="1709"/>
      <c r="B444" s="915"/>
      <c r="C444" s="915"/>
      <c r="D444" s="915"/>
      <c r="E444" s="911"/>
      <c r="F444" s="911"/>
      <c r="G444" s="666"/>
      <c r="H444" s="911"/>
      <c r="I444" s="911"/>
      <c r="J444" s="915"/>
      <c r="K444" s="915"/>
      <c r="L444" s="915"/>
      <c r="M444" s="911"/>
      <c r="N444" s="915"/>
      <c r="O444" s="915"/>
      <c r="P444" s="915"/>
      <c r="Q444" s="915"/>
      <c r="R444" s="915"/>
      <c r="S444" s="915"/>
      <c r="T444" s="915"/>
      <c r="U444" s="915"/>
      <c r="V444" s="915"/>
      <c r="W444" s="915"/>
      <c r="X444" s="915"/>
      <c r="Y444" s="911"/>
      <c r="Z444" s="911"/>
      <c r="AA444" s="915"/>
      <c r="AB444" s="1692"/>
      <c r="AC444" s="915"/>
      <c r="AD444" s="915"/>
      <c r="AE444" s="174"/>
      <c r="AF444" s="911"/>
      <c r="AG444" s="911"/>
      <c r="AH444" s="911"/>
      <c r="AI444" s="911"/>
      <c r="AJ444" s="911"/>
      <c r="AK444" s="1692"/>
      <c r="AL444" s="1692" t="b">
        <v>0</v>
      </c>
      <c r="AM444" s="1692" t="b">
        <v>0</v>
      </c>
      <c r="AN444" s="917"/>
      <c r="AO444" s="917"/>
      <c r="AP444" s="911"/>
      <c r="AQ444" s="915"/>
      <c r="AR444" s="915"/>
      <c r="AS444" s="915"/>
      <c r="AT444" s="915"/>
      <c r="AU444" s="915"/>
      <c r="AV444" s="915"/>
      <c r="AW444" s="915"/>
    </row>
    <row r="445">
      <c r="A445" s="1709"/>
      <c r="B445" s="915"/>
      <c r="C445" s="915"/>
      <c r="D445" s="915"/>
      <c r="E445" s="911"/>
      <c r="F445" s="911"/>
      <c r="G445" s="666"/>
      <c r="H445" s="911"/>
      <c r="I445" s="911"/>
      <c r="J445" s="915"/>
      <c r="K445" s="915"/>
      <c r="L445" s="915"/>
      <c r="M445" s="911"/>
      <c r="N445" s="915"/>
      <c r="O445" s="915"/>
      <c r="P445" s="915"/>
      <c r="Q445" s="915"/>
      <c r="R445" s="915"/>
      <c r="S445" s="915"/>
      <c r="T445" s="915"/>
      <c r="U445" s="915"/>
      <c r="V445" s="915"/>
      <c r="W445" s="915"/>
      <c r="X445" s="915"/>
      <c r="Y445" s="911"/>
      <c r="Z445" s="911"/>
      <c r="AA445" s="915"/>
      <c r="AB445" s="915"/>
      <c r="AC445" s="915"/>
      <c r="AD445" s="915"/>
      <c r="AE445" s="174"/>
      <c r="AF445" s="911"/>
      <c r="AG445" s="911"/>
      <c r="AH445" s="911"/>
      <c r="AI445" s="911"/>
      <c r="AJ445" s="911"/>
      <c r="AK445" s="1692"/>
      <c r="AL445" s="1692" t="b">
        <v>0</v>
      </c>
      <c r="AM445" s="1692" t="b">
        <v>0</v>
      </c>
      <c r="AN445" s="917"/>
      <c r="AO445" s="917"/>
      <c r="AP445" s="911"/>
      <c r="AQ445" s="915"/>
      <c r="AR445" s="915"/>
      <c r="AS445" s="915"/>
      <c r="AT445" s="915"/>
      <c r="AU445" s="915"/>
      <c r="AV445" s="915"/>
      <c r="AW445" s="915"/>
    </row>
    <row r="446">
      <c r="A446" s="1709"/>
      <c r="B446" s="915"/>
      <c r="C446" s="915"/>
      <c r="D446" s="915"/>
      <c r="E446" s="911"/>
      <c r="F446" s="911"/>
      <c r="G446" s="666"/>
      <c r="H446" s="911"/>
      <c r="I446" s="911"/>
      <c r="J446" s="915"/>
      <c r="K446" s="915"/>
      <c r="L446" s="915"/>
      <c r="M446" s="911"/>
      <c r="N446" s="915"/>
      <c r="O446" s="915"/>
      <c r="P446" s="915"/>
      <c r="Q446" s="915"/>
      <c r="R446" s="915"/>
      <c r="S446" s="915"/>
      <c r="T446" s="915"/>
      <c r="U446" s="915"/>
      <c r="V446" s="915"/>
      <c r="W446" s="915"/>
      <c r="X446" s="915"/>
      <c r="Y446" s="911"/>
      <c r="Z446" s="911"/>
      <c r="AA446" s="915"/>
      <c r="AB446" s="915"/>
      <c r="AC446" s="915"/>
      <c r="AD446" s="915"/>
      <c r="AE446" s="174"/>
      <c r="AF446" s="911"/>
      <c r="AG446" s="911"/>
      <c r="AH446" s="911"/>
      <c r="AI446" s="911"/>
      <c r="AJ446" s="911"/>
      <c r="AK446" s="1692"/>
      <c r="AL446" s="1692" t="b">
        <v>0</v>
      </c>
      <c r="AM446" s="1692" t="b">
        <v>0</v>
      </c>
      <c r="AN446" s="917"/>
      <c r="AO446" s="917"/>
      <c r="AP446" s="911"/>
      <c r="AQ446" s="915"/>
      <c r="AR446" s="915"/>
      <c r="AS446" s="915"/>
      <c r="AT446" s="915"/>
      <c r="AU446" s="915"/>
      <c r="AV446" s="915"/>
      <c r="AW446" s="915"/>
    </row>
    <row r="447">
      <c r="A447" s="1709"/>
      <c r="B447" s="915"/>
      <c r="C447" s="915"/>
      <c r="D447" s="915"/>
      <c r="E447" s="911"/>
      <c r="F447" s="911"/>
      <c r="G447" s="666"/>
      <c r="H447" s="911"/>
      <c r="I447" s="911"/>
      <c r="J447" s="915"/>
      <c r="K447" s="915"/>
      <c r="L447" s="915"/>
      <c r="M447" s="911"/>
      <c r="N447" s="915"/>
      <c r="O447" s="915"/>
      <c r="P447" s="915"/>
      <c r="Q447" s="915"/>
      <c r="R447" s="915"/>
      <c r="S447" s="915"/>
      <c r="T447" s="915"/>
      <c r="U447" s="915"/>
      <c r="V447" s="915"/>
      <c r="W447" s="915"/>
      <c r="X447" s="915"/>
      <c r="Y447" s="911"/>
      <c r="Z447" s="911"/>
      <c r="AA447" s="915"/>
      <c r="AB447" s="915"/>
      <c r="AC447" s="915"/>
      <c r="AD447" s="915"/>
      <c r="AE447" s="174"/>
      <c r="AF447" s="911"/>
      <c r="AG447" s="911"/>
      <c r="AH447" s="911"/>
      <c r="AI447" s="911"/>
      <c r="AJ447" s="911"/>
      <c r="AK447" s="1692"/>
      <c r="AL447" s="1692" t="b">
        <v>0</v>
      </c>
      <c r="AM447" s="1692" t="b">
        <v>0</v>
      </c>
      <c r="AN447" s="917"/>
      <c r="AO447" s="917"/>
      <c r="AP447" s="911"/>
      <c r="AQ447" s="915"/>
      <c r="AR447" s="915"/>
      <c r="AS447" s="915"/>
      <c r="AT447" s="915"/>
      <c r="AU447" s="915"/>
      <c r="AV447" s="915"/>
      <c r="AW447" s="915"/>
    </row>
    <row r="448">
      <c r="A448" s="1709"/>
      <c r="B448" s="915"/>
      <c r="C448" s="915"/>
      <c r="D448" s="915"/>
      <c r="E448" s="911"/>
      <c r="F448" s="911"/>
      <c r="G448" s="666"/>
      <c r="H448" s="911"/>
      <c r="I448" s="911"/>
      <c r="J448" s="915"/>
      <c r="K448" s="915"/>
      <c r="L448" s="915"/>
      <c r="M448" s="911"/>
      <c r="N448" s="915"/>
      <c r="O448" s="915"/>
      <c r="P448" s="915"/>
      <c r="Q448" s="915"/>
      <c r="R448" s="915"/>
      <c r="S448" s="915"/>
      <c r="T448" s="915"/>
      <c r="U448" s="915"/>
      <c r="V448" s="915"/>
      <c r="W448" s="915"/>
      <c r="X448" s="915"/>
      <c r="Y448" s="911"/>
      <c r="Z448" s="911"/>
      <c r="AA448" s="915"/>
      <c r="AB448" s="915"/>
      <c r="AC448" s="915"/>
      <c r="AD448" s="915"/>
      <c r="AE448" s="174"/>
      <c r="AF448" s="911"/>
      <c r="AG448" s="911"/>
      <c r="AH448" s="911"/>
      <c r="AI448" s="911"/>
      <c r="AJ448" s="911"/>
      <c r="AK448" s="1692"/>
      <c r="AL448" s="1692" t="b">
        <v>0</v>
      </c>
      <c r="AM448" s="1692" t="b">
        <v>0</v>
      </c>
      <c r="AN448" s="917"/>
      <c r="AO448" s="917"/>
      <c r="AP448" s="911"/>
      <c r="AQ448" s="915"/>
      <c r="AR448" s="915"/>
      <c r="AS448" s="915"/>
      <c r="AT448" s="915"/>
      <c r="AU448" s="915"/>
      <c r="AV448" s="915"/>
      <c r="AW448" s="915"/>
    </row>
    <row r="449">
      <c r="A449" s="1709"/>
      <c r="B449" s="915"/>
      <c r="C449" s="915"/>
      <c r="D449" s="915"/>
      <c r="E449" s="911"/>
      <c r="F449" s="911"/>
      <c r="G449" s="666"/>
      <c r="H449" s="911"/>
      <c r="I449" s="911"/>
      <c r="J449" s="915"/>
      <c r="K449" s="915"/>
      <c r="L449" s="915"/>
      <c r="M449" s="911"/>
      <c r="N449" s="915"/>
      <c r="O449" s="915"/>
      <c r="P449" s="915"/>
      <c r="Q449" s="915"/>
      <c r="R449" s="915"/>
      <c r="S449" s="915"/>
      <c r="T449" s="915"/>
      <c r="U449" s="915"/>
      <c r="V449" s="915"/>
      <c r="W449" s="915"/>
      <c r="X449" s="915"/>
      <c r="Y449" s="911"/>
      <c r="Z449" s="911"/>
      <c r="AA449" s="915"/>
      <c r="AB449" s="915"/>
      <c r="AC449" s="915"/>
      <c r="AD449" s="915"/>
      <c r="AE449" s="174"/>
      <c r="AF449" s="911"/>
      <c r="AG449" s="911"/>
      <c r="AH449" s="911"/>
      <c r="AI449" s="911"/>
      <c r="AJ449" s="911"/>
      <c r="AK449" s="1692"/>
      <c r="AL449" s="1692" t="b">
        <v>0</v>
      </c>
      <c r="AM449" s="1692" t="b">
        <v>0</v>
      </c>
      <c r="AN449" s="917"/>
      <c r="AO449" s="917"/>
      <c r="AP449" s="911"/>
      <c r="AQ449" s="915"/>
      <c r="AR449" s="915"/>
      <c r="AS449" s="915"/>
      <c r="AT449" s="915"/>
      <c r="AU449" s="915"/>
      <c r="AV449" s="915"/>
      <c r="AW449" s="915"/>
    </row>
    <row r="450">
      <c r="A450" s="1709"/>
      <c r="B450" s="915"/>
      <c r="C450" s="915"/>
      <c r="D450" s="915"/>
      <c r="E450" s="911"/>
      <c r="F450" s="911"/>
      <c r="G450" s="666"/>
      <c r="H450" s="911"/>
      <c r="I450" s="911"/>
      <c r="J450" s="915"/>
      <c r="K450" s="915"/>
      <c r="L450" s="915"/>
      <c r="M450" s="911"/>
      <c r="N450" s="915"/>
      <c r="O450" s="915"/>
      <c r="P450" s="915"/>
      <c r="Q450" s="915"/>
      <c r="R450" s="915"/>
      <c r="S450" s="915"/>
      <c r="T450" s="915"/>
      <c r="U450" s="915"/>
      <c r="V450" s="915"/>
      <c r="W450" s="915"/>
      <c r="X450" s="915"/>
      <c r="Y450" s="911"/>
      <c r="Z450" s="911"/>
      <c r="AA450" s="915"/>
      <c r="AB450" s="915"/>
      <c r="AC450" s="915"/>
      <c r="AD450" s="915"/>
      <c r="AE450" s="174"/>
      <c r="AF450" s="911"/>
      <c r="AG450" s="911"/>
      <c r="AH450" s="911"/>
      <c r="AI450" s="911"/>
      <c r="AJ450" s="911"/>
      <c r="AK450" s="1692"/>
      <c r="AL450" s="1692" t="b">
        <v>0</v>
      </c>
      <c r="AM450" s="1692" t="b">
        <v>0</v>
      </c>
      <c r="AN450" s="917"/>
      <c r="AO450" s="917"/>
      <c r="AP450" s="911"/>
      <c r="AQ450" s="915"/>
      <c r="AR450" s="915"/>
      <c r="AS450" s="915"/>
      <c r="AT450" s="915"/>
      <c r="AU450" s="915"/>
      <c r="AV450" s="915"/>
      <c r="AW450" s="915"/>
    </row>
    <row r="451">
      <c r="A451" s="1709"/>
      <c r="B451" s="915"/>
      <c r="C451" s="915"/>
      <c r="D451" s="915"/>
      <c r="E451" s="911"/>
      <c r="F451" s="911"/>
      <c r="G451" s="666"/>
      <c r="H451" s="911"/>
      <c r="I451" s="911"/>
      <c r="J451" s="915"/>
      <c r="K451" s="915"/>
      <c r="L451" s="915"/>
      <c r="M451" s="911"/>
      <c r="N451" s="915"/>
      <c r="O451" s="915"/>
      <c r="P451" s="915"/>
      <c r="Q451" s="915"/>
      <c r="R451" s="915"/>
      <c r="S451" s="915"/>
      <c r="T451" s="915"/>
      <c r="U451" s="915"/>
      <c r="V451" s="915"/>
      <c r="W451" s="915"/>
      <c r="X451" s="915"/>
      <c r="Y451" s="911"/>
      <c r="Z451" s="911"/>
      <c r="AA451" s="915"/>
      <c r="AB451" s="915"/>
      <c r="AC451" s="915"/>
      <c r="AD451" s="915"/>
      <c r="AE451" s="174"/>
      <c r="AF451" s="911"/>
      <c r="AG451" s="911"/>
      <c r="AH451" s="911"/>
      <c r="AI451" s="911"/>
      <c r="AJ451" s="911"/>
      <c r="AK451" s="1692"/>
      <c r="AL451" s="1692" t="b">
        <v>0</v>
      </c>
      <c r="AM451" s="1692" t="b">
        <v>0</v>
      </c>
      <c r="AN451" s="917"/>
      <c r="AO451" s="917"/>
      <c r="AP451" s="911"/>
      <c r="AQ451" s="915"/>
      <c r="AR451" s="915"/>
      <c r="AS451" s="915"/>
      <c r="AT451" s="915"/>
      <c r="AU451" s="915"/>
      <c r="AV451" s="915"/>
      <c r="AW451" s="915"/>
    </row>
    <row r="452">
      <c r="A452" s="1709"/>
      <c r="B452" s="915"/>
      <c r="C452" s="915"/>
      <c r="D452" s="915"/>
      <c r="E452" s="911"/>
      <c r="F452" s="911"/>
      <c r="G452" s="666"/>
      <c r="H452" s="911"/>
      <c r="I452" s="911"/>
      <c r="J452" s="915"/>
      <c r="K452" s="915"/>
      <c r="L452" s="915"/>
      <c r="M452" s="911"/>
      <c r="N452" s="915"/>
      <c r="O452" s="915"/>
      <c r="P452" s="915"/>
      <c r="Q452" s="915"/>
      <c r="R452" s="915"/>
      <c r="S452" s="915"/>
      <c r="T452" s="915"/>
      <c r="U452" s="915"/>
      <c r="V452" s="915"/>
      <c r="W452" s="915"/>
      <c r="X452" s="915"/>
      <c r="Y452" s="911"/>
      <c r="Z452" s="911"/>
      <c r="AA452" s="915"/>
      <c r="AB452" s="915"/>
      <c r="AC452" s="915"/>
      <c r="AD452" s="915"/>
      <c r="AE452" s="174"/>
      <c r="AF452" s="911"/>
      <c r="AG452" s="911"/>
      <c r="AH452" s="911"/>
      <c r="AI452" s="911"/>
      <c r="AJ452" s="911"/>
      <c r="AK452" s="1692"/>
      <c r="AL452" s="1692" t="b">
        <v>0</v>
      </c>
      <c r="AM452" s="1692" t="b">
        <v>0</v>
      </c>
      <c r="AN452" s="917"/>
      <c r="AO452" s="917"/>
      <c r="AP452" s="911"/>
      <c r="AQ452" s="915"/>
      <c r="AR452" s="915"/>
      <c r="AS452" s="915"/>
      <c r="AT452" s="915"/>
      <c r="AU452" s="915"/>
      <c r="AV452" s="915"/>
      <c r="AW452" s="915"/>
    </row>
    <row r="453">
      <c r="A453" s="1709"/>
      <c r="B453" s="915"/>
      <c r="C453" s="915"/>
      <c r="D453" s="915"/>
      <c r="E453" s="911"/>
      <c r="F453" s="911"/>
      <c r="G453" s="666"/>
      <c r="H453" s="911"/>
      <c r="I453" s="911"/>
      <c r="J453" s="915"/>
      <c r="K453" s="915"/>
      <c r="L453" s="915"/>
      <c r="M453" s="911"/>
      <c r="N453" s="915"/>
      <c r="O453" s="915"/>
      <c r="P453" s="915"/>
      <c r="Q453" s="915"/>
      <c r="R453" s="915"/>
      <c r="S453" s="915"/>
      <c r="T453" s="915"/>
      <c r="U453" s="915"/>
      <c r="V453" s="915"/>
      <c r="W453" s="915"/>
      <c r="X453" s="915"/>
      <c r="Y453" s="911"/>
      <c r="Z453" s="911"/>
      <c r="AA453" s="915"/>
      <c r="AB453" s="915"/>
      <c r="AC453" s="915"/>
      <c r="AD453" s="915"/>
      <c r="AE453" s="174"/>
      <c r="AF453" s="911"/>
      <c r="AG453" s="911"/>
      <c r="AH453" s="911"/>
      <c r="AI453" s="911"/>
      <c r="AJ453" s="911"/>
      <c r="AK453" s="1692"/>
      <c r="AL453" s="1692" t="b">
        <v>0</v>
      </c>
      <c r="AM453" s="1692" t="b">
        <v>0</v>
      </c>
      <c r="AN453" s="917"/>
      <c r="AO453" s="917"/>
      <c r="AP453" s="911"/>
      <c r="AQ453" s="915"/>
      <c r="AR453" s="915"/>
      <c r="AS453" s="915"/>
      <c r="AT453" s="915"/>
      <c r="AU453" s="915"/>
      <c r="AV453" s="915"/>
      <c r="AW453" s="915"/>
    </row>
    <row r="454">
      <c r="A454" s="1709"/>
      <c r="B454" s="915"/>
      <c r="C454" s="915"/>
      <c r="D454" s="915"/>
      <c r="E454" s="911"/>
      <c r="F454" s="911"/>
      <c r="G454" s="666"/>
      <c r="H454" s="911"/>
      <c r="I454" s="911"/>
      <c r="J454" s="915"/>
      <c r="K454" s="915"/>
      <c r="L454" s="915"/>
      <c r="M454" s="911"/>
      <c r="N454" s="915"/>
      <c r="O454" s="915"/>
      <c r="P454" s="915"/>
      <c r="Q454" s="915"/>
      <c r="R454" s="915"/>
      <c r="S454" s="915"/>
      <c r="T454" s="915"/>
      <c r="U454" s="915"/>
      <c r="V454" s="915"/>
      <c r="W454" s="915"/>
      <c r="X454" s="915"/>
      <c r="Y454" s="911"/>
      <c r="Z454" s="911"/>
      <c r="AA454" s="915"/>
      <c r="AB454" s="915"/>
      <c r="AC454" s="915"/>
      <c r="AD454" s="915"/>
      <c r="AE454" s="174"/>
      <c r="AF454" s="911"/>
      <c r="AG454" s="911"/>
      <c r="AH454" s="911"/>
      <c r="AI454" s="911"/>
      <c r="AJ454" s="911"/>
      <c r="AK454" s="915"/>
      <c r="AL454" s="915" t="b">
        <v>0</v>
      </c>
      <c r="AM454" s="915" t="b">
        <v>0</v>
      </c>
      <c r="AN454" s="917"/>
      <c r="AO454" s="917"/>
      <c r="AP454" s="911"/>
      <c r="AQ454" s="915"/>
      <c r="AR454" s="915"/>
      <c r="AS454" s="915"/>
      <c r="AT454" s="915"/>
      <c r="AU454" s="915"/>
      <c r="AV454" s="915"/>
      <c r="AW454" s="915"/>
    </row>
    <row r="455">
      <c r="A455" s="1709"/>
      <c r="B455" s="915"/>
      <c r="C455" s="915"/>
      <c r="D455" s="915"/>
      <c r="E455" s="911"/>
      <c r="F455" s="911"/>
      <c r="G455" s="666"/>
      <c r="H455" s="911"/>
      <c r="I455" s="911"/>
      <c r="J455" s="915"/>
      <c r="K455" s="915"/>
      <c r="L455" s="915"/>
      <c r="M455" s="911"/>
      <c r="N455" s="915"/>
      <c r="O455" s="915"/>
      <c r="P455" s="915"/>
      <c r="Q455" s="915"/>
      <c r="R455" s="915"/>
      <c r="S455" s="915"/>
      <c r="T455" s="915"/>
      <c r="U455" s="915"/>
      <c r="V455" s="915"/>
      <c r="W455" s="915"/>
      <c r="X455" s="915"/>
      <c r="Y455" s="911"/>
      <c r="Z455" s="911"/>
      <c r="AA455" s="915"/>
      <c r="AB455" s="915"/>
      <c r="AC455" s="915"/>
      <c r="AD455" s="915"/>
      <c r="AE455" s="174"/>
      <c r="AF455" s="911"/>
      <c r="AG455" s="911"/>
      <c r="AH455" s="911"/>
      <c r="AI455" s="911"/>
      <c r="AJ455" s="911"/>
      <c r="AK455" s="915"/>
      <c r="AL455" s="915"/>
      <c r="AM455" s="915"/>
      <c r="AN455" s="917"/>
      <c r="AO455" s="917"/>
      <c r="AP455" s="911"/>
      <c r="AQ455" s="915"/>
      <c r="AR455" s="915"/>
      <c r="AS455" s="915"/>
      <c r="AT455" s="915"/>
      <c r="AU455" s="915"/>
      <c r="AV455" s="915"/>
      <c r="AW455" s="915"/>
    </row>
    <row r="456">
      <c r="A456" s="1709"/>
      <c r="B456" s="915"/>
      <c r="C456" s="915"/>
      <c r="D456" s="915"/>
      <c r="E456" s="911"/>
      <c r="F456" s="911"/>
      <c r="G456" s="666"/>
      <c r="H456" s="911"/>
      <c r="I456" s="911"/>
      <c r="J456" s="915"/>
      <c r="K456" s="915"/>
      <c r="L456" s="915"/>
      <c r="M456" s="911"/>
      <c r="N456" s="915"/>
      <c r="O456" s="915"/>
      <c r="P456" s="915"/>
      <c r="Q456" s="915"/>
      <c r="R456" s="915"/>
      <c r="S456" s="915"/>
      <c r="T456" s="915"/>
      <c r="U456" s="915"/>
      <c r="V456" s="915"/>
      <c r="W456" s="915"/>
      <c r="X456" s="915"/>
      <c r="Y456" s="911"/>
      <c r="Z456" s="911"/>
      <c r="AA456" s="915"/>
      <c r="AB456" s="915"/>
      <c r="AC456" s="915"/>
      <c r="AD456" s="915"/>
      <c r="AE456" s="174"/>
      <c r="AF456" s="911"/>
      <c r="AG456" s="911"/>
      <c r="AH456" s="911"/>
      <c r="AI456" s="911"/>
      <c r="AJ456" s="911"/>
      <c r="AK456" s="915"/>
      <c r="AL456" s="915"/>
      <c r="AM456" s="915"/>
      <c r="AN456" s="917"/>
      <c r="AO456" s="917"/>
      <c r="AP456" s="911"/>
      <c r="AQ456" s="915"/>
      <c r="AR456" s="915"/>
      <c r="AS456" s="915"/>
      <c r="AT456" s="915"/>
      <c r="AU456" s="915"/>
      <c r="AV456" s="915"/>
      <c r="AW456" s="915"/>
    </row>
    <row r="457">
      <c r="A457" s="1709"/>
      <c r="B457" s="915"/>
      <c r="C457" s="915"/>
      <c r="D457" s="915"/>
      <c r="E457" s="911"/>
      <c r="F457" s="911"/>
      <c r="G457" s="666"/>
      <c r="H457" s="911"/>
      <c r="I457" s="911"/>
      <c r="J457" s="915"/>
      <c r="K457" s="915"/>
      <c r="L457" s="915"/>
      <c r="M457" s="911"/>
      <c r="N457" s="915"/>
      <c r="O457" s="915"/>
      <c r="P457" s="915"/>
      <c r="Q457" s="915"/>
      <c r="R457" s="915"/>
      <c r="S457" s="915"/>
      <c r="T457" s="915"/>
      <c r="U457" s="915"/>
      <c r="V457" s="915"/>
      <c r="W457" s="915"/>
      <c r="X457" s="915"/>
      <c r="Y457" s="911"/>
      <c r="Z457" s="911"/>
      <c r="AA457" s="915"/>
      <c r="AB457" s="915"/>
      <c r="AC457" s="915"/>
      <c r="AD457" s="915"/>
      <c r="AE457" s="174"/>
      <c r="AF457" s="911"/>
      <c r="AG457" s="911"/>
      <c r="AH457" s="911"/>
      <c r="AI457" s="911"/>
      <c r="AJ457" s="911"/>
      <c r="AK457" s="915"/>
      <c r="AL457" s="915"/>
      <c r="AM457" s="915"/>
      <c r="AN457" s="917"/>
      <c r="AO457" s="917"/>
      <c r="AP457" s="911"/>
      <c r="AQ457" s="915"/>
      <c r="AR457" s="915"/>
      <c r="AS457" s="915"/>
      <c r="AT457" s="915"/>
      <c r="AU457" s="915"/>
      <c r="AV457" s="915"/>
      <c r="AW457" s="915"/>
    </row>
    <row r="458">
      <c r="A458" s="1709"/>
      <c r="B458" s="915"/>
      <c r="C458" s="915"/>
      <c r="D458" s="915"/>
      <c r="E458" s="911"/>
      <c r="F458" s="911"/>
      <c r="G458" s="666"/>
      <c r="H458" s="911"/>
      <c r="I458" s="911"/>
      <c r="J458" s="915"/>
      <c r="K458" s="915"/>
      <c r="L458" s="915"/>
      <c r="M458" s="911"/>
      <c r="N458" s="915"/>
      <c r="O458" s="915"/>
      <c r="P458" s="915"/>
      <c r="Q458" s="915"/>
      <c r="R458" s="915"/>
      <c r="S458" s="915"/>
      <c r="T458" s="915"/>
      <c r="U458" s="915"/>
      <c r="V458" s="915"/>
      <c r="W458" s="915"/>
      <c r="X458" s="915"/>
      <c r="Y458" s="911"/>
      <c r="Z458" s="911"/>
      <c r="AA458" s="915"/>
      <c r="AB458" s="915"/>
      <c r="AC458" s="915"/>
      <c r="AD458" s="915"/>
      <c r="AE458" s="174"/>
      <c r="AF458" s="911"/>
      <c r="AG458" s="911"/>
      <c r="AH458" s="911"/>
      <c r="AI458" s="911"/>
      <c r="AJ458" s="911"/>
      <c r="AK458" s="915"/>
      <c r="AL458" s="915"/>
      <c r="AM458" s="915"/>
      <c r="AN458" s="917"/>
      <c r="AO458" s="917"/>
      <c r="AP458" s="911"/>
      <c r="AQ458" s="915"/>
      <c r="AR458" s="915"/>
      <c r="AS458" s="915"/>
      <c r="AT458" s="915"/>
      <c r="AU458" s="915"/>
      <c r="AV458" s="915"/>
      <c r="AW458" s="915"/>
    </row>
    <row r="459">
      <c r="A459" s="1709"/>
      <c r="B459" s="915"/>
      <c r="C459" s="915"/>
      <c r="D459" s="915"/>
      <c r="E459" s="911"/>
      <c r="F459" s="911"/>
      <c r="G459" s="666"/>
      <c r="H459" s="911"/>
      <c r="I459" s="911"/>
      <c r="J459" s="915"/>
      <c r="K459" s="915"/>
      <c r="L459" s="915"/>
      <c r="M459" s="911"/>
      <c r="N459" s="915"/>
      <c r="O459" s="915"/>
      <c r="P459" s="915"/>
      <c r="Q459" s="915"/>
      <c r="R459" s="915"/>
      <c r="S459" s="915"/>
      <c r="T459" s="915"/>
      <c r="U459" s="915"/>
      <c r="V459" s="915"/>
      <c r="W459" s="915"/>
      <c r="X459" s="915"/>
      <c r="Y459" s="911"/>
      <c r="Z459" s="911"/>
      <c r="AA459" s="915"/>
      <c r="AB459" s="915"/>
      <c r="AC459" s="915"/>
      <c r="AD459" s="915"/>
      <c r="AE459" s="174"/>
      <c r="AF459" s="911"/>
      <c r="AG459" s="911"/>
      <c r="AH459" s="911"/>
      <c r="AI459" s="911"/>
      <c r="AJ459" s="911"/>
      <c r="AK459" s="915"/>
      <c r="AL459" s="915"/>
      <c r="AM459" s="915"/>
      <c r="AN459" s="917"/>
      <c r="AO459" s="917"/>
      <c r="AP459" s="911"/>
      <c r="AQ459" s="915"/>
      <c r="AR459" s="915"/>
      <c r="AS459" s="915"/>
      <c r="AT459" s="915"/>
      <c r="AU459" s="915"/>
      <c r="AV459" s="915"/>
      <c r="AW459" s="915"/>
    </row>
    <row r="460">
      <c r="A460" s="1709"/>
      <c r="B460" s="915"/>
      <c r="C460" s="915"/>
      <c r="D460" s="915"/>
      <c r="E460" s="911"/>
      <c r="F460" s="911"/>
      <c r="G460" s="666"/>
      <c r="H460" s="911"/>
      <c r="I460" s="911"/>
      <c r="J460" s="915"/>
      <c r="K460" s="915"/>
      <c r="L460" s="915"/>
      <c r="M460" s="911"/>
      <c r="N460" s="915"/>
      <c r="O460" s="915"/>
      <c r="P460" s="915"/>
      <c r="Q460" s="915"/>
      <c r="R460" s="915"/>
      <c r="S460" s="915"/>
      <c r="T460" s="915"/>
      <c r="U460" s="915"/>
      <c r="V460" s="915"/>
      <c r="W460" s="915"/>
      <c r="X460" s="915"/>
      <c r="Y460" s="911"/>
      <c r="Z460" s="911"/>
      <c r="AA460" s="915"/>
      <c r="AB460" s="915"/>
      <c r="AC460" s="915"/>
      <c r="AD460" s="915"/>
      <c r="AE460" s="174"/>
      <c r="AF460" s="911"/>
      <c r="AG460" s="911"/>
      <c r="AH460" s="911"/>
      <c r="AI460" s="911"/>
      <c r="AJ460" s="911"/>
      <c r="AK460" s="915"/>
      <c r="AL460" s="915"/>
      <c r="AM460" s="915"/>
      <c r="AN460" s="917"/>
      <c r="AO460" s="917"/>
      <c r="AP460" s="911"/>
      <c r="AQ460" s="915"/>
      <c r="AR460" s="915"/>
      <c r="AS460" s="915"/>
      <c r="AT460" s="915"/>
      <c r="AU460" s="915"/>
      <c r="AV460" s="915"/>
      <c r="AW460" s="915"/>
    </row>
    <row r="461">
      <c r="A461" s="1709"/>
      <c r="B461" s="915"/>
      <c r="C461" s="915"/>
      <c r="D461" s="915"/>
      <c r="E461" s="911"/>
      <c r="F461" s="911"/>
      <c r="G461" s="666"/>
      <c r="H461" s="911"/>
      <c r="I461" s="911"/>
      <c r="J461" s="915"/>
      <c r="K461" s="915"/>
      <c r="L461" s="915"/>
      <c r="M461" s="911"/>
      <c r="N461" s="915"/>
      <c r="O461" s="915"/>
      <c r="P461" s="915"/>
      <c r="Q461" s="915"/>
      <c r="R461" s="915"/>
      <c r="S461" s="915"/>
      <c r="T461" s="915"/>
      <c r="U461" s="915"/>
      <c r="V461" s="915"/>
      <c r="W461" s="915"/>
      <c r="X461" s="915"/>
      <c r="Y461" s="911"/>
      <c r="Z461" s="911"/>
      <c r="AA461" s="915"/>
      <c r="AB461" s="915"/>
      <c r="AC461" s="915"/>
      <c r="AD461" s="915"/>
      <c r="AE461" s="174"/>
      <c r="AF461" s="911"/>
      <c r="AG461" s="911"/>
      <c r="AH461" s="911"/>
      <c r="AI461" s="911"/>
      <c r="AJ461" s="911"/>
      <c r="AK461" s="915"/>
      <c r="AL461" s="915"/>
      <c r="AM461" s="915"/>
      <c r="AN461" s="917"/>
      <c r="AO461" s="917"/>
      <c r="AP461" s="911"/>
      <c r="AQ461" s="915"/>
      <c r="AR461" s="915"/>
      <c r="AS461" s="915"/>
      <c r="AT461" s="915"/>
      <c r="AU461" s="915"/>
      <c r="AV461" s="915"/>
      <c r="AW461" s="915"/>
    </row>
    <row r="462">
      <c r="A462" s="1709"/>
      <c r="B462" s="915"/>
      <c r="C462" s="915"/>
      <c r="D462" s="915"/>
      <c r="E462" s="911"/>
      <c r="F462" s="911"/>
      <c r="G462" s="666"/>
      <c r="H462" s="911"/>
      <c r="I462" s="911"/>
      <c r="J462" s="915"/>
      <c r="K462" s="915"/>
      <c r="L462" s="915"/>
      <c r="M462" s="911"/>
      <c r="N462" s="915"/>
      <c r="O462" s="915"/>
      <c r="P462" s="915"/>
      <c r="Q462" s="915"/>
      <c r="R462" s="915"/>
      <c r="S462" s="915"/>
      <c r="T462" s="915"/>
      <c r="U462" s="915"/>
      <c r="V462" s="915"/>
      <c r="W462" s="915"/>
      <c r="X462" s="915"/>
      <c r="Y462" s="911"/>
      <c r="Z462" s="911"/>
      <c r="AA462" s="915"/>
      <c r="AB462" s="915"/>
      <c r="AC462" s="915"/>
      <c r="AD462" s="915"/>
      <c r="AE462" s="174"/>
      <c r="AF462" s="911"/>
      <c r="AG462" s="911"/>
      <c r="AH462" s="911"/>
      <c r="AI462" s="911"/>
      <c r="AJ462" s="911"/>
      <c r="AK462" s="915"/>
      <c r="AL462" s="915"/>
      <c r="AM462" s="915"/>
      <c r="AN462" s="917"/>
      <c r="AO462" s="917"/>
      <c r="AP462" s="911"/>
      <c r="AQ462" s="915"/>
      <c r="AR462" s="915"/>
      <c r="AS462" s="915"/>
      <c r="AT462" s="915"/>
      <c r="AU462" s="915"/>
      <c r="AV462" s="915"/>
      <c r="AW462" s="915"/>
    </row>
    <row r="463">
      <c r="A463" s="1709"/>
      <c r="B463" s="915"/>
      <c r="C463" s="915"/>
      <c r="D463" s="915"/>
      <c r="E463" s="911"/>
      <c r="F463" s="911"/>
      <c r="G463" s="666"/>
      <c r="H463" s="911"/>
      <c r="I463" s="911"/>
      <c r="J463" s="915"/>
      <c r="K463" s="915"/>
      <c r="L463" s="915"/>
      <c r="M463" s="911"/>
      <c r="N463" s="915"/>
      <c r="O463" s="915"/>
      <c r="P463" s="915"/>
      <c r="Q463" s="915"/>
      <c r="R463" s="915"/>
      <c r="S463" s="915"/>
      <c r="T463" s="915"/>
      <c r="U463" s="915"/>
      <c r="V463" s="915"/>
      <c r="W463" s="915"/>
      <c r="X463" s="915"/>
      <c r="Y463" s="911"/>
      <c r="Z463" s="911"/>
      <c r="AA463" s="915"/>
      <c r="AB463" s="915"/>
      <c r="AC463" s="915"/>
      <c r="AD463" s="915"/>
      <c r="AE463" s="174"/>
      <c r="AF463" s="911"/>
      <c r="AG463" s="911"/>
      <c r="AH463" s="911"/>
      <c r="AI463" s="911"/>
      <c r="AJ463" s="911"/>
      <c r="AK463" s="915"/>
      <c r="AL463" s="915"/>
      <c r="AM463" s="915"/>
      <c r="AN463" s="917"/>
      <c r="AO463" s="917"/>
      <c r="AP463" s="911"/>
      <c r="AQ463" s="915"/>
      <c r="AR463" s="915"/>
      <c r="AS463" s="915"/>
      <c r="AT463" s="915"/>
      <c r="AU463" s="915"/>
      <c r="AV463" s="915"/>
      <c r="AW463" s="915"/>
    </row>
    <row r="464">
      <c r="A464" s="1709"/>
      <c r="B464" s="915"/>
      <c r="C464" s="915"/>
      <c r="D464" s="915"/>
      <c r="E464" s="911"/>
      <c r="F464" s="911"/>
      <c r="G464" s="666"/>
      <c r="H464" s="911"/>
      <c r="I464" s="911"/>
      <c r="J464" s="915"/>
      <c r="K464" s="915"/>
      <c r="L464" s="915"/>
      <c r="M464" s="911"/>
      <c r="N464" s="915"/>
      <c r="O464" s="915"/>
      <c r="P464" s="915"/>
      <c r="Q464" s="915"/>
      <c r="R464" s="915"/>
      <c r="S464" s="915"/>
      <c r="T464" s="915"/>
      <c r="U464" s="915"/>
      <c r="V464" s="915"/>
      <c r="W464" s="915"/>
      <c r="X464" s="915"/>
      <c r="Y464" s="911"/>
      <c r="Z464" s="911"/>
      <c r="AA464" s="915"/>
      <c r="AB464" s="915"/>
      <c r="AC464" s="915"/>
      <c r="AD464" s="915"/>
      <c r="AE464" s="174"/>
      <c r="AF464" s="911"/>
      <c r="AG464" s="911"/>
      <c r="AH464" s="911"/>
      <c r="AI464" s="911"/>
      <c r="AJ464" s="911"/>
      <c r="AK464" s="915"/>
      <c r="AL464" s="915"/>
      <c r="AM464" s="915"/>
      <c r="AN464" s="917"/>
      <c r="AO464" s="917"/>
      <c r="AP464" s="911"/>
      <c r="AQ464" s="915"/>
      <c r="AR464" s="915"/>
      <c r="AS464" s="915"/>
      <c r="AT464" s="915"/>
      <c r="AU464" s="915"/>
      <c r="AV464" s="915"/>
      <c r="AW464" s="915"/>
    </row>
    <row r="465">
      <c r="A465" s="1709"/>
      <c r="B465" s="915"/>
      <c r="C465" s="915"/>
      <c r="D465" s="915"/>
      <c r="E465" s="911"/>
      <c r="F465" s="911"/>
      <c r="G465" s="666"/>
      <c r="H465" s="911"/>
      <c r="I465" s="911"/>
      <c r="J465" s="915"/>
      <c r="K465" s="915"/>
      <c r="L465" s="915"/>
      <c r="M465" s="911"/>
      <c r="N465" s="915"/>
      <c r="O465" s="915"/>
      <c r="P465" s="915"/>
      <c r="Q465" s="915"/>
      <c r="R465" s="915"/>
      <c r="S465" s="915"/>
      <c r="T465" s="915"/>
      <c r="U465" s="915"/>
      <c r="V465" s="915"/>
      <c r="W465" s="915"/>
      <c r="X465" s="915"/>
      <c r="Y465" s="911"/>
      <c r="Z465" s="911"/>
      <c r="AA465" s="915"/>
      <c r="AB465" s="915"/>
      <c r="AC465" s="915"/>
      <c r="AD465" s="915"/>
      <c r="AE465" s="174"/>
      <c r="AF465" s="911"/>
      <c r="AG465" s="911"/>
      <c r="AH465" s="911"/>
      <c r="AI465" s="911"/>
      <c r="AJ465" s="911"/>
      <c r="AK465" s="915"/>
      <c r="AL465" s="915"/>
      <c r="AM465" s="915"/>
      <c r="AN465" s="917"/>
      <c r="AO465" s="917"/>
      <c r="AP465" s="911"/>
      <c r="AQ465" s="915"/>
      <c r="AR465" s="915"/>
      <c r="AS465" s="915"/>
      <c r="AT465" s="915"/>
      <c r="AU465" s="915"/>
      <c r="AV465" s="915"/>
      <c r="AW465" s="915"/>
    </row>
    <row r="466">
      <c r="A466" s="1709"/>
      <c r="B466" s="915"/>
      <c r="C466" s="915"/>
      <c r="D466" s="915"/>
      <c r="E466" s="911"/>
      <c r="F466" s="911"/>
      <c r="G466" s="666"/>
      <c r="H466" s="911"/>
      <c r="I466" s="911"/>
      <c r="J466" s="915"/>
      <c r="K466" s="915"/>
      <c r="L466" s="915"/>
      <c r="M466" s="911"/>
      <c r="N466" s="915"/>
      <c r="O466" s="915"/>
      <c r="P466" s="915"/>
      <c r="Q466" s="915"/>
      <c r="R466" s="915"/>
      <c r="S466" s="915"/>
      <c r="T466" s="915"/>
      <c r="U466" s="915"/>
      <c r="V466" s="915"/>
      <c r="W466" s="915"/>
      <c r="X466" s="915"/>
      <c r="Y466" s="911"/>
      <c r="Z466" s="911"/>
      <c r="AA466" s="915"/>
      <c r="AB466" s="915"/>
      <c r="AC466" s="915"/>
      <c r="AD466" s="915"/>
      <c r="AE466" s="174"/>
      <c r="AF466" s="911"/>
      <c r="AG466" s="911"/>
      <c r="AH466" s="911"/>
      <c r="AI466" s="911"/>
      <c r="AJ466" s="911"/>
      <c r="AK466" s="915"/>
      <c r="AL466" s="915"/>
      <c r="AM466" s="915"/>
      <c r="AN466" s="917"/>
      <c r="AO466" s="917"/>
      <c r="AP466" s="911"/>
      <c r="AQ466" s="915"/>
      <c r="AR466" s="915"/>
      <c r="AS466" s="915"/>
      <c r="AT466" s="915"/>
      <c r="AU466" s="915"/>
      <c r="AV466" s="915"/>
      <c r="AW466" s="915"/>
    </row>
    <row r="467">
      <c r="A467" s="1709"/>
      <c r="B467" s="915"/>
      <c r="C467" s="915"/>
      <c r="D467" s="915"/>
      <c r="E467" s="911"/>
      <c r="F467" s="911"/>
      <c r="G467" s="666"/>
      <c r="H467" s="911"/>
      <c r="I467" s="911"/>
      <c r="J467" s="915"/>
      <c r="K467" s="915"/>
      <c r="L467" s="915"/>
      <c r="M467" s="911"/>
      <c r="N467" s="915"/>
      <c r="O467" s="915"/>
      <c r="P467" s="915"/>
      <c r="Q467" s="915"/>
      <c r="R467" s="915"/>
      <c r="S467" s="915"/>
      <c r="T467" s="915"/>
      <c r="U467" s="915"/>
      <c r="V467" s="915"/>
      <c r="W467" s="915"/>
      <c r="X467" s="915"/>
      <c r="Y467" s="911"/>
      <c r="Z467" s="911"/>
      <c r="AA467" s="915"/>
      <c r="AB467" s="915"/>
      <c r="AC467" s="915"/>
      <c r="AD467" s="915"/>
      <c r="AE467" s="174"/>
      <c r="AF467" s="911"/>
      <c r="AG467" s="911"/>
      <c r="AH467" s="911"/>
      <c r="AI467" s="911"/>
      <c r="AJ467" s="911"/>
      <c r="AK467" s="915"/>
      <c r="AL467" s="915"/>
      <c r="AM467" s="915"/>
      <c r="AN467" s="917"/>
      <c r="AO467" s="917"/>
      <c r="AP467" s="911"/>
      <c r="AQ467" s="915"/>
      <c r="AR467" s="915"/>
      <c r="AS467" s="915"/>
      <c r="AT467" s="915"/>
      <c r="AU467" s="915"/>
      <c r="AV467" s="915"/>
      <c r="AW467" s="915"/>
    </row>
    <row r="468">
      <c r="A468" s="1709"/>
      <c r="B468" s="915"/>
      <c r="C468" s="915"/>
      <c r="D468" s="915"/>
      <c r="E468" s="911"/>
      <c r="F468" s="911"/>
      <c r="G468" s="666"/>
      <c r="H468" s="911"/>
      <c r="I468" s="911"/>
      <c r="J468" s="915"/>
      <c r="K468" s="915"/>
      <c r="L468" s="915"/>
      <c r="M468" s="911"/>
      <c r="N468" s="915"/>
      <c r="O468" s="915"/>
      <c r="P468" s="915"/>
      <c r="Q468" s="915"/>
      <c r="R468" s="915"/>
      <c r="S468" s="915"/>
      <c r="T468" s="915"/>
      <c r="U468" s="915"/>
      <c r="V468" s="915"/>
      <c r="W468" s="915"/>
      <c r="X468" s="915"/>
      <c r="Y468" s="911"/>
      <c r="Z468" s="911"/>
      <c r="AA468" s="915"/>
      <c r="AB468" s="915"/>
      <c r="AC468" s="915"/>
      <c r="AD468" s="915"/>
      <c r="AE468" s="174"/>
      <c r="AF468" s="911"/>
      <c r="AG468" s="911"/>
      <c r="AH468" s="911"/>
      <c r="AI468" s="911"/>
      <c r="AJ468" s="911"/>
      <c r="AK468" s="915"/>
      <c r="AL468" s="915"/>
      <c r="AM468" s="915"/>
      <c r="AN468" s="917"/>
      <c r="AO468" s="917"/>
      <c r="AP468" s="911"/>
      <c r="AQ468" s="915"/>
      <c r="AR468" s="915"/>
      <c r="AS468" s="915"/>
      <c r="AT468" s="915"/>
      <c r="AU468" s="915"/>
      <c r="AV468" s="915"/>
      <c r="AW468" s="915"/>
    </row>
    <row r="469">
      <c r="A469" s="1709"/>
      <c r="B469" s="915"/>
      <c r="C469" s="915"/>
      <c r="D469" s="915"/>
      <c r="E469" s="911"/>
      <c r="F469" s="911"/>
      <c r="G469" s="666"/>
      <c r="H469" s="911"/>
      <c r="I469" s="911"/>
      <c r="J469" s="915"/>
      <c r="K469" s="915"/>
      <c r="L469" s="915"/>
      <c r="M469" s="911"/>
      <c r="N469" s="915"/>
      <c r="O469" s="915"/>
      <c r="P469" s="915"/>
      <c r="Q469" s="915"/>
      <c r="R469" s="915"/>
      <c r="S469" s="915"/>
      <c r="T469" s="915"/>
      <c r="U469" s="915"/>
      <c r="V469" s="915"/>
      <c r="W469" s="915"/>
      <c r="X469" s="915"/>
      <c r="Y469" s="911"/>
      <c r="Z469" s="911"/>
      <c r="AA469" s="915"/>
      <c r="AB469" s="915"/>
      <c r="AC469" s="915"/>
      <c r="AD469" s="915"/>
      <c r="AE469" s="174"/>
      <c r="AF469" s="911"/>
      <c r="AG469" s="911"/>
      <c r="AH469" s="911"/>
      <c r="AI469" s="911"/>
      <c r="AJ469" s="911"/>
      <c r="AK469" s="915"/>
      <c r="AL469" s="915"/>
      <c r="AM469" s="915"/>
      <c r="AN469" s="917"/>
      <c r="AO469" s="917"/>
      <c r="AP469" s="911"/>
      <c r="AQ469" s="915"/>
      <c r="AR469" s="915"/>
      <c r="AS469" s="915"/>
      <c r="AT469" s="915"/>
      <c r="AU469" s="915"/>
      <c r="AV469" s="915"/>
      <c r="AW469" s="915"/>
    </row>
    <row r="470">
      <c r="A470" s="1709"/>
      <c r="B470" s="915"/>
      <c r="C470" s="915"/>
      <c r="D470" s="915"/>
      <c r="E470" s="911"/>
      <c r="F470" s="911"/>
      <c r="G470" s="666"/>
      <c r="H470" s="911"/>
      <c r="I470" s="911"/>
      <c r="J470" s="915"/>
      <c r="K470" s="911"/>
      <c r="L470" s="915"/>
      <c r="M470" s="911"/>
      <c r="N470" s="915"/>
      <c r="O470" s="915"/>
      <c r="P470" s="915"/>
      <c r="Q470" s="915"/>
      <c r="R470" s="915"/>
      <c r="S470" s="915"/>
      <c r="T470" s="915"/>
      <c r="U470" s="915"/>
      <c r="V470" s="915"/>
      <c r="W470" s="915"/>
      <c r="X470" s="915"/>
      <c r="Y470" s="911"/>
      <c r="Z470" s="911"/>
      <c r="AA470" s="915"/>
      <c r="AB470" s="915"/>
      <c r="AC470" s="915"/>
      <c r="AD470" s="915"/>
      <c r="AE470" s="174"/>
      <c r="AF470" s="911"/>
      <c r="AG470" s="911"/>
      <c r="AH470" s="911"/>
      <c r="AI470" s="911"/>
      <c r="AJ470" s="911"/>
      <c r="AK470" s="915"/>
      <c r="AL470" s="915"/>
      <c r="AM470" s="915"/>
      <c r="AN470" s="917"/>
      <c r="AO470" s="1715"/>
      <c r="AP470" s="911"/>
      <c r="AQ470" s="911"/>
      <c r="AR470" s="911"/>
      <c r="AS470" s="911"/>
      <c r="AT470" s="911"/>
      <c r="AU470" s="915"/>
      <c r="AV470" s="915"/>
      <c r="AW470" s="915"/>
    </row>
    <row r="471">
      <c r="A471" s="1709"/>
      <c r="B471" s="915"/>
      <c r="C471" s="915"/>
      <c r="D471" s="915"/>
      <c r="E471" s="911"/>
      <c r="F471" s="911"/>
      <c r="G471" s="666"/>
      <c r="H471" s="911"/>
      <c r="I471" s="911"/>
      <c r="J471" s="915"/>
      <c r="K471" s="911"/>
      <c r="L471" s="915"/>
      <c r="M471" s="911"/>
      <c r="N471" s="915"/>
      <c r="O471" s="915"/>
      <c r="P471" s="915"/>
      <c r="Q471" s="915"/>
      <c r="R471" s="915"/>
      <c r="S471" s="915"/>
      <c r="T471" s="915"/>
      <c r="U471" s="915"/>
      <c r="V471" s="915"/>
      <c r="W471" s="915"/>
      <c r="X471" s="915"/>
      <c r="Y471" s="911"/>
      <c r="Z471" s="911"/>
      <c r="AA471" s="915"/>
      <c r="AB471" s="915"/>
      <c r="AC471" s="915"/>
      <c r="AD471" s="915"/>
      <c r="AE471" s="174"/>
      <c r="AF471" s="911"/>
      <c r="AG471" s="911"/>
      <c r="AH471" s="911"/>
      <c r="AI471" s="911"/>
      <c r="AJ471" s="911"/>
      <c r="AK471" s="915"/>
      <c r="AL471" s="915"/>
      <c r="AM471" s="915"/>
      <c r="AN471" s="917"/>
      <c r="AO471" s="1715"/>
      <c r="AP471" s="911"/>
      <c r="AQ471" s="911"/>
      <c r="AR471" s="911"/>
      <c r="AS471" s="911"/>
      <c r="AT471" s="911"/>
      <c r="AU471" s="915"/>
      <c r="AV471" s="915"/>
      <c r="AW471" s="915"/>
    </row>
    <row r="472">
      <c r="A472" s="1709"/>
      <c r="B472" s="915"/>
      <c r="C472" s="915"/>
      <c r="D472" s="915"/>
      <c r="E472" s="911"/>
      <c r="F472" s="911"/>
      <c r="G472" s="666"/>
      <c r="H472" s="911"/>
      <c r="I472" s="911"/>
      <c r="J472" s="915"/>
      <c r="K472" s="911"/>
      <c r="L472" s="915"/>
      <c r="M472" s="911"/>
      <c r="N472" s="915"/>
      <c r="O472" s="915"/>
      <c r="P472" s="915"/>
      <c r="Q472" s="915"/>
      <c r="R472" s="915"/>
      <c r="S472" s="915"/>
      <c r="T472" s="915"/>
      <c r="U472" s="915"/>
      <c r="V472" s="915"/>
      <c r="W472" s="915"/>
      <c r="X472" s="915"/>
      <c r="Y472" s="911"/>
      <c r="Z472" s="911"/>
      <c r="AA472" s="915"/>
      <c r="AB472" s="915"/>
      <c r="AC472" s="915"/>
      <c r="AD472" s="915"/>
      <c r="AE472" s="174"/>
      <c r="AF472" s="911"/>
      <c r="AG472" s="911"/>
      <c r="AH472" s="911"/>
      <c r="AI472" s="911"/>
      <c r="AJ472" s="911"/>
      <c r="AK472" s="915"/>
      <c r="AL472" s="915"/>
      <c r="AM472" s="915"/>
      <c r="AN472" s="917"/>
      <c r="AO472" s="1715"/>
      <c r="AP472" s="911"/>
      <c r="AQ472" s="911"/>
      <c r="AR472" s="911"/>
      <c r="AS472" s="911"/>
      <c r="AT472" s="911"/>
      <c r="AU472" s="915"/>
      <c r="AV472" s="915"/>
      <c r="AW472" s="915"/>
    </row>
    <row r="473">
      <c r="A473" s="1709"/>
      <c r="B473" s="915"/>
      <c r="C473" s="915"/>
      <c r="D473" s="915"/>
      <c r="E473" s="911"/>
      <c r="F473" s="911"/>
      <c r="G473" s="666"/>
      <c r="H473" s="911"/>
      <c r="I473" s="911"/>
      <c r="J473" s="915"/>
      <c r="K473" s="911"/>
      <c r="L473" s="915"/>
      <c r="M473" s="911"/>
      <c r="N473" s="915"/>
      <c r="O473" s="915"/>
      <c r="P473" s="915"/>
      <c r="Q473" s="915"/>
      <c r="R473" s="915"/>
      <c r="S473" s="915"/>
      <c r="T473" s="915"/>
      <c r="U473" s="915"/>
      <c r="V473" s="915"/>
      <c r="W473" s="915"/>
      <c r="X473" s="915"/>
      <c r="Y473" s="911"/>
      <c r="Z473" s="911"/>
      <c r="AA473" s="915"/>
      <c r="AB473" s="915"/>
      <c r="AC473" s="915"/>
      <c r="AD473" s="915"/>
      <c r="AE473" s="174"/>
      <c r="AF473" s="911"/>
      <c r="AG473" s="911"/>
      <c r="AH473" s="911"/>
      <c r="AI473" s="911"/>
      <c r="AJ473" s="911"/>
      <c r="AK473" s="915"/>
      <c r="AL473" s="915"/>
      <c r="AM473" s="915"/>
      <c r="AN473" s="917"/>
      <c r="AO473" s="1715"/>
      <c r="AP473" s="911"/>
      <c r="AQ473" s="911"/>
      <c r="AR473" s="911"/>
      <c r="AS473" s="911"/>
      <c r="AT473" s="911"/>
      <c r="AU473" s="915"/>
      <c r="AV473" s="915"/>
      <c r="AW473" s="915"/>
    </row>
    <row r="474">
      <c r="A474" s="1709"/>
      <c r="B474" s="915"/>
      <c r="C474" s="915"/>
      <c r="D474" s="915"/>
      <c r="E474" s="911"/>
      <c r="F474" s="911"/>
      <c r="G474" s="666"/>
      <c r="H474" s="911"/>
      <c r="I474" s="911"/>
      <c r="J474" s="915"/>
      <c r="K474" s="911"/>
      <c r="L474" s="915"/>
      <c r="M474" s="911"/>
      <c r="N474" s="915"/>
      <c r="O474" s="915"/>
      <c r="P474" s="915"/>
      <c r="Q474" s="915"/>
      <c r="R474" s="915"/>
      <c r="S474" s="915"/>
      <c r="T474" s="915"/>
      <c r="U474" s="915"/>
      <c r="V474" s="915"/>
      <c r="W474" s="915"/>
      <c r="X474" s="915"/>
      <c r="Y474" s="911"/>
      <c r="Z474" s="911"/>
      <c r="AA474" s="915"/>
      <c r="AB474" s="915"/>
      <c r="AC474" s="915"/>
      <c r="AD474" s="915"/>
      <c r="AE474" s="174"/>
      <c r="AF474" s="911"/>
      <c r="AG474" s="911"/>
      <c r="AH474" s="911"/>
      <c r="AI474" s="911"/>
      <c r="AJ474" s="911"/>
      <c r="AK474" s="915"/>
      <c r="AL474" s="915"/>
      <c r="AM474" s="915"/>
      <c r="AN474" s="917"/>
      <c r="AO474" s="1715"/>
      <c r="AP474" s="911"/>
      <c r="AQ474" s="911"/>
      <c r="AR474" s="911"/>
      <c r="AS474" s="911"/>
      <c r="AT474" s="911"/>
      <c r="AU474" s="915"/>
      <c r="AV474" s="915"/>
      <c r="AW474" s="915"/>
    </row>
    <row r="475">
      <c r="A475" s="1709"/>
      <c r="B475" s="915"/>
      <c r="C475" s="915"/>
      <c r="D475" s="915"/>
      <c r="E475" s="911"/>
      <c r="F475" s="911"/>
      <c r="G475" s="666"/>
      <c r="H475" s="911"/>
      <c r="I475" s="911"/>
      <c r="J475" s="915"/>
      <c r="K475" s="911"/>
      <c r="L475" s="915"/>
      <c r="M475" s="911"/>
      <c r="N475" s="915"/>
      <c r="O475" s="915"/>
      <c r="P475" s="915"/>
      <c r="Q475" s="915"/>
      <c r="R475" s="915"/>
      <c r="S475" s="915"/>
      <c r="T475" s="915"/>
      <c r="U475" s="915"/>
      <c r="V475" s="915"/>
      <c r="W475" s="915"/>
      <c r="X475" s="915"/>
      <c r="Y475" s="911"/>
      <c r="Z475" s="911"/>
      <c r="AA475" s="915"/>
      <c r="AB475" s="915"/>
      <c r="AC475" s="915"/>
      <c r="AD475" s="915"/>
      <c r="AE475" s="174"/>
      <c r="AF475" s="911"/>
      <c r="AG475" s="911"/>
      <c r="AH475" s="911"/>
      <c r="AI475" s="911"/>
      <c r="AJ475" s="911"/>
      <c r="AK475" s="915"/>
      <c r="AL475" s="915"/>
      <c r="AM475" s="915"/>
      <c r="AN475" s="917"/>
      <c r="AO475" s="1715"/>
      <c r="AP475" s="911"/>
      <c r="AQ475" s="911"/>
      <c r="AR475" s="911"/>
      <c r="AS475" s="911"/>
      <c r="AT475" s="911"/>
      <c r="AU475" s="915"/>
      <c r="AV475" s="915"/>
      <c r="AW475" s="915"/>
    </row>
    <row r="476">
      <c r="A476" s="1709"/>
      <c r="B476" s="915"/>
      <c r="C476" s="915"/>
      <c r="D476" s="915"/>
      <c r="E476" s="911"/>
      <c r="F476" s="911"/>
      <c r="G476" s="666"/>
      <c r="H476" s="911"/>
      <c r="I476" s="911"/>
      <c r="J476" s="915"/>
      <c r="K476" s="911"/>
      <c r="L476" s="915"/>
      <c r="M476" s="911"/>
      <c r="N476" s="915"/>
      <c r="O476" s="915"/>
      <c r="P476" s="915"/>
      <c r="Q476" s="915"/>
      <c r="R476" s="915"/>
      <c r="S476" s="915"/>
      <c r="T476" s="915"/>
      <c r="U476" s="915"/>
      <c r="V476" s="915"/>
      <c r="W476" s="915"/>
      <c r="X476" s="915"/>
      <c r="Y476" s="911"/>
      <c r="Z476" s="911"/>
      <c r="AA476" s="915"/>
      <c r="AB476" s="915"/>
      <c r="AC476" s="915"/>
      <c r="AD476" s="915"/>
      <c r="AE476" s="174"/>
      <c r="AF476" s="911"/>
      <c r="AG476" s="911"/>
      <c r="AH476" s="911"/>
      <c r="AI476" s="911"/>
      <c r="AJ476" s="911"/>
      <c r="AK476" s="915"/>
      <c r="AL476" s="915"/>
      <c r="AM476" s="915"/>
      <c r="AN476" s="917"/>
      <c r="AO476" s="1715"/>
      <c r="AP476" s="911"/>
      <c r="AQ476" s="911"/>
      <c r="AR476" s="911"/>
      <c r="AS476" s="911"/>
      <c r="AT476" s="911"/>
      <c r="AU476" s="915"/>
      <c r="AV476" s="915"/>
      <c r="AW476" s="915"/>
    </row>
    <row r="477">
      <c r="A477" s="1709"/>
      <c r="B477" s="915"/>
      <c r="C477" s="915"/>
      <c r="D477" s="915"/>
      <c r="E477" s="911"/>
      <c r="F477" s="911"/>
      <c r="G477" s="666"/>
      <c r="H477" s="911"/>
      <c r="I477" s="911"/>
      <c r="J477" s="915"/>
      <c r="K477" s="911"/>
      <c r="L477" s="915"/>
      <c r="M477" s="911"/>
      <c r="N477" s="915"/>
      <c r="O477" s="915"/>
      <c r="P477" s="915"/>
      <c r="Q477" s="915"/>
      <c r="R477" s="915"/>
      <c r="S477" s="915"/>
      <c r="T477" s="915"/>
      <c r="U477" s="915"/>
      <c r="V477" s="915"/>
      <c r="W477" s="915"/>
      <c r="X477" s="915"/>
      <c r="Y477" s="911"/>
      <c r="Z477" s="911"/>
      <c r="AA477" s="915"/>
      <c r="AB477" s="915"/>
      <c r="AC477" s="915"/>
      <c r="AD477" s="915"/>
      <c r="AE477" s="174"/>
      <c r="AF477" s="911"/>
      <c r="AG477" s="911"/>
      <c r="AH477" s="911"/>
      <c r="AI477" s="911"/>
      <c r="AJ477" s="911"/>
      <c r="AK477" s="915"/>
      <c r="AL477" s="915"/>
      <c r="AM477" s="915"/>
      <c r="AN477" s="917"/>
      <c r="AO477" s="1715"/>
      <c r="AP477" s="911"/>
      <c r="AQ477" s="911"/>
      <c r="AR477" s="911"/>
      <c r="AS477" s="911"/>
      <c r="AT477" s="911"/>
      <c r="AU477" s="915"/>
      <c r="AV477" s="915"/>
      <c r="AW477" s="915"/>
    </row>
    <row r="478">
      <c r="A478" s="1709"/>
      <c r="B478" s="915"/>
      <c r="C478" s="915"/>
      <c r="D478" s="915"/>
      <c r="E478" s="911"/>
      <c r="F478" s="911"/>
      <c r="G478" s="666"/>
      <c r="H478" s="911"/>
      <c r="I478" s="911"/>
      <c r="J478" s="915"/>
      <c r="K478" s="911"/>
      <c r="L478" s="915"/>
      <c r="M478" s="911"/>
      <c r="N478" s="915"/>
      <c r="O478" s="915"/>
      <c r="P478" s="915"/>
      <c r="Q478" s="915"/>
      <c r="R478" s="915"/>
      <c r="S478" s="915"/>
      <c r="T478" s="915"/>
      <c r="U478" s="915"/>
      <c r="V478" s="915"/>
      <c r="W478" s="915"/>
      <c r="X478" s="915"/>
      <c r="Y478" s="911"/>
      <c r="Z478" s="911"/>
      <c r="AA478" s="915"/>
      <c r="AB478" s="915"/>
      <c r="AC478" s="915"/>
      <c r="AD478" s="915"/>
      <c r="AE478" s="174"/>
      <c r="AF478" s="911"/>
      <c r="AG478" s="911"/>
      <c r="AH478" s="911"/>
      <c r="AI478" s="911"/>
      <c r="AJ478" s="911"/>
      <c r="AK478" s="915"/>
      <c r="AL478" s="915"/>
      <c r="AM478" s="915"/>
      <c r="AN478" s="917"/>
      <c r="AO478" s="1715"/>
      <c r="AP478" s="911"/>
      <c r="AQ478" s="911"/>
      <c r="AR478" s="911"/>
      <c r="AS478" s="911"/>
      <c r="AT478" s="911"/>
      <c r="AU478" s="915"/>
      <c r="AV478" s="915"/>
      <c r="AW478" s="915"/>
    </row>
    <row r="479">
      <c r="A479" s="1709"/>
      <c r="B479" s="915"/>
      <c r="C479" s="915"/>
      <c r="D479" s="915"/>
      <c r="E479" s="911"/>
      <c r="F479" s="911"/>
      <c r="G479" s="666"/>
      <c r="H479" s="911"/>
      <c r="I479" s="911"/>
      <c r="J479" s="915"/>
      <c r="K479" s="911"/>
      <c r="L479" s="915"/>
      <c r="M479" s="911"/>
      <c r="N479" s="915"/>
      <c r="O479" s="915"/>
      <c r="P479" s="915"/>
      <c r="Q479" s="915"/>
      <c r="R479" s="915"/>
      <c r="S479" s="915"/>
      <c r="T479" s="915"/>
      <c r="U479" s="915"/>
      <c r="V479" s="915"/>
      <c r="W479" s="915"/>
      <c r="X479" s="915"/>
      <c r="Y479" s="911"/>
      <c r="Z479" s="911"/>
      <c r="AA479" s="915"/>
      <c r="AB479" s="915"/>
      <c r="AC479" s="915"/>
      <c r="AD479" s="915"/>
      <c r="AE479" s="174"/>
      <c r="AF479" s="911"/>
      <c r="AG479" s="911"/>
      <c r="AH479" s="911"/>
      <c r="AI479" s="911"/>
      <c r="AJ479" s="911"/>
      <c r="AK479" s="915"/>
      <c r="AL479" s="915"/>
      <c r="AM479" s="915"/>
      <c r="AN479" s="917"/>
      <c r="AO479" s="1715"/>
      <c r="AP479" s="911"/>
      <c r="AQ479" s="911"/>
      <c r="AR479" s="911"/>
      <c r="AS479" s="911"/>
      <c r="AT479" s="911"/>
      <c r="AU479" s="915"/>
      <c r="AV479" s="915"/>
      <c r="AW479" s="915"/>
    </row>
    <row r="480">
      <c r="A480" s="1709"/>
      <c r="B480" s="915"/>
      <c r="C480" s="915"/>
      <c r="D480" s="915"/>
      <c r="E480" s="911"/>
      <c r="F480" s="911"/>
      <c r="G480" s="666"/>
      <c r="H480" s="911"/>
      <c r="I480" s="911"/>
      <c r="J480" s="915"/>
      <c r="K480" s="911"/>
      <c r="L480" s="915"/>
      <c r="M480" s="911"/>
      <c r="N480" s="915"/>
      <c r="O480" s="915"/>
      <c r="P480" s="915"/>
      <c r="Q480" s="915"/>
      <c r="R480" s="915"/>
      <c r="S480" s="915"/>
      <c r="T480" s="915"/>
      <c r="U480" s="915"/>
      <c r="V480" s="915"/>
      <c r="W480" s="915"/>
      <c r="X480" s="915"/>
      <c r="Y480" s="911"/>
      <c r="Z480" s="911"/>
      <c r="AA480" s="915"/>
      <c r="AB480" s="915"/>
      <c r="AC480" s="915"/>
      <c r="AD480" s="915"/>
      <c r="AE480" s="174"/>
      <c r="AF480" s="911"/>
      <c r="AG480" s="911"/>
      <c r="AH480" s="911"/>
      <c r="AI480" s="911"/>
      <c r="AJ480" s="911"/>
      <c r="AK480" s="915"/>
      <c r="AL480" s="915"/>
      <c r="AM480" s="915"/>
      <c r="AN480" s="917"/>
      <c r="AO480" s="1715"/>
      <c r="AP480" s="911"/>
      <c r="AQ480" s="911"/>
      <c r="AR480" s="911"/>
      <c r="AS480" s="911"/>
      <c r="AT480" s="911"/>
      <c r="AU480" s="915"/>
      <c r="AV480" s="915"/>
      <c r="AW480" s="915"/>
    </row>
    <row r="481">
      <c r="A481" s="1709"/>
      <c r="B481" s="915"/>
      <c r="C481" s="915"/>
      <c r="D481" s="915"/>
      <c r="E481" s="911"/>
      <c r="F481" s="911"/>
      <c r="G481" s="666"/>
      <c r="H481" s="911"/>
      <c r="I481" s="911"/>
      <c r="J481" s="915"/>
      <c r="K481" s="911"/>
      <c r="L481" s="915"/>
      <c r="M481" s="911"/>
      <c r="N481" s="915"/>
      <c r="O481" s="915"/>
      <c r="P481" s="915"/>
      <c r="Q481" s="915"/>
      <c r="R481" s="915"/>
      <c r="S481" s="915"/>
      <c r="T481" s="915"/>
      <c r="U481" s="915"/>
      <c r="V481" s="915"/>
      <c r="W481" s="915"/>
      <c r="X481" s="915"/>
      <c r="Y481" s="911"/>
      <c r="Z481" s="911"/>
      <c r="AA481" s="915"/>
      <c r="AB481" s="915"/>
      <c r="AC481" s="915"/>
      <c r="AD481" s="915"/>
      <c r="AE481" s="174"/>
      <c r="AF481" s="911"/>
      <c r="AG481" s="911"/>
      <c r="AH481" s="911"/>
      <c r="AI481" s="911"/>
      <c r="AJ481" s="911"/>
      <c r="AK481" s="915"/>
      <c r="AL481" s="915"/>
      <c r="AM481" s="915"/>
      <c r="AN481" s="917"/>
      <c r="AO481" s="1715"/>
      <c r="AP481" s="911"/>
      <c r="AQ481" s="911"/>
      <c r="AR481" s="911"/>
      <c r="AS481" s="911"/>
      <c r="AT481" s="911"/>
      <c r="AU481" s="915"/>
      <c r="AV481" s="915"/>
      <c r="AW481" s="915"/>
    </row>
    <row r="482">
      <c r="A482" s="1709"/>
      <c r="B482" s="915"/>
      <c r="C482" s="915"/>
      <c r="D482" s="915"/>
      <c r="E482" s="911"/>
      <c r="F482" s="911"/>
      <c r="G482" s="666"/>
      <c r="H482" s="911"/>
      <c r="I482" s="911"/>
      <c r="J482" s="915"/>
      <c r="K482" s="911"/>
      <c r="L482" s="915"/>
      <c r="M482" s="911"/>
      <c r="N482" s="915"/>
      <c r="O482" s="915"/>
      <c r="P482" s="915"/>
      <c r="Q482" s="915"/>
      <c r="R482" s="915"/>
      <c r="S482" s="915"/>
      <c r="T482" s="915"/>
      <c r="U482" s="915"/>
      <c r="V482" s="915"/>
      <c r="W482" s="915"/>
      <c r="X482" s="915"/>
      <c r="Y482" s="911"/>
      <c r="Z482" s="911"/>
      <c r="AA482" s="915"/>
      <c r="AB482" s="915"/>
      <c r="AC482" s="915"/>
      <c r="AD482" s="915"/>
      <c r="AE482" s="174"/>
      <c r="AF482" s="911"/>
      <c r="AG482" s="911"/>
      <c r="AH482" s="911"/>
      <c r="AI482" s="911"/>
      <c r="AJ482" s="911"/>
      <c r="AK482" s="915"/>
      <c r="AL482" s="915"/>
      <c r="AM482" s="915"/>
      <c r="AN482" s="917"/>
      <c r="AO482" s="1715"/>
      <c r="AP482" s="911"/>
      <c r="AQ482" s="911"/>
      <c r="AR482" s="911"/>
      <c r="AS482" s="911"/>
      <c r="AT482" s="911"/>
      <c r="AU482" s="915"/>
      <c r="AV482" s="915"/>
      <c r="AW482" s="915"/>
    </row>
    <row r="483">
      <c r="A483" s="1709"/>
      <c r="B483" s="915"/>
      <c r="C483" s="915"/>
      <c r="D483" s="915"/>
      <c r="E483" s="911"/>
      <c r="F483" s="911"/>
      <c r="G483" s="666"/>
      <c r="H483" s="911"/>
      <c r="I483" s="911"/>
      <c r="J483" s="915"/>
      <c r="K483" s="911"/>
      <c r="L483" s="915"/>
      <c r="M483" s="911"/>
      <c r="N483" s="915"/>
      <c r="O483" s="915"/>
      <c r="P483" s="915"/>
      <c r="Q483" s="915"/>
      <c r="R483" s="915"/>
      <c r="S483" s="915"/>
      <c r="T483" s="915"/>
      <c r="U483" s="915"/>
      <c r="V483" s="915"/>
      <c r="W483" s="915"/>
      <c r="X483" s="915"/>
      <c r="Y483" s="911"/>
      <c r="Z483" s="911"/>
      <c r="AA483" s="915"/>
      <c r="AB483" s="915"/>
      <c r="AC483" s="915"/>
      <c r="AD483" s="915"/>
      <c r="AE483" s="174"/>
      <c r="AF483" s="911"/>
      <c r="AG483" s="911"/>
      <c r="AH483" s="911"/>
      <c r="AI483" s="911"/>
      <c r="AJ483" s="911"/>
      <c r="AK483" s="915"/>
      <c r="AL483" s="915"/>
      <c r="AM483" s="915"/>
      <c r="AN483" s="917"/>
      <c r="AO483" s="1715"/>
      <c r="AP483" s="911"/>
      <c r="AQ483" s="911"/>
      <c r="AR483" s="911"/>
      <c r="AS483" s="911"/>
      <c r="AT483" s="911"/>
      <c r="AU483" s="915"/>
      <c r="AV483" s="915"/>
      <c r="AW483" s="915"/>
    </row>
    <row r="484">
      <c r="A484" s="1709"/>
      <c r="B484" s="915"/>
      <c r="C484" s="915"/>
      <c r="D484" s="915"/>
      <c r="E484" s="911"/>
      <c r="F484" s="911"/>
      <c r="G484" s="666"/>
      <c r="H484" s="911"/>
      <c r="I484" s="911"/>
      <c r="J484" s="915"/>
      <c r="K484" s="911"/>
      <c r="L484" s="915"/>
      <c r="M484" s="911"/>
      <c r="N484" s="915"/>
      <c r="O484" s="915"/>
      <c r="P484" s="915"/>
      <c r="Q484" s="915"/>
      <c r="R484" s="915"/>
      <c r="S484" s="915"/>
      <c r="T484" s="915"/>
      <c r="U484" s="915"/>
      <c r="V484" s="915"/>
      <c r="W484" s="915"/>
      <c r="X484" s="915"/>
      <c r="Y484" s="911"/>
      <c r="Z484" s="911"/>
      <c r="AA484" s="915"/>
      <c r="AB484" s="915"/>
      <c r="AC484" s="915"/>
      <c r="AD484" s="915"/>
      <c r="AE484" s="174"/>
      <c r="AF484" s="911"/>
      <c r="AG484" s="911"/>
      <c r="AH484" s="911"/>
      <c r="AI484" s="911"/>
      <c r="AJ484" s="911"/>
      <c r="AK484" s="915"/>
      <c r="AL484" s="915"/>
      <c r="AM484" s="915"/>
      <c r="AN484" s="917"/>
      <c r="AO484" s="1715"/>
      <c r="AP484" s="911"/>
      <c r="AQ484" s="911"/>
      <c r="AR484" s="911"/>
      <c r="AS484" s="911"/>
      <c r="AT484" s="911"/>
      <c r="AU484" s="915"/>
      <c r="AV484" s="915"/>
      <c r="AW484" s="915"/>
    </row>
    <row r="485">
      <c r="A485" s="1709"/>
      <c r="B485" s="915"/>
      <c r="C485" s="915"/>
      <c r="D485" s="915"/>
      <c r="E485" s="911"/>
      <c r="F485" s="911"/>
      <c r="G485" s="666"/>
      <c r="H485" s="911"/>
      <c r="I485" s="911"/>
      <c r="J485" s="915"/>
      <c r="K485" s="911"/>
      <c r="L485" s="915"/>
      <c r="M485" s="911"/>
      <c r="N485" s="915"/>
      <c r="O485" s="915"/>
      <c r="P485" s="915"/>
      <c r="Q485" s="915"/>
      <c r="R485" s="915"/>
      <c r="S485" s="915"/>
      <c r="T485" s="915"/>
      <c r="U485" s="915"/>
      <c r="V485" s="915"/>
      <c r="W485" s="915"/>
      <c r="X485" s="915"/>
      <c r="Y485" s="911"/>
      <c r="Z485" s="911"/>
      <c r="AA485" s="915"/>
      <c r="AB485" s="915"/>
      <c r="AC485" s="915"/>
      <c r="AD485" s="915"/>
      <c r="AE485" s="174"/>
      <c r="AF485" s="911"/>
      <c r="AG485" s="911"/>
      <c r="AH485" s="911"/>
      <c r="AI485" s="911"/>
      <c r="AJ485" s="911"/>
      <c r="AK485" s="915"/>
      <c r="AL485" s="915"/>
      <c r="AM485" s="915"/>
      <c r="AN485" s="917"/>
      <c r="AO485" s="1715"/>
      <c r="AP485" s="911"/>
      <c r="AQ485" s="911"/>
      <c r="AR485" s="911"/>
      <c r="AS485" s="911"/>
      <c r="AT485" s="911"/>
      <c r="AU485" s="915"/>
      <c r="AV485" s="915"/>
      <c r="AW485" s="915"/>
    </row>
    <row r="486">
      <c r="A486" s="1709"/>
      <c r="B486" s="915"/>
      <c r="C486" s="915"/>
      <c r="D486" s="915"/>
      <c r="E486" s="911"/>
      <c r="F486" s="911"/>
      <c r="G486" s="666"/>
      <c r="H486" s="911"/>
      <c r="I486" s="911"/>
      <c r="J486" s="915"/>
      <c r="K486" s="911"/>
      <c r="L486" s="915"/>
      <c r="M486" s="911"/>
      <c r="N486" s="915"/>
      <c r="O486" s="915"/>
      <c r="P486" s="915"/>
      <c r="Q486" s="915"/>
      <c r="R486" s="915"/>
      <c r="S486" s="915"/>
      <c r="T486" s="915"/>
      <c r="U486" s="915"/>
      <c r="V486" s="915"/>
      <c r="W486" s="915"/>
      <c r="X486" s="915"/>
      <c r="Y486" s="911"/>
      <c r="Z486" s="911"/>
      <c r="AA486" s="915"/>
      <c r="AB486" s="915"/>
      <c r="AC486" s="915"/>
      <c r="AD486" s="915"/>
      <c r="AE486" s="174"/>
      <c r="AF486" s="911"/>
      <c r="AG486" s="911"/>
      <c r="AH486" s="911"/>
      <c r="AI486" s="911"/>
      <c r="AJ486" s="911"/>
      <c r="AK486" s="915"/>
      <c r="AL486" s="915"/>
      <c r="AM486" s="915"/>
      <c r="AN486" s="917"/>
      <c r="AO486" s="1715"/>
      <c r="AP486" s="911"/>
      <c r="AQ486" s="911"/>
      <c r="AR486" s="911"/>
      <c r="AS486" s="911"/>
      <c r="AT486" s="911"/>
      <c r="AU486" s="915"/>
      <c r="AV486" s="915"/>
      <c r="AW486" s="915"/>
    </row>
    <row r="487">
      <c r="A487" s="1709"/>
      <c r="B487" s="915"/>
      <c r="C487" s="915"/>
      <c r="D487" s="915"/>
      <c r="E487" s="911"/>
      <c r="F487" s="911"/>
      <c r="G487" s="666"/>
      <c r="H487" s="911"/>
      <c r="I487" s="911"/>
      <c r="J487" s="915"/>
      <c r="K487" s="911"/>
      <c r="L487" s="915"/>
      <c r="M487" s="911"/>
      <c r="N487" s="915"/>
      <c r="O487" s="915"/>
      <c r="P487" s="915"/>
      <c r="Q487" s="915"/>
      <c r="R487" s="915"/>
      <c r="S487" s="915"/>
      <c r="T487" s="915"/>
      <c r="U487" s="915"/>
      <c r="V487" s="915"/>
      <c r="W487" s="915"/>
      <c r="X487" s="915"/>
      <c r="Y487" s="911"/>
      <c r="Z487" s="911"/>
      <c r="AA487" s="915"/>
      <c r="AB487" s="915"/>
      <c r="AC487" s="915"/>
      <c r="AD487" s="915"/>
      <c r="AE487" s="174"/>
      <c r="AF487" s="911"/>
      <c r="AG487" s="911"/>
      <c r="AH487" s="911"/>
      <c r="AI487" s="911"/>
      <c r="AJ487" s="911"/>
      <c r="AK487" s="915"/>
      <c r="AL487" s="915"/>
      <c r="AM487" s="915"/>
      <c r="AN487" s="917"/>
      <c r="AO487" s="1715"/>
      <c r="AP487" s="911"/>
      <c r="AQ487" s="911"/>
      <c r="AR487" s="911"/>
      <c r="AS487" s="911"/>
      <c r="AT487" s="911"/>
      <c r="AU487" s="915"/>
      <c r="AV487" s="915"/>
      <c r="AW487" s="915"/>
    </row>
    <row r="488">
      <c r="A488" s="1709"/>
      <c r="B488" s="915"/>
      <c r="C488" s="915"/>
      <c r="D488" s="915"/>
      <c r="E488" s="911"/>
      <c r="F488" s="911"/>
      <c r="G488" s="666"/>
      <c r="H488" s="911"/>
      <c r="I488" s="911"/>
      <c r="J488" s="915"/>
      <c r="K488" s="911"/>
      <c r="L488" s="915"/>
      <c r="M488" s="911"/>
      <c r="N488" s="915"/>
      <c r="O488" s="915"/>
      <c r="P488" s="915"/>
      <c r="Q488" s="915"/>
      <c r="R488" s="915"/>
      <c r="S488" s="915"/>
      <c r="T488" s="915"/>
      <c r="U488" s="915"/>
      <c r="V488" s="915"/>
      <c r="W488" s="915"/>
      <c r="X488" s="915"/>
      <c r="Y488" s="911"/>
      <c r="Z488" s="911"/>
      <c r="AA488" s="915"/>
      <c r="AB488" s="915"/>
      <c r="AC488" s="915"/>
      <c r="AD488" s="915"/>
      <c r="AE488" s="174"/>
      <c r="AF488" s="911"/>
      <c r="AG488" s="911"/>
      <c r="AH488" s="911"/>
      <c r="AI488" s="911"/>
      <c r="AJ488" s="911"/>
      <c r="AK488" s="915"/>
      <c r="AL488" s="915"/>
      <c r="AM488" s="915"/>
      <c r="AN488" s="917"/>
      <c r="AO488" s="1715"/>
      <c r="AP488" s="911"/>
      <c r="AQ488" s="911"/>
      <c r="AR488" s="911"/>
      <c r="AS488" s="911"/>
      <c r="AT488" s="911"/>
      <c r="AU488" s="915"/>
      <c r="AV488" s="915"/>
      <c r="AW488" s="915"/>
    </row>
    <row r="489">
      <c r="A489" s="1709"/>
      <c r="B489" s="915"/>
      <c r="C489" s="915"/>
      <c r="D489" s="915"/>
      <c r="E489" s="911"/>
      <c r="F489" s="911"/>
      <c r="G489" s="666"/>
      <c r="H489" s="911"/>
      <c r="I489" s="911"/>
      <c r="J489" s="915"/>
      <c r="K489" s="911"/>
      <c r="L489" s="915"/>
      <c r="M489" s="911"/>
      <c r="N489" s="915"/>
      <c r="O489" s="915"/>
      <c r="P489" s="915"/>
      <c r="Q489" s="915"/>
      <c r="R489" s="915"/>
      <c r="S489" s="915"/>
      <c r="T489" s="915"/>
      <c r="U489" s="915"/>
      <c r="V489" s="915"/>
      <c r="W489" s="915"/>
      <c r="X489" s="915"/>
      <c r="Y489" s="911"/>
      <c r="Z489" s="911"/>
      <c r="AA489" s="915"/>
      <c r="AB489" s="915"/>
      <c r="AC489" s="915"/>
      <c r="AD489" s="915"/>
      <c r="AE489" s="174"/>
      <c r="AF489" s="911"/>
      <c r="AG489" s="911"/>
      <c r="AH489" s="911"/>
      <c r="AI489" s="911"/>
      <c r="AJ489" s="911"/>
      <c r="AK489" s="915"/>
      <c r="AL489" s="915"/>
      <c r="AM489" s="915"/>
      <c r="AN489" s="917"/>
      <c r="AO489" s="1715"/>
      <c r="AP489" s="911"/>
      <c r="AQ489" s="911"/>
      <c r="AR489" s="911"/>
      <c r="AS489" s="911"/>
      <c r="AT489" s="911"/>
      <c r="AU489" s="915"/>
      <c r="AV489" s="915"/>
      <c r="AW489" s="915"/>
    </row>
    <row r="490">
      <c r="A490" s="1709"/>
      <c r="B490" s="915"/>
      <c r="C490" s="915"/>
      <c r="D490" s="915"/>
      <c r="E490" s="911"/>
      <c r="F490" s="911"/>
      <c r="G490" s="666"/>
      <c r="H490" s="911"/>
      <c r="I490" s="911"/>
      <c r="J490" s="915"/>
      <c r="K490" s="911"/>
      <c r="L490" s="915"/>
      <c r="M490" s="911"/>
      <c r="N490" s="915"/>
      <c r="O490" s="915"/>
      <c r="P490" s="915"/>
      <c r="Q490" s="915"/>
      <c r="R490" s="915"/>
      <c r="S490" s="915"/>
      <c r="T490" s="915"/>
      <c r="U490" s="915"/>
      <c r="V490" s="915"/>
      <c r="W490" s="915"/>
      <c r="X490" s="915"/>
      <c r="Y490" s="911"/>
      <c r="Z490" s="911"/>
      <c r="AA490" s="915"/>
      <c r="AB490" s="915"/>
      <c r="AC490" s="915"/>
      <c r="AD490" s="915"/>
      <c r="AE490" s="174"/>
      <c r="AF490" s="911"/>
      <c r="AG490" s="911"/>
      <c r="AH490" s="911"/>
      <c r="AI490" s="911"/>
      <c r="AJ490" s="911"/>
      <c r="AK490" s="915"/>
      <c r="AL490" s="915"/>
      <c r="AM490" s="915"/>
      <c r="AN490" s="917"/>
      <c r="AO490" s="1715"/>
      <c r="AP490" s="911"/>
      <c r="AQ490" s="911"/>
      <c r="AR490" s="911"/>
      <c r="AS490" s="911"/>
      <c r="AT490" s="911"/>
      <c r="AU490" s="915"/>
      <c r="AV490" s="915"/>
      <c r="AW490" s="915"/>
    </row>
    <row r="491">
      <c r="A491" s="1709"/>
      <c r="B491" s="915"/>
      <c r="C491" s="915"/>
      <c r="D491" s="915"/>
      <c r="E491" s="911"/>
      <c r="F491" s="911"/>
      <c r="G491" s="666"/>
      <c r="H491" s="911"/>
      <c r="I491" s="911"/>
      <c r="J491" s="915"/>
      <c r="K491" s="911"/>
      <c r="L491" s="915"/>
      <c r="M491" s="911"/>
      <c r="N491" s="915"/>
      <c r="O491" s="915"/>
      <c r="P491" s="915"/>
      <c r="Q491" s="915"/>
      <c r="R491" s="915"/>
      <c r="S491" s="915"/>
      <c r="T491" s="915"/>
      <c r="U491" s="915"/>
      <c r="V491" s="915"/>
      <c r="W491" s="915"/>
      <c r="X491" s="915"/>
      <c r="Y491" s="911"/>
      <c r="Z491" s="911"/>
      <c r="AA491" s="915"/>
      <c r="AB491" s="915"/>
      <c r="AC491" s="915"/>
      <c r="AD491" s="915"/>
      <c r="AE491" s="174"/>
      <c r="AF491" s="911"/>
      <c r="AG491" s="911"/>
      <c r="AH491" s="911"/>
      <c r="AI491" s="911"/>
      <c r="AJ491" s="911"/>
      <c r="AK491" s="915"/>
      <c r="AL491" s="915"/>
      <c r="AM491" s="915"/>
      <c r="AN491" s="917"/>
      <c r="AO491" s="1715"/>
      <c r="AP491" s="911"/>
      <c r="AQ491" s="911"/>
      <c r="AR491" s="911"/>
      <c r="AS491" s="911"/>
      <c r="AT491" s="911"/>
      <c r="AU491" s="915"/>
      <c r="AV491" s="915"/>
      <c r="AW491" s="915"/>
    </row>
    <row r="492">
      <c r="A492" s="1709"/>
      <c r="B492" s="915"/>
      <c r="C492" s="915"/>
      <c r="D492" s="915"/>
      <c r="E492" s="911"/>
      <c r="F492" s="911"/>
      <c r="G492" s="666"/>
      <c r="H492" s="911"/>
      <c r="I492" s="911"/>
      <c r="J492" s="915"/>
      <c r="K492" s="911"/>
      <c r="L492" s="915"/>
      <c r="M492" s="911"/>
      <c r="N492" s="915"/>
      <c r="O492" s="915"/>
      <c r="P492" s="915"/>
      <c r="Q492" s="915"/>
      <c r="R492" s="915"/>
      <c r="S492" s="915"/>
      <c r="T492" s="915"/>
      <c r="U492" s="915"/>
      <c r="V492" s="915"/>
      <c r="W492" s="915"/>
      <c r="X492" s="915"/>
      <c r="Y492" s="911"/>
      <c r="Z492" s="911"/>
      <c r="AA492" s="915"/>
      <c r="AB492" s="915"/>
      <c r="AC492" s="915"/>
      <c r="AD492" s="915"/>
      <c r="AE492" s="174"/>
      <c r="AF492" s="911"/>
      <c r="AG492" s="911"/>
      <c r="AH492" s="911"/>
      <c r="AI492" s="911"/>
      <c r="AJ492" s="911"/>
      <c r="AK492" s="915"/>
      <c r="AL492" s="915"/>
      <c r="AM492" s="915"/>
      <c r="AN492" s="917"/>
      <c r="AO492" s="1715"/>
      <c r="AP492" s="911"/>
      <c r="AQ492" s="911"/>
      <c r="AR492" s="911"/>
      <c r="AS492" s="911"/>
      <c r="AT492" s="911"/>
      <c r="AU492" s="915"/>
      <c r="AV492" s="915"/>
      <c r="AW492" s="915"/>
    </row>
    <row r="493">
      <c r="A493" s="1709"/>
      <c r="B493" s="915"/>
      <c r="C493" s="915"/>
      <c r="D493" s="915"/>
      <c r="E493" s="911"/>
      <c r="F493" s="911"/>
      <c r="G493" s="666"/>
      <c r="H493" s="911"/>
      <c r="I493" s="911"/>
      <c r="J493" s="915"/>
      <c r="K493" s="911"/>
      <c r="L493" s="915"/>
      <c r="M493" s="911"/>
      <c r="N493" s="915"/>
      <c r="O493" s="915"/>
      <c r="P493" s="915"/>
      <c r="Q493" s="915"/>
      <c r="R493" s="915"/>
      <c r="S493" s="915"/>
      <c r="T493" s="915"/>
      <c r="U493" s="915"/>
      <c r="V493" s="915"/>
      <c r="W493" s="915"/>
      <c r="X493" s="915"/>
      <c r="Y493" s="911"/>
      <c r="Z493" s="911"/>
      <c r="AA493" s="915"/>
      <c r="AB493" s="915"/>
      <c r="AC493" s="915"/>
      <c r="AD493" s="915"/>
      <c r="AE493" s="174"/>
      <c r="AF493" s="911"/>
      <c r="AG493" s="911"/>
      <c r="AH493" s="911"/>
      <c r="AI493" s="911"/>
      <c r="AJ493" s="911"/>
      <c r="AK493" s="915"/>
      <c r="AL493" s="915"/>
      <c r="AM493" s="915"/>
      <c r="AN493" s="917"/>
      <c r="AO493" s="1715"/>
      <c r="AP493" s="911"/>
      <c r="AQ493" s="911"/>
      <c r="AR493" s="911"/>
      <c r="AS493" s="911"/>
      <c r="AT493" s="911"/>
      <c r="AU493" s="915"/>
      <c r="AV493" s="915"/>
      <c r="AW493" s="915"/>
    </row>
    <row r="494">
      <c r="A494" s="1709"/>
      <c r="B494" s="915"/>
      <c r="C494" s="915"/>
      <c r="D494" s="915"/>
      <c r="E494" s="911"/>
      <c r="F494" s="911"/>
      <c r="G494" s="666"/>
      <c r="H494" s="911"/>
      <c r="I494" s="911"/>
      <c r="J494" s="915"/>
      <c r="K494" s="911"/>
      <c r="L494" s="915"/>
      <c r="M494" s="911"/>
      <c r="N494" s="915"/>
      <c r="O494" s="915"/>
      <c r="P494" s="915"/>
      <c r="Q494" s="915"/>
      <c r="R494" s="915"/>
      <c r="S494" s="915"/>
      <c r="T494" s="915"/>
      <c r="U494" s="915"/>
      <c r="V494" s="915"/>
      <c r="W494" s="915"/>
      <c r="X494" s="915"/>
      <c r="Y494" s="911"/>
      <c r="Z494" s="911"/>
      <c r="AA494" s="915"/>
      <c r="AB494" s="915"/>
      <c r="AC494" s="915"/>
      <c r="AD494" s="915"/>
      <c r="AE494" s="174"/>
      <c r="AF494" s="911"/>
      <c r="AG494" s="911"/>
      <c r="AH494" s="911"/>
      <c r="AI494" s="911"/>
      <c r="AJ494" s="911"/>
      <c r="AK494" s="915"/>
      <c r="AL494" s="915"/>
      <c r="AM494" s="915"/>
      <c r="AN494" s="917"/>
      <c r="AO494" s="1715"/>
      <c r="AP494" s="911"/>
      <c r="AQ494" s="911"/>
      <c r="AR494" s="911"/>
      <c r="AS494" s="911"/>
      <c r="AT494" s="911"/>
      <c r="AU494" s="915"/>
      <c r="AV494" s="915"/>
      <c r="AW494" s="915"/>
    </row>
    <row r="495">
      <c r="A495" s="1709"/>
      <c r="B495" s="915"/>
      <c r="C495" s="915"/>
      <c r="D495" s="915"/>
      <c r="E495" s="911"/>
      <c r="F495" s="911"/>
      <c r="G495" s="666"/>
      <c r="H495" s="911"/>
      <c r="I495" s="911"/>
      <c r="J495" s="915"/>
      <c r="K495" s="911"/>
      <c r="L495" s="915"/>
      <c r="M495" s="911"/>
      <c r="N495" s="915"/>
      <c r="O495" s="915"/>
      <c r="P495" s="915"/>
      <c r="Q495" s="915"/>
      <c r="R495" s="915"/>
      <c r="S495" s="915"/>
      <c r="T495" s="915"/>
      <c r="U495" s="915"/>
      <c r="V495" s="915"/>
      <c r="W495" s="915"/>
      <c r="X495" s="915"/>
      <c r="Y495" s="911"/>
      <c r="Z495" s="911"/>
      <c r="AA495" s="915"/>
      <c r="AB495" s="915"/>
      <c r="AC495" s="915"/>
      <c r="AD495" s="915"/>
      <c r="AE495" s="174"/>
      <c r="AF495" s="911"/>
      <c r="AG495" s="911"/>
      <c r="AH495" s="911"/>
      <c r="AI495" s="911"/>
      <c r="AJ495" s="911"/>
      <c r="AK495" s="915"/>
      <c r="AL495" s="915"/>
      <c r="AM495" s="915"/>
      <c r="AN495" s="917"/>
      <c r="AO495" s="1715"/>
      <c r="AP495" s="911"/>
      <c r="AQ495" s="911"/>
      <c r="AR495" s="911"/>
      <c r="AS495" s="911"/>
      <c r="AT495" s="911"/>
      <c r="AU495" s="915"/>
      <c r="AV495" s="915"/>
      <c r="AW495" s="915"/>
    </row>
    <row r="496">
      <c r="A496" s="1709"/>
      <c r="B496" s="915"/>
      <c r="C496" s="915"/>
      <c r="D496" s="915"/>
      <c r="E496" s="911"/>
      <c r="F496" s="911"/>
      <c r="G496" s="666"/>
      <c r="H496" s="911"/>
      <c r="I496" s="911"/>
      <c r="J496" s="915"/>
      <c r="K496" s="911"/>
      <c r="L496" s="915"/>
      <c r="M496" s="911"/>
      <c r="N496" s="915"/>
      <c r="O496" s="915"/>
      <c r="P496" s="915"/>
      <c r="Q496" s="915"/>
      <c r="R496" s="915"/>
      <c r="S496" s="915"/>
      <c r="T496" s="915"/>
      <c r="U496" s="915"/>
      <c r="V496" s="915"/>
      <c r="W496" s="915"/>
      <c r="X496" s="915"/>
      <c r="Y496" s="911"/>
      <c r="Z496" s="911"/>
      <c r="AA496" s="915"/>
      <c r="AB496" s="915"/>
      <c r="AC496" s="915"/>
      <c r="AD496" s="915"/>
      <c r="AE496" s="174"/>
      <c r="AF496" s="911"/>
      <c r="AG496" s="911"/>
      <c r="AH496" s="911"/>
      <c r="AI496" s="911"/>
      <c r="AJ496" s="911"/>
      <c r="AK496" s="915"/>
      <c r="AL496" s="915"/>
      <c r="AM496" s="915"/>
      <c r="AN496" s="917"/>
      <c r="AO496" s="1715"/>
      <c r="AP496" s="911"/>
      <c r="AQ496" s="911"/>
      <c r="AR496" s="911"/>
      <c r="AS496" s="911"/>
      <c r="AT496" s="911"/>
      <c r="AU496" s="915"/>
      <c r="AV496" s="915"/>
      <c r="AW496" s="915"/>
    </row>
    <row r="497">
      <c r="A497" s="1709"/>
      <c r="B497" s="915"/>
      <c r="C497" s="915"/>
      <c r="D497" s="915"/>
      <c r="E497" s="911"/>
      <c r="F497" s="911"/>
      <c r="G497" s="666"/>
      <c r="H497" s="911"/>
      <c r="I497" s="911"/>
      <c r="J497" s="915"/>
      <c r="K497" s="911"/>
      <c r="L497" s="915"/>
      <c r="M497" s="911"/>
      <c r="N497" s="915"/>
      <c r="O497" s="915"/>
      <c r="P497" s="915"/>
      <c r="Q497" s="915"/>
      <c r="R497" s="915"/>
      <c r="S497" s="915"/>
      <c r="T497" s="915"/>
      <c r="U497" s="915"/>
      <c r="V497" s="915"/>
      <c r="W497" s="915"/>
      <c r="X497" s="915"/>
      <c r="Y497" s="911"/>
      <c r="Z497" s="911"/>
      <c r="AA497" s="915"/>
      <c r="AB497" s="915"/>
      <c r="AC497" s="915"/>
      <c r="AD497" s="915"/>
      <c r="AE497" s="174"/>
      <c r="AF497" s="911"/>
      <c r="AG497" s="911"/>
      <c r="AH497" s="911"/>
      <c r="AI497" s="911"/>
      <c r="AJ497" s="911"/>
      <c r="AK497" s="915"/>
      <c r="AL497" s="915"/>
      <c r="AM497" s="915"/>
      <c r="AN497" s="917"/>
      <c r="AO497" s="1715"/>
      <c r="AP497" s="911"/>
      <c r="AQ497" s="911"/>
      <c r="AR497" s="911"/>
      <c r="AS497" s="911"/>
      <c r="AT497" s="911"/>
      <c r="AU497" s="915"/>
      <c r="AV497" s="915"/>
      <c r="AW497" s="915"/>
    </row>
    <row r="498">
      <c r="A498" s="1709"/>
      <c r="B498" s="915"/>
      <c r="C498" s="915"/>
      <c r="D498" s="915"/>
      <c r="E498" s="911"/>
      <c r="F498" s="911"/>
      <c r="G498" s="666"/>
      <c r="H498" s="911"/>
      <c r="I498" s="911"/>
      <c r="J498" s="915"/>
      <c r="K498" s="911"/>
      <c r="L498" s="915"/>
      <c r="M498" s="911"/>
      <c r="N498" s="915"/>
      <c r="O498" s="915"/>
      <c r="P498" s="915"/>
      <c r="Q498" s="915"/>
      <c r="R498" s="915"/>
      <c r="S498" s="915"/>
      <c r="T498" s="915"/>
      <c r="U498" s="915"/>
      <c r="V498" s="915"/>
      <c r="W498" s="915"/>
      <c r="X498" s="915"/>
      <c r="Y498" s="911"/>
      <c r="Z498" s="911"/>
      <c r="AA498" s="915"/>
      <c r="AB498" s="915"/>
      <c r="AC498" s="915"/>
      <c r="AD498" s="915"/>
      <c r="AE498" s="174"/>
      <c r="AF498" s="911"/>
      <c r="AG498" s="911"/>
      <c r="AH498" s="911"/>
      <c r="AI498" s="911"/>
      <c r="AJ498" s="911"/>
      <c r="AK498" s="915"/>
      <c r="AL498" s="915"/>
      <c r="AM498" s="915"/>
      <c r="AN498" s="917"/>
      <c r="AO498" s="1715"/>
      <c r="AP498" s="911"/>
      <c r="AQ498" s="911"/>
      <c r="AR498" s="911"/>
      <c r="AS498" s="911"/>
      <c r="AT498" s="911"/>
      <c r="AU498" s="915"/>
      <c r="AV498" s="915"/>
      <c r="AW498" s="915"/>
    </row>
    <row r="499">
      <c r="A499" s="1709"/>
      <c r="B499" s="915"/>
      <c r="C499" s="915"/>
      <c r="D499" s="915"/>
      <c r="E499" s="911"/>
      <c r="F499" s="911"/>
      <c r="G499" s="666"/>
      <c r="H499" s="911"/>
      <c r="I499" s="911"/>
      <c r="J499" s="915"/>
      <c r="K499" s="911"/>
      <c r="L499" s="915"/>
      <c r="M499" s="911"/>
      <c r="N499" s="915"/>
      <c r="O499" s="915"/>
      <c r="P499" s="915"/>
      <c r="Q499" s="915"/>
      <c r="R499" s="915"/>
      <c r="S499" s="915"/>
      <c r="T499" s="915"/>
      <c r="U499" s="915"/>
      <c r="V499" s="915"/>
      <c r="W499" s="915"/>
      <c r="X499" s="915"/>
      <c r="Y499" s="911"/>
      <c r="Z499" s="911"/>
      <c r="AA499" s="915"/>
      <c r="AB499" s="915"/>
      <c r="AC499" s="915"/>
      <c r="AD499" s="915"/>
      <c r="AE499" s="174"/>
      <c r="AF499" s="911"/>
      <c r="AG499" s="911"/>
      <c r="AH499" s="911"/>
      <c r="AI499" s="911"/>
      <c r="AJ499" s="911"/>
      <c r="AK499" s="915"/>
      <c r="AL499" s="915"/>
      <c r="AM499" s="915"/>
      <c r="AN499" s="917"/>
      <c r="AO499" s="1715"/>
      <c r="AP499" s="911"/>
      <c r="AQ499" s="911"/>
      <c r="AR499" s="911"/>
      <c r="AS499" s="911"/>
      <c r="AT499" s="911"/>
      <c r="AU499" s="915"/>
      <c r="AV499" s="915"/>
      <c r="AW499" s="915"/>
    </row>
    <row r="500">
      <c r="A500" s="1709"/>
      <c r="B500" s="915"/>
      <c r="C500" s="915"/>
      <c r="D500" s="915"/>
      <c r="E500" s="911"/>
      <c r="F500" s="911"/>
      <c r="G500" s="666"/>
      <c r="H500" s="911"/>
      <c r="I500" s="911"/>
      <c r="J500" s="915"/>
      <c r="K500" s="911"/>
      <c r="L500" s="915"/>
      <c r="M500" s="911"/>
      <c r="N500" s="915"/>
      <c r="O500" s="915"/>
      <c r="P500" s="915"/>
      <c r="Q500" s="915"/>
      <c r="R500" s="915"/>
      <c r="S500" s="915"/>
      <c r="T500" s="915"/>
      <c r="U500" s="915"/>
      <c r="V500" s="915"/>
      <c r="W500" s="915"/>
      <c r="X500" s="915"/>
      <c r="Y500" s="911"/>
      <c r="Z500" s="911"/>
      <c r="AA500" s="915"/>
      <c r="AB500" s="915"/>
      <c r="AC500" s="915"/>
      <c r="AD500" s="915"/>
      <c r="AE500" s="174"/>
      <c r="AF500" s="911"/>
      <c r="AG500" s="911"/>
      <c r="AH500" s="911"/>
      <c r="AI500" s="911"/>
      <c r="AJ500" s="911"/>
      <c r="AK500" s="915"/>
      <c r="AL500" s="915"/>
      <c r="AM500" s="915"/>
      <c r="AN500" s="917"/>
      <c r="AO500" s="1715"/>
      <c r="AP500" s="911"/>
      <c r="AQ500" s="911"/>
      <c r="AR500" s="911"/>
      <c r="AS500" s="911"/>
      <c r="AT500" s="911"/>
      <c r="AU500" s="915"/>
      <c r="AV500" s="915"/>
      <c r="AW500" s="915"/>
    </row>
    <row r="501">
      <c r="A501" s="1709"/>
      <c r="B501" s="915"/>
      <c r="C501" s="915"/>
      <c r="D501" s="915"/>
      <c r="E501" s="911"/>
      <c r="F501" s="911"/>
      <c r="G501" s="666"/>
      <c r="H501" s="911"/>
      <c r="I501" s="911"/>
      <c r="J501" s="915"/>
      <c r="K501" s="911"/>
      <c r="L501" s="915"/>
      <c r="M501" s="911"/>
      <c r="N501" s="915"/>
      <c r="O501" s="915"/>
      <c r="P501" s="915"/>
      <c r="Q501" s="915"/>
      <c r="R501" s="915"/>
      <c r="S501" s="915"/>
      <c r="T501" s="915"/>
      <c r="U501" s="915"/>
      <c r="V501" s="915"/>
      <c r="W501" s="915"/>
      <c r="X501" s="915"/>
      <c r="Y501" s="911"/>
      <c r="Z501" s="911"/>
      <c r="AA501" s="915"/>
      <c r="AB501" s="915"/>
      <c r="AC501" s="915"/>
      <c r="AD501" s="915"/>
      <c r="AE501" s="174"/>
      <c r="AF501" s="911"/>
      <c r="AG501" s="911"/>
      <c r="AH501" s="911"/>
      <c r="AI501" s="911"/>
      <c r="AJ501" s="911"/>
      <c r="AK501" s="915"/>
      <c r="AL501" s="915"/>
      <c r="AM501" s="915"/>
      <c r="AN501" s="917"/>
      <c r="AO501" s="1715"/>
      <c r="AP501" s="911"/>
      <c r="AQ501" s="911"/>
      <c r="AR501" s="911"/>
      <c r="AS501" s="911"/>
      <c r="AT501" s="911"/>
      <c r="AU501" s="915"/>
      <c r="AV501" s="915"/>
      <c r="AW501" s="915"/>
    </row>
    <row r="502">
      <c r="A502" s="1709"/>
      <c r="B502" s="915"/>
      <c r="C502" s="915"/>
      <c r="D502" s="915"/>
      <c r="E502" s="911"/>
      <c r="F502" s="911"/>
      <c r="G502" s="666"/>
      <c r="H502" s="911"/>
      <c r="I502" s="911"/>
      <c r="J502" s="915"/>
      <c r="K502" s="911"/>
      <c r="L502" s="915"/>
      <c r="M502" s="911"/>
      <c r="N502" s="915"/>
      <c r="O502" s="915"/>
      <c r="P502" s="915"/>
      <c r="Q502" s="915"/>
      <c r="R502" s="915"/>
      <c r="S502" s="915"/>
      <c r="T502" s="915"/>
      <c r="U502" s="915"/>
      <c r="V502" s="915"/>
      <c r="W502" s="915"/>
      <c r="X502" s="915"/>
      <c r="Y502" s="911"/>
      <c r="Z502" s="911"/>
      <c r="AA502" s="915"/>
      <c r="AB502" s="915"/>
      <c r="AC502" s="915"/>
      <c r="AD502" s="915"/>
      <c r="AE502" s="174"/>
      <c r="AF502" s="911"/>
      <c r="AG502" s="911"/>
      <c r="AH502" s="911"/>
      <c r="AI502" s="911"/>
      <c r="AJ502" s="911"/>
      <c r="AK502" s="915"/>
      <c r="AL502" s="915"/>
      <c r="AM502" s="915"/>
      <c r="AN502" s="917"/>
      <c r="AO502" s="1715"/>
      <c r="AP502" s="911"/>
      <c r="AQ502" s="911"/>
      <c r="AR502" s="911"/>
      <c r="AS502" s="911"/>
      <c r="AT502" s="911"/>
      <c r="AU502" s="915"/>
      <c r="AV502" s="915"/>
      <c r="AW502" s="915"/>
    </row>
    <row r="503">
      <c r="A503" s="1709"/>
      <c r="B503" s="915"/>
      <c r="C503" s="915"/>
      <c r="D503" s="915"/>
      <c r="E503" s="911"/>
      <c r="F503" s="911"/>
      <c r="G503" s="666"/>
      <c r="H503" s="911"/>
      <c r="I503" s="911"/>
      <c r="J503" s="915"/>
      <c r="K503" s="911"/>
      <c r="L503" s="915"/>
      <c r="M503" s="911"/>
      <c r="N503" s="915"/>
      <c r="O503" s="915"/>
      <c r="P503" s="915"/>
      <c r="Q503" s="915"/>
      <c r="R503" s="915"/>
      <c r="S503" s="915"/>
      <c r="T503" s="915"/>
      <c r="U503" s="915"/>
      <c r="V503" s="915"/>
      <c r="W503" s="915"/>
      <c r="X503" s="915"/>
      <c r="Y503" s="911"/>
      <c r="Z503" s="911"/>
      <c r="AA503" s="915"/>
      <c r="AB503" s="915"/>
      <c r="AC503" s="915"/>
      <c r="AD503" s="915"/>
      <c r="AE503" s="174"/>
      <c r="AF503" s="911"/>
      <c r="AG503" s="911"/>
      <c r="AH503" s="911"/>
      <c r="AI503" s="911"/>
      <c r="AJ503" s="911"/>
      <c r="AK503" s="915"/>
      <c r="AL503" s="915"/>
      <c r="AM503" s="915"/>
      <c r="AN503" s="917"/>
      <c r="AO503" s="1715"/>
      <c r="AP503" s="911"/>
      <c r="AQ503" s="911"/>
      <c r="AR503" s="911"/>
      <c r="AS503" s="911"/>
      <c r="AT503" s="911"/>
      <c r="AU503" s="915"/>
      <c r="AV503" s="915"/>
      <c r="AW503" s="915"/>
    </row>
    <row r="504">
      <c r="A504" s="1709"/>
      <c r="B504" s="915"/>
      <c r="C504" s="915"/>
      <c r="D504" s="915"/>
      <c r="E504" s="911"/>
      <c r="F504" s="911"/>
      <c r="G504" s="666"/>
      <c r="H504" s="911"/>
      <c r="I504" s="911"/>
      <c r="J504" s="915"/>
      <c r="K504" s="911"/>
      <c r="L504" s="915"/>
      <c r="M504" s="911"/>
      <c r="N504" s="915"/>
      <c r="O504" s="915"/>
      <c r="P504" s="915"/>
      <c r="Q504" s="915"/>
      <c r="R504" s="915"/>
      <c r="S504" s="915"/>
      <c r="T504" s="915"/>
      <c r="U504" s="915"/>
      <c r="V504" s="915"/>
      <c r="W504" s="915"/>
      <c r="X504" s="915"/>
      <c r="Y504" s="911"/>
      <c r="Z504" s="911"/>
      <c r="AA504" s="915"/>
      <c r="AB504" s="915"/>
      <c r="AC504" s="915"/>
      <c r="AD504" s="915"/>
      <c r="AE504" s="174"/>
      <c r="AF504" s="911"/>
      <c r="AG504" s="911"/>
      <c r="AH504" s="911"/>
      <c r="AI504" s="911"/>
      <c r="AJ504" s="911"/>
      <c r="AK504" s="915"/>
      <c r="AL504" s="915"/>
      <c r="AM504" s="915"/>
      <c r="AN504" s="917"/>
      <c r="AO504" s="1715"/>
      <c r="AP504" s="911"/>
      <c r="AQ504" s="911"/>
      <c r="AR504" s="911"/>
      <c r="AS504" s="911"/>
      <c r="AT504" s="911"/>
      <c r="AU504" s="915"/>
      <c r="AV504" s="915"/>
      <c r="AW504" s="915"/>
    </row>
    <row r="505">
      <c r="A505" s="1709"/>
      <c r="B505" s="915"/>
      <c r="C505" s="915"/>
      <c r="D505" s="915"/>
      <c r="E505" s="911"/>
      <c r="F505" s="911"/>
      <c r="G505" s="666"/>
      <c r="H505" s="911"/>
      <c r="I505" s="911"/>
      <c r="J505" s="915"/>
      <c r="K505" s="911"/>
      <c r="L505" s="915"/>
      <c r="M505" s="911"/>
      <c r="N505" s="915"/>
      <c r="O505" s="915"/>
      <c r="P505" s="915"/>
      <c r="Q505" s="915"/>
      <c r="R505" s="915"/>
      <c r="S505" s="915"/>
      <c r="T505" s="915"/>
      <c r="U505" s="915"/>
      <c r="V505" s="915"/>
      <c r="W505" s="915"/>
      <c r="X505" s="915"/>
      <c r="Y505" s="911"/>
      <c r="Z505" s="911"/>
      <c r="AA505" s="915"/>
      <c r="AB505" s="915"/>
      <c r="AC505" s="915"/>
      <c r="AD505" s="915"/>
      <c r="AE505" s="174"/>
      <c r="AF505" s="911"/>
      <c r="AG505" s="911"/>
      <c r="AH505" s="911"/>
      <c r="AI505" s="911"/>
      <c r="AJ505" s="911"/>
      <c r="AK505" s="915"/>
      <c r="AL505" s="915"/>
      <c r="AM505" s="915"/>
      <c r="AN505" s="917"/>
      <c r="AO505" s="1715"/>
      <c r="AP505" s="911"/>
      <c r="AQ505" s="911"/>
      <c r="AR505" s="911"/>
      <c r="AS505" s="911"/>
      <c r="AT505" s="911"/>
      <c r="AU505" s="915"/>
      <c r="AV505" s="915"/>
      <c r="AW505" s="915"/>
    </row>
    <row r="506">
      <c r="A506" s="1709"/>
      <c r="B506" s="915"/>
      <c r="C506" s="915"/>
      <c r="D506" s="915"/>
      <c r="E506" s="911"/>
      <c r="F506" s="911"/>
      <c r="G506" s="666"/>
      <c r="H506" s="911"/>
      <c r="I506" s="911"/>
      <c r="J506" s="915"/>
      <c r="K506" s="911"/>
      <c r="L506" s="915"/>
      <c r="M506" s="911"/>
      <c r="N506" s="915"/>
      <c r="O506" s="915"/>
      <c r="P506" s="915"/>
      <c r="Q506" s="915"/>
      <c r="R506" s="915"/>
      <c r="S506" s="915"/>
      <c r="T506" s="915"/>
      <c r="U506" s="915"/>
      <c r="V506" s="915"/>
      <c r="W506" s="915"/>
      <c r="X506" s="915"/>
      <c r="Y506" s="911"/>
      <c r="Z506" s="911"/>
      <c r="AA506" s="915"/>
      <c r="AB506" s="915"/>
      <c r="AC506" s="915"/>
      <c r="AD506" s="915"/>
      <c r="AE506" s="174"/>
      <c r="AF506" s="911"/>
      <c r="AG506" s="911"/>
      <c r="AH506" s="911"/>
      <c r="AI506" s="911"/>
      <c r="AJ506" s="911"/>
      <c r="AK506" s="915"/>
      <c r="AL506" s="915"/>
      <c r="AM506" s="915"/>
      <c r="AN506" s="917"/>
      <c r="AO506" s="1715"/>
      <c r="AP506" s="911"/>
      <c r="AQ506" s="911"/>
      <c r="AR506" s="911"/>
      <c r="AS506" s="911"/>
      <c r="AT506" s="911"/>
      <c r="AU506" s="915"/>
      <c r="AV506" s="915"/>
      <c r="AW506" s="915"/>
    </row>
    <row r="507">
      <c r="A507" s="1709"/>
      <c r="B507" s="915"/>
      <c r="C507" s="915"/>
      <c r="D507" s="915"/>
      <c r="E507" s="911"/>
      <c r="F507" s="911"/>
      <c r="G507" s="666"/>
      <c r="H507" s="911"/>
      <c r="I507" s="911"/>
      <c r="J507" s="915"/>
      <c r="K507" s="911"/>
      <c r="L507" s="915"/>
      <c r="M507" s="911"/>
      <c r="N507" s="915"/>
      <c r="O507" s="915"/>
      <c r="P507" s="915"/>
      <c r="Q507" s="915"/>
      <c r="R507" s="915"/>
      <c r="S507" s="915"/>
      <c r="T507" s="915"/>
      <c r="U507" s="915"/>
      <c r="V507" s="915"/>
      <c r="W507" s="915"/>
      <c r="X507" s="915"/>
      <c r="Y507" s="911"/>
      <c r="Z507" s="911"/>
      <c r="AA507" s="915"/>
      <c r="AB507" s="915"/>
      <c r="AC507" s="915"/>
      <c r="AD507" s="915"/>
      <c r="AE507" s="174"/>
      <c r="AF507" s="911"/>
      <c r="AG507" s="911"/>
      <c r="AH507" s="911"/>
      <c r="AI507" s="911"/>
      <c r="AJ507" s="911"/>
      <c r="AK507" s="915"/>
      <c r="AL507" s="915"/>
      <c r="AM507" s="915"/>
      <c r="AN507" s="917"/>
      <c r="AO507" s="1715"/>
      <c r="AP507" s="911"/>
      <c r="AQ507" s="911"/>
      <c r="AR507" s="911"/>
      <c r="AS507" s="911"/>
      <c r="AT507" s="911"/>
      <c r="AU507" s="915"/>
      <c r="AV507" s="915"/>
      <c r="AW507" s="915"/>
    </row>
    <row r="508">
      <c r="A508" s="1709"/>
      <c r="B508" s="915"/>
      <c r="C508" s="915"/>
      <c r="D508" s="915"/>
      <c r="E508" s="911"/>
      <c r="F508" s="911"/>
      <c r="G508" s="666"/>
      <c r="H508" s="911"/>
      <c r="I508" s="911"/>
      <c r="J508" s="915"/>
      <c r="K508" s="911"/>
      <c r="L508" s="915"/>
      <c r="M508" s="911"/>
      <c r="N508" s="915"/>
      <c r="O508" s="915"/>
      <c r="P508" s="915"/>
      <c r="Q508" s="915"/>
      <c r="R508" s="915"/>
      <c r="S508" s="915"/>
      <c r="T508" s="915"/>
      <c r="U508" s="915"/>
      <c r="V508" s="915"/>
      <c r="W508" s="915"/>
      <c r="X508" s="915"/>
      <c r="Y508" s="911"/>
      <c r="Z508" s="911"/>
      <c r="AA508" s="915"/>
      <c r="AB508" s="915"/>
      <c r="AC508" s="915"/>
      <c r="AD508" s="915"/>
      <c r="AE508" s="174"/>
      <c r="AF508" s="911"/>
      <c r="AG508" s="911"/>
      <c r="AH508" s="911"/>
      <c r="AI508" s="911"/>
      <c r="AJ508" s="911"/>
      <c r="AK508" s="915"/>
      <c r="AL508" s="915"/>
      <c r="AM508" s="915"/>
      <c r="AN508" s="917"/>
      <c r="AO508" s="1715"/>
      <c r="AP508" s="911"/>
      <c r="AQ508" s="911"/>
      <c r="AR508" s="911"/>
      <c r="AS508" s="911"/>
      <c r="AT508" s="911"/>
      <c r="AU508" s="915"/>
      <c r="AV508" s="915"/>
      <c r="AW508" s="915"/>
    </row>
    <row r="509">
      <c r="A509" s="1709"/>
      <c r="B509" s="915"/>
      <c r="C509" s="915"/>
      <c r="D509" s="915"/>
      <c r="E509" s="911"/>
      <c r="F509" s="911"/>
      <c r="G509" s="666"/>
      <c r="H509" s="911"/>
      <c r="I509" s="911"/>
      <c r="J509" s="915"/>
      <c r="K509" s="911"/>
      <c r="L509" s="915"/>
      <c r="M509" s="911"/>
      <c r="N509" s="915"/>
      <c r="O509" s="915"/>
      <c r="P509" s="915"/>
      <c r="Q509" s="915"/>
      <c r="R509" s="915"/>
      <c r="S509" s="915"/>
      <c r="T509" s="915"/>
      <c r="U509" s="915"/>
      <c r="V509" s="915"/>
      <c r="W509" s="915"/>
      <c r="X509" s="915"/>
      <c r="Y509" s="911"/>
      <c r="Z509" s="911"/>
      <c r="AA509" s="915"/>
      <c r="AB509" s="915"/>
      <c r="AC509" s="915"/>
      <c r="AD509" s="915"/>
      <c r="AE509" s="174"/>
      <c r="AF509" s="911"/>
      <c r="AG509" s="911"/>
      <c r="AH509" s="911"/>
      <c r="AI509" s="911"/>
      <c r="AJ509" s="911"/>
      <c r="AK509" s="915"/>
      <c r="AL509" s="915"/>
      <c r="AM509" s="915"/>
      <c r="AN509" s="917"/>
      <c r="AO509" s="1715"/>
      <c r="AP509" s="911"/>
      <c r="AQ509" s="911"/>
      <c r="AR509" s="911"/>
      <c r="AS509" s="911"/>
      <c r="AT509" s="911"/>
      <c r="AU509" s="915"/>
      <c r="AV509" s="915"/>
      <c r="AW509" s="915"/>
    </row>
    <row r="510">
      <c r="A510" s="1709"/>
      <c r="B510" s="915"/>
      <c r="C510" s="915"/>
      <c r="D510" s="915"/>
      <c r="E510" s="911"/>
      <c r="F510" s="911"/>
      <c r="G510" s="666"/>
      <c r="H510" s="911"/>
      <c r="I510" s="911"/>
      <c r="J510" s="915"/>
      <c r="K510" s="911"/>
      <c r="L510" s="915"/>
      <c r="M510" s="911"/>
      <c r="N510" s="915"/>
      <c r="O510" s="915"/>
      <c r="P510" s="915"/>
      <c r="Q510" s="915"/>
      <c r="R510" s="915"/>
      <c r="S510" s="915"/>
      <c r="T510" s="915"/>
      <c r="U510" s="915"/>
      <c r="V510" s="915"/>
      <c r="W510" s="915"/>
      <c r="X510" s="915"/>
      <c r="Y510" s="911"/>
      <c r="Z510" s="911"/>
      <c r="AA510" s="915"/>
      <c r="AB510" s="915"/>
      <c r="AC510" s="915"/>
      <c r="AD510" s="915"/>
      <c r="AE510" s="174"/>
      <c r="AF510" s="911"/>
      <c r="AG510" s="911"/>
      <c r="AH510" s="911"/>
      <c r="AI510" s="911"/>
      <c r="AJ510" s="911"/>
      <c r="AK510" s="915"/>
      <c r="AL510" s="915"/>
      <c r="AM510" s="915"/>
      <c r="AN510" s="917"/>
      <c r="AO510" s="1715"/>
      <c r="AP510" s="911"/>
      <c r="AQ510" s="911"/>
      <c r="AR510" s="911"/>
      <c r="AS510" s="911"/>
      <c r="AT510" s="911"/>
      <c r="AU510" s="915"/>
      <c r="AV510" s="915"/>
      <c r="AW510" s="915"/>
    </row>
    <row r="511">
      <c r="A511" s="1709"/>
      <c r="B511" s="915"/>
      <c r="C511" s="915"/>
      <c r="D511" s="915"/>
      <c r="E511" s="911"/>
      <c r="F511" s="911"/>
      <c r="G511" s="666"/>
      <c r="H511" s="911"/>
      <c r="I511" s="911"/>
      <c r="J511" s="915"/>
      <c r="K511" s="911"/>
      <c r="L511" s="915"/>
      <c r="M511" s="911"/>
      <c r="N511" s="915"/>
      <c r="O511" s="915"/>
      <c r="P511" s="915"/>
      <c r="Q511" s="915"/>
      <c r="R511" s="915"/>
      <c r="S511" s="915"/>
      <c r="T511" s="915"/>
      <c r="U511" s="915"/>
      <c r="V511" s="915"/>
      <c r="W511" s="915"/>
      <c r="X511" s="915"/>
      <c r="Y511" s="911"/>
      <c r="Z511" s="911"/>
      <c r="AA511" s="915"/>
      <c r="AB511" s="915"/>
      <c r="AC511" s="915"/>
      <c r="AD511" s="915"/>
      <c r="AE511" s="174"/>
      <c r="AF511" s="911"/>
      <c r="AG511" s="911"/>
      <c r="AH511" s="911"/>
      <c r="AI511" s="911"/>
      <c r="AJ511" s="911"/>
      <c r="AK511" s="915"/>
      <c r="AL511" s="915"/>
      <c r="AM511" s="915"/>
      <c r="AN511" s="917"/>
      <c r="AO511" s="1715"/>
      <c r="AP511" s="911"/>
      <c r="AQ511" s="911"/>
      <c r="AR511" s="911"/>
      <c r="AS511" s="911"/>
      <c r="AT511" s="911"/>
      <c r="AU511" s="915"/>
      <c r="AV511" s="915"/>
      <c r="AW511" s="915"/>
    </row>
    <row r="512">
      <c r="A512" s="1709"/>
      <c r="B512" s="915"/>
      <c r="C512" s="915"/>
      <c r="D512" s="915"/>
      <c r="E512" s="911"/>
      <c r="F512" s="911"/>
      <c r="G512" s="666"/>
      <c r="H512" s="911"/>
      <c r="I512" s="911"/>
      <c r="J512" s="915"/>
      <c r="K512" s="911"/>
      <c r="L512" s="915"/>
      <c r="M512" s="911"/>
      <c r="N512" s="915"/>
      <c r="O512" s="915"/>
      <c r="P512" s="915"/>
      <c r="Q512" s="915"/>
      <c r="R512" s="915"/>
      <c r="S512" s="915"/>
      <c r="T512" s="915"/>
      <c r="U512" s="915"/>
      <c r="V512" s="915"/>
      <c r="W512" s="915"/>
      <c r="X512" s="915"/>
      <c r="Y512" s="911"/>
      <c r="Z512" s="911"/>
      <c r="AA512" s="915"/>
      <c r="AB512" s="915"/>
      <c r="AC512" s="915"/>
      <c r="AD512" s="915"/>
      <c r="AE512" s="174"/>
      <c r="AF512" s="911"/>
      <c r="AG512" s="911"/>
      <c r="AH512" s="911"/>
      <c r="AI512" s="911"/>
      <c r="AJ512" s="911"/>
      <c r="AK512" s="915"/>
      <c r="AL512" s="915"/>
      <c r="AM512" s="915"/>
      <c r="AN512" s="917"/>
      <c r="AO512" s="1715"/>
      <c r="AP512" s="911"/>
      <c r="AQ512" s="911"/>
      <c r="AR512" s="911"/>
      <c r="AS512" s="911"/>
      <c r="AT512" s="911"/>
      <c r="AU512" s="915"/>
      <c r="AV512" s="915"/>
      <c r="AW512" s="915"/>
    </row>
    <row r="513">
      <c r="A513" s="1709"/>
      <c r="B513" s="915"/>
      <c r="C513" s="915"/>
      <c r="D513" s="915"/>
      <c r="E513" s="911"/>
      <c r="F513" s="911"/>
      <c r="G513" s="666"/>
      <c r="H513" s="911"/>
      <c r="I513" s="911"/>
      <c r="J513" s="915"/>
      <c r="K513" s="911"/>
      <c r="L513" s="915"/>
      <c r="M513" s="911"/>
      <c r="N513" s="915"/>
      <c r="O513" s="915"/>
      <c r="P513" s="915"/>
      <c r="Q513" s="915"/>
      <c r="R513" s="915"/>
      <c r="S513" s="915"/>
      <c r="T513" s="915"/>
      <c r="U513" s="915"/>
      <c r="V513" s="915"/>
      <c r="W513" s="915"/>
      <c r="X513" s="915"/>
      <c r="Y513" s="911"/>
      <c r="Z513" s="911"/>
      <c r="AA513" s="915"/>
      <c r="AB513" s="915"/>
      <c r="AC513" s="915"/>
      <c r="AD513" s="915"/>
      <c r="AE513" s="174"/>
      <c r="AF513" s="911"/>
      <c r="AG513" s="911"/>
      <c r="AH513" s="911"/>
      <c r="AI513" s="911"/>
      <c r="AJ513" s="911"/>
      <c r="AK513" s="915"/>
      <c r="AL513" s="915"/>
      <c r="AM513" s="915"/>
      <c r="AN513" s="917"/>
      <c r="AO513" s="1715"/>
      <c r="AP513" s="911"/>
      <c r="AQ513" s="911"/>
      <c r="AR513" s="911"/>
      <c r="AS513" s="911"/>
      <c r="AT513" s="911"/>
      <c r="AU513" s="915"/>
      <c r="AV513" s="915"/>
      <c r="AW513" s="915"/>
    </row>
    <row r="514">
      <c r="A514" s="1709"/>
      <c r="B514" s="915"/>
      <c r="C514" s="915"/>
      <c r="D514" s="915"/>
      <c r="E514" s="911"/>
      <c r="F514" s="911"/>
      <c r="G514" s="666"/>
      <c r="H514" s="911"/>
      <c r="I514" s="911"/>
      <c r="J514" s="915"/>
      <c r="K514" s="911"/>
      <c r="L514" s="915"/>
      <c r="M514" s="911"/>
      <c r="N514" s="915"/>
      <c r="O514" s="915"/>
      <c r="P514" s="915"/>
      <c r="Q514" s="915"/>
      <c r="R514" s="915"/>
      <c r="S514" s="915"/>
      <c r="T514" s="915"/>
      <c r="U514" s="915"/>
      <c r="V514" s="915"/>
      <c r="W514" s="915"/>
      <c r="X514" s="915"/>
      <c r="Y514" s="911"/>
      <c r="Z514" s="911"/>
      <c r="AA514" s="915"/>
      <c r="AB514" s="915"/>
      <c r="AC514" s="915"/>
      <c r="AD514" s="915"/>
      <c r="AE514" s="174"/>
      <c r="AF514" s="911"/>
      <c r="AG514" s="911"/>
      <c r="AH514" s="911"/>
      <c r="AI514" s="911"/>
      <c r="AJ514" s="911"/>
      <c r="AK514" s="915"/>
      <c r="AL514" s="915"/>
      <c r="AM514" s="915"/>
      <c r="AN514" s="917"/>
      <c r="AO514" s="1715"/>
      <c r="AP514" s="911"/>
      <c r="AQ514" s="911"/>
      <c r="AR514" s="911"/>
      <c r="AS514" s="911"/>
      <c r="AT514" s="911"/>
      <c r="AU514" s="915"/>
      <c r="AV514" s="915"/>
      <c r="AW514" s="915"/>
    </row>
    <row r="515">
      <c r="A515" s="1709"/>
      <c r="B515" s="915"/>
      <c r="C515" s="915"/>
      <c r="D515" s="915"/>
      <c r="E515" s="911"/>
      <c r="F515" s="911"/>
      <c r="G515" s="666"/>
      <c r="H515" s="911"/>
      <c r="I515" s="911"/>
      <c r="J515" s="915"/>
      <c r="K515" s="911"/>
      <c r="L515" s="915"/>
      <c r="M515" s="911"/>
      <c r="N515" s="915"/>
      <c r="O515" s="915"/>
      <c r="P515" s="915"/>
      <c r="Q515" s="915"/>
      <c r="R515" s="915"/>
      <c r="S515" s="915"/>
      <c r="T515" s="915"/>
      <c r="U515" s="915"/>
      <c r="V515" s="915"/>
      <c r="W515" s="915"/>
      <c r="X515" s="915"/>
      <c r="Y515" s="911"/>
      <c r="Z515" s="911"/>
      <c r="AA515" s="915"/>
      <c r="AB515" s="915"/>
      <c r="AC515" s="915"/>
      <c r="AD515" s="915"/>
      <c r="AE515" s="174"/>
      <c r="AF515" s="911"/>
      <c r="AG515" s="911"/>
      <c r="AH515" s="911"/>
      <c r="AI515" s="911"/>
      <c r="AJ515" s="911"/>
      <c r="AK515" s="915"/>
      <c r="AL515" s="915"/>
      <c r="AM515" s="915"/>
      <c r="AN515" s="917"/>
      <c r="AO515" s="1715"/>
      <c r="AP515" s="911"/>
      <c r="AQ515" s="911"/>
      <c r="AR515" s="911"/>
      <c r="AS515" s="911"/>
      <c r="AT515" s="911"/>
      <c r="AU515" s="915"/>
      <c r="AV515" s="915"/>
      <c r="AW515" s="915"/>
    </row>
    <row r="516">
      <c r="A516" s="1709"/>
      <c r="B516" s="915"/>
      <c r="C516" s="915"/>
      <c r="D516" s="915"/>
      <c r="E516" s="911"/>
      <c r="F516" s="911"/>
      <c r="G516" s="666"/>
      <c r="H516" s="911"/>
      <c r="I516" s="911"/>
      <c r="J516" s="915"/>
      <c r="K516" s="911"/>
      <c r="L516" s="915"/>
      <c r="M516" s="911"/>
      <c r="N516" s="915"/>
      <c r="O516" s="915"/>
      <c r="P516" s="915"/>
      <c r="Q516" s="915"/>
      <c r="R516" s="915"/>
      <c r="S516" s="915"/>
      <c r="T516" s="915"/>
      <c r="U516" s="915"/>
      <c r="V516" s="915"/>
      <c r="W516" s="915"/>
      <c r="X516" s="915"/>
      <c r="Y516" s="911"/>
      <c r="Z516" s="911"/>
      <c r="AA516" s="915"/>
      <c r="AB516" s="915"/>
      <c r="AC516" s="915"/>
      <c r="AD516" s="915"/>
      <c r="AE516" s="174"/>
      <c r="AF516" s="911"/>
      <c r="AG516" s="911"/>
      <c r="AH516" s="911"/>
      <c r="AI516" s="911"/>
      <c r="AJ516" s="911"/>
      <c r="AK516" s="915"/>
      <c r="AL516" s="915"/>
      <c r="AM516" s="915"/>
      <c r="AN516" s="917"/>
      <c r="AO516" s="1715"/>
      <c r="AP516" s="911"/>
      <c r="AQ516" s="911"/>
      <c r="AR516" s="911"/>
      <c r="AS516" s="911"/>
      <c r="AT516" s="911"/>
      <c r="AU516" s="915"/>
      <c r="AV516" s="915"/>
      <c r="AW516" s="915"/>
    </row>
    <row r="517">
      <c r="A517" s="1709"/>
      <c r="B517" s="915"/>
      <c r="C517" s="915"/>
      <c r="D517" s="915"/>
      <c r="E517" s="911"/>
      <c r="F517" s="911"/>
      <c r="G517" s="666"/>
      <c r="H517" s="911"/>
      <c r="I517" s="911"/>
      <c r="J517" s="915"/>
      <c r="K517" s="911"/>
      <c r="L517" s="915"/>
      <c r="M517" s="911"/>
      <c r="N517" s="915"/>
      <c r="O517" s="915"/>
      <c r="P517" s="915"/>
      <c r="Q517" s="915"/>
      <c r="R517" s="915"/>
      <c r="S517" s="915"/>
      <c r="T517" s="915"/>
      <c r="U517" s="915"/>
      <c r="V517" s="915"/>
      <c r="W517" s="915"/>
      <c r="X517" s="915"/>
      <c r="Y517" s="911"/>
      <c r="Z517" s="911"/>
      <c r="AA517" s="915"/>
      <c r="AB517" s="915"/>
      <c r="AC517" s="915"/>
      <c r="AD517" s="915"/>
      <c r="AE517" s="174"/>
      <c r="AF517" s="911"/>
      <c r="AG517" s="911"/>
      <c r="AH517" s="911"/>
      <c r="AI517" s="911"/>
      <c r="AJ517" s="911"/>
      <c r="AK517" s="915"/>
      <c r="AL517" s="915"/>
      <c r="AM517" s="915"/>
      <c r="AN517" s="917"/>
      <c r="AO517" s="1715"/>
      <c r="AP517" s="911"/>
      <c r="AQ517" s="911"/>
      <c r="AR517" s="911"/>
      <c r="AS517" s="911"/>
      <c r="AT517" s="911"/>
      <c r="AU517" s="915"/>
      <c r="AV517" s="915"/>
      <c r="AW517" s="915"/>
    </row>
    <row r="518">
      <c r="A518" s="1709"/>
      <c r="B518" s="915"/>
      <c r="C518" s="915"/>
      <c r="D518" s="915"/>
      <c r="E518" s="911"/>
      <c r="F518" s="911"/>
      <c r="G518" s="666"/>
      <c r="H518" s="911"/>
      <c r="I518" s="911"/>
      <c r="J518" s="915"/>
      <c r="K518" s="911"/>
      <c r="L518" s="915"/>
      <c r="M518" s="911"/>
      <c r="N518" s="915"/>
      <c r="O518" s="915"/>
      <c r="P518" s="915"/>
      <c r="Q518" s="915"/>
      <c r="R518" s="915"/>
      <c r="S518" s="915"/>
      <c r="T518" s="915"/>
      <c r="U518" s="915"/>
      <c r="V518" s="915"/>
      <c r="W518" s="915"/>
      <c r="X518" s="915"/>
      <c r="Y518" s="911"/>
      <c r="Z518" s="911"/>
      <c r="AA518" s="915"/>
      <c r="AB518" s="915"/>
      <c r="AC518" s="915"/>
      <c r="AD518" s="915"/>
      <c r="AE518" s="174"/>
      <c r="AF518" s="911"/>
      <c r="AG518" s="911"/>
      <c r="AH518" s="911"/>
      <c r="AI518" s="911"/>
      <c r="AJ518" s="911"/>
      <c r="AK518" s="915"/>
      <c r="AL518" s="915"/>
      <c r="AM518" s="915"/>
      <c r="AN518" s="917"/>
      <c r="AO518" s="1715"/>
      <c r="AP518" s="911"/>
      <c r="AQ518" s="911"/>
      <c r="AR518" s="911"/>
      <c r="AS518" s="911"/>
      <c r="AT518" s="911"/>
      <c r="AU518" s="915"/>
      <c r="AV518" s="915"/>
      <c r="AW518" s="915"/>
    </row>
    <row r="519">
      <c r="A519" s="1709"/>
      <c r="B519" s="915"/>
      <c r="C519" s="915"/>
      <c r="D519" s="915"/>
      <c r="E519" s="911"/>
      <c r="F519" s="911"/>
      <c r="G519" s="666"/>
      <c r="H519" s="911"/>
      <c r="I519" s="911"/>
      <c r="J519" s="915"/>
      <c r="K519" s="911"/>
      <c r="L519" s="915"/>
      <c r="M519" s="911"/>
      <c r="N519" s="915"/>
      <c r="O519" s="915"/>
      <c r="P519" s="915"/>
      <c r="Q519" s="915"/>
      <c r="R519" s="915"/>
      <c r="S519" s="915"/>
      <c r="T519" s="915"/>
      <c r="U519" s="915"/>
      <c r="V519" s="915"/>
      <c r="W519" s="915"/>
      <c r="X519" s="915"/>
      <c r="Y519" s="911"/>
      <c r="Z519" s="911"/>
      <c r="AA519" s="915"/>
      <c r="AB519" s="915"/>
      <c r="AC519" s="915"/>
      <c r="AD519" s="915"/>
      <c r="AE519" s="174"/>
      <c r="AF519" s="911"/>
      <c r="AG519" s="911"/>
      <c r="AH519" s="911"/>
      <c r="AI519" s="911"/>
      <c r="AJ519" s="911"/>
      <c r="AK519" s="915"/>
      <c r="AL519" s="915"/>
      <c r="AM519" s="915"/>
      <c r="AN519" s="917"/>
      <c r="AO519" s="1715"/>
      <c r="AP519" s="911"/>
      <c r="AQ519" s="911"/>
      <c r="AR519" s="911"/>
      <c r="AS519" s="911"/>
      <c r="AT519" s="911"/>
      <c r="AU519" s="915"/>
      <c r="AV519" s="915"/>
      <c r="AW519" s="915"/>
    </row>
    <row r="520">
      <c r="A520" s="1709"/>
      <c r="B520" s="915"/>
      <c r="C520" s="915"/>
      <c r="D520" s="915"/>
      <c r="E520" s="911"/>
      <c r="F520" s="911"/>
      <c r="G520" s="666"/>
      <c r="H520" s="911"/>
      <c r="I520" s="911"/>
      <c r="J520" s="915"/>
      <c r="K520" s="911"/>
      <c r="L520" s="915"/>
      <c r="M520" s="911"/>
      <c r="N520" s="915"/>
      <c r="O520" s="915"/>
      <c r="P520" s="915"/>
      <c r="Q520" s="915"/>
      <c r="R520" s="915"/>
      <c r="S520" s="915"/>
      <c r="T520" s="915"/>
      <c r="U520" s="915"/>
      <c r="V520" s="915"/>
      <c r="W520" s="915"/>
      <c r="X520" s="915"/>
      <c r="Y520" s="911"/>
      <c r="Z520" s="911"/>
      <c r="AA520" s="915"/>
      <c r="AB520" s="915"/>
      <c r="AC520" s="915"/>
      <c r="AD520" s="915"/>
      <c r="AE520" s="174"/>
      <c r="AF520" s="911"/>
      <c r="AG520" s="911"/>
      <c r="AH520" s="911"/>
      <c r="AI520" s="911"/>
      <c r="AJ520" s="911"/>
      <c r="AK520" s="915"/>
      <c r="AL520" s="915"/>
      <c r="AM520" s="915"/>
      <c r="AN520" s="917"/>
      <c r="AO520" s="1715"/>
      <c r="AP520" s="911"/>
      <c r="AQ520" s="911"/>
      <c r="AR520" s="911"/>
      <c r="AS520" s="911"/>
      <c r="AT520" s="911"/>
      <c r="AU520" s="915"/>
      <c r="AV520" s="915"/>
      <c r="AW520" s="915"/>
    </row>
    <row r="521">
      <c r="A521" s="1709"/>
      <c r="B521" s="915"/>
      <c r="C521" s="915"/>
      <c r="D521" s="915"/>
      <c r="E521" s="911"/>
      <c r="F521" s="911"/>
      <c r="G521" s="666"/>
      <c r="H521" s="911"/>
      <c r="I521" s="911"/>
      <c r="J521" s="915"/>
      <c r="K521" s="911"/>
      <c r="L521" s="915"/>
      <c r="M521" s="911"/>
      <c r="N521" s="915"/>
      <c r="O521" s="915"/>
      <c r="P521" s="915"/>
      <c r="Q521" s="915"/>
      <c r="R521" s="915"/>
      <c r="S521" s="915"/>
      <c r="T521" s="915"/>
      <c r="U521" s="915"/>
      <c r="V521" s="915"/>
      <c r="W521" s="915"/>
      <c r="X521" s="915"/>
      <c r="Y521" s="911"/>
      <c r="Z521" s="911"/>
      <c r="AA521" s="915"/>
      <c r="AB521" s="915"/>
      <c r="AC521" s="915"/>
      <c r="AD521" s="915"/>
      <c r="AE521" s="174"/>
      <c r="AF521" s="911"/>
      <c r="AG521" s="911"/>
      <c r="AH521" s="911"/>
      <c r="AI521" s="911"/>
      <c r="AJ521" s="911"/>
      <c r="AK521" s="915"/>
      <c r="AL521" s="915"/>
      <c r="AM521" s="915"/>
      <c r="AN521" s="917"/>
      <c r="AO521" s="1715"/>
      <c r="AP521" s="911"/>
      <c r="AQ521" s="911"/>
      <c r="AR521" s="911"/>
      <c r="AS521" s="911"/>
      <c r="AT521" s="911"/>
      <c r="AU521" s="915"/>
      <c r="AV521" s="915"/>
      <c r="AW521" s="915"/>
    </row>
    <row r="522">
      <c r="A522" s="1709"/>
      <c r="B522" s="915"/>
      <c r="C522" s="915"/>
      <c r="D522" s="915"/>
      <c r="E522" s="911"/>
      <c r="F522" s="911"/>
      <c r="G522" s="666"/>
      <c r="H522" s="911"/>
      <c r="I522" s="911"/>
      <c r="J522" s="915"/>
      <c r="K522" s="911"/>
      <c r="L522" s="915"/>
      <c r="M522" s="911"/>
      <c r="N522" s="915"/>
      <c r="O522" s="915"/>
      <c r="P522" s="915"/>
      <c r="Q522" s="915"/>
      <c r="R522" s="915"/>
      <c r="S522" s="915"/>
      <c r="T522" s="915"/>
      <c r="U522" s="915"/>
      <c r="V522" s="915"/>
      <c r="W522" s="915"/>
      <c r="X522" s="915"/>
      <c r="Y522" s="911"/>
      <c r="Z522" s="911"/>
      <c r="AA522" s="915"/>
      <c r="AB522" s="915"/>
      <c r="AC522" s="915"/>
      <c r="AD522" s="915"/>
      <c r="AE522" s="174"/>
      <c r="AF522" s="911"/>
      <c r="AG522" s="911"/>
      <c r="AH522" s="911"/>
      <c r="AI522" s="911"/>
      <c r="AJ522" s="911"/>
      <c r="AK522" s="915"/>
      <c r="AL522" s="915"/>
      <c r="AM522" s="915"/>
      <c r="AN522" s="917"/>
      <c r="AO522" s="1715"/>
      <c r="AP522" s="911"/>
      <c r="AQ522" s="911"/>
      <c r="AR522" s="911"/>
      <c r="AS522" s="911"/>
      <c r="AT522" s="911"/>
      <c r="AU522" s="915"/>
      <c r="AV522" s="915"/>
      <c r="AW522" s="915"/>
    </row>
    <row r="523">
      <c r="A523" s="1709"/>
      <c r="B523" s="915"/>
      <c r="C523" s="915"/>
      <c r="D523" s="915"/>
      <c r="E523" s="911"/>
      <c r="F523" s="911"/>
      <c r="G523" s="666"/>
      <c r="H523" s="911"/>
      <c r="I523" s="911"/>
      <c r="J523" s="915"/>
      <c r="K523" s="911"/>
      <c r="L523" s="915"/>
      <c r="M523" s="911"/>
      <c r="N523" s="915"/>
      <c r="O523" s="915"/>
      <c r="P523" s="915"/>
      <c r="Q523" s="915"/>
      <c r="R523" s="915"/>
      <c r="S523" s="915"/>
      <c r="T523" s="915"/>
      <c r="U523" s="915"/>
      <c r="V523" s="915"/>
      <c r="W523" s="915"/>
      <c r="X523" s="915"/>
      <c r="Y523" s="911"/>
      <c r="Z523" s="911"/>
      <c r="AA523" s="915"/>
      <c r="AB523" s="915"/>
      <c r="AC523" s="915"/>
      <c r="AD523" s="915"/>
      <c r="AE523" s="174"/>
      <c r="AF523" s="911"/>
      <c r="AG523" s="911"/>
      <c r="AH523" s="911"/>
      <c r="AI523" s="911"/>
      <c r="AJ523" s="911"/>
      <c r="AK523" s="915"/>
      <c r="AL523" s="915"/>
      <c r="AM523" s="915"/>
      <c r="AN523" s="917"/>
      <c r="AO523" s="1715"/>
      <c r="AP523" s="911"/>
      <c r="AQ523" s="911"/>
      <c r="AR523" s="911"/>
      <c r="AS523" s="911"/>
      <c r="AT523" s="911"/>
      <c r="AU523" s="915"/>
      <c r="AV523" s="915"/>
      <c r="AW523" s="915"/>
    </row>
    <row r="524">
      <c r="A524" s="1709"/>
      <c r="B524" s="915"/>
      <c r="C524" s="915"/>
      <c r="D524" s="915"/>
      <c r="E524" s="911"/>
      <c r="F524" s="911"/>
      <c r="G524" s="666"/>
      <c r="H524" s="911"/>
      <c r="I524" s="911"/>
      <c r="J524" s="915"/>
      <c r="K524" s="911"/>
      <c r="L524" s="915"/>
      <c r="M524" s="911"/>
      <c r="N524" s="915"/>
      <c r="O524" s="915"/>
      <c r="P524" s="915"/>
      <c r="Q524" s="915"/>
      <c r="R524" s="915"/>
      <c r="S524" s="915"/>
      <c r="T524" s="915"/>
      <c r="U524" s="915"/>
      <c r="V524" s="915"/>
      <c r="W524" s="915"/>
      <c r="X524" s="915"/>
      <c r="Y524" s="911"/>
      <c r="Z524" s="911"/>
      <c r="AA524" s="915"/>
      <c r="AB524" s="915"/>
      <c r="AC524" s="915"/>
      <c r="AD524" s="915"/>
      <c r="AE524" s="174"/>
      <c r="AF524" s="911"/>
      <c r="AG524" s="911"/>
      <c r="AH524" s="911"/>
      <c r="AI524" s="911"/>
      <c r="AJ524" s="911"/>
      <c r="AK524" s="915"/>
      <c r="AL524" s="915"/>
      <c r="AM524" s="915"/>
      <c r="AN524" s="917"/>
      <c r="AO524" s="1715"/>
      <c r="AP524" s="911"/>
      <c r="AQ524" s="911"/>
      <c r="AR524" s="911"/>
      <c r="AS524" s="911"/>
      <c r="AT524" s="911"/>
      <c r="AU524" s="915"/>
      <c r="AV524" s="915"/>
      <c r="AW524" s="915"/>
    </row>
    <row r="525">
      <c r="A525" s="1709"/>
      <c r="B525" s="915"/>
      <c r="C525" s="915"/>
      <c r="D525" s="915"/>
      <c r="E525" s="911"/>
      <c r="F525" s="911"/>
      <c r="G525" s="666"/>
      <c r="H525" s="911"/>
      <c r="I525" s="911"/>
      <c r="J525" s="915"/>
      <c r="K525" s="911"/>
      <c r="L525" s="915"/>
      <c r="M525" s="911"/>
      <c r="N525" s="915"/>
      <c r="O525" s="915"/>
      <c r="P525" s="915"/>
      <c r="Q525" s="915"/>
      <c r="R525" s="915"/>
      <c r="S525" s="915"/>
      <c r="T525" s="915"/>
      <c r="U525" s="915"/>
      <c r="V525" s="915"/>
      <c r="W525" s="915"/>
      <c r="X525" s="915"/>
      <c r="Y525" s="911"/>
      <c r="Z525" s="911"/>
      <c r="AA525" s="915"/>
      <c r="AB525" s="915"/>
      <c r="AC525" s="915"/>
      <c r="AD525" s="915"/>
      <c r="AE525" s="174"/>
      <c r="AF525" s="911"/>
      <c r="AG525" s="911"/>
      <c r="AH525" s="911"/>
      <c r="AI525" s="911"/>
      <c r="AJ525" s="911"/>
      <c r="AK525" s="915"/>
      <c r="AL525" s="915"/>
      <c r="AM525" s="915"/>
      <c r="AN525" s="917"/>
      <c r="AO525" s="1715"/>
      <c r="AP525" s="911"/>
      <c r="AQ525" s="911"/>
      <c r="AR525" s="911"/>
      <c r="AS525" s="911"/>
      <c r="AT525" s="911"/>
      <c r="AU525" s="915"/>
      <c r="AV525" s="915"/>
      <c r="AW525" s="915"/>
    </row>
    <row r="526">
      <c r="A526" s="1709"/>
      <c r="B526" s="915"/>
      <c r="C526" s="915"/>
      <c r="D526" s="915"/>
      <c r="E526" s="911"/>
      <c r="F526" s="911"/>
      <c r="G526" s="666"/>
      <c r="H526" s="911"/>
      <c r="I526" s="911"/>
      <c r="J526" s="915"/>
      <c r="K526" s="911"/>
      <c r="L526" s="915"/>
      <c r="M526" s="911"/>
      <c r="N526" s="915"/>
      <c r="O526" s="915"/>
      <c r="P526" s="915"/>
      <c r="Q526" s="915"/>
      <c r="R526" s="915"/>
      <c r="S526" s="915"/>
      <c r="T526" s="915"/>
      <c r="U526" s="915"/>
      <c r="V526" s="915"/>
      <c r="W526" s="915"/>
      <c r="X526" s="915"/>
      <c r="Y526" s="911"/>
      <c r="Z526" s="911"/>
      <c r="AA526" s="915"/>
      <c r="AB526" s="915"/>
      <c r="AC526" s="915"/>
      <c r="AD526" s="915"/>
      <c r="AE526" s="174"/>
      <c r="AF526" s="911"/>
      <c r="AG526" s="911"/>
      <c r="AH526" s="911"/>
      <c r="AI526" s="911"/>
      <c r="AJ526" s="911"/>
      <c r="AK526" s="915"/>
      <c r="AL526" s="915"/>
      <c r="AM526" s="915"/>
      <c r="AN526" s="917"/>
      <c r="AO526" s="1715"/>
      <c r="AP526" s="911"/>
      <c r="AQ526" s="911"/>
      <c r="AR526" s="911"/>
      <c r="AS526" s="911"/>
      <c r="AT526" s="911"/>
      <c r="AU526" s="915"/>
      <c r="AV526" s="915"/>
      <c r="AW526" s="915"/>
    </row>
    <row r="527">
      <c r="A527" s="1709"/>
      <c r="B527" s="915"/>
      <c r="C527" s="915"/>
      <c r="D527" s="915"/>
      <c r="E527" s="911"/>
      <c r="F527" s="911"/>
      <c r="G527" s="666"/>
      <c r="H527" s="911"/>
      <c r="I527" s="911"/>
      <c r="J527" s="915"/>
      <c r="K527" s="911"/>
      <c r="L527" s="915"/>
      <c r="M527" s="911"/>
      <c r="N527" s="915"/>
      <c r="O527" s="915"/>
      <c r="P527" s="915"/>
      <c r="Q527" s="915"/>
      <c r="R527" s="915"/>
      <c r="S527" s="915"/>
      <c r="T527" s="915"/>
      <c r="U527" s="915"/>
      <c r="V527" s="915"/>
      <c r="W527" s="915"/>
      <c r="X527" s="915"/>
      <c r="Y527" s="911"/>
      <c r="Z527" s="911"/>
      <c r="AA527" s="915"/>
      <c r="AB527" s="915"/>
      <c r="AC527" s="915"/>
      <c r="AD527" s="915"/>
      <c r="AE527" s="174"/>
      <c r="AF527" s="911"/>
      <c r="AG527" s="911"/>
      <c r="AH527" s="911"/>
      <c r="AI527" s="911"/>
      <c r="AJ527" s="911"/>
      <c r="AK527" s="915"/>
      <c r="AL527" s="915"/>
      <c r="AM527" s="915"/>
      <c r="AN527" s="917"/>
      <c r="AO527" s="1715"/>
      <c r="AP527" s="911"/>
      <c r="AQ527" s="911"/>
      <c r="AR527" s="911"/>
      <c r="AS527" s="911"/>
      <c r="AT527" s="911"/>
      <c r="AU527" s="915"/>
      <c r="AV527" s="915"/>
      <c r="AW527" s="915"/>
    </row>
    <row r="528">
      <c r="A528" s="1709"/>
      <c r="B528" s="915"/>
      <c r="C528" s="915"/>
      <c r="D528" s="915"/>
      <c r="E528" s="911"/>
      <c r="F528" s="911"/>
      <c r="G528" s="666"/>
      <c r="H528" s="911"/>
      <c r="I528" s="911"/>
      <c r="J528" s="915"/>
      <c r="K528" s="911"/>
      <c r="L528" s="915"/>
      <c r="M528" s="911"/>
      <c r="N528" s="915"/>
      <c r="O528" s="915"/>
      <c r="P528" s="915"/>
      <c r="Q528" s="915"/>
      <c r="R528" s="915"/>
      <c r="S528" s="915"/>
      <c r="T528" s="915"/>
      <c r="U528" s="915"/>
      <c r="V528" s="915"/>
      <c r="W528" s="915"/>
      <c r="X528" s="915"/>
      <c r="Y528" s="911"/>
      <c r="Z528" s="911"/>
      <c r="AA528" s="915"/>
      <c r="AB528" s="915"/>
      <c r="AC528" s="915"/>
      <c r="AD528" s="915"/>
      <c r="AE528" s="174"/>
      <c r="AF528" s="911"/>
      <c r="AG528" s="911"/>
      <c r="AH528" s="911"/>
      <c r="AI528" s="911"/>
      <c r="AJ528" s="911"/>
      <c r="AK528" s="915"/>
      <c r="AL528" s="915"/>
      <c r="AM528" s="915"/>
      <c r="AN528" s="917"/>
      <c r="AO528" s="1715"/>
      <c r="AP528" s="911"/>
      <c r="AQ528" s="911"/>
      <c r="AR528" s="911"/>
      <c r="AS528" s="911"/>
      <c r="AT528" s="911"/>
      <c r="AU528" s="915"/>
      <c r="AV528" s="915"/>
      <c r="AW528" s="915"/>
    </row>
    <row r="529">
      <c r="A529" s="1709"/>
      <c r="B529" s="915"/>
      <c r="C529" s="915"/>
      <c r="D529" s="915"/>
      <c r="E529" s="911"/>
      <c r="F529" s="911"/>
      <c r="G529" s="666"/>
      <c r="H529" s="911"/>
      <c r="I529" s="911"/>
      <c r="J529" s="915"/>
      <c r="K529" s="911"/>
      <c r="L529" s="915"/>
      <c r="M529" s="911"/>
      <c r="N529" s="915"/>
      <c r="O529" s="915"/>
      <c r="P529" s="915"/>
      <c r="Q529" s="915"/>
      <c r="R529" s="915"/>
      <c r="S529" s="915"/>
      <c r="T529" s="915"/>
      <c r="U529" s="915"/>
      <c r="V529" s="915"/>
      <c r="W529" s="915"/>
      <c r="X529" s="915"/>
      <c r="Y529" s="911"/>
      <c r="Z529" s="911"/>
      <c r="AA529" s="915"/>
      <c r="AB529" s="915"/>
      <c r="AC529" s="915"/>
      <c r="AD529" s="915"/>
      <c r="AE529" s="174"/>
      <c r="AF529" s="911"/>
      <c r="AG529" s="911"/>
      <c r="AH529" s="911"/>
      <c r="AI529" s="911"/>
      <c r="AJ529" s="911"/>
      <c r="AK529" s="915"/>
      <c r="AL529" s="915"/>
      <c r="AM529" s="915"/>
      <c r="AN529" s="917"/>
      <c r="AO529" s="1715"/>
      <c r="AP529" s="911"/>
      <c r="AQ529" s="911"/>
      <c r="AR529" s="911"/>
      <c r="AS529" s="911"/>
      <c r="AT529" s="911"/>
      <c r="AU529" s="915"/>
      <c r="AV529" s="915"/>
      <c r="AW529" s="915"/>
    </row>
    <row r="530">
      <c r="A530" s="1709"/>
      <c r="B530" s="915"/>
      <c r="C530" s="915"/>
      <c r="D530" s="915"/>
      <c r="E530" s="911"/>
      <c r="F530" s="911"/>
      <c r="G530" s="666"/>
      <c r="H530" s="911"/>
      <c r="I530" s="911"/>
      <c r="J530" s="915"/>
      <c r="K530" s="911"/>
      <c r="L530" s="915"/>
      <c r="M530" s="911"/>
      <c r="N530" s="915"/>
      <c r="O530" s="915"/>
      <c r="P530" s="915"/>
      <c r="Q530" s="915"/>
      <c r="R530" s="915"/>
      <c r="S530" s="915"/>
      <c r="T530" s="915"/>
      <c r="U530" s="915"/>
      <c r="V530" s="915"/>
      <c r="W530" s="915"/>
      <c r="X530" s="915"/>
      <c r="Y530" s="911"/>
      <c r="Z530" s="911"/>
      <c r="AA530" s="915"/>
      <c r="AB530" s="915"/>
      <c r="AC530" s="915"/>
      <c r="AD530" s="915"/>
      <c r="AE530" s="174"/>
      <c r="AF530" s="911"/>
      <c r="AG530" s="911"/>
      <c r="AH530" s="911"/>
      <c r="AI530" s="911"/>
      <c r="AJ530" s="911"/>
      <c r="AK530" s="915"/>
      <c r="AL530" s="915"/>
      <c r="AM530" s="915"/>
      <c r="AN530" s="917"/>
      <c r="AO530" s="1715"/>
      <c r="AP530" s="911"/>
      <c r="AQ530" s="911"/>
      <c r="AR530" s="911"/>
      <c r="AS530" s="911"/>
      <c r="AT530" s="911"/>
      <c r="AU530" s="915"/>
      <c r="AV530" s="915"/>
      <c r="AW530" s="915"/>
    </row>
    <row r="531">
      <c r="A531" s="1709"/>
      <c r="B531" s="915"/>
      <c r="C531" s="915"/>
      <c r="D531" s="915"/>
      <c r="E531" s="911"/>
      <c r="F531" s="911"/>
      <c r="G531" s="666"/>
      <c r="H531" s="911"/>
      <c r="I531" s="911"/>
      <c r="J531" s="915"/>
      <c r="K531" s="911"/>
      <c r="L531" s="915"/>
      <c r="M531" s="911"/>
      <c r="N531" s="915"/>
      <c r="O531" s="915"/>
      <c r="P531" s="915"/>
      <c r="Q531" s="915"/>
      <c r="R531" s="915"/>
      <c r="S531" s="915"/>
      <c r="T531" s="915"/>
      <c r="U531" s="915"/>
      <c r="V531" s="915"/>
      <c r="W531" s="915"/>
      <c r="X531" s="915"/>
      <c r="Y531" s="911"/>
      <c r="Z531" s="911"/>
      <c r="AA531" s="915"/>
      <c r="AB531" s="915"/>
      <c r="AC531" s="915"/>
      <c r="AD531" s="915"/>
      <c r="AE531" s="174"/>
      <c r="AF531" s="911"/>
      <c r="AG531" s="911"/>
      <c r="AH531" s="911"/>
      <c r="AI531" s="911"/>
      <c r="AJ531" s="911"/>
      <c r="AK531" s="915"/>
      <c r="AL531" s="915"/>
      <c r="AM531" s="915"/>
      <c r="AN531" s="917"/>
      <c r="AO531" s="1715"/>
      <c r="AP531" s="911"/>
      <c r="AQ531" s="911"/>
      <c r="AR531" s="911"/>
      <c r="AS531" s="911"/>
      <c r="AT531" s="911"/>
      <c r="AU531" s="915"/>
      <c r="AV531" s="915"/>
      <c r="AW531" s="915"/>
    </row>
    <row r="532">
      <c r="A532" s="1709"/>
      <c r="B532" s="915"/>
      <c r="C532" s="915"/>
      <c r="D532" s="915"/>
      <c r="E532" s="911"/>
      <c r="F532" s="911"/>
      <c r="G532" s="666"/>
      <c r="H532" s="911"/>
      <c r="I532" s="911"/>
      <c r="J532" s="915"/>
      <c r="K532" s="911"/>
      <c r="L532" s="915"/>
      <c r="M532" s="911"/>
      <c r="N532" s="915"/>
      <c r="O532" s="915"/>
      <c r="P532" s="915"/>
      <c r="Q532" s="915"/>
      <c r="R532" s="915"/>
      <c r="S532" s="915"/>
      <c r="T532" s="915"/>
      <c r="U532" s="915"/>
      <c r="V532" s="915"/>
      <c r="W532" s="915"/>
      <c r="X532" s="915"/>
      <c r="Y532" s="911"/>
      <c r="Z532" s="911"/>
      <c r="AA532" s="915"/>
      <c r="AB532" s="915"/>
      <c r="AC532" s="915"/>
      <c r="AD532" s="915"/>
      <c r="AE532" s="174"/>
      <c r="AF532" s="911"/>
      <c r="AG532" s="911"/>
      <c r="AH532" s="911"/>
      <c r="AI532" s="911"/>
      <c r="AJ532" s="911"/>
      <c r="AK532" s="915"/>
      <c r="AL532" s="915"/>
      <c r="AM532" s="915"/>
      <c r="AN532" s="917"/>
      <c r="AO532" s="1715"/>
      <c r="AP532" s="911"/>
      <c r="AQ532" s="911"/>
      <c r="AR532" s="911"/>
      <c r="AS532" s="911"/>
      <c r="AT532" s="911"/>
      <c r="AU532" s="915"/>
      <c r="AV532" s="915"/>
      <c r="AW532" s="915"/>
    </row>
    <row r="533">
      <c r="A533" s="1709"/>
      <c r="B533" s="915"/>
      <c r="C533" s="915"/>
      <c r="D533" s="915"/>
      <c r="E533" s="911"/>
      <c r="F533" s="911"/>
      <c r="G533" s="666"/>
      <c r="H533" s="911"/>
      <c r="I533" s="911"/>
      <c r="J533" s="915"/>
      <c r="K533" s="911"/>
      <c r="L533" s="915"/>
      <c r="M533" s="911"/>
      <c r="N533" s="915"/>
      <c r="O533" s="915"/>
      <c r="P533" s="915"/>
      <c r="Q533" s="915"/>
      <c r="R533" s="915"/>
      <c r="S533" s="915"/>
      <c r="T533" s="915"/>
      <c r="U533" s="915"/>
      <c r="V533" s="915"/>
      <c r="W533" s="915"/>
      <c r="X533" s="915"/>
      <c r="Y533" s="911"/>
      <c r="Z533" s="911"/>
      <c r="AA533" s="915"/>
      <c r="AB533" s="915"/>
      <c r="AC533" s="915"/>
      <c r="AD533" s="915"/>
      <c r="AE533" s="174"/>
      <c r="AF533" s="911"/>
      <c r="AG533" s="911"/>
      <c r="AH533" s="911"/>
      <c r="AI533" s="911"/>
      <c r="AJ533" s="911"/>
      <c r="AK533" s="915"/>
      <c r="AL533" s="915"/>
      <c r="AM533" s="915"/>
      <c r="AN533" s="917"/>
      <c r="AO533" s="1715"/>
      <c r="AP533" s="911"/>
      <c r="AQ533" s="911"/>
      <c r="AR533" s="911"/>
      <c r="AS533" s="911"/>
      <c r="AT533" s="911"/>
      <c r="AU533" s="915"/>
      <c r="AV533" s="915"/>
      <c r="AW533" s="915"/>
    </row>
    <row r="534">
      <c r="A534" s="1709"/>
      <c r="B534" s="915"/>
      <c r="C534" s="915"/>
      <c r="D534" s="915"/>
      <c r="E534" s="911"/>
      <c r="F534" s="911"/>
      <c r="G534" s="666"/>
      <c r="H534" s="911"/>
      <c r="I534" s="911"/>
      <c r="J534" s="915"/>
      <c r="K534" s="911"/>
      <c r="L534" s="915"/>
      <c r="M534" s="911"/>
      <c r="N534" s="915"/>
      <c r="O534" s="915"/>
      <c r="P534" s="915"/>
      <c r="Q534" s="915"/>
      <c r="R534" s="915"/>
      <c r="S534" s="915"/>
      <c r="T534" s="915"/>
      <c r="U534" s="915"/>
      <c r="V534" s="915"/>
      <c r="W534" s="915"/>
      <c r="X534" s="915"/>
      <c r="Y534" s="911"/>
      <c r="Z534" s="911"/>
      <c r="AA534" s="915"/>
      <c r="AB534" s="915"/>
      <c r="AC534" s="915"/>
      <c r="AD534" s="915"/>
      <c r="AE534" s="174"/>
      <c r="AF534" s="911"/>
      <c r="AG534" s="911"/>
      <c r="AH534" s="911"/>
      <c r="AI534" s="911"/>
      <c r="AJ534" s="911"/>
      <c r="AK534" s="915"/>
      <c r="AL534" s="915"/>
      <c r="AM534" s="915"/>
      <c r="AN534" s="917"/>
      <c r="AO534" s="1715"/>
      <c r="AP534" s="911"/>
      <c r="AQ534" s="911"/>
      <c r="AR534" s="911"/>
      <c r="AS534" s="911"/>
      <c r="AT534" s="911"/>
      <c r="AU534" s="915"/>
      <c r="AV534" s="915"/>
      <c r="AW534" s="915"/>
    </row>
    <row r="535">
      <c r="A535" s="1709"/>
      <c r="B535" s="915"/>
      <c r="C535" s="915"/>
      <c r="D535" s="915"/>
      <c r="E535" s="911"/>
      <c r="F535" s="911"/>
      <c r="G535" s="666"/>
      <c r="H535" s="911"/>
      <c r="I535" s="911"/>
      <c r="J535" s="915"/>
      <c r="K535" s="911"/>
      <c r="L535" s="915"/>
      <c r="M535" s="911"/>
      <c r="N535" s="915"/>
      <c r="O535" s="915"/>
      <c r="P535" s="915"/>
      <c r="Q535" s="915"/>
      <c r="R535" s="915"/>
      <c r="S535" s="915"/>
      <c r="T535" s="915"/>
      <c r="U535" s="915"/>
      <c r="V535" s="915"/>
      <c r="W535" s="915"/>
      <c r="X535" s="915"/>
      <c r="Y535" s="911"/>
      <c r="Z535" s="911"/>
      <c r="AA535" s="915"/>
      <c r="AB535" s="915"/>
      <c r="AC535" s="915"/>
      <c r="AD535" s="915"/>
      <c r="AE535" s="174"/>
      <c r="AF535" s="911"/>
      <c r="AG535" s="911"/>
      <c r="AH535" s="911"/>
      <c r="AI535" s="911"/>
      <c r="AJ535" s="911"/>
      <c r="AK535" s="915"/>
      <c r="AL535" s="915"/>
      <c r="AM535" s="915"/>
      <c r="AN535" s="917"/>
      <c r="AO535" s="1715"/>
      <c r="AP535" s="911"/>
      <c r="AQ535" s="911"/>
      <c r="AR535" s="911"/>
      <c r="AS535" s="911"/>
      <c r="AT535" s="911"/>
      <c r="AU535" s="915"/>
      <c r="AV535" s="915"/>
      <c r="AW535" s="915"/>
    </row>
    <row r="536">
      <c r="A536" s="1709"/>
      <c r="B536" s="915"/>
      <c r="C536" s="915"/>
      <c r="D536" s="915"/>
      <c r="E536" s="911"/>
      <c r="F536" s="911"/>
      <c r="G536" s="666"/>
      <c r="H536" s="911"/>
      <c r="I536" s="911"/>
      <c r="J536" s="915"/>
      <c r="K536" s="911"/>
      <c r="L536" s="915"/>
      <c r="M536" s="911"/>
      <c r="N536" s="915"/>
      <c r="O536" s="915"/>
      <c r="P536" s="915"/>
      <c r="Q536" s="915"/>
      <c r="R536" s="915"/>
      <c r="S536" s="915"/>
      <c r="T536" s="915"/>
      <c r="U536" s="915"/>
      <c r="V536" s="915"/>
      <c r="W536" s="915"/>
      <c r="X536" s="915"/>
      <c r="Y536" s="911"/>
      <c r="Z536" s="911"/>
      <c r="AA536" s="915"/>
      <c r="AB536" s="915"/>
      <c r="AC536" s="915"/>
      <c r="AD536" s="915"/>
      <c r="AE536" s="174"/>
      <c r="AF536" s="911"/>
      <c r="AG536" s="911"/>
      <c r="AH536" s="911"/>
      <c r="AI536" s="911"/>
      <c r="AJ536" s="911"/>
      <c r="AK536" s="915"/>
      <c r="AL536" s="915"/>
      <c r="AM536" s="915"/>
      <c r="AN536" s="917"/>
      <c r="AO536" s="1715"/>
      <c r="AP536" s="911"/>
      <c r="AQ536" s="911"/>
      <c r="AR536" s="911"/>
      <c r="AS536" s="911"/>
      <c r="AT536" s="911"/>
      <c r="AU536" s="915"/>
      <c r="AV536" s="915"/>
      <c r="AW536" s="915"/>
    </row>
    <row r="537">
      <c r="A537" s="1709"/>
      <c r="B537" s="915"/>
      <c r="C537" s="915"/>
      <c r="D537" s="915"/>
      <c r="E537" s="911"/>
      <c r="F537" s="911"/>
      <c r="G537" s="666"/>
      <c r="H537" s="911"/>
      <c r="I537" s="911"/>
      <c r="J537" s="915"/>
      <c r="K537" s="911"/>
      <c r="L537" s="915"/>
      <c r="M537" s="911"/>
      <c r="N537" s="915"/>
      <c r="O537" s="915"/>
      <c r="P537" s="915"/>
      <c r="Q537" s="915"/>
      <c r="R537" s="915"/>
      <c r="S537" s="915"/>
      <c r="T537" s="915"/>
      <c r="U537" s="915"/>
      <c r="V537" s="915"/>
      <c r="W537" s="915"/>
      <c r="X537" s="915"/>
      <c r="Y537" s="911"/>
      <c r="Z537" s="911"/>
      <c r="AA537" s="915"/>
      <c r="AB537" s="915"/>
      <c r="AC537" s="915"/>
      <c r="AD537" s="915"/>
      <c r="AE537" s="174"/>
      <c r="AF537" s="911"/>
      <c r="AG537" s="911"/>
      <c r="AH537" s="911"/>
      <c r="AI537" s="911"/>
      <c r="AJ537" s="911"/>
      <c r="AK537" s="915"/>
      <c r="AL537" s="915"/>
      <c r="AM537" s="915"/>
      <c r="AN537" s="917"/>
      <c r="AO537" s="1715"/>
      <c r="AP537" s="911"/>
      <c r="AQ537" s="911"/>
      <c r="AR537" s="911"/>
      <c r="AS537" s="911"/>
      <c r="AT537" s="911"/>
      <c r="AU537" s="915"/>
      <c r="AV537" s="915"/>
      <c r="AW537" s="915"/>
    </row>
    <row r="538">
      <c r="A538" s="1709"/>
      <c r="B538" s="915"/>
      <c r="C538" s="915"/>
      <c r="D538" s="915"/>
      <c r="E538" s="911"/>
      <c r="F538" s="911"/>
      <c r="G538" s="666"/>
      <c r="H538" s="911"/>
      <c r="I538" s="911"/>
      <c r="J538" s="915"/>
      <c r="K538" s="911"/>
      <c r="L538" s="915"/>
      <c r="M538" s="911"/>
      <c r="N538" s="915"/>
      <c r="O538" s="915"/>
      <c r="P538" s="915"/>
      <c r="Q538" s="915"/>
      <c r="R538" s="915"/>
      <c r="S538" s="915"/>
      <c r="T538" s="915"/>
      <c r="U538" s="915"/>
      <c r="V538" s="915"/>
      <c r="W538" s="915"/>
      <c r="X538" s="915"/>
      <c r="Y538" s="911"/>
      <c r="Z538" s="911"/>
      <c r="AA538" s="915"/>
      <c r="AB538" s="915"/>
      <c r="AC538" s="915"/>
      <c r="AD538" s="915"/>
      <c r="AE538" s="174"/>
      <c r="AF538" s="911"/>
      <c r="AG538" s="911"/>
      <c r="AH538" s="911"/>
      <c r="AI538" s="911"/>
      <c r="AJ538" s="911"/>
      <c r="AK538" s="915"/>
      <c r="AL538" s="915"/>
      <c r="AM538" s="915"/>
      <c r="AN538" s="917"/>
      <c r="AO538" s="1715"/>
      <c r="AP538" s="911"/>
      <c r="AQ538" s="911"/>
      <c r="AR538" s="911"/>
      <c r="AS538" s="911"/>
      <c r="AT538" s="911"/>
      <c r="AU538" s="915"/>
      <c r="AV538" s="915"/>
      <c r="AW538" s="915"/>
    </row>
    <row r="539">
      <c r="A539" s="1709"/>
      <c r="B539" s="915"/>
      <c r="C539" s="915"/>
      <c r="D539" s="915"/>
      <c r="E539" s="911"/>
      <c r="F539" s="911"/>
      <c r="G539" s="666"/>
      <c r="H539" s="911"/>
      <c r="I539" s="911"/>
      <c r="J539" s="915"/>
      <c r="K539" s="911"/>
      <c r="L539" s="915"/>
      <c r="M539" s="911"/>
      <c r="N539" s="915"/>
      <c r="O539" s="915"/>
      <c r="P539" s="915"/>
      <c r="Q539" s="915"/>
      <c r="R539" s="915"/>
      <c r="S539" s="915"/>
      <c r="T539" s="915"/>
      <c r="U539" s="915"/>
      <c r="V539" s="915"/>
      <c r="W539" s="915"/>
      <c r="X539" s="915"/>
      <c r="Y539" s="911"/>
      <c r="Z539" s="911"/>
      <c r="AA539" s="915"/>
      <c r="AB539" s="915"/>
      <c r="AC539" s="915"/>
      <c r="AD539" s="915"/>
      <c r="AE539" s="174"/>
      <c r="AF539" s="911"/>
      <c r="AG539" s="911"/>
      <c r="AH539" s="911"/>
      <c r="AI539" s="911"/>
      <c r="AJ539" s="911"/>
      <c r="AK539" s="915"/>
      <c r="AL539" s="915"/>
      <c r="AM539" s="915"/>
      <c r="AN539" s="917"/>
      <c r="AO539" s="1715"/>
      <c r="AP539" s="911"/>
      <c r="AQ539" s="911"/>
      <c r="AR539" s="911"/>
      <c r="AS539" s="911"/>
      <c r="AT539" s="911"/>
      <c r="AU539" s="915"/>
      <c r="AV539" s="915"/>
      <c r="AW539" s="915"/>
    </row>
    <row r="540">
      <c r="A540" s="1709"/>
      <c r="B540" s="915"/>
      <c r="C540" s="915"/>
      <c r="D540" s="915"/>
      <c r="E540" s="911"/>
      <c r="F540" s="911"/>
      <c r="G540" s="666"/>
      <c r="H540" s="911"/>
      <c r="I540" s="911"/>
      <c r="J540" s="915"/>
      <c r="K540" s="911"/>
      <c r="L540" s="915"/>
      <c r="M540" s="911"/>
      <c r="N540" s="915"/>
      <c r="O540" s="915"/>
      <c r="P540" s="915"/>
      <c r="Q540" s="915"/>
      <c r="R540" s="915"/>
      <c r="S540" s="915"/>
      <c r="T540" s="915"/>
      <c r="U540" s="915"/>
      <c r="V540" s="915"/>
      <c r="W540" s="915"/>
      <c r="X540" s="915"/>
      <c r="Y540" s="911"/>
      <c r="Z540" s="911"/>
      <c r="AA540" s="915"/>
      <c r="AB540" s="915"/>
      <c r="AC540" s="915"/>
      <c r="AD540" s="915"/>
      <c r="AE540" s="174"/>
      <c r="AF540" s="911"/>
      <c r="AG540" s="911"/>
      <c r="AH540" s="911"/>
      <c r="AI540" s="911"/>
      <c r="AJ540" s="911"/>
      <c r="AK540" s="915"/>
      <c r="AL540" s="915"/>
      <c r="AM540" s="915"/>
      <c r="AN540" s="917"/>
      <c r="AO540" s="1715"/>
      <c r="AP540" s="911"/>
      <c r="AQ540" s="911"/>
      <c r="AR540" s="911"/>
      <c r="AS540" s="911"/>
      <c r="AT540" s="911"/>
      <c r="AU540" s="915"/>
      <c r="AV540" s="915"/>
      <c r="AW540" s="915"/>
    </row>
    <row r="541">
      <c r="A541" s="1709"/>
      <c r="B541" s="915"/>
      <c r="C541" s="915"/>
      <c r="D541" s="915"/>
      <c r="E541" s="911"/>
      <c r="F541" s="911"/>
      <c r="G541" s="666"/>
      <c r="H541" s="911"/>
      <c r="I541" s="911"/>
      <c r="J541" s="915"/>
      <c r="K541" s="911"/>
      <c r="L541" s="915"/>
      <c r="M541" s="911"/>
      <c r="N541" s="915"/>
      <c r="O541" s="915"/>
      <c r="P541" s="915"/>
      <c r="Q541" s="915"/>
      <c r="R541" s="915"/>
      <c r="S541" s="915"/>
      <c r="T541" s="915"/>
      <c r="U541" s="915"/>
      <c r="V541" s="915"/>
      <c r="W541" s="915"/>
      <c r="X541" s="915"/>
      <c r="Y541" s="911"/>
      <c r="Z541" s="911"/>
      <c r="AA541" s="915"/>
      <c r="AB541" s="915"/>
      <c r="AC541" s="915"/>
      <c r="AD541" s="915"/>
      <c r="AE541" s="174"/>
      <c r="AF541" s="911"/>
      <c r="AG541" s="911"/>
      <c r="AH541" s="911"/>
      <c r="AI541" s="911"/>
      <c r="AJ541" s="911"/>
      <c r="AK541" s="915"/>
      <c r="AL541" s="915"/>
      <c r="AM541" s="915"/>
      <c r="AN541" s="917"/>
      <c r="AO541" s="1715"/>
      <c r="AP541" s="911"/>
      <c r="AQ541" s="911"/>
      <c r="AR541" s="911"/>
      <c r="AS541" s="911"/>
      <c r="AT541" s="911"/>
      <c r="AU541" s="915"/>
      <c r="AV541" s="915"/>
      <c r="AW541" s="915"/>
    </row>
    <row r="542">
      <c r="A542" s="1709"/>
      <c r="B542" s="915"/>
      <c r="C542" s="915"/>
      <c r="D542" s="915"/>
      <c r="E542" s="911"/>
      <c r="F542" s="911"/>
      <c r="G542" s="666"/>
      <c r="H542" s="911"/>
      <c r="I542" s="911"/>
      <c r="J542" s="915"/>
      <c r="K542" s="911"/>
      <c r="L542" s="915"/>
      <c r="M542" s="911"/>
      <c r="N542" s="915"/>
      <c r="O542" s="915"/>
      <c r="P542" s="915"/>
      <c r="Q542" s="915"/>
      <c r="R542" s="915"/>
      <c r="S542" s="915"/>
      <c r="T542" s="915"/>
      <c r="U542" s="915"/>
      <c r="V542" s="915"/>
      <c r="W542" s="915"/>
      <c r="X542" s="915"/>
      <c r="Y542" s="911"/>
      <c r="Z542" s="911"/>
      <c r="AA542" s="915"/>
      <c r="AB542" s="915"/>
      <c r="AC542" s="915"/>
      <c r="AD542" s="915"/>
      <c r="AE542" s="174"/>
      <c r="AF542" s="911"/>
      <c r="AG542" s="911"/>
      <c r="AH542" s="911"/>
      <c r="AI542" s="911"/>
      <c r="AJ542" s="911"/>
      <c r="AK542" s="915"/>
      <c r="AL542" s="915"/>
      <c r="AM542" s="915"/>
      <c r="AN542" s="917"/>
      <c r="AO542" s="1715"/>
      <c r="AP542" s="911"/>
      <c r="AQ542" s="911"/>
      <c r="AR542" s="911"/>
      <c r="AS542" s="911"/>
      <c r="AT542" s="911"/>
      <c r="AU542" s="915"/>
      <c r="AV542" s="915"/>
      <c r="AW542" s="915"/>
    </row>
    <row r="543">
      <c r="A543" s="1709"/>
      <c r="B543" s="915"/>
      <c r="C543" s="915"/>
      <c r="D543" s="915"/>
      <c r="E543" s="911"/>
      <c r="F543" s="911"/>
      <c r="G543" s="666"/>
      <c r="H543" s="911"/>
      <c r="I543" s="911"/>
      <c r="J543" s="915"/>
      <c r="K543" s="911"/>
      <c r="L543" s="915"/>
      <c r="M543" s="911"/>
      <c r="N543" s="915"/>
      <c r="O543" s="915"/>
      <c r="P543" s="915"/>
      <c r="Q543" s="915"/>
      <c r="R543" s="915"/>
      <c r="S543" s="915"/>
      <c r="T543" s="915"/>
      <c r="U543" s="915"/>
      <c r="V543" s="915"/>
      <c r="W543" s="915"/>
      <c r="X543" s="915"/>
      <c r="Y543" s="911"/>
      <c r="Z543" s="911"/>
      <c r="AA543" s="915"/>
      <c r="AB543" s="915"/>
      <c r="AC543" s="915"/>
      <c r="AD543" s="915"/>
      <c r="AE543" s="174"/>
      <c r="AF543" s="911"/>
      <c r="AG543" s="911"/>
      <c r="AH543" s="911"/>
      <c r="AI543" s="911"/>
      <c r="AJ543" s="911"/>
      <c r="AK543" s="1692"/>
      <c r="AL543" s="1692"/>
      <c r="AM543" s="1692"/>
      <c r="AN543" s="917"/>
      <c r="AO543" s="1715"/>
      <c r="AP543" s="911"/>
      <c r="AQ543" s="911"/>
      <c r="AR543" s="911"/>
      <c r="AS543" s="911"/>
      <c r="AT543" s="911"/>
      <c r="AU543" s="915"/>
      <c r="AV543" s="915"/>
      <c r="AW543" s="915"/>
    </row>
    <row r="544">
      <c r="A544" s="1709"/>
      <c r="B544" s="915"/>
      <c r="C544" s="915"/>
      <c r="D544" s="915"/>
      <c r="E544" s="911"/>
      <c r="F544" s="911"/>
      <c r="G544" s="666"/>
      <c r="H544" s="911"/>
      <c r="I544" s="911"/>
      <c r="J544" s="915"/>
      <c r="K544" s="911"/>
      <c r="L544" s="915"/>
      <c r="M544" s="911"/>
      <c r="N544" s="915"/>
      <c r="O544" s="915"/>
      <c r="P544" s="915"/>
      <c r="Q544" s="915"/>
      <c r="R544" s="915"/>
      <c r="S544" s="915"/>
      <c r="T544" s="915"/>
      <c r="U544" s="915"/>
      <c r="V544" s="915"/>
      <c r="W544" s="915"/>
      <c r="X544" s="915"/>
      <c r="Y544" s="911"/>
      <c r="Z544" s="911"/>
      <c r="AA544" s="915"/>
      <c r="AB544" s="915"/>
      <c r="AC544" s="915"/>
      <c r="AD544" s="915"/>
      <c r="AE544" s="174"/>
      <c r="AF544" s="911"/>
      <c r="AG544" s="911"/>
      <c r="AH544" s="911"/>
      <c r="AI544" s="911"/>
      <c r="AJ544" s="911"/>
      <c r="AK544" s="1692"/>
      <c r="AL544" s="1710" t="s">
        <v>13987</v>
      </c>
      <c r="AO544" s="1715"/>
      <c r="AP544" s="911"/>
      <c r="AQ544" s="911"/>
      <c r="AR544" s="911"/>
      <c r="AS544" s="911"/>
      <c r="AT544" s="911"/>
      <c r="AU544" s="915"/>
      <c r="AV544" s="915"/>
      <c r="AW544" s="915"/>
    </row>
    <row r="545">
      <c r="A545" s="1709"/>
      <c r="B545" s="915"/>
      <c r="C545" s="915"/>
      <c r="D545" s="915"/>
      <c r="E545" s="911"/>
      <c r="F545" s="911"/>
      <c r="G545" s="666"/>
      <c r="H545" s="911"/>
      <c r="I545" s="911"/>
      <c r="J545" s="915"/>
      <c r="K545" s="911"/>
      <c r="L545" s="915"/>
      <c r="M545" s="911"/>
      <c r="N545" s="915"/>
      <c r="O545" s="915"/>
      <c r="P545" s="915"/>
      <c r="Q545" s="915"/>
      <c r="R545" s="915"/>
      <c r="S545" s="915"/>
      <c r="T545" s="915"/>
      <c r="U545" s="915"/>
      <c r="V545" s="915"/>
      <c r="W545" s="915"/>
      <c r="X545" s="915"/>
      <c r="Y545" s="911"/>
      <c r="Z545" s="911"/>
      <c r="AA545" s="915"/>
      <c r="AB545" s="915"/>
      <c r="AC545" s="915"/>
      <c r="AD545" s="915"/>
      <c r="AE545" s="174"/>
      <c r="AF545" s="911"/>
      <c r="AG545" s="911"/>
      <c r="AH545" s="911"/>
      <c r="AI545" s="911"/>
      <c r="AJ545" s="911"/>
      <c r="AK545" s="1692"/>
      <c r="AL545" s="1711" t="s">
        <v>1582</v>
      </c>
      <c r="AM545" s="1711" t="s">
        <v>13988</v>
      </c>
      <c r="AN545" s="1712" t="s">
        <v>1584</v>
      </c>
      <c r="AO545" s="1715"/>
      <c r="AP545" s="911"/>
      <c r="AQ545" s="911"/>
      <c r="AR545" s="911"/>
      <c r="AS545" s="911"/>
      <c r="AT545" s="911"/>
      <c r="AU545" s="915"/>
      <c r="AV545" s="915"/>
      <c r="AW545" s="915"/>
    </row>
    <row r="546">
      <c r="A546" s="1709"/>
      <c r="B546" s="915"/>
      <c r="C546" s="915"/>
      <c r="D546" s="915"/>
      <c r="E546" s="911"/>
      <c r="F546" s="911"/>
      <c r="G546" s="666"/>
      <c r="H546" s="911"/>
      <c r="I546" s="911"/>
      <c r="J546" s="915"/>
      <c r="K546" s="911"/>
      <c r="L546" s="915"/>
      <c r="M546" s="911"/>
      <c r="N546" s="915"/>
      <c r="O546" s="915"/>
      <c r="P546" s="915"/>
      <c r="Q546" s="915"/>
      <c r="R546" s="915"/>
      <c r="S546" s="915"/>
      <c r="T546" s="915"/>
      <c r="U546" s="915"/>
      <c r="V546" s="915"/>
      <c r="W546" s="915"/>
      <c r="X546" s="915"/>
      <c r="Y546" s="911"/>
      <c r="Z546" s="911"/>
      <c r="AA546" s="915"/>
      <c r="AB546" s="1692"/>
      <c r="AC546" s="915"/>
      <c r="AD546" s="915"/>
      <c r="AE546" s="174"/>
      <c r="AF546" s="911"/>
      <c r="AG546" s="911"/>
      <c r="AH546" s="911"/>
      <c r="AI546" s="911"/>
      <c r="AJ546" s="911"/>
      <c r="AK546" s="913" t="b">
        <v>0</v>
      </c>
      <c r="AL546" s="913" t="b">
        <v>0</v>
      </c>
      <c r="AM546" s="1692" t="b">
        <v>0</v>
      </c>
      <c r="AN546" s="917"/>
      <c r="AO546" s="1715"/>
      <c r="AP546" s="911"/>
      <c r="AQ546" s="911"/>
      <c r="AR546" s="911"/>
      <c r="AS546" s="911"/>
      <c r="AT546" s="911"/>
      <c r="AU546" s="915"/>
      <c r="AV546" s="915"/>
      <c r="AW546" s="915"/>
    </row>
    <row r="547">
      <c r="A547" s="1709"/>
      <c r="B547" s="915"/>
      <c r="C547" s="915"/>
      <c r="D547" s="915"/>
      <c r="E547" s="911"/>
      <c r="F547" s="911"/>
      <c r="G547" s="666"/>
      <c r="H547" s="911"/>
      <c r="I547" s="911"/>
      <c r="J547" s="915"/>
      <c r="K547" s="911"/>
      <c r="L547" s="915"/>
      <c r="M547" s="911"/>
      <c r="N547" s="915"/>
      <c r="O547" s="915"/>
      <c r="P547" s="915"/>
      <c r="Q547" s="915"/>
      <c r="R547" s="915"/>
      <c r="S547" s="915"/>
      <c r="T547" s="915"/>
      <c r="U547" s="915"/>
      <c r="V547" s="915"/>
      <c r="W547" s="915"/>
      <c r="X547" s="915"/>
      <c r="Y547" s="911"/>
      <c r="Z547" s="911"/>
      <c r="AA547" s="915"/>
      <c r="AB547" s="1692"/>
      <c r="AC547" s="1713"/>
      <c r="AD547" s="1713"/>
      <c r="AE547" s="174"/>
      <c r="AF547" s="911"/>
      <c r="AG547" s="911"/>
      <c r="AH547" s="911"/>
      <c r="AI547" s="911"/>
      <c r="AJ547" s="911"/>
      <c r="AK547" s="1692"/>
      <c r="AL547" s="1692" t="b">
        <v>0</v>
      </c>
      <c r="AM547" s="1692" t="b">
        <v>0</v>
      </c>
      <c r="AN547" s="917"/>
      <c r="AO547" s="1715"/>
      <c r="AP547" s="911"/>
      <c r="AQ547" s="911"/>
      <c r="AR547" s="911"/>
      <c r="AS547" s="911"/>
      <c r="AT547" s="911"/>
      <c r="AU547" s="915"/>
      <c r="AV547" s="915"/>
      <c r="AW547" s="915"/>
    </row>
    <row r="548">
      <c r="A548" s="1709"/>
      <c r="B548" s="915"/>
      <c r="C548" s="915"/>
      <c r="D548" s="915"/>
      <c r="E548" s="911"/>
      <c r="F548" s="911"/>
      <c r="G548" s="666"/>
      <c r="H548" s="911"/>
      <c r="I548" s="911"/>
      <c r="J548" s="915"/>
      <c r="K548" s="911"/>
      <c r="L548" s="915"/>
      <c r="M548" s="911"/>
      <c r="N548" s="915"/>
      <c r="O548" s="915"/>
      <c r="P548" s="915"/>
      <c r="Q548" s="915"/>
      <c r="R548" s="915"/>
      <c r="S548" s="915"/>
      <c r="T548" s="915"/>
      <c r="U548" s="915"/>
      <c r="V548" s="915"/>
      <c r="W548" s="915"/>
      <c r="X548" s="915"/>
      <c r="Y548" s="911"/>
      <c r="Z548" s="911"/>
      <c r="AA548" s="915"/>
      <c r="AB548" s="1692"/>
      <c r="AC548" s="1714"/>
      <c r="AD548" s="1714" t="s">
        <v>1573</v>
      </c>
      <c r="AE548" s="174"/>
      <c r="AF548" s="911"/>
      <c r="AG548" s="911"/>
      <c r="AH548" s="911"/>
      <c r="AI548" s="911"/>
      <c r="AJ548" s="911"/>
      <c r="AK548" s="1692"/>
      <c r="AL548" s="1692" t="b">
        <v>0</v>
      </c>
      <c r="AM548" s="1692" t="b">
        <v>0</v>
      </c>
      <c r="AN548" s="917"/>
      <c r="AO548" s="1715"/>
      <c r="AP548" s="911"/>
      <c r="AQ548" s="911"/>
      <c r="AR548" s="911"/>
      <c r="AS548" s="911"/>
      <c r="AT548" s="911"/>
      <c r="AU548" s="915"/>
      <c r="AV548" s="915"/>
      <c r="AW548" s="915"/>
    </row>
    <row r="549">
      <c r="A549" s="1709"/>
      <c r="B549" s="915"/>
      <c r="C549" s="915"/>
      <c r="D549" s="915"/>
      <c r="E549" s="911"/>
      <c r="F549" s="911"/>
      <c r="G549" s="666"/>
      <c r="H549" s="911"/>
      <c r="I549" s="911"/>
      <c r="J549" s="915"/>
      <c r="K549" s="911"/>
      <c r="L549" s="915"/>
      <c r="M549" s="911"/>
      <c r="N549" s="915"/>
      <c r="O549" s="915"/>
      <c r="P549" s="915"/>
      <c r="Q549" s="915"/>
      <c r="R549" s="915"/>
      <c r="S549" s="915"/>
      <c r="T549" s="915"/>
      <c r="U549" s="915"/>
      <c r="V549" s="915"/>
      <c r="W549" s="915"/>
      <c r="X549" s="915"/>
      <c r="Y549" s="911"/>
      <c r="Z549" s="911"/>
      <c r="AA549" s="915"/>
      <c r="AB549" s="1692"/>
      <c r="AC549" s="915"/>
      <c r="AD549" s="915"/>
      <c r="AE549" s="174"/>
      <c r="AF549" s="911"/>
      <c r="AG549" s="911"/>
      <c r="AH549" s="911"/>
      <c r="AI549" s="911"/>
      <c r="AJ549" s="911"/>
      <c r="AK549" s="1692"/>
      <c r="AL549" s="1692" t="b">
        <v>0</v>
      </c>
      <c r="AM549" s="1692" t="b">
        <v>0</v>
      </c>
      <c r="AN549" s="917"/>
      <c r="AO549" s="1715"/>
      <c r="AP549" s="911"/>
      <c r="AQ549" s="911"/>
      <c r="AR549" s="911"/>
      <c r="AS549" s="911"/>
      <c r="AT549" s="911"/>
      <c r="AU549" s="915"/>
      <c r="AV549" s="915"/>
      <c r="AW549" s="915"/>
    </row>
    <row r="550">
      <c r="A550" s="1709"/>
      <c r="B550" s="915"/>
      <c r="C550" s="915"/>
      <c r="D550" s="915"/>
      <c r="E550" s="911"/>
      <c r="F550" s="911"/>
      <c r="G550" s="666"/>
      <c r="H550" s="911"/>
      <c r="I550" s="911"/>
      <c r="J550" s="915"/>
      <c r="K550" s="911"/>
      <c r="L550" s="915"/>
      <c r="M550" s="911"/>
      <c r="N550" s="915"/>
      <c r="O550" s="915"/>
      <c r="P550" s="915"/>
      <c r="Q550" s="915"/>
      <c r="R550" s="915"/>
      <c r="S550" s="915"/>
      <c r="T550" s="915"/>
      <c r="U550" s="915"/>
      <c r="V550" s="915"/>
      <c r="W550" s="915"/>
      <c r="X550" s="915"/>
      <c r="Y550" s="911"/>
      <c r="Z550" s="911"/>
      <c r="AA550" s="915"/>
      <c r="AB550" s="1692"/>
      <c r="AC550" s="915"/>
      <c r="AD550" s="915"/>
      <c r="AE550" s="174"/>
      <c r="AF550" s="911"/>
      <c r="AG550" s="911"/>
      <c r="AH550" s="911"/>
      <c r="AI550" s="911"/>
      <c r="AJ550" s="911"/>
      <c r="AK550" s="1692"/>
      <c r="AL550" s="1692" t="b">
        <v>0</v>
      </c>
      <c r="AM550" s="1692" t="b">
        <v>0</v>
      </c>
      <c r="AN550" s="917"/>
      <c r="AO550" s="1715"/>
      <c r="AP550" s="911"/>
      <c r="AQ550" s="911"/>
      <c r="AR550" s="911"/>
      <c r="AS550" s="911"/>
      <c r="AT550" s="911"/>
      <c r="AU550" s="915"/>
      <c r="AV550" s="915"/>
      <c r="AW550" s="915"/>
    </row>
    <row r="551">
      <c r="A551" s="1709"/>
      <c r="B551" s="915"/>
      <c r="C551" s="915"/>
      <c r="D551" s="915"/>
      <c r="E551" s="911"/>
      <c r="F551" s="911"/>
      <c r="G551" s="666"/>
      <c r="H551" s="911"/>
      <c r="I551" s="911"/>
      <c r="J551" s="915"/>
      <c r="K551" s="911"/>
      <c r="L551" s="915"/>
      <c r="M551" s="911"/>
      <c r="N551" s="915"/>
      <c r="O551" s="915"/>
      <c r="P551" s="915"/>
      <c r="Q551" s="915"/>
      <c r="R551" s="915"/>
      <c r="S551" s="915"/>
      <c r="T551" s="915"/>
      <c r="U551" s="915"/>
      <c r="V551" s="915"/>
      <c r="W551" s="915"/>
      <c r="X551" s="915"/>
      <c r="Y551" s="911"/>
      <c r="Z551" s="911"/>
      <c r="AA551" s="915"/>
      <c r="AB551" s="1692"/>
      <c r="AC551" s="915"/>
      <c r="AD551" s="915"/>
      <c r="AE551" s="174"/>
      <c r="AF551" s="911"/>
      <c r="AG551" s="911"/>
      <c r="AH551" s="911"/>
      <c r="AI551" s="911"/>
      <c r="AJ551" s="911"/>
      <c r="AK551" s="915"/>
      <c r="AL551" s="915" t="b">
        <v>1</v>
      </c>
      <c r="AM551" s="915" t="b">
        <v>0</v>
      </c>
      <c r="AN551" s="917"/>
      <c r="AO551" s="1715"/>
      <c r="AP551" s="911"/>
      <c r="AQ551" s="911"/>
      <c r="AR551" s="911"/>
      <c r="AS551" s="911"/>
      <c r="AT551" s="911"/>
      <c r="AU551" s="915"/>
      <c r="AV551" s="915"/>
      <c r="AW551" s="915"/>
    </row>
    <row r="552">
      <c r="A552" s="1709"/>
      <c r="B552" s="915"/>
      <c r="C552" s="915"/>
      <c r="D552" s="915"/>
      <c r="E552" s="911"/>
      <c r="F552" s="911"/>
      <c r="G552" s="666"/>
      <c r="H552" s="911"/>
      <c r="I552" s="911"/>
      <c r="J552" s="915"/>
      <c r="K552" s="911"/>
      <c r="L552" s="915"/>
      <c r="M552" s="911"/>
      <c r="N552" s="915"/>
      <c r="O552" s="915"/>
      <c r="P552" s="915"/>
      <c r="Q552" s="915"/>
      <c r="R552" s="915"/>
      <c r="S552" s="915"/>
      <c r="T552" s="915"/>
      <c r="U552" s="915"/>
      <c r="V552" s="915"/>
      <c r="W552" s="915"/>
      <c r="X552" s="915"/>
      <c r="Y552" s="911"/>
      <c r="Z552" s="911"/>
      <c r="AA552" s="915"/>
      <c r="AB552" s="1692"/>
      <c r="AC552" s="915"/>
      <c r="AD552" s="915"/>
      <c r="AE552" s="174"/>
      <c r="AF552" s="911"/>
      <c r="AG552" s="911"/>
      <c r="AH552" s="911"/>
      <c r="AI552" s="911"/>
      <c r="AJ552" s="911"/>
      <c r="AK552" s="915"/>
      <c r="AL552" s="915" t="b">
        <v>0</v>
      </c>
      <c r="AM552" s="915" t="b">
        <v>0</v>
      </c>
      <c r="AN552" s="917"/>
      <c r="AO552" s="1715"/>
      <c r="AP552" s="911"/>
      <c r="AQ552" s="911"/>
      <c r="AR552" s="911"/>
      <c r="AS552" s="911"/>
      <c r="AT552" s="911"/>
      <c r="AU552" s="915"/>
      <c r="AV552" s="915"/>
      <c r="AW552" s="915"/>
    </row>
    <row r="553">
      <c r="A553" s="1709"/>
      <c r="B553" s="915"/>
      <c r="C553" s="915"/>
      <c r="D553" s="915"/>
      <c r="E553" s="911"/>
      <c r="F553" s="911"/>
      <c r="G553" s="666"/>
      <c r="H553" s="911"/>
      <c r="I553" s="911"/>
      <c r="J553" s="915"/>
      <c r="K553" s="911"/>
      <c r="L553" s="915"/>
      <c r="M553" s="911"/>
      <c r="N553" s="915"/>
      <c r="O553" s="915"/>
      <c r="P553" s="915"/>
      <c r="Q553" s="915"/>
      <c r="R553" s="915"/>
      <c r="S553" s="915"/>
      <c r="T553" s="915"/>
      <c r="U553" s="915"/>
      <c r="V553" s="915"/>
      <c r="W553" s="915"/>
      <c r="X553" s="915"/>
      <c r="Y553" s="911"/>
      <c r="Z553" s="911"/>
      <c r="AA553" s="915"/>
      <c r="AB553" s="1692"/>
      <c r="AC553" s="915"/>
      <c r="AD553" s="915"/>
      <c r="AE553" s="174"/>
      <c r="AF553" s="911"/>
      <c r="AG553" s="911"/>
      <c r="AH553" s="911"/>
      <c r="AI553" s="911"/>
      <c r="AJ553" s="911"/>
      <c r="AK553" s="915"/>
      <c r="AL553" s="915" t="b">
        <v>0</v>
      </c>
      <c r="AM553" s="915" t="b">
        <v>0</v>
      </c>
      <c r="AN553" s="917"/>
      <c r="AO553" s="1715"/>
      <c r="AP553" s="911"/>
      <c r="AQ553" s="911"/>
      <c r="AR553" s="911"/>
      <c r="AS553" s="911"/>
      <c r="AT553" s="911"/>
      <c r="AU553" s="915"/>
      <c r="AV553" s="915"/>
      <c r="AW553" s="915"/>
    </row>
    <row r="554">
      <c r="A554" s="1709"/>
      <c r="B554" s="915"/>
      <c r="C554" s="915"/>
      <c r="D554" s="915"/>
      <c r="E554" s="911"/>
      <c r="F554" s="911"/>
      <c r="G554" s="666"/>
      <c r="H554" s="911"/>
      <c r="I554" s="911"/>
      <c r="J554" s="915"/>
      <c r="K554" s="911"/>
      <c r="L554" s="915"/>
      <c r="M554" s="911"/>
      <c r="N554" s="915"/>
      <c r="O554" s="915"/>
      <c r="P554" s="915"/>
      <c r="Q554" s="915"/>
      <c r="R554" s="915"/>
      <c r="S554" s="915"/>
      <c r="T554" s="915"/>
      <c r="U554" s="915"/>
      <c r="V554" s="915"/>
      <c r="W554" s="915"/>
      <c r="X554" s="915"/>
      <c r="Y554" s="911"/>
      <c r="Z554" s="911"/>
      <c r="AA554" s="915"/>
      <c r="AB554" s="1692"/>
      <c r="AC554" s="915"/>
      <c r="AD554" s="915"/>
      <c r="AE554" s="174"/>
      <c r="AF554" s="911"/>
      <c r="AG554" s="911"/>
      <c r="AH554" s="911"/>
      <c r="AI554" s="911"/>
      <c r="AJ554" s="911"/>
      <c r="AK554" s="915"/>
      <c r="AL554" s="915" t="b">
        <v>0</v>
      </c>
      <c r="AM554" s="915" t="b">
        <v>0</v>
      </c>
      <c r="AN554" s="917"/>
      <c r="AO554" s="1715"/>
      <c r="AP554" s="911"/>
      <c r="AQ554" s="911"/>
      <c r="AR554" s="911"/>
      <c r="AS554" s="911"/>
      <c r="AT554" s="911"/>
      <c r="AU554" s="915"/>
      <c r="AV554" s="915"/>
      <c r="AW554" s="915"/>
    </row>
    <row r="555">
      <c r="A555" s="1709"/>
      <c r="B555" s="915"/>
      <c r="C555" s="915"/>
      <c r="D555" s="915"/>
      <c r="E555" s="911"/>
      <c r="F555" s="911"/>
      <c r="G555" s="666"/>
      <c r="H555" s="911"/>
      <c r="I555" s="911"/>
      <c r="J555" s="915"/>
      <c r="K555" s="911"/>
      <c r="L555" s="915"/>
      <c r="M555" s="911"/>
      <c r="N555" s="915"/>
      <c r="O555" s="915"/>
      <c r="P555" s="915"/>
      <c r="Q555" s="915"/>
      <c r="R555" s="915"/>
      <c r="S555" s="915"/>
      <c r="T555" s="915"/>
      <c r="U555" s="915"/>
      <c r="V555" s="915"/>
      <c r="W555" s="915"/>
      <c r="X555" s="915"/>
      <c r="Y555" s="911"/>
      <c r="Z555" s="911"/>
      <c r="AA555" s="915"/>
      <c r="AB555" s="1692"/>
      <c r="AC555" s="915"/>
      <c r="AD555" s="915"/>
      <c r="AE555" s="174"/>
      <c r="AF555" s="911"/>
      <c r="AG555" s="911"/>
      <c r="AH555" s="911"/>
      <c r="AI555" s="911"/>
      <c r="AJ555" s="911"/>
      <c r="AK555" s="1692"/>
      <c r="AL555" s="1692" t="b">
        <v>0</v>
      </c>
      <c r="AM555" s="1692" t="b">
        <v>0</v>
      </c>
      <c r="AN555" s="917"/>
      <c r="AO555" s="1715"/>
      <c r="AP555" s="911"/>
      <c r="AQ555" s="911"/>
      <c r="AR555" s="911"/>
      <c r="AS555" s="911"/>
      <c r="AT555" s="911"/>
      <c r="AU555" s="915"/>
      <c r="AV555" s="915"/>
      <c r="AW555" s="915"/>
    </row>
    <row r="556">
      <c r="A556" s="1709"/>
      <c r="B556" s="915"/>
      <c r="C556" s="915"/>
      <c r="D556" s="915"/>
      <c r="E556" s="911"/>
      <c r="F556" s="911"/>
      <c r="G556" s="666"/>
      <c r="H556" s="911"/>
      <c r="I556" s="911"/>
      <c r="J556" s="915"/>
      <c r="K556" s="911"/>
      <c r="L556" s="915"/>
      <c r="M556" s="911"/>
      <c r="N556" s="915"/>
      <c r="O556" s="915"/>
      <c r="P556" s="915"/>
      <c r="Q556" s="915"/>
      <c r="R556" s="915"/>
      <c r="S556" s="915"/>
      <c r="T556" s="915"/>
      <c r="U556" s="915"/>
      <c r="V556" s="915"/>
      <c r="W556" s="915"/>
      <c r="X556" s="915"/>
      <c r="Y556" s="911"/>
      <c r="Z556" s="911"/>
      <c r="AA556" s="915"/>
      <c r="AB556" s="1692"/>
      <c r="AC556" s="915"/>
      <c r="AD556" s="915"/>
      <c r="AE556" s="174"/>
      <c r="AF556" s="911"/>
      <c r="AG556" s="911"/>
      <c r="AH556" s="911"/>
      <c r="AI556" s="911"/>
      <c r="AJ556" s="911"/>
      <c r="AK556" s="1692"/>
      <c r="AL556" s="1692" t="b">
        <v>0</v>
      </c>
      <c r="AM556" s="1692" t="b">
        <v>0</v>
      </c>
      <c r="AN556" s="917"/>
      <c r="AO556" s="1715"/>
      <c r="AP556" s="911"/>
      <c r="AQ556" s="911"/>
      <c r="AR556" s="911"/>
      <c r="AS556" s="911"/>
      <c r="AT556" s="911"/>
      <c r="AU556" s="915"/>
      <c r="AV556" s="915"/>
      <c r="AW556" s="915"/>
    </row>
    <row r="557">
      <c r="A557" s="1709"/>
      <c r="B557" s="915"/>
      <c r="C557" s="915"/>
      <c r="D557" s="915"/>
      <c r="E557" s="911"/>
      <c r="F557" s="911"/>
      <c r="G557" s="666"/>
      <c r="H557" s="911"/>
      <c r="I557" s="911"/>
      <c r="J557" s="915"/>
      <c r="K557" s="911"/>
      <c r="L557" s="915"/>
      <c r="M557" s="911"/>
      <c r="N557" s="915"/>
      <c r="O557" s="915"/>
      <c r="P557" s="915"/>
      <c r="Q557" s="915"/>
      <c r="R557" s="915"/>
      <c r="S557" s="915"/>
      <c r="T557" s="915"/>
      <c r="U557" s="915"/>
      <c r="V557" s="915"/>
      <c r="W557" s="915"/>
      <c r="X557" s="915"/>
      <c r="Y557" s="911"/>
      <c r="Z557" s="911"/>
      <c r="AA557" s="915"/>
      <c r="AB557" s="1692"/>
      <c r="AC557" s="915"/>
      <c r="AD557" s="915"/>
      <c r="AE557" s="174"/>
      <c r="AF557" s="911"/>
      <c r="AG557" s="911"/>
      <c r="AH557" s="911"/>
      <c r="AI557" s="911"/>
      <c r="AJ557" s="911"/>
      <c r="AK557" s="1692"/>
      <c r="AL557" s="1692" t="b">
        <v>0</v>
      </c>
      <c r="AM557" s="1692" t="b">
        <v>0</v>
      </c>
      <c r="AN557" s="917"/>
      <c r="AO557" s="1715"/>
      <c r="AP557" s="911"/>
      <c r="AQ557" s="911"/>
      <c r="AR557" s="911"/>
      <c r="AS557" s="911"/>
      <c r="AT557" s="911"/>
      <c r="AU557" s="915"/>
      <c r="AV557" s="915"/>
      <c r="AW557" s="915"/>
    </row>
    <row r="558">
      <c r="A558" s="1709"/>
      <c r="B558" s="915"/>
      <c r="C558" s="915"/>
      <c r="D558" s="915"/>
      <c r="E558" s="911"/>
      <c r="F558" s="911"/>
      <c r="G558" s="666"/>
      <c r="H558" s="911"/>
      <c r="I558" s="911"/>
      <c r="J558" s="915"/>
      <c r="K558" s="911"/>
      <c r="L558" s="915"/>
      <c r="M558" s="911"/>
      <c r="N558" s="915"/>
      <c r="O558" s="915"/>
      <c r="P558" s="915"/>
      <c r="Q558" s="915"/>
      <c r="R558" s="915"/>
      <c r="S558" s="915"/>
      <c r="T558" s="915"/>
      <c r="U558" s="915"/>
      <c r="V558" s="915"/>
      <c r="W558" s="915"/>
      <c r="X558" s="915"/>
      <c r="Y558" s="911"/>
      <c r="Z558" s="911"/>
      <c r="AA558" s="915"/>
      <c r="AB558" s="915"/>
      <c r="AC558" s="915"/>
      <c r="AD558" s="915"/>
      <c r="AE558" s="174"/>
      <c r="AF558" s="911"/>
      <c r="AG558" s="911"/>
      <c r="AH558" s="911"/>
      <c r="AI558" s="911"/>
      <c r="AJ558" s="911"/>
      <c r="AK558" s="1692"/>
      <c r="AL558" s="1692" t="b">
        <v>0</v>
      </c>
      <c r="AM558" s="1692" t="b">
        <v>0</v>
      </c>
      <c r="AN558" s="917"/>
      <c r="AO558" s="1715"/>
      <c r="AP558" s="911"/>
      <c r="AQ558" s="911"/>
      <c r="AR558" s="911"/>
      <c r="AS558" s="911"/>
      <c r="AT558" s="911"/>
      <c r="AU558" s="915"/>
      <c r="AV558" s="915"/>
      <c r="AW558" s="915"/>
    </row>
    <row r="559">
      <c r="A559" s="1709"/>
      <c r="B559" s="915"/>
      <c r="C559" s="915"/>
      <c r="D559" s="915"/>
      <c r="E559" s="911"/>
      <c r="F559" s="911"/>
      <c r="G559" s="666"/>
      <c r="H559" s="911"/>
      <c r="I559" s="911"/>
      <c r="J559" s="915"/>
      <c r="K559" s="911"/>
      <c r="L559" s="915"/>
      <c r="M559" s="911"/>
      <c r="N559" s="915"/>
      <c r="O559" s="915"/>
      <c r="P559" s="915"/>
      <c r="Q559" s="915"/>
      <c r="R559" s="915"/>
      <c r="S559" s="915"/>
      <c r="T559" s="915"/>
      <c r="U559" s="915"/>
      <c r="V559" s="915"/>
      <c r="W559" s="915"/>
      <c r="X559" s="915"/>
      <c r="Y559" s="911"/>
      <c r="Z559" s="911"/>
      <c r="AA559" s="915"/>
      <c r="AB559" s="915"/>
      <c r="AC559" s="915"/>
      <c r="AD559" s="915"/>
      <c r="AE559" s="174"/>
      <c r="AF559" s="911"/>
      <c r="AG559" s="911"/>
      <c r="AH559" s="911"/>
      <c r="AI559" s="911"/>
      <c r="AJ559" s="911"/>
      <c r="AK559" s="1692"/>
      <c r="AL559" s="1692" t="b">
        <v>0</v>
      </c>
      <c r="AM559" s="1692" t="b">
        <v>0</v>
      </c>
      <c r="AN559" s="917"/>
      <c r="AO559" s="1715"/>
      <c r="AP559" s="911"/>
      <c r="AQ559" s="911"/>
      <c r="AR559" s="911"/>
      <c r="AS559" s="911"/>
      <c r="AT559" s="911"/>
      <c r="AU559" s="915"/>
      <c r="AV559" s="915"/>
      <c r="AW559" s="915"/>
    </row>
    <row r="560">
      <c r="A560" s="1709"/>
      <c r="B560" s="915"/>
      <c r="C560" s="915"/>
      <c r="D560" s="915"/>
      <c r="E560" s="911"/>
      <c r="F560" s="911"/>
      <c r="G560" s="666"/>
      <c r="H560" s="911"/>
      <c r="I560" s="911"/>
      <c r="J560" s="915"/>
      <c r="K560" s="911"/>
      <c r="L560" s="915"/>
      <c r="M560" s="911"/>
      <c r="N560" s="915"/>
      <c r="O560" s="915"/>
      <c r="P560" s="915"/>
      <c r="Q560" s="915"/>
      <c r="R560" s="915"/>
      <c r="S560" s="915"/>
      <c r="T560" s="915"/>
      <c r="U560" s="915"/>
      <c r="V560" s="915"/>
      <c r="W560" s="915"/>
      <c r="X560" s="915"/>
      <c r="Y560" s="911"/>
      <c r="Z560" s="911"/>
      <c r="AA560" s="915"/>
      <c r="AB560" s="915"/>
      <c r="AC560" s="915"/>
      <c r="AD560" s="915"/>
      <c r="AE560" s="174"/>
      <c r="AF560" s="911"/>
      <c r="AG560" s="911"/>
      <c r="AH560" s="911"/>
      <c r="AI560" s="911"/>
      <c r="AJ560" s="911"/>
      <c r="AK560" s="1692"/>
      <c r="AL560" s="1692" t="b">
        <v>0</v>
      </c>
      <c r="AM560" s="1692" t="b">
        <v>0</v>
      </c>
      <c r="AN560" s="917"/>
      <c r="AO560" s="1715"/>
      <c r="AP560" s="911"/>
      <c r="AQ560" s="911"/>
      <c r="AR560" s="911"/>
      <c r="AS560" s="911"/>
      <c r="AT560" s="911"/>
      <c r="AU560" s="915"/>
      <c r="AV560" s="915"/>
      <c r="AW560" s="915"/>
    </row>
    <row r="561">
      <c r="A561" s="1709"/>
      <c r="B561" s="915"/>
      <c r="C561" s="915"/>
      <c r="D561" s="915"/>
      <c r="E561" s="911"/>
      <c r="F561" s="911"/>
      <c r="G561" s="666"/>
      <c r="H561" s="911"/>
      <c r="I561" s="911"/>
      <c r="J561" s="915"/>
      <c r="K561" s="911"/>
      <c r="L561" s="915"/>
      <c r="M561" s="911"/>
      <c r="N561" s="915"/>
      <c r="O561" s="915"/>
      <c r="P561" s="915"/>
      <c r="Q561" s="915"/>
      <c r="R561" s="915"/>
      <c r="S561" s="915"/>
      <c r="T561" s="915"/>
      <c r="U561" s="915"/>
      <c r="V561" s="915"/>
      <c r="W561" s="915"/>
      <c r="X561" s="915"/>
      <c r="Y561" s="911"/>
      <c r="Z561" s="911"/>
      <c r="AA561" s="915"/>
      <c r="AB561" s="915"/>
      <c r="AC561" s="915"/>
      <c r="AD561" s="915"/>
      <c r="AE561" s="174"/>
      <c r="AF561" s="911"/>
      <c r="AG561" s="911"/>
      <c r="AH561" s="911"/>
      <c r="AI561" s="911"/>
      <c r="AJ561" s="911"/>
      <c r="AK561" s="1692"/>
      <c r="AL561" s="1692" t="b">
        <v>0</v>
      </c>
      <c r="AM561" s="1692" t="b">
        <v>0</v>
      </c>
      <c r="AN561" s="917"/>
      <c r="AO561" s="1715"/>
      <c r="AP561" s="911"/>
      <c r="AQ561" s="911"/>
      <c r="AR561" s="911"/>
      <c r="AS561" s="911"/>
      <c r="AT561" s="911"/>
      <c r="AU561" s="915"/>
      <c r="AV561" s="915"/>
      <c r="AW561" s="915"/>
    </row>
    <row r="562">
      <c r="A562" s="1709"/>
      <c r="B562" s="915"/>
      <c r="C562" s="915"/>
      <c r="D562" s="915"/>
      <c r="E562" s="911"/>
      <c r="F562" s="911"/>
      <c r="G562" s="666"/>
      <c r="H562" s="911"/>
      <c r="I562" s="911"/>
      <c r="J562" s="915"/>
      <c r="K562" s="911"/>
      <c r="L562" s="915"/>
      <c r="M562" s="911"/>
      <c r="N562" s="915"/>
      <c r="O562" s="915"/>
      <c r="P562" s="915"/>
      <c r="Q562" s="915"/>
      <c r="R562" s="915"/>
      <c r="S562" s="915"/>
      <c r="T562" s="915"/>
      <c r="U562" s="915"/>
      <c r="V562" s="915"/>
      <c r="W562" s="915"/>
      <c r="X562" s="915"/>
      <c r="Y562" s="911"/>
      <c r="Z562" s="911"/>
      <c r="AA562" s="915"/>
      <c r="AB562" s="915"/>
      <c r="AC562" s="915"/>
      <c r="AD562" s="915"/>
      <c r="AE562" s="174"/>
      <c r="AF562" s="911"/>
      <c r="AG562" s="911"/>
      <c r="AH562" s="911"/>
      <c r="AI562" s="911"/>
      <c r="AJ562" s="911"/>
      <c r="AK562" s="1692"/>
      <c r="AL562" s="1692" t="b">
        <v>0</v>
      </c>
      <c r="AM562" s="1692" t="b">
        <v>0</v>
      </c>
      <c r="AN562" s="917"/>
      <c r="AO562" s="1715"/>
      <c r="AP562" s="911"/>
      <c r="AQ562" s="911"/>
      <c r="AR562" s="911"/>
      <c r="AS562" s="911"/>
      <c r="AT562" s="911"/>
      <c r="AU562" s="915"/>
      <c r="AV562" s="915"/>
      <c r="AW562" s="915"/>
    </row>
    <row r="563">
      <c r="A563" s="1709"/>
      <c r="B563" s="915"/>
      <c r="C563" s="915"/>
      <c r="D563" s="915"/>
      <c r="E563" s="911"/>
      <c r="F563" s="911"/>
      <c r="G563" s="666"/>
      <c r="H563" s="911"/>
      <c r="I563" s="911"/>
      <c r="J563" s="915"/>
      <c r="K563" s="911"/>
      <c r="L563" s="915"/>
      <c r="M563" s="911"/>
      <c r="N563" s="915"/>
      <c r="O563" s="915"/>
      <c r="P563" s="915"/>
      <c r="Q563" s="915"/>
      <c r="R563" s="915"/>
      <c r="S563" s="915"/>
      <c r="T563" s="915"/>
      <c r="U563" s="915"/>
      <c r="V563" s="915"/>
      <c r="W563" s="915"/>
      <c r="X563" s="915"/>
      <c r="Y563" s="911"/>
      <c r="Z563" s="911"/>
      <c r="AA563" s="915"/>
      <c r="AB563" s="915"/>
      <c r="AC563" s="915"/>
      <c r="AD563" s="915"/>
      <c r="AE563" s="174"/>
      <c r="AF563" s="911"/>
      <c r="AG563" s="911"/>
      <c r="AH563" s="911"/>
      <c r="AI563" s="911"/>
      <c r="AJ563" s="911"/>
      <c r="AK563" s="1692"/>
      <c r="AL563" s="1692" t="b">
        <v>0</v>
      </c>
      <c r="AM563" s="1692" t="b">
        <v>0</v>
      </c>
      <c r="AN563" s="917"/>
      <c r="AO563" s="1715"/>
      <c r="AP563" s="911"/>
      <c r="AQ563" s="911"/>
      <c r="AR563" s="911"/>
      <c r="AS563" s="911"/>
      <c r="AT563" s="911"/>
      <c r="AU563" s="915"/>
      <c r="AV563" s="915"/>
      <c r="AW563" s="915"/>
    </row>
    <row r="564">
      <c r="A564" s="1709"/>
      <c r="B564" s="915"/>
      <c r="C564" s="915"/>
      <c r="D564" s="915"/>
      <c r="E564" s="911"/>
      <c r="F564" s="911"/>
      <c r="G564" s="666"/>
      <c r="H564" s="911"/>
      <c r="I564" s="911"/>
      <c r="J564" s="915"/>
      <c r="K564" s="911"/>
      <c r="L564" s="915"/>
      <c r="M564" s="911"/>
      <c r="N564" s="915"/>
      <c r="O564" s="915"/>
      <c r="P564" s="915"/>
      <c r="Q564" s="915"/>
      <c r="R564" s="915"/>
      <c r="S564" s="915"/>
      <c r="T564" s="915"/>
      <c r="U564" s="915"/>
      <c r="V564" s="915"/>
      <c r="W564" s="915"/>
      <c r="X564" s="915"/>
      <c r="Y564" s="911"/>
      <c r="Z564" s="911"/>
      <c r="AA564" s="915"/>
      <c r="AB564" s="915"/>
      <c r="AC564" s="915"/>
      <c r="AD564" s="915"/>
      <c r="AE564" s="174"/>
      <c r="AF564" s="911"/>
      <c r="AG564" s="911"/>
      <c r="AH564" s="911"/>
      <c r="AI564" s="911"/>
      <c r="AJ564" s="911"/>
      <c r="AK564" s="1692"/>
      <c r="AL564" s="1692" t="b">
        <v>0</v>
      </c>
      <c r="AM564" s="1692" t="b">
        <v>0</v>
      </c>
      <c r="AN564" s="917"/>
      <c r="AO564" s="1715"/>
      <c r="AP564" s="911"/>
      <c r="AQ564" s="911"/>
      <c r="AR564" s="911"/>
      <c r="AS564" s="911"/>
      <c r="AT564" s="911"/>
      <c r="AU564" s="915"/>
      <c r="AV564" s="915"/>
      <c r="AW564" s="915"/>
    </row>
    <row r="565">
      <c r="A565" s="1709"/>
      <c r="B565" s="915"/>
      <c r="C565" s="915"/>
      <c r="D565" s="915"/>
      <c r="E565" s="911"/>
      <c r="F565" s="911"/>
      <c r="G565" s="666"/>
      <c r="H565" s="911"/>
      <c r="I565" s="911"/>
      <c r="J565" s="915"/>
      <c r="K565" s="911"/>
      <c r="L565" s="915"/>
      <c r="M565" s="911"/>
      <c r="N565" s="915"/>
      <c r="O565" s="915"/>
      <c r="P565" s="915"/>
      <c r="Q565" s="915"/>
      <c r="R565" s="915"/>
      <c r="S565" s="915"/>
      <c r="T565" s="915"/>
      <c r="U565" s="915"/>
      <c r="V565" s="915"/>
      <c r="W565" s="915"/>
      <c r="X565" s="915"/>
      <c r="Y565" s="911"/>
      <c r="Z565" s="911"/>
      <c r="AA565" s="915"/>
      <c r="AB565" s="915"/>
      <c r="AC565" s="915"/>
      <c r="AD565" s="915"/>
      <c r="AE565" s="174"/>
      <c r="AF565" s="911"/>
      <c r="AG565" s="911"/>
      <c r="AH565" s="911"/>
      <c r="AI565" s="911"/>
      <c r="AJ565" s="911"/>
      <c r="AK565" s="1692"/>
      <c r="AL565" s="1692" t="b">
        <v>0</v>
      </c>
      <c r="AM565" s="1692" t="b">
        <v>0</v>
      </c>
      <c r="AN565" s="917"/>
      <c r="AO565" s="1715"/>
      <c r="AP565" s="911"/>
      <c r="AQ565" s="911"/>
      <c r="AR565" s="911"/>
      <c r="AS565" s="911"/>
      <c r="AT565" s="911"/>
      <c r="AU565" s="915"/>
      <c r="AV565" s="915"/>
      <c r="AW565" s="915"/>
    </row>
    <row r="566">
      <c r="A566" s="1709"/>
      <c r="B566" s="915"/>
      <c r="C566" s="915"/>
      <c r="D566" s="915"/>
      <c r="E566" s="911"/>
      <c r="F566" s="911"/>
      <c r="G566" s="666"/>
      <c r="H566" s="911"/>
      <c r="I566" s="911"/>
      <c r="J566" s="915"/>
      <c r="K566" s="911"/>
      <c r="L566" s="915"/>
      <c r="M566" s="911"/>
      <c r="N566" s="915"/>
      <c r="O566" s="915"/>
      <c r="P566" s="915"/>
      <c r="Q566" s="915"/>
      <c r="R566" s="915"/>
      <c r="S566" s="915"/>
      <c r="T566" s="915"/>
      <c r="U566" s="915"/>
      <c r="V566" s="915"/>
      <c r="W566" s="915"/>
      <c r="X566" s="915"/>
      <c r="Y566" s="911"/>
      <c r="Z566" s="911"/>
      <c r="AA566" s="915"/>
      <c r="AB566" s="915"/>
      <c r="AC566" s="915"/>
      <c r="AD566" s="915"/>
      <c r="AE566" s="174"/>
      <c r="AF566" s="911"/>
      <c r="AG566" s="911"/>
      <c r="AH566" s="911"/>
      <c r="AI566" s="911"/>
      <c r="AJ566" s="911"/>
      <c r="AK566" s="915"/>
      <c r="AL566" s="915" t="b">
        <v>0</v>
      </c>
      <c r="AM566" s="915" t="b">
        <v>0</v>
      </c>
      <c r="AN566" s="917"/>
      <c r="AO566" s="1715"/>
      <c r="AP566" s="911"/>
      <c r="AQ566" s="911"/>
      <c r="AR566" s="911"/>
      <c r="AS566" s="911"/>
      <c r="AT566" s="911"/>
      <c r="AU566" s="915"/>
      <c r="AV566" s="915"/>
      <c r="AW566" s="915"/>
    </row>
    <row r="567">
      <c r="A567" s="1709"/>
      <c r="B567" s="915"/>
      <c r="C567" s="915"/>
      <c r="D567" s="915"/>
      <c r="E567" s="911"/>
      <c r="F567" s="911"/>
      <c r="G567" s="666"/>
      <c r="H567" s="911"/>
      <c r="I567" s="911"/>
      <c r="J567" s="915"/>
      <c r="K567" s="911"/>
      <c r="L567" s="915"/>
      <c r="M567" s="911"/>
      <c r="N567" s="915"/>
      <c r="O567" s="915"/>
      <c r="P567" s="915"/>
      <c r="Q567" s="915"/>
      <c r="R567" s="915"/>
      <c r="S567" s="915"/>
      <c r="T567" s="915"/>
      <c r="U567" s="915"/>
      <c r="V567" s="915"/>
      <c r="W567" s="915"/>
      <c r="X567" s="915"/>
      <c r="Y567" s="911"/>
      <c r="Z567" s="911"/>
      <c r="AA567" s="915"/>
      <c r="AB567" s="915"/>
      <c r="AC567" s="915"/>
      <c r="AD567" s="915"/>
      <c r="AE567" s="174"/>
      <c r="AF567" s="911"/>
      <c r="AG567" s="911"/>
      <c r="AH567" s="911"/>
      <c r="AI567" s="911"/>
      <c r="AJ567" s="911"/>
      <c r="AK567" s="915"/>
      <c r="AL567" s="915"/>
      <c r="AM567" s="915"/>
      <c r="AN567" s="917"/>
      <c r="AO567" s="1715"/>
      <c r="AP567" s="911"/>
      <c r="AQ567" s="911"/>
      <c r="AR567" s="911"/>
      <c r="AS567" s="911"/>
      <c r="AT567" s="911"/>
      <c r="AU567" s="915"/>
      <c r="AV567" s="915"/>
      <c r="AW567" s="915"/>
    </row>
    <row r="568">
      <c r="A568" s="1709"/>
      <c r="B568" s="915"/>
      <c r="C568" s="915"/>
      <c r="D568" s="915"/>
      <c r="E568" s="911"/>
      <c r="F568" s="911"/>
      <c r="G568" s="666"/>
      <c r="H568" s="911"/>
      <c r="I568" s="911"/>
      <c r="J568" s="915"/>
      <c r="K568" s="911"/>
      <c r="L568" s="915"/>
      <c r="M568" s="911"/>
      <c r="N568" s="915"/>
      <c r="O568" s="915"/>
      <c r="P568" s="915"/>
      <c r="Q568" s="915"/>
      <c r="R568" s="915"/>
      <c r="S568" s="915"/>
      <c r="T568" s="915"/>
      <c r="U568" s="915"/>
      <c r="V568" s="915"/>
      <c r="W568" s="915"/>
      <c r="X568" s="915"/>
      <c r="Y568" s="911"/>
      <c r="Z568" s="911"/>
      <c r="AA568" s="915"/>
      <c r="AB568" s="915"/>
      <c r="AC568" s="915"/>
      <c r="AD568" s="915"/>
      <c r="AE568" s="174"/>
      <c r="AF568" s="911"/>
      <c r="AG568" s="911"/>
      <c r="AH568" s="911"/>
      <c r="AI568" s="911"/>
      <c r="AJ568" s="911"/>
      <c r="AK568" s="915"/>
      <c r="AL568" s="915"/>
      <c r="AM568" s="915"/>
      <c r="AN568" s="917"/>
      <c r="AO568" s="1715"/>
      <c r="AP568" s="911"/>
      <c r="AQ568" s="911"/>
      <c r="AR568" s="911"/>
      <c r="AS568" s="911"/>
      <c r="AT568" s="911"/>
      <c r="AU568" s="915"/>
      <c r="AV568" s="915"/>
      <c r="AW568" s="915"/>
    </row>
    <row r="569">
      <c r="A569" s="1709"/>
      <c r="B569" s="915"/>
      <c r="C569" s="915"/>
      <c r="D569" s="915"/>
      <c r="E569" s="911"/>
      <c r="F569" s="911"/>
      <c r="G569" s="666"/>
      <c r="H569" s="911"/>
      <c r="I569" s="911"/>
      <c r="J569" s="915"/>
      <c r="K569" s="911"/>
      <c r="L569" s="915"/>
      <c r="M569" s="911"/>
      <c r="N569" s="915"/>
      <c r="O569" s="915"/>
      <c r="P569" s="915"/>
      <c r="Q569" s="915"/>
      <c r="R569" s="915"/>
      <c r="S569" s="915"/>
      <c r="T569" s="915"/>
      <c r="U569" s="915"/>
      <c r="V569" s="915"/>
      <c r="W569" s="915"/>
      <c r="X569" s="915"/>
      <c r="Y569" s="911"/>
      <c r="Z569" s="911"/>
      <c r="AA569" s="915"/>
      <c r="AB569" s="915"/>
      <c r="AC569" s="915"/>
      <c r="AD569" s="915"/>
      <c r="AE569" s="174"/>
      <c r="AF569" s="911"/>
      <c r="AG569" s="911"/>
      <c r="AH569" s="911"/>
      <c r="AI569" s="911"/>
      <c r="AJ569" s="911"/>
      <c r="AK569" s="915"/>
      <c r="AL569" s="915"/>
      <c r="AM569" s="915"/>
      <c r="AN569" s="917"/>
      <c r="AO569" s="1715"/>
      <c r="AP569" s="911"/>
      <c r="AQ569" s="911"/>
      <c r="AR569" s="911"/>
      <c r="AS569" s="911"/>
      <c r="AT569" s="911"/>
      <c r="AU569" s="915"/>
      <c r="AV569" s="915"/>
      <c r="AW569" s="915"/>
    </row>
    <row r="570">
      <c r="A570" s="1709"/>
      <c r="B570" s="915"/>
      <c r="C570" s="915"/>
      <c r="D570" s="915"/>
      <c r="E570" s="911"/>
      <c r="F570" s="911"/>
      <c r="G570" s="666"/>
      <c r="H570" s="911"/>
      <c r="I570" s="911"/>
      <c r="J570" s="915"/>
      <c r="K570" s="911"/>
      <c r="L570" s="915"/>
      <c r="M570" s="911"/>
      <c r="N570" s="915"/>
      <c r="O570" s="915"/>
      <c r="P570" s="915"/>
      <c r="Q570" s="915"/>
      <c r="R570" s="915"/>
      <c r="S570" s="915"/>
      <c r="T570" s="915"/>
      <c r="U570" s="915"/>
      <c r="V570" s="915"/>
      <c r="W570" s="915"/>
      <c r="X570" s="915"/>
      <c r="Y570" s="911"/>
      <c r="Z570" s="911"/>
      <c r="AA570" s="915"/>
      <c r="AB570" s="915"/>
      <c r="AC570" s="915"/>
      <c r="AD570" s="915"/>
      <c r="AE570" s="174"/>
      <c r="AF570" s="911"/>
      <c r="AG570" s="911"/>
      <c r="AH570" s="911"/>
      <c r="AI570" s="911"/>
      <c r="AJ570" s="911"/>
      <c r="AK570" s="915"/>
      <c r="AL570" s="915"/>
      <c r="AM570" s="915"/>
      <c r="AN570" s="917"/>
      <c r="AO570" s="1715"/>
      <c r="AP570" s="911"/>
      <c r="AQ570" s="911"/>
      <c r="AR570" s="911"/>
      <c r="AS570" s="911"/>
      <c r="AT570" s="911"/>
      <c r="AU570" s="915"/>
      <c r="AV570" s="915"/>
      <c r="AW570" s="915"/>
    </row>
    <row r="571">
      <c r="A571" s="1709"/>
      <c r="B571" s="915"/>
      <c r="C571" s="915"/>
      <c r="D571" s="915"/>
      <c r="E571" s="911"/>
      <c r="F571" s="911"/>
      <c r="G571" s="666"/>
      <c r="H571" s="911"/>
      <c r="I571" s="911"/>
      <c r="J571" s="915"/>
      <c r="K571" s="911"/>
      <c r="L571" s="915"/>
      <c r="M571" s="911"/>
      <c r="N571" s="915"/>
      <c r="O571" s="915"/>
      <c r="P571" s="915"/>
      <c r="Q571" s="915"/>
      <c r="R571" s="915"/>
      <c r="S571" s="915"/>
      <c r="T571" s="915"/>
      <c r="U571" s="915"/>
      <c r="V571" s="915"/>
      <c r="W571" s="915"/>
      <c r="X571" s="915"/>
      <c r="Y571" s="911"/>
      <c r="Z571" s="911"/>
      <c r="AA571" s="915"/>
      <c r="AB571" s="915"/>
      <c r="AC571" s="915"/>
      <c r="AD571" s="915"/>
      <c r="AE571" s="174"/>
      <c r="AF571" s="911"/>
      <c r="AG571" s="911"/>
      <c r="AH571" s="911"/>
      <c r="AI571" s="911"/>
      <c r="AJ571" s="911"/>
      <c r="AK571" s="915"/>
      <c r="AL571" s="915"/>
      <c r="AM571" s="915"/>
      <c r="AN571" s="917"/>
      <c r="AO571" s="1715"/>
      <c r="AP571" s="911"/>
      <c r="AQ571" s="911"/>
      <c r="AR571" s="911"/>
      <c r="AS571" s="911"/>
      <c r="AT571" s="911"/>
      <c r="AU571" s="915"/>
      <c r="AV571" s="915"/>
      <c r="AW571" s="915"/>
    </row>
    <row r="572">
      <c r="A572" s="1709"/>
      <c r="B572" s="915"/>
      <c r="C572" s="915"/>
      <c r="D572" s="915"/>
      <c r="E572" s="911"/>
      <c r="F572" s="911"/>
      <c r="G572" s="666"/>
      <c r="H572" s="911"/>
      <c r="I572" s="911"/>
      <c r="J572" s="915"/>
      <c r="K572" s="911"/>
      <c r="L572" s="915"/>
      <c r="M572" s="911"/>
      <c r="N572" s="915"/>
      <c r="O572" s="915"/>
      <c r="P572" s="915"/>
      <c r="Q572" s="915"/>
      <c r="R572" s="915"/>
      <c r="S572" s="915"/>
      <c r="T572" s="915"/>
      <c r="U572" s="915"/>
      <c r="V572" s="915"/>
      <c r="W572" s="915"/>
      <c r="X572" s="915"/>
      <c r="Y572" s="911"/>
      <c r="Z572" s="911"/>
      <c r="AA572" s="915"/>
      <c r="AB572" s="915"/>
      <c r="AC572" s="915"/>
      <c r="AD572" s="915"/>
      <c r="AE572" s="174"/>
      <c r="AF572" s="911"/>
      <c r="AG572" s="911"/>
      <c r="AH572" s="911"/>
      <c r="AI572" s="911"/>
      <c r="AJ572" s="911"/>
      <c r="AK572" s="915"/>
      <c r="AL572" s="915"/>
      <c r="AM572" s="915"/>
      <c r="AN572" s="917"/>
      <c r="AO572" s="1715"/>
      <c r="AP572" s="911"/>
      <c r="AQ572" s="911"/>
      <c r="AR572" s="911"/>
      <c r="AS572" s="911"/>
      <c r="AT572" s="911"/>
      <c r="AU572" s="915"/>
      <c r="AV572" s="915"/>
      <c r="AW572" s="915"/>
    </row>
    <row r="573">
      <c r="A573" s="1709"/>
      <c r="B573" s="915"/>
      <c r="C573" s="915"/>
      <c r="D573" s="915"/>
      <c r="E573" s="911"/>
      <c r="F573" s="911"/>
      <c r="G573" s="666"/>
      <c r="H573" s="911"/>
      <c r="I573" s="911"/>
      <c r="J573" s="915"/>
      <c r="K573" s="911"/>
      <c r="L573" s="915"/>
      <c r="M573" s="911"/>
      <c r="N573" s="915"/>
      <c r="O573" s="915"/>
      <c r="P573" s="915"/>
      <c r="Q573" s="915"/>
      <c r="R573" s="915"/>
      <c r="S573" s="915"/>
      <c r="T573" s="915"/>
      <c r="U573" s="915"/>
      <c r="V573" s="915"/>
      <c r="W573" s="915"/>
      <c r="X573" s="915"/>
      <c r="Y573" s="911"/>
      <c r="Z573" s="911"/>
      <c r="AA573" s="915"/>
      <c r="AB573" s="915"/>
      <c r="AC573" s="915"/>
      <c r="AD573" s="915"/>
      <c r="AE573" s="174"/>
      <c r="AF573" s="911"/>
      <c r="AG573" s="911"/>
      <c r="AH573" s="911"/>
      <c r="AI573" s="911"/>
      <c r="AJ573" s="911"/>
      <c r="AK573" s="915"/>
      <c r="AL573" s="915"/>
      <c r="AM573" s="915"/>
      <c r="AN573" s="917"/>
      <c r="AO573" s="1715"/>
      <c r="AP573" s="911"/>
      <c r="AQ573" s="911"/>
      <c r="AR573" s="911"/>
      <c r="AS573" s="911"/>
      <c r="AT573" s="911"/>
      <c r="AU573" s="915"/>
      <c r="AV573" s="915"/>
      <c r="AW573" s="915"/>
    </row>
    <row r="574">
      <c r="A574" s="1709"/>
      <c r="B574" s="915"/>
      <c r="C574" s="915"/>
      <c r="D574" s="915"/>
      <c r="E574" s="911"/>
      <c r="F574" s="911"/>
      <c r="G574" s="666"/>
      <c r="H574" s="911"/>
      <c r="I574" s="911"/>
      <c r="J574" s="915"/>
      <c r="K574" s="911"/>
      <c r="L574" s="915"/>
      <c r="M574" s="911"/>
      <c r="N574" s="915"/>
      <c r="O574" s="915"/>
      <c r="P574" s="915"/>
      <c r="Q574" s="915"/>
      <c r="R574" s="915"/>
      <c r="S574" s="915"/>
      <c r="T574" s="915"/>
      <c r="U574" s="915"/>
      <c r="V574" s="915"/>
      <c r="W574" s="915"/>
      <c r="X574" s="915"/>
      <c r="Y574" s="911"/>
      <c r="Z574" s="911"/>
      <c r="AA574" s="915"/>
      <c r="AB574" s="915"/>
      <c r="AC574" s="915"/>
      <c r="AD574" s="915"/>
      <c r="AE574" s="174"/>
      <c r="AF574" s="911"/>
      <c r="AG574" s="911"/>
      <c r="AH574" s="911"/>
      <c r="AI574" s="911"/>
      <c r="AJ574" s="911"/>
      <c r="AK574" s="915"/>
      <c r="AL574" s="915"/>
      <c r="AM574" s="915"/>
      <c r="AN574" s="917"/>
      <c r="AO574" s="1715"/>
      <c r="AP574" s="911"/>
      <c r="AQ574" s="911"/>
      <c r="AR574" s="911"/>
      <c r="AS574" s="911"/>
      <c r="AT574" s="911"/>
      <c r="AU574" s="915"/>
      <c r="AV574" s="915"/>
      <c r="AW574" s="915"/>
    </row>
    <row r="575">
      <c r="A575" s="1709"/>
      <c r="B575" s="915"/>
      <c r="C575" s="915"/>
      <c r="D575" s="915"/>
      <c r="E575" s="911"/>
      <c r="F575" s="911"/>
      <c r="G575" s="666"/>
      <c r="H575" s="911"/>
      <c r="I575" s="911"/>
      <c r="J575" s="915"/>
      <c r="K575" s="911"/>
      <c r="L575" s="915"/>
      <c r="M575" s="911"/>
      <c r="N575" s="915"/>
      <c r="O575" s="915"/>
      <c r="P575" s="915"/>
      <c r="Q575" s="915"/>
      <c r="R575" s="915"/>
      <c r="S575" s="915"/>
      <c r="T575" s="915"/>
      <c r="U575" s="915"/>
      <c r="V575" s="915"/>
      <c r="W575" s="915"/>
      <c r="X575" s="915"/>
      <c r="Y575" s="911"/>
      <c r="Z575" s="911"/>
      <c r="AA575" s="915"/>
      <c r="AB575" s="915"/>
      <c r="AC575" s="915"/>
      <c r="AD575" s="915"/>
      <c r="AE575" s="174"/>
      <c r="AF575" s="911"/>
      <c r="AG575" s="911"/>
      <c r="AH575" s="911"/>
      <c r="AI575" s="911"/>
      <c r="AJ575" s="911"/>
      <c r="AK575" s="915"/>
      <c r="AL575" s="915"/>
      <c r="AM575" s="915"/>
      <c r="AN575" s="917"/>
      <c r="AO575" s="1715"/>
      <c r="AP575" s="911"/>
      <c r="AQ575" s="911"/>
      <c r="AR575" s="911"/>
      <c r="AS575" s="911"/>
      <c r="AT575" s="911"/>
      <c r="AU575" s="915"/>
      <c r="AV575" s="915"/>
      <c r="AW575" s="915"/>
    </row>
    <row r="576">
      <c r="A576" s="1709"/>
      <c r="B576" s="915"/>
      <c r="C576" s="915"/>
      <c r="D576" s="915"/>
      <c r="E576" s="911"/>
      <c r="F576" s="911"/>
      <c r="G576" s="666"/>
      <c r="H576" s="911"/>
      <c r="I576" s="911"/>
      <c r="J576" s="915"/>
      <c r="K576" s="911"/>
      <c r="L576" s="915"/>
      <c r="M576" s="911"/>
      <c r="N576" s="915"/>
      <c r="O576" s="915"/>
      <c r="P576" s="915"/>
      <c r="Q576" s="915"/>
      <c r="R576" s="915"/>
      <c r="S576" s="915"/>
      <c r="T576" s="915"/>
      <c r="U576" s="915"/>
      <c r="V576" s="915"/>
      <c r="W576" s="915"/>
      <c r="X576" s="915"/>
      <c r="Y576" s="911"/>
      <c r="Z576" s="911"/>
      <c r="AA576" s="915"/>
      <c r="AB576" s="915"/>
      <c r="AC576" s="915"/>
      <c r="AD576" s="915"/>
      <c r="AE576" s="174"/>
      <c r="AF576" s="911"/>
      <c r="AG576" s="911"/>
      <c r="AH576" s="911"/>
      <c r="AI576" s="911"/>
      <c r="AJ576" s="911"/>
      <c r="AK576" s="915"/>
      <c r="AL576" s="915"/>
      <c r="AM576" s="915"/>
      <c r="AN576" s="917"/>
      <c r="AO576" s="1715"/>
      <c r="AP576" s="911"/>
      <c r="AQ576" s="911"/>
      <c r="AR576" s="911"/>
      <c r="AS576" s="911"/>
      <c r="AT576" s="911"/>
      <c r="AU576" s="915"/>
      <c r="AV576" s="915"/>
      <c r="AW576" s="915"/>
    </row>
    <row r="577">
      <c r="A577" s="1709"/>
      <c r="B577" s="915"/>
      <c r="C577" s="915"/>
      <c r="D577" s="915"/>
      <c r="E577" s="911"/>
      <c r="F577" s="911"/>
      <c r="G577" s="666"/>
      <c r="H577" s="911"/>
      <c r="I577" s="911"/>
      <c r="J577" s="915"/>
      <c r="K577" s="911"/>
      <c r="L577" s="915"/>
      <c r="M577" s="911"/>
      <c r="N577" s="915"/>
      <c r="O577" s="915"/>
      <c r="P577" s="915"/>
      <c r="Q577" s="915"/>
      <c r="R577" s="915"/>
      <c r="S577" s="915"/>
      <c r="T577" s="915"/>
      <c r="U577" s="915"/>
      <c r="V577" s="915"/>
      <c r="W577" s="915"/>
      <c r="X577" s="915"/>
      <c r="Y577" s="911"/>
      <c r="Z577" s="911"/>
      <c r="AA577" s="915"/>
      <c r="AB577" s="915"/>
      <c r="AC577" s="915"/>
      <c r="AD577" s="915"/>
      <c r="AE577" s="174"/>
      <c r="AF577" s="911"/>
      <c r="AG577" s="911"/>
      <c r="AH577" s="911"/>
      <c r="AI577" s="911"/>
      <c r="AJ577" s="911"/>
      <c r="AK577" s="915"/>
      <c r="AL577" s="915"/>
      <c r="AM577" s="915"/>
      <c r="AN577" s="917"/>
      <c r="AO577" s="1715"/>
      <c r="AP577" s="911"/>
      <c r="AQ577" s="911"/>
      <c r="AR577" s="911"/>
      <c r="AS577" s="911"/>
      <c r="AT577" s="911"/>
      <c r="AU577" s="915"/>
      <c r="AV577" s="915"/>
      <c r="AW577" s="915"/>
    </row>
    <row r="578">
      <c r="A578" s="1709"/>
      <c r="B578" s="915"/>
      <c r="C578" s="915"/>
      <c r="D578" s="915"/>
      <c r="E578" s="911"/>
      <c r="F578" s="911"/>
      <c r="G578" s="666"/>
      <c r="H578" s="911"/>
      <c r="I578" s="911"/>
      <c r="J578" s="915"/>
      <c r="K578" s="911"/>
      <c r="L578" s="915"/>
      <c r="M578" s="911"/>
      <c r="N578" s="915"/>
      <c r="O578" s="915"/>
      <c r="P578" s="915"/>
      <c r="Q578" s="915"/>
      <c r="R578" s="915"/>
      <c r="S578" s="915"/>
      <c r="T578" s="915"/>
      <c r="U578" s="915"/>
      <c r="V578" s="915"/>
      <c r="W578" s="915"/>
      <c r="X578" s="915"/>
      <c r="Y578" s="911"/>
      <c r="Z578" s="911"/>
      <c r="AA578" s="915"/>
      <c r="AB578" s="915"/>
      <c r="AC578" s="915"/>
      <c r="AD578" s="915"/>
      <c r="AE578" s="174"/>
      <c r="AF578" s="911"/>
      <c r="AG578" s="911"/>
      <c r="AH578" s="911"/>
      <c r="AI578" s="911"/>
      <c r="AJ578" s="911"/>
      <c r="AK578" s="915"/>
      <c r="AL578" s="915"/>
      <c r="AM578" s="915"/>
      <c r="AN578" s="917"/>
      <c r="AO578" s="1715"/>
      <c r="AP578" s="911"/>
      <c r="AQ578" s="911"/>
      <c r="AR578" s="911"/>
      <c r="AS578" s="911"/>
      <c r="AT578" s="911"/>
      <c r="AU578" s="915"/>
      <c r="AV578" s="915"/>
      <c r="AW578" s="915"/>
    </row>
    <row r="579">
      <c r="A579" s="1709"/>
      <c r="B579" s="915"/>
      <c r="C579" s="915"/>
      <c r="D579" s="915"/>
      <c r="E579" s="911"/>
      <c r="F579" s="911"/>
      <c r="G579" s="666"/>
      <c r="H579" s="911"/>
      <c r="I579" s="911"/>
      <c r="J579" s="915"/>
      <c r="K579" s="911"/>
      <c r="L579" s="915"/>
      <c r="M579" s="911"/>
      <c r="N579" s="915"/>
      <c r="O579" s="915"/>
      <c r="P579" s="915"/>
      <c r="Q579" s="915"/>
      <c r="R579" s="915"/>
      <c r="S579" s="915"/>
      <c r="T579" s="915"/>
      <c r="U579" s="915"/>
      <c r="V579" s="915"/>
      <c r="W579" s="915"/>
      <c r="X579" s="915"/>
      <c r="Y579" s="911"/>
      <c r="Z579" s="911"/>
      <c r="AA579" s="915"/>
      <c r="AB579" s="915"/>
      <c r="AC579" s="915"/>
      <c r="AD579" s="915"/>
      <c r="AE579" s="174"/>
      <c r="AF579" s="911"/>
      <c r="AG579" s="911"/>
      <c r="AH579" s="911"/>
      <c r="AI579" s="911"/>
      <c r="AJ579" s="911"/>
      <c r="AK579" s="915"/>
      <c r="AL579" s="915"/>
      <c r="AM579" s="915"/>
      <c r="AN579" s="917"/>
      <c r="AO579" s="1715"/>
      <c r="AP579" s="911"/>
      <c r="AQ579" s="911"/>
      <c r="AR579" s="911"/>
      <c r="AS579" s="911"/>
      <c r="AT579" s="911"/>
      <c r="AU579" s="915"/>
      <c r="AV579" s="915"/>
      <c r="AW579" s="915"/>
    </row>
    <row r="580">
      <c r="A580" s="1709"/>
      <c r="B580" s="915"/>
      <c r="C580" s="915"/>
      <c r="D580" s="915"/>
      <c r="E580" s="911"/>
      <c r="F580" s="911"/>
      <c r="G580" s="666"/>
      <c r="H580" s="911"/>
      <c r="I580" s="911"/>
      <c r="J580" s="915"/>
      <c r="K580" s="911"/>
      <c r="L580" s="915"/>
      <c r="M580" s="911"/>
      <c r="N580" s="915"/>
      <c r="O580" s="915"/>
      <c r="P580" s="915"/>
      <c r="Q580" s="915"/>
      <c r="R580" s="915"/>
      <c r="S580" s="915"/>
      <c r="T580" s="915"/>
      <c r="U580" s="915"/>
      <c r="V580" s="915"/>
      <c r="W580" s="915"/>
      <c r="X580" s="915"/>
      <c r="Y580" s="911"/>
      <c r="Z580" s="911"/>
      <c r="AA580" s="915"/>
      <c r="AB580" s="915"/>
      <c r="AC580" s="915"/>
      <c r="AD580" s="915"/>
      <c r="AE580" s="174"/>
      <c r="AF580" s="911"/>
      <c r="AG580" s="911"/>
      <c r="AH580" s="911"/>
      <c r="AI580" s="911"/>
      <c r="AJ580" s="911"/>
      <c r="AK580" s="915"/>
      <c r="AL580" s="915"/>
      <c r="AM580" s="915"/>
      <c r="AN580" s="917"/>
      <c r="AO580" s="1715"/>
      <c r="AP580" s="911"/>
      <c r="AQ580" s="911"/>
      <c r="AR580" s="911"/>
      <c r="AS580" s="911"/>
      <c r="AT580" s="911"/>
      <c r="AU580" s="915"/>
      <c r="AV580" s="915"/>
      <c r="AW580" s="915"/>
    </row>
    <row r="581">
      <c r="A581" s="1709"/>
      <c r="B581" s="915"/>
      <c r="C581" s="915"/>
      <c r="D581" s="915"/>
      <c r="E581" s="911"/>
      <c r="F581" s="911"/>
      <c r="G581" s="666"/>
      <c r="H581" s="911"/>
      <c r="I581" s="911"/>
      <c r="J581" s="915"/>
      <c r="K581" s="911"/>
      <c r="L581" s="915"/>
      <c r="M581" s="911"/>
      <c r="N581" s="915"/>
      <c r="O581" s="915"/>
      <c r="P581" s="915"/>
      <c r="Q581" s="915"/>
      <c r="R581" s="915"/>
      <c r="S581" s="915"/>
      <c r="T581" s="915"/>
      <c r="U581" s="915"/>
      <c r="V581" s="915"/>
      <c r="W581" s="915"/>
      <c r="X581" s="915"/>
      <c r="Y581" s="911"/>
      <c r="Z581" s="911"/>
      <c r="AA581" s="915"/>
      <c r="AB581" s="915"/>
      <c r="AC581" s="915"/>
      <c r="AD581" s="915"/>
      <c r="AE581" s="174"/>
      <c r="AF581" s="911"/>
      <c r="AG581" s="911"/>
      <c r="AH581" s="911"/>
      <c r="AI581" s="911"/>
      <c r="AJ581" s="911"/>
      <c r="AK581" s="915"/>
      <c r="AL581" s="915"/>
      <c r="AM581" s="915"/>
      <c r="AN581" s="917"/>
      <c r="AO581" s="1715"/>
      <c r="AP581" s="911"/>
      <c r="AQ581" s="911"/>
      <c r="AR581" s="911"/>
      <c r="AS581" s="911"/>
      <c r="AT581" s="911"/>
      <c r="AU581" s="915"/>
      <c r="AV581" s="915"/>
      <c r="AW581" s="915"/>
    </row>
    <row r="582">
      <c r="A582" s="1709"/>
      <c r="B582" s="915"/>
      <c r="C582" s="915"/>
      <c r="D582" s="915"/>
      <c r="E582" s="911"/>
      <c r="F582" s="911"/>
      <c r="G582" s="666"/>
      <c r="H582" s="911"/>
      <c r="I582" s="911"/>
      <c r="J582" s="915"/>
      <c r="K582" s="911"/>
      <c r="L582" s="915"/>
      <c r="M582" s="911"/>
      <c r="N582" s="915"/>
      <c r="O582" s="915"/>
      <c r="P582" s="915"/>
      <c r="Q582" s="915"/>
      <c r="R582" s="915"/>
      <c r="S582" s="915"/>
      <c r="T582" s="915"/>
      <c r="U582" s="915"/>
      <c r="V582" s="915"/>
      <c r="W582" s="915"/>
      <c r="X582" s="915"/>
      <c r="Y582" s="911"/>
      <c r="Z582" s="911"/>
      <c r="AA582" s="915"/>
      <c r="AB582" s="915"/>
      <c r="AC582" s="915"/>
      <c r="AD582" s="915"/>
      <c r="AE582" s="174"/>
      <c r="AF582" s="911"/>
      <c r="AG582" s="911"/>
      <c r="AH582" s="911"/>
      <c r="AI582" s="911"/>
      <c r="AJ582" s="911"/>
      <c r="AK582" s="915"/>
      <c r="AL582" s="915"/>
      <c r="AM582" s="915"/>
      <c r="AN582" s="917"/>
      <c r="AO582" s="1715"/>
      <c r="AP582" s="911"/>
      <c r="AQ582" s="911"/>
      <c r="AR582" s="911"/>
      <c r="AS582" s="911"/>
      <c r="AT582" s="911"/>
      <c r="AU582" s="915"/>
      <c r="AV582" s="915"/>
      <c r="AW582" s="915"/>
    </row>
    <row r="583">
      <c r="A583" s="1709"/>
      <c r="B583" s="915"/>
      <c r="C583" s="915"/>
      <c r="D583" s="915"/>
      <c r="E583" s="911"/>
      <c r="F583" s="911"/>
      <c r="G583" s="666"/>
      <c r="H583" s="911"/>
      <c r="I583" s="911"/>
      <c r="J583" s="915"/>
      <c r="K583" s="911"/>
      <c r="L583" s="915"/>
      <c r="M583" s="911"/>
      <c r="N583" s="915"/>
      <c r="O583" s="915"/>
      <c r="P583" s="915"/>
      <c r="Q583" s="915"/>
      <c r="R583" s="915"/>
      <c r="S583" s="915"/>
      <c r="T583" s="915"/>
      <c r="U583" s="915"/>
      <c r="V583" s="915"/>
      <c r="W583" s="915"/>
      <c r="X583" s="915"/>
      <c r="Y583" s="911"/>
      <c r="Z583" s="911"/>
      <c r="AA583" s="915"/>
      <c r="AB583" s="915"/>
      <c r="AC583" s="915"/>
      <c r="AD583" s="915"/>
      <c r="AE583" s="174"/>
      <c r="AF583" s="911"/>
      <c r="AG583" s="911"/>
      <c r="AH583" s="911"/>
      <c r="AI583" s="911"/>
      <c r="AJ583" s="911"/>
      <c r="AK583" s="915"/>
      <c r="AL583" s="915"/>
      <c r="AM583" s="915"/>
      <c r="AN583" s="917"/>
      <c r="AO583" s="1715"/>
      <c r="AP583" s="911"/>
      <c r="AQ583" s="911"/>
      <c r="AR583" s="911"/>
      <c r="AS583" s="911"/>
      <c r="AT583" s="911"/>
      <c r="AU583" s="915"/>
      <c r="AV583" s="915"/>
      <c r="AW583" s="915"/>
    </row>
    <row r="584">
      <c r="A584" s="1709"/>
      <c r="B584" s="915"/>
      <c r="C584" s="915"/>
      <c r="D584" s="915"/>
      <c r="E584" s="911"/>
      <c r="F584" s="911"/>
      <c r="G584" s="666"/>
      <c r="H584" s="911"/>
      <c r="I584" s="911"/>
      <c r="J584" s="915"/>
      <c r="K584" s="911"/>
      <c r="L584" s="915"/>
      <c r="M584" s="911"/>
      <c r="N584" s="915"/>
      <c r="O584" s="915"/>
      <c r="P584" s="915"/>
      <c r="Q584" s="915"/>
      <c r="R584" s="915"/>
      <c r="S584" s="915"/>
      <c r="T584" s="915"/>
      <c r="U584" s="915"/>
      <c r="V584" s="915"/>
      <c r="W584" s="915"/>
      <c r="X584" s="915"/>
      <c r="Y584" s="911"/>
      <c r="Z584" s="911"/>
      <c r="AA584" s="915"/>
      <c r="AB584" s="915"/>
      <c r="AC584" s="915"/>
      <c r="AD584" s="915"/>
      <c r="AE584" s="174"/>
      <c r="AF584" s="911"/>
      <c r="AG584" s="911"/>
      <c r="AH584" s="911"/>
      <c r="AI584" s="911"/>
      <c r="AJ584" s="911"/>
      <c r="AK584" s="915"/>
      <c r="AL584" s="915"/>
      <c r="AM584" s="915"/>
      <c r="AN584" s="917"/>
      <c r="AO584" s="1715"/>
      <c r="AP584" s="911"/>
      <c r="AQ584" s="911"/>
      <c r="AR584" s="911"/>
      <c r="AS584" s="911"/>
      <c r="AT584" s="911"/>
      <c r="AU584" s="915"/>
      <c r="AV584" s="915"/>
      <c r="AW584" s="915"/>
    </row>
    <row r="585">
      <c r="A585" s="1709"/>
      <c r="B585" s="915"/>
      <c r="C585" s="915"/>
      <c r="D585" s="915"/>
      <c r="E585" s="911"/>
      <c r="F585" s="911"/>
      <c r="G585" s="666"/>
      <c r="H585" s="911"/>
      <c r="I585" s="911"/>
      <c r="J585" s="915"/>
      <c r="K585" s="911"/>
      <c r="L585" s="915"/>
      <c r="M585" s="911"/>
      <c r="N585" s="915"/>
      <c r="O585" s="915"/>
      <c r="P585" s="915"/>
      <c r="Q585" s="915"/>
      <c r="R585" s="915"/>
      <c r="S585" s="915"/>
      <c r="T585" s="915"/>
      <c r="U585" s="915"/>
      <c r="V585" s="915"/>
      <c r="W585" s="915"/>
      <c r="X585" s="915"/>
      <c r="Y585" s="911"/>
      <c r="Z585" s="911"/>
      <c r="AA585" s="915"/>
      <c r="AB585" s="915"/>
      <c r="AC585" s="915"/>
      <c r="AD585" s="915"/>
      <c r="AE585" s="174"/>
      <c r="AF585" s="911"/>
      <c r="AG585" s="911"/>
      <c r="AH585" s="911"/>
      <c r="AI585" s="911"/>
      <c r="AJ585" s="911"/>
      <c r="AK585" s="915"/>
      <c r="AL585" s="915"/>
      <c r="AM585" s="915"/>
      <c r="AN585" s="917"/>
      <c r="AO585" s="1715"/>
      <c r="AP585" s="911"/>
      <c r="AQ585" s="911"/>
      <c r="AR585" s="911"/>
      <c r="AS585" s="911"/>
      <c r="AT585" s="911"/>
      <c r="AU585" s="915"/>
      <c r="AV585" s="915"/>
      <c r="AW585" s="915"/>
    </row>
    <row r="586">
      <c r="A586" s="1709"/>
      <c r="B586" s="915"/>
      <c r="C586" s="915"/>
      <c r="D586" s="915"/>
      <c r="E586" s="911"/>
      <c r="F586" s="911"/>
      <c r="G586" s="666"/>
      <c r="H586" s="911"/>
      <c r="I586" s="911"/>
      <c r="J586" s="915"/>
      <c r="K586" s="911"/>
      <c r="L586" s="915"/>
      <c r="M586" s="911"/>
      <c r="N586" s="915"/>
      <c r="O586" s="915"/>
      <c r="P586" s="915"/>
      <c r="Q586" s="915"/>
      <c r="R586" s="915"/>
      <c r="S586" s="915"/>
      <c r="T586" s="915"/>
      <c r="U586" s="915"/>
      <c r="V586" s="915"/>
      <c r="W586" s="915"/>
      <c r="X586" s="915"/>
      <c r="Y586" s="911"/>
      <c r="Z586" s="911"/>
      <c r="AA586" s="915"/>
      <c r="AB586" s="915"/>
      <c r="AC586" s="915"/>
      <c r="AD586" s="915"/>
      <c r="AE586" s="174"/>
      <c r="AF586" s="911"/>
      <c r="AG586" s="911"/>
      <c r="AH586" s="911"/>
      <c r="AI586" s="911"/>
      <c r="AJ586" s="911"/>
      <c r="AK586" s="915"/>
      <c r="AL586" s="915"/>
      <c r="AM586" s="915"/>
      <c r="AN586" s="917"/>
      <c r="AO586" s="1715"/>
      <c r="AP586" s="911"/>
      <c r="AQ586" s="911"/>
      <c r="AR586" s="911"/>
      <c r="AS586" s="911"/>
      <c r="AT586" s="911"/>
      <c r="AU586" s="915"/>
      <c r="AV586" s="915"/>
      <c r="AW586" s="915"/>
    </row>
    <row r="587">
      <c r="A587" s="1709"/>
      <c r="B587" s="915"/>
      <c r="C587" s="915"/>
      <c r="D587" s="915"/>
      <c r="E587" s="911"/>
      <c r="F587" s="911"/>
      <c r="G587" s="666"/>
      <c r="H587" s="911"/>
      <c r="I587" s="911"/>
      <c r="J587" s="915"/>
      <c r="K587" s="911"/>
      <c r="L587" s="915"/>
      <c r="M587" s="911"/>
      <c r="N587" s="915"/>
      <c r="O587" s="915"/>
      <c r="P587" s="915"/>
      <c r="Q587" s="915"/>
      <c r="R587" s="915"/>
      <c r="S587" s="915"/>
      <c r="T587" s="915"/>
      <c r="U587" s="915"/>
      <c r="V587" s="915"/>
      <c r="W587" s="915"/>
      <c r="X587" s="915"/>
      <c r="Y587" s="911"/>
      <c r="Z587" s="911"/>
      <c r="AA587" s="915"/>
      <c r="AB587" s="915"/>
      <c r="AC587" s="915"/>
      <c r="AD587" s="915"/>
      <c r="AE587" s="174"/>
      <c r="AF587" s="911"/>
      <c r="AG587" s="911"/>
      <c r="AH587" s="911"/>
      <c r="AI587" s="911"/>
      <c r="AJ587" s="911"/>
      <c r="AK587" s="915"/>
      <c r="AL587" s="915"/>
      <c r="AM587" s="915"/>
      <c r="AN587" s="917"/>
      <c r="AO587" s="1715"/>
      <c r="AP587" s="911"/>
      <c r="AQ587" s="911"/>
      <c r="AR587" s="911"/>
      <c r="AS587" s="911"/>
      <c r="AT587" s="911"/>
      <c r="AU587" s="915"/>
      <c r="AV587" s="915"/>
      <c r="AW587" s="915"/>
    </row>
    <row r="588">
      <c r="A588" s="1709"/>
      <c r="B588" s="915"/>
      <c r="C588" s="915"/>
      <c r="D588" s="915"/>
      <c r="E588" s="911"/>
      <c r="F588" s="911"/>
      <c r="G588" s="666"/>
      <c r="H588" s="911"/>
      <c r="I588" s="911"/>
      <c r="J588" s="915"/>
      <c r="K588" s="911"/>
      <c r="L588" s="915"/>
      <c r="M588" s="911"/>
      <c r="N588" s="915"/>
      <c r="O588" s="915"/>
      <c r="P588" s="915"/>
      <c r="Q588" s="915"/>
      <c r="R588" s="915"/>
      <c r="S588" s="915"/>
      <c r="T588" s="915"/>
      <c r="U588" s="915"/>
      <c r="V588" s="915"/>
      <c r="W588" s="915"/>
      <c r="X588" s="915"/>
      <c r="Y588" s="911"/>
      <c r="Z588" s="911"/>
      <c r="AA588" s="915"/>
      <c r="AB588" s="915"/>
      <c r="AC588" s="915"/>
      <c r="AD588" s="915"/>
      <c r="AE588" s="174"/>
      <c r="AF588" s="911"/>
      <c r="AG588" s="911"/>
      <c r="AH588" s="911"/>
      <c r="AI588" s="911"/>
      <c r="AJ588" s="911"/>
      <c r="AK588" s="915"/>
      <c r="AL588" s="915"/>
      <c r="AM588" s="915"/>
      <c r="AN588" s="917"/>
      <c r="AO588" s="1715"/>
      <c r="AP588" s="911"/>
      <c r="AQ588" s="911"/>
      <c r="AR588" s="911"/>
      <c r="AS588" s="911"/>
      <c r="AT588" s="911"/>
      <c r="AU588" s="915"/>
      <c r="AV588" s="915"/>
      <c r="AW588" s="915"/>
    </row>
    <row r="589">
      <c r="A589" s="1709"/>
      <c r="B589" s="915"/>
      <c r="C589" s="915"/>
      <c r="D589" s="915"/>
      <c r="E589" s="911"/>
      <c r="F589" s="911"/>
      <c r="G589" s="666"/>
      <c r="H589" s="911"/>
      <c r="I589" s="911"/>
      <c r="J589" s="915"/>
      <c r="K589" s="911"/>
      <c r="L589" s="915"/>
      <c r="M589" s="911"/>
      <c r="N589" s="915"/>
      <c r="O589" s="915"/>
      <c r="P589" s="915"/>
      <c r="Q589" s="915"/>
      <c r="R589" s="915"/>
      <c r="S589" s="915"/>
      <c r="T589" s="915"/>
      <c r="U589" s="915"/>
      <c r="V589" s="915"/>
      <c r="W589" s="915"/>
      <c r="X589" s="915"/>
      <c r="Y589" s="911"/>
      <c r="Z589" s="911"/>
      <c r="AA589" s="915"/>
      <c r="AB589" s="915"/>
      <c r="AC589" s="915"/>
      <c r="AD589" s="915"/>
      <c r="AE589" s="174"/>
      <c r="AF589" s="911"/>
      <c r="AG589" s="911"/>
      <c r="AH589" s="911"/>
      <c r="AI589" s="911"/>
      <c r="AJ589" s="911"/>
      <c r="AK589" s="915"/>
      <c r="AL589" s="915"/>
      <c r="AM589" s="915"/>
      <c r="AN589" s="917"/>
      <c r="AO589" s="1715"/>
      <c r="AP589" s="911"/>
      <c r="AQ589" s="911"/>
      <c r="AR589" s="911"/>
      <c r="AS589" s="911"/>
      <c r="AT589" s="911"/>
      <c r="AU589" s="915"/>
      <c r="AV589" s="915"/>
      <c r="AW589" s="915"/>
    </row>
    <row r="590">
      <c r="A590" s="1709"/>
      <c r="B590" s="915"/>
      <c r="C590" s="915"/>
      <c r="D590" s="915"/>
      <c r="E590" s="911"/>
      <c r="F590" s="911"/>
      <c r="G590" s="666"/>
      <c r="H590" s="911"/>
      <c r="I590" s="911"/>
      <c r="J590" s="915"/>
      <c r="K590" s="911"/>
      <c r="L590" s="915"/>
      <c r="M590" s="911"/>
      <c r="N590" s="915"/>
      <c r="O590" s="915"/>
      <c r="P590" s="915"/>
      <c r="Q590" s="915"/>
      <c r="R590" s="915"/>
      <c r="S590" s="915"/>
      <c r="T590" s="915"/>
      <c r="U590" s="915"/>
      <c r="V590" s="915"/>
      <c r="W590" s="915"/>
      <c r="X590" s="915"/>
      <c r="Y590" s="911"/>
      <c r="Z590" s="911"/>
      <c r="AA590" s="915"/>
      <c r="AB590" s="915"/>
      <c r="AC590" s="915"/>
      <c r="AD590" s="915"/>
      <c r="AE590" s="174"/>
      <c r="AF590" s="911"/>
      <c r="AG590" s="911"/>
      <c r="AH590" s="911"/>
      <c r="AI590" s="911"/>
      <c r="AJ590" s="911"/>
      <c r="AK590" s="915"/>
      <c r="AL590" s="915"/>
      <c r="AM590" s="915"/>
      <c r="AN590" s="917"/>
      <c r="AO590" s="1715"/>
      <c r="AP590" s="911"/>
      <c r="AQ590" s="911"/>
      <c r="AR590" s="911"/>
      <c r="AS590" s="911"/>
      <c r="AT590" s="911"/>
      <c r="AU590" s="915"/>
      <c r="AV590" s="915"/>
      <c r="AW590" s="915"/>
    </row>
    <row r="591">
      <c r="A591" s="1709"/>
      <c r="B591" s="915"/>
      <c r="C591" s="915"/>
      <c r="D591" s="915"/>
      <c r="E591" s="911"/>
      <c r="F591" s="911"/>
      <c r="G591" s="666"/>
      <c r="H591" s="911"/>
      <c r="I591" s="911"/>
      <c r="J591" s="915"/>
      <c r="K591" s="911"/>
      <c r="L591" s="915"/>
      <c r="M591" s="911"/>
      <c r="N591" s="915"/>
      <c r="O591" s="915"/>
      <c r="P591" s="915"/>
      <c r="Q591" s="915"/>
      <c r="R591" s="915"/>
      <c r="S591" s="915"/>
      <c r="T591" s="915"/>
      <c r="U591" s="915"/>
      <c r="V591" s="915"/>
      <c r="W591" s="915"/>
      <c r="X591" s="915"/>
      <c r="Y591" s="911"/>
      <c r="Z591" s="911"/>
      <c r="AA591" s="915"/>
      <c r="AB591" s="915"/>
      <c r="AC591" s="915"/>
      <c r="AD591" s="915"/>
      <c r="AE591" s="174"/>
      <c r="AF591" s="911"/>
      <c r="AG591" s="911"/>
      <c r="AH591" s="911"/>
      <c r="AI591" s="911"/>
      <c r="AJ591" s="911"/>
      <c r="AK591" s="915"/>
      <c r="AL591" s="915"/>
      <c r="AM591" s="915"/>
      <c r="AN591" s="917"/>
      <c r="AO591" s="1715"/>
      <c r="AP591" s="911"/>
      <c r="AQ591" s="911"/>
      <c r="AR591" s="911"/>
      <c r="AS591" s="911"/>
      <c r="AT591" s="911"/>
      <c r="AU591" s="915"/>
      <c r="AV591" s="915"/>
      <c r="AW591" s="915"/>
    </row>
    <row r="592">
      <c r="A592" s="1709"/>
      <c r="B592" s="915"/>
      <c r="C592" s="915"/>
      <c r="D592" s="915"/>
      <c r="E592" s="911"/>
      <c r="F592" s="911"/>
      <c r="G592" s="666"/>
      <c r="H592" s="911"/>
      <c r="I592" s="911"/>
      <c r="J592" s="915"/>
      <c r="K592" s="911"/>
      <c r="L592" s="915"/>
      <c r="M592" s="911"/>
      <c r="N592" s="915"/>
      <c r="O592" s="915"/>
      <c r="P592" s="915"/>
      <c r="Q592" s="915"/>
      <c r="R592" s="915"/>
      <c r="S592" s="915"/>
      <c r="T592" s="915"/>
      <c r="U592" s="915"/>
      <c r="V592" s="915"/>
      <c r="W592" s="915"/>
      <c r="X592" s="915"/>
      <c r="Y592" s="911"/>
      <c r="Z592" s="911"/>
      <c r="AA592" s="915"/>
      <c r="AB592" s="915"/>
      <c r="AC592" s="915"/>
      <c r="AD592" s="915"/>
      <c r="AE592" s="174"/>
      <c r="AF592" s="911"/>
      <c r="AG592" s="911"/>
      <c r="AH592" s="911"/>
      <c r="AI592" s="911"/>
      <c r="AJ592" s="911"/>
      <c r="AK592" s="915"/>
      <c r="AL592" s="915"/>
      <c r="AM592" s="915"/>
      <c r="AN592" s="917"/>
      <c r="AO592" s="1715"/>
      <c r="AP592" s="911"/>
      <c r="AQ592" s="911"/>
      <c r="AR592" s="911"/>
      <c r="AS592" s="911"/>
      <c r="AT592" s="911"/>
      <c r="AU592" s="915"/>
      <c r="AV592" s="915"/>
      <c r="AW592" s="915"/>
    </row>
    <row r="593">
      <c r="A593" s="1709"/>
      <c r="B593" s="915"/>
      <c r="C593" s="915"/>
      <c r="D593" s="915"/>
      <c r="E593" s="911"/>
      <c r="F593" s="911"/>
      <c r="G593" s="666"/>
      <c r="H593" s="911"/>
      <c r="I593" s="911"/>
      <c r="J593" s="915"/>
      <c r="K593" s="911"/>
      <c r="L593" s="915"/>
      <c r="M593" s="911"/>
      <c r="N593" s="915"/>
      <c r="O593" s="915"/>
      <c r="P593" s="915"/>
      <c r="Q593" s="915"/>
      <c r="R593" s="915"/>
      <c r="S593" s="915"/>
      <c r="T593" s="915"/>
      <c r="U593" s="915"/>
      <c r="V593" s="915"/>
      <c r="W593" s="915"/>
      <c r="X593" s="915"/>
      <c r="Y593" s="911"/>
      <c r="Z593" s="911"/>
      <c r="AA593" s="915"/>
      <c r="AB593" s="915"/>
      <c r="AC593" s="915"/>
      <c r="AD593" s="915"/>
      <c r="AE593" s="174"/>
      <c r="AF593" s="911"/>
      <c r="AG593" s="911"/>
      <c r="AH593" s="911"/>
      <c r="AI593" s="911"/>
      <c r="AJ593" s="911"/>
      <c r="AK593" s="915"/>
      <c r="AL593" s="915"/>
      <c r="AM593" s="915"/>
      <c r="AN593" s="917"/>
      <c r="AO593" s="1715"/>
      <c r="AP593" s="911"/>
      <c r="AQ593" s="911"/>
      <c r="AR593" s="911"/>
      <c r="AS593" s="911"/>
      <c r="AT593" s="911"/>
      <c r="AU593" s="915"/>
      <c r="AV593" s="915"/>
      <c r="AW593" s="915"/>
    </row>
    <row r="594">
      <c r="A594" s="1709"/>
      <c r="B594" s="915"/>
      <c r="C594" s="915"/>
      <c r="D594" s="915"/>
      <c r="E594" s="911"/>
      <c r="F594" s="911"/>
      <c r="G594" s="666"/>
      <c r="H594" s="911"/>
      <c r="I594" s="911"/>
      <c r="J594" s="915"/>
      <c r="K594" s="911"/>
      <c r="L594" s="915"/>
      <c r="M594" s="911"/>
      <c r="N594" s="915"/>
      <c r="O594" s="915"/>
      <c r="P594" s="915"/>
      <c r="Q594" s="915"/>
      <c r="R594" s="915"/>
      <c r="S594" s="915"/>
      <c r="T594" s="915"/>
      <c r="U594" s="915"/>
      <c r="V594" s="915"/>
      <c r="W594" s="915"/>
      <c r="X594" s="915"/>
      <c r="Y594" s="911"/>
      <c r="Z594" s="911"/>
      <c r="AA594" s="915"/>
      <c r="AB594" s="915"/>
      <c r="AC594" s="915"/>
      <c r="AD594" s="915"/>
      <c r="AE594" s="174"/>
      <c r="AF594" s="911"/>
      <c r="AG594" s="911"/>
      <c r="AH594" s="911"/>
      <c r="AI594" s="911"/>
      <c r="AJ594" s="911"/>
      <c r="AK594" s="915"/>
      <c r="AL594" s="915"/>
      <c r="AM594" s="915"/>
      <c r="AN594" s="917"/>
      <c r="AO594" s="1715"/>
      <c r="AP594" s="911"/>
      <c r="AQ594" s="911"/>
      <c r="AR594" s="911"/>
      <c r="AS594" s="911"/>
      <c r="AT594" s="911"/>
      <c r="AU594" s="915"/>
      <c r="AV594" s="915"/>
      <c r="AW594" s="915"/>
    </row>
    <row r="595">
      <c r="A595" s="1709"/>
      <c r="B595" s="915"/>
      <c r="C595" s="915"/>
      <c r="D595" s="915"/>
      <c r="E595" s="911"/>
      <c r="F595" s="911"/>
      <c r="G595" s="666"/>
      <c r="H595" s="911"/>
      <c r="I595" s="911"/>
      <c r="J595" s="915"/>
      <c r="K595" s="911"/>
      <c r="L595" s="915"/>
      <c r="M595" s="911"/>
      <c r="N595" s="915"/>
      <c r="O595" s="915"/>
      <c r="P595" s="915"/>
      <c r="Q595" s="915"/>
      <c r="R595" s="915"/>
      <c r="S595" s="915"/>
      <c r="T595" s="915"/>
      <c r="U595" s="915"/>
      <c r="V595" s="915"/>
      <c r="W595" s="915"/>
      <c r="X595" s="915"/>
      <c r="Y595" s="911"/>
      <c r="Z595" s="911"/>
      <c r="AA595" s="915"/>
      <c r="AB595" s="915"/>
      <c r="AC595" s="915"/>
      <c r="AD595" s="915"/>
      <c r="AE595" s="174"/>
      <c r="AF595" s="911"/>
      <c r="AG595" s="911"/>
      <c r="AH595" s="911"/>
      <c r="AI595" s="911"/>
      <c r="AJ595" s="911"/>
      <c r="AK595" s="915"/>
      <c r="AL595" s="915"/>
      <c r="AM595" s="915"/>
      <c r="AN595" s="917"/>
      <c r="AO595" s="1715"/>
      <c r="AP595" s="911"/>
      <c r="AQ595" s="911"/>
      <c r="AR595" s="911"/>
      <c r="AS595" s="911"/>
      <c r="AT595" s="911"/>
      <c r="AU595" s="915"/>
      <c r="AV595" s="915"/>
      <c r="AW595" s="915"/>
    </row>
    <row r="596">
      <c r="A596" s="1709"/>
      <c r="B596" s="915"/>
      <c r="C596" s="915"/>
      <c r="D596" s="915"/>
      <c r="E596" s="911"/>
      <c r="F596" s="911"/>
      <c r="G596" s="666"/>
      <c r="H596" s="911"/>
      <c r="I596" s="911"/>
      <c r="J596" s="915"/>
      <c r="K596" s="911"/>
      <c r="L596" s="915"/>
      <c r="M596" s="911"/>
      <c r="N596" s="915"/>
      <c r="O596" s="915"/>
      <c r="P596" s="915"/>
      <c r="Q596" s="915"/>
      <c r="R596" s="915"/>
      <c r="S596" s="915"/>
      <c r="T596" s="915"/>
      <c r="U596" s="915"/>
      <c r="V596" s="915"/>
      <c r="W596" s="915"/>
      <c r="X596" s="915"/>
      <c r="Y596" s="911"/>
      <c r="Z596" s="911"/>
      <c r="AA596" s="915"/>
      <c r="AB596" s="915"/>
      <c r="AC596" s="915"/>
      <c r="AD596" s="915"/>
      <c r="AE596" s="174"/>
      <c r="AF596" s="911"/>
      <c r="AG596" s="911"/>
      <c r="AH596" s="911"/>
      <c r="AI596" s="911"/>
      <c r="AJ596" s="911"/>
      <c r="AK596" s="915"/>
      <c r="AL596" s="915"/>
      <c r="AM596" s="915"/>
      <c r="AN596" s="917"/>
      <c r="AO596" s="1715"/>
      <c r="AP596" s="911"/>
      <c r="AQ596" s="911"/>
      <c r="AR596" s="911"/>
      <c r="AS596" s="911"/>
      <c r="AT596" s="911"/>
      <c r="AU596" s="915"/>
      <c r="AV596" s="915"/>
      <c r="AW596" s="915"/>
    </row>
    <row r="597">
      <c r="A597" s="1709"/>
      <c r="B597" s="915"/>
      <c r="C597" s="915"/>
      <c r="D597" s="915"/>
      <c r="E597" s="911"/>
      <c r="F597" s="911"/>
      <c r="G597" s="666"/>
      <c r="H597" s="911"/>
      <c r="I597" s="911"/>
      <c r="J597" s="915"/>
      <c r="K597" s="911"/>
      <c r="L597" s="915"/>
      <c r="M597" s="911"/>
      <c r="N597" s="915"/>
      <c r="O597" s="915"/>
      <c r="P597" s="915"/>
      <c r="Q597" s="915"/>
      <c r="R597" s="915"/>
      <c r="S597" s="915"/>
      <c r="T597" s="915"/>
      <c r="U597" s="915"/>
      <c r="V597" s="915"/>
      <c r="W597" s="915"/>
      <c r="X597" s="915"/>
      <c r="Y597" s="911"/>
      <c r="Z597" s="911"/>
      <c r="AA597" s="915"/>
      <c r="AB597" s="915"/>
      <c r="AC597" s="915"/>
      <c r="AD597" s="915"/>
      <c r="AE597" s="174"/>
      <c r="AF597" s="911"/>
      <c r="AG597" s="911"/>
      <c r="AH597" s="911"/>
      <c r="AI597" s="911"/>
      <c r="AJ597" s="911"/>
      <c r="AK597" s="915"/>
      <c r="AL597" s="915"/>
      <c r="AM597" s="915"/>
      <c r="AN597" s="917"/>
      <c r="AO597" s="1715"/>
      <c r="AP597" s="911"/>
      <c r="AQ597" s="911"/>
      <c r="AR597" s="911"/>
      <c r="AS597" s="911"/>
      <c r="AT597" s="911"/>
      <c r="AU597" s="915"/>
      <c r="AV597" s="915"/>
      <c r="AW597" s="915"/>
    </row>
    <row r="598">
      <c r="A598" s="1709"/>
      <c r="B598" s="915"/>
      <c r="C598" s="915"/>
      <c r="D598" s="915"/>
      <c r="E598" s="911"/>
      <c r="F598" s="911"/>
      <c r="G598" s="666"/>
      <c r="H598" s="911"/>
      <c r="I598" s="911"/>
      <c r="J598" s="915"/>
      <c r="K598" s="911"/>
      <c r="L598" s="915"/>
      <c r="M598" s="911"/>
      <c r="N598" s="915"/>
      <c r="O598" s="915"/>
      <c r="P598" s="915"/>
      <c r="Q598" s="915"/>
      <c r="R598" s="915"/>
      <c r="S598" s="915"/>
      <c r="T598" s="915"/>
      <c r="U598" s="915"/>
      <c r="V598" s="915"/>
      <c r="W598" s="915"/>
      <c r="X598" s="915"/>
      <c r="Y598" s="911"/>
      <c r="Z598" s="911"/>
      <c r="AA598" s="915"/>
      <c r="AB598" s="915"/>
      <c r="AC598" s="915"/>
      <c r="AD598" s="915"/>
      <c r="AE598" s="174"/>
      <c r="AF598" s="911"/>
      <c r="AG598" s="911"/>
      <c r="AH598" s="911"/>
      <c r="AI598" s="911"/>
      <c r="AJ598" s="911"/>
      <c r="AK598" s="915"/>
      <c r="AL598" s="915"/>
      <c r="AM598" s="915"/>
      <c r="AN598" s="917"/>
      <c r="AO598" s="1715"/>
      <c r="AP598" s="911"/>
      <c r="AQ598" s="911"/>
      <c r="AR598" s="911"/>
      <c r="AS598" s="911"/>
      <c r="AT598" s="911"/>
      <c r="AU598" s="915"/>
      <c r="AV598" s="915"/>
      <c r="AW598" s="915"/>
    </row>
    <row r="599">
      <c r="A599" s="1709"/>
      <c r="B599" s="915"/>
      <c r="C599" s="915"/>
      <c r="D599" s="915"/>
      <c r="E599" s="911"/>
      <c r="F599" s="911"/>
      <c r="G599" s="666"/>
      <c r="H599" s="911"/>
      <c r="I599" s="911"/>
      <c r="J599" s="915"/>
      <c r="K599" s="911"/>
      <c r="L599" s="915"/>
      <c r="M599" s="911"/>
      <c r="N599" s="915"/>
      <c r="O599" s="915"/>
      <c r="P599" s="915"/>
      <c r="Q599" s="915"/>
      <c r="R599" s="915"/>
      <c r="S599" s="915"/>
      <c r="T599" s="915"/>
      <c r="U599" s="915"/>
      <c r="V599" s="915"/>
      <c r="W599" s="915"/>
      <c r="X599" s="915"/>
      <c r="Y599" s="911"/>
      <c r="Z599" s="911"/>
      <c r="AA599" s="915"/>
      <c r="AB599" s="915"/>
      <c r="AC599" s="915"/>
      <c r="AD599" s="915"/>
      <c r="AE599" s="174"/>
      <c r="AF599" s="911"/>
      <c r="AG599" s="911"/>
      <c r="AH599" s="911"/>
      <c r="AI599" s="911"/>
      <c r="AJ599" s="911"/>
      <c r="AK599" s="915"/>
      <c r="AL599" s="915"/>
      <c r="AM599" s="915"/>
      <c r="AN599" s="917"/>
      <c r="AO599" s="1715"/>
      <c r="AP599" s="911"/>
      <c r="AQ599" s="911"/>
      <c r="AR599" s="911"/>
      <c r="AS599" s="911"/>
      <c r="AT599" s="911"/>
      <c r="AU599" s="915"/>
      <c r="AV599" s="915"/>
      <c r="AW599" s="915"/>
    </row>
    <row r="600">
      <c r="A600" s="1709"/>
      <c r="B600" s="915"/>
      <c r="C600" s="915"/>
      <c r="D600" s="915"/>
      <c r="E600" s="911"/>
      <c r="F600" s="911"/>
      <c r="G600" s="666"/>
      <c r="H600" s="911"/>
      <c r="I600" s="911"/>
      <c r="J600" s="915"/>
      <c r="K600" s="911"/>
      <c r="L600" s="915"/>
      <c r="M600" s="911"/>
      <c r="N600" s="915"/>
      <c r="O600" s="915"/>
      <c r="P600" s="915"/>
      <c r="Q600" s="915"/>
      <c r="R600" s="915"/>
      <c r="S600" s="915"/>
      <c r="T600" s="915"/>
      <c r="U600" s="915"/>
      <c r="V600" s="915"/>
      <c r="W600" s="915"/>
      <c r="X600" s="915"/>
      <c r="Y600" s="911"/>
      <c r="Z600" s="911"/>
      <c r="AA600" s="915"/>
      <c r="AB600" s="915"/>
      <c r="AC600" s="915"/>
      <c r="AD600" s="915"/>
      <c r="AE600" s="174"/>
      <c r="AF600" s="911"/>
      <c r="AG600" s="911"/>
      <c r="AH600" s="911"/>
      <c r="AI600" s="911"/>
      <c r="AJ600" s="911"/>
      <c r="AK600" s="915"/>
      <c r="AL600" s="915"/>
      <c r="AM600" s="915"/>
      <c r="AN600" s="917"/>
      <c r="AO600" s="1715"/>
      <c r="AP600" s="911"/>
      <c r="AQ600" s="911"/>
      <c r="AR600" s="911"/>
      <c r="AS600" s="911"/>
      <c r="AT600" s="911"/>
      <c r="AU600" s="915"/>
      <c r="AV600" s="915"/>
      <c r="AW600" s="915"/>
    </row>
    <row r="601">
      <c r="A601" s="1709"/>
      <c r="B601" s="915"/>
      <c r="C601" s="915"/>
      <c r="D601" s="915"/>
      <c r="E601" s="911"/>
      <c r="F601" s="911"/>
      <c r="G601" s="666"/>
      <c r="H601" s="911"/>
      <c r="I601" s="911"/>
      <c r="J601" s="915"/>
      <c r="K601" s="911"/>
      <c r="L601" s="915"/>
      <c r="M601" s="911"/>
      <c r="N601" s="915"/>
      <c r="O601" s="915"/>
      <c r="P601" s="915"/>
      <c r="Q601" s="915"/>
      <c r="R601" s="915"/>
      <c r="S601" s="915"/>
      <c r="T601" s="915"/>
      <c r="U601" s="915"/>
      <c r="V601" s="915"/>
      <c r="W601" s="915"/>
      <c r="X601" s="915"/>
      <c r="Y601" s="911"/>
      <c r="Z601" s="911"/>
      <c r="AA601" s="915"/>
      <c r="AB601" s="915"/>
      <c r="AC601" s="915"/>
      <c r="AD601" s="915"/>
      <c r="AE601" s="174"/>
      <c r="AF601" s="911"/>
      <c r="AG601" s="911"/>
      <c r="AH601" s="911"/>
      <c r="AI601" s="911"/>
      <c r="AJ601" s="911"/>
      <c r="AK601" s="915"/>
      <c r="AL601" s="915"/>
      <c r="AM601" s="915"/>
      <c r="AN601" s="917"/>
      <c r="AO601" s="1715"/>
      <c r="AP601" s="911"/>
      <c r="AQ601" s="911"/>
      <c r="AR601" s="911"/>
      <c r="AS601" s="911"/>
      <c r="AT601" s="911"/>
      <c r="AU601" s="915"/>
      <c r="AV601" s="915"/>
      <c r="AW601" s="915"/>
    </row>
    <row r="602">
      <c r="A602" s="1709"/>
      <c r="B602" s="915"/>
      <c r="C602" s="915"/>
      <c r="D602" s="915"/>
      <c r="E602" s="911"/>
      <c r="F602" s="911"/>
      <c r="G602" s="666"/>
      <c r="H602" s="911"/>
      <c r="I602" s="911"/>
      <c r="J602" s="915"/>
      <c r="K602" s="911"/>
      <c r="L602" s="915"/>
      <c r="M602" s="911"/>
      <c r="N602" s="915"/>
      <c r="O602" s="915"/>
      <c r="P602" s="915"/>
      <c r="Q602" s="915"/>
      <c r="R602" s="915"/>
      <c r="S602" s="915"/>
      <c r="T602" s="915"/>
      <c r="U602" s="915"/>
      <c r="V602" s="915"/>
      <c r="W602" s="915"/>
      <c r="X602" s="915"/>
      <c r="Y602" s="911"/>
      <c r="Z602" s="911"/>
      <c r="AA602" s="915"/>
      <c r="AB602" s="915"/>
      <c r="AC602" s="915"/>
      <c r="AD602" s="915"/>
      <c r="AE602" s="174"/>
      <c r="AF602" s="911"/>
      <c r="AG602" s="911"/>
      <c r="AH602" s="911"/>
      <c r="AI602" s="911"/>
      <c r="AJ602" s="911"/>
      <c r="AK602" s="915"/>
      <c r="AL602" s="915"/>
      <c r="AM602" s="915"/>
      <c r="AN602" s="917"/>
      <c r="AO602" s="1715"/>
      <c r="AP602" s="911"/>
      <c r="AQ602" s="911"/>
      <c r="AR602" s="911"/>
      <c r="AS602" s="911"/>
      <c r="AT602" s="911"/>
      <c r="AU602" s="915"/>
      <c r="AV602" s="915"/>
      <c r="AW602" s="915"/>
    </row>
    <row r="603">
      <c r="A603" s="1709"/>
      <c r="B603" s="915"/>
      <c r="C603" s="915"/>
      <c r="D603" s="915"/>
      <c r="E603" s="911"/>
      <c r="F603" s="911"/>
      <c r="G603" s="666"/>
      <c r="H603" s="911"/>
      <c r="I603" s="911"/>
      <c r="J603" s="915"/>
      <c r="K603" s="911"/>
      <c r="L603" s="915"/>
      <c r="M603" s="911"/>
      <c r="N603" s="915"/>
      <c r="O603" s="915"/>
      <c r="P603" s="915"/>
      <c r="Q603" s="915"/>
      <c r="R603" s="915"/>
      <c r="S603" s="915"/>
      <c r="T603" s="915"/>
      <c r="U603" s="915"/>
      <c r="V603" s="915"/>
      <c r="W603" s="915"/>
      <c r="X603" s="915"/>
      <c r="Y603" s="911"/>
      <c r="Z603" s="911"/>
      <c r="AA603" s="915"/>
      <c r="AB603" s="915"/>
      <c r="AC603" s="915"/>
      <c r="AD603" s="915"/>
      <c r="AE603" s="174"/>
      <c r="AF603" s="911"/>
      <c r="AG603" s="911"/>
      <c r="AH603" s="911"/>
      <c r="AI603" s="911"/>
      <c r="AJ603" s="911"/>
      <c r="AK603" s="915"/>
      <c r="AL603" s="915"/>
      <c r="AM603" s="915"/>
      <c r="AN603" s="917"/>
      <c r="AO603" s="1715"/>
      <c r="AP603" s="911"/>
      <c r="AQ603" s="911"/>
      <c r="AR603" s="911"/>
      <c r="AS603" s="911"/>
      <c r="AT603" s="911"/>
      <c r="AU603" s="915"/>
      <c r="AV603" s="915"/>
      <c r="AW603" s="915"/>
    </row>
    <row r="604">
      <c r="A604" s="1709"/>
      <c r="B604" s="915"/>
      <c r="C604" s="915"/>
      <c r="D604" s="915"/>
      <c r="E604" s="911"/>
      <c r="F604" s="911"/>
      <c r="G604" s="666"/>
      <c r="H604" s="911"/>
      <c r="I604" s="911"/>
      <c r="J604" s="915"/>
      <c r="K604" s="911"/>
      <c r="L604" s="915"/>
      <c r="M604" s="911"/>
      <c r="N604" s="915"/>
      <c r="O604" s="915"/>
      <c r="P604" s="915"/>
      <c r="Q604" s="915"/>
      <c r="R604" s="915"/>
      <c r="S604" s="915"/>
      <c r="T604" s="915"/>
      <c r="U604" s="915"/>
      <c r="V604" s="915"/>
      <c r="W604" s="915"/>
      <c r="X604" s="915"/>
      <c r="Y604" s="911"/>
      <c r="Z604" s="911"/>
      <c r="AA604" s="915"/>
      <c r="AB604" s="915"/>
      <c r="AC604" s="915"/>
      <c r="AD604" s="915"/>
      <c r="AE604" s="174"/>
      <c r="AF604" s="911"/>
      <c r="AG604" s="911"/>
      <c r="AH604" s="911"/>
      <c r="AI604" s="911"/>
      <c r="AJ604" s="911"/>
      <c r="AK604" s="915"/>
      <c r="AL604" s="915"/>
      <c r="AM604" s="915"/>
      <c r="AN604" s="917"/>
      <c r="AO604" s="1715"/>
      <c r="AP604" s="911"/>
      <c r="AQ604" s="911"/>
      <c r="AR604" s="911"/>
      <c r="AS604" s="911"/>
      <c r="AT604" s="911"/>
      <c r="AU604" s="915"/>
      <c r="AV604" s="915"/>
      <c r="AW604" s="915"/>
    </row>
    <row r="605">
      <c r="A605" s="1709"/>
      <c r="B605" s="915"/>
      <c r="C605" s="915"/>
      <c r="D605" s="915"/>
      <c r="E605" s="911"/>
      <c r="F605" s="911"/>
      <c r="G605" s="666"/>
      <c r="H605" s="911"/>
      <c r="I605" s="911"/>
      <c r="J605" s="915"/>
      <c r="K605" s="911"/>
      <c r="L605" s="915"/>
      <c r="M605" s="911"/>
      <c r="N605" s="915"/>
      <c r="O605" s="915"/>
      <c r="P605" s="915"/>
      <c r="Q605" s="915"/>
      <c r="R605" s="915"/>
      <c r="S605" s="915"/>
      <c r="T605" s="915"/>
      <c r="U605" s="915"/>
      <c r="V605" s="915"/>
      <c r="W605" s="915"/>
      <c r="X605" s="915"/>
      <c r="Y605" s="911"/>
      <c r="Z605" s="911"/>
      <c r="AA605" s="915"/>
      <c r="AB605" s="915"/>
      <c r="AC605" s="915"/>
      <c r="AD605" s="915"/>
      <c r="AE605" s="174"/>
      <c r="AF605" s="911"/>
      <c r="AG605" s="911"/>
      <c r="AH605" s="911"/>
      <c r="AI605" s="911"/>
      <c r="AJ605" s="911"/>
      <c r="AK605" s="915"/>
      <c r="AL605" s="915"/>
      <c r="AM605" s="915"/>
      <c r="AN605" s="917"/>
      <c r="AO605" s="1715"/>
      <c r="AP605" s="911"/>
      <c r="AQ605" s="911"/>
      <c r="AR605" s="911"/>
      <c r="AS605" s="911"/>
      <c r="AT605" s="911"/>
      <c r="AU605" s="915"/>
      <c r="AV605" s="915"/>
      <c r="AW605" s="915"/>
    </row>
    <row r="606">
      <c r="A606" s="1709"/>
      <c r="B606" s="915"/>
      <c r="C606" s="915"/>
      <c r="D606" s="915"/>
      <c r="E606" s="911"/>
      <c r="F606" s="911"/>
      <c r="G606" s="666"/>
      <c r="H606" s="911"/>
      <c r="I606" s="911"/>
      <c r="J606" s="915"/>
      <c r="K606" s="911"/>
      <c r="L606" s="915"/>
      <c r="M606" s="911"/>
      <c r="N606" s="915"/>
      <c r="O606" s="915"/>
      <c r="P606" s="915"/>
      <c r="Q606" s="915"/>
      <c r="R606" s="915"/>
      <c r="S606" s="915"/>
      <c r="T606" s="915"/>
      <c r="U606" s="915"/>
      <c r="V606" s="915"/>
      <c r="W606" s="915"/>
      <c r="X606" s="915"/>
      <c r="Y606" s="911"/>
      <c r="Z606" s="911"/>
      <c r="AA606" s="915"/>
      <c r="AB606" s="915"/>
      <c r="AC606" s="915"/>
      <c r="AD606" s="915"/>
      <c r="AE606" s="174"/>
      <c r="AF606" s="911"/>
      <c r="AG606" s="911"/>
      <c r="AH606" s="911"/>
      <c r="AI606" s="911"/>
      <c r="AJ606" s="911"/>
      <c r="AK606" s="915"/>
      <c r="AL606" s="915"/>
      <c r="AM606" s="915"/>
      <c r="AN606" s="917"/>
      <c r="AO606" s="1715"/>
      <c r="AP606" s="911"/>
      <c r="AQ606" s="911"/>
      <c r="AR606" s="911"/>
      <c r="AS606" s="911"/>
      <c r="AT606" s="911"/>
      <c r="AU606" s="915"/>
      <c r="AV606" s="915"/>
      <c r="AW606" s="915"/>
    </row>
    <row r="607">
      <c r="A607" s="1709"/>
      <c r="B607" s="915"/>
      <c r="C607" s="915"/>
      <c r="D607" s="915"/>
      <c r="E607" s="911"/>
      <c r="F607" s="911"/>
      <c r="G607" s="666"/>
      <c r="H607" s="911"/>
      <c r="I607" s="911"/>
      <c r="J607" s="915"/>
      <c r="K607" s="911"/>
      <c r="L607" s="915"/>
      <c r="M607" s="911"/>
      <c r="N607" s="915"/>
      <c r="O607" s="915"/>
      <c r="P607" s="915"/>
      <c r="Q607" s="915"/>
      <c r="R607" s="915"/>
      <c r="S607" s="915"/>
      <c r="T607" s="915"/>
      <c r="U607" s="915"/>
      <c r="V607" s="915"/>
      <c r="W607" s="915"/>
      <c r="X607" s="915"/>
      <c r="Y607" s="911"/>
      <c r="Z607" s="911"/>
      <c r="AA607" s="915"/>
      <c r="AB607" s="915"/>
      <c r="AC607" s="915"/>
      <c r="AD607" s="915"/>
      <c r="AE607" s="174"/>
      <c r="AF607" s="911"/>
      <c r="AG607" s="911"/>
      <c r="AH607" s="911"/>
      <c r="AI607" s="911"/>
      <c r="AJ607" s="911"/>
      <c r="AK607" s="915"/>
      <c r="AL607" s="915"/>
      <c r="AM607" s="915"/>
      <c r="AN607" s="917"/>
      <c r="AO607" s="1715"/>
      <c r="AP607" s="911"/>
      <c r="AQ607" s="911"/>
      <c r="AR607" s="911"/>
      <c r="AS607" s="911"/>
      <c r="AT607" s="911"/>
      <c r="AU607" s="915"/>
      <c r="AV607" s="915"/>
      <c r="AW607" s="915"/>
    </row>
    <row r="608">
      <c r="A608" s="1709"/>
      <c r="B608" s="915"/>
      <c r="C608" s="915"/>
      <c r="D608" s="915"/>
      <c r="E608" s="911"/>
      <c r="F608" s="911"/>
      <c r="G608" s="666"/>
      <c r="H608" s="911"/>
      <c r="I608" s="911"/>
      <c r="J608" s="915"/>
      <c r="K608" s="911"/>
      <c r="L608" s="915"/>
      <c r="M608" s="911"/>
      <c r="N608" s="915"/>
      <c r="O608" s="915"/>
      <c r="P608" s="915"/>
      <c r="Q608" s="915"/>
      <c r="R608" s="915"/>
      <c r="S608" s="915"/>
      <c r="T608" s="915"/>
      <c r="U608" s="915"/>
      <c r="V608" s="915"/>
      <c r="W608" s="915"/>
      <c r="X608" s="915"/>
      <c r="Y608" s="911"/>
      <c r="Z608" s="911"/>
      <c r="AA608" s="915"/>
      <c r="AB608" s="915"/>
      <c r="AC608" s="915"/>
      <c r="AD608" s="915"/>
      <c r="AE608" s="174"/>
      <c r="AF608" s="911"/>
      <c r="AG608" s="911"/>
      <c r="AH608" s="911"/>
      <c r="AI608" s="911"/>
      <c r="AJ608" s="911"/>
      <c r="AK608" s="915"/>
      <c r="AL608" s="915"/>
      <c r="AM608" s="915"/>
      <c r="AN608" s="917"/>
      <c r="AO608" s="1715"/>
      <c r="AP608" s="911"/>
      <c r="AQ608" s="911"/>
      <c r="AR608" s="911"/>
      <c r="AS608" s="911"/>
      <c r="AT608" s="911"/>
      <c r="AU608" s="915"/>
      <c r="AV608" s="915"/>
      <c r="AW608" s="915"/>
    </row>
    <row r="609">
      <c r="A609" s="1709"/>
      <c r="B609" s="915"/>
      <c r="C609" s="915"/>
      <c r="D609" s="915"/>
      <c r="E609" s="911"/>
      <c r="F609" s="911"/>
      <c r="G609" s="666"/>
      <c r="H609" s="911"/>
      <c r="I609" s="911"/>
      <c r="J609" s="915"/>
      <c r="K609" s="911"/>
      <c r="L609" s="915"/>
      <c r="M609" s="911"/>
      <c r="N609" s="915"/>
      <c r="O609" s="915"/>
      <c r="P609" s="915"/>
      <c r="Q609" s="915"/>
      <c r="R609" s="915"/>
      <c r="S609" s="915"/>
      <c r="T609" s="915"/>
      <c r="U609" s="915"/>
      <c r="V609" s="915"/>
      <c r="W609" s="915"/>
      <c r="X609" s="915"/>
      <c r="Y609" s="911"/>
      <c r="Z609" s="911"/>
      <c r="AA609" s="915"/>
      <c r="AB609" s="915"/>
      <c r="AC609" s="915"/>
      <c r="AD609" s="915"/>
      <c r="AE609" s="174"/>
      <c r="AF609" s="911"/>
      <c r="AG609" s="911"/>
      <c r="AH609" s="911"/>
      <c r="AI609" s="911"/>
      <c r="AJ609" s="911"/>
      <c r="AK609" s="915"/>
      <c r="AL609" s="915"/>
      <c r="AM609" s="915"/>
      <c r="AN609" s="917"/>
      <c r="AO609" s="1715"/>
      <c r="AP609" s="911"/>
      <c r="AQ609" s="911"/>
      <c r="AR609" s="911"/>
      <c r="AS609" s="911"/>
      <c r="AT609" s="911"/>
      <c r="AU609" s="915"/>
      <c r="AV609" s="915"/>
      <c r="AW609" s="915"/>
    </row>
    <row r="610">
      <c r="A610" s="1709"/>
      <c r="B610" s="915"/>
      <c r="C610" s="915"/>
      <c r="D610" s="915"/>
      <c r="E610" s="911"/>
      <c r="F610" s="911"/>
      <c r="G610" s="666"/>
      <c r="H610" s="911"/>
      <c r="I610" s="911"/>
      <c r="J610" s="915"/>
      <c r="K610" s="911"/>
      <c r="L610" s="915"/>
      <c r="M610" s="911"/>
      <c r="N610" s="915"/>
      <c r="O610" s="915"/>
      <c r="P610" s="915"/>
      <c r="Q610" s="915"/>
      <c r="R610" s="915"/>
      <c r="S610" s="915"/>
      <c r="T610" s="915"/>
      <c r="U610" s="915"/>
      <c r="V610" s="915"/>
      <c r="W610" s="915"/>
      <c r="X610" s="915"/>
      <c r="Y610" s="911"/>
      <c r="Z610" s="911"/>
      <c r="AA610" s="915"/>
      <c r="AB610" s="915"/>
      <c r="AC610" s="915"/>
      <c r="AD610" s="915"/>
      <c r="AE610" s="174"/>
      <c r="AF610" s="911"/>
      <c r="AG610" s="911"/>
      <c r="AH610" s="911"/>
      <c r="AI610" s="911"/>
      <c r="AJ610" s="911"/>
      <c r="AK610" s="915"/>
      <c r="AL610" s="915"/>
      <c r="AM610" s="915"/>
      <c r="AN610" s="917"/>
      <c r="AO610" s="1715"/>
      <c r="AP610" s="911"/>
      <c r="AQ610" s="911"/>
      <c r="AR610" s="911"/>
      <c r="AS610" s="911"/>
      <c r="AT610" s="911"/>
      <c r="AU610" s="915"/>
      <c r="AV610" s="915"/>
      <c r="AW610" s="915"/>
    </row>
    <row r="611">
      <c r="A611" s="1709"/>
      <c r="B611" s="915"/>
      <c r="C611" s="915"/>
      <c r="D611" s="915"/>
      <c r="E611" s="911"/>
      <c r="F611" s="911"/>
      <c r="G611" s="666"/>
      <c r="H611" s="911"/>
      <c r="I611" s="911"/>
      <c r="J611" s="915"/>
      <c r="K611" s="911"/>
      <c r="L611" s="915"/>
      <c r="M611" s="911"/>
      <c r="N611" s="915"/>
      <c r="O611" s="915"/>
      <c r="P611" s="915"/>
      <c r="Q611" s="915"/>
      <c r="R611" s="915"/>
      <c r="S611" s="915"/>
      <c r="T611" s="915"/>
      <c r="U611" s="915"/>
      <c r="V611" s="915"/>
      <c r="W611" s="915"/>
      <c r="X611" s="915"/>
      <c r="Y611" s="911"/>
      <c r="Z611" s="911"/>
      <c r="AA611" s="915"/>
      <c r="AB611" s="915"/>
      <c r="AC611" s="915"/>
      <c r="AD611" s="915"/>
      <c r="AE611" s="174"/>
      <c r="AF611" s="911"/>
      <c r="AG611" s="911"/>
      <c r="AH611" s="911"/>
      <c r="AI611" s="911"/>
      <c r="AJ611" s="911"/>
      <c r="AK611" s="915"/>
      <c r="AL611" s="915"/>
      <c r="AM611" s="915"/>
      <c r="AN611" s="917"/>
      <c r="AO611" s="1715"/>
      <c r="AP611" s="911"/>
      <c r="AQ611" s="911"/>
      <c r="AR611" s="911"/>
      <c r="AS611" s="911"/>
      <c r="AT611" s="911"/>
      <c r="AU611" s="915"/>
      <c r="AV611" s="915"/>
      <c r="AW611" s="915"/>
    </row>
    <row r="612">
      <c r="A612" s="1709"/>
      <c r="B612" s="915"/>
      <c r="C612" s="915"/>
      <c r="D612" s="915"/>
      <c r="E612" s="911"/>
      <c r="F612" s="911"/>
      <c r="G612" s="666"/>
      <c r="H612" s="911"/>
      <c r="I612" s="911"/>
      <c r="J612" s="915"/>
      <c r="K612" s="911"/>
      <c r="L612" s="915"/>
      <c r="M612" s="911"/>
      <c r="N612" s="915"/>
      <c r="O612" s="915"/>
      <c r="P612" s="915"/>
      <c r="Q612" s="915"/>
      <c r="R612" s="915"/>
      <c r="S612" s="915"/>
      <c r="T612" s="915"/>
      <c r="U612" s="915"/>
      <c r="V612" s="915"/>
      <c r="W612" s="915"/>
      <c r="X612" s="915"/>
      <c r="Y612" s="911"/>
      <c r="Z612" s="911"/>
      <c r="AA612" s="915"/>
      <c r="AB612" s="915"/>
      <c r="AC612" s="915"/>
      <c r="AD612" s="915"/>
      <c r="AE612" s="174"/>
      <c r="AF612" s="911"/>
      <c r="AG612" s="911"/>
      <c r="AH612" s="911"/>
      <c r="AI612" s="911"/>
      <c r="AJ612" s="911"/>
      <c r="AK612" s="915"/>
      <c r="AL612" s="915"/>
      <c r="AM612" s="915"/>
      <c r="AN612" s="917"/>
      <c r="AO612" s="1715"/>
      <c r="AP612" s="911"/>
      <c r="AQ612" s="911"/>
      <c r="AR612" s="911"/>
      <c r="AS612" s="911"/>
      <c r="AT612" s="911"/>
      <c r="AU612" s="915"/>
      <c r="AV612" s="915"/>
      <c r="AW612" s="915"/>
    </row>
    <row r="613">
      <c r="A613" s="1709"/>
      <c r="B613" s="915"/>
      <c r="C613" s="915"/>
      <c r="D613" s="915"/>
      <c r="E613" s="911"/>
      <c r="F613" s="911"/>
      <c r="G613" s="666"/>
      <c r="H613" s="911"/>
      <c r="I613" s="911"/>
      <c r="J613" s="915"/>
      <c r="K613" s="911"/>
      <c r="L613" s="915"/>
      <c r="M613" s="911"/>
      <c r="N613" s="915"/>
      <c r="O613" s="915"/>
      <c r="P613" s="915"/>
      <c r="Q613" s="915"/>
      <c r="R613" s="915"/>
      <c r="S613" s="915"/>
      <c r="T613" s="915"/>
      <c r="U613" s="915"/>
      <c r="V613" s="915"/>
      <c r="W613" s="915"/>
      <c r="X613" s="915"/>
      <c r="Y613" s="911"/>
      <c r="Z613" s="911"/>
      <c r="AA613" s="915"/>
      <c r="AB613" s="915"/>
      <c r="AC613" s="915"/>
      <c r="AD613" s="915"/>
      <c r="AE613" s="174"/>
      <c r="AF613" s="911"/>
      <c r="AG613" s="911"/>
      <c r="AH613" s="911"/>
      <c r="AI613" s="911"/>
      <c r="AJ613" s="911"/>
      <c r="AK613" s="915"/>
      <c r="AL613" s="915"/>
      <c r="AM613" s="915"/>
      <c r="AN613" s="917"/>
      <c r="AO613" s="1715"/>
      <c r="AP613" s="911"/>
      <c r="AQ613" s="911"/>
      <c r="AR613" s="911"/>
      <c r="AS613" s="911"/>
      <c r="AT613" s="911"/>
      <c r="AU613" s="915"/>
      <c r="AV613" s="915"/>
      <c r="AW613" s="915"/>
    </row>
    <row r="614">
      <c r="A614" s="1709"/>
      <c r="B614" s="915"/>
      <c r="C614" s="915"/>
      <c r="D614" s="915"/>
      <c r="E614" s="911"/>
      <c r="F614" s="911"/>
      <c r="G614" s="666"/>
      <c r="H614" s="911"/>
      <c r="I614" s="911"/>
      <c r="J614" s="915"/>
      <c r="K614" s="911"/>
      <c r="L614" s="915"/>
      <c r="M614" s="911"/>
      <c r="N614" s="915"/>
      <c r="O614" s="915"/>
      <c r="P614" s="915"/>
      <c r="Q614" s="915"/>
      <c r="R614" s="915"/>
      <c r="S614" s="915"/>
      <c r="T614" s="915"/>
      <c r="U614" s="915"/>
      <c r="V614" s="915"/>
      <c r="W614" s="915"/>
      <c r="X614" s="915"/>
      <c r="Y614" s="911"/>
      <c r="Z614" s="911"/>
      <c r="AA614" s="915"/>
      <c r="AB614" s="915"/>
      <c r="AC614" s="915"/>
      <c r="AD614" s="915"/>
      <c r="AE614" s="174"/>
      <c r="AF614" s="911"/>
      <c r="AG614" s="911"/>
      <c r="AH614" s="911"/>
      <c r="AI614" s="911"/>
      <c r="AJ614" s="911"/>
      <c r="AK614" s="915"/>
      <c r="AL614" s="915"/>
      <c r="AM614" s="915"/>
      <c r="AN614" s="917"/>
      <c r="AO614" s="1715"/>
      <c r="AP614" s="911"/>
      <c r="AQ614" s="911"/>
      <c r="AR614" s="911"/>
      <c r="AS614" s="911"/>
      <c r="AT614" s="911"/>
      <c r="AU614" s="915"/>
      <c r="AV614" s="915"/>
      <c r="AW614" s="915"/>
    </row>
    <row r="615">
      <c r="A615" s="1709"/>
      <c r="B615" s="915"/>
      <c r="C615" s="915"/>
      <c r="D615" s="915"/>
      <c r="E615" s="911"/>
      <c r="F615" s="911"/>
      <c r="G615" s="666"/>
      <c r="H615" s="911"/>
      <c r="I615" s="911"/>
      <c r="J615" s="915"/>
      <c r="K615" s="911"/>
      <c r="L615" s="915"/>
      <c r="M615" s="911"/>
      <c r="N615" s="915"/>
      <c r="O615" s="915"/>
      <c r="P615" s="915"/>
      <c r="Q615" s="915"/>
      <c r="R615" s="915"/>
      <c r="S615" s="915"/>
      <c r="T615" s="915"/>
      <c r="U615" s="915"/>
      <c r="V615" s="915"/>
      <c r="W615" s="915"/>
      <c r="X615" s="915"/>
      <c r="Y615" s="911"/>
      <c r="Z615" s="911"/>
      <c r="AA615" s="915"/>
      <c r="AB615" s="915"/>
      <c r="AC615" s="915"/>
      <c r="AD615" s="915"/>
      <c r="AE615" s="174"/>
      <c r="AF615" s="911"/>
      <c r="AG615" s="911"/>
      <c r="AH615" s="911"/>
      <c r="AI615" s="911"/>
      <c r="AJ615" s="911"/>
      <c r="AK615" s="915"/>
      <c r="AL615" s="915"/>
      <c r="AM615" s="915"/>
      <c r="AN615" s="917"/>
      <c r="AO615" s="1715"/>
      <c r="AP615" s="911"/>
      <c r="AQ615" s="911"/>
      <c r="AR615" s="911"/>
      <c r="AS615" s="911"/>
      <c r="AT615" s="911"/>
      <c r="AU615" s="915"/>
      <c r="AV615" s="915"/>
      <c r="AW615" s="915"/>
    </row>
    <row r="616">
      <c r="A616" s="1709"/>
      <c r="B616" s="915"/>
      <c r="C616" s="915"/>
      <c r="D616" s="915"/>
      <c r="E616" s="911"/>
      <c r="F616" s="911"/>
      <c r="G616" s="666"/>
      <c r="H616" s="911"/>
      <c r="I616" s="911"/>
      <c r="J616" s="915"/>
      <c r="K616" s="911"/>
      <c r="L616" s="915"/>
      <c r="M616" s="911"/>
      <c r="N616" s="915"/>
      <c r="O616" s="915"/>
      <c r="P616" s="915"/>
      <c r="Q616" s="915"/>
      <c r="R616" s="915"/>
      <c r="S616" s="915"/>
      <c r="T616" s="915"/>
      <c r="U616" s="915"/>
      <c r="V616" s="915"/>
      <c r="W616" s="915"/>
      <c r="X616" s="915"/>
      <c r="Y616" s="911"/>
      <c r="Z616" s="911"/>
      <c r="AA616" s="915"/>
      <c r="AB616" s="915"/>
      <c r="AC616" s="915"/>
      <c r="AD616" s="915"/>
      <c r="AE616" s="174"/>
      <c r="AF616" s="911"/>
      <c r="AG616" s="911"/>
      <c r="AH616" s="911"/>
      <c r="AI616" s="911"/>
      <c r="AJ616" s="911"/>
      <c r="AK616" s="915"/>
      <c r="AL616" s="915"/>
      <c r="AM616" s="915"/>
      <c r="AN616" s="917"/>
      <c r="AO616" s="1715"/>
      <c r="AP616" s="911"/>
      <c r="AQ616" s="911"/>
      <c r="AR616" s="911"/>
      <c r="AS616" s="911"/>
      <c r="AT616" s="911"/>
      <c r="AU616" s="915"/>
      <c r="AV616" s="915"/>
      <c r="AW616" s="915"/>
    </row>
    <row r="617">
      <c r="A617" s="1709"/>
      <c r="B617" s="915"/>
      <c r="C617" s="915"/>
      <c r="D617" s="915"/>
      <c r="E617" s="911"/>
      <c r="F617" s="911"/>
      <c r="G617" s="666"/>
      <c r="H617" s="911"/>
      <c r="I617" s="911"/>
      <c r="J617" s="915"/>
      <c r="K617" s="911"/>
      <c r="L617" s="915"/>
      <c r="M617" s="911"/>
      <c r="N617" s="915"/>
      <c r="O617" s="915"/>
      <c r="P617" s="915"/>
      <c r="Q617" s="915"/>
      <c r="R617" s="915"/>
      <c r="S617" s="915"/>
      <c r="T617" s="915"/>
      <c r="U617" s="915"/>
      <c r="V617" s="915"/>
      <c r="W617" s="915"/>
      <c r="X617" s="915"/>
      <c r="Y617" s="911"/>
      <c r="Z617" s="911"/>
      <c r="AA617" s="915"/>
      <c r="AB617" s="915"/>
      <c r="AC617" s="915"/>
      <c r="AD617" s="915"/>
      <c r="AE617" s="174"/>
      <c r="AF617" s="911"/>
      <c r="AG617" s="911"/>
      <c r="AH617" s="911"/>
      <c r="AI617" s="911"/>
      <c r="AJ617" s="911"/>
      <c r="AK617" s="915"/>
      <c r="AL617" s="915"/>
      <c r="AM617" s="915"/>
      <c r="AN617" s="917"/>
      <c r="AO617" s="1715"/>
      <c r="AP617" s="911"/>
      <c r="AQ617" s="911"/>
      <c r="AR617" s="911"/>
      <c r="AS617" s="911"/>
      <c r="AT617" s="911"/>
      <c r="AU617" s="915"/>
      <c r="AV617" s="915"/>
      <c r="AW617" s="915"/>
    </row>
    <row r="618">
      <c r="A618" s="1709"/>
      <c r="B618" s="915"/>
      <c r="C618" s="915"/>
      <c r="D618" s="915"/>
      <c r="E618" s="911"/>
      <c r="F618" s="911"/>
      <c r="G618" s="666"/>
      <c r="H618" s="911"/>
      <c r="I618" s="911"/>
      <c r="J618" s="915"/>
      <c r="K618" s="911"/>
      <c r="L618" s="915"/>
      <c r="M618" s="911"/>
      <c r="N618" s="915"/>
      <c r="O618" s="915"/>
      <c r="P618" s="915"/>
      <c r="Q618" s="915"/>
      <c r="R618" s="915"/>
      <c r="S618" s="915"/>
      <c r="T618" s="915"/>
      <c r="U618" s="915"/>
      <c r="V618" s="915"/>
      <c r="W618" s="915"/>
      <c r="X618" s="915"/>
      <c r="Y618" s="911"/>
      <c r="Z618" s="911"/>
      <c r="AA618" s="915"/>
      <c r="AB618" s="915"/>
      <c r="AC618" s="915"/>
      <c r="AD618" s="915"/>
      <c r="AE618" s="174"/>
      <c r="AF618" s="911"/>
      <c r="AG618" s="911"/>
      <c r="AH618" s="911"/>
      <c r="AI618" s="911"/>
      <c r="AJ618" s="911"/>
      <c r="AK618" s="915"/>
      <c r="AL618" s="915"/>
      <c r="AM618" s="915"/>
      <c r="AN618" s="917"/>
      <c r="AO618" s="1715"/>
      <c r="AP618" s="911"/>
      <c r="AQ618" s="911"/>
      <c r="AR618" s="911"/>
      <c r="AS618" s="911"/>
      <c r="AT618" s="911"/>
      <c r="AU618" s="915"/>
      <c r="AV618" s="915"/>
      <c r="AW618" s="915"/>
    </row>
    <row r="619">
      <c r="A619" s="1709"/>
      <c r="B619" s="915"/>
      <c r="C619" s="915"/>
      <c r="D619" s="915"/>
      <c r="E619" s="911"/>
      <c r="F619" s="911"/>
      <c r="G619" s="666"/>
      <c r="H619" s="911"/>
      <c r="I619" s="911"/>
      <c r="J619" s="915"/>
      <c r="K619" s="911"/>
      <c r="L619" s="915"/>
      <c r="M619" s="911"/>
      <c r="N619" s="915"/>
      <c r="O619" s="915"/>
      <c r="P619" s="915"/>
      <c r="Q619" s="915"/>
      <c r="R619" s="915"/>
      <c r="S619" s="915"/>
      <c r="T619" s="915"/>
      <c r="U619" s="915"/>
      <c r="V619" s="915"/>
      <c r="W619" s="915"/>
      <c r="X619" s="915"/>
      <c r="Y619" s="911"/>
      <c r="Z619" s="911"/>
      <c r="AA619" s="915"/>
      <c r="AB619" s="915"/>
      <c r="AC619" s="915"/>
      <c r="AD619" s="915"/>
      <c r="AE619" s="174"/>
      <c r="AF619" s="911"/>
      <c r="AG619" s="911"/>
      <c r="AH619" s="911"/>
      <c r="AI619" s="911"/>
      <c r="AJ619" s="911"/>
      <c r="AK619" s="915"/>
      <c r="AL619" s="915"/>
      <c r="AM619" s="915"/>
      <c r="AN619" s="917"/>
      <c r="AO619" s="1715"/>
      <c r="AP619" s="911"/>
      <c r="AQ619" s="911"/>
      <c r="AR619" s="911"/>
      <c r="AS619" s="911"/>
      <c r="AT619" s="911"/>
      <c r="AU619" s="915"/>
      <c r="AV619" s="915"/>
      <c r="AW619" s="915"/>
    </row>
    <row r="620">
      <c r="A620" s="1709"/>
      <c r="B620" s="915"/>
      <c r="C620" s="915"/>
      <c r="D620" s="915"/>
      <c r="E620" s="911"/>
      <c r="F620" s="911"/>
      <c r="G620" s="666"/>
      <c r="H620" s="911"/>
      <c r="I620" s="911"/>
      <c r="J620" s="915"/>
      <c r="K620" s="911"/>
      <c r="L620" s="915"/>
      <c r="M620" s="911"/>
      <c r="N620" s="915"/>
      <c r="O620" s="915"/>
      <c r="P620" s="915"/>
      <c r="Q620" s="915"/>
      <c r="R620" s="915"/>
      <c r="S620" s="915"/>
      <c r="T620" s="915"/>
      <c r="U620" s="915"/>
      <c r="V620" s="915"/>
      <c r="W620" s="915"/>
      <c r="X620" s="915"/>
      <c r="Y620" s="911"/>
      <c r="Z620" s="911"/>
      <c r="AA620" s="915"/>
      <c r="AB620" s="915"/>
      <c r="AC620" s="915"/>
      <c r="AD620" s="915"/>
      <c r="AE620" s="174"/>
      <c r="AF620" s="911"/>
      <c r="AG620" s="911"/>
      <c r="AH620" s="911"/>
      <c r="AI620" s="911"/>
      <c r="AJ620" s="911"/>
      <c r="AK620" s="915"/>
      <c r="AL620" s="915"/>
      <c r="AM620" s="915"/>
      <c r="AN620" s="917"/>
      <c r="AO620" s="1715"/>
      <c r="AP620" s="911"/>
      <c r="AQ620" s="911"/>
      <c r="AR620" s="911"/>
      <c r="AS620" s="911"/>
      <c r="AT620" s="911"/>
      <c r="AU620" s="915"/>
      <c r="AV620" s="915"/>
      <c r="AW620" s="915"/>
    </row>
    <row r="621">
      <c r="A621" s="1709"/>
      <c r="B621" s="915"/>
      <c r="C621" s="915"/>
      <c r="D621" s="915"/>
      <c r="E621" s="911"/>
      <c r="F621" s="911"/>
      <c r="G621" s="666"/>
      <c r="H621" s="911"/>
      <c r="I621" s="911"/>
      <c r="J621" s="915"/>
      <c r="K621" s="911"/>
      <c r="L621" s="915"/>
      <c r="M621" s="911"/>
      <c r="N621" s="915"/>
      <c r="O621" s="915"/>
      <c r="P621" s="915"/>
      <c r="Q621" s="915"/>
      <c r="R621" s="915"/>
      <c r="S621" s="915"/>
      <c r="T621" s="915"/>
      <c r="U621" s="915"/>
      <c r="V621" s="915"/>
      <c r="W621" s="915"/>
      <c r="X621" s="915"/>
      <c r="Y621" s="911"/>
      <c r="Z621" s="911"/>
      <c r="AA621" s="915"/>
      <c r="AB621" s="915"/>
      <c r="AC621" s="915"/>
      <c r="AD621" s="915"/>
      <c r="AE621" s="174"/>
      <c r="AF621" s="911"/>
      <c r="AG621" s="911"/>
      <c r="AH621" s="911"/>
      <c r="AI621" s="911"/>
      <c r="AJ621" s="911"/>
      <c r="AK621" s="915"/>
      <c r="AL621" s="915"/>
      <c r="AM621" s="915"/>
      <c r="AN621" s="917"/>
      <c r="AO621" s="1715"/>
      <c r="AP621" s="911"/>
      <c r="AQ621" s="911"/>
      <c r="AR621" s="911"/>
      <c r="AS621" s="911"/>
      <c r="AT621" s="911"/>
      <c r="AU621" s="915"/>
      <c r="AV621" s="915"/>
      <c r="AW621" s="915"/>
    </row>
    <row r="622">
      <c r="A622" s="1709"/>
      <c r="B622" s="915"/>
      <c r="C622" s="915"/>
      <c r="D622" s="915"/>
      <c r="E622" s="911"/>
      <c r="F622" s="911"/>
      <c r="G622" s="666"/>
      <c r="H622" s="911"/>
      <c r="I622" s="911"/>
      <c r="J622" s="915"/>
      <c r="K622" s="911"/>
      <c r="L622" s="915"/>
      <c r="M622" s="911"/>
      <c r="N622" s="915"/>
      <c r="O622" s="915"/>
      <c r="P622" s="915"/>
      <c r="Q622" s="915"/>
      <c r="R622" s="915"/>
      <c r="S622" s="915"/>
      <c r="T622" s="915"/>
      <c r="U622" s="915"/>
      <c r="V622" s="915"/>
      <c r="W622" s="915"/>
      <c r="X622" s="915"/>
      <c r="Y622" s="911"/>
      <c r="Z622" s="911"/>
      <c r="AA622" s="915"/>
      <c r="AB622" s="915"/>
      <c r="AC622" s="915"/>
      <c r="AD622" s="915"/>
      <c r="AE622" s="174"/>
      <c r="AF622" s="911"/>
      <c r="AG622" s="911"/>
      <c r="AH622" s="911"/>
      <c r="AI622" s="911"/>
      <c r="AJ622" s="911"/>
      <c r="AK622" s="915"/>
      <c r="AL622" s="915"/>
      <c r="AM622" s="915"/>
      <c r="AN622" s="917"/>
      <c r="AO622" s="1715"/>
      <c r="AP622" s="911"/>
      <c r="AQ622" s="911"/>
      <c r="AR622" s="911"/>
      <c r="AS622" s="911"/>
      <c r="AT622" s="911"/>
      <c r="AU622" s="915"/>
      <c r="AV622" s="915"/>
      <c r="AW622" s="915"/>
    </row>
    <row r="623">
      <c r="A623" s="1709"/>
      <c r="B623" s="915"/>
      <c r="C623" s="915"/>
      <c r="D623" s="915"/>
      <c r="E623" s="911"/>
      <c r="F623" s="911"/>
      <c r="G623" s="666"/>
      <c r="H623" s="911"/>
      <c r="I623" s="911"/>
      <c r="J623" s="915"/>
      <c r="K623" s="911"/>
      <c r="L623" s="915"/>
      <c r="M623" s="911"/>
      <c r="N623" s="915"/>
      <c r="O623" s="915"/>
      <c r="P623" s="915"/>
      <c r="Q623" s="915"/>
      <c r="R623" s="915"/>
      <c r="S623" s="915"/>
      <c r="T623" s="915"/>
      <c r="U623" s="915"/>
      <c r="V623" s="915"/>
      <c r="W623" s="915"/>
      <c r="X623" s="915"/>
      <c r="Y623" s="911"/>
      <c r="Z623" s="911"/>
      <c r="AA623" s="915"/>
      <c r="AB623" s="915"/>
      <c r="AC623" s="915"/>
      <c r="AD623" s="915"/>
      <c r="AE623" s="174"/>
      <c r="AF623" s="911"/>
      <c r="AG623" s="911"/>
      <c r="AH623" s="911"/>
      <c r="AI623" s="911"/>
      <c r="AJ623" s="911"/>
      <c r="AK623" s="915"/>
      <c r="AL623" s="915"/>
      <c r="AM623" s="915"/>
      <c r="AN623" s="917"/>
      <c r="AO623" s="1715"/>
      <c r="AP623" s="911"/>
      <c r="AQ623" s="911"/>
      <c r="AR623" s="911"/>
      <c r="AS623" s="911"/>
      <c r="AT623" s="911"/>
      <c r="AU623" s="915"/>
      <c r="AV623" s="915"/>
      <c r="AW623" s="915"/>
    </row>
    <row r="624">
      <c r="A624" s="1709"/>
      <c r="B624" s="915"/>
      <c r="C624" s="915"/>
      <c r="D624" s="915"/>
      <c r="E624" s="911"/>
      <c r="F624" s="911"/>
      <c r="G624" s="666"/>
      <c r="H624" s="911"/>
      <c r="I624" s="911"/>
      <c r="J624" s="915"/>
      <c r="K624" s="911"/>
      <c r="L624" s="915"/>
      <c r="M624" s="911"/>
      <c r="N624" s="915"/>
      <c r="O624" s="915"/>
      <c r="P624" s="915"/>
      <c r="Q624" s="915"/>
      <c r="R624" s="915"/>
      <c r="S624" s="915"/>
      <c r="T624" s="915"/>
      <c r="U624" s="915"/>
      <c r="V624" s="915"/>
      <c r="W624" s="915"/>
      <c r="X624" s="915"/>
      <c r="Y624" s="911"/>
      <c r="Z624" s="911"/>
      <c r="AA624" s="915"/>
      <c r="AB624" s="915"/>
      <c r="AC624" s="915"/>
      <c r="AD624" s="915"/>
      <c r="AE624" s="174"/>
      <c r="AF624" s="911"/>
      <c r="AG624" s="911"/>
      <c r="AH624" s="911"/>
      <c r="AI624" s="911"/>
      <c r="AJ624" s="911"/>
      <c r="AK624" s="915"/>
      <c r="AL624" s="915"/>
      <c r="AM624" s="915"/>
      <c r="AN624" s="917"/>
      <c r="AO624" s="1715"/>
      <c r="AP624" s="911"/>
      <c r="AQ624" s="911"/>
      <c r="AR624" s="911"/>
      <c r="AS624" s="911"/>
      <c r="AT624" s="911"/>
      <c r="AU624" s="915"/>
      <c r="AV624" s="915"/>
      <c r="AW624" s="915"/>
    </row>
    <row r="625">
      <c r="A625" s="1709"/>
      <c r="B625" s="915"/>
      <c r="C625" s="915"/>
      <c r="D625" s="915"/>
      <c r="E625" s="911"/>
      <c r="F625" s="911"/>
      <c r="G625" s="666"/>
      <c r="H625" s="911"/>
      <c r="I625" s="911"/>
      <c r="J625" s="915"/>
      <c r="K625" s="911"/>
      <c r="L625" s="915"/>
      <c r="M625" s="911"/>
      <c r="N625" s="915"/>
      <c r="O625" s="915"/>
      <c r="P625" s="915"/>
      <c r="Q625" s="915"/>
      <c r="R625" s="915"/>
      <c r="S625" s="915"/>
      <c r="T625" s="915"/>
      <c r="U625" s="915"/>
      <c r="V625" s="915"/>
      <c r="W625" s="915"/>
      <c r="X625" s="915"/>
      <c r="Y625" s="911"/>
      <c r="Z625" s="911"/>
      <c r="AA625" s="915"/>
      <c r="AB625" s="915"/>
      <c r="AC625" s="915"/>
      <c r="AD625" s="915"/>
      <c r="AE625" s="174"/>
      <c r="AF625" s="911"/>
      <c r="AG625" s="911"/>
      <c r="AH625" s="911"/>
      <c r="AI625" s="911"/>
      <c r="AJ625" s="911"/>
      <c r="AK625" s="915"/>
      <c r="AL625" s="915"/>
      <c r="AM625" s="915"/>
      <c r="AN625" s="917"/>
      <c r="AO625" s="1715"/>
      <c r="AP625" s="911"/>
      <c r="AQ625" s="911"/>
      <c r="AR625" s="911"/>
      <c r="AS625" s="911"/>
      <c r="AT625" s="911"/>
      <c r="AU625" s="915"/>
      <c r="AV625" s="915"/>
      <c r="AW625" s="915"/>
    </row>
    <row r="626">
      <c r="A626" s="1709"/>
      <c r="B626" s="915"/>
      <c r="C626" s="915"/>
      <c r="D626" s="915"/>
      <c r="E626" s="911"/>
      <c r="F626" s="911"/>
      <c r="G626" s="666"/>
      <c r="H626" s="911"/>
      <c r="I626" s="911"/>
      <c r="J626" s="915"/>
      <c r="K626" s="911"/>
      <c r="L626" s="915"/>
      <c r="M626" s="911"/>
      <c r="N626" s="915"/>
      <c r="O626" s="915"/>
      <c r="P626" s="915"/>
      <c r="Q626" s="915"/>
      <c r="R626" s="915"/>
      <c r="S626" s="915"/>
      <c r="T626" s="915"/>
      <c r="U626" s="915"/>
      <c r="V626" s="915"/>
      <c r="W626" s="915"/>
      <c r="X626" s="915"/>
      <c r="Y626" s="911"/>
      <c r="Z626" s="911"/>
      <c r="AA626" s="915"/>
      <c r="AB626" s="915"/>
      <c r="AC626" s="915"/>
      <c r="AD626" s="915"/>
      <c r="AE626" s="174"/>
      <c r="AF626" s="911"/>
      <c r="AG626" s="911"/>
      <c r="AH626" s="911"/>
      <c r="AI626" s="911"/>
      <c r="AJ626" s="911"/>
      <c r="AK626" s="915"/>
      <c r="AL626" s="915"/>
      <c r="AM626" s="915"/>
      <c r="AN626" s="917"/>
      <c r="AO626" s="1715"/>
      <c r="AP626" s="911"/>
      <c r="AQ626" s="911"/>
      <c r="AR626" s="911"/>
      <c r="AS626" s="911"/>
      <c r="AT626" s="911"/>
      <c r="AU626" s="915"/>
      <c r="AV626" s="915"/>
      <c r="AW626" s="915"/>
    </row>
    <row r="627">
      <c r="A627" s="1709"/>
      <c r="B627" s="915"/>
      <c r="C627" s="915"/>
      <c r="D627" s="915"/>
      <c r="E627" s="911"/>
      <c r="F627" s="911"/>
      <c r="G627" s="666"/>
      <c r="H627" s="911"/>
      <c r="I627" s="911"/>
      <c r="J627" s="915"/>
      <c r="K627" s="911"/>
      <c r="L627" s="915"/>
      <c r="M627" s="911"/>
      <c r="N627" s="915"/>
      <c r="O627" s="915"/>
      <c r="P627" s="915"/>
      <c r="Q627" s="915"/>
      <c r="R627" s="915"/>
      <c r="S627" s="915"/>
      <c r="T627" s="915"/>
      <c r="U627" s="915"/>
      <c r="V627" s="915"/>
      <c r="W627" s="915"/>
      <c r="X627" s="915"/>
      <c r="Y627" s="911"/>
      <c r="Z627" s="911"/>
      <c r="AA627" s="915"/>
      <c r="AB627" s="915"/>
      <c r="AC627" s="915"/>
      <c r="AD627" s="915"/>
      <c r="AE627" s="174"/>
      <c r="AF627" s="911"/>
      <c r="AG627" s="911"/>
      <c r="AH627" s="911"/>
      <c r="AI627" s="911"/>
      <c r="AJ627" s="911"/>
      <c r="AK627" s="915"/>
      <c r="AL627" s="915"/>
      <c r="AM627" s="915"/>
      <c r="AN627" s="917"/>
      <c r="AO627" s="1715"/>
      <c r="AP627" s="911"/>
      <c r="AQ627" s="911"/>
      <c r="AR627" s="911"/>
      <c r="AS627" s="911"/>
      <c r="AT627" s="911"/>
      <c r="AU627" s="915"/>
      <c r="AV627" s="915"/>
      <c r="AW627" s="915"/>
    </row>
    <row r="628">
      <c r="A628" s="1709"/>
      <c r="B628" s="915"/>
      <c r="C628" s="915"/>
      <c r="D628" s="915"/>
      <c r="E628" s="911"/>
      <c r="F628" s="911"/>
      <c r="G628" s="666"/>
      <c r="H628" s="911"/>
      <c r="I628" s="911"/>
      <c r="J628" s="915"/>
      <c r="K628" s="911"/>
      <c r="L628" s="915"/>
      <c r="M628" s="911"/>
      <c r="N628" s="915"/>
      <c r="O628" s="915"/>
      <c r="P628" s="915"/>
      <c r="Q628" s="915"/>
      <c r="R628" s="915"/>
      <c r="S628" s="915"/>
      <c r="T628" s="915"/>
      <c r="U628" s="915"/>
      <c r="V628" s="915"/>
      <c r="W628" s="915"/>
      <c r="X628" s="915"/>
      <c r="Y628" s="911"/>
      <c r="Z628" s="911"/>
      <c r="AA628" s="915"/>
      <c r="AB628" s="915"/>
      <c r="AC628" s="915"/>
      <c r="AD628" s="915"/>
      <c r="AE628" s="174"/>
      <c r="AF628" s="911"/>
      <c r="AG628" s="911"/>
      <c r="AH628" s="911"/>
      <c r="AI628" s="911"/>
      <c r="AJ628" s="911"/>
      <c r="AK628" s="915"/>
      <c r="AL628" s="915"/>
      <c r="AM628" s="915"/>
      <c r="AN628" s="917"/>
      <c r="AO628" s="1715"/>
      <c r="AP628" s="911"/>
      <c r="AQ628" s="911"/>
      <c r="AR628" s="911"/>
      <c r="AS628" s="911"/>
      <c r="AT628" s="911"/>
      <c r="AU628" s="915"/>
      <c r="AV628" s="915"/>
      <c r="AW628" s="915"/>
    </row>
    <row r="629">
      <c r="A629" s="1709"/>
      <c r="B629" s="915"/>
      <c r="C629" s="915"/>
      <c r="D629" s="915"/>
      <c r="E629" s="911"/>
      <c r="F629" s="911"/>
      <c r="G629" s="666"/>
      <c r="H629" s="911"/>
      <c r="I629" s="911"/>
      <c r="J629" s="915"/>
      <c r="K629" s="911"/>
      <c r="L629" s="915"/>
      <c r="M629" s="911"/>
      <c r="N629" s="915"/>
      <c r="O629" s="915"/>
      <c r="P629" s="915"/>
      <c r="Q629" s="915"/>
      <c r="R629" s="915"/>
      <c r="S629" s="915"/>
      <c r="T629" s="915"/>
      <c r="U629" s="915"/>
      <c r="V629" s="915"/>
      <c r="W629" s="915"/>
      <c r="X629" s="915"/>
      <c r="Y629" s="911"/>
      <c r="Z629" s="911"/>
      <c r="AA629" s="915"/>
      <c r="AB629" s="915"/>
      <c r="AC629" s="915"/>
      <c r="AD629" s="915"/>
      <c r="AE629" s="174"/>
      <c r="AF629" s="911"/>
      <c r="AG629" s="911"/>
      <c r="AH629" s="911"/>
      <c r="AI629" s="911"/>
      <c r="AJ629" s="911"/>
      <c r="AK629" s="915"/>
      <c r="AL629" s="915"/>
      <c r="AM629" s="915"/>
      <c r="AN629" s="917"/>
      <c r="AO629" s="1715"/>
      <c r="AP629" s="911"/>
      <c r="AQ629" s="911"/>
      <c r="AR629" s="911"/>
      <c r="AS629" s="911"/>
      <c r="AT629" s="911"/>
      <c r="AU629" s="915"/>
      <c r="AV629" s="915"/>
      <c r="AW629" s="915"/>
    </row>
    <row r="630">
      <c r="A630" s="1709"/>
      <c r="B630" s="915"/>
      <c r="C630" s="915"/>
      <c r="D630" s="915"/>
      <c r="E630" s="911"/>
      <c r="F630" s="911"/>
      <c r="G630" s="666"/>
      <c r="H630" s="911"/>
      <c r="I630" s="911"/>
      <c r="J630" s="915"/>
      <c r="K630" s="911"/>
      <c r="L630" s="915"/>
      <c r="M630" s="911"/>
      <c r="N630" s="915"/>
      <c r="O630" s="915"/>
      <c r="P630" s="915"/>
      <c r="Q630" s="915"/>
      <c r="R630" s="915"/>
      <c r="S630" s="915"/>
      <c r="T630" s="915"/>
      <c r="U630" s="915"/>
      <c r="V630" s="915"/>
      <c r="W630" s="915"/>
      <c r="X630" s="915"/>
      <c r="Y630" s="911"/>
      <c r="Z630" s="911"/>
      <c r="AA630" s="915"/>
      <c r="AB630" s="915"/>
      <c r="AC630" s="915"/>
      <c r="AD630" s="915"/>
      <c r="AE630" s="174"/>
      <c r="AF630" s="911"/>
      <c r="AG630" s="911"/>
      <c r="AH630" s="911"/>
      <c r="AI630" s="911"/>
      <c r="AJ630" s="911"/>
      <c r="AK630" s="915"/>
      <c r="AL630" s="915"/>
      <c r="AM630" s="915"/>
      <c r="AN630" s="917"/>
      <c r="AO630" s="1715"/>
      <c r="AP630" s="911"/>
      <c r="AQ630" s="911"/>
      <c r="AR630" s="911"/>
      <c r="AS630" s="911"/>
      <c r="AT630" s="911"/>
      <c r="AU630" s="915"/>
      <c r="AV630" s="915"/>
      <c r="AW630" s="915"/>
    </row>
    <row r="631">
      <c r="A631" s="1709"/>
      <c r="B631" s="915"/>
      <c r="C631" s="915"/>
      <c r="D631" s="915"/>
      <c r="E631" s="911"/>
      <c r="F631" s="911"/>
      <c r="G631" s="666"/>
      <c r="H631" s="911"/>
      <c r="I631" s="911"/>
      <c r="J631" s="915"/>
      <c r="K631" s="911"/>
      <c r="L631" s="915"/>
      <c r="M631" s="911"/>
      <c r="N631" s="915"/>
      <c r="O631" s="915"/>
      <c r="P631" s="915"/>
      <c r="Q631" s="915"/>
      <c r="R631" s="915"/>
      <c r="S631" s="915"/>
      <c r="T631" s="915"/>
      <c r="U631" s="915"/>
      <c r="V631" s="915"/>
      <c r="W631" s="915"/>
      <c r="X631" s="915"/>
      <c r="Y631" s="911"/>
      <c r="Z631" s="911"/>
      <c r="AA631" s="915"/>
      <c r="AB631" s="915"/>
      <c r="AC631" s="915"/>
      <c r="AD631" s="915"/>
      <c r="AE631" s="174"/>
      <c r="AF631" s="911"/>
      <c r="AG631" s="911"/>
      <c r="AH631" s="911"/>
      <c r="AI631" s="911"/>
      <c r="AJ631" s="911"/>
      <c r="AK631" s="915"/>
      <c r="AL631" s="915"/>
      <c r="AM631" s="915"/>
      <c r="AN631" s="917"/>
      <c r="AO631" s="1715"/>
      <c r="AP631" s="911"/>
      <c r="AQ631" s="911"/>
      <c r="AR631" s="911"/>
      <c r="AS631" s="911"/>
      <c r="AT631" s="911"/>
      <c r="AU631" s="915"/>
      <c r="AV631" s="915"/>
      <c r="AW631" s="915"/>
    </row>
    <row r="632">
      <c r="A632" s="1709"/>
      <c r="B632" s="915"/>
      <c r="C632" s="915"/>
      <c r="D632" s="915"/>
      <c r="E632" s="911"/>
      <c r="F632" s="911"/>
      <c r="G632" s="666"/>
      <c r="H632" s="911"/>
      <c r="I632" s="911"/>
      <c r="J632" s="915"/>
      <c r="K632" s="911"/>
      <c r="L632" s="915"/>
      <c r="M632" s="911"/>
      <c r="N632" s="915"/>
      <c r="O632" s="915"/>
      <c r="P632" s="915"/>
      <c r="Q632" s="915"/>
      <c r="R632" s="915"/>
      <c r="S632" s="915"/>
      <c r="T632" s="915"/>
      <c r="U632" s="915"/>
      <c r="V632" s="915"/>
      <c r="W632" s="915"/>
      <c r="X632" s="915"/>
      <c r="Y632" s="911"/>
      <c r="Z632" s="911"/>
      <c r="AA632" s="915"/>
      <c r="AB632" s="915"/>
      <c r="AC632" s="915"/>
      <c r="AD632" s="915"/>
      <c r="AE632" s="174"/>
      <c r="AF632" s="911"/>
      <c r="AG632" s="911"/>
      <c r="AH632" s="911"/>
      <c r="AI632" s="911"/>
      <c r="AJ632" s="911"/>
      <c r="AK632" s="915"/>
      <c r="AL632" s="915"/>
      <c r="AM632" s="915"/>
      <c r="AN632" s="917"/>
      <c r="AO632" s="1715"/>
      <c r="AP632" s="911"/>
      <c r="AQ632" s="911"/>
      <c r="AR632" s="911"/>
      <c r="AS632" s="911"/>
      <c r="AT632" s="911"/>
      <c r="AU632" s="915"/>
      <c r="AV632" s="915"/>
      <c r="AW632" s="915"/>
    </row>
    <row r="633">
      <c r="A633" s="1709"/>
      <c r="B633" s="915"/>
      <c r="C633" s="915"/>
      <c r="D633" s="915"/>
      <c r="E633" s="911"/>
      <c r="F633" s="911"/>
      <c r="G633" s="666"/>
      <c r="H633" s="911"/>
      <c r="I633" s="911"/>
      <c r="J633" s="915"/>
      <c r="K633" s="911"/>
      <c r="L633" s="915"/>
      <c r="M633" s="911"/>
      <c r="N633" s="915"/>
      <c r="O633" s="915"/>
      <c r="P633" s="915"/>
      <c r="Q633" s="915"/>
      <c r="R633" s="915"/>
      <c r="S633" s="915"/>
      <c r="T633" s="915"/>
      <c r="U633" s="915"/>
      <c r="V633" s="915"/>
      <c r="W633" s="915"/>
      <c r="X633" s="915"/>
      <c r="Y633" s="911"/>
      <c r="Z633" s="911"/>
      <c r="AA633" s="915"/>
      <c r="AB633" s="915"/>
      <c r="AC633" s="915"/>
      <c r="AD633" s="915"/>
      <c r="AE633" s="174"/>
      <c r="AF633" s="911"/>
      <c r="AG633" s="911"/>
      <c r="AH633" s="911"/>
      <c r="AI633" s="911"/>
      <c r="AJ633" s="911"/>
      <c r="AK633" s="915"/>
      <c r="AL633" s="915"/>
      <c r="AM633" s="915"/>
      <c r="AN633" s="917"/>
      <c r="AO633" s="1715"/>
      <c r="AP633" s="911"/>
      <c r="AQ633" s="911"/>
      <c r="AR633" s="911"/>
      <c r="AS633" s="911"/>
      <c r="AT633" s="911"/>
      <c r="AU633" s="915"/>
      <c r="AV633" s="915"/>
      <c r="AW633" s="915"/>
    </row>
    <row r="634">
      <c r="A634" s="1709"/>
      <c r="B634" s="915"/>
      <c r="C634" s="915"/>
      <c r="D634" s="915"/>
      <c r="E634" s="911"/>
      <c r="F634" s="911"/>
      <c r="G634" s="666"/>
      <c r="H634" s="911"/>
      <c r="I634" s="911"/>
      <c r="J634" s="915"/>
      <c r="K634" s="911"/>
      <c r="L634" s="915"/>
      <c r="M634" s="911"/>
      <c r="N634" s="915"/>
      <c r="O634" s="915"/>
      <c r="P634" s="915"/>
      <c r="Q634" s="915"/>
      <c r="R634" s="915"/>
      <c r="S634" s="915"/>
      <c r="T634" s="915"/>
      <c r="U634" s="915"/>
      <c r="V634" s="915"/>
      <c r="W634" s="915"/>
      <c r="X634" s="915"/>
      <c r="Y634" s="911"/>
      <c r="Z634" s="911"/>
      <c r="AA634" s="915"/>
      <c r="AB634" s="915"/>
      <c r="AC634" s="915"/>
      <c r="AD634" s="915"/>
      <c r="AE634" s="174"/>
      <c r="AF634" s="911"/>
      <c r="AG634" s="911"/>
      <c r="AH634" s="911"/>
      <c r="AI634" s="911"/>
      <c r="AJ634" s="911"/>
      <c r="AK634" s="915"/>
      <c r="AL634" s="915"/>
      <c r="AM634" s="915"/>
      <c r="AN634" s="917"/>
      <c r="AO634" s="1715"/>
      <c r="AP634" s="911"/>
      <c r="AQ634" s="911"/>
      <c r="AR634" s="911"/>
      <c r="AS634" s="911"/>
      <c r="AT634" s="911"/>
      <c r="AU634" s="915"/>
      <c r="AV634" s="915"/>
      <c r="AW634" s="915"/>
    </row>
    <row r="635">
      <c r="A635" s="1709"/>
      <c r="B635" s="915"/>
      <c r="C635" s="915"/>
      <c r="D635" s="915"/>
      <c r="E635" s="911"/>
      <c r="F635" s="911"/>
      <c r="G635" s="666"/>
      <c r="H635" s="911"/>
      <c r="I635" s="911"/>
      <c r="J635" s="915"/>
      <c r="K635" s="911"/>
      <c r="L635" s="915"/>
      <c r="M635" s="911"/>
      <c r="N635" s="915"/>
      <c r="O635" s="915"/>
      <c r="P635" s="915"/>
      <c r="Q635" s="915"/>
      <c r="R635" s="915"/>
      <c r="S635" s="915"/>
      <c r="T635" s="915"/>
      <c r="U635" s="915"/>
      <c r="V635" s="915"/>
      <c r="W635" s="915"/>
      <c r="X635" s="915"/>
      <c r="Y635" s="911"/>
      <c r="Z635" s="911"/>
      <c r="AA635" s="915"/>
      <c r="AB635" s="915"/>
      <c r="AC635" s="915"/>
      <c r="AD635" s="915"/>
      <c r="AE635" s="174"/>
      <c r="AF635" s="911"/>
      <c r="AG635" s="911"/>
      <c r="AH635" s="911"/>
      <c r="AI635" s="911"/>
      <c r="AJ635" s="911"/>
      <c r="AK635" s="915"/>
      <c r="AL635" s="915"/>
      <c r="AM635" s="915"/>
      <c r="AN635" s="917"/>
      <c r="AO635" s="1715"/>
      <c r="AP635" s="911"/>
      <c r="AQ635" s="911"/>
      <c r="AR635" s="911"/>
      <c r="AS635" s="911"/>
      <c r="AT635" s="911"/>
      <c r="AU635" s="915"/>
      <c r="AV635" s="915"/>
      <c r="AW635" s="915"/>
    </row>
    <row r="636">
      <c r="A636" s="1709"/>
      <c r="B636" s="915"/>
      <c r="C636" s="915"/>
      <c r="D636" s="915"/>
      <c r="E636" s="911"/>
      <c r="F636" s="911"/>
      <c r="G636" s="666"/>
      <c r="H636" s="911"/>
      <c r="I636" s="911"/>
      <c r="J636" s="915"/>
      <c r="K636" s="911"/>
      <c r="L636" s="915"/>
      <c r="M636" s="911"/>
      <c r="N636" s="915"/>
      <c r="O636" s="915"/>
      <c r="P636" s="915"/>
      <c r="Q636" s="915"/>
      <c r="R636" s="915"/>
      <c r="S636" s="915"/>
      <c r="T636" s="915"/>
      <c r="U636" s="915"/>
      <c r="V636" s="915"/>
      <c r="W636" s="915"/>
      <c r="X636" s="915"/>
      <c r="Y636" s="911"/>
      <c r="Z636" s="911"/>
      <c r="AA636" s="915"/>
      <c r="AB636" s="915"/>
      <c r="AC636" s="915"/>
      <c r="AD636" s="915"/>
      <c r="AE636" s="174"/>
      <c r="AF636" s="911"/>
      <c r="AG636" s="911"/>
      <c r="AH636" s="911"/>
      <c r="AI636" s="911"/>
      <c r="AJ636" s="911"/>
      <c r="AK636" s="915"/>
      <c r="AL636" s="915"/>
      <c r="AM636" s="915"/>
      <c r="AN636" s="917"/>
      <c r="AO636" s="1715"/>
      <c r="AP636" s="911"/>
      <c r="AQ636" s="911"/>
      <c r="AR636" s="911"/>
      <c r="AS636" s="911"/>
      <c r="AT636" s="911"/>
      <c r="AU636" s="915"/>
      <c r="AV636" s="915"/>
      <c r="AW636" s="915"/>
    </row>
    <row r="637">
      <c r="A637" s="1709"/>
      <c r="B637" s="915"/>
      <c r="C637" s="915"/>
      <c r="D637" s="915"/>
      <c r="E637" s="911"/>
      <c r="F637" s="911"/>
      <c r="G637" s="666"/>
      <c r="H637" s="911"/>
      <c r="I637" s="911"/>
      <c r="J637" s="915"/>
      <c r="K637" s="911"/>
      <c r="L637" s="915"/>
      <c r="M637" s="911"/>
      <c r="N637" s="915"/>
      <c r="O637" s="915"/>
      <c r="P637" s="915"/>
      <c r="Q637" s="915"/>
      <c r="R637" s="915"/>
      <c r="S637" s="915"/>
      <c r="T637" s="915"/>
      <c r="U637" s="915"/>
      <c r="V637" s="915"/>
      <c r="W637" s="915"/>
      <c r="X637" s="915"/>
      <c r="Y637" s="911"/>
      <c r="Z637" s="911"/>
      <c r="AA637" s="915"/>
      <c r="AB637" s="915"/>
      <c r="AC637" s="915"/>
      <c r="AD637" s="915"/>
      <c r="AE637" s="174"/>
      <c r="AF637" s="911"/>
      <c r="AG637" s="911"/>
      <c r="AH637" s="911"/>
      <c r="AI637" s="911"/>
      <c r="AJ637" s="911"/>
      <c r="AK637" s="915"/>
      <c r="AL637" s="915"/>
      <c r="AM637" s="915"/>
      <c r="AN637" s="917"/>
      <c r="AO637" s="1715"/>
      <c r="AP637" s="911"/>
      <c r="AQ637" s="911"/>
      <c r="AR637" s="911"/>
      <c r="AS637" s="911"/>
      <c r="AT637" s="911"/>
      <c r="AU637" s="915"/>
      <c r="AV637" s="915"/>
      <c r="AW637" s="915"/>
    </row>
    <row r="638">
      <c r="A638" s="1709"/>
      <c r="B638" s="915"/>
      <c r="C638" s="915"/>
      <c r="D638" s="915"/>
      <c r="E638" s="911"/>
      <c r="F638" s="911"/>
      <c r="G638" s="666"/>
      <c r="H638" s="911"/>
      <c r="I638" s="911"/>
      <c r="J638" s="915"/>
      <c r="K638" s="911"/>
      <c r="L638" s="915"/>
      <c r="M638" s="911"/>
      <c r="N638" s="915"/>
      <c r="O638" s="915"/>
      <c r="P638" s="915"/>
      <c r="Q638" s="915"/>
      <c r="R638" s="915"/>
      <c r="S638" s="915"/>
      <c r="T638" s="915"/>
      <c r="U638" s="915"/>
      <c r="V638" s="915"/>
      <c r="W638" s="915"/>
      <c r="X638" s="915"/>
      <c r="Y638" s="911"/>
      <c r="Z638" s="911"/>
      <c r="AA638" s="915"/>
      <c r="AB638" s="915"/>
      <c r="AC638" s="915"/>
      <c r="AD638" s="915"/>
      <c r="AE638" s="174"/>
      <c r="AF638" s="911"/>
      <c r="AG638" s="911"/>
      <c r="AH638" s="911"/>
      <c r="AI638" s="911"/>
      <c r="AJ638" s="911"/>
      <c r="AK638" s="915"/>
      <c r="AL638" s="915"/>
      <c r="AM638" s="915"/>
      <c r="AN638" s="917"/>
      <c r="AO638" s="1715"/>
      <c r="AP638" s="911"/>
      <c r="AQ638" s="911"/>
      <c r="AR638" s="911"/>
      <c r="AS638" s="911"/>
      <c r="AT638" s="911"/>
      <c r="AU638" s="915"/>
      <c r="AV638" s="915"/>
      <c r="AW638" s="915"/>
    </row>
    <row r="639">
      <c r="A639" s="1709"/>
      <c r="B639" s="915"/>
      <c r="C639" s="915"/>
      <c r="D639" s="915"/>
      <c r="E639" s="911"/>
      <c r="F639" s="911"/>
      <c r="G639" s="666"/>
      <c r="H639" s="911"/>
      <c r="I639" s="911"/>
      <c r="J639" s="915"/>
      <c r="K639" s="911"/>
      <c r="L639" s="915"/>
      <c r="M639" s="911"/>
      <c r="N639" s="915"/>
      <c r="O639" s="915"/>
      <c r="P639" s="915"/>
      <c r="Q639" s="915"/>
      <c r="R639" s="915"/>
      <c r="S639" s="915"/>
      <c r="T639" s="915"/>
      <c r="U639" s="915"/>
      <c r="V639" s="915"/>
      <c r="W639" s="915"/>
      <c r="X639" s="915"/>
      <c r="Y639" s="911"/>
      <c r="Z639" s="911"/>
      <c r="AA639" s="915"/>
      <c r="AB639" s="915"/>
      <c r="AC639" s="915"/>
      <c r="AD639" s="915"/>
      <c r="AE639" s="174"/>
      <c r="AF639" s="911"/>
      <c r="AG639" s="911"/>
      <c r="AH639" s="911"/>
      <c r="AI639" s="911"/>
      <c r="AJ639" s="911"/>
      <c r="AK639" s="915"/>
      <c r="AL639" s="915"/>
      <c r="AM639" s="915"/>
      <c r="AN639" s="917"/>
      <c r="AO639" s="1715"/>
      <c r="AP639" s="911"/>
      <c r="AQ639" s="911"/>
      <c r="AR639" s="911"/>
      <c r="AS639" s="911"/>
      <c r="AT639" s="911"/>
      <c r="AU639" s="915"/>
      <c r="AV639" s="915"/>
      <c r="AW639" s="915"/>
    </row>
    <row r="640">
      <c r="A640" s="1709"/>
      <c r="B640" s="915"/>
      <c r="C640" s="915"/>
      <c r="D640" s="915"/>
      <c r="E640" s="911"/>
      <c r="F640" s="911"/>
      <c r="G640" s="666"/>
      <c r="H640" s="911"/>
      <c r="I640" s="911"/>
      <c r="J640" s="915"/>
      <c r="K640" s="911"/>
      <c r="L640" s="915"/>
      <c r="M640" s="911"/>
      <c r="N640" s="915"/>
      <c r="O640" s="915"/>
      <c r="P640" s="915"/>
      <c r="Q640" s="915"/>
      <c r="R640" s="915"/>
      <c r="S640" s="915"/>
      <c r="T640" s="915"/>
      <c r="U640" s="915"/>
      <c r="V640" s="915"/>
      <c r="W640" s="915"/>
      <c r="X640" s="915"/>
      <c r="Y640" s="911"/>
      <c r="Z640" s="911"/>
      <c r="AA640" s="915"/>
      <c r="AB640" s="915"/>
      <c r="AC640" s="915"/>
      <c r="AD640" s="915"/>
      <c r="AE640" s="174"/>
      <c r="AF640" s="911"/>
      <c r="AG640" s="911"/>
      <c r="AH640" s="911"/>
      <c r="AI640" s="911"/>
      <c r="AJ640" s="911"/>
      <c r="AK640" s="915"/>
      <c r="AL640" s="915"/>
      <c r="AM640" s="915"/>
      <c r="AN640" s="917"/>
      <c r="AO640" s="1715"/>
      <c r="AP640" s="911"/>
      <c r="AQ640" s="911"/>
      <c r="AR640" s="911"/>
      <c r="AS640" s="911"/>
      <c r="AT640" s="911"/>
      <c r="AU640" s="915"/>
      <c r="AV640" s="915"/>
      <c r="AW640" s="915"/>
    </row>
    <row r="641">
      <c r="A641" s="1709"/>
      <c r="B641" s="915"/>
      <c r="C641" s="915"/>
      <c r="D641" s="915"/>
      <c r="E641" s="911"/>
      <c r="F641" s="911"/>
      <c r="G641" s="666"/>
      <c r="H641" s="911"/>
      <c r="I641" s="911"/>
      <c r="J641" s="915"/>
      <c r="K641" s="911"/>
      <c r="L641" s="915"/>
      <c r="M641" s="911"/>
      <c r="N641" s="915"/>
      <c r="O641" s="915"/>
      <c r="P641" s="915"/>
      <c r="Q641" s="915"/>
      <c r="R641" s="915"/>
      <c r="S641" s="915"/>
      <c r="T641" s="915"/>
      <c r="U641" s="915"/>
      <c r="V641" s="915"/>
      <c r="W641" s="915"/>
      <c r="X641" s="915"/>
      <c r="Y641" s="911"/>
      <c r="Z641" s="911"/>
      <c r="AA641" s="915"/>
      <c r="AB641" s="915"/>
      <c r="AC641" s="915"/>
      <c r="AD641" s="915"/>
      <c r="AE641" s="174"/>
      <c r="AF641" s="911"/>
      <c r="AG641" s="911"/>
      <c r="AH641" s="911"/>
      <c r="AI641" s="911"/>
      <c r="AJ641" s="911"/>
      <c r="AK641" s="915"/>
      <c r="AL641" s="915"/>
      <c r="AM641" s="915"/>
      <c r="AN641" s="917"/>
      <c r="AO641" s="1715"/>
      <c r="AP641" s="911"/>
      <c r="AQ641" s="911"/>
      <c r="AR641" s="911"/>
      <c r="AS641" s="911"/>
      <c r="AT641" s="911"/>
      <c r="AU641" s="915"/>
      <c r="AV641" s="915"/>
      <c r="AW641" s="915"/>
    </row>
    <row r="642">
      <c r="A642" s="1709"/>
      <c r="B642" s="915"/>
      <c r="C642" s="915"/>
      <c r="D642" s="915"/>
      <c r="E642" s="911"/>
      <c r="F642" s="911"/>
      <c r="G642" s="666"/>
      <c r="H642" s="911"/>
      <c r="I642" s="911"/>
      <c r="J642" s="915"/>
      <c r="K642" s="911"/>
      <c r="L642" s="915"/>
      <c r="M642" s="911"/>
      <c r="N642" s="915"/>
      <c r="O642" s="915"/>
      <c r="P642" s="915"/>
      <c r="Q642" s="915"/>
      <c r="R642" s="915"/>
      <c r="S642" s="915"/>
      <c r="T642" s="915"/>
      <c r="U642" s="915"/>
      <c r="V642" s="915"/>
      <c r="W642" s="915"/>
      <c r="X642" s="915"/>
      <c r="Y642" s="911"/>
      <c r="Z642" s="911"/>
      <c r="AA642" s="915"/>
      <c r="AB642" s="915"/>
      <c r="AC642" s="915"/>
      <c r="AD642" s="915"/>
      <c r="AE642" s="174"/>
      <c r="AF642" s="911"/>
      <c r="AG642" s="911"/>
      <c r="AH642" s="911"/>
      <c r="AI642" s="911"/>
      <c r="AJ642" s="911"/>
      <c r="AK642" s="915"/>
      <c r="AL642" s="915"/>
      <c r="AM642" s="915"/>
      <c r="AN642" s="917"/>
      <c r="AO642" s="1715"/>
      <c r="AP642" s="911"/>
      <c r="AQ642" s="911"/>
      <c r="AR642" s="911"/>
      <c r="AS642" s="911"/>
      <c r="AT642" s="911"/>
      <c r="AU642" s="915"/>
      <c r="AV642" s="915"/>
      <c r="AW642" s="915"/>
    </row>
    <row r="643">
      <c r="A643" s="1709"/>
      <c r="B643" s="915"/>
      <c r="C643" s="915"/>
      <c r="D643" s="915"/>
      <c r="E643" s="911"/>
      <c r="F643" s="911"/>
      <c r="G643" s="666"/>
      <c r="H643" s="911"/>
      <c r="I643" s="911"/>
      <c r="J643" s="915"/>
      <c r="K643" s="911"/>
      <c r="L643" s="915"/>
      <c r="M643" s="911"/>
      <c r="N643" s="915"/>
      <c r="O643" s="915"/>
      <c r="P643" s="915"/>
      <c r="Q643" s="915"/>
      <c r="R643" s="915"/>
      <c r="S643" s="915"/>
      <c r="T643" s="915"/>
      <c r="U643" s="915"/>
      <c r="V643" s="915"/>
      <c r="W643" s="915"/>
      <c r="X643" s="915"/>
      <c r="Y643" s="911"/>
      <c r="Z643" s="911"/>
      <c r="AA643" s="915"/>
      <c r="AB643" s="915"/>
      <c r="AC643" s="915"/>
      <c r="AD643" s="915"/>
      <c r="AE643" s="174"/>
      <c r="AF643" s="911"/>
      <c r="AG643" s="911"/>
      <c r="AH643" s="911"/>
      <c r="AI643" s="911"/>
      <c r="AJ643" s="911"/>
      <c r="AK643" s="915"/>
      <c r="AL643" s="915"/>
      <c r="AM643" s="915"/>
      <c r="AN643" s="917"/>
      <c r="AO643" s="1715"/>
      <c r="AP643" s="911"/>
      <c r="AQ643" s="911"/>
      <c r="AR643" s="911"/>
      <c r="AS643" s="911"/>
      <c r="AT643" s="911"/>
      <c r="AU643" s="915"/>
      <c r="AV643" s="915"/>
      <c r="AW643" s="915"/>
    </row>
    <row r="644">
      <c r="A644" s="1709"/>
      <c r="B644" s="915"/>
      <c r="C644" s="915"/>
      <c r="D644" s="915"/>
      <c r="E644" s="911"/>
      <c r="F644" s="911"/>
      <c r="G644" s="666"/>
      <c r="H644" s="911"/>
      <c r="I644" s="911"/>
      <c r="J644" s="915"/>
      <c r="K644" s="911"/>
      <c r="L644" s="915"/>
      <c r="M644" s="911"/>
      <c r="N644" s="915"/>
      <c r="O644" s="915"/>
      <c r="P644" s="915"/>
      <c r="Q644" s="915"/>
      <c r="R644" s="915"/>
      <c r="S644" s="915"/>
      <c r="T644" s="915"/>
      <c r="U644" s="915"/>
      <c r="V644" s="915"/>
      <c r="W644" s="915"/>
      <c r="X644" s="915"/>
      <c r="Y644" s="911"/>
      <c r="Z644" s="911"/>
      <c r="AA644" s="915"/>
      <c r="AB644" s="915"/>
      <c r="AC644" s="915"/>
      <c r="AD644" s="915"/>
      <c r="AE644" s="174"/>
      <c r="AF644" s="911"/>
      <c r="AG644" s="911"/>
      <c r="AH644" s="911"/>
      <c r="AI644" s="911"/>
      <c r="AJ644" s="911"/>
      <c r="AK644" s="915"/>
      <c r="AL644" s="915"/>
      <c r="AM644" s="915"/>
      <c r="AN644" s="917"/>
      <c r="AO644" s="1715"/>
      <c r="AP644" s="911"/>
      <c r="AQ644" s="911"/>
      <c r="AR644" s="911"/>
      <c r="AS644" s="911"/>
      <c r="AT644" s="911"/>
      <c r="AU644" s="915"/>
      <c r="AV644" s="915"/>
      <c r="AW644" s="915"/>
    </row>
    <row r="645">
      <c r="A645" s="1709"/>
      <c r="B645" s="915"/>
      <c r="C645" s="915"/>
      <c r="D645" s="915"/>
      <c r="E645" s="911"/>
      <c r="F645" s="911"/>
      <c r="G645" s="666"/>
      <c r="H645" s="911"/>
      <c r="I645" s="911"/>
      <c r="J645" s="915"/>
      <c r="K645" s="911"/>
      <c r="L645" s="915"/>
      <c r="M645" s="911"/>
      <c r="N645" s="915"/>
      <c r="O645" s="915"/>
      <c r="P645" s="915"/>
      <c r="Q645" s="915"/>
      <c r="R645" s="915"/>
      <c r="S645" s="915"/>
      <c r="T645" s="915"/>
      <c r="U645" s="915"/>
      <c r="V645" s="915"/>
      <c r="W645" s="915"/>
      <c r="X645" s="915"/>
      <c r="Y645" s="911"/>
      <c r="Z645" s="911"/>
      <c r="AA645" s="915"/>
      <c r="AB645" s="915"/>
      <c r="AC645" s="915"/>
      <c r="AD645" s="915"/>
      <c r="AE645" s="174"/>
      <c r="AF645" s="911"/>
      <c r="AG645" s="911"/>
      <c r="AH645" s="911"/>
      <c r="AI645" s="911"/>
      <c r="AJ645" s="911"/>
      <c r="AK645" s="915"/>
      <c r="AL645" s="915"/>
      <c r="AM645" s="915"/>
      <c r="AN645" s="917"/>
      <c r="AO645" s="1715"/>
      <c r="AP645" s="911"/>
      <c r="AQ645" s="911"/>
      <c r="AR645" s="911"/>
      <c r="AS645" s="911"/>
      <c r="AT645" s="911"/>
      <c r="AU645" s="915"/>
      <c r="AV645" s="915"/>
      <c r="AW645" s="915"/>
    </row>
    <row r="646">
      <c r="A646" s="1709"/>
      <c r="B646" s="915"/>
      <c r="C646" s="915"/>
      <c r="D646" s="915"/>
      <c r="E646" s="911"/>
      <c r="F646" s="911"/>
      <c r="G646" s="666"/>
      <c r="H646" s="911"/>
      <c r="I646" s="911"/>
      <c r="J646" s="915"/>
      <c r="K646" s="911"/>
      <c r="L646" s="915"/>
      <c r="M646" s="911"/>
      <c r="N646" s="915"/>
      <c r="O646" s="915"/>
      <c r="P646" s="915"/>
      <c r="Q646" s="915"/>
      <c r="R646" s="915"/>
      <c r="S646" s="915"/>
      <c r="T646" s="915"/>
      <c r="U646" s="915"/>
      <c r="V646" s="915"/>
      <c r="W646" s="915"/>
      <c r="X646" s="915"/>
      <c r="Y646" s="911"/>
      <c r="Z646" s="911"/>
      <c r="AA646" s="915"/>
      <c r="AB646" s="915"/>
      <c r="AC646" s="915"/>
      <c r="AD646" s="915"/>
      <c r="AE646" s="174"/>
      <c r="AF646" s="911"/>
      <c r="AG646" s="911"/>
      <c r="AH646" s="911"/>
      <c r="AI646" s="911"/>
      <c r="AJ646" s="911"/>
      <c r="AK646" s="915"/>
      <c r="AL646" s="915"/>
      <c r="AM646" s="915"/>
      <c r="AN646" s="917"/>
      <c r="AO646" s="1715"/>
      <c r="AP646" s="911"/>
      <c r="AQ646" s="911"/>
      <c r="AR646" s="911"/>
      <c r="AS646" s="911"/>
      <c r="AT646" s="911"/>
      <c r="AU646" s="915"/>
      <c r="AV646" s="915"/>
      <c r="AW646" s="915"/>
    </row>
    <row r="647">
      <c r="A647" s="1709"/>
      <c r="B647" s="915"/>
      <c r="C647" s="915"/>
      <c r="D647" s="915"/>
      <c r="E647" s="911"/>
      <c r="F647" s="911"/>
      <c r="G647" s="666"/>
      <c r="H647" s="911"/>
      <c r="I647" s="911"/>
      <c r="J647" s="915"/>
      <c r="K647" s="911"/>
      <c r="L647" s="915"/>
      <c r="M647" s="911"/>
      <c r="N647" s="915"/>
      <c r="O647" s="915"/>
      <c r="P647" s="915"/>
      <c r="Q647" s="915"/>
      <c r="R647" s="915"/>
      <c r="S647" s="915"/>
      <c r="T647" s="915"/>
      <c r="U647" s="915"/>
      <c r="V647" s="915"/>
      <c r="W647" s="915"/>
      <c r="X647" s="915"/>
      <c r="Y647" s="911"/>
      <c r="Z647" s="911"/>
      <c r="AA647" s="915"/>
      <c r="AB647" s="915"/>
      <c r="AC647" s="915"/>
      <c r="AD647" s="915"/>
      <c r="AE647" s="174"/>
      <c r="AF647" s="911"/>
      <c r="AG647" s="911"/>
      <c r="AH647" s="911"/>
      <c r="AI647" s="911"/>
      <c r="AJ647" s="911"/>
      <c r="AK647" s="915"/>
      <c r="AL647" s="915"/>
      <c r="AM647" s="915"/>
      <c r="AN647" s="917"/>
      <c r="AO647" s="1715"/>
      <c r="AP647" s="911"/>
      <c r="AQ647" s="911"/>
      <c r="AR647" s="911"/>
      <c r="AS647" s="911"/>
      <c r="AT647" s="911"/>
      <c r="AU647" s="915"/>
      <c r="AV647" s="915"/>
      <c r="AW647" s="915"/>
    </row>
    <row r="648">
      <c r="A648" s="1709"/>
      <c r="B648" s="915"/>
      <c r="C648" s="915"/>
      <c r="D648" s="915"/>
      <c r="E648" s="911"/>
      <c r="F648" s="911"/>
      <c r="G648" s="666"/>
      <c r="H648" s="911"/>
      <c r="I648" s="911"/>
      <c r="J648" s="915"/>
      <c r="K648" s="911"/>
      <c r="L648" s="915"/>
      <c r="M648" s="911"/>
      <c r="N648" s="915"/>
      <c r="O648" s="915"/>
      <c r="P648" s="915"/>
      <c r="Q648" s="915"/>
      <c r="R648" s="915"/>
      <c r="S648" s="915"/>
      <c r="T648" s="915"/>
      <c r="U648" s="915"/>
      <c r="V648" s="915"/>
      <c r="W648" s="915"/>
      <c r="X648" s="915"/>
      <c r="Y648" s="911"/>
      <c r="Z648" s="911"/>
      <c r="AA648" s="915"/>
      <c r="AB648" s="915"/>
      <c r="AC648" s="915"/>
      <c r="AD648" s="915"/>
      <c r="AE648" s="174"/>
      <c r="AF648" s="911"/>
      <c r="AG648" s="911"/>
      <c r="AH648" s="911"/>
      <c r="AI648" s="911"/>
      <c r="AJ648" s="911"/>
      <c r="AK648" s="915"/>
      <c r="AL648" s="915"/>
      <c r="AM648" s="915"/>
      <c r="AN648" s="917"/>
      <c r="AO648" s="1715"/>
      <c r="AP648" s="911"/>
      <c r="AQ648" s="911"/>
      <c r="AR648" s="911"/>
      <c r="AS648" s="911"/>
      <c r="AT648" s="911"/>
      <c r="AU648" s="915"/>
      <c r="AV648" s="915"/>
      <c r="AW648" s="915"/>
    </row>
    <row r="649">
      <c r="A649" s="1709"/>
      <c r="B649" s="915"/>
      <c r="C649" s="915"/>
      <c r="D649" s="915"/>
      <c r="E649" s="911"/>
      <c r="F649" s="911"/>
      <c r="G649" s="666"/>
      <c r="H649" s="911"/>
      <c r="I649" s="911"/>
      <c r="J649" s="915"/>
      <c r="K649" s="911"/>
      <c r="L649" s="915"/>
      <c r="M649" s="911"/>
      <c r="N649" s="915"/>
      <c r="O649" s="915"/>
      <c r="P649" s="915"/>
      <c r="Q649" s="915"/>
      <c r="R649" s="915"/>
      <c r="S649" s="915"/>
      <c r="T649" s="915"/>
      <c r="U649" s="915"/>
      <c r="V649" s="915"/>
      <c r="W649" s="915"/>
      <c r="X649" s="915"/>
      <c r="Y649" s="911"/>
      <c r="Z649" s="911"/>
      <c r="AA649" s="915"/>
      <c r="AB649" s="915"/>
      <c r="AC649" s="915"/>
      <c r="AD649" s="915"/>
      <c r="AE649" s="174"/>
      <c r="AF649" s="911"/>
      <c r="AG649" s="911"/>
      <c r="AH649" s="911"/>
      <c r="AI649" s="911"/>
      <c r="AJ649" s="911"/>
      <c r="AK649" s="915"/>
      <c r="AL649" s="915"/>
      <c r="AM649" s="915"/>
      <c r="AN649" s="917"/>
      <c r="AO649" s="1715"/>
      <c r="AP649" s="911"/>
      <c r="AQ649" s="911"/>
      <c r="AR649" s="911"/>
      <c r="AS649" s="911"/>
      <c r="AT649" s="911"/>
      <c r="AU649" s="915"/>
      <c r="AV649" s="915"/>
      <c r="AW649" s="915"/>
    </row>
    <row r="650">
      <c r="A650" s="1709"/>
      <c r="B650" s="915"/>
      <c r="C650" s="915"/>
      <c r="D650" s="915"/>
      <c r="E650" s="911"/>
      <c r="F650" s="911"/>
      <c r="G650" s="666"/>
      <c r="H650" s="911"/>
      <c r="I650" s="911"/>
      <c r="J650" s="915"/>
      <c r="K650" s="911"/>
      <c r="L650" s="915"/>
      <c r="M650" s="911"/>
      <c r="N650" s="915"/>
      <c r="O650" s="915"/>
      <c r="P650" s="915"/>
      <c r="Q650" s="915"/>
      <c r="R650" s="915"/>
      <c r="S650" s="915"/>
      <c r="T650" s="915"/>
      <c r="U650" s="915"/>
      <c r="V650" s="915"/>
      <c r="W650" s="915"/>
      <c r="X650" s="915"/>
      <c r="Y650" s="911"/>
      <c r="Z650" s="911"/>
      <c r="AA650" s="915"/>
      <c r="AB650" s="915"/>
      <c r="AC650" s="915"/>
      <c r="AD650" s="915"/>
      <c r="AE650" s="174"/>
      <c r="AF650" s="911"/>
      <c r="AG650" s="911"/>
      <c r="AH650" s="911"/>
      <c r="AI650" s="911"/>
      <c r="AJ650" s="911"/>
      <c r="AK650" s="915"/>
      <c r="AL650" s="915"/>
      <c r="AM650" s="915"/>
      <c r="AN650" s="917"/>
      <c r="AO650" s="1715"/>
      <c r="AP650" s="911"/>
      <c r="AQ650" s="911"/>
      <c r="AR650" s="911"/>
      <c r="AS650" s="911"/>
      <c r="AT650" s="911"/>
      <c r="AU650" s="915"/>
      <c r="AV650" s="915"/>
      <c r="AW650" s="915"/>
    </row>
    <row r="651">
      <c r="A651" s="1709"/>
      <c r="B651" s="915"/>
      <c r="C651" s="915"/>
      <c r="D651" s="915"/>
      <c r="E651" s="911"/>
      <c r="F651" s="911"/>
      <c r="G651" s="666"/>
      <c r="H651" s="911"/>
      <c r="I651" s="911"/>
      <c r="J651" s="915"/>
      <c r="K651" s="911"/>
      <c r="L651" s="915"/>
      <c r="M651" s="911"/>
      <c r="N651" s="915"/>
      <c r="O651" s="915"/>
      <c r="P651" s="915"/>
      <c r="Q651" s="915"/>
      <c r="R651" s="915"/>
      <c r="S651" s="915"/>
      <c r="T651" s="915"/>
      <c r="U651" s="915"/>
      <c r="V651" s="915"/>
      <c r="W651" s="915"/>
      <c r="X651" s="915"/>
      <c r="Y651" s="911"/>
      <c r="Z651" s="911"/>
      <c r="AA651" s="915"/>
      <c r="AB651" s="915"/>
      <c r="AC651" s="915"/>
      <c r="AD651" s="915"/>
      <c r="AE651" s="174"/>
      <c r="AF651" s="911"/>
      <c r="AG651" s="911"/>
      <c r="AH651" s="911"/>
      <c r="AI651" s="911"/>
      <c r="AJ651" s="911"/>
      <c r="AK651" s="915"/>
      <c r="AL651" s="915"/>
      <c r="AM651" s="915"/>
      <c r="AN651" s="917"/>
      <c r="AO651" s="1715"/>
      <c r="AP651" s="911"/>
      <c r="AQ651" s="911"/>
      <c r="AR651" s="911"/>
      <c r="AS651" s="911"/>
      <c r="AT651" s="911"/>
      <c r="AU651" s="915"/>
      <c r="AV651" s="915"/>
      <c r="AW651" s="915"/>
    </row>
    <row r="652">
      <c r="A652" s="1709"/>
      <c r="B652" s="915"/>
      <c r="C652" s="915"/>
      <c r="D652" s="915"/>
      <c r="E652" s="911"/>
      <c r="F652" s="911"/>
      <c r="G652" s="666"/>
      <c r="H652" s="911"/>
      <c r="I652" s="911"/>
      <c r="J652" s="915"/>
      <c r="K652" s="911"/>
      <c r="L652" s="915"/>
      <c r="M652" s="911"/>
      <c r="N652" s="915"/>
      <c r="O652" s="915"/>
      <c r="P652" s="915"/>
      <c r="Q652" s="915"/>
      <c r="R652" s="915"/>
      <c r="S652" s="915"/>
      <c r="T652" s="915"/>
      <c r="U652" s="915"/>
      <c r="V652" s="915"/>
      <c r="W652" s="915"/>
      <c r="X652" s="915"/>
      <c r="Y652" s="911"/>
      <c r="Z652" s="911"/>
      <c r="AA652" s="915"/>
      <c r="AB652" s="915"/>
      <c r="AC652" s="915"/>
      <c r="AD652" s="915"/>
      <c r="AE652" s="174"/>
      <c r="AF652" s="911"/>
      <c r="AG652" s="911"/>
      <c r="AH652" s="911"/>
      <c r="AI652" s="911"/>
      <c r="AJ652" s="911"/>
      <c r="AK652" s="915"/>
      <c r="AL652" s="915"/>
      <c r="AM652" s="915"/>
      <c r="AN652" s="917"/>
      <c r="AO652" s="1715"/>
      <c r="AP652" s="911"/>
      <c r="AQ652" s="911"/>
      <c r="AR652" s="911"/>
      <c r="AS652" s="911"/>
      <c r="AT652" s="911"/>
      <c r="AU652" s="915"/>
      <c r="AV652" s="915"/>
      <c r="AW652" s="915"/>
    </row>
    <row r="653">
      <c r="A653" s="1709"/>
      <c r="B653" s="915"/>
      <c r="C653" s="915"/>
      <c r="D653" s="915"/>
      <c r="E653" s="911"/>
      <c r="F653" s="911"/>
      <c r="G653" s="666"/>
      <c r="H653" s="911"/>
      <c r="I653" s="911"/>
      <c r="J653" s="915"/>
      <c r="K653" s="911"/>
      <c r="L653" s="915"/>
      <c r="M653" s="911"/>
      <c r="N653" s="915"/>
      <c r="O653" s="915"/>
      <c r="P653" s="915"/>
      <c r="Q653" s="915"/>
      <c r="R653" s="915"/>
      <c r="S653" s="915"/>
      <c r="T653" s="915"/>
      <c r="U653" s="915"/>
      <c r="V653" s="915"/>
      <c r="W653" s="915"/>
      <c r="X653" s="915"/>
      <c r="Y653" s="911"/>
      <c r="Z653" s="911"/>
      <c r="AA653" s="915"/>
      <c r="AB653" s="915"/>
      <c r="AC653" s="915"/>
      <c r="AD653" s="915"/>
      <c r="AE653" s="174"/>
      <c r="AF653" s="911"/>
      <c r="AG653" s="911"/>
      <c r="AH653" s="911"/>
      <c r="AI653" s="911"/>
      <c r="AJ653" s="911"/>
      <c r="AK653" s="915"/>
      <c r="AL653" s="915"/>
      <c r="AM653" s="915"/>
      <c r="AN653" s="917"/>
      <c r="AO653" s="1715"/>
      <c r="AP653" s="911"/>
      <c r="AQ653" s="911"/>
      <c r="AR653" s="911"/>
      <c r="AS653" s="911"/>
      <c r="AT653" s="911"/>
      <c r="AU653" s="915"/>
      <c r="AV653" s="915"/>
      <c r="AW653" s="915"/>
    </row>
    <row r="654">
      <c r="A654" s="1709"/>
      <c r="B654" s="915"/>
      <c r="C654" s="915"/>
      <c r="D654" s="915"/>
      <c r="E654" s="911"/>
      <c r="F654" s="911"/>
      <c r="G654" s="666"/>
      <c r="H654" s="911"/>
      <c r="I654" s="911"/>
      <c r="J654" s="915"/>
      <c r="K654" s="911"/>
      <c r="L654" s="915"/>
      <c r="M654" s="911"/>
      <c r="N654" s="915"/>
      <c r="O654" s="915"/>
      <c r="P654" s="915"/>
      <c r="Q654" s="915"/>
      <c r="R654" s="915"/>
      <c r="S654" s="915"/>
      <c r="T654" s="915"/>
      <c r="U654" s="915"/>
      <c r="V654" s="915"/>
      <c r="W654" s="915"/>
      <c r="X654" s="915"/>
      <c r="Y654" s="911"/>
      <c r="Z654" s="911"/>
      <c r="AA654" s="915"/>
      <c r="AB654" s="915"/>
      <c r="AC654" s="915"/>
      <c r="AD654" s="915"/>
      <c r="AE654" s="174"/>
      <c r="AF654" s="911"/>
      <c r="AG654" s="911"/>
      <c r="AH654" s="911"/>
      <c r="AI654" s="911"/>
      <c r="AJ654" s="911"/>
      <c r="AK654" s="915"/>
      <c r="AL654" s="915"/>
      <c r="AM654" s="915"/>
      <c r="AN654" s="917"/>
      <c r="AO654" s="1715"/>
      <c r="AP654" s="911"/>
      <c r="AQ654" s="911"/>
      <c r="AR654" s="911"/>
      <c r="AS654" s="911"/>
      <c r="AT654" s="911"/>
      <c r="AU654" s="915"/>
      <c r="AV654" s="915"/>
      <c r="AW654" s="915"/>
    </row>
    <row r="655">
      <c r="A655" s="1709"/>
      <c r="B655" s="915"/>
      <c r="C655" s="915"/>
      <c r="D655" s="915"/>
      <c r="E655" s="911"/>
      <c r="F655" s="911"/>
      <c r="G655" s="666"/>
      <c r="H655" s="911"/>
      <c r="I655" s="911"/>
      <c r="J655" s="915"/>
      <c r="K655" s="911"/>
      <c r="L655" s="915"/>
      <c r="M655" s="911"/>
      <c r="N655" s="915"/>
      <c r="O655" s="915"/>
      <c r="P655" s="915"/>
      <c r="Q655" s="915"/>
      <c r="R655" s="915"/>
      <c r="S655" s="915"/>
      <c r="T655" s="915"/>
      <c r="U655" s="915"/>
      <c r="V655" s="915"/>
      <c r="W655" s="915"/>
      <c r="X655" s="915"/>
      <c r="Y655" s="911"/>
      <c r="Z655" s="911"/>
      <c r="AA655" s="915"/>
      <c r="AB655" s="915"/>
      <c r="AC655" s="915"/>
      <c r="AD655" s="915"/>
      <c r="AE655" s="174"/>
      <c r="AF655" s="911"/>
      <c r="AG655" s="911"/>
      <c r="AH655" s="911"/>
      <c r="AI655" s="911"/>
      <c r="AJ655" s="911"/>
      <c r="AK655" s="1692"/>
      <c r="AL655" s="1692"/>
      <c r="AM655" s="1692"/>
      <c r="AN655" s="917"/>
      <c r="AO655" s="1715"/>
      <c r="AP655" s="911"/>
      <c r="AQ655" s="911"/>
      <c r="AR655" s="911"/>
      <c r="AS655" s="911"/>
      <c r="AT655" s="911"/>
      <c r="AU655" s="915"/>
      <c r="AV655" s="915"/>
      <c r="AW655" s="915"/>
    </row>
    <row r="656">
      <c r="A656" s="1709"/>
      <c r="B656" s="915"/>
      <c r="C656" s="915"/>
      <c r="D656" s="915"/>
      <c r="E656" s="911"/>
      <c r="F656" s="911"/>
      <c r="G656" s="666"/>
      <c r="H656" s="911"/>
      <c r="I656" s="911"/>
      <c r="J656" s="915"/>
      <c r="K656" s="911"/>
      <c r="L656" s="915"/>
      <c r="M656" s="911"/>
      <c r="N656" s="915"/>
      <c r="O656" s="915"/>
      <c r="P656" s="915"/>
      <c r="Q656" s="915"/>
      <c r="R656" s="915"/>
      <c r="S656" s="915"/>
      <c r="T656" s="915"/>
      <c r="U656" s="915"/>
      <c r="V656" s="915"/>
      <c r="W656" s="915"/>
      <c r="X656" s="915"/>
      <c r="Y656" s="911"/>
      <c r="Z656" s="911"/>
      <c r="AA656" s="915"/>
      <c r="AB656" s="915"/>
      <c r="AC656" s="915"/>
      <c r="AD656" s="915"/>
      <c r="AE656" s="174"/>
      <c r="AF656" s="911"/>
      <c r="AG656" s="911"/>
      <c r="AH656" s="911"/>
      <c r="AI656" s="911"/>
      <c r="AJ656" s="911"/>
      <c r="AK656" s="1692"/>
      <c r="AL656" s="1710" t="s">
        <v>13987</v>
      </c>
      <c r="AO656" s="1715"/>
      <c r="AP656" s="911"/>
      <c r="AQ656" s="911"/>
      <c r="AR656" s="911"/>
      <c r="AS656" s="911"/>
      <c r="AT656" s="911"/>
      <c r="AU656" s="915"/>
      <c r="AV656" s="915"/>
      <c r="AW656" s="915"/>
    </row>
    <row r="657">
      <c r="A657" s="1709"/>
      <c r="B657" s="915"/>
      <c r="C657" s="915"/>
      <c r="D657" s="915"/>
      <c r="E657" s="911"/>
      <c r="F657" s="911"/>
      <c r="G657" s="666"/>
      <c r="H657" s="911"/>
      <c r="I657" s="911"/>
      <c r="J657" s="915"/>
      <c r="K657" s="911"/>
      <c r="L657" s="915"/>
      <c r="M657" s="911"/>
      <c r="N657" s="915"/>
      <c r="O657" s="915"/>
      <c r="P657" s="915"/>
      <c r="Q657" s="915"/>
      <c r="R657" s="915"/>
      <c r="S657" s="915"/>
      <c r="T657" s="915"/>
      <c r="U657" s="915"/>
      <c r="V657" s="915"/>
      <c r="W657" s="915"/>
      <c r="X657" s="915"/>
      <c r="Y657" s="911"/>
      <c r="Z657" s="911"/>
      <c r="AA657" s="915"/>
      <c r="AB657" s="915"/>
      <c r="AC657" s="915"/>
      <c r="AD657" s="915"/>
      <c r="AE657" s="174"/>
      <c r="AF657" s="911"/>
      <c r="AG657" s="911"/>
      <c r="AH657" s="911"/>
      <c r="AI657" s="911"/>
      <c r="AJ657" s="911"/>
      <c r="AK657" s="1692"/>
      <c r="AL657" s="1711" t="s">
        <v>1582</v>
      </c>
      <c r="AM657" s="1711" t="s">
        <v>13988</v>
      </c>
      <c r="AN657" s="1712" t="s">
        <v>1584</v>
      </c>
      <c r="AO657" s="1715"/>
      <c r="AP657" s="911"/>
      <c r="AQ657" s="911"/>
      <c r="AR657" s="911"/>
      <c r="AS657" s="911"/>
      <c r="AT657" s="911"/>
      <c r="AU657" s="915"/>
      <c r="AV657" s="915"/>
      <c r="AW657" s="915"/>
    </row>
    <row r="658">
      <c r="A658" s="1709"/>
      <c r="B658" s="915"/>
      <c r="C658" s="915"/>
      <c r="D658" s="915"/>
      <c r="E658" s="911"/>
      <c r="F658" s="911"/>
      <c r="G658" s="666"/>
      <c r="H658" s="911"/>
      <c r="I658" s="911"/>
      <c r="J658" s="915"/>
      <c r="K658" s="911"/>
      <c r="L658" s="915"/>
      <c r="M658" s="911"/>
      <c r="N658" s="915"/>
      <c r="O658" s="915"/>
      <c r="P658" s="915"/>
      <c r="Q658" s="915"/>
      <c r="R658" s="915"/>
      <c r="S658" s="915"/>
      <c r="T658" s="915"/>
      <c r="U658" s="915"/>
      <c r="V658" s="915"/>
      <c r="W658" s="915"/>
      <c r="X658" s="915"/>
      <c r="Y658" s="911"/>
      <c r="Z658" s="911"/>
      <c r="AA658" s="915"/>
      <c r="AB658" s="915"/>
      <c r="AC658" s="915"/>
      <c r="AD658" s="915"/>
      <c r="AE658" s="174"/>
      <c r="AF658" s="911"/>
      <c r="AG658" s="911"/>
      <c r="AH658" s="911"/>
      <c r="AI658" s="911"/>
      <c r="AJ658" s="911"/>
      <c r="AK658" s="1692"/>
      <c r="AL658" s="1692" t="b">
        <v>0</v>
      </c>
      <c r="AM658" s="1692" t="b">
        <v>0</v>
      </c>
      <c r="AN658" s="917"/>
      <c r="AO658" s="1715"/>
      <c r="AP658" s="911"/>
      <c r="AQ658" s="911"/>
      <c r="AR658" s="911"/>
      <c r="AS658" s="911"/>
      <c r="AT658" s="911"/>
      <c r="AU658" s="915"/>
      <c r="AV658" s="915"/>
      <c r="AW658" s="915"/>
    </row>
    <row r="659">
      <c r="A659" s="1709"/>
      <c r="B659" s="915"/>
      <c r="C659" s="915"/>
      <c r="D659" s="915"/>
      <c r="E659" s="911"/>
      <c r="F659" s="911"/>
      <c r="G659" s="666"/>
      <c r="H659" s="911"/>
      <c r="I659" s="911"/>
      <c r="J659" s="915"/>
      <c r="K659" s="911"/>
      <c r="L659" s="915"/>
      <c r="M659" s="911"/>
      <c r="N659" s="915"/>
      <c r="O659" s="915"/>
      <c r="P659" s="915"/>
      <c r="Q659" s="915"/>
      <c r="R659" s="915"/>
      <c r="S659" s="915"/>
      <c r="T659" s="915"/>
      <c r="U659" s="915"/>
      <c r="V659" s="915"/>
      <c r="W659" s="915"/>
      <c r="X659" s="915"/>
      <c r="Y659" s="911"/>
      <c r="Z659" s="911"/>
      <c r="AA659" s="915"/>
      <c r="AB659" s="1692"/>
      <c r="AC659" s="915"/>
      <c r="AD659" s="915"/>
      <c r="AE659" s="174"/>
      <c r="AF659" s="911"/>
      <c r="AG659" s="911"/>
      <c r="AH659" s="911"/>
      <c r="AI659" s="911"/>
      <c r="AJ659" s="911"/>
      <c r="AK659" s="1692"/>
      <c r="AL659" s="1692" t="b">
        <v>0</v>
      </c>
      <c r="AM659" s="1692" t="b">
        <v>0</v>
      </c>
      <c r="AN659" s="917"/>
      <c r="AO659" s="1715"/>
      <c r="AP659" s="911"/>
      <c r="AQ659" s="911"/>
      <c r="AR659" s="911"/>
      <c r="AS659" s="911"/>
      <c r="AT659" s="911"/>
      <c r="AU659" s="915"/>
      <c r="AV659" s="915"/>
      <c r="AW659" s="915"/>
    </row>
    <row r="660">
      <c r="A660" s="1709"/>
      <c r="B660" s="915"/>
      <c r="C660" s="915"/>
      <c r="D660" s="915"/>
      <c r="E660" s="911"/>
      <c r="F660" s="911"/>
      <c r="G660" s="666"/>
      <c r="H660" s="911"/>
      <c r="I660" s="911"/>
      <c r="J660" s="915"/>
      <c r="K660" s="911"/>
      <c r="L660" s="915"/>
      <c r="M660" s="911"/>
      <c r="N660" s="915"/>
      <c r="O660" s="915"/>
      <c r="P660" s="915"/>
      <c r="Q660" s="915"/>
      <c r="R660" s="915"/>
      <c r="S660" s="915"/>
      <c r="T660" s="915"/>
      <c r="U660" s="915"/>
      <c r="V660" s="915"/>
      <c r="W660" s="915"/>
      <c r="X660" s="915"/>
      <c r="Y660" s="911"/>
      <c r="Z660" s="911"/>
      <c r="AA660" s="915"/>
      <c r="AB660" s="1692"/>
      <c r="AC660" s="1713"/>
      <c r="AD660" s="1713"/>
      <c r="AE660" s="174"/>
      <c r="AF660" s="911"/>
      <c r="AG660" s="911"/>
      <c r="AH660" s="911"/>
      <c r="AI660" s="911"/>
      <c r="AJ660" s="911"/>
      <c r="AK660" s="1692"/>
      <c r="AL660" s="1692" t="b">
        <v>0</v>
      </c>
      <c r="AM660" s="1692" t="b">
        <v>0</v>
      </c>
      <c r="AN660" s="917"/>
      <c r="AO660" s="1715"/>
      <c r="AP660" s="911"/>
      <c r="AQ660" s="911"/>
      <c r="AR660" s="911"/>
      <c r="AS660" s="911"/>
      <c r="AT660" s="911"/>
      <c r="AU660" s="915"/>
      <c r="AV660" s="915"/>
      <c r="AW660" s="915"/>
    </row>
    <row r="661">
      <c r="A661" s="1709"/>
      <c r="B661" s="915"/>
      <c r="C661" s="915"/>
      <c r="D661" s="915"/>
      <c r="E661" s="911"/>
      <c r="F661" s="911"/>
      <c r="G661" s="666"/>
      <c r="H661" s="911"/>
      <c r="I661" s="911"/>
      <c r="J661" s="915"/>
      <c r="K661" s="911"/>
      <c r="L661" s="915"/>
      <c r="M661" s="911"/>
      <c r="N661" s="915"/>
      <c r="O661" s="915"/>
      <c r="P661" s="915"/>
      <c r="Q661" s="915"/>
      <c r="R661" s="915"/>
      <c r="S661" s="915"/>
      <c r="T661" s="915"/>
      <c r="U661" s="915"/>
      <c r="V661" s="915"/>
      <c r="W661" s="915"/>
      <c r="X661" s="915"/>
      <c r="Y661" s="911"/>
      <c r="Z661" s="911"/>
      <c r="AA661" s="915"/>
      <c r="AB661" s="1692"/>
      <c r="AC661" s="1714"/>
      <c r="AD661" s="1714" t="s">
        <v>1573</v>
      </c>
      <c r="AE661" s="174"/>
      <c r="AF661" s="911"/>
      <c r="AG661" s="911"/>
      <c r="AH661" s="911"/>
      <c r="AI661" s="911"/>
      <c r="AJ661" s="911"/>
      <c r="AK661" s="1692"/>
      <c r="AL661" s="1692" t="b">
        <v>0</v>
      </c>
      <c r="AM661" s="1692" t="b">
        <v>0</v>
      </c>
      <c r="AN661" s="917"/>
      <c r="AO661" s="1715"/>
      <c r="AP661" s="911"/>
      <c r="AQ661" s="911"/>
      <c r="AR661" s="911"/>
      <c r="AS661" s="911"/>
      <c r="AT661" s="911"/>
      <c r="AU661" s="915"/>
      <c r="AV661" s="915"/>
      <c r="AW661" s="915"/>
    </row>
    <row r="662">
      <c r="A662" s="1709"/>
      <c r="B662" s="915"/>
      <c r="C662" s="915"/>
      <c r="D662" s="915"/>
      <c r="E662" s="911"/>
      <c r="F662" s="911"/>
      <c r="G662" s="666"/>
      <c r="H662" s="911"/>
      <c r="I662" s="911"/>
      <c r="J662" s="915"/>
      <c r="K662" s="911"/>
      <c r="L662" s="915"/>
      <c r="M662" s="911"/>
      <c r="N662" s="915"/>
      <c r="O662" s="915"/>
      <c r="P662" s="915"/>
      <c r="Q662" s="915"/>
      <c r="R662" s="915"/>
      <c r="S662" s="915"/>
      <c r="T662" s="915"/>
      <c r="U662" s="915"/>
      <c r="V662" s="915"/>
      <c r="W662" s="915"/>
      <c r="X662" s="915"/>
      <c r="Y662" s="911"/>
      <c r="Z662" s="911"/>
      <c r="AA662" s="915"/>
      <c r="AB662" s="1692"/>
      <c r="AC662" s="915"/>
      <c r="AD662" s="915"/>
      <c r="AE662" s="174"/>
      <c r="AF662" s="911"/>
      <c r="AG662" s="911"/>
      <c r="AH662" s="911"/>
      <c r="AI662" s="911"/>
      <c r="AJ662" s="911"/>
      <c r="AK662" s="1692"/>
      <c r="AL662" s="1692" t="b">
        <v>0</v>
      </c>
      <c r="AM662" s="1692" t="b">
        <v>0</v>
      </c>
      <c r="AN662" s="917"/>
      <c r="AO662" s="1715"/>
      <c r="AP662" s="911"/>
      <c r="AQ662" s="911"/>
      <c r="AR662" s="911"/>
      <c r="AS662" s="911"/>
      <c r="AT662" s="911"/>
      <c r="AU662" s="915"/>
      <c r="AV662" s="915"/>
      <c r="AW662" s="915"/>
    </row>
    <row r="663">
      <c r="A663" s="1709"/>
      <c r="B663" s="915"/>
      <c r="C663" s="915"/>
      <c r="D663" s="915"/>
      <c r="E663" s="911"/>
      <c r="F663" s="911"/>
      <c r="G663" s="666"/>
      <c r="H663" s="911"/>
      <c r="I663" s="911"/>
      <c r="J663" s="915"/>
      <c r="K663" s="911"/>
      <c r="L663" s="915"/>
      <c r="M663" s="911"/>
      <c r="N663" s="915"/>
      <c r="O663" s="915"/>
      <c r="P663" s="915"/>
      <c r="Q663" s="915"/>
      <c r="R663" s="915"/>
      <c r="S663" s="915"/>
      <c r="T663" s="915"/>
      <c r="U663" s="915"/>
      <c r="V663" s="915"/>
      <c r="W663" s="915"/>
      <c r="X663" s="915"/>
      <c r="Y663" s="911"/>
      <c r="Z663" s="911"/>
      <c r="AA663" s="915"/>
      <c r="AB663" s="1692"/>
      <c r="AC663" s="915"/>
      <c r="AD663" s="915"/>
      <c r="AE663" s="174"/>
      <c r="AF663" s="911"/>
      <c r="AG663" s="911"/>
      <c r="AH663" s="911"/>
      <c r="AI663" s="911"/>
      <c r="AJ663" s="911"/>
      <c r="AK663" s="915"/>
      <c r="AL663" s="915" t="b">
        <v>1</v>
      </c>
      <c r="AM663" s="915" t="b">
        <v>0</v>
      </c>
      <c r="AN663" s="917"/>
      <c r="AO663" s="1715"/>
      <c r="AP663" s="911"/>
      <c r="AQ663" s="911"/>
      <c r="AR663" s="911"/>
      <c r="AS663" s="911"/>
      <c r="AT663" s="911"/>
      <c r="AU663" s="915"/>
      <c r="AV663" s="915"/>
      <c r="AW663" s="915"/>
    </row>
    <row r="664">
      <c r="A664" s="1709"/>
      <c r="B664" s="915"/>
      <c r="C664" s="915"/>
      <c r="D664" s="915"/>
      <c r="E664" s="911"/>
      <c r="F664" s="911"/>
      <c r="G664" s="666"/>
      <c r="H664" s="911"/>
      <c r="I664" s="911"/>
      <c r="J664" s="915"/>
      <c r="K664" s="911"/>
      <c r="L664" s="915"/>
      <c r="M664" s="911"/>
      <c r="N664" s="915"/>
      <c r="O664" s="915"/>
      <c r="P664" s="915"/>
      <c r="Q664" s="915"/>
      <c r="R664" s="915"/>
      <c r="S664" s="915"/>
      <c r="T664" s="915"/>
      <c r="U664" s="915"/>
      <c r="V664" s="915"/>
      <c r="W664" s="915"/>
      <c r="X664" s="915"/>
      <c r="Y664" s="911"/>
      <c r="Z664" s="911"/>
      <c r="AA664" s="915"/>
      <c r="AB664" s="1692"/>
      <c r="AC664" s="915"/>
      <c r="AD664" s="915"/>
      <c r="AE664" s="174"/>
      <c r="AF664" s="911"/>
      <c r="AG664" s="911"/>
      <c r="AH664" s="911"/>
      <c r="AI664" s="911"/>
      <c r="AJ664" s="911"/>
      <c r="AK664" s="915"/>
      <c r="AL664" s="915" t="b">
        <v>0</v>
      </c>
      <c r="AM664" s="915" t="b">
        <v>0</v>
      </c>
      <c r="AN664" s="917"/>
      <c r="AO664" s="1715"/>
      <c r="AP664" s="911"/>
      <c r="AQ664" s="911"/>
      <c r="AR664" s="911"/>
      <c r="AS664" s="911"/>
      <c r="AT664" s="911"/>
      <c r="AU664" s="915"/>
      <c r="AV664" s="915"/>
      <c r="AW664" s="915"/>
    </row>
    <row r="665">
      <c r="A665" s="1709"/>
      <c r="B665" s="915"/>
      <c r="C665" s="915"/>
      <c r="D665" s="915"/>
      <c r="E665" s="911"/>
      <c r="F665" s="911"/>
      <c r="G665" s="666"/>
      <c r="H665" s="911"/>
      <c r="I665" s="911"/>
      <c r="J665" s="915"/>
      <c r="K665" s="911"/>
      <c r="L665" s="915"/>
      <c r="M665" s="911"/>
      <c r="N665" s="915"/>
      <c r="O665" s="915"/>
      <c r="P665" s="915"/>
      <c r="Q665" s="915"/>
      <c r="R665" s="915"/>
      <c r="S665" s="915"/>
      <c r="T665" s="915"/>
      <c r="U665" s="915"/>
      <c r="V665" s="915"/>
      <c r="W665" s="915"/>
      <c r="X665" s="915"/>
      <c r="Y665" s="911"/>
      <c r="Z665" s="911"/>
      <c r="AA665" s="915"/>
      <c r="AB665" s="1692"/>
      <c r="AC665" s="915"/>
      <c r="AD665" s="915"/>
      <c r="AE665" s="174"/>
      <c r="AF665" s="911"/>
      <c r="AG665" s="911"/>
      <c r="AH665" s="911"/>
      <c r="AI665" s="911"/>
      <c r="AJ665" s="911"/>
      <c r="AK665" s="915"/>
      <c r="AL665" s="915" t="b">
        <v>0</v>
      </c>
      <c r="AM665" s="915" t="b">
        <v>0</v>
      </c>
      <c r="AN665" s="917"/>
      <c r="AO665" s="1715"/>
      <c r="AP665" s="911"/>
      <c r="AQ665" s="911"/>
      <c r="AR665" s="911"/>
      <c r="AS665" s="911"/>
      <c r="AT665" s="911"/>
      <c r="AU665" s="915"/>
      <c r="AV665" s="915"/>
      <c r="AW665" s="915"/>
    </row>
    <row r="666">
      <c r="A666" s="1709"/>
      <c r="B666" s="915"/>
      <c r="C666" s="915"/>
      <c r="D666" s="915"/>
      <c r="E666" s="911"/>
      <c r="F666" s="911"/>
      <c r="G666" s="666"/>
      <c r="H666" s="911"/>
      <c r="I666" s="911"/>
      <c r="J666" s="915"/>
      <c r="K666" s="911"/>
      <c r="L666" s="915"/>
      <c r="M666" s="911"/>
      <c r="N666" s="915"/>
      <c r="O666" s="915"/>
      <c r="P666" s="915"/>
      <c r="Q666" s="915"/>
      <c r="R666" s="915"/>
      <c r="S666" s="915"/>
      <c r="T666" s="915"/>
      <c r="U666" s="915"/>
      <c r="V666" s="915"/>
      <c r="W666" s="915"/>
      <c r="X666" s="915"/>
      <c r="Y666" s="911"/>
      <c r="Z666" s="911"/>
      <c r="AA666" s="915"/>
      <c r="AB666" s="1692"/>
      <c r="AC666" s="915"/>
      <c r="AD666" s="915"/>
      <c r="AE666" s="174"/>
      <c r="AF666" s="911"/>
      <c r="AG666" s="911"/>
      <c r="AH666" s="911"/>
      <c r="AI666" s="911"/>
      <c r="AJ666" s="911"/>
      <c r="AK666" s="915"/>
      <c r="AL666" s="915" t="b">
        <v>0</v>
      </c>
      <c r="AM666" s="915" t="b">
        <v>0</v>
      </c>
      <c r="AN666" s="917"/>
      <c r="AO666" s="1715"/>
      <c r="AP666" s="911"/>
      <c r="AQ666" s="911"/>
      <c r="AR666" s="911"/>
      <c r="AS666" s="911"/>
      <c r="AT666" s="911"/>
      <c r="AU666" s="915"/>
      <c r="AV666" s="915"/>
      <c r="AW666" s="915"/>
    </row>
    <row r="667">
      <c r="A667" s="1709"/>
      <c r="B667" s="915"/>
      <c r="C667" s="915"/>
      <c r="D667" s="915"/>
      <c r="E667" s="911"/>
      <c r="F667" s="911"/>
      <c r="G667" s="666"/>
      <c r="H667" s="911"/>
      <c r="I667" s="911"/>
      <c r="J667" s="915"/>
      <c r="K667" s="911"/>
      <c r="L667" s="915"/>
      <c r="M667" s="911"/>
      <c r="N667" s="915"/>
      <c r="O667" s="915"/>
      <c r="P667" s="915"/>
      <c r="Q667" s="915"/>
      <c r="R667" s="915"/>
      <c r="S667" s="915"/>
      <c r="T667" s="915"/>
      <c r="U667" s="915"/>
      <c r="V667" s="915"/>
      <c r="W667" s="915"/>
      <c r="X667" s="915"/>
      <c r="Y667" s="911"/>
      <c r="Z667" s="911"/>
      <c r="AA667" s="915"/>
      <c r="AB667" s="1692"/>
      <c r="AC667" s="915"/>
      <c r="AD667" s="915"/>
      <c r="AE667" s="174"/>
      <c r="AF667" s="911"/>
      <c r="AG667" s="911"/>
      <c r="AH667" s="911"/>
      <c r="AI667" s="911"/>
      <c r="AJ667" s="911"/>
      <c r="AK667" s="1692"/>
      <c r="AL667" s="1692" t="b">
        <v>0</v>
      </c>
      <c r="AM667" s="1692" t="b">
        <v>0</v>
      </c>
      <c r="AN667" s="917"/>
      <c r="AO667" s="1715"/>
      <c r="AP667" s="911"/>
      <c r="AQ667" s="911"/>
      <c r="AR667" s="911"/>
      <c r="AS667" s="911"/>
      <c r="AT667" s="911"/>
      <c r="AU667" s="915"/>
      <c r="AV667" s="915"/>
      <c r="AW667" s="915"/>
    </row>
    <row r="668">
      <c r="A668" s="1709"/>
      <c r="B668" s="915"/>
      <c r="C668" s="915"/>
      <c r="D668" s="915"/>
      <c r="E668" s="911"/>
      <c r="F668" s="911"/>
      <c r="G668" s="666"/>
      <c r="H668" s="911"/>
      <c r="I668" s="911"/>
      <c r="J668" s="915"/>
      <c r="K668" s="911"/>
      <c r="L668" s="915"/>
      <c r="M668" s="911"/>
      <c r="N668" s="915"/>
      <c r="O668" s="915"/>
      <c r="P668" s="915"/>
      <c r="Q668" s="915"/>
      <c r="R668" s="915"/>
      <c r="S668" s="915"/>
      <c r="T668" s="915"/>
      <c r="U668" s="915"/>
      <c r="V668" s="915"/>
      <c r="W668" s="915"/>
      <c r="X668" s="915"/>
      <c r="Y668" s="911"/>
      <c r="Z668" s="911"/>
      <c r="AA668" s="915"/>
      <c r="AB668" s="1692"/>
      <c r="AC668" s="915"/>
      <c r="AD668" s="915"/>
      <c r="AE668" s="174"/>
      <c r="AF668" s="911"/>
      <c r="AG668" s="911"/>
      <c r="AH668" s="911"/>
      <c r="AI668" s="911"/>
      <c r="AJ668" s="911"/>
      <c r="AK668" s="1692"/>
      <c r="AL668" s="1692" t="b">
        <v>0</v>
      </c>
      <c r="AM668" s="1692" t="b">
        <v>0</v>
      </c>
      <c r="AN668" s="917"/>
      <c r="AO668" s="1715"/>
      <c r="AP668" s="911"/>
      <c r="AQ668" s="911"/>
      <c r="AR668" s="911"/>
      <c r="AS668" s="911"/>
      <c r="AT668" s="911"/>
      <c r="AU668" s="915"/>
      <c r="AV668" s="915"/>
      <c r="AW668" s="915"/>
    </row>
    <row r="669">
      <c r="A669" s="1709"/>
      <c r="B669" s="915"/>
      <c r="C669" s="915"/>
      <c r="D669" s="915"/>
      <c r="E669" s="911"/>
      <c r="F669" s="911"/>
      <c r="G669" s="666"/>
      <c r="H669" s="911"/>
      <c r="I669" s="911"/>
      <c r="J669" s="915"/>
      <c r="K669" s="911"/>
      <c r="L669" s="915"/>
      <c r="M669" s="911"/>
      <c r="N669" s="915"/>
      <c r="O669" s="915"/>
      <c r="P669" s="915"/>
      <c r="Q669" s="915"/>
      <c r="R669" s="915"/>
      <c r="S669" s="915"/>
      <c r="T669" s="915"/>
      <c r="U669" s="915"/>
      <c r="V669" s="915"/>
      <c r="W669" s="915"/>
      <c r="X669" s="915"/>
      <c r="Y669" s="911"/>
      <c r="Z669" s="911"/>
      <c r="AA669" s="915"/>
      <c r="AB669" s="1692"/>
      <c r="AC669" s="915"/>
      <c r="AD669" s="915"/>
      <c r="AE669" s="174"/>
      <c r="AF669" s="911"/>
      <c r="AG669" s="911"/>
      <c r="AH669" s="911"/>
      <c r="AI669" s="911"/>
      <c r="AJ669" s="911"/>
      <c r="AK669" s="1692"/>
      <c r="AL669" s="1692" t="b">
        <v>0</v>
      </c>
      <c r="AM669" s="1692" t="b">
        <v>0</v>
      </c>
      <c r="AN669" s="917"/>
      <c r="AO669" s="1715"/>
      <c r="AP669" s="911"/>
      <c r="AQ669" s="911"/>
      <c r="AR669" s="911"/>
      <c r="AS669" s="911"/>
      <c r="AT669" s="911"/>
      <c r="AU669" s="915"/>
      <c r="AV669" s="915"/>
      <c r="AW669" s="915"/>
    </row>
    <row r="670">
      <c r="A670" s="1709"/>
      <c r="B670" s="915"/>
      <c r="C670" s="915"/>
      <c r="D670" s="915"/>
      <c r="E670" s="911"/>
      <c r="F670" s="911"/>
      <c r="G670" s="666"/>
      <c r="H670" s="911"/>
      <c r="I670" s="911"/>
      <c r="J670" s="915"/>
      <c r="K670" s="911"/>
      <c r="L670" s="915"/>
      <c r="M670" s="911"/>
      <c r="N670" s="915"/>
      <c r="O670" s="915"/>
      <c r="P670" s="915"/>
      <c r="Q670" s="915"/>
      <c r="R670" s="915"/>
      <c r="S670" s="915"/>
      <c r="T670" s="915"/>
      <c r="U670" s="915"/>
      <c r="V670" s="915"/>
      <c r="W670" s="915"/>
      <c r="X670" s="915"/>
      <c r="Y670" s="911"/>
      <c r="Z670" s="911"/>
      <c r="AA670" s="915"/>
      <c r="AB670" s="1692"/>
      <c r="AC670" s="915"/>
      <c r="AD670" s="915"/>
      <c r="AE670" s="174"/>
      <c r="AF670" s="911"/>
      <c r="AG670" s="911"/>
      <c r="AH670" s="911"/>
      <c r="AI670" s="911"/>
      <c r="AJ670" s="911"/>
      <c r="AK670" s="1692"/>
      <c r="AL670" s="1692" t="b">
        <v>0</v>
      </c>
      <c r="AM670" s="1692" t="b">
        <v>0</v>
      </c>
      <c r="AN670" s="917"/>
      <c r="AO670" s="1715"/>
      <c r="AP670" s="911"/>
      <c r="AQ670" s="911"/>
      <c r="AR670" s="911"/>
      <c r="AS670" s="911"/>
      <c r="AT670" s="911"/>
      <c r="AU670" s="915"/>
      <c r="AV670" s="915"/>
      <c r="AW670" s="915"/>
    </row>
    <row r="671">
      <c r="A671" s="1709"/>
      <c r="B671" s="915"/>
      <c r="C671" s="915"/>
      <c r="D671" s="915"/>
      <c r="E671" s="911"/>
      <c r="F671" s="911"/>
      <c r="G671" s="666"/>
      <c r="H671" s="911"/>
      <c r="I671" s="911"/>
      <c r="J671" s="915"/>
      <c r="K671" s="911"/>
      <c r="L671" s="915"/>
      <c r="M671" s="911"/>
      <c r="N671" s="915"/>
      <c r="O671" s="915"/>
      <c r="P671" s="915"/>
      <c r="Q671" s="915"/>
      <c r="R671" s="915"/>
      <c r="S671" s="915"/>
      <c r="T671" s="915"/>
      <c r="U671" s="915"/>
      <c r="V671" s="915"/>
      <c r="W671" s="915"/>
      <c r="X671" s="915"/>
      <c r="Y671" s="911"/>
      <c r="Z671" s="911"/>
      <c r="AA671" s="915"/>
      <c r="AB671" s="915"/>
      <c r="AC671" s="915"/>
      <c r="AD671" s="915"/>
      <c r="AE671" s="174"/>
      <c r="AF671" s="911"/>
      <c r="AG671" s="911"/>
      <c r="AH671" s="911"/>
      <c r="AI671" s="911"/>
      <c r="AJ671" s="911"/>
      <c r="AK671" s="1692"/>
      <c r="AL671" s="1692" t="b">
        <v>0</v>
      </c>
      <c r="AM671" s="1692" t="b">
        <v>0</v>
      </c>
      <c r="AN671" s="917"/>
      <c r="AO671" s="1715"/>
      <c r="AP671" s="911"/>
      <c r="AQ671" s="911"/>
      <c r="AR671" s="911"/>
      <c r="AS671" s="911"/>
      <c r="AT671" s="911"/>
      <c r="AU671" s="915"/>
      <c r="AV671" s="915"/>
      <c r="AW671" s="915"/>
    </row>
    <row r="672">
      <c r="A672" s="1709"/>
      <c r="B672" s="915"/>
      <c r="C672" s="915"/>
      <c r="D672" s="915"/>
      <c r="E672" s="911"/>
      <c r="F672" s="911"/>
      <c r="G672" s="666"/>
      <c r="H672" s="911"/>
      <c r="I672" s="911"/>
      <c r="J672" s="915"/>
      <c r="K672" s="911"/>
      <c r="L672" s="915"/>
      <c r="M672" s="911"/>
      <c r="N672" s="915"/>
      <c r="O672" s="915"/>
      <c r="P672" s="915"/>
      <c r="Q672" s="915"/>
      <c r="R672" s="915"/>
      <c r="S672" s="915"/>
      <c r="T672" s="915"/>
      <c r="U672" s="915"/>
      <c r="V672" s="915"/>
      <c r="W672" s="915"/>
      <c r="X672" s="915"/>
      <c r="Y672" s="911"/>
      <c r="Z672" s="911"/>
      <c r="AA672" s="915"/>
      <c r="AB672" s="915"/>
      <c r="AC672" s="915"/>
      <c r="AD672" s="915"/>
      <c r="AE672" s="174"/>
      <c r="AF672" s="911"/>
      <c r="AG672" s="911"/>
      <c r="AH672" s="911"/>
      <c r="AI672" s="911"/>
      <c r="AJ672" s="911"/>
      <c r="AK672" s="1692"/>
      <c r="AL672" s="1692" t="b">
        <v>0</v>
      </c>
      <c r="AM672" s="1692" t="b">
        <v>0</v>
      </c>
      <c r="AN672" s="917"/>
      <c r="AO672" s="1715"/>
      <c r="AP672" s="911"/>
      <c r="AQ672" s="911"/>
      <c r="AR672" s="911"/>
      <c r="AS672" s="911"/>
      <c r="AT672" s="911"/>
      <c r="AU672" s="915"/>
      <c r="AV672" s="915"/>
      <c r="AW672" s="915"/>
    </row>
    <row r="673">
      <c r="A673" s="1709"/>
      <c r="B673" s="915"/>
      <c r="C673" s="915"/>
      <c r="D673" s="915"/>
      <c r="E673" s="911"/>
      <c r="F673" s="911"/>
      <c r="G673" s="666"/>
      <c r="H673" s="911"/>
      <c r="I673" s="911"/>
      <c r="J673" s="915"/>
      <c r="K673" s="911"/>
      <c r="L673" s="915"/>
      <c r="M673" s="911"/>
      <c r="N673" s="915"/>
      <c r="O673" s="915"/>
      <c r="P673" s="915"/>
      <c r="Q673" s="915"/>
      <c r="R673" s="915"/>
      <c r="S673" s="915"/>
      <c r="T673" s="915"/>
      <c r="U673" s="915"/>
      <c r="V673" s="915"/>
      <c r="W673" s="915"/>
      <c r="X673" s="915"/>
      <c r="Y673" s="911"/>
      <c r="Z673" s="911"/>
      <c r="AA673" s="915"/>
      <c r="AB673" s="915"/>
      <c r="AC673" s="915"/>
      <c r="AD673" s="915"/>
      <c r="AE673" s="174"/>
      <c r="AF673" s="911"/>
      <c r="AG673" s="911"/>
      <c r="AH673" s="911"/>
      <c r="AI673" s="911"/>
      <c r="AJ673" s="911"/>
      <c r="AK673" s="1692"/>
      <c r="AL673" s="1692" t="b">
        <v>0</v>
      </c>
      <c r="AM673" s="1692" t="b">
        <v>0</v>
      </c>
      <c r="AN673" s="917"/>
      <c r="AO673" s="1715"/>
      <c r="AP673" s="911"/>
      <c r="AQ673" s="911"/>
      <c r="AR673" s="911"/>
      <c r="AS673" s="911"/>
      <c r="AT673" s="911"/>
      <c r="AU673" s="915"/>
      <c r="AV673" s="915"/>
      <c r="AW673" s="915"/>
    </row>
    <row r="674">
      <c r="A674" s="1709"/>
      <c r="B674" s="915"/>
      <c r="C674" s="915"/>
      <c r="D674" s="915"/>
      <c r="E674" s="911"/>
      <c r="F674" s="911"/>
      <c r="G674" s="666"/>
      <c r="H674" s="911"/>
      <c r="I674" s="911"/>
      <c r="J674" s="915"/>
      <c r="K674" s="911"/>
      <c r="L674" s="915"/>
      <c r="M674" s="911"/>
      <c r="N674" s="915"/>
      <c r="O674" s="915"/>
      <c r="P674" s="915"/>
      <c r="Q674" s="915"/>
      <c r="R674" s="915"/>
      <c r="S674" s="915"/>
      <c r="T674" s="915"/>
      <c r="U674" s="915"/>
      <c r="V674" s="915"/>
      <c r="W674" s="915"/>
      <c r="X674" s="915"/>
      <c r="Y674" s="911"/>
      <c r="Z674" s="911"/>
      <c r="AA674" s="915"/>
      <c r="AB674" s="915"/>
      <c r="AC674" s="915"/>
      <c r="AD674" s="915"/>
      <c r="AE674" s="174"/>
      <c r="AF674" s="911"/>
      <c r="AG674" s="911"/>
      <c r="AH674" s="911"/>
      <c r="AI674" s="911"/>
      <c r="AJ674" s="911"/>
      <c r="AK674" s="1692"/>
      <c r="AL674" s="1692" t="b">
        <v>0</v>
      </c>
      <c r="AM674" s="1692" t="b">
        <v>0</v>
      </c>
      <c r="AN674" s="917"/>
      <c r="AO674" s="1715"/>
      <c r="AP674" s="911"/>
      <c r="AQ674" s="911"/>
      <c r="AR674" s="911"/>
      <c r="AS674" s="911"/>
      <c r="AT674" s="911"/>
      <c r="AU674" s="915"/>
      <c r="AV674" s="915"/>
      <c r="AW674" s="915"/>
    </row>
    <row r="675">
      <c r="A675" s="1709"/>
      <c r="B675" s="915"/>
      <c r="C675" s="915"/>
      <c r="D675" s="915"/>
      <c r="E675" s="911"/>
      <c r="F675" s="911"/>
      <c r="G675" s="666"/>
      <c r="H675" s="911"/>
      <c r="I675" s="911"/>
      <c r="J675" s="915"/>
      <c r="K675" s="911"/>
      <c r="L675" s="915"/>
      <c r="M675" s="911"/>
      <c r="N675" s="915"/>
      <c r="O675" s="915"/>
      <c r="P675" s="915"/>
      <c r="Q675" s="915"/>
      <c r="R675" s="915"/>
      <c r="S675" s="915"/>
      <c r="T675" s="915"/>
      <c r="U675" s="915"/>
      <c r="V675" s="915"/>
      <c r="W675" s="915"/>
      <c r="X675" s="915"/>
      <c r="Y675" s="911"/>
      <c r="Z675" s="911"/>
      <c r="AA675" s="915"/>
      <c r="AB675" s="915"/>
      <c r="AC675" s="915"/>
      <c r="AD675" s="915"/>
      <c r="AE675" s="174"/>
      <c r="AF675" s="911"/>
      <c r="AG675" s="911"/>
      <c r="AH675" s="911"/>
      <c r="AI675" s="911"/>
      <c r="AJ675" s="911"/>
      <c r="AK675" s="1692"/>
      <c r="AL675" s="1692" t="b">
        <v>0</v>
      </c>
      <c r="AM675" s="1692" t="b">
        <v>0</v>
      </c>
      <c r="AN675" s="917"/>
      <c r="AO675" s="1715"/>
      <c r="AP675" s="911"/>
      <c r="AQ675" s="911"/>
      <c r="AR675" s="911"/>
      <c r="AS675" s="911"/>
      <c r="AT675" s="911"/>
      <c r="AU675" s="915"/>
      <c r="AV675" s="915"/>
      <c r="AW675" s="915"/>
    </row>
    <row r="676">
      <c r="A676" s="1709"/>
      <c r="B676" s="915"/>
      <c r="C676" s="915"/>
      <c r="D676" s="915"/>
      <c r="E676" s="911"/>
      <c r="F676" s="911"/>
      <c r="G676" s="666"/>
      <c r="H676" s="911"/>
      <c r="I676" s="911"/>
      <c r="J676" s="915"/>
      <c r="K676" s="911"/>
      <c r="L676" s="915"/>
      <c r="M676" s="911"/>
      <c r="N676" s="915"/>
      <c r="O676" s="915"/>
      <c r="P676" s="915"/>
      <c r="Q676" s="915"/>
      <c r="R676" s="915"/>
      <c r="S676" s="915"/>
      <c r="T676" s="915"/>
      <c r="U676" s="915"/>
      <c r="V676" s="915"/>
      <c r="W676" s="915"/>
      <c r="X676" s="915"/>
      <c r="Y676" s="911"/>
      <c r="Z676" s="911"/>
      <c r="AA676" s="915"/>
      <c r="AB676" s="915"/>
      <c r="AC676" s="915"/>
      <c r="AD676" s="915"/>
      <c r="AE676" s="174"/>
      <c r="AF676" s="911"/>
      <c r="AG676" s="911"/>
      <c r="AH676" s="911"/>
      <c r="AI676" s="911"/>
      <c r="AJ676" s="911"/>
      <c r="AK676" s="1692"/>
      <c r="AL676" s="1692" t="b">
        <v>0</v>
      </c>
      <c r="AM676" s="1692" t="b">
        <v>0</v>
      </c>
      <c r="AN676" s="917"/>
      <c r="AO676" s="1715"/>
      <c r="AP676" s="911"/>
      <c r="AQ676" s="911"/>
      <c r="AR676" s="911"/>
      <c r="AS676" s="911"/>
      <c r="AT676" s="911"/>
      <c r="AU676" s="915"/>
      <c r="AV676" s="915"/>
      <c r="AW676" s="915"/>
    </row>
    <row r="677">
      <c r="A677" s="1709"/>
      <c r="B677" s="915"/>
      <c r="C677" s="915"/>
      <c r="D677" s="915"/>
      <c r="E677" s="911"/>
      <c r="F677" s="911"/>
      <c r="G677" s="666"/>
      <c r="H677" s="911"/>
      <c r="I677" s="911"/>
      <c r="J677" s="915"/>
      <c r="K677" s="911"/>
      <c r="L677" s="915"/>
      <c r="M677" s="911"/>
      <c r="N677" s="915"/>
      <c r="O677" s="915"/>
      <c r="P677" s="915"/>
      <c r="Q677" s="915"/>
      <c r="R677" s="915"/>
      <c r="S677" s="915"/>
      <c r="T677" s="915"/>
      <c r="U677" s="915"/>
      <c r="V677" s="915"/>
      <c r="W677" s="915"/>
      <c r="X677" s="915"/>
      <c r="Y677" s="911"/>
      <c r="Z677" s="911"/>
      <c r="AA677" s="915"/>
      <c r="AB677" s="915"/>
      <c r="AC677" s="915"/>
      <c r="AD677" s="915"/>
      <c r="AE677" s="174"/>
      <c r="AF677" s="911"/>
      <c r="AG677" s="911"/>
      <c r="AH677" s="911"/>
      <c r="AI677" s="911"/>
      <c r="AJ677" s="911"/>
      <c r="AK677" s="1692"/>
      <c r="AL677" s="1692" t="b">
        <v>0</v>
      </c>
      <c r="AM677" s="1692" t="b">
        <v>0</v>
      </c>
      <c r="AN677" s="917"/>
      <c r="AO677" s="1715"/>
      <c r="AP677" s="911"/>
      <c r="AQ677" s="911"/>
      <c r="AR677" s="911"/>
      <c r="AS677" s="911"/>
      <c r="AT677" s="911"/>
      <c r="AU677" s="915"/>
      <c r="AV677" s="915"/>
      <c r="AW677" s="915"/>
    </row>
    <row r="678">
      <c r="A678" s="1709"/>
      <c r="B678" s="915"/>
      <c r="C678" s="915"/>
      <c r="D678" s="915"/>
      <c r="E678" s="911"/>
      <c r="F678" s="911"/>
      <c r="G678" s="666"/>
      <c r="H678" s="911"/>
      <c r="I678" s="911"/>
      <c r="J678" s="915"/>
      <c r="K678" s="911"/>
      <c r="L678" s="915"/>
      <c r="M678" s="911"/>
      <c r="N678" s="915"/>
      <c r="O678" s="915"/>
      <c r="P678" s="915"/>
      <c r="Q678" s="915"/>
      <c r="R678" s="915"/>
      <c r="S678" s="915"/>
      <c r="T678" s="915"/>
      <c r="U678" s="915"/>
      <c r="V678" s="915"/>
      <c r="W678" s="915"/>
      <c r="X678" s="915"/>
      <c r="Y678" s="911"/>
      <c r="Z678" s="911"/>
      <c r="AA678" s="915"/>
      <c r="AB678" s="915"/>
      <c r="AC678" s="915"/>
      <c r="AD678" s="915"/>
      <c r="AE678" s="174"/>
      <c r="AF678" s="911"/>
      <c r="AG678" s="911"/>
      <c r="AH678" s="911"/>
      <c r="AI678" s="911"/>
      <c r="AJ678" s="911"/>
      <c r="AK678" s="915"/>
      <c r="AL678" s="915" t="b">
        <v>0</v>
      </c>
      <c r="AM678" s="915" t="b">
        <v>0</v>
      </c>
      <c r="AN678" s="917"/>
      <c r="AO678" s="1715"/>
      <c r="AP678" s="911"/>
      <c r="AQ678" s="911"/>
      <c r="AR678" s="911"/>
      <c r="AS678" s="911"/>
      <c r="AT678" s="911"/>
      <c r="AU678" s="915"/>
      <c r="AV678" s="915"/>
      <c r="AW678" s="915"/>
    </row>
    <row r="679">
      <c r="A679" s="1709"/>
      <c r="B679" s="915"/>
      <c r="C679" s="915"/>
      <c r="D679" s="915"/>
      <c r="E679" s="911"/>
      <c r="F679" s="911"/>
      <c r="G679" s="666"/>
      <c r="H679" s="911"/>
      <c r="I679" s="911"/>
      <c r="J679" s="915"/>
      <c r="K679" s="911"/>
      <c r="L679" s="915"/>
      <c r="M679" s="911"/>
      <c r="N679" s="915"/>
      <c r="O679" s="915"/>
      <c r="P679" s="915"/>
      <c r="Q679" s="915"/>
      <c r="R679" s="915"/>
      <c r="S679" s="915"/>
      <c r="T679" s="915"/>
      <c r="U679" s="915"/>
      <c r="V679" s="915"/>
      <c r="W679" s="915"/>
      <c r="X679" s="915"/>
      <c r="Y679" s="911"/>
      <c r="Z679" s="911"/>
      <c r="AA679" s="915"/>
      <c r="AB679" s="915"/>
      <c r="AC679" s="915"/>
      <c r="AD679" s="915"/>
      <c r="AE679" s="174"/>
      <c r="AF679" s="911"/>
      <c r="AG679" s="911"/>
      <c r="AH679" s="911"/>
      <c r="AI679" s="911"/>
      <c r="AJ679" s="911"/>
      <c r="AK679" s="915"/>
      <c r="AL679" s="915"/>
      <c r="AM679" s="915"/>
      <c r="AN679" s="917"/>
      <c r="AO679" s="1715"/>
      <c r="AP679" s="911"/>
      <c r="AQ679" s="911"/>
      <c r="AR679" s="911"/>
      <c r="AS679" s="911"/>
      <c r="AT679" s="911"/>
      <c r="AU679" s="915"/>
      <c r="AV679" s="915"/>
      <c r="AW679" s="915"/>
    </row>
    <row r="680">
      <c r="A680" s="1709"/>
      <c r="B680" s="915"/>
      <c r="C680" s="915"/>
      <c r="D680" s="915"/>
      <c r="E680" s="911"/>
      <c r="F680" s="911"/>
      <c r="G680" s="666"/>
      <c r="H680" s="911"/>
      <c r="I680" s="911"/>
      <c r="J680" s="915"/>
      <c r="K680" s="911"/>
      <c r="L680" s="915"/>
      <c r="M680" s="911"/>
      <c r="N680" s="915"/>
      <c r="O680" s="915"/>
      <c r="P680" s="915"/>
      <c r="Q680" s="915"/>
      <c r="R680" s="915"/>
      <c r="S680" s="915"/>
      <c r="T680" s="915"/>
      <c r="U680" s="915"/>
      <c r="V680" s="915"/>
      <c r="W680" s="915"/>
      <c r="X680" s="915"/>
      <c r="Y680" s="911"/>
      <c r="Z680" s="911"/>
      <c r="AA680" s="915"/>
      <c r="AB680" s="915"/>
      <c r="AC680" s="915"/>
      <c r="AD680" s="915"/>
      <c r="AE680" s="174"/>
      <c r="AF680" s="911"/>
      <c r="AG680" s="911"/>
      <c r="AH680" s="911"/>
      <c r="AI680" s="911"/>
      <c r="AJ680" s="911"/>
      <c r="AK680" s="915"/>
      <c r="AL680" s="915"/>
      <c r="AM680" s="915"/>
      <c r="AN680" s="917"/>
      <c r="AO680" s="1715"/>
      <c r="AP680" s="911"/>
      <c r="AQ680" s="911"/>
      <c r="AR680" s="911"/>
      <c r="AS680" s="911"/>
      <c r="AT680" s="911"/>
      <c r="AU680" s="915"/>
      <c r="AV680" s="915"/>
      <c r="AW680" s="915"/>
    </row>
    <row r="681">
      <c r="A681" s="1709"/>
      <c r="B681" s="915"/>
      <c r="C681" s="915"/>
      <c r="D681" s="915"/>
      <c r="E681" s="911"/>
      <c r="F681" s="911"/>
      <c r="G681" s="666"/>
      <c r="H681" s="911"/>
      <c r="I681" s="911"/>
      <c r="J681" s="915"/>
      <c r="K681" s="911"/>
      <c r="L681" s="915"/>
      <c r="M681" s="911"/>
      <c r="N681" s="915"/>
      <c r="O681" s="915"/>
      <c r="P681" s="915"/>
      <c r="Q681" s="915"/>
      <c r="R681" s="915"/>
      <c r="S681" s="915"/>
      <c r="T681" s="915"/>
      <c r="U681" s="915"/>
      <c r="V681" s="915"/>
      <c r="W681" s="915"/>
      <c r="X681" s="915"/>
      <c r="Y681" s="911"/>
      <c r="Z681" s="911"/>
      <c r="AA681" s="915"/>
      <c r="AB681" s="915"/>
      <c r="AC681" s="915"/>
      <c r="AD681" s="915"/>
      <c r="AE681" s="174"/>
      <c r="AF681" s="911"/>
      <c r="AG681" s="911"/>
      <c r="AH681" s="911"/>
      <c r="AI681" s="911"/>
      <c r="AJ681" s="911"/>
      <c r="AK681" s="915"/>
      <c r="AL681" s="915"/>
      <c r="AM681" s="915"/>
      <c r="AN681" s="917"/>
      <c r="AO681" s="1715"/>
      <c r="AP681" s="911"/>
      <c r="AQ681" s="911"/>
      <c r="AR681" s="911"/>
      <c r="AS681" s="911"/>
      <c r="AT681" s="911"/>
      <c r="AU681" s="915"/>
      <c r="AV681" s="915"/>
      <c r="AW681" s="915"/>
    </row>
    <row r="682">
      <c r="A682" s="1709"/>
      <c r="B682" s="915"/>
      <c r="C682" s="915"/>
      <c r="D682" s="915"/>
      <c r="E682" s="911"/>
      <c r="F682" s="911"/>
      <c r="G682" s="666"/>
      <c r="H682" s="911"/>
      <c r="I682" s="911"/>
      <c r="J682" s="915"/>
      <c r="K682" s="911"/>
      <c r="L682" s="915"/>
      <c r="M682" s="911"/>
      <c r="N682" s="915"/>
      <c r="O682" s="915"/>
      <c r="P682" s="915"/>
      <c r="Q682" s="915"/>
      <c r="R682" s="915"/>
      <c r="S682" s="915"/>
      <c r="T682" s="915"/>
      <c r="U682" s="915"/>
      <c r="V682" s="915"/>
      <c r="W682" s="915"/>
      <c r="X682" s="915"/>
      <c r="Y682" s="911"/>
      <c r="Z682" s="911"/>
      <c r="AA682" s="915"/>
      <c r="AB682" s="915"/>
      <c r="AC682" s="915"/>
      <c r="AD682" s="915"/>
      <c r="AE682" s="174"/>
      <c r="AF682" s="911"/>
      <c r="AG682" s="911"/>
      <c r="AH682" s="911"/>
      <c r="AI682" s="911"/>
      <c r="AJ682" s="911"/>
      <c r="AK682" s="915"/>
      <c r="AL682" s="915"/>
      <c r="AM682" s="915"/>
      <c r="AN682" s="917"/>
      <c r="AO682" s="1715"/>
      <c r="AP682" s="911"/>
      <c r="AQ682" s="911"/>
      <c r="AR682" s="911"/>
      <c r="AS682" s="911"/>
      <c r="AT682" s="911"/>
      <c r="AU682" s="915"/>
      <c r="AV682" s="915"/>
      <c r="AW682" s="915"/>
    </row>
    <row r="683">
      <c r="A683" s="1709"/>
      <c r="B683" s="915"/>
      <c r="C683" s="915"/>
      <c r="D683" s="915"/>
      <c r="E683" s="911"/>
      <c r="F683" s="911"/>
      <c r="G683" s="666"/>
      <c r="H683" s="911"/>
      <c r="I683" s="911"/>
      <c r="J683" s="915"/>
      <c r="K683" s="911"/>
      <c r="L683" s="915"/>
      <c r="M683" s="911"/>
      <c r="N683" s="915"/>
      <c r="O683" s="915"/>
      <c r="P683" s="915"/>
      <c r="Q683" s="915"/>
      <c r="R683" s="915"/>
      <c r="S683" s="915"/>
      <c r="T683" s="915"/>
      <c r="U683" s="915"/>
      <c r="V683" s="915"/>
      <c r="W683" s="915"/>
      <c r="X683" s="915"/>
      <c r="Y683" s="911"/>
      <c r="Z683" s="911"/>
      <c r="AA683" s="915"/>
      <c r="AB683" s="915"/>
      <c r="AC683" s="915"/>
      <c r="AD683" s="915"/>
      <c r="AE683" s="174"/>
      <c r="AF683" s="911"/>
      <c r="AG683" s="911"/>
      <c r="AH683" s="911"/>
      <c r="AI683" s="911"/>
      <c r="AJ683" s="911"/>
      <c r="AK683" s="915"/>
      <c r="AL683" s="915"/>
      <c r="AM683" s="915"/>
      <c r="AN683" s="917"/>
      <c r="AO683" s="1715"/>
      <c r="AP683" s="911"/>
      <c r="AQ683" s="911"/>
      <c r="AR683" s="911"/>
      <c r="AS683" s="911"/>
      <c r="AT683" s="911"/>
      <c r="AU683" s="915"/>
      <c r="AV683" s="915"/>
      <c r="AW683" s="915"/>
    </row>
    <row r="684">
      <c r="A684" s="1709"/>
      <c r="B684" s="915"/>
      <c r="C684" s="915"/>
      <c r="D684" s="915"/>
      <c r="E684" s="911"/>
      <c r="F684" s="911"/>
      <c r="G684" s="666"/>
      <c r="H684" s="911"/>
      <c r="I684" s="911"/>
      <c r="J684" s="915"/>
      <c r="K684" s="911"/>
      <c r="L684" s="915"/>
      <c r="M684" s="911"/>
      <c r="N684" s="915"/>
      <c r="O684" s="915"/>
      <c r="P684" s="915"/>
      <c r="Q684" s="915"/>
      <c r="R684" s="915"/>
      <c r="S684" s="915"/>
      <c r="T684" s="915"/>
      <c r="U684" s="915"/>
      <c r="V684" s="915"/>
      <c r="W684" s="915"/>
      <c r="X684" s="915"/>
      <c r="Y684" s="911"/>
      <c r="Z684" s="911"/>
      <c r="AA684" s="915"/>
      <c r="AB684" s="915"/>
      <c r="AC684" s="915"/>
      <c r="AD684" s="915"/>
      <c r="AE684" s="174"/>
      <c r="AF684" s="911"/>
      <c r="AG684" s="911"/>
      <c r="AH684" s="911"/>
      <c r="AI684" s="911"/>
      <c r="AJ684" s="911"/>
      <c r="AK684" s="915"/>
      <c r="AL684" s="915"/>
      <c r="AM684" s="915"/>
      <c r="AN684" s="917"/>
      <c r="AO684" s="1715"/>
      <c r="AP684" s="911"/>
      <c r="AQ684" s="911"/>
      <c r="AR684" s="911"/>
      <c r="AS684" s="911"/>
      <c r="AT684" s="911"/>
      <c r="AU684" s="915"/>
      <c r="AV684" s="915"/>
      <c r="AW684" s="915"/>
    </row>
    <row r="685">
      <c r="A685" s="1709"/>
      <c r="B685" s="915"/>
      <c r="C685" s="915"/>
      <c r="D685" s="915"/>
      <c r="E685" s="911"/>
      <c r="F685" s="911"/>
      <c r="G685" s="666"/>
      <c r="H685" s="911"/>
      <c r="I685" s="911"/>
      <c r="J685" s="915"/>
      <c r="K685" s="911"/>
      <c r="L685" s="915"/>
      <c r="M685" s="911"/>
      <c r="N685" s="915"/>
      <c r="O685" s="915"/>
      <c r="P685" s="915"/>
      <c r="Q685" s="915"/>
      <c r="R685" s="915"/>
      <c r="S685" s="915"/>
      <c r="T685" s="915"/>
      <c r="U685" s="915"/>
      <c r="V685" s="915"/>
      <c r="W685" s="915"/>
      <c r="X685" s="915"/>
      <c r="Y685" s="911"/>
      <c r="Z685" s="911"/>
      <c r="AA685" s="915"/>
      <c r="AB685" s="915"/>
      <c r="AC685" s="915"/>
      <c r="AD685" s="915"/>
      <c r="AE685" s="174"/>
      <c r="AF685" s="911"/>
      <c r="AG685" s="911"/>
      <c r="AH685" s="911"/>
      <c r="AI685" s="911"/>
      <c r="AJ685" s="911"/>
      <c r="AK685" s="915"/>
      <c r="AL685" s="915"/>
      <c r="AM685" s="915"/>
      <c r="AN685" s="917"/>
      <c r="AO685" s="1715"/>
      <c r="AP685" s="911"/>
      <c r="AQ685" s="911"/>
      <c r="AR685" s="911"/>
      <c r="AS685" s="911"/>
      <c r="AT685" s="911"/>
      <c r="AU685" s="915"/>
      <c r="AV685" s="915"/>
      <c r="AW685" s="915"/>
    </row>
    <row r="686">
      <c r="A686" s="1709"/>
      <c r="B686" s="915"/>
      <c r="C686" s="915"/>
      <c r="D686" s="915"/>
      <c r="E686" s="911"/>
      <c r="F686" s="911"/>
      <c r="G686" s="666"/>
      <c r="H686" s="911"/>
      <c r="I686" s="911"/>
      <c r="J686" s="915"/>
      <c r="K686" s="911"/>
      <c r="L686" s="915"/>
      <c r="M686" s="911"/>
      <c r="N686" s="915"/>
      <c r="O686" s="915"/>
      <c r="P686" s="915"/>
      <c r="Q686" s="915"/>
      <c r="R686" s="915"/>
      <c r="S686" s="915"/>
      <c r="T686" s="915"/>
      <c r="U686" s="915"/>
      <c r="V686" s="915"/>
      <c r="W686" s="915"/>
      <c r="X686" s="915"/>
      <c r="Y686" s="911"/>
      <c r="Z686" s="911"/>
      <c r="AA686" s="915"/>
      <c r="AB686" s="915"/>
      <c r="AC686" s="915"/>
      <c r="AD686" s="915"/>
      <c r="AE686" s="174"/>
      <c r="AF686" s="911"/>
      <c r="AG686" s="911"/>
      <c r="AH686" s="911"/>
      <c r="AI686" s="911"/>
      <c r="AJ686" s="911"/>
      <c r="AK686" s="915"/>
      <c r="AL686" s="915"/>
      <c r="AM686" s="915"/>
      <c r="AN686" s="917"/>
      <c r="AO686" s="1715"/>
      <c r="AP686" s="911"/>
      <c r="AQ686" s="911"/>
      <c r="AR686" s="911"/>
      <c r="AS686" s="911"/>
      <c r="AT686" s="911"/>
      <c r="AU686" s="915"/>
      <c r="AV686" s="915"/>
      <c r="AW686" s="915"/>
    </row>
    <row r="687">
      <c r="A687" s="1709"/>
      <c r="B687" s="915"/>
      <c r="C687" s="915"/>
      <c r="D687" s="915"/>
      <c r="E687" s="911"/>
      <c r="F687" s="911"/>
      <c r="G687" s="666"/>
      <c r="H687" s="911"/>
      <c r="I687" s="911"/>
      <c r="J687" s="915"/>
      <c r="K687" s="911"/>
      <c r="L687" s="915"/>
      <c r="M687" s="911"/>
      <c r="N687" s="915"/>
      <c r="O687" s="915"/>
      <c r="P687" s="915"/>
      <c r="Q687" s="915"/>
      <c r="R687" s="915"/>
      <c r="S687" s="915"/>
      <c r="T687" s="915"/>
      <c r="U687" s="915"/>
      <c r="V687" s="915"/>
      <c r="W687" s="915"/>
      <c r="X687" s="915"/>
      <c r="Y687" s="911"/>
      <c r="Z687" s="911"/>
      <c r="AA687" s="915"/>
      <c r="AB687" s="915"/>
      <c r="AC687" s="915"/>
      <c r="AD687" s="915"/>
      <c r="AE687" s="174"/>
      <c r="AF687" s="911"/>
      <c r="AG687" s="911"/>
      <c r="AH687" s="911"/>
      <c r="AI687" s="911"/>
      <c r="AJ687" s="911"/>
      <c r="AK687" s="915"/>
      <c r="AL687" s="915"/>
      <c r="AM687" s="915"/>
      <c r="AN687" s="917"/>
      <c r="AO687" s="1715"/>
      <c r="AP687" s="911"/>
      <c r="AQ687" s="911"/>
      <c r="AR687" s="911"/>
      <c r="AS687" s="911"/>
      <c r="AT687" s="911"/>
      <c r="AU687" s="915"/>
      <c r="AV687" s="915"/>
      <c r="AW687" s="915"/>
    </row>
    <row r="688">
      <c r="A688" s="1709"/>
      <c r="B688" s="915"/>
      <c r="C688" s="915"/>
      <c r="D688" s="915"/>
      <c r="E688" s="911"/>
      <c r="F688" s="911"/>
      <c r="G688" s="666"/>
      <c r="H688" s="911"/>
      <c r="I688" s="911"/>
      <c r="J688" s="915"/>
      <c r="K688" s="911"/>
      <c r="L688" s="915"/>
      <c r="M688" s="911"/>
      <c r="N688" s="915"/>
      <c r="O688" s="915"/>
      <c r="P688" s="915"/>
      <c r="Q688" s="915"/>
      <c r="R688" s="915"/>
      <c r="S688" s="915"/>
      <c r="T688" s="915"/>
      <c r="U688" s="915"/>
      <c r="V688" s="915"/>
      <c r="W688" s="915"/>
      <c r="X688" s="915"/>
      <c r="Y688" s="911"/>
      <c r="Z688" s="911"/>
      <c r="AA688" s="915"/>
      <c r="AB688" s="915"/>
      <c r="AC688" s="915"/>
      <c r="AD688" s="915"/>
      <c r="AE688" s="174"/>
      <c r="AF688" s="911"/>
      <c r="AG688" s="911"/>
      <c r="AH688" s="911"/>
      <c r="AI688" s="911"/>
      <c r="AJ688" s="911"/>
      <c r="AK688" s="915"/>
      <c r="AL688" s="915"/>
      <c r="AM688" s="915"/>
      <c r="AN688" s="917"/>
      <c r="AO688" s="1715"/>
      <c r="AP688" s="911"/>
      <c r="AQ688" s="911"/>
      <c r="AR688" s="911"/>
      <c r="AS688" s="911"/>
      <c r="AT688" s="911"/>
      <c r="AU688" s="915"/>
      <c r="AV688" s="915"/>
      <c r="AW688" s="915"/>
    </row>
    <row r="689">
      <c r="A689" s="1709"/>
      <c r="B689" s="915"/>
      <c r="C689" s="915"/>
      <c r="D689" s="915"/>
      <c r="E689" s="911"/>
      <c r="F689" s="911"/>
      <c r="G689" s="666"/>
      <c r="H689" s="911"/>
      <c r="I689" s="911"/>
      <c r="J689" s="915"/>
      <c r="K689" s="911"/>
      <c r="L689" s="915"/>
      <c r="M689" s="911"/>
      <c r="N689" s="915"/>
      <c r="O689" s="915"/>
      <c r="P689" s="915"/>
      <c r="Q689" s="915"/>
      <c r="R689" s="915"/>
      <c r="S689" s="915"/>
      <c r="T689" s="915"/>
      <c r="U689" s="915"/>
      <c r="V689" s="915"/>
      <c r="W689" s="915"/>
      <c r="X689" s="915"/>
      <c r="Y689" s="911"/>
      <c r="Z689" s="911"/>
      <c r="AA689" s="915"/>
      <c r="AB689" s="915"/>
      <c r="AC689" s="915"/>
      <c r="AD689" s="915"/>
      <c r="AE689" s="174"/>
      <c r="AF689" s="911"/>
      <c r="AG689" s="911"/>
      <c r="AH689" s="911"/>
      <c r="AI689" s="911"/>
      <c r="AJ689" s="911"/>
      <c r="AK689" s="915"/>
      <c r="AL689" s="915"/>
      <c r="AM689" s="915"/>
      <c r="AN689" s="917"/>
      <c r="AO689" s="1715"/>
      <c r="AP689" s="911"/>
      <c r="AQ689" s="911"/>
      <c r="AR689" s="911"/>
      <c r="AS689" s="911"/>
      <c r="AT689" s="911"/>
      <c r="AU689" s="915"/>
      <c r="AV689" s="915"/>
      <c r="AW689" s="915"/>
    </row>
    <row r="690">
      <c r="A690" s="1709"/>
      <c r="B690" s="915"/>
      <c r="C690" s="915"/>
      <c r="D690" s="915"/>
      <c r="E690" s="911"/>
      <c r="F690" s="911"/>
      <c r="G690" s="666"/>
      <c r="H690" s="911"/>
      <c r="I690" s="911"/>
      <c r="J690" s="915"/>
      <c r="K690" s="911"/>
      <c r="L690" s="915"/>
      <c r="M690" s="911"/>
      <c r="N690" s="915"/>
      <c r="O690" s="915"/>
      <c r="P690" s="915"/>
      <c r="Q690" s="915"/>
      <c r="R690" s="915"/>
      <c r="S690" s="915"/>
      <c r="T690" s="915"/>
      <c r="U690" s="915"/>
      <c r="V690" s="915"/>
      <c r="W690" s="915"/>
      <c r="X690" s="915"/>
      <c r="Y690" s="911"/>
      <c r="Z690" s="911"/>
      <c r="AA690" s="915"/>
      <c r="AB690" s="915"/>
      <c r="AC690" s="915"/>
      <c r="AD690" s="915"/>
      <c r="AE690" s="174"/>
      <c r="AF690" s="911"/>
      <c r="AG690" s="911"/>
      <c r="AH690" s="911"/>
      <c r="AI690" s="911"/>
      <c r="AJ690" s="911"/>
      <c r="AK690" s="915"/>
      <c r="AL690" s="915"/>
      <c r="AM690" s="915"/>
      <c r="AN690" s="917"/>
      <c r="AO690" s="1715"/>
      <c r="AP690" s="911"/>
      <c r="AQ690" s="911"/>
      <c r="AR690" s="911"/>
      <c r="AS690" s="911"/>
      <c r="AT690" s="911"/>
      <c r="AU690" s="915"/>
      <c r="AV690" s="915"/>
      <c r="AW690" s="915"/>
    </row>
    <row r="691">
      <c r="A691" s="1709"/>
      <c r="B691" s="915"/>
      <c r="C691" s="915"/>
      <c r="D691" s="915"/>
      <c r="E691" s="911"/>
      <c r="F691" s="911"/>
      <c r="G691" s="666"/>
      <c r="H691" s="911"/>
      <c r="I691" s="911"/>
      <c r="J691" s="915"/>
      <c r="K691" s="911"/>
      <c r="L691" s="915"/>
      <c r="M691" s="911"/>
      <c r="N691" s="915"/>
      <c r="O691" s="915"/>
      <c r="P691" s="915"/>
      <c r="Q691" s="915"/>
      <c r="R691" s="915"/>
      <c r="S691" s="915"/>
      <c r="T691" s="915"/>
      <c r="U691" s="915"/>
      <c r="V691" s="915"/>
      <c r="W691" s="915"/>
      <c r="X691" s="915"/>
      <c r="Y691" s="911"/>
      <c r="Z691" s="911"/>
      <c r="AA691" s="915"/>
      <c r="AB691" s="915"/>
      <c r="AC691" s="915"/>
      <c r="AD691" s="915"/>
      <c r="AE691" s="174"/>
      <c r="AF691" s="911"/>
      <c r="AG691" s="911"/>
      <c r="AH691" s="911"/>
      <c r="AI691" s="911"/>
      <c r="AJ691" s="911"/>
      <c r="AK691" s="915"/>
      <c r="AL691" s="915"/>
      <c r="AM691" s="915"/>
      <c r="AN691" s="917"/>
      <c r="AO691" s="1715"/>
      <c r="AP691" s="911"/>
      <c r="AQ691" s="911"/>
      <c r="AR691" s="911"/>
      <c r="AS691" s="911"/>
      <c r="AT691" s="911"/>
      <c r="AU691" s="915"/>
      <c r="AV691" s="915"/>
      <c r="AW691" s="915"/>
    </row>
    <row r="692">
      <c r="A692" s="1709"/>
      <c r="B692" s="915"/>
      <c r="C692" s="915"/>
      <c r="D692" s="915"/>
      <c r="E692" s="911"/>
      <c r="F692" s="911"/>
      <c r="G692" s="666"/>
      <c r="H692" s="911"/>
      <c r="I692" s="911"/>
      <c r="J692" s="915"/>
      <c r="K692" s="911"/>
      <c r="L692" s="915"/>
      <c r="M692" s="911"/>
      <c r="N692" s="915"/>
      <c r="O692" s="915"/>
      <c r="P692" s="915"/>
      <c r="Q692" s="915"/>
      <c r="R692" s="915"/>
      <c r="S692" s="915"/>
      <c r="T692" s="915"/>
      <c r="U692" s="915"/>
      <c r="V692" s="915"/>
      <c r="W692" s="915"/>
      <c r="X692" s="915"/>
      <c r="Y692" s="911"/>
      <c r="Z692" s="911"/>
      <c r="AA692" s="915"/>
      <c r="AB692" s="915"/>
      <c r="AC692" s="915"/>
      <c r="AD692" s="915"/>
      <c r="AE692" s="174"/>
      <c r="AF692" s="911"/>
      <c r="AG692" s="911"/>
      <c r="AH692" s="911"/>
      <c r="AI692" s="911"/>
      <c r="AJ692" s="911"/>
      <c r="AK692" s="915"/>
      <c r="AL692" s="915"/>
      <c r="AM692" s="915"/>
      <c r="AN692" s="917"/>
      <c r="AO692" s="1715"/>
      <c r="AP692" s="911"/>
      <c r="AQ692" s="911"/>
      <c r="AR692" s="911"/>
      <c r="AS692" s="911"/>
      <c r="AT692" s="911"/>
      <c r="AU692" s="915"/>
      <c r="AV692" s="915"/>
      <c r="AW692" s="915"/>
    </row>
    <row r="693">
      <c r="A693" s="1709"/>
      <c r="B693" s="915"/>
      <c r="C693" s="915"/>
      <c r="D693" s="915"/>
      <c r="E693" s="911"/>
      <c r="F693" s="911"/>
      <c r="G693" s="666"/>
      <c r="H693" s="911"/>
      <c r="I693" s="911"/>
      <c r="J693" s="915"/>
      <c r="K693" s="911"/>
      <c r="L693" s="915"/>
      <c r="M693" s="911"/>
      <c r="N693" s="915"/>
      <c r="O693" s="915"/>
      <c r="P693" s="915"/>
      <c r="Q693" s="915"/>
      <c r="R693" s="915"/>
      <c r="S693" s="915"/>
      <c r="T693" s="915"/>
      <c r="U693" s="915"/>
      <c r="V693" s="915"/>
      <c r="W693" s="915"/>
      <c r="X693" s="915"/>
      <c r="Y693" s="911"/>
      <c r="Z693" s="911"/>
      <c r="AA693" s="915"/>
      <c r="AB693" s="915"/>
      <c r="AC693" s="915"/>
      <c r="AD693" s="915"/>
      <c r="AE693" s="174"/>
      <c r="AF693" s="911"/>
      <c r="AG693" s="911"/>
      <c r="AH693" s="911"/>
      <c r="AI693" s="911"/>
      <c r="AJ693" s="911"/>
      <c r="AK693" s="915"/>
      <c r="AL693" s="915"/>
      <c r="AM693" s="915"/>
      <c r="AN693" s="917"/>
      <c r="AO693" s="1715"/>
      <c r="AP693" s="911"/>
      <c r="AQ693" s="911"/>
      <c r="AR693" s="911"/>
      <c r="AS693" s="911"/>
      <c r="AT693" s="911"/>
      <c r="AU693" s="915"/>
      <c r="AV693" s="915"/>
      <c r="AW693" s="915"/>
    </row>
    <row r="694">
      <c r="A694" s="1709"/>
      <c r="B694" s="915"/>
      <c r="C694" s="915"/>
      <c r="D694" s="915"/>
      <c r="E694" s="911"/>
      <c r="F694" s="911"/>
      <c r="G694" s="666"/>
      <c r="H694" s="911"/>
      <c r="I694" s="911"/>
      <c r="J694" s="915"/>
      <c r="K694" s="911"/>
      <c r="L694" s="915"/>
      <c r="M694" s="911"/>
      <c r="N694" s="915"/>
      <c r="O694" s="915"/>
      <c r="P694" s="915"/>
      <c r="Q694" s="915"/>
      <c r="R694" s="915"/>
      <c r="S694" s="915"/>
      <c r="T694" s="915"/>
      <c r="U694" s="915"/>
      <c r="V694" s="915"/>
      <c r="W694" s="915"/>
      <c r="X694" s="915"/>
      <c r="Y694" s="911"/>
      <c r="Z694" s="911"/>
      <c r="AA694" s="915"/>
      <c r="AB694" s="915"/>
      <c r="AC694" s="915"/>
      <c r="AD694" s="915"/>
      <c r="AE694" s="174"/>
      <c r="AF694" s="911"/>
      <c r="AG694" s="911"/>
      <c r="AH694" s="911"/>
      <c r="AI694" s="911"/>
      <c r="AJ694" s="911"/>
      <c r="AK694" s="915"/>
      <c r="AL694" s="915"/>
      <c r="AM694" s="915"/>
      <c r="AN694" s="917"/>
      <c r="AO694" s="1715"/>
      <c r="AP694" s="911"/>
      <c r="AQ694" s="911"/>
      <c r="AR694" s="911"/>
      <c r="AS694" s="911"/>
      <c r="AT694" s="911"/>
      <c r="AU694" s="915"/>
      <c r="AV694" s="915"/>
      <c r="AW694" s="915"/>
    </row>
    <row r="695">
      <c r="A695" s="1709"/>
      <c r="B695" s="915"/>
      <c r="C695" s="915"/>
      <c r="D695" s="915"/>
      <c r="E695" s="911"/>
      <c r="F695" s="911"/>
      <c r="G695" s="666"/>
      <c r="H695" s="911"/>
      <c r="I695" s="911"/>
      <c r="J695" s="915"/>
      <c r="K695" s="911"/>
      <c r="L695" s="915"/>
      <c r="M695" s="911"/>
      <c r="N695" s="915"/>
      <c r="O695" s="915"/>
      <c r="P695" s="915"/>
      <c r="Q695" s="915"/>
      <c r="R695" s="915"/>
      <c r="S695" s="915"/>
      <c r="T695" s="915"/>
      <c r="U695" s="915"/>
      <c r="V695" s="915"/>
      <c r="W695" s="915"/>
      <c r="X695" s="915"/>
      <c r="Y695" s="911"/>
      <c r="Z695" s="911"/>
      <c r="AA695" s="915"/>
      <c r="AB695" s="915"/>
      <c r="AC695" s="915"/>
      <c r="AD695" s="915"/>
      <c r="AE695" s="174"/>
      <c r="AF695" s="911"/>
      <c r="AG695" s="911"/>
      <c r="AH695" s="911"/>
      <c r="AI695" s="911"/>
      <c r="AJ695" s="911"/>
      <c r="AK695" s="915"/>
      <c r="AL695" s="915"/>
      <c r="AM695" s="915"/>
      <c r="AN695" s="917"/>
      <c r="AO695" s="1715"/>
      <c r="AP695" s="911"/>
      <c r="AQ695" s="911"/>
      <c r="AR695" s="911"/>
      <c r="AS695" s="911"/>
      <c r="AT695" s="911"/>
      <c r="AU695" s="915"/>
      <c r="AV695" s="915"/>
      <c r="AW695" s="915"/>
    </row>
    <row r="696">
      <c r="A696" s="1709"/>
      <c r="B696" s="915"/>
      <c r="C696" s="915"/>
      <c r="D696" s="915"/>
      <c r="E696" s="911"/>
      <c r="F696" s="911"/>
      <c r="G696" s="666"/>
      <c r="H696" s="911"/>
      <c r="I696" s="911"/>
      <c r="J696" s="915"/>
      <c r="K696" s="911"/>
      <c r="L696" s="915"/>
      <c r="M696" s="911"/>
      <c r="N696" s="915"/>
      <c r="O696" s="915"/>
      <c r="P696" s="915"/>
      <c r="Q696" s="915"/>
      <c r="R696" s="915"/>
      <c r="S696" s="915"/>
      <c r="T696" s="915"/>
      <c r="U696" s="915"/>
      <c r="V696" s="915"/>
      <c r="W696" s="915"/>
      <c r="X696" s="915"/>
      <c r="Y696" s="911"/>
      <c r="Z696" s="911"/>
      <c r="AA696" s="915"/>
      <c r="AB696" s="915"/>
      <c r="AC696" s="915"/>
      <c r="AD696" s="915"/>
      <c r="AE696" s="174"/>
      <c r="AF696" s="911"/>
      <c r="AG696" s="911"/>
      <c r="AH696" s="911"/>
      <c r="AI696" s="911"/>
      <c r="AJ696" s="911"/>
      <c r="AK696" s="915"/>
      <c r="AL696" s="915"/>
      <c r="AM696" s="915"/>
      <c r="AN696" s="917"/>
      <c r="AO696" s="1715"/>
      <c r="AP696" s="911"/>
      <c r="AQ696" s="911"/>
      <c r="AR696" s="911"/>
      <c r="AS696" s="911"/>
      <c r="AT696" s="911"/>
      <c r="AU696" s="915"/>
      <c r="AV696" s="915"/>
      <c r="AW696" s="915"/>
    </row>
    <row r="697">
      <c r="A697" s="1709"/>
      <c r="B697" s="915"/>
      <c r="C697" s="915"/>
      <c r="D697" s="915"/>
      <c r="E697" s="911"/>
      <c r="F697" s="911"/>
      <c r="G697" s="666"/>
      <c r="H697" s="911"/>
      <c r="I697" s="911"/>
      <c r="J697" s="915"/>
      <c r="K697" s="911"/>
      <c r="L697" s="915"/>
      <c r="M697" s="911"/>
      <c r="N697" s="915"/>
      <c r="O697" s="915"/>
      <c r="P697" s="915"/>
      <c r="Q697" s="915"/>
      <c r="R697" s="915"/>
      <c r="S697" s="915"/>
      <c r="T697" s="915"/>
      <c r="U697" s="915"/>
      <c r="V697" s="915"/>
      <c r="W697" s="915"/>
      <c r="X697" s="915"/>
      <c r="Y697" s="911"/>
      <c r="Z697" s="911"/>
      <c r="AA697" s="915"/>
      <c r="AB697" s="915"/>
      <c r="AC697" s="915"/>
      <c r="AD697" s="915"/>
      <c r="AE697" s="174"/>
      <c r="AF697" s="911"/>
      <c r="AG697" s="911"/>
      <c r="AH697" s="911"/>
      <c r="AI697" s="911"/>
      <c r="AJ697" s="911"/>
      <c r="AK697" s="915"/>
      <c r="AL697" s="915"/>
      <c r="AM697" s="915"/>
      <c r="AN697" s="917"/>
      <c r="AO697" s="1715"/>
      <c r="AP697" s="911"/>
      <c r="AQ697" s="911"/>
      <c r="AR697" s="911"/>
      <c r="AS697" s="911"/>
      <c r="AT697" s="911"/>
      <c r="AU697" s="915"/>
      <c r="AV697" s="915"/>
      <c r="AW697" s="915"/>
    </row>
    <row r="698">
      <c r="A698" s="1709"/>
      <c r="B698" s="915"/>
      <c r="C698" s="915"/>
      <c r="D698" s="915"/>
      <c r="E698" s="911"/>
      <c r="F698" s="911"/>
      <c r="G698" s="666"/>
      <c r="H698" s="911"/>
      <c r="I698" s="911"/>
      <c r="J698" s="915"/>
      <c r="K698" s="911"/>
      <c r="L698" s="915"/>
      <c r="M698" s="911"/>
      <c r="N698" s="915"/>
      <c r="O698" s="915"/>
      <c r="P698" s="915"/>
      <c r="Q698" s="915"/>
      <c r="R698" s="915"/>
      <c r="S698" s="915"/>
      <c r="T698" s="915"/>
      <c r="U698" s="915"/>
      <c r="V698" s="915"/>
      <c r="W698" s="915"/>
      <c r="X698" s="915"/>
      <c r="Y698" s="911"/>
      <c r="Z698" s="911"/>
      <c r="AA698" s="915"/>
      <c r="AB698" s="915"/>
      <c r="AC698" s="915"/>
      <c r="AD698" s="915"/>
      <c r="AE698" s="174"/>
      <c r="AF698" s="911"/>
      <c r="AG698" s="911"/>
      <c r="AH698" s="911"/>
      <c r="AI698" s="911"/>
      <c r="AJ698" s="911"/>
      <c r="AK698" s="915"/>
      <c r="AL698" s="915"/>
      <c r="AM698" s="915"/>
      <c r="AN698" s="917"/>
      <c r="AO698" s="1715"/>
      <c r="AP698" s="911"/>
      <c r="AQ698" s="911"/>
      <c r="AR698" s="911"/>
      <c r="AS698" s="911"/>
      <c r="AT698" s="911"/>
      <c r="AU698" s="915"/>
      <c r="AV698" s="915"/>
      <c r="AW698" s="915"/>
    </row>
    <row r="699">
      <c r="A699" s="1709"/>
      <c r="B699" s="915"/>
      <c r="C699" s="915"/>
      <c r="D699" s="915"/>
      <c r="E699" s="911"/>
      <c r="F699" s="911"/>
      <c r="G699" s="666"/>
      <c r="H699" s="911"/>
      <c r="I699" s="911"/>
      <c r="J699" s="915"/>
      <c r="K699" s="911"/>
      <c r="L699" s="915"/>
      <c r="M699" s="911"/>
      <c r="N699" s="915"/>
      <c r="O699" s="915"/>
      <c r="P699" s="915"/>
      <c r="Q699" s="915"/>
      <c r="R699" s="915"/>
      <c r="S699" s="915"/>
      <c r="T699" s="915"/>
      <c r="U699" s="915"/>
      <c r="V699" s="915"/>
      <c r="W699" s="915"/>
      <c r="X699" s="915"/>
      <c r="Y699" s="911"/>
      <c r="Z699" s="911"/>
      <c r="AA699" s="915"/>
      <c r="AB699" s="915"/>
      <c r="AC699" s="915"/>
      <c r="AD699" s="915"/>
      <c r="AE699" s="174"/>
      <c r="AF699" s="911"/>
      <c r="AG699" s="911"/>
      <c r="AH699" s="911"/>
      <c r="AI699" s="911"/>
      <c r="AJ699" s="911"/>
      <c r="AK699" s="915"/>
      <c r="AL699" s="915"/>
      <c r="AM699" s="915"/>
      <c r="AN699" s="917"/>
      <c r="AO699" s="1715"/>
      <c r="AP699" s="911"/>
      <c r="AQ699" s="911"/>
      <c r="AR699" s="911"/>
      <c r="AS699" s="911"/>
      <c r="AT699" s="911"/>
      <c r="AU699" s="915"/>
      <c r="AV699" s="915"/>
      <c r="AW699" s="915"/>
    </row>
    <row r="700">
      <c r="A700" s="1709"/>
      <c r="B700" s="915"/>
      <c r="C700" s="915"/>
      <c r="D700" s="915"/>
      <c r="E700" s="911"/>
      <c r="F700" s="911"/>
      <c r="G700" s="666"/>
      <c r="H700" s="911"/>
      <c r="I700" s="911"/>
      <c r="J700" s="915"/>
      <c r="K700" s="911"/>
      <c r="L700" s="915"/>
      <c r="M700" s="911"/>
      <c r="N700" s="915"/>
      <c r="O700" s="915"/>
      <c r="P700" s="915"/>
      <c r="Q700" s="915"/>
      <c r="R700" s="915"/>
      <c r="S700" s="915"/>
      <c r="T700" s="915"/>
      <c r="U700" s="915"/>
      <c r="V700" s="915"/>
      <c r="W700" s="915"/>
      <c r="X700" s="915"/>
      <c r="Y700" s="911"/>
      <c r="Z700" s="911"/>
      <c r="AA700" s="915"/>
      <c r="AB700" s="915"/>
      <c r="AC700" s="915"/>
      <c r="AD700" s="915"/>
      <c r="AE700" s="174"/>
      <c r="AF700" s="911"/>
      <c r="AG700" s="911"/>
      <c r="AH700" s="911"/>
      <c r="AI700" s="911"/>
      <c r="AJ700" s="911"/>
      <c r="AK700" s="915"/>
      <c r="AL700" s="915"/>
      <c r="AM700" s="915"/>
      <c r="AN700" s="917"/>
      <c r="AO700" s="1715"/>
      <c r="AP700" s="911"/>
      <c r="AQ700" s="911"/>
      <c r="AR700" s="911"/>
      <c r="AS700" s="911"/>
      <c r="AT700" s="911"/>
      <c r="AU700" s="915"/>
      <c r="AV700" s="915"/>
      <c r="AW700" s="915"/>
    </row>
    <row r="701">
      <c r="A701" s="1709"/>
      <c r="B701" s="915"/>
      <c r="C701" s="915"/>
      <c r="D701" s="915"/>
      <c r="E701" s="911"/>
      <c r="F701" s="911"/>
      <c r="G701" s="666"/>
      <c r="H701" s="911"/>
      <c r="I701" s="911"/>
      <c r="J701" s="915"/>
      <c r="K701" s="911"/>
      <c r="L701" s="915"/>
      <c r="M701" s="911"/>
      <c r="N701" s="915"/>
      <c r="O701" s="915"/>
      <c r="P701" s="915"/>
      <c r="Q701" s="915"/>
      <c r="R701" s="915"/>
      <c r="S701" s="915"/>
      <c r="T701" s="915"/>
      <c r="U701" s="915"/>
      <c r="V701" s="915"/>
      <c r="W701" s="915"/>
      <c r="X701" s="915"/>
      <c r="Y701" s="911"/>
      <c r="Z701" s="911"/>
      <c r="AA701" s="915"/>
      <c r="AB701" s="915"/>
      <c r="AC701" s="915"/>
      <c r="AD701" s="915"/>
      <c r="AE701" s="174"/>
      <c r="AF701" s="911"/>
      <c r="AG701" s="911"/>
      <c r="AH701" s="911"/>
      <c r="AI701" s="911"/>
      <c r="AJ701" s="911"/>
      <c r="AK701" s="915"/>
      <c r="AL701" s="915"/>
      <c r="AM701" s="915"/>
      <c r="AN701" s="917"/>
      <c r="AO701" s="1715"/>
      <c r="AP701" s="911"/>
      <c r="AQ701" s="911"/>
      <c r="AR701" s="911"/>
      <c r="AS701" s="911"/>
      <c r="AT701" s="911"/>
      <c r="AU701" s="915"/>
      <c r="AV701" s="915"/>
      <c r="AW701" s="915"/>
    </row>
    <row r="702">
      <c r="A702" s="1709"/>
      <c r="B702" s="915"/>
      <c r="C702" s="915"/>
      <c r="D702" s="915"/>
      <c r="E702" s="911"/>
      <c r="F702" s="911"/>
      <c r="G702" s="666"/>
      <c r="H702" s="911"/>
      <c r="I702" s="911"/>
      <c r="J702" s="915"/>
      <c r="K702" s="911"/>
      <c r="L702" s="915"/>
      <c r="M702" s="911"/>
      <c r="N702" s="915"/>
      <c r="O702" s="915"/>
      <c r="P702" s="915"/>
      <c r="Q702" s="915"/>
      <c r="R702" s="915"/>
      <c r="S702" s="915"/>
      <c r="T702" s="915"/>
      <c r="U702" s="915"/>
      <c r="V702" s="915"/>
      <c r="W702" s="915"/>
      <c r="X702" s="915"/>
      <c r="Y702" s="911"/>
      <c r="Z702" s="911"/>
      <c r="AA702" s="915"/>
      <c r="AB702" s="915"/>
      <c r="AC702" s="915"/>
      <c r="AD702" s="915"/>
      <c r="AE702" s="174"/>
      <c r="AF702" s="911"/>
      <c r="AG702" s="911"/>
      <c r="AH702" s="911"/>
      <c r="AI702" s="911"/>
      <c r="AJ702" s="911"/>
      <c r="AK702" s="915"/>
      <c r="AL702" s="915"/>
      <c r="AM702" s="915"/>
      <c r="AN702" s="917"/>
      <c r="AO702" s="1715"/>
      <c r="AP702" s="911"/>
      <c r="AQ702" s="911"/>
      <c r="AR702" s="911"/>
      <c r="AS702" s="911"/>
      <c r="AT702" s="911"/>
      <c r="AU702" s="915"/>
      <c r="AV702" s="915"/>
      <c r="AW702" s="915"/>
    </row>
    <row r="703">
      <c r="A703" s="1709"/>
      <c r="B703" s="915"/>
      <c r="C703" s="915"/>
      <c r="D703" s="915"/>
      <c r="E703" s="911"/>
      <c r="F703" s="911"/>
      <c r="G703" s="666"/>
      <c r="H703" s="911"/>
      <c r="I703" s="911"/>
      <c r="J703" s="915"/>
      <c r="K703" s="911"/>
      <c r="L703" s="915"/>
      <c r="M703" s="911"/>
      <c r="N703" s="915"/>
      <c r="O703" s="915"/>
      <c r="P703" s="915"/>
      <c r="Q703" s="915"/>
      <c r="R703" s="915"/>
      <c r="S703" s="915"/>
      <c r="T703" s="915"/>
      <c r="U703" s="915"/>
      <c r="V703" s="915"/>
      <c r="W703" s="915"/>
      <c r="X703" s="915"/>
      <c r="Y703" s="911"/>
      <c r="Z703" s="911"/>
      <c r="AA703" s="915"/>
      <c r="AB703" s="915"/>
      <c r="AC703" s="915"/>
      <c r="AD703" s="915"/>
      <c r="AE703" s="174"/>
      <c r="AF703" s="911"/>
      <c r="AG703" s="911"/>
      <c r="AH703" s="911"/>
      <c r="AI703" s="911"/>
      <c r="AJ703" s="911"/>
      <c r="AK703" s="915"/>
      <c r="AL703" s="915"/>
      <c r="AM703" s="915"/>
      <c r="AN703" s="917"/>
      <c r="AO703" s="1715"/>
      <c r="AP703" s="911"/>
      <c r="AQ703" s="911"/>
      <c r="AR703" s="911"/>
      <c r="AS703" s="911"/>
      <c r="AT703" s="911"/>
      <c r="AU703" s="915"/>
      <c r="AV703" s="915"/>
      <c r="AW703" s="915"/>
    </row>
    <row r="704">
      <c r="A704" s="1709"/>
      <c r="B704" s="915"/>
      <c r="C704" s="915"/>
      <c r="D704" s="915"/>
      <c r="E704" s="911"/>
      <c r="F704" s="911"/>
      <c r="G704" s="666"/>
      <c r="H704" s="911"/>
      <c r="I704" s="911"/>
      <c r="J704" s="915"/>
      <c r="K704" s="911"/>
      <c r="L704" s="915"/>
      <c r="M704" s="911"/>
      <c r="N704" s="915"/>
      <c r="O704" s="915"/>
      <c r="P704" s="915"/>
      <c r="Q704" s="915"/>
      <c r="R704" s="915"/>
      <c r="S704" s="915"/>
      <c r="T704" s="915"/>
      <c r="U704" s="915"/>
      <c r="V704" s="915"/>
      <c r="W704" s="915"/>
      <c r="X704" s="915"/>
      <c r="Y704" s="911"/>
      <c r="Z704" s="911"/>
      <c r="AA704" s="915"/>
      <c r="AB704" s="915"/>
      <c r="AC704" s="915"/>
      <c r="AD704" s="915"/>
      <c r="AE704" s="174"/>
      <c r="AF704" s="911"/>
      <c r="AG704" s="911"/>
      <c r="AH704" s="911"/>
      <c r="AI704" s="911"/>
      <c r="AJ704" s="911"/>
      <c r="AK704" s="915"/>
      <c r="AL704" s="915"/>
      <c r="AM704" s="915"/>
      <c r="AN704" s="917"/>
      <c r="AO704" s="1715"/>
      <c r="AP704" s="911"/>
      <c r="AQ704" s="911"/>
      <c r="AR704" s="911"/>
      <c r="AS704" s="911"/>
      <c r="AT704" s="911"/>
      <c r="AU704" s="915"/>
      <c r="AV704" s="915"/>
      <c r="AW704" s="915"/>
    </row>
    <row r="705">
      <c r="A705" s="1709"/>
      <c r="B705" s="915"/>
      <c r="C705" s="915"/>
      <c r="D705" s="915"/>
      <c r="E705" s="911"/>
      <c r="F705" s="911"/>
      <c r="G705" s="666"/>
      <c r="H705" s="911"/>
      <c r="I705" s="911"/>
      <c r="J705" s="915"/>
      <c r="K705" s="911"/>
      <c r="L705" s="915"/>
      <c r="M705" s="911"/>
      <c r="N705" s="915"/>
      <c r="O705" s="915"/>
      <c r="P705" s="915"/>
      <c r="Q705" s="915"/>
      <c r="R705" s="915"/>
      <c r="S705" s="915"/>
      <c r="T705" s="915"/>
      <c r="U705" s="915"/>
      <c r="V705" s="915"/>
      <c r="W705" s="915"/>
      <c r="X705" s="915"/>
      <c r="Y705" s="911"/>
      <c r="Z705" s="911"/>
      <c r="AA705" s="915"/>
      <c r="AB705" s="915"/>
      <c r="AC705" s="915"/>
      <c r="AD705" s="915"/>
      <c r="AE705" s="174"/>
      <c r="AF705" s="911"/>
      <c r="AG705" s="911"/>
      <c r="AH705" s="911"/>
      <c r="AI705" s="911"/>
      <c r="AJ705" s="911"/>
      <c r="AK705" s="915"/>
      <c r="AL705" s="915"/>
      <c r="AM705" s="915"/>
      <c r="AN705" s="917"/>
      <c r="AO705" s="1715"/>
      <c r="AP705" s="911"/>
      <c r="AQ705" s="911"/>
      <c r="AR705" s="911"/>
      <c r="AS705" s="911"/>
      <c r="AT705" s="911"/>
      <c r="AU705" s="915"/>
      <c r="AV705" s="915"/>
      <c r="AW705" s="915"/>
    </row>
    <row r="706">
      <c r="A706" s="1709"/>
      <c r="B706" s="915"/>
      <c r="C706" s="915"/>
      <c r="D706" s="915"/>
      <c r="E706" s="911"/>
      <c r="F706" s="911"/>
      <c r="G706" s="666"/>
      <c r="H706" s="911"/>
      <c r="I706" s="911"/>
      <c r="J706" s="915"/>
      <c r="K706" s="911"/>
      <c r="L706" s="915"/>
      <c r="M706" s="911"/>
      <c r="N706" s="915"/>
      <c r="O706" s="915"/>
      <c r="P706" s="915"/>
      <c r="Q706" s="915"/>
      <c r="R706" s="915"/>
      <c r="S706" s="915"/>
      <c r="T706" s="915"/>
      <c r="U706" s="915"/>
      <c r="V706" s="915"/>
      <c r="W706" s="915"/>
      <c r="X706" s="915"/>
      <c r="Y706" s="911"/>
      <c r="Z706" s="911"/>
      <c r="AA706" s="915"/>
      <c r="AB706" s="915"/>
      <c r="AC706" s="915"/>
      <c r="AD706" s="915"/>
      <c r="AE706" s="174"/>
      <c r="AF706" s="911"/>
      <c r="AG706" s="911"/>
      <c r="AH706" s="911"/>
      <c r="AI706" s="911"/>
      <c r="AJ706" s="911"/>
      <c r="AK706" s="915"/>
      <c r="AL706" s="915"/>
      <c r="AM706" s="915"/>
      <c r="AN706" s="917"/>
      <c r="AO706" s="1715"/>
      <c r="AP706" s="911"/>
      <c r="AQ706" s="911"/>
      <c r="AR706" s="911"/>
      <c r="AS706" s="911"/>
      <c r="AT706" s="911"/>
      <c r="AU706" s="915"/>
      <c r="AV706" s="915"/>
      <c r="AW706" s="915"/>
    </row>
    <row r="707">
      <c r="A707" s="1709"/>
      <c r="B707" s="915"/>
      <c r="C707" s="915"/>
      <c r="D707" s="915"/>
      <c r="E707" s="911"/>
      <c r="F707" s="911"/>
      <c r="G707" s="666"/>
      <c r="H707" s="911"/>
      <c r="I707" s="911"/>
      <c r="J707" s="915"/>
      <c r="K707" s="911"/>
      <c r="L707" s="915"/>
      <c r="M707" s="911"/>
      <c r="N707" s="915"/>
      <c r="O707" s="915"/>
      <c r="P707" s="915"/>
      <c r="Q707" s="915"/>
      <c r="R707" s="915"/>
      <c r="S707" s="915"/>
      <c r="T707" s="915"/>
      <c r="U707" s="915"/>
      <c r="V707" s="915"/>
      <c r="W707" s="915"/>
      <c r="X707" s="915"/>
      <c r="Y707" s="911"/>
      <c r="Z707" s="911"/>
      <c r="AA707" s="915"/>
      <c r="AB707" s="915"/>
      <c r="AC707" s="915"/>
      <c r="AD707" s="915"/>
      <c r="AE707" s="174"/>
      <c r="AF707" s="911"/>
      <c r="AG707" s="911"/>
      <c r="AH707" s="911"/>
      <c r="AI707" s="911"/>
      <c r="AJ707" s="911"/>
      <c r="AK707" s="915"/>
      <c r="AL707" s="915"/>
      <c r="AM707" s="915"/>
      <c r="AN707" s="917"/>
      <c r="AO707" s="1715"/>
      <c r="AP707" s="911"/>
      <c r="AQ707" s="911"/>
      <c r="AR707" s="911"/>
      <c r="AS707" s="911"/>
      <c r="AT707" s="911"/>
      <c r="AU707" s="915"/>
      <c r="AV707" s="915"/>
      <c r="AW707" s="915"/>
    </row>
    <row r="708">
      <c r="A708" s="1709"/>
      <c r="B708" s="915"/>
      <c r="C708" s="915"/>
      <c r="D708" s="915"/>
      <c r="E708" s="911"/>
      <c r="F708" s="911"/>
      <c r="G708" s="666"/>
      <c r="H708" s="911"/>
      <c r="I708" s="911"/>
      <c r="J708" s="915"/>
      <c r="K708" s="911"/>
      <c r="L708" s="915"/>
      <c r="M708" s="911"/>
      <c r="N708" s="915"/>
      <c r="O708" s="915"/>
      <c r="P708" s="915"/>
      <c r="Q708" s="915"/>
      <c r="R708" s="915"/>
      <c r="S708" s="915"/>
      <c r="T708" s="915"/>
      <c r="U708" s="915"/>
      <c r="V708" s="915"/>
      <c r="W708" s="915"/>
      <c r="X708" s="915"/>
      <c r="Y708" s="911"/>
      <c r="Z708" s="911"/>
      <c r="AA708" s="915"/>
      <c r="AB708" s="915"/>
      <c r="AC708" s="915"/>
      <c r="AD708" s="915"/>
      <c r="AE708" s="174"/>
      <c r="AF708" s="911"/>
      <c r="AG708" s="911"/>
      <c r="AH708" s="911"/>
      <c r="AI708" s="911"/>
      <c r="AJ708" s="911"/>
      <c r="AK708" s="915"/>
      <c r="AL708" s="915"/>
      <c r="AM708" s="915"/>
      <c r="AN708" s="917"/>
      <c r="AO708" s="1715"/>
      <c r="AP708" s="911"/>
      <c r="AQ708" s="911"/>
      <c r="AR708" s="911"/>
      <c r="AS708" s="911"/>
      <c r="AT708" s="911"/>
      <c r="AU708" s="915"/>
      <c r="AV708" s="915"/>
      <c r="AW708" s="915"/>
    </row>
    <row r="709">
      <c r="A709" s="1709"/>
      <c r="B709" s="915"/>
      <c r="C709" s="915"/>
      <c r="D709" s="915"/>
      <c r="E709" s="911"/>
      <c r="F709" s="911"/>
      <c r="G709" s="666"/>
      <c r="H709" s="911"/>
      <c r="I709" s="911"/>
      <c r="J709" s="915"/>
      <c r="K709" s="911"/>
      <c r="L709" s="915"/>
      <c r="M709" s="911"/>
      <c r="N709" s="915"/>
      <c r="O709" s="915"/>
      <c r="P709" s="915"/>
      <c r="Q709" s="915"/>
      <c r="R709" s="915"/>
      <c r="S709" s="915"/>
      <c r="T709" s="915"/>
      <c r="U709" s="915"/>
      <c r="V709" s="915"/>
      <c r="W709" s="915"/>
      <c r="X709" s="915"/>
      <c r="Y709" s="911"/>
      <c r="Z709" s="911"/>
      <c r="AA709" s="915"/>
      <c r="AB709" s="915"/>
      <c r="AC709" s="915"/>
      <c r="AD709" s="915"/>
      <c r="AE709" s="174"/>
      <c r="AF709" s="911"/>
      <c r="AG709" s="911"/>
      <c r="AH709" s="911"/>
      <c r="AI709" s="911"/>
      <c r="AJ709" s="911"/>
      <c r="AK709" s="915"/>
      <c r="AL709" s="915"/>
      <c r="AM709" s="915"/>
      <c r="AN709" s="917"/>
      <c r="AO709" s="1715"/>
      <c r="AP709" s="911"/>
      <c r="AQ709" s="911"/>
      <c r="AR709" s="911"/>
      <c r="AS709" s="911"/>
      <c r="AT709" s="911"/>
      <c r="AU709" s="915"/>
      <c r="AV709" s="915"/>
      <c r="AW709" s="915"/>
    </row>
    <row r="710">
      <c r="A710" s="1709"/>
      <c r="B710" s="915"/>
      <c r="C710" s="915"/>
      <c r="D710" s="915"/>
      <c r="E710" s="911"/>
      <c r="F710" s="911"/>
      <c r="G710" s="666"/>
      <c r="H710" s="911"/>
      <c r="I710" s="911"/>
      <c r="J710" s="915"/>
      <c r="K710" s="911"/>
      <c r="L710" s="915"/>
      <c r="M710" s="911"/>
      <c r="N710" s="915"/>
      <c r="O710" s="915"/>
      <c r="P710" s="915"/>
      <c r="Q710" s="915"/>
      <c r="R710" s="915"/>
      <c r="S710" s="915"/>
      <c r="T710" s="915"/>
      <c r="U710" s="915"/>
      <c r="V710" s="915"/>
      <c r="W710" s="915"/>
      <c r="X710" s="915"/>
      <c r="Y710" s="911"/>
      <c r="Z710" s="911"/>
      <c r="AA710" s="915"/>
      <c r="AB710" s="915"/>
      <c r="AC710" s="915"/>
      <c r="AD710" s="915"/>
      <c r="AE710" s="174"/>
      <c r="AF710" s="911"/>
      <c r="AG710" s="911"/>
      <c r="AH710" s="911"/>
      <c r="AI710" s="911"/>
      <c r="AJ710" s="911"/>
      <c r="AK710" s="915"/>
      <c r="AL710" s="915"/>
      <c r="AM710" s="915"/>
      <c r="AN710" s="917"/>
      <c r="AO710" s="1715"/>
      <c r="AP710" s="911"/>
      <c r="AQ710" s="911"/>
      <c r="AR710" s="911"/>
      <c r="AS710" s="911"/>
      <c r="AT710" s="911"/>
      <c r="AU710" s="915"/>
      <c r="AV710" s="915"/>
      <c r="AW710" s="915"/>
    </row>
    <row r="711">
      <c r="A711" s="1709"/>
      <c r="B711" s="915"/>
      <c r="C711" s="915"/>
      <c r="D711" s="915"/>
      <c r="E711" s="911"/>
      <c r="F711" s="911"/>
      <c r="G711" s="666"/>
      <c r="H711" s="911"/>
      <c r="I711" s="911"/>
      <c r="J711" s="915"/>
      <c r="K711" s="911"/>
      <c r="L711" s="915"/>
      <c r="M711" s="911"/>
      <c r="N711" s="915"/>
      <c r="O711" s="915"/>
      <c r="P711" s="915"/>
      <c r="Q711" s="915"/>
      <c r="R711" s="915"/>
      <c r="S711" s="915"/>
      <c r="T711" s="915"/>
      <c r="U711" s="915"/>
      <c r="V711" s="915"/>
      <c r="W711" s="915"/>
      <c r="X711" s="915"/>
      <c r="Y711" s="911"/>
      <c r="Z711" s="911"/>
      <c r="AA711" s="915"/>
      <c r="AB711" s="915"/>
      <c r="AC711" s="915"/>
      <c r="AD711" s="915"/>
      <c r="AE711" s="174"/>
      <c r="AF711" s="911"/>
      <c r="AG711" s="911"/>
      <c r="AH711" s="911"/>
      <c r="AI711" s="911"/>
      <c r="AJ711" s="911"/>
      <c r="AK711" s="915"/>
      <c r="AL711" s="915"/>
      <c r="AM711" s="915"/>
      <c r="AN711" s="917"/>
      <c r="AO711" s="1715"/>
      <c r="AP711" s="911"/>
      <c r="AQ711" s="911"/>
      <c r="AR711" s="911"/>
      <c r="AS711" s="911"/>
      <c r="AT711" s="911"/>
      <c r="AU711" s="915"/>
      <c r="AV711" s="915"/>
      <c r="AW711" s="915"/>
    </row>
    <row r="712">
      <c r="A712" s="1709"/>
      <c r="B712" s="915"/>
      <c r="C712" s="915"/>
      <c r="D712" s="915"/>
      <c r="E712" s="911"/>
      <c r="F712" s="911"/>
      <c r="G712" s="666"/>
      <c r="H712" s="911"/>
      <c r="I712" s="911"/>
      <c r="J712" s="915"/>
      <c r="K712" s="911"/>
      <c r="L712" s="915"/>
      <c r="M712" s="911"/>
      <c r="N712" s="915"/>
      <c r="O712" s="915"/>
      <c r="P712" s="915"/>
      <c r="Q712" s="915"/>
      <c r="R712" s="915"/>
      <c r="S712" s="915"/>
      <c r="T712" s="915"/>
      <c r="U712" s="915"/>
      <c r="V712" s="915"/>
      <c r="W712" s="915"/>
      <c r="X712" s="915"/>
      <c r="Y712" s="911"/>
      <c r="Z712" s="911"/>
      <c r="AA712" s="915"/>
      <c r="AB712" s="915"/>
      <c r="AC712" s="915"/>
      <c r="AD712" s="915"/>
      <c r="AE712" s="174"/>
      <c r="AF712" s="911"/>
      <c r="AG712" s="911"/>
      <c r="AH712" s="911"/>
      <c r="AI712" s="911"/>
      <c r="AJ712" s="911"/>
      <c r="AK712" s="915"/>
      <c r="AL712" s="915"/>
      <c r="AM712" s="915"/>
      <c r="AN712" s="917"/>
      <c r="AO712" s="1715"/>
      <c r="AP712" s="911"/>
      <c r="AQ712" s="911"/>
      <c r="AR712" s="911"/>
      <c r="AS712" s="911"/>
      <c r="AT712" s="911"/>
      <c r="AU712" s="915"/>
      <c r="AV712" s="915"/>
      <c r="AW712" s="915"/>
    </row>
    <row r="713">
      <c r="A713" s="1709"/>
      <c r="B713" s="915"/>
      <c r="C713" s="915"/>
      <c r="D713" s="915"/>
      <c r="E713" s="911"/>
      <c r="F713" s="911"/>
      <c r="G713" s="666"/>
      <c r="H713" s="911"/>
      <c r="I713" s="911"/>
      <c r="J713" s="915"/>
      <c r="K713" s="911"/>
      <c r="L713" s="915"/>
      <c r="M713" s="911"/>
      <c r="N713" s="915"/>
      <c r="O713" s="915"/>
      <c r="P713" s="915"/>
      <c r="Q713" s="915"/>
      <c r="R713" s="915"/>
      <c r="S713" s="915"/>
      <c r="T713" s="915"/>
      <c r="U713" s="915"/>
      <c r="V713" s="915"/>
      <c r="W713" s="915"/>
      <c r="X713" s="915"/>
      <c r="Y713" s="911"/>
      <c r="Z713" s="911"/>
      <c r="AA713" s="915"/>
      <c r="AB713" s="915"/>
      <c r="AC713" s="915"/>
      <c r="AD713" s="915"/>
      <c r="AE713" s="174"/>
      <c r="AF713" s="911"/>
      <c r="AG713" s="911"/>
      <c r="AH713" s="911"/>
      <c r="AI713" s="911"/>
      <c r="AJ713" s="911"/>
      <c r="AK713" s="915"/>
      <c r="AL713" s="915"/>
      <c r="AM713" s="915"/>
      <c r="AN713" s="917"/>
      <c r="AO713" s="1715"/>
      <c r="AP713" s="911"/>
      <c r="AQ713" s="911"/>
      <c r="AR713" s="911"/>
      <c r="AS713" s="911"/>
      <c r="AT713" s="911"/>
      <c r="AU713" s="915"/>
      <c r="AV713" s="915"/>
      <c r="AW713" s="915"/>
    </row>
    <row r="714">
      <c r="A714" s="1709"/>
      <c r="B714" s="915"/>
      <c r="C714" s="915"/>
      <c r="D714" s="915"/>
      <c r="E714" s="911"/>
      <c r="F714" s="911"/>
      <c r="G714" s="666"/>
      <c r="H714" s="911"/>
      <c r="I714" s="911"/>
      <c r="J714" s="915"/>
      <c r="K714" s="911"/>
      <c r="L714" s="915"/>
      <c r="M714" s="911"/>
      <c r="N714" s="915"/>
      <c r="O714" s="915"/>
      <c r="P714" s="915"/>
      <c r="Q714" s="915"/>
      <c r="R714" s="915"/>
      <c r="S714" s="915"/>
      <c r="T714" s="915"/>
      <c r="U714" s="915"/>
      <c r="V714" s="915"/>
      <c r="W714" s="915"/>
      <c r="X714" s="915"/>
      <c r="Y714" s="911"/>
      <c r="Z714" s="911"/>
      <c r="AA714" s="915"/>
      <c r="AB714" s="915"/>
      <c r="AC714" s="915"/>
      <c r="AD714" s="915"/>
      <c r="AE714" s="174"/>
      <c r="AF714" s="911"/>
      <c r="AG714" s="911"/>
      <c r="AH714" s="911"/>
      <c r="AI714" s="911"/>
      <c r="AJ714" s="911"/>
      <c r="AK714" s="915"/>
      <c r="AL714" s="915"/>
      <c r="AM714" s="915"/>
      <c r="AN714" s="917"/>
      <c r="AO714" s="1715"/>
      <c r="AP714" s="911"/>
      <c r="AQ714" s="911"/>
      <c r="AR714" s="911"/>
      <c r="AS714" s="911"/>
      <c r="AT714" s="911"/>
      <c r="AU714" s="915"/>
      <c r="AV714" s="915"/>
      <c r="AW714" s="915"/>
    </row>
    <row r="715">
      <c r="A715" s="1709"/>
      <c r="B715" s="915"/>
      <c r="C715" s="915"/>
      <c r="D715" s="915"/>
      <c r="E715" s="911"/>
      <c r="F715" s="911"/>
      <c r="G715" s="666"/>
      <c r="H715" s="911"/>
      <c r="I715" s="911"/>
      <c r="J715" s="915"/>
      <c r="K715" s="911"/>
      <c r="L715" s="915"/>
      <c r="M715" s="911"/>
      <c r="N715" s="915"/>
      <c r="O715" s="915"/>
      <c r="P715" s="915"/>
      <c r="Q715" s="915"/>
      <c r="R715" s="915"/>
      <c r="S715" s="915"/>
      <c r="T715" s="915"/>
      <c r="U715" s="915"/>
      <c r="V715" s="915"/>
      <c r="W715" s="915"/>
      <c r="X715" s="915"/>
      <c r="Y715" s="911"/>
      <c r="Z715" s="911"/>
      <c r="AA715" s="915"/>
      <c r="AB715" s="915"/>
      <c r="AC715" s="915"/>
      <c r="AD715" s="915"/>
      <c r="AE715" s="174"/>
      <c r="AF715" s="911"/>
      <c r="AG715" s="911"/>
      <c r="AH715" s="911"/>
      <c r="AI715" s="911"/>
      <c r="AJ715" s="911"/>
      <c r="AK715" s="915"/>
      <c r="AL715" s="915"/>
      <c r="AM715" s="915"/>
      <c r="AN715" s="917"/>
      <c r="AO715" s="1715"/>
      <c r="AP715" s="911"/>
      <c r="AQ715" s="911"/>
      <c r="AR715" s="911"/>
      <c r="AS715" s="911"/>
      <c r="AT715" s="911"/>
      <c r="AU715" s="915"/>
      <c r="AV715" s="915"/>
      <c r="AW715" s="915"/>
    </row>
    <row r="716">
      <c r="A716" s="1709"/>
      <c r="B716" s="915"/>
      <c r="C716" s="915"/>
      <c r="D716" s="915"/>
      <c r="E716" s="911"/>
      <c r="F716" s="911"/>
      <c r="G716" s="666"/>
      <c r="H716" s="911"/>
      <c r="I716" s="911"/>
      <c r="J716" s="915"/>
      <c r="K716" s="911"/>
      <c r="L716" s="915"/>
      <c r="M716" s="911"/>
      <c r="N716" s="915"/>
      <c r="O716" s="915"/>
      <c r="P716" s="915"/>
      <c r="Q716" s="915"/>
      <c r="R716" s="915"/>
      <c r="S716" s="915"/>
      <c r="T716" s="915"/>
      <c r="U716" s="915"/>
      <c r="V716" s="915"/>
      <c r="W716" s="915"/>
      <c r="X716" s="915"/>
      <c r="Y716" s="911"/>
      <c r="Z716" s="911"/>
      <c r="AA716" s="915"/>
      <c r="AB716" s="915"/>
      <c r="AC716" s="915"/>
      <c r="AD716" s="915"/>
      <c r="AE716" s="174"/>
      <c r="AF716" s="911"/>
      <c r="AG716" s="911"/>
      <c r="AH716" s="911"/>
      <c r="AI716" s="911"/>
      <c r="AJ716" s="911"/>
      <c r="AK716" s="915"/>
      <c r="AL716" s="915"/>
      <c r="AM716" s="915"/>
      <c r="AN716" s="917"/>
      <c r="AO716" s="1715"/>
      <c r="AP716" s="911"/>
      <c r="AQ716" s="911"/>
      <c r="AR716" s="911"/>
      <c r="AS716" s="911"/>
      <c r="AT716" s="911"/>
      <c r="AU716" s="915"/>
      <c r="AV716" s="915"/>
      <c r="AW716" s="915"/>
    </row>
    <row r="717">
      <c r="A717" s="1709"/>
      <c r="B717" s="915"/>
      <c r="C717" s="915"/>
      <c r="D717" s="915"/>
      <c r="E717" s="911"/>
      <c r="F717" s="911"/>
      <c r="G717" s="666"/>
      <c r="H717" s="911"/>
      <c r="I717" s="911"/>
      <c r="J717" s="915"/>
      <c r="K717" s="911"/>
      <c r="L717" s="915"/>
      <c r="M717" s="911"/>
      <c r="N717" s="915"/>
      <c r="O717" s="915"/>
      <c r="P717" s="915"/>
      <c r="Q717" s="915"/>
      <c r="R717" s="915"/>
      <c r="S717" s="915"/>
      <c r="T717" s="915"/>
      <c r="U717" s="915"/>
      <c r="V717" s="915"/>
      <c r="W717" s="915"/>
      <c r="X717" s="915"/>
      <c r="Y717" s="911"/>
      <c r="Z717" s="911"/>
      <c r="AA717" s="915"/>
      <c r="AB717" s="915"/>
      <c r="AC717" s="915"/>
      <c r="AD717" s="915"/>
      <c r="AE717" s="174"/>
      <c r="AF717" s="911"/>
      <c r="AG717" s="911"/>
      <c r="AH717" s="911"/>
      <c r="AI717" s="911"/>
      <c r="AJ717" s="911"/>
      <c r="AK717" s="915"/>
      <c r="AL717" s="915"/>
      <c r="AM717" s="915"/>
      <c r="AN717" s="917"/>
      <c r="AO717" s="1715"/>
      <c r="AP717" s="911"/>
      <c r="AQ717" s="911"/>
      <c r="AR717" s="911"/>
      <c r="AS717" s="911"/>
      <c r="AT717" s="911"/>
      <c r="AU717" s="915"/>
      <c r="AV717" s="915"/>
      <c r="AW717" s="915"/>
    </row>
    <row r="718">
      <c r="A718" s="1709"/>
      <c r="B718" s="915"/>
      <c r="C718" s="915"/>
      <c r="D718" s="915"/>
      <c r="E718" s="911"/>
      <c r="F718" s="911"/>
      <c r="G718" s="666"/>
      <c r="H718" s="911"/>
      <c r="I718" s="911"/>
      <c r="J718" s="915"/>
      <c r="K718" s="911"/>
      <c r="L718" s="915"/>
      <c r="M718" s="911"/>
      <c r="N718" s="915"/>
      <c r="O718" s="915"/>
      <c r="P718" s="915"/>
      <c r="Q718" s="915"/>
      <c r="R718" s="915"/>
      <c r="S718" s="915"/>
      <c r="T718" s="915"/>
      <c r="U718" s="915"/>
      <c r="V718" s="915"/>
      <c r="W718" s="915"/>
      <c r="X718" s="915"/>
      <c r="Y718" s="911"/>
      <c r="Z718" s="911"/>
      <c r="AA718" s="915"/>
      <c r="AB718" s="915"/>
      <c r="AC718" s="915"/>
      <c r="AD718" s="915"/>
      <c r="AE718" s="174"/>
      <c r="AF718" s="911"/>
      <c r="AG718" s="911"/>
      <c r="AH718" s="911"/>
      <c r="AI718" s="911"/>
      <c r="AJ718" s="911"/>
      <c r="AK718" s="915"/>
      <c r="AL718" s="915"/>
      <c r="AM718" s="915"/>
      <c r="AN718" s="917"/>
      <c r="AO718" s="1715"/>
      <c r="AP718" s="911"/>
      <c r="AQ718" s="911"/>
      <c r="AR718" s="911"/>
      <c r="AS718" s="911"/>
      <c r="AT718" s="911"/>
      <c r="AU718" s="915"/>
      <c r="AV718" s="915"/>
      <c r="AW718" s="915"/>
    </row>
    <row r="719">
      <c r="A719" s="1709"/>
      <c r="B719" s="915"/>
      <c r="C719" s="915"/>
      <c r="D719" s="915"/>
      <c r="E719" s="911"/>
      <c r="F719" s="911"/>
      <c r="G719" s="666"/>
      <c r="H719" s="911"/>
      <c r="I719" s="911"/>
      <c r="J719" s="915"/>
      <c r="K719" s="911"/>
      <c r="L719" s="915"/>
      <c r="M719" s="911"/>
      <c r="N719" s="915"/>
      <c r="O719" s="915"/>
      <c r="P719" s="915"/>
      <c r="Q719" s="915"/>
      <c r="R719" s="915"/>
      <c r="S719" s="915"/>
      <c r="T719" s="915"/>
      <c r="U719" s="915"/>
      <c r="V719" s="915"/>
      <c r="W719" s="915"/>
      <c r="X719" s="915"/>
      <c r="Y719" s="911"/>
      <c r="Z719" s="911"/>
      <c r="AA719" s="915"/>
      <c r="AB719" s="915"/>
      <c r="AC719" s="915"/>
      <c r="AD719" s="915"/>
      <c r="AE719" s="174"/>
      <c r="AF719" s="911"/>
      <c r="AG719" s="911"/>
      <c r="AH719" s="911"/>
      <c r="AI719" s="911"/>
      <c r="AJ719" s="911"/>
      <c r="AK719" s="915"/>
      <c r="AL719" s="915"/>
      <c r="AM719" s="915"/>
      <c r="AN719" s="917"/>
      <c r="AO719" s="1715"/>
      <c r="AP719" s="911"/>
      <c r="AQ719" s="911"/>
      <c r="AR719" s="911"/>
      <c r="AS719" s="911"/>
      <c r="AT719" s="911"/>
      <c r="AU719" s="915"/>
      <c r="AV719" s="915"/>
      <c r="AW719" s="915"/>
    </row>
    <row r="720">
      <c r="A720" s="1709"/>
      <c r="B720" s="915"/>
      <c r="C720" s="915"/>
      <c r="D720" s="915"/>
      <c r="E720" s="911"/>
      <c r="F720" s="911"/>
      <c r="G720" s="666"/>
      <c r="H720" s="911"/>
      <c r="I720" s="911"/>
      <c r="J720" s="915"/>
      <c r="K720" s="911"/>
      <c r="L720" s="915"/>
      <c r="M720" s="911"/>
      <c r="N720" s="915"/>
      <c r="O720" s="915"/>
      <c r="P720" s="915"/>
      <c r="Q720" s="915"/>
      <c r="R720" s="915"/>
      <c r="S720" s="915"/>
      <c r="T720" s="915"/>
      <c r="U720" s="915"/>
      <c r="V720" s="915"/>
      <c r="W720" s="915"/>
      <c r="X720" s="915"/>
      <c r="Y720" s="911"/>
      <c r="Z720" s="911"/>
      <c r="AA720" s="915"/>
      <c r="AB720" s="915"/>
      <c r="AC720" s="915"/>
      <c r="AD720" s="915"/>
      <c r="AE720" s="174"/>
      <c r="AF720" s="911"/>
      <c r="AG720" s="911"/>
      <c r="AH720" s="911"/>
      <c r="AI720" s="911"/>
      <c r="AJ720" s="911"/>
      <c r="AK720" s="915"/>
      <c r="AL720" s="915"/>
      <c r="AM720" s="915"/>
      <c r="AN720" s="917"/>
      <c r="AO720" s="1715"/>
      <c r="AP720" s="911"/>
      <c r="AQ720" s="911"/>
      <c r="AR720" s="911"/>
      <c r="AS720" s="911"/>
      <c r="AT720" s="911"/>
      <c r="AU720" s="915"/>
      <c r="AV720" s="915"/>
      <c r="AW720" s="915"/>
    </row>
    <row r="721">
      <c r="A721" s="1709"/>
      <c r="B721" s="915"/>
      <c r="C721" s="915"/>
      <c r="D721" s="915"/>
      <c r="E721" s="911"/>
      <c r="F721" s="911"/>
      <c r="G721" s="666"/>
      <c r="H721" s="911"/>
      <c r="I721" s="911"/>
      <c r="J721" s="915"/>
      <c r="K721" s="911"/>
      <c r="L721" s="915"/>
      <c r="M721" s="911"/>
      <c r="N721" s="915"/>
      <c r="O721" s="915"/>
      <c r="P721" s="915"/>
      <c r="Q721" s="915"/>
      <c r="R721" s="915"/>
      <c r="S721" s="915"/>
      <c r="T721" s="915"/>
      <c r="U721" s="915"/>
      <c r="V721" s="915"/>
      <c r="W721" s="915"/>
      <c r="X721" s="915"/>
      <c r="Y721" s="911"/>
      <c r="Z721" s="911"/>
      <c r="AA721" s="915"/>
      <c r="AB721" s="915"/>
      <c r="AC721" s="915"/>
      <c r="AD721" s="915"/>
      <c r="AE721" s="174"/>
      <c r="AF721" s="911"/>
      <c r="AG721" s="911"/>
      <c r="AH721" s="911"/>
      <c r="AI721" s="911"/>
      <c r="AJ721" s="911"/>
      <c r="AK721" s="915"/>
      <c r="AL721" s="915"/>
      <c r="AM721" s="915"/>
      <c r="AN721" s="917"/>
      <c r="AO721" s="1715"/>
      <c r="AP721" s="911"/>
      <c r="AQ721" s="911"/>
      <c r="AR721" s="911"/>
      <c r="AS721" s="911"/>
      <c r="AT721" s="911"/>
      <c r="AU721" s="915"/>
      <c r="AV721" s="915"/>
      <c r="AW721" s="915"/>
    </row>
    <row r="722">
      <c r="A722" s="1709"/>
      <c r="B722" s="915"/>
      <c r="C722" s="915"/>
      <c r="D722" s="915"/>
      <c r="E722" s="911"/>
      <c r="F722" s="911"/>
      <c r="G722" s="666"/>
      <c r="H722" s="911"/>
      <c r="I722" s="911"/>
      <c r="J722" s="915"/>
      <c r="K722" s="911"/>
      <c r="L722" s="915"/>
      <c r="M722" s="911"/>
      <c r="N722" s="915"/>
      <c r="O722" s="915"/>
      <c r="P722" s="915"/>
      <c r="Q722" s="915"/>
      <c r="R722" s="915"/>
      <c r="S722" s="915"/>
      <c r="T722" s="915"/>
      <c r="U722" s="915"/>
      <c r="V722" s="915"/>
      <c r="W722" s="915"/>
      <c r="X722" s="915"/>
      <c r="Y722" s="911"/>
      <c r="Z722" s="911"/>
      <c r="AA722" s="915"/>
      <c r="AB722" s="915"/>
      <c r="AC722" s="915"/>
      <c r="AD722" s="915"/>
      <c r="AE722" s="174"/>
      <c r="AF722" s="911"/>
      <c r="AG722" s="911"/>
      <c r="AH722" s="911"/>
      <c r="AI722" s="911"/>
      <c r="AJ722" s="911"/>
      <c r="AK722" s="915"/>
      <c r="AL722" s="915"/>
      <c r="AM722" s="915"/>
      <c r="AN722" s="917"/>
      <c r="AO722" s="1715"/>
      <c r="AP722" s="911"/>
      <c r="AQ722" s="911"/>
      <c r="AR722" s="911"/>
      <c r="AS722" s="911"/>
      <c r="AT722" s="911"/>
      <c r="AU722" s="915"/>
      <c r="AV722" s="915"/>
      <c r="AW722" s="915"/>
    </row>
    <row r="723">
      <c r="A723" s="1709"/>
      <c r="B723" s="915"/>
      <c r="C723" s="915"/>
      <c r="D723" s="915"/>
      <c r="E723" s="911"/>
      <c r="F723" s="911"/>
      <c r="G723" s="666"/>
      <c r="H723" s="911"/>
      <c r="I723" s="911"/>
      <c r="J723" s="915"/>
      <c r="K723" s="911"/>
      <c r="L723" s="915"/>
      <c r="M723" s="911"/>
      <c r="N723" s="915"/>
      <c r="O723" s="915"/>
      <c r="P723" s="915"/>
      <c r="Q723" s="915"/>
      <c r="R723" s="915"/>
      <c r="S723" s="915"/>
      <c r="T723" s="915"/>
      <c r="U723" s="915"/>
      <c r="V723" s="915"/>
      <c r="W723" s="915"/>
      <c r="X723" s="915"/>
      <c r="Y723" s="911"/>
      <c r="Z723" s="911"/>
      <c r="AA723" s="915"/>
      <c r="AB723" s="915"/>
      <c r="AC723" s="915"/>
      <c r="AD723" s="915"/>
      <c r="AE723" s="174"/>
      <c r="AF723" s="911"/>
      <c r="AG723" s="911"/>
      <c r="AH723" s="911"/>
      <c r="AI723" s="911"/>
      <c r="AJ723" s="911"/>
      <c r="AK723" s="915"/>
      <c r="AL723" s="915"/>
      <c r="AM723" s="915"/>
      <c r="AN723" s="917"/>
      <c r="AO723" s="1715"/>
      <c r="AP723" s="911"/>
      <c r="AQ723" s="911"/>
      <c r="AR723" s="911"/>
      <c r="AS723" s="911"/>
      <c r="AT723" s="911"/>
      <c r="AU723" s="915"/>
      <c r="AV723" s="915"/>
      <c r="AW723" s="915"/>
    </row>
    <row r="724">
      <c r="A724" s="1709"/>
      <c r="B724" s="915"/>
      <c r="C724" s="915"/>
      <c r="D724" s="915"/>
      <c r="E724" s="911"/>
      <c r="F724" s="911"/>
      <c r="G724" s="666"/>
      <c r="H724" s="911"/>
      <c r="I724" s="911"/>
      <c r="J724" s="915"/>
      <c r="K724" s="911"/>
      <c r="L724" s="915"/>
      <c r="M724" s="911"/>
      <c r="N724" s="915"/>
      <c r="O724" s="915"/>
      <c r="P724" s="915"/>
      <c r="Q724" s="915"/>
      <c r="R724" s="915"/>
      <c r="S724" s="915"/>
      <c r="T724" s="915"/>
      <c r="U724" s="915"/>
      <c r="V724" s="915"/>
      <c r="W724" s="915"/>
      <c r="X724" s="915"/>
      <c r="Y724" s="911"/>
      <c r="Z724" s="911"/>
      <c r="AA724" s="915"/>
      <c r="AB724" s="915"/>
      <c r="AC724" s="915"/>
      <c r="AD724" s="915"/>
      <c r="AE724" s="174"/>
      <c r="AF724" s="911"/>
      <c r="AG724" s="911"/>
      <c r="AH724" s="911"/>
      <c r="AI724" s="911"/>
      <c r="AJ724" s="911"/>
      <c r="AK724" s="915"/>
      <c r="AL724" s="915"/>
      <c r="AM724" s="915"/>
      <c r="AN724" s="917"/>
      <c r="AO724" s="1715"/>
      <c r="AP724" s="911"/>
      <c r="AQ724" s="911"/>
      <c r="AR724" s="911"/>
      <c r="AS724" s="911"/>
      <c r="AT724" s="911"/>
      <c r="AU724" s="915"/>
      <c r="AV724" s="915"/>
      <c r="AW724" s="915"/>
    </row>
    <row r="725">
      <c r="A725" s="1709"/>
      <c r="B725" s="915"/>
      <c r="C725" s="915"/>
      <c r="D725" s="915"/>
      <c r="E725" s="911"/>
      <c r="F725" s="911"/>
      <c r="G725" s="666"/>
      <c r="H725" s="911"/>
      <c r="I725" s="911"/>
      <c r="J725" s="915"/>
      <c r="K725" s="911"/>
      <c r="L725" s="915"/>
      <c r="M725" s="911"/>
      <c r="N725" s="915"/>
      <c r="O725" s="915"/>
      <c r="P725" s="915"/>
      <c r="Q725" s="915"/>
      <c r="R725" s="915"/>
      <c r="S725" s="915"/>
      <c r="T725" s="915"/>
      <c r="U725" s="915"/>
      <c r="V725" s="915"/>
      <c r="W725" s="915"/>
      <c r="X725" s="915"/>
      <c r="Y725" s="911"/>
      <c r="Z725" s="911"/>
      <c r="AA725" s="915"/>
      <c r="AB725" s="915"/>
      <c r="AC725" s="915"/>
      <c r="AD725" s="915"/>
      <c r="AE725" s="174"/>
      <c r="AF725" s="911"/>
      <c r="AG725" s="911"/>
      <c r="AH725" s="911"/>
      <c r="AI725" s="911"/>
      <c r="AJ725" s="911"/>
      <c r="AK725" s="915"/>
      <c r="AL725" s="915"/>
      <c r="AM725" s="915"/>
      <c r="AN725" s="917"/>
      <c r="AO725" s="1715"/>
      <c r="AP725" s="911"/>
      <c r="AQ725" s="911"/>
      <c r="AR725" s="911"/>
      <c r="AS725" s="911"/>
      <c r="AT725" s="911"/>
      <c r="AU725" s="915"/>
      <c r="AV725" s="915"/>
      <c r="AW725" s="915"/>
    </row>
    <row r="726">
      <c r="A726" s="1709"/>
      <c r="B726" s="915"/>
      <c r="C726" s="915"/>
      <c r="D726" s="915"/>
      <c r="E726" s="911"/>
      <c r="F726" s="911"/>
      <c r="G726" s="666"/>
      <c r="H726" s="911"/>
      <c r="I726" s="911"/>
      <c r="J726" s="915"/>
      <c r="K726" s="911"/>
      <c r="L726" s="915"/>
      <c r="M726" s="911"/>
      <c r="N726" s="915"/>
      <c r="O726" s="915"/>
      <c r="P726" s="915"/>
      <c r="Q726" s="915"/>
      <c r="R726" s="915"/>
      <c r="S726" s="915"/>
      <c r="T726" s="915"/>
      <c r="U726" s="915"/>
      <c r="V726" s="915"/>
      <c r="W726" s="915"/>
      <c r="X726" s="915"/>
      <c r="Y726" s="911"/>
      <c r="Z726" s="911"/>
      <c r="AA726" s="915"/>
      <c r="AB726" s="915"/>
      <c r="AC726" s="915"/>
      <c r="AD726" s="915"/>
      <c r="AE726" s="174"/>
      <c r="AF726" s="911"/>
      <c r="AG726" s="911"/>
      <c r="AH726" s="911"/>
      <c r="AI726" s="911"/>
      <c r="AJ726" s="911"/>
      <c r="AK726" s="915"/>
      <c r="AL726" s="915"/>
      <c r="AM726" s="915"/>
      <c r="AN726" s="917"/>
      <c r="AO726" s="1715"/>
      <c r="AP726" s="911"/>
      <c r="AQ726" s="911"/>
      <c r="AR726" s="911"/>
      <c r="AS726" s="911"/>
      <c r="AT726" s="911"/>
      <c r="AU726" s="915"/>
      <c r="AV726" s="915"/>
      <c r="AW726" s="915"/>
    </row>
    <row r="727">
      <c r="A727" s="1709"/>
      <c r="B727" s="915"/>
      <c r="C727" s="915"/>
      <c r="D727" s="915"/>
      <c r="E727" s="911"/>
      <c r="F727" s="911"/>
      <c r="G727" s="666"/>
      <c r="H727" s="911"/>
      <c r="I727" s="911"/>
      <c r="J727" s="915"/>
      <c r="K727" s="911"/>
      <c r="L727" s="915"/>
      <c r="M727" s="911"/>
      <c r="N727" s="915"/>
      <c r="O727" s="915"/>
      <c r="P727" s="915"/>
      <c r="Q727" s="915"/>
      <c r="R727" s="915"/>
      <c r="S727" s="915"/>
      <c r="T727" s="915"/>
      <c r="U727" s="915"/>
      <c r="V727" s="915"/>
      <c r="W727" s="915"/>
      <c r="X727" s="915"/>
      <c r="Y727" s="911"/>
      <c r="Z727" s="911"/>
      <c r="AA727" s="915"/>
      <c r="AB727" s="915"/>
      <c r="AC727" s="915"/>
      <c r="AD727" s="915"/>
      <c r="AE727" s="174"/>
      <c r="AF727" s="911"/>
      <c r="AG727" s="911"/>
      <c r="AH727" s="911"/>
      <c r="AI727" s="911"/>
      <c r="AJ727" s="911"/>
      <c r="AK727" s="915"/>
      <c r="AL727" s="915"/>
      <c r="AM727" s="915"/>
      <c r="AN727" s="917"/>
      <c r="AO727" s="1715"/>
      <c r="AP727" s="911"/>
      <c r="AQ727" s="911"/>
      <c r="AR727" s="911"/>
      <c r="AS727" s="911"/>
      <c r="AT727" s="911"/>
      <c r="AU727" s="915"/>
      <c r="AV727" s="915"/>
      <c r="AW727" s="915"/>
    </row>
    <row r="728">
      <c r="A728" s="1709"/>
      <c r="B728" s="915"/>
      <c r="C728" s="915"/>
      <c r="D728" s="915"/>
      <c r="E728" s="911"/>
      <c r="F728" s="911"/>
      <c r="G728" s="666"/>
      <c r="H728" s="911"/>
      <c r="I728" s="911"/>
      <c r="J728" s="915"/>
      <c r="K728" s="911"/>
      <c r="L728" s="915"/>
      <c r="M728" s="911"/>
      <c r="N728" s="915"/>
      <c r="O728" s="915"/>
      <c r="P728" s="915"/>
      <c r="Q728" s="915"/>
      <c r="R728" s="915"/>
      <c r="S728" s="915"/>
      <c r="T728" s="915"/>
      <c r="U728" s="915"/>
      <c r="V728" s="915"/>
      <c r="W728" s="915"/>
      <c r="X728" s="915"/>
      <c r="Y728" s="911"/>
      <c r="Z728" s="911"/>
      <c r="AA728" s="915"/>
      <c r="AB728" s="915"/>
      <c r="AC728" s="915"/>
      <c r="AD728" s="915"/>
      <c r="AE728" s="174"/>
      <c r="AF728" s="911"/>
      <c r="AG728" s="911"/>
      <c r="AH728" s="911"/>
      <c r="AI728" s="911"/>
      <c r="AJ728" s="911"/>
      <c r="AK728" s="915"/>
      <c r="AL728" s="915"/>
      <c r="AM728" s="915"/>
      <c r="AN728" s="917"/>
      <c r="AO728" s="1715"/>
      <c r="AP728" s="911"/>
      <c r="AQ728" s="911"/>
      <c r="AR728" s="911"/>
      <c r="AS728" s="911"/>
      <c r="AT728" s="911"/>
      <c r="AU728" s="915"/>
      <c r="AV728" s="915"/>
      <c r="AW728" s="915"/>
    </row>
    <row r="729">
      <c r="A729" s="1709"/>
      <c r="B729" s="915"/>
      <c r="C729" s="915"/>
      <c r="D729" s="915"/>
      <c r="E729" s="911"/>
      <c r="F729" s="911"/>
      <c r="G729" s="666"/>
      <c r="H729" s="911"/>
      <c r="I729" s="911"/>
      <c r="J729" s="915"/>
      <c r="K729" s="911"/>
      <c r="L729" s="915"/>
      <c r="M729" s="911"/>
      <c r="N729" s="915"/>
      <c r="O729" s="915"/>
      <c r="P729" s="915"/>
      <c r="Q729" s="915"/>
      <c r="R729" s="915"/>
      <c r="S729" s="915"/>
      <c r="T729" s="915"/>
      <c r="U729" s="915"/>
      <c r="V729" s="915"/>
      <c r="W729" s="915"/>
      <c r="X729" s="915"/>
      <c r="Y729" s="911"/>
      <c r="Z729" s="911"/>
      <c r="AA729" s="915"/>
      <c r="AB729" s="915"/>
      <c r="AC729" s="915"/>
      <c r="AD729" s="915"/>
      <c r="AE729" s="174"/>
      <c r="AF729" s="911"/>
      <c r="AG729" s="911"/>
      <c r="AH729" s="911"/>
      <c r="AI729" s="911"/>
      <c r="AJ729" s="911"/>
      <c r="AK729" s="915"/>
      <c r="AL729" s="915"/>
      <c r="AM729" s="915"/>
      <c r="AN729" s="917"/>
      <c r="AO729" s="1715"/>
      <c r="AP729" s="911"/>
      <c r="AQ729" s="911"/>
      <c r="AR729" s="911"/>
      <c r="AS729" s="911"/>
      <c r="AT729" s="911"/>
      <c r="AU729" s="915"/>
      <c r="AV729" s="915"/>
      <c r="AW729" s="915"/>
    </row>
    <row r="730">
      <c r="A730" s="1709"/>
      <c r="B730" s="915"/>
      <c r="C730" s="915"/>
      <c r="D730" s="915"/>
      <c r="E730" s="911"/>
      <c r="F730" s="911"/>
      <c r="G730" s="666"/>
      <c r="H730" s="911"/>
      <c r="I730" s="911"/>
      <c r="J730" s="915"/>
      <c r="K730" s="911"/>
      <c r="L730" s="915"/>
      <c r="M730" s="911"/>
      <c r="N730" s="915"/>
      <c r="O730" s="915"/>
      <c r="P730" s="915"/>
      <c r="Q730" s="915"/>
      <c r="R730" s="915"/>
      <c r="S730" s="915"/>
      <c r="T730" s="915"/>
      <c r="U730" s="915"/>
      <c r="V730" s="915"/>
      <c r="W730" s="915"/>
      <c r="X730" s="915"/>
      <c r="Y730" s="911"/>
      <c r="Z730" s="911"/>
      <c r="AA730" s="915"/>
      <c r="AB730" s="915"/>
      <c r="AC730" s="915"/>
      <c r="AD730" s="915"/>
      <c r="AE730" s="174"/>
      <c r="AF730" s="911"/>
      <c r="AG730" s="911"/>
      <c r="AH730" s="911"/>
      <c r="AI730" s="911"/>
      <c r="AJ730" s="911"/>
      <c r="AK730" s="915"/>
      <c r="AL730" s="915"/>
      <c r="AM730" s="915"/>
      <c r="AN730" s="917"/>
      <c r="AO730" s="1715"/>
      <c r="AP730" s="911"/>
      <c r="AQ730" s="911"/>
      <c r="AR730" s="911"/>
      <c r="AS730" s="911"/>
      <c r="AT730" s="911"/>
      <c r="AU730" s="915"/>
      <c r="AV730" s="915"/>
      <c r="AW730" s="915"/>
    </row>
    <row r="731">
      <c r="A731" s="1709"/>
      <c r="B731" s="915"/>
      <c r="C731" s="915"/>
      <c r="D731" s="915"/>
      <c r="E731" s="911"/>
      <c r="F731" s="911"/>
      <c r="G731" s="666"/>
      <c r="H731" s="911"/>
      <c r="I731" s="911"/>
      <c r="J731" s="915"/>
      <c r="K731" s="911"/>
      <c r="L731" s="915"/>
      <c r="M731" s="911"/>
      <c r="N731" s="915"/>
      <c r="O731" s="915"/>
      <c r="P731" s="915"/>
      <c r="Q731" s="915"/>
      <c r="R731" s="915"/>
      <c r="S731" s="915"/>
      <c r="T731" s="915"/>
      <c r="U731" s="915"/>
      <c r="V731" s="915"/>
      <c r="W731" s="915"/>
      <c r="X731" s="915"/>
      <c r="Y731" s="911"/>
      <c r="Z731" s="911"/>
      <c r="AA731" s="915"/>
      <c r="AB731" s="915"/>
      <c r="AC731" s="915"/>
      <c r="AD731" s="915"/>
      <c r="AE731" s="174"/>
      <c r="AF731" s="911"/>
      <c r="AG731" s="911"/>
      <c r="AH731" s="911"/>
      <c r="AI731" s="911"/>
      <c r="AJ731" s="911"/>
      <c r="AK731" s="915"/>
      <c r="AL731" s="915"/>
      <c r="AM731" s="915"/>
      <c r="AN731" s="917"/>
      <c r="AO731" s="1715"/>
      <c r="AP731" s="911"/>
      <c r="AQ731" s="911"/>
      <c r="AR731" s="911"/>
      <c r="AS731" s="911"/>
      <c r="AT731" s="911"/>
      <c r="AU731" s="915"/>
      <c r="AV731" s="915"/>
      <c r="AW731" s="915"/>
    </row>
    <row r="732">
      <c r="A732" s="1709"/>
      <c r="B732" s="915"/>
      <c r="C732" s="915"/>
      <c r="D732" s="915"/>
      <c r="E732" s="911"/>
      <c r="F732" s="911"/>
      <c r="G732" s="666"/>
      <c r="H732" s="911"/>
      <c r="I732" s="911"/>
      <c r="J732" s="915"/>
      <c r="K732" s="911"/>
      <c r="L732" s="915"/>
      <c r="M732" s="911"/>
      <c r="N732" s="915"/>
      <c r="O732" s="915"/>
      <c r="P732" s="915"/>
      <c r="Q732" s="915"/>
      <c r="R732" s="915"/>
      <c r="S732" s="915"/>
      <c r="T732" s="915"/>
      <c r="U732" s="915"/>
      <c r="V732" s="915"/>
      <c r="W732" s="915"/>
      <c r="X732" s="915"/>
      <c r="Y732" s="911"/>
      <c r="Z732" s="911"/>
      <c r="AA732" s="915"/>
      <c r="AB732" s="915"/>
      <c r="AC732" s="915"/>
      <c r="AD732" s="915"/>
      <c r="AE732" s="174"/>
      <c r="AF732" s="911"/>
      <c r="AG732" s="911"/>
      <c r="AH732" s="911"/>
      <c r="AI732" s="911"/>
      <c r="AJ732" s="911"/>
      <c r="AK732" s="915"/>
      <c r="AL732" s="915"/>
      <c r="AM732" s="915"/>
      <c r="AN732" s="917"/>
      <c r="AO732" s="1715"/>
      <c r="AP732" s="911"/>
      <c r="AQ732" s="911"/>
      <c r="AR732" s="911"/>
      <c r="AS732" s="911"/>
      <c r="AT732" s="911"/>
      <c r="AU732" s="915"/>
      <c r="AV732" s="915"/>
      <c r="AW732" s="915"/>
    </row>
    <row r="733">
      <c r="A733" s="1709"/>
      <c r="B733" s="915"/>
      <c r="C733" s="915"/>
      <c r="D733" s="915"/>
      <c r="E733" s="911"/>
      <c r="F733" s="911"/>
      <c r="G733" s="666"/>
      <c r="H733" s="911"/>
      <c r="I733" s="911"/>
      <c r="J733" s="915"/>
      <c r="K733" s="911"/>
      <c r="L733" s="915"/>
      <c r="M733" s="911"/>
      <c r="N733" s="915"/>
      <c r="O733" s="915"/>
      <c r="P733" s="915"/>
      <c r="Q733" s="915"/>
      <c r="R733" s="915"/>
      <c r="S733" s="915"/>
      <c r="T733" s="915"/>
      <c r="U733" s="915"/>
      <c r="V733" s="915"/>
      <c r="W733" s="915"/>
      <c r="X733" s="915"/>
      <c r="Y733" s="911"/>
      <c r="Z733" s="911"/>
      <c r="AA733" s="915"/>
      <c r="AB733" s="915"/>
      <c r="AC733" s="915"/>
      <c r="AD733" s="915"/>
      <c r="AE733" s="174"/>
      <c r="AF733" s="911"/>
      <c r="AG733" s="911"/>
      <c r="AH733" s="911"/>
      <c r="AI733" s="911"/>
      <c r="AJ733" s="911"/>
      <c r="AK733" s="915"/>
      <c r="AL733" s="915"/>
      <c r="AM733" s="915"/>
      <c r="AN733" s="917"/>
      <c r="AO733" s="1715"/>
      <c r="AP733" s="911"/>
      <c r="AQ733" s="911"/>
      <c r="AR733" s="911"/>
      <c r="AS733" s="911"/>
      <c r="AT733" s="911"/>
      <c r="AU733" s="915"/>
      <c r="AV733" s="915"/>
      <c r="AW733" s="915"/>
    </row>
    <row r="734">
      <c r="A734" s="1709"/>
      <c r="B734" s="915"/>
      <c r="C734" s="915"/>
      <c r="D734" s="915"/>
      <c r="E734" s="911"/>
      <c r="F734" s="911"/>
      <c r="G734" s="666"/>
      <c r="H734" s="911"/>
      <c r="I734" s="911"/>
      <c r="J734" s="915"/>
      <c r="K734" s="911"/>
      <c r="L734" s="915"/>
      <c r="M734" s="911"/>
      <c r="N734" s="915"/>
      <c r="O734" s="915"/>
      <c r="P734" s="915"/>
      <c r="Q734" s="915"/>
      <c r="R734" s="915"/>
      <c r="S734" s="915"/>
      <c r="T734" s="915"/>
      <c r="U734" s="915"/>
      <c r="V734" s="915"/>
      <c r="W734" s="915"/>
      <c r="X734" s="915"/>
      <c r="Y734" s="911"/>
      <c r="Z734" s="911"/>
      <c r="AA734" s="915"/>
      <c r="AB734" s="915"/>
      <c r="AC734" s="915"/>
      <c r="AD734" s="915"/>
      <c r="AE734" s="174"/>
      <c r="AF734" s="911"/>
      <c r="AG734" s="911"/>
      <c r="AH734" s="911"/>
      <c r="AI734" s="911"/>
      <c r="AJ734" s="911"/>
      <c r="AK734" s="915"/>
      <c r="AL734" s="915"/>
      <c r="AM734" s="915"/>
      <c r="AN734" s="917"/>
      <c r="AO734" s="1715"/>
      <c r="AP734" s="911"/>
      <c r="AQ734" s="911"/>
      <c r="AR734" s="911"/>
      <c r="AS734" s="911"/>
      <c r="AT734" s="911"/>
      <c r="AU734" s="915"/>
      <c r="AV734" s="915"/>
      <c r="AW734" s="915"/>
    </row>
    <row r="735">
      <c r="A735" s="1709"/>
      <c r="B735" s="915"/>
      <c r="C735" s="915"/>
      <c r="D735" s="915"/>
      <c r="E735" s="911"/>
      <c r="F735" s="911"/>
      <c r="G735" s="666"/>
      <c r="H735" s="911"/>
      <c r="I735" s="911"/>
      <c r="J735" s="915"/>
      <c r="K735" s="911"/>
      <c r="L735" s="915"/>
      <c r="M735" s="911"/>
      <c r="N735" s="915"/>
      <c r="O735" s="915"/>
      <c r="P735" s="915"/>
      <c r="Q735" s="915"/>
      <c r="R735" s="915"/>
      <c r="S735" s="915"/>
      <c r="T735" s="915"/>
      <c r="U735" s="915"/>
      <c r="V735" s="915"/>
      <c r="W735" s="915"/>
      <c r="X735" s="915"/>
      <c r="Y735" s="911"/>
      <c r="Z735" s="911"/>
      <c r="AA735" s="915"/>
      <c r="AB735" s="915"/>
      <c r="AC735" s="915"/>
      <c r="AD735" s="915"/>
      <c r="AE735" s="174"/>
      <c r="AF735" s="911"/>
      <c r="AG735" s="911"/>
      <c r="AH735" s="911"/>
      <c r="AI735" s="911"/>
      <c r="AJ735" s="911"/>
      <c r="AK735" s="915"/>
      <c r="AL735" s="915"/>
      <c r="AM735" s="915"/>
      <c r="AN735" s="917"/>
      <c r="AO735" s="1715"/>
      <c r="AP735" s="911"/>
      <c r="AQ735" s="911"/>
      <c r="AR735" s="911"/>
      <c r="AS735" s="911"/>
      <c r="AT735" s="911"/>
      <c r="AU735" s="915"/>
      <c r="AV735" s="915"/>
      <c r="AW735" s="915"/>
    </row>
    <row r="736">
      <c r="A736" s="1709"/>
      <c r="B736" s="915"/>
      <c r="C736" s="915"/>
      <c r="D736" s="915"/>
      <c r="E736" s="911"/>
      <c r="F736" s="911"/>
      <c r="G736" s="666"/>
      <c r="H736" s="911"/>
      <c r="I736" s="911"/>
      <c r="J736" s="915"/>
      <c r="K736" s="911"/>
      <c r="L736" s="915"/>
      <c r="M736" s="911"/>
      <c r="N736" s="915"/>
      <c r="O736" s="915"/>
      <c r="P736" s="915"/>
      <c r="Q736" s="915"/>
      <c r="R736" s="915"/>
      <c r="S736" s="915"/>
      <c r="T736" s="915"/>
      <c r="U736" s="915"/>
      <c r="V736" s="915"/>
      <c r="W736" s="915"/>
      <c r="X736" s="915"/>
      <c r="Y736" s="911"/>
      <c r="Z736" s="911"/>
      <c r="AA736" s="915"/>
      <c r="AB736" s="915"/>
      <c r="AC736" s="915"/>
      <c r="AD736" s="915"/>
      <c r="AE736" s="174"/>
      <c r="AF736" s="911"/>
      <c r="AG736" s="911"/>
      <c r="AH736" s="911"/>
      <c r="AI736" s="911"/>
      <c r="AJ736" s="911"/>
      <c r="AK736" s="915"/>
      <c r="AL736" s="915"/>
      <c r="AM736" s="915"/>
      <c r="AN736" s="917"/>
      <c r="AO736" s="1715"/>
      <c r="AP736" s="911"/>
      <c r="AQ736" s="911"/>
      <c r="AR736" s="911"/>
      <c r="AS736" s="911"/>
      <c r="AT736" s="911"/>
      <c r="AU736" s="915"/>
      <c r="AV736" s="915"/>
      <c r="AW736" s="915"/>
    </row>
    <row r="737">
      <c r="A737" s="1709"/>
      <c r="B737" s="915"/>
      <c r="C737" s="915"/>
      <c r="D737" s="915"/>
      <c r="E737" s="911"/>
      <c r="F737" s="911"/>
      <c r="G737" s="666"/>
      <c r="H737" s="911"/>
      <c r="I737" s="911"/>
      <c r="J737" s="915"/>
      <c r="K737" s="911"/>
      <c r="L737" s="915"/>
      <c r="M737" s="911"/>
      <c r="N737" s="915"/>
      <c r="O737" s="915"/>
      <c r="P737" s="915"/>
      <c r="Q737" s="915"/>
      <c r="R737" s="915"/>
      <c r="S737" s="915"/>
      <c r="T737" s="915"/>
      <c r="U737" s="915"/>
      <c r="V737" s="915"/>
      <c r="W737" s="915"/>
      <c r="X737" s="915"/>
      <c r="Y737" s="911"/>
      <c r="Z737" s="911"/>
      <c r="AA737" s="915"/>
      <c r="AB737" s="915"/>
      <c r="AC737" s="915"/>
      <c r="AD737" s="915"/>
      <c r="AE737" s="174"/>
      <c r="AF737" s="911"/>
      <c r="AG737" s="911"/>
      <c r="AH737" s="911"/>
      <c r="AI737" s="911"/>
      <c r="AJ737" s="911"/>
      <c r="AK737" s="915"/>
      <c r="AL737" s="915"/>
      <c r="AM737" s="915"/>
      <c r="AN737" s="917"/>
      <c r="AO737" s="1715"/>
      <c r="AP737" s="911"/>
      <c r="AQ737" s="911"/>
      <c r="AR737" s="911"/>
      <c r="AS737" s="911"/>
      <c r="AT737" s="911"/>
      <c r="AU737" s="915"/>
      <c r="AV737" s="915"/>
      <c r="AW737" s="915"/>
    </row>
    <row r="738">
      <c r="A738" s="1709"/>
      <c r="B738" s="915"/>
      <c r="C738" s="915"/>
      <c r="D738" s="915"/>
      <c r="E738" s="911"/>
      <c r="F738" s="911"/>
      <c r="G738" s="666"/>
      <c r="H738" s="911"/>
      <c r="I738" s="911"/>
      <c r="J738" s="915"/>
      <c r="K738" s="911"/>
      <c r="L738" s="915"/>
      <c r="M738" s="911"/>
      <c r="N738" s="915"/>
      <c r="O738" s="915"/>
      <c r="P738" s="915"/>
      <c r="Q738" s="915"/>
      <c r="R738" s="915"/>
      <c r="S738" s="915"/>
      <c r="T738" s="915"/>
      <c r="U738" s="915"/>
      <c r="V738" s="915"/>
      <c r="W738" s="915"/>
      <c r="X738" s="915"/>
      <c r="Y738" s="911"/>
      <c r="Z738" s="911"/>
      <c r="AA738" s="915"/>
      <c r="AB738" s="915"/>
      <c r="AC738" s="915"/>
      <c r="AD738" s="915"/>
      <c r="AE738" s="174"/>
      <c r="AF738" s="911"/>
      <c r="AG738" s="911"/>
      <c r="AH738" s="911"/>
      <c r="AI738" s="911"/>
      <c r="AJ738" s="911"/>
      <c r="AK738" s="915"/>
      <c r="AL738" s="915"/>
      <c r="AM738" s="915"/>
      <c r="AN738" s="917"/>
      <c r="AO738" s="1715"/>
      <c r="AP738" s="911"/>
      <c r="AQ738" s="911"/>
      <c r="AR738" s="911"/>
      <c r="AS738" s="911"/>
      <c r="AT738" s="911"/>
      <c r="AU738" s="915"/>
      <c r="AV738" s="915"/>
      <c r="AW738" s="915"/>
    </row>
    <row r="739">
      <c r="A739" s="1709"/>
      <c r="B739" s="915"/>
      <c r="C739" s="915"/>
      <c r="D739" s="915"/>
      <c r="E739" s="911"/>
      <c r="F739" s="911"/>
      <c r="G739" s="666"/>
      <c r="H739" s="911"/>
      <c r="I739" s="911"/>
      <c r="J739" s="915"/>
      <c r="K739" s="911"/>
      <c r="L739" s="915"/>
      <c r="M739" s="911"/>
      <c r="N739" s="915"/>
      <c r="O739" s="915"/>
      <c r="P739" s="915"/>
      <c r="Q739" s="915"/>
      <c r="R739" s="915"/>
      <c r="S739" s="915"/>
      <c r="T739" s="915"/>
      <c r="U739" s="915"/>
      <c r="V739" s="915"/>
      <c r="W739" s="915"/>
      <c r="X739" s="915"/>
      <c r="Y739" s="911"/>
      <c r="Z739" s="911"/>
      <c r="AA739" s="915"/>
      <c r="AB739" s="915"/>
      <c r="AC739" s="915"/>
      <c r="AD739" s="915"/>
      <c r="AE739" s="174"/>
      <c r="AF739" s="911"/>
      <c r="AG739" s="911"/>
      <c r="AH739" s="911"/>
      <c r="AI739" s="911"/>
      <c r="AJ739" s="911"/>
      <c r="AK739" s="915"/>
      <c r="AL739" s="915"/>
      <c r="AM739" s="915"/>
      <c r="AN739" s="917"/>
      <c r="AO739" s="1715"/>
      <c r="AP739" s="911"/>
      <c r="AQ739" s="911"/>
      <c r="AR739" s="911"/>
      <c r="AS739" s="911"/>
      <c r="AT739" s="911"/>
      <c r="AU739" s="915"/>
      <c r="AV739" s="915"/>
      <c r="AW739" s="915"/>
    </row>
    <row r="740">
      <c r="A740" s="1709"/>
      <c r="B740" s="915"/>
      <c r="C740" s="915"/>
      <c r="D740" s="915"/>
      <c r="E740" s="911"/>
      <c r="F740" s="911"/>
      <c r="G740" s="666"/>
      <c r="H740" s="911"/>
      <c r="I740" s="911"/>
      <c r="J740" s="915"/>
      <c r="K740" s="911"/>
      <c r="L740" s="915"/>
      <c r="M740" s="911"/>
      <c r="N740" s="915"/>
      <c r="O740" s="915"/>
      <c r="P740" s="915"/>
      <c r="Q740" s="915"/>
      <c r="R740" s="915"/>
      <c r="S740" s="915"/>
      <c r="T740" s="915"/>
      <c r="U740" s="915"/>
      <c r="V740" s="915"/>
      <c r="W740" s="915"/>
      <c r="X740" s="915"/>
      <c r="Y740" s="911"/>
      <c r="Z740" s="911"/>
      <c r="AA740" s="915"/>
      <c r="AB740" s="915"/>
      <c r="AC740" s="915"/>
      <c r="AD740" s="915"/>
      <c r="AE740" s="174"/>
      <c r="AF740" s="911"/>
      <c r="AG740" s="911"/>
      <c r="AH740" s="911"/>
      <c r="AI740" s="911"/>
      <c r="AJ740" s="911"/>
      <c r="AK740" s="915"/>
      <c r="AL740" s="915"/>
      <c r="AM740" s="915"/>
      <c r="AN740" s="917"/>
      <c r="AO740" s="1715"/>
      <c r="AP740" s="911"/>
      <c r="AQ740" s="911"/>
      <c r="AR740" s="911"/>
      <c r="AS740" s="911"/>
      <c r="AT740" s="911"/>
      <c r="AU740" s="915"/>
      <c r="AV740" s="915"/>
      <c r="AW740" s="915"/>
    </row>
    <row r="741">
      <c r="A741" s="1709"/>
      <c r="B741" s="915"/>
      <c r="C741" s="915"/>
      <c r="D741" s="915"/>
      <c r="E741" s="911"/>
      <c r="F741" s="911"/>
      <c r="G741" s="666"/>
      <c r="H741" s="911"/>
      <c r="I741" s="911"/>
      <c r="J741" s="915"/>
      <c r="K741" s="911"/>
      <c r="L741" s="915"/>
      <c r="M741" s="911"/>
      <c r="N741" s="915"/>
      <c r="O741" s="915"/>
      <c r="P741" s="915"/>
      <c r="Q741" s="915"/>
      <c r="R741" s="915"/>
      <c r="S741" s="915"/>
      <c r="T741" s="915"/>
      <c r="U741" s="915"/>
      <c r="V741" s="915"/>
      <c r="W741" s="915"/>
      <c r="X741" s="915"/>
      <c r="Y741" s="911"/>
      <c r="Z741" s="911"/>
      <c r="AA741" s="915"/>
      <c r="AB741" s="915"/>
      <c r="AC741" s="915"/>
      <c r="AD741" s="915"/>
      <c r="AE741" s="174"/>
      <c r="AF741" s="911"/>
      <c r="AG741" s="911"/>
      <c r="AH741" s="911"/>
      <c r="AI741" s="911"/>
      <c r="AJ741" s="911"/>
      <c r="AK741" s="915"/>
      <c r="AL741" s="915"/>
      <c r="AM741" s="915"/>
      <c r="AN741" s="917"/>
      <c r="AO741" s="1715"/>
      <c r="AP741" s="911"/>
      <c r="AQ741" s="911"/>
      <c r="AR741" s="911"/>
      <c r="AS741" s="911"/>
      <c r="AT741" s="911"/>
      <c r="AU741" s="915"/>
      <c r="AV741" s="915"/>
      <c r="AW741" s="915"/>
    </row>
    <row r="742">
      <c r="A742" s="1709"/>
      <c r="B742" s="915"/>
      <c r="C742" s="915"/>
      <c r="D742" s="915"/>
      <c r="E742" s="911"/>
      <c r="F742" s="911"/>
      <c r="G742" s="666"/>
      <c r="H742" s="911"/>
      <c r="I742" s="911"/>
      <c r="J742" s="915"/>
      <c r="K742" s="911"/>
      <c r="L742" s="915"/>
      <c r="M742" s="911"/>
      <c r="N742" s="915"/>
      <c r="O742" s="915"/>
      <c r="P742" s="915"/>
      <c r="Q742" s="915"/>
      <c r="R742" s="915"/>
      <c r="S742" s="915"/>
      <c r="T742" s="915"/>
      <c r="U742" s="915"/>
      <c r="V742" s="915"/>
      <c r="W742" s="915"/>
      <c r="X742" s="915"/>
      <c r="Y742" s="911"/>
      <c r="Z742" s="911"/>
      <c r="AA742" s="915"/>
      <c r="AB742" s="915"/>
      <c r="AC742" s="915"/>
      <c r="AD742" s="915"/>
      <c r="AE742" s="174"/>
      <c r="AF742" s="911"/>
      <c r="AG742" s="911"/>
      <c r="AH742" s="911"/>
      <c r="AI742" s="911"/>
      <c r="AJ742" s="911"/>
      <c r="AK742" s="915"/>
      <c r="AL742" s="915"/>
      <c r="AM742" s="915"/>
      <c r="AN742" s="917"/>
      <c r="AO742" s="1715"/>
      <c r="AP742" s="911"/>
      <c r="AQ742" s="911"/>
      <c r="AR742" s="911"/>
      <c r="AS742" s="911"/>
      <c r="AT742" s="911"/>
      <c r="AU742" s="915"/>
      <c r="AV742" s="915"/>
      <c r="AW742" s="915"/>
    </row>
    <row r="743">
      <c r="A743" s="1709"/>
      <c r="B743" s="915"/>
      <c r="C743" s="915"/>
      <c r="D743" s="915"/>
      <c r="E743" s="911"/>
      <c r="F743" s="911"/>
      <c r="G743" s="666"/>
      <c r="H743" s="911"/>
      <c r="I743" s="911"/>
      <c r="J743" s="915"/>
      <c r="K743" s="911"/>
      <c r="L743" s="915"/>
      <c r="M743" s="911"/>
      <c r="N743" s="915"/>
      <c r="O743" s="915"/>
      <c r="P743" s="915"/>
      <c r="Q743" s="915"/>
      <c r="R743" s="915"/>
      <c r="S743" s="915"/>
      <c r="T743" s="915"/>
      <c r="U743" s="915"/>
      <c r="V743" s="915"/>
      <c r="W743" s="915"/>
      <c r="X743" s="915"/>
      <c r="Y743" s="911"/>
      <c r="Z743" s="911"/>
      <c r="AA743" s="915"/>
      <c r="AB743" s="915"/>
      <c r="AC743" s="915"/>
      <c r="AD743" s="915"/>
      <c r="AE743" s="174"/>
      <c r="AF743" s="911"/>
      <c r="AG743" s="911"/>
      <c r="AH743" s="911"/>
      <c r="AI743" s="911"/>
      <c r="AJ743" s="911"/>
      <c r="AK743" s="915"/>
      <c r="AL743" s="915"/>
      <c r="AM743" s="915"/>
      <c r="AN743" s="917"/>
      <c r="AO743" s="1715"/>
      <c r="AP743" s="911"/>
      <c r="AQ743" s="911"/>
      <c r="AR743" s="911"/>
      <c r="AS743" s="911"/>
      <c r="AT743" s="911"/>
      <c r="AU743" s="915"/>
      <c r="AV743" s="915"/>
      <c r="AW743" s="915"/>
    </row>
    <row r="744">
      <c r="A744" s="1709"/>
      <c r="B744" s="915"/>
      <c r="C744" s="915"/>
      <c r="D744" s="915"/>
      <c r="E744" s="911"/>
      <c r="F744" s="911"/>
      <c r="G744" s="666"/>
      <c r="H744" s="911"/>
      <c r="I744" s="911"/>
      <c r="J744" s="915"/>
      <c r="K744" s="911"/>
      <c r="L744" s="915"/>
      <c r="M744" s="911"/>
      <c r="N744" s="915"/>
      <c r="O744" s="915"/>
      <c r="P744" s="915"/>
      <c r="Q744" s="915"/>
      <c r="R744" s="915"/>
      <c r="S744" s="915"/>
      <c r="T744" s="915"/>
      <c r="U744" s="915"/>
      <c r="V744" s="915"/>
      <c r="W744" s="915"/>
      <c r="X744" s="915"/>
      <c r="Y744" s="911"/>
      <c r="Z744" s="911"/>
      <c r="AA744" s="915"/>
      <c r="AB744" s="915"/>
      <c r="AC744" s="915"/>
      <c r="AD744" s="915"/>
      <c r="AE744" s="174"/>
      <c r="AF744" s="911"/>
      <c r="AG744" s="911"/>
      <c r="AH744" s="911"/>
      <c r="AI744" s="911"/>
      <c r="AJ744" s="911"/>
      <c r="AK744" s="915"/>
      <c r="AL744" s="915"/>
      <c r="AM744" s="915"/>
      <c r="AN744" s="917"/>
      <c r="AO744" s="1715"/>
      <c r="AP744" s="911"/>
      <c r="AQ744" s="911"/>
      <c r="AR744" s="911"/>
      <c r="AS744" s="911"/>
      <c r="AT744" s="911"/>
      <c r="AU744" s="915"/>
      <c r="AV744" s="915"/>
      <c r="AW744" s="915"/>
    </row>
    <row r="745">
      <c r="A745" s="1709"/>
      <c r="B745" s="915"/>
      <c r="C745" s="915"/>
      <c r="D745" s="915"/>
      <c r="E745" s="911"/>
      <c r="F745" s="911"/>
      <c r="G745" s="666"/>
      <c r="H745" s="911"/>
      <c r="I745" s="911"/>
      <c r="J745" s="915"/>
      <c r="K745" s="911"/>
      <c r="L745" s="915"/>
      <c r="M745" s="911"/>
      <c r="N745" s="915"/>
      <c r="O745" s="915"/>
      <c r="P745" s="915"/>
      <c r="Q745" s="915"/>
      <c r="R745" s="915"/>
      <c r="S745" s="915"/>
      <c r="T745" s="915"/>
      <c r="U745" s="915"/>
      <c r="V745" s="915"/>
      <c r="W745" s="915"/>
      <c r="X745" s="915"/>
      <c r="Y745" s="911"/>
      <c r="Z745" s="911"/>
      <c r="AA745" s="915"/>
      <c r="AB745" s="915"/>
      <c r="AC745" s="915"/>
      <c r="AD745" s="915"/>
      <c r="AE745" s="174"/>
      <c r="AF745" s="911"/>
      <c r="AG745" s="911"/>
      <c r="AH745" s="911"/>
      <c r="AI745" s="911"/>
      <c r="AJ745" s="911"/>
      <c r="AK745" s="915"/>
      <c r="AL745" s="915"/>
      <c r="AM745" s="915"/>
      <c r="AN745" s="917"/>
      <c r="AO745" s="1715"/>
      <c r="AP745" s="911"/>
      <c r="AQ745" s="911"/>
      <c r="AR745" s="911"/>
      <c r="AS745" s="911"/>
      <c r="AT745" s="911"/>
      <c r="AU745" s="915"/>
      <c r="AV745" s="915"/>
      <c r="AW745" s="915"/>
    </row>
    <row r="746">
      <c r="A746" s="1709"/>
      <c r="B746" s="915"/>
      <c r="C746" s="915"/>
      <c r="D746" s="915"/>
      <c r="E746" s="911"/>
      <c r="F746" s="911"/>
      <c r="G746" s="666"/>
      <c r="H746" s="911"/>
      <c r="I746" s="911"/>
      <c r="J746" s="915"/>
      <c r="K746" s="911"/>
      <c r="L746" s="915"/>
      <c r="M746" s="911"/>
      <c r="N746" s="915"/>
      <c r="O746" s="915"/>
      <c r="P746" s="915"/>
      <c r="Q746" s="915"/>
      <c r="R746" s="915"/>
      <c r="S746" s="915"/>
      <c r="T746" s="915"/>
      <c r="U746" s="915"/>
      <c r="V746" s="915"/>
      <c r="W746" s="915"/>
      <c r="X746" s="915"/>
      <c r="Y746" s="911"/>
      <c r="Z746" s="911"/>
      <c r="AA746" s="915"/>
      <c r="AB746" s="915"/>
      <c r="AC746" s="915"/>
      <c r="AD746" s="915"/>
      <c r="AE746" s="174"/>
      <c r="AF746" s="911"/>
      <c r="AG746" s="911"/>
      <c r="AH746" s="911"/>
      <c r="AI746" s="911"/>
      <c r="AJ746" s="911"/>
      <c r="AK746" s="915"/>
      <c r="AL746" s="915"/>
      <c r="AM746" s="915"/>
      <c r="AN746" s="917"/>
      <c r="AO746" s="1715"/>
      <c r="AP746" s="911"/>
      <c r="AQ746" s="911"/>
      <c r="AR746" s="911"/>
      <c r="AS746" s="911"/>
      <c r="AT746" s="911"/>
      <c r="AU746" s="915"/>
      <c r="AV746" s="915"/>
      <c r="AW746" s="915"/>
    </row>
    <row r="747">
      <c r="A747" s="1709"/>
      <c r="B747" s="915"/>
      <c r="C747" s="915"/>
      <c r="D747" s="915"/>
      <c r="E747" s="911"/>
      <c r="F747" s="911"/>
      <c r="G747" s="666"/>
      <c r="H747" s="911"/>
      <c r="I747" s="911"/>
      <c r="J747" s="915"/>
      <c r="K747" s="911"/>
      <c r="L747" s="915"/>
      <c r="M747" s="911"/>
      <c r="N747" s="915"/>
      <c r="O747" s="915"/>
      <c r="P747" s="915"/>
      <c r="Q747" s="915"/>
      <c r="R747" s="915"/>
      <c r="S747" s="915"/>
      <c r="T747" s="915"/>
      <c r="U747" s="915"/>
      <c r="V747" s="915"/>
      <c r="W747" s="915"/>
      <c r="X747" s="915"/>
      <c r="Y747" s="911"/>
      <c r="Z747" s="911"/>
      <c r="AA747" s="915"/>
      <c r="AB747" s="915"/>
      <c r="AC747" s="915"/>
      <c r="AD747" s="915"/>
      <c r="AE747" s="174"/>
      <c r="AF747" s="911"/>
      <c r="AG747" s="911"/>
      <c r="AH747" s="911"/>
      <c r="AI747" s="911"/>
      <c r="AJ747" s="911"/>
      <c r="AK747" s="915"/>
      <c r="AL747" s="915"/>
      <c r="AM747" s="915"/>
      <c r="AN747" s="917"/>
      <c r="AO747" s="1715"/>
      <c r="AP747" s="911"/>
      <c r="AQ747" s="911"/>
      <c r="AR747" s="911"/>
      <c r="AS747" s="911"/>
      <c r="AT747" s="911"/>
      <c r="AU747" s="915"/>
      <c r="AV747" s="915"/>
      <c r="AW747" s="915"/>
    </row>
    <row r="748">
      <c r="A748" s="1709"/>
      <c r="B748" s="915"/>
      <c r="C748" s="915"/>
      <c r="D748" s="915"/>
      <c r="E748" s="911"/>
      <c r="F748" s="911"/>
      <c r="G748" s="666"/>
      <c r="H748" s="911"/>
      <c r="I748" s="911"/>
      <c r="J748" s="915"/>
      <c r="K748" s="911"/>
      <c r="L748" s="915"/>
      <c r="M748" s="911"/>
      <c r="N748" s="915"/>
      <c r="O748" s="915"/>
      <c r="P748" s="915"/>
      <c r="Q748" s="915"/>
      <c r="R748" s="915"/>
      <c r="S748" s="915"/>
      <c r="T748" s="915"/>
      <c r="U748" s="915"/>
      <c r="V748" s="915"/>
      <c r="W748" s="915"/>
      <c r="X748" s="915"/>
      <c r="Y748" s="911"/>
      <c r="Z748" s="911"/>
      <c r="AA748" s="915"/>
      <c r="AB748" s="915"/>
      <c r="AC748" s="915"/>
      <c r="AD748" s="915"/>
      <c r="AE748" s="174"/>
      <c r="AF748" s="911"/>
      <c r="AG748" s="911"/>
      <c r="AH748" s="911"/>
      <c r="AI748" s="911"/>
      <c r="AJ748" s="911"/>
      <c r="AK748" s="915"/>
      <c r="AL748" s="915"/>
      <c r="AM748" s="915"/>
      <c r="AN748" s="917"/>
      <c r="AO748" s="1715"/>
      <c r="AP748" s="911"/>
      <c r="AQ748" s="911"/>
      <c r="AR748" s="911"/>
      <c r="AS748" s="911"/>
      <c r="AT748" s="911"/>
      <c r="AU748" s="915"/>
      <c r="AV748" s="915"/>
      <c r="AW748" s="915"/>
    </row>
    <row r="749">
      <c r="A749" s="1709"/>
      <c r="B749" s="915"/>
      <c r="C749" s="915"/>
      <c r="D749" s="915"/>
      <c r="E749" s="911"/>
      <c r="F749" s="911"/>
      <c r="G749" s="666"/>
      <c r="H749" s="911"/>
      <c r="I749" s="911"/>
      <c r="J749" s="915"/>
      <c r="K749" s="911"/>
      <c r="L749" s="915"/>
      <c r="M749" s="911"/>
      <c r="N749" s="915"/>
      <c r="O749" s="915"/>
      <c r="P749" s="915"/>
      <c r="Q749" s="915"/>
      <c r="R749" s="915"/>
      <c r="S749" s="915"/>
      <c r="T749" s="915"/>
      <c r="U749" s="915"/>
      <c r="V749" s="915"/>
      <c r="W749" s="915"/>
      <c r="X749" s="915"/>
      <c r="Y749" s="911"/>
      <c r="Z749" s="911"/>
      <c r="AA749" s="915"/>
      <c r="AB749" s="915"/>
      <c r="AC749" s="915"/>
      <c r="AD749" s="915"/>
      <c r="AE749" s="174"/>
      <c r="AF749" s="911"/>
      <c r="AG749" s="911"/>
      <c r="AH749" s="911"/>
      <c r="AI749" s="911"/>
      <c r="AJ749" s="911"/>
      <c r="AK749" s="915"/>
      <c r="AL749" s="915"/>
      <c r="AM749" s="915"/>
      <c r="AN749" s="917"/>
      <c r="AO749" s="1715"/>
      <c r="AP749" s="911"/>
      <c r="AQ749" s="911"/>
      <c r="AR749" s="911"/>
      <c r="AS749" s="911"/>
      <c r="AT749" s="911"/>
      <c r="AU749" s="915"/>
      <c r="AV749" s="915"/>
      <c r="AW749" s="915"/>
    </row>
    <row r="750">
      <c r="A750" s="1709"/>
      <c r="B750" s="915"/>
      <c r="C750" s="915"/>
      <c r="D750" s="915"/>
      <c r="E750" s="911"/>
      <c r="F750" s="911"/>
      <c r="G750" s="666"/>
      <c r="H750" s="911"/>
      <c r="I750" s="911"/>
      <c r="J750" s="915"/>
      <c r="K750" s="911"/>
      <c r="L750" s="915"/>
      <c r="M750" s="911"/>
      <c r="N750" s="915"/>
      <c r="O750" s="915"/>
      <c r="P750" s="915"/>
      <c r="Q750" s="915"/>
      <c r="R750" s="915"/>
      <c r="S750" s="915"/>
      <c r="T750" s="915"/>
      <c r="U750" s="915"/>
      <c r="V750" s="915"/>
      <c r="W750" s="915"/>
      <c r="X750" s="915"/>
      <c r="Y750" s="911"/>
      <c r="Z750" s="911"/>
      <c r="AA750" s="915"/>
      <c r="AB750" s="915"/>
      <c r="AC750" s="915"/>
      <c r="AD750" s="915"/>
      <c r="AE750" s="174"/>
      <c r="AF750" s="911"/>
      <c r="AG750" s="911"/>
      <c r="AH750" s="911"/>
      <c r="AI750" s="911"/>
      <c r="AJ750" s="911"/>
      <c r="AK750" s="915"/>
      <c r="AL750" s="915"/>
      <c r="AM750" s="915"/>
      <c r="AN750" s="917"/>
      <c r="AO750" s="1715"/>
      <c r="AP750" s="911"/>
      <c r="AQ750" s="911"/>
      <c r="AR750" s="911"/>
      <c r="AS750" s="911"/>
      <c r="AT750" s="911"/>
      <c r="AU750" s="915"/>
      <c r="AV750" s="915"/>
      <c r="AW750" s="915"/>
    </row>
    <row r="751">
      <c r="A751" s="1709"/>
      <c r="B751" s="915"/>
      <c r="C751" s="915"/>
      <c r="D751" s="915"/>
      <c r="E751" s="911"/>
      <c r="F751" s="911"/>
      <c r="G751" s="666"/>
      <c r="H751" s="911"/>
      <c r="I751" s="911"/>
      <c r="J751" s="915"/>
      <c r="K751" s="911"/>
      <c r="L751" s="915"/>
      <c r="M751" s="911"/>
      <c r="N751" s="915"/>
      <c r="O751" s="915"/>
      <c r="P751" s="915"/>
      <c r="Q751" s="915"/>
      <c r="R751" s="915"/>
      <c r="S751" s="915"/>
      <c r="T751" s="915"/>
      <c r="U751" s="915"/>
      <c r="V751" s="915"/>
      <c r="W751" s="915"/>
      <c r="X751" s="915"/>
      <c r="Y751" s="911"/>
      <c r="Z751" s="911"/>
      <c r="AA751" s="915"/>
      <c r="AB751" s="915"/>
      <c r="AC751" s="915"/>
      <c r="AD751" s="915"/>
      <c r="AE751" s="174"/>
      <c r="AF751" s="911"/>
      <c r="AG751" s="911"/>
      <c r="AH751" s="911"/>
      <c r="AI751" s="911"/>
      <c r="AJ751" s="911"/>
      <c r="AK751" s="915"/>
      <c r="AL751" s="915"/>
      <c r="AM751" s="915"/>
      <c r="AN751" s="917"/>
      <c r="AO751" s="1715"/>
      <c r="AP751" s="911"/>
      <c r="AQ751" s="911"/>
      <c r="AR751" s="911"/>
      <c r="AS751" s="911"/>
      <c r="AT751" s="911"/>
      <c r="AU751" s="915"/>
      <c r="AV751" s="915"/>
      <c r="AW751" s="915"/>
    </row>
    <row r="752">
      <c r="A752" s="1709"/>
      <c r="B752" s="915"/>
      <c r="C752" s="915"/>
      <c r="D752" s="915"/>
      <c r="E752" s="911"/>
      <c r="F752" s="911"/>
      <c r="G752" s="666"/>
      <c r="H752" s="911"/>
      <c r="I752" s="911"/>
      <c r="J752" s="915"/>
      <c r="K752" s="911"/>
      <c r="L752" s="915"/>
      <c r="M752" s="911"/>
      <c r="N752" s="915"/>
      <c r="O752" s="915"/>
      <c r="P752" s="915"/>
      <c r="Q752" s="915"/>
      <c r="R752" s="915"/>
      <c r="S752" s="915"/>
      <c r="T752" s="915"/>
      <c r="U752" s="915"/>
      <c r="V752" s="915"/>
      <c r="W752" s="915"/>
      <c r="X752" s="915"/>
      <c r="Y752" s="911"/>
      <c r="Z752" s="911"/>
      <c r="AA752" s="915"/>
      <c r="AB752" s="915"/>
      <c r="AC752" s="915"/>
      <c r="AD752" s="915"/>
      <c r="AE752" s="174"/>
      <c r="AF752" s="911"/>
      <c r="AG752" s="911"/>
      <c r="AH752" s="911"/>
      <c r="AI752" s="911"/>
      <c r="AJ752" s="911"/>
      <c r="AK752" s="915"/>
      <c r="AL752" s="915"/>
      <c r="AM752" s="915"/>
      <c r="AN752" s="917"/>
      <c r="AO752" s="1715"/>
      <c r="AP752" s="911"/>
      <c r="AQ752" s="911"/>
      <c r="AR752" s="911"/>
      <c r="AS752" s="911"/>
      <c r="AT752" s="911"/>
      <c r="AU752" s="915"/>
      <c r="AV752" s="915"/>
      <c r="AW752" s="915"/>
    </row>
    <row r="753">
      <c r="A753" s="1709"/>
      <c r="B753" s="915"/>
      <c r="C753" s="915"/>
      <c r="D753" s="915"/>
      <c r="E753" s="911"/>
      <c r="F753" s="911"/>
      <c r="G753" s="666"/>
      <c r="H753" s="911"/>
      <c r="I753" s="911"/>
      <c r="J753" s="915"/>
      <c r="K753" s="911"/>
      <c r="L753" s="915"/>
      <c r="M753" s="911"/>
      <c r="N753" s="915"/>
      <c r="O753" s="915"/>
      <c r="P753" s="915"/>
      <c r="Q753" s="915"/>
      <c r="R753" s="915"/>
      <c r="S753" s="915"/>
      <c r="T753" s="915"/>
      <c r="U753" s="915"/>
      <c r="V753" s="915"/>
      <c r="W753" s="915"/>
      <c r="X753" s="915"/>
      <c r="Y753" s="911"/>
      <c r="Z753" s="911"/>
      <c r="AA753" s="915"/>
      <c r="AB753" s="915"/>
      <c r="AC753" s="915"/>
      <c r="AD753" s="915"/>
      <c r="AE753" s="174"/>
      <c r="AF753" s="911"/>
      <c r="AG753" s="911"/>
      <c r="AH753" s="911"/>
      <c r="AI753" s="911"/>
      <c r="AJ753" s="911"/>
      <c r="AK753" s="915"/>
      <c r="AL753" s="915"/>
      <c r="AM753" s="915"/>
      <c r="AN753" s="917"/>
      <c r="AO753" s="1715"/>
      <c r="AP753" s="911"/>
      <c r="AQ753" s="911"/>
      <c r="AR753" s="911"/>
      <c r="AS753" s="911"/>
      <c r="AT753" s="911"/>
      <c r="AU753" s="915"/>
      <c r="AV753" s="915"/>
      <c r="AW753" s="915"/>
    </row>
    <row r="754">
      <c r="A754" s="1709"/>
      <c r="B754" s="915"/>
      <c r="C754" s="915"/>
      <c r="D754" s="915"/>
      <c r="E754" s="911"/>
      <c r="F754" s="911"/>
      <c r="G754" s="666"/>
      <c r="H754" s="911"/>
      <c r="I754" s="911"/>
      <c r="J754" s="915"/>
      <c r="K754" s="911"/>
      <c r="L754" s="915"/>
      <c r="M754" s="911"/>
      <c r="N754" s="915"/>
      <c r="O754" s="915"/>
      <c r="P754" s="915"/>
      <c r="Q754" s="915"/>
      <c r="R754" s="915"/>
      <c r="S754" s="915"/>
      <c r="T754" s="915"/>
      <c r="U754" s="915"/>
      <c r="V754" s="915"/>
      <c r="W754" s="915"/>
      <c r="X754" s="915"/>
      <c r="Y754" s="911"/>
      <c r="Z754" s="911"/>
      <c r="AA754" s="915"/>
      <c r="AB754" s="915"/>
      <c r="AC754" s="915"/>
      <c r="AD754" s="915"/>
      <c r="AE754" s="174"/>
      <c r="AF754" s="911"/>
      <c r="AG754" s="911"/>
      <c r="AH754" s="911"/>
      <c r="AI754" s="911"/>
      <c r="AJ754" s="911"/>
      <c r="AK754" s="915"/>
      <c r="AL754" s="915"/>
      <c r="AM754" s="915"/>
      <c r="AN754" s="917"/>
      <c r="AO754" s="1715"/>
      <c r="AP754" s="911"/>
      <c r="AQ754" s="911"/>
      <c r="AR754" s="911"/>
      <c r="AS754" s="911"/>
      <c r="AT754" s="911"/>
      <c r="AU754" s="915"/>
      <c r="AV754" s="915"/>
      <c r="AW754" s="915"/>
    </row>
    <row r="755">
      <c r="A755" s="1709"/>
      <c r="B755" s="915"/>
      <c r="C755" s="915"/>
      <c r="D755" s="915"/>
      <c r="E755" s="911"/>
      <c r="F755" s="911"/>
      <c r="G755" s="666"/>
      <c r="H755" s="911"/>
      <c r="I755" s="911"/>
      <c r="J755" s="915"/>
      <c r="K755" s="911"/>
      <c r="L755" s="915"/>
      <c r="M755" s="911"/>
      <c r="N755" s="915"/>
      <c r="O755" s="915"/>
      <c r="P755" s="915"/>
      <c r="Q755" s="915"/>
      <c r="R755" s="915"/>
      <c r="S755" s="915"/>
      <c r="T755" s="915"/>
      <c r="U755" s="915"/>
      <c r="V755" s="915"/>
      <c r="W755" s="915"/>
      <c r="X755" s="915"/>
      <c r="Y755" s="911"/>
      <c r="Z755" s="911"/>
      <c r="AA755" s="915"/>
      <c r="AB755" s="915"/>
      <c r="AC755" s="915"/>
      <c r="AD755" s="915"/>
      <c r="AE755" s="174"/>
      <c r="AF755" s="911"/>
      <c r="AG755" s="911"/>
      <c r="AH755" s="911"/>
      <c r="AI755" s="911"/>
      <c r="AJ755" s="911"/>
      <c r="AK755" s="915"/>
      <c r="AL755" s="915"/>
      <c r="AM755" s="915"/>
      <c r="AN755" s="917"/>
      <c r="AO755" s="1715"/>
      <c r="AP755" s="911"/>
      <c r="AQ755" s="911"/>
      <c r="AR755" s="911"/>
      <c r="AS755" s="911"/>
      <c r="AT755" s="911"/>
      <c r="AU755" s="915"/>
      <c r="AV755" s="915"/>
      <c r="AW755" s="915"/>
    </row>
    <row r="756">
      <c r="A756" s="1709"/>
      <c r="B756" s="915"/>
      <c r="C756" s="915"/>
      <c r="D756" s="915"/>
      <c r="E756" s="911"/>
      <c r="F756" s="911"/>
      <c r="G756" s="666"/>
      <c r="H756" s="911"/>
      <c r="I756" s="911"/>
      <c r="J756" s="915"/>
      <c r="K756" s="911"/>
      <c r="L756" s="915"/>
      <c r="M756" s="911"/>
      <c r="N756" s="915"/>
      <c r="O756" s="915"/>
      <c r="P756" s="915"/>
      <c r="Q756" s="915"/>
      <c r="R756" s="915"/>
      <c r="S756" s="915"/>
      <c r="T756" s="915"/>
      <c r="U756" s="915"/>
      <c r="V756" s="915"/>
      <c r="W756" s="915"/>
      <c r="X756" s="915"/>
      <c r="Y756" s="911"/>
      <c r="Z756" s="911"/>
      <c r="AA756" s="915"/>
      <c r="AB756" s="915"/>
      <c r="AC756" s="915"/>
      <c r="AD756" s="915"/>
      <c r="AE756" s="174"/>
      <c r="AF756" s="911"/>
      <c r="AG756" s="911"/>
      <c r="AH756" s="911"/>
      <c r="AI756" s="911"/>
      <c r="AJ756" s="911"/>
      <c r="AK756" s="915"/>
      <c r="AL756" s="915"/>
      <c r="AM756" s="915"/>
      <c r="AN756" s="917"/>
      <c r="AO756" s="1715"/>
      <c r="AP756" s="911"/>
      <c r="AQ756" s="911"/>
      <c r="AR756" s="911"/>
      <c r="AS756" s="911"/>
      <c r="AT756" s="911"/>
      <c r="AU756" s="915"/>
      <c r="AV756" s="915"/>
      <c r="AW756" s="915"/>
    </row>
    <row r="757">
      <c r="A757" s="1709"/>
      <c r="B757" s="915"/>
      <c r="C757" s="915"/>
      <c r="D757" s="915"/>
      <c r="E757" s="911"/>
      <c r="F757" s="911"/>
      <c r="G757" s="666"/>
      <c r="H757" s="911"/>
      <c r="I757" s="911"/>
      <c r="J757" s="915"/>
      <c r="K757" s="911"/>
      <c r="L757" s="915"/>
      <c r="M757" s="911"/>
      <c r="N757" s="915"/>
      <c r="O757" s="915"/>
      <c r="P757" s="915"/>
      <c r="Q757" s="915"/>
      <c r="R757" s="915"/>
      <c r="S757" s="915"/>
      <c r="T757" s="915"/>
      <c r="U757" s="915"/>
      <c r="V757" s="915"/>
      <c r="W757" s="915"/>
      <c r="X757" s="915"/>
      <c r="Y757" s="911"/>
      <c r="Z757" s="911"/>
      <c r="AA757" s="915"/>
      <c r="AB757" s="915"/>
      <c r="AC757" s="915"/>
      <c r="AD757" s="915"/>
      <c r="AE757" s="174"/>
      <c r="AF757" s="911"/>
      <c r="AG757" s="911"/>
      <c r="AH757" s="911"/>
      <c r="AI757" s="911"/>
      <c r="AJ757" s="911"/>
      <c r="AK757" s="915"/>
      <c r="AL757" s="915"/>
      <c r="AM757" s="915"/>
      <c r="AN757" s="917"/>
      <c r="AO757" s="1715"/>
      <c r="AP757" s="911"/>
      <c r="AQ757" s="911"/>
      <c r="AR757" s="911"/>
      <c r="AS757" s="911"/>
      <c r="AT757" s="911"/>
      <c r="AU757" s="915"/>
      <c r="AV757" s="915"/>
      <c r="AW757" s="915"/>
    </row>
    <row r="758">
      <c r="A758" s="1709"/>
      <c r="B758" s="915"/>
      <c r="C758" s="915"/>
      <c r="D758" s="915"/>
      <c r="E758" s="911"/>
      <c r="F758" s="911"/>
      <c r="G758" s="666"/>
      <c r="H758" s="911"/>
      <c r="I758" s="911"/>
      <c r="J758" s="915"/>
      <c r="K758" s="911"/>
      <c r="L758" s="915"/>
      <c r="M758" s="911"/>
      <c r="N758" s="915"/>
      <c r="O758" s="915"/>
      <c r="P758" s="915"/>
      <c r="Q758" s="915"/>
      <c r="R758" s="915"/>
      <c r="S758" s="915"/>
      <c r="T758" s="915"/>
      <c r="U758" s="915"/>
      <c r="V758" s="915"/>
      <c r="W758" s="915"/>
      <c r="X758" s="915"/>
      <c r="Y758" s="911"/>
      <c r="Z758" s="911"/>
      <c r="AA758" s="915"/>
      <c r="AB758" s="915"/>
      <c r="AC758" s="915"/>
      <c r="AD758" s="915"/>
      <c r="AE758" s="174"/>
      <c r="AF758" s="911"/>
      <c r="AG758" s="911"/>
      <c r="AH758" s="911"/>
      <c r="AI758" s="911"/>
      <c r="AJ758" s="911"/>
      <c r="AK758" s="915"/>
      <c r="AL758" s="915"/>
      <c r="AM758" s="915"/>
      <c r="AN758" s="917"/>
      <c r="AO758" s="1715"/>
      <c r="AP758" s="911"/>
      <c r="AQ758" s="911"/>
      <c r="AR758" s="911"/>
      <c r="AS758" s="911"/>
      <c r="AT758" s="911"/>
      <c r="AU758" s="915"/>
      <c r="AV758" s="915"/>
      <c r="AW758" s="915"/>
    </row>
    <row r="759">
      <c r="A759" s="1709"/>
      <c r="B759" s="915"/>
      <c r="C759" s="915"/>
      <c r="D759" s="915"/>
      <c r="E759" s="911"/>
      <c r="F759" s="911"/>
      <c r="G759" s="666"/>
      <c r="H759" s="911"/>
      <c r="I759" s="911"/>
      <c r="J759" s="915"/>
      <c r="K759" s="911"/>
      <c r="L759" s="915"/>
      <c r="M759" s="911"/>
      <c r="N759" s="915"/>
      <c r="O759" s="915"/>
      <c r="P759" s="915"/>
      <c r="Q759" s="915"/>
      <c r="R759" s="915"/>
      <c r="S759" s="915"/>
      <c r="T759" s="915"/>
      <c r="U759" s="915"/>
      <c r="V759" s="915"/>
      <c r="W759" s="915"/>
      <c r="X759" s="915"/>
      <c r="Y759" s="911"/>
      <c r="Z759" s="911"/>
      <c r="AA759" s="915"/>
      <c r="AB759" s="915"/>
      <c r="AC759" s="915"/>
      <c r="AD759" s="915"/>
      <c r="AE759" s="174"/>
      <c r="AF759" s="911"/>
      <c r="AG759" s="911"/>
      <c r="AH759" s="911"/>
      <c r="AI759" s="911"/>
      <c r="AJ759" s="911"/>
      <c r="AK759" s="915"/>
      <c r="AL759" s="915"/>
      <c r="AM759" s="915"/>
      <c r="AN759" s="917"/>
      <c r="AO759" s="1715"/>
      <c r="AP759" s="911"/>
      <c r="AQ759" s="911"/>
      <c r="AR759" s="911"/>
      <c r="AS759" s="911"/>
      <c r="AT759" s="911"/>
      <c r="AU759" s="915"/>
      <c r="AV759" s="915"/>
      <c r="AW759" s="915"/>
    </row>
    <row r="760">
      <c r="A760" s="1709"/>
      <c r="B760" s="915"/>
      <c r="C760" s="915"/>
      <c r="D760" s="915"/>
      <c r="E760" s="911"/>
      <c r="F760" s="911"/>
      <c r="G760" s="666"/>
      <c r="H760" s="911"/>
      <c r="I760" s="911"/>
      <c r="J760" s="915"/>
      <c r="K760" s="911"/>
      <c r="L760" s="915"/>
      <c r="M760" s="911"/>
      <c r="N760" s="915"/>
      <c r="O760" s="915"/>
      <c r="P760" s="915"/>
      <c r="Q760" s="915"/>
      <c r="R760" s="915"/>
      <c r="S760" s="915"/>
      <c r="T760" s="915"/>
      <c r="U760" s="915"/>
      <c r="V760" s="915"/>
      <c r="W760" s="915"/>
      <c r="X760" s="915"/>
      <c r="Y760" s="911"/>
      <c r="Z760" s="911"/>
      <c r="AA760" s="915"/>
      <c r="AB760" s="915"/>
      <c r="AC760" s="915"/>
      <c r="AD760" s="915"/>
      <c r="AE760" s="174"/>
      <c r="AF760" s="911"/>
      <c r="AG760" s="911"/>
      <c r="AH760" s="911"/>
      <c r="AI760" s="911"/>
      <c r="AJ760" s="911"/>
      <c r="AK760" s="915"/>
      <c r="AL760" s="915"/>
      <c r="AM760" s="915"/>
      <c r="AN760" s="917"/>
      <c r="AO760" s="1715"/>
      <c r="AP760" s="911"/>
      <c r="AQ760" s="911"/>
      <c r="AR760" s="911"/>
      <c r="AS760" s="911"/>
      <c r="AT760" s="911"/>
      <c r="AU760" s="915"/>
      <c r="AV760" s="915"/>
      <c r="AW760" s="915"/>
    </row>
    <row r="761">
      <c r="A761" s="1709"/>
      <c r="B761" s="915"/>
      <c r="C761" s="915"/>
      <c r="D761" s="915"/>
      <c r="E761" s="911"/>
      <c r="F761" s="911"/>
      <c r="G761" s="666"/>
      <c r="H761" s="911"/>
      <c r="I761" s="911"/>
      <c r="J761" s="915"/>
      <c r="K761" s="911"/>
      <c r="L761" s="915"/>
      <c r="M761" s="911"/>
      <c r="N761" s="915"/>
      <c r="O761" s="915"/>
      <c r="P761" s="915"/>
      <c r="Q761" s="915"/>
      <c r="R761" s="915"/>
      <c r="S761" s="915"/>
      <c r="T761" s="915"/>
      <c r="U761" s="915"/>
      <c r="V761" s="915"/>
      <c r="W761" s="915"/>
      <c r="X761" s="915"/>
      <c r="Y761" s="911"/>
      <c r="Z761" s="911"/>
      <c r="AA761" s="915"/>
      <c r="AB761" s="915"/>
      <c r="AC761" s="915"/>
      <c r="AD761" s="915"/>
      <c r="AE761" s="174"/>
      <c r="AF761" s="911"/>
      <c r="AG761" s="911"/>
      <c r="AH761" s="911"/>
      <c r="AI761" s="911"/>
      <c r="AJ761" s="911"/>
      <c r="AK761" s="915"/>
      <c r="AL761" s="915"/>
      <c r="AM761" s="915"/>
      <c r="AN761" s="917"/>
      <c r="AO761" s="1715"/>
      <c r="AP761" s="911"/>
      <c r="AQ761" s="911"/>
      <c r="AR761" s="911"/>
      <c r="AS761" s="911"/>
      <c r="AT761" s="911"/>
      <c r="AU761" s="915"/>
      <c r="AV761" s="915"/>
      <c r="AW761" s="915"/>
    </row>
    <row r="762">
      <c r="A762" s="1709"/>
      <c r="B762" s="915"/>
      <c r="C762" s="915"/>
      <c r="D762" s="915"/>
      <c r="E762" s="911"/>
      <c r="F762" s="911"/>
      <c r="G762" s="666"/>
      <c r="H762" s="911"/>
      <c r="I762" s="911"/>
      <c r="J762" s="915"/>
      <c r="K762" s="911"/>
      <c r="L762" s="915"/>
      <c r="M762" s="911"/>
      <c r="N762" s="915"/>
      <c r="O762" s="915"/>
      <c r="P762" s="915"/>
      <c r="Q762" s="915"/>
      <c r="R762" s="915"/>
      <c r="S762" s="915"/>
      <c r="T762" s="915"/>
      <c r="U762" s="915"/>
      <c r="V762" s="915"/>
      <c r="W762" s="915"/>
      <c r="X762" s="915"/>
      <c r="Y762" s="911"/>
      <c r="Z762" s="911"/>
      <c r="AA762" s="915"/>
      <c r="AB762" s="915"/>
      <c r="AC762" s="915"/>
      <c r="AD762" s="915"/>
      <c r="AE762" s="174"/>
      <c r="AF762" s="911"/>
      <c r="AG762" s="911"/>
      <c r="AH762" s="911"/>
      <c r="AI762" s="911"/>
      <c r="AJ762" s="911"/>
      <c r="AK762" s="915"/>
      <c r="AL762" s="915"/>
      <c r="AM762" s="915"/>
      <c r="AN762" s="917"/>
      <c r="AO762" s="1715"/>
      <c r="AP762" s="911"/>
      <c r="AQ762" s="911"/>
      <c r="AR762" s="911"/>
      <c r="AS762" s="911"/>
      <c r="AT762" s="911"/>
      <c r="AU762" s="915"/>
      <c r="AV762" s="915"/>
      <c r="AW762" s="915"/>
    </row>
    <row r="763">
      <c r="A763" s="1709"/>
      <c r="B763" s="915"/>
      <c r="C763" s="915"/>
      <c r="D763" s="915"/>
      <c r="E763" s="911"/>
      <c r="F763" s="911"/>
      <c r="G763" s="666"/>
      <c r="H763" s="911"/>
      <c r="I763" s="911"/>
      <c r="J763" s="915"/>
      <c r="K763" s="911"/>
      <c r="L763" s="915"/>
      <c r="M763" s="911"/>
      <c r="N763" s="915"/>
      <c r="O763" s="915"/>
      <c r="P763" s="915"/>
      <c r="Q763" s="915"/>
      <c r="R763" s="915"/>
      <c r="S763" s="915"/>
      <c r="T763" s="915"/>
      <c r="U763" s="915"/>
      <c r="V763" s="915"/>
      <c r="W763" s="915"/>
      <c r="X763" s="915"/>
      <c r="Y763" s="911"/>
      <c r="Z763" s="911"/>
      <c r="AA763" s="915"/>
      <c r="AB763" s="915"/>
      <c r="AC763" s="915"/>
      <c r="AD763" s="915"/>
      <c r="AE763" s="174"/>
      <c r="AF763" s="911"/>
      <c r="AG763" s="911"/>
      <c r="AH763" s="911"/>
      <c r="AI763" s="911"/>
      <c r="AJ763" s="911"/>
      <c r="AK763" s="915"/>
      <c r="AL763" s="915"/>
      <c r="AM763" s="915"/>
      <c r="AN763" s="917"/>
      <c r="AO763" s="1715"/>
      <c r="AP763" s="911"/>
      <c r="AQ763" s="911"/>
      <c r="AR763" s="911"/>
      <c r="AS763" s="911"/>
      <c r="AT763" s="911"/>
      <c r="AU763" s="915"/>
      <c r="AV763" s="915"/>
      <c r="AW763" s="915"/>
    </row>
    <row r="764">
      <c r="A764" s="1709"/>
      <c r="B764" s="915"/>
      <c r="C764" s="915"/>
      <c r="D764" s="915"/>
      <c r="E764" s="911"/>
      <c r="F764" s="911"/>
      <c r="G764" s="666"/>
      <c r="H764" s="911"/>
      <c r="I764" s="911"/>
      <c r="J764" s="915"/>
      <c r="K764" s="911"/>
      <c r="L764" s="915"/>
      <c r="M764" s="911"/>
      <c r="N764" s="915"/>
      <c r="O764" s="915"/>
      <c r="P764" s="915"/>
      <c r="Q764" s="915"/>
      <c r="R764" s="915"/>
      <c r="S764" s="915"/>
      <c r="T764" s="915"/>
      <c r="U764" s="915"/>
      <c r="V764" s="915"/>
      <c r="W764" s="915"/>
      <c r="X764" s="915"/>
      <c r="Y764" s="911"/>
      <c r="Z764" s="911"/>
      <c r="AA764" s="915"/>
      <c r="AB764" s="915"/>
      <c r="AC764" s="915"/>
      <c r="AD764" s="915"/>
      <c r="AE764" s="174"/>
      <c r="AF764" s="911"/>
      <c r="AG764" s="911"/>
      <c r="AH764" s="911"/>
      <c r="AI764" s="911"/>
      <c r="AJ764" s="911"/>
      <c r="AK764" s="915"/>
      <c r="AL764" s="915"/>
      <c r="AM764" s="915"/>
      <c r="AN764" s="917"/>
      <c r="AO764" s="1715"/>
      <c r="AP764" s="911"/>
      <c r="AQ764" s="911"/>
      <c r="AR764" s="911"/>
      <c r="AS764" s="911"/>
      <c r="AT764" s="911"/>
      <c r="AU764" s="915"/>
      <c r="AV764" s="915"/>
      <c r="AW764" s="915"/>
    </row>
    <row r="765">
      <c r="A765" s="1709"/>
      <c r="B765" s="915"/>
      <c r="C765" s="915"/>
      <c r="D765" s="915"/>
      <c r="E765" s="911"/>
      <c r="F765" s="911"/>
      <c r="G765" s="666"/>
      <c r="H765" s="911"/>
      <c r="I765" s="911"/>
      <c r="J765" s="915"/>
      <c r="K765" s="911"/>
      <c r="L765" s="915"/>
      <c r="M765" s="911"/>
      <c r="N765" s="915"/>
      <c r="O765" s="915"/>
      <c r="P765" s="915"/>
      <c r="Q765" s="915"/>
      <c r="R765" s="915"/>
      <c r="S765" s="915"/>
      <c r="T765" s="915"/>
      <c r="U765" s="915"/>
      <c r="V765" s="915"/>
      <c r="W765" s="915"/>
      <c r="X765" s="915"/>
      <c r="Y765" s="911"/>
      <c r="Z765" s="911"/>
      <c r="AA765" s="915"/>
      <c r="AB765" s="915"/>
      <c r="AC765" s="915"/>
      <c r="AD765" s="915"/>
      <c r="AE765" s="174"/>
      <c r="AF765" s="911"/>
      <c r="AG765" s="911"/>
      <c r="AH765" s="911"/>
      <c r="AI765" s="911"/>
      <c r="AJ765" s="911"/>
      <c r="AK765" s="915"/>
      <c r="AL765" s="915"/>
      <c r="AM765" s="915"/>
      <c r="AN765" s="917"/>
      <c r="AO765" s="1715"/>
      <c r="AP765" s="911"/>
      <c r="AQ765" s="911"/>
      <c r="AR765" s="911"/>
      <c r="AS765" s="911"/>
      <c r="AT765" s="911"/>
      <c r="AU765" s="915"/>
      <c r="AV765" s="915"/>
      <c r="AW765" s="915"/>
    </row>
    <row r="766">
      <c r="A766" s="1709"/>
      <c r="B766" s="915"/>
      <c r="C766" s="915"/>
      <c r="D766" s="915"/>
      <c r="E766" s="911"/>
      <c r="F766" s="911"/>
      <c r="G766" s="666"/>
      <c r="H766" s="911"/>
      <c r="I766" s="911"/>
      <c r="J766" s="915"/>
      <c r="K766" s="911"/>
      <c r="L766" s="915"/>
      <c r="M766" s="911"/>
      <c r="N766" s="915"/>
      <c r="O766" s="915"/>
      <c r="P766" s="915"/>
      <c r="Q766" s="915"/>
      <c r="R766" s="915"/>
      <c r="S766" s="915"/>
      <c r="T766" s="915"/>
      <c r="U766" s="915"/>
      <c r="V766" s="915"/>
      <c r="W766" s="915"/>
      <c r="X766" s="915"/>
      <c r="Y766" s="911"/>
      <c r="Z766" s="911"/>
      <c r="AA766" s="915"/>
      <c r="AB766" s="915"/>
      <c r="AC766" s="915"/>
      <c r="AD766" s="915"/>
      <c r="AE766" s="174"/>
      <c r="AF766" s="911"/>
      <c r="AG766" s="911"/>
      <c r="AH766" s="911"/>
      <c r="AI766" s="911"/>
      <c r="AJ766" s="911"/>
      <c r="AK766" s="915"/>
      <c r="AL766" s="915"/>
      <c r="AM766" s="915"/>
      <c r="AN766" s="917"/>
      <c r="AO766" s="1715"/>
      <c r="AP766" s="911"/>
      <c r="AQ766" s="911"/>
      <c r="AR766" s="911"/>
      <c r="AS766" s="911"/>
      <c r="AT766" s="911"/>
      <c r="AU766" s="915"/>
      <c r="AV766" s="915"/>
      <c r="AW766" s="915"/>
    </row>
    <row r="767">
      <c r="A767" s="1709"/>
      <c r="B767" s="915"/>
      <c r="C767" s="915"/>
      <c r="D767" s="915"/>
      <c r="E767" s="911"/>
      <c r="F767" s="911"/>
      <c r="G767" s="666"/>
      <c r="H767" s="911"/>
      <c r="I767" s="911"/>
      <c r="J767" s="915"/>
      <c r="K767" s="911"/>
      <c r="L767" s="915"/>
      <c r="M767" s="911"/>
      <c r="N767" s="915"/>
      <c r="O767" s="915"/>
      <c r="P767" s="915"/>
      <c r="Q767" s="915"/>
      <c r="R767" s="915"/>
      <c r="S767" s="915"/>
      <c r="T767" s="915"/>
      <c r="U767" s="915"/>
      <c r="V767" s="915"/>
      <c r="W767" s="915"/>
      <c r="X767" s="915"/>
      <c r="Y767" s="911"/>
      <c r="Z767" s="911"/>
      <c r="AA767" s="915"/>
      <c r="AB767" s="915"/>
      <c r="AC767" s="915"/>
      <c r="AD767" s="915"/>
      <c r="AE767" s="174"/>
      <c r="AF767" s="911"/>
      <c r="AG767" s="911"/>
      <c r="AH767" s="911"/>
      <c r="AI767" s="911"/>
      <c r="AJ767" s="911"/>
      <c r="AK767" s="1692"/>
      <c r="AL767" s="1692"/>
      <c r="AM767" s="1692"/>
      <c r="AN767" s="917"/>
      <c r="AO767" s="1715"/>
      <c r="AP767" s="911"/>
      <c r="AQ767" s="911"/>
      <c r="AR767" s="911"/>
      <c r="AS767" s="911"/>
      <c r="AT767" s="911"/>
      <c r="AU767" s="915"/>
      <c r="AV767" s="915"/>
      <c r="AW767" s="915"/>
    </row>
    <row r="768">
      <c r="A768" s="1709"/>
      <c r="B768" s="915"/>
      <c r="C768" s="915"/>
      <c r="D768" s="915"/>
      <c r="E768" s="911"/>
      <c r="F768" s="911"/>
      <c r="G768" s="666"/>
      <c r="H768" s="911"/>
      <c r="I768" s="911"/>
      <c r="J768" s="915"/>
      <c r="K768" s="911"/>
      <c r="L768" s="915"/>
      <c r="M768" s="911"/>
      <c r="N768" s="915"/>
      <c r="O768" s="915"/>
      <c r="P768" s="915"/>
      <c r="Q768" s="915"/>
      <c r="R768" s="915"/>
      <c r="S768" s="915"/>
      <c r="T768" s="915"/>
      <c r="U768" s="915"/>
      <c r="V768" s="915"/>
      <c r="W768" s="915"/>
      <c r="X768" s="915"/>
      <c r="Y768" s="911"/>
      <c r="Z768" s="911"/>
      <c r="AA768" s="915"/>
      <c r="AB768" s="915"/>
      <c r="AC768" s="915"/>
      <c r="AD768" s="915"/>
      <c r="AE768" s="174"/>
      <c r="AF768" s="911"/>
      <c r="AG768" s="911"/>
      <c r="AH768" s="911"/>
      <c r="AI768" s="911"/>
      <c r="AJ768" s="911"/>
      <c r="AK768" s="1692"/>
      <c r="AL768" s="1710" t="s">
        <v>13987</v>
      </c>
      <c r="AO768" s="1715"/>
      <c r="AP768" s="911"/>
      <c r="AQ768" s="911"/>
      <c r="AR768" s="911"/>
      <c r="AS768" s="911"/>
      <c r="AT768" s="911"/>
      <c r="AU768" s="915"/>
      <c r="AV768" s="915"/>
      <c r="AW768" s="915"/>
    </row>
    <row r="769">
      <c r="A769" s="1709"/>
      <c r="B769" s="915"/>
      <c r="C769" s="915"/>
      <c r="D769" s="915"/>
      <c r="E769" s="911"/>
      <c r="F769" s="911"/>
      <c r="G769" s="666"/>
      <c r="H769" s="911"/>
      <c r="I769" s="911"/>
      <c r="J769" s="915"/>
      <c r="K769" s="911"/>
      <c r="L769" s="915"/>
      <c r="M769" s="911"/>
      <c r="N769" s="915"/>
      <c r="O769" s="915"/>
      <c r="P769" s="915"/>
      <c r="Q769" s="915"/>
      <c r="R769" s="915"/>
      <c r="S769" s="915"/>
      <c r="T769" s="915"/>
      <c r="U769" s="915"/>
      <c r="V769" s="915"/>
      <c r="W769" s="915"/>
      <c r="X769" s="915"/>
      <c r="Y769" s="911"/>
      <c r="Z769" s="911"/>
      <c r="AA769" s="915"/>
      <c r="AB769" s="915"/>
      <c r="AC769" s="915"/>
      <c r="AD769" s="915"/>
      <c r="AE769" s="174"/>
      <c r="AF769" s="911"/>
      <c r="AG769" s="911"/>
      <c r="AH769" s="911"/>
      <c r="AI769" s="911"/>
      <c r="AJ769" s="911"/>
      <c r="AK769" s="1692"/>
      <c r="AL769" s="1711" t="s">
        <v>1582</v>
      </c>
      <c r="AM769" s="1711" t="s">
        <v>13988</v>
      </c>
      <c r="AN769" s="1712" t="s">
        <v>1584</v>
      </c>
      <c r="AO769" s="1715"/>
      <c r="AP769" s="911"/>
      <c r="AQ769" s="911"/>
      <c r="AR769" s="911"/>
      <c r="AS769" s="911"/>
      <c r="AT769" s="911"/>
      <c r="AU769" s="915"/>
      <c r="AV769" s="915"/>
      <c r="AW769" s="915"/>
    </row>
    <row r="770">
      <c r="A770" s="1709"/>
      <c r="B770" s="915"/>
      <c r="C770" s="915"/>
      <c r="D770" s="915"/>
      <c r="E770" s="911"/>
      <c r="F770" s="911"/>
      <c r="G770" s="666"/>
      <c r="H770" s="911"/>
      <c r="I770" s="911"/>
      <c r="J770" s="915"/>
      <c r="K770" s="911"/>
      <c r="L770" s="915"/>
      <c r="M770" s="911"/>
      <c r="N770" s="915"/>
      <c r="O770" s="915"/>
      <c r="P770" s="915"/>
      <c r="Q770" s="915"/>
      <c r="R770" s="915"/>
      <c r="S770" s="915"/>
      <c r="T770" s="915"/>
      <c r="U770" s="915"/>
      <c r="V770" s="915"/>
      <c r="W770" s="915"/>
      <c r="X770" s="915"/>
      <c r="Y770" s="911"/>
      <c r="Z770" s="911"/>
      <c r="AA770" s="915"/>
      <c r="AB770" s="915"/>
      <c r="AC770" s="915"/>
      <c r="AD770" s="915"/>
      <c r="AE770" s="174"/>
      <c r="AF770" s="911"/>
      <c r="AG770" s="911"/>
      <c r="AH770" s="911"/>
      <c r="AI770" s="911"/>
      <c r="AJ770" s="911"/>
      <c r="AK770" s="1692"/>
      <c r="AL770" s="1692" t="b">
        <v>0</v>
      </c>
      <c r="AM770" s="1692" t="b">
        <v>0</v>
      </c>
      <c r="AN770" s="917"/>
      <c r="AO770" s="1715"/>
      <c r="AP770" s="911"/>
      <c r="AQ770" s="911"/>
      <c r="AR770" s="911"/>
      <c r="AS770" s="911"/>
      <c r="AT770" s="911"/>
      <c r="AU770" s="915"/>
      <c r="AV770" s="915"/>
      <c r="AW770" s="915"/>
    </row>
    <row r="771">
      <c r="A771" s="1709"/>
      <c r="B771" s="915"/>
      <c r="C771" s="915"/>
      <c r="D771" s="915"/>
      <c r="E771" s="911"/>
      <c r="F771" s="911"/>
      <c r="G771" s="666"/>
      <c r="H771" s="911"/>
      <c r="I771" s="911"/>
      <c r="J771" s="915"/>
      <c r="K771" s="911"/>
      <c r="L771" s="915"/>
      <c r="M771" s="911"/>
      <c r="N771" s="915"/>
      <c r="O771" s="915"/>
      <c r="P771" s="915"/>
      <c r="Q771" s="915"/>
      <c r="R771" s="915"/>
      <c r="S771" s="915"/>
      <c r="T771" s="915"/>
      <c r="U771" s="915"/>
      <c r="V771" s="915"/>
      <c r="W771" s="915"/>
      <c r="X771" s="915"/>
      <c r="Y771" s="911"/>
      <c r="Z771" s="911"/>
      <c r="AA771" s="915"/>
      <c r="AB771" s="915"/>
      <c r="AC771" s="915"/>
      <c r="AD771" s="915"/>
      <c r="AE771" s="174"/>
      <c r="AF771" s="911"/>
      <c r="AG771" s="911"/>
      <c r="AH771" s="911"/>
      <c r="AI771" s="911"/>
      <c r="AJ771" s="911"/>
      <c r="AK771" s="1692"/>
      <c r="AL771" s="1692" t="b">
        <v>0</v>
      </c>
      <c r="AM771" s="1692" t="b">
        <v>0</v>
      </c>
      <c r="AN771" s="917"/>
      <c r="AO771" s="1715"/>
      <c r="AP771" s="911"/>
      <c r="AQ771" s="911"/>
      <c r="AR771" s="911"/>
      <c r="AS771" s="911"/>
      <c r="AT771" s="911"/>
      <c r="AU771" s="915"/>
      <c r="AV771" s="915"/>
      <c r="AW771" s="915"/>
    </row>
    <row r="772">
      <c r="A772" s="1709"/>
      <c r="B772" s="915"/>
      <c r="C772" s="915"/>
      <c r="D772" s="915"/>
      <c r="E772" s="911"/>
      <c r="F772" s="911"/>
      <c r="G772" s="666"/>
      <c r="H772" s="911"/>
      <c r="I772" s="911"/>
      <c r="J772" s="915"/>
      <c r="K772" s="911"/>
      <c r="L772" s="915"/>
      <c r="M772" s="911"/>
      <c r="N772" s="915"/>
      <c r="O772" s="915"/>
      <c r="P772" s="915"/>
      <c r="Q772" s="915"/>
      <c r="R772" s="915"/>
      <c r="S772" s="915"/>
      <c r="T772" s="915"/>
      <c r="U772" s="915"/>
      <c r="V772" s="915"/>
      <c r="W772" s="915"/>
      <c r="X772" s="915"/>
      <c r="Y772" s="911"/>
      <c r="Z772" s="911"/>
      <c r="AA772" s="915"/>
      <c r="AB772" s="1692"/>
      <c r="AC772" s="915"/>
      <c r="AD772" s="915"/>
      <c r="AE772" s="174"/>
      <c r="AF772" s="911"/>
      <c r="AG772" s="911"/>
      <c r="AH772" s="911"/>
      <c r="AI772" s="911"/>
      <c r="AJ772" s="911"/>
      <c r="AK772" s="1692"/>
      <c r="AL772" s="1692" t="b">
        <v>0</v>
      </c>
      <c r="AM772" s="1692" t="b">
        <v>0</v>
      </c>
      <c r="AN772" s="917"/>
      <c r="AO772" s="1715"/>
      <c r="AP772" s="911"/>
      <c r="AQ772" s="911"/>
      <c r="AR772" s="911"/>
      <c r="AS772" s="911"/>
      <c r="AT772" s="911"/>
      <c r="AU772" s="915"/>
      <c r="AV772" s="915"/>
      <c r="AW772" s="915"/>
    </row>
    <row r="773">
      <c r="A773" s="1709"/>
      <c r="B773" s="915"/>
      <c r="C773" s="915"/>
      <c r="D773" s="915"/>
      <c r="E773" s="911"/>
      <c r="F773" s="911"/>
      <c r="G773" s="666"/>
      <c r="H773" s="911"/>
      <c r="I773" s="911"/>
      <c r="J773" s="915"/>
      <c r="K773" s="911"/>
      <c r="L773" s="915"/>
      <c r="M773" s="911"/>
      <c r="N773" s="915"/>
      <c r="O773" s="915"/>
      <c r="P773" s="915"/>
      <c r="Q773" s="915"/>
      <c r="R773" s="915"/>
      <c r="S773" s="915"/>
      <c r="T773" s="915"/>
      <c r="U773" s="915"/>
      <c r="V773" s="915"/>
      <c r="W773" s="915"/>
      <c r="X773" s="915"/>
      <c r="Y773" s="911"/>
      <c r="Z773" s="911"/>
      <c r="AA773" s="915"/>
      <c r="AB773" s="1692"/>
      <c r="AC773" s="1713"/>
      <c r="AD773" s="1713"/>
      <c r="AE773" s="174"/>
      <c r="AF773" s="911"/>
      <c r="AG773" s="911"/>
      <c r="AH773" s="911"/>
      <c r="AI773" s="911"/>
      <c r="AJ773" s="911"/>
      <c r="AK773" s="1692"/>
      <c r="AL773" s="1692" t="b">
        <v>0</v>
      </c>
      <c r="AM773" s="1692" t="b">
        <v>0</v>
      </c>
      <c r="AN773" s="917"/>
      <c r="AO773" s="1715"/>
      <c r="AP773" s="911"/>
      <c r="AQ773" s="911"/>
      <c r="AR773" s="911"/>
      <c r="AS773" s="911"/>
      <c r="AT773" s="911"/>
      <c r="AU773" s="915"/>
      <c r="AV773" s="915"/>
      <c r="AW773" s="915"/>
    </row>
    <row r="774">
      <c r="A774" s="1709"/>
      <c r="B774" s="915"/>
      <c r="C774" s="915"/>
      <c r="D774" s="915"/>
      <c r="E774" s="911"/>
      <c r="F774" s="911"/>
      <c r="G774" s="666"/>
      <c r="H774" s="911"/>
      <c r="I774" s="911"/>
      <c r="J774" s="915"/>
      <c r="K774" s="911"/>
      <c r="L774" s="915"/>
      <c r="M774" s="911"/>
      <c r="N774" s="915"/>
      <c r="O774" s="915"/>
      <c r="P774" s="915"/>
      <c r="Q774" s="915"/>
      <c r="R774" s="915"/>
      <c r="S774" s="915"/>
      <c r="T774" s="915"/>
      <c r="U774" s="915"/>
      <c r="V774" s="915"/>
      <c r="W774" s="915"/>
      <c r="X774" s="915"/>
      <c r="Y774" s="911"/>
      <c r="Z774" s="911"/>
      <c r="AA774" s="915"/>
      <c r="AB774" s="1692"/>
      <c r="AC774" s="1714"/>
      <c r="AD774" s="1714" t="s">
        <v>1573</v>
      </c>
      <c r="AE774" s="174"/>
      <c r="AF774" s="911"/>
      <c r="AG774" s="911"/>
      <c r="AH774" s="911"/>
      <c r="AI774" s="911"/>
      <c r="AJ774" s="911"/>
      <c r="AK774" s="1692"/>
      <c r="AL774" s="1692" t="b">
        <v>0</v>
      </c>
      <c r="AM774" s="1692" t="b">
        <v>0</v>
      </c>
      <c r="AN774" s="917"/>
      <c r="AO774" s="1715"/>
      <c r="AP774" s="911"/>
      <c r="AQ774" s="911"/>
      <c r="AR774" s="911"/>
      <c r="AS774" s="911"/>
      <c r="AT774" s="911"/>
      <c r="AU774" s="915"/>
      <c r="AV774" s="915"/>
      <c r="AW774" s="915"/>
    </row>
    <row r="775">
      <c r="A775" s="1709"/>
      <c r="B775" s="915"/>
      <c r="C775" s="915"/>
      <c r="D775" s="915"/>
      <c r="E775" s="911"/>
      <c r="F775" s="911"/>
      <c r="G775" s="666"/>
      <c r="H775" s="911"/>
      <c r="I775" s="911"/>
      <c r="J775" s="915"/>
      <c r="K775" s="911"/>
      <c r="L775" s="915"/>
      <c r="M775" s="911"/>
      <c r="N775" s="915"/>
      <c r="O775" s="915"/>
      <c r="P775" s="915"/>
      <c r="Q775" s="915"/>
      <c r="R775" s="915"/>
      <c r="S775" s="915"/>
      <c r="T775" s="915"/>
      <c r="U775" s="915"/>
      <c r="V775" s="915"/>
      <c r="W775" s="915"/>
      <c r="X775" s="915"/>
      <c r="Y775" s="911"/>
      <c r="Z775" s="911"/>
      <c r="AA775" s="915"/>
      <c r="AB775" s="1692"/>
      <c r="AC775" s="915"/>
      <c r="AD775" s="915"/>
      <c r="AE775" s="174"/>
      <c r="AF775" s="911"/>
      <c r="AG775" s="911"/>
      <c r="AH775" s="911"/>
      <c r="AI775" s="911"/>
      <c r="AJ775" s="911"/>
      <c r="AK775" s="915"/>
      <c r="AL775" s="915" t="b">
        <v>1</v>
      </c>
      <c r="AM775" s="915" t="b">
        <v>0</v>
      </c>
      <c r="AN775" s="917"/>
      <c r="AO775" s="1715"/>
      <c r="AP775" s="911"/>
      <c r="AQ775" s="911"/>
      <c r="AR775" s="911"/>
      <c r="AS775" s="911"/>
      <c r="AT775" s="911"/>
      <c r="AU775" s="915"/>
      <c r="AV775" s="915"/>
      <c r="AW775" s="915"/>
    </row>
    <row r="776">
      <c r="A776" s="1709"/>
      <c r="B776" s="915"/>
      <c r="C776" s="915"/>
      <c r="D776" s="915"/>
      <c r="E776" s="911"/>
      <c r="F776" s="911"/>
      <c r="G776" s="666"/>
      <c r="H776" s="911"/>
      <c r="I776" s="911"/>
      <c r="J776" s="915"/>
      <c r="K776" s="911"/>
      <c r="L776" s="915"/>
      <c r="M776" s="911"/>
      <c r="N776" s="915"/>
      <c r="O776" s="915"/>
      <c r="P776" s="915"/>
      <c r="Q776" s="915"/>
      <c r="R776" s="915"/>
      <c r="S776" s="915"/>
      <c r="T776" s="915"/>
      <c r="U776" s="915"/>
      <c r="V776" s="915"/>
      <c r="W776" s="915"/>
      <c r="X776" s="915"/>
      <c r="Y776" s="911"/>
      <c r="Z776" s="911"/>
      <c r="AA776" s="915"/>
      <c r="AB776" s="1692"/>
      <c r="AC776" s="915"/>
      <c r="AD776" s="915"/>
      <c r="AE776" s="174"/>
      <c r="AF776" s="911"/>
      <c r="AG776" s="911"/>
      <c r="AH776" s="911"/>
      <c r="AI776" s="911"/>
      <c r="AJ776" s="911"/>
      <c r="AK776" s="915"/>
      <c r="AL776" s="915" t="b">
        <v>0</v>
      </c>
      <c r="AM776" s="915" t="b">
        <v>0</v>
      </c>
      <c r="AN776" s="917"/>
      <c r="AO776" s="1715"/>
      <c r="AP776" s="911"/>
      <c r="AQ776" s="911"/>
      <c r="AR776" s="911"/>
      <c r="AS776" s="911"/>
      <c r="AT776" s="911"/>
      <c r="AU776" s="915"/>
      <c r="AV776" s="915"/>
      <c r="AW776" s="915"/>
    </row>
    <row r="777">
      <c r="A777" s="1709"/>
      <c r="B777" s="915"/>
      <c r="C777" s="915"/>
      <c r="D777" s="915"/>
      <c r="E777" s="911"/>
      <c r="F777" s="911"/>
      <c r="G777" s="666"/>
      <c r="H777" s="911"/>
      <c r="I777" s="911"/>
      <c r="J777" s="915"/>
      <c r="K777" s="911"/>
      <c r="L777" s="915"/>
      <c r="M777" s="911"/>
      <c r="N777" s="915"/>
      <c r="O777" s="915"/>
      <c r="P777" s="915"/>
      <c r="Q777" s="915"/>
      <c r="R777" s="915"/>
      <c r="S777" s="915"/>
      <c r="T777" s="915"/>
      <c r="U777" s="915"/>
      <c r="V777" s="915"/>
      <c r="W777" s="915"/>
      <c r="X777" s="915"/>
      <c r="Y777" s="911"/>
      <c r="Z777" s="911"/>
      <c r="AA777" s="915"/>
      <c r="AB777" s="1692"/>
      <c r="AC777" s="915"/>
      <c r="AD777" s="915"/>
      <c r="AE777" s="174"/>
      <c r="AF777" s="911"/>
      <c r="AG777" s="911"/>
      <c r="AH777" s="911"/>
      <c r="AI777" s="911"/>
      <c r="AJ777" s="911"/>
      <c r="AK777" s="915"/>
      <c r="AL777" s="915" t="b">
        <v>0</v>
      </c>
      <c r="AM777" s="915" t="b">
        <v>0</v>
      </c>
      <c r="AN777" s="917"/>
      <c r="AO777" s="1715"/>
      <c r="AP777" s="911"/>
      <c r="AQ777" s="911"/>
      <c r="AR777" s="911"/>
      <c r="AS777" s="911"/>
      <c r="AT777" s="911"/>
      <c r="AU777" s="915"/>
      <c r="AV777" s="915"/>
      <c r="AW777" s="915"/>
    </row>
    <row r="778">
      <c r="A778" s="1709"/>
      <c r="B778" s="915"/>
      <c r="C778" s="915"/>
      <c r="D778" s="915"/>
      <c r="E778" s="911"/>
      <c r="F778" s="911"/>
      <c r="G778" s="666"/>
      <c r="H778" s="911"/>
      <c r="I778" s="911"/>
      <c r="J778" s="915"/>
      <c r="K778" s="911"/>
      <c r="L778" s="915"/>
      <c r="M778" s="911"/>
      <c r="N778" s="915"/>
      <c r="O778" s="915"/>
      <c r="P778" s="915"/>
      <c r="Q778" s="915"/>
      <c r="R778" s="915"/>
      <c r="S778" s="915"/>
      <c r="T778" s="915"/>
      <c r="U778" s="915"/>
      <c r="V778" s="915"/>
      <c r="W778" s="915"/>
      <c r="X778" s="915"/>
      <c r="Y778" s="911"/>
      <c r="Z778" s="911"/>
      <c r="AA778" s="915"/>
      <c r="AB778" s="1692"/>
      <c r="AC778" s="915"/>
      <c r="AD778" s="915"/>
      <c r="AE778" s="174"/>
      <c r="AF778" s="911"/>
      <c r="AG778" s="911"/>
      <c r="AH778" s="911"/>
      <c r="AI778" s="911"/>
      <c r="AJ778" s="911"/>
      <c r="AK778" s="915"/>
      <c r="AL778" s="915" t="b">
        <v>0</v>
      </c>
      <c r="AM778" s="915" t="b">
        <v>0</v>
      </c>
      <c r="AN778" s="917"/>
      <c r="AO778" s="1715"/>
      <c r="AP778" s="911"/>
      <c r="AQ778" s="911"/>
      <c r="AR778" s="911"/>
      <c r="AS778" s="911"/>
      <c r="AT778" s="911"/>
      <c r="AU778" s="915"/>
      <c r="AV778" s="915"/>
      <c r="AW778" s="915"/>
    </row>
    <row r="779">
      <c r="A779" s="1709"/>
      <c r="B779" s="915"/>
      <c r="C779" s="915"/>
      <c r="D779" s="915"/>
      <c r="E779" s="911"/>
      <c r="F779" s="911"/>
      <c r="G779" s="666"/>
      <c r="H779" s="911"/>
      <c r="I779" s="911"/>
      <c r="J779" s="915"/>
      <c r="K779" s="911"/>
      <c r="L779" s="915"/>
      <c r="M779" s="911"/>
      <c r="N779" s="915"/>
      <c r="O779" s="915"/>
      <c r="P779" s="915"/>
      <c r="Q779" s="915"/>
      <c r="R779" s="915"/>
      <c r="S779" s="915"/>
      <c r="T779" s="915"/>
      <c r="U779" s="915"/>
      <c r="V779" s="915"/>
      <c r="W779" s="915"/>
      <c r="X779" s="915"/>
      <c r="Y779" s="911"/>
      <c r="Z779" s="911"/>
      <c r="AA779" s="915"/>
      <c r="AB779" s="1692"/>
      <c r="AC779" s="915"/>
      <c r="AD779" s="915"/>
      <c r="AE779" s="174"/>
      <c r="AF779" s="911"/>
      <c r="AG779" s="911"/>
      <c r="AH779" s="911"/>
      <c r="AI779" s="911"/>
      <c r="AJ779" s="911"/>
      <c r="AK779" s="1692"/>
      <c r="AL779" s="1692" t="b">
        <v>0</v>
      </c>
      <c r="AM779" s="1692" t="b">
        <v>0</v>
      </c>
      <c r="AN779" s="917"/>
      <c r="AO779" s="1715"/>
      <c r="AP779" s="911"/>
      <c r="AQ779" s="911"/>
      <c r="AR779" s="911"/>
      <c r="AS779" s="911"/>
      <c r="AT779" s="911"/>
      <c r="AU779" s="915"/>
      <c r="AV779" s="915"/>
      <c r="AW779" s="915"/>
    </row>
    <row r="780">
      <c r="A780" s="1709"/>
      <c r="B780" s="915"/>
      <c r="C780" s="915"/>
      <c r="D780" s="915"/>
      <c r="E780" s="911"/>
      <c r="F780" s="911"/>
      <c r="G780" s="666"/>
      <c r="H780" s="911"/>
      <c r="I780" s="911"/>
      <c r="J780" s="915"/>
      <c r="K780" s="911"/>
      <c r="L780" s="915"/>
      <c r="M780" s="911"/>
      <c r="N780" s="915"/>
      <c r="O780" s="915"/>
      <c r="P780" s="915"/>
      <c r="Q780" s="915"/>
      <c r="R780" s="915"/>
      <c r="S780" s="915"/>
      <c r="T780" s="915"/>
      <c r="U780" s="915"/>
      <c r="V780" s="915"/>
      <c r="W780" s="915"/>
      <c r="X780" s="915"/>
      <c r="Y780" s="911"/>
      <c r="Z780" s="911"/>
      <c r="AA780" s="915"/>
      <c r="AB780" s="1692"/>
      <c r="AC780" s="915"/>
      <c r="AD780" s="915"/>
      <c r="AE780" s="174"/>
      <c r="AF780" s="911"/>
      <c r="AG780" s="911"/>
      <c r="AH780" s="911"/>
      <c r="AI780" s="911"/>
      <c r="AJ780" s="911"/>
      <c r="AK780" s="1692"/>
      <c r="AL780" s="1692" t="b">
        <v>0</v>
      </c>
      <c r="AM780" s="1692" t="b">
        <v>0</v>
      </c>
      <c r="AN780" s="917"/>
      <c r="AO780" s="1715"/>
      <c r="AP780" s="911"/>
      <c r="AQ780" s="911"/>
      <c r="AR780" s="911"/>
      <c r="AS780" s="911"/>
      <c r="AT780" s="911"/>
      <c r="AU780" s="915"/>
      <c r="AV780" s="915"/>
      <c r="AW780" s="915"/>
    </row>
    <row r="781">
      <c r="A781" s="1709"/>
      <c r="B781" s="915"/>
      <c r="C781" s="915"/>
      <c r="D781" s="915"/>
      <c r="E781" s="911"/>
      <c r="F781" s="911"/>
      <c r="G781" s="666"/>
      <c r="H781" s="911"/>
      <c r="I781" s="911"/>
      <c r="J781" s="915"/>
      <c r="K781" s="911"/>
      <c r="L781" s="915"/>
      <c r="M781" s="911"/>
      <c r="N781" s="915"/>
      <c r="O781" s="915"/>
      <c r="P781" s="915"/>
      <c r="Q781" s="915"/>
      <c r="R781" s="915"/>
      <c r="S781" s="915"/>
      <c r="T781" s="915"/>
      <c r="U781" s="915"/>
      <c r="V781" s="915"/>
      <c r="W781" s="915"/>
      <c r="X781" s="915"/>
      <c r="Y781" s="911"/>
      <c r="Z781" s="911"/>
      <c r="AA781" s="915"/>
      <c r="AB781" s="1692"/>
      <c r="AC781" s="915"/>
      <c r="AD781" s="915"/>
      <c r="AE781" s="174"/>
      <c r="AF781" s="911"/>
      <c r="AG781" s="911"/>
      <c r="AH781" s="911"/>
      <c r="AI781" s="911"/>
      <c r="AJ781" s="911"/>
      <c r="AK781" s="1692"/>
      <c r="AL781" s="1692" t="b">
        <v>0</v>
      </c>
      <c r="AM781" s="1692" t="b">
        <v>0</v>
      </c>
      <c r="AN781" s="917"/>
      <c r="AO781" s="1715"/>
      <c r="AP781" s="911"/>
      <c r="AQ781" s="911"/>
      <c r="AR781" s="911"/>
      <c r="AS781" s="911"/>
      <c r="AT781" s="911"/>
      <c r="AU781" s="915"/>
      <c r="AV781" s="915"/>
      <c r="AW781" s="915"/>
    </row>
    <row r="782">
      <c r="A782" s="1709"/>
      <c r="B782" s="915"/>
      <c r="C782" s="915"/>
      <c r="D782" s="915"/>
      <c r="E782" s="911"/>
      <c r="F782" s="911"/>
      <c r="G782" s="666"/>
      <c r="H782" s="911"/>
      <c r="I782" s="911"/>
      <c r="J782" s="915"/>
      <c r="K782" s="911"/>
      <c r="L782" s="915"/>
      <c r="M782" s="911"/>
      <c r="N782" s="915"/>
      <c r="O782" s="915"/>
      <c r="P782" s="915"/>
      <c r="Q782" s="915"/>
      <c r="R782" s="915"/>
      <c r="S782" s="915"/>
      <c r="T782" s="915"/>
      <c r="U782" s="915"/>
      <c r="V782" s="915"/>
      <c r="W782" s="915"/>
      <c r="X782" s="915"/>
      <c r="Y782" s="911"/>
      <c r="Z782" s="911"/>
      <c r="AA782" s="915"/>
      <c r="AB782" s="1692"/>
      <c r="AC782" s="915"/>
      <c r="AD782" s="915"/>
      <c r="AE782" s="174"/>
      <c r="AF782" s="911"/>
      <c r="AG782" s="911"/>
      <c r="AH782" s="911"/>
      <c r="AI782" s="911"/>
      <c r="AJ782" s="911"/>
      <c r="AK782" s="1692"/>
      <c r="AL782" s="1692" t="b">
        <v>0</v>
      </c>
      <c r="AM782" s="1692" t="b">
        <v>0</v>
      </c>
      <c r="AN782" s="917"/>
      <c r="AO782" s="1715"/>
      <c r="AP782" s="911"/>
      <c r="AQ782" s="911"/>
      <c r="AR782" s="911"/>
      <c r="AS782" s="911"/>
      <c r="AT782" s="911"/>
      <c r="AU782" s="915"/>
      <c r="AV782" s="915"/>
      <c r="AW782" s="915"/>
    </row>
    <row r="783">
      <c r="A783" s="1709"/>
      <c r="B783" s="915"/>
      <c r="C783" s="915"/>
      <c r="D783" s="915"/>
      <c r="E783" s="911"/>
      <c r="F783" s="911"/>
      <c r="G783" s="666"/>
      <c r="H783" s="911"/>
      <c r="I783" s="911"/>
      <c r="J783" s="915"/>
      <c r="K783" s="911"/>
      <c r="L783" s="915"/>
      <c r="M783" s="911"/>
      <c r="N783" s="915"/>
      <c r="O783" s="915"/>
      <c r="P783" s="915"/>
      <c r="Q783" s="915"/>
      <c r="R783" s="915"/>
      <c r="S783" s="915"/>
      <c r="T783" s="915"/>
      <c r="U783" s="915"/>
      <c r="V783" s="915"/>
      <c r="W783" s="915"/>
      <c r="X783" s="915"/>
      <c r="Y783" s="911"/>
      <c r="Z783" s="911"/>
      <c r="AA783" s="915"/>
      <c r="AB783" s="1692"/>
      <c r="AC783" s="915"/>
      <c r="AD783" s="915"/>
      <c r="AE783" s="174"/>
      <c r="AF783" s="911"/>
      <c r="AG783" s="911"/>
      <c r="AH783" s="911"/>
      <c r="AI783" s="911"/>
      <c r="AJ783" s="911"/>
      <c r="AK783" s="1692"/>
      <c r="AL783" s="1692" t="b">
        <v>0</v>
      </c>
      <c r="AM783" s="1692" t="b">
        <v>0</v>
      </c>
      <c r="AN783" s="917"/>
      <c r="AO783" s="1715"/>
      <c r="AP783" s="911"/>
      <c r="AQ783" s="911"/>
      <c r="AR783" s="911"/>
      <c r="AS783" s="911"/>
      <c r="AT783" s="911"/>
      <c r="AU783" s="915"/>
      <c r="AV783" s="915"/>
      <c r="AW783" s="915"/>
    </row>
    <row r="784">
      <c r="A784" s="1709"/>
      <c r="B784" s="915"/>
      <c r="C784" s="915"/>
      <c r="D784" s="915"/>
      <c r="E784" s="911"/>
      <c r="F784" s="911"/>
      <c r="G784" s="666"/>
      <c r="H784" s="911"/>
      <c r="I784" s="911"/>
      <c r="J784" s="915"/>
      <c r="K784" s="911"/>
      <c r="L784" s="915"/>
      <c r="M784" s="911"/>
      <c r="N784" s="915"/>
      <c r="O784" s="915"/>
      <c r="P784" s="915"/>
      <c r="Q784" s="915"/>
      <c r="R784" s="915"/>
      <c r="S784" s="915"/>
      <c r="T784" s="915"/>
      <c r="U784" s="915"/>
      <c r="V784" s="915"/>
      <c r="W784" s="915"/>
      <c r="X784" s="915"/>
      <c r="Y784" s="911"/>
      <c r="Z784" s="911"/>
      <c r="AA784" s="915"/>
      <c r="AB784" s="915"/>
      <c r="AC784" s="915"/>
      <c r="AD784" s="915"/>
      <c r="AE784" s="174"/>
      <c r="AF784" s="911"/>
      <c r="AG784" s="911"/>
      <c r="AH784" s="911"/>
      <c r="AI784" s="911"/>
      <c r="AJ784" s="911"/>
      <c r="AK784" s="1692"/>
      <c r="AL784" s="1692" t="b">
        <v>0</v>
      </c>
      <c r="AM784" s="1692" t="b">
        <v>0</v>
      </c>
      <c r="AN784" s="917"/>
      <c r="AO784" s="1715"/>
      <c r="AP784" s="911"/>
      <c r="AQ784" s="911"/>
      <c r="AR784" s="911"/>
      <c r="AS784" s="911"/>
      <c r="AT784" s="911"/>
      <c r="AU784" s="915"/>
      <c r="AV784" s="915"/>
      <c r="AW784" s="915"/>
    </row>
    <row r="785">
      <c r="A785" s="1709"/>
      <c r="B785" s="915"/>
      <c r="C785" s="915"/>
      <c r="D785" s="915"/>
      <c r="E785" s="911"/>
      <c r="F785" s="911"/>
      <c r="G785" s="666"/>
      <c r="H785" s="911"/>
      <c r="I785" s="911"/>
      <c r="J785" s="915"/>
      <c r="K785" s="911"/>
      <c r="L785" s="915"/>
      <c r="M785" s="911"/>
      <c r="N785" s="915"/>
      <c r="O785" s="915"/>
      <c r="P785" s="915"/>
      <c r="Q785" s="915"/>
      <c r="R785" s="915"/>
      <c r="S785" s="915"/>
      <c r="T785" s="915"/>
      <c r="U785" s="915"/>
      <c r="V785" s="915"/>
      <c r="W785" s="915"/>
      <c r="X785" s="915"/>
      <c r="Y785" s="911"/>
      <c r="Z785" s="911"/>
      <c r="AA785" s="915"/>
      <c r="AB785" s="915"/>
      <c r="AC785" s="915"/>
      <c r="AD785" s="915"/>
      <c r="AE785" s="174"/>
      <c r="AF785" s="911"/>
      <c r="AG785" s="911"/>
      <c r="AH785" s="911"/>
      <c r="AI785" s="911"/>
      <c r="AJ785" s="911"/>
      <c r="AK785" s="1692"/>
      <c r="AL785" s="1692" t="b">
        <v>0</v>
      </c>
      <c r="AM785" s="1692" t="b">
        <v>0</v>
      </c>
      <c r="AN785" s="917"/>
      <c r="AO785" s="1715"/>
      <c r="AP785" s="911"/>
      <c r="AQ785" s="911"/>
      <c r="AR785" s="911"/>
      <c r="AS785" s="911"/>
      <c r="AT785" s="911"/>
      <c r="AU785" s="915"/>
      <c r="AV785" s="915"/>
      <c r="AW785" s="915"/>
    </row>
    <row r="786">
      <c r="A786" s="1709"/>
      <c r="B786" s="915"/>
      <c r="C786" s="915"/>
      <c r="D786" s="915"/>
      <c r="E786" s="911"/>
      <c r="F786" s="911"/>
      <c r="G786" s="666"/>
      <c r="H786" s="911"/>
      <c r="I786" s="911"/>
      <c r="J786" s="915"/>
      <c r="K786" s="911"/>
      <c r="L786" s="915"/>
      <c r="M786" s="911"/>
      <c r="N786" s="915"/>
      <c r="O786" s="915"/>
      <c r="P786" s="915"/>
      <c r="Q786" s="915"/>
      <c r="R786" s="915"/>
      <c r="S786" s="915"/>
      <c r="T786" s="915"/>
      <c r="U786" s="915"/>
      <c r="V786" s="915"/>
      <c r="W786" s="915"/>
      <c r="X786" s="915"/>
      <c r="Y786" s="911"/>
      <c r="Z786" s="911"/>
      <c r="AA786" s="915"/>
      <c r="AB786" s="915"/>
      <c r="AC786" s="915"/>
      <c r="AD786" s="915"/>
      <c r="AE786" s="174"/>
      <c r="AF786" s="911"/>
      <c r="AG786" s="911"/>
      <c r="AH786" s="911"/>
      <c r="AI786" s="911"/>
      <c r="AJ786" s="911"/>
      <c r="AK786" s="1692"/>
      <c r="AL786" s="1692" t="b">
        <v>0</v>
      </c>
      <c r="AM786" s="1692" t="b">
        <v>0</v>
      </c>
      <c r="AN786" s="917"/>
      <c r="AO786" s="1715"/>
      <c r="AP786" s="911"/>
      <c r="AQ786" s="911"/>
      <c r="AR786" s="911"/>
      <c r="AS786" s="911"/>
      <c r="AT786" s="911"/>
      <c r="AU786" s="915"/>
      <c r="AV786" s="915"/>
      <c r="AW786" s="915"/>
    </row>
    <row r="787">
      <c r="A787" s="1709"/>
      <c r="B787" s="915"/>
      <c r="C787" s="915"/>
      <c r="D787" s="915"/>
      <c r="E787" s="911"/>
      <c r="F787" s="911"/>
      <c r="G787" s="666"/>
      <c r="H787" s="911"/>
      <c r="I787" s="911"/>
      <c r="J787" s="915"/>
      <c r="K787" s="911"/>
      <c r="L787" s="915"/>
      <c r="M787" s="911"/>
      <c r="N787" s="915"/>
      <c r="O787" s="915"/>
      <c r="P787" s="915"/>
      <c r="Q787" s="915"/>
      <c r="R787" s="915"/>
      <c r="S787" s="915"/>
      <c r="T787" s="915"/>
      <c r="U787" s="915"/>
      <c r="V787" s="915"/>
      <c r="W787" s="915"/>
      <c r="X787" s="915"/>
      <c r="Y787" s="911"/>
      <c r="Z787" s="911"/>
      <c r="AA787" s="915"/>
      <c r="AB787" s="915"/>
      <c r="AC787" s="915"/>
      <c r="AD787" s="915"/>
      <c r="AE787" s="174"/>
      <c r="AF787" s="911"/>
      <c r="AG787" s="911"/>
      <c r="AH787" s="911"/>
      <c r="AI787" s="911"/>
      <c r="AJ787" s="911"/>
      <c r="AK787" s="1692"/>
      <c r="AL787" s="1692" t="b">
        <v>0</v>
      </c>
      <c r="AM787" s="1692" t="b">
        <v>0</v>
      </c>
      <c r="AN787" s="917"/>
      <c r="AO787" s="1715"/>
      <c r="AP787" s="911"/>
      <c r="AQ787" s="911"/>
      <c r="AR787" s="911"/>
      <c r="AS787" s="911"/>
      <c r="AT787" s="911"/>
      <c r="AU787" s="915"/>
      <c r="AV787" s="915"/>
      <c r="AW787" s="915"/>
    </row>
    <row r="788">
      <c r="A788" s="1709"/>
      <c r="B788" s="915"/>
      <c r="C788" s="915"/>
      <c r="D788" s="915"/>
      <c r="E788" s="911"/>
      <c r="F788" s="911"/>
      <c r="G788" s="666"/>
      <c r="H788" s="911"/>
      <c r="I788" s="911"/>
      <c r="J788" s="915"/>
      <c r="K788" s="911"/>
      <c r="L788" s="915"/>
      <c r="M788" s="911"/>
      <c r="N788" s="915"/>
      <c r="O788" s="915"/>
      <c r="P788" s="915"/>
      <c r="Q788" s="915"/>
      <c r="R788" s="915"/>
      <c r="S788" s="915"/>
      <c r="T788" s="915"/>
      <c r="U788" s="915"/>
      <c r="V788" s="915"/>
      <c r="W788" s="915"/>
      <c r="X788" s="915"/>
      <c r="Y788" s="911"/>
      <c r="Z788" s="911"/>
      <c r="AA788" s="915"/>
      <c r="AB788" s="915"/>
      <c r="AC788" s="915"/>
      <c r="AD788" s="915"/>
      <c r="AE788" s="174"/>
      <c r="AF788" s="911"/>
      <c r="AG788" s="911"/>
      <c r="AH788" s="911"/>
      <c r="AI788" s="911"/>
      <c r="AJ788" s="911"/>
      <c r="AK788" s="1692"/>
      <c r="AL788" s="1692" t="b">
        <v>0</v>
      </c>
      <c r="AM788" s="1692" t="b">
        <v>0</v>
      </c>
      <c r="AN788" s="917"/>
      <c r="AO788" s="1715"/>
      <c r="AP788" s="911"/>
      <c r="AQ788" s="911"/>
      <c r="AR788" s="911"/>
      <c r="AS788" s="911"/>
      <c r="AT788" s="911"/>
      <c r="AU788" s="915"/>
      <c r="AV788" s="915"/>
      <c r="AW788" s="915"/>
    </row>
    <row r="789">
      <c r="A789" s="1709"/>
      <c r="B789" s="915"/>
      <c r="C789" s="915"/>
      <c r="D789" s="915"/>
      <c r="E789" s="911"/>
      <c r="F789" s="911"/>
      <c r="G789" s="666"/>
      <c r="H789" s="911"/>
      <c r="I789" s="911"/>
      <c r="J789" s="915"/>
      <c r="K789" s="911"/>
      <c r="L789" s="915"/>
      <c r="M789" s="911"/>
      <c r="N789" s="915"/>
      <c r="O789" s="915"/>
      <c r="P789" s="915"/>
      <c r="Q789" s="915"/>
      <c r="R789" s="915"/>
      <c r="S789" s="915"/>
      <c r="T789" s="915"/>
      <c r="U789" s="915"/>
      <c r="V789" s="915"/>
      <c r="W789" s="915"/>
      <c r="X789" s="915"/>
      <c r="Y789" s="911"/>
      <c r="Z789" s="911"/>
      <c r="AA789" s="915"/>
      <c r="AB789" s="915"/>
      <c r="AC789" s="915"/>
      <c r="AD789" s="915"/>
      <c r="AE789" s="174"/>
      <c r="AF789" s="911"/>
      <c r="AG789" s="911"/>
      <c r="AH789" s="911"/>
      <c r="AI789" s="911"/>
      <c r="AJ789" s="911"/>
      <c r="AK789" s="1692"/>
      <c r="AL789" s="1692" t="b">
        <v>0</v>
      </c>
      <c r="AM789" s="1692" t="b">
        <v>0</v>
      </c>
      <c r="AN789" s="917"/>
      <c r="AO789" s="1715"/>
      <c r="AP789" s="911"/>
      <c r="AQ789" s="911"/>
      <c r="AR789" s="911"/>
      <c r="AS789" s="911"/>
      <c r="AT789" s="911"/>
      <c r="AU789" s="915"/>
      <c r="AV789" s="915"/>
      <c r="AW789" s="915"/>
    </row>
    <row r="790">
      <c r="A790" s="1709"/>
      <c r="B790" s="915"/>
      <c r="C790" s="915"/>
      <c r="D790" s="915"/>
      <c r="E790" s="911"/>
      <c r="F790" s="911"/>
      <c r="G790" s="666"/>
      <c r="H790" s="911"/>
      <c r="I790" s="911"/>
      <c r="J790" s="915"/>
      <c r="K790" s="911"/>
      <c r="L790" s="915"/>
      <c r="M790" s="911"/>
      <c r="N790" s="915"/>
      <c r="O790" s="915"/>
      <c r="P790" s="915"/>
      <c r="Q790" s="915"/>
      <c r="R790" s="915"/>
      <c r="S790" s="915"/>
      <c r="T790" s="915"/>
      <c r="U790" s="915"/>
      <c r="V790" s="915"/>
      <c r="W790" s="915"/>
      <c r="X790" s="915"/>
      <c r="Y790" s="911"/>
      <c r="Z790" s="911"/>
      <c r="AA790" s="915"/>
      <c r="AB790" s="915"/>
      <c r="AC790" s="915"/>
      <c r="AD790" s="915"/>
      <c r="AE790" s="174"/>
      <c r="AF790" s="911"/>
      <c r="AG790" s="911"/>
      <c r="AH790" s="911"/>
      <c r="AI790" s="911"/>
      <c r="AJ790" s="911"/>
      <c r="AK790" s="915"/>
      <c r="AL790" s="915" t="b">
        <v>0</v>
      </c>
      <c r="AM790" s="915" t="b">
        <v>0</v>
      </c>
      <c r="AN790" s="917"/>
      <c r="AO790" s="1715"/>
      <c r="AP790" s="911"/>
      <c r="AQ790" s="911"/>
      <c r="AR790" s="911"/>
      <c r="AS790" s="911"/>
      <c r="AT790" s="911"/>
      <c r="AU790" s="915"/>
      <c r="AV790" s="915"/>
      <c r="AW790" s="915"/>
    </row>
    <row r="791">
      <c r="A791" s="1709"/>
      <c r="B791" s="915"/>
      <c r="C791" s="915"/>
      <c r="D791" s="915"/>
      <c r="E791" s="911"/>
      <c r="F791" s="911"/>
      <c r="G791" s="666"/>
      <c r="H791" s="911"/>
      <c r="I791" s="911"/>
      <c r="J791" s="915"/>
      <c r="K791" s="911"/>
      <c r="L791" s="915"/>
      <c r="M791" s="911"/>
      <c r="N791" s="915"/>
      <c r="O791" s="915"/>
      <c r="P791" s="915"/>
      <c r="Q791" s="915"/>
      <c r="R791" s="915"/>
      <c r="S791" s="915"/>
      <c r="T791" s="915"/>
      <c r="U791" s="915"/>
      <c r="V791" s="915"/>
      <c r="W791" s="915"/>
      <c r="X791" s="915"/>
      <c r="Y791" s="911"/>
      <c r="Z791" s="911"/>
      <c r="AA791" s="915"/>
      <c r="AB791" s="915"/>
      <c r="AC791" s="915"/>
      <c r="AD791" s="915"/>
      <c r="AE791" s="174"/>
      <c r="AF791" s="911"/>
      <c r="AG791" s="911"/>
      <c r="AH791" s="911"/>
      <c r="AI791" s="911"/>
      <c r="AJ791" s="911"/>
      <c r="AK791" s="915"/>
      <c r="AL791" s="915"/>
      <c r="AM791" s="915"/>
      <c r="AN791" s="917"/>
      <c r="AO791" s="1715"/>
      <c r="AP791" s="911"/>
      <c r="AQ791" s="911"/>
      <c r="AR791" s="911"/>
      <c r="AS791" s="911"/>
      <c r="AT791" s="911"/>
      <c r="AU791" s="915"/>
      <c r="AV791" s="915"/>
      <c r="AW791" s="915"/>
    </row>
    <row r="792">
      <c r="A792" s="1709"/>
      <c r="B792" s="915"/>
      <c r="C792" s="915"/>
      <c r="D792" s="915"/>
      <c r="E792" s="911"/>
      <c r="F792" s="911"/>
      <c r="G792" s="666"/>
      <c r="H792" s="911"/>
      <c r="I792" s="911"/>
      <c r="J792" s="915"/>
      <c r="K792" s="911"/>
      <c r="L792" s="915"/>
      <c r="M792" s="911"/>
      <c r="N792" s="915"/>
      <c r="O792" s="915"/>
      <c r="P792" s="915"/>
      <c r="Q792" s="915"/>
      <c r="R792" s="915"/>
      <c r="S792" s="915"/>
      <c r="T792" s="915"/>
      <c r="U792" s="915"/>
      <c r="V792" s="915"/>
      <c r="W792" s="915"/>
      <c r="X792" s="915"/>
      <c r="Y792" s="911"/>
      <c r="Z792" s="911"/>
      <c r="AA792" s="915"/>
      <c r="AB792" s="915"/>
      <c r="AC792" s="915"/>
      <c r="AD792" s="915"/>
      <c r="AE792" s="174"/>
      <c r="AF792" s="911"/>
      <c r="AG792" s="911"/>
      <c r="AH792" s="911"/>
      <c r="AI792" s="911"/>
      <c r="AJ792" s="911"/>
      <c r="AK792" s="915"/>
      <c r="AL792" s="915"/>
      <c r="AM792" s="915"/>
      <c r="AN792" s="917"/>
      <c r="AO792" s="1715"/>
      <c r="AP792" s="911"/>
      <c r="AQ792" s="911"/>
      <c r="AR792" s="911"/>
      <c r="AS792" s="911"/>
      <c r="AT792" s="911"/>
      <c r="AU792" s="915"/>
      <c r="AV792" s="915"/>
      <c r="AW792" s="915"/>
    </row>
    <row r="793">
      <c r="A793" s="1709"/>
      <c r="B793" s="915"/>
      <c r="C793" s="915"/>
      <c r="D793" s="915"/>
      <c r="E793" s="911"/>
      <c r="F793" s="911"/>
      <c r="G793" s="666"/>
      <c r="H793" s="911"/>
      <c r="I793" s="911"/>
      <c r="J793" s="915"/>
      <c r="K793" s="911"/>
      <c r="L793" s="915"/>
      <c r="M793" s="911"/>
      <c r="N793" s="915"/>
      <c r="O793" s="915"/>
      <c r="P793" s="915"/>
      <c r="Q793" s="915"/>
      <c r="R793" s="915"/>
      <c r="S793" s="915"/>
      <c r="T793" s="915"/>
      <c r="U793" s="915"/>
      <c r="V793" s="915"/>
      <c r="W793" s="915"/>
      <c r="X793" s="915"/>
      <c r="Y793" s="911"/>
      <c r="Z793" s="911"/>
      <c r="AA793" s="915"/>
      <c r="AB793" s="915"/>
      <c r="AC793" s="915"/>
      <c r="AD793" s="915"/>
      <c r="AE793" s="174"/>
      <c r="AF793" s="911"/>
      <c r="AG793" s="911"/>
      <c r="AH793" s="911"/>
      <c r="AI793" s="911"/>
      <c r="AJ793" s="911"/>
      <c r="AK793" s="915"/>
      <c r="AL793" s="915"/>
      <c r="AM793" s="915"/>
      <c r="AN793" s="917"/>
      <c r="AO793" s="1715"/>
      <c r="AP793" s="911"/>
      <c r="AQ793" s="911"/>
      <c r="AR793" s="911"/>
      <c r="AS793" s="911"/>
      <c r="AT793" s="911"/>
      <c r="AU793" s="915"/>
      <c r="AV793" s="915"/>
      <c r="AW793" s="915"/>
    </row>
    <row r="794">
      <c r="A794" s="1709"/>
      <c r="B794" s="915"/>
      <c r="C794" s="915"/>
      <c r="D794" s="915"/>
      <c r="E794" s="911"/>
      <c r="F794" s="911"/>
      <c r="G794" s="666"/>
      <c r="H794" s="911"/>
      <c r="I794" s="911"/>
      <c r="J794" s="915"/>
      <c r="K794" s="911"/>
      <c r="L794" s="915"/>
      <c r="M794" s="911"/>
      <c r="N794" s="915"/>
      <c r="O794" s="915"/>
      <c r="P794" s="915"/>
      <c r="Q794" s="915"/>
      <c r="R794" s="915"/>
      <c r="S794" s="915"/>
      <c r="T794" s="915"/>
      <c r="U794" s="915"/>
      <c r="V794" s="915"/>
      <c r="W794" s="915"/>
      <c r="X794" s="915"/>
      <c r="Y794" s="911"/>
      <c r="Z794" s="911"/>
      <c r="AA794" s="915"/>
      <c r="AB794" s="915"/>
      <c r="AC794" s="915"/>
      <c r="AD794" s="915"/>
      <c r="AE794" s="174"/>
      <c r="AF794" s="911"/>
      <c r="AG794" s="911"/>
      <c r="AH794" s="911"/>
      <c r="AI794" s="911"/>
      <c r="AJ794" s="911"/>
      <c r="AK794" s="915"/>
      <c r="AL794" s="915"/>
      <c r="AM794" s="915"/>
      <c r="AN794" s="917"/>
      <c r="AO794" s="1715"/>
      <c r="AP794" s="911"/>
      <c r="AQ794" s="911"/>
      <c r="AR794" s="911"/>
      <c r="AS794" s="911"/>
      <c r="AT794" s="911"/>
      <c r="AU794" s="915"/>
      <c r="AV794" s="915"/>
      <c r="AW794" s="915"/>
    </row>
    <row r="795">
      <c r="A795" s="1709"/>
      <c r="B795" s="915"/>
      <c r="C795" s="915"/>
      <c r="D795" s="915"/>
      <c r="E795" s="911"/>
      <c r="F795" s="911"/>
      <c r="G795" s="666"/>
      <c r="H795" s="911"/>
      <c r="I795" s="911"/>
      <c r="J795" s="915"/>
      <c r="K795" s="911"/>
      <c r="L795" s="915"/>
      <c r="M795" s="911"/>
      <c r="N795" s="915"/>
      <c r="O795" s="915"/>
      <c r="P795" s="915"/>
      <c r="Q795" s="915"/>
      <c r="R795" s="915"/>
      <c r="S795" s="915"/>
      <c r="T795" s="915"/>
      <c r="U795" s="915"/>
      <c r="V795" s="915"/>
      <c r="W795" s="915"/>
      <c r="X795" s="915"/>
      <c r="Y795" s="911"/>
      <c r="Z795" s="911"/>
      <c r="AA795" s="915"/>
      <c r="AB795" s="915"/>
      <c r="AC795" s="915"/>
      <c r="AD795" s="915"/>
      <c r="AE795" s="174"/>
      <c r="AF795" s="911"/>
      <c r="AG795" s="911"/>
      <c r="AH795" s="911"/>
      <c r="AI795" s="911"/>
      <c r="AJ795" s="911"/>
      <c r="AK795" s="915"/>
      <c r="AL795" s="915"/>
      <c r="AM795" s="915"/>
      <c r="AN795" s="917"/>
      <c r="AO795" s="1715"/>
      <c r="AP795" s="911"/>
      <c r="AQ795" s="911"/>
      <c r="AR795" s="911"/>
      <c r="AS795" s="911"/>
      <c r="AT795" s="911"/>
      <c r="AU795" s="915"/>
      <c r="AV795" s="915"/>
      <c r="AW795" s="915"/>
    </row>
    <row r="796">
      <c r="A796" s="1709"/>
      <c r="B796" s="915"/>
      <c r="C796" s="915"/>
      <c r="D796" s="915"/>
      <c r="E796" s="911"/>
      <c r="F796" s="911"/>
      <c r="G796" s="666"/>
      <c r="H796" s="911"/>
      <c r="I796" s="911"/>
      <c r="J796" s="915"/>
      <c r="K796" s="911"/>
      <c r="L796" s="915"/>
      <c r="M796" s="911"/>
      <c r="N796" s="915"/>
      <c r="O796" s="915"/>
      <c r="P796" s="915"/>
      <c r="Q796" s="915"/>
      <c r="R796" s="915"/>
      <c r="S796" s="915"/>
      <c r="T796" s="915"/>
      <c r="U796" s="915"/>
      <c r="V796" s="915"/>
      <c r="W796" s="915"/>
      <c r="X796" s="915"/>
      <c r="Y796" s="911"/>
      <c r="Z796" s="911"/>
      <c r="AA796" s="915"/>
      <c r="AB796" s="915"/>
      <c r="AC796" s="915"/>
      <c r="AD796" s="915"/>
      <c r="AE796" s="174"/>
      <c r="AF796" s="911"/>
      <c r="AG796" s="911"/>
      <c r="AH796" s="911"/>
      <c r="AI796" s="911"/>
      <c r="AJ796" s="911"/>
      <c r="AK796" s="915"/>
      <c r="AL796" s="915"/>
      <c r="AM796" s="915"/>
      <c r="AN796" s="917"/>
      <c r="AO796" s="1715"/>
      <c r="AP796" s="911"/>
      <c r="AQ796" s="911"/>
      <c r="AR796" s="911"/>
      <c r="AS796" s="911"/>
      <c r="AT796" s="911"/>
      <c r="AU796" s="915"/>
      <c r="AV796" s="915"/>
      <c r="AW796" s="915"/>
    </row>
    <row r="797">
      <c r="A797" s="1709"/>
      <c r="B797" s="915"/>
      <c r="C797" s="915"/>
      <c r="D797" s="915"/>
      <c r="E797" s="911"/>
      <c r="F797" s="911"/>
      <c r="G797" s="666"/>
      <c r="H797" s="911"/>
      <c r="I797" s="911"/>
      <c r="J797" s="915"/>
      <c r="K797" s="911"/>
      <c r="L797" s="915"/>
      <c r="M797" s="911"/>
      <c r="N797" s="915"/>
      <c r="O797" s="915"/>
      <c r="P797" s="915"/>
      <c r="Q797" s="915"/>
      <c r="R797" s="915"/>
      <c r="S797" s="915"/>
      <c r="T797" s="915"/>
      <c r="U797" s="915"/>
      <c r="V797" s="915"/>
      <c r="W797" s="915"/>
      <c r="X797" s="915"/>
      <c r="Y797" s="911"/>
      <c r="Z797" s="911"/>
      <c r="AA797" s="915"/>
      <c r="AB797" s="915"/>
      <c r="AC797" s="915"/>
      <c r="AD797" s="915"/>
      <c r="AE797" s="174"/>
      <c r="AF797" s="911"/>
      <c r="AG797" s="911"/>
      <c r="AH797" s="911"/>
      <c r="AI797" s="911"/>
      <c r="AJ797" s="911"/>
      <c r="AK797" s="915"/>
      <c r="AL797" s="915"/>
      <c r="AM797" s="915"/>
      <c r="AN797" s="917"/>
      <c r="AO797" s="1715"/>
      <c r="AP797" s="911"/>
      <c r="AQ797" s="911"/>
      <c r="AR797" s="911"/>
      <c r="AS797" s="911"/>
      <c r="AT797" s="911"/>
      <c r="AU797" s="915"/>
      <c r="AV797" s="915"/>
      <c r="AW797" s="915"/>
    </row>
    <row r="798">
      <c r="A798" s="1709"/>
      <c r="B798" s="915"/>
      <c r="C798" s="915"/>
      <c r="D798" s="915"/>
      <c r="E798" s="911"/>
      <c r="F798" s="911"/>
      <c r="G798" s="666"/>
      <c r="H798" s="911"/>
      <c r="I798" s="911"/>
      <c r="J798" s="915"/>
      <c r="K798" s="911"/>
      <c r="L798" s="915"/>
      <c r="M798" s="911"/>
      <c r="N798" s="915"/>
      <c r="O798" s="915"/>
      <c r="P798" s="915"/>
      <c r="Q798" s="915"/>
      <c r="R798" s="915"/>
      <c r="S798" s="915"/>
      <c r="T798" s="915"/>
      <c r="U798" s="915"/>
      <c r="V798" s="915"/>
      <c r="W798" s="915"/>
      <c r="X798" s="915"/>
      <c r="Y798" s="911"/>
      <c r="Z798" s="911"/>
      <c r="AA798" s="915"/>
      <c r="AB798" s="915"/>
      <c r="AC798" s="915"/>
      <c r="AD798" s="915"/>
      <c r="AE798" s="174"/>
      <c r="AF798" s="911"/>
      <c r="AG798" s="911"/>
      <c r="AH798" s="911"/>
      <c r="AI798" s="911"/>
      <c r="AJ798" s="911"/>
      <c r="AK798" s="915"/>
      <c r="AL798" s="915"/>
      <c r="AM798" s="915"/>
      <c r="AN798" s="917"/>
      <c r="AO798" s="1715"/>
      <c r="AP798" s="911"/>
      <c r="AQ798" s="911"/>
      <c r="AR798" s="911"/>
      <c r="AS798" s="911"/>
      <c r="AT798" s="911"/>
      <c r="AU798" s="915"/>
      <c r="AV798" s="915"/>
      <c r="AW798" s="915"/>
    </row>
    <row r="799">
      <c r="A799" s="1709"/>
      <c r="B799" s="915"/>
      <c r="C799" s="915"/>
      <c r="D799" s="915"/>
      <c r="E799" s="911"/>
      <c r="F799" s="911"/>
      <c r="G799" s="666"/>
      <c r="H799" s="911"/>
      <c r="I799" s="911"/>
      <c r="J799" s="915"/>
      <c r="K799" s="911"/>
      <c r="L799" s="915"/>
      <c r="M799" s="911"/>
      <c r="N799" s="915"/>
      <c r="O799" s="915"/>
      <c r="P799" s="915"/>
      <c r="Q799" s="915"/>
      <c r="R799" s="915"/>
      <c r="S799" s="915"/>
      <c r="T799" s="915"/>
      <c r="U799" s="915"/>
      <c r="V799" s="915"/>
      <c r="W799" s="915"/>
      <c r="X799" s="915"/>
      <c r="Y799" s="911"/>
      <c r="Z799" s="911"/>
      <c r="AA799" s="915"/>
      <c r="AB799" s="915"/>
      <c r="AC799" s="915"/>
      <c r="AD799" s="915"/>
      <c r="AE799" s="174"/>
      <c r="AF799" s="911"/>
      <c r="AG799" s="911"/>
      <c r="AH799" s="911"/>
      <c r="AI799" s="911"/>
      <c r="AJ799" s="911"/>
      <c r="AK799" s="915"/>
      <c r="AL799" s="915"/>
      <c r="AM799" s="915"/>
      <c r="AN799" s="917"/>
      <c r="AO799" s="1715"/>
      <c r="AP799" s="911"/>
      <c r="AQ799" s="911"/>
      <c r="AR799" s="911"/>
      <c r="AS799" s="911"/>
      <c r="AT799" s="911"/>
      <c r="AU799" s="915"/>
      <c r="AV799" s="915"/>
      <c r="AW799" s="915"/>
    </row>
    <row r="800">
      <c r="A800" s="1709"/>
      <c r="B800" s="915"/>
      <c r="C800" s="915"/>
      <c r="D800" s="915"/>
      <c r="E800" s="911"/>
      <c r="F800" s="911"/>
      <c r="G800" s="666"/>
      <c r="H800" s="911"/>
      <c r="I800" s="911"/>
      <c r="J800" s="915"/>
      <c r="K800" s="911"/>
      <c r="L800" s="915"/>
      <c r="M800" s="911"/>
      <c r="N800" s="915"/>
      <c r="O800" s="915"/>
      <c r="P800" s="915"/>
      <c r="Q800" s="915"/>
      <c r="R800" s="915"/>
      <c r="S800" s="915"/>
      <c r="T800" s="915"/>
      <c r="U800" s="915"/>
      <c r="V800" s="915"/>
      <c r="W800" s="915"/>
      <c r="X800" s="915"/>
      <c r="Y800" s="911"/>
      <c r="Z800" s="911"/>
      <c r="AA800" s="915"/>
      <c r="AB800" s="915"/>
      <c r="AC800" s="915"/>
      <c r="AD800" s="915"/>
      <c r="AE800" s="174"/>
      <c r="AF800" s="911"/>
      <c r="AG800" s="911"/>
      <c r="AH800" s="911"/>
      <c r="AI800" s="911"/>
      <c r="AJ800" s="911"/>
      <c r="AK800" s="915"/>
      <c r="AL800" s="915"/>
      <c r="AM800" s="915"/>
      <c r="AN800" s="917"/>
      <c r="AO800" s="1715"/>
      <c r="AP800" s="911"/>
      <c r="AQ800" s="911"/>
      <c r="AR800" s="911"/>
      <c r="AS800" s="911"/>
      <c r="AT800" s="911"/>
      <c r="AU800" s="915"/>
      <c r="AV800" s="915"/>
      <c r="AW800" s="915"/>
    </row>
    <row r="801">
      <c r="A801" s="1709"/>
      <c r="B801" s="915"/>
      <c r="C801" s="915"/>
      <c r="D801" s="915"/>
      <c r="E801" s="911"/>
      <c r="F801" s="911"/>
      <c r="G801" s="666"/>
      <c r="H801" s="911"/>
      <c r="I801" s="911"/>
      <c r="J801" s="915"/>
      <c r="K801" s="911"/>
      <c r="L801" s="915"/>
      <c r="M801" s="911"/>
      <c r="N801" s="915"/>
      <c r="O801" s="915"/>
      <c r="P801" s="915"/>
      <c r="Q801" s="915"/>
      <c r="R801" s="915"/>
      <c r="S801" s="915"/>
      <c r="T801" s="915"/>
      <c r="U801" s="915"/>
      <c r="V801" s="915"/>
      <c r="W801" s="915"/>
      <c r="X801" s="915"/>
      <c r="Y801" s="911"/>
      <c r="Z801" s="911"/>
      <c r="AA801" s="915"/>
      <c r="AB801" s="915"/>
      <c r="AC801" s="915"/>
      <c r="AD801" s="915"/>
      <c r="AE801" s="174"/>
      <c r="AF801" s="911"/>
      <c r="AG801" s="911"/>
      <c r="AH801" s="911"/>
      <c r="AI801" s="911"/>
      <c r="AJ801" s="911"/>
      <c r="AK801" s="915"/>
      <c r="AL801" s="915"/>
      <c r="AM801" s="915"/>
      <c r="AN801" s="917"/>
      <c r="AO801" s="1715"/>
      <c r="AP801" s="911"/>
      <c r="AQ801" s="911"/>
      <c r="AR801" s="911"/>
      <c r="AS801" s="911"/>
      <c r="AT801" s="911"/>
      <c r="AU801" s="915"/>
      <c r="AV801" s="915"/>
      <c r="AW801" s="915"/>
    </row>
    <row r="802">
      <c r="A802" s="1709"/>
      <c r="B802" s="915"/>
      <c r="C802" s="915"/>
      <c r="D802" s="915"/>
      <c r="E802" s="911"/>
      <c r="F802" s="911"/>
      <c r="G802" s="666"/>
      <c r="H802" s="911"/>
      <c r="I802" s="911"/>
      <c r="J802" s="915"/>
      <c r="K802" s="911"/>
      <c r="L802" s="915"/>
      <c r="M802" s="911"/>
      <c r="N802" s="915"/>
      <c r="O802" s="915"/>
      <c r="P802" s="915"/>
      <c r="Q802" s="915"/>
      <c r="R802" s="915"/>
      <c r="S802" s="915"/>
      <c r="T802" s="915"/>
      <c r="U802" s="915"/>
      <c r="V802" s="915"/>
      <c r="W802" s="915"/>
      <c r="X802" s="915"/>
      <c r="Y802" s="911"/>
      <c r="Z802" s="911"/>
      <c r="AA802" s="915"/>
      <c r="AB802" s="915"/>
      <c r="AC802" s="915"/>
      <c r="AD802" s="915"/>
      <c r="AE802" s="174"/>
      <c r="AF802" s="911"/>
      <c r="AG802" s="911"/>
      <c r="AH802" s="911"/>
      <c r="AI802" s="911"/>
      <c r="AJ802" s="911"/>
      <c r="AK802" s="915"/>
      <c r="AL802" s="915"/>
      <c r="AM802" s="915"/>
      <c r="AN802" s="917"/>
      <c r="AO802" s="1715"/>
      <c r="AP802" s="911"/>
      <c r="AQ802" s="911"/>
      <c r="AR802" s="911"/>
      <c r="AS802" s="911"/>
      <c r="AT802" s="911"/>
      <c r="AU802" s="915"/>
      <c r="AV802" s="915"/>
      <c r="AW802" s="915"/>
    </row>
    <row r="803">
      <c r="A803" s="1709"/>
      <c r="B803" s="915"/>
      <c r="C803" s="915"/>
      <c r="D803" s="915"/>
      <c r="E803" s="911"/>
      <c r="F803" s="911"/>
      <c r="G803" s="666"/>
      <c r="H803" s="911"/>
      <c r="I803" s="911"/>
      <c r="J803" s="915"/>
      <c r="K803" s="911"/>
      <c r="L803" s="915"/>
      <c r="M803" s="911"/>
      <c r="N803" s="915"/>
      <c r="O803" s="915"/>
      <c r="P803" s="915"/>
      <c r="Q803" s="915"/>
      <c r="R803" s="915"/>
      <c r="S803" s="915"/>
      <c r="T803" s="915"/>
      <c r="U803" s="915"/>
      <c r="V803" s="915"/>
      <c r="W803" s="915"/>
      <c r="X803" s="915"/>
      <c r="Y803" s="911"/>
      <c r="Z803" s="911"/>
      <c r="AA803" s="915"/>
      <c r="AB803" s="915"/>
      <c r="AC803" s="915"/>
      <c r="AD803" s="915"/>
      <c r="AE803" s="174"/>
      <c r="AF803" s="911"/>
      <c r="AG803" s="911"/>
      <c r="AH803" s="911"/>
      <c r="AI803" s="911"/>
      <c r="AJ803" s="911"/>
      <c r="AK803" s="915"/>
      <c r="AL803" s="915"/>
      <c r="AM803" s="915"/>
      <c r="AN803" s="917"/>
      <c r="AO803" s="1715"/>
      <c r="AP803" s="911"/>
      <c r="AQ803" s="911"/>
      <c r="AR803" s="911"/>
      <c r="AS803" s="911"/>
      <c r="AT803" s="911"/>
      <c r="AU803" s="915"/>
      <c r="AV803" s="915"/>
      <c r="AW803" s="915"/>
    </row>
    <row r="804">
      <c r="A804" s="1709"/>
      <c r="B804" s="915"/>
      <c r="C804" s="915"/>
      <c r="D804" s="915"/>
      <c r="E804" s="911"/>
      <c r="F804" s="911"/>
      <c r="G804" s="666"/>
      <c r="H804" s="911"/>
      <c r="I804" s="911"/>
      <c r="J804" s="915"/>
      <c r="K804" s="911"/>
      <c r="L804" s="915"/>
      <c r="M804" s="911"/>
      <c r="N804" s="915"/>
      <c r="O804" s="915"/>
      <c r="P804" s="915"/>
      <c r="Q804" s="915"/>
      <c r="R804" s="915"/>
      <c r="S804" s="915"/>
      <c r="T804" s="915"/>
      <c r="U804" s="915"/>
      <c r="V804" s="915"/>
      <c r="W804" s="915"/>
      <c r="X804" s="915"/>
      <c r="Y804" s="911"/>
      <c r="Z804" s="911"/>
      <c r="AA804" s="915"/>
      <c r="AB804" s="915"/>
      <c r="AC804" s="915"/>
      <c r="AD804" s="915"/>
      <c r="AE804" s="174"/>
      <c r="AF804" s="911"/>
      <c r="AG804" s="911"/>
      <c r="AH804" s="911"/>
      <c r="AI804" s="911"/>
      <c r="AJ804" s="911"/>
      <c r="AK804" s="915"/>
      <c r="AL804" s="915"/>
      <c r="AM804" s="915"/>
      <c r="AN804" s="917"/>
      <c r="AO804" s="1715"/>
      <c r="AP804" s="911"/>
      <c r="AQ804" s="911"/>
      <c r="AR804" s="911"/>
      <c r="AS804" s="911"/>
      <c r="AT804" s="911"/>
      <c r="AU804" s="915"/>
      <c r="AV804" s="915"/>
      <c r="AW804" s="915"/>
    </row>
    <row r="805">
      <c r="A805" s="1709"/>
      <c r="B805" s="915"/>
      <c r="C805" s="915"/>
      <c r="D805" s="915"/>
      <c r="E805" s="911"/>
      <c r="F805" s="911"/>
      <c r="G805" s="666"/>
      <c r="H805" s="911"/>
      <c r="I805" s="911"/>
      <c r="J805" s="915"/>
      <c r="K805" s="911"/>
      <c r="L805" s="915"/>
      <c r="M805" s="911"/>
      <c r="N805" s="915"/>
      <c r="O805" s="915"/>
      <c r="P805" s="915"/>
      <c r="Q805" s="915"/>
      <c r="R805" s="915"/>
      <c r="S805" s="915"/>
      <c r="T805" s="915"/>
      <c r="U805" s="915"/>
      <c r="V805" s="915"/>
      <c r="W805" s="915"/>
      <c r="X805" s="915"/>
      <c r="Y805" s="911"/>
      <c r="Z805" s="911"/>
      <c r="AA805" s="915"/>
      <c r="AB805" s="915"/>
      <c r="AC805" s="915"/>
      <c r="AD805" s="915"/>
      <c r="AE805" s="174"/>
      <c r="AF805" s="911"/>
      <c r="AG805" s="911"/>
      <c r="AH805" s="911"/>
      <c r="AI805" s="911"/>
      <c r="AJ805" s="911"/>
      <c r="AK805" s="915"/>
      <c r="AL805" s="915"/>
      <c r="AM805" s="915"/>
      <c r="AN805" s="917"/>
      <c r="AO805" s="1715"/>
      <c r="AP805" s="911"/>
      <c r="AQ805" s="911"/>
      <c r="AR805" s="911"/>
      <c r="AS805" s="911"/>
      <c r="AT805" s="911"/>
      <c r="AU805" s="915"/>
      <c r="AV805" s="915"/>
      <c r="AW805" s="915"/>
    </row>
    <row r="806">
      <c r="A806" s="1709"/>
      <c r="B806" s="915"/>
      <c r="C806" s="915"/>
      <c r="D806" s="915"/>
      <c r="E806" s="911"/>
      <c r="F806" s="911"/>
      <c r="G806" s="666"/>
      <c r="H806" s="911"/>
      <c r="I806" s="911"/>
      <c r="J806" s="915"/>
      <c r="K806" s="911"/>
      <c r="L806" s="915"/>
      <c r="M806" s="911"/>
      <c r="N806" s="915"/>
      <c r="O806" s="915"/>
      <c r="P806" s="915"/>
      <c r="Q806" s="915"/>
      <c r="R806" s="915"/>
      <c r="S806" s="915"/>
      <c r="T806" s="915"/>
      <c r="U806" s="915"/>
      <c r="V806" s="915"/>
      <c r="W806" s="915"/>
      <c r="X806" s="915"/>
      <c r="Y806" s="911"/>
      <c r="Z806" s="911"/>
      <c r="AA806" s="915"/>
      <c r="AB806" s="915"/>
      <c r="AC806" s="915"/>
      <c r="AD806" s="915"/>
      <c r="AE806" s="174"/>
      <c r="AF806" s="911"/>
      <c r="AG806" s="911"/>
      <c r="AH806" s="911"/>
      <c r="AI806" s="911"/>
      <c r="AJ806" s="911"/>
      <c r="AK806" s="915"/>
      <c r="AL806" s="915"/>
      <c r="AM806" s="915"/>
      <c r="AN806" s="917"/>
      <c r="AO806" s="1715"/>
      <c r="AP806" s="911"/>
      <c r="AQ806" s="911"/>
      <c r="AR806" s="911"/>
      <c r="AS806" s="911"/>
      <c r="AT806" s="911"/>
      <c r="AU806" s="915"/>
      <c r="AV806" s="915"/>
      <c r="AW806" s="915"/>
    </row>
    <row r="807">
      <c r="A807" s="1709"/>
      <c r="B807" s="915"/>
      <c r="C807" s="915"/>
      <c r="D807" s="915"/>
      <c r="E807" s="911"/>
      <c r="F807" s="911"/>
      <c r="G807" s="666"/>
      <c r="H807" s="911"/>
      <c r="I807" s="911"/>
      <c r="J807" s="915"/>
      <c r="K807" s="911"/>
      <c r="L807" s="915"/>
      <c r="M807" s="911"/>
      <c r="N807" s="915"/>
      <c r="O807" s="915"/>
      <c r="P807" s="915"/>
      <c r="Q807" s="915"/>
      <c r="R807" s="915"/>
      <c r="S807" s="915"/>
      <c r="T807" s="915"/>
      <c r="U807" s="915"/>
      <c r="V807" s="915"/>
      <c r="W807" s="915"/>
      <c r="X807" s="915"/>
      <c r="Y807" s="911"/>
      <c r="Z807" s="911"/>
      <c r="AA807" s="915"/>
      <c r="AB807" s="915"/>
      <c r="AC807" s="915"/>
      <c r="AD807" s="915"/>
      <c r="AE807" s="174"/>
      <c r="AF807" s="911"/>
      <c r="AG807" s="911"/>
      <c r="AH807" s="911"/>
      <c r="AI807" s="911"/>
      <c r="AJ807" s="911"/>
      <c r="AK807" s="915"/>
      <c r="AL807" s="915"/>
      <c r="AM807" s="915"/>
      <c r="AN807" s="917"/>
      <c r="AO807" s="1715"/>
      <c r="AP807" s="911"/>
      <c r="AQ807" s="911"/>
      <c r="AR807" s="911"/>
      <c r="AS807" s="911"/>
      <c r="AT807" s="911"/>
      <c r="AU807" s="915"/>
      <c r="AV807" s="915"/>
      <c r="AW807" s="915"/>
    </row>
    <row r="808">
      <c r="A808" s="1709"/>
      <c r="B808" s="915"/>
      <c r="C808" s="915"/>
      <c r="D808" s="915"/>
      <c r="E808" s="911"/>
      <c r="F808" s="911"/>
      <c r="G808" s="666"/>
      <c r="H808" s="911"/>
      <c r="I808" s="911"/>
      <c r="J808" s="915"/>
      <c r="K808" s="911"/>
      <c r="L808" s="915"/>
      <c r="M808" s="911"/>
      <c r="N808" s="915"/>
      <c r="O808" s="915"/>
      <c r="P808" s="915"/>
      <c r="Q808" s="915"/>
      <c r="R808" s="915"/>
      <c r="S808" s="915"/>
      <c r="T808" s="915"/>
      <c r="U808" s="915"/>
      <c r="V808" s="915"/>
      <c r="W808" s="915"/>
      <c r="X808" s="915"/>
      <c r="Y808" s="911"/>
      <c r="Z808" s="911"/>
      <c r="AA808" s="915"/>
      <c r="AB808" s="915"/>
      <c r="AC808" s="915"/>
      <c r="AD808" s="915"/>
      <c r="AE808" s="174"/>
      <c r="AF808" s="911"/>
      <c r="AG808" s="911"/>
      <c r="AH808" s="911"/>
      <c r="AI808" s="911"/>
      <c r="AJ808" s="911"/>
      <c r="AK808" s="915"/>
      <c r="AL808" s="915"/>
      <c r="AM808" s="915"/>
      <c r="AN808" s="917"/>
      <c r="AO808" s="1715"/>
      <c r="AP808" s="911"/>
      <c r="AQ808" s="911"/>
      <c r="AR808" s="911"/>
      <c r="AS808" s="911"/>
      <c r="AT808" s="911"/>
      <c r="AU808" s="915"/>
      <c r="AV808" s="915"/>
      <c r="AW808" s="915"/>
    </row>
    <row r="809">
      <c r="A809" s="1709"/>
      <c r="B809" s="915"/>
      <c r="C809" s="915"/>
      <c r="D809" s="915"/>
      <c r="E809" s="911"/>
      <c r="F809" s="911"/>
      <c r="G809" s="666"/>
      <c r="H809" s="911"/>
      <c r="I809" s="911"/>
      <c r="J809" s="915"/>
      <c r="K809" s="911"/>
      <c r="L809" s="915"/>
      <c r="M809" s="911"/>
      <c r="N809" s="915"/>
      <c r="O809" s="915"/>
      <c r="P809" s="915"/>
      <c r="Q809" s="915"/>
      <c r="R809" s="915"/>
      <c r="S809" s="915"/>
      <c r="T809" s="915"/>
      <c r="U809" s="915"/>
      <c r="V809" s="915"/>
      <c r="W809" s="915"/>
      <c r="X809" s="915"/>
      <c r="Y809" s="911"/>
      <c r="Z809" s="911"/>
      <c r="AA809" s="915"/>
      <c r="AB809" s="915"/>
      <c r="AC809" s="915"/>
      <c r="AD809" s="915"/>
      <c r="AE809" s="174"/>
      <c r="AF809" s="911"/>
      <c r="AG809" s="911"/>
      <c r="AH809" s="911"/>
      <c r="AI809" s="911"/>
      <c r="AJ809" s="911"/>
      <c r="AK809" s="915"/>
      <c r="AL809" s="915"/>
      <c r="AM809" s="915"/>
      <c r="AN809" s="917"/>
      <c r="AO809" s="1715"/>
      <c r="AP809" s="911"/>
      <c r="AQ809" s="911"/>
      <c r="AR809" s="911"/>
      <c r="AS809" s="911"/>
      <c r="AT809" s="911"/>
      <c r="AU809" s="915"/>
      <c r="AV809" s="915"/>
      <c r="AW809" s="915"/>
    </row>
    <row r="810">
      <c r="A810" s="1709"/>
      <c r="B810" s="915"/>
      <c r="C810" s="915"/>
      <c r="D810" s="915"/>
      <c r="E810" s="911"/>
      <c r="F810" s="911"/>
      <c r="G810" s="666"/>
      <c r="H810" s="911"/>
      <c r="I810" s="911"/>
      <c r="J810" s="915"/>
      <c r="K810" s="911"/>
      <c r="L810" s="915"/>
      <c r="M810" s="911"/>
      <c r="N810" s="915"/>
      <c r="O810" s="915"/>
      <c r="P810" s="915"/>
      <c r="Q810" s="915"/>
      <c r="R810" s="915"/>
      <c r="S810" s="915"/>
      <c r="T810" s="915"/>
      <c r="U810" s="915"/>
      <c r="V810" s="915"/>
      <c r="W810" s="915"/>
      <c r="X810" s="915"/>
      <c r="Y810" s="911"/>
      <c r="Z810" s="911"/>
      <c r="AA810" s="915"/>
      <c r="AB810" s="915"/>
      <c r="AC810" s="915"/>
      <c r="AD810" s="915"/>
      <c r="AE810" s="174"/>
      <c r="AF810" s="911"/>
      <c r="AG810" s="911"/>
      <c r="AH810" s="911"/>
      <c r="AI810" s="911"/>
      <c r="AJ810" s="911"/>
      <c r="AK810" s="915"/>
      <c r="AL810" s="915"/>
      <c r="AM810" s="915"/>
      <c r="AN810" s="917"/>
      <c r="AO810" s="1715"/>
      <c r="AP810" s="911"/>
      <c r="AQ810" s="911"/>
      <c r="AR810" s="911"/>
      <c r="AS810" s="911"/>
      <c r="AT810" s="911"/>
      <c r="AU810" s="915"/>
      <c r="AV810" s="915"/>
      <c r="AW810" s="915"/>
    </row>
    <row r="811">
      <c r="A811" s="1709"/>
      <c r="B811" s="915"/>
      <c r="C811" s="915"/>
      <c r="D811" s="915"/>
      <c r="E811" s="911"/>
      <c r="F811" s="911"/>
      <c r="G811" s="666"/>
      <c r="H811" s="911"/>
      <c r="I811" s="911"/>
      <c r="J811" s="915"/>
      <c r="K811" s="911"/>
      <c r="L811" s="915"/>
      <c r="M811" s="911"/>
      <c r="N811" s="915"/>
      <c r="O811" s="915"/>
      <c r="P811" s="915"/>
      <c r="Q811" s="915"/>
      <c r="R811" s="915"/>
      <c r="S811" s="915"/>
      <c r="T811" s="915"/>
      <c r="U811" s="915"/>
      <c r="V811" s="915"/>
      <c r="W811" s="915"/>
      <c r="X811" s="915"/>
      <c r="Y811" s="911"/>
      <c r="Z811" s="911"/>
      <c r="AA811" s="915"/>
      <c r="AB811" s="915"/>
      <c r="AC811" s="915"/>
      <c r="AD811" s="915"/>
      <c r="AE811" s="174"/>
      <c r="AF811" s="911"/>
      <c r="AG811" s="911"/>
      <c r="AH811" s="911"/>
      <c r="AI811" s="911"/>
      <c r="AJ811" s="911"/>
      <c r="AK811" s="915"/>
      <c r="AL811" s="915"/>
      <c r="AM811" s="915"/>
      <c r="AN811" s="917"/>
      <c r="AO811" s="1715"/>
      <c r="AP811" s="911"/>
      <c r="AQ811" s="911"/>
      <c r="AR811" s="911"/>
      <c r="AS811" s="911"/>
      <c r="AT811" s="911"/>
      <c r="AU811" s="915"/>
      <c r="AV811" s="915"/>
      <c r="AW811" s="915"/>
    </row>
    <row r="812">
      <c r="A812" s="1709"/>
      <c r="B812" s="915"/>
      <c r="C812" s="915"/>
      <c r="D812" s="915"/>
      <c r="E812" s="911"/>
      <c r="F812" s="911"/>
      <c r="G812" s="666"/>
      <c r="H812" s="911"/>
      <c r="I812" s="911"/>
      <c r="J812" s="915"/>
      <c r="K812" s="911"/>
      <c r="L812" s="915"/>
      <c r="M812" s="911"/>
      <c r="N812" s="915"/>
      <c r="O812" s="915"/>
      <c r="P812" s="915"/>
      <c r="Q812" s="915"/>
      <c r="R812" s="915"/>
      <c r="S812" s="915"/>
      <c r="T812" s="915"/>
      <c r="U812" s="915"/>
      <c r="V812" s="915"/>
      <c r="W812" s="915"/>
      <c r="X812" s="915"/>
      <c r="Y812" s="911"/>
      <c r="Z812" s="911"/>
      <c r="AA812" s="915"/>
      <c r="AB812" s="915"/>
      <c r="AC812" s="915"/>
      <c r="AD812" s="915"/>
      <c r="AE812" s="174"/>
      <c r="AF812" s="911"/>
      <c r="AG812" s="911"/>
      <c r="AH812" s="911"/>
      <c r="AI812" s="911"/>
      <c r="AJ812" s="911"/>
      <c r="AK812" s="915"/>
      <c r="AL812" s="915"/>
      <c r="AM812" s="915"/>
      <c r="AN812" s="917"/>
      <c r="AO812" s="1715"/>
      <c r="AP812" s="911"/>
      <c r="AQ812" s="911"/>
      <c r="AR812" s="911"/>
      <c r="AS812" s="911"/>
      <c r="AT812" s="911"/>
      <c r="AU812" s="915"/>
      <c r="AV812" s="915"/>
      <c r="AW812" s="915"/>
    </row>
    <row r="813">
      <c r="A813" s="1709"/>
      <c r="B813" s="915"/>
      <c r="C813" s="915"/>
      <c r="D813" s="915"/>
      <c r="E813" s="911"/>
      <c r="F813" s="911"/>
      <c r="G813" s="666"/>
      <c r="H813" s="911"/>
      <c r="I813" s="911"/>
      <c r="J813" s="915"/>
      <c r="K813" s="911"/>
      <c r="L813" s="915"/>
      <c r="M813" s="911"/>
      <c r="N813" s="915"/>
      <c r="O813" s="915"/>
      <c r="P813" s="915"/>
      <c r="Q813" s="915"/>
      <c r="R813" s="915"/>
      <c r="S813" s="915"/>
      <c r="T813" s="915"/>
      <c r="U813" s="915"/>
      <c r="V813" s="915"/>
      <c r="W813" s="915"/>
      <c r="X813" s="915"/>
      <c r="Y813" s="911"/>
      <c r="Z813" s="911"/>
      <c r="AA813" s="915"/>
      <c r="AB813" s="915"/>
      <c r="AC813" s="915"/>
      <c r="AD813" s="915"/>
      <c r="AE813" s="174"/>
      <c r="AF813" s="911"/>
      <c r="AG813" s="911"/>
      <c r="AH813" s="911"/>
      <c r="AI813" s="911"/>
      <c r="AJ813" s="911"/>
      <c r="AK813" s="915"/>
      <c r="AL813" s="915"/>
      <c r="AM813" s="915"/>
      <c r="AN813" s="917"/>
      <c r="AO813" s="1715"/>
      <c r="AP813" s="911"/>
      <c r="AQ813" s="911"/>
      <c r="AR813" s="911"/>
      <c r="AS813" s="911"/>
      <c r="AT813" s="911"/>
      <c r="AU813" s="915"/>
      <c r="AV813" s="915"/>
      <c r="AW813" s="915"/>
    </row>
    <row r="814">
      <c r="A814" s="1709"/>
      <c r="B814" s="915"/>
      <c r="C814" s="915"/>
      <c r="D814" s="915"/>
      <c r="E814" s="911"/>
      <c r="F814" s="911"/>
      <c r="G814" s="666"/>
      <c r="H814" s="911"/>
      <c r="I814" s="911"/>
      <c r="J814" s="915"/>
      <c r="K814" s="911"/>
      <c r="L814" s="915"/>
      <c r="M814" s="911"/>
      <c r="N814" s="915"/>
      <c r="O814" s="915"/>
      <c r="P814" s="915"/>
      <c r="Q814" s="915"/>
      <c r="R814" s="915"/>
      <c r="S814" s="915"/>
      <c r="T814" s="915"/>
      <c r="U814" s="915"/>
      <c r="V814" s="915"/>
      <c r="W814" s="915"/>
      <c r="X814" s="915"/>
      <c r="Y814" s="911"/>
      <c r="Z814" s="911"/>
      <c r="AA814" s="915"/>
      <c r="AB814" s="915"/>
      <c r="AC814" s="915"/>
      <c r="AD814" s="915"/>
      <c r="AE814" s="174"/>
      <c r="AF814" s="911"/>
      <c r="AG814" s="911"/>
      <c r="AH814" s="911"/>
      <c r="AI814" s="911"/>
      <c r="AJ814" s="911"/>
      <c r="AK814" s="915"/>
      <c r="AL814" s="915"/>
      <c r="AM814" s="915"/>
      <c r="AN814" s="917"/>
      <c r="AO814" s="1715"/>
      <c r="AP814" s="911"/>
      <c r="AQ814" s="911"/>
      <c r="AR814" s="911"/>
      <c r="AS814" s="911"/>
      <c r="AT814" s="911"/>
      <c r="AU814" s="915"/>
      <c r="AV814" s="915"/>
      <c r="AW814" s="915"/>
    </row>
    <row r="815">
      <c r="A815" s="1709"/>
      <c r="B815" s="915"/>
      <c r="C815" s="915"/>
      <c r="D815" s="915"/>
      <c r="E815" s="911"/>
      <c r="F815" s="911"/>
      <c r="G815" s="666"/>
      <c r="H815" s="911"/>
      <c r="I815" s="911"/>
      <c r="J815" s="915"/>
      <c r="K815" s="911"/>
      <c r="L815" s="915"/>
      <c r="M815" s="911"/>
      <c r="N815" s="915"/>
      <c r="O815" s="915"/>
      <c r="P815" s="915"/>
      <c r="Q815" s="915"/>
      <c r="R815" s="915"/>
      <c r="S815" s="915"/>
      <c r="T815" s="915"/>
      <c r="U815" s="915"/>
      <c r="V815" s="915"/>
      <c r="W815" s="915"/>
      <c r="X815" s="915"/>
      <c r="Y815" s="911"/>
      <c r="Z815" s="911"/>
      <c r="AA815" s="915"/>
      <c r="AB815" s="915"/>
      <c r="AC815" s="915"/>
      <c r="AD815" s="915"/>
      <c r="AE815" s="174"/>
      <c r="AF815" s="911"/>
      <c r="AG815" s="911"/>
      <c r="AH815" s="911"/>
      <c r="AI815" s="911"/>
      <c r="AJ815" s="911"/>
      <c r="AK815" s="915"/>
      <c r="AL815" s="915"/>
      <c r="AM815" s="915"/>
      <c r="AN815" s="917"/>
      <c r="AO815" s="1715"/>
      <c r="AP815" s="911"/>
      <c r="AQ815" s="911"/>
      <c r="AR815" s="911"/>
      <c r="AS815" s="911"/>
      <c r="AT815" s="911"/>
      <c r="AU815" s="915"/>
      <c r="AV815" s="915"/>
      <c r="AW815" s="915"/>
    </row>
    <row r="816">
      <c r="A816" s="1709"/>
      <c r="B816" s="915"/>
      <c r="C816" s="915"/>
      <c r="D816" s="915"/>
      <c r="E816" s="911"/>
      <c r="F816" s="911"/>
      <c r="G816" s="666"/>
      <c r="H816" s="911"/>
      <c r="I816" s="911"/>
      <c r="J816" s="915"/>
      <c r="K816" s="911"/>
      <c r="L816" s="915"/>
      <c r="M816" s="911"/>
      <c r="N816" s="915"/>
      <c r="O816" s="915"/>
      <c r="P816" s="915"/>
      <c r="Q816" s="915"/>
      <c r="R816" s="915"/>
      <c r="S816" s="915"/>
      <c r="T816" s="915"/>
      <c r="U816" s="915"/>
      <c r="V816" s="915"/>
      <c r="W816" s="915"/>
      <c r="X816" s="915"/>
      <c r="Y816" s="911"/>
      <c r="Z816" s="911"/>
      <c r="AA816" s="915"/>
      <c r="AB816" s="915"/>
      <c r="AC816" s="915"/>
      <c r="AD816" s="915"/>
      <c r="AE816" s="174"/>
      <c r="AF816" s="911"/>
      <c r="AG816" s="911"/>
      <c r="AH816" s="911"/>
      <c r="AI816" s="911"/>
      <c r="AJ816" s="911"/>
      <c r="AK816" s="915"/>
      <c r="AL816" s="915"/>
      <c r="AM816" s="915"/>
      <c r="AN816" s="917"/>
      <c r="AO816" s="1715"/>
      <c r="AP816" s="911"/>
      <c r="AQ816" s="911"/>
      <c r="AR816" s="911"/>
      <c r="AS816" s="911"/>
      <c r="AT816" s="911"/>
      <c r="AU816" s="915"/>
      <c r="AV816" s="915"/>
      <c r="AW816" s="915"/>
    </row>
    <row r="817">
      <c r="A817" s="1709"/>
      <c r="B817" s="915"/>
      <c r="C817" s="915"/>
      <c r="D817" s="915"/>
      <c r="E817" s="911"/>
      <c r="F817" s="911"/>
      <c r="G817" s="666"/>
      <c r="H817" s="911"/>
      <c r="I817" s="911"/>
      <c r="J817" s="915"/>
      <c r="K817" s="911"/>
      <c r="L817" s="915"/>
      <c r="M817" s="911"/>
      <c r="N817" s="915"/>
      <c r="O817" s="915"/>
      <c r="P817" s="915"/>
      <c r="Q817" s="915"/>
      <c r="R817" s="915"/>
      <c r="S817" s="915"/>
      <c r="T817" s="915"/>
      <c r="U817" s="915"/>
      <c r="V817" s="915"/>
      <c r="W817" s="915"/>
      <c r="X817" s="915"/>
      <c r="Y817" s="911"/>
      <c r="Z817" s="911"/>
      <c r="AA817" s="915"/>
      <c r="AB817" s="915"/>
      <c r="AC817" s="915"/>
      <c r="AD817" s="915"/>
      <c r="AE817" s="174"/>
      <c r="AF817" s="911"/>
      <c r="AG817" s="911"/>
      <c r="AH817" s="911"/>
      <c r="AI817" s="911"/>
      <c r="AJ817" s="911"/>
      <c r="AK817" s="915"/>
      <c r="AL817" s="915"/>
      <c r="AM817" s="915"/>
      <c r="AN817" s="917"/>
      <c r="AO817" s="1715"/>
      <c r="AP817" s="911"/>
      <c r="AQ817" s="911"/>
      <c r="AR817" s="911"/>
      <c r="AS817" s="911"/>
      <c r="AT817" s="911"/>
      <c r="AU817" s="915"/>
      <c r="AV817" s="915"/>
      <c r="AW817" s="915"/>
    </row>
    <row r="818">
      <c r="A818" s="1709"/>
      <c r="B818" s="915"/>
      <c r="C818" s="915"/>
      <c r="D818" s="915"/>
      <c r="E818" s="911"/>
      <c r="F818" s="911"/>
      <c r="G818" s="666"/>
      <c r="H818" s="911"/>
      <c r="I818" s="911"/>
      <c r="J818" s="915"/>
      <c r="K818" s="911"/>
      <c r="L818" s="915"/>
      <c r="M818" s="911"/>
      <c r="N818" s="915"/>
      <c r="O818" s="915"/>
      <c r="P818" s="915"/>
      <c r="Q818" s="915"/>
      <c r="R818" s="915"/>
      <c r="S818" s="915"/>
      <c r="T818" s="915"/>
      <c r="U818" s="915"/>
      <c r="V818" s="915"/>
      <c r="W818" s="915"/>
      <c r="X818" s="915"/>
      <c r="Y818" s="911"/>
      <c r="Z818" s="911"/>
      <c r="AA818" s="915"/>
      <c r="AB818" s="915"/>
      <c r="AC818" s="915"/>
      <c r="AD818" s="915"/>
      <c r="AE818" s="174"/>
      <c r="AF818" s="911"/>
      <c r="AG818" s="911"/>
      <c r="AH818" s="911"/>
      <c r="AI818" s="911"/>
      <c r="AJ818" s="911"/>
      <c r="AK818" s="915"/>
      <c r="AL818" s="915"/>
      <c r="AM818" s="915"/>
      <c r="AN818" s="917"/>
      <c r="AO818" s="1715"/>
      <c r="AP818" s="911"/>
      <c r="AQ818" s="911"/>
      <c r="AR818" s="911"/>
      <c r="AS818" s="911"/>
      <c r="AT818" s="911"/>
      <c r="AU818" s="915"/>
      <c r="AV818" s="915"/>
      <c r="AW818" s="915"/>
    </row>
    <row r="819">
      <c r="A819" s="1709"/>
      <c r="B819" s="915"/>
      <c r="C819" s="915"/>
      <c r="D819" s="915"/>
      <c r="E819" s="911"/>
      <c r="F819" s="911"/>
      <c r="G819" s="666"/>
      <c r="H819" s="911"/>
      <c r="I819" s="911"/>
      <c r="J819" s="915"/>
      <c r="K819" s="911"/>
      <c r="L819" s="915"/>
      <c r="M819" s="911"/>
      <c r="N819" s="915"/>
      <c r="O819" s="915"/>
      <c r="P819" s="915"/>
      <c r="Q819" s="915"/>
      <c r="R819" s="915"/>
      <c r="S819" s="915"/>
      <c r="T819" s="915"/>
      <c r="U819" s="915"/>
      <c r="V819" s="915"/>
      <c r="W819" s="915"/>
      <c r="X819" s="915"/>
      <c r="Y819" s="911"/>
      <c r="Z819" s="911"/>
      <c r="AA819" s="915"/>
      <c r="AB819" s="915"/>
      <c r="AC819" s="915"/>
      <c r="AD819" s="915"/>
      <c r="AE819" s="174"/>
      <c r="AF819" s="911"/>
      <c r="AG819" s="911"/>
      <c r="AH819" s="911"/>
      <c r="AI819" s="911"/>
      <c r="AJ819" s="911"/>
      <c r="AK819" s="915"/>
      <c r="AL819" s="915"/>
      <c r="AM819" s="915"/>
      <c r="AN819" s="917"/>
      <c r="AO819" s="1715"/>
      <c r="AP819" s="911"/>
      <c r="AQ819" s="911"/>
      <c r="AR819" s="911"/>
      <c r="AS819" s="911"/>
      <c r="AT819" s="911"/>
      <c r="AU819" s="915"/>
      <c r="AV819" s="915"/>
      <c r="AW819" s="915"/>
    </row>
    <row r="820">
      <c r="A820" s="1709"/>
      <c r="B820" s="915"/>
      <c r="C820" s="915"/>
      <c r="D820" s="915"/>
      <c r="E820" s="911"/>
      <c r="F820" s="911"/>
      <c r="G820" s="666"/>
      <c r="H820" s="911"/>
      <c r="I820" s="911"/>
      <c r="J820" s="915"/>
      <c r="K820" s="911"/>
      <c r="L820" s="915"/>
      <c r="M820" s="911"/>
      <c r="N820" s="915"/>
      <c r="O820" s="915"/>
      <c r="P820" s="915"/>
      <c r="Q820" s="915"/>
      <c r="R820" s="915"/>
      <c r="S820" s="915"/>
      <c r="T820" s="915"/>
      <c r="U820" s="915"/>
      <c r="V820" s="915"/>
      <c r="W820" s="915"/>
      <c r="X820" s="915"/>
      <c r="Y820" s="911"/>
      <c r="Z820" s="911"/>
      <c r="AA820" s="915"/>
      <c r="AB820" s="915"/>
      <c r="AC820" s="915"/>
      <c r="AD820" s="915"/>
      <c r="AE820" s="174"/>
      <c r="AF820" s="911"/>
      <c r="AG820" s="911"/>
      <c r="AH820" s="911"/>
      <c r="AI820" s="911"/>
      <c r="AJ820" s="911"/>
      <c r="AK820" s="915"/>
      <c r="AL820" s="915"/>
      <c r="AM820" s="915"/>
      <c r="AN820" s="917"/>
      <c r="AO820" s="1715"/>
      <c r="AP820" s="911"/>
      <c r="AQ820" s="911"/>
      <c r="AR820" s="911"/>
      <c r="AS820" s="911"/>
      <c r="AT820" s="911"/>
      <c r="AU820" s="915"/>
      <c r="AV820" s="915"/>
      <c r="AW820" s="915"/>
    </row>
    <row r="821">
      <c r="A821" s="1709"/>
      <c r="B821" s="915"/>
      <c r="C821" s="915"/>
      <c r="D821" s="915"/>
      <c r="E821" s="911"/>
      <c r="F821" s="911"/>
      <c r="G821" s="666"/>
      <c r="H821" s="911"/>
      <c r="I821" s="911"/>
      <c r="J821" s="915"/>
      <c r="K821" s="911"/>
      <c r="L821" s="915"/>
      <c r="M821" s="911"/>
      <c r="N821" s="915"/>
      <c r="O821" s="915"/>
      <c r="P821" s="915"/>
      <c r="Q821" s="915"/>
      <c r="R821" s="915"/>
      <c r="S821" s="915"/>
      <c r="T821" s="915"/>
      <c r="U821" s="915"/>
      <c r="V821" s="915"/>
      <c r="W821" s="915"/>
      <c r="X821" s="915"/>
      <c r="Y821" s="911"/>
      <c r="Z821" s="911"/>
      <c r="AA821" s="915"/>
      <c r="AB821" s="915"/>
      <c r="AC821" s="915"/>
      <c r="AD821" s="915"/>
      <c r="AE821" s="174"/>
      <c r="AF821" s="911"/>
      <c r="AG821" s="911"/>
      <c r="AH821" s="911"/>
      <c r="AI821" s="911"/>
      <c r="AJ821" s="911"/>
      <c r="AK821" s="915"/>
      <c r="AL821" s="915"/>
      <c r="AM821" s="915"/>
      <c r="AN821" s="917"/>
      <c r="AO821" s="1715"/>
      <c r="AP821" s="911"/>
      <c r="AQ821" s="911"/>
      <c r="AR821" s="911"/>
      <c r="AS821" s="911"/>
      <c r="AT821" s="911"/>
      <c r="AU821" s="915"/>
      <c r="AV821" s="915"/>
      <c r="AW821" s="915"/>
    </row>
    <row r="822">
      <c r="A822" s="1709"/>
      <c r="B822" s="915"/>
      <c r="C822" s="915"/>
      <c r="D822" s="915"/>
      <c r="E822" s="911"/>
      <c r="F822" s="911"/>
      <c r="G822" s="666"/>
      <c r="H822" s="911"/>
      <c r="I822" s="911"/>
      <c r="J822" s="915"/>
      <c r="K822" s="911"/>
      <c r="L822" s="915"/>
      <c r="M822" s="911"/>
      <c r="N822" s="915"/>
      <c r="O822" s="915"/>
      <c r="P822" s="915"/>
      <c r="Q822" s="915"/>
      <c r="R822" s="915"/>
      <c r="S822" s="915"/>
      <c r="T822" s="915"/>
      <c r="U822" s="915"/>
      <c r="V822" s="915"/>
      <c r="W822" s="915"/>
      <c r="X822" s="915"/>
      <c r="Y822" s="911"/>
      <c r="Z822" s="911"/>
      <c r="AA822" s="915"/>
      <c r="AB822" s="915"/>
      <c r="AC822" s="915"/>
      <c r="AD822" s="915"/>
      <c r="AE822" s="174"/>
      <c r="AF822" s="911"/>
      <c r="AG822" s="911"/>
      <c r="AH822" s="911"/>
      <c r="AI822" s="911"/>
      <c r="AJ822" s="911"/>
      <c r="AK822" s="915"/>
      <c r="AL822" s="915"/>
      <c r="AM822" s="915"/>
      <c r="AN822" s="917"/>
      <c r="AO822" s="1715"/>
      <c r="AP822" s="911"/>
      <c r="AQ822" s="911"/>
      <c r="AR822" s="911"/>
      <c r="AS822" s="911"/>
      <c r="AT822" s="911"/>
      <c r="AU822" s="915"/>
      <c r="AV822" s="915"/>
      <c r="AW822" s="915"/>
    </row>
    <row r="823">
      <c r="A823" s="1709"/>
      <c r="B823" s="915"/>
      <c r="C823" s="915"/>
      <c r="D823" s="915"/>
      <c r="E823" s="911"/>
      <c r="F823" s="911"/>
      <c r="G823" s="666"/>
      <c r="H823" s="911"/>
      <c r="I823" s="911"/>
      <c r="J823" s="915"/>
      <c r="K823" s="911"/>
      <c r="L823" s="915"/>
      <c r="M823" s="911"/>
      <c r="N823" s="915"/>
      <c r="O823" s="915"/>
      <c r="P823" s="915"/>
      <c r="Q823" s="915"/>
      <c r="R823" s="915"/>
      <c r="S823" s="915"/>
      <c r="T823" s="915"/>
      <c r="U823" s="915"/>
      <c r="V823" s="915"/>
      <c r="W823" s="915"/>
      <c r="X823" s="915"/>
      <c r="Y823" s="911"/>
      <c r="Z823" s="911"/>
      <c r="AA823" s="915"/>
      <c r="AB823" s="915"/>
      <c r="AC823" s="915"/>
      <c r="AD823" s="915"/>
      <c r="AE823" s="174"/>
      <c r="AF823" s="911"/>
      <c r="AG823" s="911"/>
      <c r="AH823" s="911"/>
      <c r="AI823" s="911"/>
      <c r="AJ823" s="911"/>
      <c r="AK823" s="915"/>
      <c r="AL823" s="915"/>
      <c r="AM823" s="915"/>
      <c r="AN823" s="917"/>
      <c r="AO823" s="1715"/>
      <c r="AP823" s="911"/>
      <c r="AQ823" s="911"/>
      <c r="AR823" s="911"/>
      <c r="AS823" s="911"/>
      <c r="AT823" s="911"/>
      <c r="AU823" s="915"/>
      <c r="AV823" s="915"/>
      <c r="AW823" s="915"/>
    </row>
    <row r="824">
      <c r="A824" s="1709"/>
      <c r="B824" s="915"/>
      <c r="C824" s="915"/>
      <c r="D824" s="915"/>
      <c r="E824" s="911"/>
      <c r="F824" s="911"/>
      <c r="G824" s="666"/>
      <c r="H824" s="911"/>
      <c r="I824" s="911"/>
      <c r="J824" s="915"/>
      <c r="K824" s="911"/>
      <c r="L824" s="915"/>
      <c r="M824" s="911"/>
      <c r="N824" s="915"/>
      <c r="O824" s="915"/>
      <c r="P824" s="915"/>
      <c r="Q824" s="915"/>
      <c r="R824" s="915"/>
      <c r="S824" s="915"/>
      <c r="T824" s="915"/>
      <c r="U824" s="915"/>
      <c r="V824" s="915"/>
      <c r="W824" s="915"/>
      <c r="X824" s="915"/>
      <c r="Y824" s="911"/>
      <c r="Z824" s="911"/>
      <c r="AA824" s="915"/>
      <c r="AB824" s="915"/>
      <c r="AC824" s="915"/>
      <c r="AD824" s="915"/>
      <c r="AE824" s="174"/>
      <c r="AF824" s="911"/>
      <c r="AG824" s="911"/>
      <c r="AH824" s="911"/>
      <c r="AI824" s="911"/>
      <c r="AJ824" s="911"/>
      <c r="AK824" s="915"/>
      <c r="AL824" s="915"/>
      <c r="AM824" s="915"/>
      <c r="AN824" s="917"/>
      <c r="AO824" s="1715"/>
      <c r="AP824" s="911"/>
      <c r="AQ824" s="911"/>
      <c r="AR824" s="911"/>
      <c r="AS824" s="911"/>
      <c r="AT824" s="911"/>
      <c r="AU824" s="915"/>
      <c r="AV824" s="915"/>
      <c r="AW824" s="915"/>
    </row>
    <row r="825">
      <c r="A825" s="1709"/>
      <c r="B825" s="915"/>
      <c r="C825" s="915"/>
      <c r="D825" s="915"/>
      <c r="E825" s="911"/>
      <c r="F825" s="911"/>
      <c r="G825" s="666"/>
      <c r="H825" s="911"/>
      <c r="I825" s="911"/>
      <c r="J825" s="915"/>
      <c r="K825" s="911"/>
      <c r="L825" s="915"/>
      <c r="M825" s="911"/>
      <c r="N825" s="915"/>
      <c r="O825" s="915"/>
      <c r="P825" s="915"/>
      <c r="Q825" s="915"/>
      <c r="R825" s="915"/>
      <c r="S825" s="915"/>
      <c r="T825" s="915"/>
      <c r="U825" s="915"/>
      <c r="V825" s="915"/>
      <c r="W825" s="915"/>
      <c r="X825" s="915"/>
      <c r="Y825" s="911"/>
      <c r="Z825" s="911"/>
      <c r="AA825" s="915"/>
      <c r="AB825" s="915"/>
      <c r="AC825" s="915"/>
      <c r="AD825" s="915"/>
      <c r="AE825" s="174"/>
      <c r="AF825" s="911"/>
      <c r="AG825" s="911"/>
      <c r="AH825" s="911"/>
      <c r="AI825" s="911"/>
      <c r="AJ825" s="911"/>
      <c r="AK825" s="915"/>
      <c r="AL825" s="915"/>
      <c r="AM825" s="915"/>
      <c r="AN825" s="917"/>
      <c r="AO825" s="1715"/>
      <c r="AP825" s="911"/>
      <c r="AQ825" s="911"/>
      <c r="AR825" s="911"/>
      <c r="AS825" s="911"/>
      <c r="AT825" s="911"/>
      <c r="AU825" s="915"/>
      <c r="AV825" s="915"/>
      <c r="AW825" s="915"/>
    </row>
    <row r="826">
      <c r="A826" s="1709"/>
      <c r="B826" s="915"/>
      <c r="C826" s="915"/>
      <c r="D826" s="915"/>
      <c r="E826" s="911"/>
      <c r="F826" s="911"/>
      <c r="G826" s="666"/>
      <c r="H826" s="911"/>
      <c r="I826" s="911"/>
      <c r="J826" s="915"/>
      <c r="K826" s="911"/>
      <c r="L826" s="915"/>
      <c r="M826" s="911"/>
      <c r="N826" s="915"/>
      <c r="O826" s="915"/>
      <c r="P826" s="915"/>
      <c r="Q826" s="915"/>
      <c r="R826" s="915"/>
      <c r="S826" s="915"/>
      <c r="T826" s="915"/>
      <c r="U826" s="915"/>
      <c r="V826" s="915"/>
      <c r="W826" s="915"/>
      <c r="X826" s="915"/>
      <c r="Y826" s="911"/>
      <c r="Z826" s="911"/>
      <c r="AA826" s="915"/>
      <c r="AB826" s="915"/>
      <c r="AC826" s="915"/>
      <c r="AD826" s="915"/>
      <c r="AE826" s="174"/>
      <c r="AF826" s="911"/>
      <c r="AG826" s="911"/>
      <c r="AH826" s="911"/>
      <c r="AI826" s="911"/>
      <c r="AJ826" s="911"/>
      <c r="AK826" s="915"/>
      <c r="AL826" s="915"/>
      <c r="AM826" s="915"/>
      <c r="AN826" s="917"/>
      <c r="AO826" s="1715"/>
      <c r="AP826" s="911"/>
      <c r="AQ826" s="911"/>
      <c r="AR826" s="911"/>
      <c r="AS826" s="911"/>
      <c r="AT826" s="911"/>
      <c r="AU826" s="915"/>
      <c r="AV826" s="915"/>
      <c r="AW826" s="915"/>
    </row>
    <row r="827">
      <c r="A827" s="1709"/>
      <c r="B827" s="915"/>
      <c r="C827" s="915"/>
      <c r="D827" s="915"/>
      <c r="E827" s="911"/>
      <c r="F827" s="911"/>
      <c r="G827" s="666"/>
      <c r="H827" s="911"/>
      <c r="I827" s="911"/>
      <c r="J827" s="915"/>
      <c r="K827" s="911"/>
      <c r="L827" s="915"/>
      <c r="M827" s="911"/>
      <c r="N827" s="915"/>
      <c r="O827" s="915"/>
      <c r="P827" s="915"/>
      <c r="Q827" s="915"/>
      <c r="R827" s="915"/>
      <c r="S827" s="915"/>
      <c r="T827" s="915"/>
      <c r="U827" s="915"/>
      <c r="V827" s="915"/>
      <c r="W827" s="915"/>
      <c r="X827" s="915"/>
      <c r="Y827" s="911"/>
      <c r="Z827" s="911"/>
      <c r="AA827" s="915"/>
      <c r="AB827" s="915"/>
      <c r="AC827" s="915"/>
      <c r="AD827" s="915"/>
      <c r="AE827" s="174"/>
      <c r="AF827" s="911"/>
      <c r="AG827" s="911"/>
      <c r="AH827" s="911"/>
      <c r="AI827" s="911"/>
      <c r="AJ827" s="911"/>
      <c r="AK827" s="915"/>
      <c r="AL827" s="915"/>
      <c r="AM827" s="915"/>
      <c r="AN827" s="917"/>
      <c r="AO827" s="1715"/>
      <c r="AP827" s="911"/>
      <c r="AQ827" s="911"/>
      <c r="AR827" s="911"/>
      <c r="AS827" s="911"/>
      <c r="AT827" s="911"/>
      <c r="AU827" s="915"/>
      <c r="AV827" s="915"/>
      <c r="AW827" s="915"/>
    </row>
    <row r="828">
      <c r="A828" s="1709"/>
      <c r="B828" s="915"/>
      <c r="C828" s="915"/>
      <c r="D828" s="915"/>
      <c r="E828" s="911"/>
      <c r="F828" s="911"/>
      <c r="G828" s="666"/>
      <c r="H828" s="911"/>
      <c r="I828" s="911"/>
      <c r="J828" s="915"/>
      <c r="K828" s="911"/>
      <c r="L828" s="915"/>
      <c r="M828" s="911"/>
      <c r="N828" s="915"/>
      <c r="O828" s="915"/>
      <c r="P828" s="915"/>
      <c r="Q828" s="915"/>
      <c r="R828" s="915"/>
      <c r="S828" s="915"/>
      <c r="T828" s="915"/>
      <c r="U828" s="915"/>
      <c r="V828" s="915"/>
      <c r="W828" s="915"/>
      <c r="X828" s="915"/>
      <c r="Y828" s="911"/>
      <c r="Z828" s="911"/>
      <c r="AA828" s="915"/>
      <c r="AB828" s="915"/>
      <c r="AC828" s="915"/>
      <c r="AD828" s="915"/>
      <c r="AE828" s="174"/>
      <c r="AF828" s="911"/>
      <c r="AG828" s="911"/>
      <c r="AH828" s="911"/>
      <c r="AI828" s="911"/>
      <c r="AJ828" s="911"/>
      <c r="AK828" s="915"/>
      <c r="AL828" s="915"/>
      <c r="AM828" s="915"/>
      <c r="AN828" s="917"/>
      <c r="AO828" s="1715"/>
      <c r="AP828" s="911"/>
      <c r="AQ828" s="911"/>
      <c r="AR828" s="911"/>
      <c r="AS828" s="911"/>
      <c r="AT828" s="911"/>
      <c r="AU828" s="915"/>
      <c r="AV828" s="915"/>
      <c r="AW828" s="915"/>
    </row>
    <row r="829">
      <c r="A829" s="1709"/>
      <c r="B829" s="915"/>
      <c r="C829" s="915"/>
      <c r="D829" s="915"/>
      <c r="E829" s="911"/>
      <c r="F829" s="911"/>
      <c r="G829" s="666"/>
      <c r="H829" s="911"/>
      <c r="I829" s="911"/>
      <c r="J829" s="915"/>
      <c r="K829" s="911"/>
      <c r="L829" s="915"/>
      <c r="M829" s="911"/>
      <c r="N829" s="915"/>
      <c r="O829" s="915"/>
      <c r="P829" s="915"/>
      <c r="Q829" s="915"/>
      <c r="R829" s="915"/>
      <c r="S829" s="915"/>
      <c r="T829" s="915"/>
      <c r="U829" s="915"/>
      <c r="V829" s="915"/>
      <c r="W829" s="915"/>
      <c r="X829" s="915"/>
      <c r="Y829" s="911"/>
      <c r="Z829" s="911"/>
      <c r="AA829" s="915"/>
      <c r="AB829" s="915"/>
      <c r="AC829" s="915"/>
      <c r="AD829" s="915"/>
      <c r="AE829" s="174"/>
      <c r="AF829" s="911"/>
      <c r="AG829" s="911"/>
      <c r="AH829" s="911"/>
      <c r="AI829" s="911"/>
      <c r="AJ829" s="911"/>
      <c r="AK829" s="915"/>
      <c r="AL829" s="915"/>
      <c r="AM829" s="915"/>
      <c r="AN829" s="917"/>
      <c r="AO829" s="1715"/>
      <c r="AP829" s="911"/>
      <c r="AQ829" s="911"/>
      <c r="AR829" s="911"/>
      <c r="AS829" s="911"/>
      <c r="AT829" s="911"/>
      <c r="AU829" s="915"/>
      <c r="AV829" s="915"/>
      <c r="AW829" s="915"/>
    </row>
    <row r="830">
      <c r="A830" s="1709"/>
      <c r="B830" s="915"/>
      <c r="C830" s="915"/>
      <c r="D830" s="915"/>
      <c r="E830" s="911"/>
      <c r="F830" s="911"/>
      <c r="G830" s="666"/>
      <c r="H830" s="911"/>
      <c r="I830" s="911"/>
      <c r="J830" s="915"/>
      <c r="K830" s="911"/>
      <c r="L830" s="915"/>
      <c r="M830" s="911"/>
      <c r="N830" s="915"/>
      <c r="O830" s="915"/>
      <c r="P830" s="915"/>
      <c r="Q830" s="915"/>
      <c r="R830" s="915"/>
      <c r="S830" s="915"/>
      <c r="T830" s="915"/>
      <c r="U830" s="915"/>
      <c r="V830" s="915"/>
      <c r="W830" s="915"/>
      <c r="X830" s="915"/>
      <c r="Y830" s="911"/>
      <c r="Z830" s="911"/>
      <c r="AA830" s="915"/>
      <c r="AB830" s="915"/>
      <c r="AC830" s="915"/>
      <c r="AD830" s="915"/>
      <c r="AE830" s="174"/>
      <c r="AF830" s="911"/>
      <c r="AG830" s="911"/>
      <c r="AH830" s="911"/>
      <c r="AI830" s="911"/>
      <c r="AJ830" s="911"/>
      <c r="AK830" s="915"/>
      <c r="AL830" s="915"/>
      <c r="AM830" s="915"/>
      <c r="AN830" s="917"/>
      <c r="AO830" s="1715"/>
      <c r="AP830" s="911"/>
      <c r="AQ830" s="911"/>
      <c r="AR830" s="911"/>
      <c r="AS830" s="911"/>
      <c r="AT830" s="911"/>
      <c r="AU830" s="915"/>
      <c r="AV830" s="915"/>
      <c r="AW830" s="915"/>
    </row>
    <row r="831">
      <c r="A831" s="1709"/>
      <c r="B831" s="915"/>
      <c r="C831" s="915"/>
      <c r="D831" s="915"/>
      <c r="E831" s="911"/>
      <c r="F831" s="911"/>
      <c r="G831" s="666"/>
      <c r="H831" s="911"/>
      <c r="I831" s="911"/>
      <c r="J831" s="915"/>
      <c r="K831" s="911"/>
      <c r="L831" s="915"/>
      <c r="M831" s="911"/>
      <c r="N831" s="915"/>
      <c r="O831" s="915"/>
      <c r="P831" s="915"/>
      <c r="Q831" s="915"/>
      <c r="R831" s="915"/>
      <c r="S831" s="915"/>
      <c r="T831" s="915"/>
      <c r="U831" s="915"/>
      <c r="V831" s="915"/>
      <c r="W831" s="915"/>
      <c r="X831" s="915"/>
      <c r="Y831" s="911"/>
      <c r="Z831" s="911"/>
      <c r="AA831" s="915"/>
      <c r="AB831" s="915"/>
      <c r="AC831" s="915"/>
      <c r="AD831" s="915"/>
      <c r="AE831" s="174"/>
      <c r="AF831" s="911"/>
      <c r="AG831" s="911"/>
      <c r="AH831" s="911"/>
      <c r="AI831" s="911"/>
      <c r="AJ831" s="911"/>
      <c r="AK831" s="915"/>
      <c r="AL831" s="915"/>
      <c r="AM831" s="915"/>
      <c r="AN831" s="917"/>
      <c r="AO831" s="1715"/>
      <c r="AP831" s="911"/>
      <c r="AQ831" s="911"/>
      <c r="AR831" s="911"/>
      <c r="AS831" s="911"/>
      <c r="AT831" s="911"/>
      <c r="AU831" s="915"/>
      <c r="AV831" s="915"/>
      <c r="AW831" s="915"/>
    </row>
    <row r="832">
      <c r="A832" s="1709"/>
      <c r="B832" s="915"/>
      <c r="C832" s="915"/>
      <c r="D832" s="915"/>
      <c r="E832" s="911"/>
      <c r="F832" s="911"/>
      <c r="G832" s="666"/>
      <c r="H832" s="911"/>
      <c r="I832" s="911"/>
      <c r="J832" s="915"/>
      <c r="K832" s="911"/>
      <c r="L832" s="915"/>
      <c r="M832" s="911"/>
      <c r="N832" s="915"/>
      <c r="O832" s="915"/>
      <c r="P832" s="915"/>
      <c r="Q832" s="915"/>
      <c r="R832" s="915"/>
      <c r="S832" s="915"/>
      <c r="T832" s="915"/>
      <c r="U832" s="915"/>
      <c r="V832" s="915"/>
      <c r="W832" s="915"/>
      <c r="X832" s="915"/>
      <c r="Y832" s="911"/>
      <c r="Z832" s="911"/>
      <c r="AA832" s="915"/>
      <c r="AB832" s="915"/>
      <c r="AC832" s="915"/>
      <c r="AD832" s="915"/>
      <c r="AE832" s="174"/>
      <c r="AF832" s="911"/>
      <c r="AG832" s="911"/>
      <c r="AH832" s="911"/>
      <c r="AI832" s="911"/>
      <c r="AJ832" s="911"/>
      <c r="AK832" s="915"/>
      <c r="AL832" s="915"/>
      <c r="AM832" s="915"/>
      <c r="AN832" s="917"/>
      <c r="AO832" s="1715"/>
      <c r="AP832" s="911"/>
      <c r="AQ832" s="911"/>
      <c r="AR832" s="911"/>
      <c r="AS832" s="911"/>
      <c r="AT832" s="911"/>
      <c r="AU832" s="915"/>
      <c r="AV832" s="915"/>
      <c r="AW832" s="915"/>
    </row>
    <row r="833">
      <c r="A833" s="1709"/>
      <c r="B833" s="915"/>
      <c r="C833" s="915"/>
      <c r="D833" s="915"/>
      <c r="E833" s="911"/>
      <c r="F833" s="911"/>
      <c r="G833" s="666"/>
      <c r="H833" s="911"/>
      <c r="I833" s="911"/>
      <c r="J833" s="915"/>
      <c r="K833" s="911"/>
      <c r="L833" s="915"/>
      <c r="M833" s="911"/>
      <c r="N833" s="915"/>
      <c r="O833" s="915"/>
      <c r="P833" s="915"/>
      <c r="Q833" s="915"/>
      <c r="R833" s="915"/>
      <c r="S833" s="915"/>
      <c r="T833" s="915"/>
      <c r="U833" s="915"/>
      <c r="V833" s="915"/>
      <c r="W833" s="915"/>
      <c r="X833" s="915"/>
      <c r="Y833" s="911"/>
      <c r="Z833" s="911"/>
      <c r="AA833" s="915"/>
      <c r="AB833" s="915"/>
      <c r="AC833" s="915"/>
      <c r="AD833" s="915"/>
      <c r="AE833" s="174"/>
      <c r="AF833" s="911"/>
      <c r="AG833" s="911"/>
      <c r="AH833" s="911"/>
      <c r="AI833" s="911"/>
      <c r="AJ833" s="911"/>
      <c r="AK833" s="915"/>
      <c r="AL833" s="915"/>
      <c r="AM833" s="915"/>
      <c r="AN833" s="917"/>
      <c r="AO833" s="1715"/>
      <c r="AP833" s="911"/>
      <c r="AQ833" s="911"/>
      <c r="AR833" s="911"/>
      <c r="AS833" s="911"/>
      <c r="AT833" s="911"/>
      <c r="AU833" s="915"/>
      <c r="AV833" s="915"/>
      <c r="AW833" s="915"/>
    </row>
    <row r="834">
      <c r="A834" s="1709"/>
      <c r="B834" s="915"/>
      <c r="C834" s="915"/>
      <c r="D834" s="915"/>
      <c r="E834" s="911"/>
      <c r="F834" s="911"/>
      <c r="G834" s="666"/>
      <c r="H834" s="911"/>
      <c r="I834" s="911"/>
      <c r="J834" s="915"/>
      <c r="K834" s="911"/>
      <c r="L834" s="915"/>
      <c r="M834" s="911"/>
      <c r="N834" s="915"/>
      <c r="O834" s="915"/>
      <c r="P834" s="915"/>
      <c r="Q834" s="915"/>
      <c r="R834" s="915"/>
      <c r="S834" s="915"/>
      <c r="T834" s="915"/>
      <c r="U834" s="915"/>
      <c r="V834" s="915"/>
      <c r="W834" s="915"/>
      <c r="X834" s="915"/>
      <c r="Y834" s="911"/>
      <c r="Z834" s="911"/>
      <c r="AA834" s="915"/>
      <c r="AB834" s="915"/>
      <c r="AC834" s="915"/>
      <c r="AD834" s="915"/>
      <c r="AE834" s="174"/>
      <c r="AF834" s="911"/>
      <c r="AG834" s="911"/>
      <c r="AH834" s="911"/>
      <c r="AI834" s="911"/>
      <c r="AJ834" s="911"/>
      <c r="AK834" s="915"/>
      <c r="AL834" s="915"/>
      <c r="AM834" s="915"/>
      <c r="AN834" s="917"/>
      <c r="AO834" s="1715"/>
      <c r="AP834" s="911"/>
      <c r="AQ834" s="911"/>
      <c r="AR834" s="911"/>
      <c r="AS834" s="911"/>
      <c r="AT834" s="911"/>
      <c r="AU834" s="915"/>
      <c r="AV834" s="915"/>
      <c r="AW834" s="915"/>
    </row>
    <row r="835">
      <c r="A835" s="1709"/>
      <c r="B835" s="915"/>
      <c r="C835" s="915"/>
      <c r="D835" s="915"/>
      <c r="E835" s="911"/>
      <c r="F835" s="911"/>
      <c r="G835" s="666"/>
      <c r="H835" s="911"/>
      <c r="I835" s="911"/>
      <c r="J835" s="915"/>
      <c r="K835" s="911"/>
      <c r="L835" s="915"/>
      <c r="M835" s="911"/>
      <c r="N835" s="915"/>
      <c r="O835" s="915"/>
      <c r="P835" s="915"/>
      <c r="Q835" s="915"/>
      <c r="R835" s="915"/>
      <c r="S835" s="915"/>
      <c r="T835" s="915"/>
      <c r="U835" s="915"/>
      <c r="V835" s="915"/>
      <c r="W835" s="915"/>
      <c r="X835" s="915"/>
      <c r="Y835" s="911"/>
      <c r="Z835" s="911"/>
      <c r="AA835" s="915"/>
      <c r="AB835" s="915"/>
      <c r="AC835" s="915"/>
      <c r="AD835" s="915"/>
      <c r="AE835" s="174"/>
      <c r="AF835" s="911"/>
      <c r="AG835" s="911"/>
      <c r="AH835" s="911"/>
      <c r="AI835" s="911"/>
      <c r="AJ835" s="911"/>
      <c r="AK835" s="915"/>
      <c r="AL835" s="915"/>
      <c r="AM835" s="915"/>
      <c r="AN835" s="917"/>
      <c r="AO835" s="1715"/>
      <c r="AP835" s="911"/>
      <c r="AQ835" s="911"/>
      <c r="AR835" s="911"/>
      <c r="AS835" s="911"/>
      <c r="AT835" s="911"/>
      <c r="AU835" s="915"/>
      <c r="AV835" s="915"/>
      <c r="AW835" s="915"/>
    </row>
    <row r="836">
      <c r="A836" s="1709"/>
      <c r="B836" s="915"/>
      <c r="C836" s="915"/>
      <c r="D836" s="915"/>
      <c r="E836" s="911"/>
      <c r="F836" s="911"/>
      <c r="G836" s="666"/>
      <c r="H836" s="911"/>
      <c r="I836" s="911"/>
      <c r="J836" s="915"/>
      <c r="K836" s="911"/>
      <c r="L836" s="915"/>
      <c r="M836" s="911"/>
      <c r="N836" s="915"/>
      <c r="O836" s="915"/>
      <c r="P836" s="915"/>
      <c r="Q836" s="915"/>
      <c r="R836" s="915"/>
      <c r="S836" s="915"/>
      <c r="T836" s="915"/>
      <c r="U836" s="915"/>
      <c r="V836" s="915"/>
      <c r="W836" s="915"/>
      <c r="X836" s="915"/>
      <c r="Y836" s="911"/>
      <c r="Z836" s="911"/>
      <c r="AA836" s="915"/>
      <c r="AB836" s="915"/>
      <c r="AC836" s="915"/>
      <c r="AD836" s="915"/>
      <c r="AE836" s="174"/>
      <c r="AF836" s="911"/>
      <c r="AG836" s="911"/>
      <c r="AH836" s="911"/>
      <c r="AI836" s="911"/>
      <c r="AJ836" s="911"/>
      <c r="AK836" s="915"/>
      <c r="AL836" s="915"/>
      <c r="AM836" s="915"/>
      <c r="AN836" s="917"/>
      <c r="AO836" s="1715"/>
      <c r="AP836" s="911"/>
      <c r="AQ836" s="911"/>
      <c r="AR836" s="911"/>
      <c r="AS836" s="911"/>
      <c r="AT836" s="911"/>
      <c r="AU836" s="915"/>
      <c r="AV836" s="915"/>
      <c r="AW836" s="915"/>
    </row>
    <row r="837">
      <c r="A837" s="1709"/>
      <c r="B837" s="915"/>
      <c r="C837" s="915"/>
      <c r="D837" s="915"/>
      <c r="E837" s="911"/>
      <c r="F837" s="911"/>
      <c r="G837" s="666"/>
      <c r="H837" s="911"/>
      <c r="I837" s="911"/>
      <c r="J837" s="915"/>
      <c r="K837" s="911"/>
      <c r="L837" s="915"/>
      <c r="M837" s="911"/>
      <c r="N837" s="915"/>
      <c r="O837" s="915"/>
      <c r="P837" s="915"/>
      <c r="Q837" s="915"/>
      <c r="R837" s="915"/>
      <c r="S837" s="915"/>
      <c r="T837" s="915"/>
      <c r="U837" s="915"/>
      <c r="V837" s="915"/>
      <c r="W837" s="915"/>
      <c r="X837" s="915"/>
      <c r="Y837" s="911"/>
      <c r="Z837" s="911"/>
      <c r="AA837" s="915"/>
      <c r="AB837" s="915"/>
      <c r="AC837" s="915"/>
      <c r="AD837" s="915"/>
      <c r="AE837" s="174"/>
      <c r="AF837" s="911"/>
      <c r="AG837" s="911"/>
      <c r="AH837" s="911"/>
      <c r="AI837" s="911"/>
      <c r="AJ837" s="911"/>
      <c r="AK837" s="915"/>
      <c r="AL837" s="915"/>
      <c r="AM837" s="915"/>
      <c r="AN837" s="917"/>
      <c r="AO837" s="1715"/>
      <c r="AP837" s="911"/>
      <c r="AQ837" s="911"/>
      <c r="AR837" s="911"/>
      <c r="AS837" s="911"/>
      <c r="AT837" s="911"/>
      <c r="AU837" s="915"/>
      <c r="AV837" s="915"/>
      <c r="AW837" s="915"/>
    </row>
    <row r="838">
      <c r="A838" s="1709"/>
      <c r="B838" s="915"/>
      <c r="C838" s="915"/>
      <c r="D838" s="915"/>
      <c r="E838" s="911"/>
      <c r="F838" s="911"/>
      <c r="G838" s="666"/>
      <c r="H838" s="911"/>
      <c r="I838" s="911"/>
      <c r="J838" s="915"/>
      <c r="K838" s="911"/>
      <c r="L838" s="915"/>
      <c r="M838" s="911"/>
      <c r="N838" s="915"/>
      <c r="O838" s="915"/>
      <c r="P838" s="915"/>
      <c r="Q838" s="915"/>
      <c r="R838" s="915"/>
      <c r="S838" s="915"/>
      <c r="T838" s="915"/>
      <c r="U838" s="915"/>
      <c r="V838" s="915"/>
      <c r="W838" s="915"/>
      <c r="X838" s="915"/>
      <c r="Y838" s="911"/>
      <c r="Z838" s="911"/>
      <c r="AA838" s="915"/>
      <c r="AB838" s="915"/>
      <c r="AC838" s="915"/>
      <c r="AD838" s="915"/>
      <c r="AE838" s="174"/>
      <c r="AF838" s="911"/>
      <c r="AG838" s="911"/>
      <c r="AH838" s="911"/>
      <c r="AI838" s="911"/>
      <c r="AJ838" s="911"/>
      <c r="AK838" s="915"/>
      <c r="AL838" s="915"/>
      <c r="AM838" s="915"/>
      <c r="AN838" s="917"/>
      <c r="AO838" s="1715"/>
      <c r="AP838" s="911"/>
      <c r="AQ838" s="911"/>
      <c r="AR838" s="911"/>
      <c r="AS838" s="911"/>
      <c r="AT838" s="911"/>
      <c r="AU838" s="915"/>
      <c r="AV838" s="915"/>
      <c r="AW838" s="915"/>
    </row>
    <row r="839">
      <c r="A839" s="1709"/>
      <c r="B839" s="915"/>
      <c r="C839" s="915"/>
      <c r="D839" s="915"/>
      <c r="E839" s="911"/>
      <c r="F839" s="911"/>
      <c r="G839" s="666"/>
      <c r="H839" s="911"/>
      <c r="I839" s="911"/>
      <c r="J839" s="915"/>
      <c r="K839" s="911"/>
      <c r="L839" s="915"/>
      <c r="M839" s="911"/>
      <c r="N839" s="915"/>
      <c r="O839" s="915"/>
      <c r="P839" s="915"/>
      <c r="Q839" s="915"/>
      <c r="R839" s="915"/>
      <c r="S839" s="915"/>
      <c r="T839" s="915"/>
      <c r="U839" s="915"/>
      <c r="V839" s="915"/>
      <c r="W839" s="915"/>
      <c r="X839" s="915"/>
      <c r="Y839" s="911"/>
      <c r="Z839" s="911"/>
      <c r="AA839" s="915"/>
      <c r="AB839" s="915"/>
      <c r="AC839" s="915"/>
      <c r="AD839" s="915"/>
      <c r="AE839" s="174"/>
      <c r="AF839" s="911"/>
      <c r="AG839" s="911"/>
      <c r="AH839" s="911"/>
      <c r="AI839" s="911"/>
      <c r="AJ839" s="911"/>
      <c r="AK839" s="915"/>
      <c r="AL839" s="915"/>
      <c r="AM839" s="915"/>
      <c r="AN839" s="917"/>
      <c r="AO839" s="1715"/>
      <c r="AP839" s="911"/>
      <c r="AQ839" s="911"/>
      <c r="AR839" s="911"/>
      <c r="AS839" s="911"/>
      <c r="AT839" s="911"/>
      <c r="AU839" s="915"/>
      <c r="AV839" s="915"/>
      <c r="AW839" s="915"/>
    </row>
    <row r="840">
      <c r="A840" s="1709"/>
      <c r="B840" s="915"/>
      <c r="C840" s="915"/>
      <c r="D840" s="915"/>
      <c r="E840" s="911"/>
      <c r="F840" s="911"/>
      <c r="G840" s="666"/>
      <c r="H840" s="911"/>
      <c r="I840" s="911"/>
      <c r="J840" s="915"/>
      <c r="K840" s="911"/>
      <c r="L840" s="915"/>
      <c r="M840" s="911"/>
      <c r="N840" s="915"/>
      <c r="O840" s="915"/>
      <c r="P840" s="915"/>
      <c r="Q840" s="915"/>
      <c r="R840" s="915"/>
      <c r="S840" s="915"/>
      <c r="T840" s="915"/>
      <c r="U840" s="915"/>
      <c r="V840" s="915"/>
      <c r="W840" s="915"/>
      <c r="X840" s="915"/>
      <c r="Y840" s="911"/>
      <c r="Z840" s="911"/>
      <c r="AA840" s="915"/>
      <c r="AB840" s="915"/>
      <c r="AC840" s="915"/>
      <c r="AD840" s="915"/>
      <c r="AE840" s="174"/>
      <c r="AF840" s="911"/>
      <c r="AG840" s="911"/>
      <c r="AH840" s="911"/>
      <c r="AI840" s="911"/>
      <c r="AJ840" s="911"/>
      <c r="AK840" s="915"/>
      <c r="AL840" s="915"/>
      <c r="AM840" s="915"/>
      <c r="AN840" s="917"/>
      <c r="AO840" s="1715"/>
      <c r="AP840" s="911"/>
      <c r="AQ840" s="911"/>
      <c r="AR840" s="911"/>
      <c r="AS840" s="911"/>
      <c r="AT840" s="911"/>
      <c r="AU840" s="915"/>
      <c r="AV840" s="915"/>
      <c r="AW840" s="915"/>
    </row>
    <row r="841">
      <c r="A841" s="1709"/>
      <c r="B841" s="915"/>
      <c r="C841" s="915"/>
      <c r="D841" s="915"/>
      <c r="E841" s="911"/>
      <c r="F841" s="911"/>
      <c r="G841" s="666"/>
      <c r="H841" s="911"/>
      <c r="I841" s="911"/>
      <c r="J841" s="915"/>
      <c r="K841" s="911"/>
      <c r="L841" s="915"/>
      <c r="M841" s="911"/>
      <c r="N841" s="915"/>
      <c r="O841" s="915"/>
      <c r="P841" s="915"/>
      <c r="Q841" s="915"/>
      <c r="R841" s="915"/>
      <c r="S841" s="915"/>
      <c r="T841" s="915"/>
      <c r="U841" s="915"/>
      <c r="V841" s="915"/>
      <c r="W841" s="915"/>
      <c r="X841" s="915"/>
      <c r="Y841" s="911"/>
      <c r="Z841" s="911"/>
      <c r="AA841" s="915"/>
      <c r="AB841" s="915"/>
      <c r="AC841" s="915"/>
      <c r="AD841" s="915"/>
      <c r="AE841" s="174"/>
      <c r="AF841" s="911"/>
      <c r="AG841" s="911"/>
      <c r="AH841" s="911"/>
      <c r="AI841" s="911"/>
      <c r="AJ841" s="911"/>
      <c r="AK841" s="915"/>
      <c r="AL841" s="915"/>
      <c r="AM841" s="915"/>
      <c r="AN841" s="917"/>
      <c r="AO841" s="1715"/>
      <c r="AP841" s="911"/>
      <c r="AQ841" s="911"/>
      <c r="AR841" s="911"/>
      <c r="AS841" s="911"/>
      <c r="AT841" s="911"/>
      <c r="AU841" s="915"/>
      <c r="AV841" s="915"/>
      <c r="AW841" s="915"/>
    </row>
    <row r="842">
      <c r="A842" s="1709"/>
      <c r="B842" s="915"/>
      <c r="C842" s="915"/>
      <c r="D842" s="915"/>
      <c r="E842" s="911"/>
      <c r="F842" s="911"/>
      <c r="G842" s="666"/>
      <c r="H842" s="911"/>
      <c r="I842" s="911"/>
      <c r="J842" s="915"/>
      <c r="K842" s="911"/>
      <c r="L842" s="915"/>
      <c r="M842" s="911"/>
      <c r="N842" s="915"/>
      <c r="O842" s="915"/>
      <c r="P842" s="915"/>
      <c r="Q842" s="915"/>
      <c r="R842" s="915"/>
      <c r="S842" s="915"/>
      <c r="T842" s="915"/>
      <c r="U842" s="915"/>
      <c r="V842" s="915"/>
      <c r="W842" s="915"/>
      <c r="X842" s="915"/>
      <c r="Y842" s="911"/>
      <c r="Z842" s="911"/>
      <c r="AA842" s="915"/>
      <c r="AB842" s="915"/>
      <c r="AC842" s="915"/>
      <c r="AD842" s="915"/>
      <c r="AE842" s="174"/>
      <c r="AF842" s="911"/>
      <c r="AG842" s="911"/>
      <c r="AH842" s="911"/>
      <c r="AI842" s="911"/>
      <c r="AJ842" s="911"/>
      <c r="AK842" s="915"/>
      <c r="AL842" s="915"/>
      <c r="AM842" s="915"/>
      <c r="AN842" s="917"/>
      <c r="AO842" s="1715"/>
      <c r="AP842" s="911"/>
      <c r="AQ842" s="911"/>
      <c r="AR842" s="911"/>
      <c r="AS842" s="911"/>
      <c r="AT842" s="911"/>
      <c r="AU842" s="915"/>
      <c r="AV842" s="915"/>
      <c r="AW842" s="915"/>
    </row>
    <row r="843">
      <c r="A843" s="1709"/>
      <c r="B843" s="915"/>
      <c r="C843" s="915"/>
      <c r="D843" s="915"/>
      <c r="E843" s="911"/>
      <c r="F843" s="911"/>
      <c r="G843" s="666"/>
      <c r="H843" s="911"/>
      <c r="I843" s="911"/>
      <c r="J843" s="915"/>
      <c r="K843" s="911"/>
      <c r="L843" s="915"/>
      <c r="M843" s="911"/>
      <c r="N843" s="915"/>
      <c r="O843" s="915"/>
      <c r="P843" s="915"/>
      <c r="Q843" s="915"/>
      <c r="R843" s="915"/>
      <c r="S843" s="915"/>
      <c r="T843" s="915"/>
      <c r="U843" s="915"/>
      <c r="V843" s="915"/>
      <c r="W843" s="915"/>
      <c r="X843" s="915"/>
      <c r="Y843" s="911"/>
      <c r="Z843" s="911"/>
      <c r="AA843" s="915"/>
      <c r="AB843" s="915"/>
      <c r="AC843" s="915"/>
      <c r="AD843" s="915"/>
      <c r="AE843" s="174"/>
      <c r="AF843" s="911"/>
      <c r="AG843" s="911"/>
      <c r="AH843" s="911"/>
      <c r="AI843" s="911"/>
      <c r="AJ843" s="911"/>
      <c r="AK843" s="915"/>
      <c r="AL843" s="915"/>
      <c r="AM843" s="915"/>
      <c r="AN843" s="917"/>
      <c r="AO843" s="1715"/>
      <c r="AP843" s="911"/>
      <c r="AQ843" s="911"/>
      <c r="AR843" s="911"/>
      <c r="AS843" s="911"/>
      <c r="AT843" s="911"/>
      <c r="AU843" s="915"/>
      <c r="AV843" s="915"/>
      <c r="AW843" s="915"/>
    </row>
    <row r="844">
      <c r="A844" s="1709"/>
      <c r="B844" s="915"/>
      <c r="C844" s="915"/>
      <c r="D844" s="915"/>
      <c r="E844" s="911"/>
      <c r="F844" s="911"/>
      <c r="G844" s="666"/>
      <c r="H844" s="911"/>
      <c r="I844" s="911"/>
      <c r="J844" s="915"/>
      <c r="K844" s="911"/>
      <c r="L844" s="915"/>
      <c r="M844" s="911"/>
      <c r="N844" s="915"/>
      <c r="O844" s="915"/>
      <c r="P844" s="915"/>
      <c r="Q844" s="915"/>
      <c r="R844" s="915"/>
      <c r="S844" s="915"/>
      <c r="T844" s="915"/>
      <c r="U844" s="915"/>
      <c r="V844" s="915"/>
      <c r="W844" s="915"/>
      <c r="X844" s="915"/>
      <c r="Y844" s="911"/>
      <c r="Z844" s="911"/>
      <c r="AA844" s="915"/>
      <c r="AB844" s="915"/>
      <c r="AC844" s="915"/>
      <c r="AD844" s="915"/>
      <c r="AE844" s="174"/>
      <c r="AF844" s="911"/>
      <c r="AG844" s="911"/>
      <c r="AH844" s="911"/>
      <c r="AI844" s="911"/>
      <c r="AJ844" s="911"/>
      <c r="AK844" s="915"/>
      <c r="AL844" s="915"/>
      <c r="AM844" s="915"/>
      <c r="AN844" s="917"/>
      <c r="AO844" s="1715"/>
      <c r="AP844" s="911"/>
      <c r="AQ844" s="911"/>
      <c r="AR844" s="911"/>
      <c r="AS844" s="911"/>
      <c r="AT844" s="911"/>
      <c r="AU844" s="915"/>
      <c r="AV844" s="915"/>
      <c r="AW844" s="915"/>
    </row>
    <row r="845">
      <c r="A845" s="1709"/>
      <c r="B845" s="915"/>
      <c r="C845" s="915"/>
      <c r="D845" s="915"/>
      <c r="E845" s="911"/>
      <c r="F845" s="911"/>
      <c r="G845" s="666"/>
      <c r="H845" s="911"/>
      <c r="I845" s="911"/>
      <c r="J845" s="915"/>
      <c r="K845" s="911"/>
      <c r="L845" s="915"/>
      <c r="M845" s="911"/>
      <c r="N845" s="915"/>
      <c r="O845" s="915"/>
      <c r="P845" s="915"/>
      <c r="Q845" s="915"/>
      <c r="R845" s="915"/>
      <c r="S845" s="915"/>
      <c r="T845" s="915"/>
      <c r="U845" s="915"/>
      <c r="V845" s="915"/>
      <c r="W845" s="915"/>
      <c r="X845" s="915"/>
      <c r="Y845" s="911"/>
      <c r="Z845" s="911"/>
      <c r="AA845" s="915"/>
      <c r="AB845" s="915"/>
      <c r="AC845" s="915"/>
      <c r="AD845" s="915"/>
      <c r="AE845" s="174"/>
      <c r="AF845" s="911"/>
      <c r="AG845" s="911"/>
      <c r="AH845" s="911"/>
      <c r="AI845" s="911"/>
      <c r="AJ845" s="911"/>
      <c r="AK845" s="915"/>
      <c r="AL845" s="915"/>
      <c r="AM845" s="915"/>
      <c r="AN845" s="917"/>
      <c r="AO845" s="1715"/>
      <c r="AP845" s="911"/>
      <c r="AQ845" s="911"/>
      <c r="AR845" s="911"/>
      <c r="AS845" s="911"/>
      <c r="AT845" s="911"/>
      <c r="AU845" s="915"/>
      <c r="AV845" s="915"/>
      <c r="AW845" s="915"/>
    </row>
    <row r="846">
      <c r="A846" s="1709"/>
      <c r="B846" s="915"/>
      <c r="C846" s="915"/>
      <c r="D846" s="915"/>
      <c r="E846" s="911"/>
      <c r="F846" s="911"/>
      <c r="G846" s="666"/>
      <c r="H846" s="911"/>
      <c r="I846" s="911"/>
      <c r="J846" s="915"/>
      <c r="K846" s="911"/>
      <c r="L846" s="915"/>
      <c r="M846" s="911"/>
      <c r="N846" s="915"/>
      <c r="O846" s="915"/>
      <c r="P846" s="915"/>
      <c r="Q846" s="915"/>
      <c r="R846" s="915"/>
      <c r="S846" s="915"/>
      <c r="T846" s="915"/>
      <c r="U846" s="915"/>
      <c r="V846" s="915"/>
      <c r="W846" s="915"/>
      <c r="X846" s="915"/>
      <c r="Y846" s="911"/>
      <c r="Z846" s="911"/>
      <c r="AA846" s="915"/>
      <c r="AB846" s="915"/>
      <c r="AC846" s="915"/>
      <c r="AD846" s="915"/>
      <c r="AE846" s="174"/>
      <c r="AF846" s="911"/>
      <c r="AG846" s="911"/>
      <c r="AH846" s="911"/>
      <c r="AI846" s="911"/>
      <c r="AJ846" s="911"/>
      <c r="AK846" s="915"/>
      <c r="AL846" s="915"/>
      <c r="AM846" s="915"/>
      <c r="AN846" s="917"/>
      <c r="AO846" s="1715"/>
      <c r="AP846" s="911"/>
      <c r="AQ846" s="911"/>
      <c r="AR846" s="911"/>
      <c r="AS846" s="911"/>
      <c r="AT846" s="911"/>
      <c r="AU846" s="915"/>
      <c r="AV846" s="915"/>
      <c r="AW846" s="915"/>
    </row>
    <row r="847">
      <c r="A847" s="1709"/>
      <c r="B847" s="915"/>
      <c r="C847" s="915"/>
      <c r="D847" s="915"/>
      <c r="E847" s="911"/>
      <c r="F847" s="911"/>
      <c r="G847" s="666"/>
      <c r="H847" s="911"/>
      <c r="I847" s="911"/>
      <c r="J847" s="915"/>
      <c r="K847" s="911"/>
      <c r="L847" s="915"/>
      <c r="M847" s="911"/>
      <c r="N847" s="915"/>
      <c r="O847" s="915"/>
      <c r="P847" s="915"/>
      <c r="Q847" s="915"/>
      <c r="R847" s="915"/>
      <c r="S847" s="915"/>
      <c r="T847" s="915"/>
      <c r="U847" s="915"/>
      <c r="V847" s="915"/>
      <c r="W847" s="915"/>
      <c r="X847" s="915"/>
      <c r="Y847" s="911"/>
      <c r="Z847" s="911"/>
      <c r="AA847" s="915"/>
      <c r="AB847" s="915"/>
      <c r="AC847" s="915"/>
      <c r="AD847" s="915"/>
      <c r="AE847" s="174"/>
      <c r="AF847" s="911"/>
      <c r="AG847" s="911"/>
      <c r="AH847" s="911"/>
      <c r="AI847" s="911"/>
      <c r="AJ847" s="911"/>
      <c r="AK847" s="915"/>
      <c r="AL847" s="915"/>
      <c r="AM847" s="915"/>
      <c r="AN847" s="917"/>
      <c r="AO847" s="1715"/>
      <c r="AP847" s="911"/>
      <c r="AQ847" s="911"/>
      <c r="AR847" s="911"/>
      <c r="AS847" s="911"/>
      <c r="AT847" s="911"/>
      <c r="AU847" s="915"/>
      <c r="AV847" s="915"/>
      <c r="AW847" s="915"/>
    </row>
    <row r="848">
      <c r="A848" s="1709"/>
      <c r="B848" s="915"/>
      <c r="C848" s="915"/>
      <c r="D848" s="915"/>
      <c r="E848" s="911"/>
      <c r="F848" s="911"/>
      <c r="G848" s="666"/>
      <c r="H848" s="911"/>
      <c r="I848" s="911"/>
      <c r="J848" s="915"/>
      <c r="K848" s="911"/>
      <c r="L848" s="915"/>
      <c r="M848" s="911"/>
      <c r="N848" s="915"/>
      <c r="O848" s="915"/>
      <c r="P848" s="915"/>
      <c r="Q848" s="915"/>
      <c r="R848" s="915"/>
      <c r="S848" s="915"/>
      <c r="T848" s="915"/>
      <c r="U848" s="915"/>
      <c r="V848" s="915"/>
      <c r="W848" s="915"/>
      <c r="X848" s="915"/>
      <c r="Y848" s="911"/>
      <c r="Z848" s="911"/>
      <c r="AA848" s="915"/>
      <c r="AB848" s="915"/>
      <c r="AC848" s="915"/>
      <c r="AD848" s="915"/>
      <c r="AE848" s="174"/>
      <c r="AF848" s="911"/>
      <c r="AG848" s="911"/>
      <c r="AH848" s="911"/>
      <c r="AI848" s="911"/>
      <c r="AJ848" s="911"/>
      <c r="AK848" s="915"/>
      <c r="AL848" s="915"/>
      <c r="AM848" s="915"/>
      <c r="AN848" s="917"/>
      <c r="AO848" s="1715"/>
      <c r="AP848" s="911"/>
      <c r="AQ848" s="911"/>
      <c r="AR848" s="911"/>
      <c r="AS848" s="911"/>
      <c r="AT848" s="911"/>
      <c r="AU848" s="915"/>
      <c r="AV848" s="915"/>
      <c r="AW848" s="915"/>
    </row>
    <row r="849">
      <c r="A849" s="1709"/>
      <c r="B849" s="915"/>
      <c r="C849" s="915"/>
      <c r="D849" s="915"/>
      <c r="E849" s="911"/>
      <c r="F849" s="911"/>
      <c r="G849" s="666"/>
      <c r="H849" s="911"/>
      <c r="I849" s="911"/>
      <c r="J849" s="915"/>
      <c r="K849" s="911"/>
      <c r="L849" s="915"/>
      <c r="M849" s="911"/>
      <c r="N849" s="915"/>
      <c r="O849" s="915"/>
      <c r="P849" s="915"/>
      <c r="Q849" s="915"/>
      <c r="R849" s="915"/>
      <c r="S849" s="915"/>
      <c r="T849" s="915"/>
      <c r="U849" s="915"/>
      <c r="V849" s="915"/>
      <c r="W849" s="915"/>
      <c r="X849" s="915"/>
      <c r="Y849" s="911"/>
      <c r="Z849" s="911"/>
      <c r="AA849" s="915"/>
      <c r="AB849" s="915"/>
      <c r="AC849" s="915"/>
      <c r="AD849" s="915"/>
      <c r="AE849" s="174"/>
      <c r="AF849" s="911"/>
      <c r="AG849" s="911"/>
      <c r="AH849" s="911"/>
      <c r="AI849" s="911"/>
      <c r="AJ849" s="911"/>
      <c r="AK849" s="915"/>
      <c r="AL849" s="915"/>
      <c r="AM849" s="915"/>
      <c r="AN849" s="917"/>
      <c r="AO849" s="1715"/>
      <c r="AP849" s="911"/>
      <c r="AQ849" s="911"/>
      <c r="AR849" s="911"/>
      <c r="AS849" s="911"/>
      <c r="AT849" s="911"/>
      <c r="AU849" s="915"/>
      <c r="AV849" s="915"/>
      <c r="AW849" s="915"/>
    </row>
    <row r="850">
      <c r="A850" s="1709"/>
      <c r="B850" s="915"/>
      <c r="C850" s="915"/>
      <c r="D850" s="915"/>
      <c r="E850" s="911"/>
      <c r="F850" s="911"/>
      <c r="G850" s="666"/>
      <c r="H850" s="911"/>
      <c r="I850" s="911"/>
      <c r="J850" s="915"/>
      <c r="K850" s="911"/>
      <c r="L850" s="915"/>
      <c r="M850" s="911"/>
      <c r="N850" s="915"/>
      <c r="O850" s="915"/>
      <c r="P850" s="915"/>
      <c r="Q850" s="915"/>
      <c r="R850" s="915"/>
      <c r="S850" s="915"/>
      <c r="T850" s="915"/>
      <c r="U850" s="915"/>
      <c r="V850" s="915"/>
      <c r="W850" s="915"/>
      <c r="X850" s="915"/>
      <c r="Y850" s="911"/>
      <c r="Z850" s="911"/>
      <c r="AA850" s="915"/>
      <c r="AB850" s="915"/>
      <c r="AC850" s="915"/>
      <c r="AD850" s="915"/>
      <c r="AE850" s="174"/>
      <c r="AF850" s="911"/>
      <c r="AG850" s="911"/>
      <c r="AH850" s="911"/>
      <c r="AI850" s="911"/>
      <c r="AJ850" s="911"/>
      <c r="AK850" s="915"/>
      <c r="AL850" s="915"/>
      <c r="AM850" s="915"/>
      <c r="AN850" s="917"/>
      <c r="AO850" s="1715"/>
      <c r="AP850" s="911"/>
      <c r="AQ850" s="911"/>
      <c r="AR850" s="911"/>
      <c r="AS850" s="911"/>
      <c r="AT850" s="911"/>
      <c r="AU850" s="915"/>
      <c r="AV850" s="915"/>
      <c r="AW850" s="915"/>
    </row>
    <row r="851">
      <c r="A851" s="1709"/>
      <c r="B851" s="915"/>
      <c r="C851" s="915"/>
      <c r="D851" s="915"/>
      <c r="E851" s="911"/>
      <c r="F851" s="911"/>
      <c r="G851" s="666"/>
      <c r="H851" s="911"/>
      <c r="I851" s="911"/>
      <c r="J851" s="915"/>
      <c r="K851" s="911"/>
      <c r="L851" s="915"/>
      <c r="M851" s="911"/>
      <c r="N851" s="915"/>
      <c r="O851" s="915"/>
      <c r="P851" s="915"/>
      <c r="Q851" s="915"/>
      <c r="R851" s="915"/>
      <c r="S851" s="915"/>
      <c r="T851" s="915"/>
      <c r="U851" s="915"/>
      <c r="V851" s="915"/>
      <c r="W851" s="915"/>
      <c r="X851" s="915"/>
      <c r="Y851" s="911"/>
      <c r="Z851" s="911"/>
      <c r="AA851" s="915"/>
      <c r="AB851" s="915"/>
      <c r="AC851" s="915"/>
      <c r="AD851" s="915"/>
      <c r="AE851" s="174"/>
      <c r="AF851" s="911"/>
      <c r="AG851" s="911"/>
      <c r="AH851" s="911"/>
      <c r="AI851" s="911"/>
      <c r="AJ851" s="911"/>
      <c r="AK851" s="915"/>
      <c r="AL851" s="915"/>
      <c r="AM851" s="915"/>
      <c r="AN851" s="917"/>
      <c r="AO851" s="1715"/>
      <c r="AP851" s="911"/>
      <c r="AQ851" s="911"/>
      <c r="AR851" s="911"/>
      <c r="AS851" s="911"/>
      <c r="AT851" s="911"/>
      <c r="AU851" s="915"/>
      <c r="AV851" s="915"/>
      <c r="AW851" s="915"/>
    </row>
    <row r="852">
      <c r="A852" s="1709"/>
      <c r="B852" s="915"/>
      <c r="C852" s="915"/>
      <c r="D852" s="915"/>
      <c r="E852" s="911"/>
      <c r="F852" s="911"/>
      <c r="G852" s="666"/>
      <c r="H852" s="911"/>
      <c r="I852" s="911"/>
      <c r="J852" s="915"/>
      <c r="K852" s="911"/>
      <c r="L852" s="915"/>
      <c r="M852" s="911"/>
      <c r="N852" s="915"/>
      <c r="O852" s="915"/>
      <c r="P852" s="915"/>
      <c r="Q852" s="915"/>
      <c r="R852" s="915"/>
      <c r="S852" s="915"/>
      <c r="T852" s="915"/>
      <c r="U852" s="915"/>
      <c r="V852" s="915"/>
      <c r="W852" s="915"/>
      <c r="X852" s="915"/>
      <c r="Y852" s="911"/>
      <c r="Z852" s="911"/>
      <c r="AA852" s="915"/>
      <c r="AB852" s="915"/>
      <c r="AC852" s="915"/>
      <c r="AD852" s="915"/>
      <c r="AE852" s="174"/>
      <c r="AF852" s="911"/>
      <c r="AG852" s="911"/>
      <c r="AH852" s="911"/>
      <c r="AI852" s="911"/>
      <c r="AJ852" s="911"/>
      <c r="AK852" s="915"/>
      <c r="AL852" s="915"/>
      <c r="AM852" s="915"/>
      <c r="AN852" s="917"/>
      <c r="AO852" s="1715"/>
      <c r="AP852" s="911"/>
      <c r="AQ852" s="911"/>
      <c r="AR852" s="911"/>
      <c r="AS852" s="911"/>
      <c r="AT852" s="911"/>
      <c r="AU852" s="915"/>
      <c r="AV852" s="915"/>
      <c r="AW852" s="915"/>
    </row>
    <row r="853">
      <c r="A853" s="1709"/>
      <c r="B853" s="915"/>
      <c r="C853" s="915"/>
      <c r="D853" s="915"/>
      <c r="E853" s="911"/>
      <c r="F853" s="911"/>
      <c r="G853" s="666"/>
      <c r="H853" s="911"/>
      <c r="I853" s="911"/>
      <c r="J853" s="915"/>
      <c r="K853" s="911"/>
      <c r="L853" s="915"/>
      <c r="M853" s="911"/>
      <c r="N853" s="915"/>
      <c r="O853" s="915"/>
      <c r="P853" s="915"/>
      <c r="Q853" s="915"/>
      <c r="R853" s="915"/>
      <c r="S853" s="915"/>
      <c r="T853" s="915"/>
      <c r="U853" s="915"/>
      <c r="V853" s="915"/>
      <c r="W853" s="915"/>
      <c r="X853" s="915"/>
      <c r="Y853" s="911"/>
      <c r="Z853" s="911"/>
      <c r="AA853" s="915"/>
      <c r="AB853" s="915"/>
      <c r="AC853" s="915"/>
      <c r="AD853" s="915"/>
      <c r="AE853" s="174"/>
      <c r="AF853" s="911"/>
      <c r="AG853" s="911"/>
      <c r="AH853" s="911"/>
      <c r="AI853" s="911"/>
      <c r="AJ853" s="911"/>
      <c r="AK853" s="915"/>
      <c r="AL853" s="915"/>
      <c r="AM853" s="915"/>
      <c r="AN853" s="917"/>
      <c r="AO853" s="1715"/>
      <c r="AP853" s="911"/>
      <c r="AQ853" s="911"/>
      <c r="AR853" s="911"/>
      <c r="AS853" s="911"/>
      <c r="AT853" s="911"/>
      <c r="AU853" s="915"/>
      <c r="AV853" s="915"/>
      <c r="AW853" s="915"/>
    </row>
    <row r="854">
      <c r="A854" s="1709"/>
      <c r="B854" s="915"/>
      <c r="C854" s="915"/>
      <c r="D854" s="915"/>
      <c r="E854" s="911"/>
      <c r="F854" s="911"/>
      <c r="G854" s="666"/>
      <c r="H854" s="911"/>
      <c r="I854" s="911"/>
      <c r="J854" s="915"/>
      <c r="K854" s="911"/>
      <c r="L854" s="915"/>
      <c r="M854" s="911"/>
      <c r="N854" s="915"/>
      <c r="O854" s="915"/>
      <c r="P854" s="915"/>
      <c r="Q854" s="915"/>
      <c r="R854" s="915"/>
      <c r="S854" s="915"/>
      <c r="T854" s="915"/>
      <c r="U854" s="915"/>
      <c r="V854" s="915"/>
      <c r="W854" s="915"/>
      <c r="X854" s="915"/>
      <c r="Y854" s="911"/>
      <c r="Z854" s="911"/>
      <c r="AA854" s="915"/>
      <c r="AB854" s="915"/>
      <c r="AC854" s="915"/>
      <c r="AD854" s="915"/>
      <c r="AE854" s="174"/>
      <c r="AF854" s="911"/>
      <c r="AG854" s="911"/>
      <c r="AH854" s="911"/>
      <c r="AI854" s="911"/>
      <c r="AJ854" s="911"/>
      <c r="AK854" s="915"/>
      <c r="AL854" s="915"/>
      <c r="AM854" s="915"/>
      <c r="AN854" s="917"/>
      <c r="AO854" s="1715"/>
      <c r="AP854" s="911"/>
      <c r="AQ854" s="911"/>
      <c r="AR854" s="911"/>
      <c r="AS854" s="911"/>
      <c r="AT854" s="911"/>
      <c r="AU854" s="915"/>
      <c r="AV854" s="915"/>
      <c r="AW854" s="915"/>
    </row>
    <row r="855">
      <c r="A855" s="1709"/>
      <c r="B855" s="915"/>
      <c r="C855" s="915"/>
      <c r="D855" s="915"/>
      <c r="E855" s="911"/>
      <c r="F855" s="911"/>
      <c r="G855" s="666"/>
      <c r="H855" s="911"/>
      <c r="I855" s="911"/>
      <c r="J855" s="915"/>
      <c r="K855" s="911"/>
      <c r="L855" s="915"/>
      <c r="M855" s="911"/>
      <c r="N855" s="915"/>
      <c r="O855" s="915"/>
      <c r="P855" s="915"/>
      <c r="Q855" s="915"/>
      <c r="R855" s="915"/>
      <c r="S855" s="915"/>
      <c r="T855" s="915"/>
      <c r="U855" s="915"/>
      <c r="V855" s="915"/>
      <c r="W855" s="915"/>
      <c r="X855" s="915"/>
      <c r="Y855" s="911"/>
      <c r="Z855" s="911"/>
      <c r="AA855" s="915"/>
      <c r="AB855" s="915"/>
      <c r="AC855" s="915"/>
      <c r="AD855" s="915"/>
      <c r="AE855" s="174"/>
      <c r="AF855" s="911"/>
      <c r="AG855" s="911"/>
      <c r="AH855" s="911"/>
      <c r="AI855" s="911"/>
      <c r="AJ855" s="911"/>
      <c r="AK855" s="915"/>
      <c r="AL855" s="915"/>
      <c r="AM855" s="915"/>
      <c r="AN855" s="917"/>
      <c r="AO855" s="1715"/>
      <c r="AP855" s="911"/>
      <c r="AQ855" s="911"/>
      <c r="AR855" s="911"/>
      <c r="AS855" s="911"/>
      <c r="AT855" s="911"/>
      <c r="AU855" s="915"/>
      <c r="AV855" s="915"/>
      <c r="AW855" s="915"/>
    </row>
    <row r="856">
      <c r="A856" s="1709"/>
      <c r="B856" s="915"/>
      <c r="C856" s="915"/>
      <c r="D856" s="915"/>
      <c r="E856" s="911"/>
      <c r="F856" s="911"/>
      <c r="G856" s="666"/>
      <c r="H856" s="911"/>
      <c r="I856" s="911"/>
      <c r="J856" s="915"/>
      <c r="K856" s="911"/>
      <c r="L856" s="915"/>
      <c r="M856" s="911"/>
      <c r="N856" s="915"/>
      <c r="O856" s="915"/>
      <c r="P856" s="915"/>
      <c r="Q856" s="915"/>
      <c r="R856" s="915"/>
      <c r="S856" s="915"/>
      <c r="T856" s="915"/>
      <c r="U856" s="915"/>
      <c r="V856" s="915"/>
      <c r="W856" s="915"/>
      <c r="X856" s="915"/>
      <c r="Y856" s="911"/>
      <c r="Z856" s="911"/>
      <c r="AA856" s="915"/>
      <c r="AB856" s="915"/>
      <c r="AC856" s="915"/>
      <c r="AD856" s="915"/>
      <c r="AE856" s="174"/>
      <c r="AF856" s="911"/>
      <c r="AG856" s="911"/>
      <c r="AH856" s="911"/>
      <c r="AI856" s="911"/>
      <c r="AJ856" s="911"/>
      <c r="AK856" s="915"/>
      <c r="AL856" s="915"/>
      <c r="AM856" s="915"/>
      <c r="AN856" s="917"/>
      <c r="AO856" s="1715"/>
      <c r="AP856" s="911"/>
      <c r="AQ856" s="911"/>
      <c r="AR856" s="911"/>
      <c r="AS856" s="911"/>
      <c r="AT856" s="911"/>
      <c r="AU856" s="915"/>
      <c r="AV856" s="915"/>
      <c r="AW856" s="915"/>
    </row>
    <row r="857">
      <c r="A857" s="1709"/>
      <c r="B857" s="915"/>
      <c r="C857" s="915"/>
      <c r="D857" s="915"/>
      <c r="E857" s="911"/>
      <c r="F857" s="911"/>
      <c r="G857" s="666"/>
      <c r="H857" s="911"/>
      <c r="I857" s="911"/>
      <c r="J857" s="915"/>
      <c r="K857" s="911"/>
      <c r="L857" s="915"/>
      <c r="M857" s="911"/>
      <c r="N857" s="915"/>
      <c r="O857" s="915"/>
      <c r="P857" s="915"/>
      <c r="Q857" s="915"/>
      <c r="R857" s="915"/>
      <c r="S857" s="915"/>
      <c r="T857" s="915"/>
      <c r="U857" s="915"/>
      <c r="V857" s="915"/>
      <c r="W857" s="915"/>
      <c r="X857" s="915"/>
      <c r="Y857" s="911"/>
      <c r="Z857" s="911"/>
      <c r="AA857" s="915"/>
      <c r="AB857" s="915"/>
      <c r="AC857" s="915"/>
      <c r="AD857" s="915"/>
      <c r="AE857" s="174"/>
      <c r="AF857" s="911"/>
      <c r="AG857" s="911"/>
      <c r="AH857" s="911"/>
      <c r="AI857" s="911"/>
      <c r="AJ857" s="911"/>
      <c r="AK857" s="915"/>
      <c r="AL857" s="915"/>
      <c r="AM857" s="915"/>
      <c r="AN857" s="917"/>
      <c r="AO857" s="1715"/>
      <c r="AP857" s="911"/>
      <c r="AQ857" s="911"/>
      <c r="AR857" s="911"/>
      <c r="AS857" s="911"/>
      <c r="AT857" s="911"/>
      <c r="AU857" s="915"/>
      <c r="AV857" s="915"/>
      <c r="AW857" s="915"/>
    </row>
    <row r="858">
      <c r="A858" s="1709"/>
      <c r="B858" s="915"/>
      <c r="C858" s="915"/>
      <c r="D858" s="915"/>
      <c r="E858" s="911"/>
      <c r="F858" s="911"/>
      <c r="G858" s="666"/>
      <c r="H858" s="911"/>
      <c r="I858" s="911"/>
      <c r="J858" s="915"/>
      <c r="K858" s="911"/>
      <c r="L858" s="915"/>
      <c r="M858" s="911"/>
      <c r="N858" s="915"/>
      <c r="O858" s="915"/>
      <c r="P858" s="915"/>
      <c r="Q858" s="915"/>
      <c r="R858" s="915"/>
      <c r="S858" s="915"/>
      <c r="T858" s="915"/>
      <c r="U858" s="915"/>
      <c r="V858" s="915"/>
      <c r="W858" s="915"/>
      <c r="X858" s="915"/>
      <c r="Y858" s="911"/>
      <c r="Z858" s="911"/>
      <c r="AA858" s="915"/>
      <c r="AB858" s="915"/>
      <c r="AC858" s="915"/>
      <c r="AD858" s="915"/>
      <c r="AE858" s="174"/>
      <c r="AF858" s="911"/>
      <c r="AG858" s="911"/>
      <c r="AH858" s="911"/>
      <c r="AI858" s="911"/>
      <c r="AJ858" s="911"/>
      <c r="AK858" s="915"/>
      <c r="AL858" s="915"/>
      <c r="AM858" s="915"/>
      <c r="AN858" s="917"/>
      <c r="AO858" s="1715"/>
      <c r="AP858" s="911"/>
      <c r="AQ858" s="911"/>
      <c r="AR858" s="911"/>
      <c r="AS858" s="911"/>
      <c r="AT858" s="911"/>
      <c r="AU858" s="915"/>
      <c r="AV858" s="915"/>
      <c r="AW858" s="915"/>
    </row>
    <row r="859">
      <c r="A859" s="1709"/>
      <c r="B859" s="915"/>
      <c r="C859" s="915"/>
      <c r="D859" s="915"/>
      <c r="E859" s="911"/>
      <c r="F859" s="911"/>
      <c r="G859" s="666"/>
      <c r="H859" s="911"/>
      <c r="I859" s="911"/>
      <c r="J859" s="915"/>
      <c r="K859" s="911"/>
      <c r="L859" s="915"/>
      <c r="M859" s="911"/>
      <c r="N859" s="915"/>
      <c r="O859" s="915"/>
      <c r="P859" s="915"/>
      <c r="Q859" s="915"/>
      <c r="R859" s="915"/>
      <c r="S859" s="915"/>
      <c r="T859" s="915"/>
      <c r="U859" s="915"/>
      <c r="V859" s="915"/>
      <c r="W859" s="915"/>
      <c r="X859" s="915"/>
      <c r="Y859" s="911"/>
      <c r="Z859" s="911"/>
      <c r="AA859" s="915"/>
      <c r="AB859" s="915"/>
      <c r="AC859" s="915"/>
      <c r="AD859" s="915"/>
      <c r="AE859" s="174"/>
      <c r="AF859" s="911"/>
      <c r="AG859" s="911"/>
      <c r="AH859" s="911"/>
      <c r="AI859" s="911"/>
      <c r="AJ859" s="911"/>
      <c r="AK859" s="915"/>
      <c r="AL859" s="915"/>
      <c r="AM859" s="915"/>
      <c r="AN859" s="917"/>
      <c r="AO859" s="1715"/>
      <c r="AP859" s="911"/>
      <c r="AQ859" s="911"/>
      <c r="AR859" s="911"/>
      <c r="AS859" s="911"/>
      <c r="AT859" s="911"/>
      <c r="AU859" s="915"/>
      <c r="AV859" s="915"/>
      <c r="AW859" s="915"/>
    </row>
    <row r="860">
      <c r="A860" s="1709"/>
      <c r="B860" s="915"/>
      <c r="C860" s="915"/>
      <c r="D860" s="915"/>
      <c r="E860" s="911"/>
      <c r="F860" s="911"/>
      <c r="G860" s="666"/>
      <c r="H860" s="911"/>
      <c r="I860" s="911"/>
      <c r="J860" s="915"/>
      <c r="K860" s="911"/>
      <c r="L860" s="915"/>
      <c r="M860" s="911"/>
      <c r="N860" s="915"/>
      <c r="O860" s="915"/>
      <c r="P860" s="915"/>
      <c r="Q860" s="915"/>
      <c r="R860" s="915"/>
      <c r="S860" s="915"/>
      <c r="T860" s="915"/>
      <c r="U860" s="915"/>
      <c r="V860" s="915"/>
      <c r="W860" s="915"/>
      <c r="X860" s="915"/>
      <c r="Y860" s="911"/>
      <c r="Z860" s="911"/>
      <c r="AA860" s="915"/>
      <c r="AB860" s="915"/>
      <c r="AC860" s="915"/>
      <c r="AD860" s="915"/>
      <c r="AE860" s="174"/>
      <c r="AF860" s="911"/>
      <c r="AG860" s="911"/>
      <c r="AH860" s="911"/>
      <c r="AI860" s="911"/>
      <c r="AJ860" s="911"/>
      <c r="AK860" s="915"/>
      <c r="AL860" s="915"/>
      <c r="AM860" s="915"/>
      <c r="AN860" s="917"/>
      <c r="AO860" s="1715"/>
      <c r="AP860" s="911"/>
      <c r="AQ860" s="911"/>
      <c r="AR860" s="911"/>
      <c r="AS860" s="911"/>
      <c r="AT860" s="911"/>
      <c r="AU860" s="915"/>
      <c r="AV860" s="915"/>
      <c r="AW860" s="915"/>
    </row>
    <row r="861">
      <c r="A861" s="1709"/>
      <c r="B861" s="915"/>
      <c r="C861" s="915"/>
      <c r="D861" s="915"/>
      <c r="E861" s="911"/>
      <c r="F861" s="911"/>
      <c r="G861" s="666"/>
      <c r="H861" s="911"/>
      <c r="I861" s="911"/>
      <c r="J861" s="915"/>
      <c r="K861" s="911"/>
      <c r="L861" s="915"/>
      <c r="M861" s="911"/>
      <c r="N861" s="915"/>
      <c r="O861" s="915"/>
      <c r="P861" s="915"/>
      <c r="Q861" s="915"/>
      <c r="R861" s="915"/>
      <c r="S861" s="915"/>
      <c r="T861" s="915"/>
      <c r="U861" s="915"/>
      <c r="V861" s="915"/>
      <c r="W861" s="915"/>
      <c r="X861" s="915"/>
      <c r="Y861" s="911"/>
      <c r="Z861" s="911"/>
      <c r="AA861" s="915"/>
      <c r="AB861" s="915"/>
      <c r="AC861" s="915"/>
      <c r="AD861" s="915"/>
      <c r="AE861" s="174"/>
      <c r="AF861" s="911"/>
      <c r="AG861" s="911"/>
      <c r="AH861" s="911"/>
      <c r="AI861" s="911"/>
      <c r="AJ861" s="911"/>
      <c r="AK861" s="915"/>
      <c r="AL861" s="915"/>
      <c r="AM861" s="915"/>
      <c r="AN861" s="917"/>
      <c r="AO861" s="1715"/>
      <c r="AP861" s="911"/>
      <c r="AQ861" s="911"/>
      <c r="AR861" s="911"/>
      <c r="AS861" s="911"/>
      <c r="AT861" s="911"/>
      <c r="AU861" s="915"/>
      <c r="AV861" s="915"/>
      <c r="AW861" s="915"/>
    </row>
    <row r="862">
      <c r="A862" s="1709"/>
      <c r="B862" s="915"/>
      <c r="C862" s="915"/>
      <c r="D862" s="915"/>
      <c r="E862" s="911"/>
      <c r="F862" s="911"/>
      <c r="G862" s="666"/>
      <c r="H862" s="911"/>
      <c r="I862" s="911"/>
      <c r="J862" s="915"/>
      <c r="K862" s="911"/>
      <c r="L862" s="915"/>
      <c r="M862" s="911"/>
      <c r="N862" s="915"/>
      <c r="O862" s="915"/>
      <c r="P862" s="915"/>
      <c r="Q862" s="915"/>
      <c r="R862" s="915"/>
      <c r="S862" s="915"/>
      <c r="T862" s="915"/>
      <c r="U862" s="915"/>
      <c r="V862" s="915"/>
      <c r="W862" s="915"/>
      <c r="X862" s="915"/>
      <c r="Y862" s="911"/>
      <c r="Z862" s="911"/>
      <c r="AA862" s="915"/>
      <c r="AB862" s="915"/>
      <c r="AC862" s="915"/>
      <c r="AD862" s="915"/>
      <c r="AE862" s="174"/>
      <c r="AF862" s="911"/>
      <c r="AG862" s="911"/>
      <c r="AH862" s="911"/>
      <c r="AI862" s="911"/>
      <c r="AJ862" s="911"/>
      <c r="AK862" s="915"/>
      <c r="AL862" s="915"/>
      <c r="AM862" s="915"/>
      <c r="AN862" s="917"/>
      <c r="AO862" s="1715"/>
      <c r="AP862" s="911"/>
      <c r="AQ862" s="911"/>
      <c r="AR862" s="911"/>
      <c r="AS862" s="911"/>
      <c r="AT862" s="911"/>
      <c r="AU862" s="915"/>
      <c r="AV862" s="915"/>
      <c r="AW862" s="915"/>
    </row>
    <row r="863">
      <c r="A863" s="1709"/>
      <c r="B863" s="915"/>
      <c r="C863" s="915"/>
      <c r="D863" s="915"/>
      <c r="E863" s="911"/>
      <c r="F863" s="911"/>
      <c r="G863" s="666"/>
      <c r="H863" s="911"/>
      <c r="I863" s="911"/>
      <c r="J863" s="915"/>
      <c r="K863" s="911"/>
      <c r="L863" s="915"/>
      <c r="M863" s="911"/>
      <c r="N863" s="915"/>
      <c r="O863" s="915"/>
      <c r="P863" s="915"/>
      <c r="Q863" s="915"/>
      <c r="R863" s="915"/>
      <c r="S863" s="915"/>
      <c r="T863" s="915"/>
      <c r="U863" s="915"/>
      <c r="V863" s="915"/>
      <c r="W863" s="915"/>
      <c r="X863" s="915"/>
      <c r="Y863" s="911"/>
      <c r="Z863" s="911"/>
      <c r="AA863" s="915"/>
      <c r="AB863" s="915"/>
      <c r="AC863" s="915"/>
      <c r="AD863" s="915"/>
      <c r="AE863" s="174"/>
      <c r="AF863" s="911"/>
      <c r="AG863" s="911"/>
      <c r="AH863" s="911"/>
      <c r="AI863" s="911"/>
      <c r="AJ863" s="911"/>
      <c r="AK863" s="915"/>
      <c r="AL863" s="915"/>
      <c r="AM863" s="915"/>
      <c r="AN863" s="917"/>
      <c r="AO863" s="1715"/>
      <c r="AP863" s="911"/>
      <c r="AQ863" s="911"/>
      <c r="AR863" s="911"/>
      <c r="AS863" s="911"/>
      <c r="AT863" s="911"/>
      <c r="AU863" s="915"/>
      <c r="AV863" s="915"/>
      <c r="AW863" s="915"/>
    </row>
    <row r="864">
      <c r="A864" s="1709"/>
      <c r="B864" s="915"/>
      <c r="C864" s="915"/>
      <c r="D864" s="915"/>
      <c r="E864" s="911"/>
      <c r="F864" s="911"/>
      <c r="G864" s="666"/>
      <c r="H864" s="911"/>
      <c r="I864" s="911"/>
      <c r="J864" s="915"/>
      <c r="K864" s="911"/>
      <c r="L864" s="915"/>
      <c r="M864" s="911"/>
      <c r="N864" s="915"/>
      <c r="O864" s="915"/>
      <c r="P864" s="915"/>
      <c r="Q864" s="915"/>
      <c r="R864" s="915"/>
      <c r="S864" s="915"/>
      <c r="T864" s="915"/>
      <c r="U864" s="915"/>
      <c r="V864" s="915"/>
      <c r="W864" s="915"/>
      <c r="X864" s="915"/>
      <c r="Y864" s="911"/>
      <c r="Z864" s="911"/>
      <c r="AA864" s="915"/>
      <c r="AB864" s="915"/>
      <c r="AC864" s="915"/>
      <c r="AD864" s="915"/>
      <c r="AE864" s="174"/>
      <c r="AF864" s="911"/>
      <c r="AG864" s="911"/>
      <c r="AH864" s="911"/>
      <c r="AI864" s="911"/>
      <c r="AJ864" s="911"/>
      <c r="AK864" s="915"/>
      <c r="AL864" s="915"/>
      <c r="AM864" s="915"/>
      <c r="AN864" s="917"/>
      <c r="AO864" s="1715"/>
      <c r="AP864" s="911"/>
      <c r="AQ864" s="911"/>
      <c r="AR864" s="911"/>
      <c r="AS864" s="911"/>
      <c r="AT864" s="911"/>
      <c r="AU864" s="915"/>
      <c r="AV864" s="915"/>
      <c r="AW864" s="915"/>
    </row>
    <row r="865">
      <c r="A865" s="1709"/>
      <c r="B865" s="915"/>
      <c r="C865" s="915"/>
      <c r="D865" s="915"/>
      <c r="E865" s="911"/>
      <c r="F865" s="911"/>
      <c r="G865" s="666"/>
      <c r="H865" s="911"/>
      <c r="I865" s="911"/>
      <c r="J865" s="915"/>
      <c r="K865" s="911"/>
      <c r="L865" s="915"/>
      <c r="M865" s="911"/>
      <c r="N865" s="915"/>
      <c r="O865" s="915"/>
      <c r="P865" s="915"/>
      <c r="Q865" s="915"/>
      <c r="R865" s="915"/>
      <c r="S865" s="915"/>
      <c r="T865" s="915"/>
      <c r="U865" s="915"/>
      <c r="V865" s="915"/>
      <c r="W865" s="915"/>
      <c r="X865" s="915"/>
      <c r="Y865" s="911"/>
      <c r="Z865" s="911"/>
      <c r="AA865" s="915"/>
      <c r="AB865" s="915"/>
      <c r="AC865" s="915"/>
      <c r="AD865" s="915"/>
      <c r="AE865" s="174"/>
      <c r="AF865" s="911"/>
      <c r="AG865" s="911"/>
      <c r="AH865" s="911"/>
      <c r="AI865" s="911"/>
      <c r="AJ865" s="911"/>
      <c r="AK865" s="915"/>
      <c r="AL865" s="915"/>
      <c r="AM865" s="915"/>
      <c r="AN865" s="917"/>
      <c r="AO865" s="1715"/>
      <c r="AP865" s="911"/>
      <c r="AQ865" s="911"/>
      <c r="AR865" s="911"/>
      <c r="AS865" s="911"/>
      <c r="AT865" s="911"/>
      <c r="AU865" s="915"/>
      <c r="AV865" s="915"/>
      <c r="AW865" s="915"/>
    </row>
    <row r="866">
      <c r="A866" s="1709"/>
      <c r="B866" s="915"/>
      <c r="C866" s="915"/>
      <c r="D866" s="915"/>
      <c r="E866" s="911"/>
      <c r="F866" s="911"/>
      <c r="G866" s="666"/>
      <c r="H866" s="911"/>
      <c r="I866" s="911"/>
      <c r="J866" s="915"/>
      <c r="K866" s="911"/>
      <c r="L866" s="915"/>
      <c r="M866" s="911"/>
      <c r="N866" s="915"/>
      <c r="O866" s="915"/>
      <c r="P866" s="915"/>
      <c r="Q866" s="915"/>
      <c r="R866" s="915"/>
      <c r="S866" s="915"/>
      <c r="T866" s="915"/>
      <c r="U866" s="915"/>
      <c r="V866" s="915"/>
      <c r="W866" s="915"/>
      <c r="X866" s="915"/>
      <c r="Y866" s="911"/>
      <c r="Z866" s="911"/>
      <c r="AA866" s="915"/>
      <c r="AB866" s="915"/>
      <c r="AC866" s="915"/>
      <c r="AD866" s="915"/>
      <c r="AE866" s="174"/>
      <c r="AF866" s="911"/>
      <c r="AG866" s="911"/>
      <c r="AH866" s="911"/>
      <c r="AI866" s="911"/>
      <c r="AJ866" s="911"/>
      <c r="AK866" s="915"/>
      <c r="AL866" s="915"/>
      <c r="AM866" s="915"/>
      <c r="AN866" s="917"/>
      <c r="AO866" s="1715"/>
      <c r="AP866" s="911"/>
      <c r="AQ866" s="911"/>
      <c r="AR866" s="911"/>
      <c r="AS866" s="911"/>
      <c r="AT866" s="911"/>
      <c r="AU866" s="915"/>
      <c r="AV866" s="915"/>
      <c r="AW866" s="915"/>
    </row>
    <row r="867">
      <c r="A867" s="1709"/>
      <c r="B867" s="915"/>
      <c r="C867" s="915"/>
      <c r="D867" s="915"/>
      <c r="E867" s="911"/>
      <c r="F867" s="911"/>
      <c r="G867" s="666"/>
      <c r="H867" s="911"/>
      <c r="I867" s="911"/>
      <c r="J867" s="915"/>
      <c r="K867" s="911"/>
      <c r="L867" s="915"/>
      <c r="M867" s="911"/>
      <c r="N867" s="915"/>
      <c r="O867" s="915"/>
      <c r="P867" s="915"/>
      <c r="Q867" s="915"/>
      <c r="R867" s="915"/>
      <c r="S867" s="915"/>
      <c r="T867" s="915"/>
      <c r="U867" s="915"/>
      <c r="V867" s="915"/>
      <c r="W867" s="915"/>
      <c r="X867" s="915"/>
      <c r="Y867" s="911"/>
      <c r="Z867" s="911"/>
      <c r="AA867" s="915"/>
      <c r="AB867" s="915"/>
      <c r="AC867" s="915"/>
      <c r="AD867" s="915"/>
      <c r="AE867" s="174"/>
      <c r="AF867" s="911"/>
      <c r="AG867" s="911"/>
      <c r="AH867" s="911"/>
      <c r="AI867" s="911"/>
      <c r="AJ867" s="911"/>
      <c r="AK867" s="915"/>
      <c r="AL867" s="915"/>
      <c r="AM867" s="915"/>
      <c r="AN867" s="917"/>
      <c r="AO867" s="1715"/>
      <c r="AP867" s="911"/>
      <c r="AQ867" s="911"/>
      <c r="AR867" s="911"/>
      <c r="AS867" s="911"/>
      <c r="AT867" s="911"/>
      <c r="AU867" s="915"/>
      <c r="AV867" s="915"/>
      <c r="AW867" s="915"/>
    </row>
    <row r="868">
      <c r="A868" s="1709"/>
      <c r="B868" s="915"/>
      <c r="C868" s="915"/>
      <c r="D868" s="915"/>
      <c r="E868" s="911"/>
      <c r="F868" s="911"/>
      <c r="G868" s="666"/>
      <c r="H868" s="911"/>
      <c r="I868" s="911"/>
      <c r="J868" s="915"/>
      <c r="K868" s="911"/>
      <c r="L868" s="915"/>
      <c r="M868" s="911"/>
      <c r="N868" s="915"/>
      <c r="O868" s="915"/>
      <c r="P868" s="915"/>
      <c r="Q868" s="915"/>
      <c r="R868" s="915"/>
      <c r="S868" s="915"/>
      <c r="T868" s="915"/>
      <c r="U868" s="915"/>
      <c r="V868" s="915"/>
      <c r="W868" s="915"/>
      <c r="X868" s="915"/>
      <c r="Y868" s="911"/>
      <c r="Z868" s="911"/>
      <c r="AA868" s="915"/>
      <c r="AB868" s="915"/>
      <c r="AC868" s="915"/>
      <c r="AD868" s="915"/>
      <c r="AE868" s="174"/>
      <c r="AF868" s="911"/>
      <c r="AG868" s="911"/>
      <c r="AH868" s="911"/>
      <c r="AI868" s="911"/>
      <c r="AJ868" s="911"/>
      <c r="AK868" s="915"/>
      <c r="AL868" s="915"/>
      <c r="AM868" s="915"/>
      <c r="AN868" s="917"/>
      <c r="AO868" s="1715"/>
      <c r="AP868" s="911"/>
      <c r="AQ868" s="911"/>
      <c r="AR868" s="911"/>
      <c r="AS868" s="911"/>
      <c r="AT868" s="911"/>
      <c r="AU868" s="915"/>
      <c r="AV868" s="915"/>
      <c r="AW868" s="915"/>
    </row>
    <row r="869">
      <c r="A869" s="1709"/>
      <c r="B869" s="915"/>
      <c r="C869" s="915"/>
      <c r="D869" s="915"/>
      <c r="E869" s="911"/>
      <c r="F869" s="911"/>
      <c r="G869" s="666"/>
      <c r="H869" s="911"/>
      <c r="I869" s="911"/>
      <c r="J869" s="915"/>
      <c r="K869" s="911"/>
      <c r="L869" s="915"/>
      <c r="M869" s="911"/>
      <c r="N869" s="915"/>
      <c r="O869" s="915"/>
      <c r="P869" s="915"/>
      <c r="Q869" s="915"/>
      <c r="R869" s="915"/>
      <c r="S869" s="915"/>
      <c r="T869" s="915"/>
      <c r="U869" s="915"/>
      <c r="V869" s="915"/>
      <c r="W869" s="915"/>
      <c r="X869" s="915"/>
      <c r="Y869" s="911"/>
      <c r="Z869" s="911"/>
      <c r="AA869" s="915"/>
      <c r="AB869" s="915"/>
      <c r="AC869" s="915"/>
      <c r="AD869" s="915"/>
      <c r="AE869" s="174"/>
      <c r="AF869" s="911"/>
      <c r="AG869" s="911"/>
      <c r="AH869" s="911"/>
      <c r="AI869" s="911"/>
      <c r="AJ869" s="911"/>
      <c r="AK869" s="915"/>
      <c r="AL869" s="915"/>
      <c r="AM869" s="915"/>
      <c r="AN869" s="917"/>
      <c r="AO869" s="1715"/>
      <c r="AP869" s="911"/>
      <c r="AQ869" s="911"/>
      <c r="AR869" s="911"/>
      <c r="AS869" s="911"/>
      <c r="AT869" s="911"/>
      <c r="AU869" s="915"/>
      <c r="AV869" s="915"/>
      <c r="AW869" s="915"/>
    </row>
    <row r="870">
      <c r="A870" s="1709"/>
      <c r="B870" s="915"/>
      <c r="C870" s="915"/>
      <c r="D870" s="915"/>
      <c r="E870" s="911"/>
      <c r="F870" s="911"/>
      <c r="G870" s="666"/>
      <c r="H870" s="911"/>
      <c r="I870" s="911"/>
      <c r="J870" s="915"/>
      <c r="K870" s="911"/>
      <c r="L870" s="915"/>
      <c r="M870" s="911"/>
      <c r="N870" s="915"/>
      <c r="O870" s="915"/>
      <c r="P870" s="915"/>
      <c r="Q870" s="915"/>
      <c r="R870" s="915"/>
      <c r="S870" s="915"/>
      <c r="T870" s="915"/>
      <c r="U870" s="915"/>
      <c r="V870" s="915"/>
      <c r="W870" s="915"/>
      <c r="X870" s="915"/>
      <c r="Y870" s="911"/>
      <c r="Z870" s="911"/>
      <c r="AA870" s="915"/>
      <c r="AB870" s="915"/>
      <c r="AC870" s="915"/>
      <c r="AD870" s="915"/>
      <c r="AE870" s="174"/>
      <c r="AF870" s="911"/>
      <c r="AG870" s="911"/>
      <c r="AH870" s="911"/>
      <c r="AI870" s="911"/>
      <c r="AJ870" s="911"/>
      <c r="AK870" s="915"/>
      <c r="AL870" s="915"/>
      <c r="AM870" s="915"/>
      <c r="AN870" s="917"/>
      <c r="AO870" s="1715"/>
      <c r="AP870" s="911"/>
      <c r="AQ870" s="911"/>
      <c r="AR870" s="911"/>
      <c r="AS870" s="911"/>
      <c r="AT870" s="911"/>
      <c r="AU870" s="915"/>
      <c r="AV870" s="915"/>
      <c r="AW870" s="915"/>
    </row>
    <row r="871">
      <c r="A871" s="1709"/>
      <c r="B871" s="915"/>
      <c r="C871" s="915"/>
      <c r="D871" s="915"/>
      <c r="E871" s="911"/>
      <c r="F871" s="911"/>
      <c r="G871" s="666"/>
      <c r="H871" s="911"/>
      <c r="I871" s="911"/>
      <c r="J871" s="915"/>
      <c r="K871" s="911"/>
      <c r="L871" s="915"/>
      <c r="M871" s="911"/>
      <c r="N871" s="915"/>
      <c r="O871" s="915"/>
      <c r="P871" s="915"/>
      <c r="Q871" s="915"/>
      <c r="R871" s="915"/>
      <c r="S871" s="915"/>
      <c r="T871" s="915"/>
      <c r="U871" s="915"/>
      <c r="V871" s="915"/>
      <c r="W871" s="915"/>
      <c r="X871" s="915"/>
      <c r="Y871" s="911"/>
      <c r="Z871" s="911"/>
      <c r="AA871" s="915"/>
      <c r="AB871" s="915"/>
      <c r="AC871" s="915"/>
      <c r="AD871" s="915"/>
      <c r="AE871" s="174"/>
      <c r="AF871" s="911"/>
      <c r="AG871" s="911"/>
      <c r="AH871" s="911"/>
      <c r="AI871" s="911"/>
      <c r="AJ871" s="911"/>
      <c r="AK871" s="915"/>
      <c r="AL871" s="915"/>
      <c r="AM871" s="915"/>
      <c r="AN871" s="917"/>
      <c r="AO871" s="1715"/>
      <c r="AP871" s="911"/>
      <c r="AQ871" s="911"/>
      <c r="AR871" s="911"/>
      <c r="AS871" s="911"/>
      <c r="AT871" s="911"/>
      <c r="AU871" s="915"/>
      <c r="AV871" s="915"/>
      <c r="AW871" s="915"/>
    </row>
    <row r="872">
      <c r="A872" s="1709"/>
      <c r="B872" s="915"/>
      <c r="C872" s="915"/>
      <c r="D872" s="915"/>
      <c r="E872" s="911"/>
      <c r="F872" s="911"/>
      <c r="G872" s="666"/>
      <c r="H872" s="911"/>
      <c r="I872" s="911"/>
      <c r="J872" s="915"/>
      <c r="K872" s="911"/>
      <c r="L872" s="915"/>
      <c r="M872" s="911"/>
      <c r="N872" s="915"/>
      <c r="O872" s="915"/>
      <c r="P872" s="915"/>
      <c r="Q872" s="915"/>
      <c r="R872" s="915"/>
      <c r="S872" s="915"/>
      <c r="T872" s="915"/>
      <c r="U872" s="915"/>
      <c r="V872" s="915"/>
      <c r="W872" s="915"/>
      <c r="X872" s="915"/>
      <c r="Y872" s="911"/>
      <c r="Z872" s="911"/>
      <c r="AA872" s="915"/>
      <c r="AB872" s="915"/>
      <c r="AC872" s="915"/>
      <c r="AD872" s="915"/>
      <c r="AE872" s="174"/>
      <c r="AF872" s="911"/>
      <c r="AG872" s="911"/>
      <c r="AH872" s="911"/>
      <c r="AI872" s="911"/>
      <c r="AJ872" s="911"/>
      <c r="AK872" s="915"/>
      <c r="AL872" s="915"/>
      <c r="AM872" s="915"/>
      <c r="AN872" s="917"/>
      <c r="AO872" s="1715"/>
      <c r="AP872" s="911"/>
      <c r="AQ872" s="911"/>
      <c r="AR872" s="911"/>
      <c r="AS872" s="911"/>
      <c r="AT872" s="911"/>
      <c r="AU872" s="915"/>
      <c r="AV872" s="915"/>
      <c r="AW872" s="915"/>
    </row>
    <row r="873">
      <c r="A873" s="1709"/>
      <c r="B873" s="915"/>
      <c r="C873" s="915"/>
      <c r="D873" s="915"/>
      <c r="E873" s="911"/>
      <c r="F873" s="911"/>
      <c r="G873" s="666"/>
      <c r="H873" s="911"/>
      <c r="I873" s="911"/>
      <c r="J873" s="915"/>
      <c r="K873" s="911"/>
      <c r="L873" s="915"/>
      <c r="M873" s="911"/>
      <c r="N873" s="915"/>
      <c r="O873" s="915"/>
      <c r="P873" s="915"/>
      <c r="Q873" s="915"/>
      <c r="R873" s="915"/>
      <c r="S873" s="915"/>
      <c r="T873" s="915"/>
      <c r="U873" s="915"/>
      <c r="V873" s="915"/>
      <c r="W873" s="915"/>
      <c r="X873" s="915"/>
      <c r="Y873" s="911"/>
      <c r="Z873" s="911"/>
      <c r="AA873" s="915"/>
      <c r="AB873" s="915"/>
      <c r="AC873" s="915"/>
      <c r="AD873" s="915"/>
      <c r="AE873" s="174"/>
      <c r="AF873" s="911"/>
      <c r="AG873" s="911"/>
      <c r="AH873" s="911"/>
      <c r="AI873" s="911"/>
      <c r="AJ873" s="911"/>
      <c r="AK873" s="915"/>
      <c r="AL873" s="915"/>
      <c r="AM873" s="915"/>
      <c r="AN873" s="917"/>
      <c r="AO873" s="1715"/>
      <c r="AP873" s="911"/>
      <c r="AQ873" s="911"/>
      <c r="AR873" s="911"/>
      <c r="AS873" s="911"/>
      <c r="AT873" s="911"/>
      <c r="AU873" s="915"/>
      <c r="AV873" s="915"/>
      <c r="AW873" s="915"/>
    </row>
    <row r="874">
      <c r="A874" s="1709"/>
      <c r="B874" s="915"/>
      <c r="C874" s="915"/>
      <c r="D874" s="915"/>
      <c r="E874" s="911"/>
      <c r="F874" s="911"/>
      <c r="G874" s="666"/>
      <c r="H874" s="911"/>
      <c r="I874" s="911"/>
      <c r="J874" s="915"/>
      <c r="K874" s="911"/>
      <c r="L874" s="915"/>
      <c r="M874" s="911"/>
      <c r="N874" s="915"/>
      <c r="O874" s="915"/>
      <c r="P874" s="915"/>
      <c r="Q874" s="915"/>
      <c r="R874" s="915"/>
      <c r="S874" s="915"/>
      <c r="T874" s="915"/>
      <c r="U874" s="915"/>
      <c r="V874" s="915"/>
      <c r="W874" s="915"/>
      <c r="X874" s="915"/>
      <c r="Y874" s="911"/>
      <c r="Z874" s="911"/>
      <c r="AA874" s="915"/>
      <c r="AB874" s="915"/>
      <c r="AC874" s="915"/>
      <c r="AD874" s="915"/>
      <c r="AE874" s="174"/>
      <c r="AF874" s="911"/>
      <c r="AG874" s="911"/>
      <c r="AH874" s="911"/>
      <c r="AI874" s="911"/>
      <c r="AJ874" s="911"/>
      <c r="AK874" s="915"/>
      <c r="AL874" s="915"/>
      <c r="AM874" s="915"/>
      <c r="AN874" s="917"/>
      <c r="AO874" s="1715"/>
      <c r="AP874" s="911"/>
      <c r="AQ874" s="911"/>
      <c r="AR874" s="911"/>
      <c r="AS874" s="911"/>
      <c r="AT874" s="911"/>
      <c r="AU874" s="915"/>
      <c r="AV874" s="915"/>
      <c r="AW874" s="915"/>
    </row>
    <row r="875">
      <c r="A875" s="1709"/>
      <c r="B875" s="915"/>
      <c r="C875" s="915"/>
      <c r="D875" s="915"/>
      <c r="E875" s="911"/>
      <c r="F875" s="911"/>
      <c r="G875" s="666"/>
      <c r="H875" s="911"/>
      <c r="I875" s="911"/>
      <c r="J875" s="915"/>
      <c r="K875" s="911"/>
      <c r="L875" s="915"/>
      <c r="M875" s="911"/>
      <c r="N875" s="915"/>
      <c r="O875" s="915"/>
      <c r="P875" s="915"/>
      <c r="Q875" s="915"/>
      <c r="R875" s="915"/>
      <c r="S875" s="915"/>
      <c r="T875" s="915"/>
      <c r="U875" s="915"/>
      <c r="V875" s="915"/>
      <c r="W875" s="915"/>
      <c r="X875" s="915"/>
      <c r="Y875" s="911"/>
      <c r="Z875" s="911"/>
      <c r="AA875" s="915"/>
      <c r="AB875" s="915"/>
      <c r="AC875" s="915"/>
      <c r="AD875" s="915"/>
      <c r="AE875" s="174"/>
      <c r="AF875" s="911"/>
      <c r="AG875" s="911"/>
      <c r="AH875" s="911"/>
      <c r="AI875" s="911"/>
      <c r="AJ875" s="911"/>
      <c r="AK875" s="915"/>
      <c r="AL875" s="915"/>
      <c r="AM875" s="915"/>
      <c r="AN875" s="917"/>
      <c r="AO875" s="1715"/>
      <c r="AP875" s="911"/>
      <c r="AQ875" s="911"/>
      <c r="AR875" s="911"/>
      <c r="AS875" s="911"/>
      <c r="AT875" s="911"/>
      <c r="AU875" s="915"/>
      <c r="AV875" s="915"/>
      <c r="AW875" s="915"/>
    </row>
    <row r="876">
      <c r="A876" s="1709"/>
      <c r="B876" s="915"/>
      <c r="C876" s="915"/>
      <c r="D876" s="915"/>
      <c r="E876" s="911"/>
      <c r="F876" s="911"/>
      <c r="G876" s="666"/>
      <c r="H876" s="911"/>
      <c r="I876" s="911"/>
      <c r="J876" s="915"/>
      <c r="K876" s="911"/>
      <c r="L876" s="915"/>
      <c r="M876" s="911"/>
      <c r="N876" s="915"/>
      <c r="O876" s="915"/>
      <c r="P876" s="915"/>
      <c r="Q876" s="915"/>
      <c r="R876" s="915"/>
      <c r="S876" s="915"/>
      <c r="T876" s="915"/>
      <c r="U876" s="915"/>
      <c r="V876" s="915"/>
      <c r="W876" s="915"/>
      <c r="X876" s="915"/>
      <c r="Y876" s="911"/>
      <c r="Z876" s="911"/>
      <c r="AA876" s="915"/>
      <c r="AB876" s="915"/>
      <c r="AC876" s="915"/>
      <c r="AD876" s="915"/>
      <c r="AE876" s="174"/>
      <c r="AF876" s="911"/>
      <c r="AG876" s="911"/>
      <c r="AH876" s="911"/>
      <c r="AI876" s="911"/>
      <c r="AJ876" s="911"/>
      <c r="AK876" s="915"/>
      <c r="AL876" s="915"/>
      <c r="AM876" s="915"/>
      <c r="AN876" s="917"/>
      <c r="AO876" s="1715"/>
      <c r="AP876" s="911"/>
      <c r="AQ876" s="911"/>
      <c r="AR876" s="911"/>
      <c r="AS876" s="911"/>
      <c r="AT876" s="911"/>
      <c r="AU876" s="915"/>
      <c r="AV876" s="915"/>
      <c r="AW876" s="915"/>
    </row>
    <row r="877">
      <c r="A877" s="1709"/>
      <c r="B877" s="915"/>
      <c r="C877" s="915"/>
      <c r="D877" s="915"/>
      <c r="E877" s="911"/>
      <c r="F877" s="911"/>
      <c r="G877" s="666"/>
      <c r="H877" s="911"/>
      <c r="I877" s="911"/>
      <c r="J877" s="915"/>
      <c r="K877" s="911"/>
      <c r="L877" s="915"/>
      <c r="M877" s="911"/>
      <c r="N877" s="915"/>
      <c r="O877" s="915"/>
      <c r="P877" s="915"/>
      <c r="Q877" s="915"/>
      <c r="R877" s="915"/>
      <c r="S877" s="915"/>
      <c r="T877" s="915"/>
      <c r="U877" s="915"/>
      <c r="V877" s="915"/>
      <c r="W877" s="915"/>
      <c r="X877" s="915"/>
      <c r="Y877" s="911"/>
      <c r="Z877" s="911"/>
      <c r="AA877" s="915"/>
      <c r="AB877" s="915"/>
      <c r="AC877" s="915"/>
      <c r="AD877" s="915"/>
      <c r="AE877" s="174"/>
      <c r="AF877" s="911"/>
      <c r="AG877" s="911"/>
      <c r="AH877" s="911"/>
      <c r="AI877" s="911"/>
      <c r="AJ877" s="911"/>
      <c r="AK877" s="915"/>
      <c r="AL877" s="915"/>
      <c r="AM877" s="915"/>
      <c r="AN877" s="917"/>
      <c r="AO877" s="1715"/>
      <c r="AP877" s="911"/>
      <c r="AQ877" s="911"/>
      <c r="AR877" s="911"/>
      <c r="AS877" s="911"/>
      <c r="AT877" s="911"/>
      <c r="AU877" s="915"/>
      <c r="AV877" s="915"/>
      <c r="AW877" s="915"/>
    </row>
    <row r="878">
      <c r="A878" s="1709"/>
      <c r="B878" s="915"/>
      <c r="C878" s="915"/>
      <c r="D878" s="915"/>
      <c r="E878" s="911"/>
      <c r="F878" s="911"/>
      <c r="G878" s="666"/>
      <c r="H878" s="911"/>
      <c r="I878" s="911"/>
      <c r="J878" s="915"/>
      <c r="K878" s="911"/>
      <c r="L878" s="915"/>
      <c r="M878" s="911"/>
      <c r="N878" s="915"/>
      <c r="O878" s="915"/>
      <c r="P878" s="915"/>
      <c r="Q878" s="915"/>
      <c r="R878" s="915"/>
      <c r="S878" s="915"/>
      <c r="T878" s="915"/>
      <c r="U878" s="915"/>
      <c r="V878" s="915"/>
      <c r="W878" s="915"/>
      <c r="X878" s="915"/>
      <c r="Y878" s="911"/>
      <c r="Z878" s="911"/>
      <c r="AA878" s="915"/>
      <c r="AB878" s="915"/>
      <c r="AC878" s="915"/>
      <c r="AD878" s="915"/>
      <c r="AE878" s="174"/>
      <c r="AF878" s="911"/>
      <c r="AG878" s="911"/>
      <c r="AH878" s="911"/>
      <c r="AI878" s="911"/>
      <c r="AJ878" s="911"/>
      <c r="AK878" s="915"/>
      <c r="AL878" s="915"/>
      <c r="AM878" s="915"/>
      <c r="AN878" s="917"/>
      <c r="AO878" s="1715"/>
      <c r="AP878" s="911"/>
      <c r="AQ878" s="911"/>
      <c r="AR878" s="911"/>
      <c r="AS878" s="911"/>
      <c r="AT878" s="911"/>
      <c r="AU878" s="915"/>
      <c r="AV878" s="915"/>
      <c r="AW878" s="915"/>
    </row>
    <row r="879">
      <c r="A879" s="1709"/>
      <c r="B879" s="915"/>
      <c r="C879" s="915"/>
      <c r="D879" s="915"/>
      <c r="E879" s="911"/>
      <c r="F879" s="911"/>
      <c r="G879" s="666"/>
      <c r="H879" s="911"/>
      <c r="I879" s="911"/>
      <c r="J879" s="915"/>
      <c r="K879" s="911"/>
      <c r="L879" s="915"/>
      <c r="M879" s="911"/>
      <c r="N879" s="915"/>
      <c r="O879" s="915"/>
      <c r="P879" s="915"/>
      <c r="Q879" s="915"/>
      <c r="R879" s="915"/>
      <c r="S879" s="915"/>
      <c r="T879" s="915"/>
      <c r="U879" s="915"/>
      <c r="V879" s="915"/>
      <c r="W879" s="915"/>
      <c r="X879" s="915"/>
      <c r="Y879" s="911"/>
      <c r="Z879" s="911"/>
      <c r="AA879" s="915"/>
      <c r="AB879" s="915"/>
      <c r="AC879" s="915"/>
      <c r="AD879" s="915"/>
      <c r="AE879" s="174"/>
      <c r="AF879" s="911"/>
      <c r="AG879" s="911"/>
      <c r="AH879" s="911"/>
      <c r="AI879" s="911"/>
      <c r="AJ879" s="911"/>
      <c r="AK879" s="1692"/>
      <c r="AL879" s="1692"/>
      <c r="AM879" s="1692"/>
      <c r="AN879" s="917"/>
      <c r="AO879" s="1715"/>
      <c r="AP879" s="911"/>
      <c r="AQ879" s="911"/>
      <c r="AR879" s="911"/>
      <c r="AS879" s="911"/>
      <c r="AT879" s="911"/>
      <c r="AU879" s="915"/>
      <c r="AV879" s="915"/>
      <c r="AW879" s="915"/>
    </row>
    <row r="880">
      <c r="A880" s="1709"/>
      <c r="B880" s="915"/>
      <c r="C880" s="915"/>
      <c r="D880" s="915"/>
      <c r="E880" s="911"/>
      <c r="F880" s="911"/>
      <c r="G880" s="666"/>
      <c r="H880" s="911"/>
      <c r="I880" s="911"/>
      <c r="J880" s="915"/>
      <c r="K880" s="911"/>
      <c r="L880" s="915"/>
      <c r="M880" s="911"/>
      <c r="N880" s="915"/>
      <c r="O880" s="915"/>
      <c r="P880" s="915"/>
      <c r="Q880" s="915"/>
      <c r="R880" s="915"/>
      <c r="S880" s="915"/>
      <c r="T880" s="915"/>
      <c r="U880" s="915"/>
      <c r="V880" s="915"/>
      <c r="W880" s="915"/>
      <c r="X880" s="915"/>
      <c r="Y880" s="911"/>
      <c r="Z880" s="911"/>
      <c r="AA880" s="915"/>
      <c r="AB880" s="915"/>
      <c r="AC880" s="915"/>
      <c r="AD880" s="915"/>
      <c r="AE880" s="174"/>
      <c r="AF880" s="911"/>
      <c r="AG880" s="911"/>
      <c r="AH880" s="911"/>
      <c r="AI880" s="911"/>
      <c r="AJ880" s="911"/>
      <c r="AK880" s="1692"/>
      <c r="AL880" s="1710" t="s">
        <v>13987</v>
      </c>
      <c r="AO880" s="1715"/>
      <c r="AP880" s="911"/>
      <c r="AQ880" s="911"/>
      <c r="AR880" s="911"/>
      <c r="AS880" s="911"/>
      <c r="AT880" s="911"/>
      <c r="AU880" s="915"/>
      <c r="AV880" s="915"/>
      <c r="AW880" s="915"/>
    </row>
    <row r="881">
      <c r="A881" s="1709"/>
      <c r="B881" s="915"/>
      <c r="C881" s="915"/>
      <c r="D881" s="915"/>
      <c r="E881" s="911"/>
      <c r="F881" s="911"/>
      <c r="G881" s="666"/>
      <c r="H881" s="911"/>
      <c r="I881" s="911"/>
      <c r="J881" s="915"/>
      <c r="K881" s="911"/>
      <c r="L881" s="915"/>
      <c r="M881" s="911"/>
      <c r="N881" s="915"/>
      <c r="O881" s="915"/>
      <c r="P881" s="915"/>
      <c r="Q881" s="915"/>
      <c r="R881" s="915"/>
      <c r="S881" s="915"/>
      <c r="T881" s="915"/>
      <c r="U881" s="915"/>
      <c r="V881" s="915"/>
      <c r="W881" s="915"/>
      <c r="X881" s="915"/>
      <c r="Y881" s="911"/>
      <c r="Z881" s="911"/>
      <c r="AA881" s="915"/>
      <c r="AB881" s="915"/>
      <c r="AC881" s="915"/>
      <c r="AD881" s="915"/>
      <c r="AE881" s="174"/>
      <c r="AF881" s="911"/>
      <c r="AG881" s="911"/>
      <c r="AH881" s="911"/>
      <c r="AI881" s="911"/>
      <c r="AJ881" s="911"/>
      <c r="AK881" s="1692"/>
      <c r="AL881" s="1711" t="s">
        <v>1582</v>
      </c>
      <c r="AM881" s="1711" t="s">
        <v>13988</v>
      </c>
      <c r="AN881" s="1712" t="s">
        <v>1584</v>
      </c>
      <c r="AO881" s="1715"/>
      <c r="AP881" s="911"/>
      <c r="AQ881" s="911"/>
      <c r="AR881" s="911"/>
      <c r="AS881" s="911"/>
      <c r="AT881" s="911"/>
      <c r="AU881" s="915"/>
      <c r="AV881" s="915"/>
      <c r="AW881" s="915"/>
    </row>
    <row r="882">
      <c r="A882" s="1709"/>
      <c r="B882" s="915"/>
      <c r="C882" s="915"/>
      <c r="D882" s="915"/>
      <c r="E882" s="911"/>
      <c r="F882" s="911"/>
      <c r="G882" s="666"/>
      <c r="H882" s="911"/>
      <c r="I882" s="911"/>
      <c r="J882" s="915"/>
      <c r="K882" s="911"/>
      <c r="L882" s="915"/>
      <c r="M882" s="911"/>
      <c r="N882" s="915"/>
      <c r="O882" s="915"/>
      <c r="P882" s="915"/>
      <c r="Q882" s="915"/>
      <c r="R882" s="915"/>
      <c r="S882" s="915"/>
      <c r="T882" s="915"/>
      <c r="U882" s="915"/>
      <c r="V882" s="915"/>
      <c r="W882" s="915"/>
      <c r="X882" s="915"/>
      <c r="Y882" s="911"/>
      <c r="Z882" s="911"/>
      <c r="AA882" s="915"/>
      <c r="AB882" s="915"/>
      <c r="AC882" s="915"/>
      <c r="AD882" s="915"/>
      <c r="AE882" s="174"/>
      <c r="AF882" s="911"/>
      <c r="AG882" s="911"/>
      <c r="AH882" s="911"/>
      <c r="AI882" s="911"/>
      <c r="AJ882" s="911"/>
      <c r="AK882" s="1692"/>
      <c r="AL882" s="1692" t="b">
        <v>0</v>
      </c>
      <c r="AM882" s="1692" t="b">
        <v>0</v>
      </c>
      <c r="AN882" s="917"/>
      <c r="AO882" s="1715"/>
      <c r="AP882" s="911"/>
      <c r="AQ882" s="911"/>
      <c r="AR882" s="911"/>
      <c r="AS882" s="911"/>
      <c r="AT882" s="911"/>
      <c r="AU882" s="915"/>
      <c r="AV882" s="915"/>
      <c r="AW882" s="915"/>
    </row>
    <row r="883">
      <c r="A883" s="1709"/>
      <c r="B883" s="915"/>
      <c r="C883" s="915"/>
      <c r="D883" s="915"/>
      <c r="E883" s="911"/>
      <c r="F883" s="911"/>
      <c r="G883" s="666"/>
      <c r="H883" s="911"/>
      <c r="I883" s="911"/>
      <c r="J883" s="915"/>
      <c r="K883" s="911"/>
      <c r="L883" s="915"/>
      <c r="M883" s="911"/>
      <c r="N883" s="915"/>
      <c r="O883" s="915"/>
      <c r="P883" s="915"/>
      <c r="Q883" s="915"/>
      <c r="R883" s="915"/>
      <c r="S883" s="915"/>
      <c r="T883" s="915"/>
      <c r="U883" s="915"/>
      <c r="V883" s="915"/>
      <c r="W883" s="915"/>
      <c r="X883" s="915"/>
      <c r="Y883" s="911"/>
      <c r="Z883" s="911"/>
      <c r="AA883" s="915"/>
      <c r="AB883" s="915"/>
      <c r="AC883" s="915"/>
      <c r="AD883" s="915"/>
      <c r="AE883" s="174"/>
      <c r="AF883" s="911"/>
      <c r="AG883" s="911"/>
      <c r="AH883" s="911"/>
      <c r="AI883" s="911"/>
      <c r="AJ883" s="911"/>
      <c r="AK883" s="1692"/>
      <c r="AL883" s="1692" t="b">
        <v>0</v>
      </c>
      <c r="AM883" s="1692" t="b">
        <v>0</v>
      </c>
      <c r="AN883" s="917"/>
      <c r="AO883" s="1715"/>
      <c r="AP883" s="911"/>
      <c r="AQ883" s="911"/>
      <c r="AR883" s="911"/>
      <c r="AS883" s="911"/>
      <c r="AT883" s="911"/>
      <c r="AU883" s="915"/>
      <c r="AV883" s="915"/>
      <c r="AW883" s="915"/>
    </row>
    <row r="884">
      <c r="A884" s="1709"/>
      <c r="B884" s="915"/>
      <c r="C884" s="915"/>
      <c r="D884" s="915"/>
      <c r="E884" s="911"/>
      <c r="F884" s="911"/>
      <c r="G884" s="666"/>
      <c r="H884" s="911"/>
      <c r="I884" s="911"/>
      <c r="J884" s="915"/>
      <c r="K884" s="911"/>
      <c r="L884" s="915"/>
      <c r="M884" s="911"/>
      <c r="N884" s="915"/>
      <c r="O884" s="915"/>
      <c r="P884" s="915"/>
      <c r="Q884" s="915"/>
      <c r="R884" s="915"/>
      <c r="S884" s="915"/>
      <c r="T884" s="915"/>
      <c r="U884" s="915"/>
      <c r="V884" s="915"/>
      <c r="W884" s="915"/>
      <c r="X884" s="915"/>
      <c r="Y884" s="911"/>
      <c r="Z884" s="911"/>
      <c r="AA884" s="915"/>
      <c r="AB884" s="915"/>
      <c r="AC884" s="915"/>
      <c r="AD884" s="915"/>
      <c r="AE884" s="174"/>
      <c r="AF884" s="911"/>
      <c r="AG884" s="911"/>
      <c r="AH884" s="911"/>
      <c r="AI884" s="911"/>
      <c r="AJ884" s="911"/>
      <c r="AK884" s="1692"/>
      <c r="AL884" s="1692" t="b">
        <v>0</v>
      </c>
      <c r="AM884" s="1692" t="b">
        <v>0</v>
      </c>
      <c r="AN884" s="917"/>
      <c r="AO884" s="1715"/>
      <c r="AP884" s="911"/>
      <c r="AQ884" s="911"/>
      <c r="AR884" s="911"/>
      <c r="AS884" s="911"/>
      <c r="AT884" s="911"/>
      <c r="AU884" s="915"/>
      <c r="AV884" s="915"/>
      <c r="AW884" s="915"/>
    </row>
    <row r="885">
      <c r="A885" s="1709"/>
      <c r="B885" s="915"/>
      <c r="C885" s="915"/>
      <c r="D885" s="915"/>
      <c r="E885" s="911"/>
      <c r="F885" s="911"/>
      <c r="G885" s="666"/>
      <c r="H885" s="911"/>
      <c r="I885" s="911"/>
      <c r="J885" s="915"/>
      <c r="K885" s="911"/>
      <c r="L885" s="915"/>
      <c r="M885" s="911"/>
      <c r="N885" s="915"/>
      <c r="O885" s="915"/>
      <c r="P885" s="915"/>
      <c r="Q885" s="915"/>
      <c r="R885" s="915"/>
      <c r="S885" s="915"/>
      <c r="T885" s="915"/>
      <c r="U885" s="915"/>
      <c r="V885" s="915"/>
      <c r="W885" s="915"/>
      <c r="X885" s="915"/>
      <c r="Y885" s="911"/>
      <c r="Z885" s="911"/>
      <c r="AA885" s="915"/>
      <c r="AB885" s="915"/>
      <c r="AC885" s="915"/>
      <c r="AD885" s="915"/>
      <c r="AE885" s="174"/>
      <c r="AF885" s="911"/>
      <c r="AG885" s="911"/>
      <c r="AH885" s="911"/>
      <c r="AI885" s="911"/>
      <c r="AJ885" s="911"/>
      <c r="AK885" s="1692"/>
      <c r="AL885" s="1692" t="b">
        <v>0</v>
      </c>
      <c r="AM885" s="1692" t="b">
        <v>0</v>
      </c>
      <c r="AN885" s="917"/>
      <c r="AO885" s="1715"/>
      <c r="AP885" s="911"/>
      <c r="AQ885" s="911"/>
      <c r="AR885" s="911"/>
      <c r="AS885" s="911"/>
      <c r="AT885" s="911"/>
      <c r="AU885" s="915"/>
      <c r="AV885" s="915"/>
      <c r="AW885" s="915"/>
    </row>
    <row r="886">
      <c r="A886" s="1709"/>
      <c r="B886" s="915"/>
      <c r="C886" s="915"/>
      <c r="D886" s="915"/>
      <c r="E886" s="911"/>
      <c r="F886" s="911"/>
      <c r="G886" s="666"/>
      <c r="H886" s="911"/>
      <c r="I886" s="911"/>
      <c r="J886" s="915"/>
      <c r="K886" s="911"/>
      <c r="L886" s="915"/>
      <c r="M886" s="911"/>
      <c r="N886" s="915"/>
      <c r="O886" s="915"/>
      <c r="P886" s="915"/>
      <c r="Q886" s="915"/>
      <c r="R886" s="915"/>
      <c r="S886" s="915"/>
      <c r="T886" s="915"/>
      <c r="U886" s="915"/>
      <c r="V886" s="915"/>
      <c r="W886" s="915"/>
      <c r="X886" s="915"/>
      <c r="Y886" s="911"/>
      <c r="Z886" s="911"/>
      <c r="AA886" s="915"/>
      <c r="AB886" s="915"/>
      <c r="AC886" s="915"/>
      <c r="AD886" s="915"/>
      <c r="AE886" s="174"/>
      <c r="AF886" s="911"/>
      <c r="AG886" s="911"/>
      <c r="AH886" s="911"/>
      <c r="AI886" s="911"/>
      <c r="AJ886" s="911"/>
      <c r="AK886" s="1692"/>
      <c r="AL886" s="1692" t="b">
        <v>0</v>
      </c>
      <c r="AM886" s="1692" t="b">
        <v>0</v>
      </c>
      <c r="AN886" s="917"/>
      <c r="AO886" s="1715"/>
      <c r="AP886" s="911"/>
      <c r="AQ886" s="911"/>
      <c r="AR886" s="911"/>
      <c r="AS886" s="911"/>
      <c r="AT886" s="911"/>
      <c r="AU886" s="915"/>
      <c r="AV886" s="915"/>
      <c r="AW886" s="915"/>
    </row>
    <row r="887">
      <c r="A887" s="1709"/>
      <c r="B887" s="915"/>
      <c r="C887" s="915"/>
      <c r="D887" s="915"/>
      <c r="E887" s="911"/>
      <c r="F887" s="911"/>
      <c r="G887" s="666"/>
      <c r="H887" s="911"/>
      <c r="I887" s="911"/>
      <c r="J887" s="915"/>
      <c r="K887" s="911"/>
      <c r="L887" s="915"/>
      <c r="M887" s="911"/>
      <c r="N887" s="915"/>
      <c r="O887" s="915"/>
      <c r="P887" s="915"/>
      <c r="Q887" s="915"/>
      <c r="R887" s="915"/>
      <c r="S887" s="915"/>
      <c r="T887" s="915"/>
      <c r="U887" s="915"/>
      <c r="V887" s="915"/>
      <c r="W887" s="915"/>
      <c r="X887" s="915"/>
      <c r="Y887" s="911"/>
      <c r="Z887" s="911"/>
      <c r="AA887" s="915"/>
      <c r="AB887" s="915"/>
      <c r="AC887" s="915"/>
      <c r="AD887" s="915"/>
      <c r="AE887" s="174"/>
      <c r="AF887" s="911"/>
      <c r="AG887" s="911"/>
      <c r="AH887" s="911"/>
      <c r="AI887" s="911"/>
      <c r="AJ887" s="911"/>
      <c r="AK887" s="915"/>
      <c r="AL887" s="915" t="b">
        <v>1</v>
      </c>
      <c r="AM887" s="915" t="b">
        <v>0</v>
      </c>
      <c r="AN887" s="917"/>
      <c r="AO887" s="1715"/>
      <c r="AP887" s="911"/>
      <c r="AQ887" s="911"/>
      <c r="AR887" s="911"/>
      <c r="AS887" s="911"/>
      <c r="AT887" s="911"/>
      <c r="AU887" s="915"/>
      <c r="AV887" s="915"/>
      <c r="AW887" s="915"/>
    </row>
    <row r="888">
      <c r="A888" s="1709"/>
      <c r="B888" s="915"/>
      <c r="C888" s="915"/>
      <c r="D888" s="915"/>
      <c r="E888" s="911"/>
      <c r="F888" s="911"/>
      <c r="G888" s="666"/>
      <c r="H888" s="911"/>
      <c r="I888" s="911"/>
      <c r="J888" s="915"/>
      <c r="K888" s="911"/>
      <c r="L888" s="915"/>
      <c r="M888" s="911"/>
      <c r="N888" s="915"/>
      <c r="O888" s="915"/>
      <c r="P888" s="915"/>
      <c r="Q888" s="915"/>
      <c r="R888" s="915"/>
      <c r="S888" s="915"/>
      <c r="T888" s="915"/>
      <c r="U888" s="915"/>
      <c r="V888" s="915"/>
      <c r="W888" s="915"/>
      <c r="X888" s="915"/>
      <c r="Y888" s="911"/>
      <c r="Z888" s="911"/>
      <c r="AA888" s="915"/>
      <c r="AB888" s="915"/>
      <c r="AC888" s="915"/>
      <c r="AD888" s="915"/>
      <c r="AE888" s="174"/>
      <c r="AF888" s="911"/>
      <c r="AG888" s="911"/>
      <c r="AH888" s="911"/>
      <c r="AI888" s="911"/>
      <c r="AJ888" s="911"/>
      <c r="AK888" s="915"/>
      <c r="AL888" s="915" t="b">
        <v>0</v>
      </c>
      <c r="AM888" s="915" t="b">
        <v>0</v>
      </c>
      <c r="AN888" s="917"/>
      <c r="AO888" s="1715"/>
      <c r="AP888" s="911"/>
      <c r="AQ888" s="911"/>
      <c r="AR888" s="911"/>
      <c r="AS888" s="911"/>
      <c r="AT888" s="911"/>
      <c r="AU888" s="915"/>
      <c r="AV888" s="915"/>
      <c r="AW888" s="915"/>
    </row>
    <row r="889">
      <c r="A889" s="1709"/>
      <c r="B889" s="915"/>
      <c r="C889" s="915"/>
      <c r="D889" s="915"/>
      <c r="E889" s="911"/>
      <c r="F889" s="911"/>
      <c r="G889" s="666"/>
      <c r="H889" s="911"/>
      <c r="I889" s="911"/>
      <c r="J889" s="915"/>
      <c r="K889" s="911"/>
      <c r="L889" s="915"/>
      <c r="M889" s="911"/>
      <c r="N889" s="915"/>
      <c r="O889" s="915"/>
      <c r="P889" s="915"/>
      <c r="Q889" s="915"/>
      <c r="R889" s="915"/>
      <c r="S889" s="915"/>
      <c r="T889" s="915"/>
      <c r="U889" s="915"/>
      <c r="V889" s="915"/>
      <c r="W889" s="915"/>
      <c r="X889" s="915"/>
      <c r="Y889" s="911"/>
      <c r="Z889" s="911"/>
      <c r="AA889" s="915"/>
      <c r="AB889" s="915"/>
      <c r="AC889" s="915"/>
      <c r="AD889" s="915"/>
      <c r="AE889" s="174"/>
      <c r="AF889" s="911"/>
      <c r="AG889" s="911"/>
      <c r="AH889" s="911"/>
      <c r="AI889" s="911"/>
      <c r="AJ889" s="911"/>
      <c r="AK889" s="915"/>
      <c r="AL889" s="915" t="b">
        <v>0</v>
      </c>
      <c r="AM889" s="915" t="b">
        <v>0</v>
      </c>
      <c r="AN889" s="917"/>
      <c r="AO889" s="1715"/>
      <c r="AP889" s="911"/>
      <c r="AQ889" s="911"/>
      <c r="AR889" s="911"/>
      <c r="AS889" s="911"/>
      <c r="AT889" s="911"/>
      <c r="AU889" s="915"/>
      <c r="AV889" s="915"/>
      <c r="AW889" s="915"/>
    </row>
    <row r="890">
      <c r="A890" s="1709"/>
      <c r="B890" s="915"/>
      <c r="C890" s="915"/>
      <c r="D890" s="915"/>
      <c r="E890" s="911"/>
      <c r="F890" s="911"/>
      <c r="G890" s="666"/>
      <c r="H890" s="911"/>
      <c r="I890" s="911"/>
      <c r="J890" s="915"/>
      <c r="K890" s="911"/>
      <c r="L890" s="915"/>
      <c r="M890" s="911"/>
      <c r="N890" s="915"/>
      <c r="O890" s="915"/>
      <c r="P890" s="915"/>
      <c r="Q890" s="915"/>
      <c r="R890" s="915"/>
      <c r="S890" s="915"/>
      <c r="T890" s="915"/>
      <c r="U890" s="915"/>
      <c r="V890" s="915"/>
      <c r="W890" s="915"/>
      <c r="X890" s="915"/>
      <c r="Y890" s="911"/>
      <c r="Z890" s="911"/>
      <c r="AA890" s="915"/>
      <c r="AB890" s="915"/>
      <c r="AC890" s="915"/>
      <c r="AD890" s="915"/>
      <c r="AE890" s="174"/>
      <c r="AF890" s="911"/>
      <c r="AG890" s="911"/>
      <c r="AH890" s="911"/>
      <c r="AI890" s="911"/>
      <c r="AJ890" s="911"/>
      <c r="AK890" s="915"/>
      <c r="AL890" s="915" t="b">
        <v>0</v>
      </c>
      <c r="AM890" s="915" t="b">
        <v>0</v>
      </c>
      <c r="AN890" s="917"/>
      <c r="AO890" s="1715"/>
      <c r="AP890" s="911"/>
      <c r="AQ890" s="911"/>
      <c r="AR890" s="911"/>
      <c r="AS890" s="911"/>
      <c r="AT890" s="911"/>
      <c r="AU890" s="915"/>
      <c r="AV890" s="915"/>
      <c r="AW890" s="915"/>
    </row>
    <row r="891">
      <c r="A891" s="1709"/>
      <c r="B891" s="915"/>
      <c r="C891" s="915"/>
      <c r="D891" s="915"/>
      <c r="E891" s="911"/>
      <c r="F891" s="911"/>
      <c r="G891" s="666"/>
      <c r="H891" s="911"/>
      <c r="I891" s="911"/>
      <c r="J891" s="915"/>
      <c r="K891" s="911"/>
      <c r="L891" s="915"/>
      <c r="M891" s="911"/>
      <c r="N891" s="915"/>
      <c r="O891" s="915"/>
      <c r="P891" s="915"/>
      <c r="Q891" s="915"/>
      <c r="R891" s="915"/>
      <c r="S891" s="915"/>
      <c r="T891" s="915"/>
      <c r="U891" s="915"/>
      <c r="V891" s="915"/>
      <c r="W891" s="915"/>
      <c r="X891" s="915"/>
      <c r="Y891" s="911"/>
      <c r="Z891" s="911"/>
      <c r="AA891" s="915"/>
      <c r="AB891" s="915"/>
      <c r="AC891" s="915"/>
      <c r="AD891" s="915"/>
      <c r="AE891" s="174"/>
      <c r="AF891" s="911"/>
      <c r="AG891" s="911"/>
      <c r="AH891" s="911"/>
      <c r="AI891" s="911"/>
      <c r="AJ891" s="911"/>
      <c r="AK891" s="1692"/>
      <c r="AL891" s="1692" t="b">
        <v>0</v>
      </c>
      <c r="AM891" s="1692" t="b">
        <v>0</v>
      </c>
      <c r="AN891" s="917"/>
      <c r="AO891" s="1715"/>
      <c r="AP891" s="911"/>
      <c r="AQ891" s="911"/>
      <c r="AR891" s="911"/>
      <c r="AS891" s="911"/>
      <c r="AT891" s="911"/>
      <c r="AU891" s="915"/>
      <c r="AV891" s="915"/>
      <c r="AW891" s="915"/>
    </row>
    <row r="892">
      <c r="A892" s="1709"/>
      <c r="B892" s="915"/>
      <c r="C892" s="915"/>
      <c r="D892" s="915"/>
      <c r="E892" s="911"/>
      <c r="F892" s="911"/>
      <c r="G892" s="666"/>
      <c r="H892" s="911"/>
      <c r="I892" s="911"/>
      <c r="J892" s="915"/>
      <c r="K892" s="911"/>
      <c r="L892" s="915"/>
      <c r="M892" s="911"/>
      <c r="N892" s="915"/>
      <c r="O892" s="915"/>
      <c r="P892" s="915"/>
      <c r="Q892" s="915"/>
      <c r="R892" s="915"/>
      <c r="S892" s="915"/>
      <c r="T892" s="915"/>
      <c r="U892" s="915"/>
      <c r="V892" s="915"/>
      <c r="W892" s="915"/>
      <c r="X892" s="915"/>
      <c r="Y892" s="911"/>
      <c r="Z892" s="911"/>
      <c r="AA892" s="915"/>
      <c r="AB892" s="915"/>
      <c r="AC892" s="915"/>
      <c r="AD892" s="915"/>
      <c r="AE892" s="174"/>
      <c r="AF892" s="911"/>
      <c r="AG892" s="911"/>
      <c r="AH892" s="911"/>
      <c r="AI892" s="911"/>
      <c r="AJ892" s="911"/>
      <c r="AK892" s="1692"/>
      <c r="AL892" s="1692" t="b">
        <v>0</v>
      </c>
      <c r="AM892" s="1692" t="b">
        <v>0</v>
      </c>
      <c r="AN892" s="917"/>
      <c r="AO892" s="1715"/>
      <c r="AP892" s="911"/>
      <c r="AQ892" s="911"/>
      <c r="AR892" s="911"/>
      <c r="AS892" s="911"/>
      <c r="AT892" s="911"/>
      <c r="AU892" s="915"/>
      <c r="AV892" s="915"/>
      <c r="AW892" s="915"/>
    </row>
    <row r="893">
      <c r="A893" s="1709"/>
      <c r="B893" s="915"/>
      <c r="C893" s="915"/>
      <c r="D893" s="915"/>
      <c r="E893" s="911"/>
      <c r="F893" s="911"/>
      <c r="G893" s="666"/>
      <c r="H893" s="911"/>
      <c r="I893" s="911"/>
      <c r="J893" s="915"/>
      <c r="K893" s="911"/>
      <c r="L893" s="915"/>
      <c r="M893" s="911"/>
      <c r="N893" s="915"/>
      <c r="O893" s="915"/>
      <c r="P893" s="915"/>
      <c r="Q893" s="915"/>
      <c r="R893" s="915"/>
      <c r="S893" s="915"/>
      <c r="T893" s="915"/>
      <c r="U893" s="915"/>
      <c r="V893" s="915"/>
      <c r="W893" s="915"/>
      <c r="X893" s="915"/>
      <c r="Y893" s="911"/>
      <c r="Z893" s="911"/>
      <c r="AA893" s="915"/>
      <c r="AB893" s="915"/>
      <c r="AC893" s="915"/>
      <c r="AD893" s="915"/>
      <c r="AE893" s="174"/>
      <c r="AF893" s="911"/>
      <c r="AG893" s="911"/>
      <c r="AH893" s="911"/>
      <c r="AI893" s="911"/>
      <c r="AJ893" s="911"/>
      <c r="AK893" s="1692"/>
      <c r="AL893" s="1692" t="b">
        <v>0</v>
      </c>
      <c r="AM893" s="1692" t="b">
        <v>0</v>
      </c>
      <c r="AN893" s="917"/>
      <c r="AO893" s="1715"/>
      <c r="AP893" s="911"/>
      <c r="AQ893" s="911"/>
      <c r="AR893" s="911"/>
      <c r="AS893" s="911"/>
      <c r="AT893" s="911"/>
      <c r="AU893" s="915"/>
      <c r="AV893" s="915"/>
      <c r="AW893" s="915"/>
    </row>
    <row r="894">
      <c r="A894" s="1709"/>
      <c r="B894" s="915"/>
      <c r="C894" s="915"/>
      <c r="D894" s="915"/>
      <c r="E894" s="911"/>
      <c r="F894" s="911"/>
      <c r="G894" s="666"/>
      <c r="H894" s="911"/>
      <c r="I894" s="911"/>
      <c r="J894" s="915"/>
      <c r="K894" s="911"/>
      <c r="L894" s="915"/>
      <c r="M894" s="911"/>
      <c r="N894" s="915"/>
      <c r="O894" s="915"/>
      <c r="P894" s="915"/>
      <c r="Q894" s="915"/>
      <c r="R894" s="915"/>
      <c r="S894" s="915"/>
      <c r="T894" s="915"/>
      <c r="U894" s="915"/>
      <c r="V894" s="915"/>
      <c r="W894" s="915"/>
      <c r="X894" s="915"/>
      <c r="Y894" s="911"/>
      <c r="Z894" s="911"/>
      <c r="AA894" s="915"/>
      <c r="AB894" s="915"/>
      <c r="AC894" s="915"/>
      <c r="AD894" s="915"/>
      <c r="AE894" s="174"/>
      <c r="AF894" s="911"/>
      <c r="AG894" s="911"/>
      <c r="AH894" s="911"/>
      <c r="AI894" s="911"/>
      <c r="AJ894" s="911"/>
      <c r="AK894" s="1692"/>
      <c r="AL894" s="1692" t="b">
        <v>0</v>
      </c>
      <c r="AM894" s="1692" t="b">
        <v>0</v>
      </c>
      <c r="AN894" s="917"/>
      <c r="AO894" s="1715"/>
      <c r="AP894" s="911"/>
      <c r="AQ894" s="911"/>
      <c r="AR894" s="911"/>
      <c r="AS894" s="911"/>
      <c r="AT894" s="911"/>
      <c r="AU894" s="915"/>
      <c r="AV894" s="915"/>
      <c r="AW894" s="915"/>
    </row>
    <row r="895">
      <c r="A895" s="1709"/>
      <c r="B895" s="915"/>
      <c r="C895" s="915"/>
      <c r="D895" s="915"/>
      <c r="E895" s="911"/>
      <c r="F895" s="911"/>
      <c r="G895" s="666"/>
      <c r="H895" s="911"/>
      <c r="I895" s="911"/>
      <c r="J895" s="915"/>
      <c r="K895" s="911"/>
      <c r="L895" s="915"/>
      <c r="M895" s="911"/>
      <c r="N895" s="915"/>
      <c r="O895" s="915"/>
      <c r="P895" s="915"/>
      <c r="Q895" s="915"/>
      <c r="R895" s="915"/>
      <c r="S895" s="915"/>
      <c r="T895" s="915"/>
      <c r="U895" s="915"/>
      <c r="V895" s="915"/>
      <c r="W895" s="915"/>
      <c r="X895" s="915"/>
      <c r="Y895" s="911"/>
      <c r="Z895" s="911"/>
      <c r="AA895" s="915"/>
      <c r="AB895" s="915"/>
      <c r="AC895" s="915"/>
      <c r="AD895" s="915"/>
      <c r="AE895" s="174"/>
      <c r="AF895" s="911"/>
      <c r="AG895" s="911"/>
      <c r="AH895" s="911"/>
      <c r="AI895" s="911"/>
      <c r="AJ895" s="911"/>
      <c r="AK895" s="1692"/>
      <c r="AL895" s="1692" t="b">
        <v>0</v>
      </c>
      <c r="AM895" s="1692" t="b">
        <v>0</v>
      </c>
      <c r="AN895" s="917"/>
      <c r="AO895" s="1715"/>
      <c r="AP895" s="911"/>
      <c r="AQ895" s="911"/>
      <c r="AR895" s="911"/>
      <c r="AS895" s="911"/>
      <c r="AT895" s="911"/>
      <c r="AU895" s="915"/>
      <c r="AV895" s="915"/>
      <c r="AW895" s="915"/>
    </row>
    <row r="896">
      <c r="A896" s="1709"/>
      <c r="B896" s="915"/>
      <c r="C896" s="915"/>
      <c r="D896" s="915"/>
      <c r="E896" s="911"/>
      <c r="F896" s="911"/>
      <c r="G896" s="666"/>
      <c r="H896" s="911"/>
      <c r="I896" s="911"/>
      <c r="J896" s="915"/>
      <c r="K896" s="911"/>
      <c r="L896" s="915"/>
      <c r="M896" s="911"/>
      <c r="N896" s="915"/>
      <c r="O896" s="915"/>
      <c r="P896" s="915"/>
      <c r="Q896" s="915"/>
      <c r="R896" s="915"/>
      <c r="S896" s="915"/>
      <c r="T896" s="915"/>
      <c r="U896" s="915"/>
      <c r="V896" s="915"/>
      <c r="W896" s="915"/>
      <c r="X896" s="915"/>
      <c r="Y896" s="911"/>
      <c r="Z896" s="911"/>
      <c r="AA896" s="915"/>
      <c r="AB896" s="915"/>
      <c r="AC896" s="915"/>
      <c r="AD896" s="915"/>
      <c r="AE896" s="174"/>
      <c r="AF896" s="911"/>
      <c r="AG896" s="911"/>
      <c r="AH896" s="911"/>
      <c r="AI896" s="911"/>
      <c r="AJ896" s="911"/>
      <c r="AK896" s="1692"/>
      <c r="AL896" s="1692" t="b">
        <v>0</v>
      </c>
      <c r="AM896" s="1692" t="b">
        <v>0</v>
      </c>
      <c r="AN896" s="917"/>
      <c r="AO896" s="1715"/>
      <c r="AP896" s="911"/>
      <c r="AQ896" s="911"/>
      <c r="AR896" s="911"/>
      <c r="AS896" s="911"/>
      <c r="AT896" s="911"/>
      <c r="AU896" s="915"/>
      <c r="AV896" s="915"/>
      <c r="AW896" s="915"/>
    </row>
    <row r="897">
      <c r="A897" s="1709"/>
      <c r="B897" s="915"/>
      <c r="C897" s="915"/>
      <c r="D897" s="915"/>
      <c r="E897" s="911"/>
      <c r="F897" s="911"/>
      <c r="G897" s="666"/>
      <c r="H897" s="911"/>
      <c r="I897" s="911"/>
      <c r="J897" s="915"/>
      <c r="K897" s="911"/>
      <c r="L897" s="915"/>
      <c r="M897" s="911"/>
      <c r="N897" s="915"/>
      <c r="O897" s="915"/>
      <c r="P897" s="915"/>
      <c r="Q897" s="915"/>
      <c r="R897" s="915"/>
      <c r="S897" s="915"/>
      <c r="T897" s="915"/>
      <c r="U897" s="915"/>
      <c r="V897" s="915"/>
      <c r="W897" s="915"/>
      <c r="X897" s="915"/>
      <c r="Y897" s="911"/>
      <c r="Z897" s="911"/>
      <c r="AA897" s="915"/>
      <c r="AB897" s="915"/>
      <c r="AC897" s="915"/>
      <c r="AD897" s="915"/>
      <c r="AE897" s="174"/>
      <c r="AF897" s="911"/>
      <c r="AG897" s="911"/>
      <c r="AH897" s="911"/>
      <c r="AI897" s="911"/>
      <c r="AJ897" s="911"/>
      <c r="AK897" s="1692"/>
      <c r="AL897" s="1692" t="b">
        <v>0</v>
      </c>
      <c r="AM897" s="1692" t="b">
        <v>0</v>
      </c>
      <c r="AN897" s="917"/>
      <c r="AO897" s="1715"/>
      <c r="AP897" s="911"/>
      <c r="AQ897" s="911"/>
      <c r="AR897" s="911"/>
      <c r="AS897" s="911"/>
      <c r="AT897" s="911"/>
      <c r="AU897" s="915"/>
      <c r="AV897" s="915"/>
      <c r="AW897" s="915"/>
    </row>
    <row r="898">
      <c r="A898" s="1709"/>
      <c r="B898" s="915"/>
      <c r="C898" s="915"/>
      <c r="D898" s="915"/>
      <c r="E898" s="911"/>
      <c r="F898" s="911"/>
      <c r="G898" s="666"/>
      <c r="H898" s="911"/>
      <c r="I898" s="911"/>
      <c r="J898" s="915"/>
      <c r="K898" s="911"/>
      <c r="L898" s="915"/>
      <c r="M898" s="911"/>
      <c r="N898" s="915"/>
      <c r="O898" s="915"/>
      <c r="P898" s="915"/>
      <c r="Q898" s="915"/>
      <c r="R898" s="915"/>
      <c r="S898" s="915"/>
      <c r="T898" s="915"/>
      <c r="U898" s="915"/>
      <c r="V898" s="915"/>
      <c r="W898" s="915"/>
      <c r="X898" s="915"/>
      <c r="Y898" s="911"/>
      <c r="Z898" s="911"/>
      <c r="AA898" s="915"/>
      <c r="AB898" s="915"/>
      <c r="AC898" s="915"/>
      <c r="AD898" s="915"/>
      <c r="AE898" s="174"/>
      <c r="AF898" s="911"/>
      <c r="AG898" s="911"/>
      <c r="AH898" s="911"/>
      <c r="AI898" s="911"/>
      <c r="AJ898" s="911"/>
      <c r="AK898" s="1692"/>
      <c r="AL898" s="1692" t="b">
        <v>0</v>
      </c>
      <c r="AM898" s="1692" t="b">
        <v>0</v>
      </c>
      <c r="AN898" s="917"/>
      <c r="AO898" s="1715"/>
      <c r="AP898" s="911"/>
      <c r="AQ898" s="911"/>
      <c r="AR898" s="911"/>
      <c r="AS898" s="911"/>
      <c r="AT898" s="911"/>
      <c r="AU898" s="915"/>
      <c r="AV898" s="915"/>
      <c r="AW898" s="915"/>
    </row>
    <row r="899">
      <c r="A899" s="1709"/>
      <c r="B899" s="915"/>
      <c r="C899" s="915"/>
      <c r="D899" s="915"/>
      <c r="E899" s="911"/>
      <c r="F899" s="911"/>
      <c r="G899" s="666"/>
      <c r="H899" s="911"/>
      <c r="I899" s="911"/>
      <c r="J899" s="915"/>
      <c r="K899" s="911"/>
      <c r="L899" s="915"/>
      <c r="M899" s="911"/>
      <c r="N899" s="915"/>
      <c r="O899" s="915"/>
      <c r="P899" s="915"/>
      <c r="Q899" s="915"/>
      <c r="R899" s="915"/>
      <c r="S899" s="915"/>
      <c r="T899" s="915"/>
      <c r="U899" s="915"/>
      <c r="V899" s="915"/>
      <c r="W899" s="915"/>
      <c r="X899" s="915"/>
      <c r="Y899" s="911"/>
      <c r="Z899" s="911"/>
      <c r="AA899" s="915"/>
      <c r="AB899" s="915"/>
      <c r="AC899" s="915"/>
      <c r="AD899" s="915"/>
      <c r="AE899" s="174"/>
      <c r="AF899" s="911"/>
      <c r="AG899" s="911"/>
      <c r="AH899" s="911"/>
      <c r="AI899" s="911"/>
      <c r="AJ899" s="911"/>
      <c r="AK899" s="1692"/>
      <c r="AL899" s="1692" t="b">
        <v>0</v>
      </c>
      <c r="AM899" s="1692" t="b">
        <v>0</v>
      </c>
      <c r="AN899" s="917"/>
      <c r="AO899" s="1715"/>
      <c r="AP899" s="911"/>
      <c r="AQ899" s="911"/>
      <c r="AR899" s="911"/>
      <c r="AS899" s="911"/>
      <c r="AT899" s="911"/>
      <c r="AU899" s="915"/>
      <c r="AV899" s="915"/>
      <c r="AW899" s="915"/>
    </row>
    <row r="900">
      <c r="A900" s="1709"/>
      <c r="B900" s="915"/>
      <c r="C900" s="915"/>
      <c r="D900" s="915"/>
      <c r="E900" s="911"/>
      <c r="F900" s="911"/>
      <c r="G900" s="666"/>
      <c r="H900" s="911"/>
      <c r="I900" s="911"/>
      <c r="J900" s="915"/>
      <c r="K900" s="911"/>
      <c r="L900" s="915"/>
      <c r="M900" s="911"/>
      <c r="N900" s="915"/>
      <c r="O900" s="915"/>
      <c r="P900" s="915"/>
      <c r="Q900" s="915"/>
      <c r="R900" s="915"/>
      <c r="S900" s="915"/>
      <c r="T900" s="915"/>
      <c r="U900" s="915"/>
      <c r="V900" s="915"/>
      <c r="W900" s="915"/>
      <c r="X900" s="915"/>
      <c r="Y900" s="911"/>
      <c r="Z900" s="911"/>
      <c r="AA900" s="915"/>
      <c r="AB900" s="915"/>
      <c r="AC900" s="915"/>
      <c r="AD900" s="915"/>
      <c r="AE900" s="174"/>
      <c r="AF900" s="911"/>
      <c r="AG900" s="911"/>
      <c r="AH900" s="911"/>
      <c r="AI900" s="911"/>
      <c r="AJ900" s="911"/>
      <c r="AK900" s="1692"/>
      <c r="AL900" s="1692" t="b">
        <v>0</v>
      </c>
      <c r="AM900" s="1692" t="b">
        <v>0</v>
      </c>
      <c r="AN900" s="917"/>
      <c r="AO900" s="1715"/>
      <c r="AP900" s="911"/>
      <c r="AQ900" s="911"/>
      <c r="AR900" s="911"/>
      <c r="AS900" s="911"/>
      <c r="AT900" s="911"/>
      <c r="AU900" s="915"/>
      <c r="AV900" s="915"/>
      <c r="AW900" s="915"/>
    </row>
    <row r="901">
      <c r="A901" s="1709"/>
      <c r="B901" s="915"/>
      <c r="C901" s="915"/>
      <c r="D901" s="915"/>
      <c r="E901" s="911"/>
      <c r="F901" s="911"/>
      <c r="G901" s="666"/>
      <c r="H901" s="911"/>
      <c r="I901" s="911"/>
      <c r="J901" s="915"/>
      <c r="K901" s="911"/>
      <c r="L901" s="915"/>
      <c r="M901" s="911"/>
      <c r="N901" s="915"/>
      <c r="O901" s="915"/>
      <c r="P901" s="915"/>
      <c r="Q901" s="915"/>
      <c r="R901" s="915"/>
      <c r="S901" s="915"/>
      <c r="T901" s="915"/>
      <c r="U901" s="915"/>
      <c r="V901" s="915"/>
      <c r="W901" s="915"/>
      <c r="X901" s="915"/>
      <c r="Y901" s="911"/>
      <c r="Z901" s="911"/>
      <c r="AA901" s="915"/>
      <c r="AB901" s="915"/>
      <c r="AC901" s="915"/>
      <c r="AD901" s="915"/>
      <c r="AE901" s="174"/>
      <c r="AF901" s="911"/>
      <c r="AG901" s="911"/>
      <c r="AH901" s="911"/>
      <c r="AI901" s="911"/>
      <c r="AJ901" s="911"/>
      <c r="AK901" s="1692"/>
      <c r="AL901" s="1692" t="b">
        <v>0</v>
      </c>
      <c r="AM901" s="1692" t="b">
        <v>0</v>
      </c>
      <c r="AN901" s="917"/>
      <c r="AO901" s="1715"/>
      <c r="AP901" s="911"/>
      <c r="AQ901" s="911"/>
      <c r="AR901" s="911"/>
      <c r="AS901" s="911"/>
      <c r="AT901" s="911"/>
      <c r="AU901" s="915"/>
      <c r="AV901" s="915"/>
      <c r="AW901" s="915"/>
    </row>
    <row r="902">
      <c r="A902" s="1709"/>
      <c r="B902" s="915"/>
      <c r="C902" s="915"/>
      <c r="D902" s="915"/>
      <c r="E902" s="911"/>
      <c r="F902" s="911"/>
      <c r="G902" s="666"/>
      <c r="H902" s="911"/>
      <c r="I902" s="911"/>
      <c r="J902" s="915"/>
      <c r="K902" s="911"/>
      <c r="L902" s="915"/>
      <c r="M902" s="911"/>
      <c r="N902" s="915"/>
      <c r="O902" s="915"/>
      <c r="P902" s="915"/>
      <c r="Q902" s="915"/>
      <c r="R902" s="915"/>
      <c r="S902" s="915"/>
      <c r="T902" s="915"/>
      <c r="U902" s="915"/>
      <c r="V902" s="915"/>
      <c r="W902" s="915"/>
      <c r="X902" s="915"/>
      <c r="Y902" s="911"/>
      <c r="Z902" s="911"/>
      <c r="AA902" s="915"/>
      <c r="AB902" s="915"/>
      <c r="AC902" s="915"/>
      <c r="AD902" s="915"/>
      <c r="AE902" s="174"/>
      <c r="AF902" s="911"/>
      <c r="AG902" s="911"/>
      <c r="AH902" s="911"/>
      <c r="AI902" s="911"/>
      <c r="AJ902" s="911"/>
      <c r="AK902" s="915"/>
      <c r="AL902" s="915" t="b">
        <v>0</v>
      </c>
      <c r="AM902" s="915" t="b">
        <v>0</v>
      </c>
      <c r="AN902" s="917"/>
      <c r="AO902" s="1715"/>
      <c r="AP902" s="911"/>
      <c r="AQ902" s="911"/>
      <c r="AR902" s="911"/>
      <c r="AS902" s="911"/>
      <c r="AT902" s="911"/>
      <c r="AU902" s="915"/>
      <c r="AV902" s="915"/>
      <c r="AW902" s="915"/>
    </row>
    <row r="903">
      <c r="A903" s="1709"/>
      <c r="B903" s="915"/>
      <c r="C903" s="915"/>
      <c r="D903" s="915"/>
      <c r="E903" s="911"/>
      <c r="F903" s="911"/>
      <c r="G903" s="666"/>
      <c r="H903" s="911"/>
      <c r="I903" s="911"/>
      <c r="J903" s="915"/>
      <c r="K903" s="911"/>
      <c r="L903" s="915"/>
      <c r="M903" s="911"/>
      <c r="N903" s="915"/>
      <c r="O903" s="915"/>
      <c r="P903" s="915"/>
      <c r="Q903" s="915"/>
      <c r="R903" s="915"/>
      <c r="S903" s="915"/>
      <c r="T903" s="915"/>
      <c r="U903" s="915"/>
      <c r="V903" s="915"/>
      <c r="W903" s="915"/>
      <c r="X903" s="915"/>
      <c r="Y903" s="911"/>
      <c r="Z903" s="911"/>
      <c r="AA903" s="915"/>
      <c r="AB903" s="915"/>
      <c r="AC903" s="915"/>
      <c r="AD903" s="915"/>
      <c r="AE903" s="174"/>
      <c r="AF903" s="911"/>
      <c r="AG903" s="911"/>
      <c r="AH903" s="911"/>
      <c r="AI903" s="911"/>
      <c r="AJ903" s="911"/>
      <c r="AK903" s="915"/>
      <c r="AL903" s="915"/>
      <c r="AM903" s="915"/>
      <c r="AN903" s="917"/>
      <c r="AO903" s="1715"/>
      <c r="AP903" s="911"/>
      <c r="AQ903" s="911"/>
      <c r="AR903" s="911"/>
      <c r="AS903" s="911"/>
      <c r="AT903" s="911"/>
      <c r="AU903" s="915"/>
      <c r="AV903" s="915"/>
      <c r="AW903" s="915"/>
    </row>
    <row r="904">
      <c r="A904" s="1709"/>
      <c r="B904" s="915"/>
      <c r="C904" s="915"/>
      <c r="D904" s="915"/>
      <c r="E904" s="911"/>
      <c r="F904" s="911"/>
      <c r="G904" s="666"/>
      <c r="H904" s="911"/>
      <c r="I904" s="911"/>
      <c r="J904" s="915"/>
      <c r="K904" s="911"/>
      <c r="L904" s="915"/>
      <c r="M904" s="911"/>
      <c r="N904" s="915"/>
      <c r="O904" s="915"/>
      <c r="P904" s="915"/>
      <c r="Q904" s="915"/>
      <c r="R904" s="915"/>
      <c r="S904" s="915"/>
      <c r="T904" s="915"/>
      <c r="U904" s="915"/>
      <c r="V904" s="915"/>
      <c r="W904" s="915"/>
      <c r="X904" s="915"/>
      <c r="Y904" s="911"/>
      <c r="Z904" s="911"/>
      <c r="AA904" s="915"/>
      <c r="AB904" s="915"/>
      <c r="AC904" s="915"/>
      <c r="AD904" s="915"/>
      <c r="AE904" s="174"/>
      <c r="AF904" s="911"/>
      <c r="AG904" s="911"/>
      <c r="AH904" s="911"/>
      <c r="AI904" s="911"/>
      <c r="AJ904" s="911"/>
      <c r="AK904" s="915"/>
      <c r="AL904" s="915"/>
      <c r="AM904" s="915"/>
      <c r="AN904" s="917"/>
      <c r="AO904" s="1715"/>
      <c r="AP904" s="911"/>
      <c r="AQ904" s="911"/>
      <c r="AR904" s="911"/>
      <c r="AS904" s="911"/>
      <c r="AT904" s="911"/>
      <c r="AU904" s="915"/>
      <c r="AV904" s="915"/>
      <c r="AW904" s="915"/>
    </row>
    <row r="905">
      <c r="A905" s="1709"/>
      <c r="B905" s="915"/>
      <c r="C905" s="915"/>
      <c r="D905" s="915"/>
      <c r="E905" s="911"/>
      <c r="F905" s="911"/>
      <c r="G905" s="666"/>
      <c r="H905" s="911"/>
      <c r="I905" s="911"/>
      <c r="J905" s="915"/>
      <c r="K905" s="911"/>
      <c r="L905" s="915"/>
      <c r="M905" s="911"/>
      <c r="N905" s="915"/>
      <c r="O905" s="915"/>
      <c r="P905" s="915"/>
      <c r="Q905" s="915"/>
      <c r="R905" s="915"/>
      <c r="S905" s="915"/>
      <c r="T905" s="915"/>
      <c r="U905" s="915"/>
      <c r="V905" s="915"/>
      <c r="W905" s="915"/>
      <c r="X905" s="915"/>
      <c r="Y905" s="911"/>
      <c r="Z905" s="911"/>
      <c r="AA905" s="915"/>
      <c r="AB905" s="915"/>
      <c r="AC905" s="915"/>
      <c r="AD905" s="915"/>
      <c r="AE905" s="174"/>
      <c r="AF905" s="911"/>
      <c r="AG905" s="911"/>
      <c r="AH905" s="911"/>
      <c r="AI905" s="911"/>
      <c r="AJ905" s="911"/>
      <c r="AK905" s="915"/>
      <c r="AL905" s="915"/>
      <c r="AM905" s="915"/>
      <c r="AN905" s="917"/>
      <c r="AO905" s="1715"/>
      <c r="AP905" s="911"/>
      <c r="AQ905" s="911"/>
      <c r="AR905" s="911"/>
      <c r="AS905" s="911"/>
      <c r="AT905" s="911"/>
      <c r="AU905" s="915"/>
      <c r="AV905" s="915"/>
      <c r="AW905" s="915"/>
    </row>
    <row r="906">
      <c r="A906" s="1709"/>
      <c r="B906" s="915"/>
      <c r="C906" s="915"/>
      <c r="D906" s="915"/>
      <c r="E906" s="911"/>
      <c r="F906" s="911"/>
      <c r="G906" s="666"/>
      <c r="H906" s="911"/>
      <c r="I906" s="911"/>
      <c r="J906" s="915"/>
      <c r="K906" s="911"/>
      <c r="L906" s="915"/>
      <c r="M906" s="911"/>
      <c r="N906" s="915"/>
      <c r="O906" s="915"/>
      <c r="P906" s="915"/>
      <c r="Q906" s="915"/>
      <c r="R906" s="915"/>
      <c r="S906" s="915"/>
      <c r="T906" s="915"/>
      <c r="U906" s="915"/>
      <c r="V906" s="915"/>
      <c r="W906" s="915"/>
      <c r="X906" s="915"/>
      <c r="Y906" s="911"/>
      <c r="Z906" s="911"/>
      <c r="AA906" s="915"/>
      <c r="AB906" s="915"/>
      <c r="AC906" s="915"/>
      <c r="AD906" s="915"/>
      <c r="AE906" s="174"/>
      <c r="AF906" s="911"/>
      <c r="AG906" s="911"/>
      <c r="AH906" s="911"/>
      <c r="AI906" s="911"/>
      <c r="AJ906" s="911"/>
      <c r="AK906" s="915"/>
      <c r="AL906" s="915"/>
      <c r="AM906" s="915"/>
      <c r="AN906" s="917"/>
      <c r="AO906" s="1715"/>
      <c r="AP906" s="911"/>
      <c r="AQ906" s="911"/>
      <c r="AR906" s="911"/>
      <c r="AS906" s="911"/>
      <c r="AT906" s="911"/>
      <c r="AU906" s="915"/>
      <c r="AV906" s="915"/>
      <c r="AW906" s="915"/>
    </row>
    <row r="907">
      <c r="A907" s="1709"/>
      <c r="B907" s="915"/>
      <c r="C907" s="915"/>
      <c r="D907" s="915"/>
      <c r="E907" s="911"/>
      <c r="F907" s="911"/>
      <c r="G907" s="666"/>
      <c r="H907" s="911"/>
      <c r="I907" s="911"/>
      <c r="J907" s="915"/>
      <c r="K907" s="911"/>
      <c r="L907" s="915"/>
      <c r="M907" s="911"/>
      <c r="N907" s="915"/>
      <c r="O907" s="915"/>
      <c r="P907" s="915"/>
      <c r="Q907" s="915"/>
      <c r="R907" s="915"/>
      <c r="S907" s="915"/>
      <c r="T907" s="915"/>
      <c r="U907" s="915"/>
      <c r="V907" s="915"/>
      <c r="W907" s="915"/>
      <c r="X907" s="915"/>
      <c r="Y907" s="911"/>
      <c r="Z907" s="911"/>
      <c r="AA907" s="915"/>
      <c r="AB907" s="915"/>
      <c r="AC907" s="915"/>
      <c r="AD907" s="915"/>
      <c r="AE907" s="174"/>
      <c r="AF907" s="911"/>
      <c r="AG907" s="911"/>
      <c r="AH907" s="911"/>
      <c r="AI907" s="911"/>
      <c r="AJ907" s="911"/>
      <c r="AK907" s="915"/>
      <c r="AL907" s="915"/>
      <c r="AM907" s="915"/>
      <c r="AN907" s="917"/>
      <c r="AO907" s="1715"/>
      <c r="AP907" s="911"/>
      <c r="AQ907" s="911"/>
      <c r="AR907" s="911"/>
      <c r="AS907" s="911"/>
      <c r="AT907" s="911"/>
      <c r="AU907" s="915"/>
      <c r="AV907" s="915"/>
      <c r="AW907" s="915"/>
    </row>
    <row r="908">
      <c r="A908" s="1709"/>
      <c r="B908" s="915"/>
      <c r="C908" s="915"/>
      <c r="D908" s="915"/>
      <c r="E908" s="911"/>
      <c r="F908" s="911"/>
      <c r="G908" s="666"/>
      <c r="H908" s="911"/>
      <c r="I908" s="911"/>
      <c r="J908" s="915"/>
      <c r="K908" s="911"/>
      <c r="L908" s="915"/>
      <c r="M908" s="911"/>
      <c r="N908" s="915"/>
      <c r="O908" s="915"/>
      <c r="P908" s="915"/>
      <c r="Q908" s="915"/>
      <c r="R908" s="915"/>
      <c r="S908" s="915"/>
      <c r="T908" s="915"/>
      <c r="U908" s="915"/>
      <c r="V908" s="915"/>
      <c r="W908" s="915"/>
      <c r="X908" s="915"/>
      <c r="Y908" s="911"/>
      <c r="Z908" s="911"/>
      <c r="AA908" s="915"/>
      <c r="AB908" s="915"/>
      <c r="AC908" s="915"/>
      <c r="AD908" s="915"/>
      <c r="AE908" s="174"/>
      <c r="AF908" s="911"/>
      <c r="AG908" s="911"/>
      <c r="AH908" s="911"/>
      <c r="AI908" s="911"/>
      <c r="AJ908" s="911"/>
      <c r="AK908" s="915"/>
      <c r="AL908" s="915"/>
      <c r="AM908" s="915"/>
      <c r="AN908" s="917"/>
      <c r="AO908" s="1715"/>
      <c r="AP908" s="911"/>
      <c r="AQ908" s="911"/>
      <c r="AR908" s="911"/>
      <c r="AS908" s="911"/>
      <c r="AT908" s="911"/>
      <c r="AU908" s="915"/>
      <c r="AV908" s="915"/>
      <c r="AW908" s="915"/>
    </row>
    <row r="909">
      <c r="A909" s="1709"/>
      <c r="B909" s="915"/>
      <c r="C909" s="915"/>
      <c r="D909" s="915"/>
      <c r="E909" s="911"/>
      <c r="F909" s="911"/>
      <c r="G909" s="666"/>
      <c r="H909" s="911"/>
      <c r="I909" s="911"/>
      <c r="J909" s="915"/>
      <c r="K909" s="911"/>
      <c r="L909" s="915"/>
      <c r="M909" s="911"/>
      <c r="N909" s="915"/>
      <c r="O909" s="915"/>
      <c r="P909" s="915"/>
      <c r="Q909" s="915"/>
      <c r="R909" s="915"/>
      <c r="S909" s="915"/>
      <c r="T909" s="915"/>
      <c r="U909" s="915"/>
      <c r="V909" s="915"/>
      <c r="W909" s="915"/>
      <c r="X909" s="915"/>
      <c r="Y909" s="911"/>
      <c r="Z909" s="911"/>
      <c r="AA909" s="915"/>
      <c r="AB909" s="915"/>
      <c r="AC909" s="915"/>
      <c r="AD909" s="915"/>
      <c r="AE909" s="174"/>
      <c r="AF909" s="911"/>
      <c r="AG909" s="911"/>
      <c r="AH909" s="911"/>
      <c r="AI909" s="911"/>
      <c r="AJ909" s="911"/>
      <c r="AK909" s="915"/>
      <c r="AL909" s="915"/>
      <c r="AM909" s="915"/>
      <c r="AN909" s="917"/>
      <c r="AO909" s="1715"/>
      <c r="AP909" s="911"/>
      <c r="AQ909" s="911"/>
      <c r="AR909" s="911"/>
      <c r="AS909" s="911"/>
      <c r="AT909" s="911"/>
      <c r="AU909" s="915"/>
      <c r="AV909" s="915"/>
      <c r="AW909" s="915"/>
    </row>
    <row r="910">
      <c r="A910" s="1709"/>
      <c r="B910" s="915"/>
      <c r="C910" s="915"/>
      <c r="D910" s="915"/>
      <c r="E910" s="911"/>
      <c r="F910" s="911"/>
      <c r="G910" s="666"/>
      <c r="H910" s="911"/>
      <c r="I910" s="911"/>
      <c r="J910" s="915"/>
      <c r="K910" s="911"/>
      <c r="L910" s="915"/>
      <c r="M910" s="911"/>
      <c r="N910" s="915"/>
      <c r="O910" s="915"/>
      <c r="P910" s="915"/>
      <c r="Q910" s="915"/>
      <c r="R910" s="915"/>
      <c r="S910" s="915"/>
      <c r="T910" s="915"/>
      <c r="U910" s="915"/>
      <c r="V910" s="915"/>
      <c r="W910" s="915"/>
      <c r="X910" s="915"/>
      <c r="Y910" s="911"/>
      <c r="Z910" s="911"/>
      <c r="AA910" s="915"/>
      <c r="AB910" s="915"/>
      <c r="AC910" s="915"/>
      <c r="AD910" s="915"/>
      <c r="AE910" s="174"/>
      <c r="AF910" s="911"/>
      <c r="AG910" s="911"/>
      <c r="AH910" s="911"/>
      <c r="AI910" s="911"/>
      <c r="AJ910" s="911"/>
      <c r="AK910" s="915"/>
      <c r="AL910" s="915"/>
      <c r="AM910" s="915"/>
      <c r="AN910" s="917"/>
      <c r="AO910" s="1715"/>
      <c r="AP910" s="911"/>
      <c r="AQ910" s="911"/>
      <c r="AR910" s="911"/>
      <c r="AS910" s="911"/>
      <c r="AT910" s="911"/>
      <c r="AU910" s="915"/>
      <c r="AV910" s="915"/>
      <c r="AW910" s="915"/>
    </row>
    <row r="911">
      <c r="A911" s="1709"/>
      <c r="B911" s="915"/>
      <c r="C911" s="915"/>
      <c r="D911" s="915"/>
      <c r="E911" s="911"/>
      <c r="F911" s="911"/>
      <c r="G911" s="666"/>
      <c r="H911" s="911"/>
      <c r="I911" s="911"/>
      <c r="J911" s="915"/>
      <c r="K911" s="911"/>
      <c r="L911" s="915"/>
      <c r="M911" s="911"/>
      <c r="N911" s="915"/>
      <c r="O911" s="915"/>
      <c r="P911" s="915"/>
      <c r="Q911" s="915"/>
      <c r="R911" s="915"/>
      <c r="S911" s="915"/>
      <c r="T911" s="915"/>
      <c r="U911" s="915"/>
      <c r="V911" s="915"/>
      <c r="W911" s="915"/>
      <c r="X911" s="915"/>
      <c r="Y911" s="911"/>
      <c r="Z911" s="911"/>
      <c r="AA911" s="915"/>
      <c r="AB911" s="915"/>
      <c r="AC911" s="915"/>
      <c r="AD911" s="915"/>
      <c r="AE911" s="174"/>
      <c r="AF911" s="911"/>
      <c r="AG911" s="911"/>
      <c r="AH911" s="911"/>
      <c r="AI911" s="911"/>
      <c r="AJ911" s="911"/>
      <c r="AK911" s="915"/>
      <c r="AL911" s="915"/>
      <c r="AM911" s="915"/>
      <c r="AN911" s="917"/>
      <c r="AO911" s="1715"/>
      <c r="AP911" s="911"/>
      <c r="AQ911" s="911"/>
      <c r="AR911" s="911"/>
      <c r="AS911" s="911"/>
      <c r="AT911" s="911"/>
      <c r="AU911" s="915"/>
      <c r="AV911" s="915"/>
      <c r="AW911" s="915"/>
    </row>
    <row r="912">
      <c r="A912" s="1709"/>
      <c r="B912" s="915"/>
      <c r="C912" s="915"/>
      <c r="D912" s="915"/>
      <c r="E912" s="911"/>
      <c r="F912" s="911"/>
      <c r="G912" s="666"/>
      <c r="H912" s="911"/>
      <c r="I912" s="911"/>
      <c r="J912" s="915"/>
      <c r="K912" s="911"/>
      <c r="L912" s="915"/>
      <c r="M912" s="911"/>
      <c r="N912" s="915"/>
      <c r="O912" s="915"/>
      <c r="P912" s="915"/>
      <c r="Q912" s="915"/>
      <c r="R912" s="915"/>
      <c r="S912" s="915"/>
      <c r="T912" s="915"/>
      <c r="U912" s="915"/>
      <c r="V912" s="915"/>
      <c r="W912" s="915"/>
      <c r="X912" s="915"/>
      <c r="Y912" s="911"/>
      <c r="Z912" s="911"/>
      <c r="AA912" s="915"/>
      <c r="AB912" s="915"/>
      <c r="AC912" s="915"/>
      <c r="AD912" s="915"/>
      <c r="AE912" s="174"/>
      <c r="AF912" s="911"/>
      <c r="AG912" s="911"/>
      <c r="AH912" s="911"/>
      <c r="AI912" s="911"/>
      <c r="AJ912" s="911"/>
      <c r="AK912" s="915"/>
      <c r="AL912" s="915"/>
      <c r="AM912" s="915"/>
      <c r="AN912" s="917"/>
      <c r="AO912" s="1715"/>
      <c r="AP912" s="911"/>
      <c r="AQ912" s="911"/>
      <c r="AR912" s="911"/>
      <c r="AS912" s="911"/>
      <c r="AT912" s="911"/>
      <c r="AU912" s="915"/>
      <c r="AV912" s="915"/>
      <c r="AW912" s="915"/>
    </row>
    <row r="913">
      <c r="A913" s="1709"/>
      <c r="B913" s="915"/>
      <c r="C913" s="915"/>
      <c r="D913" s="915"/>
      <c r="E913" s="911"/>
      <c r="F913" s="911"/>
      <c r="G913" s="666"/>
      <c r="H913" s="911"/>
      <c r="I913" s="911"/>
      <c r="J913" s="915"/>
      <c r="K913" s="911"/>
      <c r="L913" s="915"/>
      <c r="M913" s="911"/>
      <c r="N913" s="915"/>
      <c r="O913" s="915"/>
      <c r="P913" s="915"/>
      <c r="Q913" s="915"/>
      <c r="R913" s="915"/>
      <c r="S913" s="915"/>
      <c r="T913" s="915"/>
      <c r="U913" s="915"/>
      <c r="V913" s="915"/>
      <c r="W913" s="915"/>
      <c r="X913" s="915"/>
      <c r="Y913" s="911"/>
      <c r="Z913" s="911"/>
      <c r="AA913" s="915"/>
      <c r="AB913" s="915"/>
      <c r="AC913" s="915"/>
      <c r="AD913" s="915"/>
      <c r="AE913" s="174"/>
      <c r="AF913" s="911"/>
      <c r="AG913" s="911"/>
      <c r="AH913" s="911"/>
      <c r="AI913" s="911"/>
      <c r="AJ913" s="911"/>
      <c r="AK913" s="915"/>
      <c r="AL913" s="915"/>
      <c r="AM913" s="915"/>
      <c r="AN913" s="917"/>
      <c r="AO913" s="1715"/>
      <c r="AP913" s="911"/>
      <c r="AQ913" s="911"/>
      <c r="AR913" s="911"/>
      <c r="AS913" s="911"/>
      <c r="AT913" s="911"/>
      <c r="AU913" s="915"/>
      <c r="AV913" s="915"/>
      <c r="AW913" s="915"/>
    </row>
    <row r="914">
      <c r="A914" s="1709"/>
      <c r="B914" s="915"/>
      <c r="C914" s="915"/>
      <c r="D914" s="915"/>
      <c r="E914" s="911"/>
      <c r="F914" s="911"/>
      <c r="G914" s="666"/>
      <c r="H914" s="911"/>
      <c r="I914" s="911"/>
      <c r="J914" s="915"/>
      <c r="K914" s="911"/>
      <c r="L914" s="915"/>
      <c r="M914" s="911"/>
      <c r="N914" s="915"/>
      <c r="O914" s="915"/>
      <c r="P914" s="915"/>
      <c r="Q914" s="915"/>
      <c r="R914" s="915"/>
      <c r="S914" s="915"/>
      <c r="T914" s="915"/>
      <c r="U914" s="915"/>
      <c r="V914" s="915"/>
      <c r="W914" s="915"/>
      <c r="X914" s="915"/>
      <c r="Y914" s="911"/>
      <c r="Z914" s="911"/>
      <c r="AA914" s="915"/>
      <c r="AB914" s="915"/>
      <c r="AC914" s="915"/>
      <c r="AD914" s="915"/>
      <c r="AE914" s="174"/>
      <c r="AF914" s="911"/>
      <c r="AG914" s="911"/>
      <c r="AH914" s="911"/>
      <c r="AI914" s="911"/>
      <c r="AJ914" s="911"/>
      <c r="AK914" s="915"/>
      <c r="AL914" s="915"/>
      <c r="AM914" s="915"/>
      <c r="AN914" s="917"/>
      <c r="AO914" s="1715"/>
      <c r="AP914" s="911"/>
      <c r="AQ914" s="911"/>
      <c r="AR914" s="911"/>
      <c r="AS914" s="911"/>
      <c r="AT914" s="911"/>
      <c r="AU914" s="915"/>
      <c r="AV914" s="915"/>
      <c r="AW914" s="915"/>
    </row>
    <row r="915">
      <c r="A915" s="1709"/>
      <c r="B915" s="915"/>
      <c r="C915" s="915"/>
      <c r="D915" s="915"/>
      <c r="E915" s="911"/>
      <c r="F915" s="911"/>
      <c r="G915" s="666"/>
      <c r="H915" s="911"/>
      <c r="I915" s="911"/>
      <c r="J915" s="915"/>
      <c r="K915" s="911"/>
      <c r="L915" s="915"/>
      <c r="M915" s="911"/>
      <c r="N915" s="915"/>
      <c r="O915" s="915"/>
      <c r="P915" s="915"/>
      <c r="Q915" s="915"/>
      <c r="R915" s="915"/>
      <c r="S915" s="915"/>
      <c r="T915" s="915"/>
      <c r="U915" s="915"/>
      <c r="V915" s="915"/>
      <c r="W915" s="915"/>
      <c r="X915" s="915"/>
      <c r="Y915" s="911"/>
      <c r="Z915" s="911"/>
      <c r="AA915" s="915"/>
      <c r="AB915" s="915"/>
      <c r="AC915" s="915"/>
      <c r="AD915" s="915"/>
      <c r="AE915" s="174"/>
      <c r="AF915" s="911"/>
      <c r="AG915" s="911"/>
      <c r="AH915" s="911"/>
      <c r="AI915" s="911"/>
      <c r="AJ915" s="911"/>
      <c r="AK915" s="915"/>
      <c r="AL915" s="915"/>
      <c r="AM915" s="915"/>
      <c r="AN915" s="917"/>
      <c r="AO915" s="1715"/>
      <c r="AP915" s="911"/>
      <c r="AQ915" s="911"/>
      <c r="AR915" s="911"/>
      <c r="AS915" s="911"/>
      <c r="AT915" s="911"/>
      <c r="AU915" s="915"/>
      <c r="AV915" s="915"/>
      <c r="AW915" s="915"/>
    </row>
    <row r="916">
      <c r="A916" s="1709"/>
      <c r="B916" s="915"/>
      <c r="C916" s="915"/>
      <c r="D916" s="915"/>
      <c r="E916" s="911"/>
      <c r="F916" s="911"/>
      <c r="G916" s="666"/>
      <c r="H916" s="911"/>
      <c r="I916" s="911"/>
      <c r="J916" s="915"/>
      <c r="K916" s="911"/>
      <c r="L916" s="915"/>
      <c r="M916" s="911"/>
      <c r="N916" s="915"/>
      <c r="O916" s="915"/>
      <c r="P916" s="915"/>
      <c r="Q916" s="915"/>
      <c r="R916" s="915"/>
      <c r="S916" s="915"/>
      <c r="T916" s="915"/>
      <c r="U916" s="915"/>
      <c r="V916" s="915"/>
      <c r="W916" s="915"/>
      <c r="X916" s="915"/>
      <c r="Y916" s="911"/>
      <c r="Z916" s="911"/>
      <c r="AA916" s="915"/>
      <c r="AB916" s="915"/>
      <c r="AC916" s="915"/>
      <c r="AD916" s="915"/>
      <c r="AE916" s="174"/>
      <c r="AF916" s="911"/>
      <c r="AG916" s="911"/>
      <c r="AH916" s="911"/>
      <c r="AI916" s="911"/>
      <c r="AJ916" s="911"/>
      <c r="AK916" s="915"/>
      <c r="AL916" s="915"/>
      <c r="AM916" s="915"/>
      <c r="AN916" s="917"/>
      <c r="AO916" s="1715"/>
      <c r="AP916" s="911"/>
      <c r="AQ916" s="911"/>
      <c r="AR916" s="911"/>
      <c r="AS916" s="911"/>
      <c r="AT916" s="911"/>
      <c r="AU916" s="915"/>
      <c r="AV916" s="915"/>
      <c r="AW916" s="915"/>
    </row>
    <row r="917">
      <c r="A917" s="1709"/>
      <c r="B917" s="915"/>
      <c r="C917" s="915"/>
      <c r="D917" s="915"/>
      <c r="E917" s="911"/>
      <c r="F917" s="911"/>
      <c r="G917" s="666"/>
      <c r="H917" s="911"/>
      <c r="I917" s="911"/>
      <c r="J917" s="915"/>
      <c r="K917" s="911"/>
      <c r="L917" s="915"/>
      <c r="M917" s="911"/>
      <c r="N917" s="915"/>
      <c r="O917" s="915"/>
      <c r="P917" s="915"/>
      <c r="Q917" s="915"/>
      <c r="R917" s="915"/>
      <c r="S917" s="915"/>
      <c r="T917" s="915"/>
      <c r="U917" s="915"/>
      <c r="V917" s="915"/>
      <c r="W917" s="915"/>
      <c r="X917" s="915"/>
      <c r="Y917" s="911"/>
      <c r="Z917" s="911"/>
      <c r="AA917" s="915"/>
      <c r="AB917" s="915"/>
      <c r="AC917" s="915"/>
      <c r="AD917" s="915"/>
      <c r="AE917" s="174"/>
      <c r="AF917" s="911"/>
      <c r="AG917" s="911"/>
      <c r="AH917" s="911"/>
      <c r="AI917" s="911"/>
      <c r="AJ917" s="911"/>
      <c r="AK917" s="915"/>
      <c r="AL917" s="915"/>
      <c r="AM917" s="915"/>
      <c r="AN917" s="917"/>
      <c r="AO917" s="1715"/>
      <c r="AP917" s="911"/>
      <c r="AQ917" s="911"/>
      <c r="AR917" s="911"/>
      <c r="AS917" s="911"/>
      <c r="AT917" s="911"/>
      <c r="AU917" s="915"/>
      <c r="AV917" s="915"/>
      <c r="AW917" s="915"/>
    </row>
    <row r="918">
      <c r="A918" s="1709"/>
      <c r="B918" s="915"/>
      <c r="C918" s="915"/>
      <c r="D918" s="915"/>
      <c r="E918" s="911"/>
      <c r="F918" s="911"/>
      <c r="G918" s="666"/>
      <c r="H918" s="911"/>
      <c r="I918" s="911"/>
      <c r="J918" s="915"/>
      <c r="K918" s="911"/>
      <c r="L918" s="915"/>
      <c r="M918" s="911"/>
      <c r="N918" s="915"/>
      <c r="O918" s="915"/>
      <c r="P918" s="915"/>
      <c r="Q918" s="915"/>
      <c r="R918" s="915"/>
      <c r="S918" s="915"/>
      <c r="T918" s="915"/>
      <c r="U918" s="915"/>
      <c r="V918" s="915"/>
      <c r="W918" s="915"/>
      <c r="X918" s="915"/>
      <c r="Y918" s="911"/>
      <c r="Z918" s="911"/>
      <c r="AA918" s="915"/>
      <c r="AB918" s="915"/>
      <c r="AC918" s="915"/>
      <c r="AD918" s="915"/>
      <c r="AE918" s="174"/>
      <c r="AF918" s="911"/>
      <c r="AG918" s="911"/>
      <c r="AH918" s="911"/>
      <c r="AI918" s="911"/>
      <c r="AJ918" s="911"/>
      <c r="AK918" s="915"/>
      <c r="AL918" s="915"/>
      <c r="AM918" s="915"/>
      <c r="AN918" s="917"/>
      <c r="AO918" s="1715"/>
      <c r="AP918" s="911"/>
      <c r="AQ918" s="911"/>
      <c r="AR918" s="911"/>
      <c r="AS918" s="911"/>
      <c r="AT918" s="911"/>
      <c r="AU918" s="915"/>
      <c r="AV918" s="915"/>
      <c r="AW918" s="915"/>
    </row>
    <row r="919">
      <c r="A919" s="1709"/>
      <c r="B919" s="915"/>
      <c r="C919" s="915"/>
      <c r="D919" s="915"/>
      <c r="E919" s="911"/>
      <c r="F919" s="911"/>
      <c r="G919" s="666"/>
      <c r="H919" s="911"/>
      <c r="I919" s="911"/>
      <c r="J919" s="915"/>
      <c r="K919" s="911"/>
      <c r="L919" s="915"/>
      <c r="M919" s="911"/>
      <c r="N919" s="915"/>
      <c r="O919" s="915"/>
      <c r="P919" s="915"/>
      <c r="Q919" s="915"/>
      <c r="R919" s="915"/>
      <c r="S919" s="915"/>
      <c r="T919" s="915"/>
      <c r="U919" s="915"/>
      <c r="V919" s="915"/>
      <c r="W919" s="915"/>
      <c r="X919" s="915"/>
      <c r="Y919" s="911"/>
      <c r="Z919" s="911"/>
      <c r="AA919" s="915"/>
      <c r="AB919" s="915"/>
      <c r="AC919" s="915"/>
      <c r="AD919" s="915"/>
      <c r="AE919" s="174"/>
      <c r="AF919" s="911"/>
      <c r="AG919" s="911"/>
      <c r="AH919" s="911"/>
      <c r="AI919" s="911"/>
      <c r="AJ919" s="911"/>
      <c r="AK919" s="915"/>
      <c r="AL919" s="915"/>
      <c r="AM919" s="915"/>
      <c r="AN919" s="917"/>
      <c r="AO919" s="1715"/>
      <c r="AP919" s="911"/>
      <c r="AQ919" s="911"/>
      <c r="AR919" s="911"/>
      <c r="AS919" s="911"/>
      <c r="AT919" s="911"/>
      <c r="AU919" s="915"/>
      <c r="AV919" s="915"/>
      <c r="AW919" s="915"/>
    </row>
    <row r="920">
      <c r="A920" s="1709"/>
      <c r="B920" s="915"/>
      <c r="C920" s="915"/>
      <c r="D920" s="915"/>
      <c r="E920" s="911"/>
      <c r="F920" s="911"/>
      <c r="G920" s="666"/>
      <c r="H920" s="911"/>
      <c r="I920" s="911"/>
      <c r="J920" s="915"/>
      <c r="K920" s="911"/>
      <c r="L920" s="915"/>
      <c r="M920" s="911"/>
      <c r="N920" s="915"/>
      <c r="O920" s="915"/>
      <c r="P920" s="915"/>
      <c r="Q920" s="915"/>
      <c r="R920" s="915"/>
      <c r="S920" s="915"/>
      <c r="T920" s="915"/>
      <c r="U920" s="915"/>
      <c r="V920" s="915"/>
      <c r="W920" s="915"/>
      <c r="X920" s="915"/>
      <c r="Y920" s="911"/>
      <c r="Z920" s="911"/>
      <c r="AA920" s="915"/>
      <c r="AB920" s="915"/>
      <c r="AC920" s="915"/>
      <c r="AD920" s="915"/>
      <c r="AE920" s="174"/>
      <c r="AF920" s="911"/>
      <c r="AG920" s="911"/>
      <c r="AH920" s="911"/>
      <c r="AI920" s="911"/>
      <c r="AJ920" s="911"/>
      <c r="AK920" s="915"/>
      <c r="AL920" s="915"/>
      <c r="AM920" s="915"/>
      <c r="AN920" s="917"/>
      <c r="AO920" s="1715"/>
      <c r="AP920" s="911"/>
      <c r="AQ920" s="911"/>
      <c r="AR920" s="911"/>
      <c r="AS920" s="911"/>
      <c r="AT920" s="911"/>
      <c r="AU920" s="915"/>
      <c r="AV920" s="915"/>
      <c r="AW920" s="915"/>
    </row>
    <row r="921">
      <c r="A921" s="1709"/>
      <c r="B921" s="915"/>
      <c r="C921" s="915"/>
      <c r="D921" s="915"/>
      <c r="E921" s="911"/>
      <c r="F921" s="911"/>
      <c r="G921" s="666"/>
      <c r="H921" s="911"/>
      <c r="I921" s="911"/>
      <c r="J921" s="915"/>
      <c r="K921" s="911"/>
      <c r="L921" s="915"/>
      <c r="M921" s="911"/>
      <c r="N921" s="915"/>
      <c r="O921" s="915"/>
      <c r="P921" s="915"/>
      <c r="Q921" s="915"/>
      <c r="R921" s="915"/>
      <c r="S921" s="915"/>
      <c r="T921" s="915"/>
      <c r="U921" s="915"/>
      <c r="V921" s="915"/>
      <c r="W921" s="915"/>
      <c r="X921" s="915"/>
      <c r="Y921" s="911"/>
      <c r="Z921" s="911"/>
      <c r="AA921" s="915"/>
      <c r="AB921" s="915"/>
      <c r="AC921" s="915"/>
      <c r="AD921" s="915"/>
      <c r="AE921" s="174"/>
      <c r="AF921" s="911"/>
      <c r="AG921" s="911"/>
      <c r="AH921" s="911"/>
      <c r="AI921" s="911"/>
      <c r="AJ921" s="911"/>
      <c r="AK921" s="915"/>
      <c r="AL921" s="915"/>
      <c r="AM921" s="915"/>
      <c r="AN921" s="917"/>
      <c r="AO921" s="1715"/>
      <c r="AP921" s="911"/>
      <c r="AQ921" s="911"/>
      <c r="AR921" s="911"/>
      <c r="AS921" s="911"/>
      <c r="AT921" s="911"/>
      <c r="AU921" s="915"/>
      <c r="AV921" s="915"/>
      <c r="AW921" s="915"/>
    </row>
    <row r="922">
      <c r="A922" s="1709"/>
      <c r="B922" s="915"/>
      <c r="C922" s="915"/>
      <c r="D922" s="915"/>
      <c r="E922" s="911"/>
      <c r="F922" s="911"/>
      <c r="G922" s="666"/>
      <c r="H922" s="911"/>
      <c r="I922" s="911"/>
      <c r="J922" s="915"/>
      <c r="K922" s="911"/>
      <c r="L922" s="915"/>
      <c r="M922" s="911"/>
      <c r="N922" s="915"/>
      <c r="O922" s="915"/>
      <c r="P922" s="915"/>
      <c r="Q922" s="915"/>
      <c r="R922" s="915"/>
      <c r="S922" s="915"/>
      <c r="T922" s="915"/>
      <c r="U922" s="915"/>
      <c r="V922" s="915"/>
      <c r="W922" s="915"/>
      <c r="X922" s="915"/>
      <c r="Y922" s="911"/>
      <c r="Z922" s="911"/>
      <c r="AA922" s="915"/>
      <c r="AB922" s="915"/>
      <c r="AC922" s="915"/>
      <c r="AD922" s="915"/>
      <c r="AE922" s="174"/>
      <c r="AF922" s="911"/>
      <c r="AG922" s="911"/>
      <c r="AH922" s="911"/>
      <c r="AI922" s="911"/>
      <c r="AJ922" s="911"/>
      <c r="AK922" s="915"/>
      <c r="AL922" s="915"/>
      <c r="AM922" s="915"/>
      <c r="AN922" s="917"/>
      <c r="AO922" s="1715"/>
      <c r="AP922" s="911"/>
      <c r="AQ922" s="911"/>
      <c r="AR922" s="911"/>
      <c r="AS922" s="911"/>
      <c r="AT922" s="911"/>
      <c r="AU922" s="915"/>
      <c r="AV922" s="915"/>
      <c r="AW922" s="915"/>
    </row>
    <row r="923">
      <c r="A923" s="1709"/>
      <c r="B923" s="915"/>
      <c r="C923" s="915"/>
      <c r="D923" s="915"/>
      <c r="E923" s="911"/>
      <c r="F923" s="911"/>
      <c r="G923" s="666"/>
      <c r="H923" s="911"/>
      <c r="I923" s="911"/>
      <c r="J923" s="915"/>
      <c r="K923" s="911"/>
      <c r="L923" s="915"/>
      <c r="M923" s="911"/>
      <c r="N923" s="915"/>
      <c r="O923" s="915"/>
      <c r="P923" s="915"/>
      <c r="Q923" s="915"/>
      <c r="R923" s="915"/>
      <c r="S923" s="915"/>
      <c r="T923" s="915"/>
      <c r="U923" s="915"/>
      <c r="V923" s="915"/>
      <c r="W923" s="915"/>
      <c r="X923" s="915"/>
      <c r="Y923" s="911"/>
      <c r="Z923" s="911"/>
      <c r="AA923" s="915"/>
      <c r="AB923" s="915"/>
      <c r="AC923" s="915"/>
      <c r="AD923" s="915"/>
      <c r="AE923" s="174"/>
      <c r="AF923" s="911"/>
      <c r="AG923" s="911"/>
      <c r="AH923" s="911"/>
      <c r="AI923" s="911"/>
      <c r="AJ923" s="911"/>
      <c r="AK923" s="915"/>
      <c r="AL923" s="915"/>
      <c r="AM923" s="915"/>
      <c r="AN923" s="917"/>
      <c r="AO923" s="1715"/>
      <c r="AP923" s="911"/>
      <c r="AQ923" s="911"/>
      <c r="AR923" s="911"/>
      <c r="AS923" s="911"/>
      <c r="AT923" s="911"/>
      <c r="AU923" s="915"/>
      <c r="AV923" s="915"/>
      <c r="AW923" s="915"/>
    </row>
    <row r="924">
      <c r="A924" s="1709"/>
      <c r="B924" s="915"/>
      <c r="C924" s="915"/>
      <c r="D924" s="915"/>
      <c r="E924" s="911"/>
      <c r="F924" s="911"/>
      <c r="G924" s="666"/>
      <c r="H924" s="911"/>
      <c r="I924" s="911"/>
      <c r="J924" s="915"/>
      <c r="K924" s="911"/>
      <c r="L924" s="915"/>
      <c r="M924" s="911"/>
      <c r="N924" s="915"/>
      <c r="O924" s="915"/>
      <c r="P924" s="915"/>
      <c r="Q924" s="915"/>
      <c r="R924" s="915"/>
      <c r="S924" s="915"/>
      <c r="T924" s="915"/>
      <c r="U924" s="915"/>
      <c r="V924" s="915"/>
      <c r="W924" s="915"/>
      <c r="X924" s="915"/>
      <c r="Y924" s="911"/>
      <c r="Z924" s="911"/>
      <c r="AA924" s="915"/>
      <c r="AB924" s="915"/>
      <c r="AC924" s="915"/>
      <c r="AD924" s="915"/>
      <c r="AE924" s="174"/>
      <c r="AF924" s="911"/>
      <c r="AG924" s="911"/>
      <c r="AH924" s="911"/>
      <c r="AI924" s="911"/>
      <c r="AJ924" s="911"/>
      <c r="AK924" s="915"/>
      <c r="AL924" s="915"/>
      <c r="AM924" s="915"/>
      <c r="AN924" s="917"/>
      <c r="AO924" s="1715"/>
      <c r="AP924" s="911"/>
      <c r="AQ924" s="911"/>
      <c r="AR924" s="911"/>
      <c r="AS924" s="911"/>
      <c r="AT924" s="911"/>
      <c r="AU924" s="915"/>
      <c r="AV924" s="915"/>
      <c r="AW924" s="915"/>
    </row>
    <row r="925">
      <c r="A925" s="1709"/>
      <c r="B925" s="915"/>
      <c r="C925" s="915"/>
      <c r="D925" s="915"/>
      <c r="E925" s="911"/>
      <c r="F925" s="911"/>
      <c r="G925" s="666"/>
      <c r="H925" s="911"/>
      <c r="I925" s="911"/>
      <c r="J925" s="915"/>
      <c r="K925" s="911"/>
      <c r="L925" s="915"/>
      <c r="M925" s="911"/>
      <c r="N925" s="915"/>
      <c r="O925" s="915"/>
      <c r="P925" s="915"/>
      <c r="Q925" s="915"/>
      <c r="R925" s="915"/>
      <c r="S925" s="915"/>
      <c r="T925" s="915"/>
      <c r="U925" s="915"/>
      <c r="V925" s="915"/>
      <c r="W925" s="915"/>
      <c r="X925" s="915"/>
      <c r="Y925" s="911"/>
      <c r="Z925" s="911"/>
      <c r="AA925" s="915"/>
      <c r="AB925" s="915"/>
      <c r="AC925" s="915"/>
      <c r="AD925" s="915"/>
      <c r="AE925" s="174"/>
      <c r="AF925" s="911"/>
      <c r="AG925" s="911"/>
      <c r="AH925" s="911"/>
      <c r="AI925" s="911"/>
      <c r="AJ925" s="911"/>
      <c r="AK925" s="915"/>
      <c r="AL925" s="915"/>
      <c r="AM925" s="915"/>
      <c r="AN925" s="917"/>
      <c r="AO925" s="1715"/>
      <c r="AP925" s="911"/>
      <c r="AQ925" s="911"/>
      <c r="AR925" s="911"/>
      <c r="AS925" s="911"/>
      <c r="AT925" s="911"/>
      <c r="AU925" s="915"/>
      <c r="AV925" s="915"/>
      <c r="AW925" s="915"/>
    </row>
    <row r="926">
      <c r="A926" s="1709"/>
      <c r="B926" s="915"/>
      <c r="C926" s="915"/>
      <c r="D926" s="915"/>
      <c r="E926" s="911"/>
      <c r="F926" s="911"/>
      <c r="G926" s="666"/>
      <c r="H926" s="911"/>
      <c r="I926" s="911"/>
      <c r="J926" s="915"/>
      <c r="K926" s="911"/>
      <c r="L926" s="915"/>
      <c r="M926" s="911"/>
      <c r="N926" s="915"/>
      <c r="O926" s="915"/>
      <c r="P926" s="915"/>
      <c r="Q926" s="915"/>
      <c r="R926" s="915"/>
      <c r="S926" s="915"/>
      <c r="T926" s="915"/>
      <c r="U926" s="915"/>
      <c r="V926" s="915"/>
      <c r="W926" s="915"/>
      <c r="X926" s="915"/>
      <c r="Y926" s="911"/>
      <c r="Z926" s="911"/>
      <c r="AA926" s="915"/>
      <c r="AB926" s="915"/>
      <c r="AC926" s="915"/>
      <c r="AD926" s="915"/>
      <c r="AE926" s="174"/>
      <c r="AF926" s="911"/>
      <c r="AG926" s="911"/>
      <c r="AH926" s="911"/>
      <c r="AI926" s="911"/>
      <c r="AJ926" s="911"/>
      <c r="AK926" s="915"/>
      <c r="AL926" s="915"/>
      <c r="AM926" s="915"/>
      <c r="AN926" s="917"/>
      <c r="AO926" s="1715"/>
      <c r="AP926" s="911"/>
      <c r="AQ926" s="911"/>
      <c r="AR926" s="911"/>
      <c r="AS926" s="911"/>
      <c r="AT926" s="911"/>
      <c r="AU926" s="915"/>
      <c r="AV926" s="915"/>
      <c r="AW926" s="915"/>
    </row>
    <row r="927">
      <c r="A927" s="1709"/>
      <c r="B927" s="915"/>
      <c r="C927" s="915"/>
      <c r="D927" s="915"/>
      <c r="E927" s="911"/>
      <c r="F927" s="911"/>
      <c r="G927" s="666"/>
      <c r="H927" s="911"/>
      <c r="I927" s="911"/>
      <c r="J927" s="915"/>
      <c r="K927" s="911"/>
      <c r="L927" s="915"/>
      <c r="M927" s="911"/>
      <c r="N927" s="915"/>
      <c r="O927" s="915"/>
      <c r="P927" s="915"/>
      <c r="Q927" s="915"/>
      <c r="R927" s="915"/>
      <c r="S927" s="915"/>
      <c r="T927" s="915"/>
      <c r="U927" s="915"/>
      <c r="V927" s="915"/>
      <c r="W927" s="915"/>
      <c r="X927" s="915"/>
      <c r="Y927" s="911"/>
      <c r="Z927" s="911"/>
      <c r="AA927" s="915"/>
      <c r="AB927" s="915"/>
      <c r="AC927" s="915"/>
      <c r="AD927" s="915"/>
      <c r="AE927" s="174"/>
      <c r="AF927" s="911"/>
      <c r="AG927" s="911"/>
      <c r="AH927" s="911"/>
      <c r="AI927" s="911"/>
      <c r="AJ927" s="911"/>
      <c r="AK927" s="915"/>
      <c r="AL927" s="915"/>
      <c r="AM927" s="915"/>
      <c r="AN927" s="917"/>
      <c r="AO927" s="1715"/>
      <c r="AP927" s="911"/>
      <c r="AQ927" s="911"/>
      <c r="AR927" s="911"/>
      <c r="AS927" s="911"/>
      <c r="AT927" s="911"/>
      <c r="AU927" s="915"/>
      <c r="AV927" s="915"/>
      <c r="AW927" s="915"/>
    </row>
    <row r="928">
      <c r="A928" s="1709"/>
      <c r="B928" s="915"/>
      <c r="C928" s="915"/>
      <c r="D928" s="915"/>
      <c r="E928" s="911"/>
      <c r="F928" s="911"/>
      <c r="G928" s="666"/>
      <c r="H928" s="911"/>
      <c r="I928" s="911"/>
      <c r="J928" s="915"/>
      <c r="K928" s="911"/>
      <c r="L928" s="915"/>
      <c r="M928" s="911"/>
      <c r="N928" s="915"/>
      <c r="O928" s="915"/>
      <c r="P928" s="915"/>
      <c r="Q928" s="915"/>
      <c r="R928" s="915"/>
      <c r="S928" s="915"/>
      <c r="T928" s="915"/>
      <c r="U928" s="915"/>
      <c r="V928" s="915"/>
      <c r="W928" s="915"/>
      <c r="X928" s="915"/>
      <c r="Y928" s="911"/>
      <c r="Z928" s="911"/>
      <c r="AA928" s="915"/>
      <c r="AB928" s="915"/>
      <c r="AC928" s="915"/>
      <c r="AD928" s="915"/>
      <c r="AE928" s="174"/>
      <c r="AF928" s="911"/>
      <c r="AG928" s="911"/>
      <c r="AH928" s="911"/>
      <c r="AI928" s="911"/>
      <c r="AJ928" s="911"/>
      <c r="AK928" s="915"/>
      <c r="AL928" s="915"/>
      <c r="AM928" s="915"/>
      <c r="AN928" s="917"/>
      <c r="AO928" s="1715"/>
      <c r="AP928" s="911"/>
      <c r="AQ928" s="911"/>
      <c r="AR928" s="911"/>
      <c r="AS928" s="911"/>
      <c r="AT928" s="911"/>
      <c r="AU928" s="915"/>
      <c r="AV928" s="915"/>
      <c r="AW928" s="915"/>
    </row>
    <row r="929">
      <c r="A929" s="1709"/>
      <c r="B929" s="915"/>
      <c r="C929" s="915"/>
      <c r="D929" s="915"/>
      <c r="E929" s="911"/>
      <c r="F929" s="911"/>
      <c r="G929" s="666"/>
      <c r="H929" s="911"/>
      <c r="I929" s="911"/>
      <c r="J929" s="915"/>
      <c r="K929" s="911"/>
      <c r="L929" s="915"/>
      <c r="M929" s="911"/>
      <c r="N929" s="915"/>
      <c r="O929" s="915"/>
      <c r="P929" s="915"/>
      <c r="Q929" s="915"/>
      <c r="R929" s="915"/>
      <c r="S929" s="915"/>
      <c r="T929" s="915"/>
      <c r="U929" s="915"/>
      <c r="V929" s="915"/>
      <c r="W929" s="915"/>
      <c r="X929" s="915"/>
      <c r="Y929" s="911"/>
      <c r="Z929" s="911"/>
      <c r="AA929" s="915"/>
      <c r="AB929" s="915"/>
      <c r="AC929" s="915"/>
      <c r="AD929" s="915"/>
      <c r="AE929" s="174"/>
      <c r="AF929" s="911"/>
      <c r="AG929" s="911"/>
      <c r="AH929" s="911"/>
      <c r="AI929" s="911"/>
      <c r="AJ929" s="911"/>
      <c r="AK929" s="915"/>
      <c r="AL929" s="915"/>
      <c r="AM929" s="915"/>
      <c r="AN929" s="917"/>
      <c r="AO929" s="1715"/>
      <c r="AP929" s="911"/>
      <c r="AQ929" s="911"/>
      <c r="AR929" s="911"/>
      <c r="AS929" s="911"/>
      <c r="AT929" s="911"/>
      <c r="AU929" s="915"/>
      <c r="AV929" s="915"/>
      <c r="AW929" s="915"/>
    </row>
    <row r="930">
      <c r="A930" s="1709"/>
      <c r="B930" s="915"/>
      <c r="C930" s="915"/>
      <c r="D930" s="915"/>
      <c r="E930" s="911"/>
      <c r="F930" s="911"/>
      <c r="G930" s="666"/>
      <c r="H930" s="911"/>
      <c r="I930" s="911"/>
      <c r="J930" s="915"/>
      <c r="K930" s="911"/>
      <c r="L930" s="915"/>
      <c r="M930" s="911"/>
      <c r="N930" s="915"/>
      <c r="O930" s="915"/>
      <c r="P930" s="915"/>
      <c r="Q930" s="915"/>
      <c r="R930" s="915"/>
      <c r="S930" s="915"/>
      <c r="T930" s="915"/>
      <c r="U930" s="915"/>
      <c r="V930" s="915"/>
      <c r="W930" s="915"/>
      <c r="X930" s="915"/>
      <c r="Y930" s="911"/>
      <c r="Z930" s="911"/>
      <c r="AA930" s="915"/>
      <c r="AB930" s="915"/>
      <c r="AC930" s="915"/>
      <c r="AD930" s="915"/>
      <c r="AE930" s="174"/>
      <c r="AF930" s="911"/>
      <c r="AG930" s="911"/>
      <c r="AH930" s="911"/>
      <c r="AI930" s="911"/>
      <c r="AJ930" s="911"/>
      <c r="AK930" s="915"/>
      <c r="AL930" s="915"/>
      <c r="AM930" s="915"/>
      <c r="AN930" s="917"/>
      <c r="AO930" s="1715"/>
      <c r="AP930" s="911"/>
      <c r="AQ930" s="911"/>
      <c r="AR930" s="911"/>
      <c r="AS930" s="911"/>
      <c r="AT930" s="911"/>
      <c r="AU930" s="915"/>
      <c r="AV930" s="915"/>
      <c r="AW930" s="915"/>
    </row>
    <row r="931">
      <c r="A931" s="1709"/>
      <c r="B931" s="915"/>
      <c r="C931" s="915"/>
      <c r="D931" s="915"/>
      <c r="E931" s="911"/>
      <c r="F931" s="911"/>
      <c r="G931" s="666"/>
      <c r="H931" s="911"/>
      <c r="I931" s="911"/>
      <c r="J931" s="915"/>
      <c r="K931" s="911"/>
      <c r="L931" s="915"/>
      <c r="M931" s="911"/>
      <c r="N931" s="915"/>
      <c r="O931" s="915"/>
      <c r="P931" s="915"/>
      <c r="Q931" s="915"/>
      <c r="R931" s="915"/>
      <c r="S931" s="915"/>
      <c r="T931" s="915"/>
      <c r="U931" s="915"/>
      <c r="V931" s="915"/>
      <c r="W931" s="915"/>
      <c r="X931" s="915"/>
      <c r="Y931" s="911"/>
      <c r="Z931" s="911"/>
      <c r="AA931" s="915"/>
      <c r="AB931" s="915"/>
      <c r="AC931" s="915"/>
      <c r="AD931" s="915"/>
      <c r="AE931" s="174"/>
      <c r="AF931" s="911"/>
      <c r="AG931" s="911"/>
      <c r="AH931" s="911"/>
      <c r="AI931" s="911"/>
      <c r="AJ931" s="911"/>
      <c r="AK931" s="915"/>
      <c r="AL931" s="915"/>
      <c r="AM931" s="915"/>
      <c r="AN931" s="917"/>
      <c r="AO931" s="1715"/>
      <c r="AP931" s="911"/>
      <c r="AQ931" s="911"/>
      <c r="AR931" s="911"/>
      <c r="AS931" s="911"/>
      <c r="AT931" s="911"/>
      <c r="AU931" s="915"/>
      <c r="AV931" s="915"/>
      <c r="AW931" s="915"/>
    </row>
    <row r="932">
      <c r="A932" s="1709"/>
      <c r="B932" s="915"/>
      <c r="C932" s="915"/>
      <c r="D932" s="915"/>
      <c r="E932" s="911"/>
      <c r="F932" s="911"/>
      <c r="G932" s="666"/>
      <c r="H932" s="911"/>
      <c r="I932" s="911"/>
      <c r="J932" s="915"/>
      <c r="K932" s="911"/>
      <c r="L932" s="915"/>
      <c r="M932" s="911"/>
      <c r="N932" s="915"/>
      <c r="O932" s="915"/>
      <c r="P932" s="915"/>
      <c r="Q932" s="915"/>
      <c r="R932" s="915"/>
      <c r="S932" s="915"/>
      <c r="T932" s="915"/>
      <c r="U932" s="915"/>
      <c r="V932" s="915"/>
      <c r="W932" s="915"/>
      <c r="X932" s="915"/>
      <c r="Y932" s="911"/>
      <c r="Z932" s="911"/>
      <c r="AA932" s="915"/>
      <c r="AB932" s="915"/>
      <c r="AC932" s="915"/>
      <c r="AD932" s="915"/>
      <c r="AE932" s="174"/>
      <c r="AF932" s="911"/>
      <c r="AG932" s="911"/>
      <c r="AH932" s="911"/>
      <c r="AI932" s="911"/>
      <c r="AJ932" s="911"/>
      <c r="AK932" s="915"/>
      <c r="AL932" s="915"/>
      <c r="AM932" s="915"/>
      <c r="AN932" s="917"/>
      <c r="AO932" s="1715"/>
      <c r="AP932" s="911"/>
      <c r="AQ932" s="911"/>
      <c r="AR932" s="911"/>
      <c r="AS932" s="911"/>
      <c r="AT932" s="911"/>
      <c r="AU932" s="915"/>
      <c r="AV932" s="915"/>
      <c r="AW932" s="915"/>
    </row>
    <row r="933">
      <c r="A933" s="1709"/>
      <c r="B933" s="915"/>
      <c r="C933" s="915"/>
      <c r="D933" s="915"/>
      <c r="E933" s="911"/>
      <c r="F933" s="911"/>
      <c r="G933" s="666"/>
      <c r="H933" s="911"/>
      <c r="I933" s="911"/>
      <c r="J933" s="915"/>
      <c r="K933" s="911"/>
      <c r="L933" s="915"/>
      <c r="M933" s="911"/>
      <c r="N933" s="915"/>
      <c r="O933" s="915"/>
      <c r="P933" s="915"/>
      <c r="Q933" s="915"/>
      <c r="R933" s="915"/>
      <c r="S933" s="915"/>
      <c r="T933" s="915"/>
      <c r="U933" s="915"/>
      <c r="V933" s="915"/>
      <c r="W933" s="915"/>
      <c r="X933" s="915"/>
      <c r="Y933" s="911"/>
      <c r="Z933" s="911"/>
      <c r="AA933" s="915"/>
      <c r="AB933" s="915"/>
      <c r="AC933" s="915"/>
      <c r="AD933" s="915"/>
      <c r="AE933" s="174"/>
      <c r="AF933" s="911"/>
      <c r="AG933" s="911"/>
      <c r="AH933" s="911"/>
      <c r="AI933" s="911"/>
      <c r="AJ933" s="911"/>
      <c r="AK933" s="915"/>
      <c r="AL933" s="915"/>
      <c r="AM933" s="915"/>
      <c r="AN933" s="917"/>
      <c r="AO933" s="1715"/>
      <c r="AP933" s="911"/>
      <c r="AQ933" s="911"/>
      <c r="AR933" s="911"/>
      <c r="AS933" s="911"/>
      <c r="AT933" s="911"/>
      <c r="AU933" s="915"/>
      <c r="AV933" s="915"/>
      <c r="AW933" s="915"/>
    </row>
    <row r="934">
      <c r="A934" s="1709"/>
      <c r="B934" s="915"/>
      <c r="C934" s="915"/>
      <c r="D934" s="915"/>
      <c r="E934" s="911"/>
      <c r="F934" s="911"/>
      <c r="G934" s="666"/>
      <c r="H934" s="911"/>
      <c r="I934" s="911"/>
      <c r="J934" s="915"/>
      <c r="K934" s="911"/>
      <c r="L934" s="915"/>
      <c r="M934" s="911"/>
      <c r="N934" s="915"/>
      <c r="O934" s="915"/>
      <c r="P934" s="915"/>
      <c r="Q934" s="915"/>
      <c r="R934" s="915"/>
      <c r="S934" s="915"/>
      <c r="T934" s="915"/>
      <c r="U934" s="915"/>
      <c r="V934" s="915"/>
      <c r="W934" s="915"/>
      <c r="X934" s="915"/>
      <c r="Y934" s="911"/>
      <c r="Z934" s="911"/>
      <c r="AA934" s="915"/>
      <c r="AB934" s="915"/>
      <c r="AC934" s="915"/>
      <c r="AD934" s="915"/>
      <c r="AE934" s="174"/>
      <c r="AF934" s="911"/>
      <c r="AG934" s="911"/>
      <c r="AH934" s="911"/>
      <c r="AI934" s="911"/>
      <c r="AJ934" s="911"/>
      <c r="AK934" s="915"/>
      <c r="AL934" s="915"/>
      <c r="AM934" s="915"/>
      <c r="AN934" s="917"/>
      <c r="AO934" s="1715"/>
      <c r="AP934" s="911"/>
      <c r="AQ934" s="911"/>
      <c r="AR934" s="911"/>
      <c r="AS934" s="911"/>
      <c r="AT934" s="911"/>
      <c r="AU934" s="915"/>
      <c r="AV934" s="915"/>
      <c r="AW934" s="915"/>
    </row>
    <row r="935">
      <c r="A935" s="1709"/>
      <c r="B935" s="915"/>
      <c r="C935" s="915"/>
      <c r="D935" s="915"/>
      <c r="E935" s="911"/>
      <c r="F935" s="911"/>
      <c r="G935" s="666"/>
      <c r="H935" s="911"/>
      <c r="I935" s="911"/>
      <c r="J935" s="915"/>
      <c r="K935" s="911"/>
      <c r="L935" s="915"/>
      <c r="M935" s="911"/>
      <c r="N935" s="915"/>
      <c r="O935" s="915"/>
      <c r="P935" s="915"/>
      <c r="Q935" s="915"/>
      <c r="R935" s="915"/>
      <c r="S935" s="915"/>
      <c r="T935" s="915"/>
      <c r="U935" s="915"/>
      <c r="V935" s="915"/>
      <c r="W935" s="915"/>
      <c r="X935" s="915"/>
      <c r="Y935" s="911"/>
      <c r="Z935" s="911"/>
      <c r="AA935" s="915"/>
      <c r="AB935" s="915"/>
      <c r="AC935" s="915"/>
      <c r="AD935" s="915"/>
      <c r="AE935" s="174"/>
      <c r="AF935" s="911"/>
      <c r="AG935" s="911"/>
      <c r="AH935" s="911"/>
      <c r="AI935" s="911"/>
      <c r="AJ935" s="911"/>
      <c r="AK935" s="915"/>
      <c r="AL935" s="915"/>
      <c r="AM935" s="915"/>
      <c r="AN935" s="917"/>
      <c r="AO935" s="1715"/>
      <c r="AP935" s="911"/>
      <c r="AQ935" s="911"/>
      <c r="AR935" s="911"/>
      <c r="AS935" s="911"/>
      <c r="AT935" s="911"/>
      <c r="AU935" s="915"/>
      <c r="AV935" s="915"/>
      <c r="AW935" s="915"/>
    </row>
    <row r="936">
      <c r="A936" s="1709"/>
      <c r="B936" s="915"/>
      <c r="C936" s="915"/>
      <c r="D936" s="915"/>
      <c r="E936" s="911"/>
      <c r="F936" s="911"/>
      <c r="G936" s="666"/>
      <c r="H936" s="911"/>
      <c r="I936" s="911"/>
      <c r="J936" s="915"/>
      <c r="K936" s="911"/>
      <c r="L936" s="915"/>
      <c r="M936" s="911"/>
      <c r="N936" s="915"/>
      <c r="O936" s="915"/>
      <c r="P936" s="915"/>
      <c r="Q936" s="915"/>
      <c r="R936" s="915"/>
      <c r="S936" s="915"/>
      <c r="T936" s="915"/>
      <c r="U936" s="915"/>
      <c r="V936" s="915"/>
      <c r="W936" s="915"/>
      <c r="X936" s="915"/>
      <c r="Y936" s="911"/>
      <c r="Z936" s="911"/>
      <c r="AA936" s="915"/>
      <c r="AB936" s="915"/>
      <c r="AC936" s="915"/>
      <c r="AD936" s="915"/>
      <c r="AE936" s="174"/>
      <c r="AF936" s="911"/>
      <c r="AG936" s="911"/>
      <c r="AH936" s="911"/>
      <c r="AI936" s="911"/>
      <c r="AJ936" s="911"/>
      <c r="AK936" s="915"/>
      <c r="AL936" s="915"/>
      <c r="AM936" s="915"/>
      <c r="AN936" s="917"/>
      <c r="AO936" s="1715"/>
      <c r="AP936" s="911"/>
      <c r="AQ936" s="911"/>
      <c r="AR936" s="911"/>
      <c r="AS936" s="911"/>
      <c r="AT936" s="911"/>
      <c r="AU936" s="915"/>
      <c r="AV936" s="915"/>
      <c r="AW936" s="915"/>
    </row>
    <row r="937">
      <c r="A937" s="1709"/>
      <c r="B937" s="915"/>
      <c r="C937" s="915"/>
      <c r="D937" s="915"/>
      <c r="E937" s="911"/>
      <c r="F937" s="911"/>
      <c r="G937" s="666"/>
      <c r="H937" s="911"/>
      <c r="I937" s="911"/>
      <c r="J937" s="915"/>
      <c r="K937" s="911"/>
      <c r="L937" s="915"/>
      <c r="M937" s="911"/>
      <c r="N937" s="915"/>
      <c r="O937" s="915"/>
      <c r="P937" s="915"/>
      <c r="Q937" s="915"/>
      <c r="R937" s="915"/>
      <c r="S937" s="915"/>
      <c r="T937" s="915"/>
      <c r="U937" s="915"/>
      <c r="V937" s="915"/>
      <c r="W937" s="915"/>
      <c r="X937" s="915"/>
      <c r="Y937" s="911"/>
      <c r="Z937" s="911"/>
      <c r="AA937" s="915"/>
      <c r="AB937" s="915"/>
      <c r="AC937" s="915"/>
      <c r="AD937" s="915"/>
      <c r="AE937" s="174"/>
      <c r="AF937" s="911"/>
      <c r="AG937" s="911"/>
      <c r="AH937" s="911"/>
      <c r="AI937" s="911"/>
      <c r="AJ937" s="911"/>
      <c r="AK937" s="915"/>
      <c r="AL937" s="915"/>
      <c r="AM937" s="915"/>
      <c r="AN937" s="917"/>
      <c r="AO937" s="1715"/>
      <c r="AP937" s="911"/>
      <c r="AQ937" s="911"/>
      <c r="AR937" s="911"/>
      <c r="AS937" s="911"/>
      <c r="AT937" s="911"/>
      <c r="AU937" s="915"/>
      <c r="AV937" s="915"/>
      <c r="AW937" s="915"/>
    </row>
    <row r="938">
      <c r="A938" s="1709"/>
      <c r="B938" s="915"/>
      <c r="C938" s="915"/>
      <c r="D938" s="915"/>
      <c r="E938" s="911"/>
      <c r="F938" s="911"/>
      <c r="G938" s="666"/>
      <c r="H938" s="911"/>
      <c r="I938" s="911"/>
      <c r="J938" s="915"/>
      <c r="K938" s="911"/>
      <c r="L938" s="915"/>
      <c r="M938" s="911"/>
      <c r="N938" s="915"/>
      <c r="O938" s="915"/>
      <c r="P938" s="915"/>
      <c r="Q938" s="915"/>
      <c r="R938" s="915"/>
      <c r="S938" s="915"/>
      <c r="T938" s="915"/>
      <c r="U938" s="915"/>
      <c r="V938" s="915"/>
      <c r="W938" s="915"/>
      <c r="X938" s="915"/>
      <c r="Y938" s="911"/>
      <c r="Z938" s="911"/>
      <c r="AA938" s="915"/>
      <c r="AB938" s="915"/>
      <c r="AC938" s="915"/>
      <c r="AD938" s="915"/>
      <c r="AE938" s="174"/>
      <c r="AF938" s="911"/>
      <c r="AG938" s="911"/>
      <c r="AH938" s="911"/>
      <c r="AI938" s="911"/>
      <c r="AJ938" s="911"/>
      <c r="AK938" s="915"/>
      <c r="AL938" s="915"/>
      <c r="AM938" s="915"/>
      <c r="AN938" s="917"/>
      <c r="AO938" s="1715"/>
      <c r="AP938" s="911"/>
      <c r="AQ938" s="911"/>
      <c r="AR938" s="911"/>
      <c r="AS938" s="911"/>
      <c r="AT938" s="911"/>
      <c r="AU938" s="915"/>
      <c r="AV938" s="915"/>
      <c r="AW938" s="915"/>
    </row>
    <row r="939">
      <c r="A939" s="1709"/>
      <c r="B939" s="915"/>
      <c r="C939" s="915"/>
      <c r="D939" s="915"/>
      <c r="E939" s="911"/>
      <c r="F939" s="911"/>
      <c r="G939" s="666"/>
      <c r="H939" s="911"/>
      <c r="I939" s="911"/>
      <c r="J939" s="915"/>
      <c r="K939" s="911"/>
      <c r="L939" s="915"/>
      <c r="M939" s="911"/>
      <c r="N939" s="915"/>
      <c r="O939" s="915"/>
      <c r="P939" s="915"/>
      <c r="Q939" s="915"/>
      <c r="R939" s="915"/>
      <c r="S939" s="915"/>
      <c r="T939" s="915"/>
      <c r="U939" s="915"/>
      <c r="V939" s="915"/>
      <c r="W939" s="915"/>
      <c r="X939" s="915"/>
      <c r="Y939" s="911"/>
      <c r="Z939" s="911"/>
      <c r="AA939" s="915"/>
      <c r="AB939" s="915"/>
      <c r="AC939" s="915"/>
      <c r="AD939" s="915"/>
      <c r="AE939" s="174"/>
      <c r="AF939" s="911"/>
      <c r="AG939" s="911"/>
      <c r="AH939" s="911"/>
      <c r="AI939" s="911"/>
      <c r="AJ939" s="911"/>
      <c r="AK939" s="915"/>
      <c r="AL939" s="915"/>
      <c r="AM939" s="915"/>
      <c r="AN939" s="917"/>
      <c r="AO939" s="1715"/>
      <c r="AP939" s="911"/>
      <c r="AQ939" s="911"/>
      <c r="AR939" s="911"/>
      <c r="AS939" s="911"/>
      <c r="AT939" s="911"/>
      <c r="AU939" s="915"/>
      <c r="AV939" s="915"/>
      <c r="AW939" s="915"/>
    </row>
    <row r="940">
      <c r="A940" s="1709"/>
      <c r="B940" s="915"/>
      <c r="C940" s="915"/>
      <c r="D940" s="915"/>
      <c r="E940" s="911"/>
      <c r="F940" s="911"/>
      <c r="G940" s="666"/>
      <c r="H940" s="911"/>
      <c r="I940" s="911"/>
      <c r="J940" s="915"/>
      <c r="K940" s="911"/>
      <c r="L940" s="915"/>
      <c r="M940" s="911"/>
      <c r="N940" s="915"/>
      <c r="O940" s="915"/>
      <c r="P940" s="915"/>
      <c r="Q940" s="915"/>
      <c r="R940" s="915"/>
      <c r="S940" s="915"/>
      <c r="T940" s="915"/>
      <c r="U940" s="915"/>
      <c r="V940" s="915"/>
      <c r="W940" s="915"/>
      <c r="X940" s="915"/>
      <c r="Y940" s="911"/>
      <c r="Z940" s="911"/>
      <c r="AA940" s="915"/>
      <c r="AB940" s="915"/>
      <c r="AC940" s="915"/>
      <c r="AD940" s="915"/>
      <c r="AE940" s="174"/>
      <c r="AF940" s="911"/>
      <c r="AG940" s="911"/>
      <c r="AH940" s="911"/>
      <c r="AI940" s="911"/>
      <c r="AJ940" s="911"/>
      <c r="AK940" s="915"/>
      <c r="AL940" s="915"/>
      <c r="AM940" s="915"/>
      <c r="AN940" s="917"/>
      <c r="AO940" s="1715"/>
      <c r="AP940" s="911"/>
      <c r="AQ940" s="911"/>
      <c r="AR940" s="911"/>
      <c r="AS940" s="911"/>
      <c r="AT940" s="911"/>
      <c r="AU940" s="915"/>
      <c r="AV940" s="915"/>
      <c r="AW940" s="915"/>
    </row>
    <row r="941">
      <c r="A941" s="1709"/>
      <c r="B941" s="915"/>
      <c r="C941" s="915"/>
      <c r="D941" s="915"/>
      <c r="E941" s="911"/>
      <c r="F941" s="911"/>
      <c r="G941" s="666"/>
      <c r="H941" s="911"/>
      <c r="I941" s="911"/>
      <c r="J941" s="915"/>
      <c r="K941" s="911"/>
      <c r="L941" s="915"/>
      <c r="M941" s="911"/>
      <c r="N941" s="915"/>
      <c r="O941" s="915"/>
      <c r="P941" s="915"/>
      <c r="Q941" s="915"/>
      <c r="R941" s="915"/>
      <c r="S941" s="915"/>
      <c r="T941" s="915"/>
      <c r="U941" s="915"/>
      <c r="V941" s="915"/>
      <c r="W941" s="915"/>
      <c r="X941" s="915"/>
      <c r="Y941" s="911"/>
      <c r="Z941" s="911"/>
      <c r="AA941" s="915"/>
      <c r="AB941" s="915"/>
      <c r="AC941" s="915"/>
      <c r="AD941" s="915"/>
      <c r="AE941" s="174"/>
      <c r="AF941" s="911"/>
      <c r="AG941" s="911"/>
      <c r="AH941" s="911"/>
      <c r="AI941" s="911"/>
      <c r="AJ941" s="911"/>
      <c r="AK941" s="915"/>
      <c r="AL941" s="915"/>
      <c r="AM941" s="915"/>
      <c r="AN941" s="917"/>
      <c r="AO941" s="1715"/>
      <c r="AP941" s="911"/>
      <c r="AQ941" s="911"/>
      <c r="AR941" s="911"/>
      <c r="AS941" s="911"/>
      <c r="AT941" s="911"/>
      <c r="AU941" s="915"/>
      <c r="AV941" s="915"/>
      <c r="AW941" s="915"/>
    </row>
    <row r="942">
      <c r="A942" s="1709"/>
      <c r="B942" s="915"/>
      <c r="C942" s="915"/>
      <c r="D942" s="915"/>
      <c r="E942" s="911"/>
      <c r="F942" s="911"/>
      <c r="G942" s="666"/>
      <c r="H942" s="911"/>
      <c r="I942" s="911"/>
      <c r="J942" s="915"/>
      <c r="K942" s="911"/>
      <c r="L942" s="915"/>
      <c r="M942" s="911"/>
      <c r="N942" s="915"/>
      <c r="O942" s="915"/>
      <c r="P942" s="915"/>
      <c r="Q942" s="915"/>
      <c r="R942" s="915"/>
      <c r="S942" s="915"/>
      <c r="T942" s="915"/>
      <c r="U942" s="915"/>
      <c r="V942" s="915"/>
      <c r="W942" s="915"/>
      <c r="X942" s="915"/>
      <c r="Y942" s="911"/>
      <c r="Z942" s="911"/>
      <c r="AA942" s="915"/>
      <c r="AB942" s="915"/>
      <c r="AC942" s="915"/>
      <c r="AD942" s="915"/>
      <c r="AE942" s="174"/>
      <c r="AF942" s="911"/>
      <c r="AG942" s="911"/>
      <c r="AH942" s="911"/>
      <c r="AI942" s="911"/>
      <c r="AJ942" s="911"/>
      <c r="AK942" s="915"/>
      <c r="AL942" s="915"/>
      <c r="AM942" s="915"/>
      <c r="AN942" s="917"/>
      <c r="AO942" s="1715"/>
      <c r="AP942" s="911"/>
      <c r="AQ942" s="911"/>
      <c r="AR942" s="911"/>
      <c r="AS942" s="911"/>
      <c r="AT942" s="911"/>
      <c r="AU942" s="915"/>
      <c r="AV942" s="915"/>
      <c r="AW942" s="915"/>
    </row>
    <row r="943">
      <c r="A943" s="1709"/>
      <c r="B943" s="915"/>
      <c r="C943" s="915"/>
      <c r="D943" s="915"/>
      <c r="E943" s="911"/>
      <c r="F943" s="911"/>
      <c r="G943" s="666"/>
      <c r="H943" s="911"/>
      <c r="I943" s="911"/>
      <c r="J943" s="915"/>
      <c r="K943" s="911"/>
      <c r="L943" s="915"/>
      <c r="M943" s="911"/>
      <c r="N943" s="915"/>
      <c r="O943" s="915"/>
      <c r="P943" s="915"/>
      <c r="Q943" s="915"/>
      <c r="R943" s="915"/>
      <c r="S943" s="915"/>
      <c r="T943" s="915"/>
      <c r="U943" s="915"/>
      <c r="V943" s="915"/>
      <c r="W943" s="915"/>
      <c r="X943" s="915"/>
      <c r="Y943" s="911"/>
      <c r="Z943" s="911"/>
      <c r="AA943" s="915"/>
      <c r="AB943" s="915"/>
      <c r="AC943" s="915"/>
      <c r="AD943" s="915"/>
      <c r="AE943" s="174"/>
      <c r="AF943" s="911"/>
      <c r="AG943" s="911"/>
      <c r="AH943" s="911"/>
      <c r="AI943" s="911"/>
      <c r="AJ943" s="911"/>
      <c r="AK943" s="915"/>
      <c r="AL943" s="915"/>
      <c r="AM943" s="915"/>
      <c r="AN943" s="917"/>
      <c r="AO943" s="1715"/>
      <c r="AP943" s="911"/>
      <c r="AQ943" s="911"/>
      <c r="AR943" s="911"/>
      <c r="AS943" s="911"/>
      <c r="AT943" s="911"/>
      <c r="AU943" s="915"/>
      <c r="AV943" s="915"/>
      <c r="AW943" s="915"/>
    </row>
    <row r="944">
      <c r="A944" s="1709"/>
      <c r="B944" s="915"/>
      <c r="C944" s="915"/>
      <c r="D944" s="915"/>
      <c r="E944" s="911"/>
      <c r="F944" s="911"/>
      <c r="G944" s="666"/>
      <c r="H944" s="911"/>
      <c r="I944" s="911"/>
      <c r="J944" s="915"/>
      <c r="K944" s="911"/>
      <c r="L944" s="915"/>
      <c r="M944" s="911"/>
      <c r="N944" s="915"/>
      <c r="O944" s="915"/>
      <c r="P944" s="915"/>
      <c r="Q944" s="915"/>
      <c r="R944" s="915"/>
      <c r="S944" s="915"/>
      <c r="T944" s="915"/>
      <c r="U944" s="915"/>
      <c r="V944" s="915"/>
      <c r="W944" s="915"/>
      <c r="X944" s="915"/>
      <c r="Y944" s="911"/>
      <c r="Z944" s="911"/>
      <c r="AA944" s="915"/>
      <c r="AB944" s="915"/>
      <c r="AC944" s="915"/>
      <c r="AD944" s="915"/>
      <c r="AE944" s="174"/>
      <c r="AF944" s="911"/>
      <c r="AG944" s="911"/>
      <c r="AH944" s="911"/>
      <c r="AI944" s="911"/>
      <c r="AJ944" s="911"/>
      <c r="AK944" s="915"/>
      <c r="AL944" s="915"/>
      <c r="AM944" s="915"/>
      <c r="AN944" s="917"/>
      <c r="AO944" s="1715"/>
      <c r="AP944" s="911"/>
      <c r="AQ944" s="911"/>
      <c r="AR944" s="911"/>
      <c r="AS944" s="911"/>
      <c r="AT944" s="911"/>
      <c r="AU944" s="915"/>
      <c r="AV944" s="915"/>
      <c r="AW944" s="915"/>
    </row>
    <row r="945">
      <c r="A945" s="1709"/>
      <c r="B945" s="915"/>
      <c r="C945" s="915"/>
      <c r="D945" s="915"/>
      <c r="E945" s="911"/>
      <c r="F945" s="911"/>
      <c r="G945" s="666"/>
      <c r="H945" s="911"/>
      <c r="I945" s="911"/>
      <c r="J945" s="915"/>
      <c r="K945" s="911"/>
      <c r="L945" s="915"/>
      <c r="M945" s="911"/>
      <c r="N945" s="915"/>
      <c r="O945" s="915"/>
      <c r="P945" s="915"/>
      <c r="Q945" s="915"/>
      <c r="R945" s="915"/>
      <c r="S945" s="915"/>
      <c r="T945" s="915"/>
      <c r="U945" s="915"/>
      <c r="V945" s="915"/>
      <c r="W945" s="915"/>
      <c r="X945" s="915"/>
      <c r="Y945" s="911"/>
      <c r="Z945" s="911"/>
      <c r="AA945" s="915"/>
      <c r="AB945" s="915"/>
      <c r="AC945" s="915"/>
      <c r="AD945" s="915"/>
      <c r="AE945" s="174"/>
      <c r="AF945" s="911"/>
      <c r="AG945" s="911"/>
      <c r="AH945" s="911"/>
      <c r="AI945" s="911"/>
      <c r="AJ945" s="911"/>
      <c r="AK945" s="915"/>
      <c r="AL945" s="915"/>
      <c r="AM945" s="915"/>
      <c r="AN945" s="917"/>
      <c r="AO945" s="1715"/>
      <c r="AP945" s="911"/>
      <c r="AQ945" s="911"/>
      <c r="AR945" s="911"/>
      <c r="AS945" s="911"/>
      <c r="AT945" s="911"/>
      <c r="AU945" s="915"/>
      <c r="AV945" s="915"/>
      <c r="AW945" s="915"/>
    </row>
    <row r="946">
      <c r="A946" s="1709"/>
      <c r="B946" s="915"/>
      <c r="C946" s="915"/>
      <c r="D946" s="915"/>
      <c r="E946" s="911"/>
      <c r="F946" s="911"/>
      <c r="G946" s="666"/>
      <c r="H946" s="911"/>
      <c r="I946" s="911"/>
      <c r="J946" s="915"/>
      <c r="K946" s="911"/>
      <c r="L946" s="915"/>
      <c r="M946" s="911"/>
      <c r="N946" s="915"/>
      <c r="O946" s="915"/>
      <c r="P946" s="915"/>
      <c r="Q946" s="915"/>
      <c r="R946" s="915"/>
      <c r="S946" s="915"/>
      <c r="T946" s="915"/>
      <c r="U946" s="915"/>
      <c r="V946" s="915"/>
      <c r="W946" s="915"/>
      <c r="X946" s="915"/>
      <c r="Y946" s="911"/>
      <c r="Z946" s="911"/>
      <c r="AA946" s="915"/>
      <c r="AB946" s="915"/>
      <c r="AC946" s="915"/>
      <c r="AD946" s="915"/>
      <c r="AE946" s="174"/>
      <c r="AF946" s="911"/>
      <c r="AG946" s="911"/>
      <c r="AH946" s="911"/>
      <c r="AI946" s="911"/>
      <c r="AJ946" s="911"/>
      <c r="AK946" s="915"/>
      <c r="AL946" s="915"/>
      <c r="AM946" s="915"/>
      <c r="AN946" s="917"/>
      <c r="AO946" s="1715"/>
      <c r="AP946" s="911"/>
      <c r="AQ946" s="911"/>
      <c r="AR946" s="911"/>
      <c r="AS946" s="911"/>
      <c r="AT946" s="911"/>
      <c r="AU946" s="915"/>
      <c r="AV946" s="915"/>
      <c r="AW946" s="915"/>
    </row>
    <row r="947">
      <c r="A947" s="1709"/>
      <c r="B947" s="915"/>
      <c r="C947" s="915"/>
      <c r="D947" s="915"/>
      <c r="E947" s="911"/>
      <c r="F947" s="911"/>
      <c r="G947" s="666"/>
      <c r="H947" s="911"/>
      <c r="I947" s="911"/>
      <c r="J947" s="915"/>
      <c r="K947" s="911"/>
      <c r="L947" s="915"/>
      <c r="M947" s="911"/>
      <c r="N947" s="915"/>
      <c r="O947" s="915"/>
      <c r="P947" s="915"/>
      <c r="Q947" s="915"/>
      <c r="R947" s="915"/>
      <c r="S947" s="915"/>
      <c r="T947" s="915"/>
      <c r="U947" s="915"/>
      <c r="V947" s="915"/>
      <c r="W947" s="915"/>
      <c r="X947" s="915"/>
      <c r="Y947" s="911"/>
      <c r="Z947" s="911"/>
      <c r="AA947" s="915"/>
      <c r="AB947" s="915"/>
      <c r="AC947" s="915"/>
      <c r="AD947" s="915"/>
      <c r="AE947" s="174"/>
      <c r="AF947" s="911"/>
      <c r="AG947" s="911"/>
      <c r="AH947" s="911"/>
      <c r="AI947" s="911"/>
      <c r="AJ947" s="911"/>
      <c r="AK947" s="915"/>
      <c r="AL947" s="915"/>
      <c r="AM947" s="915"/>
      <c r="AN947" s="917"/>
      <c r="AO947" s="1715"/>
      <c r="AP947" s="911"/>
      <c r="AQ947" s="911"/>
      <c r="AR947" s="911"/>
      <c r="AS947" s="911"/>
      <c r="AT947" s="911"/>
      <c r="AU947" s="915"/>
      <c r="AV947" s="915"/>
      <c r="AW947" s="915"/>
    </row>
    <row r="948">
      <c r="A948" s="1709"/>
      <c r="B948" s="915"/>
      <c r="C948" s="915"/>
      <c r="D948" s="915"/>
      <c r="E948" s="911"/>
      <c r="F948" s="911"/>
      <c r="G948" s="666"/>
      <c r="H948" s="911"/>
      <c r="I948" s="911"/>
      <c r="J948" s="915"/>
      <c r="K948" s="911"/>
      <c r="L948" s="915"/>
      <c r="M948" s="911"/>
      <c r="N948" s="915"/>
      <c r="O948" s="915"/>
      <c r="P948" s="915"/>
      <c r="Q948" s="915"/>
      <c r="R948" s="915"/>
      <c r="S948" s="915"/>
      <c r="T948" s="915"/>
      <c r="U948" s="915"/>
      <c r="V948" s="915"/>
      <c r="W948" s="915"/>
      <c r="X948" s="915"/>
      <c r="Y948" s="911"/>
      <c r="Z948" s="911"/>
      <c r="AA948" s="915"/>
      <c r="AB948" s="915"/>
      <c r="AC948" s="915"/>
      <c r="AD948" s="915"/>
      <c r="AE948" s="174"/>
      <c r="AF948" s="911"/>
      <c r="AG948" s="911"/>
      <c r="AH948" s="911"/>
      <c r="AI948" s="911"/>
      <c r="AJ948" s="911"/>
      <c r="AK948" s="915"/>
      <c r="AL948" s="915"/>
      <c r="AM948" s="915"/>
      <c r="AN948" s="917"/>
      <c r="AO948" s="1715"/>
      <c r="AP948" s="911"/>
      <c r="AQ948" s="911"/>
      <c r="AR948" s="911"/>
      <c r="AS948" s="911"/>
      <c r="AT948" s="911"/>
      <c r="AU948" s="915"/>
      <c r="AV948" s="915"/>
      <c r="AW948" s="915"/>
    </row>
    <row r="949">
      <c r="A949" s="1709"/>
      <c r="B949" s="915"/>
      <c r="C949" s="915"/>
      <c r="D949" s="915"/>
      <c r="E949" s="911"/>
      <c r="F949" s="911"/>
      <c r="G949" s="666"/>
      <c r="H949" s="911"/>
      <c r="I949" s="911"/>
      <c r="J949" s="915"/>
      <c r="K949" s="911"/>
      <c r="L949" s="915"/>
      <c r="M949" s="911"/>
      <c r="N949" s="915"/>
      <c r="O949" s="915"/>
      <c r="P949" s="915"/>
      <c r="Q949" s="915"/>
      <c r="R949" s="915"/>
      <c r="S949" s="915"/>
      <c r="T949" s="915"/>
      <c r="U949" s="915"/>
      <c r="V949" s="915"/>
      <c r="W949" s="915"/>
      <c r="X949" s="915"/>
      <c r="Y949" s="911"/>
      <c r="Z949" s="911"/>
      <c r="AA949" s="915"/>
      <c r="AB949" s="915"/>
      <c r="AC949" s="915"/>
      <c r="AD949" s="915"/>
      <c r="AE949" s="174"/>
      <c r="AF949" s="911"/>
      <c r="AG949" s="911"/>
      <c r="AH949" s="911"/>
      <c r="AI949" s="911"/>
      <c r="AJ949" s="911"/>
      <c r="AK949" s="915"/>
      <c r="AL949" s="915"/>
      <c r="AM949" s="915"/>
      <c r="AN949" s="917"/>
      <c r="AO949" s="1715"/>
      <c r="AP949" s="911"/>
      <c r="AQ949" s="911"/>
      <c r="AR949" s="911"/>
      <c r="AS949" s="911"/>
      <c r="AT949" s="911"/>
      <c r="AU949" s="915"/>
      <c r="AV949" s="915"/>
      <c r="AW949" s="915"/>
    </row>
    <row r="950">
      <c r="A950" s="1709"/>
      <c r="B950" s="915"/>
      <c r="C950" s="915"/>
      <c r="D950" s="915"/>
      <c r="E950" s="911"/>
      <c r="F950" s="911"/>
      <c r="G950" s="666"/>
      <c r="H950" s="911"/>
      <c r="I950" s="911"/>
      <c r="J950" s="915"/>
      <c r="K950" s="911"/>
      <c r="L950" s="915"/>
      <c r="M950" s="911"/>
      <c r="N950" s="915"/>
      <c r="O950" s="915"/>
      <c r="P950" s="915"/>
      <c r="Q950" s="915"/>
      <c r="R950" s="915"/>
      <c r="S950" s="915"/>
      <c r="T950" s="915"/>
      <c r="U950" s="915"/>
      <c r="V950" s="915"/>
      <c r="W950" s="915"/>
      <c r="X950" s="915"/>
      <c r="Y950" s="911"/>
      <c r="Z950" s="911"/>
      <c r="AA950" s="915"/>
      <c r="AB950" s="915"/>
      <c r="AC950" s="915"/>
      <c r="AD950" s="915"/>
      <c r="AE950" s="174"/>
      <c r="AF950" s="911"/>
      <c r="AG950" s="911"/>
      <c r="AH950" s="911"/>
      <c r="AI950" s="911"/>
      <c r="AJ950" s="911"/>
      <c r="AK950" s="915"/>
      <c r="AL950" s="915"/>
      <c r="AM950" s="915"/>
      <c r="AN950" s="917"/>
      <c r="AO950" s="1715"/>
      <c r="AP950" s="911"/>
      <c r="AQ950" s="911"/>
      <c r="AR950" s="911"/>
      <c r="AS950" s="911"/>
      <c r="AT950" s="911"/>
      <c r="AU950" s="915"/>
      <c r="AV950" s="915"/>
      <c r="AW950" s="915"/>
    </row>
    <row r="951">
      <c r="A951" s="1709"/>
      <c r="B951" s="915"/>
      <c r="C951" s="915"/>
      <c r="D951" s="915"/>
      <c r="E951" s="911"/>
      <c r="F951" s="911"/>
      <c r="G951" s="666"/>
      <c r="H951" s="911"/>
      <c r="I951" s="911"/>
      <c r="J951" s="915"/>
      <c r="K951" s="911"/>
      <c r="L951" s="915"/>
      <c r="M951" s="911"/>
      <c r="N951" s="915"/>
      <c r="O951" s="915"/>
      <c r="P951" s="915"/>
      <c r="Q951" s="915"/>
      <c r="R951" s="915"/>
      <c r="S951" s="915"/>
      <c r="T951" s="915"/>
      <c r="U951" s="915"/>
      <c r="V951" s="915"/>
      <c r="W951" s="915"/>
      <c r="X951" s="915"/>
      <c r="Y951" s="911"/>
      <c r="Z951" s="911"/>
      <c r="AA951" s="915"/>
      <c r="AB951" s="915"/>
      <c r="AC951" s="915"/>
      <c r="AD951" s="915"/>
      <c r="AE951" s="174"/>
      <c r="AF951" s="911"/>
      <c r="AG951" s="911"/>
      <c r="AH951" s="911"/>
      <c r="AI951" s="911"/>
      <c r="AJ951" s="911"/>
      <c r="AK951" s="915"/>
      <c r="AL951" s="915"/>
      <c r="AM951" s="915"/>
      <c r="AN951" s="917"/>
      <c r="AO951" s="1715"/>
      <c r="AP951" s="911"/>
      <c r="AQ951" s="911"/>
      <c r="AR951" s="911"/>
      <c r="AS951" s="911"/>
      <c r="AT951" s="911"/>
      <c r="AU951" s="915"/>
      <c r="AV951" s="915"/>
      <c r="AW951" s="915"/>
    </row>
    <row r="952">
      <c r="A952" s="1709"/>
      <c r="B952" s="915"/>
      <c r="C952" s="915"/>
      <c r="D952" s="915"/>
      <c r="E952" s="911"/>
      <c r="F952" s="911"/>
      <c r="G952" s="666"/>
      <c r="H952" s="911"/>
      <c r="I952" s="911"/>
      <c r="J952" s="915"/>
      <c r="K952" s="911"/>
      <c r="L952" s="915"/>
      <c r="M952" s="911"/>
      <c r="N952" s="915"/>
      <c r="O952" s="915"/>
      <c r="P952" s="915"/>
      <c r="Q952" s="915"/>
      <c r="R952" s="915"/>
      <c r="S952" s="915"/>
      <c r="T952" s="915"/>
      <c r="U952" s="915"/>
      <c r="V952" s="915"/>
      <c r="W952" s="915"/>
      <c r="X952" s="915"/>
      <c r="Y952" s="911"/>
      <c r="Z952" s="911"/>
      <c r="AA952" s="915"/>
      <c r="AB952" s="915"/>
      <c r="AC952" s="915"/>
      <c r="AD952" s="915"/>
      <c r="AE952" s="174"/>
      <c r="AF952" s="911"/>
      <c r="AG952" s="911"/>
      <c r="AH952" s="911"/>
      <c r="AI952" s="911"/>
      <c r="AJ952" s="911"/>
      <c r="AK952" s="915"/>
      <c r="AL952" s="915"/>
      <c r="AM952" s="915"/>
      <c r="AN952" s="917"/>
      <c r="AO952" s="1715"/>
      <c r="AP952" s="911"/>
      <c r="AQ952" s="911"/>
      <c r="AR952" s="911"/>
      <c r="AS952" s="911"/>
      <c r="AT952" s="911"/>
      <c r="AU952" s="915"/>
      <c r="AV952" s="915"/>
      <c r="AW952" s="915"/>
    </row>
    <row r="953">
      <c r="A953" s="1709"/>
      <c r="B953" s="915"/>
      <c r="C953" s="915"/>
      <c r="D953" s="915"/>
      <c r="E953" s="911"/>
      <c r="F953" s="911"/>
      <c r="G953" s="666"/>
      <c r="H953" s="911"/>
      <c r="I953" s="911"/>
      <c r="J953" s="915"/>
      <c r="K953" s="911"/>
      <c r="L953" s="915"/>
      <c r="M953" s="911"/>
      <c r="N953" s="915"/>
      <c r="O953" s="915"/>
      <c r="P953" s="915"/>
      <c r="Q953" s="915"/>
      <c r="R953" s="915"/>
      <c r="S953" s="915"/>
      <c r="T953" s="915"/>
      <c r="U953" s="915"/>
      <c r="V953" s="915"/>
      <c r="W953" s="915"/>
      <c r="X953" s="915"/>
      <c r="Y953" s="911"/>
      <c r="Z953" s="911"/>
      <c r="AA953" s="915"/>
      <c r="AB953" s="915"/>
      <c r="AC953" s="915"/>
      <c r="AD953" s="915"/>
      <c r="AE953" s="174"/>
      <c r="AF953" s="911"/>
      <c r="AG953" s="911"/>
      <c r="AH953" s="911"/>
      <c r="AI953" s="911"/>
      <c r="AJ953" s="911"/>
      <c r="AK953" s="915"/>
      <c r="AL953" s="915"/>
      <c r="AM953" s="915"/>
      <c r="AN953" s="917"/>
      <c r="AO953" s="1715"/>
      <c r="AP953" s="911"/>
      <c r="AQ953" s="911"/>
      <c r="AR953" s="911"/>
      <c r="AS953" s="911"/>
      <c r="AT953" s="911"/>
      <c r="AU953" s="915"/>
      <c r="AV953" s="915"/>
      <c r="AW953" s="915"/>
    </row>
    <row r="954">
      <c r="A954" s="1709"/>
      <c r="B954" s="915"/>
      <c r="C954" s="915"/>
      <c r="D954" s="915"/>
      <c r="E954" s="911"/>
      <c r="F954" s="911"/>
      <c r="G954" s="666"/>
      <c r="H954" s="911"/>
      <c r="I954" s="911"/>
      <c r="J954" s="915"/>
      <c r="K954" s="911"/>
      <c r="L954" s="915"/>
      <c r="M954" s="911"/>
      <c r="N954" s="915"/>
      <c r="O954" s="915"/>
      <c r="P954" s="915"/>
      <c r="Q954" s="915"/>
      <c r="R954" s="915"/>
      <c r="S954" s="915"/>
      <c r="T954" s="915"/>
      <c r="U954" s="915"/>
      <c r="V954" s="915"/>
      <c r="W954" s="915"/>
      <c r="X954" s="915"/>
      <c r="Y954" s="911"/>
      <c r="Z954" s="911"/>
      <c r="AA954" s="915"/>
      <c r="AB954" s="915"/>
      <c r="AC954" s="915"/>
      <c r="AD954" s="915"/>
      <c r="AE954" s="174"/>
      <c r="AF954" s="911"/>
      <c r="AG954" s="911"/>
      <c r="AH954" s="911"/>
      <c r="AI954" s="911"/>
      <c r="AJ954" s="911"/>
      <c r="AK954" s="915"/>
      <c r="AL954" s="915"/>
      <c r="AM954" s="915"/>
      <c r="AN954" s="917"/>
      <c r="AO954" s="1715"/>
      <c r="AP954" s="911"/>
      <c r="AQ954" s="911"/>
      <c r="AR954" s="911"/>
      <c r="AS954" s="911"/>
      <c r="AT954" s="911"/>
      <c r="AU954" s="915"/>
      <c r="AV954" s="915"/>
      <c r="AW954" s="915"/>
    </row>
    <row r="955">
      <c r="A955" s="1709"/>
      <c r="B955" s="915"/>
      <c r="C955" s="915"/>
      <c r="D955" s="915"/>
      <c r="E955" s="911"/>
      <c r="F955" s="911"/>
      <c r="G955" s="666"/>
      <c r="H955" s="911"/>
      <c r="I955" s="911"/>
      <c r="J955" s="915"/>
      <c r="K955" s="911"/>
      <c r="L955" s="915"/>
      <c r="M955" s="911"/>
      <c r="N955" s="915"/>
      <c r="O955" s="915"/>
      <c r="P955" s="915"/>
      <c r="Q955" s="915"/>
      <c r="R955" s="915"/>
      <c r="S955" s="915"/>
      <c r="T955" s="915"/>
      <c r="U955" s="915"/>
      <c r="V955" s="915"/>
      <c r="W955" s="915"/>
      <c r="X955" s="915"/>
      <c r="Y955" s="911"/>
      <c r="Z955" s="911"/>
      <c r="AA955" s="915"/>
      <c r="AB955" s="915"/>
      <c r="AC955" s="915"/>
      <c r="AD955" s="915"/>
      <c r="AE955" s="174"/>
      <c r="AF955" s="911"/>
      <c r="AG955" s="911"/>
      <c r="AH955" s="911"/>
      <c r="AI955" s="911"/>
      <c r="AJ955" s="911"/>
      <c r="AK955" s="915"/>
      <c r="AL955" s="915"/>
      <c r="AM955" s="915"/>
      <c r="AN955" s="917"/>
      <c r="AO955" s="1715"/>
      <c r="AP955" s="911"/>
      <c r="AQ955" s="911"/>
      <c r="AR955" s="911"/>
      <c r="AS955" s="911"/>
      <c r="AT955" s="911"/>
      <c r="AU955" s="915"/>
      <c r="AV955" s="915"/>
      <c r="AW955" s="915"/>
    </row>
    <row r="956">
      <c r="A956" s="1709"/>
      <c r="B956" s="915"/>
      <c r="C956" s="915"/>
      <c r="D956" s="915"/>
      <c r="E956" s="911"/>
      <c r="F956" s="911"/>
      <c r="G956" s="666"/>
      <c r="H956" s="911"/>
      <c r="I956" s="911"/>
      <c r="J956" s="915"/>
      <c r="K956" s="911"/>
      <c r="L956" s="915"/>
      <c r="M956" s="911"/>
      <c r="N956" s="915"/>
      <c r="O956" s="915"/>
      <c r="P956" s="915"/>
      <c r="Q956" s="915"/>
      <c r="R956" s="915"/>
      <c r="S956" s="915"/>
      <c r="T956" s="915"/>
      <c r="U956" s="915"/>
      <c r="V956" s="915"/>
      <c r="W956" s="915"/>
      <c r="X956" s="915"/>
      <c r="Y956" s="911"/>
      <c r="Z956" s="911"/>
      <c r="AA956" s="915"/>
      <c r="AB956" s="915"/>
      <c r="AC956" s="915"/>
      <c r="AD956" s="915"/>
      <c r="AE956" s="174"/>
      <c r="AF956" s="911"/>
      <c r="AG956" s="911"/>
      <c r="AH956" s="911"/>
      <c r="AI956" s="911"/>
      <c r="AJ956" s="911"/>
      <c r="AK956" s="915"/>
      <c r="AL956" s="915"/>
      <c r="AM956" s="915"/>
      <c r="AN956" s="917"/>
      <c r="AO956" s="1715"/>
      <c r="AP956" s="911"/>
      <c r="AQ956" s="911"/>
      <c r="AR956" s="911"/>
      <c r="AS956" s="911"/>
      <c r="AT956" s="911"/>
      <c r="AU956" s="915"/>
      <c r="AV956" s="915"/>
      <c r="AW956" s="915"/>
    </row>
    <row r="957">
      <c r="A957" s="1709"/>
      <c r="B957" s="915"/>
      <c r="C957" s="915"/>
      <c r="D957" s="915"/>
      <c r="E957" s="911"/>
      <c r="F957" s="911"/>
      <c r="G957" s="666"/>
      <c r="H957" s="911"/>
      <c r="I957" s="911"/>
      <c r="J957" s="915"/>
      <c r="K957" s="911"/>
      <c r="L957" s="915"/>
      <c r="M957" s="911"/>
      <c r="N957" s="915"/>
      <c r="O957" s="915"/>
      <c r="P957" s="915"/>
      <c r="Q957" s="915"/>
      <c r="R957" s="915"/>
      <c r="S957" s="915"/>
      <c r="T957" s="915"/>
      <c r="U957" s="915"/>
      <c r="V957" s="915"/>
      <c r="W957" s="915"/>
      <c r="X957" s="915"/>
      <c r="Y957" s="911"/>
      <c r="Z957" s="911"/>
      <c r="AA957" s="915"/>
      <c r="AB957" s="915"/>
      <c r="AC957" s="915"/>
      <c r="AD957" s="915"/>
      <c r="AE957" s="174"/>
      <c r="AF957" s="911"/>
      <c r="AG957" s="911"/>
      <c r="AH957" s="911"/>
      <c r="AI957" s="911"/>
      <c r="AJ957" s="911"/>
      <c r="AK957" s="915"/>
      <c r="AL957" s="915"/>
      <c r="AM957" s="915"/>
      <c r="AN957" s="917"/>
      <c r="AO957" s="1715"/>
      <c r="AP957" s="911"/>
      <c r="AQ957" s="911"/>
      <c r="AR957" s="911"/>
      <c r="AS957" s="911"/>
      <c r="AT957" s="911"/>
      <c r="AU957" s="915"/>
      <c r="AV957" s="915"/>
      <c r="AW957" s="915"/>
    </row>
    <row r="958">
      <c r="A958" s="1709"/>
      <c r="B958" s="915"/>
      <c r="C958" s="915"/>
      <c r="D958" s="915"/>
      <c r="E958" s="911"/>
      <c r="F958" s="911"/>
      <c r="G958" s="666"/>
      <c r="H958" s="911"/>
      <c r="I958" s="911"/>
      <c r="J958" s="915"/>
      <c r="K958" s="911"/>
      <c r="L958" s="915"/>
      <c r="M958" s="911"/>
      <c r="N958" s="915"/>
      <c r="O958" s="915"/>
      <c r="P958" s="915"/>
      <c r="Q958" s="915"/>
      <c r="R958" s="915"/>
      <c r="S958" s="915"/>
      <c r="T958" s="915"/>
      <c r="U958" s="915"/>
      <c r="V958" s="915"/>
      <c r="W958" s="915"/>
      <c r="X958" s="915"/>
      <c r="Y958" s="911"/>
      <c r="Z958" s="911"/>
      <c r="AA958" s="915"/>
      <c r="AB958" s="915"/>
      <c r="AC958" s="915"/>
      <c r="AD958" s="915"/>
      <c r="AE958" s="174"/>
      <c r="AF958" s="911"/>
      <c r="AG958" s="911"/>
      <c r="AH958" s="911"/>
      <c r="AI958" s="911"/>
      <c r="AJ958" s="911"/>
      <c r="AK958" s="915"/>
      <c r="AL958" s="915"/>
      <c r="AM958" s="915"/>
      <c r="AN958" s="917"/>
      <c r="AO958" s="1715"/>
      <c r="AP958" s="911"/>
      <c r="AQ958" s="911"/>
      <c r="AR958" s="911"/>
      <c r="AS958" s="911"/>
      <c r="AT958" s="911"/>
      <c r="AU958" s="915"/>
      <c r="AV958" s="915"/>
      <c r="AW958" s="915"/>
    </row>
    <row r="959">
      <c r="A959" s="1709"/>
      <c r="B959" s="915"/>
      <c r="C959" s="915"/>
      <c r="D959" s="915"/>
      <c r="E959" s="911"/>
      <c r="F959" s="911"/>
      <c r="G959" s="666"/>
      <c r="H959" s="911"/>
      <c r="I959" s="911"/>
      <c r="J959" s="915"/>
      <c r="K959" s="911"/>
      <c r="L959" s="915"/>
      <c r="M959" s="911"/>
      <c r="N959" s="915"/>
      <c r="O959" s="915"/>
      <c r="P959" s="915"/>
      <c r="Q959" s="915"/>
      <c r="R959" s="915"/>
      <c r="S959" s="915"/>
      <c r="T959" s="915"/>
      <c r="U959" s="915"/>
      <c r="V959" s="915"/>
      <c r="W959" s="915"/>
      <c r="X959" s="915"/>
      <c r="Y959" s="911"/>
      <c r="Z959" s="911"/>
      <c r="AA959" s="915"/>
      <c r="AB959" s="915"/>
      <c r="AC959" s="915"/>
      <c r="AD959" s="915"/>
      <c r="AE959" s="174"/>
      <c r="AF959" s="911"/>
      <c r="AG959" s="911"/>
      <c r="AH959" s="911"/>
      <c r="AI959" s="911"/>
      <c r="AJ959" s="911"/>
      <c r="AK959" s="915"/>
      <c r="AL959" s="915"/>
      <c r="AM959" s="915"/>
      <c r="AN959" s="917"/>
      <c r="AO959" s="1715"/>
      <c r="AP959" s="911"/>
      <c r="AQ959" s="911"/>
      <c r="AR959" s="911"/>
      <c r="AS959" s="911"/>
      <c r="AT959" s="911"/>
      <c r="AU959" s="915"/>
      <c r="AV959" s="915"/>
      <c r="AW959" s="915"/>
    </row>
    <row r="960">
      <c r="A960" s="1709"/>
      <c r="B960" s="915"/>
      <c r="C960" s="915"/>
      <c r="D960" s="915"/>
      <c r="E960" s="911"/>
      <c r="F960" s="911"/>
      <c r="G960" s="666"/>
      <c r="H960" s="911"/>
      <c r="I960" s="911"/>
      <c r="J960" s="915"/>
      <c r="K960" s="911"/>
      <c r="L960" s="915"/>
      <c r="M960" s="911"/>
      <c r="N960" s="915"/>
      <c r="O960" s="915"/>
      <c r="P960" s="915"/>
      <c r="Q960" s="915"/>
      <c r="R960" s="915"/>
      <c r="S960" s="915"/>
      <c r="T960" s="915"/>
      <c r="U960" s="915"/>
      <c r="V960" s="915"/>
      <c r="W960" s="915"/>
      <c r="X960" s="915"/>
      <c r="Y960" s="911"/>
      <c r="Z960" s="911"/>
      <c r="AA960" s="915"/>
      <c r="AB960" s="915"/>
      <c r="AC960" s="915"/>
      <c r="AD960" s="915"/>
      <c r="AE960" s="174"/>
      <c r="AF960" s="911"/>
      <c r="AG960" s="911"/>
      <c r="AH960" s="911"/>
      <c r="AI960" s="911"/>
      <c r="AJ960" s="911"/>
      <c r="AK960" s="915"/>
      <c r="AL960" s="915"/>
      <c r="AM960" s="915"/>
      <c r="AN960" s="917"/>
      <c r="AO960" s="1715"/>
      <c r="AP960" s="911"/>
      <c r="AQ960" s="911"/>
      <c r="AR960" s="911"/>
      <c r="AS960" s="911"/>
      <c r="AT960" s="911"/>
      <c r="AU960" s="915"/>
      <c r="AV960" s="915"/>
      <c r="AW960" s="915"/>
    </row>
    <row r="961">
      <c r="A961" s="1709"/>
      <c r="B961" s="915"/>
      <c r="C961" s="915"/>
      <c r="D961" s="915"/>
      <c r="E961" s="911"/>
      <c r="F961" s="911"/>
      <c r="G961" s="666"/>
      <c r="H961" s="911"/>
      <c r="I961" s="911"/>
      <c r="J961" s="915"/>
      <c r="K961" s="911"/>
      <c r="L961" s="915"/>
      <c r="M961" s="911"/>
      <c r="N961" s="915"/>
      <c r="O961" s="915"/>
      <c r="P961" s="915"/>
      <c r="Q961" s="915"/>
      <c r="R961" s="915"/>
      <c r="S961" s="915"/>
      <c r="T961" s="915"/>
      <c r="U961" s="915"/>
      <c r="V961" s="915"/>
      <c r="W961" s="915"/>
      <c r="X961" s="915"/>
      <c r="Y961" s="911"/>
      <c r="Z961" s="911"/>
      <c r="AA961" s="915"/>
      <c r="AB961" s="915"/>
      <c r="AC961" s="915"/>
      <c r="AD961" s="915"/>
      <c r="AE961" s="174"/>
      <c r="AF961" s="911"/>
      <c r="AG961" s="911"/>
      <c r="AH961" s="911"/>
      <c r="AI961" s="911"/>
      <c r="AJ961" s="911"/>
      <c r="AK961" s="915"/>
      <c r="AL961" s="915"/>
      <c r="AM961" s="915"/>
      <c r="AN961" s="917"/>
      <c r="AO961" s="1715"/>
      <c r="AP961" s="911"/>
      <c r="AQ961" s="911"/>
      <c r="AR961" s="911"/>
      <c r="AS961" s="911"/>
      <c r="AT961" s="911"/>
      <c r="AU961" s="915"/>
      <c r="AV961" s="915"/>
      <c r="AW961" s="915"/>
    </row>
    <row r="962">
      <c r="A962" s="1709"/>
      <c r="B962" s="915"/>
      <c r="C962" s="915"/>
      <c r="D962" s="915"/>
      <c r="E962" s="911"/>
      <c r="F962" s="911"/>
      <c r="G962" s="666"/>
      <c r="H962" s="911"/>
      <c r="I962" s="911"/>
      <c r="J962" s="915"/>
      <c r="K962" s="911"/>
      <c r="L962" s="915"/>
      <c r="M962" s="911"/>
      <c r="N962" s="915"/>
      <c r="O962" s="915"/>
      <c r="P962" s="915"/>
      <c r="Q962" s="915"/>
      <c r="R962" s="915"/>
      <c r="S962" s="915"/>
      <c r="T962" s="915"/>
      <c r="U962" s="915"/>
      <c r="V962" s="915"/>
      <c r="W962" s="915"/>
      <c r="X962" s="915"/>
      <c r="Y962" s="911"/>
      <c r="Z962" s="911"/>
      <c r="AA962" s="915"/>
      <c r="AB962" s="915"/>
      <c r="AC962" s="915"/>
      <c r="AD962" s="915"/>
      <c r="AE962" s="174"/>
      <c r="AF962" s="911"/>
      <c r="AG962" s="911"/>
      <c r="AH962" s="911"/>
      <c r="AI962" s="911"/>
      <c r="AJ962" s="911"/>
      <c r="AK962" s="915"/>
      <c r="AL962" s="915"/>
      <c r="AM962" s="915"/>
      <c r="AN962" s="917"/>
      <c r="AO962" s="1715"/>
      <c r="AP962" s="911"/>
      <c r="AQ962" s="911"/>
      <c r="AR962" s="911"/>
      <c r="AS962" s="911"/>
      <c r="AT962" s="911"/>
      <c r="AU962" s="915"/>
      <c r="AV962" s="915"/>
      <c r="AW962" s="915"/>
    </row>
    <row r="963">
      <c r="A963" s="1709"/>
      <c r="B963" s="915"/>
      <c r="C963" s="915"/>
      <c r="D963" s="915"/>
      <c r="E963" s="911"/>
      <c r="F963" s="911"/>
      <c r="G963" s="666"/>
      <c r="H963" s="911"/>
      <c r="I963" s="911"/>
      <c r="J963" s="915"/>
      <c r="K963" s="911"/>
      <c r="L963" s="915"/>
      <c r="M963" s="911"/>
      <c r="N963" s="915"/>
      <c r="O963" s="915"/>
      <c r="P963" s="915"/>
      <c r="Q963" s="915"/>
      <c r="R963" s="915"/>
      <c r="S963" s="915"/>
      <c r="T963" s="915"/>
      <c r="U963" s="915"/>
      <c r="V963" s="915"/>
      <c r="W963" s="915"/>
      <c r="X963" s="915"/>
      <c r="Y963" s="911"/>
      <c r="Z963" s="911"/>
      <c r="AA963" s="915"/>
      <c r="AB963" s="915"/>
      <c r="AC963" s="915"/>
      <c r="AD963" s="915"/>
      <c r="AE963" s="174"/>
      <c r="AF963" s="911"/>
      <c r="AG963" s="911"/>
      <c r="AH963" s="911"/>
      <c r="AI963" s="911"/>
      <c r="AJ963" s="911"/>
      <c r="AK963" s="915"/>
      <c r="AL963" s="915"/>
      <c r="AM963" s="915"/>
      <c r="AN963" s="917"/>
      <c r="AO963" s="1715"/>
      <c r="AP963" s="911"/>
      <c r="AQ963" s="911"/>
      <c r="AR963" s="911"/>
      <c r="AS963" s="911"/>
      <c r="AT963" s="911"/>
      <c r="AU963" s="915"/>
      <c r="AV963" s="915"/>
      <c r="AW963" s="915"/>
    </row>
    <row r="964">
      <c r="A964" s="1709"/>
      <c r="B964" s="915"/>
      <c r="C964" s="915"/>
      <c r="D964" s="915"/>
      <c r="E964" s="911"/>
      <c r="F964" s="911"/>
      <c r="G964" s="666"/>
      <c r="H964" s="911"/>
      <c r="I964" s="911"/>
      <c r="J964" s="915"/>
      <c r="K964" s="911"/>
      <c r="L964" s="915"/>
      <c r="M964" s="911"/>
      <c r="N964" s="915"/>
      <c r="O964" s="915"/>
      <c r="P964" s="915"/>
      <c r="Q964" s="915"/>
      <c r="R964" s="915"/>
      <c r="S964" s="915"/>
      <c r="T964" s="915"/>
      <c r="U964" s="915"/>
      <c r="V964" s="915"/>
      <c r="W964" s="915"/>
      <c r="X964" s="915"/>
      <c r="Y964" s="911"/>
      <c r="Z964" s="911"/>
      <c r="AA964" s="915"/>
      <c r="AB964" s="915"/>
      <c r="AC964" s="915"/>
      <c r="AD964" s="915"/>
      <c r="AE964" s="174"/>
      <c r="AF964" s="911"/>
      <c r="AG964" s="911"/>
      <c r="AH964" s="911"/>
      <c r="AI964" s="911"/>
      <c r="AJ964" s="911"/>
      <c r="AK964" s="915"/>
      <c r="AL964" s="915"/>
      <c r="AM964" s="915"/>
      <c r="AN964" s="917"/>
      <c r="AO964" s="1715"/>
      <c r="AP964" s="911"/>
      <c r="AQ964" s="911"/>
      <c r="AR964" s="911"/>
      <c r="AS964" s="911"/>
      <c r="AT964" s="911"/>
      <c r="AU964" s="915"/>
      <c r="AV964" s="915"/>
      <c r="AW964" s="915"/>
    </row>
    <row r="965">
      <c r="A965" s="1709"/>
      <c r="B965" s="915"/>
      <c r="C965" s="915"/>
      <c r="D965" s="915"/>
      <c r="E965" s="911"/>
      <c r="F965" s="911"/>
      <c r="G965" s="666"/>
      <c r="H965" s="911"/>
      <c r="I965" s="911"/>
      <c r="J965" s="915"/>
      <c r="K965" s="911"/>
      <c r="L965" s="915"/>
      <c r="M965" s="911"/>
      <c r="N965" s="915"/>
      <c r="O965" s="915"/>
      <c r="P965" s="915"/>
      <c r="Q965" s="915"/>
      <c r="R965" s="915"/>
      <c r="S965" s="915"/>
      <c r="T965" s="915"/>
      <c r="U965" s="915"/>
      <c r="V965" s="915"/>
      <c r="W965" s="915"/>
      <c r="X965" s="915"/>
      <c r="Y965" s="911"/>
      <c r="Z965" s="911"/>
      <c r="AA965" s="915"/>
      <c r="AB965" s="915"/>
      <c r="AC965" s="915"/>
      <c r="AD965" s="915"/>
      <c r="AE965" s="174"/>
      <c r="AF965" s="911"/>
      <c r="AG965" s="911"/>
      <c r="AH965" s="911"/>
      <c r="AI965" s="911"/>
      <c r="AJ965" s="911"/>
      <c r="AK965" s="915"/>
      <c r="AL965" s="915"/>
      <c r="AM965" s="915"/>
      <c r="AN965" s="917"/>
      <c r="AO965" s="1715"/>
      <c r="AP965" s="911"/>
      <c r="AQ965" s="911"/>
      <c r="AR965" s="911"/>
      <c r="AS965" s="911"/>
      <c r="AT965" s="911"/>
      <c r="AU965" s="915"/>
      <c r="AV965" s="915"/>
      <c r="AW965" s="915"/>
    </row>
    <row r="966">
      <c r="A966" s="1709"/>
      <c r="B966" s="915"/>
      <c r="C966" s="915"/>
      <c r="D966" s="915"/>
      <c r="E966" s="911"/>
      <c r="F966" s="911"/>
      <c r="G966" s="666"/>
      <c r="H966" s="911"/>
      <c r="I966" s="911"/>
      <c r="J966" s="915"/>
      <c r="K966" s="911"/>
      <c r="L966" s="915"/>
      <c r="M966" s="911"/>
      <c r="N966" s="915"/>
      <c r="O966" s="915"/>
      <c r="P966" s="915"/>
      <c r="Q966" s="915"/>
      <c r="R966" s="915"/>
      <c r="S966" s="915"/>
      <c r="T966" s="915"/>
      <c r="U966" s="915"/>
      <c r="V966" s="915"/>
      <c r="W966" s="915"/>
      <c r="X966" s="915"/>
      <c r="Y966" s="911"/>
      <c r="Z966" s="911"/>
      <c r="AA966" s="915"/>
      <c r="AB966" s="915"/>
      <c r="AC966" s="915"/>
      <c r="AD966" s="915"/>
      <c r="AE966" s="174"/>
      <c r="AF966" s="911"/>
      <c r="AG966" s="911"/>
      <c r="AH966" s="911"/>
      <c r="AI966" s="911"/>
      <c r="AJ966" s="911"/>
      <c r="AK966" s="915"/>
      <c r="AL966" s="915"/>
      <c r="AM966" s="915"/>
      <c r="AN966" s="917"/>
      <c r="AO966" s="1715"/>
      <c r="AP966" s="911"/>
      <c r="AQ966" s="911"/>
      <c r="AR966" s="911"/>
      <c r="AS966" s="911"/>
      <c r="AT966" s="911"/>
      <c r="AU966" s="915"/>
      <c r="AV966" s="915"/>
      <c r="AW966" s="915"/>
    </row>
    <row r="967">
      <c r="A967" s="1709"/>
      <c r="B967" s="915"/>
      <c r="C967" s="915"/>
      <c r="D967" s="915"/>
      <c r="E967" s="911"/>
      <c r="F967" s="911"/>
      <c r="G967" s="666"/>
      <c r="H967" s="911"/>
      <c r="I967" s="911"/>
      <c r="J967" s="915"/>
      <c r="K967" s="911"/>
      <c r="L967" s="915"/>
      <c r="M967" s="911"/>
      <c r="N967" s="915"/>
      <c r="O967" s="915"/>
      <c r="P967" s="915"/>
      <c r="Q967" s="915"/>
      <c r="R967" s="915"/>
      <c r="S967" s="915"/>
      <c r="T967" s="915"/>
      <c r="U967" s="915"/>
      <c r="V967" s="915"/>
      <c r="W967" s="915"/>
      <c r="X967" s="915"/>
      <c r="Y967" s="911"/>
      <c r="Z967" s="911"/>
      <c r="AA967" s="915"/>
      <c r="AB967" s="915"/>
      <c r="AC967" s="915"/>
      <c r="AD967" s="915"/>
      <c r="AE967" s="174"/>
      <c r="AF967" s="911"/>
      <c r="AG967" s="911"/>
      <c r="AH967" s="911"/>
      <c r="AI967" s="911"/>
      <c r="AJ967" s="911"/>
      <c r="AK967" s="915"/>
      <c r="AL967" s="915"/>
      <c r="AM967" s="915"/>
      <c r="AN967" s="917"/>
      <c r="AO967" s="1715"/>
      <c r="AP967" s="911"/>
      <c r="AQ967" s="911"/>
      <c r="AR967" s="911"/>
      <c r="AS967" s="911"/>
      <c r="AT967" s="911"/>
      <c r="AU967" s="915"/>
      <c r="AV967" s="915"/>
      <c r="AW967" s="915"/>
    </row>
    <row r="968">
      <c r="A968" s="1709"/>
      <c r="B968" s="915"/>
      <c r="C968" s="915"/>
      <c r="D968" s="915"/>
      <c r="E968" s="911"/>
      <c r="F968" s="911"/>
      <c r="G968" s="666"/>
      <c r="H968" s="911"/>
      <c r="I968" s="911"/>
      <c r="J968" s="915"/>
      <c r="K968" s="911"/>
      <c r="L968" s="915"/>
      <c r="M968" s="911"/>
      <c r="N968" s="915"/>
      <c r="O968" s="915"/>
      <c r="P968" s="915"/>
      <c r="Q968" s="915"/>
      <c r="R968" s="915"/>
      <c r="S968" s="915"/>
      <c r="T968" s="915"/>
      <c r="U968" s="915"/>
      <c r="V968" s="915"/>
      <c r="W968" s="915"/>
      <c r="X968" s="915"/>
      <c r="Y968" s="911"/>
      <c r="Z968" s="911"/>
      <c r="AA968" s="915"/>
      <c r="AB968" s="915"/>
      <c r="AC968" s="915"/>
      <c r="AD968" s="915"/>
      <c r="AE968" s="174"/>
      <c r="AF968" s="911"/>
      <c r="AG968" s="911"/>
      <c r="AH968" s="911"/>
      <c r="AI968" s="911"/>
      <c r="AJ968" s="911"/>
      <c r="AK968" s="915"/>
      <c r="AL968" s="915"/>
      <c r="AM968" s="915"/>
      <c r="AN968" s="917"/>
      <c r="AO968" s="1715"/>
      <c r="AP968" s="911"/>
      <c r="AQ968" s="911"/>
      <c r="AR968" s="911"/>
      <c r="AS968" s="911"/>
      <c r="AT968" s="911"/>
      <c r="AU968" s="915"/>
      <c r="AV968" s="915"/>
      <c r="AW968" s="915"/>
    </row>
    <row r="969">
      <c r="A969" s="1709"/>
      <c r="B969" s="915"/>
      <c r="C969" s="915"/>
      <c r="D969" s="915"/>
      <c r="E969" s="911"/>
      <c r="F969" s="911"/>
      <c r="G969" s="666"/>
      <c r="H969" s="911"/>
      <c r="I969" s="911"/>
      <c r="J969" s="915"/>
      <c r="K969" s="911"/>
      <c r="L969" s="915"/>
      <c r="M969" s="911"/>
      <c r="N969" s="915"/>
      <c r="O969" s="915"/>
      <c r="P969" s="915"/>
      <c r="Q969" s="915"/>
      <c r="R969" s="915"/>
      <c r="S969" s="915"/>
      <c r="T969" s="915"/>
      <c r="U969" s="915"/>
      <c r="V969" s="915"/>
      <c r="W969" s="915"/>
      <c r="X969" s="915"/>
      <c r="Y969" s="911"/>
      <c r="Z969" s="911"/>
      <c r="AA969" s="915"/>
      <c r="AB969" s="915"/>
      <c r="AC969" s="915"/>
      <c r="AD969" s="915"/>
      <c r="AE969" s="174"/>
      <c r="AF969" s="911"/>
      <c r="AG969" s="911"/>
      <c r="AH969" s="911"/>
      <c r="AI969" s="911"/>
      <c r="AJ969" s="911"/>
      <c r="AK969" s="915"/>
      <c r="AL969" s="915"/>
      <c r="AM969" s="915"/>
      <c r="AN969" s="917"/>
      <c r="AO969" s="1715"/>
      <c r="AP969" s="911"/>
      <c r="AQ969" s="911"/>
      <c r="AR969" s="911"/>
      <c r="AS969" s="911"/>
      <c r="AT969" s="911"/>
      <c r="AU969" s="915"/>
      <c r="AV969" s="915"/>
      <c r="AW969" s="915"/>
    </row>
    <row r="970">
      <c r="A970" s="1709"/>
      <c r="B970" s="915"/>
      <c r="C970" s="915"/>
      <c r="D970" s="915"/>
      <c r="E970" s="911"/>
      <c r="F970" s="911"/>
      <c r="G970" s="666"/>
      <c r="H970" s="911"/>
      <c r="I970" s="911"/>
      <c r="J970" s="915"/>
      <c r="K970" s="911"/>
      <c r="L970" s="915"/>
      <c r="M970" s="911"/>
      <c r="N970" s="915"/>
      <c r="O970" s="915"/>
      <c r="P970" s="915"/>
      <c r="Q970" s="915"/>
      <c r="R970" s="915"/>
      <c r="S970" s="915"/>
      <c r="T970" s="915"/>
      <c r="U970" s="915"/>
      <c r="V970" s="915"/>
      <c r="W970" s="915"/>
      <c r="X970" s="915"/>
      <c r="Y970" s="911"/>
      <c r="Z970" s="911"/>
      <c r="AA970" s="915"/>
      <c r="AB970" s="915"/>
      <c r="AC970" s="915"/>
      <c r="AD970" s="915"/>
      <c r="AE970" s="174"/>
      <c r="AF970" s="911"/>
      <c r="AG970" s="911"/>
      <c r="AH970" s="911"/>
      <c r="AI970" s="911"/>
      <c r="AJ970" s="911"/>
      <c r="AK970" s="915"/>
      <c r="AL970" s="915"/>
      <c r="AM970" s="915"/>
      <c r="AN970" s="917"/>
      <c r="AO970" s="1715"/>
      <c r="AP970" s="911"/>
      <c r="AQ970" s="911"/>
      <c r="AR970" s="911"/>
      <c r="AS970" s="911"/>
      <c r="AT970" s="911"/>
      <c r="AU970" s="915"/>
      <c r="AV970" s="915"/>
      <c r="AW970" s="915"/>
    </row>
    <row r="971">
      <c r="A971" s="1709"/>
      <c r="B971" s="915"/>
      <c r="C971" s="915"/>
      <c r="D971" s="915"/>
      <c r="E971" s="911"/>
      <c r="F971" s="911"/>
      <c r="G971" s="666"/>
      <c r="H971" s="911"/>
      <c r="I971" s="911"/>
      <c r="J971" s="915"/>
      <c r="K971" s="911"/>
      <c r="L971" s="915"/>
      <c r="M971" s="911"/>
      <c r="N971" s="915"/>
      <c r="O971" s="915"/>
      <c r="P971" s="915"/>
      <c r="Q971" s="915"/>
      <c r="R971" s="915"/>
      <c r="S971" s="915"/>
      <c r="T971" s="915"/>
      <c r="U971" s="915"/>
      <c r="V971" s="915"/>
      <c r="W971" s="915"/>
      <c r="X971" s="915"/>
      <c r="Y971" s="911"/>
      <c r="Z971" s="911"/>
      <c r="AA971" s="915"/>
      <c r="AB971" s="915"/>
      <c r="AC971" s="915"/>
      <c r="AD971" s="915"/>
      <c r="AE971" s="174"/>
      <c r="AF971" s="911"/>
      <c r="AG971" s="911"/>
      <c r="AH971" s="911"/>
      <c r="AI971" s="911"/>
      <c r="AJ971" s="911"/>
      <c r="AK971" s="915"/>
      <c r="AL971" s="915"/>
      <c r="AM971" s="915"/>
      <c r="AN971" s="917"/>
      <c r="AO971" s="1715"/>
      <c r="AP971" s="911"/>
      <c r="AQ971" s="911"/>
      <c r="AR971" s="911"/>
      <c r="AS971" s="911"/>
      <c r="AT971" s="911"/>
      <c r="AU971" s="915"/>
      <c r="AV971" s="915"/>
      <c r="AW971" s="915"/>
    </row>
    <row r="972">
      <c r="A972" s="1709"/>
      <c r="B972" s="915"/>
      <c r="C972" s="915"/>
      <c r="D972" s="915"/>
      <c r="E972" s="911"/>
      <c r="F972" s="911"/>
      <c r="G972" s="666"/>
      <c r="H972" s="911"/>
      <c r="I972" s="911"/>
      <c r="J972" s="915"/>
      <c r="K972" s="911"/>
      <c r="L972" s="915"/>
      <c r="M972" s="911"/>
      <c r="N972" s="915"/>
      <c r="O972" s="915"/>
      <c r="P972" s="915"/>
      <c r="Q972" s="915"/>
      <c r="R972" s="915"/>
      <c r="S972" s="915"/>
      <c r="T972" s="915"/>
      <c r="U972" s="915"/>
      <c r="V972" s="915"/>
      <c r="W972" s="915"/>
      <c r="X972" s="915"/>
      <c r="Y972" s="911"/>
      <c r="Z972" s="911"/>
      <c r="AA972" s="915"/>
      <c r="AB972" s="915"/>
      <c r="AC972" s="915"/>
      <c r="AD972" s="915"/>
      <c r="AE972" s="174"/>
      <c r="AF972" s="911"/>
      <c r="AG972" s="911"/>
      <c r="AH972" s="911"/>
      <c r="AI972" s="911"/>
      <c r="AJ972" s="911"/>
      <c r="AK972" s="915"/>
      <c r="AL972" s="915"/>
      <c r="AM972" s="915"/>
      <c r="AN972" s="917"/>
      <c r="AO972" s="1715"/>
      <c r="AP972" s="911"/>
      <c r="AQ972" s="911"/>
      <c r="AR972" s="911"/>
      <c r="AS972" s="911"/>
      <c r="AT972" s="911"/>
      <c r="AU972" s="915"/>
      <c r="AV972" s="915"/>
      <c r="AW972" s="915"/>
    </row>
    <row r="973">
      <c r="A973" s="1709"/>
      <c r="B973" s="915"/>
      <c r="C973" s="915"/>
      <c r="D973" s="915"/>
      <c r="E973" s="911"/>
      <c r="F973" s="911"/>
      <c r="G973" s="666"/>
      <c r="H973" s="911"/>
      <c r="I973" s="911"/>
      <c r="J973" s="915"/>
      <c r="K973" s="911"/>
      <c r="L973" s="915"/>
      <c r="M973" s="911"/>
      <c r="N973" s="915"/>
      <c r="O973" s="915"/>
      <c r="P973" s="915"/>
      <c r="Q973" s="915"/>
      <c r="R973" s="915"/>
      <c r="S973" s="915"/>
      <c r="T973" s="915"/>
      <c r="U973" s="915"/>
      <c r="V973" s="915"/>
      <c r="W973" s="915"/>
      <c r="X973" s="915"/>
      <c r="Y973" s="911"/>
      <c r="Z973" s="911"/>
      <c r="AA973" s="915"/>
      <c r="AB973" s="915"/>
      <c r="AC973" s="915"/>
      <c r="AD973" s="915"/>
      <c r="AE973" s="174"/>
      <c r="AF973" s="911"/>
      <c r="AG973" s="911"/>
      <c r="AH973" s="911"/>
      <c r="AI973" s="911"/>
      <c r="AJ973" s="911"/>
      <c r="AK973" s="915"/>
      <c r="AL973" s="915"/>
      <c r="AM973" s="915"/>
      <c r="AN973" s="917"/>
      <c r="AO973" s="1715"/>
      <c r="AP973" s="911"/>
      <c r="AQ973" s="911"/>
      <c r="AR973" s="911"/>
      <c r="AS973" s="911"/>
      <c r="AT973" s="911"/>
      <c r="AU973" s="915"/>
      <c r="AV973" s="915"/>
      <c r="AW973" s="915"/>
    </row>
    <row r="974">
      <c r="A974" s="1709"/>
      <c r="B974" s="915"/>
      <c r="C974" s="915"/>
      <c r="D974" s="915"/>
      <c r="E974" s="911"/>
      <c r="F974" s="911"/>
      <c r="G974" s="666"/>
      <c r="H974" s="911"/>
      <c r="I974" s="911"/>
      <c r="J974" s="915"/>
      <c r="K974" s="911"/>
      <c r="L974" s="915"/>
      <c r="M974" s="911"/>
      <c r="N974" s="915"/>
      <c r="O974" s="915"/>
      <c r="P974" s="915"/>
      <c r="Q974" s="915"/>
      <c r="R974" s="915"/>
      <c r="S974" s="915"/>
      <c r="T974" s="915"/>
      <c r="U974" s="915"/>
      <c r="V974" s="915"/>
      <c r="W974" s="915"/>
      <c r="X974" s="915"/>
      <c r="Y974" s="911"/>
      <c r="Z974" s="911"/>
      <c r="AA974" s="915"/>
      <c r="AB974" s="915"/>
      <c r="AC974" s="915"/>
      <c r="AD974" s="915"/>
      <c r="AE974" s="174"/>
      <c r="AF974" s="911"/>
      <c r="AG974" s="911"/>
      <c r="AH974" s="911"/>
      <c r="AI974" s="911"/>
      <c r="AJ974" s="911"/>
      <c r="AK974" s="915"/>
      <c r="AL974" s="915"/>
      <c r="AM974" s="915"/>
      <c r="AN974" s="917"/>
      <c r="AO974" s="1715"/>
      <c r="AP974" s="911"/>
      <c r="AQ974" s="911"/>
      <c r="AR974" s="911"/>
      <c r="AS974" s="911"/>
      <c r="AT974" s="911"/>
      <c r="AU974" s="915"/>
      <c r="AV974" s="915"/>
      <c r="AW974" s="915"/>
    </row>
    <row r="975">
      <c r="A975" s="1709"/>
      <c r="B975" s="915"/>
      <c r="C975" s="915"/>
      <c r="D975" s="915"/>
      <c r="E975" s="911"/>
      <c r="F975" s="911"/>
      <c r="G975" s="666"/>
      <c r="H975" s="911"/>
      <c r="I975" s="911"/>
      <c r="J975" s="915"/>
      <c r="K975" s="911"/>
      <c r="L975" s="915"/>
      <c r="M975" s="911"/>
      <c r="N975" s="915"/>
      <c r="O975" s="915"/>
      <c r="P975" s="915"/>
      <c r="Q975" s="915"/>
      <c r="R975" s="915"/>
      <c r="S975" s="915"/>
      <c r="T975" s="915"/>
      <c r="U975" s="915"/>
      <c r="V975" s="915"/>
      <c r="W975" s="915"/>
      <c r="X975" s="915"/>
      <c r="Y975" s="911"/>
      <c r="Z975" s="911"/>
      <c r="AA975" s="915"/>
      <c r="AB975" s="915"/>
      <c r="AC975" s="915"/>
      <c r="AD975" s="915"/>
      <c r="AE975" s="174"/>
      <c r="AF975" s="911"/>
      <c r="AG975" s="911"/>
      <c r="AH975" s="911"/>
      <c r="AI975" s="911"/>
      <c r="AJ975" s="911"/>
      <c r="AK975" s="915"/>
      <c r="AL975" s="915"/>
      <c r="AM975" s="915"/>
      <c r="AN975" s="917"/>
      <c r="AO975" s="1715"/>
      <c r="AP975" s="911"/>
      <c r="AQ975" s="911"/>
      <c r="AR975" s="911"/>
      <c r="AS975" s="911"/>
      <c r="AT975" s="911"/>
      <c r="AU975" s="915"/>
      <c r="AV975" s="915"/>
      <c r="AW975" s="915"/>
    </row>
    <row r="976">
      <c r="A976" s="1709"/>
      <c r="B976" s="915"/>
      <c r="C976" s="915"/>
      <c r="D976" s="915"/>
      <c r="E976" s="911"/>
      <c r="F976" s="911"/>
      <c r="G976" s="666"/>
      <c r="H976" s="911"/>
      <c r="I976" s="911"/>
      <c r="J976" s="915"/>
      <c r="K976" s="911"/>
      <c r="L976" s="915"/>
      <c r="M976" s="911"/>
      <c r="N976" s="915"/>
      <c r="O976" s="915"/>
      <c r="P976" s="915"/>
      <c r="Q976" s="915"/>
      <c r="R976" s="915"/>
      <c r="S976" s="915"/>
      <c r="T976" s="915"/>
      <c r="U976" s="915"/>
      <c r="V976" s="915"/>
      <c r="W976" s="915"/>
      <c r="X976" s="915"/>
      <c r="Y976" s="911"/>
      <c r="Z976" s="911"/>
      <c r="AA976" s="915"/>
      <c r="AB976" s="915"/>
      <c r="AC976" s="915"/>
      <c r="AD976" s="915"/>
      <c r="AE976" s="174"/>
      <c r="AF976" s="911"/>
      <c r="AG976" s="911"/>
      <c r="AH976" s="911"/>
      <c r="AI976" s="911"/>
      <c r="AJ976" s="911"/>
      <c r="AK976" s="915"/>
      <c r="AL976" s="915"/>
      <c r="AM976" s="915"/>
      <c r="AN976" s="917"/>
      <c r="AO976" s="1715"/>
      <c r="AP976" s="911"/>
      <c r="AQ976" s="911"/>
      <c r="AR976" s="911"/>
      <c r="AS976" s="911"/>
      <c r="AT976" s="911"/>
      <c r="AU976" s="915"/>
      <c r="AV976" s="915"/>
      <c r="AW976" s="915"/>
    </row>
    <row r="977">
      <c r="A977" s="1709"/>
      <c r="B977" s="915"/>
      <c r="C977" s="915"/>
      <c r="D977" s="915"/>
      <c r="E977" s="911"/>
      <c r="F977" s="911"/>
      <c r="G977" s="666"/>
      <c r="H977" s="911"/>
      <c r="I977" s="911"/>
      <c r="J977" s="915"/>
      <c r="K977" s="911"/>
      <c r="L977" s="915"/>
      <c r="M977" s="911"/>
      <c r="N977" s="915"/>
      <c r="O977" s="915"/>
      <c r="P977" s="915"/>
      <c r="Q977" s="915"/>
      <c r="R977" s="915"/>
      <c r="S977" s="915"/>
      <c r="T977" s="915"/>
      <c r="U977" s="915"/>
      <c r="V977" s="915"/>
      <c r="W977" s="915"/>
      <c r="X977" s="915"/>
      <c r="Y977" s="911"/>
      <c r="Z977" s="911"/>
      <c r="AA977" s="915"/>
      <c r="AB977" s="915"/>
      <c r="AC977" s="915"/>
      <c r="AD977" s="915"/>
      <c r="AE977" s="174"/>
      <c r="AF977" s="911"/>
      <c r="AG977" s="911"/>
      <c r="AH977" s="911"/>
      <c r="AI977" s="911"/>
      <c r="AJ977" s="911"/>
      <c r="AK977" s="915"/>
      <c r="AL977" s="915"/>
      <c r="AM977" s="915"/>
      <c r="AN977" s="917"/>
      <c r="AO977" s="1715"/>
      <c r="AP977" s="911"/>
      <c r="AQ977" s="911"/>
      <c r="AR977" s="911"/>
      <c r="AS977" s="911"/>
      <c r="AT977" s="911"/>
      <c r="AU977" s="915"/>
      <c r="AV977" s="915"/>
      <c r="AW977" s="915"/>
    </row>
    <row r="978">
      <c r="A978" s="1709"/>
      <c r="B978" s="915"/>
      <c r="C978" s="915"/>
      <c r="D978" s="915"/>
      <c r="E978" s="911"/>
      <c r="F978" s="911"/>
      <c r="G978" s="666"/>
      <c r="H978" s="911"/>
      <c r="I978" s="911"/>
      <c r="J978" s="915"/>
      <c r="K978" s="911"/>
      <c r="L978" s="915"/>
      <c r="M978" s="911"/>
      <c r="N978" s="915"/>
      <c r="O978" s="915"/>
      <c r="P978" s="915"/>
      <c r="Q978" s="915"/>
      <c r="R978" s="915"/>
      <c r="S978" s="915"/>
      <c r="T978" s="915"/>
      <c r="U978" s="915"/>
      <c r="V978" s="915"/>
      <c r="W978" s="915"/>
      <c r="X978" s="915"/>
      <c r="Y978" s="911"/>
      <c r="Z978" s="911"/>
      <c r="AA978" s="915"/>
      <c r="AB978" s="915"/>
      <c r="AC978" s="915"/>
      <c r="AD978" s="915"/>
      <c r="AE978" s="174"/>
      <c r="AF978" s="911"/>
      <c r="AG978" s="911"/>
      <c r="AH978" s="911"/>
      <c r="AI978" s="911"/>
      <c r="AJ978" s="911"/>
      <c r="AK978" s="915"/>
      <c r="AL978" s="915"/>
      <c r="AM978" s="915"/>
      <c r="AN978" s="917"/>
      <c r="AO978" s="1715"/>
      <c r="AP978" s="911"/>
      <c r="AQ978" s="911"/>
      <c r="AR978" s="911"/>
      <c r="AS978" s="911"/>
      <c r="AT978" s="911"/>
      <c r="AU978" s="915"/>
      <c r="AV978" s="915"/>
      <c r="AW978" s="915"/>
    </row>
    <row r="979">
      <c r="A979" s="1709"/>
      <c r="B979" s="915"/>
      <c r="C979" s="915"/>
      <c r="D979" s="915"/>
      <c r="E979" s="911"/>
      <c r="F979" s="911"/>
      <c r="G979" s="666"/>
      <c r="H979" s="911"/>
      <c r="I979" s="911"/>
      <c r="J979" s="915"/>
      <c r="K979" s="911"/>
      <c r="L979" s="915"/>
      <c r="M979" s="911"/>
      <c r="N979" s="915"/>
      <c r="O979" s="915"/>
      <c r="P979" s="915"/>
      <c r="Q979" s="915"/>
      <c r="R979" s="915"/>
      <c r="S979" s="915"/>
      <c r="T979" s="915"/>
      <c r="U979" s="915"/>
      <c r="V979" s="915"/>
      <c r="W979" s="915"/>
      <c r="X979" s="915"/>
      <c r="Y979" s="911"/>
      <c r="Z979" s="911"/>
      <c r="AA979" s="915"/>
      <c r="AB979" s="915"/>
      <c r="AC979" s="915"/>
      <c r="AD979" s="915"/>
      <c r="AE979" s="174"/>
      <c r="AF979" s="911"/>
      <c r="AG979" s="911"/>
      <c r="AH979" s="911"/>
      <c r="AI979" s="911"/>
      <c r="AJ979" s="911"/>
      <c r="AK979" s="915"/>
      <c r="AL979" s="915"/>
      <c r="AM979" s="915"/>
      <c r="AN979" s="917"/>
      <c r="AO979" s="1715"/>
      <c r="AP979" s="911"/>
      <c r="AQ979" s="911"/>
      <c r="AR979" s="911"/>
      <c r="AS979" s="911"/>
      <c r="AT979" s="911"/>
      <c r="AU979" s="915"/>
      <c r="AV979" s="915"/>
      <c r="AW979" s="915"/>
    </row>
    <row r="980">
      <c r="A980" s="1709"/>
      <c r="B980" s="915"/>
      <c r="C980" s="915"/>
      <c r="D980" s="915"/>
      <c r="E980" s="911"/>
      <c r="F980" s="911"/>
      <c r="G980" s="666"/>
      <c r="H980" s="911"/>
      <c r="I980" s="911"/>
      <c r="J980" s="915"/>
      <c r="K980" s="911"/>
      <c r="L980" s="915"/>
      <c r="M980" s="911"/>
      <c r="N980" s="915"/>
      <c r="O980" s="915"/>
      <c r="P980" s="915"/>
      <c r="Q980" s="915"/>
      <c r="R980" s="915"/>
      <c r="S980" s="915"/>
      <c r="T980" s="915"/>
      <c r="U980" s="915"/>
      <c r="V980" s="915"/>
      <c r="W980" s="915"/>
      <c r="X980" s="915"/>
      <c r="Y980" s="911"/>
      <c r="Z980" s="911"/>
      <c r="AA980" s="915"/>
      <c r="AB980" s="915"/>
      <c r="AC980" s="915"/>
      <c r="AD980" s="915"/>
      <c r="AE980" s="174"/>
      <c r="AF980" s="911"/>
      <c r="AG980" s="911"/>
      <c r="AH980" s="911"/>
      <c r="AI980" s="911"/>
      <c r="AJ980" s="911"/>
      <c r="AK980" s="915"/>
      <c r="AL980" s="915"/>
      <c r="AM980" s="915"/>
      <c r="AN980" s="917"/>
      <c r="AO980" s="1715"/>
      <c r="AP980" s="911"/>
      <c r="AQ980" s="911"/>
      <c r="AR980" s="911"/>
      <c r="AS980" s="911"/>
      <c r="AT980" s="911"/>
      <c r="AU980" s="915"/>
      <c r="AV980" s="915"/>
      <c r="AW980" s="915"/>
    </row>
    <row r="981">
      <c r="A981" s="1709"/>
      <c r="B981" s="915"/>
      <c r="C981" s="915"/>
      <c r="D981" s="915"/>
      <c r="E981" s="911"/>
      <c r="F981" s="911"/>
      <c r="G981" s="666"/>
      <c r="H981" s="911"/>
      <c r="I981" s="911"/>
      <c r="J981" s="915"/>
      <c r="K981" s="911"/>
      <c r="L981" s="915"/>
      <c r="M981" s="911"/>
      <c r="N981" s="915"/>
      <c r="O981" s="915"/>
      <c r="P981" s="915"/>
      <c r="Q981" s="915"/>
      <c r="R981" s="915"/>
      <c r="S981" s="915"/>
      <c r="T981" s="915"/>
      <c r="U981" s="915"/>
      <c r="V981" s="915"/>
      <c r="W981" s="915"/>
      <c r="X981" s="915"/>
      <c r="Y981" s="911"/>
      <c r="Z981" s="911"/>
      <c r="AA981" s="915"/>
      <c r="AB981" s="915"/>
      <c r="AC981" s="915"/>
      <c r="AD981" s="915"/>
      <c r="AE981" s="174"/>
      <c r="AF981" s="911"/>
      <c r="AG981" s="911"/>
      <c r="AH981" s="911"/>
      <c r="AI981" s="911"/>
      <c r="AJ981" s="911"/>
      <c r="AK981" s="915"/>
      <c r="AL981" s="915"/>
      <c r="AM981" s="915"/>
      <c r="AN981" s="917"/>
      <c r="AO981" s="1715"/>
      <c r="AP981" s="911"/>
      <c r="AQ981" s="911"/>
      <c r="AR981" s="911"/>
      <c r="AS981" s="911"/>
      <c r="AT981" s="911"/>
      <c r="AU981" s="915"/>
      <c r="AV981" s="915"/>
      <c r="AW981" s="915"/>
    </row>
    <row r="982">
      <c r="A982" s="1709"/>
      <c r="B982" s="915"/>
      <c r="C982" s="915"/>
      <c r="D982" s="915"/>
      <c r="E982" s="911"/>
      <c r="F982" s="911"/>
      <c r="G982" s="666"/>
      <c r="H982" s="911"/>
      <c r="I982" s="911"/>
      <c r="J982" s="915"/>
      <c r="K982" s="911"/>
      <c r="L982" s="915"/>
      <c r="M982" s="911"/>
      <c r="N982" s="915"/>
      <c r="O982" s="915"/>
      <c r="P982" s="915"/>
      <c r="Q982" s="915"/>
      <c r="R982" s="915"/>
      <c r="S982" s="915"/>
      <c r="T982" s="915"/>
      <c r="U982" s="915"/>
      <c r="V982" s="915"/>
      <c r="W982" s="915"/>
      <c r="X982" s="915"/>
      <c r="Y982" s="911"/>
      <c r="Z982" s="911"/>
      <c r="AA982" s="915"/>
      <c r="AB982" s="915"/>
      <c r="AC982" s="915"/>
      <c r="AD982" s="915"/>
      <c r="AE982" s="174"/>
      <c r="AF982" s="911"/>
      <c r="AG982" s="911"/>
      <c r="AH982" s="911"/>
      <c r="AI982" s="911"/>
      <c r="AJ982" s="911"/>
      <c r="AK982" s="915"/>
      <c r="AL982" s="915"/>
      <c r="AM982" s="915"/>
      <c r="AN982" s="917"/>
      <c r="AO982" s="1715"/>
      <c r="AP982" s="911"/>
      <c r="AQ982" s="911"/>
      <c r="AR982" s="911"/>
      <c r="AS982" s="911"/>
      <c r="AT982" s="911"/>
      <c r="AU982" s="915"/>
      <c r="AV982" s="915"/>
      <c r="AW982" s="915"/>
    </row>
    <row r="983">
      <c r="A983" s="1709"/>
      <c r="B983" s="915"/>
      <c r="C983" s="915"/>
      <c r="D983" s="915"/>
      <c r="E983" s="911"/>
      <c r="F983" s="911"/>
      <c r="G983" s="666"/>
      <c r="H983" s="911"/>
      <c r="I983" s="911"/>
      <c r="J983" s="915"/>
      <c r="K983" s="911"/>
      <c r="L983" s="915"/>
      <c r="M983" s="911"/>
      <c r="N983" s="915"/>
      <c r="O983" s="915"/>
      <c r="P983" s="915"/>
      <c r="Q983" s="915"/>
      <c r="R983" s="915"/>
      <c r="S983" s="915"/>
      <c r="T983" s="915"/>
      <c r="U983" s="915"/>
      <c r="V983" s="915"/>
      <c r="W983" s="915"/>
      <c r="X983" s="915"/>
      <c r="Y983" s="911"/>
      <c r="Z983" s="911"/>
      <c r="AA983" s="915"/>
      <c r="AB983" s="915"/>
      <c r="AC983" s="915"/>
      <c r="AD983" s="915"/>
      <c r="AE983" s="174"/>
      <c r="AF983" s="911"/>
      <c r="AG983" s="911"/>
      <c r="AH983" s="911"/>
      <c r="AI983" s="911"/>
      <c r="AJ983" s="911"/>
      <c r="AK983" s="915"/>
      <c r="AL983" s="915"/>
      <c r="AM983" s="915"/>
      <c r="AN983" s="917"/>
      <c r="AO983" s="1715"/>
      <c r="AP983" s="911"/>
      <c r="AQ983" s="911"/>
      <c r="AR983" s="911"/>
      <c r="AS983" s="911"/>
      <c r="AT983" s="911"/>
      <c r="AU983" s="915"/>
      <c r="AV983" s="915"/>
      <c r="AW983" s="915"/>
    </row>
    <row r="984">
      <c r="A984" s="1709"/>
      <c r="B984" s="915"/>
      <c r="C984" s="915"/>
      <c r="D984" s="915"/>
      <c r="E984" s="911"/>
      <c r="F984" s="911"/>
      <c r="G984" s="666"/>
      <c r="H984" s="911"/>
      <c r="I984" s="911"/>
      <c r="J984" s="915"/>
      <c r="K984" s="911"/>
      <c r="L984" s="915"/>
      <c r="M984" s="911"/>
      <c r="N984" s="915"/>
      <c r="O984" s="915"/>
      <c r="P984" s="915"/>
      <c r="Q984" s="915"/>
      <c r="R984" s="915"/>
      <c r="S984" s="915"/>
      <c r="T984" s="915"/>
      <c r="U984" s="915"/>
      <c r="V984" s="915"/>
      <c r="W984" s="915"/>
      <c r="X984" s="915"/>
      <c r="Y984" s="911"/>
      <c r="Z984" s="911"/>
      <c r="AA984" s="915"/>
      <c r="AB984" s="915"/>
      <c r="AC984" s="915"/>
      <c r="AD984" s="915"/>
      <c r="AE984" s="174"/>
      <c r="AF984" s="911"/>
      <c r="AG984" s="911"/>
      <c r="AH984" s="911"/>
      <c r="AI984" s="911"/>
      <c r="AJ984" s="911"/>
      <c r="AK984" s="915"/>
      <c r="AL984" s="915"/>
      <c r="AM984" s="915"/>
      <c r="AN984" s="917"/>
      <c r="AO984" s="1715"/>
      <c r="AP984" s="911"/>
      <c r="AQ984" s="911"/>
      <c r="AR984" s="911"/>
      <c r="AS984" s="911"/>
      <c r="AT984" s="911"/>
      <c r="AU984" s="915"/>
      <c r="AV984" s="915"/>
      <c r="AW984" s="915"/>
    </row>
    <row r="985">
      <c r="A985" s="1709"/>
      <c r="B985" s="915"/>
      <c r="C985" s="915"/>
      <c r="D985" s="915"/>
      <c r="E985" s="911"/>
      <c r="F985" s="911"/>
      <c r="G985" s="666"/>
      <c r="H985" s="911"/>
      <c r="I985" s="911"/>
      <c r="J985" s="915"/>
      <c r="K985" s="911"/>
      <c r="L985" s="915"/>
      <c r="M985" s="911"/>
      <c r="N985" s="915"/>
      <c r="O985" s="915"/>
      <c r="P985" s="915"/>
      <c r="Q985" s="915"/>
      <c r="R985" s="915"/>
      <c r="S985" s="915"/>
      <c r="T985" s="915"/>
      <c r="U985" s="915"/>
      <c r="V985" s="915"/>
      <c r="W985" s="915"/>
      <c r="X985" s="915"/>
      <c r="Y985" s="911"/>
      <c r="Z985" s="911"/>
      <c r="AA985" s="915"/>
      <c r="AB985" s="915"/>
      <c r="AC985" s="915"/>
      <c r="AD985" s="915"/>
      <c r="AE985" s="174"/>
      <c r="AF985" s="911"/>
      <c r="AG985" s="911"/>
      <c r="AH985" s="911"/>
      <c r="AI985" s="911"/>
      <c r="AJ985" s="911"/>
      <c r="AK985" s="915"/>
      <c r="AL985" s="915"/>
      <c r="AM985" s="915"/>
      <c r="AN985" s="917"/>
      <c r="AO985" s="1715"/>
      <c r="AP985" s="911"/>
      <c r="AQ985" s="911"/>
      <c r="AR985" s="911"/>
      <c r="AS985" s="911"/>
      <c r="AT985" s="911"/>
      <c r="AU985" s="915"/>
      <c r="AV985" s="915"/>
      <c r="AW985" s="915"/>
    </row>
    <row r="986">
      <c r="A986" s="1709"/>
      <c r="B986" s="915"/>
      <c r="C986" s="915"/>
      <c r="D986" s="915"/>
      <c r="E986" s="911"/>
      <c r="F986" s="911"/>
      <c r="G986" s="666"/>
      <c r="H986" s="911"/>
      <c r="I986" s="911"/>
      <c r="J986" s="915"/>
      <c r="K986" s="911"/>
      <c r="L986" s="915"/>
      <c r="M986" s="911"/>
      <c r="N986" s="915"/>
      <c r="O986" s="915"/>
      <c r="P986" s="915"/>
      <c r="Q986" s="915"/>
      <c r="R986" s="915"/>
      <c r="S986" s="915"/>
      <c r="T986" s="915"/>
      <c r="U986" s="915"/>
      <c r="V986" s="915"/>
      <c r="W986" s="915"/>
      <c r="X986" s="915"/>
      <c r="Y986" s="911"/>
      <c r="Z986" s="911"/>
      <c r="AA986" s="915"/>
      <c r="AB986" s="915"/>
      <c r="AC986" s="915"/>
      <c r="AD986" s="915"/>
      <c r="AE986" s="174"/>
      <c r="AF986" s="911"/>
      <c r="AG986" s="911"/>
      <c r="AH986" s="911"/>
      <c r="AI986" s="911"/>
      <c r="AJ986" s="911"/>
      <c r="AK986" s="915"/>
      <c r="AL986" s="915"/>
      <c r="AM986" s="915"/>
      <c r="AN986" s="917"/>
      <c r="AO986" s="1715"/>
      <c r="AP986" s="911"/>
      <c r="AQ986" s="911"/>
      <c r="AR986" s="911"/>
      <c r="AS986" s="911"/>
      <c r="AT986" s="911"/>
      <c r="AU986" s="915"/>
      <c r="AV986" s="915"/>
      <c r="AW986" s="915"/>
    </row>
    <row r="987">
      <c r="A987" s="1709"/>
      <c r="B987" s="915"/>
      <c r="C987" s="915"/>
      <c r="D987" s="915"/>
      <c r="E987" s="911"/>
      <c r="F987" s="911"/>
      <c r="G987" s="666"/>
      <c r="H987" s="911"/>
      <c r="I987" s="911"/>
      <c r="J987" s="915"/>
      <c r="K987" s="911"/>
      <c r="L987" s="915"/>
      <c r="M987" s="911"/>
      <c r="N987" s="915"/>
      <c r="O987" s="915"/>
      <c r="P987" s="915"/>
      <c r="Q987" s="915"/>
      <c r="R987" s="915"/>
      <c r="S987" s="915"/>
      <c r="T987" s="915"/>
      <c r="U987" s="915"/>
      <c r="V987" s="915"/>
      <c r="W987" s="915"/>
      <c r="X987" s="915"/>
      <c r="Y987" s="911"/>
      <c r="Z987" s="911"/>
      <c r="AA987" s="915"/>
      <c r="AB987" s="915"/>
      <c r="AC987" s="915"/>
      <c r="AD987" s="915"/>
      <c r="AE987" s="174"/>
      <c r="AF987" s="911"/>
      <c r="AG987" s="911"/>
      <c r="AH987" s="911"/>
      <c r="AI987" s="911"/>
      <c r="AJ987" s="911"/>
      <c r="AK987" s="915"/>
      <c r="AL987" s="915"/>
      <c r="AM987" s="915"/>
      <c r="AN987" s="917"/>
      <c r="AO987" s="1715"/>
      <c r="AP987" s="911"/>
      <c r="AQ987" s="911"/>
      <c r="AR987" s="911"/>
      <c r="AS987" s="911"/>
      <c r="AT987" s="911"/>
      <c r="AU987" s="915"/>
      <c r="AV987" s="915"/>
      <c r="AW987" s="915"/>
    </row>
    <row r="988">
      <c r="A988" s="1709"/>
      <c r="B988" s="915"/>
      <c r="C988" s="915"/>
      <c r="D988" s="915"/>
      <c r="E988" s="911"/>
      <c r="F988" s="911"/>
      <c r="G988" s="666"/>
      <c r="H988" s="911"/>
      <c r="I988" s="911"/>
      <c r="J988" s="915"/>
      <c r="K988" s="911"/>
      <c r="L988" s="915"/>
      <c r="M988" s="911"/>
      <c r="N988" s="915"/>
      <c r="O988" s="915"/>
      <c r="P988" s="915"/>
      <c r="Q988" s="915"/>
      <c r="R988" s="915"/>
      <c r="S988" s="915"/>
      <c r="T988" s="915"/>
      <c r="U988" s="915"/>
      <c r="V988" s="915"/>
      <c r="W988" s="915"/>
      <c r="X988" s="915"/>
      <c r="Y988" s="911"/>
      <c r="Z988" s="911"/>
      <c r="AA988" s="915"/>
      <c r="AB988" s="915"/>
      <c r="AC988" s="915"/>
      <c r="AD988" s="915"/>
      <c r="AE988" s="174"/>
      <c r="AF988" s="911"/>
      <c r="AG988" s="911"/>
      <c r="AH988" s="911"/>
      <c r="AI988" s="911"/>
      <c r="AJ988" s="911"/>
      <c r="AK988" s="915"/>
      <c r="AL988" s="915"/>
      <c r="AM988" s="915"/>
      <c r="AN988" s="917"/>
      <c r="AO988" s="1715"/>
      <c r="AP988" s="911"/>
      <c r="AQ988" s="911"/>
      <c r="AR988" s="911"/>
      <c r="AS988" s="911"/>
      <c r="AT988" s="911"/>
      <c r="AU988" s="915"/>
      <c r="AV988" s="915"/>
      <c r="AW988" s="915"/>
    </row>
    <row r="989">
      <c r="A989" s="1709"/>
      <c r="B989" s="915"/>
      <c r="C989" s="915"/>
      <c r="D989" s="915"/>
      <c r="E989" s="911"/>
      <c r="F989" s="911"/>
      <c r="G989" s="666"/>
      <c r="H989" s="911"/>
      <c r="I989" s="911"/>
      <c r="J989" s="915"/>
      <c r="K989" s="911"/>
      <c r="L989" s="915"/>
      <c r="M989" s="911"/>
      <c r="N989" s="915"/>
      <c r="O989" s="915"/>
      <c r="P989" s="915"/>
      <c r="Q989" s="915"/>
      <c r="R989" s="915"/>
      <c r="S989" s="915"/>
      <c r="T989" s="915"/>
      <c r="U989" s="915"/>
      <c r="V989" s="915"/>
      <c r="W989" s="915"/>
      <c r="X989" s="915"/>
      <c r="Y989" s="911"/>
      <c r="Z989" s="911"/>
      <c r="AA989" s="915"/>
      <c r="AB989" s="915"/>
      <c r="AC989" s="915"/>
      <c r="AD989" s="915"/>
      <c r="AE989" s="174"/>
      <c r="AF989" s="911"/>
      <c r="AG989" s="911"/>
      <c r="AH989" s="911"/>
      <c r="AI989" s="911"/>
      <c r="AJ989" s="911"/>
      <c r="AK989" s="915"/>
      <c r="AL989" s="915"/>
      <c r="AM989" s="915"/>
      <c r="AN989" s="917"/>
      <c r="AO989" s="1715"/>
      <c r="AP989" s="911"/>
      <c r="AQ989" s="911"/>
      <c r="AR989" s="911"/>
      <c r="AS989" s="911"/>
      <c r="AT989" s="911"/>
      <c r="AU989" s="915"/>
      <c r="AV989" s="915"/>
      <c r="AW989" s="915"/>
    </row>
    <row r="990">
      <c r="A990" s="1709"/>
      <c r="B990" s="915"/>
      <c r="C990" s="915"/>
      <c r="D990" s="915"/>
      <c r="E990" s="911"/>
      <c r="F990" s="911"/>
      <c r="G990" s="666"/>
      <c r="H990" s="911"/>
      <c r="I990" s="911"/>
      <c r="J990" s="915"/>
      <c r="K990" s="911"/>
      <c r="L990" s="915"/>
      <c r="M990" s="911"/>
      <c r="N990" s="915"/>
      <c r="O990" s="915"/>
      <c r="P990" s="915"/>
      <c r="Q990" s="915"/>
      <c r="R990" s="915"/>
      <c r="S990" s="915"/>
      <c r="T990" s="915"/>
      <c r="U990" s="915"/>
      <c r="V990" s="915"/>
      <c r="W990" s="915"/>
      <c r="X990" s="915"/>
      <c r="Y990" s="911"/>
      <c r="Z990" s="911"/>
      <c r="AA990" s="915"/>
      <c r="AB990" s="915"/>
      <c r="AC990" s="915"/>
      <c r="AD990" s="915"/>
      <c r="AE990" s="174"/>
      <c r="AF990" s="911"/>
      <c r="AG990" s="911"/>
      <c r="AH990" s="911"/>
      <c r="AI990" s="911"/>
      <c r="AJ990" s="911"/>
      <c r="AK990" s="915"/>
      <c r="AL990" s="915"/>
      <c r="AM990" s="915"/>
      <c r="AN990" s="917"/>
      <c r="AO990" s="1715"/>
      <c r="AP990" s="911"/>
      <c r="AQ990" s="911"/>
      <c r="AR990" s="911"/>
      <c r="AS990" s="911"/>
      <c r="AT990" s="911"/>
      <c r="AU990" s="915"/>
      <c r="AV990" s="915"/>
      <c r="AW990" s="915"/>
    </row>
    <row r="991">
      <c r="A991" s="1709"/>
      <c r="B991" s="915"/>
      <c r="C991" s="915"/>
      <c r="D991" s="915"/>
      <c r="E991" s="911"/>
      <c r="F991" s="911"/>
      <c r="G991" s="666"/>
      <c r="H991" s="911"/>
      <c r="I991" s="911"/>
      <c r="J991" s="915"/>
      <c r="K991" s="911"/>
      <c r="L991" s="915"/>
      <c r="M991" s="911"/>
      <c r="N991" s="915"/>
      <c r="O991" s="915"/>
      <c r="P991" s="915"/>
      <c r="Q991" s="915"/>
      <c r="R991" s="915"/>
      <c r="S991" s="915"/>
      <c r="T991" s="915"/>
      <c r="U991" s="915"/>
      <c r="V991" s="915"/>
      <c r="W991" s="915"/>
      <c r="X991" s="915"/>
      <c r="Y991" s="911"/>
      <c r="Z991" s="911"/>
      <c r="AA991" s="915"/>
      <c r="AB991" s="915"/>
      <c r="AC991" s="915"/>
      <c r="AD991" s="915"/>
      <c r="AE991" s="174"/>
      <c r="AF991" s="911"/>
      <c r="AG991" s="911"/>
      <c r="AH991" s="911"/>
      <c r="AI991" s="911"/>
      <c r="AJ991" s="911"/>
      <c r="AK991" s="915"/>
      <c r="AL991" s="915"/>
      <c r="AM991" s="915"/>
      <c r="AN991" s="917"/>
      <c r="AO991" s="1715"/>
      <c r="AP991" s="911"/>
      <c r="AQ991" s="911"/>
      <c r="AR991" s="911"/>
      <c r="AS991" s="911"/>
      <c r="AT991" s="911"/>
      <c r="AU991" s="915"/>
      <c r="AV991" s="915"/>
      <c r="AW991" s="915"/>
    </row>
    <row r="992">
      <c r="A992" s="1709"/>
      <c r="B992" s="915"/>
      <c r="C992" s="915"/>
      <c r="D992" s="915"/>
      <c r="E992" s="911"/>
      <c r="F992" s="911"/>
      <c r="G992" s="666"/>
      <c r="H992" s="911"/>
      <c r="I992" s="911"/>
      <c r="J992" s="915"/>
      <c r="K992" s="911"/>
      <c r="L992" s="915"/>
      <c r="M992" s="911"/>
      <c r="N992" s="915"/>
      <c r="O992" s="915"/>
      <c r="P992" s="915"/>
      <c r="Q992" s="915"/>
      <c r="R992" s="915"/>
      <c r="S992" s="915"/>
      <c r="T992" s="915"/>
      <c r="U992" s="915"/>
      <c r="V992" s="915"/>
      <c r="W992" s="915"/>
      <c r="X992" s="915"/>
      <c r="Y992" s="911"/>
      <c r="Z992" s="911"/>
      <c r="AA992" s="915"/>
      <c r="AB992" s="915"/>
      <c r="AC992" s="915"/>
      <c r="AD992" s="915"/>
      <c r="AE992" s="174"/>
      <c r="AF992" s="911"/>
      <c r="AG992" s="911"/>
      <c r="AH992" s="911"/>
      <c r="AI992" s="911"/>
      <c r="AJ992" s="911"/>
      <c r="AK992" s="915"/>
      <c r="AL992" s="911"/>
      <c r="AM992" s="911"/>
      <c r="AN992" s="917"/>
      <c r="AO992" s="1715"/>
      <c r="AP992" s="911"/>
      <c r="AQ992" s="911"/>
      <c r="AR992" s="911"/>
      <c r="AS992" s="911"/>
      <c r="AT992" s="911"/>
      <c r="AU992" s="915"/>
      <c r="AV992" s="915"/>
      <c r="AW992" s="915"/>
    </row>
    <row r="993">
      <c r="A993" s="1709"/>
      <c r="B993" s="915"/>
      <c r="C993" s="915"/>
      <c r="D993" s="915"/>
      <c r="E993" s="911"/>
      <c r="F993" s="911"/>
      <c r="G993" s="666"/>
      <c r="H993" s="911"/>
      <c r="I993" s="911"/>
      <c r="J993" s="915"/>
      <c r="K993" s="911"/>
      <c r="L993" s="915"/>
      <c r="M993" s="911"/>
      <c r="N993" s="915"/>
      <c r="O993" s="915"/>
      <c r="P993" s="915"/>
      <c r="Q993" s="915"/>
      <c r="R993" s="915"/>
      <c r="S993" s="915"/>
      <c r="T993" s="915"/>
      <c r="U993" s="915"/>
      <c r="V993" s="915"/>
      <c r="W993" s="915"/>
      <c r="X993" s="915"/>
      <c r="Y993" s="911"/>
      <c r="Z993" s="911"/>
      <c r="AA993" s="915"/>
      <c r="AB993" s="915"/>
      <c r="AC993" s="915"/>
      <c r="AD993" s="915"/>
      <c r="AE993" s="174"/>
      <c r="AF993" s="911"/>
      <c r="AG993" s="911"/>
      <c r="AH993" s="911"/>
      <c r="AI993" s="911"/>
      <c r="AJ993" s="911"/>
      <c r="AK993" s="915"/>
      <c r="AL993" s="911"/>
      <c r="AM993" s="911"/>
      <c r="AN993" s="917"/>
      <c r="AO993" s="1715"/>
      <c r="AP993" s="911"/>
      <c r="AQ993" s="911"/>
      <c r="AR993" s="911"/>
      <c r="AS993" s="911"/>
      <c r="AT993" s="911"/>
      <c r="AU993" s="915"/>
      <c r="AV993" s="915"/>
      <c r="AW993" s="915"/>
    </row>
  </sheetData>
  <autoFilter ref="$A$1:$AU$399"/>
  <customSheetViews>
    <customSheetView guid="{2C02DD6E-69C9-42D1-B5BC-EAAEDEC1FC10}" filter="1" showAutoFilter="1">
      <autoFilter ref="$A$1:$AU$993"/>
    </customSheetView>
  </customSheetViews>
  <mergeCells count="6">
    <mergeCell ref="A2:D2"/>
    <mergeCell ref="AL432:AN432"/>
    <mergeCell ref="AL544:AN544"/>
    <mergeCell ref="AL656:AN656"/>
    <mergeCell ref="AL768:AN768"/>
    <mergeCell ref="AL880:AN880"/>
  </mergeCells>
  <conditionalFormatting sqref="AL403">
    <cfRule type="cellIs" dxfId="1" priority="1" operator="equal">
      <formula>"VENCIDO!"</formula>
    </cfRule>
  </conditionalFormatting>
  <conditionalFormatting sqref="AL401">
    <cfRule type="cellIs" dxfId="1" priority="2" operator="equal">
      <formula>"VENCIDO!"</formula>
    </cfRule>
  </conditionalFormatting>
  <conditionalFormatting sqref="AL400">
    <cfRule type="cellIs" dxfId="1" priority="3" operator="equal">
      <formula>"VENCIDO!"</formula>
    </cfRule>
  </conditionalFormatting>
  <conditionalFormatting sqref="AL398:AL399">
    <cfRule type="cellIs" dxfId="1" priority="4" operator="equal">
      <formula>"VENCIDO!"</formula>
    </cfRule>
  </conditionalFormatting>
  <conditionalFormatting sqref="AL397">
    <cfRule type="cellIs" dxfId="1" priority="5" operator="equal">
      <formula>"VENCIDO!"</formula>
    </cfRule>
  </conditionalFormatting>
  <conditionalFormatting sqref="AL396">
    <cfRule type="cellIs" dxfId="1" priority="6" operator="equal">
      <formula>"VENCIDO!"</formula>
    </cfRule>
  </conditionalFormatting>
  <conditionalFormatting sqref="AL395">
    <cfRule type="cellIs" dxfId="1" priority="7" operator="equal">
      <formula>"VENCIDO!"</formula>
    </cfRule>
  </conditionalFormatting>
  <conditionalFormatting sqref="AL394">
    <cfRule type="cellIs" dxfId="1" priority="8" operator="equal">
      <formula>"VENCIDO!"</formula>
    </cfRule>
  </conditionalFormatting>
  <conditionalFormatting sqref="AL393">
    <cfRule type="cellIs" dxfId="1" priority="9" operator="equal">
      <formula>"VENCIDO!"</formula>
    </cfRule>
  </conditionalFormatting>
  <conditionalFormatting sqref="AL392">
    <cfRule type="cellIs" dxfId="1" priority="10" operator="equal">
      <formula>"VENCIDO!"</formula>
    </cfRule>
  </conditionalFormatting>
  <conditionalFormatting sqref="AO388 AL391">
    <cfRule type="cellIs" dxfId="1" priority="11" operator="equal">
      <formula>"VENCIDO!"</formula>
    </cfRule>
  </conditionalFormatting>
  <conditionalFormatting sqref="AO387">
    <cfRule type="cellIs" dxfId="1" priority="12" operator="equal">
      <formula>"VENCIDO!"</formula>
    </cfRule>
  </conditionalFormatting>
  <dataValidations>
    <dataValidation type="list" allowBlank="1" sqref="AD309 P318:P320">
      <formula1>"Mery,Mechi,Pao,Rosario,Caro,Alex"</formula1>
    </dataValidation>
  </dataValidations>
  <hyperlinks>
    <hyperlink r:id="rId2" ref="U308"/>
    <hyperlink r:id="rId3" ref="U309"/>
    <hyperlink r:id="rId4" ref="U311"/>
    <hyperlink r:id="rId5" ref="U312"/>
    <hyperlink r:id="rId6" ref="T313"/>
    <hyperlink r:id="rId7" ref="U313"/>
    <hyperlink r:id="rId8" ref="V313"/>
    <hyperlink r:id="rId9" ref="U314"/>
    <hyperlink r:id="rId10" ref="V314"/>
    <hyperlink r:id="rId11" ref="U315"/>
    <hyperlink r:id="rId12" ref="U316"/>
    <hyperlink r:id="rId13" ref="U317"/>
    <hyperlink r:id="rId14" ref="U318"/>
    <hyperlink r:id="rId15" ref="U319"/>
    <hyperlink r:id="rId16" ref="U320"/>
    <hyperlink r:id="rId17" ref="U321"/>
    <hyperlink r:id="rId18" ref="U324"/>
    <hyperlink r:id="rId19" ref="U325"/>
    <hyperlink r:id="rId20" ref="U326"/>
    <hyperlink r:id="rId21" ref="U327"/>
    <hyperlink r:id="rId22" ref="U328"/>
    <hyperlink r:id="rId23" ref="U329"/>
    <hyperlink r:id="rId24" ref="U330"/>
    <hyperlink r:id="rId25" ref="U331"/>
    <hyperlink r:id="rId26" ref="U332"/>
    <hyperlink r:id="rId27" ref="U333"/>
    <hyperlink r:id="rId28" ref="U334"/>
    <hyperlink r:id="rId29" ref="U335"/>
    <hyperlink r:id="rId30" ref="U336"/>
    <hyperlink r:id="rId31" ref="U337"/>
    <hyperlink r:id="rId32" ref="U338"/>
    <hyperlink r:id="rId33" ref="U339"/>
    <hyperlink r:id="rId34" ref="U340"/>
    <hyperlink r:id="rId35" ref="U341"/>
    <hyperlink r:id="rId36" ref="U342"/>
    <hyperlink r:id="rId37" ref="U343"/>
    <hyperlink r:id="rId38" ref="U344"/>
    <hyperlink r:id="rId39" ref="U345"/>
    <hyperlink r:id="rId40" ref="U346"/>
    <hyperlink r:id="rId41" ref="U347"/>
    <hyperlink r:id="rId42" ref="U348"/>
    <hyperlink r:id="rId43" ref="U349"/>
    <hyperlink r:id="rId44" ref="U350"/>
    <hyperlink r:id="rId45" ref="U351"/>
    <hyperlink r:id="rId46" ref="U352"/>
    <hyperlink r:id="rId47" ref="U353"/>
    <hyperlink r:id="rId48" ref="U354"/>
    <hyperlink r:id="rId49" ref="U355"/>
    <hyperlink r:id="rId50" ref="U356"/>
    <hyperlink r:id="rId51" ref="U357"/>
    <hyperlink r:id="rId52" ref="U358"/>
    <hyperlink r:id="rId53" ref="U359"/>
    <hyperlink r:id="rId54" ref="U360"/>
    <hyperlink r:id="rId55" ref="U361"/>
    <hyperlink r:id="rId56" ref="U362"/>
    <hyperlink r:id="rId57" ref="U363"/>
    <hyperlink r:id="rId58" ref="U364"/>
    <hyperlink r:id="rId59" ref="U365"/>
    <hyperlink r:id="rId60" ref="U366"/>
    <hyperlink r:id="rId61" ref="U367"/>
    <hyperlink r:id="rId62" ref="U368"/>
    <hyperlink r:id="rId63" ref="U369"/>
    <hyperlink r:id="rId64" ref="U370"/>
    <hyperlink r:id="rId65" ref="U371"/>
    <hyperlink r:id="rId66" ref="U372"/>
    <hyperlink r:id="rId67" ref="U373"/>
    <hyperlink r:id="rId68" ref="U374"/>
    <hyperlink r:id="rId69" ref="U375"/>
    <hyperlink r:id="rId70" ref="U376"/>
    <hyperlink r:id="rId71" ref="U377"/>
    <hyperlink r:id="rId72" ref="U378"/>
    <hyperlink r:id="rId73" ref="U379"/>
    <hyperlink r:id="rId74" ref="U380"/>
    <hyperlink r:id="rId75" ref="U381"/>
    <hyperlink r:id="rId76" ref="U382"/>
    <hyperlink r:id="rId77" ref="U383"/>
    <hyperlink r:id="rId78" ref="U384"/>
    <hyperlink r:id="rId79" ref="U385"/>
    <hyperlink r:id="rId80" ref="U386"/>
    <hyperlink r:id="rId81" ref="U387"/>
    <hyperlink r:id="rId82" ref="U388"/>
    <hyperlink r:id="rId83" ref="U390"/>
    <hyperlink r:id="rId84" ref="U391"/>
    <hyperlink r:id="rId85" ref="U392"/>
    <hyperlink r:id="rId86" ref="U393"/>
    <hyperlink r:id="rId87" ref="U394"/>
    <hyperlink r:id="rId88" ref="U395"/>
    <hyperlink r:id="rId89" ref="U396"/>
    <hyperlink r:id="rId90" ref="U397"/>
    <hyperlink r:id="rId91" ref="U398"/>
    <hyperlink r:id="rId92" ref="U399"/>
    <hyperlink r:id="rId93" ref="U401"/>
    <hyperlink r:id="rId94" ref="U402"/>
    <hyperlink r:id="rId95" ref="U403"/>
  </hyperlinks>
  <drawing r:id="rId96"/>
  <legacyDrawing r:id="rId97"/>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6.5"/>
    <col customWidth="1" min="2" max="2" width="26.38"/>
    <col customWidth="1" min="3" max="3" width="15.5"/>
    <col customWidth="1" min="4" max="4" width="23.38"/>
    <col customWidth="1" min="5" max="5" width="21.63"/>
    <col customWidth="1" min="6" max="6" width="10.88"/>
    <col customWidth="1" min="7" max="7" width="11.5"/>
    <col customWidth="1" min="8" max="8" width="19.5"/>
    <col customWidth="1" min="9" max="9" width="11.13"/>
    <col customWidth="1" min="10" max="10" width="18.88"/>
    <col customWidth="1" min="11" max="11" width="17.13"/>
    <col customWidth="1" min="12" max="12" width="18.88"/>
    <col customWidth="1" min="13" max="13" width="20.5"/>
    <col customWidth="1" min="14" max="14" width="18.88"/>
    <col customWidth="1" min="15" max="15" width="25.25"/>
    <col customWidth="1" min="16" max="16" width="34.38"/>
    <col customWidth="1" min="17" max="17" width="28.88"/>
    <col customWidth="1" min="18" max="18" width="25.0"/>
    <col customWidth="1" min="19" max="21" width="18.88"/>
    <col customWidth="1" min="22" max="22" width="34.25"/>
  </cols>
  <sheetData>
    <row r="1" ht="78.0" customHeight="1">
      <c r="A1" s="1003" t="s">
        <v>1545</v>
      </c>
      <c r="B1" s="1005" t="s">
        <v>1547</v>
      </c>
      <c r="C1" s="1005" t="s">
        <v>7002</v>
      </c>
      <c r="D1" s="1005" t="s">
        <v>7001</v>
      </c>
      <c r="E1" s="1004" t="s">
        <v>7003</v>
      </c>
      <c r="F1" s="1004" t="s">
        <v>1544</v>
      </c>
      <c r="G1" s="1004" t="s">
        <v>22</v>
      </c>
      <c r="H1" s="1005" t="s">
        <v>1549</v>
      </c>
      <c r="I1" s="1004" t="s">
        <v>1548</v>
      </c>
      <c r="J1" s="1004" t="s">
        <v>7004</v>
      </c>
      <c r="K1" s="1004" t="s">
        <v>5403</v>
      </c>
      <c r="L1" s="1004" t="s">
        <v>1558</v>
      </c>
      <c r="M1" s="1005" t="s">
        <v>7006</v>
      </c>
      <c r="N1" s="1005" t="s">
        <v>7005</v>
      </c>
      <c r="O1" s="1005" t="s">
        <v>7007</v>
      </c>
      <c r="P1" s="1005" t="s">
        <v>7008</v>
      </c>
      <c r="Q1" s="1005" t="s">
        <v>7009</v>
      </c>
      <c r="R1" s="1006" t="s">
        <v>7010</v>
      </c>
      <c r="S1" s="1007" t="s">
        <v>7011</v>
      </c>
      <c r="T1" s="1006" t="s">
        <v>7012</v>
      </c>
      <c r="U1" s="1006" t="s">
        <v>7013</v>
      </c>
      <c r="V1" s="1008" t="s">
        <v>3</v>
      </c>
    </row>
    <row r="2" ht="18.75" customHeight="1">
      <c r="A2" s="1010">
        <v>43913.0</v>
      </c>
      <c r="B2" s="253" t="s">
        <v>6804</v>
      </c>
      <c r="C2" s="253">
        <v>34534.0</v>
      </c>
      <c r="D2" s="1011" t="s">
        <v>6803</v>
      </c>
      <c r="E2" s="1013">
        <v>3.8124764E7</v>
      </c>
      <c r="F2" s="249" t="s">
        <v>674</v>
      </c>
      <c r="G2" s="249" t="s">
        <v>6805</v>
      </c>
      <c r="H2" s="631">
        <v>1.141612855E9</v>
      </c>
      <c r="I2" s="1012"/>
      <c r="J2" s="445"/>
      <c r="K2" s="350" t="s">
        <v>6806</v>
      </c>
      <c r="L2" s="551"/>
      <c r="M2" s="1014"/>
      <c r="N2" s="1014"/>
      <c r="O2" s="1013"/>
      <c r="P2" s="445"/>
      <c r="Q2" s="589"/>
      <c r="R2" s="254"/>
      <c r="S2" s="1015"/>
      <c r="T2" s="1015"/>
      <c r="U2" s="1015"/>
      <c r="V2" s="1015"/>
    </row>
    <row r="3" ht="18.75" customHeight="1">
      <c r="A3" s="1017">
        <v>44287.0</v>
      </c>
      <c r="B3" s="249" t="s">
        <v>4858</v>
      </c>
      <c r="C3" s="249" t="s">
        <v>7014</v>
      </c>
      <c r="D3" s="350" t="s">
        <v>4857</v>
      </c>
      <c r="E3" s="1013" t="s">
        <v>7015</v>
      </c>
      <c r="F3" s="249">
        <v>4.2375381E7</v>
      </c>
      <c r="G3" s="249" t="s">
        <v>391</v>
      </c>
      <c r="H3" s="249" t="s">
        <v>1618</v>
      </c>
      <c r="I3" s="251">
        <v>36573.0</v>
      </c>
      <c r="J3" s="1013"/>
      <c r="K3" s="1018" t="s">
        <v>4862</v>
      </c>
      <c r="L3" s="350" t="s">
        <v>4862</v>
      </c>
      <c r="M3" s="249"/>
      <c r="N3" s="249"/>
      <c r="O3" s="1013"/>
      <c r="P3" s="1013"/>
      <c r="Q3" s="589"/>
      <c r="R3" s="254"/>
      <c r="S3" s="1015">
        <f t="shared" ref="S3:S442" si="1">INT(YEARFRAC(I3,TODAY()))</f>
        <v>23</v>
      </c>
      <c r="T3" s="254"/>
      <c r="U3" s="254"/>
      <c r="V3" s="254"/>
    </row>
    <row r="4" ht="18.75" customHeight="1">
      <c r="A4" s="1020">
        <v>44069.51022784722</v>
      </c>
      <c r="B4" s="253" t="s">
        <v>7017</v>
      </c>
      <c r="C4" s="253">
        <v>3.874740075E9</v>
      </c>
      <c r="D4" s="1021" t="s">
        <v>7016</v>
      </c>
      <c r="E4" s="1021" t="s">
        <v>7019</v>
      </c>
      <c r="F4" s="253">
        <v>3.8211393E7</v>
      </c>
      <c r="G4" s="253" t="s">
        <v>391</v>
      </c>
      <c r="H4" s="1023" t="s">
        <v>7018</v>
      </c>
      <c r="I4" s="1022">
        <v>34424.0</v>
      </c>
      <c r="J4" s="1021" t="s">
        <v>7020</v>
      </c>
      <c r="K4" s="608" t="s">
        <v>7023</v>
      </c>
      <c r="L4" s="608" t="s">
        <v>1651</v>
      </c>
      <c r="M4" s="253" t="s">
        <v>2184</v>
      </c>
      <c r="N4" s="253" t="s">
        <v>2184</v>
      </c>
      <c r="O4" s="1021" t="s">
        <v>7021</v>
      </c>
      <c r="P4" s="1021" t="s">
        <v>7022</v>
      </c>
      <c r="Q4" s="1024"/>
      <c r="R4" s="1025"/>
      <c r="S4" s="647">
        <f t="shared" si="1"/>
        <v>29</v>
      </c>
      <c r="T4" s="1025"/>
      <c r="U4" s="1025"/>
      <c r="V4" s="1025"/>
    </row>
    <row r="5" ht="18.75" customHeight="1">
      <c r="A5" s="1020">
        <v>44063.50497625</v>
      </c>
      <c r="B5" s="253" t="s">
        <v>7025</v>
      </c>
      <c r="C5" s="253">
        <v>5.493435452099E12</v>
      </c>
      <c r="D5" s="1021" t="s">
        <v>7024</v>
      </c>
      <c r="E5" s="1021" t="s">
        <v>7027</v>
      </c>
      <c r="F5" s="253">
        <v>4.6152267E7</v>
      </c>
      <c r="G5" s="253" t="s">
        <v>391</v>
      </c>
      <c r="H5" s="1023" t="s">
        <v>7026</v>
      </c>
      <c r="I5" s="1022">
        <v>38234.0</v>
      </c>
      <c r="J5" s="1021" t="s">
        <v>7028</v>
      </c>
      <c r="K5" s="608" t="s">
        <v>7032</v>
      </c>
      <c r="L5" s="608" t="s">
        <v>1651</v>
      </c>
      <c r="M5" s="253" t="s">
        <v>2184</v>
      </c>
      <c r="N5" s="253" t="s">
        <v>2184</v>
      </c>
      <c r="O5" s="1021" t="s">
        <v>7029</v>
      </c>
      <c r="P5" s="1021" t="s">
        <v>7030</v>
      </c>
      <c r="Q5" s="606" t="s">
        <v>7031</v>
      </c>
      <c r="R5" s="1025"/>
      <c r="S5" s="647">
        <f t="shared" si="1"/>
        <v>19</v>
      </c>
      <c r="T5" s="1025"/>
      <c r="U5" s="1025"/>
      <c r="V5" s="1025"/>
    </row>
    <row r="6" ht="18.75" customHeight="1">
      <c r="A6" s="1027">
        <v>44112.539366192126</v>
      </c>
      <c r="B6" s="1023" t="s">
        <v>7034</v>
      </c>
      <c r="C6" s="1023" t="s">
        <v>7036</v>
      </c>
      <c r="D6" s="1021" t="s">
        <v>7033</v>
      </c>
      <c r="E6" s="1021" t="s">
        <v>7037</v>
      </c>
      <c r="F6" s="1023">
        <v>1.20631429E8</v>
      </c>
      <c r="G6" s="1023" t="s">
        <v>6155</v>
      </c>
      <c r="H6" s="1023" t="s">
        <v>7035</v>
      </c>
      <c r="I6" s="1028">
        <v>30405.0</v>
      </c>
      <c r="J6" s="1021" t="s">
        <v>7038</v>
      </c>
      <c r="K6" s="1021" t="s">
        <v>7042</v>
      </c>
      <c r="L6" s="1021" t="s">
        <v>7041</v>
      </c>
      <c r="M6" s="1023" t="s">
        <v>2184</v>
      </c>
      <c r="N6" s="1023" t="s">
        <v>2184</v>
      </c>
      <c r="O6" s="1021" t="s">
        <v>7039</v>
      </c>
      <c r="P6" s="1021" t="s">
        <v>7040</v>
      </c>
      <c r="Q6" s="1024"/>
      <c r="R6" s="1029"/>
      <c r="S6" s="647">
        <f t="shared" si="1"/>
        <v>40</v>
      </c>
      <c r="T6" s="1029"/>
      <c r="U6" s="1029"/>
      <c r="V6" s="1029"/>
    </row>
    <row r="7" ht="18.75" customHeight="1">
      <c r="A7" s="1027">
        <v>44085.808813344906</v>
      </c>
      <c r="B7" s="1023" t="s">
        <v>7044</v>
      </c>
      <c r="C7" s="1023">
        <v>2.32450264E9</v>
      </c>
      <c r="D7" s="1021" t="s">
        <v>7043</v>
      </c>
      <c r="E7" s="1021" t="s">
        <v>7046</v>
      </c>
      <c r="F7" s="1023">
        <v>3.5231081E7</v>
      </c>
      <c r="G7" s="1023" t="s">
        <v>2021</v>
      </c>
      <c r="H7" s="1023" t="s">
        <v>7045</v>
      </c>
      <c r="I7" s="1028">
        <v>33040.0</v>
      </c>
      <c r="J7" s="1021" t="s">
        <v>7047</v>
      </c>
      <c r="K7" s="1021" t="s">
        <v>2989</v>
      </c>
      <c r="L7" s="1021" t="s">
        <v>1661</v>
      </c>
      <c r="M7" s="1023" t="s">
        <v>2184</v>
      </c>
      <c r="N7" s="1023" t="s">
        <v>2184</v>
      </c>
      <c r="O7" s="1021" t="s">
        <v>7048</v>
      </c>
      <c r="P7" s="1021" t="s">
        <v>7049</v>
      </c>
      <c r="Q7" s="606" t="s">
        <v>7050</v>
      </c>
      <c r="R7" s="1029"/>
      <c r="S7" s="647">
        <f t="shared" si="1"/>
        <v>33</v>
      </c>
      <c r="T7" s="1029"/>
      <c r="U7" s="1029"/>
      <c r="V7" s="1029"/>
    </row>
    <row r="8" ht="18.75" customHeight="1">
      <c r="A8" s="1020">
        <v>44148.45893167824</v>
      </c>
      <c r="B8" s="253" t="s">
        <v>2851</v>
      </c>
      <c r="C8" s="253">
        <v>1.130527155E9</v>
      </c>
      <c r="D8" s="608" t="s">
        <v>7051</v>
      </c>
      <c r="E8" s="608" t="s">
        <v>7053</v>
      </c>
      <c r="F8" s="253">
        <v>3.1659757E7</v>
      </c>
      <c r="G8" s="253" t="s">
        <v>391</v>
      </c>
      <c r="H8" s="253" t="s">
        <v>7052</v>
      </c>
      <c r="I8" s="1022">
        <v>31197.0</v>
      </c>
      <c r="J8" s="608" t="s">
        <v>7038</v>
      </c>
      <c r="K8" s="608" t="s">
        <v>2587</v>
      </c>
      <c r="L8" s="608" t="s">
        <v>2587</v>
      </c>
      <c r="M8" s="253" t="s">
        <v>1661</v>
      </c>
      <c r="N8" s="253" t="s">
        <v>2184</v>
      </c>
      <c r="O8" s="608" t="s">
        <v>7054</v>
      </c>
      <c r="P8" s="608" t="s">
        <v>7055</v>
      </c>
      <c r="Q8" s="1024"/>
      <c r="R8" s="1025"/>
      <c r="S8" s="647">
        <f t="shared" si="1"/>
        <v>38</v>
      </c>
      <c r="T8" s="1025"/>
      <c r="U8" s="1025"/>
      <c r="V8" s="1025"/>
    </row>
    <row r="9" ht="18.75" customHeight="1">
      <c r="A9" s="1031">
        <v>44067.4890977662</v>
      </c>
      <c r="B9" s="102" t="s">
        <v>7057</v>
      </c>
      <c r="C9" s="102">
        <v>1.161078662E9</v>
      </c>
      <c r="D9" s="1032" t="s">
        <v>7056</v>
      </c>
      <c r="E9" s="1032" t="s">
        <v>7059</v>
      </c>
      <c r="F9" s="102">
        <v>4.1199732E7</v>
      </c>
      <c r="G9" s="102" t="s">
        <v>2021</v>
      </c>
      <c r="H9" s="102" t="s">
        <v>7058</v>
      </c>
      <c r="I9" s="1033">
        <v>35990.0</v>
      </c>
      <c r="J9" s="1032"/>
      <c r="K9" s="1032"/>
      <c r="L9" s="1032"/>
      <c r="M9" s="102"/>
      <c r="N9" s="1025"/>
      <c r="O9" s="510"/>
      <c r="P9" s="1034"/>
      <c r="Q9" s="1035"/>
      <c r="R9" s="102"/>
      <c r="S9" s="647">
        <f t="shared" si="1"/>
        <v>25</v>
      </c>
      <c r="T9" s="1036"/>
      <c r="U9" s="102"/>
      <c r="V9" s="102"/>
    </row>
    <row r="10" ht="18.75" customHeight="1">
      <c r="A10" s="1020">
        <v>44062.547754756946</v>
      </c>
      <c r="B10" s="1023" t="s">
        <v>7061</v>
      </c>
      <c r="C10" s="253" t="s">
        <v>7062</v>
      </c>
      <c r="D10" s="1021" t="s">
        <v>7060</v>
      </c>
      <c r="E10" s="1021" t="s">
        <v>7063</v>
      </c>
      <c r="F10" s="1023">
        <v>4.2850541E7</v>
      </c>
      <c r="G10" s="1023" t="s">
        <v>391</v>
      </c>
      <c r="H10" s="1023" t="s">
        <v>3479</v>
      </c>
      <c r="I10" s="1028">
        <v>36647.0</v>
      </c>
      <c r="J10" s="1021" t="s">
        <v>7038</v>
      </c>
      <c r="K10" s="608" t="s">
        <v>7068</v>
      </c>
      <c r="L10" s="1021" t="s">
        <v>7067</v>
      </c>
      <c r="M10" s="253" t="s">
        <v>2184</v>
      </c>
      <c r="N10" s="253" t="s">
        <v>2184</v>
      </c>
      <c r="O10" s="1021" t="s">
        <v>7064</v>
      </c>
      <c r="P10" s="1021" t="s">
        <v>7065</v>
      </c>
      <c r="Q10" s="606" t="s">
        <v>7066</v>
      </c>
      <c r="R10" s="1025"/>
      <c r="S10" s="647">
        <f t="shared" si="1"/>
        <v>23</v>
      </c>
      <c r="T10" s="1025"/>
      <c r="U10" s="1025"/>
      <c r="V10" s="1025"/>
    </row>
    <row r="11" ht="18.75" customHeight="1">
      <c r="A11" s="1027">
        <v>44104.394813287036</v>
      </c>
      <c r="B11" s="1023" t="s">
        <v>7070</v>
      </c>
      <c r="C11" s="1023">
        <v>5.491164786615E12</v>
      </c>
      <c r="D11" s="1021" t="s">
        <v>7069</v>
      </c>
      <c r="E11" s="1021" t="s">
        <v>7072</v>
      </c>
      <c r="F11" s="1023">
        <v>3.1915925E7</v>
      </c>
      <c r="G11" s="1023" t="s">
        <v>391</v>
      </c>
      <c r="H11" s="1023" t="s">
        <v>7071</v>
      </c>
      <c r="I11" s="1028">
        <v>31368.0</v>
      </c>
      <c r="J11" s="1021" t="s">
        <v>7020</v>
      </c>
      <c r="K11" s="1021" t="s">
        <v>7076</v>
      </c>
      <c r="L11" s="1021" t="s">
        <v>7075</v>
      </c>
      <c r="M11" s="1023" t="s">
        <v>2184</v>
      </c>
      <c r="N11" s="1023" t="s">
        <v>2184</v>
      </c>
      <c r="O11" s="1021" t="s">
        <v>7073</v>
      </c>
      <c r="P11" s="1021" t="s">
        <v>7074</v>
      </c>
      <c r="Q11" s="1024"/>
      <c r="R11" s="1029"/>
      <c r="S11" s="647">
        <f t="shared" si="1"/>
        <v>37</v>
      </c>
      <c r="T11" s="1029"/>
      <c r="U11" s="1029"/>
      <c r="V11" s="1029"/>
    </row>
    <row r="12" ht="18.75" customHeight="1">
      <c r="A12" s="1020">
        <v>44067.62219357639</v>
      </c>
      <c r="B12" s="253" t="s">
        <v>7078</v>
      </c>
      <c r="C12" s="253">
        <v>1.149152624E9</v>
      </c>
      <c r="D12" s="1021" t="s">
        <v>7077</v>
      </c>
      <c r="E12" s="1021" t="s">
        <v>7080</v>
      </c>
      <c r="F12" s="253">
        <v>4.1558912E7</v>
      </c>
      <c r="G12" s="253" t="s">
        <v>2021</v>
      </c>
      <c r="H12" s="1023" t="s">
        <v>7079</v>
      </c>
      <c r="I12" s="1022">
        <v>36038.0</v>
      </c>
      <c r="J12" s="1021" t="s">
        <v>7020</v>
      </c>
      <c r="K12" s="608" t="s">
        <v>7084</v>
      </c>
      <c r="L12" s="608" t="s">
        <v>1651</v>
      </c>
      <c r="M12" s="253" t="s">
        <v>2184</v>
      </c>
      <c r="N12" s="253" t="s">
        <v>2184</v>
      </c>
      <c r="O12" s="1021" t="s">
        <v>7081</v>
      </c>
      <c r="P12" s="1021" t="s">
        <v>7082</v>
      </c>
      <c r="Q12" s="606" t="s">
        <v>7083</v>
      </c>
      <c r="R12" s="1025"/>
      <c r="S12" s="647">
        <f t="shared" si="1"/>
        <v>25</v>
      </c>
      <c r="T12" s="1025"/>
      <c r="U12" s="1025"/>
      <c r="V12" s="1025"/>
    </row>
    <row r="13" ht="18.75" customHeight="1">
      <c r="A13" s="1020">
        <v>44068.67147746528</v>
      </c>
      <c r="B13" s="1023" t="s">
        <v>7086</v>
      </c>
      <c r="C13" s="253">
        <v>1.14042491E9</v>
      </c>
      <c r="D13" s="1021" t="s">
        <v>7085</v>
      </c>
      <c r="E13" s="1021" t="s">
        <v>7088</v>
      </c>
      <c r="F13" s="253">
        <v>3.7988507E7</v>
      </c>
      <c r="G13" s="253" t="s">
        <v>391</v>
      </c>
      <c r="H13" s="1023" t="s">
        <v>7087</v>
      </c>
      <c r="I13" s="1022">
        <v>34281.0</v>
      </c>
      <c r="J13" s="1021" t="s">
        <v>7020</v>
      </c>
      <c r="K13" s="608" t="s">
        <v>7091</v>
      </c>
      <c r="L13" s="608" t="s">
        <v>7091</v>
      </c>
      <c r="M13" s="253" t="s">
        <v>2184</v>
      </c>
      <c r="N13" s="253" t="s">
        <v>2184</v>
      </c>
      <c r="O13" s="1021" t="s">
        <v>7089</v>
      </c>
      <c r="P13" s="1021" t="s">
        <v>7090</v>
      </c>
      <c r="Q13" s="1024"/>
      <c r="R13" s="1025"/>
      <c r="S13" s="647">
        <f t="shared" si="1"/>
        <v>29</v>
      </c>
      <c r="T13" s="1025"/>
      <c r="U13" s="1025"/>
      <c r="V13" s="1025"/>
    </row>
    <row r="14" ht="18.75" customHeight="1">
      <c r="A14" s="1020">
        <v>44069.501738113424</v>
      </c>
      <c r="B14" s="253" t="s">
        <v>7093</v>
      </c>
      <c r="C14" s="253">
        <v>1.157414846E9</v>
      </c>
      <c r="D14" s="1021" t="s">
        <v>7092</v>
      </c>
      <c r="E14" s="1021" t="s">
        <v>7094</v>
      </c>
      <c r="F14" s="253">
        <v>3.5189613E7</v>
      </c>
      <c r="G14" s="253" t="s">
        <v>2021</v>
      </c>
      <c r="H14" s="1023" t="s">
        <v>1678</v>
      </c>
      <c r="I14" s="1022">
        <v>32972.0</v>
      </c>
      <c r="J14" s="1021" t="s">
        <v>7020</v>
      </c>
      <c r="K14" s="608" t="s">
        <v>7098</v>
      </c>
      <c r="L14" s="608" t="s">
        <v>1651</v>
      </c>
      <c r="M14" s="253" t="s">
        <v>2184</v>
      </c>
      <c r="N14" s="253" t="s">
        <v>2184</v>
      </c>
      <c r="O14" s="1021" t="s">
        <v>7095</v>
      </c>
      <c r="P14" s="1021" t="s">
        <v>7096</v>
      </c>
      <c r="Q14" s="606" t="s">
        <v>7097</v>
      </c>
      <c r="R14" s="1025"/>
      <c r="S14" s="647">
        <f t="shared" si="1"/>
        <v>33</v>
      </c>
      <c r="T14" s="1025"/>
      <c r="U14" s="1025"/>
      <c r="V14" s="1025"/>
    </row>
    <row r="15" ht="18.75" customHeight="1">
      <c r="A15" s="1027">
        <v>44097.41671859953</v>
      </c>
      <c r="B15" s="1023" t="s">
        <v>7100</v>
      </c>
      <c r="C15" s="1023">
        <v>1.168094245E9</v>
      </c>
      <c r="D15" s="1021" t="s">
        <v>7099</v>
      </c>
      <c r="E15" s="1021" t="s">
        <v>7102</v>
      </c>
      <c r="F15" s="1023">
        <v>3.9100143E7</v>
      </c>
      <c r="G15" s="1023" t="s">
        <v>391</v>
      </c>
      <c r="H15" s="1023" t="s">
        <v>7101</v>
      </c>
      <c r="I15" s="1028">
        <v>35178.0</v>
      </c>
      <c r="J15" s="1021" t="s">
        <v>7038</v>
      </c>
      <c r="K15" s="1021" t="s">
        <v>7105</v>
      </c>
      <c r="L15" s="1021" t="s">
        <v>1651</v>
      </c>
      <c r="M15" s="1023" t="s">
        <v>2184</v>
      </c>
      <c r="N15" s="1023" t="s">
        <v>2184</v>
      </c>
      <c r="O15" s="1021" t="s">
        <v>7103</v>
      </c>
      <c r="P15" s="1021" t="s">
        <v>7104</v>
      </c>
      <c r="Q15" s="1024"/>
      <c r="R15" s="1029"/>
      <c r="S15" s="647">
        <f t="shared" si="1"/>
        <v>27</v>
      </c>
      <c r="T15" s="1029"/>
      <c r="U15" s="1029"/>
      <c r="V15" s="1029"/>
    </row>
    <row r="16" ht="18.75" customHeight="1">
      <c r="A16" s="1020">
        <v>44063.48881008102</v>
      </c>
      <c r="B16" s="253" t="s">
        <v>7107</v>
      </c>
      <c r="C16" s="253" t="s">
        <v>7109</v>
      </c>
      <c r="D16" s="1021" t="s">
        <v>7106</v>
      </c>
      <c r="E16" s="1021" t="s">
        <v>7110</v>
      </c>
      <c r="F16" s="253">
        <v>4.2517113E7</v>
      </c>
      <c r="G16" s="253" t="s">
        <v>391</v>
      </c>
      <c r="H16" s="1023" t="s">
        <v>7108</v>
      </c>
      <c r="I16" s="1022">
        <v>36633.0</v>
      </c>
      <c r="J16" s="1021" t="s">
        <v>7111</v>
      </c>
      <c r="K16" s="608" t="s">
        <v>7114</v>
      </c>
      <c r="L16" s="608" t="s">
        <v>1651</v>
      </c>
      <c r="M16" s="253" t="s">
        <v>2184</v>
      </c>
      <c r="N16" s="253" t="s">
        <v>2184</v>
      </c>
      <c r="O16" s="1021" t="s">
        <v>7112</v>
      </c>
      <c r="P16" s="1021" t="s">
        <v>7113</v>
      </c>
      <c r="Q16" s="1024"/>
      <c r="R16" s="1025"/>
      <c r="S16" s="647">
        <f t="shared" si="1"/>
        <v>23</v>
      </c>
      <c r="T16" s="1025"/>
      <c r="U16" s="1025"/>
      <c r="V16" s="1025"/>
    </row>
    <row r="17" ht="18.75" customHeight="1">
      <c r="A17" s="1037">
        <v>44067.5880553125</v>
      </c>
      <c r="B17" s="179" t="s">
        <v>7116</v>
      </c>
      <c r="C17" s="179">
        <v>1.130002335E9</v>
      </c>
      <c r="D17" s="606" t="s">
        <v>7115</v>
      </c>
      <c r="E17" s="606" t="s">
        <v>7118</v>
      </c>
      <c r="F17" s="179">
        <v>3.88200957E8</v>
      </c>
      <c r="G17" s="179" t="s">
        <v>2021</v>
      </c>
      <c r="H17" s="179" t="s">
        <v>7117</v>
      </c>
      <c r="I17" s="228">
        <v>34793.0</v>
      </c>
      <c r="J17" s="606" t="s">
        <v>7038</v>
      </c>
      <c r="K17" s="606" t="s">
        <v>7122</v>
      </c>
      <c r="L17" s="606" t="s">
        <v>1651</v>
      </c>
      <c r="M17" s="179" t="s">
        <v>2184</v>
      </c>
      <c r="N17" s="179" t="s">
        <v>2184</v>
      </c>
      <c r="O17" s="606" t="s">
        <v>7119</v>
      </c>
      <c r="P17" s="606" t="s">
        <v>7120</v>
      </c>
      <c r="Q17" s="606" t="s">
        <v>7121</v>
      </c>
      <c r="R17" s="166"/>
      <c r="S17" s="647">
        <f t="shared" si="1"/>
        <v>28</v>
      </c>
      <c r="T17" s="166"/>
      <c r="U17" s="166"/>
      <c r="V17" s="166"/>
    </row>
    <row r="18" ht="18.75" customHeight="1">
      <c r="A18" s="1037">
        <v>44062.606867870374</v>
      </c>
      <c r="B18" s="179" t="s">
        <v>7124</v>
      </c>
      <c r="C18" s="179">
        <v>1.137608071E9</v>
      </c>
      <c r="D18" s="606" t="s">
        <v>7123</v>
      </c>
      <c r="E18" s="606" t="s">
        <v>2092</v>
      </c>
      <c r="F18" s="179">
        <v>9.5153481E7</v>
      </c>
      <c r="G18" s="179" t="s">
        <v>1643</v>
      </c>
      <c r="H18" s="179" t="s">
        <v>7125</v>
      </c>
      <c r="I18" s="228">
        <v>34604.0</v>
      </c>
      <c r="J18" s="606" t="s">
        <v>7020</v>
      </c>
      <c r="K18" s="606" t="s">
        <v>7128</v>
      </c>
      <c r="L18" s="606" t="s">
        <v>1651</v>
      </c>
      <c r="M18" s="179" t="s">
        <v>2184</v>
      </c>
      <c r="N18" s="179" t="s">
        <v>2184</v>
      </c>
      <c r="O18" s="606" t="s">
        <v>7126</v>
      </c>
      <c r="P18" s="606" t="s">
        <v>7127</v>
      </c>
      <c r="Q18" s="1024"/>
      <c r="R18" s="166"/>
      <c r="S18" s="647">
        <f t="shared" si="1"/>
        <v>29</v>
      </c>
      <c r="T18" s="166"/>
      <c r="U18" s="166"/>
      <c r="V18" s="166"/>
    </row>
    <row r="19" ht="18.75" customHeight="1">
      <c r="A19" s="1037">
        <v>44063.85411875</v>
      </c>
      <c r="B19" s="179" t="s">
        <v>7130</v>
      </c>
      <c r="C19" s="179">
        <v>1.134457497E9</v>
      </c>
      <c r="D19" s="606" t="s">
        <v>7129</v>
      </c>
      <c r="E19" s="606" t="s">
        <v>7133</v>
      </c>
      <c r="F19" s="179">
        <v>487329.0</v>
      </c>
      <c r="G19" s="179" t="s">
        <v>7131</v>
      </c>
      <c r="H19" s="179" t="s">
        <v>7132</v>
      </c>
      <c r="I19" s="228">
        <v>36699.0</v>
      </c>
      <c r="J19" s="606" t="s">
        <v>7020</v>
      </c>
      <c r="K19" s="606" t="s">
        <v>7137</v>
      </c>
      <c r="L19" s="606" t="s">
        <v>1651</v>
      </c>
      <c r="M19" s="179" t="s">
        <v>2184</v>
      </c>
      <c r="N19" s="179" t="s">
        <v>2184</v>
      </c>
      <c r="O19" s="606" t="s">
        <v>7134</v>
      </c>
      <c r="P19" s="606" t="s">
        <v>7135</v>
      </c>
      <c r="Q19" s="606" t="s">
        <v>7136</v>
      </c>
      <c r="R19" s="166"/>
      <c r="S19" s="647">
        <f t="shared" si="1"/>
        <v>23</v>
      </c>
      <c r="T19" s="166"/>
      <c r="U19" s="166"/>
      <c r="V19" s="166"/>
    </row>
    <row r="20" ht="18.75" customHeight="1">
      <c r="A20" s="1037"/>
      <c r="B20" s="103" t="s">
        <v>7139</v>
      </c>
      <c r="C20" s="103">
        <v>1.158937529E9</v>
      </c>
      <c r="D20" s="1039" t="s">
        <v>7138</v>
      </c>
      <c r="E20" s="1039" t="s">
        <v>7141</v>
      </c>
      <c r="F20" s="103">
        <v>3.0744911E7</v>
      </c>
      <c r="G20" s="103" t="s">
        <v>674</v>
      </c>
      <c r="H20" s="103" t="s">
        <v>7140</v>
      </c>
      <c r="I20" s="1040">
        <v>30678.0</v>
      </c>
      <c r="J20" s="1039"/>
      <c r="K20" s="1042"/>
      <c r="L20" s="1048"/>
      <c r="M20" s="1041"/>
      <c r="N20" s="1041"/>
      <c r="O20" s="1042"/>
      <c r="P20" s="1043"/>
      <c r="Q20" s="1044"/>
      <c r="R20" s="1045"/>
      <c r="S20" s="647">
        <f t="shared" si="1"/>
        <v>39</v>
      </c>
      <c r="T20" s="1046"/>
      <c r="U20" s="1047"/>
      <c r="V20" s="1047"/>
    </row>
    <row r="21" ht="18.75" customHeight="1">
      <c r="A21" s="1037">
        <v>44063.75038412037</v>
      </c>
      <c r="B21" s="179" t="s">
        <v>7143</v>
      </c>
      <c r="C21" s="179">
        <v>1.134815609E9</v>
      </c>
      <c r="D21" s="606" t="s">
        <v>7142</v>
      </c>
      <c r="E21" s="606" t="s">
        <v>7145</v>
      </c>
      <c r="F21" s="179">
        <v>4.4318008E7</v>
      </c>
      <c r="G21" s="179" t="s">
        <v>391</v>
      </c>
      <c r="H21" s="179" t="s">
        <v>7144</v>
      </c>
      <c r="I21" s="228">
        <v>37388.0</v>
      </c>
      <c r="J21" s="606" t="s">
        <v>7020</v>
      </c>
      <c r="K21" s="606" t="s">
        <v>7149</v>
      </c>
      <c r="L21" s="606" t="s">
        <v>7148</v>
      </c>
      <c r="M21" s="179" t="s">
        <v>2184</v>
      </c>
      <c r="N21" s="179" t="s">
        <v>2184</v>
      </c>
      <c r="O21" s="606" t="s">
        <v>7146</v>
      </c>
      <c r="P21" s="606" t="s">
        <v>7147</v>
      </c>
      <c r="Q21" s="1024"/>
      <c r="R21" s="166"/>
      <c r="S21" s="647">
        <f t="shared" si="1"/>
        <v>21</v>
      </c>
      <c r="T21" s="166"/>
      <c r="U21" s="166"/>
      <c r="V21" s="166"/>
    </row>
    <row r="22" ht="18.75" customHeight="1">
      <c r="A22" s="1037">
        <v>44068.65244842593</v>
      </c>
      <c r="B22" s="179" t="s">
        <v>7151</v>
      </c>
      <c r="C22" s="179">
        <v>1.163351472E9</v>
      </c>
      <c r="D22" s="606" t="s">
        <v>7150</v>
      </c>
      <c r="E22" s="606" t="s">
        <v>7153</v>
      </c>
      <c r="F22" s="179">
        <v>2.0620175E7</v>
      </c>
      <c r="G22" s="179" t="s">
        <v>391</v>
      </c>
      <c r="H22" s="179" t="s">
        <v>7152</v>
      </c>
      <c r="I22" s="228">
        <v>25307.0</v>
      </c>
      <c r="J22" s="606" t="s">
        <v>7154</v>
      </c>
      <c r="K22" s="606" t="s">
        <v>7158</v>
      </c>
      <c r="L22" s="606" t="s">
        <v>1637</v>
      </c>
      <c r="M22" s="179" t="s">
        <v>1661</v>
      </c>
      <c r="N22" s="179" t="s">
        <v>1661</v>
      </c>
      <c r="O22" s="606" t="s">
        <v>7155</v>
      </c>
      <c r="P22" s="606" t="s">
        <v>7156</v>
      </c>
      <c r="Q22" s="606" t="s">
        <v>7157</v>
      </c>
      <c r="R22" s="166"/>
      <c r="S22" s="647">
        <f t="shared" si="1"/>
        <v>54</v>
      </c>
      <c r="T22" s="166"/>
      <c r="U22" s="166"/>
      <c r="V22" s="166"/>
    </row>
    <row r="23" ht="18.75" customHeight="1">
      <c r="A23" s="1037">
        <v>44063.499674189814</v>
      </c>
      <c r="B23" s="179" t="s">
        <v>7159</v>
      </c>
      <c r="C23" s="179">
        <v>3.743473468E9</v>
      </c>
      <c r="D23" s="606" t="s">
        <v>5308</v>
      </c>
      <c r="E23" s="606" t="s">
        <v>7161</v>
      </c>
      <c r="F23" s="179">
        <v>4.2855987E7</v>
      </c>
      <c r="G23" s="179" t="s">
        <v>391</v>
      </c>
      <c r="H23" s="179" t="s">
        <v>7160</v>
      </c>
      <c r="I23" s="228">
        <v>36894.0</v>
      </c>
      <c r="J23" s="606" t="s">
        <v>7038</v>
      </c>
      <c r="K23" s="606" t="s">
        <v>5315</v>
      </c>
      <c r="L23" s="606" t="s">
        <v>1651</v>
      </c>
      <c r="M23" s="179" t="s">
        <v>1661</v>
      </c>
      <c r="N23" s="179" t="s">
        <v>2184</v>
      </c>
      <c r="O23" s="606" t="s">
        <v>7162</v>
      </c>
      <c r="P23" s="606" t="s">
        <v>7163</v>
      </c>
      <c r="Q23" s="1024"/>
      <c r="R23" s="166"/>
      <c r="S23" s="647">
        <f t="shared" si="1"/>
        <v>22</v>
      </c>
      <c r="T23" s="166"/>
      <c r="U23" s="166"/>
      <c r="V23" s="166"/>
    </row>
    <row r="24" ht="18.75" customHeight="1">
      <c r="A24" s="1037">
        <v>44070.3612747338</v>
      </c>
      <c r="B24" s="179" t="s">
        <v>7165</v>
      </c>
      <c r="C24" s="179">
        <v>1.533412856E9</v>
      </c>
      <c r="D24" s="606" t="s">
        <v>7164</v>
      </c>
      <c r="E24" s="606" t="s">
        <v>7167</v>
      </c>
      <c r="F24" s="179">
        <v>3.3902401E7</v>
      </c>
      <c r="G24" s="179" t="s">
        <v>391</v>
      </c>
      <c r="H24" s="179" t="s">
        <v>7166</v>
      </c>
      <c r="I24" s="228">
        <v>32368.0</v>
      </c>
      <c r="J24" s="606" t="s">
        <v>7168</v>
      </c>
      <c r="K24" s="606" t="s">
        <v>7172</v>
      </c>
      <c r="L24" s="606" t="s">
        <v>1651</v>
      </c>
      <c r="M24" s="179" t="s">
        <v>1661</v>
      </c>
      <c r="N24" s="179" t="s">
        <v>2184</v>
      </c>
      <c r="O24" s="606" t="s">
        <v>7169</v>
      </c>
      <c r="P24" s="606" t="s">
        <v>7170</v>
      </c>
      <c r="Q24" s="606" t="s">
        <v>7171</v>
      </c>
      <c r="R24" s="166"/>
      <c r="S24" s="647">
        <f t="shared" si="1"/>
        <v>35</v>
      </c>
      <c r="T24" s="166"/>
      <c r="U24" s="166"/>
      <c r="V24" s="166"/>
    </row>
    <row r="25" ht="18.75" customHeight="1">
      <c r="A25" s="1037">
        <v>44063.482568356485</v>
      </c>
      <c r="B25" s="179" t="s">
        <v>7174</v>
      </c>
      <c r="C25" s="179">
        <v>1.167906899E9</v>
      </c>
      <c r="D25" s="606" t="s">
        <v>7173</v>
      </c>
      <c r="E25" s="606" t="s">
        <v>7175</v>
      </c>
      <c r="F25" s="179">
        <v>3.9244185E7</v>
      </c>
      <c r="G25" s="179" t="s">
        <v>391</v>
      </c>
      <c r="H25" s="179" t="s">
        <v>2802</v>
      </c>
      <c r="I25" s="228">
        <v>34963.0</v>
      </c>
      <c r="J25" s="606" t="s">
        <v>7020</v>
      </c>
      <c r="K25" s="606" t="s">
        <v>7178</v>
      </c>
      <c r="L25" s="606" t="s">
        <v>2587</v>
      </c>
      <c r="M25" s="179" t="s">
        <v>1661</v>
      </c>
      <c r="N25" s="179" t="s">
        <v>1661</v>
      </c>
      <c r="O25" s="606" t="s">
        <v>7176</v>
      </c>
      <c r="P25" s="606" t="s">
        <v>7177</v>
      </c>
      <c r="Q25" s="1024"/>
      <c r="R25" s="166"/>
      <c r="S25" s="647">
        <f t="shared" si="1"/>
        <v>28</v>
      </c>
      <c r="T25" s="166"/>
      <c r="U25" s="166"/>
      <c r="V25" s="166"/>
    </row>
    <row r="26" ht="18.75" customHeight="1">
      <c r="A26" s="1037">
        <v>44067.84497697916</v>
      </c>
      <c r="B26" s="179" t="s">
        <v>7180</v>
      </c>
      <c r="C26" s="179">
        <v>2.235795086E9</v>
      </c>
      <c r="D26" s="606" t="s">
        <v>7179</v>
      </c>
      <c r="E26" s="606" t="s">
        <v>4870</v>
      </c>
      <c r="F26" s="179">
        <v>4.2827746E7</v>
      </c>
      <c r="G26" s="179" t="s">
        <v>391</v>
      </c>
      <c r="H26" s="179" t="s">
        <v>7181</v>
      </c>
      <c r="I26" s="228">
        <v>36699.0</v>
      </c>
      <c r="J26" s="606" t="s">
        <v>7020</v>
      </c>
      <c r="K26" s="606" t="s">
        <v>7186</v>
      </c>
      <c r="L26" s="606" t="s">
        <v>7185</v>
      </c>
      <c r="M26" s="179" t="s">
        <v>2184</v>
      </c>
      <c r="N26" s="179" t="s">
        <v>2184</v>
      </c>
      <c r="O26" s="606" t="s">
        <v>7182</v>
      </c>
      <c r="P26" s="606" t="s">
        <v>7183</v>
      </c>
      <c r="Q26" s="606" t="s">
        <v>7184</v>
      </c>
      <c r="R26" s="166"/>
      <c r="S26" s="647">
        <f t="shared" si="1"/>
        <v>23</v>
      </c>
      <c r="T26" s="166"/>
      <c r="U26" s="166"/>
      <c r="V26" s="166"/>
    </row>
    <row r="27" ht="18.75" customHeight="1">
      <c r="A27" s="1037">
        <v>44066.03556635417</v>
      </c>
      <c r="B27" s="179" t="s">
        <v>7188</v>
      </c>
      <c r="C27" s="179" t="s">
        <v>7190</v>
      </c>
      <c r="D27" s="606" t="s">
        <v>7187</v>
      </c>
      <c r="E27" s="606" t="s">
        <v>7191</v>
      </c>
      <c r="F27" s="179">
        <v>4.2298648E7</v>
      </c>
      <c r="G27" s="179" t="s">
        <v>391</v>
      </c>
      <c r="H27" s="179" t="s">
        <v>7189</v>
      </c>
      <c r="I27" s="228">
        <v>37078.0</v>
      </c>
      <c r="J27" s="606" t="s">
        <v>7020</v>
      </c>
      <c r="K27" s="606" t="s">
        <v>7194</v>
      </c>
      <c r="L27" s="606" t="s">
        <v>1651</v>
      </c>
      <c r="M27" s="179" t="s">
        <v>2184</v>
      </c>
      <c r="N27" s="179" t="s">
        <v>2184</v>
      </c>
      <c r="O27" s="606" t="s">
        <v>7192</v>
      </c>
      <c r="P27" s="606" t="s">
        <v>7193</v>
      </c>
      <c r="Q27" s="1024"/>
      <c r="R27" s="166"/>
      <c r="S27" s="647">
        <f t="shared" si="1"/>
        <v>22</v>
      </c>
      <c r="T27" s="166"/>
      <c r="U27" s="166"/>
      <c r="V27" s="166"/>
    </row>
    <row r="28" ht="18.75" customHeight="1">
      <c r="A28" s="1037">
        <v>44071.733900231484</v>
      </c>
      <c r="B28" s="179" t="s">
        <v>7196</v>
      </c>
      <c r="C28" s="179">
        <v>1.167483205E9</v>
      </c>
      <c r="D28" s="606" t="s">
        <v>7195</v>
      </c>
      <c r="E28" s="606" t="s">
        <v>7199</v>
      </c>
      <c r="F28" s="179">
        <v>9.5955315E7</v>
      </c>
      <c r="G28" s="179" t="s">
        <v>7197</v>
      </c>
      <c r="H28" s="179" t="s">
        <v>7198</v>
      </c>
      <c r="I28" s="228">
        <v>35731.0</v>
      </c>
      <c r="J28" s="606" t="s">
        <v>7038</v>
      </c>
      <c r="K28" s="606" t="s">
        <v>7202</v>
      </c>
      <c r="L28" s="606" t="s">
        <v>1651</v>
      </c>
      <c r="M28" s="179" t="s">
        <v>2184</v>
      </c>
      <c r="N28" s="179" t="s">
        <v>1661</v>
      </c>
      <c r="O28" s="606" t="s">
        <v>7089</v>
      </c>
      <c r="P28" s="606" t="s">
        <v>7200</v>
      </c>
      <c r="Q28" s="606" t="s">
        <v>7201</v>
      </c>
      <c r="R28" s="166"/>
      <c r="S28" s="647">
        <f t="shared" si="1"/>
        <v>25</v>
      </c>
      <c r="T28" s="166"/>
      <c r="U28" s="166"/>
      <c r="V28" s="166"/>
    </row>
    <row r="29" ht="18.75" customHeight="1">
      <c r="A29" s="1037">
        <v>44068.42983851852</v>
      </c>
      <c r="B29" s="179" t="s">
        <v>7204</v>
      </c>
      <c r="C29" s="179">
        <v>5.491164736575E12</v>
      </c>
      <c r="D29" s="606" t="s">
        <v>7203</v>
      </c>
      <c r="E29" s="606" t="s">
        <v>7206</v>
      </c>
      <c r="F29" s="179">
        <v>1.441944E8</v>
      </c>
      <c r="G29" s="179" t="s">
        <v>391</v>
      </c>
      <c r="H29" s="179" t="s">
        <v>7205</v>
      </c>
      <c r="I29" s="228">
        <v>37451.0</v>
      </c>
      <c r="J29" s="606" t="s">
        <v>7207</v>
      </c>
      <c r="K29" s="606" t="s">
        <v>2761</v>
      </c>
      <c r="L29" s="606" t="s">
        <v>2761</v>
      </c>
      <c r="M29" s="179" t="s">
        <v>2184</v>
      </c>
      <c r="N29" s="179" t="s">
        <v>2184</v>
      </c>
      <c r="O29" s="606" t="s">
        <v>7208</v>
      </c>
      <c r="P29" s="606" t="s">
        <v>7209</v>
      </c>
      <c r="Q29" s="606" t="s">
        <v>2587</v>
      </c>
      <c r="R29" s="166"/>
      <c r="S29" s="647">
        <f t="shared" si="1"/>
        <v>21</v>
      </c>
      <c r="T29" s="166"/>
      <c r="U29" s="166"/>
      <c r="V29" s="166"/>
    </row>
    <row r="30" ht="18.75" customHeight="1">
      <c r="A30" s="1037">
        <v>44063.47308810185</v>
      </c>
      <c r="B30" s="179" t="s">
        <v>7211</v>
      </c>
      <c r="C30" s="179">
        <v>1.133657994E9</v>
      </c>
      <c r="D30" s="606" t="s">
        <v>7210</v>
      </c>
      <c r="E30" s="606" t="s">
        <v>7213</v>
      </c>
      <c r="F30" s="179">
        <v>3670883.0</v>
      </c>
      <c r="G30" s="179" t="s">
        <v>2021</v>
      </c>
      <c r="H30" s="179" t="s">
        <v>7212</v>
      </c>
      <c r="I30" s="228">
        <v>33733.0</v>
      </c>
      <c r="J30" s="606" t="s">
        <v>7020</v>
      </c>
      <c r="K30" s="606" t="s">
        <v>7217</v>
      </c>
      <c r="L30" s="606" t="s">
        <v>1651</v>
      </c>
      <c r="M30" s="179" t="s">
        <v>2184</v>
      </c>
      <c r="N30" s="179" t="s">
        <v>2184</v>
      </c>
      <c r="O30" s="606" t="s">
        <v>7214</v>
      </c>
      <c r="P30" s="606" t="s">
        <v>7215</v>
      </c>
      <c r="Q30" s="606" t="s">
        <v>7216</v>
      </c>
      <c r="R30" s="166"/>
      <c r="S30" s="647">
        <f t="shared" si="1"/>
        <v>31</v>
      </c>
      <c r="T30" s="166"/>
      <c r="U30" s="166"/>
      <c r="V30" s="166"/>
    </row>
    <row r="31" ht="18.75" customHeight="1">
      <c r="A31" s="1037">
        <v>44127.804478645834</v>
      </c>
      <c r="B31" s="179" t="s">
        <v>7219</v>
      </c>
      <c r="C31" s="179">
        <v>1.125333011E9</v>
      </c>
      <c r="D31" s="606" t="s">
        <v>7218</v>
      </c>
      <c r="E31" s="606" t="s">
        <v>7221</v>
      </c>
      <c r="F31" s="179">
        <v>2.3722234E7</v>
      </c>
      <c r="G31" s="179" t="s">
        <v>1755</v>
      </c>
      <c r="H31" s="179" t="s">
        <v>7220</v>
      </c>
      <c r="I31" s="228">
        <v>27004.0</v>
      </c>
      <c r="J31" s="606" t="s">
        <v>7028</v>
      </c>
      <c r="K31" s="1049" t="s">
        <v>7226</v>
      </c>
      <c r="L31" s="1049" t="s">
        <v>7225</v>
      </c>
      <c r="M31" s="179" t="s">
        <v>2184</v>
      </c>
      <c r="N31" s="179" t="s">
        <v>2184</v>
      </c>
      <c r="O31" s="606" t="s">
        <v>7222</v>
      </c>
      <c r="P31" s="606" t="s">
        <v>7223</v>
      </c>
      <c r="Q31" s="606" t="s">
        <v>7224</v>
      </c>
      <c r="R31" s="166"/>
      <c r="S31" s="647">
        <f t="shared" si="1"/>
        <v>49</v>
      </c>
      <c r="T31" s="166"/>
      <c r="U31" s="166"/>
      <c r="V31" s="166"/>
    </row>
    <row r="32" ht="18.75" customHeight="1">
      <c r="A32" s="1037">
        <v>44067.68317513889</v>
      </c>
      <c r="B32" s="179" t="s">
        <v>7228</v>
      </c>
      <c r="C32" s="646" t="s">
        <v>7230</v>
      </c>
      <c r="D32" s="606" t="s">
        <v>7227</v>
      </c>
      <c r="E32" s="606" t="s">
        <v>7231</v>
      </c>
      <c r="F32" s="179">
        <v>1.1790761E7</v>
      </c>
      <c r="G32" s="179" t="s">
        <v>391</v>
      </c>
      <c r="H32" s="179" t="s">
        <v>7229</v>
      </c>
      <c r="I32" s="228">
        <v>20790.0</v>
      </c>
      <c r="J32" s="606" t="s">
        <v>7038</v>
      </c>
      <c r="K32" s="606" t="s">
        <v>7235</v>
      </c>
      <c r="L32" s="606" t="s">
        <v>1651</v>
      </c>
      <c r="M32" s="179" t="s">
        <v>2184</v>
      </c>
      <c r="N32" s="179" t="s">
        <v>2184</v>
      </c>
      <c r="O32" s="606" t="s">
        <v>7232</v>
      </c>
      <c r="P32" s="606" t="s">
        <v>7233</v>
      </c>
      <c r="Q32" s="606" t="s">
        <v>7234</v>
      </c>
      <c r="R32" s="166"/>
      <c r="S32" s="647">
        <f t="shared" si="1"/>
        <v>66</v>
      </c>
      <c r="T32" s="166"/>
      <c r="U32" s="166"/>
      <c r="V32" s="166"/>
    </row>
    <row r="33" ht="18.75" customHeight="1">
      <c r="A33" s="1037">
        <v>44063.46328240741</v>
      </c>
      <c r="B33" s="179" t="s">
        <v>7236</v>
      </c>
      <c r="C33" s="179">
        <v>1.536552387E9</v>
      </c>
      <c r="D33" s="606" t="s">
        <v>2531</v>
      </c>
      <c r="E33" s="606" t="s">
        <v>7237</v>
      </c>
      <c r="F33" s="179">
        <v>3.8615955E7</v>
      </c>
      <c r="G33" s="179" t="s">
        <v>2021</v>
      </c>
      <c r="H33" s="179" t="s">
        <v>2326</v>
      </c>
      <c r="I33" s="228">
        <v>34803.0</v>
      </c>
      <c r="J33" s="606" t="s">
        <v>7038</v>
      </c>
      <c r="K33" s="606" t="s">
        <v>7240</v>
      </c>
      <c r="L33" s="606" t="s">
        <v>1651</v>
      </c>
      <c r="M33" s="179" t="s">
        <v>2184</v>
      </c>
      <c r="N33" s="179" t="s">
        <v>2184</v>
      </c>
      <c r="O33" s="606" t="s">
        <v>7238</v>
      </c>
      <c r="P33" s="606" t="s">
        <v>7239</v>
      </c>
      <c r="Q33" s="1024"/>
      <c r="R33" s="166"/>
      <c r="S33" s="647">
        <f t="shared" si="1"/>
        <v>28</v>
      </c>
      <c r="T33" s="166"/>
      <c r="U33" s="166"/>
      <c r="V33" s="166"/>
    </row>
    <row r="34" ht="18.75" customHeight="1">
      <c r="A34" s="1037">
        <v>44069.76224105324</v>
      </c>
      <c r="B34" s="179" t="s">
        <v>7242</v>
      </c>
      <c r="C34" s="179">
        <v>2.974730287E9</v>
      </c>
      <c r="D34" s="606" t="s">
        <v>7241</v>
      </c>
      <c r="E34" s="606" t="s">
        <v>7244</v>
      </c>
      <c r="F34" s="179">
        <v>3.6719087E7</v>
      </c>
      <c r="G34" s="179" t="s">
        <v>391</v>
      </c>
      <c r="H34" s="179" t="s">
        <v>7243</v>
      </c>
      <c r="I34" s="228">
        <v>33721.0</v>
      </c>
      <c r="J34" s="606" t="s">
        <v>7020</v>
      </c>
      <c r="K34" s="606" t="s">
        <v>7246</v>
      </c>
      <c r="L34" s="606" t="s">
        <v>1651</v>
      </c>
      <c r="M34" s="179" t="s">
        <v>2184</v>
      </c>
      <c r="N34" s="179" t="s">
        <v>2184</v>
      </c>
      <c r="O34" s="606" t="s">
        <v>7245</v>
      </c>
      <c r="P34" s="606" t="s">
        <v>1661</v>
      </c>
      <c r="Q34" s="1024"/>
      <c r="R34" s="166"/>
      <c r="S34" s="647">
        <f t="shared" si="1"/>
        <v>31</v>
      </c>
      <c r="T34" s="166"/>
      <c r="U34" s="166"/>
      <c r="V34" s="166"/>
    </row>
    <row r="35" ht="18.75" customHeight="1">
      <c r="A35" s="1037">
        <v>44063.48232456019</v>
      </c>
      <c r="B35" s="179" t="s">
        <v>7248</v>
      </c>
      <c r="C35" s="179">
        <v>1.138784353E9</v>
      </c>
      <c r="D35" s="606" t="s">
        <v>7247</v>
      </c>
      <c r="E35" s="606" t="s">
        <v>7250</v>
      </c>
      <c r="F35" s="179">
        <v>9.5763031E7</v>
      </c>
      <c r="G35" s="179" t="s">
        <v>4032</v>
      </c>
      <c r="H35" s="179" t="s">
        <v>7249</v>
      </c>
      <c r="I35" s="228">
        <v>34648.0</v>
      </c>
      <c r="J35" s="606" t="s">
        <v>7038</v>
      </c>
      <c r="K35" s="606" t="s">
        <v>7255</v>
      </c>
      <c r="L35" s="606" t="s">
        <v>7254</v>
      </c>
      <c r="M35" s="179" t="s">
        <v>2184</v>
      </c>
      <c r="N35" s="179" t="s">
        <v>2184</v>
      </c>
      <c r="O35" s="606" t="s">
        <v>7251</v>
      </c>
      <c r="P35" s="606" t="s">
        <v>7252</v>
      </c>
      <c r="Q35" s="606" t="s">
        <v>7253</v>
      </c>
      <c r="R35" s="166"/>
      <c r="S35" s="647">
        <f t="shared" si="1"/>
        <v>28</v>
      </c>
      <c r="T35" s="166"/>
      <c r="U35" s="166"/>
      <c r="V35" s="166"/>
    </row>
    <row r="36" ht="18.75" customHeight="1">
      <c r="A36" s="1051"/>
      <c r="B36" s="25" t="s">
        <v>7257</v>
      </c>
      <c r="C36" s="25">
        <v>1.167483205E9</v>
      </c>
      <c r="D36" s="1052" t="s">
        <v>7256</v>
      </c>
      <c r="E36" s="1052" t="s">
        <v>7199</v>
      </c>
      <c r="F36" s="25">
        <v>9.5955315E7</v>
      </c>
      <c r="G36" s="25" t="s">
        <v>3851</v>
      </c>
      <c r="H36" s="25" t="s">
        <v>7258</v>
      </c>
      <c r="I36" s="1053">
        <v>35731.0</v>
      </c>
      <c r="J36" s="1052"/>
      <c r="K36" s="1052"/>
      <c r="L36" s="1052"/>
      <c r="M36" s="25"/>
      <c r="N36" s="103"/>
      <c r="O36" s="1039"/>
      <c r="P36" s="1039"/>
      <c r="Q36" s="1035"/>
      <c r="R36" s="25"/>
      <c r="S36" s="647">
        <f t="shared" si="1"/>
        <v>25</v>
      </c>
      <c r="T36" s="103"/>
      <c r="U36" s="103"/>
      <c r="V36" s="103"/>
    </row>
    <row r="37" ht="18.75" customHeight="1">
      <c r="A37" s="1037">
        <v>44076.01401427083</v>
      </c>
      <c r="B37" s="179" t="s">
        <v>7260</v>
      </c>
      <c r="C37" s="179">
        <v>1.138606874E9</v>
      </c>
      <c r="D37" s="606" t="s">
        <v>7259</v>
      </c>
      <c r="E37" s="606" t="s">
        <v>7262</v>
      </c>
      <c r="F37" s="179">
        <v>4.472729E7</v>
      </c>
      <c r="G37" s="179" t="s">
        <v>674</v>
      </c>
      <c r="H37" s="179" t="s">
        <v>7261</v>
      </c>
      <c r="I37" s="228">
        <v>37721.0</v>
      </c>
      <c r="J37" s="606" t="s">
        <v>7020</v>
      </c>
      <c r="K37" s="606" t="s">
        <v>7266</v>
      </c>
      <c r="L37" s="606" t="s">
        <v>1651</v>
      </c>
      <c r="M37" s="179" t="s">
        <v>2184</v>
      </c>
      <c r="N37" s="179" t="s">
        <v>1661</v>
      </c>
      <c r="O37" s="606" t="s">
        <v>7263</v>
      </c>
      <c r="P37" s="606" t="s">
        <v>7264</v>
      </c>
      <c r="Q37" s="606" t="s">
        <v>7265</v>
      </c>
      <c r="R37" s="166"/>
      <c r="S37" s="647">
        <f t="shared" si="1"/>
        <v>20</v>
      </c>
      <c r="T37" s="166"/>
      <c r="U37" s="166"/>
      <c r="V37" s="166"/>
    </row>
    <row r="38" ht="18.75" customHeight="1">
      <c r="A38" s="1037">
        <v>44067.60328226852</v>
      </c>
      <c r="B38" s="179" t="s">
        <v>7268</v>
      </c>
      <c r="C38" s="179">
        <v>1.144305444E9</v>
      </c>
      <c r="D38" s="606" t="s">
        <v>7267</v>
      </c>
      <c r="E38" s="606" t="s">
        <v>7270</v>
      </c>
      <c r="F38" s="179">
        <v>3.9773439E7</v>
      </c>
      <c r="G38" s="179" t="s">
        <v>391</v>
      </c>
      <c r="H38" s="179" t="s">
        <v>7269</v>
      </c>
      <c r="I38" s="228">
        <v>35259.0</v>
      </c>
      <c r="J38" s="606" t="s">
        <v>6876</v>
      </c>
      <c r="K38" s="606" t="s">
        <v>7272</v>
      </c>
      <c r="L38" s="606" t="s">
        <v>1651</v>
      </c>
      <c r="M38" s="179" t="s">
        <v>2184</v>
      </c>
      <c r="N38" s="179" t="s">
        <v>2184</v>
      </c>
      <c r="O38" s="606" t="s">
        <v>7271</v>
      </c>
      <c r="P38" s="606" t="s">
        <v>1747</v>
      </c>
      <c r="Q38" s="1024"/>
      <c r="R38" s="166"/>
      <c r="S38" s="647">
        <f t="shared" si="1"/>
        <v>27</v>
      </c>
      <c r="T38" s="166"/>
      <c r="U38" s="166"/>
      <c r="V38" s="166"/>
    </row>
    <row r="39" ht="18.75" customHeight="1">
      <c r="A39" s="1037">
        <v>44067.689195300925</v>
      </c>
      <c r="B39" s="179" t="s">
        <v>7274</v>
      </c>
      <c r="C39" s="179" t="s">
        <v>7276</v>
      </c>
      <c r="D39" s="606" t="s">
        <v>7273</v>
      </c>
      <c r="E39" s="606" t="s">
        <v>7277</v>
      </c>
      <c r="F39" s="179">
        <v>4.1195168E7</v>
      </c>
      <c r="G39" s="179" t="s">
        <v>2021</v>
      </c>
      <c r="H39" s="179" t="s">
        <v>7275</v>
      </c>
      <c r="I39" s="228">
        <v>35924.0</v>
      </c>
      <c r="J39" s="606" t="s">
        <v>7028</v>
      </c>
      <c r="K39" s="606" t="s">
        <v>7280</v>
      </c>
      <c r="L39" s="606" t="s">
        <v>1651</v>
      </c>
      <c r="M39" s="179" t="s">
        <v>2184</v>
      </c>
      <c r="N39" s="179" t="s">
        <v>2184</v>
      </c>
      <c r="O39" s="606" t="s">
        <v>7278</v>
      </c>
      <c r="P39" s="606" t="s">
        <v>7279</v>
      </c>
      <c r="Q39" s="1024"/>
      <c r="R39" s="166"/>
      <c r="S39" s="647">
        <f t="shared" si="1"/>
        <v>25</v>
      </c>
      <c r="T39" s="166"/>
      <c r="U39" s="166"/>
      <c r="V39" s="166"/>
    </row>
    <row r="40" ht="18.75" customHeight="1">
      <c r="A40" s="1037">
        <v>44063.86832342592</v>
      </c>
      <c r="B40" s="179" t="s">
        <v>7282</v>
      </c>
      <c r="C40" s="179">
        <v>1.168831234E9</v>
      </c>
      <c r="D40" s="606" t="s">
        <v>7281</v>
      </c>
      <c r="E40" s="606" t="s">
        <v>7284</v>
      </c>
      <c r="F40" s="179">
        <v>4.3600542E7</v>
      </c>
      <c r="G40" s="179" t="s">
        <v>3479</v>
      </c>
      <c r="H40" s="179" t="s">
        <v>7283</v>
      </c>
      <c r="I40" s="228">
        <v>37128.0</v>
      </c>
      <c r="J40" s="606" t="s">
        <v>7020</v>
      </c>
      <c r="K40" s="606" t="s">
        <v>7287</v>
      </c>
      <c r="L40" s="606" t="s">
        <v>1651</v>
      </c>
      <c r="M40" s="179" t="s">
        <v>1661</v>
      </c>
      <c r="N40" s="179" t="s">
        <v>2184</v>
      </c>
      <c r="O40" s="606" t="s">
        <v>7285</v>
      </c>
      <c r="P40" s="606" t="s">
        <v>7286</v>
      </c>
      <c r="Q40" s="606" t="s">
        <v>3371</v>
      </c>
      <c r="R40" s="166"/>
      <c r="S40" s="647">
        <f t="shared" si="1"/>
        <v>22</v>
      </c>
      <c r="T40" s="166"/>
      <c r="U40" s="166"/>
      <c r="V40" s="166"/>
    </row>
    <row r="41" ht="18.75" customHeight="1">
      <c r="A41" s="1037">
        <v>44065.90586804398</v>
      </c>
      <c r="B41" s="179" t="s">
        <v>7289</v>
      </c>
      <c r="C41" s="179">
        <v>1.158077112E9</v>
      </c>
      <c r="D41" s="606" t="s">
        <v>7288</v>
      </c>
      <c r="E41" s="606" t="s">
        <v>7291</v>
      </c>
      <c r="F41" s="179">
        <v>9.6020208E7</v>
      </c>
      <c r="G41" s="179" t="s">
        <v>6155</v>
      </c>
      <c r="H41" s="179" t="s">
        <v>7290</v>
      </c>
      <c r="I41" s="228">
        <v>33487.0</v>
      </c>
      <c r="J41" s="606" t="s">
        <v>7038</v>
      </c>
      <c r="K41" s="606" t="s">
        <v>7296</v>
      </c>
      <c r="L41" s="606" t="s">
        <v>7295</v>
      </c>
      <c r="M41" s="179" t="s">
        <v>2184</v>
      </c>
      <c r="N41" s="179" t="s">
        <v>2184</v>
      </c>
      <c r="O41" s="606" t="s">
        <v>7292</v>
      </c>
      <c r="P41" s="606" t="s">
        <v>7293</v>
      </c>
      <c r="Q41" s="606" t="s">
        <v>7294</v>
      </c>
      <c r="R41" s="166"/>
      <c r="S41" s="647">
        <f t="shared" si="1"/>
        <v>32</v>
      </c>
      <c r="T41" s="166"/>
      <c r="U41" s="166"/>
      <c r="V41" s="166"/>
    </row>
    <row r="42" ht="18.75" customHeight="1">
      <c r="A42" s="1037">
        <v>44106.50954962963</v>
      </c>
      <c r="B42" s="179" t="s">
        <v>7298</v>
      </c>
      <c r="C42" s="179">
        <v>2.302308879E9</v>
      </c>
      <c r="D42" s="606" t="s">
        <v>7297</v>
      </c>
      <c r="E42" s="606" t="s">
        <v>7300</v>
      </c>
      <c r="F42" s="179">
        <v>3.5385973E7</v>
      </c>
      <c r="G42" s="179" t="s">
        <v>391</v>
      </c>
      <c r="H42" s="179" t="s">
        <v>7299</v>
      </c>
      <c r="I42" s="228">
        <v>33245.0</v>
      </c>
      <c r="J42" s="606" t="s">
        <v>7038</v>
      </c>
      <c r="K42" s="606" t="s">
        <v>7304</v>
      </c>
      <c r="L42" s="606" t="s">
        <v>1651</v>
      </c>
      <c r="M42" s="179" t="s">
        <v>2184</v>
      </c>
      <c r="N42" s="179" t="s">
        <v>2184</v>
      </c>
      <c r="O42" s="606" t="s">
        <v>7301</v>
      </c>
      <c r="P42" s="606" t="s">
        <v>7302</v>
      </c>
      <c r="Q42" s="606" t="s">
        <v>7303</v>
      </c>
      <c r="R42" s="166"/>
      <c r="S42" s="647">
        <f t="shared" si="1"/>
        <v>32</v>
      </c>
      <c r="T42" s="166"/>
      <c r="U42" s="166"/>
      <c r="V42" s="166"/>
    </row>
    <row r="43" ht="18.75" customHeight="1">
      <c r="A43" s="1039"/>
      <c r="B43" s="25" t="s">
        <v>7306</v>
      </c>
      <c r="C43" s="25">
        <v>1.150465229E9</v>
      </c>
      <c r="D43" s="1052" t="s">
        <v>7305</v>
      </c>
      <c r="E43" s="1052" t="s">
        <v>7308</v>
      </c>
      <c r="F43" s="25">
        <v>3.8072163E7</v>
      </c>
      <c r="G43" s="25" t="s">
        <v>2021</v>
      </c>
      <c r="H43" s="25" t="s">
        <v>7307</v>
      </c>
      <c r="I43" s="1053">
        <v>34407.0</v>
      </c>
      <c r="J43" s="1052"/>
      <c r="K43" s="1052"/>
      <c r="L43" s="1052"/>
      <c r="M43" s="25"/>
      <c r="N43" s="182"/>
      <c r="O43" s="1039"/>
      <c r="P43" s="1054"/>
      <c r="Q43" s="1035"/>
      <c r="R43" s="25"/>
      <c r="S43" s="647">
        <f t="shared" si="1"/>
        <v>29</v>
      </c>
      <c r="T43" s="198"/>
      <c r="U43" s="25"/>
      <c r="V43" s="25"/>
    </row>
    <row r="44" ht="18.75" customHeight="1">
      <c r="A44" s="1037">
        <v>44062.56872116898</v>
      </c>
      <c r="B44" s="179" t="s">
        <v>7310</v>
      </c>
      <c r="C44" s="179">
        <v>1.138324848E9</v>
      </c>
      <c r="D44" s="606" t="s">
        <v>7309</v>
      </c>
      <c r="E44" s="606" t="s">
        <v>7312</v>
      </c>
      <c r="F44" s="179">
        <v>3.7688312E7</v>
      </c>
      <c r="G44" s="179" t="s">
        <v>391</v>
      </c>
      <c r="H44" s="179" t="s">
        <v>7311</v>
      </c>
      <c r="I44" s="228">
        <v>34147.0</v>
      </c>
      <c r="J44" s="606" t="s">
        <v>7020</v>
      </c>
      <c r="K44" s="606" t="s">
        <v>7316</v>
      </c>
      <c r="L44" s="606" t="s">
        <v>7315</v>
      </c>
      <c r="M44" s="179" t="s">
        <v>2184</v>
      </c>
      <c r="N44" s="179" t="s">
        <v>2184</v>
      </c>
      <c r="O44" s="606" t="s">
        <v>7313</v>
      </c>
      <c r="P44" s="606" t="s">
        <v>7314</v>
      </c>
      <c r="Q44" s="606" t="s">
        <v>2438</v>
      </c>
      <c r="R44" s="166"/>
      <c r="S44" s="647">
        <f t="shared" si="1"/>
        <v>30</v>
      </c>
      <c r="T44" s="166"/>
      <c r="U44" s="166"/>
      <c r="V44" s="166"/>
    </row>
    <row r="45" ht="18.75" customHeight="1">
      <c r="A45" s="1037">
        <v>44065.9778228588</v>
      </c>
      <c r="B45" s="179" t="s">
        <v>7318</v>
      </c>
      <c r="C45" s="179">
        <v>1.158483201E9</v>
      </c>
      <c r="D45" s="606" t="s">
        <v>7317</v>
      </c>
      <c r="E45" s="606" t="s">
        <v>7320</v>
      </c>
      <c r="F45" s="179">
        <v>3.6807196E7</v>
      </c>
      <c r="G45" s="179" t="s">
        <v>2021</v>
      </c>
      <c r="H45" s="179" t="s">
        <v>7319</v>
      </c>
      <c r="I45" s="228">
        <v>33751.0</v>
      </c>
      <c r="J45" s="606" t="s">
        <v>7020</v>
      </c>
      <c r="K45" s="606" t="s">
        <v>7322</v>
      </c>
      <c r="L45" s="606" t="s">
        <v>1651</v>
      </c>
      <c r="M45" s="179" t="s">
        <v>2184</v>
      </c>
      <c r="N45" s="179" t="s">
        <v>1661</v>
      </c>
      <c r="O45" s="606" t="s">
        <v>7321</v>
      </c>
      <c r="P45" s="606" t="s">
        <v>2587</v>
      </c>
      <c r="Q45" s="1024"/>
      <c r="R45" s="166"/>
      <c r="S45" s="647">
        <f t="shared" si="1"/>
        <v>31</v>
      </c>
      <c r="T45" s="166"/>
      <c r="U45" s="166"/>
      <c r="V45" s="166"/>
    </row>
    <row r="46" ht="18.75" customHeight="1">
      <c r="A46" s="1037">
        <v>44067.69032689815</v>
      </c>
      <c r="B46" s="179" t="s">
        <v>7324</v>
      </c>
      <c r="C46" s="179" t="s">
        <v>7327</v>
      </c>
      <c r="D46" s="606" t="s">
        <v>7323</v>
      </c>
      <c r="E46" s="606" t="s">
        <v>7328</v>
      </c>
      <c r="F46" s="179">
        <v>1963757.0</v>
      </c>
      <c r="G46" s="179" t="s">
        <v>7325</v>
      </c>
      <c r="H46" s="179" t="s">
        <v>7326</v>
      </c>
      <c r="I46" s="228">
        <v>35109.0</v>
      </c>
      <c r="J46" s="606" t="s">
        <v>7329</v>
      </c>
      <c r="K46" s="606" t="s">
        <v>7334</v>
      </c>
      <c r="L46" s="606" t="s">
        <v>7333</v>
      </c>
      <c r="M46" s="179" t="s">
        <v>2184</v>
      </c>
      <c r="N46" s="179" t="s">
        <v>1661</v>
      </c>
      <c r="O46" s="606" t="s">
        <v>7330</v>
      </c>
      <c r="P46" s="606" t="s">
        <v>7331</v>
      </c>
      <c r="Q46" s="606" t="s">
        <v>7332</v>
      </c>
      <c r="R46" s="166"/>
      <c r="S46" s="647">
        <f t="shared" si="1"/>
        <v>27</v>
      </c>
      <c r="T46" s="166"/>
      <c r="U46" s="166"/>
      <c r="V46" s="166"/>
    </row>
    <row r="47" ht="18.75" customHeight="1">
      <c r="A47" s="1037">
        <v>44072.69626655093</v>
      </c>
      <c r="B47" s="179" t="s">
        <v>7336</v>
      </c>
      <c r="C47" s="179">
        <v>1.53149949E9</v>
      </c>
      <c r="D47" s="606" t="s">
        <v>7335</v>
      </c>
      <c r="E47" s="606" t="s">
        <v>7338</v>
      </c>
      <c r="F47" s="179">
        <v>3.8066579E7</v>
      </c>
      <c r="G47" s="179" t="s">
        <v>1755</v>
      </c>
      <c r="H47" s="179" t="s">
        <v>7337</v>
      </c>
      <c r="I47" s="228">
        <v>34365.0</v>
      </c>
      <c r="J47" s="606" t="s">
        <v>7028</v>
      </c>
      <c r="K47" s="606" t="s">
        <v>7342</v>
      </c>
      <c r="L47" s="606" t="s">
        <v>7341</v>
      </c>
      <c r="M47" s="179" t="s">
        <v>2184</v>
      </c>
      <c r="N47" s="179" t="s">
        <v>2184</v>
      </c>
      <c r="O47" s="606" t="s">
        <v>7339</v>
      </c>
      <c r="P47" s="606" t="s">
        <v>7340</v>
      </c>
      <c r="Q47" s="1024"/>
      <c r="R47" s="166"/>
      <c r="S47" s="647">
        <f t="shared" si="1"/>
        <v>29</v>
      </c>
      <c r="T47" s="166"/>
      <c r="U47" s="166"/>
      <c r="V47" s="166"/>
    </row>
    <row r="48" ht="18.75" customHeight="1">
      <c r="A48" s="1024"/>
      <c r="B48" s="179" t="s">
        <v>7344</v>
      </c>
      <c r="C48" s="179">
        <v>3.46469019E9</v>
      </c>
      <c r="D48" s="606" t="s">
        <v>7343</v>
      </c>
      <c r="E48" s="606" t="s">
        <v>7346</v>
      </c>
      <c r="F48" s="179">
        <v>4.095897E7</v>
      </c>
      <c r="G48" s="179" t="s">
        <v>391</v>
      </c>
      <c r="H48" s="179" t="s">
        <v>7345</v>
      </c>
      <c r="I48" s="228">
        <v>35970.0</v>
      </c>
      <c r="J48" s="606"/>
      <c r="K48" s="606"/>
      <c r="L48" s="606"/>
      <c r="M48" s="179"/>
      <c r="N48" s="179"/>
      <c r="O48" s="1024"/>
      <c r="P48" s="1024"/>
      <c r="Q48" s="1024"/>
      <c r="R48" s="166"/>
      <c r="S48" s="647">
        <f t="shared" si="1"/>
        <v>25</v>
      </c>
      <c r="T48" s="166"/>
      <c r="U48" s="166"/>
      <c r="V48" s="166"/>
    </row>
    <row r="49" ht="18.75" customHeight="1">
      <c r="A49" s="1037">
        <v>44069.73213862268</v>
      </c>
      <c r="B49" s="179" t="s">
        <v>7348</v>
      </c>
      <c r="C49" s="179">
        <v>1.135660717E9</v>
      </c>
      <c r="D49" s="606" t="s">
        <v>7347</v>
      </c>
      <c r="E49" s="606" t="s">
        <v>7350</v>
      </c>
      <c r="F49" s="179">
        <v>3.6914955E7</v>
      </c>
      <c r="G49" s="179" t="s">
        <v>674</v>
      </c>
      <c r="H49" s="179" t="s">
        <v>7349</v>
      </c>
      <c r="I49" s="228">
        <v>33945.0</v>
      </c>
      <c r="J49" s="606" t="s">
        <v>7020</v>
      </c>
      <c r="K49" s="606" t="s">
        <v>7353</v>
      </c>
      <c r="L49" s="606" t="s">
        <v>1637</v>
      </c>
      <c r="M49" s="179" t="s">
        <v>1661</v>
      </c>
      <c r="N49" s="179" t="s">
        <v>2184</v>
      </c>
      <c r="O49" s="606" t="s">
        <v>7351</v>
      </c>
      <c r="P49" s="606" t="s">
        <v>7352</v>
      </c>
      <c r="Q49" s="1024"/>
      <c r="R49" s="166"/>
      <c r="S49" s="647">
        <f t="shared" si="1"/>
        <v>30</v>
      </c>
      <c r="T49" s="166"/>
      <c r="U49" s="166"/>
      <c r="V49" s="166"/>
    </row>
    <row r="50" ht="18.75" customHeight="1">
      <c r="A50" s="1037">
        <v>44067.647500810184</v>
      </c>
      <c r="B50" s="179" t="s">
        <v>7355</v>
      </c>
      <c r="C50" s="179">
        <v>1.169520624E9</v>
      </c>
      <c r="D50" s="606" t="s">
        <v>7354</v>
      </c>
      <c r="E50" s="606" t="s">
        <v>7357</v>
      </c>
      <c r="F50" s="179">
        <v>3.640559E7</v>
      </c>
      <c r="G50" s="179" t="s">
        <v>2021</v>
      </c>
      <c r="H50" s="179" t="s">
        <v>7356</v>
      </c>
      <c r="I50" s="228">
        <v>33501.0</v>
      </c>
      <c r="J50" s="606" t="s">
        <v>7038</v>
      </c>
      <c r="K50" s="606" t="s">
        <v>7361</v>
      </c>
      <c r="L50" s="606" t="s">
        <v>1866</v>
      </c>
      <c r="M50" s="179" t="s">
        <v>1661</v>
      </c>
      <c r="N50" s="179" t="s">
        <v>2184</v>
      </c>
      <c r="O50" s="606" t="s">
        <v>7358</v>
      </c>
      <c r="P50" s="606" t="s">
        <v>7359</v>
      </c>
      <c r="Q50" s="606" t="s">
        <v>7360</v>
      </c>
      <c r="R50" s="166"/>
      <c r="S50" s="647">
        <f t="shared" si="1"/>
        <v>32</v>
      </c>
      <c r="T50" s="166"/>
      <c r="U50" s="166"/>
      <c r="V50" s="166"/>
    </row>
    <row r="51" ht="18.75" customHeight="1">
      <c r="A51" s="1037">
        <v>44063.545553275464</v>
      </c>
      <c r="B51" s="179" t="s">
        <v>7363</v>
      </c>
      <c r="C51" s="179">
        <v>2.235892334E9</v>
      </c>
      <c r="D51" s="606" t="s">
        <v>7362</v>
      </c>
      <c r="E51" s="606" t="s">
        <v>7365</v>
      </c>
      <c r="F51" s="179">
        <v>3.6834051E7</v>
      </c>
      <c r="G51" s="179" t="s">
        <v>391</v>
      </c>
      <c r="H51" s="179" t="s">
        <v>7364</v>
      </c>
      <c r="I51" s="228">
        <v>33723.0</v>
      </c>
      <c r="J51" s="606" t="s">
        <v>7020</v>
      </c>
      <c r="K51" s="606" t="s">
        <v>7369</v>
      </c>
      <c r="L51" s="606" t="s">
        <v>1651</v>
      </c>
      <c r="M51" s="179" t="s">
        <v>2184</v>
      </c>
      <c r="N51" s="179" t="s">
        <v>2184</v>
      </c>
      <c r="O51" s="606" t="s">
        <v>7366</v>
      </c>
      <c r="P51" s="606" t="s">
        <v>7367</v>
      </c>
      <c r="Q51" s="606" t="s">
        <v>7368</v>
      </c>
      <c r="R51" s="166"/>
      <c r="S51" s="647">
        <f t="shared" si="1"/>
        <v>31</v>
      </c>
      <c r="T51" s="166"/>
      <c r="U51" s="166"/>
      <c r="V51" s="166"/>
    </row>
    <row r="52" ht="18.75" customHeight="1">
      <c r="A52" s="1024"/>
      <c r="B52" s="182" t="s">
        <v>7371</v>
      </c>
      <c r="C52" s="182">
        <v>1.166293815E9</v>
      </c>
      <c r="D52" s="1056" t="s">
        <v>7370</v>
      </c>
      <c r="E52" s="1056" t="s">
        <v>7373</v>
      </c>
      <c r="F52" s="182">
        <v>3.8157181E7</v>
      </c>
      <c r="G52" s="182" t="s">
        <v>391</v>
      </c>
      <c r="H52" s="182" t="s">
        <v>7372</v>
      </c>
      <c r="I52" s="1053">
        <v>34376.0</v>
      </c>
      <c r="J52" s="1056"/>
      <c r="K52" s="1056"/>
      <c r="L52" s="1056"/>
      <c r="M52" s="182"/>
      <c r="N52" s="182"/>
      <c r="O52" s="1024"/>
      <c r="P52" s="1056"/>
      <c r="Q52" s="1024"/>
      <c r="R52" s="166"/>
      <c r="S52" s="647">
        <f t="shared" si="1"/>
        <v>29</v>
      </c>
      <c r="T52" s="166"/>
      <c r="U52" s="166"/>
      <c r="V52" s="166"/>
    </row>
    <row r="53" ht="18.75" customHeight="1">
      <c r="A53" s="1037">
        <v>44131.60133780092</v>
      </c>
      <c r="B53" s="179" t="s">
        <v>7375</v>
      </c>
      <c r="C53" s="179">
        <v>3.462663776E9</v>
      </c>
      <c r="D53" s="606" t="s">
        <v>7374</v>
      </c>
      <c r="E53" s="606" t="s">
        <v>7377</v>
      </c>
      <c r="F53" s="179">
        <v>4.3713966E7</v>
      </c>
      <c r="G53" s="179" t="s">
        <v>391</v>
      </c>
      <c r="H53" s="179" t="s">
        <v>7376</v>
      </c>
      <c r="I53" s="228">
        <v>37194.0</v>
      </c>
      <c r="J53" s="606" t="s">
        <v>7020</v>
      </c>
      <c r="K53" s="1049" t="s">
        <v>7380</v>
      </c>
      <c r="L53" s="1049" t="s">
        <v>7379</v>
      </c>
      <c r="M53" s="179" t="s">
        <v>2184</v>
      </c>
      <c r="N53" s="179" t="s">
        <v>1661</v>
      </c>
      <c r="O53" s="606" t="s">
        <v>7378</v>
      </c>
      <c r="P53" s="606" t="s">
        <v>1745</v>
      </c>
      <c r="Q53" s="1024"/>
      <c r="R53" s="166"/>
      <c r="S53" s="647">
        <f t="shared" si="1"/>
        <v>21</v>
      </c>
      <c r="T53" s="166"/>
      <c r="U53" s="166"/>
      <c r="V53" s="166"/>
    </row>
    <row r="54" ht="18.75" customHeight="1">
      <c r="A54" s="1037">
        <v>44062.81617173611</v>
      </c>
      <c r="B54" s="179" t="s">
        <v>7382</v>
      </c>
      <c r="C54" s="179" t="s">
        <v>7384</v>
      </c>
      <c r="D54" s="606" t="s">
        <v>7381</v>
      </c>
      <c r="E54" s="606" t="s">
        <v>7385</v>
      </c>
      <c r="F54" s="179">
        <v>3.2523207E7</v>
      </c>
      <c r="G54" s="179" t="s">
        <v>674</v>
      </c>
      <c r="H54" s="179" t="s">
        <v>7383</v>
      </c>
      <c r="I54" s="228">
        <v>31624.0</v>
      </c>
      <c r="J54" s="606" t="s">
        <v>7020</v>
      </c>
      <c r="K54" s="606" t="s">
        <v>7389</v>
      </c>
      <c r="L54" s="606" t="s">
        <v>1651</v>
      </c>
      <c r="M54" s="179" t="s">
        <v>2184</v>
      </c>
      <c r="N54" s="179" t="s">
        <v>2184</v>
      </c>
      <c r="O54" s="606" t="s">
        <v>7386</v>
      </c>
      <c r="P54" s="606" t="s">
        <v>7387</v>
      </c>
      <c r="Q54" s="606" t="s">
        <v>7388</v>
      </c>
      <c r="R54" s="166"/>
      <c r="S54" s="647">
        <f t="shared" si="1"/>
        <v>37</v>
      </c>
      <c r="T54" s="166"/>
      <c r="U54" s="166"/>
      <c r="V54" s="166"/>
    </row>
    <row r="55" ht="18.75" customHeight="1">
      <c r="A55" s="1039"/>
      <c r="B55" s="103" t="s">
        <v>7390</v>
      </c>
      <c r="C55" s="103">
        <v>1.141923265E9</v>
      </c>
      <c r="D55" s="1039" t="s">
        <v>2701</v>
      </c>
      <c r="E55" s="1039" t="s">
        <v>2693</v>
      </c>
      <c r="F55" s="105">
        <v>4.2103092E7</v>
      </c>
      <c r="G55" s="103" t="s">
        <v>391</v>
      </c>
      <c r="H55" s="103" t="s">
        <v>7391</v>
      </c>
      <c r="I55" s="1058">
        <v>36390.0</v>
      </c>
      <c r="J55" s="1039"/>
      <c r="K55" s="1039"/>
      <c r="L55" s="1039"/>
      <c r="M55" s="103"/>
      <c r="N55" s="103"/>
      <c r="O55" s="1059"/>
      <c r="P55" s="1059"/>
      <c r="Q55" s="1035"/>
      <c r="R55" s="25"/>
      <c r="S55" s="647">
        <f t="shared" si="1"/>
        <v>24</v>
      </c>
      <c r="T55" s="25"/>
      <c r="U55" s="103"/>
      <c r="V55" s="103"/>
    </row>
    <row r="56" ht="18.75" customHeight="1">
      <c r="A56" s="1051"/>
      <c r="B56" s="25" t="s">
        <v>7393</v>
      </c>
      <c r="C56" s="25">
        <v>1.168366924E9</v>
      </c>
      <c r="D56" s="1052" t="s">
        <v>7392</v>
      </c>
      <c r="E56" s="1052" t="s">
        <v>7395</v>
      </c>
      <c r="F56" s="25">
        <v>4.0968585E7</v>
      </c>
      <c r="G56" s="25" t="s">
        <v>391</v>
      </c>
      <c r="H56" s="25" t="s">
        <v>7394</v>
      </c>
      <c r="I56" s="1053">
        <v>35811.0</v>
      </c>
      <c r="J56" s="1052"/>
      <c r="K56" s="1052"/>
      <c r="L56" s="1052"/>
      <c r="M56" s="25"/>
      <c r="N56" s="25"/>
      <c r="O56" s="1039"/>
      <c r="P56" s="1054"/>
      <c r="Q56" s="1035"/>
      <c r="R56" s="25"/>
      <c r="S56" s="647">
        <f t="shared" si="1"/>
        <v>25</v>
      </c>
      <c r="T56" s="103"/>
      <c r="U56" s="25"/>
      <c r="V56" s="25"/>
    </row>
    <row r="57" ht="18.75" customHeight="1">
      <c r="A57" s="1037">
        <v>44062.66537611111</v>
      </c>
      <c r="B57" s="179" t="s">
        <v>7393</v>
      </c>
      <c r="C57" s="179" t="s">
        <v>7397</v>
      </c>
      <c r="D57" s="606" t="s">
        <v>7392</v>
      </c>
      <c r="E57" s="606" t="s">
        <v>7398</v>
      </c>
      <c r="F57" s="179">
        <v>4.0968585E7</v>
      </c>
      <c r="G57" s="179" t="s">
        <v>391</v>
      </c>
      <c r="H57" s="179" t="s">
        <v>7396</v>
      </c>
      <c r="I57" s="228">
        <v>35811.0</v>
      </c>
      <c r="J57" s="606" t="s">
        <v>7399</v>
      </c>
      <c r="K57" s="606" t="s">
        <v>7403</v>
      </c>
      <c r="L57" s="606" t="s">
        <v>7403</v>
      </c>
      <c r="M57" s="179" t="s">
        <v>2184</v>
      </c>
      <c r="N57" s="179" t="s">
        <v>2184</v>
      </c>
      <c r="O57" s="606" t="s">
        <v>7400</v>
      </c>
      <c r="P57" s="606" t="s">
        <v>7401</v>
      </c>
      <c r="Q57" s="606" t="s">
        <v>7402</v>
      </c>
      <c r="R57" s="166"/>
      <c r="S57" s="647">
        <f t="shared" si="1"/>
        <v>25</v>
      </c>
      <c r="T57" s="166"/>
      <c r="U57" s="166"/>
      <c r="V57" s="166"/>
    </row>
    <row r="58" ht="18.75" customHeight="1">
      <c r="A58" s="1051">
        <v>44049.749666261574</v>
      </c>
      <c r="B58" s="25" t="s">
        <v>7404</v>
      </c>
      <c r="C58" s="25">
        <v>1.155890797E9</v>
      </c>
      <c r="D58" s="1052" t="s">
        <v>7381</v>
      </c>
      <c r="E58" s="1052" t="s">
        <v>7406</v>
      </c>
      <c r="F58" s="25">
        <v>3.2523207E7</v>
      </c>
      <c r="G58" s="25" t="s">
        <v>674</v>
      </c>
      <c r="H58" s="25" t="s">
        <v>7405</v>
      </c>
      <c r="I58" s="1053">
        <v>31624.0</v>
      </c>
      <c r="J58" s="1052"/>
      <c r="K58" s="1052"/>
      <c r="L58" s="1052"/>
      <c r="M58" s="25"/>
      <c r="N58" s="103"/>
      <c r="O58" s="1039"/>
      <c r="P58" s="1039"/>
      <c r="Q58" s="1035"/>
      <c r="R58" s="25"/>
      <c r="S58" s="647">
        <f t="shared" si="1"/>
        <v>37</v>
      </c>
      <c r="T58" s="103"/>
      <c r="U58" s="1060"/>
      <c r="V58" s="1060"/>
    </row>
    <row r="59" ht="18.75" customHeight="1">
      <c r="A59" s="1037">
        <v>44069.640540057866</v>
      </c>
      <c r="B59" s="179" t="s">
        <v>7408</v>
      </c>
      <c r="C59" s="179">
        <v>5.491136601826E12</v>
      </c>
      <c r="D59" s="606" t="s">
        <v>7407</v>
      </c>
      <c r="E59" s="606" t="s">
        <v>7409</v>
      </c>
      <c r="F59" s="179">
        <v>4.2225664E7</v>
      </c>
      <c r="G59" s="179" t="s">
        <v>2021</v>
      </c>
      <c r="H59" s="179" t="s">
        <v>3551</v>
      </c>
      <c r="I59" s="228">
        <v>36463.0</v>
      </c>
      <c r="J59" s="606" t="s">
        <v>7020</v>
      </c>
      <c r="K59" s="606" t="s">
        <v>7412</v>
      </c>
      <c r="L59" s="606" t="s">
        <v>7411</v>
      </c>
      <c r="M59" s="179" t="s">
        <v>1661</v>
      </c>
      <c r="N59" s="179" t="s">
        <v>2184</v>
      </c>
      <c r="O59" s="606" t="s">
        <v>7410</v>
      </c>
      <c r="P59" s="606" t="s">
        <v>1661</v>
      </c>
      <c r="Q59" s="1024"/>
      <c r="R59" s="166"/>
      <c r="S59" s="647">
        <f t="shared" si="1"/>
        <v>23</v>
      </c>
      <c r="T59" s="166"/>
      <c r="U59" s="166"/>
      <c r="V59" s="166"/>
    </row>
    <row r="60" ht="18.75" customHeight="1">
      <c r="A60" s="1037">
        <v>44063.457646979165</v>
      </c>
      <c r="B60" s="179" t="s">
        <v>7414</v>
      </c>
      <c r="C60" s="179">
        <v>1.123766649E9</v>
      </c>
      <c r="D60" s="606" t="s">
        <v>7413</v>
      </c>
      <c r="E60" s="606" t="s">
        <v>6428</v>
      </c>
      <c r="F60" s="179">
        <v>9.5101863E7</v>
      </c>
      <c r="G60" s="179" t="s">
        <v>5848</v>
      </c>
      <c r="H60" s="179" t="s">
        <v>7415</v>
      </c>
      <c r="I60" s="228">
        <v>32646.0</v>
      </c>
      <c r="J60" s="606" t="s">
        <v>7020</v>
      </c>
      <c r="K60" s="606" t="s">
        <v>1661</v>
      </c>
      <c r="L60" s="606" t="s">
        <v>1651</v>
      </c>
      <c r="M60" s="179" t="s">
        <v>2184</v>
      </c>
      <c r="N60" s="179" t="s">
        <v>2184</v>
      </c>
      <c r="O60" s="606" t="s">
        <v>7416</v>
      </c>
      <c r="P60" s="606" t="s">
        <v>7417</v>
      </c>
      <c r="Q60" s="1024"/>
      <c r="R60" s="166"/>
      <c r="S60" s="647">
        <f t="shared" si="1"/>
        <v>34</v>
      </c>
      <c r="T60" s="166"/>
      <c r="U60" s="166"/>
      <c r="V60" s="166"/>
    </row>
    <row r="61" ht="18.75" customHeight="1">
      <c r="A61" s="1037">
        <v>44063.729376759264</v>
      </c>
      <c r="B61" s="179" t="s">
        <v>7419</v>
      </c>
      <c r="C61" s="179" t="s">
        <v>7420</v>
      </c>
      <c r="D61" s="606" t="s">
        <v>7418</v>
      </c>
      <c r="E61" s="606" t="s">
        <v>7421</v>
      </c>
      <c r="F61" s="179">
        <v>2.5165817E7</v>
      </c>
      <c r="G61" s="179" t="s">
        <v>391</v>
      </c>
      <c r="H61" s="179" t="s">
        <v>5437</v>
      </c>
      <c r="I61" s="228">
        <v>27854.0</v>
      </c>
      <c r="J61" s="606" t="s">
        <v>7020</v>
      </c>
      <c r="K61" s="606" t="s">
        <v>7425</v>
      </c>
      <c r="L61" s="606" t="s">
        <v>1651</v>
      </c>
      <c r="M61" s="179" t="s">
        <v>2184</v>
      </c>
      <c r="N61" s="179" t="s">
        <v>2184</v>
      </c>
      <c r="O61" s="606" t="s">
        <v>7422</v>
      </c>
      <c r="P61" s="606" t="s">
        <v>7423</v>
      </c>
      <c r="Q61" s="606" t="s">
        <v>7424</v>
      </c>
      <c r="R61" s="166"/>
      <c r="S61" s="647">
        <f t="shared" si="1"/>
        <v>47</v>
      </c>
      <c r="T61" s="166"/>
      <c r="U61" s="166"/>
      <c r="V61" s="166"/>
    </row>
    <row r="62" ht="18.75" customHeight="1">
      <c r="A62" s="1037">
        <v>44064.76875383102</v>
      </c>
      <c r="B62" s="179" t="s">
        <v>7427</v>
      </c>
      <c r="C62" s="179" t="s">
        <v>7429</v>
      </c>
      <c r="D62" s="606" t="s">
        <v>7426</v>
      </c>
      <c r="E62" s="606" t="s">
        <v>7430</v>
      </c>
      <c r="F62" s="179">
        <v>4.3021252E7</v>
      </c>
      <c r="G62" s="179" t="s">
        <v>391</v>
      </c>
      <c r="H62" s="179" t="s">
        <v>7428</v>
      </c>
      <c r="I62" s="228">
        <v>36818.0</v>
      </c>
      <c r="J62" s="606" t="s">
        <v>7020</v>
      </c>
      <c r="K62" s="606" t="s">
        <v>7433</v>
      </c>
      <c r="L62" s="606" t="s">
        <v>1651</v>
      </c>
      <c r="M62" s="179" t="s">
        <v>1661</v>
      </c>
      <c r="N62" s="179" t="s">
        <v>2184</v>
      </c>
      <c r="O62" s="606" t="s">
        <v>7431</v>
      </c>
      <c r="P62" s="606" t="s">
        <v>7432</v>
      </c>
      <c r="Q62" s="1024"/>
      <c r="R62" s="166"/>
      <c r="S62" s="647">
        <f t="shared" si="1"/>
        <v>23</v>
      </c>
      <c r="T62" s="166"/>
      <c r="U62" s="166"/>
      <c r="V62" s="166"/>
    </row>
    <row r="63" ht="18.75" customHeight="1">
      <c r="A63" s="1037">
        <v>44063.45723039352</v>
      </c>
      <c r="B63" s="179" t="s">
        <v>7435</v>
      </c>
      <c r="C63" s="179">
        <v>1.122437424E9</v>
      </c>
      <c r="D63" s="606" t="s">
        <v>7434</v>
      </c>
      <c r="E63" s="606" t="s">
        <v>7437</v>
      </c>
      <c r="F63" s="179">
        <v>4.4531945E7</v>
      </c>
      <c r="G63" s="179" t="s">
        <v>391</v>
      </c>
      <c r="H63" s="179" t="s">
        <v>7436</v>
      </c>
      <c r="I63" s="228">
        <v>37574.0</v>
      </c>
      <c r="J63" s="606" t="s">
        <v>7038</v>
      </c>
      <c r="K63" s="606" t="s">
        <v>7441</v>
      </c>
      <c r="L63" s="606" t="s">
        <v>7441</v>
      </c>
      <c r="M63" s="179" t="s">
        <v>2184</v>
      </c>
      <c r="N63" s="179" t="s">
        <v>2184</v>
      </c>
      <c r="O63" s="606" t="s">
        <v>7438</v>
      </c>
      <c r="P63" s="606" t="s">
        <v>7439</v>
      </c>
      <c r="Q63" s="606" t="s">
        <v>7440</v>
      </c>
      <c r="R63" s="166"/>
      <c r="S63" s="647">
        <f t="shared" si="1"/>
        <v>20</v>
      </c>
      <c r="T63" s="166"/>
      <c r="U63" s="166"/>
      <c r="V63" s="166"/>
    </row>
    <row r="64" ht="18.75" customHeight="1">
      <c r="A64" s="1037">
        <v>44066.968739131946</v>
      </c>
      <c r="B64" s="179" t="s">
        <v>7443</v>
      </c>
      <c r="C64" s="179">
        <v>1.130726362E9</v>
      </c>
      <c r="D64" s="606" t="s">
        <v>7442</v>
      </c>
      <c r="E64" s="606" t="s">
        <v>7445</v>
      </c>
      <c r="F64" s="179">
        <v>3.1143805E7</v>
      </c>
      <c r="G64" s="179" t="s">
        <v>391</v>
      </c>
      <c r="H64" s="179" t="s">
        <v>7444</v>
      </c>
      <c r="I64" s="228">
        <v>30955.0</v>
      </c>
      <c r="J64" s="606" t="s">
        <v>7020</v>
      </c>
      <c r="K64" s="606" t="s">
        <v>7449</v>
      </c>
      <c r="L64" s="606" t="s">
        <v>1880</v>
      </c>
      <c r="M64" s="179" t="s">
        <v>1661</v>
      </c>
      <c r="N64" s="179" t="s">
        <v>2184</v>
      </c>
      <c r="O64" s="606" t="s">
        <v>7446</v>
      </c>
      <c r="P64" s="606" t="s">
        <v>7447</v>
      </c>
      <c r="Q64" s="606" t="s">
        <v>7448</v>
      </c>
      <c r="R64" s="166"/>
      <c r="S64" s="647">
        <f t="shared" si="1"/>
        <v>39</v>
      </c>
      <c r="T64" s="166"/>
      <c r="U64" s="166"/>
      <c r="V64" s="166"/>
    </row>
    <row r="65" ht="18.75" customHeight="1">
      <c r="A65" s="1037">
        <v>44068.42498302083</v>
      </c>
      <c r="B65" s="179" t="s">
        <v>7451</v>
      </c>
      <c r="C65" s="179" t="s">
        <v>7453</v>
      </c>
      <c r="D65" s="606" t="s">
        <v>7450</v>
      </c>
      <c r="E65" s="606" t="s">
        <v>7454</v>
      </c>
      <c r="F65" s="179">
        <v>2.716043E7</v>
      </c>
      <c r="G65" s="179" t="s">
        <v>391</v>
      </c>
      <c r="H65" s="179" t="s">
        <v>7452</v>
      </c>
      <c r="I65" s="228">
        <v>29018.0</v>
      </c>
      <c r="J65" s="606" t="s">
        <v>7455</v>
      </c>
      <c r="K65" s="606" t="s">
        <v>7459</v>
      </c>
      <c r="L65" s="606" t="s">
        <v>7458</v>
      </c>
      <c r="M65" s="179" t="s">
        <v>2184</v>
      </c>
      <c r="N65" s="179" t="s">
        <v>2184</v>
      </c>
      <c r="O65" s="606" t="s">
        <v>7456</v>
      </c>
      <c r="P65" s="606" t="s">
        <v>7457</v>
      </c>
      <c r="Q65" s="1024"/>
      <c r="R65" s="166"/>
      <c r="S65" s="647">
        <f t="shared" si="1"/>
        <v>44</v>
      </c>
      <c r="T65" s="166"/>
      <c r="U65" s="166"/>
      <c r="V65" s="166"/>
    </row>
    <row r="66" ht="18.75" customHeight="1">
      <c r="A66" s="1039"/>
      <c r="B66" s="103" t="s">
        <v>7461</v>
      </c>
      <c r="C66" s="103" t="s">
        <v>7463</v>
      </c>
      <c r="D66" s="1039" t="s">
        <v>7460</v>
      </c>
      <c r="E66" s="1039" t="s">
        <v>7464</v>
      </c>
      <c r="F66" s="103">
        <v>3.8705296E7</v>
      </c>
      <c r="G66" s="103" t="s">
        <v>2021</v>
      </c>
      <c r="H66" s="103" t="s">
        <v>7462</v>
      </c>
      <c r="I66" s="1058">
        <v>34969.0</v>
      </c>
      <c r="J66" s="1039"/>
      <c r="K66" s="1039"/>
      <c r="L66" s="1052"/>
      <c r="M66" s="103"/>
      <c r="N66" s="166"/>
      <c r="O66" s="1059"/>
      <c r="P66" s="1054"/>
      <c r="Q66" s="1035"/>
      <c r="R66" s="25"/>
      <c r="S66" s="647">
        <f t="shared" si="1"/>
        <v>28</v>
      </c>
      <c r="T66" s="198"/>
      <c r="U66" s="25"/>
      <c r="V66" s="25"/>
    </row>
    <row r="67" ht="18.75" customHeight="1">
      <c r="A67" s="1037">
        <v>44063.658782847226</v>
      </c>
      <c r="B67" s="179" t="s">
        <v>7466</v>
      </c>
      <c r="C67" s="179">
        <v>1.165695228E9</v>
      </c>
      <c r="D67" s="606" t="s">
        <v>7465</v>
      </c>
      <c r="E67" s="606" t="s">
        <v>7468</v>
      </c>
      <c r="F67" s="179">
        <v>3.572797E7</v>
      </c>
      <c r="G67" s="179" t="s">
        <v>391</v>
      </c>
      <c r="H67" s="179" t="s">
        <v>7467</v>
      </c>
      <c r="I67" s="228">
        <v>33236.0</v>
      </c>
      <c r="J67" s="606" t="s">
        <v>7020</v>
      </c>
      <c r="K67" s="1049" t="s">
        <v>7472</v>
      </c>
      <c r="L67" s="606" t="s">
        <v>1651</v>
      </c>
      <c r="M67" s="179" t="s">
        <v>2184</v>
      </c>
      <c r="N67" s="179" t="s">
        <v>2184</v>
      </c>
      <c r="O67" s="606" t="s">
        <v>7469</v>
      </c>
      <c r="P67" s="606" t="s">
        <v>7470</v>
      </c>
      <c r="Q67" s="606" t="s">
        <v>7471</v>
      </c>
      <c r="R67" s="166"/>
      <c r="S67" s="647">
        <f t="shared" si="1"/>
        <v>32</v>
      </c>
      <c r="T67" s="166"/>
      <c r="U67" s="166"/>
      <c r="V67" s="166"/>
    </row>
    <row r="68" ht="18.75" customHeight="1">
      <c r="A68" s="1037">
        <v>44063.48781274306</v>
      </c>
      <c r="B68" s="179" t="s">
        <v>7474</v>
      </c>
      <c r="C68" s="179">
        <v>1.158302352E9</v>
      </c>
      <c r="D68" s="606" t="s">
        <v>7473</v>
      </c>
      <c r="E68" s="606" t="s">
        <v>7476</v>
      </c>
      <c r="F68" s="179">
        <v>3.1187005E7</v>
      </c>
      <c r="G68" s="179" t="s">
        <v>391</v>
      </c>
      <c r="H68" s="179" t="s">
        <v>7475</v>
      </c>
      <c r="I68" s="228">
        <v>30926.0</v>
      </c>
      <c r="J68" s="606" t="s">
        <v>7020</v>
      </c>
      <c r="K68" s="606" t="s">
        <v>1661</v>
      </c>
      <c r="L68" s="606" t="s">
        <v>1651</v>
      </c>
      <c r="M68" s="179" t="s">
        <v>2184</v>
      </c>
      <c r="N68" s="179" t="s">
        <v>2184</v>
      </c>
      <c r="O68" s="606" t="s">
        <v>7477</v>
      </c>
      <c r="P68" s="606" t="s">
        <v>7478</v>
      </c>
      <c r="Q68" s="606" t="s">
        <v>7479</v>
      </c>
      <c r="R68" s="166"/>
      <c r="S68" s="647">
        <f t="shared" si="1"/>
        <v>39</v>
      </c>
      <c r="T68" s="166"/>
      <c r="U68" s="166"/>
      <c r="V68" s="166"/>
    </row>
    <row r="69" ht="18.75" customHeight="1">
      <c r="A69" s="1037">
        <v>44063.50192505787</v>
      </c>
      <c r="B69" s="179" t="s">
        <v>7481</v>
      </c>
      <c r="C69" s="179" t="s">
        <v>7482</v>
      </c>
      <c r="D69" s="606" t="s">
        <v>7480</v>
      </c>
      <c r="E69" s="606" t="s">
        <v>7483</v>
      </c>
      <c r="F69" s="179">
        <v>3.8322988E7</v>
      </c>
      <c r="G69" s="179" t="s">
        <v>391</v>
      </c>
      <c r="H69" s="179" t="s">
        <v>4515</v>
      </c>
      <c r="I69" s="228">
        <v>34556.0</v>
      </c>
      <c r="J69" s="606" t="s">
        <v>7028</v>
      </c>
      <c r="K69" s="606" t="s">
        <v>7486</v>
      </c>
      <c r="L69" s="606" t="s">
        <v>1651</v>
      </c>
      <c r="M69" s="179" t="s">
        <v>2184</v>
      </c>
      <c r="N69" s="179" t="s">
        <v>2184</v>
      </c>
      <c r="O69" s="606" t="s">
        <v>7484</v>
      </c>
      <c r="P69" s="606" t="s">
        <v>7485</v>
      </c>
      <c r="Q69" s="606" t="s">
        <v>2438</v>
      </c>
      <c r="R69" s="166"/>
      <c r="S69" s="647">
        <f t="shared" si="1"/>
        <v>29</v>
      </c>
      <c r="T69" s="166"/>
      <c r="U69" s="166"/>
      <c r="V69" s="166"/>
    </row>
    <row r="70" ht="18.75" customHeight="1">
      <c r="A70" s="1037">
        <v>44062.55870702546</v>
      </c>
      <c r="B70" s="179" t="s">
        <v>7488</v>
      </c>
      <c r="C70" s="179">
        <v>5.38845299E8</v>
      </c>
      <c r="D70" s="606" t="s">
        <v>7487</v>
      </c>
      <c r="E70" s="606" t="s">
        <v>7489</v>
      </c>
      <c r="F70" s="179">
        <v>4.3990858E7</v>
      </c>
      <c r="G70" s="179" t="s">
        <v>1677</v>
      </c>
      <c r="H70" s="179" t="s">
        <v>1678</v>
      </c>
      <c r="I70" s="228">
        <v>37370.0</v>
      </c>
      <c r="J70" s="606" t="s">
        <v>7020</v>
      </c>
      <c r="K70" s="606" t="s">
        <v>7492</v>
      </c>
      <c r="L70" s="606" t="s">
        <v>7491</v>
      </c>
      <c r="M70" s="179" t="s">
        <v>2184</v>
      </c>
      <c r="N70" s="179" t="s">
        <v>2184</v>
      </c>
      <c r="O70" s="606" t="s">
        <v>7490</v>
      </c>
      <c r="P70" s="606" t="s">
        <v>2587</v>
      </c>
      <c r="Q70" s="1024"/>
      <c r="R70" s="166"/>
      <c r="S70" s="647">
        <f t="shared" si="1"/>
        <v>21</v>
      </c>
      <c r="T70" s="166"/>
      <c r="U70" s="166"/>
      <c r="V70" s="166"/>
    </row>
    <row r="71" ht="18.75" customHeight="1">
      <c r="A71" s="1037">
        <v>44063.50839935185</v>
      </c>
      <c r="B71" s="179" t="s">
        <v>7494</v>
      </c>
      <c r="C71" s="179">
        <v>9.1138618343E10</v>
      </c>
      <c r="D71" s="606" t="s">
        <v>7493</v>
      </c>
      <c r="E71" s="606" t="s">
        <v>7496</v>
      </c>
      <c r="F71" s="179">
        <v>4.3977275E7</v>
      </c>
      <c r="G71" s="179" t="s">
        <v>2021</v>
      </c>
      <c r="H71" s="179" t="s">
        <v>7495</v>
      </c>
      <c r="I71" s="228">
        <v>37288.0</v>
      </c>
      <c r="J71" s="606" t="s">
        <v>7038</v>
      </c>
      <c r="K71" s="606" t="s">
        <v>7501</v>
      </c>
      <c r="L71" s="606" t="s">
        <v>7500</v>
      </c>
      <c r="M71" s="179" t="s">
        <v>1661</v>
      </c>
      <c r="N71" s="179" t="s">
        <v>2184</v>
      </c>
      <c r="O71" s="606" t="s">
        <v>7497</v>
      </c>
      <c r="P71" s="606" t="s">
        <v>7498</v>
      </c>
      <c r="Q71" s="606" t="s">
        <v>7499</v>
      </c>
      <c r="R71" s="166"/>
      <c r="S71" s="647">
        <f t="shared" si="1"/>
        <v>21</v>
      </c>
      <c r="T71" s="166"/>
      <c r="U71" s="166"/>
      <c r="V71" s="166"/>
    </row>
    <row r="72" ht="18.75" customHeight="1">
      <c r="A72" s="1037">
        <v>44065.62646885417</v>
      </c>
      <c r="B72" s="179" t="s">
        <v>7503</v>
      </c>
      <c r="C72" s="179">
        <v>1.560574647E9</v>
      </c>
      <c r="D72" s="606" t="s">
        <v>7502</v>
      </c>
      <c r="E72" s="606" t="s">
        <v>4211</v>
      </c>
      <c r="F72" s="179">
        <v>4.2026757E7</v>
      </c>
      <c r="G72" s="179" t="s">
        <v>1755</v>
      </c>
      <c r="H72" s="179" t="s">
        <v>7504</v>
      </c>
      <c r="I72" s="228">
        <v>36377.0</v>
      </c>
      <c r="J72" s="606" t="s">
        <v>7020</v>
      </c>
      <c r="K72" s="606" t="s">
        <v>7508</v>
      </c>
      <c r="L72" s="606" t="s">
        <v>1651</v>
      </c>
      <c r="M72" s="179" t="s">
        <v>2184</v>
      </c>
      <c r="N72" s="179" t="s">
        <v>2184</v>
      </c>
      <c r="O72" s="606" t="s">
        <v>7505</v>
      </c>
      <c r="P72" s="606" t="s">
        <v>7506</v>
      </c>
      <c r="Q72" s="606" t="s">
        <v>7507</v>
      </c>
      <c r="R72" s="166"/>
      <c r="S72" s="647">
        <f t="shared" si="1"/>
        <v>24</v>
      </c>
      <c r="T72" s="166"/>
      <c r="U72" s="166"/>
      <c r="V72" s="166"/>
    </row>
    <row r="73" ht="18.75" customHeight="1">
      <c r="A73" s="1037"/>
      <c r="B73" s="201" t="s">
        <v>7355</v>
      </c>
      <c r="C73" s="179">
        <v>1.169520614E9</v>
      </c>
      <c r="D73" s="606" t="s">
        <v>7354</v>
      </c>
      <c r="E73" s="606" t="s">
        <v>7509</v>
      </c>
      <c r="F73" s="179">
        <v>3.740559E7</v>
      </c>
      <c r="G73" s="179" t="s">
        <v>391</v>
      </c>
      <c r="H73" s="179" t="s">
        <v>7356</v>
      </c>
      <c r="I73" s="179">
        <v>33501.0</v>
      </c>
      <c r="J73" s="1061"/>
      <c r="K73" s="606"/>
      <c r="L73" s="606"/>
      <c r="M73" s="179"/>
      <c r="N73" s="179"/>
      <c r="O73" s="606"/>
      <c r="P73" s="606"/>
      <c r="Q73" s="606"/>
      <c r="R73" s="179"/>
      <c r="S73" s="647">
        <f t="shared" si="1"/>
        <v>32</v>
      </c>
      <c r="T73" s="166"/>
      <c r="U73" s="166"/>
      <c r="V73" s="166"/>
    </row>
    <row r="74" ht="18.75" customHeight="1">
      <c r="A74" s="1051">
        <v>44039.64330458333</v>
      </c>
      <c r="B74" s="25" t="s">
        <v>7355</v>
      </c>
      <c r="C74" s="25">
        <v>1.169520614E9</v>
      </c>
      <c r="D74" s="1052" t="s">
        <v>7354</v>
      </c>
      <c r="E74" s="1052" t="s">
        <v>7509</v>
      </c>
      <c r="F74" s="25">
        <v>3.740559E7</v>
      </c>
      <c r="G74" s="25" t="s">
        <v>391</v>
      </c>
      <c r="H74" s="25" t="s">
        <v>7356</v>
      </c>
      <c r="I74" s="1053">
        <v>33501.0</v>
      </c>
      <c r="J74" s="1052"/>
      <c r="K74" s="1052"/>
      <c r="L74" s="1052"/>
      <c r="M74" s="25"/>
      <c r="N74" s="103"/>
      <c r="O74" s="1039"/>
      <c r="P74" s="1054"/>
      <c r="Q74" s="1035"/>
      <c r="R74" s="25"/>
      <c r="S74" s="647">
        <f t="shared" si="1"/>
        <v>32</v>
      </c>
      <c r="T74" s="25"/>
      <c r="U74" s="25"/>
      <c r="V74" s="25"/>
    </row>
    <row r="75" ht="18.75" customHeight="1">
      <c r="A75" s="1037">
        <v>44067.55076550926</v>
      </c>
      <c r="B75" s="179" t="s">
        <v>7511</v>
      </c>
      <c r="C75" s="179" t="s">
        <v>7513</v>
      </c>
      <c r="D75" s="606" t="s">
        <v>7510</v>
      </c>
      <c r="E75" s="606" t="s">
        <v>2521</v>
      </c>
      <c r="F75" s="179">
        <v>3.9338349E7</v>
      </c>
      <c r="G75" s="179" t="s">
        <v>391</v>
      </c>
      <c r="H75" s="179" t="s">
        <v>7512</v>
      </c>
      <c r="I75" s="228">
        <v>35118.0</v>
      </c>
      <c r="J75" s="606" t="s">
        <v>7028</v>
      </c>
      <c r="K75" s="606" t="s">
        <v>7517</v>
      </c>
      <c r="L75" s="606" t="s">
        <v>1651</v>
      </c>
      <c r="M75" s="179" t="s">
        <v>2184</v>
      </c>
      <c r="N75" s="179" t="s">
        <v>2184</v>
      </c>
      <c r="O75" s="606" t="s">
        <v>7514</v>
      </c>
      <c r="P75" s="606" t="s">
        <v>7515</v>
      </c>
      <c r="Q75" s="606" t="s">
        <v>7516</v>
      </c>
      <c r="R75" s="166"/>
      <c r="S75" s="647">
        <f t="shared" si="1"/>
        <v>27</v>
      </c>
      <c r="T75" s="166"/>
      <c r="U75" s="166"/>
      <c r="V75" s="166"/>
    </row>
    <row r="76" ht="18.75" customHeight="1">
      <c r="A76" s="1037">
        <v>44065.77706548611</v>
      </c>
      <c r="B76" s="179" t="s">
        <v>7519</v>
      </c>
      <c r="C76" s="179">
        <v>1.130077279E9</v>
      </c>
      <c r="D76" s="606" t="s">
        <v>7518</v>
      </c>
      <c r="E76" s="606" t="s">
        <v>7521</v>
      </c>
      <c r="F76" s="179">
        <v>3.5560514E7</v>
      </c>
      <c r="G76" s="179" t="s">
        <v>391</v>
      </c>
      <c r="H76" s="179" t="s">
        <v>7520</v>
      </c>
      <c r="I76" s="228">
        <v>33190.0</v>
      </c>
      <c r="J76" s="606" t="s">
        <v>7020</v>
      </c>
      <c r="K76" s="606" t="s">
        <v>7524</v>
      </c>
      <c r="L76" s="606" t="s">
        <v>1651</v>
      </c>
      <c r="M76" s="179" t="s">
        <v>2184</v>
      </c>
      <c r="N76" s="179" t="s">
        <v>2184</v>
      </c>
      <c r="O76" s="606" t="s">
        <v>7522</v>
      </c>
      <c r="P76" s="606" t="s">
        <v>7523</v>
      </c>
      <c r="Q76" s="1024"/>
      <c r="R76" s="166"/>
      <c r="S76" s="647">
        <f t="shared" si="1"/>
        <v>32</v>
      </c>
      <c r="T76" s="166"/>
      <c r="U76" s="166"/>
      <c r="V76" s="166"/>
    </row>
    <row r="77" ht="18.75" customHeight="1">
      <c r="A77" s="1051">
        <v>44069.00918230324</v>
      </c>
      <c r="B77" s="25" t="s">
        <v>7526</v>
      </c>
      <c r="C77" s="25">
        <v>1.126630905E9</v>
      </c>
      <c r="D77" s="1052" t="s">
        <v>7525</v>
      </c>
      <c r="E77" s="1052" t="s">
        <v>7528</v>
      </c>
      <c r="F77" s="25">
        <v>4.1716332E7</v>
      </c>
      <c r="G77" s="25" t="s">
        <v>391</v>
      </c>
      <c r="H77" s="25" t="s">
        <v>7527</v>
      </c>
      <c r="I77" s="1053">
        <v>36230.0</v>
      </c>
      <c r="J77" s="1052"/>
      <c r="K77" s="1052"/>
      <c r="L77" s="1052"/>
      <c r="M77" s="25"/>
      <c r="N77" s="103"/>
      <c r="O77" s="1039"/>
      <c r="P77" s="1039"/>
      <c r="Q77" s="1035"/>
      <c r="R77" s="25"/>
      <c r="S77" s="647">
        <f t="shared" si="1"/>
        <v>24</v>
      </c>
      <c r="T77" s="103"/>
      <c r="U77" s="103"/>
      <c r="V77" s="103"/>
    </row>
    <row r="78" ht="18.75" customHeight="1">
      <c r="A78" s="1037">
        <v>44063.49681674768</v>
      </c>
      <c r="B78" s="179" t="s">
        <v>7530</v>
      </c>
      <c r="C78" s="179">
        <v>2.95468045E9</v>
      </c>
      <c r="D78" s="606" t="s">
        <v>7529</v>
      </c>
      <c r="E78" s="606" t="s">
        <v>7532</v>
      </c>
      <c r="F78" s="179">
        <v>3.5201146E7</v>
      </c>
      <c r="G78" s="179" t="s">
        <v>391</v>
      </c>
      <c r="H78" s="179" t="s">
        <v>7531</v>
      </c>
      <c r="I78" s="228">
        <v>32988.0</v>
      </c>
      <c r="J78" s="606" t="s">
        <v>7020</v>
      </c>
      <c r="K78" s="606" t="s">
        <v>1661</v>
      </c>
      <c r="L78" s="606" t="s">
        <v>1651</v>
      </c>
      <c r="M78" s="179" t="s">
        <v>2184</v>
      </c>
      <c r="N78" s="179" t="s">
        <v>2184</v>
      </c>
      <c r="O78" s="606" t="s">
        <v>7533</v>
      </c>
      <c r="P78" s="606" t="s">
        <v>7534</v>
      </c>
      <c r="Q78" s="1024"/>
      <c r="R78" s="166"/>
      <c r="S78" s="647">
        <f t="shared" si="1"/>
        <v>33</v>
      </c>
      <c r="T78" s="166"/>
      <c r="U78" s="166"/>
      <c r="V78" s="166"/>
    </row>
    <row r="79" ht="18.75" customHeight="1">
      <c r="A79" s="1037">
        <v>44076.77914196759</v>
      </c>
      <c r="B79" s="179" t="s">
        <v>7536</v>
      </c>
      <c r="C79" s="179">
        <v>5.491126630905E12</v>
      </c>
      <c r="D79" s="606" t="s">
        <v>7535</v>
      </c>
      <c r="E79" s="606" t="s">
        <v>2092</v>
      </c>
      <c r="F79" s="179">
        <v>4.1716332E7</v>
      </c>
      <c r="G79" s="179" t="s">
        <v>391</v>
      </c>
      <c r="H79" s="179" t="s">
        <v>7537</v>
      </c>
      <c r="I79" s="228">
        <v>36230.0</v>
      </c>
      <c r="J79" s="606" t="s">
        <v>7038</v>
      </c>
      <c r="K79" s="606" t="s">
        <v>7540</v>
      </c>
      <c r="L79" s="606" t="s">
        <v>7540</v>
      </c>
      <c r="M79" s="179" t="s">
        <v>2184</v>
      </c>
      <c r="N79" s="179" t="s">
        <v>2184</v>
      </c>
      <c r="O79" s="606" t="s">
        <v>7538</v>
      </c>
      <c r="P79" s="606" t="s">
        <v>7539</v>
      </c>
      <c r="Q79" s="1024"/>
      <c r="R79" s="166"/>
      <c r="S79" s="647">
        <f t="shared" si="1"/>
        <v>24</v>
      </c>
      <c r="T79" s="166"/>
      <c r="U79" s="166"/>
      <c r="V79" s="166"/>
    </row>
    <row r="80" ht="18.75" customHeight="1">
      <c r="A80" s="1037">
        <v>44068.418334201386</v>
      </c>
      <c r="B80" s="179" t="s">
        <v>7542</v>
      </c>
      <c r="C80" s="179">
        <v>1.152601868E9</v>
      </c>
      <c r="D80" s="606" t="s">
        <v>7541</v>
      </c>
      <c r="E80" s="606" t="s">
        <v>7544</v>
      </c>
      <c r="F80" s="179">
        <v>3.3116549E7</v>
      </c>
      <c r="G80" s="179" t="s">
        <v>674</v>
      </c>
      <c r="H80" s="179" t="s">
        <v>7543</v>
      </c>
      <c r="I80" s="228">
        <v>31973.0</v>
      </c>
      <c r="J80" s="606" t="s">
        <v>7545</v>
      </c>
      <c r="K80" s="606" t="s">
        <v>7549</v>
      </c>
      <c r="L80" s="606" t="s">
        <v>1637</v>
      </c>
      <c r="M80" s="179" t="s">
        <v>1661</v>
      </c>
      <c r="N80" s="179" t="s">
        <v>2184</v>
      </c>
      <c r="O80" s="606" t="s">
        <v>7546</v>
      </c>
      <c r="P80" s="606" t="s">
        <v>7547</v>
      </c>
      <c r="Q80" s="606" t="s">
        <v>7548</v>
      </c>
      <c r="R80" s="166"/>
      <c r="S80" s="647">
        <f t="shared" si="1"/>
        <v>36</v>
      </c>
      <c r="T80" s="166"/>
      <c r="U80" s="166"/>
      <c r="V80" s="166"/>
    </row>
    <row r="81" ht="18.75" customHeight="1">
      <c r="A81" s="1037">
        <v>44063.51026097222</v>
      </c>
      <c r="B81" s="179" t="s">
        <v>7551</v>
      </c>
      <c r="C81" s="179">
        <v>2.64671819E9</v>
      </c>
      <c r="D81" s="606" t="s">
        <v>7550</v>
      </c>
      <c r="E81" s="606" t="s">
        <v>7553</v>
      </c>
      <c r="F81" s="179">
        <v>4.2356912E7</v>
      </c>
      <c r="G81" s="179" t="s">
        <v>391</v>
      </c>
      <c r="H81" s="179" t="s">
        <v>7552</v>
      </c>
      <c r="I81" s="228">
        <v>36622.0</v>
      </c>
      <c r="J81" s="606" t="s">
        <v>7028</v>
      </c>
      <c r="K81" s="606" t="s">
        <v>7558</v>
      </c>
      <c r="L81" s="606" t="s">
        <v>7557</v>
      </c>
      <c r="M81" s="179" t="s">
        <v>2184</v>
      </c>
      <c r="N81" s="179" t="s">
        <v>2184</v>
      </c>
      <c r="O81" s="606" t="s">
        <v>7554</v>
      </c>
      <c r="P81" s="606" t="s">
        <v>7555</v>
      </c>
      <c r="Q81" s="606" t="s">
        <v>7556</v>
      </c>
      <c r="R81" s="166"/>
      <c r="S81" s="647">
        <f t="shared" si="1"/>
        <v>23</v>
      </c>
      <c r="T81" s="166"/>
      <c r="U81" s="166"/>
      <c r="V81" s="166"/>
    </row>
    <row r="82" ht="18.75" customHeight="1">
      <c r="A82" s="1037">
        <v>44110.7680749537</v>
      </c>
      <c r="B82" s="179" t="s">
        <v>7560</v>
      </c>
      <c r="C82" s="179">
        <v>1.167433282E9</v>
      </c>
      <c r="D82" s="606" t="s">
        <v>7559</v>
      </c>
      <c r="E82" s="606" t="s">
        <v>7562</v>
      </c>
      <c r="F82" s="179">
        <v>4.0558157E7</v>
      </c>
      <c r="G82" s="179" t="s">
        <v>391</v>
      </c>
      <c r="H82" s="179" t="s">
        <v>7561</v>
      </c>
      <c r="I82" s="228">
        <v>35623.0</v>
      </c>
      <c r="J82" s="606" t="s">
        <v>7038</v>
      </c>
      <c r="K82" s="606" t="s">
        <v>7564</v>
      </c>
      <c r="L82" s="606" t="s">
        <v>1651</v>
      </c>
      <c r="M82" s="179" t="s">
        <v>2184</v>
      </c>
      <c r="N82" s="179" t="s">
        <v>2184</v>
      </c>
      <c r="O82" s="606" t="s">
        <v>7563</v>
      </c>
      <c r="P82" s="606" t="s">
        <v>1661</v>
      </c>
      <c r="Q82" s="1024"/>
      <c r="R82" s="166"/>
      <c r="S82" s="647">
        <f t="shared" si="1"/>
        <v>26</v>
      </c>
      <c r="T82" s="166"/>
      <c r="U82" s="166"/>
      <c r="V82" s="166"/>
    </row>
    <row r="83" ht="18.75" customHeight="1">
      <c r="A83" s="1037">
        <v>44067.58637471065</v>
      </c>
      <c r="B83" s="179" t="s">
        <v>7566</v>
      </c>
      <c r="C83" s="179">
        <v>1.132319327E9</v>
      </c>
      <c r="D83" s="606" t="s">
        <v>7565</v>
      </c>
      <c r="E83" s="606" t="s">
        <v>7568</v>
      </c>
      <c r="F83" s="179">
        <v>4.2933434E7</v>
      </c>
      <c r="G83" s="179" t="s">
        <v>391</v>
      </c>
      <c r="H83" s="179" t="s">
        <v>7567</v>
      </c>
      <c r="I83" s="228">
        <v>36823.0</v>
      </c>
      <c r="J83" s="606" t="s">
        <v>7020</v>
      </c>
      <c r="K83" s="606" t="s">
        <v>7570</v>
      </c>
      <c r="L83" s="606" t="s">
        <v>1651</v>
      </c>
      <c r="M83" s="179" t="s">
        <v>2184</v>
      </c>
      <c r="N83" s="179" t="s">
        <v>2184</v>
      </c>
      <c r="O83" s="606" t="s">
        <v>7569</v>
      </c>
      <c r="P83" s="606" t="s">
        <v>2611</v>
      </c>
      <c r="Q83" s="1024"/>
      <c r="R83" s="166"/>
      <c r="S83" s="647">
        <f t="shared" si="1"/>
        <v>22</v>
      </c>
      <c r="T83" s="166"/>
      <c r="U83" s="166"/>
      <c r="V83" s="166"/>
    </row>
    <row r="84" ht="18.75" customHeight="1">
      <c r="A84" s="1037">
        <v>44067.64839659722</v>
      </c>
      <c r="B84" s="179" t="s">
        <v>7572</v>
      </c>
      <c r="C84" s="179">
        <v>1.161720401E9</v>
      </c>
      <c r="D84" s="606" t="s">
        <v>7571</v>
      </c>
      <c r="E84" s="606" t="s">
        <v>5842</v>
      </c>
      <c r="F84" s="179">
        <v>1.8904757E7</v>
      </c>
      <c r="G84" s="179" t="s">
        <v>391</v>
      </c>
      <c r="H84" s="179" t="s">
        <v>7573</v>
      </c>
      <c r="I84" s="228">
        <v>34395.0</v>
      </c>
      <c r="J84" s="606" t="s">
        <v>7020</v>
      </c>
      <c r="K84" s="606" t="s">
        <v>7578</v>
      </c>
      <c r="L84" s="606" t="s">
        <v>7577</v>
      </c>
      <c r="M84" s="179" t="s">
        <v>2184</v>
      </c>
      <c r="N84" s="179" t="s">
        <v>2184</v>
      </c>
      <c r="O84" s="606" t="s">
        <v>7574</v>
      </c>
      <c r="P84" s="606" t="s">
        <v>7575</v>
      </c>
      <c r="Q84" s="606" t="s">
        <v>7576</v>
      </c>
      <c r="R84" s="166"/>
      <c r="S84" s="647">
        <f t="shared" si="1"/>
        <v>29</v>
      </c>
      <c r="T84" s="166"/>
      <c r="U84" s="166"/>
      <c r="V84" s="166"/>
    </row>
    <row r="85" ht="18.75" customHeight="1">
      <c r="A85" s="1037">
        <v>44070.575715486106</v>
      </c>
      <c r="B85" s="179" t="s">
        <v>7580</v>
      </c>
      <c r="C85" s="179">
        <v>2.323587883E9</v>
      </c>
      <c r="D85" s="606" t="s">
        <v>7579</v>
      </c>
      <c r="E85" s="606" t="s">
        <v>7582</v>
      </c>
      <c r="F85" s="179">
        <v>3.4399772E7</v>
      </c>
      <c r="G85" s="179" t="s">
        <v>391</v>
      </c>
      <c r="H85" s="179" t="s">
        <v>7581</v>
      </c>
      <c r="I85" s="228">
        <v>32611.0</v>
      </c>
      <c r="J85" s="606" t="s">
        <v>7038</v>
      </c>
      <c r="K85" s="606" t="s">
        <v>7586</v>
      </c>
      <c r="L85" s="606" t="s">
        <v>1651</v>
      </c>
      <c r="M85" s="179" t="s">
        <v>2184</v>
      </c>
      <c r="N85" s="179" t="s">
        <v>2184</v>
      </c>
      <c r="O85" s="606" t="s">
        <v>7583</v>
      </c>
      <c r="P85" s="606" t="s">
        <v>7584</v>
      </c>
      <c r="Q85" s="606" t="s">
        <v>7585</v>
      </c>
      <c r="R85" s="166"/>
      <c r="S85" s="647">
        <f t="shared" si="1"/>
        <v>34</v>
      </c>
      <c r="T85" s="166"/>
      <c r="U85" s="166"/>
      <c r="V85" s="166"/>
    </row>
    <row r="86" ht="18.75" customHeight="1">
      <c r="A86" s="1037">
        <v>44112.5193099537</v>
      </c>
      <c r="B86" s="179" t="s">
        <v>7588</v>
      </c>
      <c r="C86" s="179">
        <v>1.159063786E9</v>
      </c>
      <c r="D86" s="606" t="s">
        <v>7587</v>
      </c>
      <c r="E86" s="606" t="s">
        <v>7590</v>
      </c>
      <c r="F86" s="179">
        <v>4.1263002E7</v>
      </c>
      <c r="G86" s="179" t="s">
        <v>391</v>
      </c>
      <c r="H86" s="179" t="s">
        <v>7589</v>
      </c>
      <c r="I86" s="228">
        <v>35941.0</v>
      </c>
      <c r="J86" s="606" t="s">
        <v>7591</v>
      </c>
      <c r="K86" s="606" t="s">
        <v>7594</v>
      </c>
      <c r="L86" s="606" t="s">
        <v>7593</v>
      </c>
      <c r="M86" s="179" t="s">
        <v>2184</v>
      </c>
      <c r="N86" s="179" t="s">
        <v>2184</v>
      </c>
      <c r="O86" s="606" t="s">
        <v>7592</v>
      </c>
      <c r="P86" s="606" t="s">
        <v>7547</v>
      </c>
      <c r="Q86" s="1024"/>
      <c r="R86" s="166"/>
      <c r="S86" s="647">
        <f t="shared" si="1"/>
        <v>25</v>
      </c>
      <c r="T86" s="166"/>
      <c r="U86" s="166"/>
      <c r="V86" s="166"/>
    </row>
    <row r="87" ht="18.75" customHeight="1">
      <c r="A87" s="1037">
        <v>44092.441763738425</v>
      </c>
      <c r="B87" s="179" t="s">
        <v>7596</v>
      </c>
      <c r="C87" s="179">
        <v>1.123967323E9</v>
      </c>
      <c r="D87" s="606" t="s">
        <v>7595</v>
      </c>
      <c r="E87" s="606" t="s">
        <v>7598</v>
      </c>
      <c r="F87" s="179">
        <v>3.4629423E7</v>
      </c>
      <c r="G87" s="179" t="s">
        <v>391</v>
      </c>
      <c r="H87" s="179" t="s">
        <v>7597</v>
      </c>
      <c r="I87" s="228">
        <v>32748.0</v>
      </c>
      <c r="J87" s="606" t="s">
        <v>7028</v>
      </c>
      <c r="K87" s="606" t="s">
        <v>7603</v>
      </c>
      <c r="L87" s="606" t="s">
        <v>7602</v>
      </c>
      <c r="M87" s="179" t="s">
        <v>2184</v>
      </c>
      <c r="N87" s="179" t="s">
        <v>2184</v>
      </c>
      <c r="O87" s="606" t="s">
        <v>7599</v>
      </c>
      <c r="P87" s="606" t="s">
        <v>7600</v>
      </c>
      <c r="Q87" s="606" t="s">
        <v>7601</v>
      </c>
      <c r="R87" s="166"/>
      <c r="S87" s="647">
        <f t="shared" si="1"/>
        <v>34</v>
      </c>
      <c r="T87" s="166"/>
      <c r="U87" s="166"/>
      <c r="V87" s="166"/>
    </row>
    <row r="88" ht="18.75" customHeight="1">
      <c r="A88" s="1037">
        <v>44064.46746190972</v>
      </c>
      <c r="B88" s="179" t="s">
        <v>7605</v>
      </c>
      <c r="C88" s="179" t="s">
        <v>7606</v>
      </c>
      <c r="D88" s="606" t="s">
        <v>7604</v>
      </c>
      <c r="E88" s="606" t="s">
        <v>7607</v>
      </c>
      <c r="F88" s="179">
        <v>3.8425622E7</v>
      </c>
      <c r="G88" s="179" t="s">
        <v>391</v>
      </c>
      <c r="H88" s="179" t="s">
        <v>1678</v>
      </c>
      <c r="I88" s="228">
        <v>34520.0</v>
      </c>
      <c r="J88" s="606" t="s">
        <v>7020</v>
      </c>
      <c r="K88" s="606" t="s">
        <v>7611</v>
      </c>
      <c r="L88" s="606" t="s">
        <v>1651</v>
      </c>
      <c r="M88" s="179" t="s">
        <v>1661</v>
      </c>
      <c r="N88" s="179" t="s">
        <v>2184</v>
      </c>
      <c r="O88" s="606" t="s">
        <v>7608</v>
      </c>
      <c r="P88" s="606" t="s">
        <v>7609</v>
      </c>
      <c r="Q88" s="606" t="s">
        <v>7610</v>
      </c>
      <c r="R88" s="166"/>
      <c r="S88" s="647">
        <f t="shared" si="1"/>
        <v>29</v>
      </c>
      <c r="T88" s="166"/>
      <c r="U88" s="166"/>
      <c r="V88" s="166"/>
    </row>
    <row r="89" ht="18.75" customHeight="1">
      <c r="A89" s="1037">
        <v>44063.491894606486</v>
      </c>
      <c r="B89" s="179" t="s">
        <v>7613</v>
      </c>
      <c r="C89" s="179">
        <v>2.326435459E9</v>
      </c>
      <c r="D89" s="606" t="s">
        <v>7612</v>
      </c>
      <c r="E89" s="606" t="s">
        <v>7615</v>
      </c>
      <c r="F89" s="179">
        <v>4.1953498E7</v>
      </c>
      <c r="G89" s="179" t="s">
        <v>391</v>
      </c>
      <c r="H89" s="179" t="s">
        <v>7614</v>
      </c>
      <c r="I89" s="228">
        <v>36431.0</v>
      </c>
      <c r="J89" s="606" t="s">
        <v>7020</v>
      </c>
      <c r="K89" s="606" t="s">
        <v>7619</v>
      </c>
      <c r="L89" s="606" t="s">
        <v>7618</v>
      </c>
      <c r="M89" s="179" t="s">
        <v>2184</v>
      </c>
      <c r="N89" s="179" t="s">
        <v>2184</v>
      </c>
      <c r="O89" s="606" t="s">
        <v>7616</v>
      </c>
      <c r="P89" s="606" t="s">
        <v>7617</v>
      </c>
      <c r="Q89" s="1024"/>
      <c r="R89" s="166"/>
      <c r="S89" s="647">
        <f t="shared" si="1"/>
        <v>24</v>
      </c>
      <c r="T89" s="166"/>
      <c r="U89" s="166"/>
      <c r="V89" s="166"/>
    </row>
    <row r="90" ht="18.75" customHeight="1">
      <c r="A90" s="1037">
        <v>44078.51897118056</v>
      </c>
      <c r="B90" s="179" t="s">
        <v>7621</v>
      </c>
      <c r="C90" s="179">
        <v>1.54732768E8</v>
      </c>
      <c r="D90" s="606" t="s">
        <v>7620</v>
      </c>
      <c r="E90" s="606" t="s">
        <v>7622</v>
      </c>
      <c r="F90" s="179">
        <v>4.1781216E7</v>
      </c>
      <c r="G90" s="179" t="s">
        <v>391</v>
      </c>
      <c r="H90" s="179" t="s">
        <v>7567</v>
      </c>
      <c r="I90" s="228">
        <v>36220.0</v>
      </c>
      <c r="J90" s="606" t="s">
        <v>7038</v>
      </c>
      <c r="K90" s="606" t="s">
        <v>7626</v>
      </c>
      <c r="L90" s="606" t="s">
        <v>7625</v>
      </c>
      <c r="M90" s="179" t="s">
        <v>1661</v>
      </c>
      <c r="N90" s="179" t="s">
        <v>1661</v>
      </c>
      <c r="O90" s="606" t="s">
        <v>7623</v>
      </c>
      <c r="P90" s="606" t="s">
        <v>7624</v>
      </c>
      <c r="Q90" s="1024"/>
      <c r="R90" s="166"/>
      <c r="S90" s="647">
        <f t="shared" si="1"/>
        <v>24</v>
      </c>
      <c r="T90" s="166"/>
      <c r="U90" s="166"/>
      <c r="V90" s="166"/>
    </row>
    <row r="91" ht="18.75" customHeight="1">
      <c r="A91" s="1037">
        <v>44067.68754109954</v>
      </c>
      <c r="B91" s="179" t="s">
        <v>7628</v>
      </c>
      <c r="C91" s="179" t="s">
        <v>7630</v>
      </c>
      <c r="D91" s="606" t="s">
        <v>7627</v>
      </c>
      <c r="E91" s="606" t="s">
        <v>7631</v>
      </c>
      <c r="F91" s="179">
        <v>4.158669E7</v>
      </c>
      <c r="G91" s="179" t="s">
        <v>391</v>
      </c>
      <c r="H91" s="179" t="s">
        <v>7629</v>
      </c>
      <c r="I91" s="228">
        <v>36085.0</v>
      </c>
      <c r="J91" s="606" t="s">
        <v>7020</v>
      </c>
      <c r="K91" s="606" t="s">
        <v>7633</v>
      </c>
      <c r="L91" s="606" t="s">
        <v>1651</v>
      </c>
      <c r="M91" s="179" t="s">
        <v>2184</v>
      </c>
      <c r="N91" s="179" t="s">
        <v>2184</v>
      </c>
      <c r="O91" s="606" t="s">
        <v>7632</v>
      </c>
      <c r="P91" s="606" t="s">
        <v>2587</v>
      </c>
      <c r="Q91" s="1024"/>
      <c r="R91" s="166"/>
      <c r="S91" s="647">
        <f t="shared" si="1"/>
        <v>25</v>
      </c>
      <c r="T91" s="166"/>
      <c r="U91" s="166"/>
      <c r="V91" s="166"/>
    </row>
    <row r="92" ht="18.75" customHeight="1">
      <c r="A92" s="1037">
        <v>44078.80043310185</v>
      </c>
      <c r="B92" s="179" t="s">
        <v>7621</v>
      </c>
      <c r="C92" s="179">
        <v>1.54732768E8</v>
      </c>
      <c r="D92" s="606" t="s">
        <v>7620</v>
      </c>
      <c r="E92" s="606" t="s">
        <v>7622</v>
      </c>
      <c r="F92" s="179">
        <v>4.1781216E7</v>
      </c>
      <c r="G92" s="179" t="s">
        <v>391</v>
      </c>
      <c r="H92" s="179" t="s">
        <v>7567</v>
      </c>
      <c r="I92" s="228">
        <v>36220.0</v>
      </c>
      <c r="J92" s="606" t="s">
        <v>7038</v>
      </c>
      <c r="K92" s="606" t="s">
        <v>7626</v>
      </c>
      <c r="L92" s="606" t="s">
        <v>7625</v>
      </c>
      <c r="M92" s="179" t="s">
        <v>1661</v>
      </c>
      <c r="N92" s="179" t="s">
        <v>1661</v>
      </c>
      <c r="O92" s="606" t="s">
        <v>7623</v>
      </c>
      <c r="P92" s="606" t="s">
        <v>7624</v>
      </c>
      <c r="Q92" s="1024"/>
      <c r="R92" s="166"/>
      <c r="S92" s="647">
        <f t="shared" si="1"/>
        <v>24</v>
      </c>
      <c r="T92" s="166"/>
      <c r="U92" s="166"/>
      <c r="V92" s="166"/>
    </row>
    <row r="93" ht="18.75" customHeight="1">
      <c r="A93" s="1037">
        <v>44062.82357025463</v>
      </c>
      <c r="B93" s="179" t="s">
        <v>7635</v>
      </c>
      <c r="C93" s="179">
        <v>1.1502086E9</v>
      </c>
      <c r="D93" s="606" t="s">
        <v>7634</v>
      </c>
      <c r="E93" s="606" t="s">
        <v>7637</v>
      </c>
      <c r="F93" s="179">
        <v>9.5879751E7</v>
      </c>
      <c r="G93" s="179" t="s">
        <v>3791</v>
      </c>
      <c r="H93" s="179" t="s">
        <v>7636</v>
      </c>
      <c r="I93" s="228">
        <v>35754.0</v>
      </c>
      <c r="J93" s="606" t="s">
        <v>7020</v>
      </c>
      <c r="K93" s="606" t="s">
        <v>7640</v>
      </c>
      <c r="L93" s="606" t="s">
        <v>1651</v>
      </c>
      <c r="M93" s="179" t="s">
        <v>2184</v>
      </c>
      <c r="N93" s="179" t="s">
        <v>2184</v>
      </c>
      <c r="O93" s="606" t="s">
        <v>7638</v>
      </c>
      <c r="P93" s="606" t="s">
        <v>7639</v>
      </c>
      <c r="Q93" s="1024"/>
      <c r="R93" s="166"/>
      <c r="S93" s="647">
        <f t="shared" si="1"/>
        <v>25</v>
      </c>
      <c r="T93" s="166"/>
      <c r="U93" s="166"/>
      <c r="V93" s="166"/>
    </row>
    <row r="94" ht="18.75" customHeight="1">
      <c r="A94" s="1037">
        <v>44062.71651732639</v>
      </c>
      <c r="B94" s="179" t="s">
        <v>7642</v>
      </c>
      <c r="C94" s="179">
        <v>3.413029741E9</v>
      </c>
      <c r="D94" s="606" t="s">
        <v>7641</v>
      </c>
      <c r="E94" s="606" t="s">
        <v>7644</v>
      </c>
      <c r="F94" s="179">
        <v>3.4770876E7</v>
      </c>
      <c r="G94" s="179" t="s">
        <v>391</v>
      </c>
      <c r="H94" s="179" t="s">
        <v>7643</v>
      </c>
      <c r="I94" s="228">
        <v>32833.0</v>
      </c>
      <c r="J94" s="606" t="s">
        <v>7645</v>
      </c>
      <c r="K94" s="606" t="s">
        <v>7649</v>
      </c>
      <c r="L94" s="606" t="s">
        <v>1651</v>
      </c>
      <c r="M94" s="179" t="s">
        <v>2184</v>
      </c>
      <c r="N94" s="179" t="s">
        <v>2184</v>
      </c>
      <c r="O94" s="606" t="s">
        <v>7646</v>
      </c>
      <c r="P94" s="606" t="s">
        <v>7647</v>
      </c>
      <c r="Q94" s="606" t="s">
        <v>7648</v>
      </c>
      <c r="R94" s="166"/>
      <c r="S94" s="647">
        <f t="shared" si="1"/>
        <v>33</v>
      </c>
      <c r="T94" s="166"/>
      <c r="U94" s="166"/>
      <c r="V94" s="166"/>
    </row>
    <row r="95" ht="18.75" customHeight="1">
      <c r="A95" s="1051"/>
      <c r="B95" s="25" t="s">
        <v>7651</v>
      </c>
      <c r="C95" s="25">
        <v>1.130887413E9</v>
      </c>
      <c r="D95" s="1052" t="s">
        <v>7650</v>
      </c>
      <c r="E95" s="1052" t="s">
        <v>7653</v>
      </c>
      <c r="F95" s="25">
        <v>3.9244257E7</v>
      </c>
      <c r="G95" s="25" t="s">
        <v>391</v>
      </c>
      <c r="H95" s="25" t="s">
        <v>7652</v>
      </c>
      <c r="I95" s="1053">
        <v>34971.0</v>
      </c>
      <c r="J95" s="1052"/>
      <c r="K95" s="1052"/>
      <c r="L95" s="1052"/>
      <c r="M95" s="25"/>
      <c r="N95" s="25"/>
      <c r="O95" s="1063"/>
      <c r="P95" s="1063"/>
      <c r="Q95" s="1035"/>
      <c r="R95" s="25"/>
      <c r="S95" s="647">
        <f t="shared" si="1"/>
        <v>28</v>
      </c>
      <c r="T95" s="198"/>
      <c r="U95" s="25"/>
      <c r="V95" s="25"/>
    </row>
    <row r="96" ht="18.75" customHeight="1">
      <c r="A96" s="1037">
        <v>44068.41830723379</v>
      </c>
      <c r="B96" s="179" t="s">
        <v>7655</v>
      </c>
      <c r="C96" s="179">
        <v>1.130494568E9</v>
      </c>
      <c r="D96" s="606" t="s">
        <v>7654</v>
      </c>
      <c r="E96" s="606" t="s">
        <v>1877</v>
      </c>
      <c r="F96" s="179">
        <v>3.7752968E7</v>
      </c>
      <c r="G96" s="179" t="s">
        <v>391</v>
      </c>
      <c r="H96" s="179" t="s">
        <v>7656</v>
      </c>
      <c r="I96" s="228">
        <v>34173.0</v>
      </c>
      <c r="J96" s="606" t="s">
        <v>7657</v>
      </c>
      <c r="K96" s="606" t="s">
        <v>1651</v>
      </c>
      <c r="L96" s="606" t="s">
        <v>1651</v>
      </c>
      <c r="M96" s="179" t="s">
        <v>2184</v>
      </c>
      <c r="N96" s="179" t="s">
        <v>1661</v>
      </c>
      <c r="O96" s="606" t="s">
        <v>7658</v>
      </c>
      <c r="P96" s="606" t="s">
        <v>7659</v>
      </c>
      <c r="Q96" s="606" t="s">
        <v>7660</v>
      </c>
      <c r="R96" s="166"/>
      <c r="S96" s="647">
        <f t="shared" si="1"/>
        <v>30</v>
      </c>
      <c r="T96" s="166"/>
      <c r="U96" s="166"/>
      <c r="V96" s="166"/>
    </row>
    <row r="97" ht="18.75" customHeight="1">
      <c r="A97" s="1037">
        <v>44062.54709449074</v>
      </c>
      <c r="B97" s="179" t="s">
        <v>7662</v>
      </c>
      <c r="C97" s="179">
        <v>5.491165218433E12</v>
      </c>
      <c r="D97" s="606" t="s">
        <v>7661</v>
      </c>
      <c r="E97" s="606" t="s">
        <v>7664</v>
      </c>
      <c r="F97" s="179">
        <v>3.9171649E7</v>
      </c>
      <c r="G97" s="179" t="s">
        <v>391</v>
      </c>
      <c r="H97" s="179" t="s">
        <v>7663</v>
      </c>
      <c r="I97" s="228">
        <v>34921.0</v>
      </c>
      <c r="J97" s="606" t="s">
        <v>7020</v>
      </c>
      <c r="K97" s="606" t="s">
        <v>7668</v>
      </c>
      <c r="L97" s="606" t="s">
        <v>7667</v>
      </c>
      <c r="M97" s="179" t="s">
        <v>2184</v>
      </c>
      <c r="N97" s="179" t="s">
        <v>2184</v>
      </c>
      <c r="O97" s="606" t="s">
        <v>7665</v>
      </c>
      <c r="P97" s="606" t="s">
        <v>7666</v>
      </c>
      <c r="Q97" s="1024"/>
      <c r="R97" s="166"/>
      <c r="S97" s="647">
        <f t="shared" si="1"/>
        <v>28</v>
      </c>
      <c r="T97" s="166"/>
      <c r="U97" s="166"/>
      <c r="V97" s="166"/>
    </row>
    <row r="98" ht="18.75" customHeight="1">
      <c r="A98" s="1037">
        <v>44067.549240520835</v>
      </c>
      <c r="B98" s="179" t="s">
        <v>7670</v>
      </c>
      <c r="C98" s="179">
        <v>1.122529105E9</v>
      </c>
      <c r="D98" s="606" t="s">
        <v>7669</v>
      </c>
      <c r="E98" s="606" t="s">
        <v>7672</v>
      </c>
      <c r="F98" s="179">
        <v>3.8995513E7</v>
      </c>
      <c r="G98" s="179" t="s">
        <v>391</v>
      </c>
      <c r="H98" s="179" t="s">
        <v>7671</v>
      </c>
      <c r="I98" s="228">
        <v>34792.0</v>
      </c>
      <c r="J98" s="606" t="s">
        <v>7673</v>
      </c>
      <c r="K98" s="606" t="s">
        <v>7675</v>
      </c>
      <c r="L98" s="606" t="s">
        <v>1651</v>
      </c>
      <c r="M98" s="179" t="s">
        <v>2184</v>
      </c>
      <c r="N98" s="179" t="s">
        <v>2184</v>
      </c>
      <c r="O98" s="606" t="s">
        <v>7674</v>
      </c>
      <c r="P98" s="606" t="s">
        <v>7547</v>
      </c>
      <c r="Q98" s="1024"/>
      <c r="R98" s="166"/>
      <c r="S98" s="647">
        <f t="shared" si="1"/>
        <v>28</v>
      </c>
      <c r="T98" s="166"/>
      <c r="U98" s="166"/>
      <c r="V98" s="166"/>
    </row>
    <row r="99" ht="18.75" customHeight="1">
      <c r="A99" s="1037">
        <v>44070.81182012732</v>
      </c>
      <c r="B99" s="179" t="s">
        <v>7677</v>
      </c>
      <c r="C99" s="179">
        <v>1.556619891E9</v>
      </c>
      <c r="D99" s="606" t="s">
        <v>7676</v>
      </c>
      <c r="E99" s="606" t="s">
        <v>7679</v>
      </c>
      <c r="F99" s="179">
        <v>3.6538238E7</v>
      </c>
      <c r="G99" s="179" t="s">
        <v>391</v>
      </c>
      <c r="H99" s="179" t="s">
        <v>7678</v>
      </c>
      <c r="I99" s="228">
        <v>33569.0</v>
      </c>
      <c r="J99" s="606" t="s">
        <v>7680</v>
      </c>
      <c r="K99" s="606" t="s">
        <v>7684</v>
      </c>
      <c r="L99" s="606" t="s">
        <v>7684</v>
      </c>
      <c r="M99" s="179" t="s">
        <v>2184</v>
      </c>
      <c r="N99" s="179" t="s">
        <v>2184</v>
      </c>
      <c r="O99" s="606" t="s">
        <v>7681</v>
      </c>
      <c r="P99" s="606" t="s">
        <v>7682</v>
      </c>
      <c r="Q99" s="606" t="s">
        <v>7683</v>
      </c>
      <c r="R99" s="166"/>
      <c r="S99" s="647">
        <f t="shared" si="1"/>
        <v>31</v>
      </c>
      <c r="T99" s="166"/>
      <c r="U99" s="166"/>
      <c r="V99" s="166"/>
    </row>
    <row r="100" ht="18.75" customHeight="1">
      <c r="A100" s="1037">
        <v>44068.74426471065</v>
      </c>
      <c r="B100" s="179" t="s">
        <v>7686</v>
      </c>
      <c r="C100" s="179">
        <v>2.974176706E9</v>
      </c>
      <c r="D100" s="606" t="s">
        <v>7685</v>
      </c>
      <c r="E100" s="606" t="s">
        <v>7688</v>
      </c>
      <c r="F100" s="179">
        <v>3.3773183E7</v>
      </c>
      <c r="G100" s="179" t="s">
        <v>2021</v>
      </c>
      <c r="H100" s="179" t="s">
        <v>7687</v>
      </c>
      <c r="I100" s="228">
        <v>32809.0</v>
      </c>
      <c r="J100" s="606" t="s">
        <v>7689</v>
      </c>
      <c r="K100" s="606" t="s">
        <v>7691</v>
      </c>
      <c r="L100" s="606" t="s">
        <v>1651</v>
      </c>
      <c r="M100" s="179" t="s">
        <v>2184</v>
      </c>
      <c r="N100" s="179" t="s">
        <v>2184</v>
      </c>
      <c r="O100" s="606" t="s">
        <v>7690</v>
      </c>
      <c r="P100" s="606" t="s">
        <v>7547</v>
      </c>
      <c r="Q100" s="1024"/>
      <c r="R100" s="166"/>
      <c r="S100" s="647">
        <f t="shared" si="1"/>
        <v>33</v>
      </c>
      <c r="T100" s="166"/>
      <c r="U100" s="166"/>
      <c r="V100" s="166"/>
    </row>
    <row r="101" ht="18.75" customHeight="1">
      <c r="A101" s="1037">
        <v>44063.479428136576</v>
      </c>
      <c r="B101" s="179" t="s">
        <v>7693</v>
      </c>
      <c r="C101" s="179">
        <v>1.151114897E9</v>
      </c>
      <c r="D101" s="606" t="s">
        <v>7692</v>
      </c>
      <c r="E101" s="606" t="s">
        <v>7695</v>
      </c>
      <c r="F101" s="179">
        <v>3.6160254E7</v>
      </c>
      <c r="G101" s="179" t="s">
        <v>391</v>
      </c>
      <c r="H101" s="179" t="s">
        <v>7694</v>
      </c>
      <c r="I101" s="228">
        <v>33421.0</v>
      </c>
      <c r="J101" s="606" t="s">
        <v>7020</v>
      </c>
      <c r="K101" s="606" t="s">
        <v>7699</v>
      </c>
      <c r="L101" s="606" t="s">
        <v>1651</v>
      </c>
      <c r="M101" s="179" t="s">
        <v>2184</v>
      </c>
      <c r="N101" s="179" t="s">
        <v>2184</v>
      </c>
      <c r="O101" s="606" t="s">
        <v>7696</v>
      </c>
      <c r="P101" s="606" t="s">
        <v>7697</v>
      </c>
      <c r="Q101" s="606" t="s">
        <v>7698</v>
      </c>
      <c r="R101" s="166"/>
      <c r="S101" s="647">
        <f t="shared" si="1"/>
        <v>32</v>
      </c>
      <c r="T101" s="166"/>
      <c r="U101" s="166"/>
      <c r="V101" s="166"/>
    </row>
    <row r="102" ht="18.75" customHeight="1">
      <c r="A102" s="1037">
        <v>44062.646322534725</v>
      </c>
      <c r="B102" s="179" t="s">
        <v>7701</v>
      </c>
      <c r="C102" s="179">
        <v>3.777202296E9</v>
      </c>
      <c r="D102" s="606" t="s">
        <v>7700</v>
      </c>
      <c r="E102" s="606" t="s">
        <v>7703</v>
      </c>
      <c r="F102" s="179">
        <v>3.331027E7</v>
      </c>
      <c r="G102" s="179" t="s">
        <v>391</v>
      </c>
      <c r="H102" s="179" t="s">
        <v>7702</v>
      </c>
      <c r="I102" s="228">
        <v>32103.0</v>
      </c>
      <c r="J102" s="606" t="s">
        <v>7704</v>
      </c>
      <c r="K102" s="606" t="s">
        <v>7707</v>
      </c>
      <c r="L102" s="606" t="s">
        <v>1651</v>
      </c>
      <c r="M102" s="179" t="s">
        <v>2184</v>
      </c>
      <c r="N102" s="179" t="s">
        <v>2184</v>
      </c>
      <c r="O102" s="606" t="s">
        <v>7705</v>
      </c>
      <c r="P102" s="606" t="s">
        <v>7706</v>
      </c>
      <c r="Q102" s="1024"/>
      <c r="R102" s="166"/>
      <c r="S102" s="647">
        <f t="shared" si="1"/>
        <v>35</v>
      </c>
      <c r="T102" s="166"/>
      <c r="U102" s="166"/>
      <c r="V102" s="166"/>
    </row>
    <row r="103" ht="18.75" customHeight="1">
      <c r="A103" s="1037">
        <v>44063.48535863426</v>
      </c>
      <c r="B103" s="179" t="s">
        <v>7709</v>
      </c>
      <c r="C103" s="179" t="s">
        <v>7711</v>
      </c>
      <c r="D103" s="606" t="s">
        <v>7708</v>
      </c>
      <c r="E103" s="606" t="s">
        <v>7712</v>
      </c>
      <c r="F103" s="179">
        <v>9.3585638E7</v>
      </c>
      <c r="G103" s="179" t="s">
        <v>6286</v>
      </c>
      <c r="H103" s="179" t="s">
        <v>7710</v>
      </c>
      <c r="I103" s="228">
        <v>33734.0</v>
      </c>
      <c r="J103" s="606" t="s">
        <v>7020</v>
      </c>
      <c r="K103" s="606" t="s">
        <v>7715</v>
      </c>
      <c r="L103" s="606" t="s">
        <v>1651</v>
      </c>
      <c r="M103" s="179" t="s">
        <v>2184</v>
      </c>
      <c r="N103" s="179" t="s">
        <v>2184</v>
      </c>
      <c r="O103" s="606" t="s">
        <v>7713</v>
      </c>
      <c r="P103" s="606" t="s">
        <v>7714</v>
      </c>
      <c r="Q103" s="1024"/>
      <c r="R103" s="166"/>
      <c r="S103" s="647">
        <f t="shared" si="1"/>
        <v>31</v>
      </c>
      <c r="T103" s="166"/>
      <c r="U103" s="166"/>
      <c r="V103" s="166"/>
    </row>
    <row r="104" ht="18.75" customHeight="1">
      <c r="A104" s="1037">
        <v>44067.67172899305</v>
      </c>
      <c r="B104" s="179" t="s">
        <v>7717</v>
      </c>
      <c r="C104" s="179">
        <v>5.491158981434E12</v>
      </c>
      <c r="D104" s="606" t="s">
        <v>7716</v>
      </c>
      <c r="E104" s="606" t="s">
        <v>7719</v>
      </c>
      <c r="F104" s="179">
        <v>4.344838E7</v>
      </c>
      <c r="G104" s="179" t="s">
        <v>2021</v>
      </c>
      <c r="H104" s="179" t="s">
        <v>7718</v>
      </c>
      <c r="I104" s="228">
        <v>37134.0</v>
      </c>
      <c r="J104" s="606" t="s">
        <v>7020</v>
      </c>
      <c r="K104" s="606" t="s">
        <v>7722</v>
      </c>
      <c r="L104" s="606" t="s">
        <v>1651</v>
      </c>
      <c r="M104" s="179" t="s">
        <v>2184</v>
      </c>
      <c r="N104" s="179" t="s">
        <v>2184</v>
      </c>
      <c r="O104" s="606" t="s">
        <v>7720</v>
      </c>
      <c r="P104" s="606" t="s">
        <v>7721</v>
      </c>
      <c r="Q104" s="1024"/>
      <c r="R104" s="166"/>
      <c r="S104" s="647">
        <f t="shared" si="1"/>
        <v>22</v>
      </c>
      <c r="T104" s="166"/>
      <c r="U104" s="166"/>
      <c r="V104" s="166"/>
    </row>
    <row r="105" ht="18.75" customHeight="1">
      <c r="A105" s="1037">
        <v>44071.737980798614</v>
      </c>
      <c r="B105" s="179" t="s">
        <v>7724</v>
      </c>
      <c r="C105" s="179">
        <v>1.532729052E9</v>
      </c>
      <c r="D105" s="606" t="s">
        <v>7723</v>
      </c>
      <c r="E105" s="606" t="s">
        <v>6113</v>
      </c>
      <c r="F105" s="179">
        <v>3.5725168E7</v>
      </c>
      <c r="G105" s="179" t="s">
        <v>391</v>
      </c>
      <c r="H105" s="179" t="s">
        <v>7725</v>
      </c>
      <c r="I105" s="228">
        <v>33768.0</v>
      </c>
      <c r="J105" s="606" t="s">
        <v>7020</v>
      </c>
      <c r="K105" s="606" t="s">
        <v>7729</v>
      </c>
      <c r="L105" s="606" t="s">
        <v>1637</v>
      </c>
      <c r="M105" s="179" t="s">
        <v>1661</v>
      </c>
      <c r="N105" s="179" t="s">
        <v>2184</v>
      </c>
      <c r="O105" s="606" t="s">
        <v>7726</v>
      </c>
      <c r="P105" s="606" t="s">
        <v>7727</v>
      </c>
      <c r="Q105" s="606" t="s">
        <v>7728</v>
      </c>
      <c r="R105" s="166"/>
      <c r="S105" s="647">
        <f t="shared" si="1"/>
        <v>31</v>
      </c>
      <c r="T105" s="166"/>
      <c r="U105" s="166"/>
      <c r="V105" s="166"/>
    </row>
    <row r="106" ht="18.75" customHeight="1">
      <c r="A106" s="1051">
        <v>44063.48813997685</v>
      </c>
      <c r="B106" s="25" t="s">
        <v>7731</v>
      </c>
      <c r="C106" s="25" t="s">
        <v>7733</v>
      </c>
      <c r="D106" s="1052" t="s">
        <v>7730</v>
      </c>
      <c r="E106" s="1052" t="s">
        <v>7734</v>
      </c>
      <c r="F106" s="25">
        <v>3.8952141E7</v>
      </c>
      <c r="G106" s="25" t="s">
        <v>2021</v>
      </c>
      <c r="H106" s="25" t="s">
        <v>7732</v>
      </c>
      <c r="I106" s="1053">
        <v>34884.0</v>
      </c>
      <c r="J106" s="1052"/>
      <c r="K106" s="1052"/>
      <c r="L106" s="1052"/>
      <c r="M106" s="25"/>
      <c r="N106" s="103"/>
      <c r="O106" s="1039"/>
      <c r="P106" s="1054"/>
      <c r="Q106" s="1035"/>
      <c r="R106" s="25"/>
      <c r="S106" s="647">
        <f t="shared" si="1"/>
        <v>28</v>
      </c>
      <c r="T106" s="103"/>
      <c r="U106" s="103"/>
      <c r="V106" s="103"/>
    </row>
    <row r="107" ht="18.75" customHeight="1">
      <c r="A107" s="1037">
        <v>44083.87124097222</v>
      </c>
      <c r="B107" s="179" t="s">
        <v>7736</v>
      </c>
      <c r="C107" s="179" t="s">
        <v>7738</v>
      </c>
      <c r="D107" s="606" t="s">
        <v>7735</v>
      </c>
      <c r="E107" s="606" t="s">
        <v>7739</v>
      </c>
      <c r="F107" s="179">
        <v>2.9950052E7</v>
      </c>
      <c r="G107" s="179" t="s">
        <v>391</v>
      </c>
      <c r="H107" s="179" t="s">
        <v>7737</v>
      </c>
      <c r="I107" s="228">
        <v>30267.0</v>
      </c>
      <c r="J107" s="606" t="s">
        <v>7740</v>
      </c>
      <c r="K107" s="606" t="s">
        <v>7743</v>
      </c>
      <c r="L107" s="606" t="s">
        <v>1747</v>
      </c>
      <c r="M107" s="179" t="s">
        <v>2184</v>
      </c>
      <c r="N107" s="179" t="s">
        <v>2184</v>
      </c>
      <c r="O107" s="606" t="s">
        <v>7741</v>
      </c>
      <c r="P107" s="606" t="s">
        <v>7742</v>
      </c>
      <c r="Q107" s="1024"/>
      <c r="R107" s="166"/>
      <c r="S107" s="647">
        <f t="shared" si="1"/>
        <v>40</v>
      </c>
      <c r="T107" s="166"/>
      <c r="U107" s="166"/>
      <c r="V107" s="166"/>
    </row>
    <row r="108" ht="18.75" customHeight="1">
      <c r="A108" s="1037">
        <v>44069.50681104166</v>
      </c>
      <c r="B108" s="179" t="s">
        <v>7745</v>
      </c>
      <c r="C108" s="179">
        <v>1.158514315E9</v>
      </c>
      <c r="D108" s="606" t="s">
        <v>7744</v>
      </c>
      <c r="E108" s="606" t="s">
        <v>7747</v>
      </c>
      <c r="F108" s="179">
        <v>3.4454872E7</v>
      </c>
      <c r="G108" s="179" t="s">
        <v>1755</v>
      </c>
      <c r="H108" s="179" t="s">
        <v>7746</v>
      </c>
      <c r="I108" s="228">
        <v>32591.0</v>
      </c>
      <c r="J108" s="606" t="s">
        <v>7020</v>
      </c>
      <c r="K108" s="606" t="s">
        <v>7744</v>
      </c>
      <c r="L108" s="606" t="s">
        <v>1651</v>
      </c>
      <c r="M108" s="179" t="s">
        <v>2184</v>
      </c>
      <c r="N108" s="179" t="s">
        <v>2184</v>
      </c>
      <c r="O108" s="606" t="s">
        <v>7748</v>
      </c>
      <c r="P108" s="606" t="s">
        <v>7749</v>
      </c>
      <c r="Q108" s="1024"/>
      <c r="R108" s="166"/>
      <c r="S108" s="647">
        <f t="shared" si="1"/>
        <v>34</v>
      </c>
      <c r="T108" s="166"/>
      <c r="U108" s="166"/>
      <c r="V108" s="166"/>
    </row>
    <row r="109" ht="18.75" customHeight="1">
      <c r="A109" s="1037">
        <v>44103.76256335648</v>
      </c>
      <c r="B109" s="179" t="s">
        <v>7751</v>
      </c>
      <c r="C109" s="179">
        <v>5.491154194917E12</v>
      </c>
      <c r="D109" s="606" t="s">
        <v>7750</v>
      </c>
      <c r="E109" s="606" t="s">
        <v>7752</v>
      </c>
      <c r="F109" s="179">
        <v>9.6010846E7</v>
      </c>
      <c r="G109" s="179" t="s">
        <v>3864</v>
      </c>
      <c r="H109" s="179" t="s">
        <v>1678</v>
      </c>
      <c r="I109" s="228">
        <v>33907.0</v>
      </c>
      <c r="J109" s="606" t="s">
        <v>7020</v>
      </c>
      <c r="K109" s="606" t="s">
        <v>7756</v>
      </c>
      <c r="L109" s="606" t="s">
        <v>1651</v>
      </c>
      <c r="M109" s="179" t="s">
        <v>1661</v>
      </c>
      <c r="N109" s="179" t="s">
        <v>2184</v>
      </c>
      <c r="O109" s="606" t="s">
        <v>7753</v>
      </c>
      <c r="P109" s="606" t="s">
        <v>7754</v>
      </c>
      <c r="Q109" s="606" t="s">
        <v>7755</v>
      </c>
      <c r="R109" s="166"/>
      <c r="S109" s="647">
        <f t="shared" si="1"/>
        <v>30</v>
      </c>
      <c r="T109" s="166"/>
      <c r="U109" s="166"/>
      <c r="V109" s="166"/>
    </row>
    <row r="110" ht="18.75" customHeight="1">
      <c r="A110" s="1037">
        <v>44062.57927425926</v>
      </c>
      <c r="B110" s="179" t="s">
        <v>7758</v>
      </c>
      <c r="C110" s="179" t="s">
        <v>7760</v>
      </c>
      <c r="D110" s="606" t="s">
        <v>7757</v>
      </c>
      <c r="E110" s="606" t="s">
        <v>7761</v>
      </c>
      <c r="F110" s="179">
        <v>3.3785649E7</v>
      </c>
      <c r="G110" s="179" t="s">
        <v>391</v>
      </c>
      <c r="H110" s="179" t="s">
        <v>7759</v>
      </c>
      <c r="I110" s="228">
        <v>32300.0</v>
      </c>
      <c r="J110" s="606" t="s">
        <v>7762</v>
      </c>
      <c r="K110" s="606" t="s">
        <v>7765</v>
      </c>
      <c r="L110" s="606" t="s">
        <v>1651</v>
      </c>
      <c r="M110" s="179" t="s">
        <v>1661</v>
      </c>
      <c r="N110" s="179" t="s">
        <v>2184</v>
      </c>
      <c r="O110" s="606" t="s">
        <v>7763</v>
      </c>
      <c r="P110" s="606" t="s">
        <v>7764</v>
      </c>
      <c r="Q110" s="1024"/>
      <c r="R110" s="166"/>
      <c r="S110" s="647">
        <f t="shared" si="1"/>
        <v>35</v>
      </c>
      <c r="T110" s="166"/>
      <c r="U110" s="166"/>
      <c r="V110" s="166"/>
    </row>
    <row r="111" ht="18.75" customHeight="1">
      <c r="A111" s="1037">
        <v>44062.54376755787</v>
      </c>
      <c r="B111" s="179" t="s">
        <v>7767</v>
      </c>
      <c r="C111" s="179">
        <v>2.996303337E9</v>
      </c>
      <c r="D111" s="606" t="s">
        <v>7766</v>
      </c>
      <c r="E111" s="606" t="s">
        <v>7769</v>
      </c>
      <c r="F111" s="179">
        <v>3.2056614E7</v>
      </c>
      <c r="G111" s="179" t="s">
        <v>1755</v>
      </c>
      <c r="H111" s="179" t="s">
        <v>7768</v>
      </c>
      <c r="I111" s="228">
        <v>31554.0</v>
      </c>
      <c r="J111" s="606" t="s">
        <v>7020</v>
      </c>
      <c r="K111" s="606" t="s">
        <v>1661</v>
      </c>
      <c r="L111" s="606" t="s">
        <v>1661</v>
      </c>
      <c r="M111" s="179" t="s">
        <v>1661</v>
      </c>
      <c r="N111" s="179" t="s">
        <v>2184</v>
      </c>
      <c r="O111" s="606" t="s">
        <v>7770</v>
      </c>
      <c r="P111" s="606" t="s">
        <v>7771</v>
      </c>
      <c r="Q111" s="606" t="s">
        <v>7772</v>
      </c>
      <c r="R111" s="166"/>
      <c r="S111" s="647">
        <f t="shared" si="1"/>
        <v>37</v>
      </c>
      <c r="T111" s="166"/>
      <c r="U111" s="166"/>
      <c r="V111" s="166"/>
    </row>
    <row r="112" ht="18.75" customHeight="1">
      <c r="A112" s="1037">
        <v>44062.57498128472</v>
      </c>
      <c r="B112" s="179" t="s">
        <v>7774</v>
      </c>
      <c r="C112" s="179">
        <v>1.150200544E9</v>
      </c>
      <c r="D112" s="606" t="s">
        <v>7773</v>
      </c>
      <c r="E112" s="606" t="s">
        <v>7776</v>
      </c>
      <c r="F112" s="179">
        <v>4.0746873E7</v>
      </c>
      <c r="G112" s="179" t="s">
        <v>391</v>
      </c>
      <c r="H112" s="179" t="s">
        <v>7775</v>
      </c>
      <c r="I112" s="228">
        <v>35751.0</v>
      </c>
      <c r="J112" s="606" t="s">
        <v>7777</v>
      </c>
      <c r="K112" s="606" t="s">
        <v>7782</v>
      </c>
      <c r="L112" s="606" t="s">
        <v>7781</v>
      </c>
      <c r="M112" s="179" t="s">
        <v>2184</v>
      </c>
      <c r="N112" s="179" t="s">
        <v>2184</v>
      </c>
      <c r="O112" s="606" t="s">
        <v>7778</v>
      </c>
      <c r="P112" s="606" t="s">
        <v>7779</v>
      </c>
      <c r="Q112" s="606" t="s">
        <v>7780</v>
      </c>
      <c r="R112" s="166"/>
      <c r="S112" s="647">
        <f t="shared" si="1"/>
        <v>25</v>
      </c>
      <c r="T112" s="166"/>
      <c r="U112" s="166"/>
      <c r="V112" s="166"/>
    </row>
    <row r="113" ht="18.75" customHeight="1">
      <c r="A113" s="1037">
        <v>44063.458444062504</v>
      </c>
      <c r="B113" s="179" t="s">
        <v>7784</v>
      </c>
      <c r="C113" s="179">
        <v>1.134224994E9</v>
      </c>
      <c r="D113" s="606" t="s">
        <v>7783</v>
      </c>
      <c r="E113" s="606" t="s">
        <v>7786</v>
      </c>
      <c r="F113" s="179">
        <v>4.455486E7</v>
      </c>
      <c r="G113" s="179" t="s">
        <v>391</v>
      </c>
      <c r="H113" s="179" t="s">
        <v>7785</v>
      </c>
      <c r="I113" s="228">
        <v>37596.0</v>
      </c>
      <c r="J113" s="606" t="s">
        <v>7020</v>
      </c>
      <c r="K113" s="606" t="s">
        <v>7791</v>
      </c>
      <c r="L113" s="606" t="s">
        <v>7790</v>
      </c>
      <c r="M113" s="179" t="s">
        <v>2184</v>
      </c>
      <c r="N113" s="179" t="s">
        <v>2184</v>
      </c>
      <c r="O113" s="606" t="s">
        <v>7787</v>
      </c>
      <c r="P113" s="606" t="s">
        <v>7788</v>
      </c>
      <c r="Q113" s="606" t="s">
        <v>7789</v>
      </c>
      <c r="R113" s="166"/>
      <c r="S113" s="647">
        <f t="shared" si="1"/>
        <v>20</v>
      </c>
      <c r="T113" s="166"/>
      <c r="U113" s="166"/>
      <c r="V113" s="166"/>
    </row>
    <row r="114" ht="18.75" customHeight="1">
      <c r="A114" s="1037">
        <v>44062.57586835648</v>
      </c>
      <c r="B114" s="179" t="s">
        <v>7793</v>
      </c>
      <c r="C114" s="179">
        <v>1.169780003E9</v>
      </c>
      <c r="D114" s="606" t="s">
        <v>7792</v>
      </c>
      <c r="E114" s="606" t="s">
        <v>7795</v>
      </c>
      <c r="F114" s="179">
        <v>3.9855791E7</v>
      </c>
      <c r="G114" s="179" t="s">
        <v>391</v>
      </c>
      <c r="H114" s="179" t="s">
        <v>7794</v>
      </c>
      <c r="I114" s="228">
        <v>35325.0</v>
      </c>
      <c r="J114" s="606" t="s">
        <v>7020</v>
      </c>
      <c r="K114" s="606" t="s">
        <v>7798</v>
      </c>
      <c r="L114" s="606" t="s">
        <v>7797</v>
      </c>
      <c r="M114" s="179" t="s">
        <v>2184</v>
      </c>
      <c r="N114" s="179" t="s">
        <v>2184</v>
      </c>
      <c r="O114" s="606" t="s">
        <v>7796</v>
      </c>
      <c r="P114" s="606" t="s">
        <v>1661</v>
      </c>
      <c r="Q114" s="1024"/>
      <c r="R114" s="166"/>
      <c r="S114" s="647">
        <f t="shared" si="1"/>
        <v>27</v>
      </c>
      <c r="T114" s="166"/>
      <c r="U114" s="166"/>
      <c r="V114" s="166"/>
    </row>
    <row r="115" ht="18.75" customHeight="1">
      <c r="A115" s="1037">
        <v>44067.641622372685</v>
      </c>
      <c r="B115" s="179" t="s">
        <v>7800</v>
      </c>
      <c r="C115" s="179">
        <v>1.161300097E9</v>
      </c>
      <c r="D115" s="606" t="s">
        <v>7799</v>
      </c>
      <c r="E115" s="606" t="s">
        <v>7801</v>
      </c>
      <c r="F115" s="179">
        <v>2.6474423E7</v>
      </c>
      <c r="G115" s="179" t="s">
        <v>2496</v>
      </c>
      <c r="H115" s="179" t="s">
        <v>1678</v>
      </c>
      <c r="I115" s="228">
        <v>28563.0</v>
      </c>
      <c r="J115" s="606" t="s">
        <v>7020</v>
      </c>
      <c r="K115" s="606" t="s">
        <v>7805</v>
      </c>
      <c r="L115" s="606" t="s">
        <v>7804</v>
      </c>
      <c r="M115" s="179" t="s">
        <v>1661</v>
      </c>
      <c r="N115" s="179" t="s">
        <v>2184</v>
      </c>
      <c r="O115" s="606" t="s">
        <v>7802</v>
      </c>
      <c r="P115" s="606" t="s">
        <v>7803</v>
      </c>
      <c r="Q115" s="1024"/>
      <c r="R115" s="166"/>
      <c r="S115" s="647">
        <f t="shared" si="1"/>
        <v>45</v>
      </c>
      <c r="T115" s="166"/>
      <c r="U115" s="166"/>
      <c r="V115" s="166"/>
    </row>
    <row r="116" ht="18.75" customHeight="1">
      <c r="A116" s="1037">
        <v>44068.667094756944</v>
      </c>
      <c r="B116" s="179" t="s">
        <v>7806</v>
      </c>
      <c r="C116" s="179" t="s">
        <v>7808</v>
      </c>
      <c r="D116" s="606" t="s">
        <v>1753</v>
      </c>
      <c r="E116" s="606" t="s">
        <v>1757</v>
      </c>
      <c r="F116" s="179">
        <v>4.1130549E7</v>
      </c>
      <c r="G116" s="179" t="s">
        <v>391</v>
      </c>
      <c r="H116" s="179" t="s">
        <v>7807</v>
      </c>
      <c r="I116" s="228">
        <v>36304.0</v>
      </c>
      <c r="J116" s="606" t="s">
        <v>7020</v>
      </c>
      <c r="K116" s="606" t="s">
        <v>7810</v>
      </c>
      <c r="L116" s="606" t="s">
        <v>1761</v>
      </c>
      <c r="M116" s="179" t="s">
        <v>2184</v>
      </c>
      <c r="N116" s="179" t="s">
        <v>2184</v>
      </c>
      <c r="O116" s="606" t="s">
        <v>7809</v>
      </c>
      <c r="P116" s="606" t="s">
        <v>7547</v>
      </c>
      <c r="Q116" s="1024"/>
      <c r="R116" s="166"/>
      <c r="S116" s="647">
        <f t="shared" si="1"/>
        <v>24</v>
      </c>
      <c r="T116" s="166"/>
      <c r="U116" s="166"/>
      <c r="V116" s="166"/>
    </row>
    <row r="117" ht="18.75" customHeight="1">
      <c r="A117" s="1037">
        <v>44063.63526711805</v>
      </c>
      <c r="B117" s="179" t="s">
        <v>7812</v>
      </c>
      <c r="C117" s="179">
        <v>5.491136267051E12</v>
      </c>
      <c r="D117" s="606" t="s">
        <v>7811</v>
      </c>
      <c r="E117" s="606" t="s">
        <v>7814</v>
      </c>
      <c r="F117" s="179">
        <v>3.1685228E7</v>
      </c>
      <c r="G117" s="179" t="s">
        <v>391</v>
      </c>
      <c r="H117" s="179" t="s">
        <v>7813</v>
      </c>
      <c r="I117" s="228">
        <v>31215.0</v>
      </c>
      <c r="J117" s="606" t="s">
        <v>7815</v>
      </c>
      <c r="K117" s="606" t="s">
        <v>7820</v>
      </c>
      <c r="L117" s="606" t="s">
        <v>7819</v>
      </c>
      <c r="M117" s="179" t="s">
        <v>2184</v>
      </c>
      <c r="N117" s="179" t="s">
        <v>2184</v>
      </c>
      <c r="O117" s="606" t="s">
        <v>7816</v>
      </c>
      <c r="P117" s="606" t="s">
        <v>7817</v>
      </c>
      <c r="Q117" s="606" t="s">
        <v>7818</v>
      </c>
      <c r="R117" s="166"/>
      <c r="S117" s="647">
        <f t="shared" si="1"/>
        <v>38</v>
      </c>
      <c r="T117" s="166"/>
      <c r="U117" s="166"/>
      <c r="V117" s="166"/>
    </row>
    <row r="118" ht="18.75" customHeight="1">
      <c r="A118" s="1037">
        <v>44078.59282335648</v>
      </c>
      <c r="B118" s="179" t="s">
        <v>7822</v>
      </c>
      <c r="C118" s="179">
        <v>1.166072493E9</v>
      </c>
      <c r="D118" s="606" t="s">
        <v>7821</v>
      </c>
      <c r="E118" s="606" t="s">
        <v>7221</v>
      </c>
      <c r="F118" s="179">
        <v>9.5705597E7</v>
      </c>
      <c r="G118" s="179" t="s">
        <v>6155</v>
      </c>
      <c r="H118" s="179" t="s">
        <v>7823</v>
      </c>
      <c r="I118" s="228">
        <v>32722.0</v>
      </c>
      <c r="J118" s="606" t="s">
        <v>7020</v>
      </c>
      <c r="K118" s="606" t="s">
        <v>7826</v>
      </c>
      <c r="L118" s="606" t="s">
        <v>1651</v>
      </c>
      <c r="M118" s="179" t="s">
        <v>2184</v>
      </c>
      <c r="N118" s="179" t="s">
        <v>2184</v>
      </c>
      <c r="O118" s="606" t="s">
        <v>7824</v>
      </c>
      <c r="P118" s="606" t="s">
        <v>7825</v>
      </c>
      <c r="Q118" s="1024"/>
      <c r="R118" s="166"/>
      <c r="S118" s="647">
        <f t="shared" si="1"/>
        <v>34</v>
      </c>
      <c r="T118" s="166"/>
      <c r="U118" s="166"/>
      <c r="V118" s="166"/>
    </row>
    <row r="119" ht="18.75" customHeight="1">
      <c r="A119" s="1037">
        <v>44063.49799771991</v>
      </c>
      <c r="B119" s="179" t="s">
        <v>7828</v>
      </c>
      <c r="C119" s="179" t="s">
        <v>7829</v>
      </c>
      <c r="D119" s="606" t="s">
        <v>7827</v>
      </c>
      <c r="E119" s="606" t="s">
        <v>7830</v>
      </c>
      <c r="F119" s="179">
        <v>4.0130409E7</v>
      </c>
      <c r="G119" s="179" t="s">
        <v>391</v>
      </c>
      <c r="H119" s="179" t="s">
        <v>1678</v>
      </c>
      <c r="I119" s="228">
        <v>35457.0</v>
      </c>
      <c r="J119" s="606" t="s">
        <v>7831</v>
      </c>
      <c r="K119" s="606" t="s">
        <v>7834</v>
      </c>
      <c r="L119" s="606" t="s">
        <v>1651</v>
      </c>
      <c r="M119" s="179" t="s">
        <v>2184</v>
      </c>
      <c r="N119" s="179" t="s">
        <v>2184</v>
      </c>
      <c r="O119" s="606" t="s">
        <v>7832</v>
      </c>
      <c r="P119" s="606" t="s">
        <v>7833</v>
      </c>
      <c r="Q119" s="1024"/>
      <c r="R119" s="166"/>
      <c r="S119" s="647">
        <f t="shared" si="1"/>
        <v>26</v>
      </c>
      <c r="T119" s="166"/>
      <c r="U119" s="166"/>
      <c r="V119" s="166"/>
    </row>
    <row r="120" ht="18.75" customHeight="1">
      <c r="A120" s="1037">
        <v>44069.53730082176</v>
      </c>
      <c r="B120" s="179" t="s">
        <v>7836</v>
      </c>
      <c r="C120" s="179">
        <v>1.150255976E9</v>
      </c>
      <c r="D120" s="606" t="s">
        <v>7835</v>
      </c>
      <c r="E120" s="606" t="s">
        <v>7837</v>
      </c>
      <c r="F120" s="179">
        <v>3.6755263E7</v>
      </c>
      <c r="G120" s="179" t="s">
        <v>2021</v>
      </c>
      <c r="H120" s="179" t="s">
        <v>2802</v>
      </c>
      <c r="I120" s="228">
        <v>33679.0</v>
      </c>
      <c r="J120" s="606" t="s">
        <v>7020</v>
      </c>
      <c r="K120" s="606" t="s">
        <v>7839</v>
      </c>
      <c r="L120" s="606" t="s">
        <v>7838</v>
      </c>
      <c r="M120" s="179" t="s">
        <v>2184</v>
      </c>
      <c r="N120" s="179" t="s">
        <v>2184</v>
      </c>
      <c r="O120" s="606" t="s">
        <v>7446</v>
      </c>
      <c r="P120" s="606" t="s">
        <v>1661</v>
      </c>
      <c r="Q120" s="1024"/>
      <c r="R120" s="166"/>
      <c r="S120" s="647">
        <f t="shared" si="1"/>
        <v>31</v>
      </c>
      <c r="T120" s="166"/>
      <c r="U120" s="166"/>
      <c r="V120" s="166"/>
    </row>
    <row r="121" ht="18.75" customHeight="1">
      <c r="A121" s="1037">
        <v>44068.628977141205</v>
      </c>
      <c r="B121" s="179" t="s">
        <v>7841</v>
      </c>
      <c r="C121" s="179">
        <v>1.161321227E9</v>
      </c>
      <c r="D121" s="606" t="s">
        <v>7840</v>
      </c>
      <c r="E121" s="606" t="s">
        <v>7843</v>
      </c>
      <c r="F121" s="179">
        <v>3.0373691E7</v>
      </c>
      <c r="G121" s="179" t="s">
        <v>2021</v>
      </c>
      <c r="H121" s="179" t="s">
        <v>7842</v>
      </c>
      <c r="I121" s="228">
        <v>30870.0</v>
      </c>
      <c r="J121" s="606" t="s">
        <v>7020</v>
      </c>
      <c r="K121" s="606" t="s">
        <v>7847</v>
      </c>
      <c r="L121" s="606" t="s">
        <v>7846</v>
      </c>
      <c r="M121" s="179" t="s">
        <v>2184</v>
      </c>
      <c r="N121" s="179" t="s">
        <v>2184</v>
      </c>
      <c r="O121" s="606" t="s">
        <v>7844</v>
      </c>
      <c r="P121" s="606" t="s">
        <v>7845</v>
      </c>
      <c r="Q121" s="606" t="s">
        <v>2109</v>
      </c>
      <c r="R121" s="166"/>
      <c r="S121" s="647">
        <f t="shared" si="1"/>
        <v>39</v>
      </c>
      <c r="T121" s="166"/>
      <c r="U121" s="166"/>
      <c r="V121" s="166"/>
    </row>
    <row r="122" ht="18.75" customHeight="1">
      <c r="A122" s="1037">
        <v>44063.52747019676</v>
      </c>
      <c r="B122" s="179" t="s">
        <v>7849</v>
      </c>
      <c r="C122" s="179">
        <v>1.151410756E9</v>
      </c>
      <c r="D122" s="606" t="s">
        <v>7848</v>
      </c>
      <c r="E122" s="606" t="s">
        <v>7851</v>
      </c>
      <c r="F122" s="179">
        <v>3.6720988E7</v>
      </c>
      <c r="G122" s="179" t="s">
        <v>1755</v>
      </c>
      <c r="H122" s="179" t="s">
        <v>7850</v>
      </c>
      <c r="I122" s="228">
        <v>33611.0</v>
      </c>
      <c r="J122" s="606" t="s">
        <v>7852</v>
      </c>
      <c r="K122" s="606" t="s">
        <v>7856</v>
      </c>
      <c r="L122" s="606" t="s">
        <v>1651</v>
      </c>
      <c r="M122" s="179" t="s">
        <v>2184</v>
      </c>
      <c r="N122" s="179" t="s">
        <v>2184</v>
      </c>
      <c r="O122" s="606" t="s">
        <v>7853</v>
      </c>
      <c r="P122" s="606" t="s">
        <v>7854</v>
      </c>
      <c r="Q122" s="606" t="s">
        <v>7855</v>
      </c>
      <c r="R122" s="166"/>
      <c r="S122" s="647">
        <f t="shared" si="1"/>
        <v>31</v>
      </c>
      <c r="T122" s="166"/>
      <c r="U122" s="166"/>
      <c r="V122" s="166"/>
    </row>
    <row r="123" ht="18.75" customHeight="1">
      <c r="A123" s="1037">
        <v>44071.00952133102</v>
      </c>
      <c r="B123" s="179" t="s">
        <v>7858</v>
      </c>
      <c r="C123" s="179">
        <v>2.616423572E9</v>
      </c>
      <c r="D123" s="606" t="s">
        <v>7857</v>
      </c>
      <c r="E123" s="606" t="s">
        <v>7860</v>
      </c>
      <c r="F123" s="179">
        <v>1.2472283E7</v>
      </c>
      <c r="G123" s="179" t="s">
        <v>674</v>
      </c>
      <c r="H123" s="179" t="s">
        <v>7859</v>
      </c>
      <c r="I123" s="228">
        <v>43899.0</v>
      </c>
      <c r="J123" s="606" t="s">
        <v>7861</v>
      </c>
      <c r="K123" s="606" t="s">
        <v>7865</v>
      </c>
      <c r="L123" s="606" t="s">
        <v>1651</v>
      </c>
      <c r="M123" s="179" t="s">
        <v>2184</v>
      </c>
      <c r="N123" s="179" t="s">
        <v>2184</v>
      </c>
      <c r="O123" s="606" t="s">
        <v>7862</v>
      </c>
      <c r="P123" s="606" t="s">
        <v>7863</v>
      </c>
      <c r="Q123" s="606" t="s">
        <v>7864</v>
      </c>
      <c r="R123" s="166"/>
      <c r="S123" s="647">
        <f t="shared" si="1"/>
        <v>3</v>
      </c>
      <c r="T123" s="166"/>
      <c r="U123" s="166"/>
      <c r="V123" s="166"/>
    </row>
    <row r="124" ht="18.75" customHeight="1">
      <c r="A124" s="1037">
        <v>44063.7087605787</v>
      </c>
      <c r="B124" s="179" t="s">
        <v>7867</v>
      </c>
      <c r="C124" s="179">
        <v>1.168094995E9</v>
      </c>
      <c r="D124" s="606" t="s">
        <v>7866</v>
      </c>
      <c r="E124" s="606" t="s">
        <v>7870</v>
      </c>
      <c r="F124" s="179">
        <v>3.7476982E7</v>
      </c>
      <c r="G124" s="179" t="s">
        <v>7868</v>
      </c>
      <c r="H124" s="179" t="s">
        <v>7869</v>
      </c>
      <c r="I124" s="228">
        <v>34099.0</v>
      </c>
      <c r="J124" s="606" t="s">
        <v>7871</v>
      </c>
      <c r="K124" s="606" t="s">
        <v>7875</v>
      </c>
      <c r="L124" s="606" t="s">
        <v>1651</v>
      </c>
      <c r="M124" s="179" t="s">
        <v>2184</v>
      </c>
      <c r="N124" s="179" t="s">
        <v>2184</v>
      </c>
      <c r="O124" s="606" t="s">
        <v>7872</v>
      </c>
      <c r="P124" s="606" t="s">
        <v>7873</v>
      </c>
      <c r="Q124" s="606" t="s">
        <v>7874</v>
      </c>
      <c r="R124" s="166"/>
      <c r="S124" s="647">
        <f t="shared" si="1"/>
        <v>30</v>
      </c>
      <c r="T124" s="166"/>
      <c r="U124" s="166"/>
      <c r="V124" s="166"/>
    </row>
    <row r="125" ht="18.75" customHeight="1">
      <c r="A125" s="1037">
        <v>44063.46101378472</v>
      </c>
      <c r="B125" s="179" t="s">
        <v>7877</v>
      </c>
      <c r="C125" s="179">
        <v>5.491159446991E12</v>
      </c>
      <c r="D125" s="606" t="s">
        <v>7876</v>
      </c>
      <c r="E125" s="606" t="s">
        <v>7879</v>
      </c>
      <c r="F125" s="179">
        <v>3.5741588E7</v>
      </c>
      <c r="G125" s="179" t="s">
        <v>391</v>
      </c>
      <c r="H125" s="179" t="s">
        <v>7878</v>
      </c>
      <c r="I125" s="228">
        <v>33306.0</v>
      </c>
      <c r="J125" s="606" t="s">
        <v>7020</v>
      </c>
      <c r="K125" s="606" t="s">
        <v>7884</v>
      </c>
      <c r="L125" s="606" t="s">
        <v>7883</v>
      </c>
      <c r="M125" s="179" t="s">
        <v>2184</v>
      </c>
      <c r="N125" s="179" t="s">
        <v>2184</v>
      </c>
      <c r="O125" s="606" t="s">
        <v>7880</v>
      </c>
      <c r="P125" s="606" t="s">
        <v>7881</v>
      </c>
      <c r="Q125" s="606" t="s">
        <v>7882</v>
      </c>
      <c r="R125" s="166"/>
      <c r="S125" s="647">
        <f t="shared" si="1"/>
        <v>32</v>
      </c>
      <c r="T125" s="166"/>
      <c r="U125" s="166"/>
      <c r="V125" s="166"/>
    </row>
    <row r="126" ht="18.75" customHeight="1">
      <c r="A126" s="1037">
        <v>44076.55468935185</v>
      </c>
      <c r="B126" s="179" t="s">
        <v>7886</v>
      </c>
      <c r="C126" s="179">
        <v>1.162017145E9</v>
      </c>
      <c r="D126" s="606" t="s">
        <v>7885</v>
      </c>
      <c r="E126" s="606" t="s">
        <v>7888</v>
      </c>
      <c r="F126" s="179">
        <v>3.2850693E7</v>
      </c>
      <c r="G126" s="179" t="s">
        <v>391</v>
      </c>
      <c r="H126" s="179" t="s">
        <v>7887</v>
      </c>
      <c r="I126" s="228">
        <v>31917.0</v>
      </c>
      <c r="J126" s="606" t="s">
        <v>7020</v>
      </c>
      <c r="K126" s="606" t="s">
        <v>7891</v>
      </c>
      <c r="L126" s="606" t="s">
        <v>1651</v>
      </c>
      <c r="M126" s="179" t="s">
        <v>2184</v>
      </c>
      <c r="N126" s="179" t="s">
        <v>2184</v>
      </c>
      <c r="O126" s="606" t="s">
        <v>7889</v>
      </c>
      <c r="P126" s="606" t="s">
        <v>7890</v>
      </c>
      <c r="Q126" s="1024"/>
      <c r="R126" s="166"/>
      <c r="S126" s="647">
        <f t="shared" si="1"/>
        <v>36</v>
      </c>
      <c r="T126" s="166"/>
      <c r="U126" s="166"/>
      <c r="V126" s="166"/>
    </row>
    <row r="127" ht="18.75" customHeight="1">
      <c r="A127" s="1037">
        <v>44069.508169629626</v>
      </c>
      <c r="B127" s="179" t="s">
        <v>7893</v>
      </c>
      <c r="C127" s="179">
        <v>1.168170082E9</v>
      </c>
      <c r="D127" s="606" t="s">
        <v>7892</v>
      </c>
      <c r="E127" s="606" t="s">
        <v>7895</v>
      </c>
      <c r="F127" s="179">
        <v>4.3051788E7</v>
      </c>
      <c r="G127" s="179" t="s">
        <v>391</v>
      </c>
      <c r="H127" s="179" t="s">
        <v>7894</v>
      </c>
      <c r="I127" s="228">
        <v>36860.0</v>
      </c>
      <c r="J127" s="606" t="s">
        <v>7028</v>
      </c>
      <c r="K127" s="606" t="s">
        <v>7899</v>
      </c>
      <c r="L127" s="606" t="s">
        <v>7898</v>
      </c>
      <c r="M127" s="179" t="s">
        <v>2184</v>
      </c>
      <c r="N127" s="179" t="s">
        <v>2184</v>
      </c>
      <c r="O127" s="606" t="s">
        <v>7896</v>
      </c>
      <c r="P127" s="606" t="s">
        <v>7897</v>
      </c>
      <c r="Q127" s="1024"/>
      <c r="R127" s="166"/>
      <c r="S127" s="647">
        <f t="shared" si="1"/>
        <v>22</v>
      </c>
      <c r="T127" s="166"/>
      <c r="U127" s="166"/>
      <c r="V127" s="166"/>
    </row>
    <row r="128" ht="18.75" customHeight="1">
      <c r="A128" s="1037">
        <v>44063.49558630787</v>
      </c>
      <c r="B128" s="179" t="s">
        <v>4543</v>
      </c>
      <c r="C128" s="179">
        <v>1.166487875E9</v>
      </c>
      <c r="D128" s="606" t="s">
        <v>4542</v>
      </c>
      <c r="E128" s="606" t="s">
        <v>4546</v>
      </c>
      <c r="F128" s="179">
        <v>2.2626392E7</v>
      </c>
      <c r="G128" s="179" t="s">
        <v>391</v>
      </c>
      <c r="H128" s="179" t="s">
        <v>7900</v>
      </c>
      <c r="I128" s="228">
        <v>26577.0</v>
      </c>
      <c r="J128" s="606" t="s">
        <v>7028</v>
      </c>
      <c r="K128" s="606" t="s">
        <v>7904</v>
      </c>
      <c r="L128" s="606" t="s">
        <v>1651</v>
      </c>
      <c r="M128" s="179" t="s">
        <v>1661</v>
      </c>
      <c r="N128" s="179" t="s">
        <v>2184</v>
      </c>
      <c r="O128" s="606" t="s">
        <v>7901</v>
      </c>
      <c r="P128" s="606" t="s">
        <v>7902</v>
      </c>
      <c r="Q128" s="606" t="s">
        <v>7903</v>
      </c>
      <c r="R128" s="166"/>
      <c r="S128" s="647">
        <f t="shared" si="1"/>
        <v>51</v>
      </c>
      <c r="T128" s="166"/>
      <c r="U128" s="166"/>
      <c r="V128" s="166"/>
    </row>
    <row r="129" ht="18.75" customHeight="1">
      <c r="A129" s="1037">
        <v>44063.50847641204</v>
      </c>
      <c r="B129" s="179" t="s">
        <v>7906</v>
      </c>
      <c r="C129" s="179">
        <v>1.153389621E9</v>
      </c>
      <c r="D129" s="606" t="s">
        <v>7905</v>
      </c>
      <c r="E129" s="606" t="s">
        <v>7908</v>
      </c>
      <c r="F129" s="179">
        <v>3.1337897E7</v>
      </c>
      <c r="G129" s="179" t="s">
        <v>391</v>
      </c>
      <c r="H129" s="179" t="s">
        <v>7907</v>
      </c>
      <c r="I129" s="228">
        <v>31015.0</v>
      </c>
      <c r="J129" s="606" t="s">
        <v>7038</v>
      </c>
      <c r="K129" s="606" t="s">
        <v>7911</v>
      </c>
      <c r="L129" s="606" t="s">
        <v>1651</v>
      </c>
      <c r="M129" s="179" t="s">
        <v>2184</v>
      </c>
      <c r="N129" s="179" t="s">
        <v>2184</v>
      </c>
      <c r="O129" s="606" t="s">
        <v>7909</v>
      </c>
      <c r="P129" s="606" t="s">
        <v>7910</v>
      </c>
      <c r="Q129" s="1024"/>
      <c r="R129" s="166"/>
      <c r="S129" s="647">
        <f t="shared" si="1"/>
        <v>38</v>
      </c>
      <c r="T129" s="166"/>
      <c r="U129" s="166"/>
      <c r="V129" s="166"/>
    </row>
    <row r="130" ht="18.75" customHeight="1">
      <c r="A130" s="1037">
        <v>44063.48121873842</v>
      </c>
      <c r="B130" s="179" t="s">
        <v>7913</v>
      </c>
      <c r="C130" s="179" t="s">
        <v>7915</v>
      </c>
      <c r="D130" s="606" t="s">
        <v>7912</v>
      </c>
      <c r="E130" s="606" t="s">
        <v>7916</v>
      </c>
      <c r="F130" s="179">
        <v>4.5689863E7</v>
      </c>
      <c r="G130" s="179" t="s">
        <v>674</v>
      </c>
      <c r="H130" s="179" t="s">
        <v>7914</v>
      </c>
      <c r="I130" s="228">
        <v>38102.0</v>
      </c>
      <c r="J130" s="606" t="s">
        <v>7917</v>
      </c>
      <c r="K130" s="606" t="s">
        <v>7921</v>
      </c>
      <c r="L130" s="606" t="s">
        <v>7921</v>
      </c>
      <c r="M130" s="179" t="s">
        <v>2184</v>
      </c>
      <c r="N130" s="179" t="s">
        <v>2184</v>
      </c>
      <c r="O130" s="606" t="s">
        <v>7918</v>
      </c>
      <c r="P130" s="606" t="s">
        <v>7919</v>
      </c>
      <c r="Q130" s="606" t="s">
        <v>7920</v>
      </c>
      <c r="R130" s="166"/>
      <c r="S130" s="647">
        <f t="shared" si="1"/>
        <v>19</v>
      </c>
      <c r="T130" s="166"/>
      <c r="U130" s="166"/>
      <c r="V130" s="166"/>
    </row>
    <row r="131" ht="18.75" customHeight="1">
      <c r="A131" s="1037">
        <v>44063.45969092593</v>
      </c>
      <c r="B131" s="179" t="s">
        <v>7923</v>
      </c>
      <c r="C131" s="179">
        <v>5.491156090621E12</v>
      </c>
      <c r="D131" s="606" t="s">
        <v>7922</v>
      </c>
      <c r="E131" s="606" t="s">
        <v>7925</v>
      </c>
      <c r="F131" s="179">
        <v>4.3993018E7</v>
      </c>
      <c r="G131" s="179" t="s">
        <v>2021</v>
      </c>
      <c r="H131" s="179" t="s">
        <v>7924</v>
      </c>
      <c r="I131" s="228">
        <v>37390.0</v>
      </c>
      <c r="J131" s="606" t="s">
        <v>7926</v>
      </c>
      <c r="K131" s="606" t="s">
        <v>1651</v>
      </c>
      <c r="L131" s="606" t="s">
        <v>1651</v>
      </c>
      <c r="M131" s="179" t="s">
        <v>2184</v>
      </c>
      <c r="N131" s="179" t="s">
        <v>2184</v>
      </c>
      <c r="O131" s="606" t="s">
        <v>7927</v>
      </c>
      <c r="P131" s="606" t="s">
        <v>7928</v>
      </c>
      <c r="Q131" s="606" t="s">
        <v>7929</v>
      </c>
      <c r="R131" s="166"/>
      <c r="S131" s="647">
        <f t="shared" si="1"/>
        <v>21</v>
      </c>
      <c r="T131" s="166"/>
      <c r="U131" s="166"/>
      <c r="V131" s="166"/>
    </row>
    <row r="132" ht="18.75" customHeight="1">
      <c r="A132" s="1037">
        <v>44063.453114247684</v>
      </c>
      <c r="B132" s="179" t="s">
        <v>7931</v>
      </c>
      <c r="C132" s="179" t="s">
        <v>7933</v>
      </c>
      <c r="D132" s="606" t="s">
        <v>7930</v>
      </c>
      <c r="E132" s="606" t="s">
        <v>7934</v>
      </c>
      <c r="F132" s="179">
        <v>3.7782267E7</v>
      </c>
      <c r="G132" s="179" t="s">
        <v>391</v>
      </c>
      <c r="H132" s="179" t="s">
        <v>7932</v>
      </c>
      <c r="I132" s="228">
        <v>33898.0</v>
      </c>
      <c r="J132" s="606" t="s">
        <v>7020</v>
      </c>
      <c r="K132" s="606" t="s">
        <v>7938</v>
      </c>
      <c r="L132" s="606" t="s">
        <v>7937</v>
      </c>
      <c r="M132" s="179" t="s">
        <v>1661</v>
      </c>
      <c r="N132" s="179" t="s">
        <v>2184</v>
      </c>
      <c r="O132" s="606" t="s">
        <v>7935</v>
      </c>
      <c r="P132" s="606" t="s">
        <v>7936</v>
      </c>
      <c r="Q132" s="1024"/>
      <c r="R132" s="166"/>
      <c r="S132" s="647">
        <f t="shared" si="1"/>
        <v>30</v>
      </c>
      <c r="T132" s="166"/>
      <c r="U132" s="166"/>
      <c r="V132" s="166"/>
    </row>
    <row r="133" ht="18.75" customHeight="1">
      <c r="A133" s="1037">
        <v>44062.65235709491</v>
      </c>
      <c r="B133" s="179" t="s">
        <v>7940</v>
      </c>
      <c r="C133" s="179">
        <v>1.121541605E9</v>
      </c>
      <c r="D133" s="606" t="s">
        <v>7939</v>
      </c>
      <c r="E133" s="606" t="s">
        <v>7942</v>
      </c>
      <c r="F133" s="179">
        <v>4.1638937E7</v>
      </c>
      <c r="G133" s="179" t="s">
        <v>391</v>
      </c>
      <c r="H133" s="179" t="s">
        <v>7941</v>
      </c>
      <c r="I133" s="228">
        <v>36115.0</v>
      </c>
      <c r="J133" s="606" t="s">
        <v>7943</v>
      </c>
      <c r="K133" s="606" t="s">
        <v>7946</v>
      </c>
      <c r="L133" s="606" t="s">
        <v>7946</v>
      </c>
      <c r="M133" s="179" t="s">
        <v>1661</v>
      </c>
      <c r="N133" s="179" t="s">
        <v>1661</v>
      </c>
      <c r="O133" s="606" t="s">
        <v>7944</v>
      </c>
      <c r="P133" s="606" t="s">
        <v>7945</v>
      </c>
      <c r="Q133" s="606" t="s">
        <v>2587</v>
      </c>
      <c r="R133" s="166"/>
      <c r="S133" s="647">
        <f t="shared" si="1"/>
        <v>24</v>
      </c>
      <c r="T133" s="166"/>
      <c r="U133" s="166"/>
      <c r="V133" s="166"/>
    </row>
    <row r="134" ht="18.75" customHeight="1">
      <c r="A134" s="1037">
        <v>44068.42132172454</v>
      </c>
      <c r="B134" s="179" t="s">
        <v>7948</v>
      </c>
      <c r="C134" s="179">
        <v>2.392603561E9</v>
      </c>
      <c r="D134" s="606" t="s">
        <v>7947</v>
      </c>
      <c r="E134" s="606" t="s">
        <v>7950</v>
      </c>
      <c r="F134" s="179">
        <v>2.0256779E7</v>
      </c>
      <c r="G134" s="179" t="s">
        <v>391</v>
      </c>
      <c r="H134" s="179" t="s">
        <v>7949</v>
      </c>
      <c r="I134" s="228">
        <v>25105.0</v>
      </c>
      <c r="J134" s="606" t="s">
        <v>7020</v>
      </c>
      <c r="K134" s="606" t="s">
        <v>1651</v>
      </c>
      <c r="L134" s="606" t="s">
        <v>1651</v>
      </c>
      <c r="M134" s="179" t="s">
        <v>2184</v>
      </c>
      <c r="N134" s="179" t="s">
        <v>2184</v>
      </c>
      <c r="O134" s="606" t="s">
        <v>7951</v>
      </c>
      <c r="P134" s="606" t="s">
        <v>7952</v>
      </c>
      <c r="Q134" s="1024"/>
      <c r="R134" s="166"/>
      <c r="S134" s="647">
        <f t="shared" si="1"/>
        <v>55</v>
      </c>
      <c r="T134" s="166"/>
      <c r="U134" s="166"/>
      <c r="V134" s="166"/>
    </row>
    <row r="135" ht="18.75" customHeight="1">
      <c r="A135" s="1037">
        <v>44068.13340193287</v>
      </c>
      <c r="B135" s="179" t="s">
        <v>7954</v>
      </c>
      <c r="C135" s="179" t="s">
        <v>7956</v>
      </c>
      <c r="D135" s="606" t="s">
        <v>7953</v>
      </c>
      <c r="E135" s="606" t="s">
        <v>7957</v>
      </c>
      <c r="F135" s="179">
        <v>9.5792744E7</v>
      </c>
      <c r="G135" s="179" t="s">
        <v>3791</v>
      </c>
      <c r="H135" s="179" t="s">
        <v>7955</v>
      </c>
      <c r="I135" s="228">
        <v>36351.0</v>
      </c>
      <c r="J135" s="606" t="s">
        <v>7020</v>
      </c>
      <c r="K135" s="606" t="s">
        <v>7961</v>
      </c>
      <c r="L135" s="606" t="s">
        <v>1661</v>
      </c>
      <c r="M135" s="179" t="s">
        <v>1661</v>
      </c>
      <c r="N135" s="179" t="s">
        <v>2184</v>
      </c>
      <c r="O135" s="606" t="s">
        <v>7958</v>
      </c>
      <c r="P135" s="606" t="s">
        <v>7959</v>
      </c>
      <c r="Q135" s="606" t="s">
        <v>7960</v>
      </c>
      <c r="R135" s="166"/>
      <c r="S135" s="647">
        <f t="shared" si="1"/>
        <v>24</v>
      </c>
      <c r="T135" s="166"/>
      <c r="U135" s="166"/>
      <c r="V135" s="166"/>
    </row>
    <row r="136" ht="18.75" customHeight="1">
      <c r="A136" s="1037">
        <v>44062.587870104166</v>
      </c>
      <c r="B136" s="179" t="s">
        <v>6971</v>
      </c>
      <c r="C136" s="179">
        <v>5.491155073521E12</v>
      </c>
      <c r="D136" s="606" t="s">
        <v>7962</v>
      </c>
      <c r="E136" s="606" t="s">
        <v>7964</v>
      </c>
      <c r="F136" s="179">
        <v>4.4729997E7</v>
      </c>
      <c r="G136" s="179" t="s">
        <v>391</v>
      </c>
      <c r="H136" s="179" t="s">
        <v>7963</v>
      </c>
      <c r="I136" s="228">
        <v>37726.0</v>
      </c>
      <c r="J136" s="606" t="s">
        <v>7965</v>
      </c>
      <c r="K136" s="606" t="s">
        <v>7969</v>
      </c>
      <c r="L136" s="606" t="s">
        <v>7968</v>
      </c>
      <c r="M136" s="179" t="s">
        <v>2184</v>
      </c>
      <c r="N136" s="179" t="s">
        <v>2184</v>
      </c>
      <c r="O136" s="606" t="s">
        <v>7966</v>
      </c>
      <c r="P136" s="606" t="s">
        <v>7967</v>
      </c>
      <c r="Q136" s="1024"/>
      <c r="R136" s="166"/>
      <c r="S136" s="647">
        <f t="shared" si="1"/>
        <v>20</v>
      </c>
      <c r="T136" s="166"/>
      <c r="U136" s="166"/>
      <c r="V136" s="166"/>
    </row>
    <row r="137" ht="18.75" customHeight="1">
      <c r="A137" s="1037">
        <v>44067.643175590274</v>
      </c>
      <c r="B137" s="179" t="s">
        <v>1906</v>
      </c>
      <c r="C137" s="179">
        <v>5.41159623673E11</v>
      </c>
      <c r="D137" s="606" t="s">
        <v>1909</v>
      </c>
      <c r="E137" s="606" t="s">
        <v>1910</v>
      </c>
      <c r="F137" s="179">
        <v>3.5267218E7</v>
      </c>
      <c r="G137" s="179" t="s">
        <v>1755</v>
      </c>
      <c r="H137" s="179" t="s">
        <v>7970</v>
      </c>
      <c r="I137" s="228">
        <v>33017.0</v>
      </c>
      <c r="J137" s="606" t="s">
        <v>7971</v>
      </c>
      <c r="K137" s="606" t="s">
        <v>1913</v>
      </c>
      <c r="L137" s="606" t="s">
        <v>1880</v>
      </c>
      <c r="M137" s="179" t="s">
        <v>1661</v>
      </c>
      <c r="N137" s="179" t="s">
        <v>2184</v>
      </c>
      <c r="O137" s="606" t="s">
        <v>7972</v>
      </c>
      <c r="P137" s="606" t="s">
        <v>7547</v>
      </c>
      <c r="Q137" s="606" t="s">
        <v>7973</v>
      </c>
      <c r="R137" s="166"/>
      <c r="S137" s="647">
        <f t="shared" si="1"/>
        <v>33</v>
      </c>
      <c r="T137" s="166"/>
      <c r="U137" s="166"/>
      <c r="V137" s="166"/>
    </row>
    <row r="138" ht="18.75" customHeight="1">
      <c r="A138" s="1037">
        <v>44063.67489582176</v>
      </c>
      <c r="B138" s="179" t="s">
        <v>6820</v>
      </c>
      <c r="C138" s="179">
        <v>1.154725445E9</v>
      </c>
      <c r="D138" s="606" t="s">
        <v>6819</v>
      </c>
      <c r="E138" s="606" t="s">
        <v>6822</v>
      </c>
      <c r="F138" s="179">
        <v>4.4093284E7</v>
      </c>
      <c r="G138" s="179" t="s">
        <v>391</v>
      </c>
      <c r="H138" s="179" t="s">
        <v>6821</v>
      </c>
      <c r="I138" s="228">
        <v>37390.0</v>
      </c>
      <c r="J138" s="606" t="s">
        <v>7974</v>
      </c>
      <c r="K138" s="606" t="s">
        <v>7979</v>
      </c>
      <c r="L138" s="606" t="s">
        <v>7978</v>
      </c>
      <c r="M138" s="179" t="s">
        <v>2184</v>
      </c>
      <c r="N138" s="179" t="s">
        <v>2184</v>
      </c>
      <c r="O138" s="606" t="s">
        <v>7975</v>
      </c>
      <c r="P138" s="606" t="s">
        <v>7976</v>
      </c>
      <c r="Q138" s="606" t="s">
        <v>7977</v>
      </c>
      <c r="R138" s="166"/>
      <c r="S138" s="647">
        <f t="shared" si="1"/>
        <v>21</v>
      </c>
      <c r="T138" s="166"/>
      <c r="U138" s="166"/>
      <c r="V138" s="166"/>
    </row>
    <row r="139" ht="18.75" customHeight="1">
      <c r="A139" s="1037">
        <v>44063.55188067129</v>
      </c>
      <c r="B139" s="179" t="s">
        <v>7981</v>
      </c>
      <c r="C139" s="179">
        <v>1.121839137E9</v>
      </c>
      <c r="D139" s="606" t="s">
        <v>7980</v>
      </c>
      <c r="E139" s="606" t="s">
        <v>7983</v>
      </c>
      <c r="F139" s="179">
        <v>4.0124167E7</v>
      </c>
      <c r="G139" s="179" t="s">
        <v>391</v>
      </c>
      <c r="H139" s="179" t="s">
        <v>7982</v>
      </c>
      <c r="I139" s="228">
        <v>35405.0</v>
      </c>
      <c r="J139" s="606" t="s">
        <v>7038</v>
      </c>
      <c r="K139" s="606" t="s">
        <v>7986</v>
      </c>
      <c r="L139" s="606" t="s">
        <v>1651</v>
      </c>
      <c r="M139" s="179" t="s">
        <v>2184</v>
      </c>
      <c r="N139" s="179" t="s">
        <v>2184</v>
      </c>
      <c r="O139" s="606" t="s">
        <v>7366</v>
      </c>
      <c r="P139" s="606" t="s">
        <v>7984</v>
      </c>
      <c r="Q139" s="606" t="s">
        <v>7985</v>
      </c>
      <c r="R139" s="166"/>
      <c r="S139" s="647">
        <f t="shared" si="1"/>
        <v>26</v>
      </c>
      <c r="T139" s="166"/>
      <c r="U139" s="166"/>
      <c r="V139" s="166"/>
    </row>
    <row r="140" ht="18.75" customHeight="1">
      <c r="A140" s="1037">
        <v>44091.64947502315</v>
      </c>
      <c r="B140" s="179" t="s">
        <v>7988</v>
      </c>
      <c r="C140" s="179">
        <v>1.144487892E9</v>
      </c>
      <c r="D140" s="606" t="s">
        <v>7987</v>
      </c>
      <c r="E140" s="606" t="s">
        <v>7990</v>
      </c>
      <c r="F140" s="179">
        <v>4.4451312E7</v>
      </c>
      <c r="G140" s="179" t="s">
        <v>391</v>
      </c>
      <c r="H140" s="179" t="s">
        <v>7989</v>
      </c>
      <c r="I140" s="228">
        <v>37535.0</v>
      </c>
      <c r="J140" s="606" t="s">
        <v>7038</v>
      </c>
      <c r="K140" s="606" t="s">
        <v>7995</v>
      </c>
      <c r="L140" s="606" t="s">
        <v>7994</v>
      </c>
      <c r="M140" s="179" t="s">
        <v>2184</v>
      </c>
      <c r="N140" s="179" t="s">
        <v>2184</v>
      </c>
      <c r="O140" s="606" t="s">
        <v>7991</v>
      </c>
      <c r="P140" s="606" t="s">
        <v>7992</v>
      </c>
      <c r="Q140" s="606" t="s">
        <v>7993</v>
      </c>
      <c r="R140" s="166"/>
      <c r="S140" s="647">
        <f t="shared" si="1"/>
        <v>21</v>
      </c>
      <c r="T140" s="166"/>
      <c r="U140" s="166"/>
      <c r="V140" s="166"/>
    </row>
    <row r="141" ht="18.75" customHeight="1">
      <c r="A141" s="1037">
        <v>44063.447366875</v>
      </c>
      <c r="B141" s="179" t="s">
        <v>7997</v>
      </c>
      <c r="C141" s="179">
        <v>1.156652634E9</v>
      </c>
      <c r="D141" s="606" t="s">
        <v>7996</v>
      </c>
      <c r="E141" s="606" t="s">
        <v>7999</v>
      </c>
      <c r="F141" s="179">
        <v>4.0514372E7</v>
      </c>
      <c r="G141" s="179" t="s">
        <v>391</v>
      </c>
      <c r="H141" s="179" t="s">
        <v>7998</v>
      </c>
      <c r="I141" s="228">
        <v>35655.0</v>
      </c>
      <c r="J141" s="606" t="s">
        <v>7038</v>
      </c>
      <c r="K141" s="606" t="s">
        <v>8003</v>
      </c>
      <c r="L141" s="606" t="s">
        <v>8002</v>
      </c>
      <c r="M141" s="179" t="s">
        <v>2184</v>
      </c>
      <c r="N141" s="179" t="s">
        <v>2184</v>
      </c>
      <c r="O141" s="606" t="s">
        <v>8000</v>
      </c>
      <c r="P141" s="606" t="s">
        <v>8001</v>
      </c>
      <c r="Q141" s="1024"/>
      <c r="R141" s="166"/>
      <c r="S141" s="647">
        <f t="shared" si="1"/>
        <v>26</v>
      </c>
      <c r="T141" s="166"/>
      <c r="U141" s="166"/>
      <c r="V141" s="166"/>
    </row>
    <row r="142" ht="18.75" customHeight="1">
      <c r="A142" s="1037">
        <v>44062.84924855324</v>
      </c>
      <c r="B142" s="179" t="s">
        <v>8005</v>
      </c>
      <c r="C142" s="179">
        <v>1.150278517E9</v>
      </c>
      <c r="D142" s="606" t="s">
        <v>8004</v>
      </c>
      <c r="E142" s="606" t="s">
        <v>8006</v>
      </c>
      <c r="F142" s="179">
        <v>3.906937E7</v>
      </c>
      <c r="G142" s="179" t="s">
        <v>674</v>
      </c>
      <c r="H142" s="179" t="s">
        <v>2141</v>
      </c>
      <c r="I142" s="228">
        <v>34911.0</v>
      </c>
      <c r="J142" s="606" t="s">
        <v>7020</v>
      </c>
      <c r="K142" s="606" t="s">
        <v>8010</v>
      </c>
      <c r="L142" s="606" t="s">
        <v>8009</v>
      </c>
      <c r="M142" s="179" t="s">
        <v>2184</v>
      </c>
      <c r="N142" s="179" t="s">
        <v>2184</v>
      </c>
      <c r="O142" s="606" t="s">
        <v>8007</v>
      </c>
      <c r="P142" s="606" t="s">
        <v>8008</v>
      </c>
      <c r="Q142" s="1024"/>
      <c r="R142" s="166"/>
      <c r="S142" s="647">
        <f t="shared" si="1"/>
        <v>28</v>
      </c>
      <c r="T142" s="166"/>
      <c r="U142" s="166"/>
      <c r="V142" s="166"/>
    </row>
    <row r="143" ht="18.75" customHeight="1">
      <c r="A143" s="1037">
        <v>44089.74748989583</v>
      </c>
      <c r="B143" s="179" t="s">
        <v>8012</v>
      </c>
      <c r="C143" s="179">
        <v>2.964543612E9</v>
      </c>
      <c r="D143" s="606" t="s">
        <v>8011</v>
      </c>
      <c r="E143" s="606" t="s">
        <v>8014</v>
      </c>
      <c r="F143" s="179">
        <v>4.1402573E7</v>
      </c>
      <c r="G143" s="179" t="s">
        <v>391</v>
      </c>
      <c r="H143" s="179" t="s">
        <v>8013</v>
      </c>
      <c r="I143" s="228">
        <v>36317.0</v>
      </c>
      <c r="J143" s="606" t="s">
        <v>7020</v>
      </c>
      <c r="K143" s="606" t="s">
        <v>8018</v>
      </c>
      <c r="L143" s="606" t="s">
        <v>1637</v>
      </c>
      <c r="M143" s="179" t="s">
        <v>2184</v>
      </c>
      <c r="N143" s="179" t="s">
        <v>2184</v>
      </c>
      <c r="O143" s="606" t="s">
        <v>8015</v>
      </c>
      <c r="P143" s="606" t="s">
        <v>8016</v>
      </c>
      <c r="Q143" s="606" t="s">
        <v>8017</v>
      </c>
      <c r="R143" s="166"/>
      <c r="S143" s="647">
        <f t="shared" si="1"/>
        <v>24</v>
      </c>
      <c r="T143" s="166"/>
      <c r="U143" s="166"/>
      <c r="V143" s="166"/>
    </row>
    <row r="144" ht="18.75" customHeight="1">
      <c r="A144" s="1037">
        <v>44063.55592501158</v>
      </c>
      <c r="B144" s="179" t="s">
        <v>8020</v>
      </c>
      <c r="C144" s="179">
        <v>5.491151762927E12</v>
      </c>
      <c r="D144" s="606" t="s">
        <v>8019</v>
      </c>
      <c r="E144" s="606" t="s">
        <v>8022</v>
      </c>
      <c r="F144" s="179">
        <v>3.5040751E7</v>
      </c>
      <c r="G144" s="179" t="s">
        <v>391</v>
      </c>
      <c r="H144" s="179" t="s">
        <v>8021</v>
      </c>
      <c r="I144" s="228">
        <v>32937.0</v>
      </c>
      <c r="J144" s="606" t="s">
        <v>7020</v>
      </c>
      <c r="K144" s="606" t="s">
        <v>8026</v>
      </c>
      <c r="L144" s="606" t="s">
        <v>8025</v>
      </c>
      <c r="M144" s="179" t="s">
        <v>2184</v>
      </c>
      <c r="N144" s="179" t="s">
        <v>2184</v>
      </c>
      <c r="O144" s="606" t="s">
        <v>8023</v>
      </c>
      <c r="P144" s="606" t="s">
        <v>8024</v>
      </c>
      <c r="Q144" s="1024"/>
      <c r="R144" s="166"/>
      <c r="S144" s="647">
        <f t="shared" si="1"/>
        <v>33</v>
      </c>
      <c r="T144" s="166"/>
      <c r="U144" s="166"/>
      <c r="V144" s="166"/>
    </row>
    <row r="145" ht="18.75" customHeight="1">
      <c r="A145" s="1051">
        <v>44057.40377700231</v>
      </c>
      <c r="B145" s="25" t="s">
        <v>8028</v>
      </c>
      <c r="C145" s="25" t="s">
        <v>8030</v>
      </c>
      <c r="D145" s="1052" t="s">
        <v>8027</v>
      </c>
      <c r="E145" s="1052" t="s">
        <v>7598</v>
      </c>
      <c r="F145" s="25">
        <v>3.4842221E7</v>
      </c>
      <c r="G145" s="25" t="s">
        <v>391</v>
      </c>
      <c r="H145" s="25" t="s">
        <v>8029</v>
      </c>
      <c r="I145" s="1053">
        <v>32768.0</v>
      </c>
      <c r="J145" s="1052"/>
      <c r="K145" s="1052"/>
      <c r="L145" s="1052"/>
      <c r="M145" s="25"/>
      <c r="N145" s="103"/>
      <c r="O145" s="1039"/>
      <c r="P145" s="1039"/>
      <c r="Q145" s="1035"/>
      <c r="R145" s="25"/>
      <c r="S145" s="647">
        <f t="shared" si="1"/>
        <v>34</v>
      </c>
      <c r="T145" s="103"/>
      <c r="U145" s="103"/>
      <c r="V145" s="103"/>
    </row>
    <row r="146" ht="18.75" customHeight="1">
      <c r="A146" s="1037">
        <v>44071.45693134259</v>
      </c>
      <c r="B146" s="179" t="s">
        <v>8032</v>
      </c>
      <c r="C146" s="179" t="s">
        <v>8035</v>
      </c>
      <c r="D146" s="606" t="s">
        <v>8031</v>
      </c>
      <c r="E146" s="606" t="s">
        <v>8036</v>
      </c>
      <c r="F146" s="179">
        <v>1.3793307E7</v>
      </c>
      <c r="G146" s="179" t="s">
        <v>8033</v>
      </c>
      <c r="H146" s="179" t="s">
        <v>8034</v>
      </c>
      <c r="I146" s="228">
        <v>33086.0</v>
      </c>
      <c r="J146" s="606" t="s">
        <v>7020</v>
      </c>
      <c r="K146" s="606" t="s">
        <v>8039</v>
      </c>
      <c r="L146" s="606" t="s">
        <v>1651</v>
      </c>
      <c r="M146" s="179" t="s">
        <v>1661</v>
      </c>
      <c r="N146" s="179" t="s">
        <v>1661</v>
      </c>
      <c r="O146" s="606" t="s">
        <v>8037</v>
      </c>
      <c r="P146" s="606" t="s">
        <v>8038</v>
      </c>
      <c r="Q146" s="1024"/>
      <c r="R146" s="166"/>
      <c r="S146" s="647">
        <f t="shared" si="1"/>
        <v>33</v>
      </c>
      <c r="T146" s="166"/>
      <c r="U146" s="166"/>
      <c r="V146" s="166"/>
    </row>
    <row r="147" ht="18.75" customHeight="1">
      <c r="A147" s="1037">
        <v>44112.530076967596</v>
      </c>
      <c r="B147" s="179" t="s">
        <v>8041</v>
      </c>
      <c r="C147" s="179">
        <v>1.153350685E9</v>
      </c>
      <c r="D147" s="606" t="s">
        <v>8040</v>
      </c>
      <c r="E147" s="606" t="s">
        <v>8043</v>
      </c>
      <c r="F147" s="179">
        <v>4.4675684E7</v>
      </c>
      <c r="G147" s="179" t="s">
        <v>391</v>
      </c>
      <c r="H147" s="179" t="s">
        <v>8042</v>
      </c>
      <c r="I147" s="228">
        <v>37692.0</v>
      </c>
      <c r="J147" s="606" t="s">
        <v>7038</v>
      </c>
      <c r="K147" s="606" t="s">
        <v>8048</v>
      </c>
      <c r="L147" s="606" t="s">
        <v>8047</v>
      </c>
      <c r="M147" s="179" t="s">
        <v>2184</v>
      </c>
      <c r="N147" s="179" t="s">
        <v>1661</v>
      </c>
      <c r="O147" s="606" t="s">
        <v>8044</v>
      </c>
      <c r="P147" s="606" t="s">
        <v>8045</v>
      </c>
      <c r="Q147" s="606" t="s">
        <v>8046</v>
      </c>
      <c r="R147" s="166"/>
      <c r="S147" s="647">
        <f t="shared" si="1"/>
        <v>20</v>
      </c>
      <c r="T147" s="166"/>
      <c r="U147" s="166"/>
      <c r="V147" s="166"/>
    </row>
    <row r="148" ht="18.75" customHeight="1">
      <c r="A148" s="1037">
        <v>44119.56895935185</v>
      </c>
      <c r="B148" s="179" t="s">
        <v>8050</v>
      </c>
      <c r="C148" s="179">
        <v>1.541711257E9</v>
      </c>
      <c r="D148" s="606" t="s">
        <v>8049</v>
      </c>
      <c r="E148" s="606" t="s">
        <v>8053</v>
      </c>
      <c r="F148" s="179">
        <v>3.8992745E7</v>
      </c>
      <c r="G148" s="179" t="s">
        <v>8051</v>
      </c>
      <c r="H148" s="179" t="s">
        <v>8052</v>
      </c>
      <c r="I148" s="228">
        <v>34899.0</v>
      </c>
      <c r="J148" s="606" t="s">
        <v>7028</v>
      </c>
      <c r="K148" s="606" t="s">
        <v>8055</v>
      </c>
      <c r="L148" s="606" t="s">
        <v>1880</v>
      </c>
      <c r="M148" s="179" t="s">
        <v>2184</v>
      </c>
      <c r="N148" s="179" t="s">
        <v>2184</v>
      </c>
      <c r="O148" s="606" t="s">
        <v>8054</v>
      </c>
      <c r="P148" s="606" t="s">
        <v>7959</v>
      </c>
      <c r="Q148" s="1024"/>
      <c r="R148" s="166"/>
      <c r="S148" s="647">
        <f t="shared" si="1"/>
        <v>28</v>
      </c>
      <c r="T148" s="166"/>
      <c r="U148" s="166"/>
      <c r="V148" s="166"/>
    </row>
    <row r="149" ht="18.75" customHeight="1">
      <c r="A149" s="1037">
        <v>44063.50277090278</v>
      </c>
      <c r="B149" s="179" t="s">
        <v>2051</v>
      </c>
      <c r="C149" s="179">
        <v>1.162437142E9</v>
      </c>
      <c r="D149" s="606" t="s">
        <v>2050</v>
      </c>
      <c r="E149" s="606" t="s">
        <v>8057</v>
      </c>
      <c r="F149" s="179">
        <v>4.2662663E7</v>
      </c>
      <c r="G149" s="179" t="s">
        <v>1755</v>
      </c>
      <c r="H149" s="179" t="s">
        <v>8056</v>
      </c>
      <c r="I149" s="228">
        <v>36712.0</v>
      </c>
      <c r="J149" s="606" t="s">
        <v>7028</v>
      </c>
      <c r="K149" s="606" t="s">
        <v>2055</v>
      </c>
      <c r="L149" s="606" t="s">
        <v>1651</v>
      </c>
      <c r="M149" s="179" t="s">
        <v>2184</v>
      </c>
      <c r="N149" s="179" t="s">
        <v>2184</v>
      </c>
      <c r="O149" s="606" t="s">
        <v>8058</v>
      </c>
      <c r="P149" s="606" t="s">
        <v>8059</v>
      </c>
      <c r="Q149" s="1024"/>
      <c r="R149" s="166"/>
      <c r="S149" s="647">
        <f t="shared" si="1"/>
        <v>23</v>
      </c>
      <c r="T149" s="166"/>
      <c r="U149" s="166"/>
      <c r="V149" s="166"/>
    </row>
    <row r="150" ht="18.75" customHeight="1">
      <c r="A150" s="1051">
        <v>44035.65024619213</v>
      </c>
      <c r="B150" s="25" t="s">
        <v>8060</v>
      </c>
      <c r="C150" s="25">
        <v>1.532729052E9</v>
      </c>
      <c r="D150" s="1052" t="s">
        <v>7723</v>
      </c>
      <c r="E150" s="1052" t="s">
        <v>8062</v>
      </c>
      <c r="F150" s="25">
        <v>3.5725168E7</v>
      </c>
      <c r="G150" s="25" t="s">
        <v>391</v>
      </c>
      <c r="H150" s="25" t="s">
        <v>8061</v>
      </c>
      <c r="I150" s="1053">
        <v>33768.0</v>
      </c>
      <c r="J150" s="1052"/>
      <c r="K150" s="1052"/>
      <c r="L150" s="1052"/>
      <c r="M150" s="25"/>
      <c r="N150" s="103"/>
      <c r="O150" s="1063"/>
      <c r="P150" s="1063"/>
      <c r="Q150" s="1035"/>
      <c r="R150" s="25"/>
      <c r="S150" s="647">
        <f t="shared" si="1"/>
        <v>31</v>
      </c>
      <c r="T150" s="25"/>
      <c r="U150" s="103"/>
      <c r="V150" s="103"/>
    </row>
    <row r="151" ht="18.75" customHeight="1">
      <c r="A151" s="1037">
        <v>44064.47422775463</v>
      </c>
      <c r="B151" s="179" t="s">
        <v>8064</v>
      </c>
      <c r="C151" s="179">
        <v>1.563307778E9</v>
      </c>
      <c r="D151" s="606" t="s">
        <v>8063</v>
      </c>
      <c r="E151" s="606" t="s">
        <v>8066</v>
      </c>
      <c r="F151" s="179">
        <v>3.5127188E7</v>
      </c>
      <c r="G151" s="179" t="s">
        <v>2021</v>
      </c>
      <c r="H151" s="179" t="s">
        <v>8065</v>
      </c>
      <c r="I151" s="228">
        <v>32934.0</v>
      </c>
      <c r="J151" s="606" t="s">
        <v>7028</v>
      </c>
      <c r="K151" s="606" t="s">
        <v>8069</v>
      </c>
      <c r="L151" s="606" t="s">
        <v>1651</v>
      </c>
      <c r="M151" s="179" t="s">
        <v>2184</v>
      </c>
      <c r="N151" s="179" t="s">
        <v>2184</v>
      </c>
      <c r="O151" s="606" t="s">
        <v>8067</v>
      </c>
      <c r="P151" s="606" t="s">
        <v>8068</v>
      </c>
      <c r="Q151" s="1024"/>
      <c r="R151" s="166"/>
      <c r="S151" s="647">
        <f t="shared" si="1"/>
        <v>33</v>
      </c>
      <c r="T151" s="166"/>
      <c r="U151" s="166"/>
      <c r="V151" s="166"/>
    </row>
    <row r="152" ht="18.75" customHeight="1">
      <c r="A152" s="1037">
        <v>44069.500660185186</v>
      </c>
      <c r="B152" s="179" t="s">
        <v>8071</v>
      </c>
      <c r="C152" s="179">
        <v>1.13434645E9</v>
      </c>
      <c r="D152" s="606" t="s">
        <v>8070</v>
      </c>
      <c r="E152" s="606" t="s">
        <v>4883</v>
      </c>
      <c r="F152" s="179">
        <v>3.8393415E7</v>
      </c>
      <c r="G152" s="179" t="s">
        <v>391</v>
      </c>
      <c r="H152" s="179" t="s">
        <v>8072</v>
      </c>
      <c r="I152" s="228">
        <v>34873.0</v>
      </c>
      <c r="J152" s="606" t="s">
        <v>7020</v>
      </c>
      <c r="K152" s="606" t="s">
        <v>8075</v>
      </c>
      <c r="L152" s="606" t="s">
        <v>1651</v>
      </c>
      <c r="M152" s="179" t="s">
        <v>2184</v>
      </c>
      <c r="N152" s="179" t="s">
        <v>2184</v>
      </c>
      <c r="O152" s="606" t="s">
        <v>8073</v>
      </c>
      <c r="P152" s="606" t="s">
        <v>8074</v>
      </c>
      <c r="Q152" s="1024"/>
      <c r="R152" s="166"/>
      <c r="S152" s="647">
        <f t="shared" si="1"/>
        <v>28</v>
      </c>
      <c r="T152" s="166"/>
      <c r="U152" s="166"/>
      <c r="V152" s="166"/>
    </row>
    <row r="153" ht="18.75" customHeight="1">
      <c r="A153" s="1037">
        <v>44063.501212048606</v>
      </c>
      <c r="B153" s="179" t="s">
        <v>8077</v>
      </c>
      <c r="C153" s="179">
        <v>1.139095244E9</v>
      </c>
      <c r="D153" s="606" t="s">
        <v>8076</v>
      </c>
      <c r="E153" s="606" t="s">
        <v>8079</v>
      </c>
      <c r="F153" s="179">
        <v>3.9654138E7</v>
      </c>
      <c r="G153" s="179" t="s">
        <v>391</v>
      </c>
      <c r="H153" s="179" t="s">
        <v>8078</v>
      </c>
      <c r="I153" s="228">
        <v>35167.0</v>
      </c>
      <c r="J153" s="606" t="s">
        <v>7020</v>
      </c>
      <c r="K153" s="606" t="s">
        <v>8082</v>
      </c>
      <c r="L153" s="606" t="s">
        <v>1651</v>
      </c>
      <c r="M153" s="179" t="s">
        <v>2184</v>
      </c>
      <c r="N153" s="179" t="s">
        <v>1661</v>
      </c>
      <c r="O153" s="606" t="s">
        <v>8080</v>
      </c>
      <c r="P153" s="606" t="s">
        <v>8081</v>
      </c>
      <c r="Q153" s="1024"/>
      <c r="R153" s="166"/>
      <c r="S153" s="647">
        <f t="shared" si="1"/>
        <v>27</v>
      </c>
      <c r="T153" s="166"/>
      <c r="U153" s="166"/>
      <c r="V153" s="166"/>
    </row>
    <row r="154" ht="18.75" customHeight="1">
      <c r="A154" s="1037">
        <v>44067.657215127314</v>
      </c>
      <c r="B154" s="179" t="s">
        <v>8084</v>
      </c>
      <c r="C154" s="179">
        <v>5.492974134215E12</v>
      </c>
      <c r="D154" s="606" t="s">
        <v>8083</v>
      </c>
      <c r="E154" s="606" t="s">
        <v>8086</v>
      </c>
      <c r="F154" s="179">
        <v>3.8299801E7</v>
      </c>
      <c r="G154" s="179" t="s">
        <v>391</v>
      </c>
      <c r="H154" s="179" t="s">
        <v>8085</v>
      </c>
      <c r="I154" s="228">
        <v>34795.0</v>
      </c>
      <c r="J154" s="606" t="s">
        <v>7020</v>
      </c>
      <c r="K154" s="606" t="s">
        <v>8089</v>
      </c>
      <c r="L154" s="606" t="s">
        <v>1651</v>
      </c>
      <c r="M154" s="179" t="s">
        <v>2184</v>
      </c>
      <c r="N154" s="179" t="s">
        <v>2184</v>
      </c>
      <c r="O154" s="606" t="s">
        <v>8087</v>
      </c>
      <c r="P154" s="606" t="s">
        <v>8088</v>
      </c>
      <c r="Q154" s="1024"/>
      <c r="R154" s="166"/>
      <c r="S154" s="647">
        <f t="shared" si="1"/>
        <v>28</v>
      </c>
      <c r="T154" s="166"/>
      <c r="U154" s="166"/>
      <c r="V154" s="166"/>
    </row>
    <row r="155" ht="18.75" customHeight="1">
      <c r="A155" s="1037">
        <v>44062.556438263884</v>
      </c>
      <c r="B155" s="179" t="s">
        <v>8091</v>
      </c>
      <c r="C155" s="179" t="s">
        <v>8093</v>
      </c>
      <c r="D155" s="606" t="s">
        <v>8090</v>
      </c>
      <c r="E155" s="606" t="s">
        <v>8094</v>
      </c>
      <c r="F155" s="179">
        <v>4.472709E7</v>
      </c>
      <c r="G155" s="179" t="s">
        <v>391</v>
      </c>
      <c r="H155" s="179" t="s">
        <v>8092</v>
      </c>
      <c r="I155" s="228">
        <v>37700.0</v>
      </c>
      <c r="J155" s="606" t="s">
        <v>8095</v>
      </c>
      <c r="K155" s="606" t="s">
        <v>8099</v>
      </c>
      <c r="L155" s="606" t="s">
        <v>1651</v>
      </c>
      <c r="M155" s="179" t="s">
        <v>2184</v>
      </c>
      <c r="N155" s="179" t="s">
        <v>2184</v>
      </c>
      <c r="O155" s="606" t="s">
        <v>8096</v>
      </c>
      <c r="P155" s="606" t="s">
        <v>8097</v>
      </c>
      <c r="Q155" s="606" t="s">
        <v>8098</v>
      </c>
      <c r="R155" s="166"/>
      <c r="S155" s="647">
        <f t="shared" si="1"/>
        <v>20</v>
      </c>
      <c r="T155" s="166"/>
      <c r="U155" s="166"/>
      <c r="V155" s="166"/>
    </row>
    <row r="156" ht="18.75" customHeight="1">
      <c r="A156" s="1037">
        <v>44062.57701865741</v>
      </c>
      <c r="B156" s="179" t="s">
        <v>8101</v>
      </c>
      <c r="C156" s="179">
        <v>1.151039557E9</v>
      </c>
      <c r="D156" s="606" t="s">
        <v>8100</v>
      </c>
      <c r="E156" s="606" t="s">
        <v>8103</v>
      </c>
      <c r="F156" s="179">
        <v>4.7030554E7</v>
      </c>
      <c r="G156" s="179" t="s">
        <v>391</v>
      </c>
      <c r="H156" s="179" t="s">
        <v>8102</v>
      </c>
      <c r="I156" s="228">
        <v>38669.0</v>
      </c>
      <c r="J156" s="606" t="s">
        <v>7038</v>
      </c>
      <c r="K156" s="606" t="s">
        <v>8107</v>
      </c>
      <c r="L156" s="606" t="s">
        <v>1651</v>
      </c>
      <c r="M156" s="179" t="s">
        <v>2184</v>
      </c>
      <c r="N156" s="179" t="s">
        <v>2184</v>
      </c>
      <c r="O156" s="606" t="s">
        <v>8104</v>
      </c>
      <c r="P156" s="606" t="s">
        <v>8105</v>
      </c>
      <c r="Q156" s="606" t="s">
        <v>8106</v>
      </c>
      <c r="R156" s="166"/>
      <c r="S156" s="647">
        <f t="shared" si="1"/>
        <v>17</v>
      </c>
      <c r="T156" s="166"/>
      <c r="U156" s="166"/>
      <c r="V156" s="166"/>
    </row>
    <row r="157" ht="18.75" customHeight="1">
      <c r="A157" s="1037">
        <v>44068.0390278125</v>
      </c>
      <c r="B157" s="179" t="s">
        <v>8109</v>
      </c>
      <c r="C157" s="179">
        <v>1.543990045E9</v>
      </c>
      <c r="D157" s="606" t="s">
        <v>8108</v>
      </c>
      <c r="E157" s="606" t="s">
        <v>8111</v>
      </c>
      <c r="F157" s="179">
        <v>4.2934798E7</v>
      </c>
      <c r="G157" s="179" t="s">
        <v>8110</v>
      </c>
      <c r="H157" s="179" t="s">
        <v>7567</v>
      </c>
      <c r="I157" s="228">
        <v>36845.0</v>
      </c>
      <c r="J157" s="606" t="s">
        <v>7038</v>
      </c>
      <c r="K157" s="606" t="s">
        <v>8115</v>
      </c>
      <c r="L157" s="606" t="s">
        <v>1651</v>
      </c>
      <c r="M157" s="179" t="s">
        <v>2184</v>
      </c>
      <c r="N157" s="179" t="s">
        <v>2184</v>
      </c>
      <c r="O157" s="606" t="s">
        <v>8112</v>
      </c>
      <c r="P157" s="606" t="s">
        <v>8113</v>
      </c>
      <c r="Q157" s="606" t="s">
        <v>8114</v>
      </c>
      <c r="R157" s="166"/>
      <c r="S157" s="647">
        <f t="shared" si="1"/>
        <v>22</v>
      </c>
      <c r="T157" s="166"/>
      <c r="U157" s="166"/>
      <c r="V157" s="166"/>
    </row>
    <row r="158" ht="18.75" customHeight="1">
      <c r="A158" s="1037">
        <v>44071.52520655093</v>
      </c>
      <c r="B158" s="179" t="s">
        <v>8109</v>
      </c>
      <c r="C158" s="179">
        <v>1.543990045E9</v>
      </c>
      <c r="D158" s="606" t="s">
        <v>8108</v>
      </c>
      <c r="E158" s="606" t="s">
        <v>8111</v>
      </c>
      <c r="F158" s="179">
        <v>4.2934798E7</v>
      </c>
      <c r="G158" s="179" t="s">
        <v>8110</v>
      </c>
      <c r="H158" s="179" t="s">
        <v>7567</v>
      </c>
      <c r="I158" s="228">
        <v>36845.0</v>
      </c>
      <c r="J158" s="606" t="s">
        <v>7038</v>
      </c>
      <c r="K158" s="606" t="s">
        <v>8115</v>
      </c>
      <c r="L158" s="606" t="s">
        <v>1651</v>
      </c>
      <c r="M158" s="179" t="s">
        <v>2184</v>
      </c>
      <c r="N158" s="179" t="s">
        <v>2184</v>
      </c>
      <c r="O158" s="606" t="s">
        <v>8112</v>
      </c>
      <c r="P158" s="606" t="s">
        <v>8113</v>
      </c>
      <c r="Q158" s="606" t="s">
        <v>8114</v>
      </c>
      <c r="R158" s="166"/>
      <c r="S158" s="647">
        <f t="shared" si="1"/>
        <v>22</v>
      </c>
      <c r="T158" s="166"/>
      <c r="U158" s="166"/>
      <c r="V158" s="166"/>
    </row>
    <row r="159" ht="18.75" customHeight="1">
      <c r="A159" s="1037">
        <v>44063.71941628472</v>
      </c>
      <c r="B159" s="179" t="s">
        <v>8117</v>
      </c>
      <c r="C159" s="179">
        <v>1.126681497E9</v>
      </c>
      <c r="D159" s="606" t="s">
        <v>8116</v>
      </c>
      <c r="E159" s="606" t="s">
        <v>8119</v>
      </c>
      <c r="F159" s="179">
        <v>9.414256E7</v>
      </c>
      <c r="G159" s="179" t="s">
        <v>7325</v>
      </c>
      <c r="H159" s="179" t="s">
        <v>8118</v>
      </c>
      <c r="I159" s="228">
        <v>37337.0</v>
      </c>
      <c r="J159" s="606" t="s">
        <v>7038</v>
      </c>
      <c r="K159" s="606" t="s">
        <v>8122</v>
      </c>
      <c r="L159" s="606" t="s">
        <v>8121</v>
      </c>
      <c r="M159" s="179" t="s">
        <v>2184</v>
      </c>
      <c r="N159" s="179" t="s">
        <v>2184</v>
      </c>
      <c r="O159" s="606" t="s">
        <v>8120</v>
      </c>
      <c r="P159" s="606" t="s">
        <v>1661</v>
      </c>
      <c r="Q159" s="1024"/>
      <c r="R159" s="166"/>
      <c r="S159" s="647">
        <f t="shared" si="1"/>
        <v>21</v>
      </c>
      <c r="T159" s="166"/>
      <c r="U159" s="166"/>
      <c r="V159" s="166"/>
    </row>
    <row r="160" ht="18.75" customHeight="1">
      <c r="A160" s="1037">
        <v>44063.480966539355</v>
      </c>
      <c r="B160" s="179" t="s">
        <v>8124</v>
      </c>
      <c r="C160" s="179">
        <v>1.154610602E9</v>
      </c>
      <c r="D160" s="606" t="s">
        <v>8123</v>
      </c>
      <c r="E160" s="606" t="s">
        <v>8126</v>
      </c>
      <c r="F160" s="179">
        <v>9.5395853E7</v>
      </c>
      <c r="G160" s="179" t="s">
        <v>4032</v>
      </c>
      <c r="H160" s="179" t="s">
        <v>8125</v>
      </c>
      <c r="I160" s="228">
        <v>33761.0</v>
      </c>
      <c r="J160" s="606" t="s">
        <v>7038</v>
      </c>
      <c r="K160" s="606" t="s">
        <v>8130</v>
      </c>
      <c r="L160" s="1049" t="s">
        <v>8129</v>
      </c>
      <c r="M160" s="179" t="s">
        <v>2184</v>
      </c>
      <c r="N160" s="179" t="s">
        <v>2184</v>
      </c>
      <c r="O160" s="606" t="s">
        <v>8127</v>
      </c>
      <c r="P160" s="606" t="s">
        <v>8128</v>
      </c>
      <c r="Q160" s="1024"/>
      <c r="R160" s="166"/>
      <c r="S160" s="647">
        <f t="shared" si="1"/>
        <v>31</v>
      </c>
      <c r="T160" s="166"/>
      <c r="U160" s="166"/>
      <c r="V160" s="166"/>
    </row>
    <row r="161" ht="18.75" customHeight="1">
      <c r="A161" s="1037">
        <v>44064.44481015047</v>
      </c>
      <c r="B161" s="179" t="s">
        <v>8132</v>
      </c>
      <c r="C161" s="179" t="s">
        <v>8133</v>
      </c>
      <c r="D161" s="606" t="s">
        <v>8131</v>
      </c>
      <c r="E161" s="606" t="s">
        <v>8134</v>
      </c>
      <c r="F161" s="179">
        <v>3.8996104E7</v>
      </c>
      <c r="G161" s="179" t="s">
        <v>391</v>
      </c>
      <c r="H161" s="179" t="s">
        <v>5413</v>
      </c>
      <c r="I161" s="228">
        <v>34806.0</v>
      </c>
      <c r="J161" s="606" t="s">
        <v>8135</v>
      </c>
      <c r="K161" s="606" t="s">
        <v>8139</v>
      </c>
      <c r="L161" s="606" t="s">
        <v>1651</v>
      </c>
      <c r="M161" s="179" t="s">
        <v>2184</v>
      </c>
      <c r="N161" s="179" t="s">
        <v>2184</v>
      </c>
      <c r="O161" s="606" t="s">
        <v>8136</v>
      </c>
      <c r="P161" s="606" t="s">
        <v>8137</v>
      </c>
      <c r="Q161" s="606" t="s">
        <v>8138</v>
      </c>
      <c r="R161" s="166"/>
      <c r="S161" s="647">
        <f t="shared" si="1"/>
        <v>28</v>
      </c>
      <c r="T161" s="166"/>
      <c r="U161" s="166"/>
      <c r="V161" s="166"/>
    </row>
    <row r="162" ht="18.75" customHeight="1">
      <c r="A162" s="1037">
        <v>44140.79972079861</v>
      </c>
      <c r="B162" s="179" t="s">
        <v>8141</v>
      </c>
      <c r="C162" s="179">
        <v>1.144191644E9</v>
      </c>
      <c r="D162" s="606" t="s">
        <v>8140</v>
      </c>
      <c r="E162" s="606" t="s">
        <v>8143</v>
      </c>
      <c r="F162" s="179">
        <v>4.000899E7</v>
      </c>
      <c r="G162" s="179" t="s">
        <v>1755</v>
      </c>
      <c r="H162" s="179" t="s">
        <v>8142</v>
      </c>
      <c r="I162" s="228">
        <v>35382.0</v>
      </c>
      <c r="J162" s="606" t="s">
        <v>8144</v>
      </c>
      <c r="K162" s="606" t="s">
        <v>8149</v>
      </c>
      <c r="L162" s="606" t="s">
        <v>8148</v>
      </c>
      <c r="M162" s="179" t="s">
        <v>1661</v>
      </c>
      <c r="N162" s="179" t="s">
        <v>2184</v>
      </c>
      <c r="O162" s="606" t="s">
        <v>8145</v>
      </c>
      <c r="P162" s="606" t="s">
        <v>8146</v>
      </c>
      <c r="Q162" s="606" t="s">
        <v>8147</v>
      </c>
      <c r="R162" s="166"/>
      <c r="S162" s="647">
        <f t="shared" si="1"/>
        <v>26</v>
      </c>
      <c r="T162" s="166"/>
      <c r="U162" s="166"/>
      <c r="V162" s="166"/>
    </row>
    <row r="163" ht="18.75" customHeight="1">
      <c r="A163" s="1037">
        <v>44148.73500457176</v>
      </c>
      <c r="B163" s="179" t="s">
        <v>8151</v>
      </c>
      <c r="C163" s="179" t="s">
        <v>8152</v>
      </c>
      <c r="D163" s="606" t="s">
        <v>8150</v>
      </c>
      <c r="E163" s="606" t="s">
        <v>8153</v>
      </c>
      <c r="F163" s="179">
        <v>3.830742E7</v>
      </c>
      <c r="G163" s="179" t="s">
        <v>391</v>
      </c>
      <c r="H163" s="179" t="s">
        <v>7269</v>
      </c>
      <c r="I163" s="228">
        <v>34570.0</v>
      </c>
      <c r="J163" s="606" t="s">
        <v>7020</v>
      </c>
      <c r="K163" s="606" t="s">
        <v>8156</v>
      </c>
      <c r="L163" s="606" t="s">
        <v>2587</v>
      </c>
      <c r="M163" s="179" t="s">
        <v>1661</v>
      </c>
      <c r="N163" s="179" t="s">
        <v>2184</v>
      </c>
      <c r="O163" s="606" t="s">
        <v>8154</v>
      </c>
      <c r="P163" s="606" t="s">
        <v>8155</v>
      </c>
      <c r="Q163" s="1024"/>
      <c r="R163" s="166"/>
      <c r="S163" s="647">
        <f t="shared" si="1"/>
        <v>29</v>
      </c>
      <c r="T163" s="166"/>
      <c r="U163" s="166"/>
      <c r="V163" s="166"/>
    </row>
    <row r="164" ht="18.75" customHeight="1">
      <c r="A164" s="1037">
        <v>44068.04141346065</v>
      </c>
      <c r="B164" s="179" t="s">
        <v>8158</v>
      </c>
      <c r="C164" s="179">
        <v>1.158454141E9</v>
      </c>
      <c r="D164" s="606" t="s">
        <v>8157</v>
      </c>
      <c r="E164" s="606" t="s">
        <v>8159</v>
      </c>
      <c r="F164" s="179">
        <v>3.4870852E7</v>
      </c>
      <c r="G164" s="179" t="s">
        <v>391</v>
      </c>
      <c r="H164" s="179" t="s">
        <v>1678</v>
      </c>
      <c r="I164" s="228">
        <v>32772.0</v>
      </c>
      <c r="J164" s="606" t="s">
        <v>7020</v>
      </c>
      <c r="K164" s="606" t="s">
        <v>8163</v>
      </c>
      <c r="L164" s="606" t="s">
        <v>8162</v>
      </c>
      <c r="M164" s="179" t="s">
        <v>1661</v>
      </c>
      <c r="N164" s="179" t="s">
        <v>2184</v>
      </c>
      <c r="O164" s="606" t="s">
        <v>8160</v>
      </c>
      <c r="P164" s="606" t="s">
        <v>8161</v>
      </c>
      <c r="Q164" s="1024"/>
      <c r="R164" s="166"/>
      <c r="S164" s="647">
        <f t="shared" si="1"/>
        <v>34</v>
      </c>
      <c r="T164" s="166"/>
      <c r="U164" s="166"/>
      <c r="V164" s="166"/>
    </row>
    <row r="165" ht="18.75" customHeight="1">
      <c r="A165" s="1037">
        <v>44063.47413052083</v>
      </c>
      <c r="B165" s="179" t="s">
        <v>8165</v>
      </c>
      <c r="C165" s="179">
        <v>1.167254042E9</v>
      </c>
      <c r="D165" s="606" t="s">
        <v>8164</v>
      </c>
      <c r="E165" s="606" t="s">
        <v>8167</v>
      </c>
      <c r="F165" s="179">
        <v>4.11079E7</v>
      </c>
      <c r="G165" s="179" t="s">
        <v>391</v>
      </c>
      <c r="H165" s="179" t="s">
        <v>8166</v>
      </c>
      <c r="I165" s="228">
        <v>35887.0</v>
      </c>
      <c r="J165" s="606" t="s">
        <v>8168</v>
      </c>
      <c r="K165" s="606" t="s">
        <v>8172</v>
      </c>
      <c r="L165" s="606" t="s">
        <v>1651</v>
      </c>
      <c r="M165" s="179" t="s">
        <v>2184</v>
      </c>
      <c r="N165" s="179" t="s">
        <v>2184</v>
      </c>
      <c r="O165" s="606" t="s">
        <v>8169</v>
      </c>
      <c r="P165" s="606" t="s">
        <v>8170</v>
      </c>
      <c r="Q165" s="606" t="s">
        <v>8171</v>
      </c>
      <c r="R165" s="166"/>
      <c r="S165" s="647">
        <f t="shared" si="1"/>
        <v>25</v>
      </c>
      <c r="T165" s="166"/>
      <c r="U165" s="166"/>
      <c r="V165" s="166"/>
    </row>
    <row r="166" ht="18.75" customHeight="1">
      <c r="A166" s="1037">
        <v>44063.498057696765</v>
      </c>
      <c r="B166" s="179" t="s">
        <v>8174</v>
      </c>
      <c r="C166" s="179">
        <v>3.541670916E9</v>
      </c>
      <c r="D166" s="606" t="s">
        <v>8173</v>
      </c>
      <c r="E166" s="606" t="s">
        <v>6327</v>
      </c>
      <c r="F166" s="179">
        <v>3.8648066E7</v>
      </c>
      <c r="G166" s="179" t="s">
        <v>391</v>
      </c>
      <c r="H166" s="179" t="s">
        <v>8175</v>
      </c>
      <c r="I166" s="228">
        <v>34740.0</v>
      </c>
      <c r="J166" s="606" t="s">
        <v>7020</v>
      </c>
      <c r="K166" s="606" t="s">
        <v>8179</v>
      </c>
      <c r="L166" s="606" t="s">
        <v>8178</v>
      </c>
      <c r="M166" s="179" t="s">
        <v>2184</v>
      </c>
      <c r="N166" s="179" t="s">
        <v>2184</v>
      </c>
      <c r="O166" s="606" t="s">
        <v>8176</v>
      </c>
      <c r="P166" s="606" t="s">
        <v>8177</v>
      </c>
      <c r="Q166" s="1024"/>
      <c r="R166" s="166"/>
      <c r="S166" s="647">
        <f t="shared" si="1"/>
        <v>28</v>
      </c>
      <c r="T166" s="166"/>
      <c r="U166" s="166"/>
      <c r="V166" s="166"/>
    </row>
    <row r="167" ht="18.75" customHeight="1">
      <c r="A167" s="1037">
        <v>44074.52342592593</v>
      </c>
      <c r="B167" s="179" t="s">
        <v>8181</v>
      </c>
      <c r="C167" s="179">
        <v>5.49115304567E12</v>
      </c>
      <c r="D167" s="606" t="s">
        <v>8180</v>
      </c>
      <c r="E167" s="606" t="s">
        <v>8182</v>
      </c>
      <c r="F167" s="179">
        <v>3.782301E7</v>
      </c>
      <c r="G167" s="179" t="s">
        <v>391</v>
      </c>
      <c r="H167" s="179" t="s">
        <v>7504</v>
      </c>
      <c r="I167" s="228">
        <v>34191.0</v>
      </c>
      <c r="J167" s="606" t="s">
        <v>7028</v>
      </c>
      <c r="K167" s="606" t="s">
        <v>8184</v>
      </c>
      <c r="L167" s="606" t="s">
        <v>8184</v>
      </c>
      <c r="M167" s="179" t="s">
        <v>1661</v>
      </c>
      <c r="N167" s="179" t="s">
        <v>2184</v>
      </c>
      <c r="O167" s="606" t="s">
        <v>3097</v>
      </c>
      <c r="P167" s="606" t="s">
        <v>8183</v>
      </c>
      <c r="Q167" s="1024"/>
      <c r="R167" s="166"/>
      <c r="S167" s="647">
        <f t="shared" si="1"/>
        <v>30</v>
      </c>
      <c r="T167" s="166"/>
      <c r="U167" s="166"/>
      <c r="V167" s="166"/>
    </row>
    <row r="168" ht="18.75" customHeight="1">
      <c r="A168" s="1037">
        <v>44063.56296409722</v>
      </c>
      <c r="B168" s="179" t="s">
        <v>8186</v>
      </c>
      <c r="C168" s="179">
        <v>1.139787887E9</v>
      </c>
      <c r="D168" s="606" t="s">
        <v>8185</v>
      </c>
      <c r="E168" s="606" t="s">
        <v>8188</v>
      </c>
      <c r="F168" s="179">
        <v>4.1396802E7</v>
      </c>
      <c r="G168" s="179" t="s">
        <v>1740</v>
      </c>
      <c r="H168" s="179" t="s">
        <v>8187</v>
      </c>
      <c r="I168" s="228">
        <v>35983.0</v>
      </c>
      <c r="J168" s="606" t="s">
        <v>7020</v>
      </c>
      <c r="K168" s="606" t="s">
        <v>8192</v>
      </c>
      <c r="L168" s="606" t="s">
        <v>1745</v>
      </c>
      <c r="M168" s="179" t="s">
        <v>1661</v>
      </c>
      <c r="N168" s="179" t="s">
        <v>2184</v>
      </c>
      <c r="O168" s="606" t="s">
        <v>8189</v>
      </c>
      <c r="P168" s="606" t="s">
        <v>8190</v>
      </c>
      <c r="Q168" s="606" t="s">
        <v>8191</v>
      </c>
      <c r="R168" s="166"/>
      <c r="S168" s="647">
        <f t="shared" si="1"/>
        <v>25</v>
      </c>
      <c r="T168" s="166"/>
      <c r="U168" s="166"/>
      <c r="V168" s="166"/>
    </row>
    <row r="169" ht="18.75" customHeight="1">
      <c r="A169" s="1037">
        <v>44062.557497789356</v>
      </c>
      <c r="B169" s="179" t="s">
        <v>8194</v>
      </c>
      <c r="C169" s="179" t="s">
        <v>8197</v>
      </c>
      <c r="D169" s="606" t="s">
        <v>8193</v>
      </c>
      <c r="E169" s="606" t="s">
        <v>8198</v>
      </c>
      <c r="F169" s="179">
        <v>3.8068209E7</v>
      </c>
      <c r="G169" s="179" t="s">
        <v>8195</v>
      </c>
      <c r="H169" s="179" t="s">
        <v>8196</v>
      </c>
      <c r="I169" s="228">
        <v>34429.0</v>
      </c>
      <c r="J169" s="606" t="s">
        <v>7028</v>
      </c>
      <c r="K169" s="606" t="s">
        <v>8202</v>
      </c>
      <c r="L169" s="606" t="s">
        <v>8201</v>
      </c>
      <c r="M169" s="179" t="s">
        <v>2184</v>
      </c>
      <c r="N169" s="179" t="s">
        <v>2184</v>
      </c>
      <c r="O169" s="606" t="s">
        <v>7089</v>
      </c>
      <c r="P169" s="606" t="s">
        <v>8199</v>
      </c>
      <c r="Q169" s="606" t="s">
        <v>8200</v>
      </c>
      <c r="R169" s="166"/>
      <c r="S169" s="647">
        <f t="shared" si="1"/>
        <v>29</v>
      </c>
      <c r="T169" s="166"/>
      <c r="U169" s="166"/>
      <c r="V169" s="166"/>
    </row>
    <row r="170" ht="18.75" customHeight="1">
      <c r="A170" s="1037">
        <v>44063.556368715275</v>
      </c>
      <c r="B170" s="179" t="s">
        <v>8204</v>
      </c>
      <c r="C170" s="179">
        <v>1.130809785E9</v>
      </c>
      <c r="D170" s="606" t="s">
        <v>8203</v>
      </c>
      <c r="E170" s="606" t="s">
        <v>8206</v>
      </c>
      <c r="F170" s="179">
        <v>3.8322795E7</v>
      </c>
      <c r="G170" s="179" t="s">
        <v>391</v>
      </c>
      <c r="H170" s="179" t="s">
        <v>8205</v>
      </c>
      <c r="I170" s="228">
        <v>34573.0</v>
      </c>
      <c r="J170" s="606" t="s">
        <v>7038</v>
      </c>
      <c r="K170" s="606" t="s">
        <v>8211</v>
      </c>
      <c r="L170" s="606" t="s">
        <v>8210</v>
      </c>
      <c r="M170" s="179" t="s">
        <v>2184</v>
      </c>
      <c r="N170" s="179" t="s">
        <v>2184</v>
      </c>
      <c r="O170" s="606" t="s">
        <v>8207</v>
      </c>
      <c r="P170" s="606" t="s">
        <v>8208</v>
      </c>
      <c r="Q170" s="606" t="s">
        <v>8209</v>
      </c>
      <c r="R170" s="166"/>
      <c r="S170" s="647">
        <f t="shared" si="1"/>
        <v>29</v>
      </c>
      <c r="T170" s="166"/>
      <c r="U170" s="166"/>
      <c r="V170" s="166"/>
    </row>
    <row r="171" ht="18.75" customHeight="1">
      <c r="A171" s="1037">
        <v>44067.723198692125</v>
      </c>
      <c r="B171" s="179" t="s">
        <v>8213</v>
      </c>
      <c r="C171" s="179">
        <v>1.149358839E9</v>
      </c>
      <c r="D171" s="606" t="s">
        <v>8212</v>
      </c>
      <c r="E171" s="606" t="s">
        <v>8215</v>
      </c>
      <c r="F171" s="179">
        <v>4.1917561E7</v>
      </c>
      <c r="G171" s="179" t="s">
        <v>391</v>
      </c>
      <c r="H171" s="179" t="s">
        <v>8214</v>
      </c>
      <c r="I171" s="228">
        <v>36285.0</v>
      </c>
      <c r="J171" s="606" t="s">
        <v>7028</v>
      </c>
      <c r="K171" s="606" t="s">
        <v>8219</v>
      </c>
      <c r="L171" s="606" t="s">
        <v>2587</v>
      </c>
      <c r="M171" s="179" t="s">
        <v>1661</v>
      </c>
      <c r="N171" s="179" t="s">
        <v>1661</v>
      </c>
      <c r="O171" s="606" t="s">
        <v>8216</v>
      </c>
      <c r="P171" s="606" t="s">
        <v>8217</v>
      </c>
      <c r="Q171" s="606" t="s">
        <v>8218</v>
      </c>
      <c r="R171" s="166"/>
      <c r="S171" s="647">
        <f t="shared" si="1"/>
        <v>24</v>
      </c>
      <c r="T171" s="166"/>
      <c r="U171" s="166"/>
      <c r="V171" s="166"/>
    </row>
    <row r="172" ht="18.75" customHeight="1">
      <c r="A172" s="1037">
        <v>44073.8536425</v>
      </c>
      <c r="B172" s="179" t="s">
        <v>8221</v>
      </c>
      <c r="C172" s="179">
        <v>1.160286437E9</v>
      </c>
      <c r="D172" s="606" t="s">
        <v>8220</v>
      </c>
      <c r="E172" s="606" t="s">
        <v>8222</v>
      </c>
      <c r="F172" s="179">
        <v>9.5315603E7</v>
      </c>
      <c r="G172" s="179" t="s">
        <v>5848</v>
      </c>
      <c r="H172" s="179" t="s">
        <v>6161</v>
      </c>
      <c r="I172" s="228">
        <v>35377.0</v>
      </c>
      <c r="J172" s="606" t="s">
        <v>7020</v>
      </c>
      <c r="K172" s="606" t="s">
        <v>8225</v>
      </c>
      <c r="L172" s="606" t="s">
        <v>1651</v>
      </c>
      <c r="M172" s="179" t="s">
        <v>1661</v>
      </c>
      <c r="N172" s="179" t="s">
        <v>2184</v>
      </c>
      <c r="O172" s="606" t="s">
        <v>8223</v>
      </c>
      <c r="P172" s="606" t="s">
        <v>8224</v>
      </c>
      <c r="Q172" s="1024"/>
      <c r="R172" s="166"/>
      <c r="S172" s="647">
        <f t="shared" si="1"/>
        <v>26</v>
      </c>
      <c r="T172" s="166"/>
      <c r="U172" s="166"/>
      <c r="V172" s="166"/>
    </row>
    <row r="173" ht="18.75" customHeight="1">
      <c r="A173" s="1037">
        <v>44063.668808692135</v>
      </c>
      <c r="B173" s="179" t="s">
        <v>8227</v>
      </c>
      <c r="C173" s="179">
        <v>1.13641666E9</v>
      </c>
      <c r="D173" s="606" t="s">
        <v>8226</v>
      </c>
      <c r="E173" s="606" t="s">
        <v>8229</v>
      </c>
      <c r="F173" s="179">
        <v>9.5785411E7</v>
      </c>
      <c r="G173" s="179" t="s">
        <v>3791</v>
      </c>
      <c r="H173" s="179" t="s">
        <v>8228</v>
      </c>
      <c r="I173" s="228">
        <v>34381.0</v>
      </c>
      <c r="J173" s="606" t="s">
        <v>7038</v>
      </c>
      <c r="K173" s="606" t="s">
        <v>8232</v>
      </c>
      <c r="L173" s="606" t="s">
        <v>1651</v>
      </c>
      <c r="M173" s="179" t="s">
        <v>2184</v>
      </c>
      <c r="N173" s="179" t="s">
        <v>2184</v>
      </c>
      <c r="O173" s="606" t="s">
        <v>8230</v>
      </c>
      <c r="P173" s="606" t="s">
        <v>7967</v>
      </c>
      <c r="Q173" s="606" t="s">
        <v>8231</v>
      </c>
      <c r="R173" s="166"/>
      <c r="S173" s="647">
        <f t="shared" si="1"/>
        <v>29</v>
      </c>
      <c r="T173" s="166"/>
      <c r="U173" s="166"/>
      <c r="V173" s="166"/>
    </row>
    <row r="174" ht="18.75" customHeight="1">
      <c r="A174" s="1037">
        <v>44063.845681238425</v>
      </c>
      <c r="B174" s="179" t="s">
        <v>8234</v>
      </c>
      <c r="C174" s="179" t="s">
        <v>8236</v>
      </c>
      <c r="D174" s="606" t="s">
        <v>8233</v>
      </c>
      <c r="E174" s="606" t="s">
        <v>4870</v>
      </c>
      <c r="F174" s="179">
        <v>689718.0</v>
      </c>
      <c r="G174" s="179" t="s">
        <v>1643</v>
      </c>
      <c r="H174" s="179" t="s">
        <v>8235</v>
      </c>
      <c r="I174" s="228">
        <v>36014.0</v>
      </c>
      <c r="J174" s="606" t="s">
        <v>7020</v>
      </c>
      <c r="K174" s="606" t="s">
        <v>8240</v>
      </c>
      <c r="L174" s="606" t="s">
        <v>8239</v>
      </c>
      <c r="M174" s="179" t="s">
        <v>2184</v>
      </c>
      <c r="N174" s="179" t="s">
        <v>2184</v>
      </c>
      <c r="O174" s="606" t="s">
        <v>8237</v>
      </c>
      <c r="P174" s="606" t="s">
        <v>8238</v>
      </c>
      <c r="Q174" s="1024"/>
      <c r="R174" s="166"/>
      <c r="S174" s="647">
        <f t="shared" si="1"/>
        <v>25</v>
      </c>
      <c r="T174" s="166"/>
      <c r="U174" s="166"/>
      <c r="V174" s="166"/>
    </row>
    <row r="175" ht="18.75" customHeight="1">
      <c r="A175" s="1037">
        <v>44067.787501122686</v>
      </c>
      <c r="B175" s="179" t="s">
        <v>8242</v>
      </c>
      <c r="C175" s="179">
        <v>1.161284018E9</v>
      </c>
      <c r="D175" s="606" t="s">
        <v>8241</v>
      </c>
      <c r="E175" s="606" t="s">
        <v>8243</v>
      </c>
      <c r="F175" s="179">
        <v>3.5639527E7</v>
      </c>
      <c r="G175" s="179" t="s">
        <v>391</v>
      </c>
      <c r="H175" s="179" t="s">
        <v>3124</v>
      </c>
      <c r="I175" s="228">
        <v>33155.0</v>
      </c>
      <c r="J175" s="606" t="s">
        <v>7020</v>
      </c>
      <c r="K175" s="606" t="s">
        <v>8246</v>
      </c>
      <c r="L175" s="606" t="s">
        <v>1651</v>
      </c>
      <c r="M175" s="179" t="s">
        <v>2184</v>
      </c>
      <c r="N175" s="179" t="s">
        <v>1661</v>
      </c>
      <c r="O175" s="606" t="s">
        <v>8244</v>
      </c>
      <c r="P175" s="606" t="s">
        <v>8245</v>
      </c>
      <c r="Q175" s="1024"/>
      <c r="R175" s="166"/>
      <c r="S175" s="647">
        <f t="shared" si="1"/>
        <v>33</v>
      </c>
      <c r="T175" s="166"/>
      <c r="U175" s="166"/>
      <c r="V175" s="166"/>
    </row>
    <row r="176" ht="18.75" customHeight="1">
      <c r="A176" s="1037">
        <v>44064.62595554398</v>
      </c>
      <c r="B176" s="179" t="s">
        <v>8248</v>
      </c>
      <c r="C176" s="179">
        <v>1.15572399E9</v>
      </c>
      <c r="D176" s="606" t="s">
        <v>8247</v>
      </c>
      <c r="E176" s="606" t="s">
        <v>2284</v>
      </c>
      <c r="F176" s="179">
        <v>4.1395126E7</v>
      </c>
      <c r="G176" s="179" t="s">
        <v>1755</v>
      </c>
      <c r="H176" s="179" t="s">
        <v>3124</v>
      </c>
      <c r="I176" s="228">
        <v>36003.0</v>
      </c>
      <c r="J176" s="606" t="s">
        <v>7020</v>
      </c>
      <c r="K176" s="606" t="s">
        <v>8252</v>
      </c>
      <c r="L176" s="606" t="s">
        <v>1651</v>
      </c>
      <c r="M176" s="179" t="s">
        <v>2184</v>
      </c>
      <c r="N176" s="179" t="s">
        <v>1661</v>
      </c>
      <c r="O176" s="606" t="s">
        <v>8249</v>
      </c>
      <c r="P176" s="606" t="s">
        <v>8250</v>
      </c>
      <c r="Q176" s="606" t="s">
        <v>8251</v>
      </c>
      <c r="R176" s="166"/>
      <c r="S176" s="647">
        <f t="shared" si="1"/>
        <v>25</v>
      </c>
      <c r="T176" s="166"/>
      <c r="U176" s="166"/>
      <c r="V176" s="166"/>
    </row>
    <row r="177" ht="18.75" customHeight="1">
      <c r="A177" s="1037">
        <v>44063.44445387731</v>
      </c>
      <c r="B177" s="179" t="s">
        <v>8254</v>
      </c>
      <c r="C177" s="179">
        <v>5.57941313E8</v>
      </c>
      <c r="D177" s="606" t="s">
        <v>8253</v>
      </c>
      <c r="E177" s="606" t="s">
        <v>1877</v>
      </c>
      <c r="F177" s="179">
        <v>3.8994937E7</v>
      </c>
      <c r="G177" s="179" t="s">
        <v>391</v>
      </c>
      <c r="H177" s="179" t="s">
        <v>8255</v>
      </c>
      <c r="I177" s="228">
        <v>34793.0</v>
      </c>
      <c r="J177" s="606" t="s">
        <v>7020</v>
      </c>
      <c r="K177" s="606" t="s">
        <v>8258</v>
      </c>
      <c r="L177" s="606" t="s">
        <v>1651</v>
      </c>
      <c r="M177" s="179" t="s">
        <v>2184</v>
      </c>
      <c r="N177" s="179" t="s">
        <v>2184</v>
      </c>
      <c r="O177" s="606" t="s">
        <v>8256</v>
      </c>
      <c r="P177" s="606" t="s">
        <v>8257</v>
      </c>
      <c r="Q177" s="1024"/>
      <c r="R177" s="166"/>
      <c r="S177" s="647">
        <f t="shared" si="1"/>
        <v>28</v>
      </c>
      <c r="T177" s="166"/>
      <c r="U177" s="166"/>
      <c r="V177" s="166"/>
    </row>
    <row r="178" ht="18.75" customHeight="1">
      <c r="A178" s="1037">
        <v>44062.577647453705</v>
      </c>
      <c r="B178" s="179" t="s">
        <v>8260</v>
      </c>
      <c r="C178" s="179">
        <v>3.584232005E9</v>
      </c>
      <c r="D178" s="606" t="s">
        <v>8259</v>
      </c>
      <c r="E178" s="606" t="s">
        <v>2581</v>
      </c>
      <c r="F178" s="179">
        <v>4.0469265E7</v>
      </c>
      <c r="G178" s="179" t="s">
        <v>391</v>
      </c>
      <c r="H178" s="179" t="s">
        <v>8261</v>
      </c>
      <c r="I178" s="228">
        <v>35587.0</v>
      </c>
      <c r="J178" s="606" t="s">
        <v>8262</v>
      </c>
      <c r="K178" s="606" t="s">
        <v>8260</v>
      </c>
      <c r="L178" s="606" t="s">
        <v>1651</v>
      </c>
      <c r="M178" s="179" t="s">
        <v>2184</v>
      </c>
      <c r="N178" s="179" t="s">
        <v>2184</v>
      </c>
      <c r="O178" s="606" t="s">
        <v>8263</v>
      </c>
      <c r="P178" s="606" t="s">
        <v>8264</v>
      </c>
      <c r="Q178" s="1024"/>
      <c r="R178" s="166"/>
      <c r="S178" s="647">
        <f t="shared" si="1"/>
        <v>26</v>
      </c>
      <c r="T178" s="166"/>
      <c r="U178" s="166"/>
      <c r="V178" s="166"/>
    </row>
    <row r="179" ht="18.75" customHeight="1">
      <c r="A179" s="1037">
        <v>44063.86851503472</v>
      </c>
      <c r="B179" s="179" t="s">
        <v>8266</v>
      </c>
      <c r="C179" s="179" t="s">
        <v>8268</v>
      </c>
      <c r="D179" s="606" t="s">
        <v>8265</v>
      </c>
      <c r="E179" s="606" t="s">
        <v>5290</v>
      </c>
      <c r="F179" s="179">
        <v>4.1222959E7</v>
      </c>
      <c r="G179" s="179" t="s">
        <v>391</v>
      </c>
      <c r="H179" s="179" t="s">
        <v>8267</v>
      </c>
      <c r="I179" s="228">
        <v>35921.0</v>
      </c>
      <c r="J179" s="606" t="s">
        <v>7020</v>
      </c>
      <c r="K179" s="606" t="s">
        <v>8272</v>
      </c>
      <c r="L179" s="606" t="s">
        <v>8271</v>
      </c>
      <c r="M179" s="179" t="s">
        <v>2184</v>
      </c>
      <c r="N179" s="179" t="s">
        <v>2184</v>
      </c>
      <c r="O179" s="606" t="s">
        <v>8269</v>
      </c>
      <c r="P179" s="606" t="s">
        <v>7127</v>
      </c>
      <c r="Q179" s="606" t="s">
        <v>8270</v>
      </c>
      <c r="R179" s="166"/>
      <c r="S179" s="647">
        <f t="shared" si="1"/>
        <v>25</v>
      </c>
      <c r="T179" s="166"/>
      <c r="U179" s="166"/>
      <c r="V179" s="166"/>
    </row>
    <row r="180" ht="18.75" customHeight="1">
      <c r="A180" s="1037">
        <v>44063.49509481482</v>
      </c>
      <c r="B180" s="179" t="s">
        <v>8274</v>
      </c>
      <c r="C180" s="179">
        <v>2.995738933E9</v>
      </c>
      <c r="D180" s="606" t="s">
        <v>8273</v>
      </c>
      <c r="E180" s="606" t="s">
        <v>8276</v>
      </c>
      <c r="F180" s="179">
        <v>3.9131042E7</v>
      </c>
      <c r="G180" s="179" t="s">
        <v>674</v>
      </c>
      <c r="H180" s="179" t="s">
        <v>8275</v>
      </c>
      <c r="I180" s="228">
        <v>34892.0</v>
      </c>
      <c r="J180" s="606" t="s">
        <v>7020</v>
      </c>
      <c r="K180" s="606" t="s">
        <v>8278</v>
      </c>
      <c r="L180" s="606" t="s">
        <v>1651</v>
      </c>
      <c r="M180" s="179" t="s">
        <v>2184</v>
      </c>
      <c r="N180" s="179" t="s">
        <v>2184</v>
      </c>
      <c r="O180" s="606" t="s">
        <v>8277</v>
      </c>
      <c r="P180" s="606" t="s">
        <v>2587</v>
      </c>
      <c r="Q180" s="606" t="s">
        <v>2587</v>
      </c>
      <c r="R180" s="166"/>
      <c r="S180" s="647">
        <f t="shared" si="1"/>
        <v>28</v>
      </c>
      <c r="T180" s="166"/>
      <c r="U180" s="166"/>
      <c r="V180" s="166"/>
    </row>
    <row r="181" ht="18.75" customHeight="1">
      <c r="A181" s="1037">
        <v>44062.58548385417</v>
      </c>
      <c r="B181" s="179" t="s">
        <v>6701</v>
      </c>
      <c r="C181" s="179">
        <v>2.612567101E9</v>
      </c>
      <c r="D181" s="606" t="s">
        <v>6700</v>
      </c>
      <c r="E181" s="606" t="s">
        <v>8280</v>
      </c>
      <c r="F181" s="179">
        <v>4.2862523E7</v>
      </c>
      <c r="G181" s="179" t="s">
        <v>391</v>
      </c>
      <c r="H181" s="179" t="s">
        <v>8279</v>
      </c>
      <c r="I181" s="228">
        <v>36700.0</v>
      </c>
      <c r="J181" s="606" t="s">
        <v>7028</v>
      </c>
      <c r="K181" s="606" t="s">
        <v>8284</v>
      </c>
      <c r="L181" s="606" t="s">
        <v>1651</v>
      </c>
      <c r="M181" s="179" t="s">
        <v>2184</v>
      </c>
      <c r="N181" s="179" t="s">
        <v>2184</v>
      </c>
      <c r="O181" s="606" t="s">
        <v>8281</v>
      </c>
      <c r="P181" s="606" t="s">
        <v>8282</v>
      </c>
      <c r="Q181" s="606" t="s">
        <v>8283</v>
      </c>
      <c r="R181" s="166"/>
      <c r="S181" s="647">
        <f t="shared" si="1"/>
        <v>23</v>
      </c>
      <c r="T181" s="166"/>
      <c r="U181" s="166"/>
      <c r="V181" s="166"/>
    </row>
    <row r="182" ht="18.75" customHeight="1">
      <c r="A182" s="1037">
        <v>44062.55955304398</v>
      </c>
      <c r="B182" s="179" t="s">
        <v>8286</v>
      </c>
      <c r="C182" s="179">
        <v>1.38851148E8</v>
      </c>
      <c r="D182" s="606" t="s">
        <v>8285</v>
      </c>
      <c r="E182" s="606" t="s">
        <v>8288</v>
      </c>
      <c r="F182" s="179">
        <v>4.3519269E7</v>
      </c>
      <c r="G182" s="179" t="s">
        <v>391</v>
      </c>
      <c r="H182" s="179" t="s">
        <v>8287</v>
      </c>
      <c r="I182" s="228">
        <v>37084.0</v>
      </c>
      <c r="J182" s="606" t="s">
        <v>8289</v>
      </c>
      <c r="K182" s="606" t="s">
        <v>8293</v>
      </c>
      <c r="L182" s="606" t="s">
        <v>8293</v>
      </c>
      <c r="M182" s="179" t="s">
        <v>2184</v>
      </c>
      <c r="N182" s="179" t="s">
        <v>2184</v>
      </c>
      <c r="O182" s="606" t="s">
        <v>8290</v>
      </c>
      <c r="P182" s="606" t="s">
        <v>8291</v>
      </c>
      <c r="Q182" s="606" t="s">
        <v>8292</v>
      </c>
      <c r="R182" s="166"/>
      <c r="S182" s="647">
        <f t="shared" si="1"/>
        <v>22</v>
      </c>
      <c r="T182" s="166"/>
      <c r="U182" s="166"/>
      <c r="V182" s="166"/>
    </row>
    <row r="183" ht="18.75" customHeight="1">
      <c r="A183" s="1037">
        <v>44067.734966539356</v>
      </c>
      <c r="B183" s="179" t="s">
        <v>8295</v>
      </c>
      <c r="C183" s="179">
        <v>1.55131962E9</v>
      </c>
      <c r="D183" s="606" t="s">
        <v>8294</v>
      </c>
      <c r="E183" s="606" t="s">
        <v>8297</v>
      </c>
      <c r="F183" s="179">
        <v>4.1684087E7</v>
      </c>
      <c r="G183" s="179" t="s">
        <v>391</v>
      </c>
      <c r="H183" s="179" t="s">
        <v>8296</v>
      </c>
      <c r="I183" s="228">
        <v>35782.0</v>
      </c>
      <c r="J183" s="606" t="s">
        <v>7020</v>
      </c>
      <c r="K183" s="606" t="s">
        <v>8300</v>
      </c>
      <c r="L183" s="606" t="s">
        <v>8300</v>
      </c>
      <c r="M183" s="179" t="s">
        <v>1661</v>
      </c>
      <c r="N183" s="179" t="s">
        <v>2184</v>
      </c>
      <c r="O183" s="606" t="s">
        <v>8298</v>
      </c>
      <c r="P183" s="606" t="s">
        <v>8299</v>
      </c>
      <c r="Q183" s="1024"/>
      <c r="R183" s="166"/>
      <c r="S183" s="647">
        <f t="shared" si="1"/>
        <v>25</v>
      </c>
      <c r="T183" s="166"/>
      <c r="U183" s="166"/>
      <c r="V183" s="166"/>
    </row>
    <row r="184" ht="18.75" customHeight="1">
      <c r="A184" s="1037">
        <v>44069.87709533564</v>
      </c>
      <c r="B184" s="179" t="s">
        <v>8302</v>
      </c>
      <c r="C184" s="179">
        <v>1.168480939E9</v>
      </c>
      <c r="D184" s="606" t="s">
        <v>8301</v>
      </c>
      <c r="E184" s="606" t="s">
        <v>2092</v>
      </c>
      <c r="F184" s="179">
        <v>4.4484316E7</v>
      </c>
      <c r="G184" s="179" t="s">
        <v>391</v>
      </c>
      <c r="H184" s="179" t="s">
        <v>8303</v>
      </c>
      <c r="I184" s="228">
        <v>44135.0</v>
      </c>
      <c r="J184" s="606" t="s">
        <v>8304</v>
      </c>
      <c r="K184" s="606" t="s">
        <v>8308</v>
      </c>
      <c r="L184" s="606" t="s">
        <v>1651</v>
      </c>
      <c r="M184" s="179" t="s">
        <v>2184</v>
      </c>
      <c r="N184" s="179" t="s">
        <v>2184</v>
      </c>
      <c r="O184" s="606" t="s">
        <v>8305</v>
      </c>
      <c r="P184" s="606" t="s">
        <v>8306</v>
      </c>
      <c r="Q184" s="606" t="s">
        <v>8307</v>
      </c>
      <c r="R184" s="166"/>
      <c r="S184" s="647">
        <f t="shared" si="1"/>
        <v>2</v>
      </c>
      <c r="T184" s="166"/>
      <c r="U184" s="166"/>
      <c r="V184" s="166"/>
    </row>
    <row r="185" ht="18.75" customHeight="1">
      <c r="A185" s="1037"/>
      <c r="B185" s="1045" t="s">
        <v>8310</v>
      </c>
      <c r="C185" s="1045">
        <v>1.563001523E9</v>
      </c>
      <c r="D185" s="1048" t="s">
        <v>8309</v>
      </c>
      <c r="E185" s="1048" t="s">
        <v>8312</v>
      </c>
      <c r="F185" s="1045">
        <v>3.7677298E7</v>
      </c>
      <c r="G185" s="1045" t="s">
        <v>391</v>
      </c>
      <c r="H185" s="1045" t="s">
        <v>8311</v>
      </c>
      <c r="I185" s="1066">
        <v>34123.0</v>
      </c>
      <c r="J185" s="1048"/>
      <c r="K185" s="1048"/>
      <c r="L185" s="1048"/>
      <c r="M185" s="1045"/>
      <c r="N185" s="1045"/>
      <c r="O185" s="1042"/>
      <c r="P185" s="1067"/>
      <c r="Q185" s="1024"/>
      <c r="R185" s="1068"/>
      <c r="S185" s="647">
        <f t="shared" si="1"/>
        <v>30</v>
      </c>
      <c r="T185" s="1045"/>
      <c r="U185" s="1069"/>
      <c r="V185" s="1069"/>
    </row>
    <row r="186" ht="18.75" customHeight="1">
      <c r="A186" s="1037">
        <v>44082.924945023144</v>
      </c>
      <c r="B186" s="179" t="s">
        <v>6912</v>
      </c>
      <c r="C186" s="646" t="s">
        <v>6913</v>
      </c>
      <c r="D186" s="606" t="s">
        <v>8313</v>
      </c>
      <c r="E186" s="606" t="s">
        <v>6915</v>
      </c>
      <c r="F186" s="179">
        <v>2.6222188E7</v>
      </c>
      <c r="G186" s="179" t="s">
        <v>2496</v>
      </c>
      <c r="H186" s="179" t="s">
        <v>8314</v>
      </c>
      <c r="I186" s="228">
        <v>28486.0</v>
      </c>
      <c r="J186" s="606" t="s">
        <v>7020</v>
      </c>
      <c r="K186" s="606" t="s">
        <v>8315</v>
      </c>
      <c r="L186" s="606" t="s">
        <v>1661</v>
      </c>
      <c r="M186" s="179" t="s">
        <v>2184</v>
      </c>
      <c r="N186" s="179" t="s">
        <v>1661</v>
      </c>
      <c r="O186" s="606" t="s">
        <v>6914</v>
      </c>
      <c r="P186" s="606" t="s">
        <v>6916</v>
      </c>
      <c r="Q186" s="606" t="s">
        <v>6917</v>
      </c>
      <c r="R186" s="166"/>
      <c r="S186" s="647">
        <f t="shared" si="1"/>
        <v>45</v>
      </c>
      <c r="T186" s="166"/>
      <c r="U186" s="166"/>
      <c r="V186" s="166"/>
    </row>
    <row r="187" ht="18.75" customHeight="1">
      <c r="A187" s="1037">
        <v>44068.52638231481</v>
      </c>
      <c r="B187" s="179" t="s">
        <v>8317</v>
      </c>
      <c r="C187" s="179">
        <v>1.12470051E9</v>
      </c>
      <c r="D187" s="606" t="s">
        <v>8316</v>
      </c>
      <c r="E187" s="606" t="s">
        <v>8319</v>
      </c>
      <c r="F187" s="179">
        <v>2.6844504E7</v>
      </c>
      <c r="G187" s="179" t="s">
        <v>391</v>
      </c>
      <c r="H187" s="179" t="s">
        <v>8318</v>
      </c>
      <c r="I187" s="228">
        <v>28768.0</v>
      </c>
      <c r="J187" s="606" t="s">
        <v>8320</v>
      </c>
      <c r="K187" s="606" t="s">
        <v>8323</v>
      </c>
      <c r="L187" s="606" t="s">
        <v>1651</v>
      </c>
      <c r="M187" s="179" t="s">
        <v>2184</v>
      </c>
      <c r="N187" s="179" t="s">
        <v>1661</v>
      </c>
      <c r="O187" s="606" t="s">
        <v>8321</v>
      </c>
      <c r="P187" s="606" t="s">
        <v>8322</v>
      </c>
      <c r="Q187" s="1024"/>
      <c r="R187" s="166"/>
      <c r="S187" s="647">
        <f t="shared" si="1"/>
        <v>45</v>
      </c>
      <c r="T187" s="166"/>
      <c r="U187" s="166"/>
      <c r="V187" s="166"/>
    </row>
    <row r="188" ht="18.75" customHeight="1">
      <c r="A188" s="1037">
        <v>44062.58451284722</v>
      </c>
      <c r="B188" s="179" t="s">
        <v>8325</v>
      </c>
      <c r="C188" s="179">
        <v>1.133047769E9</v>
      </c>
      <c r="D188" s="606" t="s">
        <v>8324</v>
      </c>
      <c r="E188" s="606" t="s">
        <v>8326</v>
      </c>
      <c r="F188" s="179">
        <v>2.990339E7</v>
      </c>
      <c r="G188" s="179" t="s">
        <v>391</v>
      </c>
      <c r="H188" s="179" t="s">
        <v>3479</v>
      </c>
      <c r="I188" s="228">
        <v>30434.0</v>
      </c>
      <c r="J188" s="606" t="s">
        <v>7028</v>
      </c>
      <c r="K188" s="606" t="s">
        <v>2109</v>
      </c>
      <c r="L188" s="606" t="s">
        <v>1651</v>
      </c>
      <c r="M188" s="179" t="s">
        <v>2184</v>
      </c>
      <c r="N188" s="179" t="s">
        <v>1661</v>
      </c>
      <c r="O188" s="606" t="s">
        <v>8327</v>
      </c>
      <c r="P188" s="606" t="s">
        <v>8328</v>
      </c>
      <c r="Q188" s="606" t="s">
        <v>8329</v>
      </c>
      <c r="R188" s="166"/>
      <c r="S188" s="647">
        <f t="shared" si="1"/>
        <v>40</v>
      </c>
      <c r="T188" s="166"/>
      <c r="U188" s="166"/>
      <c r="V188" s="166"/>
    </row>
    <row r="189" ht="18.75" customHeight="1">
      <c r="A189" s="1037">
        <v>44063.47814854167</v>
      </c>
      <c r="B189" s="179" t="s">
        <v>8331</v>
      </c>
      <c r="C189" s="179">
        <v>5.491164384884E12</v>
      </c>
      <c r="D189" s="606" t="s">
        <v>8330</v>
      </c>
      <c r="E189" s="606" t="s">
        <v>8332</v>
      </c>
      <c r="F189" s="179">
        <v>4.382073E7</v>
      </c>
      <c r="G189" s="179" t="s">
        <v>391</v>
      </c>
      <c r="H189" s="179" t="s">
        <v>2547</v>
      </c>
      <c r="I189" s="228">
        <v>37309.0</v>
      </c>
      <c r="J189" s="606" t="s">
        <v>7020</v>
      </c>
      <c r="K189" s="606" t="s">
        <v>8336</v>
      </c>
      <c r="L189" s="606" t="s">
        <v>8335</v>
      </c>
      <c r="M189" s="179" t="s">
        <v>1661</v>
      </c>
      <c r="N189" s="179" t="s">
        <v>2184</v>
      </c>
      <c r="O189" s="606" t="s">
        <v>8333</v>
      </c>
      <c r="P189" s="606" t="s">
        <v>8334</v>
      </c>
      <c r="Q189" s="1024"/>
      <c r="R189" s="166"/>
      <c r="S189" s="647">
        <f t="shared" si="1"/>
        <v>21</v>
      </c>
      <c r="T189" s="166"/>
      <c r="U189" s="166"/>
      <c r="V189" s="166"/>
    </row>
    <row r="190" ht="18.75" customHeight="1">
      <c r="A190" s="1037">
        <v>44067.61035616898</v>
      </c>
      <c r="B190" s="179" t="s">
        <v>8338</v>
      </c>
      <c r="C190" s="179">
        <v>1.157388995E9</v>
      </c>
      <c r="D190" s="606" t="s">
        <v>8337</v>
      </c>
      <c r="E190" s="606" t="s">
        <v>8339</v>
      </c>
      <c r="F190" s="179">
        <v>4.3628615E7</v>
      </c>
      <c r="G190" s="179" t="s">
        <v>391</v>
      </c>
      <c r="H190" s="179" t="s">
        <v>6179</v>
      </c>
      <c r="I190" s="228">
        <v>37202.0</v>
      </c>
      <c r="J190" s="606" t="s">
        <v>7020</v>
      </c>
      <c r="K190" s="606" t="s">
        <v>8342</v>
      </c>
      <c r="L190" s="606" t="s">
        <v>1880</v>
      </c>
      <c r="M190" s="179" t="s">
        <v>1661</v>
      </c>
      <c r="N190" s="179" t="s">
        <v>1661</v>
      </c>
      <c r="O190" s="606" t="s">
        <v>8340</v>
      </c>
      <c r="P190" s="606" t="s">
        <v>8341</v>
      </c>
      <c r="Q190" s="1024"/>
      <c r="R190" s="166"/>
      <c r="S190" s="647">
        <f t="shared" si="1"/>
        <v>21</v>
      </c>
      <c r="T190" s="166"/>
      <c r="U190" s="166"/>
      <c r="V190" s="166"/>
    </row>
    <row r="191" ht="18.75" customHeight="1">
      <c r="A191" s="1037">
        <v>44134.54368011574</v>
      </c>
      <c r="B191" s="179" t="s">
        <v>8344</v>
      </c>
      <c r="C191" s="179">
        <v>1.131130949E9</v>
      </c>
      <c r="D191" s="606" t="s">
        <v>8343</v>
      </c>
      <c r="E191" s="606" t="s">
        <v>7406</v>
      </c>
      <c r="F191" s="179">
        <v>4.4504469E7</v>
      </c>
      <c r="G191" s="179" t="s">
        <v>391</v>
      </c>
      <c r="H191" s="179" t="s">
        <v>8345</v>
      </c>
      <c r="I191" s="228">
        <v>37478.0</v>
      </c>
      <c r="J191" s="606" t="s">
        <v>8346</v>
      </c>
      <c r="K191" s="606" t="s">
        <v>8350</v>
      </c>
      <c r="L191" s="606" t="s">
        <v>8349</v>
      </c>
      <c r="M191" s="179" t="s">
        <v>1661</v>
      </c>
      <c r="N191" s="179" t="s">
        <v>2184</v>
      </c>
      <c r="O191" s="606" t="s">
        <v>8347</v>
      </c>
      <c r="P191" s="606" t="s">
        <v>8348</v>
      </c>
      <c r="Q191" s="1024"/>
      <c r="R191" s="166"/>
      <c r="S191" s="647">
        <f t="shared" si="1"/>
        <v>21</v>
      </c>
      <c r="T191" s="166"/>
      <c r="U191" s="166"/>
      <c r="V191" s="166"/>
    </row>
    <row r="192" ht="18.75" customHeight="1">
      <c r="A192" s="1037">
        <v>44112.49332289352</v>
      </c>
      <c r="B192" s="179" t="s">
        <v>8352</v>
      </c>
      <c r="C192" s="179">
        <v>2.974050274E9</v>
      </c>
      <c r="D192" s="606" t="s">
        <v>8351</v>
      </c>
      <c r="E192" s="606" t="s">
        <v>8354</v>
      </c>
      <c r="F192" s="179">
        <v>3.8806457E7</v>
      </c>
      <c r="G192" s="179" t="s">
        <v>2021</v>
      </c>
      <c r="H192" s="179" t="s">
        <v>8353</v>
      </c>
      <c r="I192" s="228">
        <v>35119.0</v>
      </c>
      <c r="J192" s="606" t="s">
        <v>8355</v>
      </c>
      <c r="K192" s="606" t="s">
        <v>8360</v>
      </c>
      <c r="L192" s="606" t="s">
        <v>8359</v>
      </c>
      <c r="M192" s="179" t="s">
        <v>2184</v>
      </c>
      <c r="N192" s="179" t="s">
        <v>2184</v>
      </c>
      <c r="O192" s="606" t="s">
        <v>8356</v>
      </c>
      <c r="P192" s="606" t="s">
        <v>8357</v>
      </c>
      <c r="Q192" s="606" t="s">
        <v>8358</v>
      </c>
      <c r="R192" s="166"/>
      <c r="S192" s="647">
        <f t="shared" si="1"/>
        <v>27</v>
      </c>
      <c r="T192" s="166"/>
      <c r="U192" s="166"/>
      <c r="V192" s="166"/>
    </row>
    <row r="193" ht="18.75" customHeight="1">
      <c r="A193" s="1039"/>
      <c r="B193" s="25" t="s">
        <v>4543</v>
      </c>
      <c r="C193" s="25">
        <v>1.166487875E9</v>
      </c>
      <c r="D193" s="1052" t="s">
        <v>4542</v>
      </c>
      <c r="E193" s="1052" t="s">
        <v>8362</v>
      </c>
      <c r="F193" s="25">
        <v>2.2626392E7</v>
      </c>
      <c r="G193" s="25" t="s">
        <v>391</v>
      </c>
      <c r="H193" s="25" t="s">
        <v>8361</v>
      </c>
      <c r="I193" s="1053">
        <v>26577.0</v>
      </c>
      <c r="J193" s="1052"/>
      <c r="K193" s="1052"/>
      <c r="L193" s="1052"/>
      <c r="M193" s="25"/>
      <c r="N193" s="25"/>
      <c r="O193" s="1059"/>
      <c r="P193" s="1054"/>
      <c r="Q193" s="1035"/>
      <c r="R193" s="25"/>
      <c r="S193" s="647">
        <f t="shared" si="1"/>
        <v>51</v>
      </c>
      <c r="T193" s="103"/>
      <c r="U193" s="25"/>
      <c r="V193" s="25"/>
    </row>
    <row r="194" ht="18.75" customHeight="1">
      <c r="A194" s="1037">
        <v>44069.50826619213</v>
      </c>
      <c r="B194" s="179" t="s">
        <v>8364</v>
      </c>
      <c r="C194" s="179">
        <v>5.491162640048E12</v>
      </c>
      <c r="D194" s="606" t="s">
        <v>8363</v>
      </c>
      <c r="E194" s="606" t="s">
        <v>6795</v>
      </c>
      <c r="F194" s="179">
        <v>4.1589023E7</v>
      </c>
      <c r="G194" s="179" t="s">
        <v>2496</v>
      </c>
      <c r="H194" s="179" t="s">
        <v>8365</v>
      </c>
      <c r="I194" s="228">
        <v>36052.0</v>
      </c>
      <c r="J194" s="606" t="s">
        <v>7020</v>
      </c>
      <c r="K194" s="606" t="s">
        <v>8368</v>
      </c>
      <c r="L194" s="606" t="s">
        <v>1651</v>
      </c>
      <c r="M194" s="179" t="s">
        <v>2184</v>
      </c>
      <c r="N194" s="179" t="s">
        <v>2184</v>
      </c>
      <c r="O194" s="606" t="s">
        <v>8366</v>
      </c>
      <c r="P194" s="606" t="s">
        <v>8367</v>
      </c>
      <c r="Q194" s="1024"/>
      <c r="R194" s="166"/>
      <c r="S194" s="647">
        <f t="shared" si="1"/>
        <v>25</v>
      </c>
      <c r="T194" s="166"/>
      <c r="U194" s="166"/>
      <c r="V194" s="166"/>
    </row>
    <row r="195" ht="18.75" customHeight="1">
      <c r="A195" s="1037">
        <v>44062.552786747685</v>
      </c>
      <c r="B195" s="179" t="s">
        <v>8369</v>
      </c>
      <c r="C195" s="179">
        <v>1.123875619E9</v>
      </c>
      <c r="D195" s="606" t="s">
        <v>3827</v>
      </c>
      <c r="E195" s="606" t="s">
        <v>8371</v>
      </c>
      <c r="F195" s="179">
        <v>3.9430795E7</v>
      </c>
      <c r="G195" s="179" t="s">
        <v>391</v>
      </c>
      <c r="H195" s="179" t="s">
        <v>8370</v>
      </c>
      <c r="I195" s="228">
        <v>35101.0</v>
      </c>
      <c r="J195" s="606" t="s">
        <v>7028</v>
      </c>
      <c r="K195" s="606" t="s">
        <v>8373</v>
      </c>
      <c r="L195" s="606" t="s">
        <v>1651</v>
      </c>
      <c r="M195" s="179" t="s">
        <v>2184</v>
      </c>
      <c r="N195" s="179" t="s">
        <v>2184</v>
      </c>
      <c r="O195" s="606" t="s">
        <v>8372</v>
      </c>
      <c r="P195" s="606" t="s">
        <v>8016</v>
      </c>
      <c r="Q195" s="1024"/>
      <c r="R195" s="166"/>
      <c r="S195" s="647">
        <f t="shared" si="1"/>
        <v>27</v>
      </c>
      <c r="T195" s="166"/>
      <c r="U195" s="166"/>
      <c r="V195" s="166"/>
    </row>
    <row r="196" ht="18.75" customHeight="1">
      <c r="A196" s="1039"/>
      <c r="B196" s="103" t="s">
        <v>8375</v>
      </c>
      <c r="C196" s="103">
        <v>1.137982138E9</v>
      </c>
      <c r="D196" s="1039" t="s">
        <v>8374</v>
      </c>
      <c r="E196" s="1039" t="s">
        <v>8377</v>
      </c>
      <c r="F196" s="105">
        <v>3.7826813E7</v>
      </c>
      <c r="G196" s="25" t="s">
        <v>2021</v>
      </c>
      <c r="H196" s="103" t="s">
        <v>8376</v>
      </c>
      <c r="I196" s="1040">
        <v>34316.0</v>
      </c>
      <c r="J196" s="1039"/>
      <c r="K196" s="1039"/>
      <c r="L196" s="1052"/>
      <c r="M196" s="103"/>
      <c r="N196" s="179"/>
      <c r="O196" s="1059"/>
      <c r="P196" s="1054"/>
      <c r="Q196" s="1035"/>
      <c r="R196" s="25"/>
      <c r="S196" s="647">
        <f t="shared" si="1"/>
        <v>29</v>
      </c>
      <c r="T196" s="198"/>
      <c r="U196" s="25"/>
      <c r="V196" s="25"/>
    </row>
    <row r="197" ht="18.75" customHeight="1">
      <c r="A197" s="1037">
        <v>44068.28045800926</v>
      </c>
      <c r="B197" s="179" t="s">
        <v>8379</v>
      </c>
      <c r="C197" s="179">
        <f>5491133728910</f>
        <v>5491133728910</v>
      </c>
      <c r="D197" s="606" t="s">
        <v>8378</v>
      </c>
      <c r="E197" s="606" t="s">
        <v>8380</v>
      </c>
      <c r="F197" s="179">
        <v>2.9192352E7</v>
      </c>
      <c r="G197" s="179" t="s">
        <v>2496</v>
      </c>
      <c r="H197" s="179" t="s">
        <v>1678</v>
      </c>
      <c r="I197" s="228">
        <v>29907.0</v>
      </c>
      <c r="J197" s="606" t="s">
        <v>7020</v>
      </c>
      <c r="K197" s="606" t="s">
        <v>8382</v>
      </c>
      <c r="L197" s="606" t="s">
        <v>8382</v>
      </c>
      <c r="M197" s="179" t="s">
        <v>2184</v>
      </c>
      <c r="N197" s="179" t="s">
        <v>1661</v>
      </c>
      <c r="O197" s="606" t="s">
        <v>8381</v>
      </c>
      <c r="P197" s="606" t="s">
        <v>8291</v>
      </c>
      <c r="Q197" s="1024"/>
      <c r="R197" s="166"/>
      <c r="S197" s="647">
        <f t="shared" si="1"/>
        <v>41</v>
      </c>
      <c r="T197" s="166"/>
      <c r="U197" s="166"/>
      <c r="V197" s="166"/>
    </row>
    <row r="198" ht="18.75" customHeight="1">
      <c r="A198" s="1037">
        <v>44062.94565893519</v>
      </c>
      <c r="B198" s="179" t="s">
        <v>8384</v>
      </c>
      <c r="C198" s="179">
        <v>2.342446937E9</v>
      </c>
      <c r="D198" s="606" t="s">
        <v>8383</v>
      </c>
      <c r="E198" s="606" t="s">
        <v>7406</v>
      </c>
      <c r="F198" s="179">
        <v>4.5295717E7</v>
      </c>
      <c r="G198" s="179" t="s">
        <v>391</v>
      </c>
      <c r="H198" s="179" t="s">
        <v>8385</v>
      </c>
      <c r="I198" s="228">
        <v>37820.0</v>
      </c>
      <c r="J198" s="606" t="s">
        <v>7038</v>
      </c>
      <c r="K198" s="606" t="s">
        <v>8389</v>
      </c>
      <c r="L198" s="606" t="s">
        <v>1651</v>
      </c>
      <c r="M198" s="179" t="s">
        <v>2184</v>
      </c>
      <c r="N198" s="179" t="s">
        <v>2184</v>
      </c>
      <c r="O198" s="606" t="s">
        <v>8386</v>
      </c>
      <c r="P198" s="606" t="s">
        <v>8387</v>
      </c>
      <c r="Q198" s="606" t="s">
        <v>8388</v>
      </c>
      <c r="R198" s="166"/>
      <c r="S198" s="647">
        <f t="shared" si="1"/>
        <v>20</v>
      </c>
      <c r="T198" s="166"/>
      <c r="U198" s="166"/>
      <c r="V198" s="166"/>
    </row>
    <row r="199" ht="18.75" customHeight="1">
      <c r="A199" s="1037">
        <v>44110.98343832176</v>
      </c>
      <c r="B199" s="179" t="s">
        <v>8391</v>
      </c>
      <c r="C199" s="179">
        <v>1.123068981E9</v>
      </c>
      <c r="D199" s="606" t="s">
        <v>8390</v>
      </c>
      <c r="E199" s="606" t="s">
        <v>8393</v>
      </c>
      <c r="F199" s="179">
        <v>4.5298486E7</v>
      </c>
      <c r="G199" s="179" t="s">
        <v>391</v>
      </c>
      <c r="H199" s="179" t="s">
        <v>8392</v>
      </c>
      <c r="I199" s="228">
        <v>37945.0</v>
      </c>
      <c r="J199" s="606" t="s">
        <v>7038</v>
      </c>
      <c r="K199" s="606" t="s">
        <v>8398</v>
      </c>
      <c r="L199" s="606" t="s">
        <v>8397</v>
      </c>
      <c r="M199" s="179" t="s">
        <v>2184</v>
      </c>
      <c r="N199" s="179" t="s">
        <v>2184</v>
      </c>
      <c r="O199" s="606" t="s">
        <v>8394</v>
      </c>
      <c r="P199" s="606" t="s">
        <v>8395</v>
      </c>
      <c r="Q199" s="606" t="s">
        <v>8396</v>
      </c>
      <c r="R199" s="166"/>
      <c r="S199" s="647">
        <f t="shared" si="1"/>
        <v>19</v>
      </c>
      <c r="T199" s="166"/>
      <c r="U199" s="166"/>
      <c r="V199" s="166"/>
    </row>
    <row r="200" ht="18.75" customHeight="1">
      <c r="A200" s="1037">
        <v>44063.513212060185</v>
      </c>
      <c r="B200" s="179" t="s">
        <v>8400</v>
      </c>
      <c r="C200" s="179">
        <v>1.169726272E9</v>
      </c>
      <c r="D200" s="606" t="s">
        <v>8399</v>
      </c>
      <c r="E200" s="606" t="s">
        <v>8402</v>
      </c>
      <c r="F200" s="179">
        <v>4.0641441E7</v>
      </c>
      <c r="G200" s="179" t="s">
        <v>391</v>
      </c>
      <c r="H200" s="179" t="s">
        <v>8401</v>
      </c>
      <c r="I200" s="228">
        <v>35675.0</v>
      </c>
      <c r="J200" s="606" t="s">
        <v>7028</v>
      </c>
      <c r="K200" s="606" t="s">
        <v>8406</v>
      </c>
      <c r="L200" s="606" t="s">
        <v>1651</v>
      </c>
      <c r="M200" s="179" t="s">
        <v>2184</v>
      </c>
      <c r="N200" s="179" t="s">
        <v>2184</v>
      </c>
      <c r="O200" s="606" t="s">
        <v>8403</v>
      </c>
      <c r="P200" s="606" t="s">
        <v>8404</v>
      </c>
      <c r="Q200" s="606" t="s">
        <v>8405</v>
      </c>
      <c r="R200" s="166"/>
      <c r="S200" s="647">
        <f t="shared" si="1"/>
        <v>26</v>
      </c>
      <c r="T200" s="166"/>
      <c r="U200" s="166"/>
      <c r="V200" s="166"/>
    </row>
    <row r="201" ht="18.75" customHeight="1">
      <c r="A201" s="1037">
        <v>44062.577948125</v>
      </c>
      <c r="B201" s="179" t="s">
        <v>8408</v>
      </c>
      <c r="C201" s="179">
        <v>1.149289032E9</v>
      </c>
      <c r="D201" s="606" t="s">
        <v>8407</v>
      </c>
      <c r="E201" s="606" t="s">
        <v>8410</v>
      </c>
      <c r="F201" s="179">
        <v>3.9644648E7</v>
      </c>
      <c r="G201" s="179" t="s">
        <v>391</v>
      </c>
      <c r="H201" s="179" t="s">
        <v>8409</v>
      </c>
      <c r="I201" s="228">
        <v>35196.0</v>
      </c>
      <c r="J201" s="606" t="s">
        <v>7020</v>
      </c>
      <c r="K201" s="606" t="s">
        <v>8412</v>
      </c>
      <c r="L201" s="606" t="s">
        <v>8412</v>
      </c>
      <c r="M201" s="179" t="s">
        <v>2184</v>
      </c>
      <c r="N201" s="179" t="s">
        <v>2184</v>
      </c>
      <c r="O201" s="606" t="s">
        <v>8411</v>
      </c>
      <c r="P201" s="606" t="s">
        <v>7547</v>
      </c>
      <c r="Q201" s="1024"/>
      <c r="R201" s="166"/>
      <c r="S201" s="647">
        <f t="shared" si="1"/>
        <v>27</v>
      </c>
      <c r="T201" s="166"/>
      <c r="U201" s="166"/>
      <c r="V201" s="166"/>
    </row>
    <row r="202" ht="18.75" customHeight="1">
      <c r="A202" s="1037">
        <v>44068.08208717592</v>
      </c>
      <c r="B202" s="179" t="s">
        <v>8414</v>
      </c>
      <c r="C202" s="179">
        <v>1.138871414E9</v>
      </c>
      <c r="D202" s="606" t="s">
        <v>8413</v>
      </c>
      <c r="E202" s="606" t="s">
        <v>8415</v>
      </c>
      <c r="F202" s="179">
        <v>4.3035069E7</v>
      </c>
      <c r="G202" s="179" t="s">
        <v>2021</v>
      </c>
      <c r="H202" s="179" t="s">
        <v>1678</v>
      </c>
      <c r="I202" s="228">
        <v>36916.0</v>
      </c>
      <c r="J202" s="606" t="s">
        <v>7020</v>
      </c>
      <c r="K202" s="606" t="s">
        <v>8418</v>
      </c>
      <c r="L202" s="606" t="s">
        <v>8418</v>
      </c>
      <c r="M202" s="179" t="s">
        <v>1661</v>
      </c>
      <c r="N202" s="179" t="s">
        <v>2184</v>
      </c>
      <c r="O202" s="606" t="s">
        <v>8416</v>
      </c>
      <c r="P202" s="606" t="s">
        <v>8417</v>
      </c>
      <c r="Q202" s="1024"/>
      <c r="R202" s="166"/>
      <c r="S202" s="647">
        <f t="shared" si="1"/>
        <v>22</v>
      </c>
      <c r="T202" s="166"/>
      <c r="U202" s="166"/>
      <c r="V202" s="166"/>
    </row>
    <row r="203" ht="18.75" customHeight="1">
      <c r="A203" s="1037">
        <v>44146.794549004626</v>
      </c>
      <c r="B203" s="179" t="s">
        <v>8420</v>
      </c>
      <c r="C203" s="179">
        <v>5.491150486613E12</v>
      </c>
      <c r="D203" s="606" t="s">
        <v>8419</v>
      </c>
      <c r="E203" s="606" t="s">
        <v>8421</v>
      </c>
      <c r="F203" s="179">
        <v>3.5454878E7</v>
      </c>
      <c r="G203" s="179" t="s">
        <v>391</v>
      </c>
      <c r="H203" s="179" t="s">
        <v>3124</v>
      </c>
      <c r="I203" s="228">
        <v>44146.0</v>
      </c>
      <c r="J203" s="606" t="s">
        <v>8422</v>
      </c>
      <c r="K203" s="606" t="s">
        <v>1651</v>
      </c>
      <c r="L203" s="606" t="s">
        <v>1651</v>
      </c>
      <c r="M203" s="179" t="s">
        <v>1661</v>
      </c>
      <c r="N203" s="179" t="s">
        <v>1661</v>
      </c>
      <c r="O203" s="606" t="s">
        <v>8420</v>
      </c>
      <c r="P203" s="606" t="s">
        <v>7523</v>
      </c>
      <c r="Q203" s="1024"/>
      <c r="R203" s="166"/>
      <c r="S203" s="647">
        <f t="shared" si="1"/>
        <v>2</v>
      </c>
      <c r="T203" s="166"/>
      <c r="U203" s="166"/>
      <c r="V203" s="166"/>
    </row>
    <row r="204" ht="18.75" customHeight="1">
      <c r="A204" s="1037">
        <v>44069.444397141204</v>
      </c>
      <c r="B204" s="179" t="s">
        <v>8424</v>
      </c>
      <c r="C204" s="179">
        <v>1.137831396E9</v>
      </c>
      <c r="D204" s="606" t="s">
        <v>8423</v>
      </c>
      <c r="E204" s="606" t="s">
        <v>8426</v>
      </c>
      <c r="F204" s="179">
        <v>3.5761047E7</v>
      </c>
      <c r="G204" s="179" t="s">
        <v>674</v>
      </c>
      <c r="H204" s="179" t="s">
        <v>8425</v>
      </c>
      <c r="I204" s="228">
        <v>33133.0</v>
      </c>
      <c r="J204" s="606" t="s">
        <v>8427</v>
      </c>
      <c r="K204" s="606" t="s">
        <v>8431</v>
      </c>
      <c r="L204" s="606" t="s">
        <v>1651</v>
      </c>
      <c r="M204" s="179" t="s">
        <v>2184</v>
      </c>
      <c r="N204" s="179" t="s">
        <v>2184</v>
      </c>
      <c r="O204" s="606" t="s">
        <v>8428</v>
      </c>
      <c r="P204" s="606" t="s">
        <v>8429</v>
      </c>
      <c r="Q204" s="606" t="s">
        <v>8430</v>
      </c>
      <c r="R204" s="166"/>
      <c r="S204" s="647">
        <f t="shared" si="1"/>
        <v>33</v>
      </c>
      <c r="T204" s="166"/>
      <c r="U204" s="166"/>
      <c r="V204" s="166"/>
    </row>
    <row r="205" ht="18.75" customHeight="1">
      <c r="A205" s="1037">
        <v>44062.56347543982</v>
      </c>
      <c r="B205" s="179" t="s">
        <v>8433</v>
      </c>
      <c r="C205" s="179">
        <v>1.135692461E9</v>
      </c>
      <c r="D205" s="606" t="s">
        <v>8432</v>
      </c>
      <c r="E205" s="606" t="s">
        <v>8435</v>
      </c>
      <c r="F205" s="179">
        <v>3.2438852E7</v>
      </c>
      <c r="G205" s="179" t="s">
        <v>391</v>
      </c>
      <c r="H205" s="179" t="s">
        <v>8434</v>
      </c>
      <c r="I205" s="228">
        <v>31591.0</v>
      </c>
      <c r="J205" s="606" t="s">
        <v>7028</v>
      </c>
      <c r="K205" s="606" t="s">
        <v>8437</v>
      </c>
      <c r="L205" s="606" t="s">
        <v>1651</v>
      </c>
      <c r="M205" s="179" t="s">
        <v>2184</v>
      </c>
      <c r="N205" s="179" t="s">
        <v>2184</v>
      </c>
      <c r="O205" s="606" t="s">
        <v>8436</v>
      </c>
      <c r="P205" s="606" t="s">
        <v>7547</v>
      </c>
      <c r="Q205" s="1024"/>
      <c r="R205" s="166"/>
      <c r="S205" s="647">
        <f t="shared" si="1"/>
        <v>37</v>
      </c>
      <c r="T205" s="166"/>
      <c r="U205" s="166"/>
      <c r="V205" s="166"/>
    </row>
    <row r="206" ht="18.75" customHeight="1">
      <c r="A206" s="1037">
        <v>44118.57054306713</v>
      </c>
      <c r="B206" s="179" t="s">
        <v>8439</v>
      </c>
      <c r="C206" s="179" t="s">
        <v>8441</v>
      </c>
      <c r="D206" s="606" t="s">
        <v>8438</v>
      </c>
      <c r="E206" s="606" t="s">
        <v>8442</v>
      </c>
      <c r="F206" s="179">
        <v>4.3663322E7</v>
      </c>
      <c r="G206" s="179" t="s">
        <v>391</v>
      </c>
      <c r="H206" s="179" t="s">
        <v>8440</v>
      </c>
      <c r="I206" s="228">
        <v>37089.0</v>
      </c>
      <c r="J206" s="606" t="s">
        <v>7028</v>
      </c>
      <c r="K206" s="1049" t="s">
        <v>8446</v>
      </c>
      <c r="L206" s="606" t="s">
        <v>8445</v>
      </c>
      <c r="M206" s="179" t="s">
        <v>2184</v>
      </c>
      <c r="N206" s="179" t="s">
        <v>2184</v>
      </c>
      <c r="O206" s="606" t="s">
        <v>8443</v>
      </c>
      <c r="P206" s="606" t="s">
        <v>8444</v>
      </c>
      <c r="Q206" s="1024"/>
      <c r="R206" s="166"/>
      <c r="S206" s="647">
        <f t="shared" si="1"/>
        <v>22</v>
      </c>
      <c r="T206" s="166"/>
      <c r="U206" s="166"/>
      <c r="V206" s="166"/>
    </row>
    <row r="207" ht="18.75" customHeight="1">
      <c r="A207" s="1037">
        <v>44148.69400299768</v>
      </c>
      <c r="B207" s="179" t="s">
        <v>8448</v>
      </c>
      <c r="C207" s="179">
        <v>1.167369311E9</v>
      </c>
      <c r="D207" s="606" t="s">
        <v>8447</v>
      </c>
      <c r="E207" s="606" t="s">
        <v>5688</v>
      </c>
      <c r="F207" s="179">
        <v>3.3025831E7</v>
      </c>
      <c r="G207" s="179" t="s">
        <v>391</v>
      </c>
      <c r="H207" s="179" t="s">
        <v>8449</v>
      </c>
      <c r="I207" s="228">
        <v>31890.0</v>
      </c>
      <c r="J207" s="606" t="s">
        <v>7028</v>
      </c>
      <c r="K207" s="606" t="s">
        <v>8453</v>
      </c>
      <c r="L207" s="606" t="s">
        <v>1661</v>
      </c>
      <c r="M207" s="179" t="s">
        <v>2184</v>
      </c>
      <c r="N207" s="179" t="s">
        <v>2184</v>
      </c>
      <c r="O207" s="606" t="s">
        <v>8450</v>
      </c>
      <c r="P207" s="606" t="s">
        <v>8451</v>
      </c>
      <c r="Q207" s="606" t="s">
        <v>8452</v>
      </c>
      <c r="R207" s="166"/>
      <c r="S207" s="647">
        <f t="shared" si="1"/>
        <v>36</v>
      </c>
      <c r="T207" s="166"/>
      <c r="U207" s="166"/>
      <c r="V207" s="166"/>
    </row>
    <row r="208" ht="18.75" customHeight="1">
      <c r="A208" s="1037">
        <v>44097.70009491898</v>
      </c>
      <c r="B208" s="179" t="s">
        <v>8455</v>
      </c>
      <c r="C208" s="179">
        <v>3.53834096824E11</v>
      </c>
      <c r="D208" s="606" t="s">
        <v>8454</v>
      </c>
      <c r="E208" s="606" t="s">
        <v>6379</v>
      </c>
      <c r="F208" s="179">
        <v>3.0449126E7</v>
      </c>
      <c r="G208" s="179" t="s">
        <v>674</v>
      </c>
      <c r="H208" s="179" t="s">
        <v>8456</v>
      </c>
      <c r="I208" s="228">
        <v>30518.0</v>
      </c>
      <c r="J208" s="606" t="s">
        <v>8457</v>
      </c>
      <c r="K208" s="606" t="s">
        <v>8461</v>
      </c>
      <c r="L208" s="606" t="s">
        <v>2587</v>
      </c>
      <c r="M208" s="179" t="s">
        <v>2184</v>
      </c>
      <c r="N208" s="179" t="s">
        <v>2184</v>
      </c>
      <c r="O208" s="606" t="s">
        <v>8458</v>
      </c>
      <c r="P208" s="606" t="s">
        <v>8459</v>
      </c>
      <c r="Q208" s="606" t="s">
        <v>8460</v>
      </c>
      <c r="R208" s="166"/>
      <c r="S208" s="647">
        <f t="shared" si="1"/>
        <v>40</v>
      </c>
      <c r="T208" s="166"/>
      <c r="U208" s="166"/>
      <c r="V208" s="166"/>
    </row>
    <row r="209" ht="18.75" customHeight="1">
      <c r="A209" s="1037">
        <v>44067.540274328705</v>
      </c>
      <c r="B209" s="179" t="s">
        <v>8463</v>
      </c>
      <c r="C209" s="179" t="s">
        <v>8465</v>
      </c>
      <c r="D209" s="606" t="s">
        <v>8462</v>
      </c>
      <c r="E209" s="606" t="s">
        <v>8466</v>
      </c>
      <c r="F209" s="179">
        <v>3.5045087E7</v>
      </c>
      <c r="G209" s="179" t="s">
        <v>391</v>
      </c>
      <c r="H209" s="179" t="s">
        <v>8464</v>
      </c>
      <c r="I209" s="228">
        <v>33042.0</v>
      </c>
      <c r="J209" s="606" t="s">
        <v>7020</v>
      </c>
      <c r="K209" s="606" t="s">
        <v>8470</v>
      </c>
      <c r="L209" s="606" t="s">
        <v>8469</v>
      </c>
      <c r="M209" s="179" t="s">
        <v>2184</v>
      </c>
      <c r="N209" s="179" t="s">
        <v>1661</v>
      </c>
      <c r="O209" s="606" t="s">
        <v>8467</v>
      </c>
      <c r="P209" s="606" t="s">
        <v>2587</v>
      </c>
      <c r="Q209" s="606" t="s">
        <v>8468</v>
      </c>
      <c r="R209" s="166"/>
      <c r="S209" s="647">
        <f t="shared" si="1"/>
        <v>33</v>
      </c>
      <c r="T209" s="166"/>
      <c r="U209" s="166"/>
      <c r="V209" s="166"/>
    </row>
    <row r="210" ht="18.75" customHeight="1">
      <c r="A210" s="1037">
        <v>44127.91948751158</v>
      </c>
      <c r="B210" s="179" t="s">
        <v>8472</v>
      </c>
      <c r="C210" s="179" t="s">
        <v>8474</v>
      </c>
      <c r="D210" s="606" t="s">
        <v>8471</v>
      </c>
      <c r="E210" s="606" t="s">
        <v>8475</v>
      </c>
      <c r="F210" s="179">
        <v>3.5426827E7</v>
      </c>
      <c r="G210" s="179" t="s">
        <v>391</v>
      </c>
      <c r="H210" s="179" t="s">
        <v>8473</v>
      </c>
      <c r="I210" s="228">
        <v>33192.0</v>
      </c>
      <c r="J210" s="606" t="s">
        <v>8476</v>
      </c>
      <c r="K210" s="606" t="s">
        <v>1651</v>
      </c>
      <c r="L210" s="606" t="s">
        <v>1651</v>
      </c>
      <c r="M210" s="179" t="s">
        <v>2184</v>
      </c>
      <c r="N210" s="179" t="s">
        <v>2184</v>
      </c>
      <c r="O210" s="606" t="s">
        <v>8477</v>
      </c>
      <c r="P210" s="606" t="s">
        <v>8478</v>
      </c>
      <c r="Q210" s="606" t="s">
        <v>8479</v>
      </c>
      <c r="R210" s="166"/>
      <c r="S210" s="647">
        <f t="shared" si="1"/>
        <v>32</v>
      </c>
      <c r="T210" s="166"/>
      <c r="U210" s="166"/>
      <c r="V210" s="166"/>
    </row>
    <row r="211" ht="18.75" customHeight="1">
      <c r="A211" s="1037">
        <v>44081.52749084491</v>
      </c>
      <c r="B211" s="179" t="s">
        <v>8481</v>
      </c>
      <c r="C211" s="179">
        <v>1.166011686E9</v>
      </c>
      <c r="D211" s="606" t="s">
        <v>8480</v>
      </c>
      <c r="E211" s="606" t="s">
        <v>8483</v>
      </c>
      <c r="F211" s="179">
        <v>3.5270342E7</v>
      </c>
      <c r="G211" s="179" t="s">
        <v>391</v>
      </c>
      <c r="H211" s="179" t="s">
        <v>8482</v>
      </c>
      <c r="I211" s="228">
        <v>33091.0</v>
      </c>
      <c r="J211" s="606" t="s">
        <v>7038</v>
      </c>
      <c r="K211" s="606" t="s">
        <v>8486</v>
      </c>
      <c r="L211" s="606" t="s">
        <v>8486</v>
      </c>
      <c r="M211" s="179" t="s">
        <v>2184</v>
      </c>
      <c r="N211" s="179" t="s">
        <v>2184</v>
      </c>
      <c r="O211" s="606" t="s">
        <v>8484</v>
      </c>
      <c r="P211" s="606" t="s">
        <v>8485</v>
      </c>
      <c r="Q211" s="1024"/>
      <c r="R211" s="166"/>
      <c r="S211" s="647">
        <f t="shared" si="1"/>
        <v>33</v>
      </c>
      <c r="T211" s="166"/>
      <c r="U211" s="166"/>
      <c r="V211" s="166"/>
    </row>
    <row r="212" ht="18.75" customHeight="1">
      <c r="A212" s="1037">
        <v>44064.53536165509</v>
      </c>
      <c r="B212" s="179" t="s">
        <v>8488</v>
      </c>
      <c r="C212" s="179">
        <v>3.517362247E9</v>
      </c>
      <c r="D212" s="606" t="s">
        <v>8487</v>
      </c>
      <c r="E212" s="606" t="s">
        <v>8490</v>
      </c>
      <c r="F212" s="179">
        <v>4.6127599E7</v>
      </c>
      <c r="G212" s="179" t="s">
        <v>2021</v>
      </c>
      <c r="H212" s="179" t="s">
        <v>8489</v>
      </c>
      <c r="I212" s="228">
        <v>38583.0</v>
      </c>
      <c r="J212" s="606" t="s">
        <v>7038</v>
      </c>
      <c r="K212" s="606" t="s">
        <v>8494</v>
      </c>
      <c r="L212" s="606" t="s">
        <v>8493</v>
      </c>
      <c r="M212" s="179" t="s">
        <v>2184</v>
      </c>
      <c r="N212" s="179" t="s">
        <v>2184</v>
      </c>
      <c r="O212" s="606" t="s">
        <v>8491</v>
      </c>
      <c r="P212" s="606" t="s">
        <v>8492</v>
      </c>
      <c r="Q212" s="606" t="s">
        <v>2109</v>
      </c>
      <c r="R212" s="166"/>
      <c r="S212" s="647">
        <f t="shared" si="1"/>
        <v>18</v>
      </c>
      <c r="T212" s="166"/>
      <c r="U212" s="166"/>
      <c r="V212" s="166"/>
    </row>
    <row r="213" ht="18.75" customHeight="1">
      <c r="A213" s="1037">
        <v>44064.84569945602</v>
      </c>
      <c r="B213" s="179" t="s">
        <v>8496</v>
      </c>
      <c r="C213" s="179" t="s">
        <v>8498</v>
      </c>
      <c r="D213" s="606" t="s">
        <v>8495</v>
      </c>
      <c r="E213" s="606" t="s">
        <v>3706</v>
      </c>
      <c r="F213" s="179">
        <v>3.4529535E7</v>
      </c>
      <c r="G213" s="179" t="s">
        <v>391</v>
      </c>
      <c r="H213" s="179" t="s">
        <v>8497</v>
      </c>
      <c r="I213" s="228">
        <v>32722.0</v>
      </c>
      <c r="J213" s="606" t="s">
        <v>8499</v>
      </c>
      <c r="K213" s="606" t="s">
        <v>8503</v>
      </c>
      <c r="L213" s="606" t="s">
        <v>8503</v>
      </c>
      <c r="M213" s="179" t="s">
        <v>2184</v>
      </c>
      <c r="N213" s="179" t="s">
        <v>2184</v>
      </c>
      <c r="O213" s="606" t="s">
        <v>8500</v>
      </c>
      <c r="P213" s="606" t="s">
        <v>8501</v>
      </c>
      <c r="Q213" s="606" t="s">
        <v>8502</v>
      </c>
      <c r="R213" s="166"/>
      <c r="S213" s="647">
        <f t="shared" si="1"/>
        <v>34</v>
      </c>
      <c r="T213" s="166"/>
      <c r="U213" s="166"/>
      <c r="V213" s="166"/>
    </row>
    <row r="214" ht="18.75" customHeight="1">
      <c r="A214" s="1037">
        <v>44068.016169826384</v>
      </c>
      <c r="B214" s="179" t="s">
        <v>8505</v>
      </c>
      <c r="C214" s="179">
        <v>1.166311246E9</v>
      </c>
      <c r="D214" s="606" t="s">
        <v>8504</v>
      </c>
      <c r="E214" s="606" t="s">
        <v>8507</v>
      </c>
      <c r="F214" s="179">
        <v>3.344619E7</v>
      </c>
      <c r="G214" s="179" t="s">
        <v>391</v>
      </c>
      <c r="H214" s="179" t="s">
        <v>8506</v>
      </c>
      <c r="I214" s="228">
        <v>32219.0</v>
      </c>
      <c r="J214" s="606" t="s">
        <v>7020</v>
      </c>
      <c r="K214" s="606" t="s">
        <v>8512</v>
      </c>
      <c r="L214" s="606" t="s">
        <v>8511</v>
      </c>
      <c r="M214" s="179" t="s">
        <v>2184</v>
      </c>
      <c r="N214" s="179" t="s">
        <v>2184</v>
      </c>
      <c r="O214" s="606" t="s">
        <v>8508</v>
      </c>
      <c r="P214" s="606" t="s">
        <v>8509</v>
      </c>
      <c r="Q214" s="606" t="s">
        <v>8510</v>
      </c>
      <c r="R214" s="166"/>
      <c r="S214" s="647">
        <f t="shared" si="1"/>
        <v>35</v>
      </c>
      <c r="T214" s="166"/>
      <c r="U214" s="166"/>
      <c r="V214" s="166"/>
    </row>
    <row r="215" ht="18.75" customHeight="1">
      <c r="A215" s="1037">
        <v>44063.55004396991</v>
      </c>
      <c r="B215" s="179" t="s">
        <v>8514</v>
      </c>
      <c r="C215" s="179">
        <v>1.130748573E9</v>
      </c>
      <c r="D215" s="606" t="s">
        <v>8513</v>
      </c>
      <c r="E215" s="606" t="s">
        <v>8516</v>
      </c>
      <c r="F215" s="179">
        <v>9.546333E7</v>
      </c>
      <c r="G215" s="179" t="s">
        <v>3791</v>
      </c>
      <c r="H215" s="179" t="s">
        <v>8515</v>
      </c>
      <c r="I215" s="228">
        <v>31155.0</v>
      </c>
      <c r="J215" s="606" t="s">
        <v>7020</v>
      </c>
      <c r="K215" s="606" t="s">
        <v>8520</v>
      </c>
      <c r="L215" s="606" t="s">
        <v>8519</v>
      </c>
      <c r="M215" s="179" t="s">
        <v>1661</v>
      </c>
      <c r="N215" s="179" t="s">
        <v>2184</v>
      </c>
      <c r="O215" s="606" t="s">
        <v>8517</v>
      </c>
      <c r="P215" s="606" t="s">
        <v>8518</v>
      </c>
      <c r="Q215" s="606" t="s">
        <v>2846</v>
      </c>
      <c r="R215" s="166"/>
      <c r="S215" s="647">
        <f t="shared" si="1"/>
        <v>38</v>
      </c>
      <c r="T215" s="166"/>
      <c r="U215" s="166"/>
      <c r="V215" s="166"/>
    </row>
    <row r="216" ht="18.75" customHeight="1">
      <c r="A216" s="1037">
        <v>44063.44167306713</v>
      </c>
      <c r="B216" s="179" t="s">
        <v>8522</v>
      </c>
      <c r="C216" s="179" t="s">
        <v>8524</v>
      </c>
      <c r="D216" s="606" t="s">
        <v>8521</v>
      </c>
      <c r="E216" s="606" t="s">
        <v>8525</v>
      </c>
      <c r="F216" s="179">
        <v>3.8665744E7</v>
      </c>
      <c r="G216" s="179" t="s">
        <v>2021</v>
      </c>
      <c r="H216" s="179" t="s">
        <v>8523</v>
      </c>
      <c r="I216" s="228">
        <v>34766.0</v>
      </c>
      <c r="J216" s="606" t="s">
        <v>8526</v>
      </c>
      <c r="K216" s="606" t="s">
        <v>8529</v>
      </c>
      <c r="L216" s="606" t="s">
        <v>8528</v>
      </c>
      <c r="M216" s="179" t="s">
        <v>2184</v>
      </c>
      <c r="N216" s="179" t="s">
        <v>1661</v>
      </c>
      <c r="O216" s="606" t="s">
        <v>8527</v>
      </c>
      <c r="P216" s="606" t="s">
        <v>8217</v>
      </c>
      <c r="Q216" s="1024"/>
      <c r="R216" s="166"/>
      <c r="S216" s="647">
        <f t="shared" si="1"/>
        <v>28</v>
      </c>
      <c r="T216" s="166"/>
      <c r="U216" s="166"/>
      <c r="V216" s="166"/>
    </row>
    <row r="217" ht="18.75" customHeight="1">
      <c r="A217" s="1037">
        <v>44062.95893489583</v>
      </c>
      <c r="B217" s="179" t="s">
        <v>8531</v>
      </c>
      <c r="C217" s="179" t="s">
        <v>8532</v>
      </c>
      <c r="D217" s="606" t="s">
        <v>8530</v>
      </c>
      <c r="E217" s="606" t="s">
        <v>2730</v>
      </c>
      <c r="F217" s="179">
        <v>3.8702383E7</v>
      </c>
      <c r="G217" s="179" t="s">
        <v>391</v>
      </c>
      <c r="H217" s="179" t="s">
        <v>8065</v>
      </c>
      <c r="I217" s="228">
        <v>34763.0</v>
      </c>
      <c r="J217" s="606" t="s">
        <v>7020</v>
      </c>
      <c r="K217" s="606" t="s">
        <v>8536</v>
      </c>
      <c r="L217" s="606" t="s">
        <v>8536</v>
      </c>
      <c r="M217" s="179" t="s">
        <v>2184</v>
      </c>
      <c r="N217" s="179" t="s">
        <v>2184</v>
      </c>
      <c r="O217" s="606" t="s">
        <v>8533</v>
      </c>
      <c r="P217" s="606" t="s">
        <v>8534</v>
      </c>
      <c r="Q217" s="606" t="s">
        <v>8535</v>
      </c>
      <c r="R217" s="166"/>
      <c r="S217" s="647">
        <f t="shared" si="1"/>
        <v>28</v>
      </c>
      <c r="T217" s="166"/>
      <c r="U217" s="166"/>
      <c r="V217" s="166"/>
    </row>
    <row r="218" ht="18.75" customHeight="1">
      <c r="A218" s="1037">
        <v>44063.548937071755</v>
      </c>
      <c r="B218" s="179" t="s">
        <v>8538</v>
      </c>
      <c r="C218" s="179" t="s">
        <v>8540</v>
      </c>
      <c r="D218" s="606" t="s">
        <v>8537</v>
      </c>
      <c r="E218" s="606" t="s">
        <v>8541</v>
      </c>
      <c r="F218" s="179">
        <v>4.1531534E7</v>
      </c>
      <c r="G218" s="179" t="s">
        <v>674</v>
      </c>
      <c r="H218" s="179" t="s">
        <v>8539</v>
      </c>
      <c r="I218" s="228">
        <v>36059.0</v>
      </c>
      <c r="J218" s="606" t="s">
        <v>7038</v>
      </c>
      <c r="K218" s="606" t="s">
        <v>8545</v>
      </c>
      <c r="L218" s="606" t="s">
        <v>8545</v>
      </c>
      <c r="M218" s="179" t="s">
        <v>1661</v>
      </c>
      <c r="N218" s="179" t="s">
        <v>2184</v>
      </c>
      <c r="O218" s="606" t="s">
        <v>8542</v>
      </c>
      <c r="P218" s="606" t="s">
        <v>8543</v>
      </c>
      <c r="Q218" s="606" t="s">
        <v>8544</v>
      </c>
      <c r="R218" s="166"/>
      <c r="S218" s="647">
        <f t="shared" si="1"/>
        <v>25</v>
      </c>
      <c r="T218" s="166"/>
      <c r="U218" s="166"/>
      <c r="V218" s="166"/>
    </row>
    <row r="219" ht="18.75" customHeight="1">
      <c r="A219" s="1037">
        <v>44076.579322210644</v>
      </c>
      <c r="B219" s="179" t="s">
        <v>8547</v>
      </c>
      <c r="C219" s="179">
        <v>1.169812259E9</v>
      </c>
      <c r="D219" s="606" t="s">
        <v>8546</v>
      </c>
      <c r="E219" s="606" t="s">
        <v>8549</v>
      </c>
      <c r="F219" s="179">
        <v>4.3448209E7</v>
      </c>
      <c r="G219" s="179" t="s">
        <v>391</v>
      </c>
      <c r="H219" s="179" t="s">
        <v>8548</v>
      </c>
      <c r="I219" s="228">
        <v>37112.0</v>
      </c>
      <c r="J219" s="606" t="s">
        <v>7020</v>
      </c>
      <c r="K219" s="606" t="s">
        <v>8554</v>
      </c>
      <c r="L219" s="606" t="s">
        <v>8553</v>
      </c>
      <c r="M219" s="179" t="s">
        <v>2184</v>
      </c>
      <c r="N219" s="179" t="s">
        <v>2184</v>
      </c>
      <c r="O219" s="606" t="s">
        <v>8550</v>
      </c>
      <c r="P219" s="606" t="s">
        <v>8551</v>
      </c>
      <c r="Q219" s="606" t="s">
        <v>8552</v>
      </c>
      <c r="R219" s="166"/>
      <c r="S219" s="647">
        <f t="shared" si="1"/>
        <v>22</v>
      </c>
      <c r="T219" s="166"/>
      <c r="U219" s="166"/>
      <c r="V219" s="166"/>
    </row>
    <row r="220" ht="18.75" customHeight="1">
      <c r="A220" s="1037">
        <v>44063.48587049769</v>
      </c>
      <c r="B220" s="179" t="s">
        <v>8556</v>
      </c>
      <c r="C220" s="179">
        <v>2.364628045E9</v>
      </c>
      <c r="D220" s="606" t="s">
        <v>8555</v>
      </c>
      <c r="E220" s="606" t="s">
        <v>3768</v>
      </c>
      <c r="F220" s="179">
        <v>4.3248254E7</v>
      </c>
      <c r="G220" s="179" t="s">
        <v>391</v>
      </c>
      <c r="H220" s="179" t="s">
        <v>8557</v>
      </c>
      <c r="I220" s="228">
        <v>36953.0</v>
      </c>
      <c r="J220" s="606" t="s">
        <v>7028</v>
      </c>
      <c r="K220" s="606" t="s">
        <v>8560</v>
      </c>
      <c r="L220" s="606" t="s">
        <v>8560</v>
      </c>
      <c r="M220" s="179" t="s">
        <v>2184</v>
      </c>
      <c r="N220" s="179" t="s">
        <v>2184</v>
      </c>
      <c r="O220" s="606" t="s">
        <v>8558</v>
      </c>
      <c r="P220" s="606" t="s">
        <v>8559</v>
      </c>
      <c r="Q220" s="1024"/>
      <c r="R220" s="166"/>
      <c r="S220" s="647">
        <f t="shared" si="1"/>
        <v>22</v>
      </c>
      <c r="T220" s="166"/>
      <c r="U220" s="166"/>
      <c r="V220" s="166"/>
    </row>
    <row r="221" ht="18.75" customHeight="1">
      <c r="A221" s="1037">
        <v>44091.957025752316</v>
      </c>
      <c r="B221" s="179" t="s">
        <v>8562</v>
      </c>
      <c r="C221" s="179" t="s">
        <v>8563</v>
      </c>
      <c r="D221" s="606" t="s">
        <v>8561</v>
      </c>
      <c r="E221" s="606" t="s">
        <v>8564</v>
      </c>
      <c r="F221" s="179">
        <v>3.8794974E7</v>
      </c>
      <c r="G221" s="179" t="s">
        <v>391</v>
      </c>
      <c r="H221" s="179" t="s">
        <v>3337</v>
      </c>
      <c r="I221" s="228">
        <v>34733.0</v>
      </c>
      <c r="J221" s="606" t="s">
        <v>8565</v>
      </c>
      <c r="K221" s="606" t="s">
        <v>8570</v>
      </c>
      <c r="L221" s="606" t="s">
        <v>8569</v>
      </c>
      <c r="M221" s="179" t="s">
        <v>2184</v>
      </c>
      <c r="N221" s="179" t="s">
        <v>2184</v>
      </c>
      <c r="O221" s="606" t="s">
        <v>8566</v>
      </c>
      <c r="P221" s="606" t="s">
        <v>8567</v>
      </c>
      <c r="Q221" s="606" t="s">
        <v>8568</v>
      </c>
      <c r="R221" s="166"/>
      <c r="S221" s="647">
        <f t="shared" si="1"/>
        <v>28</v>
      </c>
      <c r="T221" s="166"/>
      <c r="U221" s="166"/>
      <c r="V221" s="166"/>
    </row>
    <row r="222" ht="18.75" customHeight="1">
      <c r="A222" s="1037">
        <v>44125.7350106713</v>
      </c>
      <c r="B222" s="179" t="s">
        <v>8572</v>
      </c>
      <c r="C222" s="179">
        <v>1.140480749E9</v>
      </c>
      <c r="D222" s="606" t="s">
        <v>8571</v>
      </c>
      <c r="E222" s="606" t="s">
        <v>8574</v>
      </c>
      <c r="F222" s="179">
        <v>3.359743E7</v>
      </c>
      <c r="G222" s="179" t="s">
        <v>2021</v>
      </c>
      <c r="H222" s="179" t="s">
        <v>8573</v>
      </c>
      <c r="I222" s="228">
        <v>32192.0</v>
      </c>
      <c r="J222" s="606" t="s">
        <v>7038</v>
      </c>
      <c r="K222" s="606" t="s">
        <v>8577</v>
      </c>
      <c r="L222" s="606" t="s">
        <v>2109</v>
      </c>
      <c r="M222" s="179" t="s">
        <v>2184</v>
      </c>
      <c r="N222" s="179" t="s">
        <v>2184</v>
      </c>
      <c r="O222" s="606" t="s">
        <v>7896</v>
      </c>
      <c r="P222" s="606" t="s">
        <v>8575</v>
      </c>
      <c r="Q222" s="606" t="s">
        <v>8576</v>
      </c>
      <c r="R222" s="166"/>
      <c r="S222" s="647">
        <f t="shared" si="1"/>
        <v>35</v>
      </c>
      <c r="T222" s="166"/>
      <c r="U222" s="166"/>
      <c r="V222" s="166"/>
    </row>
    <row r="223" ht="18.75" customHeight="1">
      <c r="A223" s="1037">
        <v>44081.768440451386</v>
      </c>
      <c r="B223" s="179" t="s">
        <v>8579</v>
      </c>
      <c r="C223" s="179">
        <v>1.127854696E9</v>
      </c>
      <c r="D223" s="606" t="s">
        <v>8578</v>
      </c>
      <c r="E223" s="606" t="s">
        <v>8581</v>
      </c>
      <c r="F223" s="179">
        <v>2.6261233E7</v>
      </c>
      <c r="G223" s="179" t="s">
        <v>391</v>
      </c>
      <c r="H223" s="179" t="s">
        <v>8580</v>
      </c>
      <c r="I223" s="228">
        <v>28684.0</v>
      </c>
      <c r="J223" s="606" t="s">
        <v>7028</v>
      </c>
      <c r="K223" s="606" t="s">
        <v>8585</v>
      </c>
      <c r="L223" s="606" t="s">
        <v>8584</v>
      </c>
      <c r="M223" s="179" t="s">
        <v>2184</v>
      </c>
      <c r="N223" s="179" t="s">
        <v>2184</v>
      </c>
      <c r="O223" s="606" t="s">
        <v>8582</v>
      </c>
      <c r="P223" s="606" t="s">
        <v>8583</v>
      </c>
      <c r="Q223" s="1024"/>
      <c r="R223" s="166"/>
      <c r="S223" s="647">
        <f t="shared" si="1"/>
        <v>45</v>
      </c>
      <c r="T223" s="166"/>
      <c r="U223" s="166"/>
      <c r="V223" s="166"/>
    </row>
    <row r="224" ht="18.75" customHeight="1">
      <c r="A224" s="1037">
        <v>44068.712410775464</v>
      </c>
      <c r="B224" s="179" t="s">
        <v>8587</v>
      </c>
      <c r="C224" s="179">
        <v>3.548631466E9</v>
      </c>
      <c r="D224" s="606" t="s">
        <v>8586</v>
      </c>
      <c r="E224" s="606" t="s">
        <v>8589</v>
      </c>
      <c r="F224" s="179">
        <v>2.3330464E7</v>
      </c>
      <c r="G224" s="179" t="s">
        <v>391</v>
      </c>
      <c r="H224" s="179" t="s">
        <v>8588</v>
      </c>
      <c r="I224" s="228">
        <v>26778.0</v>
      </c>
      <c r="J224" s="606" t="s">
        <v>8590</v>
      </c>
      <c r="K224" s="606" t="s">
        <v>8594</v>
      </c>
      <c r="L224" s="606" t="s">
        <v>8593</v>
      </c>
      <c r="M224" s="179" t="s">
        <v>2184</v>
      </c>
      <c r="N224" s="179" t="s">
        <v>1661</v>
      </c>
      <c r="O224" s="606" t="s">
        <v>7222</v>
      </c>
      <c r="P224" s="606" t="s">
        <v>8591</v>
      </c>
      <c r="Q224" s="606" t="s">
        <v>8592</v>
      </c>
      <c r="R224" s="166"/>
      <c r="S224" s="647">
        <f t="shared" si="1"/>
        <v>50</v>
      </c>
      <c r="T224" s="166"/>
      <c r="U224" s="166"/>
      <c r="V224" s="166"/>
    </row>
    <row r="225" ht="18.75" customHeight="1">
      <c r="A225" s="1037">
        <v>44068.63968392361</v>
      </c>
      <c r="B225" s="179" t="s">
        <v>8596</v>
      </c>
      <c r="C225" s="179">
        <v>1.15717927E9</v>
      </c>
      <c r="D225" s="606" t="s">
        <v>8595</v>
      </c>
      <c r="E225" s="606" t="s">
        <v>8599</v>
      </c>
      <c r="F225" s="179">
        <v>9.3710826E7</v>
      </c>
      <c r="G225" s="179" t="s">
        <v>8597</v>
      </c>
      <c r="H225" s="179" t="s">
        <v>8598</v>
      </c>
      <c r="I225" s="228">
        <v>35112.0</v>
      </c>
      <c r="J225" s="606" t="s">
        <v>7020</v>
      </c>
      <c r="K225" s="606" t="s">
        <v>8602</v>
      </c>
      <c r="L225" s="606" t="s">
        <v>1747</v>
      </c>
      <c r="M225" s="179" t="s">
        <v>1661</v>
      </c>
      <c r="N225" s="179" t="s">
        <v>2184</v>
      </c>
      <c r="O225" s="606" t="s">
        <v>8600</v>
      </c>
      <c r="P225" s="606" t="s">
        <v>1747</v>
      </c>
      <c r="Q225" s="606" t="s">
        <v>8601</v>
      </c>
      <c r="R225" s="166"/>
      <c r="S225" s="647">
        <f t="shared" si="1"/>
        <v>27</v>
      </c>
      <c r="T225" s="166"/>
      <c r="U225" s="166"/>
      <c r="V225" s="166"/>
    </row>
    <row r="226" ht="18.75" customHeight="1">
      <c r="A226" s="1037">
        <v>44102.77526203704</v>
      </c>
      <c r="B226" s="179" t="s">
        <v>8604</v>
      </c>
      <c r="C226" s="179">
        <v>1.567408774E9</v>
      </c>
      <c r="D226" s="606" t="s">
        <v>8603</v>
      </c>
      <c r="E226" s="606" t="s">
        <v>1877</v>
      </c>
      <c r="F226" s="179">
        <v>3.9959239E7</v>
      </c>
      <c r="G226" s="179" t="s">
        <v>391</v>
      </c>
      <c r="H226" s="179" t="s">
        <v>8605</v>
      </c>
      <c r="I226" s="228">
        <v>35318.0</v>
      </c>
      <c r="J226" s="606" t="s">
        <v>7038</v>
      </c>
      <c r="K226" s="606" t="s">
        <v>8608</v>
      </c>
      <c r="L226" s="606" t="s">
        <v>8607</v>
      </c>
      <c r="M226" s="179" t="s">
        <v>1661</v>
      </c>
      <c r="N226" s="179" t="s">
        <v>2184</v>
      </c>
      <c r="O226" s="606" t="s">
        <v>7477</v>
      </c>
      <c r="P226" s="606" t="s">
        <v>8606</v>
      </c>
      <c r="Q226" s="1024"/>
      <c r="R226" s="166"/>
      <c r="S226" s="647">
        <f t="shared" si="1"/>
        <v>27</v>
      </c>
      <c r="T226" s="166"/>
      <c r="U226" s="166"/>
      <c r="V226" s="166"/>
    </row>
    <row r="227" ht="18.75" customHeight="1">
      <c r="A227" s="1037">
        <v>44134.80080890046</v>
      </c>
      <c r="B227" s="179" t="s">
        <v>8610</v>
      </c>
      <c r="C227" s="179" t="s">
        <v>8612</v>
      </c>
      <c r="D227" s="606" t="s">
        <v>8609</v>
      </c>
      <c r="E227" s="606" t="s">
        <v>7562</v>
      </c>
      <c r="F227" s="179">
        <v>4.0127173E7</v>
      </c>
      <c r="G227" s="179" t="s">
        <v>391</v>
      </c>
      <c r="H227" s="179" t="s">
        <v>8611</v>
      </c>
      <c r="I227" s="228">
        <v>35431.0</v>
      </c>
      <c r="J227" s="606" t="s">
        <v>7038</v>
      </c>
      <c r="K227" s="606" t="s">
        <v>1651</v>
      </c>
      <c r="L227" s="606" t="s">
        <v>1651</v>
      </c>
      <c r="M227" s="179" t="s">
        <v>2184</v>
      </c>
      <c r="N227" s="179" t="s">
        <v>2184</v>
      </c>
      <c r="O227" s="606" t="s">
        <v>8613</v>
      </c>
      <c r="P227" s="606" t="s">
        <v>8614</v>
      </c>
      <c r="Q227" s="606" t="s">
        <v>8615</v>
      </c>
      <c r="R227" s="166"/>
      <c r="S227" s="647">
        <f t="shared" si="1"/>
        <v>26</v>
      </c>
      <c r="T227" s="166"/>
      <c r="U227" s="166"/>
      <c r="V227" s="166"/>
    </row>
    <row r="228" ht="18.75" customHeight="1">
      <c r="A228" s="1037">
        <v>44067.644674247684</v>
      </c>
      <c r="B228" s="179" t="s">
        <v>8617</v>
      </c>
      <c r="C228" s="179">
        <v>1.164130822E9</v>
      </c>
      <c r="D228" s="606" t="s">
        <v>8616</v>
      </c>
      <c r="E228" s="606" t="s">
        <v>8619</v>
      </c>
      <c r="F228" s="179">
        <v>9.4486129E7</v>
      </c>
      <c r="G228" s="179" t="s">
        <v>4032</v>
      </c>
      <c r="H228" s="179" t="s">
        <v>8618</v>
      </c>
      <c r="I228" s="228">
        <v>29194.0</v>
      </c>
      <c r="J228" s="606" t="s">
        <v>7020</v>
      </c>
      <c r="K228" s="606" t="s">
        <v>8622</v>
      </c>
      <c r="L228" s="606" t="s">
        <v>8622</v>
      </c>
      <c r="M228" s="179" t="s">
        <v>2184</v>
      </c>
      <c r="N228" s="179" t="s">
        <v>2184</v>
      </c>
      <c r="O228" s="606" t="s">
        <v>8620</v>
      </c>
      <c r="P228" s="606" t="s">
        <v>8621</v>
      </c>
      <c r="Q228" s="1024"/>
      <c r="R228" s="166"/>
      <c r="S228" s="647">
        <f t="shared" si="1"/>
        <v>43</v>
      </c>
      <c r="T228" s="166"/>
      <c r="U228" s="166"/>
      <c r="V228" s="166"/>
    </row>
    <row r="229" ht="18.75" customHeight="1">
      <c r="A229" s="1037">
        <v>44112.786043472224</v>
      </c>
      <c r="B229" s="179" t="s">
        <v>8624</v>
      </c>
      <c r="C229" s="179">
        <v>1.159495627E9</v>
      </c>
      <c r="D229" s="606" t="s">
        <v>8623</v>
      </c>
      <c r="E229" s="606" t="s">
        <v>3706</v>
      </c>
      <c r="F229" s="179">
        <v>3.5149123E7</v>
      </c>
      <c r="G229" s="179" t="s">
        <v>391</v>
      </c>
      <c r="H229" s="179" t="s">
        <v>8625</v>
      </c>
      <c r="I229" s="228">
        <v>32969.0</v>
      </c>
      <c r="J229" s="606" t="s">
        <v>8230</v>
      </c>
      <c r="K229" s="606" t="s">
        <v>8629</v>
      </c>
      <c r="L229" s="606" t="s">
        <v>8628</v>
      </c>
      <c r="M229" s="179" t="s">
        <v>1661</v>
      </c>
      <c r="N229" s="179" t="s">
        <v>2184</v>
      </c>
      <c r="O229" s="606" t="s">
        <v>8626</v>
      </c>
      <c r="P229" s="606" t="s">
        <v>8627</v>
      </c>
      <c r="Q229" s="1024"/>
      <c r="R229" s="166"/>
      <c r="S229" s="647">
        <f t="shared" si="1"/>
        <v>33</v>
      </c>
      <c r="T229" s="166"/>
      <c r="U229" s="166"/>
      <c r="V229" s="166"/>
    </row>
    <row r="230" ht="18.75" customHeight="1">
      <c r="A230" s="1037">
        <v>44103.78453091435</v>
      </c>
      <c r="B230" s="179" t="s">
        <v>8631</v>
      </c>
      <c r="C230" s="179">
        <v>1.168877341E9</v>
      </c>
      <c r="D230" s="606" t="s">
        <v>8630</v>
      </c>
      <c r="E230" s="606" t="s">
        <v>8633</v>
      </c>
      <c r="F230" s="179">
        <v>3.9511896E7</v>
      </c>
      <c r="G230" s="179" t="s">
        <v>2021</v>
      </c>
      <c r="H230" s="179" t="s">
        <v>8632</v>
      </c>
      <c r="I230" s="228">
        <v>35187.0</v>
      </c>
      <c r="J230" s="606" t="s">
        <v>7020</v>
      </c>
      <c r="K230" s="606" t="s">
        <v>8634</v>
      </c>
      <c r="L230" s="606" t="s">
        <v>1866</v>
      </c>
      <c r="M230" s="179" t="s">
        <v>2184</v>
      </c>
      <c r="N230" s="179" t="s">
        <v>2184</v>
      </c>
      <c r="O230" s="606" t="s">
        <v>8558</v>
      </c>
      <c r="P230" s="606" t="s">
        <v>8217</v>
      </c>
      <c r="Q230" s="1024"/>
      <c r="R230" s="166"/>
      <c r="S230" s="647">
        <f t="shared" si="1"/>
        <v>27</v>
      </c>
      <c r="T230" s="166"/>
      <c r="U230" s="166"/>
      <c r="V230" s="166"/>
    </row>
    <row r="231" ht="18.75" customHeight="1">
      <c r="A231" s="1037">
        <v>44062.57704388889</v>
      </c>
      <c r="B231" s="179" t="s">
        <v>8636</v>
      </c>
      <c r="C231" s="179">
        <v>1.135832541E9</v>
      </c>
      <c r="D231" s="606" t="s">
        <v>8635</v>
      </c>
      <c r="E231" s="606" t="s">
        <v>8638</v>
      </c>
      <c r="F231" s="179">
        <v>3.7277402E7</v>
      </c>
      <c r="G231" s="179" t="s">
        <v>391</v>
      </c>
      <c r="H231" s="179" t="s">
        <v>8637</v>
      </c>
      <c r="I231" s="228">
        <v>34016.0</v>
      </c>
      <c r="J231" s="606" t="s">
        <v>7020</v>
      </c>
      <c r="K231" s="606" t="s">
        <v>8643</v>
      </c>
      <c r="L231" s="606" t="s">
        <v>8642</v>
      </c>
      <c r="M231" s="179" t="s">
        <v>2184</v>
      </c>
      <c r="N231" s="179" t="s">
        <v>2184</v>
      </c>
      <c r="O231" s="606" t="s">
        <v>8639</v>
      </c>
      <c r="P231" s="606" t="s">
        <v>8640</v>
      </c>
      <c r="Q231" s="606" t="s">
        <v>8641</v>
      </c>
      <c r="R231" s="166"/>
      <c r="S231" s="647">
        <f t="shared" si="1"/>
        <v>30</v>
      </c>
      <c r="T231" s="166"/>
      <c r="U231" s="166"/>
      <c r="V231" s="166"/>
    </row>
    <row r="232" ht="18.75" customHeight="1">
      <c r="A232" s="1037">
        <v>44063.482477303245</v>
      </c>
      <c r="B232" s="179" t="s">
        <v>8645</v>
      </c>
      <c r="C232" s="179">
        <v>1.122546442E9</v>
      </c>
      <c r="D232" s="606" t="s">
        <v>8644</v>
      </c>
      <c r="E232" s="606" t="s">
        <v>7607</v>
      </c>
      <c r="F232" s="179">
        <v>3.505979E7</v>
      </c>
      <c r="G232" s="179" t="s">
        <v>391</v>
      </c>
      <c r="H232" s="179" t="s">
        <v>8646</v>
      </c>
      <c r="I232" s="228">
        <v>33056.0</v>
      </c>
      <c r="J232" s="606" t="s">
        <v>7038</v>
      </c>
      <c r="K232" s="606" t="s">
        <v>8650</v>
      </c>
      <c r="L232" s="606" t="s">
        <v>1661</v>
      </c>
      <c r="M232" s="179" t="s">
        <v>1661</v>
      </c>
      <c r="N232" s="179" t="s">
        <v>2184</v>
      </c>
      <c r="O232" s="606" t="s">
        <v>8647</v>
      </c>
      <c r="P232" s="606" t="s">
        <v>8648</v>
      </c>
      <c r="Q232" s="606" t="s">
        <v>8649</v>
      </c>
      <c r="R232" s="166"/>
      <c r="S232" s="647">
        <f t="shared" si="1"/>
        <v>33</v>
      </c>
      <c r="T232" s="166"/>
      <c r="U232" s="166"/>
      <c r="V232" s="166"/>
    </row>
    <row r="233" ht="18.75" customHeight="1">
      <c r="A233" s="1042"/>
      <c r="B233" s="103" t="s">
        <v>8652</v>
      </c>
      <c r="C233" s="103" t="s">
        <v>8654</v>
      </c>
      <c r="D233" s="1039" t="s">
        <v>8651</v>
      </c>
      <c r="E233" s="1039" t="s">
        <v>8655</v>
      </c>
      <c r="F233" s="103">
        <v>3.9977234E7</v>
      </c>
      <c r="G233" s="103" t="s">
        <v>391</v>
      </c>
      <c r="H233" s="103" t="s">
        <v>8653</v>
      </c>
      <c r="I233" s="1040">
        <v>35367.0</v>
      </c>
      <c r="J233" s="1039"/>
      <c r="K233" s="1039"/>
      <c r="L233" s="1052"/>
      <c r="M233" s="103"/>
      <c r="N233" s="1045"/>
      <c r="O233" s="1043"/>
      <c r="P233" s="1043"/>
      <c r="Q233" s="1044"/>
      <c r="R233" s="1045"/>
      <c r="S233" s="647">
        <f t="shared" si="1"/>
        <v>26</v>
      </c>
      <c r="T233" s="1070"/>
      <c r="U233" s="1041"/>
      <c r="V233" s="1041"/>
    </row>
    <row r="234" ht="18.75" customHeight="1">
      <c r="A234" s="1037">
        <v>44067.6642494213</v>
      </c>
      <c r="B234" s="179" t="s">
        <v>8657</v>
      </c>
      <c r="C234" s="179">
        <v>1.153199198E9</v>
      </c>
      <c r="D234" s="606" t="s">
        <v>8656</v>
      </c>
      <c r="E234" s="606" t="s">
        <v>8659</v>
      </c>
      <c r="F234" s="179">
        <v>2.9800813E7</v>
      </c>
      <c r="G234" s="179" t="s">
        <v>1755</v>
      </c>
      <c r="H234" s="179" t="s">
        <v>8658</v>
      </c>
      <c r="I234" s="228">
        <v>30217.0</v>
      </c>
      <c r="J234" s="606" t="s">
        <v>7028</v>
      </c>
      <c r="K234" s="606" t="s">
        <v>8662</v>
      </c>
      <c r="L234" s="606" t="s">
        <v>8661</v>
      </c>
      <c r="M234" s="179" t="s">
        <v>1661</v>
      </c>
      <c r="N234" s="179" t="s">
        <v>1661</v>
      </c>
      <c r="O234" s="606" t="s">
        <v>8660</v>
      </c>
      <c r="P234" s="606" t="s">
        <v>1661</v>
      </c>
      <c r="Q234" s="1024"/>
      <c r="R234" s="166"/>
      <c r="S234" s="647">
        <f t="shared" si="1"/>
        <v>41</v>
      </c>
      <c r="T234" s="166"/>
      <c r="U234" s="166"/>
      <c r="V234" s="166"/>
    </row>
    <row r="235" ht="18.75" customHeight="1">
      <c r="A235" s="1051">
        <v>44052.90591104167</v>
      </c>
      <c r="B235" s="25" t="s">
        <v>8664</v>
      </c>
      <c r="C235" s="25">
        <v>1.53149949E9</v>
      </c>
      <c r="D235" s="1052" t="s">
        <v>8663</v>
      </c>
      <c r="E235" s="1052" t="s">
        <v>8666</v>
      </c>
      <c r="F235" s="25">
        <v>3.8066579E7</v>
      </c>
      <c r="G235" s="25" t="s">
        <v>1740</v>
      </c>
      <c r="H235" s="25" t="s">
        <v>8665</v>
      </c>
      <c r="I235" s="1053">
        <v>34365.0</v>
      </c>
      <c r="J235" s="1052"/>
      <c r="K235" s="1052"/>
      <c r="L235" s="1052"/>
      <c r="M235" s="25"/>
      <c r="N235" s="103"/>
      <c r="O235" s="1039"/>
      <c r="P235" s="1039"/>
      <c r="Q235" s="1035"/>
      <c r="R235" s="25"/>
      <c r="S235" s="647">
        <f t="shared" si="1"/>
        <v>29</v>
      </c>
      <c r="T235" s="103"/>
      <c r="U235" s="103"/>
      <c r="V235" s="103"/>
    </row>
    <row r="236" ht="18.75" customHeight="1">
      <c r="A236" s="1037">
        <v>44063.510319918976</v>
      </c>
      <c r="B236" s="179" t="s">
        <v>8668</v>
      </c>
      <c r="C236" s="179">
        <v>1.134509628E9</v>
      </c>
      <c r="D236" s="606" t="s">
        <v>8667</v>
      </c>
      <c r="E236" s="606" t="s">
        <v>8670</v>
      </c>
      <c r="F236" s="179">
        <v>4.0073345E7</v>
      </c>
      <c r="G236" s="179" t="s">
        <v>2021</v>
      </c>
      <c r="H236" s="179" t="s">
        <v>8669</v>
      </c>
      <c r="I236" s="228">
        <v>35444.0</v>
      </c>
      <c r="J236" s="606" t="s">
        <v>8671</v>
      </c>
      <c r="K236" s="606" t="s">
        <v>8676</v>
      </c>
      <c r="L236" s="606" t="s">
        <v>8675</v>
      </c>
      <c r="M236" s="179" t="s">
        <v>1661</v>
      </c>
      <c r="N236" s="179" t="s">
        <v>2184</v>
      </c>
      <c r="O236" s="606" t="s">
        <v>8672</v>
      </c>
      <c r="P236" s="606" t="s">
        <v>8673</v>
      </c>
      <c r="Q236" s="606" t="s">
        <v>8674</v>
      </c>
      <c r="R236" s="166"/>
      <c r="S236" s="647">
        <f t="shared" si="1"/>
        <v>26</v>
      </c>
      <c r="T236" s="166"/>
      <c r="U236" s="166"/>
      <c r="V236" s="166"/>
    </row>
    <row r="237" ht="18.75" customHeight="1">
      <c r="A237" s="1037">
        <v>44063.49840842593</v>
      </c>
      <c r="B237" s="179" t="s">
        <v>8678</v>
      </c>
      <c r="C237" s="179" t="s">
        <v>8680</v>
      </c>
      <c r="D237" s="606" t="s">
        <v>8677</v>
      </c>
      <c r="E237" s="606" t="s">
        <v>8681</v>
      </c>
      <c r="F237" s="179">
        <v>3.8338122E7</v>
      </c>
      <c r="G237" s="179" t="s">
        <v>391</v>
      </c>
      <c r="H237" s="179" t="s">
        <v>8679</v>
      </c>
      <c r="I237" s="228">
        <v>34662.0</v>
      </c>
      <c r="J237" s="606" t="s">
        <v>7038</v>
      </c>
      <c r="K237" s="606" t="s">
        <v>8686</v>
      </c>
      <c r="L237" s="606" t="s">
        <v>8685</v>
      </c>
      <c r="M237" s="179" t="s">
        <v>2184</v>
      </c>
      <c r="N237" s="179" t="s">
        <v>2184</v>
      </c>
      <c r="O237" s="606" t="s">
        <v>8682</v>
      </c>
      <c r="P237" s="606" t="s">
        <v>8683</v>
      </c>
      <c r="Q237" s="606" t="s">
        <v>8684</v>
      </c>
      <c r="R237" s="166"/>
      <c r="S237" s="647">
        <f t="shared" si="1"/>
        <v>28</v>
      </c>
      <c r="T237" s="166"/>
      <c r="U237" s="166"/>
      <c r="V237" s="166"/>
    </row>
    <row r="238" ht="18.75" customHeight="1">
      <c r="A238" s="1037">
        <v>44063.9434725926</v>
      </c>
      <c r="B238" s="179" t="s">
        <v>8688</v>
      </c>
      <c r="C238" s="179">
        <v>1.12556543E9</v>
      </c>
      <c r="D238" s="606" t="s">
        <v>8687</v>
      </c>
      <c r="E238" s="606" t="s">
        <v>8690</v>
      </c>
      <c r="F238" s="179">
        <v>9.5641412E7</v>
      </c>
      <c r="G238" s="179" t="s">
        <v>3791</v>
      </c>
      <c r="H238" s="179" t="s">
        <v>8689</v>
      </c>
      <c r="I238" s="228">
        <v>34663.0</v>
      </c>
      <c r="J238" s="606" t="s">
        <v>7020</v>
      </c>
      <c r="K238" s="606" t="s">
        <v>8695</v>
      </c>
      <c r="L238" s="606" t="s">
        <v>8694</v>
      </c>
      <c r="M238" s="179" t="s">
        <v>2184</v>
      </c>
      <c r="N238" s="179" t="s">
        <v>2184</v>
      </c>
      <c r="O238" s="606" t="s">
        <v>8691</v>
      </c>
      <c r="P238" s="606" t="s">
        <v>8692</v>
      </c>
      <c r="Q238" s="606" t="s">
        <v>8693</v>
      </c>
      <c r="R238" s="166"/>
      <c r="S238" s="647">
        <f t="shared" si="1"/>
        <v>28</v>
      </c>
      <c r="T238" s="166"/>
      <c r="U238" s="166"/>
      <c r="V238" s="166"/>
    </row>
    <row r="239" ht="18.75" customHeight="1">
      <c r="A239" s="1037">
        <v>44079.77869245371</v>
      </c>
      <c r="B239" s="179" t="s">
        <v>8697</v>
      </c>
      <c r="C239" s="179">
        <v>3.624159946E9</v>
      </c>
      <c r="D239" s="606" t="s">
        <v>8696</v>
      </c>
      <c r="E239" s="606" t="s">
        <v>7430</v>
      </c>
      <c r="F239" s="179">
        <v>4.6777932E7</v>
      </c>
      <c r="G239" s="179" t="s">
        <v>674</v>
      </c>
      <c r="H239" s="179" t="s">
        <v>8698</v>
      </c>
      <c r="I239" s="228">
        <v>38637.0</v>
      </c>
      <c r="J239" s="606" t="s">
        <v>8699</v>
      </c>
      <c r="K239" s="606" t="s">
        <v>8703</v>
      </c>
      <c r="L239" s="606" t="s">
        <v>8702</v>
      </c>
      <c r="M239" s="179" t="s">
        <v>2184</v>
      </c>
      <c r="N239" s="179" t="s">
        <v>2184</v>
      </c>
      <c r="O239" s="606" t="s">
        <v>8700</v>
      </c>
      <c r="P239" s="606" t="s">
        <v>8701</v>
      </c>
      <c r="Q239" s="1024"/>
      <c r="R239" s="166"/>
      <c r="S239" s="647">
        <f t="shared" si="1"/>
        <v>18</v>
      </c>
      <c r="T239" s="166"/>
      <c r="U239" s="166"/>
      <c r="V239" s="166"/>
    </row>
    <row r="240" ht="18.75" customHeight="1">
      <c r="A240" s="1037">
        <v>44063.83578592593</v>
      </c>
      <c r="B240" s="179" t="s">
        <v>8705</v>
      </c>
      <c r="C240" s="179">
        <v>1.122795685E9</v>
      </c>
      <c r="D240" s="606" t="s">
        <v>8704</v>
      </c>
      <c r="E240" s="606" t="s">
        <v>8706</v>
      </c>
      <c r="F240" s="179">
        <v>3.5269643E7</v>
      </c>
      <c r="G240" s="179" t="s">
        <v>1755</v>
      </c>
      <c r="H240" s="179" t="s">
        <v>3124</v>
      </c>
      <c r="I240" s="228">
        <v>33044.0</v>
      </c>
      <c r="J240" s="606" t="s">
        <v>8707</v>
      </c>
      <c r="K240" s="606" t="s">
        <v>8712</v>
      </c>
      <c r="L240" s="606" t="s">
        <v>8711</v>
      </c>
      <c r="M240" s="179" t="s">
        <v>2184</v>
      </c>
      <c r="N240" s="179" t="s">
        <v>2184</v>
      </c>
      <c r="O240" s="606" t="s">
        <v>8708</v>
      </c>
      <c r="P240" s="606" t="s">
        <v>8709</v>
      </c>
      <c r="Q240" s="606" t="s">
        <v>8710</v>
      </c>
      <c r="R240" s="166"/>
      <c r="S240" s="647">
        <f t="shared" si="1"/>
        <v>33</v>
      </c>
      <c r="T240" s="166"/>
      <c r="U240" s="166"/>
      <c r="V240" s="166"/>
    </row>
    <row r="241" ht="18.75" customHeight="1">
      <c r="A241" s="1037">
        <v>44063.53338368055</v>
      </c>
      <c r="B241" s="179" t="s">
        <v>8714</v>
      </c>
      <c r="C241" s="179">
        <v>2.215424392E9</v>
      </c>
      <c r="D241" s="606" t="s">
        <v>8713</v>
      </c>
      <c r="E241" s="606" t="s">
        <v>8715</v>
      </c>
      <c r="F241" s="179">
        <v>3.6066867E7</v>
      </c>
      <c r="G241" s="179" t="s">
        <v>391</v>
      </c>
      <c r="H241" s="179" t="s">
        <v>2675</v>
      </c>
      <c r="I241" s="228">
        <v>33241.0</v>
      </c>
      <c r="J241" s="606" t="s">
        <v>7020</v>
      </c>
      <c r="K241" s="606" t="s">
        <v>8720</v>
      </c>
      <c r="L241" s="606" t="s">
        <v>8719</v>
      </c>
      <c r="M241" s="179" t="s">
        <v>2184</v>
      </c>
      <c r="N241" s="179" t="s">
        <v>2184</v>
      </c>
      <c r="O241" s="606" t="s">
        <v>8716</v>
      </c>
      <c r="P241" s="606" t="s">
        <v>8717</v>
      </c>
      <c r="Q241" s="606" t="s">
        <v>8718</v>
      </c>
      <c r="R241" s="166"/>
      <c r="S241" s="647">
        <f t="shared" si="1"/>
        <v>32</v>
      </c>
      <c r="T241" s="166"/>
      <c r="U241" s="166"/>
      <c r="V241" s="166"/>
    </row>
    <row r="242" ht="18.75" customHeight="1">
      <c r="A242" s="1037">
        <v>44063.46459743056</v>
      </c>
      <c r="B242" s="179" t="s">
        <v>8722</v>
      </c>
      <c r="C242" s="179">
        <v>1.132767093E9</v>
      </c>
      <c r="D242" s="606" t="s">
        <v>8721</v>
      </c>
      <c r="E242" s="606" t="s">
        <v>8724</v>
      </c>
      <c r="F242" s="179">
        <v>2.9986804E7</v>
      </c>
      <c r="G242" s="179" t="s">
        <v>2021</v>
      </c>
      <c r="H242" s="179" t="s">
        <v>8723</v>
      </c>
      <c r="I242" s="228">
        <v>30309.0</v>
      </c>
      <c r="J242" s="606" t="s">
        <v>7020</v>
      </c>
      <c r="K242" s="606" t="s">
        <v>8729</v>
      </c>
      <c r="L242" s="606" t="s">
        <v>8728</v>
      </c>
      <c r="M242" s="179" t="s">
        <v>2184</v>
      </c>
      <c r="N242" s="179" t="s">
        <v>2184</v>
      </c>
      <c r="O242" s="606" t="s">
        <v>8725</v>
      </c>
      <c r="P242" s="606" t="s">
        <v>8726</v>
      </c>
      <c r="Q242" s="606" t="s">
        <v>8727</v>
      </c>
      <c r="R242" s="166"/>
      <c r="S242" s="647">
        <f t="shared" si="1"/>
        <v>40</v>
      </c>
      <c r="T242" s="166"/>
      <c r="U242" s="166"/>
      <c r="V242" s="166"/>
    </row>
    <row r="243" ht="18.75" customHeight="1">
      <c r="A243" s="1037">
        <v>44071.546901168986</v>
      </c>
      <c r="B243" s="179" t="s">
        <v>8731</v>
      </c>
      <c r="C243" s="179">
        <v>2.216546724E9</v>
      </c>
      <c r="D243" s="606" t="s">
        <v>8730</v>
      </c>
      <c r="E243" s="606" t="s">
        <v>8733</v>
      </c>
      <c r="F243" s="179">
        <v>4.1028109E7</v>
      </c>
      <c r="G243" s="179" t="s">
        <v>674</v>
      </c>
      <c r="H243" s="179" t="s">
        <v>8732</v>
      </c>
      <c r="I243" s="228">
        <v>35878.0</v>
      </c>
      <c r="J243" s="606" t="s">
        <v>7020</v>
      </c>
      <c r="K243" s="606" t="s">
        <v>8737</v>
      </c>
      <c r="L243" s="606" t="s">
        <v>8736</v>
      </c>
      <c r="M243" s="179" t="s">
        <v>2184</v>
      </c>
      <c r="N243" s="179" t="s">
        <v>2184</v>
      </c>
      <c r="O243" s="606" t="s">
        <v>8734</v>
      </c>
      <c r="P243" s="606" t="s">
        <v>1747</v>
      </c>
      <c r="Q243" s="606" t="s">
        <v>8735</v>
      </c>
      <c r="R243" s="166"/>
      <c r="S243" s="647">
        <f t="shared" si="1"/>
        <v>25</v>
      </c>
      <c r="T243" s="166"/>
      <c r="U243" s="166"/>
      <c r="V243" s="166"/>
    </row>
    <row r="244" ht="18.75" customHeight="1">
      <c r="A244" s="1037">
        <v>44132.48027167824</v>
      </c>
      <c r="B244" s="179" t="s">
        <v>8739</v>
      </c>
      <c r="C244" s="646" t="s">
        <v>8741</v>
      </c>
      <c r="D244" s="606" t="s">
        <v>8738</v>
      </c>
      <c r="E244" s="606" t="s">
        <v>8742</v>
      </c>
      <c r="F244" s="179">
        <v>3.8951141E7</v>
      </c>
      <c r="G244" s="179" t="s">
        <v>391</v>
      </c>
      <c r="H244" s="179" t="s">
        <v>8740</v>
      </c>
      <c r="I244" s="228">
        <v>34927.0</v>
      </c>
      <c r="J244" s="606" t="s">
        <v>7020</v>
      </c>
      <c r="K244" s="606" t="s">
        <v>8744</v>
      </c>
      <c r="L244" s="606" t="s">
        <v>8744</v>
      </c>
      <c r="M244" s="179" t="s">
        <v>2184</v>
      </c>
      <c r="N244" s="179" t="s">
        <v>2184</v>
      </c>
      <c r="O244" s="606" t="s">
        <v>8743</v>
      </c>
      <c r="P244" s="606" t="s">
        <v>8673</v>
      </c>
      <c r="Q244" s="1024"/>
      <c r="R244" s="166"/>
      <c r="S244" s="647">
        <f t="shared" si="1"/>
        <v>28</v>
      </c>
      <c r="T244" s="166"/>
      <c r="U244" s="166"/>
      <c r="V244" s="166"/>
    </row>
    <row r="245" ht="18.75" customHeight="1">
      <c r="A245" s="1037">
        <v>44066.662006666666</v>
      </c>
      <c r="B245" s="179" t="s">
        <v>8746</v>
      </c>
      <c r="C245" s="179">
        <v>1.157605945E9</v>
      </c>
      <c r="D245" s="606" t="s">
        <v>8745</v>
      </c>
      <c r="E245" s="606" t="s">
        <v>8747</v>
      </c>
      <c r="F245" s="179">
        <v>3.8151105E7</v>
      </c>
      <c r="G245" s="179" t="s">
        <v>1808</v>
      </c>
      <c r="H245" s="179" t="s">
        <v>3551</v>
      </c>
      <c r="I245" s="228">
        <v>34431.0</v>
      </c>
      <c r="J245" s="606" t="s">
        <v>7020</v>
      </c>
      <c r="K245" s="606" t="s">
        <v>8751</v>
      </c>
      <c r="L245" s="606" t="s">
        <v>8750</v>
      </c>
      <c r="M245" s="179" t="s">
        <v>2184</v>
      </c>
      <c r="N245" s="179" t="s">
        <v>2184</v>
      </c>
      <c r="O245" s="606" t="s">
        <v>8748</v>
      </c>
      <c r="P245" s="606" t="s">
        <v>8749</v>
      </c>
      <c r="Q245" s="1024"/>
      <c r="R245" s="166"/>
      <c r="S245" s="647">
        <f t="shared" si="1"/>
        <v>29</v>
      </c>
      <c r="T245" s="166"/>
      <c r="U245" s="166"/>
      <c r="V245" s="166"/>
    </row>
    <row r="246" ht="18.75" customHeight="1">
      <c r="A246" s="1037">
        <v>44067.64953271991</v>
      </c>
      <c r="B246" s="179" t="s">
        <v>8753</v>
      </c>
      <c r="C246" s="179">
        <v>2.91461011E9</v>
      </c>
      <c r="D246" s="606" t="s">
        <v>8752</v>
      </c>
      <c r="E246" s="606" t="s">
        <v>8755</v>
      </c>
      <c r="F246" s="179">
        <v>2.7606122E7</v>
      </c>
      <c r="G246" s="179" t="s">
        <v>2021</v>
      </c>
      <c r="H246" s="179" t="s">
        <v>8754</v>
      </c>
      <c r="I246" s="228">
        <v>29100.0</v>
      </c>
      <c r="J246" s="606" t="s">
        <v>7020</v>
      </c>
      <c r="K246" s="606" t="s">
        <v>8760</v>
      </c>
      <c r="L246" s="606" t="s">
        <v>8759</v>
      </c>
      <c r="M246" s="179" t="s">
        <v>2184</v>
      </c>
      <c r="N246" s="179" t="s">
        <v>2184</v>
      </c>
      <c r="O246" s="606" t="s">
        <v>8756</v>
      </c>
      <c r="P246" s="606" t="s">
        <v>8757</v>
      </c>
      <c r="Q246" s="606" t="s">
        <v>8758</v>
      </c>
      <c r="R246" s="166"/>
      <c r="S246" s="647">
        <f t="shared" si="1"/>
        <v>44</v>
      </c>
      <c r="T246" s="166"/>
      <c r="U246" s="166"/>
      <c r="V246" s="166"/>
    </row>
    <row r="247" ht="18.75" customHeight="1">
      <c r="A247" s="1037">
        <v>44063.50967042824</v>
      </c>
      <c r="B247" s="179" t="s">
        <v>8762</v>
      </c>
      <c r="C247" s="179">
        <v>5.491127929043E12</v>
      </c>
      <c r="D247" s="606" t="s">
        <v>8761</v>
      </c>
      <c r="E247" s="606" t="s">
        <v>8764</v>
      </c>
      <c r="F247" s="179">
        <v>3.4296874E7</v>
      </c>
      <c r="G247" s="179" t="s">
        <v>674</v>
      </c>
      <c r="H247" s="179" t="s">
        <v>8763</v>
      </c>
      <c r="I247" s="228">
        <v>32528.0</v>
      </c>
      <c r="J247" s="606" t="s">
        <v>7020</v>
      </c>
      <c r="K247" s="606" t="s">
        <v>8768</v>
      </c>
      <c r="L247" s="606" t="s">
        <v>8767</v>
      </c>
      <c r="M247" s="179" t="s">
        <v>2184</v>
      </c>
      <c r="N247" s="179" t="s">
        <v>2184</v>
      </c>
      <c r="O247" s="606" t="s">
        <v>8765</v>
      </c>
      <c r="P247" s="606" t="s">
        <v>8766</v>
      </c>
      <c r="Q247" s="1024"/>
      <c r="R247" s="166"/>
      <c r="S247" s="647">
        <f t="shared" si="1"/>
        <v>34</v>
      </c>
      <c r="T247" s="166"/>
      <c r="U247" s="166"/>
      <c r="V247" s="166"/>
    </row>
    <row r="248" ht="18.75" customHeight="1">
      <c r="A248" s="1037">
        <v>44068.48900427083</v>
      </c>
      <c r="B248" s="179" t="s">
        <v>8770</v>
      </c>
      <c r="C248" s="179">
        <v>1.139120833E9</v>
      </c>
      <c r="D248" s="606" t="s">
        <v>8769</v>
      </c>
      <c r="E248" s="606" t="s">
        <v>3125</v>
      </c>
      <c r="F248" s="179">
        <v>3.8995892E7</v>
      </c>
      <c r="G248" s="179" t="s">
        <v>391</v>
      </c>
      <c r="H248" s="179" t="s">
        <v>8771</v>
      </c>
      <c r="I248" s="228">
        <v>34831.0</v>
      </c>
      <c r="J248" s="606" t="s">
        <v>8772</v>
      </c>
      <c r="K248" s="606" t="s">
        <v>8776</v>
      </c>
      <c r="L248" s="606" t="s">
        <v>8776</v>
      </c>
      <c r="M248" s="179" t="s">
        <v>1661</v>
      </c>
      <c r="N248" s="179" t="s">
        <v>1661</v>
      </c>
      <c r="O248" s="606" t="s">
        <v>8773</v>
      </c>
      <c r="P248" s="606" t="s">
        <v>8774</v>
      </c>
      <c r="Q248" s="606" t="s">
        <v>8775</v>
      </c>
      <c r="R248" s="166"/>
      <c r="S248" s="647">
        <f t="shared" si="1"/>
        <v>28</v>
      </c>
      <c r="T248" s="166"/>
      <c r="U248" s="166"/>
      <c r="V248" s="166"/>
    </row>
    <row r="249" ht="18.75" customHeight="1">
      <c r="A249" s="1037">
        <v>44063.48930170139</v>
      </c>
      <c r="B249" s="179" t="s">
        <v>8778</v>
      </c>
      <c r="C249" s="179">
        <v>1.1691294E9</v>
      </c>
      <c r="D249" s="606" t="s">
        <v>8777</v>
      </c>
      <c r="E249" s="606" t="s">
        <v>7406</v>
      </c>
      <c r="F249" s="179">
        <v>4.6214234E7</v>
      </c>
      <c r="G249" s="179" t="s">
        <v>391</v>
      </c>
      <c r="H249" s="179" t="s">
        <v>8779</v>
      </c>
      <c r="I249" s="228">
        <v>38227.0</v>
      </c>
      <c r="J249" s="606" t="s">
        <v>8780</v>
      </c>
      <c r="K249" s="606" t="s">
        <v>8783</v>
      </c>
      <c r="L249" s="606" t="s">
        <v>8783</v>
      </c>
      <c r="M249" s="179" t="s">
        <v>2184</v>
      </c>
      <c r="N249" s="179" t="s">
        <v>2184</v>
      </c>
      <c r="O249" s="606" t="s">
        <v>8781</v>
      </c>
      <c r="P249" s="606" t="s">
        <v>8782</v>
      </c>
      <c r="Q249" s="1024"/>
      <c r="R249" s="166"/>
      <c r="S249" s="647">
        <f t="shared" si="1"/>
        <v>19</v>
      </c>
      <c r="T249" s="166"/>
      <c r="U249" s="166"/>
      <c r="V249" s="166"/>
    </row>
    <row r="250" ht="18.75" customHeight="1">
      <c r="A250" s="1037">
        <v>44063.85211403936</v>
      </c>
      <c r="B250" s="179" t="s">
        <v>8785</v>
      </c>
      <c r="C250" s="179">
        <v>1.166800497E9</v>
      </c>
      <c r="D250" s="606" t="s">
        <v>8784</v>
      </c>
      <c r="E250" s="606" t="s">
        <v>8787</v>
      </c>
      <c r="F250" s="179">
        <v>3.3318539E7</v>
      </c>
      <c r="G250" s="179" t="s">
        <v>674</v>
      </c>
      <c r="H250" s="179" t="s">
        <v>8786</v>
      </c>
      <c r="I250" s="228">
        <v>32112.0</v>
      </c>
      <c r="J250" s="606" t="s">
        <v>7020</v>
      </c>
      <c r="K250" s="606" t="s">
        <v>8790</v>
      </c>
      <c r="L250" s="606" t="s">
        <v>8789</v>
      </c>
      <c r="M250" s="179" t="s">
        <v>2184</v>
      </c>
      <c r="N250" s="179" t="s">
        <v>2184</v>
      </c>
      <c r="O250" s="606" t="s">
        <v>8788</v>
      </c>
      <c r="P250" s="606" t="s">
        <v>8299</v>
      </c>
      <c r="Q250" s="1024"/>
      <c r="R250" s="166"/>
      <c r="S250" s="647">
        <f t="shared" si="1"/>
        <v>35</v>
      </c>
      <c r="T250" s="166"/>
      <c r="U250" s="166"/>
      <c r="V250" s="166"/>
    </row>
    <row r="251" ht="18.75" customHeight="1">
      <c r="A251" s="1037">
        <v>44106.53557184028</v>
      </c>
      <c r="B251" s="179" t="s">
        <v>8792</v>
      </c>
      <c r="C251" s="179">
        <v>2.216244551E9</v>
      </c>
      <c r="D251" s="606" t="s">
        <v>8791</v>
      </c>
      <c r="E251" s="606" t="s">
        <v>8794</v>
      </c>
      <c r="F251" s="179">
        <v>4.0189778E7</v>
      </c>
      <c r="G251" s="179" t="s">
        <v>391</v>
      </c>
      <c r="H251" s="179" t="s">
        <v>8793</v>
      </c>
      <c r="I251" s="228">
        <v>35586.0</v>
      </c>
      <c r="J251" s="606" t="s">
        <v>7038</v>
      </c>
      <c r="K251" s="606" t="s">
        <v>8798</v>
      </c>
      <c r="L251" s="606" t="s">
        <v>8797</v>
      </c>
      <c r="M251" s="179" t="s">
        <v>2184</v>
      </c>
      <c r="N251" s="179" t="s">
        <v>2184</v>
      </c>
      <c r="O251" s="606" t="s">
        <v>8795</v>
      </c>
      <c r="P251" s="606" t="s">
        <v>8796</v>
      </c>
      <c r="Q251" s="1024"/>
      <c r="R251" s="166"/>
      <c r="S251" s="647">
        <f t="shared" si="1"/>
        <v>26</v>
      </c>
      <c r="T251" s="166"/>
      <c r="U251" s="166"/>
      <c r="V251" s="166"/>
    </row>
    <row r="252" ht="18.75" customHeight="1">
      <c r="A252" s="1037">
        <v>44062.706252083335</v>
      </c>
      <c r="B252" s="179" t="s">
        <v>8800</v>
      </c>
      <c r="C252" s="179">
        <v>3.58502954E9</v>
      </c>
      <c r="D252" s="606" t="s">
        <v>8799</v>
      </c>
      <c r="E252" s="606" t="s">
        <v>8802</v>
      </c>
      <c r="F252" s="179">
        <v>4.2788124E7</v>
      </c>
      <c r="G252" s="179" t="s">
        <v>391</v>
      </c>
      <c r="H252" s="179" t="s">
        <v>8801</v>
      </c>
      <c r="I252" s="228">
        <v>36864.0</v>
      </c>
      <c r="J252" s="606" t="s">
        <v>7020</v>
      </c>
      <c r="K252" s="606" t="s">
        <v>8807</v>
      </c>
      <c r="L252" s="606" t="s">
        <v>8806</v>
      </c>
      <c r="M252" s="179" t="s">
        <v>1661</v>
      </c>
      <c r="N252" s="179" t="s">
        <v>2184</v>
      </c>
      <c r="O252" s="606" t="s">
        <v>8803</v>
      </c>
      <c r="P252" s="606" t="s">
        <v>8804</v>
      </c>
      <c r="Q252" s="606" t="s">
        <v>8805</v>
      </c>
      <c r="R252" s="166"/>
      <c r="S252" s="647">
        <f t="shared" si="1"/>
        <v>22</v>
      </c>
      <c r="T252" s="166"/>
      <c r="U252" s="166"/>
      <c r="V252" s="166"/>
    </row>
    <row r="253" ht="18.75" customHeight="1">
      <c r="A253" s="1037">
        <v>44067.61532350694</v>
      </c>
      <c r="B253" s="179" t="s">
        <v>8809</v>
      </c>
      <c r="C253" s="179">
        <v>3.467448905E9</v>
      </c>
      <c r="D253" s="606" t="s">
        <v>8808</v>
      </c>
      <c r="E253" s="606" t="s">
        <v>8811</v>
      </c>
      <c r="F253" s="179">
        <v>4.3648235E7</v>
      </c>
      <c r="G253" s="179" t="s">
        <v>391</v>
      </c>
      <c r="H253" s="179" t="s">
        <v>8810</v>
      </c>
      <c r="I253" s="228">
        <v>37442.0</v>
      </c>
      <c r="J253" s="606" t="s">
        <v>7028</v>
      </c>
      <c r="K253" s="606" t="s">
        <v>8815</v>
      </c>
      <c r="L253" s="606" t="s">
        <v>8814</v>
      </c>
      <c r="M253" s="179" t="s">
        <v>2184</v>
      </c>
      <c r="N253" s="179" t="s">
        <v>2184</v>
      </c>
      <c r="O253" s="606" t="s">
        <v>8812</v>
      </c>
      <c r="P253" s="606" t="s">
        <v>8813</v>
      </c>
      <c r="Q253" s="1024"/>
      <c r="R253" s="166"/>
      <c r="S253" s="647">
        <f t="shared" si="1"/>
        <v>21</v>
      </c>
      <c r="T253" s="166"/>
      <c r="U253" s="166"/>
      <c r="V253" s="166"/>
    </row>
    <row r="254" ht="18.75" customHeight="1">
      <c r="A254" s="1037">
        <v>44063.54334645833</v>
      </c>
      <c r="B254" s="179" t="s">
        <v>8817</v>
      </c>
      <c r="C254" s="179" t="s">
        <v>8819</v>
      </c>
      <c r="D254" s="606" t="s">
        <v>8816</v>
      </c>
      <c r="E254" s="606" t="s">
        <v>8820</v>
      </c>
      <c r="F254" s="179">
        <v>4.2302193E7</v>
      </c>
      <c r="G254" s="179" t="s">
        <v>2021</v>
      </c>
      <c r="H254" s="179" t="s">
        <v>8818</v>
      </c>
      <c r="I254" s="228">
        <v>36546.0</v>
      </c>
      <c r="J254" s="606" t="s">
        <v>7020</v>
      </c>
      <c r="K254" s="606" t="s">
        <v>8822</v>
      </c>
      <c r="L254" s="606" t="s">
        <v>8822</v>
      </c>
      <c r="M254" s="179" t="s">
        <v>2184</v>
      </c>
      <c r="N254" s="179" t="s">
        <v>2184</v>
      </c>
      <c r="O254" s="606" t="s">
        <v>8821</v>
      </c>
      <c r="P254" s="606" t="s">
        <v>1661</v>
      </c>
      <c r="Q254" s="1024"/>
      <c r="R254" s="166"/>
      <c r="S254" s="647">
        <f t="shared" si="1"/>
        <v>23</v>
      </c>
      <c r="T254" s="166"/>
      <c r="U254" s="166"/>
      <c r="V254" s="166"/>
    </row>
    <row r="255" ht="18.75" customHeight="1">
      <c r="A255" s="1037">
        <v>44067.46964471065</v>
      </c>
      <c r="B255" s="179" t="s">
        <v>8824</v>
      </c>
      <c r="C255" s="179">
        <v>1.135119297E9</v>
      </c>
      <c r="D255" s="606" t="s">
        <v>8823</v>
      </c>
      <c r="E255" s="606" t="s">
        <v>8825</v>
      </c>
      <c r="F255" s="179">
        <v>4.0228923E7</v>
      </c>
      <c r="G255" s="179" t="s">
        <v>391</v>
      </c>
      <c r="H255" s="179" t="s">
        <v>7567</v>
      </c>
      <c r="I255" s="228">
        <v>35470.0</v>
      </c>
      <c r="J255" s="606" t="s">
        <v>7028</v>
      </c>
      <c r="K255" s="606" t="s">
        <v>8829</v>
      </c>
      <c r="L255" s="606" t="s">
        <v>8829</v>
      </c>
      <c r="M255" s="179" t="s">
        <v>2184</v>
      </c>
      <c r="N255" s="179" t="s">
        <v>2184</v>
      </c>
      <c r="O255" s="606" t="s">
        <v>8826</v>
      </c>
      <c r="P255" s="606" t="s">
        <v>8827</v>
      </c>
      <c r="Q255" s="606" t="s">
        <v>8828</v>
      </c>
      <c r="R255" s="166"/>
      <c r="S255" s="647">
        <f t="shared" si="1"/>
        <v>26</v>
      </c>
      <c r="T255" s="166"/>
      <c r="U255" s="166"/>
      <c r="V255" s="166"/>
    </row>
    <row r="256" ht="18.75" customHeight="1">
      <c r="A256" s="1037">
        <v>44134.52159071759</v>
      </c>
      <c r="B256" s="179" t="s">
        <v>4858</v>
      </c>
      <c r="C256" s="179">
        <v>1.536017277E9</v>
      </c>
      <c r="D256" s="606" t="s">
        <v>4857</v>
      </c>
      <c r="E256" s="606" t="s">
        <v>8831</v>
      </c>
      <c r="F256" s="179">
        <v>4.2375381E7</v>
      </c>
      <c r="G256" s="179" t="s">
        <v>391</v>
      </c>
      <c r="H256" s="179" t="s">
        <v>8830</v>
      </c>
      <c r="I256" s="228">
        <v>36573.0</v>
      </c>
      <c r="J256" s="606" t="s">
        <v>7020</v>
      </c>
      <c r="K256" s="606" t="s">
        <v>8836</v>
      </c>
      <c r="L256" s="606" t="s">
        <v>8835</v>
      </c>
      <c r="M256" s="179" t="s">
        <v>2184</v>
      </c>
      <c r="N256" s="179" t="s">
        <v>2184</v>
      </c>
      <c r="O256" s="606" t="s">
        <v>8832</v>
      </c>
      <c r="P256" s="606" t="s">
        <v>8833</v>
      </c>
      <c r="Q256" s="606" t="s">
        <v>8834</v>
      </c>
      <c r="R256" s="166"/>
      <c r="S256" s="647">
        <f t="shared" si="1"/>
        <v>23</v>
      </c>
      <c r="T256" s="166"/>
      <c r="U256" s="166"/>
      <c r="V256" s="166"/>
    </row>
    <row r="257" ht="18.75" customHeight="1">
      <c r="A257" s="1037">
        <v>44062.544290983795</v>
      </c>
      <c r="B257" s="179" t="s">
        <v>8838</v>
      </c>
      <c r="C257" s="179" t="s">
        <v>8840</v>
      </c>
      <c r="D257" s="606" t="s">
        <v>8837</v>
      </c>
      <c r="E257" s="606" t="s">
        <v>8841</v>
      </c>
      <c r="F257" s="179">
        <v>3.6599399E7</v>
      </c>
      <c r="G257" s="179" t="s">
        <v>391</v>
      </c>
      <c r="H257" s="179" t="s">
        <v>8839</v>
      </c>
      <c r="I257" s="228">
        <v>33649.0</v>
      </c>
      <c r="J257" s="606" t="s">
        <v>7020</v>
      </c>
      <c r="K257" s="606" t="s">
        <v>8846</v>
      </c>
      <c r="L257" s="606" t="s">
        <v>8845</v>
      </c>
      <c r="M257" s="179" t="s">
        <v>2184</v>
      </c>
      <c r="N257" s="179" t="s">
        <v>2184</v>
      </c>
      <c r="O257" s="606" t="s">
        <v>8842</v>
      </c>
      <c r="P257" s="606" t="s">
        <v>8843</v>
      </c>
      <c r="Q257" s="606" t="s">
        <v>8844</v>
      </c>
      <c r="R257" s="166"/>
      <c r="S257" s="647">
        <f t="shared" si="1"/>
        <v>31</v>
      </c>
      <c r="T257" s="166"/>
      <c r="U257" s="166"/>
      <c r="V257" s="166"/>
    </row>
    <row r="258" ht="18.75" customHeight="1">
      <c r="A258" s="1037">
        <v>44111.96587908565</v>
      </c>
      <c r="B258" s="179" t="s">
        <v>8848</v>
      </c>
      <c r="C258" s="179">
        <v>1.126817732E9</v>
      </c>
      <c r="D258" s="606" t="s">
        <v>8847</v>
      </c>
      <c r="E258" s="606" t="s">
        <v>8850</v>
      </c>
      <c r="F258" s="179">
        <v>3.9327797E7</v>
      </c>
      <c r="G258" s="179" t="s">
        <v>391</v>
      </c>
      <c r="H258" s="179" t="s">
        <v>8849</v>
      </c>
      <c r="I258" s="228">
        <v>35037.0</v>
      </c>
      <c r="J258" s="606" t="s">
        <v>7028</v>
      </c>
      <c r="K258" s="606" t="s">
        <v>8854</v>
      </c>
      <c r="L258" s="606" t="s">
        <v>8853</v>
      </c>
      <c r="M258" s="179" t="s">
        <v>2184</v>
      </c>
      <c r="N258" s="179" t="s">
        <v>2184</v>
      </c>
      <c r="O258" s="606" t="s">
        <v>8851</v>
      </c>
      <c r="P258" s="606" t="s">
        <v>8852</v>
      </c>
      <c r="Q258" s="1024"/>
      <c r="R258" s="166"/>
      <c r="S258" s="647">
        <f t="shared" si="1"/>
        <v>27</v>
      </c>
      <c r="T258" s="166"/>
      <c r="U258" s="166"/>
      <c r="V258" s="166"/>
    </row>
    <row r="259" ht="18.75" customHeight="1">
      <c r="A259" s="1037">
        <v>44091.68909731481</v>
      </c>
      <c r="B259" s="179" t="s">
        <v>8856</v>
      </c>
      <c r="C259" s="179">
        <v>1.13967756E9</v>
      </c>
      <c r="D259" s="606" t="s">
        <v>8855</v>
      </c>
      <c r="E259" s="606" t="s">
        <v>8858</v>
      </c>
      <c r="F259" s="179">
        <v>4.4392252E7</v>
      </c>
      <c r="G259" s="179" t="s">
        <v>391</v>
      </c>
      <c r="H259" s="179" t="s">
        <v>8857</v>
      </c>
      <c r="I259" s="228">
        <v>37713.0</v>
      </c>
      <c r="J259" s="606" t="s">
        <v>7020</v>
      </c>
      <c r="K259" s="606" t="s">
        <v>8861</v>
      </c>
      <c r="L259" s="606" t="s">
        <v>1637</v>
      </c>
      <c r="M259" s="179" t="s">
        <v>1661</v>
      </c>
      <c r="N259" s="179" t="s">
        <v>2184</v>
      </c>
      <c r="O259" s="606" t="s">
        <v>7176</v>
      </c>
      <c r="P259" s="606" t="s">
        <v>8859</v>
      </c>
      <c r="Q259" s="606" t="s">
        <v>8860</v>
      </c>
      <c r="R259" s="166"/>
      <c r="S259" s="647">
        <f t="shared" si="1"/>
        <v>20</v>
      </c>
      <c r="T259" s="166"/>
      <c r="U259" s="166"/>
      <c r="V259" s="166"/>
    </row>
    <row r="260" ht="18.75" customHeight="1">
      <c r="A260" s="1037">
        <v>44103.75639890046</v>
      </c>
      <c r="B260" s="179" t="s">
        <v>8863</v>
      </c>
      <c r="C260" s="179">
        <v>3.512479344E9</v>
      </c>
      <c r="D260" s="606" t="s">
        <v>8862</v>
      </c>
      <c r="E260" s="606" t="s">
        <v>8865</v>
      </c>
      <c r="F260" s="646" t="s">
        <v>907</v>
      </c>
      <c r="G260" s="179" t="s">
        <v>2021</v>
      </c>
      <c r="H260" s="179" t="s">
        <v>8864</v>
      </c>
      <c r="I260" s="228">
        <v>33738.0</v>
      </c>
      <c r="J260" s="606" t="s">
        <v>7020</v>
      </c>
      <c r="K260" s="606" t="s">
        <v>8867</v>
      </c>
      <c r="L260" s="606" t="s">
        <v>1866</v>
      </c>
      <c r="M260" s="179" t="s">
        <v>2184</v>
      </c>
      <c r="N260" s="179" t="s">
        <v>1661</v>
      </c>
      <c r="O260" s="606" t="s">
        <v>8866</v>
      </c>
      <c r="P260" s="606" t="s">
        <v>8575</v>
      </c>
      <c r="Q260" s="1024"/>
      <c r="R260" s="166"/>
      <c r="S260" s="647">
        <f t="shared" si="1"/>
        <v>31</v>
      </c>
      <c r="T260" s="166"/>
      <c r="U260" s="166"/>
      <c r="V260" s="166"/>
    </row>
    <row r="261" ht="18.75" customHeight="1">
      <c r="A261" s="1037">
        <v>44103.822246689815</v>
      </c>
      <c r="B261" s="179" t="s">
        <v>8869</v>
      </c>
      <c r="C261" s="179">
        <v>1.13653868E9</v>
      </c>
      <c r="D261" s="606" t="s">
        <v>8868</v>
      </c>
      <c r="E261" s="606" t="s">
        <v>1877</v>
      </c>
      <c r="F261" s="179">
        <v>3.5836612E7</v>
      </c>
      <c r="G261" s="179" t="s">
        <v>391</v>
      </c>
      <c r="H261" s="179" t="s">
        <v>8870</v>
      </c>
      <c r="I261" s="228">
        <v>33179.0</v>
      </c>
      <c r="J261" s="606" t="s">
        <v>7020</v>
      </c>
      <c r="K261" s="606" t="s">
        <v>8872</v>
      </c>
      <c r="L261" s="606" t="s">
        <v>8872</v>
      </c>
      <c r="M261" s="179" t="s">
        <v>2184</v>
      </c>
      <c r="N261" s="179" t="s">
        <v>2184</v>
      </c>
      <c r="O261" s="606" t="s">
        <v>7896</v>
      </c>
      <c r="P261" s="606" t="s">
        <v>8871</v>
      </c>
      <c r="Q261" s="1024"/>
      <c r="R261" s="166"/>
      <c r="S261" s="647">
        <f t="shared" si="1"/>
        <v>32</v>
      </c>
      <c r="T261" s="166"/>
      <c r="U261" s="166"/>
      <c r="V261" s="166"/>
    </row>
    <row r="262" ht="18.75" customHeight="1">
      <c r="A262" s="1037">
        <v>44146.800465011576</v>
      </c>
      <c r="B262" s="179" t="s">
        <v>8874</v>
      </c>
      <c r="C262" s="179">
        <v>1.169409308E9</v>
      </c>
      <c r="D262" s="606" t="s">
        <v>8873</v>
      </c>
      <c r="E262" s="606" t="s">
        <v>8875</v>
      </c>
      <c r="F262" s="179">
        <v>4.2660608E7</v>
      </c>
      <c r="G262" s="179" t="s">
        <v>391</v>
      </c>
      <c r="H262" s="179" t="s">
        <v>7998</v>
      </c>
      <c r="I262" s="228">
        <v>36694.0</v>
      </c>
      <c r="J262" s="606" t="s">
        <v>7038</v>
      </c>
      <c r="K262" s="606" t="s">
        <v>8878</v>
      </c>
      <c r="L262" s="606" t="s">
        <v>2587</v>
      </c>
      <c r="M262" s="179" t="s">
        <v>2184</v>
      </c>
      <c r="N262" s="179" t="s">
        <v>2184</v>
      </c>
      <c r="O262" s="606" t="s">
        <v>8876</v>
      </c>
      <c r="P262" s="606" t="s">
        <v>8877</v>
      </c>
      <c r="Q262" s="1024"/>
      <c r="R262" s="166"/>
      <c r="S262" s="647">
        <f t="shared" si="1"/>
        <v>23</v>
      </c>
      <c r="T262" s="166"/>
      <c r="U262" s="166"/>
      <c r="V262" s="166"/>
    </row>
    <row r="263" ht="18.75" customHeight="1">
      <c r="A263" s="1037">
        <v>44067.561313425926</v>
      </c>
      <c r="B263" s="179" t="s">
        <v>8880</v>
      </c>
      <c r="C263" s="179">
        <v>1.167025576E9</v>
      </c>
      <c r="D263" s="606" t="s">
        <v>8879</v>
      </c>
      <c r="E263" s="606" t="s">
        <v>8882</v>
      </c>
      <c r="F263" s="179">
        <v>3.1181107E7</v>
      </c>
      <c r="G263" s="179" t="s">
        <v>674</v>
      </c>
      <c r="H263" s="179" t="s">
        <v>8881</v>
      </c>
      <c r="I263" s="228">
        <v>30926.0</v>
      </c>
      <c r="J263" s="606" t="s">
        <v>7020</v>
      </c>
      <c r="K263" s="606" t="s">
        <v>8885</v>
      </c>
      <c r="L263" s="606" t="s">
        <v>8884</v>
      </c>
      <c r="M263" s="179" t="s">
        <v>2184</v>
      </c>
      <c r="N263" s="179" t="s">
        <v>2184</v>
      </c>
      <c r="O263" s="606" t="s">
        <v>8883</v>
      </c>
      <c r="P263" s="606" t="s">
        <v>1747</v>
      </c>
      <c r="Q263" s="1024"/>
      <c r="R263" s="166"/>
      <c r="S263" s="647">
        <f t="shared" si="1"/>
        <v>39</v>
      </c>
      <c r="T263" s="166"/>
      <c r="U263" s="166"/>
      <c r="V263" s="166"/>
    </row>
    <row r="264" ht="18.75" customHeight="1">
      <c r="A264" s="1037">
        <v>44062.66427662037</v>
      </c>
      <c r="B264" s="179" t="s">
        <v>8887</v>
      </c>
      <c r="C264" s="179" t="s">
        <v>8889</v>
      </c>
      <c r="D264" s="606" t="s">
        <v>8886</v>
      </c>
      <c r="E264" s="606" t="s">
        <v>8890</v>
      </c>
      <c r="F264" s="179">
        <v>3.2848809E7</v>
      </c>
      <c r="G264" s="179" t="s">
        <v>2021</v>
      </c>
      <c r="H264" s="179" t="s">
        <v>8888</v>
      </c>
      <c r="I264" s="228">
        <v>31782.0</v>
      </c>
      <c r="J264" s="606" t="s">
        <v>7038</v>
      </c>
      <c r="K264" s="606" t="s">
        <v>8895</v>
      </c>
      <c r="L264" s="606" t="s">
        <v>8894</v>
      </c>
      <c r="M264" s="179" t="s">
        <v>2184</v>
      </c>
      <c r="N264" s="179" t="s">
        <v>2184</v>
      </c>
      <c r="O264" s="606" t="s">
        <v>8891</v>
      </c>
      <c r="P264" s="606" t="s">
        <v>8892</v>
      </c>
      <c r="Q264" s="606" t="s">
        <v>8893</v>
      </c>
      <c r="R264" s="166"/>
      <c r="S264" s="647">
        <f t="shared" si="1"/>
        <v>36</v>
      </c>
      <c r="T264" s="166"/>
      <c r="U264" s="166"/>
      <c r="V264" s="166"/>
    </row>
    <row r="265" ht="18.75" customHeight="1">
      <c r="A265" s="1037">
        <v>44127.81743969907</v>
      </c>
      <c r="B265" s="179" t="s">
        <v>8897</v>
      </c>
      <c r="C265" s="179">
        <v>2.215601186E9</v>
      </c>
      <c r="D265" s="606" t="s">
        <v>8896</v>
      </c>
      <c r="E265" s="606" t="s">
        <v>8898</v>
      </c>
      <c r="F265" s="179">
        <v>4.4130264E7</v>
      </c>
      <c r="G265" s="179" t="s">
        <v>2021</v>
      </c>
      <c r="H265" s="179" t="s">
        <v>8523</v>
      </c>
      <c r="I265" s="228">
        <v>37411.0</v>
      </c>
      <c r="J265" s="606" t="s">
        <v>7020</v>
      </c>
      <c r="K265" s="606" t="s">
        <v>8903</v>
      </c>
      <c r="L265" s="606" t="s">
        <v>8902</v>
      </c>
      <c r="M265" s="179" t="s">
        <v>2184</v>
      </c>
      <c r="N265" s="179" t="s">
        <v>2184</v>
      </c>
      <c r="O265" s="606" t="s">
        <v>8899</v>
      </c>
      <c r="P265" s="606" t="s">
        <v>8900</v>
      </c>
      <c r="Q265" s="606" t="s">
        <v>8901</v>
      </c>
      <c r="R265" s="166"/>
      <c r="S265" s="647">
        <f t="shared" si="1"/>
        <v>21</v>
      </c>
      <c r="T265" s="166"/>
      <c r="U265" s="166"/>
      <c r="V265" s="166"/>
    </row>
    <row r="266" ht="18.75" customHeight="1">
      <c r="A266" s="1037">
        <v>44071.44401166667</v>
      </c>
      <c r="B266" s="179" t="s">
        <v>8905</v>
      </c>
      <c r="C266" s="179">
        <v>1.553112121E9</v>
      </c>
      <c r="D266" s="606" t="s">
        <v>8904</v>
      </c>
      <c r="E266" s="606" t="s">
        <v>8906</v>
      </c>
      <c r="F266" s="179">
        <v>2.2589681E7</v>
      </c>
      <c r="G266" s="179" t="s">
        <v>2021</v>
      </c>
      <c r="H266" s="179" t="s">
        <v>1678</v>
      </c>
      <c r="I266" s="228">
        <v>26313.0</v>
      </c>
      <c r="J266" s="606" t="s">
        <v>8907</v>
      </c>
      <c r="K266" s="606" t="s">
        <v>8912</v>
      </c>
      <c r="L266" s="606" t="s">
        <v>8911</v>
      </c>
      <c r="M266" s="179" t="s">
        <v>2184</v>
      </c>
      <c r="N266" s="179" t="s">
        <v>2184</v>
      </c>
      <c r="O266" s="606" t="s">
        <v>8908</v>
      </c>
      <c r="P266" s="606" t="s">
        <v>8909</v>
      </c>
      <c r="Q266" s="606" t="s">
        <v>8910</v>
      </c>
      <c r="R266" s="166"/>
      <c r="S266" s="647">
        <f t="shared" si="1"/>
        <v>51</v>
      </c>
      <c r="T266" s="166"/>
      <c r="U266" s="166"/>
      <c r="V266" s="166"/>
    </row>
    <row r="267" ht="18.75" customHeight="1">
      <c r="A267" s="1037">
        <v>44063.89362984954</v>
      </c>
      <c r="B267" s="179" t="s">
        <v>8914</v>
      </c>
      <c r="C267" s="179">
        <v>5.492974664225E12</v>
      </c>
      <c r="D267" s="606" t="s">
        <v>8913</v>
      </c>
      <c r="E267" s="606" t="s">
        <v>5850</v>
      </c>
      <c r="F267" s="179">
        <v>2.1961155E7</v>
      </c>
      <c r="G267" s="179" t="s">
        <v>391</v>
      </c>
      <c r="H267" s="179" t="s">
        <v>8915</v>
      </c>
      <c r="I267" s="228">
        <v>25993.0</v>
      </c>
      <c r="J267" s="606" t="s">
        <v>7038</v>
      </c>
      <c r="K267" s="606" t="s">
        <v>8916</v>
      </c>
      <c r="L267" s="606" t="s">
        <v>1661</v>
      </c>
      <c r="M267" s="179" t="s">
        <v>1661</v>
      </c>
      <c r="N267" s="179" t="s">
        <v>2184</v>
      </c>
      <c r="O267" s="606" t="s">
        <v>7991</v>
      </c>
      <c r="P267" s="606" t="s">
        <v>8567</v>
      </c>
      <c r="Q267" s="1024"/>
      <c r="R267" s="166"/>
      <c r="S267" s="647">
        <f t="shared" si="1"/>
        <v>52</v>
      </c>
      <c r="T267" s="166"/>
      <c r="U267" s="166"/>
      <c r="V267" s="166"/>
    </row>
    <row r="268" ht="18.75" customHeight="1">
      <c r="A268" s="1037">
        <v>44091.64949978009</v>
      </c>
      <c r="B268" s="179" t="s">
        <v>8918</v>
      </c>
      <c r="C268" s="179">
        <v>5.491138871793E12</v>
      </c>
      <c r="D268" s="606" t="s">
        <v>8917</v>
      </c>
      <c r="E268" s="606" t="s">
        <v>8919</v>
      </c>
      <c r="F268" s="179">
        <v>4.1134622E7</v>
      </c>
      <c r="G268" s="179" t="s">
        <v>2021</v>
      </c>
      <c r="H268" s="179" t="s">
        <v>7275</v>
      </c>
      <c r="I268" s="228">
        <v>35933.0</v>
      </c>
      <c r="J268" s="606" t="s">
        <v>8920</v>
      </c>
      <c r="K268" s="606" t="s">
        <v>8923</v>
      </c>
      <c r="L268" s="606" t="s">
        <v>1651</v>
      </c>
      <c r="M268" s="179" t="s">
        <v>1661</v>
      </c>
      <c r="N268" s="179" t="s">
        <v>2184</v>
      </c>
      <c r="O268" s="606" t="s">
        <v>8921</v>
      </c>
      <c r="P268" s="606" t="s">
        <v>8922</v>
      </c>
      <c r="Q268" s="1024"/>
      <c r="R268" s="166"/>
      <c r="S268" s="647">
        <f t="shared" si="1"/>
        <v>25</v>
      </c>
      <c r="T268" s="166"/>
      <c r="U268" s="166"/>
      <c r="V268" s="166"/>
    </row>
    <row r="269" ht="18.75" customHeight="1">
      <c r="A269" s="1037">
        <v>44071.66769178241</v>
      </c>
      <c r="B269" s="179" t="s">
        <v>8924</v>
      </c>
      <c r="C269" s="179">
        <v>1.564164579E9</v>
      </c>
      <c r="D269" s="606" t="s">
        <v>4124</v>
      </c>
      <c r="E269" s="606" t="s">
        <v>8926</v>
      </c>
      <c r="F269" s="179">
        <v>4.5137776E7</v>
      </c>
      <c r="G269" s="179" t="s">
        <v>391</v>
      </c>
      <c r="H269" s="179" t="s">
        <v>8925</v>
      </c>
      <c r="I269" s="228">
        <v>37840.0</v>
      </c>
      <c r="J269" s="606" t="s">
        <v>8927</v>
      </c>
      <c r="K269" s="606" t="s">
        <v>8932</v>
      </c>
      <c r="L269" s="606" t="s">
        <v>8931</v>
      </c>
      <c r="M269" s="179" t="s">
        <v>2184</v>
      </c>
      <c r="N269" s="179" t="s">
        <v>2184</v>
      </c>
      <c r="O269" s="606" t="s">
        <v>8928</v>
      </c>
      <c r="P269" s="606" t="s">
        <v>8929</v>
      </c>
      <c r="Q269" s="606" t="s">
        <v>8930</v>
      </c>
      <c r="R269" s="166"/>
      <c r="S269" s="647">
        <f t="shared" si="1"/>
        <v>20</v>
      </c>
      <c r="T269" s="166"/>
      <c r="U269" s="166"/>
      <c r="V269" s="166"/>
    </row>
    <row r="270" ht="18.75" customHeight="1">
      <c r="A270" s="1037">
        <v>44063.88906785879</v>
      </c>
      <c r="B270" s="179" t="s">
        <v>8934</v>
      </c>
      <c r="C270" s="179">
        <v>5.491138585301E12</v>
      </c>
      <c r="D270" s="606" t="s">
        <v>8933</v>
      </c>
      <c r="E270" s="606" t="s">
        <v>7528</v>
      </c>
      <c r="F270" s="179">
        <v>4.1710155E7</v>
      </c>
      <c r="G270" s="179" t="s">
        <v>391</v>
      </c>
      <c r="H270" s="179" t="s">
        <v>8935</v>
      </c>
      <c r="I270" s="228">
        <v>36187.0</v>
      </c>
      <c r="J270" s="606" t="s">
        <v>7020</v>
      </c>
      <c r="K270" s="606" t="s">
        <v>8939</v>
      </c>
      <c r="L270" s="606" t="s">
        <v>8938</v>
      </c>
      <c r="M270" s="179" t="s">
        <v>2184</v>
      </c>
      <c r="N270" s="179" t="s">
        <v>2184</v>
      </c>
      <c r="O270" s="606" t="s">
        <v>8936</v>
      </c>
      <c r="P270" s="606" t="s">
        <v>8937</v>
      </c>
      <c r="Q270" s="1024"/>
      <c r="R270" s="166"/>
      <c r="S270" s="647">
        <f t="shared" si="1"/>
        <v>24</v>
      </c>
      <c r="T270" s="166"/>
      <c r="U270" s="166"/>
      <c r="V270" s="166"/>
    </row>
    <row r="271" ht="18.75" customHeight="1">
      <c r="A271" s="1037">
        <v>44112.52434065972</v>
      </c>
      <c r="B271" s="179" t="s">
        <v>8941</v>
      </c>
      <c r="C271" s="179">
        <v>1.67911122E8</v>
      </c>
      <c r="D271" s="606" t="s">
        <v>8940</v>
      </c>
      <c r="E271" s="606" t="s">
        <v>8942</v>
      </c>
      <c r="F271" s="179">
        <v>4.3404193E7</v>
      </c>
      <c r="G271" s="179" t="s">
        <v>674</v>
      </c>
      <c r="H271" s="179" t="s">
        <v>1678</v>
      </c>
      <c r="I271" s="228">
        <v>37104.0</v>
      </c>
      <c r="J271" s="606" t="s">
        <v>8943</v>
      </c>
      <c r="K271" s="606" t="s">
        <v>8946</v>
      </c>
      <c r="L271" s="606" t="s">
        <v>1637</v>
      </c>
      <c r="M271" s="179" t="s">
        <v>2184</v>
      </c>
      <c r="N271" s="179" t="s">
        <v>2184</v>
      </c>
      <c r="O271" s="606" t="s">
        <v>8944</v>
      </c>
      <c r="P271" s="606" t="s">
        <v>8945</v>
      </c>
      <c r="Q271" s="1024"/>
      <c r="R271" s="166"/>
      <c r="S271" s="647">
        <f t="shared" si="1"/>
        <v>22</v>
      </c>
      <c r="T271" s="166"/>
      <c r="U271" s="166"/>
      <c r="V271" s="166"/>
    </row>
    <row r="272" ht="18.75" customHeight="1">
      <c r="A272" s="1072">
        <v>44110.761877916666</v>
      </c>
      <c r="B272" s="104" t="s">
        <v>8948</v>
      </c>
      <c r="C272" s="1075" t="s">
        <v>8950</v>
      </c>
      <c r="D272" s="1073" t="s">
        <v>8947</v>
      </c>
      <c r="E272" s="1076" t="s">
        <v>8951</v>
      </c>
      <c r="F272" s="104">
        <v>4.3916175E7</v>
      </c>
      <c r="G272" s="104" t="s">
        <v>674</v>
      </c>
      <c r="H272" s="104" t="s">
        <v>8949</v>
      </c>
      <c r="I272" s="1074">
        <v>37349.0</v>
      </c>
      <c r="J272" s="104" t="s">
        <v>8952</v>
      </c>
      <c r="K272" s="1076"/>
      <c r="L272" s="1052"/>
      <c r="M272" s="166"/>
      <c r="N272" s="104"/>
      <c r="O272" s="1054"/>
      <c r="P272" s="1054"/>
      <c r="Q272" s="1035"/>
      <c r="R272" s="25"/>
      <c r="S272" s="647">
        <f t="shared" si="1"/>
        <v>21</v>
      </c>
      <c r="T272" s="1025"/>
      <c r="U272" s="25"/>
      <c r="V272" s="198" t="s">
        <v>8953</v>
      </c>
    </row>
    <row r="273" ht="18.75" customHeight="1">
      <c r="A273" s="1039"/>
      <c r="B273" s="103" t="s">
        <v>8955</v>
      </c>
      <c r="C273" s="105" t="s">
        <v>8957</v>
      </c>
      <c r="D273" s="1077" t="s">
        <v>8954</v>
      </c>
      <c r="E273" s="1039" t="s">
        <v>8958</v>
      </c>
      <c r="F273" s="103">
        <v>3522437.0</v>
      </c>
      <c r="G273" s="103" t="s">
        <v>391</v>
      </c>
      <c r="H273" s="103" t="s">
        <v>8956</v>
      </c>
      <c r="I273" s="1078">
        <v>32999.0</v>
      </c>
      <c r="J273" s="1039"/>
      <c r="K273" s="1039"/>
      <c r="L273" s="1052"/>
      <c r="M273" s="103"/>
      <c r="N273" s="103"/>
      <c r="O273" s="1059"/>
      <c r="P273" s="1054"/>
      <c r="Q273" s="1035"/>
      <c r="R273" s="25"/>
      <c r="S273" s="647">
        <f t="shared" si="1"/>
        <v>33</v>
      </c>
      <c r="T273" s="198"/>
      <c r="U273" s="25"/>
      <c r="V273" s="25"/>
    </row>
    <row r="274" ht="18.75" customHeight="1">
      <c r="A274" s="1039"/>
      <c r="B274" s="25" t="s">
        <v>8960</v>
      </c>
      <c r="C274" s="25">
        <v>1.131979513E9</v>
      </c>
      <c r="D274" s="1052" t="s">
        <v>8959</v>
      </c>
      <c r="E274" s="1052" t="s">
        <v>8962</v>
      </c>
      <c r="F274" s="25">
        <v>4.0946524E7</v>
      </c>
      <c r="G274" s="25" t="s">
        <v>1808</v>
      </c>
      <c r="H274" s="25" t="s">
        <v>8961</v>
      </c>
      <c r="I274" s="1053">
        <v>35906.0</v>
      </c>
      <c r="J274" s="1052"/>
      <c r="K274" s="1052"/>
      <c r="L274" s="1052"/>
      <c r="M274" s="25"/>
      <c r="N274" s="103"/>
      <c r="O274" s="1059"/>
      <c r="P274" s="1054"/>
      <c r="Q274" s="1035"/>
      <c r="R274" s="25"/>
      <c r="S274" s="647">
        <f t="shared" si="1"/>
        <v>25</v>
      </c>
      <c r="T274" s="103"/>
      <c r="U274" s="25"/>
      <c r="V274" s="25"/>
    </row>
    <row r="275" ht="18.75" customHeight="1">
      <c r="A275" s="1039"/>
      <c r="B275" s="25" t="s">
        <v>8964</v>
      </c>
      <c r="C275" s="107" t="s">
        <v>8966</v>
      </c>
      <c r="D275" s="1052" t="s">
        <v>8963</v>
      </c>
      <c r="E275" s="1052" t="s">
        <v>8967</v>
      </c>
      <c r="F275" s="25">
        <v>3.5361942E7</v>
      </c>
      <c r="G275" s="25" t="s">
        <v>2021</v>
      </c>
      <c r="H275" s="25" t="s">
        <v>8965</v>
      </c>
      <c r="I275" s="1053">
        <v>33241.0</v>
      </c>
      <c r="J275" s="1052"/>
      <c r="K275" s="1052"/>
      <c r="L275" s="1052"/>
      <c r="M275" s="25"/>
      <c r="N275" s="103"/>
      <c r="O275" s="1059"/>
      <c r="P275" s="1054"/>
      <c r="Q275" s="1035"/>
      <c r="R275" s="25"/>
      <c r="S275" s="647">
        <f t="shared" si="1"/>
        <v>32</v>
      </c>
      <c r="T275" s="103"/>
      <c r="U275" s="25"/>
      <c r="V275" s="25"/>
    </row>
    <row r="276" ht="18.75" customHeight="1">
      <c r="A276" s="1039"/>
      <c r="B276" s="25" t="s">
        <v>8969</v>
      </c>
      <c r="C276" s="25">
        <v>1.128888077E9</v>
      </c>
      <c r="D276" s="1052" t="s">
        <v>8968</v>
      </c>
      <c r="E276" s="1052" t="s">
        <v>8971</v>
      </c>
      <c r="F276" s="25">
        <v>3.238697E7</v>
      </c>
      <c r="G276" s="25" t="s">
        <v>391</v>
      </c>
      <c r="H276" s="25" t="s">
        <v>8970</v>
      </c>
      <c r="I276" s="1053">
        <v>31566.0</v>
      </c>
      <c r="J276" s="1052"/>
      <c r="K276" s="1052"/>
      <c r="L276" s="1052"/>
      <c r="M276" s="25"/>
      <c r="N276" s="103"/>
      <c r="O276" s="1039"/>
      <c r="P276" s="1054"/>
      <c r="Q276" s="1035"/>
      <c r="R276" s="25"/>
      <c r="S276" s="647">
        <f t="shared" si="1"/>
        <v>37</v>
      </c>
      <c r="T276" s="103"/>
      <c r="U276" s="25"/>
      <c r="V276" s="25"/>
    </row>
    <row r="277" ht="18.75" customHeight="1">
      <c r="A277" s="1039"/>
      <c r="B277" s="25" t="s">
        <v>8973</v>
      </c>
      <c r="C277" s="25">
        <v>1.124888686E9</v>
      </c>
      <c r="D277" s="1052" t="s">
        <v>8972</v>
      </c>
      <c r="E277" s="1052" t="s">
        <v>8975</v>
      </c>
      <c r="F277" s="25">
        <v>4.0376355E7</v>
      </c>
      <c r="G277" s="25" t="s">
        <v>1755</v>
      </c>
      <c r="H277" s="25" t="s">
        <v>8974</v>
      </c>
      <c r="I277" s="1053">
        <v>35588.0</v>
      </c>
      <c r="J277" s="1052"/>
      <c r="K277" s="1052"/>
      <c r="L277" s="1052"/>
      <c r="M277" s="25"/>
      <c r="N277" s="103"/>
      <c r="O277" s="1063"/>
      <c r="P277" s="1063"/>
      <c r="Q277" s="1035"/>
      <c r="R277" s="25"/>
      <c r="S277" s="647">
        <f t="shared" si="1"/>
        <v>26</v>
      </c>
      <c r="T277" s="198"/>
      <c r="U277" s="25"/>
      <c r="V277" s="25"/>
    </row>
    <row r="278" ht="18.75" customHeight="1">
      <c r="A278" s="1039"/>
      <c r="B278" s="25" t="s">
        <v>8977</v>
      </c>
      <c r="C278" s="25">
        <v>1.123286734E9</v>
      </c>
      <c r="D278" s="1052" t="s">
        <v>8976</v>
      </c>
      <c r="E278" s="1052" t="s">
        <v>8979</v>
      </c>
      <c r="F278" s="25">
        <v>4.4596178E7</v>
      </c>
      <c r="G278" s="25" t="s">
        <v>674</v>
      </c>
      <c r="H278" s="25" t="s">
        <v>8978</v>
      </c>
      <c r="I278" s="1053">
        <v>37581.0</v>
      </c>
      <c r="J278" s="1052"/>
      <c r="K278" s="1052"/>
      <c r="L278" s="1052"/>
      <c r="M278" s="25"/>
      <c r="N278" s="25"/>
      <c r="O278" s="1039"/>
      <c r="P278" s="1054"/>
      <c r="Q278" s="1035"/>
      <c r="R278" s="1053"/>
      <c r="S278" s="647">
        <f t="shared" si="1"/>
        <v>20</v>
      </c>
      <c r="T278" s="103"/>
      <c r="U278" s="25"/>
      <c r="V278" s="25"/>
    </row>
    <row r="279" ht="18.75" customHeight="1">
      <c r="A279" s="1037"/>
      <c r="B279" s="182" t="s">
        <v>8981</v>
      </c>
      <c r="C279" s="182">
        <v>1.568861612E9</v>
      </c>
      <c r="D279" s="1056" t="s">
        <v>8980</v>
      </c>
      <c r="E279" s="1056" t="s">
        <v>8983</v>
      </c>
      <c r="F279" s="182">
        <v>4.3037641E7</v>
      </c>
      <c r="G279" s="182" t="s">
        <v>391</v>
      </c>
      <c r="H279" s="182" t="s">
        <v>8982</v>
      </c>
      <c r="I279" s="1079">
        <v>36876.0</v>
      </c>
      <c r="J279" s="1024"/>
      <c r="K279" s="1024"/>
      <c r="L279" s="1024"/>
      <c r="M279" s="166"/>
      <c r="N279" s="166"/>
      <c r="O279" s="1024"/>
      <c r="P279" s="1024"/>
      <c r="Q279" s="1024"/>
      <c r="R279" s="166"/>
      <c r="S279" s="647">
        <f t="shared" si="1"/>
        <v>22</v>
      </c>
      <c r="T279" s="166"/>
      <c r="U279" s="166"/>
      <c r="V279" s="166"/>
    </row>
    <row r="280" ht="18.75" customHeight="1">
      <c r="A280" s="1037">
        <v>44154.467696238426</v>
      </c>
      <c r="B280" s="179" t="s">
        <v>8985</v>
      </c>
      <c r="C280" s="179">
        <v>1.137717105E9</v>
      </c>
      <c r="D280" s="606" t="s">
        <v>8984</v>
      </c>
      <c r="E280" s="606" t="s">
        <v>8987</v>
      </c>
      <c r="F280" s="179">
        <v>4.3325037E7</v>
      </c>
      <c r="G280" s="179" t="s">
        <v>391</v>
      </c>
      <c r="H280" s="179" t="s">
        <v>8986</v>
      </c>
      <c r="I280" s="228">
        <v>37017.0</v>
      </c>
      <c r="J280" s="606" t="s">
        <v>8988</v>
      </c>
      <c r="K280" s="606" t="s">
        <v>8992</v>
      </c>
      <c r="L280" s="606" t="s">
        <v>8991</v>
      </c>
      <c r="M280" s="179" t="s">
        <v>2184</v>
      </c>
      <c r="N280" s="179" t="s">
        <v>2184</v>
      </c>
      <c r="O280" s="606" t="s">
        <v>8989</v>
      </c>
      <c r="P280" s="606" t="s">
        <v>8990</v>
      </c>
      <c r="Q280" s="1024"/>
      <c r="R280" s="166"/>
      <c r="S280" s="647">
        <f t="shared" si="1"/>
        <v>22</v>
      </c>
      <c r="T280" s="166"/>
      <c r="U280" s="166"/>
      <c r="V280" s="166"/>
    </row>
    <row r="281" ht="18.75" customHeight="1">
      <c r="A281" s="1037">
        <v>44154.50339701389</v>
      </c>
      <c r="B281" s="179" t="s">
        <v>8994</v>
      </c>
      <c r="C281" s="179">
        <v>1.134286996E9</v>
      </c>
      <c r="D281" s="606" t="s">
        <v>8993</v>
      </c>
      <c r="E281" s="606" t="s">
        <v>5973</v>
      </c>
      <c r="F281" s="179">
        <v>3.9557481E7</v>
      </c>
      <c r="G281" s="179" t="s">
        <v>391</v>
      </c>
      <c r="H281" s="179" t="s">
        <v>1678</v>
      </c>
      <c r="I281" s="228">
        <v>35142.0</v>
      </c>
      <c r="J281" s="606" t="s">
        <v>7038</v>
      </c>
      <c r="K281" s="606" t="s">
        <v>8997</v>
      </c>
      <c r="L281" s="606" t="s">
        <v>8997</v>
      </c>
      <c r="M281" s="179" t="s">
        <v>2184</v>
      </c>
      <c r="N281" s="179" t="s">
        <v>2184</v>
      </c>
      <c r="O281" s="606" t="s">
        <v>8995</v>
      </c>
      <c r="P281" s="606" t="s">
        <v>7127</v>
      </c>
      <c r="Q281" s="606" t="s">
        <v>8996</v>
      </c>
      <c r="R281" s="166"/>
      <c r="S281" s="647">
        <f t="shared" si="1"/>
        <v>27</v>
      </c>
      <c r="T281" s="166"/>
      <c r="U281" s="166"/>
      <c r="V281" s="166"/>
    </row>
    <row r="282" ht="18.75" customHeight="1">
      <c r="A282" s="1037">
        <v>44158.10928108796</v>
      </c>
      <c r="B282" s="179" t="s">
        <v>8999</v>
      </c>
      <c r="C282" s="179">
        <v>3.884043229E9</v>
      </c>
      <c r="D282" s="606" t="s">
        <v>8998</v>
      </c>
      <c r="E282" s="606" t="s">
        <v>9001</v>
      </c>
      <c r="F282" s="179">
        <v>3.7729185E7</v>
      </c>
      <c r="G282" s="179" t="s">
        <v>2021</v>
      </c>
      <c r="H282" s="179" t="s">
        <v>9000</v>
      </c>
      <c r="I282" s="228">
        <v>34902.0</v>
      </c>
      <c r="J282" s="606" t="s">
        <v>9002</v>
      </c>
      <c r="K282" s="606" t="s">
        <v>9005</v>
      </c>
      <c r="L282" s="606" t="s">
        <v>9005</v>
      </c>
      <c r="M282" s="179" t="s">
        <v>2184</v>
      </c>
      <c r="N282" s="179" t="s">
        <v>2184</v>
      </c>
      <c r="O282" s="606" t="s">
        <v>8356</v>
      </c>
      <c r="P282" s="606" t="s">
        <v>9003</v>
      </c>
      <c r="Q282" s="606" t="s">
        <v>9004</v>
      </c>
      <c r="R282" s="166"/>
      <c r="S282" s="647">
        <f t="shared" si="1"/>
        <v>28</v>
      </c>
      <c r="T282" s="166"/>
      <c r="U282" s="166"/>
      <c r="V282" s="166"/>
    </row>
    <row r="283" ht="18.75" customHeight="1">
      <c r="A283" s="1037">
        <v>44160.832610428246</v>
      </c>
      <c r="B283" s="179" t="s">
        <v>3670</v>
      </c>
      <c r="C283" s="179">
        <v>1.123860425E9</v>
      </c>
      <c r="D283" s="606" t="s">
        <v>3669</v>
      </c>
      <c r="E283" s="606" t="s">
        <v>9007</v>
      </c>
      <c r="F283" s="179">
        <v>4.2575737E7</v>
      </c>
      <c r="G283" s="179" t="s">
        <v>391</v>
      </c>
      <c r="H283" s="179" t="s">
        <v>9006</v>
      </c>
      <c r="I283" s="228">
        <v>36617.0</v>
      </c>
      <c r="J283" s="606" t="s">
        <v>9008</v>
      </c>
      <c r="K283" s="606" t="s">
        <v>3675</v>
      </c>
      <c r="L283" s="606" t="s">
        <v>1651</v>
      </c>
      <c r="M283" s="179" t="s">
        <v>2184</v>
      </c>
      <c r="N283" s="179" t="s">
        <v>2184</v>
      </c>
      <c r="O283" s="606" t="s">
        <v>9009</v>
      </c>
      <c r="P283" s="606" t="s">
        <v>9010</v>
      </c>
      <c r="Q283" s="1024"/>
      <c r="R283" s="166"/>
      <c r="S283" s="647">
        <f t="shared" si="1"/>
        <v>23</v>
      </c>
      <c r="T283" s="166"/>
      <c r="U283" s="166"/>
      <c r="V283" s="166"/>
    </row>
    <row r="284" ht="18.75" customHeight="1">
      <c r="A284" s="1037">
        <v>44164.91413675926</v>
      </c>
      <c r="B284" s="179" t="s">
        <v>9012</v>
      </c>
      <c r="C284" s="646" t="s">
        <v>9013</v>
      </c>
      <c r="D284" s="606" t="s">
        <v>9011</v>
      </c>
      <c r="E284" s="606" t="s">
        <v>9014</v>
      </c>
      <c r="F284" s="179">
        <v>4.0006293E7</v>
      </c>
      <c r="G284" s="179" t="s">
        <v>391</v>
      </c>
      <c r="H284" s="179" t="s">
        <v>1678</v>
      </c>
      <c r="I284" s="228">
        <v>35382.0</v>
      </c>
      <c r="J284" s="606" t="s">
        <v>7020</v>
      </c>
      <c r="K284" s="606" t="s">
        <v>1651</v>
      </c>
      <c r="L284" s="606" t="s">
        <v>1651</v>
      </c>
      <c r="M284" s="179" t="s">
        <v>2184</v>
      </c>
      <c r="N284" s="179" t="s">
        <v>2184</v>
      </c>
      <c r="O284" s="606" t="s">
        <v>9015</v>
      </c>
      <c r="P284" s="606" t="s">
        <v>9016</v>
      </c>
      <c r="Q284" s="606" t="s">
        <v>9017</v>
      </c>
      <c r="R284" s="166"/>
      <c r="S284" s="647">
        <f t="shared" si="1"/>
        <v>26</v>
      </c>
      <c r="T284" s="166"/>
      <c r="U284" s="166"/>
      <c r="V284" s="166"/>
    </row>
    <row r="285" ht="18.75" customHeight="1">
      <c r="A285" s="1037">
        <v>44165.80224424769</v>
      </c>
      <c r="B285" s="179" t="s">
        <v>9019</v>
      </c>
      <c r="C285" s="179">
        <v>1.157637851E9</v>
      </c>
      <c r="D285" s="606" t="s">
        <v>9018</v>
      </c>
      <c r="E285" s="606" t="s">
        <v>7830</v>
      </c>
      <c r="F285" s="179">
        <v>3.4358982E7</v>
      </c>
      <c r="G285" s="179" t="s">
        <v>391</v>
      </c>
      <c r="H285" s="179" t="s">
        <v>9020</v>
      </c>
      <c r="I285" s="228">
        <v>32552.0</v>
      </c>
      <c r="J285" s="606" t="s">
        <v>7020</v>
      </c>
      <c r="K285" s="606" t="s">
        <v>9023</v>
      </c>
      <c r="L285" s="606" t="s">
        <v>9023</v>
      </c>
      <c r="M285" s="179" t="s">
        <v>1661</v>
      </c>
      <c r="N285" s="179" t="s">
        <v>1661</v>
      </c>
      <c r="O285" s="606" t="s">
        <v>9021</v>
      </c>
      <c r="P285" s="606" t="s">
        <v>8217</v>
      </c>
      <c r="Q285" s="606" t="s">
        <v>9022</v>
      </c>
      <c r="R285" s="166"/>
      <c r="S285" s="647">
        <f t="shared" si="1"/>
        <v>34</v>
      </c>
      <c r="T285" s="166"/>
      <c r="U285" s="166"/>
      <c r="V285" s="166"/>
    </row>
    <row r="286" ht="18.75" customHeight="1">
      <c r="A286" s="1037">
        <v>44167.49219719907</v>
      </c>
      <c r="B286" s="179" t="s">
        <v>4858</v>
      </c>
      <c r="C286" s="179">
        <v>1.536017277E9</v>
      </c>
      <c r="D286" s="606" t="s">
        <v>4857</v>
      </c>
      <c r="E286" s="606" t="s">
        <v>9024</v>
      </c>
      <c r="F286" s="179">
        <v>4.2375381E7</v>
      </c>
      <c r="G286" s="179" t="s">
        <v>391</v>
      </c>
      <c r="H286" s="179" t="s">
        <v>8830</v>
      </c>
      <c r="I286" s="228">
        <v>36573.0</v>
      </c>
      <c r="J286" s="606"/>
      <c r="K286" s="1082"/>
      <c r="L286" s="606"/>
      <c r="M286" s="179"/>
      <c r="N286" s="1080"/>
      <c r="O286" s="1081"/>
      <c r="P286" s="606"/>
      <c r="Q286" s="1024"/>
      <c r="R286" s="182"/>
      <c r="S286" s="647">
        <f t="shared" si="1"/>
        <v>23</v>
      </c>
      <c r="T286" s="1025"/>
      <c r="U286" s="182"/>
      <c r="V286" s="606" t="s">
        <v>9025</v>
      </c>
    </row>
    <row r="287" ht="18.75" customHeight="1">
      <c r="A287" s="1037">
        <v>44169.53925677083</v>
      </c>
      <c r="B287" s="179" t="s">
        <v>9027</v>
      </c>
      <c r="C287" s="179">
        <v>1.141479478E9</v>
      </c>
      <c r="D287" s="606" t="s">
        <v>9026</v>
      </c>
      <c r="E287" s="606" t="s">
        <v>9029</v>
      </c>
      <c r="F287" s="179">
        <v>4.0642722E7</v>
      </c>
      <c r="G287" s="179" t="s">
        <v>391</v>
      </c>
      <c r="H287" s="179" t="s">
        <v>9028</v>
      </c>
      <c r="I287" s="228">
        <v>35668.0</v>
      </c>
      <c r="J287" s="606" t="s">
        <v>7028</v>
      </c>
      <c r="K287" s="606" t="s">
        <v>9031</v>
      </c>
      <c r="L287" s="606" t="s">
        <v>1651</v>
      </c>
      <c r="M287" s="179" t="s">
        <v>2184</v>
      </c>
      <c r="N287" s="179" t="s">
        <v>2184</v>
      </c>
      <c r="O287" s="606" t="s">
        <v>9030</v>
      </c>
      <c r="P287" s="606" t="s">
        <v>8575</v>
      </c>
      <c r="Q287" s="1024"/>
      <c r="R287" s="166"/>
      <c r="S287" s="647">
        <f t="shared" si="1"/>
        <v>26</v>
      </c>
      <c r="T287" s="166"/>
      <c r="U287" s="166"/>
      <c r="V287" s="166"/>
    </row>
    <row r="288" ht="18.75" customHeight="1">
      <c r="A288" s="1037">
        <v>44169.853020532406</v>
      </c>
      <c r="B288" s="179" t="s">
        <v>9033</v>
      </c>
      <c r="C288" s="179">
        <v>1.160166506E9</v>
      </c>
      <c r="D288" s="606" t="s">
        <v>9032</v>
      </c>
      <c r="E288" s="606" t="s">
        <v>5725</v>
      </c>
      <c r="F288" s="179">
        <v>3.7869436E7</v>
      </c>
      <c r="G288" s="179" t="s">
        <v>391</v>
      </c>
      <c r="H288" s="179" t="s">
        <v>9034</v>
      </c>
      <c r="I288" s="228">
        <v>34227.0</v>
      </c>
      <c r="J288" s="606" t="s">
        <v>7020</v>
      </c>
      <c r="K288" s="606" t="s">
        <v>9037</v>
      </c>
      <c r="L288" s="606" t="s">
        <v>2587</v>
      </c>
      <c r="M288" s="179" t="s">
        <v>2184</v>
      </c>
      <c r="N288" s="179" t="s">
        <v>2184</v>
      </c>
      <c r="O288" s="606" t="s">
        <v>9035</v>
      </c>
      <c r="P288" s="606" t="s">
        <v>9036</v>
      </c>
      <c r="Q288" s="1024"/>
      <c r="R288" s="166"/>
      <c r="S288" s="647">
        <f t="shared" si="1"/>
        <v>30</v>
      </c>
      <c r="T288" s="166"/>
      <c r="U288" s="166"/>
      <c r="V288" s="166"/>
    </row>
    <row r="289" ht="18.75" customHeight="1">
      <c r="A289" s="1037">
        <v>44170.84933769676</v>
      </c>
      <c r="B289" s="179" t="s">
        <v>9039</v>
      </c>
      <c r="C289" s="179" t="s">
        <v>9041</v>
      </c>
      <c r="D289" s="606" t="s">
        <v>9038</v>
      </c>
      <c r="E289" s="606" t="s">
        <v>9042</v>
      </c>
      <c r="F289" s="179">
        <v>3.4217445E7</v>
      </c>
      <c r="G289" s="179" t="s">
        <v>2021</v>
      </c>
      <c r="H289" s="179" t="s">
        <v>9040</v>
      </c>
      <c r="I289" s="228">
        <v>32510.0</v>
      </c>
      <c r="J289" s="606" t="s">
        <v>7028</v>
      </c>
      <c r="K289" s="606" t="s">
        <v>9046</v>
      </c>
      <c r="L289" s="606" t="s">
        <v>1651</v>
      </c>
      <c r="M289" s="179" t="s">
        <v>2184</v>
      </c>
      <c r="N289" s="179" t="s">
        <v>2184</v>
      </c>
      <c r="O289" s="606" t="s">
        <v>9043</v>
      </c>
      <c r="P289" s="606" t="s">
        <v>9044</v>
      </c>
      <c r="Q289" s="606" t="s">
        <v>9045</v>
      </c>
      <c r="R289" s="166"/>
      <c r="S289" s="647">
        <f t="shared" si="1"/>
        <v>34</v>
      </c>
      <c r="T289" s="166"/>
      <c r="U289" s="166"/>
      <c r="V289" s="166"/>
    </row>
    <row r="290" ht="18.75" customHeight="1">
      <c r="A290" s="1037">
        <v>44170.84944439815</v>
      </c>
      <c r="B290" s="179" t="s">
        <v>9039</v>
      </c>
      <c r="C290" s="179" t="s">
        <v>9041</v>
      </c>
      <c r="D290" s="606" t="s">
        <v>9038</v>
      </c>
      <c r="E290" s="606" t="s">
        <v>9042</v>
      </c>
      <c r="F290" s="179">
        <v>3.4217445E7</v>
      </c>
      <c r="G290" s="179" t="s">
        <v>2021</v>
      </c>
      <c r="H290" s="179" t="s">
        <v>9040</v>
      </c>
      <c r="I290" s="228">
        <v>32510.0</v>
      </c>
      <c r="J290" s="606" t="s">
        <v>7028</v>
      </c>
      <c r="K290" s="606" t="s">
        <v>9046</v>
      </c>
      <c r="L290" s="606" t="s">
        <v>1651</v>
      </c>
      <c r="M290" s="179" t="s">
        <v>2184</v>
      </c>
      <c r="N290" s="179" t="s">
        <v>2184</v>
      </c>
      <c r="O290" s="606" t="s">
        <v>9043</v>
      </c>
      <c r="P290" s="606" t="s">
        <v>9044</v>
      </c>
      <c r="Q290" s="606" t="s">
        <v>9045</v>
      </c>
      <c r="R290" s="166"/>
      <c r="S290" s="647">
        <f t="shared" si="1"/>
        <v>34</v>
      </c>
      <c r="T290" s="166"/>
      <c r="U290" s="166"/>
      <c r="V290" s="166"/>
    </row>
    <row r="291" ht="18.75" customHeight="1">
      <c r="A291" s="1037">
        <v>44171.726420439816</v>
      </c>
      <c r="B291" s="179" t="s">
        <v>9048</v>
      </c>
      <c r="C291" s="179" t="s">
        <v>9050</v>
      </c>
      <c r="D291" s="606" t="s">
        <v>9047</v>
      </c>
      <c r="E291" s="606" t="s">
        <v>9051</v>
      </c>
      <c r="F291" s="179">
        <v>3.6442684E7</v>
      </c>
      <c r="G291" s="179" t="s">
        <v>391</v>
      </c>
      <c r="H291" s="179" t="s">
        <v>9049</v>
      </c>
      <c r="I291" s="228">
        <v>33502.0</v>
      </c>
      <c r="J291" s="606" t="s">
        <v>7020</v>
      </c>
      <c r="K291" s="606" t="s">
        <v>9055</v>
      </c>
      <c r="L291" s="606" t="s">
        <v>9055</v>
      </c>
      <c r="M291" s="179" t="s">
        <v>2184</v>
      </c>
      <c r="N291" s="179" t="s">
        <v>2184</v>
      </c>
      <c r="O291" s="606" t="s">
        <v>9052</v>
      </c>
      <c r="P291" s="606" t="s">
        <v>9053</v>
      </c>
      <c r="Q291" s="606" t="s">
        <v>9054</v>
      </c>
      <c r="R291" s="166"/>
      <c r="S291" s="647">
        <f t="shared" si="1"/>
        <v>32</v>
      </c>
      <c r="T291" s="166"/>
      <c r="U291" s="166"/>
      <c r="V291" s="166"/>
    </row>
    <row r="292" ht="18.75" customHeight="1">
      <c r="A292" s="1037">
        <v>44186.825123877315</v>
      </c>
      <c r="B292" s="179" t="s">
        <v>9057</v>
      </c>
      <c r="C292" s="179">
        <v>1.161215731E9</v>
      </c>
      <c r="D292" s="606" t="s">
        <v>9056</v>
      </c>
      <c r="E292" s="606" t="s">
        <v>9059</v>
      </c>
      <c r="F292" s="179">
        <v>3.882298E7</v>
      </c>
      <c r="G292" s="179" t="s">
        <v>2021</v>
      </c>
      <c r="H292" s="179" t="s">
        <v>9058</v>
      </c>
      <c r="I292" s="228">
        <v>34765.0</v>
      </c>
      <c r="J292" s="606" t="s">
        <v>7038</v>
      </c>
      <c r="K292" s="606" t="s">
        <v>9061</v>
      </c>
      <c r="L292" s="606" t="s">
        <v>9061</v>
      </c>
      <c r="M292" s="179" t="s">
        <v>2184</v>
      </c>
      <c r="N292" s="179" t="s">
        <v>2184</v>
      </c>
      <c r="O292" s="606" t="s">
        <v>7089</v>
      </c>
      <c r="P292" s="606" t="s">
        <v>9060</v>
      </c>
      <c r="Q292" s="1024"/>
      <c r="R292" s="166"/>
      <c r="S292" s="647">
        <f t="shared" si="1"/>
        <v>28</v>
      </c>
      <c r="T292" s="166"/>
      <c r="U292" s="166"/>
      <c r="V292" s="166"/>
    </row>
    <row r="293" ht="18.75" customHeight="1">
      <c r="A293" s="1037">
        <v>44187.613866458334</v>
      </c>
      <c r="B293" s="179" t="s">
        <v>9063</v>
      </c>
      <c r="C293" s="179">
        <v>1.162253808E9</v>
      </c>
      <c r="D293" s="606" t="s">
        <v>9062</v>
      </c>
      <c r="E293" s="606" t="s">
        <v>9065</v>
      </c>
      <c r="F293" s="179">
        <v>3.8353829E7</v>
      </c>
      <c r="G293" s="179" t="s">
        <v>391</v>
      </c>
      <c r="H293" s="179" t="s">
        <v>9064</v>
      </c>
      <c r="I293" s="228">
        <v>34640.0</v>
      </c>
      <c r="J293" s="606" t="s">
        <v>7028</v>
      </c>
      <c r="K293" s="606" t="s">
        <v>9070</v>
      </c>
      <c r="L293" s="606" t="s">
        <v>9069</v>
      </c>
      <c r="M293" s="179" t="s">
        <v>2184</v>
      </c>
      <c r="N293" s="179" t="s">
        <v>2184</v>
      </c>
      <c r="O293" s="606" t="s">
        <v>9066</v>
      </c>
      <c r="P293" s="606" t="s">
        <v>9067</v>
      </c>
      <c r="Q293" s="606" t="s">
        <v>9068</v>
      </c>
      <c r="R293" s="166"/>
      <c r="S293" s="647">
        <f t="shared" si="1"/>
        <v>28</v>
      </c>
      <c r="T293" s="166"/>
      <c r="U293" s="166"/>
      <c r="V293" s="166"/>
    </row>
    <row r="294" ht="18.75" customHeight="1">
      <c r="A294" s="1037">
        <v>44188.388826145834</v>
      </c>
      <c r="B294" s="179" t="s">
        <v>9072</v>
      </c>
      <c r="C294" s="179">
        <v>1.162675354E9</v>
      </c>
      <c r="D294" s="606" t="s">
        <v>9071</v>
      </c>
      <c r="E294" s="606" t="s">
        <v>9074</v>
      </c>
      <c r="F294" s="179">
        <v>3.5097483E7</v>
      </c>
      <c r="G294" s="179" t="s">
        <v>2021</v>
      </c>
      <c r="H294" s="179" t="s">
        <v>9073</v>
      </c>
      <c r="I294" s="228">
        <v>32885.0</v>
      </c>
      <c r="J294" s="606" t="s">
        <v>7020</v>
      </c>
      <c r="K294" s="606" t="s">
        <v>9079</v>
      </c>
      <c r="L294" s="606" t="s">
        <v>9078</v>
      </c>
      <c r="M294" s="179" t="s">
        <v>2184</v>
      </c>
      <c r="N294" s="179" t="s">
        <v>2184</v>
      </c>
      <c r="O294" s="606" t="s">
        <v>9075</v>
      </c>
      <c r="P294" s="606" t="s">
        <v>9076</v>
      </c>
      <c r="Q294" s="606" t="s">
        <v>9077</v>
      </c>
      <c r="R294" s="166"/>
      <c r="S294" s="647">
        <f t="shared" si="1"/>
        <v>33</v>
      </c>
      <c r="T294" s="166"/>
      <c r="U294" s="166"/>
      <c r="V294" s="166"/>
    </row>
    <row r="295" ht="18.75" customHeight="1">
      <c r="A295" s="1037">
        <v>44195.49992210648</v>
      </c>
      <c r="B295" s="179" t="s">
        <v>9081</v>
      </c>
      <c r="C295" s="179">
        <v>1.568870855E9</v>
      </c>
      <c r="D295" s="606" t="s">
        <v>9080</v>
      </c>
      <c r="E295" s="606" t="s">
        <v>7175</v>
      </c>
      <c r="F295" s="179">
        <v>3.8067782E7</v>
      </c>
      <c r="G295" s="179" t="s">
        <v>1755</v>
      </c>
      <c r="H295" s="179" t="s">
        <v>9082</v>
      </c>
      <c r="I295" s="228">
        <v>34380.0</v>
      </c>
      <c r="J295" s="606" t="s">
        <v>7038</v>
      </c>
      <c r="K295" s="606" t="s">
        <v>9087</v>
      </c>
      <c r="L295" s="606" t="s">
        <v>9086</v>
      </c>
      <c r="M295" s="179" t="s">
        <v>2184</v>
      </c>
      <c r="N295" s="179" t="s">
        <v>2184</v>
      </c>
      <c r="O295" s="606" t="s">
        <v>9083</v>
      </c>
      <c r="P295" s="606" t="s">
        <v>9084</v>
      </c>
      <c r="Q295" s="606" t="s">
        <v>9085</v>
      </c>
      <c r="R295" s="166"/>
      <c r="S295" s="647">
        <f t="shared" si="1"/>
        <v>29</v>
      </c>
      <c r="T295" s="166"/>
      <c r="U295" s="166"/>
      <c r="V295" s="166"/>
    </row>
    <row r="296" ht="18.75" customHeight="1">
      <c r="A296" s="1037">
        <v>44196.36894917824</v>
      </c>
      <c r="B296" s="179" t="s">
        <v>3670</v>
      </c>
      <c r="C296" s="179">
        <v>1.123860425E9</v>
      </c>
      <c r="D296" s="606" t="s">
        <v>3669</v>
      </c>
      <c r="E296" s="606" t="s">
        <v>9007</v>
      </c>
      <c r="F296" s="179">
        <v>4.2575737E7</v>
      </c>
      <c r="G296" s="179" t="s">
        <v>391</v>
      </c>
      <c r="H296" s="179" t="s">
        <v>9006</v>
      </c>
      <c r="I296" s="228">
        <v>36617.0</v>
      </c>
      <c r="J296" s="606" t="s">
        <v>9008</v>
      </c>
      <c r="K296" s="606" t="s">
        <v>3675</v>
      </c>
      <c r="L296" s="606" t="s">
        <v>1651</v>
      </c>
      <c r="M296" s="179" t="s">
        <v>2184</v>
      </c>
      <c r="N296" s="179" t="s">
        <v>2184</v>
      </c>
      <c r="O296" s="606" t="s">
        <v>9009</v>
      </c>
      <c r="P296" s="606" t="s">
        <v>9010</v>
      </c>
      <c r="Q296" s="1024"/>
      <c r="R296" s="166"/>
      <c r="S296" s="647">
        <f t="shared" si="1"/>
        <v>23</v>
      </c>
      <c r="T296" s="166"/>
      <c r="U296" s="166"/>
      <c r="V296" s="166"/>
    </row>
    <row r="297" ht="18.75" customHeight="1">
      <c r="A297" s="1037">
        <v>44200.837819189815</v>
      </c>
      <c r="B297" s="179" t="s">
        <v>9089</v>
      </c>
      <c r="C297" s="646" t="s">
        <v>9091</v>
      </c>
      <c r="D297" s="606" t="s">
        <v>9088</v>
      </c>
      <c r="E297" s="606" t="s">
        <v>9092</v>
      </c>
      <c r="F297" s="179">
        <v>4.4960603E7</v>
      </c>
      <c r="G297" s="179" t="s">
        <v>2021</v>
      </c>
      <c r="H297" s="179" t="s">
        <v>9090</v>
      </c>
      <c r="I297" s="228">
        <v>37823.0</v>
      </c>
      <c r="J297" s="606" t="s">
        <v>7028</v>
      </c>
      <c r="K297" s="606" t="s">
        <v>9097</v>
      </c>
      <c r="L297" s="606" t="s">
        <v>9096</v>
      </c>
      <c r="M297" s="179" t="s">
        <v>2184</v>
      </c>
      <c r="N297" s="179" t="s">
        <v>2184</v>
      </c>
      <c r="O297" s="606" t="s">
        <v>9093</v>
      </c>
      <c r="P297" s="606" t="s">
        <v>9094</v>
      </c>
      <c r="Q297" s="606" t="s">
        <v>9095</v>
      </c>
      <c r="R297" s="166"/>
      <c r="S297" s="647">
        <f t="shared" si="1"/>
        <v>20</v>
      </c>
      <c r="T297" s="166"/>
      <c r="U297" s="166"/>
      <c r="V297" s="166"/>
    </row>
    <row r="298" ht="18.75" customHeight="1">
      <c r="A298" s="1037">
        <v>44201.7304737963</v>
      </c>
      <c r="B298" s="179" t="s">
        <v>9099</v>
      </c>
      <c r="C298" s="646" t="s">
        <v>9100</v>
      </c>
      <c r="D298" s="606" t="s">
        <v>9098</v>
      </c>
      <c r="E298" s="606" t="s">
        <v>9101</v>
      </c>
      <c r="F298" s="179">
        <v>2.6846767E7</v>
      </c>
      <c r="G298" s="179" t="s">
        <v>2021</v>
      </c>
      <c r="H298" s="179" t="s">
        <v>8523</v>
      </c>
      <c r="I298" s="228">
        <v>28756.0</v>
      </c>
      <c r="J298" s="606" t="s">
        <v>7020</v>
      </c>
      <c r="K298" s="606" t="s">
        <v>9105</v>
      </c>
      <c r="L298" s="606" t="s">
        <v>9104</v>
      </c>
      <c r="M298" s="179" t="s">
        <v>2184</v>
      </c>
      <c r="N298" s="179" t="s">
        <v>1661</v>
      </c>
      <c r="O298" s="606" t="s">
        <v>9102</v>
      </c>
      <c r="P298" s="606" t="s">
        <v>9103</v>
      </c>
      <c r="Q298" s="1024"/>
      <c r="R298" s="166"/>
      <c r="S298" s="647">
        <f t="shared" si="1"/>
        <v>45</v>
      </c>
      <c r="T298" s="166"/>
      <c r="U298" s="166"/>
      <c r="V298" s="166"/>
    </row>
    <row r="299" ht="18.75" customHeight="1">
      <c r="A299" s="1037">
        <v>44201.736495868055</v>
      </c>
      <c r="B299" s="179" t="s">
        <v>9106</v>
      </c>
      <c r="C299" s="179">
        <v>1.123286734E9</v>
      </c>
      <c r="D299" s="606" t="s">
        <v>8976</v>
      </c>
      <c r="E299" s="606" t="s">
        <v>9108</v>
      </c>
      <c r="F299" s="179">
        <v>4.4596178E7</v>
      </c>
      <c r="G299" s="179" t="s">
        <v>391</v>
      </c>
      <c r="H299" s="179" t="s">
        <v>9107</v>
      </c>
      <c r="I299" s="228">
        <v>37581.0</v>
      </c>
      <c r="J299" s="606" t="s">
        <v>7028</v>
      </c>
      <c r="K299" s="606" t="s">
        <v>9112</v>
      </c>
      <c r="L299" s="606" t="s">
        <v>1880</v>
      </c>
      <c r="M299" s="179" t="s">
        <v>2184</v>
      </c>
      <c r="N299" s="179" t="s">
        <v>2184</v>
      </c>
      <c r="O299" s="606" t="s">
        <v>9109</v>
      </c>
      <c r="P299" s="606" t="s">
        <v>9110</v>
      </c>
      <c r="Q299" s="606" t="s">
        <v>9111</v>
      </c>
      <c r="R299" s="166"/>
      <c r="S299" s="647">
        <f t="shared" si="1"/>
        <v>20</v>
      </c>
      <c r="T299" s="166"/>
      <c r="U299" s="166"/>
      <c r="V299" s="166"/>
    </row>
    <row r="300" ht="18.75" customHeight="1">
      <c r="A300" s="1037">
        <v>44207.57848627315</v>
      </c>
      <c r="B300" s="179" t="s">
        <v>3336</v>
      </c>
      <c r="C300" s="179" t="s">
        <v>9114</v>
      </c>
      <c r="D300" s="606" t="s">
        <v>3335</v>
      </c>
      <c r="E300" s="606" t="s">
        <v>9115</v>
      </c>
      <c r="F300" s="179">
        <v>4.4568209E7</v>
      </c>
      <c r="G300" s="179" t="s">
        <v>2021</v>
      </c>
      <c r="H300" s="179" t="s">
        <v>9113</v>
      </c>
      <c r="I300" s="228">
        <v>37608.0</v>
      </c>
      <c r="J300" s="606" t="s">
        <v>7038</v>
      </c>
      <c r="K300" s="606" t="s">
        <v>9118</v>
      </c>
      <c r="L300" s="606" t="s">
        <v>1866</v>
      </c>
      <c r="M300" s="179" t="s">
        <v>2184</v>
      </c>
      <c r="N300" s="179" t="s">
        <v>2184</v>
      </c>
      <c r="O300" s="606" t="s">
        <v>9116</v>
      </c>
      <c r="P300" s="606" t="s">
        <v>9117</v>
      </c>
      <c r="Q300" s="1024"/>
      <c r="R300" s="166"/>
      <c r="S300" s="647">
        <f t="shared" si="1"/>
        <v>20</v>
      </c>
      <c r="T300" s="166"/>
      <c r="U300" s="166"/>
      <c r="V300" s="166"/>
    </row>
    <row r="301" ht="18.75" customHeight="1">
      <c r="A301" s="1037">
        <v>44215.61335707176</v>
      </c>
      <c r="B301" s="179" t="s">
        <v>9120</v>
      </c>
      <c r="C301" s="179">
        <v>1.557333785E9</v>
      </c>
      <c r="D301" s="606" t="s">
        <v>9119</v>
      </c>
      <c r="E301" s="606" t="s">
        <v>9121</v>
      </c>
      <c r="F301" s="179">
        <v>4.0638197E7</v>
      </c>
      <c r="G301" s="179" t="s">
        <v>2021</v>
      </c>
      <c r="H301" s="179" t="s">
        <v>1678</v>
      </c>
      <c r="I301" s="228">
        <v>35699.0</v>
      </c>
      <c r="J301" s="606" t="s">
        <v>7020</v>
      </c>
      <c r="K301" s="606" t="s">
        <v>9123</v>
      </c>
      <c r="L301" s="606" t="s">
        <v>9122</v>
      </c>
      <c r="M301" s="179" t="s">
        <v>2184</v>
      </c>
      <c r="N301" s="179" t="s">
        <v>2184</v>
      </c>
      <c r="O301" s="606" t="s">
        <v>8223</v>
      </c>
      <c r="P301" s="606" t="s">
        <v>1661</v>
      </c>
      <c r="Q301" s="1024"/>
      <c r="R301" s="166"/>
      <c r="S301" s="647">
        <f t="shared" si="1"/>
        <v>26</v>
      </c>
      <c r="T301" s="166"/>
      <c r="U301" s="166"/>
      <c r="V301" s="166"/>
    </row>
    <row r="302" ht="18.75" customHeight="1">
      <c r="A302" s="1037">
        <v>44216.74711098379</v>
      </c>
      <c r="B302" s="179" t="s">
        <v>9120</v>
      </c>
      <c r="C302" s="179">
        <v>1.557333785E9</v>
      </c>
      <c r="D302" s="606" t="s">
        <v>9119</v>
      </c>
      <c r="E302" s="606" t="s">
        <v>9121</v>
      </c>
      <c r="F302" s="179">
        <v>4.0638197E7</v>
      </c>
      <c r="G302" s="179" t="s">
        <v>2021</v>
      </c>
      <c r="H302" s="179" t="s">
        <v>1678</v>
      </c>
      <c r="I302" s="228">
        <v>35699.0</v>
      </c>
      <c r="J302" s="606" t="s">
        <v>7020</v>
      </c>
      <c r="K302" s="606" t="s">
        <v>9123</v>
      </c>
      <c r="L302" s="606" t="s">
        <v>9122</v>
      </c>
      <c r="M302" s="179" t="s">
        <v>2184</v>
      </c>
      <c r="N302" s="179" t="s">
        <v>2184</v>
      </c>
      <c r="O302" s="606" t="s">
        <v>8223</v>
      </c>
      <c r="P302" s="606" t="s">
        <v>1661</v>
      </c>
      <c r="Q302" s="1024"/>
      <c r="R302" s="166"/>
      <c r="S302" s="647">
        <f t="shared" si="1"/>
        <v>26</v>
      </c>
      <c r="T302" s="166"/>
      <c r="U302" s="166"/>
      <c r="V302" s="166"/>
    </row>
    <row r="303" ht="18.75" customHeight="1">
      <c r="A303" s="1037">
        <v>44218.40573126158</v>
      </c>
      <c r="B303" s="179" t="s">
        <v>9125</v>
      </c>
      <c r="C303" s="179">
        <v>1.534855657E9</v>
      </c>
      <c r="D303" s="606" t="s">
        <v>9124</v>
      </c>
      <c r="E303" s="606" t="s">
        <v>9127</v>
      </c>
      <c r="F303" s="179">
        <v>3.6900443E7</v>
      </c>
      <c r="G303" s="179" t="s">
        <v>2021</v>
      </c>
      <c r="H303" s="179" t="s">
        <v>9126</v>
      </c>
      <c r="I303" s="228">
        <v>34269.0</v>
      </c>
      <c r="J303" s="606" t="s">
        <v>7038</v>
      </c>
      <c r="K303" s="606" t="s">
        <v>9131</v>
      </c>
      <c r="L303" s="606" t="s">
        <v>2438</v>
      </c>
      <c r="M303" s="179" t="s">
        <v>2184</v>
      </c>
      <c r="N303" s="179" t="s">
        <v>2184</v>
      </c>
      <c r="O303" s="606" t="s">
        <v>9128</v>
      </c>
      <c r="P303" s="606" t="s">
        <v>9129</v>
      </c>
      <c r="Q303" s="606" t="s">
        <v>9130</v>
      </c>
      <c r="R303" s="166"/>
      <c r="S303" s="647">
        <f t="shared" si="1"/>
        <v>29</v>
      </c>
      <c r="T303" s="166"/>
      <c r="U303" s="166"/>
      <c r="V303" s="166"/>
    </row>
    <row r="304" ht="18.75" customHeight="1">
      <c r="A304" s="1037">
        <v>44218.636865925924</v>
      </c>
      <c r="B304" s="179" t="s">
        <v>9133</v>
      </c>
      <c r="C304" s="179">
        <v>5.491130490805E12</v>
      </c>
      <c r="D304" s="606" t="s">
        <v>9132</v>
      </c>
      <c r="E304" s="606" t="s">
        <v>9135</v>
      </c>
      <c r="F304" s="179">
        <v>3.4532425E7</v>
      </c>
      <c r="G304" s="179" t="s">
        <v>2021</v>
      </c>
      <c r="H304" s="179" t="s">
        <v>9134</v>
      </c>
      <c r="I304" s="228">
        <v>32636.0</v>
      </c>
      <c r="J304" s="606" t="s">
        <v>7020</v>
      </c>
      <c r="K304" s="606" t="s">
        <v>9139</v>
      </c>
      <c r="L304" s="606" t="s">
        <v>9138</v>
      </c>
      <c r="M304" s="179" t="s">
        <v>2184</v>
      </c>
      <c r="N304" s="179" t="s">
        <v>2184</v>
      </c>
      <c r="O304" s="606" t="s">
        <v>9136</v>
      </c>
      <c r="P304" s="606" t="s">
        <v>9137</v>
      </c>
      <c r="Q304" s="1024"/>
      <c r="R304" s="166"/>
      <c r="S304" s="647">
        <f t="shared" si="1"/>
        <v>34</v>
      </c>
      <c r="T304" s="166"/>
      <c r="U304" s="166"/>
      <c r="V304" s="166"/>
    </row>
    <row r="305" ht="18.75" customHeight="1">
      <c r="A305" s="1037">
        <v>44218.72593695602</v>
      </c>
      <c r="B305" s="179" t="s">
        <v>9141</v>
      </c>
      <c r="C305" s="179">
        <v>2.224551678E9</v>
      </c>
      <c r="D305" s="606" t="s">
        <v>9140</v>
      </c>
      <c r="E305" s="606" t="s">
        <v>9143</v>
      </c>
      <c r="F305" s="179">
        <v>4.5004649E7</v>
      </c>
      <c r="G305" s="179" t="s">
        <v>2021</v>
      </c>
      <c r="H305" s="179" t="s">
        <v>9142</v>
      </c>
      <c r="I305" s="228">
        <v>37918.0</v>
      </c>
      <c r="J305" s="606" t="s">
        <v>7028</v>
      </c>
      <c r="K305" s="606" t="s">
        <v>9148</v>
      </c>
      <c r="L305" s="606" t="s">
        <v>9147</v>
      </c>
      <c r="M305" s="179" t="s">
        <v>2184</v>
      </c>
      <c r="N305" s="179" t="s">
        <v>2184</v>
      </c>
      <c r="O305" s="606" t="s">
        <v>9144</v>
      </c>
      <c r="P305" s="606" t="s">
        <v>9145</v>
      </c>
      <c r="Q305" s="606" t="s">
        <v>9146</v>
      </c>
      <c r="R305" s="166"/>
      <c r="S305" s="647">
        <f t="shared" si="1"/>
        <v>19</v>
      </c>
      <c r="T305" s="166"/>
      <c r="U305" s="166"/>
      <c r="V305" s="166"/>
    </row>
    <row r="306" ht="18.75" customHeight="1">
      <c r="A306" s="1037">
        <v>44221.92304300926</v>
      </c>
      <c r="B306" s="179" t="s">
        <v>9150</v>
      </c>
      <c r="C306" s="179">
        <v>5.493813014194E12</v>
      </c>
      <c r="D306" s="606" t="s">
        <v>9149</v>
      </c>
      <c r="E306" s="606" t="s">
        <v>9152</v>
      </c>
      <c r="F306" s="179">
        <v>3.8488237E7</v>
      </c>
      <c r="G306" s="179" t="s">
        <v>2021</v>
      </c>
      <c r="H306" s="179" t="s">
        <v>9151</v>
      </c>
      <c r="I306" s="228">
        <v>34689.0</v>
      </c>
      <c r="J306" s="606" t="s">
        <v>7028</v>
      </c>
      <c r="K306" s="606" t="s">
        <v>9155</v>
      </c>
      <c r="L306" s="606" t="s">
        <v>1866</v>
      </c>
      <c r="M306" s="179" t="s">
        <v>2184</v>
      </c>
      <c r="N306" s="179" t="s">
        <v>2184</v>
      </c>
      <c r="O306" s="606" t="s">
        <v>9153</v>
      </c>
      <c r="P306" s="606" t="s">
        <v>7547</v>
      </c>
      <c r="Q306" s="606" t="s">
        <v>9154</v>
      </c>
      <c r="R306" s="166"/>
      <c r="S306" s="647">
        <f t="shared" si="1"/>
        <v>28</v>
      </c>
      <c r="T306" s="166"/>
      <c r="U306" s="166"/>
      <c r="V306" s="166"/>
    </row>
    <row r="307" ht="18.75" customHeight="1">
      <c r="A307" s="1037">
        <v>44222.610996655094</v>
      </c>
      <c r="B307" s="179" t="s">
        <v>4194</v>
      </c>
      <c r="C307" s="179">
        <v>1.158159014E9</v>
      </c>
      <c r="D307" s="606" t="s">
        <v>4193</v>
      </c>
      <c r="E307" s="606" t="s">
        <v>9157</v>
      </c>
      <c r="F307" s="179">
        <v>2.8418358E7</v>
      </c>
      <c r="G307" s="179" t="s">
        <v>2021</v>
      </c>
      <c r="H307" s="179" t="s">
        <v>9156</v>
      </c>
      <c r="I307" s="228">
        <v>29539.0</v>
      </c>
      <c r="J307" s="606" t="s">
        <v>9158</v>
      </c>
      <c r="K307" s="606" t="s">
        <v>9162</v>
      </c>
      <c r="L307" s="606" t="s">
        <v>4200</v>
      </c>
      <c r="M307" s="179" t="s">
        <v>2184</v>
      </c>
      <c r="N307" s="179" t="s">
        <v>2184</v>
      </c>
      <c r="O307" s="606" t="s">
        <v>9159</v>
      </c>
      <c r="P307" s="606" t="s">
        <v>9160</v>
      </c>
      <c r="Q307" s="606" t="s">
        <v>9161</v>
      </c>
      <c r="R307" s="166"/>
      <c r="S307" s="647">
        <f t="shared" si="1"/>
        <v>42</v>
      </c>
      <c r="T307" s="166"/>
      <c r="U307" s="166"/>
      <c r="V307" s="166"/>
    </row>
    <row r="308" ht="18.75" customHeight="1">
      <c r="A308" s="1037">
        <v>44223.45393221064</v>
      </c>
      <c r="B308" s="179" t="s">
        <v>9164</v>
      </c>
      <c r="C308" s="179" t="s">
        <v>9165</v>
      </c>
      <c r="D308" s="606" t="s">
        <v>9163</v>
      </c>
      <c r="E308" s="606" t="s">
        <v>1661</v>
      </c>
      <c r="F308" s="179">
        <v>3.879511E7</v>
      </c>
      <c r="G308" s="179" t="s">
        <v>1755</v>
      </c>
      <c r="H308" s="179" t="s">
        <v>2547</v>
      </c>
      <c r="I308" s="228">
        <v>34709.0</v>
      </c>
      <c r="J308" s="606" t="s">
        <v>9166</v>
      </c>
      <c r="K308" s="606" t="s">
        <v>9169</v>
      </c>
      <c r="L308" s="606" t="s">
        <v>1661</v>
      </c>
      <c r="M308" s="179" t="s">
        <v>1661</v>
      </c>
      <c r="N308" s="179" t="s">
        <v>2184</v>
      </c>
      <c r="O308" s="606" t="s">
        <v>9167</v>
      </c>
      <c r="P308" s="606" t="s">
        <v>9168</v>
      </c>
      <c r="Q308" s="1024"/>
      <c r="R308" s="166"/>
      <c r="S308" s="647">
        <f t="shared" si="1"/>
        <v>28</v>
      </c>
      <c r="T308" s="166"/>
      <c r="U308" s="166"/>
      <c r="V308" s="166"/>
    </row>
    <row r="309" ht="18.75" customHeight="1">
      <c r="A309" s="1037">
        <v>44223.487885243056</v>
      </c>
      <c r="B309" s="179" t="s">
        <v>9171</v>
      </c>
      <c r="C309" s="179" t="s">
        <v>9173</v>
      </c>
      <c r="D309" s="606" t="s">
        <v>9170</v>
      </c>
      <c r="E309" s="606" t="s">
        <v>9174</v>
      </c>
      <c r="F309" s="179">
        <v>4.3699799E7</v>
      </c>
      <c r="G309" s="179" t="s">
        <v>391</v>
      </c>
      <c r="H309" s="179" t="s">
        <v>9172</v>
      </c>
      <c r="I309" s="228">
        <v>37316.0</v>
      </c>
      <c r="J309" s="606" t="s">
        <v>7038</v>
      </c>
      <c r="K309" s="606" t="s">
        <v>9178</v>
      </c>
      <c r="L309" s="606" t="s">
        <v>9177</v>
      </c>
      <c r="M309" s="179" t="s">
        <v>2184</v>
      </c>
      <c r="N309" s="179" t="s">
        <v>1661</v>
      </c>
      <c r="O309" s="606" t="s">
        <v>8216</v>
      </c>
      <c r="P309" s="606" t="s">
        <v>9175</v>
      </c>
      <c r="Q309" s="606" t="s">
        <v>9176</v>
      </c>
      <c r="R309" s="166"/>
      <c r="S309" s="647">
        <f t="shared" si="1"/>
        <v>21</v>
      </c>
      <c r="T309" s="166"/>
      <c r="U309" s="166"/>
      <c r="V309" s="166"/>
    </row>
    <row r="310" ht="18.75" customHeight="1">
      <c r="A310" s="1037">
        <v>44223.57206993055</v>
      </c>
      <c r="B310" s="179" t="s">
        <v>9180</v>
      </c>
      <c r="C310" s="179" t="s">
        <v>9182</v>
      </c>
      <c r="D310" s="606" t="s">
        <v>9179</v>
      </c>
      <c r="E310" s="606" t="s">
        <v>9183</v>
      </c>
      <c r="F310" s="179">
        <v>3.6400219E7</v>
      </c>
      <c r="G310" s="179" t="s">
        <v>391</v>
      </c>
      <c r="H310" s="179" t="s">
        <v>9181</v>
      </c>
      <c r="I310" s="228">
        <v>33458.0</v>
      </c>
      <c r="J310" s="606" t="s">
        <v>7020</v>
      </c>
      <c r="K310" s="606" t="s">
        <v>9186</v>
      </c>
      <c r="L310" s="606" t="s">
        <v>1747</v>
      </c>
      <c r="M310" s="179" t="s">
        <v>2184</v>
      </c>
      <c r="N310" s="179" t="s">
        <v>2184</v>
      </c>
      <c r="O310" s="606" t="s">
        <v>9184</v>
      </c>
      <c r="P310" s="606" t="s">
        <v>9185</v>
      </c>
      <c r="Q310" s="1024"/>
      <c r="R310" s="166"/>
      <c r="S310" s="647">
        <f t="shared" si="1"/>
        <v>32</v>
      </c>
      <c r="T310" s="166"/>
      <c r="U310" s="166"/>
      <c r="V310" s="166"/>
    </row>
    <row r="311" ht="18.75" customHeight="1">
      <c r="A311" s="1037">
        <v>44223.63469597222</v>
      </c>
      <c r="B311" s="179" t="s">
        <v>9188</v>
      </c>
      <c r="C311" s="179">
        <v>1.531761901E9</v>
      </c>
      <c r="D311" s="606" t="s">
        <v>9187</v>
      </c>
      <c r="E311" s="606" t="s">
        <v>9190</v>
      </c>
      <c r="F311" s="179">
        <v>4.1063331E7</v>
      </c>
      <c r="G311" s="179" t="s">
        <v>2021</v>
      </c>
      <c r="H311" s="179" t="s">
        <v>9189</v>
      </c>
      <c r="I311" s="228">
        <v>35873.0</v>
      </c>
      <c r="J311" s="606" t="s">
        <v>7038</v>
      </c>
      <c r="K311" s="606" t="s">
        <v>9195</v>
      </c>
      <c r="L311" s="606" t="s">
        <v>9195</v>
      </c>
      <c r="M311" s="179" t="s">
        <v>2184</v>
      </c>
      <c r="N311" s="179" t="s">
        <v>2184</v>
      </c>
      <c r="O311" s="606" t="s">
        <v>9191</v>
      </c>
      <c r="P311" s="606" t="s">
        <v>9192</v>
      </c>
      <c r="Q311" s="606" t="s">
        <v>9193</v>
      </c>
      <c r="R311" s="179" t="s">
        <v>9194</v>
      </c>
      <c r="S311" s="647">
        <f t="shared" si="1"/>
        <v>25</v>
      </c>
      <c r="T311" s="166"/>
      <c r="U311" s="166"/>
      <c r="V311" s="166"/>
    </row>
    <row r="312" ht="18.75" customHeight="1">
      <c r="A312" s="1037">
        <v>44223.717909375</v>
      </c>
      <c r="B312" s="179" t="s">
        <v>9197</v>
      </c>
      <c r="C312" s="179">
        <v>1.124501485E9</v>
      </c>
      <c r="D312" s="606" t="s">
        <v>9196</v>
      </c>
      <c r="E312" s="606" t="s">
        <v>9199</v>
      </c>
      <c r="F312" s="179">
        <v>3.3356447E7</v>
      </c>
      <c r="G312" s="179" t="s">
        <v>391</v>
      </c>
      <c r="H312" s="179" t="s">
        <v>9198</v>
      </c>
      <c r="I312" s="228">
        <v>32234.0</v>
      </c>
      <c r="J312" s="606" t="s">
        <v>7020</v>
      </c>
      <c r="K312" s="606" t="s">
        <v>9203</v>
      </c>
      <c r="L312" s="606" t="s">
        <v>1651</v>
      </c>
      <c r="M312" s="179" t="s">
        <v>2184</v>
      </c>
      <c r="N312" s="179" t="s">
        <v>2184</v>
      </c>
      <c r="O312" s="606" t="s">
        <v>9200</v>
      </c>
      <c r="P312" s="606" t="s">
        <v>9201</v>
      </c>
      <c r="Q312" s="606" t="s">
        <v>9202</v>
      </c>
      <c r="R312" s="166"/>
      <c r="S312" s="647">
        <f t="shared" si="1"/>
        <v>35</v>
      </c>
      <c r="T312" s="166"/>
      <c r="U312" s="166"/>
      <c r="V312" s="166"/>
    </row>
    <row r="313" ht="18.75" customHeight="1">
      <c r="A313" s="1037">
        <v>44225.46934357639</v>
      </c>
      <c r="B313" s="179" t="s">
        <v>9205</v>
      </c>
      <c r="C313" s="179">
        <v>1.137798685E9</v>
      </c>
      <c r="D313" s="606" t="s">
        <v>9204</v>
      </c>
      <c r="E313" s="606" t="s">
        <v>9207</v>
      </c>
      <c r="F313" s="179">
        <v>3.9553124E7</v>
      </c>
      <c r="G313" s="179" t="s">
        <v>2021</v>
      </c>
      <c r="H313" s="179" t="s">
        <v>9206</v>
      </c>
      <c r="I313" s="228">
        <v>35156.0</v>
      </c>
      <c r="J313" s="606" t="s">
        <v>7020</v>
      </c>
      <c r="K313" s="606" t="s">
        <v>9209</v>
      </c>
      <c r="L313" s="606" t="s">
        <v>9208</v>
      </c>
      <c r="M313" s="179" t="s">
        <v>2184</v>
      </c>
      <c r="N313" s="179" t="s">
        <v>2184</v>
      </c>
      <c r="O313" s="606" t="s">
        <v>7284</v>
      </c>
      <c r="P313" s="606" t="s">
        <v>2989</v>
      </c>
      <c r="Q313" s="606" t="s">
        <v>2109</v>
      </c>
      <c r="R313" s="166"/>
      <c r="S313" s="647">
        <f t="shared" si="1"/>
        <v>27</v>
      </c>
      <c r="T313" s="166"/>
      <c r="U313" s="166"/>
      <c r="V313" s="166"/>
    </row>
    <row r="314" ht="18.75" customHeight="1">
      <c r="A314" s="1037">
        <v>44225.760213217596</v>
      </c>
      <c r="B314" s="179" t="s">
        <v>9211</v>
      </c>
      <c r="C314" s="179">
        <v>1.15408486E9</v>
      </c>
      <c r="D314" s="606" t="s">
        <v>9210</v>
      </c>
      <c r="E314" s="606" t="s">
        <v>9212</v>
      </c>
      <c r="F314" s="179">
        <v>3.2936304E7</v>
      </c>
      <c r="G314" s="179" t="s">
        <v>391</v>
      </c>
      <c r="H314" s="179" t="s">
        <v>6179</v>
      </c>
      <c r="I314" s="228">
        <v>31833.0</v>
      </c>
      <c r="J314" s="606" t="s">
        <v>9213</v>
      </c>
      <c r="K314" s="606" t="s">
        <v>9216</v>
      </c>
      <c r="L314" s="606" t="s">
        <v>1651</v>
      </c>
      <c r="M314" s="179" t="s">
        <v>2184</v>
      </c>
      <c r="N314" s="179" t="s">
        <v>2184</v>
      </c>
      <c r="O314" s="606" t="s">
        <v>9214</v>
      </c>
      <c r="P314" s="606" t="s">
        <v>9215</v>
      </c>
      <c r="Q314" s="1024"/>
      <c r="R314" s="166"/>
      <c r="S314" s="647">
        <f t="shared" si="1"/>
        <v>36</v>
      </c>
      <c r="T314" s="166"/>
      <c r="U314" s="166"/>
      <c r="V314" s="166"/>
    </row>
    <row r="315" ht="18.75" customHeight="1">
      <c r="A315" s="1037">
        <v>44226.914938738424</v>
      </c>
      <c r="B315" s="179" t="s">
        <v>9218</v>
      </c>
      <c r="C315" s="179">
        <v>1.159544095E9</v>
      </c>
      <c r="D315" s="606" t="s">
        <v>9217</v>
      </c>
      <c r="E315" s="606" t="s">
        <v>9220</v>
      </c>
      <c r="F315" s="179">
        <v>4.4094186E7</v>
      </c>
      <c r="G315" s="179" t="s">
        <v>2021</v>
      </c>
      <c r="H315" s="179" t="s">
        <v>9219</v>
      </c>
      <c r="I315" s="228">
        <v>37355.0</v>
      </c>
      <c r="J315" s="606" t="s">
        <v>7028</v>
      </c>
      <c r="K315" s="606" t="s">
        <v>9224</v>
      </c>
      <c r="L315" s="606" t="s">
        <v>2587</v>
      </c>
      <c r="M315" s="179" t="s">
        <v>2184</v>
      </c>
      <c r="N315" s="179" t="s">
        <v>2184</v>
      </c>
      <c r="O315" s="606" t="s">
        <v>9221</v>
      </c>
      <c r="P315" s="606" t="s">
        <v>9222</v>
      </c>
      <c r="Q315" s="606" t="s">
        <v>9223</v>
      </c>
      <c r="R315" s="166"/>
      <c r="S315" s="647">
        <f t="shared" si="1"/>
        <v>21</v>
      </c>
      <c r="T315" s="166"/>
      <c r="U315" s="166"/>
      <c r="V315" s="166"/>
    </row>
    <row r="316" ht="18.75" customHeight="1">
      <c r="A316" s="1037">
        <v>44228.65282005787</v>
      </c>
      <c r="B316" s="179" t="s">
        <v>9226</v>
      </c>
      <c r="C316" s="179" t="s">
        <v>9228</v>
      </c>
      <c r="D316" s="606" t="s">
        <v>9225</v>
      </c>
      <c r="E316" s="606" t="s">
        <v>7421</v>
      </c>
      <c r="F316" s="179">
        <v>3.3441271E7</v>
      </c>
      <c r="G316" s="179" t="s">
        <v>1755</v>
      </c>
      <c r="H316" s="179" t="s">
        <v>9227</v>
      </c>
      <c r="I316" s="228">
        <v>32098.0</v>
      </c>
      <c r="J316" s="606" t="s">
        <v>9229</v>
      </c>
      <c r="K316" s="606" t="s">
        <v>9234</v>
      </c>
      <c r="L316" s="606" t="s">
        <v>9233</v>
      </c>
      <c r="M316" s="179" t="s">
        <v>2184</v>
      </c>
      <c r="N316" s="179" t="s">
        <v>2184</v>
      </c>
      <c r="O316" s="606" t="s">
        <v>9230</v>
      </c>
      <c r="P316" s="606" t="s">
        <v>9231</v>
      </c>
      <c r="Q316" s="606" t="s">
        <v>9232</v>
      </c>
      <c r="R316" s="1083">
        <v>44228.0</v>
      </c>
      <c r="S316" s="647">
        <f t="shared" si="1"/>
        <v>35</v>
      </c>
      <c r="T316" s="166"/>
      <c r="U316" s="166"/>
      <c r="V316" s="166"/>
    </row>
    <row r="317" ht="18.75" customHeight="1">
      <c r="A317" s="1037">
        <v>44228.66167376157</v>
      </c>
      <c r="B317" s="179" t="s">
        <v>9236</v>
      </c>
      <c r="C317" s="179">
        <v>1.166508261E9</v>
      </c>
      <c r="D317" s="606" t="s">
        <v>9235</v>
      </c>
      <c r="E317" s="606" t="s">
        <v>9237</v>
      </c>
      <c r="F317" s="179">
        <v>3.7766158E7</v>
      </c>
      <c r="G317" s="179" t="s">
        <v>674</v>
      </c>
      <c r="H317" s="179" t="s">
        <v>1678</v>
      </c>
      <c r="I317" s="228">
        <v>34163.0</v>
      </c>
      <c r="J317" s="606" t="s">
        <v>7020</v>
      </c>
      <c r="K317" s="606" t="s">
        <v>9241</v>
      </c>
      <c r="L317" s="606" t="s">
        <v>2395</v>
      </c>
      <c r="M317" s="179" t="s">
        <v>2184</v>
      </c>
      <c r="N317" s="179" t="s">
        <v>2184</v>
      </c>
      <c r="O317" s="606" t="s">
        <v>9238</v>
      </c>
      <c r="P317" s="606" t="s">
        <v>9239</v>
      </c>
      <c r="Q317" s="606" t="s">
        <v>9240</v>
      </c>
      <c r="R317" s="1083">
        <v>44228.0</v>
      </c>
      <c r="S317" s="647">
        <f t="shared" si="1"/>
        <v>30</v>
      </c>
      <c r="T317" s="166"/>
      <c r="U317" s="166"/>
      <c r="V317" s="166"/>
    </row>
    <row r="318" ht="18.75" customHeight="1">
      <c r="A318" s="1037">
        <v>44228.78971212963</v>
      </c>
      <c r="B318" s="179" t="s">
        <v>9226</v>
      </c>
      <c r="C318" s="179" t="s">
        <v>9228</v>
      </c>
      <c r="D318" s="606" t="s">
        <v>9225</v>
      </c>
      <c r="E318" s="606" t="s">
        <v>7421</v>
      </c>
      <c r="F318" s="179">
        <v>3.3441271E7</v>
      </c>
      <c r="G318" s="179" t="s">
        <v>1755</v>
      </c>
      <c r="H318" s="179" t="s">
        <v>9227</v>
      </c>
      <c r="I318" s="228">
        <v>32098.0</v>
      </c>
      <c r="J318" s="606" t="s">
        <v>9229</v>
      </c>
      <c r="K318" s="606" t="s">
        <v>9234</v>
      </c>
      <c r="L318" s="606" t="s">
        <v>9233</v>
      </c>
      <c r="M318" s="179" t="s">
        <v>2184</v>
      </c>
      <c r="N318" s="179" t="s">
        <v>2184</v>
      </c>
      <c r="O318" s="606" t="s">
        <v>9230</v>
      </c>
      <c r="P318" s="606" t="s">
        <v>9231</v>
      </c>
      <c r="Q318" s="606" t="s">
        <v>9232</v>
      </c>
      <c r="R318" s="1083">
        <v>44228.0</v>
      </c>
      <c r="S318" s="647">
        <f t="shared" si="1"/>
        <v>35</v>
      </c>
      <c r="T318" s="166"/>
      <c r="U318" s="166"/>
      <c r="V318" s="166"/>
    </row>
    <row r="319" ht="18.75" customHeight="1">
      <c r="A319" s="1037">
        <v>44229.49682543981</v>
      </c>
      <c r="B319" s="179" t="s">
        <v>9243</v>
      </c>
      <c r="C319" s="179">
        <v>1.155084669E9</v>
      </c>
      <c r="D319" s="606" t="s">
        <v>9242</v>
      </c>
      <c r="E319" s="606" t="s">
        <v>9244</v>
      </c>
      <c r="F319" s="179">
        <v>4.047164E7</v>
      </c>
      <c r="G319" s="179" t="s">
        <v>391</v>
      </c>
      <c r="H319" s="179" t="s">
        <v>8440</v>
      </c>
      <c r="I319" s="228">
        <v>35594.0</v>
      </c>
      <c r="J319" s="606" t="s">
        <v>7038</v>
      </c>
      <c r="K319" s="606" t="s">
        <v>9248</v>
      </c>
      <c r="L319" s="606" t="s">
        <v>9248</v>
      </c>
      <c r="M319" s="179" t="s">
        <v>1661</v>
      </c>
      <c r="N319" s="179" t="s">
        <v>2184</v>
      </c>
      <c r="O319" s="606" t="s">
        <v>9245</v>
      </c>
      <c r="P319" s="606" t="s">
        <v>9246</v>
      </c>
      <c r="Q319" s="606" t="s">
        <v>9247</v>
      </c>
      <c r="R319" s="1083">
        <v>44229.0</v>
      </c>
      <c r="S319" s="647">
        <f t="shared" si="1"/>
        <v>26</v>
      </c>
      <c r="T319" s="166"/>
      <c r="U319" s="166"/>
      <c r="V319" s="166"/>
    </row>
    <row r="320" ht="18.75" customHeight="1">
      <c r="A320" s="1037">
        <v>44229.534676145835</v>
      </c>
      <c r="B320" s="179" t="s">
        <v>9249</v>
      </c>
      <c r="C320" s="179">
        <v>1.16954349E9</v>
      </c>
      <c r="D320" s="606" t="s">
        <v>1596</v>
      </c>
      <c r="E320" s="606" t="s">
        <v>9251</v>
      </c>
      <c r="F320" s="179">
        <v>3.9774801E7</v>
      </c>
      <c r="G320" s="179" t="s">
        <v>2021</v>
      </c>
      <c r="H320" s="179" t="s">
        <v>9250</v>
      </c>
      <c r="I320" s="228">
        <v>35241.0</v>
      </c>
      <c r="J320" s="606" t="s">
        <v>9252</v>
      </c>
      <c r="K320" s="606" t="s">
        <v>9256</v>
      </c>
      <c r="L320" s="606" t="s">
        <v>1880</v>
      </c>
      <c r="M320" s="179" t="s">
        <v>2184</v>
      </c>
      <c r="N320" s="179" t="s">
        <v>2184</v>
      </c>
      <c r="O320" s="606" t="s">
        <v>9253</v>
      </c>
      <c r="P320" s="606" t="s">
        <v>9254</v>
      </c>
      <c r="Q320" s="606" t="s">
        <v>9255</v>
      </c>
      <c r="R320" s="1083">
        <v>44229.0</v>
      </c>
      <c r="S320" s="647">
        <f t="shared" si="1"/>
        <v>27</v>
      </c>
      <c r="T320" s="166"/>
      <c r="U320" s="166"/>
      <c r="V320" s="166"/>
    </row>
    <row r="321" ht="18.75" customHeight="1">
      <c r="A321" s="1037">
        <v>44229.542020532404</v>
      </c>
      <c r="B321" s="179" t="s">
        <v>1605</v>
      </c>
      <c r="C321" s="179">
        <v>5.73186501507E11</v>
      </c>
      <c r="D321" s="606" t="s">
        <v>1604</v>
      </c>
      <c r="E321" s="606" t="s">
        <v>9258</v>
      </c>
      <c r="F321" s="179">
        <v>1.022398074E9</v>
      </c>
      <c r="G321" s="179" t="s">
        <v>4034</v>
      </c>
      <c r="H321" s="179" t="s">
        <v>9257</v>
      </c>
      <c r="I321" s="228">
        <v>34636.0</v>
      </c>
      <c r="J321" s="606" t="s">
        <v>9259</v>
      </c>
      <c r="K321" s="606" t="s">
        <v>1651</v>
      </c>
      <c r="L321" s="606" t="s">
        <v>1651</v>
      </c>
      <c r="M321" s="179" t="s">
        <v>1661</v>
      </c>
      <c r="N321" s="179" t="s">
        <v>2184</v>
      </c>
      <c r="O321" s="606" t="s">
        <v>9260</v>
      </c>
      <c r="P321" s="606" t="s">
        <v>9261</v>
      </c>
      <c r="Q321" s="606" t="s">
        <v>9262</v>
      </c>
      <c r="R321" s="1083">
        <v>44229.0</v>
      </c>
      <c r="S321" s="647">
        <f t="shared" si="1"/>
        <v>28</v>
      </c>
      <c r="T321" s="166"/>
      <c r="U321" s="166"/>
      <c r="V321" s="166"/>
    </row>
    <row r="322" ht="18.75" customHeight="1">
      <c r="A322" s="1037">
        <v>44229.567165416665</v>
      </c>
      <c r="B322" s="179" t="s">
        <v>9264</v>
      </c>
      <c r="C322" s="179">
        <v>5.491167019343E12</v>
      </c>
      <c r="D322" s="606" t="s">
        <v>9263</v>
      </c>
      <c r="E322" s="606" t="s">
        <v>9266</v>
      </c>
      <c r="F322" s="179">
        <v>4.163879E7</v>
      </c>
      <c r="G322" s="179" t="s">
        <v>1677</v>
      </c>
      <c r="H322" s="179" t="s">
        <v>9265</v>
      </c>
      <c r="I322" s="228">
        <v>36135.0</v>
      </c>
      <c r="J322" s="606" t="s">
        <v>7028</v>
      </c>
      <c r="K322" s="606" t="s">
        <v>9270</v>
      </c>
      <c r="L322" s="606" t="s">
        <v>9269</v>
      </c>
      <c r="M322" s="179" t="s">
        <v>2184</v>
      </c>
      <c r="N322" s="179" t="s">
        <v>2184</v>
      </c>
      <c r="O322" s="606" t="s">
        <v>9267</v>
      </c>
      <c r="P322" s="606" t="s">
        <v>9268</v>
      </c>
      <c r="Q322" s="1024"/>
      <c r="R322" s="1083">
        <v>44229.0</v>
      </c>
      <c r="S322" s="647">
        <f t="shared" si="1"/>
        <v>24</v>
      </c>
      <c r="T322" s="166"/>
      <c r="U322" s="166"/>
      <c r="V322" s="166"/>
    </row>
    <row r="323" ht="18.75" customHeight="1">
      <c r="A323" s="1037">
        <v>44229.59685613426</v>
      </c>
      <c r="B323" s="179" t="s">
        <v>9272</v>
      </c>
      <c r="C323" s="179">
        <v>3.755646125E9</v>
      </c>
      <c r="D323" s="606" t="s">
        <v>9271</v>
      </c>
      <c r="E323" s="606" t="s">
        <v>9274</v>
      </c>
      <c r="F323" s="179">
        <v>3.3638754E7</v>
      </c>
      <c r="G323" s="179" t="s">
        <v>2496</v>
      </c>
      <c r="H323" s="179" t="s">
        <v>9273</v>
      </c>
      <c r="I323" s="228">
        <v>32135.0</v>
      </c>
      <c r="J323" s="606" t="s">
        <v>7038</v>
      </c>
      <c r="K323" s="606" t="s">
        <v>9278</v>
      </c>
      <c r="L323" s="606" t="s">
        <v>9277</v>
      </c>
      <c r="M323" s="179" t="s">
        <v>2184</v>
      </c>
      <c r="N323" s="179" t="s">
        <v>1661</v>
      </c>
      <c r="O323" s="606" t="s">
        <v>9275</v>
      </c>
      <c r="P323" s="606" t="s">
        <v>9276</v>
      </c>
      <c r="Q323" s="1024"/>
      <c r="R323" s="1083">
        <v>44229.0</v>
      </c>
      <c r="S323" s="647">
        <f t="shared" si="1"/>
        <v>35</v>
      </c>
      <c r="T323" s="166"/>
      <c r="U323" s="166"/>
      <c r="V323" s="166"/>
    </row>
    <row r="324" ht="18.75" customHeight="1">
      <c r="A324" s="1037">
        <v>44229.73323554399</v>
      </c>
      <c r="B324" s="179" t="s">
        <v>9280</v>
      </c>
      <c r="C324" s="179">
        <v>1.16879328E9</v>
      </c>
      <c r="D324" s="606" t="s">
        <v>9279</v>
      </c>
      <c r="E324" s="606" t="s">
        <v>6066</v>
      </c>
      <c r="F324" s="179">
        <v>3.9958093E7</v>
      </c>
      <c r="G324" s="179" t="s">
        <v>391</v>
      </c>
      <c r="H324" s="179" t="s">
        <v>9281</v>
      </c>
      <c r="I324" s="228">
        <v>35351.0</v>
      </c>
      <c r="J324" s="606" t="s">
        <v>9282</v>
      </c>
      <c r="K324" s="606" t="s">
        <v>9287</v>
      </c>
      <c r="L324" s="606" t="s">
        <v>9286</v>
      </c>
      <c r="M324" s="179" t="s">
        <v>2184</v>
      </c>
      <c r="N324" s="179" t="s">
        <v>2184</v>
      </c>
      <c r="O324" s="606" t="s">
        <v>9283</v>
      </c>
      <c r="P324" s="606" t="s">
        <v>9284</v>
      </c>
      <c r="Q324" s="606" t="s">
        <v>9285</v>
      </c>
      <c r="R324" s="1083">
        <v>44229.0</v>
      </c>
      <c r="S324" s="647">
        <f t="shared" si="1"/>
        <v>27</v>
      </c>
      <c r="T324" s="166"/>
      <c r="U324" s="166"/>
      <c r="V324" s="166"/>
    </row>
    <row r="325" ht="18.75" customHeight="1">
      <c r="A325" s="1037">
        <v>44229.87441263889</v>
      </c>
      <c r="B325" s="179" t="s">
        <v>9289</v>
      </c>
      <c r="C325" s="179">
        <v>1.151088569E9</v>
      </c>
      <c r="D325" s="606" t="s">
        <v>9288</v>
      </c>
      <c r="E325" s="606" t="s">
        <v>9291</v>
      </c>
      <c r="F325" s="179">
        <v>3.0449142E7</v>
      </c>
      <c r="G325" s="179" t="s">
        <v>2021</v>
      </c>
      <c r="H325" s="179" t="s">
        <v>9290</v>
      </c>
      <c r="I325" s="228">
        <v>30552.0</v>
      </c>
      <c r="J325" s="606" t="s">
        <v>7038</v>
      </c>
      <c r="K325" s="606" t="s">
        <v>2989</v>
      </c>
      <c r="L325" s="606" t="s">
        <v>2109</v>
      </c>
      <c r="M325" s="179" t="s">
        <v>2184</v>
      </c>
      <c r="N325" s="179" t="s">
        <v>2184</v>
      </c>
      <c r="O325" s="606" t="s">
        <v>9292</v>
      </c>
      <c r="P325" s="606" t="s">
        <v>9293</v>
      </c>
      <c r="Q325" s="1024"/>
      <c r="R325" s="1083">
        <v>44229.0</v>
      </c>
      <c r="S325" s="647">
        <f t="shared" si="1"/>
        <v>40</v>
      </c>
      <c r="T325" s="166"/>
      <c r="U325" s="166"/>
      <c r="V325" s="166"/>
    </row>
    <row r="326" ht="18.75" customHeight="1">
      <c r="A326" s="1037">
        <v>44230.006941851854</v>
      </c>
      <c r="B326" s="179" t="s">
        <v>9295</v>
      </c>
      <c r="C326" s="179">
        <v>1.555030564E9</v>
      </c>
      <c r="D326" s="606" t="s">
        <v>9294</v>
      </c>
      <c r="E326" s="606" t="s">
        <v>6066</v>
      </c>
      <c r="F326" s="179">
        <v>3.2355553E7</v>
      </c>
      <c r="G326" s="179" t="s">
        <v>391</v>
      </c>
      <c r="H326" s="179" t="s">
        <v>9296</v>
      </c>
      <c r="I326" s="228">
        <v>31539.0</v>
      </c>
      <c r="J326" s="606" t="s">
        <v>9297</v>
      </c>
      <c r="K326" s="606" t="s">
        <v>9302</v>
      </c>
      <c r="L326" s="606" t="s">
        <v>9301</v>
      </c>
      <c r="M326" s="179" t="s">
        <v>2184</v>
      </c>
      <c r="N326" s="179" t="s">
        <v>2184</v>
      </c>
      <c r="O326" s="606" t="s">
        <v>9298</v>
      </c>
      <c r="P326" s="606" t="s">
        <v>9299</v>
      </c>
      <c r="Q326" s="606" t="s">
        <v>9300</v>
      </c>
      <c r="R326" s="1083">
        <v>44230.0</v>
      </c>
      <c r="S326" s="647">
        <f t="shared" si="1"/>
        <v>37</v>
      </c>
      <c r="T326" s="166"/>
      <c r="U326" s="166"/>
      <c r="V326" s="166"/>
    </row>
    <row r="327" ht="18.75" customHeight="1">
      <c r="A327" s="1037">
        <v>44230.76329263889</v>
      </c>
      <c r="B327" s="179" t="s">
        <v>9304</v>
      </c>
      <c r="C327" s="179">
        <v>5.491169089283E12</v>
      </c>
      <c r="D327" s="606" t="s">
        <v>9303</v>
      </c>
      <c r="E327" s="606" t="s">
        <v>9306</v>
      </c>
      <c r="F327" s="179">
        <v>4.373041E7</v>
      </c>
      <c r="G327" s="179" t="s">
        <v>1677</v>
      </c>
      <c r="H327" s="179" t="s">
        <v>9305</v>
      </c>
      <c r="I327" s="228">
        <v>37162.0</v>
      </c>
      <c r="J327" s="606" t="s">
        <v>9307</v>
      </c>
      <c r="K327" s="606" t="s">
        <v>9312</v>
      </c>
      <c r="L327" s="606" t="s">
        <v>9311</v>
      </c>
      <c r="M327" s="179" t="s">
        <v>2184</v>
      </c>
      <c r="N327" s="179" t="s">
        <v>2184</v>
      </c>
      <c r="O327" s="606" t="s">
        <v>9308</v>
      </c>
      <c r="P327" s="606" t="s">
        <v>9309</v>
      </c>
      <c r="Q327" s="606" t="s">
        <v>9310</v>
      </c>
      <c r="R327" s="1083">
        <v>44230.0</v>
      </c>
      <c r="S327" s="647">
        <f t="shared" si="1"/>
        <v>22</v>
      </c>
      <c r="T327" s="166"/>
      <c r="U327" s="166"/>
      <c r="V327" s="166"/>
    </row>
    <row r="328" ht="18.75" customHeight="1">
      <c r="A328" s="1037">
        <v>44231.445892766205</v>
      </c>
      <c r="B328" s="179" t="s">
        <v>9314</v>
      </c>
      <c r="C328" s="179">
        <v>1.121773528E9</v>
      </c>
      <c r="D328" s="606" t="s">
        <v>9313</v>
      </c>
      <c r="E328" s="606" t="s">
        <v>9316</v>
      </c>
      <c r="F328" s="179">
        <v>4.5545228E7</v>
      </c>
      <c r="G328" s="179" t="s">
        <v>2021</v>
      </c>
      <c r="H328" s="179" t="s">
        <v>9315</v>
      </c>
      <c r="I328" s="228">
        <v>38044.0</v>
      </c>
      <c r="J328" s="606" t="s">
        <v>7020</v>
      </c>
      <c r="K328" s="606" t="s">
        <v>9320</v>
      </c>
      <c r="L328" s="606" t="s">
        <v>9319</v>
      </c>
      <c r="M328" s="179" t="s">
        <v>1661</v>
      </c>
      <c r="N328" s="179" t="s">
        <v>2184</v>
      </c>
      <c r="O328" s="606" t="s">
        <v>9317</v>
      </c>
      <c r="P328" s="606" t="s">
        <v>9318</v>
      </c>
      <c r="Q328" s="1024"/>
      <c r="R328" s="1083">
        <v>44231.0</v>
      </c>
      <c r="S328" s="647">
        <f t="shared" si="1"/>
        <v>19</v>
      </c>
      <c r="T328" s="166"/>
      <c r="U328" s="166"/>
      <c r="V328" s="166"/>
    </row>
    <row r="329" ht="18.75" customHeight="1">
      <c r="A329" s="1037">
        <v>44231.50169563657</v>
      </c>
      <c r="B329" s="179" t="s">
        <v>9289</v>
      </c>
      <c r="C329" s="179">
        <v>1.151088569E9</v>
      </c>
      <c r="D329" s="606" t="s">
        <v>9288</v>
      </c>
      <c r="E329" s="606" t="s">
        <v>9322</v>
      </c>
      <c r="F329" s="179">
        <v>3.0449142E7</v>
      </c>
      <c r="G329" s="179" t="s">
        <v>2021</v>
      </c>
      <c r="H329" s="179" t="s">
        <v>9321</v>
      </c>
      <c r="I329" s="228">
        <v>30552.0</v>
      </c>
      <c r="J329" s="606" t="s">
        <v>7038</v>
      </c>
      <c r="K329" s="606" t="s">
        <v>9325</v>
      </c>
      <c r="L329" s="606" t="s">
        <v>1866</v>
      </c>
      <c r="M329" s="179" t="s">
        <v>2184</v>
      </c>
      <c r="N329" s="179" t="s">
        <v>2184</v>
      </c>
      <c r="O329" s="606" t="s">
        <v>9323</v>
      </c>
      <c r="P329" s="606" t="s">
        <v>9324</v>
      </c>
      <c r="Q329" s="1024"/>
      <c r="R329" s="1083">
        <v>44231.0</v>
      </c>
      <c r="S329" s="647">
        <f t="shared" si="1"/>
        <v>40</v>
      </c>
      <c r="T329" s="166"/>
      <c r="U329" s="166"/>
      <c r="V329" s="166"/>
    </row>
    <row r="330" ht="18.75" customHeight="1">
      <c r="A330" s="1037">
        <v>44231.56612467593</v>
      </c>
      <c r="B330" s="179" t="s">
        <v>9327</v>
      </c>
      <c r="C330" s="179">
        <v>1.165140397E9</v>
      </c>
      <c r="D330" s="606" t="s">
        <v>9326</v>
      </c>
      <c r="E330" s="606" t="s">
        <v>9329</v>
      </c>
      <c r="F330" s="179">
        <v>3.9463833E7</v>
      </c>
      <c r="G330" s="179" t="s">
        <v>2021</v>
      </c>
      <c r="H330" s="179" t="s">
        <v>9328</v>
      </c>
      <c r="I330" s="228">
        <v>35339.0</v>
      </c>
      <c r="J330" s="606" t="s">
        <v>7028</v>
      </c>
      <c r="K330" s="606" t="s">
        <v>9332</v>
      </c>
      <c r="L330" s="606" t="s">
        <v>2438</v>
      </c>
      <c r="M330" s="179" t="s">
        <v>1661</v>
      </c>
      <c r="N330" s="179" t="s">
        <v>2184</v>
      </c>
      <c r="O330" s="606" t="s">
        <v>9330</v>
      </c>
      <c r="P330" s="606" t="s">
        <v>9331</v>
      </c>
      <c r="Q330" s="1024"/>
      <c r="R330" s="1083">
        <v>44231.0</v>
      </c>
      <c r="S330" s="647">
        <f t="shared" si="1"/>
        <v>27</v>
      </c>
      <c r="T330" s="166"/>
      <c r="U330" s="166"/>
      <c r="V330" s="166"/>
    </row>
    <row r="331" ht="18.75" customHeight="1">
      <c r="A331" s="1037">
        <v>44232.33667513889</v>
      </c>
      <c r="B331" s="179" t="s">
        <v>4194</v>
      </c>
      <c r="C331" s="179">
        <v>1.158159014E9</v>
      </c>
      <c r="D331" s="606" t="s">
        <v>4193</v>
      </c>
      <c r="E331" s="606" t="s">
        <v>9157</v>
      </c>
      <c r="F331" s="179">
        <v>2.8418358E7</v>
      </c>
      <c r="G331" s="179" t="s">
        <v>2021</v>
      </c>
      <c r="H331" s="179" t="s">
        <v>9156</v>
      </c>
      <c r="I331" s="228">
        <v>29539.0</v>
      </c>
      <c r="J331" s="606" t="s">
        <v>9158</v>
      </c>
      <c r="K331" s="606" t="s">
        <v>9162</v>
      </c>
      <c r="L331" s="606" t="s">
        <v>4200</v>
      </c>
      <c r="M331" s="179" t="s">
        <v>2184</v>
      </c>
      <c r="N331" s="179" t="s">
        <v>2184</v>
      </c>
      <c r="O331" s="606" t="s">
        <v>9159</v>
      </c>
      <c r="P331" s="606" t="s">
        <v>9160</v>
      </c>
      <c r="Q331" s="606" t="s">
        <v>9161</v>
      </c>
      <c r="R331" s="1083">
        <v>44232.0</v>
      </c>
      <c r="S331" s="647">
        <f t="shared" si="1"/>
        <v>42</v>
      </c>
      <c r="T331" s="166"/>
      <c r="U331" s="166"/>
      <c r="V331" s="166"/>
    </row>
    <row r="332" ht="18.75" customHeight="1">
      <c r="A332" s="1037">
        <v>44236.80895623843</v>
      </c>
      <c r="B332" s="179" t="s">
        <v>9334</v>
      </c>
      <c r="C332" s="179">
        <v>2.355486834E9</v>
      </c>
      <c r="D332" s="606" t="s">
        <v>9333</v>
      </c>
      <c r="E332" s="606" t="s">
        <v>6814</v>
      </c>
      <c r="F332" s="179">
        <v>3.7398341E7</v>
      </c>
      <c r="G332" s="179" t="s">
        <v>391</v>
      </c>
      <c r="H332" s="179" t="s">
        <v>9335</v>
      </c>
      <c r="I332" s="228">
        <v>34273.0</v>
      </c>
      <c r="J332" s="606" t="s">
        <v>7020</v>
      </c>
      <c r="K332" s="606" t="s">
        <v>9339</v>
      </c>
      <c r="L332" s="606" t="s">
        <v>1651</v>
      </c>
      <c r="M332" s="179" t="s">
        <v>2184</v>
      </c>
      <c r="N332" s="179" t="s">
        <v>2184</v>
      </c>
      <c r="O332" s="606" t="s">
        <v>9336</v>
      </c>
      <c r="P332" s="606" t="s">
        <v>9337</v>
      </c>
      <c r="Q332" s="606" t="s">
        <v>9338</v>
      </c>
      <c r="R332" s="1083">
        <v>44236.0</v>
      </c>
      <c r="S332" s="647">
        <f t="shared" si="1"/>
        <v>29</v>
      </c>
      <c r="T332" s="166"/>
      <c r="U332" s="166"/>
      <c r="V332" s="166"/>
    </row>
    <row r="333" ht="18.75" customHeight="1">
      <c r="A333" s="1037">
        <v>44237.791237129626</v>
      </c>
      <c r="B333" s="179" t="s">
        <v>9341</v>
      </c>
      <c r="C333" s="179">
        <v>1.561924279E9</v>
      </c>
      <c r="D333" s="606" t="s">
        <v>9340</v>
      </c>
      <c r="E333" s="606" t="s">
        <v>9342</v>
      </c>
      <c r="F333" s="179">
        <v>3.8346915E7</v>
      </c>
      <c r="G333" s="179" t="s">
        <v>391</v>
      </c>
      <c r="H333" s="179" t="s">
        <v>7998</v>
      </c>
      <c r="I333" s="228">
        <v>34555.0</v>
      </c>
      <c r="J333" s="606" t="s">
        <v>7020</v>
      </c>
      <c r="K333" s="606" t="s">
        <v>9345</v>
      </c>
      <c r="L333" s="606" t="s">
        <v>9345</v>
      </c>
      <c r="M333" s="179" t="s">
        <v>2184</v>
      </c>
      <c r="N333" s="179" t="s">
        <v>2184</v>
      </c>
      <c r="O333" s="606" t="s">
        <v>9343</v>
      </c>
      <c r="P333" s="606" t="s">
        <v>9344</v>
      </c>
      <c r="Q333" s="1024"/>
      <c r="R333" s="1083">
        <v>44237.0</v>
      </c>
      <c r="S333" s="647">
        <f t="shared" si="1"/>
        <v>29</v>
      </c>
      <c r="T333" s="166"/>
      <c r="U333" s="166"/>
      <c r="V333" s="166"/>
    </row>
    <row r="334" ht="18.75" customHeight="1">
      <c r="A334" s="1037">
        <v>44237.84063712963</v>
      </c>
      <c r="B334" s="179" t="s">
        <v>9347</v>
      </c>
      <c r="C334" s="179">
        <v>1.159595582E9</v>
      </c>
      <c r="D334" s="606" t="s">
        <v>9346</v>
      </c>
      <c r="E334" s="606" t="s">
        <v>6057</v>
      </c>
      <c r="F334" s="179">
        <v>3.8563628E7</v>
      </c>
      <c r="G334" s="179" t="s">
        <v>391</v>
      </c>
      <c r="H334" s="179" t="s">
        <v>9348</v>
      </c>
      <c r="I334" s="228">
        <v>34645.0</v>
      </c>
      <c r="J334" s="606" t="s">
        <v>7020</v>
      </c>
      <c r="K334" s="606" t="s">
        <v>9351</v>
      </c>
      <c r="L334" s="606" t="s">
        <v>1651</v>
      </c>
      <c r="M334" s="179" t="s">
        <v>1661</v>
      </c>
      <c r="N334" s="179" t="s">
        <v>2184</v>
      </c>
      <c r="O334" s="606" t="s">
        <v>9349</v>
      </c>
      <c r="P334" s="606" t="s">
        <v>9350</v>
      </c>
      <c r="Q334" s="606" t="s">
        <v>2587</v>
      </c>
      <c r="R334" s="166"/>
      <c r="S334" s="647">
        <f t="shared" si="1"/>
        <v>28</v>
      </c>
      <c r="T334" s="166"/>
      <c r="U334" s="166"/>
      <c r="V334" s="166"/>
    </row>
    <row r="335" ht="18.75" customHeight="1">
      <c r="A335" s="1037">
        <v>44238.77711833333</v>
      </c>
      <c r="B335" s="179" t="s">
        <v>9272</v>
      </c>
      <c r="C335" s="179">
        <v>3.755646125E9</v>
      </c>
      <c r="D335" s="606" t="s">
        <v>9271</v>
      </c>
      <c r="E335" s="606" t="s">
        <v>9274</v>
      </c>
      <c r="F335" s="179">
        <v>3.3638754E7</v>
      </c>
      <c r="G335" s="179" t="s">
        <v>2496</v>
      </c>
      <c r="H335" s="179" t="s">
        <v>9273</v>
      </c>
      <c r="I335" s="228">
        <v>32135.0</v>
      </c>
      <c r="J335" s="606" t="s">
        <v>7038</v>
      </c>
      <c r="K335" s="606" t="s">
        <v>9278</v>
      </c>
      <c r="L335" s="606" t="s">
        <v>9277</v>
      </c>
      <c r="M335" s="179" t="s">
        <v>2184</v>
      </c>
      <c r="N335" s="179" t="s">
        <v>1661</v>
      </c>
      <c r="O335" s="606" t="s">
        <v>9275</v>
      </c>
      <c r="P335" s="606" t="s">
        <v>9276</v>
      </c>
      <c r="Q335" s="1024"/>
      <c r="R335" s="1083">
        <v>44238.0</v>
      </c>
      <c r="S335" s="647">
        <f t="shared" si="1"/>
        <v>35</v>
      </c>
      <c r="T335" s="166"/>
      <c r="U335" s="166"/>
      <c r="V335" s="166"/>
    </row>
    <row r="336" ht="18.75" customHeight="1">
      <c r="A336" s="1037">
        <v>44243.02134662037</v>
      </c>
      <c r="B336" s="179" t="s">
        <v>9334</v>
      </c>
      <c r="C336" s="179">
        <v>2.355486834E9</v>
      </c>
      <c r="D336" s="606" t="s">
        <v>9333</v>
      </c>
      <c r="E336" s="606" t="s">
        <v>6814</v>
      </c>
      <c r="F336" s="179">
        <v>3.7398341E7</v>
      </c>
      <c r="G336" s="179" t="s">
        <v>391</v>
      </c>
      <c r="H336" s="179" t="s">
        <v>9335</v>
      </c>
      <c r="I336" s="228">
        <v>34273.0</v>
      </c>
      <c r="J336" s="606" t="s">
        <v>7020</v>
      </c>
      <c r="K336" s="606" t="s">
        <v>9339</v>
      </c>
      <c r="L336" s="606" t="s">
        <v>1651</v>
      </c>
      <c r="M336" s="179" t="s">
        <v>2184</v>
      </c>
      <c r="N336" s="179" t="s">
        <v>2184</v>
      </c>
      <c r="O336" s="606" t="s">
        <v>9336</v>
      </c>
      <c r="P336" s="606" t="s">
        <v>9337</v>
      </c>
      <c r="Q336" s="606" t="s">
        <v>9338</v>
      </c>
      <c r="R336" s="1083">
        <v>44243.0</v>
      </c>
      <c r="S336" s="647">
        <f t="shared" si="1"/>
        <v>29</v>
      </c>
      <c r="T336" s="166"/>
      <c r="U336" s="166"/>
      <c r="V336" s="166"/>
    </row>
    <row r="337" ht="18.75" customHeight="1">
      <c r="A337" s="1037">
        <v>44243.53783973379</v>
      </c>
      <c r="B337" s="179" t="s">
        <v>9353</v>
      </c>
      <c r="C337" s="179" t="s">
        <v>9355</v>
      </c>
      <c r="D337" s="606" t="s">
        <v>9352</v>
      </c>
      <c r="E337" s="606" t="s">
        <v>9356</v>
      </c>
      <c r="F337" s="179">
        <v>4.4208073E7</v>
      </c>
      <c r="G337" s="179" t="s">
        <v>9354</v>
      </c>
      <c r="H337" s="179" t="s">
        <v>2326</v>
      </c>
      <c r="I337" s="228">
        <v>37506.0</v>
      </c>
      <c r="J337" s="606" t="s">
        <v>7028</v>
      </c>
      <c r="K337" s="606" t="s">
        <v>1651</v>
      </c>
      <c r="L337" s="606" t="s">
        <v>1651</v>
      </c>
      <c r="M337" s="179" t="s">
        <v>1661</v>
      </c>
      <c r="N337" s="179" t="s">
        <v>1661</v>
      </c>
      <c r="O337" s="606" t="s">
        <v>9357</v>
      </c>
      <c r="P337" s="606" t="s">
        <v>8299</v>
      </c>
      <c r="Q337" s="1024"/>
      <c r="R337" s="1083">
        <v>44243.0</v>
      </c>
      <c r="S337" s="647">
        <f t="shared" si="1"/>
        <v>21</v>
      </c>
      <c r="T337" s="166"/>
      <c r="U337" s="166"/>
      <c r="V337" s="166"/>
    </row>
    <row r="338" ht="18.75" customHeight="1">
      <c r="A338" s="1037">
        <v>44243.61369400463</v>
      </c>
      <c r="B338" s="179" t="s">
        <v>9359</v>
      </c>
      <c r="C338" s="179">
        <v>4564480.0</v>
      </c>
      <c r="D338" s="606" t="s">
        <v>9358</v>
      </c>
      <c r="E338" s="606" t="s">
        <v>9361</v>
      </c>
      <c r="F338" s="179">
        <v>4.249621E7</v>
      </c>
      <c r="G338" s="179" t="s">
        <v>391</v>
      </c>
      <c r="H338" s="179" t="s">
        <v>9360</v>
      </c>
      <c r="I338" s="228">
        <v>36582.0</v>
      </c>
      <c r="J338" s="606" t="s">
        <v>7038</v>
      </c>
      <c r="K338" s="606" t="s">
        <v>9363</v>
      </c>
      <c r="L338" s="606" t="s">
        <v>1866</v>
      </c>
      <c r="M338" s="179" t="s">
        <v>2184</v>
      </c>
      <c r="N338" s="179" t="s">
        <v>2184</v>
      </c>
      <c r="O338" s="606" t="s">
        <v>7048</v>
      </c>
      <c r="P338" s="606" t="s">
        <v>9362</v>
      </c>
      <c r="Q338" s="1024"/>
      <c r="R338" s="1083">
        <v>44243.0</v>
      </c>
      <c r="S338" s="647">
        <f t="shared" si="1"/>
        <v>23</v>
      </c>
      <c r="T338" s="166"/>
      <c r="U338" s="166"/>
      <c r="V338" s="166"/>
    </row>
    <row r="339" ht="18.75" customHeight="1">
      <c r="A339" s="1037">
        <v>44244.46296087963</v>
      </c>
      <c r="B339" s="179" t="s">
        <v>9353</v>
      </c>
      <c r="C339" s="179" t="s">
        <v>9355</v>
      </c>
      <c r="D339" s="606" t="s">
        <v>9352</v>
      </c>
      <c r="E339" s="606" t="s">
        <v>9356</v>
      </c>
      <c r="F339" s="179">
        <v>4.4208073E7</v>
      </c>
      <c r="G339" s="179" t="s">
        <v>9354</v>
      </c>
      <c r="H339" s="179" t="s">
        <v>2326</v>
      </c>
      <c r="I339" s="228">
        <v>37506.0</v>
      </c>
      <c r="J339" s="606" t="s">
        <v>7028</v>
      </c>
      <c r="K339" s="606" t="s">
        <v>1651</v>
      </c>
      <c r="L339" s="606" t="s">
        <v>1651</v>
      </c>
      <c r="M339" s="179" t="s">
        <v>1661</v>
      </c>
      <c r="N339" s="179" t="s">
        <v>1661</v>
      </c>
      <c r="O339" s="606" t="s">
        <v>9357</v>
      </c>
      <c r="P339" s="606" t="s">
        <v>8299</v>
      </c>
      <c r="Q339" s="1024"/>
      <c r="R339" s="1083">
        <v>44244.0</v>
      </c>
      <c r="S339" s="647">
        <f t="shared" si="1"/>
        <v>21</v>
      </c>
      <c r="T339" s="166"/>
      <c r="U339" s="166"/>
      <c r="V339" s="166"/>
    </row>
    <row r="340" ht="18.75" customHeight="1">
      <c r="A340" s="1037">
        <v>44244.47992974537</v>
      </c>
      <c r="B340" s="179" t="s">
        <v>9365</v>
      </c>
      <c r="C340" s="179">
        <v>1.532848031E9</v>
      </c>
      <c r="D340" s="606" t="s">
        <v>9364</v>
      </c>
      <c r="E340" s="606" t="s">
        <v>9367</v>
      </c>
      <c r="F340" s="179">
        <v>3.766507E7</v>
      </c>
      <c r="G340" s="179" t="s">
        <v>2021</v>
      </c>
      <c r="H340" s="179" t="s">
        <v>9366</v>
      </c>
      <c r="I340" s="228">
        <v>34194.0</v>
      </c>
      <c r="J340" s="606" t="s">
        <v>7020</v>
      </c>
      <c r="K340" s="606" t="s">
        <v>9370</v>
      </c>
      <c r="L340" s="606" t="s">
        <v>1866</v>
      </c>
      <c r="M340" s="179" t="s">
        <v>2184</v>
      </c>
      <c r="N340" s="179" t="s">
        <v>2184</v>
      </c>
      <c r="O340" s="606" t="s">
        <v>9368</v>
      </c>
      <c r="P340" s="606" t="s">
        <v>7992</v>
      </c>
      <c r="Q340" s="606" t="s">
        <v>9369</v>
      </c>
      <c r="R340" s="1083">
        <v>44244.0</v>
      </c>
      <c r="S340" s="647">
        <f t="shared" si="1"/>
        <v>30</v>
      </c>
      <c r="T340" s="166"/>
      <c r="U340" s="166"/>
      <c r="V340" s="166"/>
    </row>
    <row r="341" ht="18.75" customHeight="1">
      <c r="A341" s="1037">
        <v>44244.568134201385</v>
      </c>
      <c r="B341" s="179" t="s">
        <v>9372</v>
      </c>
      <c r="C341" s="179" t="s">
        <v>9373</v>
      </c>
      <c r="D341" s="606" t="s">
        <v>9371</v>
      </c>
      <c r="E341" s="606" t="s">
        <v>9374</v>
      </c>
      <c r="F341" s="179">
        <v>2.0569451E7</v>
      </c>
      <c r="G341" s="179" t="s">
        <v>391</v>
      </c>
      <c r="H341" s="179" t="s">
        <v>1678</v>
      </c>
      <c r="I341" s="228">
        <v>25205.0</v>
      </c>
      <c r="J341" s="606" t="s">
        <v>7020</v>
      </c>
      <c r="K341" s="606" t="s">
        <v>1637</v>
      </c>
      <c r="L341" s="606" t="s">
        <v>1637</v>
      </c>
      <c r="M341" s="179" t="s">
        <v>2184</v>
      </c>
      <c r="N341" s="179" t="s">
        <v>1661</v>
      </c>
      <c r="O341" s="606" t="s">
        <v>9375</v>
      </c>
      <c r="P341" s="606" t="s">
        <v>9376</v>
      </c>
      <c r="Q341" s="606" t="s">
        <v>9377</v>
      </c>
      <c r="R341" s="1083">
        <v>44244.0</v>
      </c>
      <c r="S341" s="647">
        <f t="shared" si="1"/>
        <v>54</v>
      </c>
      <c r="T341" s="166"/>
      <c r="U341" s="166"/>
      <c r="V341" s="166"/>
    </row>
    <row r="342" ht="18.75" customHeight="1">
      <c r="A342" s="1037">
        <v>44244.5717902662</v>
      </c>
      <c r="B342" s="179" t="s">
        <v>9379</v>
      </c>
      <c r="C342" s="179">
        <v>5.491160162546E12</v>
      </c>
      <c r="D342" s="606" t="s">
        <v>9378</v>
      </c>
      <c r="E342" s="606" t="s">
        <v>9380</v>
      </c>
      <c r="F342" s="179">
        <v>4.7391895E7</v>
      </c>
      <c r="G342" s="179" t="s">
        <v>391</v>
      </c>
      <c r="H342" s="179" t="s">
        <v>3879</v>
      </c>
      <c r="I342" s="228">
        <v>38910.0</v>
      </c>
      <c r="J342" s="606" t="s">
        <v>7020</v>
      </c>
      <c r="K342" s="606" t="s">
        <v>9384</v>
      </c>
      <c r="L342" s="606" t="s">
        <v>1637</v>
      </c>
      <c r="M342" s="179" t="s">
        <v>2184</v>
      </c>
      <c r="N342" s="179" t="s">
        <v>1661</v>
      </c>
      <c r="O342" s="606" t="s">
        <v>9381</v>
      </c>
      <c r="P342" s="606" t="s">
        <v>9382</v>
      </c>
      <c r="Q342" s="606" t="s">
        <v>9383</v>
      </c>
      <c r="R342" s="1083">
        <v>44244.0</v>
      </c>
      <c r="S342" s="647">
        <f t="shared" si="1"/>
        <v>17</v>
      </c>
      <c r="T342" s="166"/>
      <c r="U342" s="166"/>
      <c r="V342" s="166"/>
    </row>
    <row r="343" ht="18.75" customHeight="1">
      <c r="A343" s="1037">
        <v>44244.579323391205</v>
      </c>
      <c r="B343" s="179" t="s">
        <v>9386</v>
      </c>
      <c r="C343" s="179" t="s">
        <v>9388</v>
      </c>
      <c r="D343" s="606" t="s">
        <v>9385</v>
      </c>
      <c r="E343" s="606" t="s">
        <v>9389</v>
      </c>
      <c r="F343" s="179">
        <v>4.3493853E7</v>
      </c>
      <c r="G343" s="179" t="s">
        <v>391</v>
      </c>
      <c r="H343" s="179" t="s">
        <v>9387</v>
      </c>
      <c r="I343" s="228">
        <v>37592.0</v>
      </c>
      <c r="J343" s="606" t="s">
        <v>9390</v>
      </c>
      <c r="K343" s="606" t="s">
        <v>9394</v>
      </c>
      <c r="L343" s="606" t="s">
        <v>9393</v>
      </c>
      <c r="M343" s="179" t="s">
        <v>2184</v>
      </c>
      <c r="N343" s="179" t="s">
        <v>2184</v>
      </c>
      <c r="O343" s="606" t="s">
        <v>9391</v>
      </c>
      <c r="P343" s="606" t="s">
        <v>9392</v>
      </c>
      <c r="Q343" s="1024"/>
      <c r="R343" s="1083">
        <v>44244.0</v>
      </c>
      <c r="S343" s="647">
        <f t="shared" si="1"/>
        <v>20</v>
      </c>
      <c r="T343" s="166"/>
      <c r="U343" s="166"/>
      <c r="V343" s="166"/>
    </row>
    <row r="344" ht="18.75" customHeight="1">
      <c r="A344" s="1037">
        <v>44244.57947094907</v>
      </c>
      <c r="B344" s="179" t="s">
        <v>9396</v>
      </c>
      <c r="C344" s="179">
        <v>3.87486524E9</v>
      </c>
      <c r="D344" s="606" t="s">
        <v>9395</v>
      </c>
      <c r="E344" s="606" t="s">
        <v>9398</v>
      </c>
      <c r="F344" s="179">
        <v>4.291738E7</v>
      </c>
      <c r="G344" s="179" t="s">
        <v>391</v>
      </c>
      <c r="H344" s="179" t="s">
        <v>9397</v>
      </c>
      <c r="I344" s="228">
        <v>36854.0</v>
      </c>
      <c r="J344" s="606" t="s">
        <v>7020</v>
      </c>
      <c r="K344" s="606" t="s">
        <v>9401</v>
      </c>
      <c r="L344" s="606" t="s">
        <v>1651</v>
      </c>
      <c r="M344" s="179" t="s">
        <v>2184</v>
      </c>
      <c r="N344" s="179" t="s">
        <v>2184</v>
      </c>
      <c r="O344" s="606" t="s">
        <v>9399</v>
      </c>
      <c r="P344" s="606" t="s">
        <v>7127</v>
      </c>
      <c r="Q344" s="606" t="s">
        <v>9400</v>
      </c>
      <c r="R344" s="1083">
        <v>44244.0</v>
      </c>
      <c r="S344" s="647">
        <f t="shared" si="1"/>
        <v>22</v>
      </c>
      <c r="T344" s="166"/>
      <c r="U344" s="166"/>
      <c r="V344" s="166"/>
    </row>
    <row r="345" ht="18.75" customHeight="1">
      <c r="A345" s="1037">
        <v>44244.585625949076</v>
      </c>
      <c r="B345" s="179" t="s">
        <v>9403</v>
      </c>
      <c r="C345" s="179" t="s">
        <v>9405</v>
      </c>
      <c r="D345" s="606" t="s">
        <v>9402</v>
      </c>
      <c r="E345" s="606" t="s">
        <v>9406</v>
      </c>
      <c r="F345" s="179">
        <v>4.1150778E7</v>
      </c>
      <c r="G345" s="179" t="s">
        <v>2021</v>
      </c>
      <c r="H345" s="179" t="s">
        <v>9404</v>
      </c>
      <c r="I345" s="228">
        <v>35906.0</v>
      </c>
      <c r="J345" s="606" t="s">
        <v>9407</v>
      </c>
      <c r="K345" s="606" t="s">
        <v>9410</v>
      </c>
      <c r="L345" s="606" t="s">
        <v>1866</v>
      </c>
      <c r="M345" s="179" t="s">
        <v>2184</v>
      </c>
      <c r="N345" s="179" t="s">
        <v>2184</v>
      </c>
      <c r="O345" s="606" t="s">
        <v>9408</v>
      </c>
      <c r="P345" s="606" t="s">
        <v>9409</v>
      </c>
      <c r="Q345" s="1024"/>
      <c r="R345" s="1083">
        <v>44244.0</v>
      </c>
      <c r="S345" s="647">
        <f t="shared" si="1"/>
        <v>25</v>
      </c>
      <c r="T345" s="166"/>
      <c r="U345" s="166"/>
      <c r="V345" s="166"/>
    </row>
    <row r="346" ht="18.75" customHeight="1">
      <c r="A346" s="1037">
        <v>44244.76070908565</v>
      </c>
      <c r="B346" s="179" t="s">
        <v>1739</v>
      </c>
      <c r="C346" s="179">
        <v>1.130232765E9</v>
      </c>
      <c r="D346" s="606" t="s">
        <v>1738</v>
      </c>
      <c r="E346" s="606" t="s">
        <v>9412</v>
      </c>
      <c r="F346" s="179">
        <v>3.9287357E7</v>
      </c>
      <c r="G346" s="179" t="s">
        <v>1755</v>
      </c>
      <c r="H346" s="179" t="s">
        <v>9411</v>
      </c>
      <c r="I346" s="228">
        <v>35003.0</v>
      </c>
      <c r="J346" s="606" t="s">
        <v>9413</v>
      </c>
      <c r="K346" s="606" t="s">
        <v>1637</v>
      </c>
      <c r="L346" s="606" t="s">
        <v>1745</v>
      </c>
      <c r="M346" s="179" t="s">
        <v>1661</v>
      </c>
      <c r="N346" s="179" t="s">
        <v>2184</v>
      </c>
      <c r="O346" s="606" t="s">
        <v>9414</v>
      </c>
      <c r="P346" s="606" t="s">
        <v>9415</v>
      </c>
      <c r="Q346" s="606" t="s">
        <v>9416</v>
      </c>
      <c r="R346" s="179" t="s">
        <v>9417</v>
      </c>
      <c r="S346" s="647">
        <f t="shared" si="1"/>
        <v>27</v>
      </c>
      <c r="T346" s="166"/>
      <c r="U346" s="166"/>
      <c r="V346" s="166"/>
    </row>
    <row r="347" ht="18.75" customHeight="1">
      <c r="A347" s="1037">
        <v>44245.15888747685</v>
      </c>
      <c r="B347" s="179" t="s">
        <v>9419</v>
      </c>
      <c r="C347" s="179" t="s">
        <v>9421</v>
      </c>
      <c r="D347" s="606" t="s">
        <v>9418</v>
      </c>
      <c r="E347" s="606" t="s">
        <v>9422</v>
      </c>
      <c r="F347" s="179">
        <v>4.4183725E7</v>
      </c>
      <c r="G347" s="179" t="s">
        <v>391</v>
      </c>
      <c r="H347" s="179" t="s">
        <v>9420</v>
      </c>
      <c r="I347" s="228">
        <v>37375.0</v>
      </c>
      <c r="J347" s="606" t="s">
        <v>7020</v>
      </c>
      <c r="K347" s="606" t="s">
        <v>9426</v>
      </c>
      <c r="L347" s="606" t="s">
        <v>1637</v>
      </c>
      <c r="M347" s="179" t="s">
        <v>1661</v>
      </c>
      <c r="N347" s="179" t="s">
        <v>1661</v>
      </c>
      <c r="O347" s="606" t="s">
        <v>9423</v>
      </c>
      <c r="P347" s="606" t="s">
        <v>9424</v>
      </c>
      <c r="Q347" s="606" t="s">
        <v>9425</v>
      </c>
      <c r="R347" s="1083">
        <v>44245.0</v>
      </c>
      <c r="S347" s="647">
        <f t="shared" si="1"/>
        <v>21</v>
      </c>
      <c r="T347" s="166"/>
      <c r="U347" s="166"/>
      <c r="V347" s="166"/>
    </row>
    <row r="348" ht="18.75" customHeight="1">
      <c r="A348" s="1037">
        <v>44245.39826152778</v>
      </c>
      <c r="B348" s="179" t="s">
        <v>9428</v>
      </c>
      <c r="C348" s="179">
        <v>5.4923645764E12</v>
      </c>
      <c r="D348" s="606" t="s">
        <v>9427</v>
      </c>
      <c r="E348" s="606" t="s">
        <v>9430</v>
      </c>
      <c r="F348" s="179">
        <v>2.2605776E7</v>
      </c>
      <c r="G348" s="179" t="s">
        <v>391</v>
      </c>
      <c r="H348" s="179" t="s">
        <v>9429</v>
      </c>
      <c r="I348" s="228">
        <v>26546.0</v>
      </c>
      <c r="J348" s="606" t="s">
        <v>9431</v>
      </c>
      <c r="K348" s="606" t="s">
        <v>9435</v>
      </c>
      <c r="L348" s="606" t="s">
        <v>1651</v>
      </c>
      <c r="M348" s="179" t="s">
        <v>2184</v>
      </c>
      <c r="N348" s="179" t="s">
        <v>2184</v>
      </c>
      <c r="O348" s="606" t="s">
        <v>9432</v>
      </c>
      <c r="P348" s="606" t="s">
        <v>9433</v>
      </c>
      <c r="Q348" s="606" t="s">
        <v>9434</v>
      </c>
      <c r="R348" s="1083">
        <v>44245.0</v>
      </c>
      <c r="S348" s="647">
        <f t="shared" si="1"/>
        <v>51</v>
      </c>
      <c r="T348" s="166"/>
      <c r="U348" s="166"/>
      <c r="V348" s="166"/>
    </row>
    <row r="349" ht="18.75" customHeight="1">
      <c r="A349" s="1037">
        <v>44245.48961931713</v>
      </c>
      <c r="B349" s="179" t="s">
        <v>9437</v>
      </c>
      <c r="C349" s="179">
        <v>1.561952051E9</v>
      </c>
      <c r="D349" s="606" t="s">
        <v>9436</v>
      </c>
      <c r="E349" s="606" t="s">
        <v>9439</v>
      </c>
      <c r="F349" s="179">
        <v>3.7035829E7</v>
      </c>
      <c r="G349" s="179" t="s">
        <v>391</v>
      </c>
      <c r="H349" s="179" t="s">
        <v>9438</v>
      </c>
      <c r="I349" s="228">
        <v>33843.0</v>
      </c>
      <c r="J349" s="606" t="s">
        <v>7020</v>
      </c>
      <c r="K349" s="606" t="s">
        <v>9444</v>
      </c>
      <c r="L349" s="606" t="s">
        <v>9443</v>
      </c>
      <c r="M349" s="179" t="s">
        <v>2184</v>
      </c>
      <c r="N349" s="179" t="s">
        <v>2184</v>
      </c>
      <c r="O349" s="606" t="s">
        <v>9440</v>
      </c>
      <c r="P349" s="606" t="s">
        <v>9441</v>
      </c>
      <c r="Q349" s="606" t="s">
        <v>9442</v>
      </c>
      <c r="R349" s="1083">
        <v>44245.0</v>
      </c>
      <c r="S349" s="647">
        <f t="shared" si="1"/>
        <v>31</v>
      </c>
      <c r="T349" s="166"/>
      <c r="U349" s="166"/>
      <c r="V349" s="166"/>
    </row>
    <row r="350" ht="18.75" customHeight="1">
      <c r="A350" s="1037">
        <v>44246.6021053125</v>
      </c>
      <c r="B350" s="179" t="s">
        <v>9446</v>
      </c>
      <c r="C350" s="179">
        <v>9.1156139093E10</v>
      </c>
      <c r="D350" s="606" t="s">
        <v>9445</v>
      </c>
      <c r="E350" s="606" t="s">
        <v>3125</v>
      </c>
      <c r="F350" s="179">
        <v>9.6086056E7</v>
      </c>
      <c r="G350" s="179" t="s">
        <v>9447</v>
      </c>
      <c r="H350" s="179" t="s">
        <v>4171</v>
      </c>
      <c r="I350" s="228">
        <v>33696.0</v>
      </c>
      <c r="J350" s="606" t="s">
        <v>7020</v>
      </c>
      <c r="K350" s="606" t="s">
        <v>9450</v>
      </c>
      <c r="L350" s="606" t="s">
        <v>9449</v>
      </c>
      <c r="M350" s="179" t="s">
        <v>2184</v>
      </c>
      <c r="N350" s="179" t="s">
        <v>2184</v>
      </c>
      <c r="O350" s="606" t="s">
        <v>9448</v>
      </c>
      <c r="P350" s="606" t="s">
        <v>8575</v>
      </c>
      <c r="Q350" s="1024"/>
      <c r="R350" s="1084">
        <v>44246.0</v>
      </c>
      <c r="S350" s="647">
        <f t="shared" si="1"/>
        <v>31</v>
      </c>
      <c r="T350" s="166"/>
      <c r="U350" s="166"/>
      <c r="V350" s="166"/>
    </row>
    <row r="351" ht="18.75" customHeight="1">
      <c r="A351" s="1037">
        <v>44247.570575081016</v>
      </c>
      <c r="B351" s="179" t="s">
        <v>9452</v>
      </c>
      <c r="C351" s="179">
        <v>5.492215027991E12</v>
      </c>
      <c r="D351" s="606" t="s">
        <v>9451</v>
      </c>
      <c r="E351" s="606" t="s">
        <v>9454</v>
      </c>
      <c r="F351" s="179">
        <v>3.7844337E7</v>
      </c>
      <c r="G351" s="179" t="s">
        <v>391</v>
      </c>
      <c r="H351" s="179" t="s">
        <v>9453</v>
      </c>
      <c r="I351" s="228">
        <v>34264.0</v>
      </c>
      <c r="J351" s="606" t="s">
        <v>7020</v>
      </c>
      <c r="K351" s="606" t="s">
        <v>9456</v>
      </c>
      <c r="L351" s="606" t="s">
        <v>1651</v>
      </c>
      <c r="M351" s="179" t="s">
        <v>2184</v>
      </c>
      <c r="N351" s="179" t="s">
        <v>2184</v>
      </c>
      <c r="O351" s="606" t="s">
        <v>9455</v>
      </c>
      <c r="P351" s="606" t="s">
        <v>8291</v>
      </c>
      <c r="Q351" s="1024"/>
      <c r="R351" s="1083">
        <v>44249.0</v>
      </c>
      <c r="S351" s="647">
        <f t="shared" si="1"/>
        <v>29</v>
      </c>
      <c r="T351" s="166"/>
      <c r="U351" s="166"/>
      <c r="V351" s="166"/>
    </row>
    <row r="352" ht="18.75" customHeight="1">
      <c r="A352" s="1037">
        <v>44248.101751504626</v>
      </c>
      <c r="B352" s="179" t="s">
        <v>9458</v>
      </c>
      <c r="C352" s="179">
        <v>1.154710854E9</v>
      </c>
      <c r="D352" s="606" t="s">
        <v>9457</v>
      </c>
      <c r="E352" s="606" t="s">
        <v>9460</v>
      </c>
      <c r="F352" s="179">
        <v>3.6785949E7</v>
      </c>
      <c r="G352" s="179" t="s">
        <v>391</v>
      </c>
      <c r="H352" s="179" t="s">
        <v>9459</v>
      </c>
      <c r="I352" s="228">
        <v>33665.0</v>
      </c>
      <c r="J352" s="606" t="s">
        <v>9461</v>
      </c>
      <c r="K352" s="606" t="s">
        <v>9466</v>
      </c>
      <c r="L352" s="606" t="s">
        <v>9465</v>
      </c>
      <c r="M352" s="179" t="s">
        <v>2184</v>
      </c>
      <c r="N352" s="179" t="s">
        <v>2184</v>
      </c>
      <c r="O352" s="606" t="s">
        <v>9462</v>
      </c>
      <c r="P352" s="606" t="s">
        <v>9463</v>
      </c>
      <c r="Q352" s="606" t="s">
        <v>9464</v>
      </c>
      <c r="R352" s="1083">
        <v>44249.0</v>
      </c>
      <c r="S352" s="647">
        <f t="shared" si="1"/>
        <v>31</v>
      </c>
      <c r="T352" s="166"/>
      <c r="U352" s="166"/>
      <c r="V352" s="166"/>
    </row>
    <row r="353" ht="18.75" customHeight="1">
      <c r="A353" s="1037">
        <v>44248.46407177083</v>
      </c>
      <c r="B353" s="179" t="s">
        <v>9468</v>
      </c>
      <c r="C353" s="179">
        <v>3.413500373E9</v>
      </c>
      <c r="D353" s="606" t="s">
        <v>9467</v>
      </c>
      <c r="E353" s="606" t="s">
        <v>9469</v>
      </c>
      <c r="F353" s="179">
        <v>3.1302481E7</v>
      </c>
      <c r="G353" s="179" t="s">
        <v>391</v>
      </c>
      <c r="H353" s="179" t="s">
        <v>1822</v>
      </c>
      <c r="I353" s="228">
        <v>31062.0</v>
      </c>
      <c r="J353" s="606" t="s">
        <v>7020</v>
      </c>
      <c r="K353" s="606" t="s">
        <v>2395</v>
      </c>
      <c r="L353" s="606" t="s">
        <v>1637</v>
      </c>
      <c r="M353" s="179" t="s">
        <v>1661</v>
      </c>
      <c r="N353" s="179" t="s">
        <v>2184</v>
      </c>
      <c r="O353" s="606" t="s">
        <v>9470</v>
      </c>
      <c r="P353" s="606" t="s">
        <v>8008</v>
      </c>
      <c r="Q353" s="1024"/>
      <c r="R353" s="1083">
        <v>44249.0</v>
      </c>
      <c r="S353" s="647">
        <f t="shared" si="1"/>
        <v>38</v>
      </c>
      <c r="T353" s="166"/>
      <c r="U353" s="166"/>
      <c r="V353" s="166"/>
    </row>
    <row r="354" ht="18.75" customHeight="1">
      <c r="A354" s="1037">
        <v>44249.5004183912</v>
      </c>
      <c r="B354" s="179" t="s">
        <v>9472</v>
      </c>
      <c r="C354" s="179">
        <v>1.166830352E9</v>
      </c>
      <c r="D354" s="606" t="s">
        <v>9471</v>
      </c>
      <c r="E354" s="606" t="s">
        <v>9473</v>
      </c>
      <c r="F354" s="179">
        <v>3.9813125E7</v>
      </c>
      <c r="G354" s="179" t="s">
        <v>391</v>
      </c>
      <c r="H354" s="179" t="s">
        <v>1678</v>
      </c>
      <c r="I354" s="228">
        <v>35329.0</v>
      </c>
      <c r="J354" s="606" t="s">
        <v>7020</v>
      </c>
      <c r="K354" s="606" t="s">
        <v>9477</v>
      </c>
      <c r="L354" s="606" t="s">
        <v>1637</v>
      </c>
      <c r="M354" s="179" t="s">
        <v>2184</v>
      </c>
      <c r="N354" s="179" t="s">
        <v>2184</v>
      </c>
      <c r="O354" s="606" t="s">
        <v>9474</v>
      </c>
      <c r="P354" s="606" t="s">
        <v>9475</v>
      </c>
      <c r="Q354" s="606" t="s">
        <v>9476</v>
      </c>
      <c r="R354" s="1083">
        <v>44249.0</v>
      </c>
      <c r="S354" s="647">
        <f t="shared" si="1"/>
        <v>27</v>
      </c>
      <c r="T354" s="166"/>
      <c r="U354" s="166"/>
      <c r="V354" s="166"/>
    </row>
    <row r="355" ht="18.75" customHeight="1">
      <c r="A355" s="1037">
        <v>44249.54278113426</v>
      </c>
      <c r="B355" s="179" t="s">
        <v>9479</v>
      </c>
      <c r="C355" s="179" t="s">
        <v>9481</v>
      </c>
      <c r="D355" s="606" t="s">
        <v>9478</v>
      </c>
      <c r="E355" s="606" t="s">
        <v>6292</v>
      </c>
      <c r="F355" s="179">
        <v>1.9033621E7</v>
      </c>
      <c r="G355" s="179" t="s">
        <v>9480</v>
      </c>
      <c r="H355" s="179" t="s">
        <v>1795</v>
      </c>
      <c r="I355" s="228">
        <v>32634.0</v>
      </c>
      <c r="J355" s="606" t="s">
        <v>9482</v>
      </c>
      <c r="K355" s="606" t="s">
        <v>9487</v>
      </c>
      <c r="L355" s="606" t="s">
        <v>9486</v>
      </c>
      <c r="M355" s="179" t="s">
        <v>2184</v>
      </c>
      <c r="N355" s="179" t="s">
        <v>2184</v>
      </c>
      <c r="O355" s="606" t="s">
        <v>9483</v>
      </c>
      <c r="P355" s="606" t="s">
        <v>9484</v>
      </c>
      <c r="Q355" s="606" t="s">
        <v>9485</v>
      </c>
      <c r="R355" s="1083">
        <v>44249.0</v>
      </c>
      <c r="S355" s="647">
        <f t="shared" si="1"/>
        <v>34</v>
      </c>
      <c r="T355" s="166"/>
      <c r="U355" s="166"/>
      <c r="V355" s="166"/>
    </row>
    <row r="356" ht="18.75" customHeight="1">
      <c r="A356" s="1037">
        <v>44249.76604793982</v>
      </c>
      <c r="B356" s="179" t="s">
        <v>9489</v>
      </c>
      <c r="C356" s="179">
        <v>3.454246302E9</v>
      </c>
      <c r="D356" s="606" t="s">
        <v>9488</v>
      </c>
      <c r="E356" s="606" t="s">
        <v>1716</v>
      </c>
      <c r="F356" s="179">
        <v>3.7564026E7</v>
      </c>
      <c r="G356" s="179" t="s">
        <v>391</v>
      </c>
      <c r="H356" s="179" t="s">
        <v>9490</v>
      </c>
      <c r="I356" s="228">
        <v>34414.0</v>
      </c>
      <c r="J356" s="606" t="s">
        <v>7038</v>
      </c>
      <c r="K356" s="606" t="s">
        <v>9494</v>
      </c>
      <c r="L356" s="606" t="s">
        <v>1651</v>
      </c>
      <c r="M356" s="179" t="s">
        <v>2184</v>
      </c>
      <c r="N356" s="179" t="s">
        <v>2184</v>
      </c>
      <c r="O356" s="606" t="s">
        <v>9491</v>
      </c>
      <c r="P356" s="606" t="s">
        <v>9492</v>
      </c>
      <c r="Q356" s="606" t="s">
        <v>9493</v>
      </c>
      <c r="R356" s="1083">
        <v>44249.0</v>
      </c>
      <c r="S356" s="647">
        <f t="shared" si="1"/>
        <v>29</v>
      </c>
      <c r="T356" s="166"/>
      <c r="U356" s="166"/>
      <c r="V356" s="166"/>
    </row>
    <row r="357" ht="18.75" customHeight="1">
      <c r="A357" s="1037">
        <v>44249.8942325463</v>
      </c>
      <c r="B357" s="179" t="s">
        <v>9496</v>
      </c>
      <c r="C357" s="179" t="s">
        <v>9498</v>
      </c>
      <c r="D357" s="606" t="s">
        <v>9495</v>
      </c>
      <c r="E357" s="606" t="s">
        <v>5792</v>
      </c>
      <c r="F357" s="179">
        <v>4.4441339E7</v>
      </c>
      <c r="G357" s="179" t="s">
        <v>391</v>
      </c>
      <c r="H357" s="179" t="s">
        <v>9497</v>
      </c>
      <c r="I357" s="228">
        <v>37584.0</v>
      </c>
      <c r="J357" s="606" t="s">
        <v>7020</v>
      </c>
      <c r="K357" s="606" t="s">
        <v>9501</v>
      </c>
      <c r="L357" s="606" t="s">
        <v>1651</v>
      </c>
      <c r="M357" s="179" t="s">
        <v>2184</v>
      </c>
      <c r="N357" s="179" t="s">
        <v>2184</v>
      </c>
      <c r="O357" s="606" t="s">
        <v>9499</v>
      </c>
      <c r="P357" s="606" t="s">
        <v>7547</v>
      </c>
      <c r="Q357" s="606" t="s">
        <v>9500</v>
      </c>
      <c r="R357" s="1083">
        <v>44249.0</v>
      </c>
      <c r="S357" s="647">
        <f t="shared" si="1"/>
        <v>20</v>
      </c>
      <c r="T357" s="166"/>
      <c r="U357" s="166"/>
      <c r="V357" s="166"/>
    </row>
    <row r="358" ht="18.75" customHeight="1">
      <c r="A358" s="1037">
        <v>44251.44153136574</v>
      </c>
      <c r="B358" s="179" t="s">
        <v>9503</v>
      </c>
      <c r="C358" s="179" t="s">
        <v>9504</v>
      </c>
      <c r="D358" s="606" t="s">
        <v>9502</v>
      </c>
      <c r="E358" s="606" t="s">
        <v>9505</v>
      </c>
      <c r="F358" s="179">
        <v>4.1135869E7</v>
      </c>
      <c r="G358" s="179" t="s">
        <v>2021</v>
      </c>
      <c r="H358" s="179" t="s">
        <v>5413</v>
      </c>
      <c r="I358" s="228">
        <v>35668.0</v>
      </c>
      <c r="J358" s="606" t="s">
        <v>7020</v>
      </c>
      <c r="K358" s="606" t="s">
        <v>9509</v>
      </c>
      <c r="L358" s="606" t="s">
        <v>9508</v>
      </c>
      <c r="M358" s="179" t="s">
        <v>2184</v>
      </c>
      <c r="N358" s="179" t="s">
        <v>2184</v>
      </c>
      <c r="O358" s="606" t="s">
        <v>9506</v>
      </c>
      <c r="P358" s="606" t="s">
        <v>9507</v>
      </c>
      <c r="Q358" s="1024"/>
      <c r="R358" s="1083">
        <v>44251.0</v>
      </c>
      <c r="S358" s="647">
        <f t="shared" si="1"/>
        <v>26</v>
      </c>
      <c r="T358" s="166"/>
      <c r="U358" s="166"/>
      <c r="V358" s="166"/>
    </row>
    <row r="359" ht="18.75" customHeight="1">
      <c r="A359" s="1037">
        <v>44251.47375168982</v>
      </c>
      <c r="B359" s="179" t="s">
        <v>9511</v>
      </c>
      <c r="C359" s="179">
        <v>6.415462569E9</v>
      </c>
      <c r="D359" s="606" t="s">
        <v>9510</v>
      </c>
      <c r="E359" s="606" t="s">
        <v>9513</v>
      </c>
      <c r="F359" s="179">
        <v>3.7572248E7</v>
      </c>
      <c r="G359" s="179" t="s">
        <v>391</v>
      </c>
      <c r="H359" s="179" t="s">
        <v>9512</v>
      </c>
      <c r="I359" s="228">
        <v>34425.0</v>
      </c>
      <c r="J359" s="606" t="s">
        <v>9514</v>
      </c>
      <c r="K359" s="606" t="s">
        <v>9518</v>
      </c>
      <c r="L359" s="606" t="s">
        <v>9517</v>
      </c>
      <c r="M359" s="179" t="s">
        <v>2184</v>
      </c>
      <c r="N359" s="179" t="s">
        <v>2184</v>
      </c>
      <c r="O359" s="606" t="s">
        <v>9515</v>
      </c>
      <c r="P359" s="606" t="s">
        <v>9516</v>
      </c>
      <c r="Q359" s="1024"/>
      <c r="R359" s="1083">
        <v>44253.0</v>
      </c>
      <c r="S359" s="647">
        <f t="shared" si="1"/>
        <v>29</v>
      </c>
      <c r="T359" s="166"/>
      <c r="U359" s="166"/>
      <c r="V359" s="166"/>
    </row>
    <row r="360" ht="18.75" customHeight="1">
      <c r="A360" s="1037">
        <v>44252.67025435185</v>
      </c>
      <c r="B360" s="179" t="s">
        <v>9520</v>
      </c>
      <c r="C360" s="179" t="s">
        <v>9521</v>
      </c>
      <c r="D360" s="606" t="s">
        <v>9519</v>
      </c>
      <c r="E360" s="606" t="s">
        <v>9522</v>
      </c>
      <c r="F360" s="179">
        <v>4.0513973E7</v>
      </c>
      <c r="G360" s="179" t="s">
        <v>391</v>
      </c>
      <c r="H360" s="179" t="s">
        <v>3365</v>
      </c>
      <c r="I360" s="228">
        <v>35612.0</v>
      </c>
      <c r="J360" s="606" t="s">
        <v>7020</v>
      </c>
      <c r="K360" s="606" t="s">
        <v>9525</v>
      </c>
      <c r="L360" s="606" t="s">
        <v>1637</v>
      </c>
      <c r="M360" s="179" t="s">
        <v>2184</v>
      </c>
      <c r="N360" s="179" t="s">
        <v>2184</v>
      </c>
      <c r="O360" s="606" t="s">
        <v>9523</v>
      </c>
      <c r="P360" s="606" t="s">
        <v>9524</v>
      </c>
      <c r="Q360" s="1024"/>
      <c r="R360" s="1083">
        <v>44252.0</v>
      </c>
      <c r="S360" s="647">
        <f t="shared" si="1"/>
        <v>26</v>
      </c>
      <c r="T360" s="166"/>
      <c r="U360" s="166"/>
      <c r="V360" s="166"/>
    </row>
    <row r="361" ht="18.75" customHeight="1">
      <c r="A361" s="1037">
        <v>44252.907184386575</v>
      </c>
      <c r="B361" s="179" t="s">
        <v>1676</v>
      </c>
      <c r="C361" s="179" t="s">
        <v>9526</v>
      </c>
      <c r="D361" s="606" t="s">
        <v>1675</v>
      </c>
      <c r="E361" s="606" t="s">
        <v>9527</v>
      </c>
      <c r="F361" s="179">
        <v>4.2224903E7</v>
      </c>
      <c r="G361" s="179" t="s">
        <v>391</v>
      </c>
      <c r="H361" s="179" t="s">
        <v>3611</v>
      </c>
      <c r="I361" s="228">
        <v>36477.0</v>
      </c>
      <c r="J361" s="606" t="s">
        <v>7020</v>
      </c>
      <c r="K361" s="606" t="s">
        <v>1682</v>
      </c>
      <c r="L361" s="606" t="s">
        <v>1651</v>
      </c>
      <c r="M361" s="179" t="s">
        <v>2184</v>
      </c>
      <c r="N361" s="179" t="s">
        <v>2184</v>
      </c>
      <c r="O361" s="606" t="s">
        <v>9528</v>
      </c>
      <c r="P361" s="606" t="s">
        <v>9529</v>
      </c>
      <c r="Q361" s="1024"/>
      <c r="R361" s="1083">
        <v>44253.0</v>
      </c>
      <c r="S361" s="647">
        <f t="shared" si="1"/>
        <v>23</v>
      </c>
      <c r="T361" s="166"/>
      <c r="U361" s="166"/>
      <c r="V361" s="166"/>
    </row>
    <row r="362" ht="18.75" customHeight="1">
      <c r="A362" s="1037">
        <v>44253.500948009256</v>
      </c>
      <c r="B362" s="196" t="s">
        <v>9531</v>
      </c>
      <c r="C362" s="179" t="s">
        <v>9533</v>
      </c>
      <c r="D362" s="606" t="s">
        <v>9530</v>
      </c>
      <c r="E362" s="606" t="s">
        <v>9534</v>
      </c>
      <c r="F362" s="179">
        <v>4.4884476E7</v>
      </c>
      <c r="G362" s="179" t="s">
        <v>391</v>
      </c>
      <c r="H362" s="179" t="s">
        <v>9532</v>
      </c>
      <c r="I362" s="228">
        <v>37765.0</v>
      </c>
      <c r="J362" s="606" t="s">
        <v>9535</v>
      </c>
      <c r="K362" s="606" t="s">
        <v>9539</v>
      </c>
      <c r="L362" s="606" t="s">
        <v>1651</v>
      </c>
      <c r="M362" s="179" t="s">
        <v>2184</v>
      </c>
      <c r="N362" s="179" t="s">
        <v>2184</v>
      </c>
      <c r="O362" s="606" t="s">
        <v>9536</v>
      </c>
      <c r="P362" s="606" t="s">
        <v>9537</v>
      </c>
      <c r="Q362" s="606" t="s">
        <v>9538</v>
      </c>
      <c r="R362" s="1083">
        <v>44253.0</v>
      </c>
      <c r="S362" s="647">
        <f t="shared" si="1"/>
        <v>20</v>
      </c>
      <c r="T362" s="166"/>
      <c r="U362" s="166"/>
      <c r="V362" s="166"/>
    </row>
    <row r="363" ht="18.75" customHeight="1">
      <c r="A363" s="1037">
        <v>44253.90665300926</v>
      </c>
      <c r="B363" s="1085" t="s">
        <v>9541</v>
      </c>
      <c r="C363" s="179" t="s">
        <v>9543</v>
      </c>
      <c r="D363" s="606" t="s">
        <v>9540</v>
      </c>
      <c r="E363" s="606" t="s">
        <v>9544</v>
      </c>
      <c r="F363" s="179">
        <v>3.1241831E7</v>
      </c>
      <c r="G363" s="179" t="s">
        <v>2021</v>
      </c>
      <c r="H363" s="179" t="s">
        <v>9542</v>
      </c>
      <c r="I363" s="228">
        <v>30733.0</v>
      </c>
      <c r="J363" s="606" t="s">
        <v>7038</v>
      </c>
      <c r="K363" s="606" t="s">
        <v>9548</v>
      </c>
      <c r="L363" s="606" t="s">
        <v>1651</v>
      </c>
      <c r="M363" s="179" t="s">
        <v>2184</v>
      </c>
      <c r="N363" s="179" t="s">
        <v>2184</v>
      </c>
      <c r="O363" s="606" t="s">
        <v>9545</v>
      </c>
      <c r="P363" s="606" t="s">
        <v>8575</v>
      </c>
      <c r="Q363" s="606" t="s">
        <v>9546</v>
      </c>
      <c r="R363" s="179" t="s">
        <v>9547</v>
      </c>
      <c r="S363" s="647">
        <f t="shared" si="1"/>
        <v>39</v>
      </c>
      <c r="T363" s="166"/>
      <c r="U363" s="166"/>
      <c r="V363" s="166"/>
    </row>
    <row r="364" ht="18.75" customHeight="1">
      <c r="A364" s="1037">
        <v>44254.05806780093</v>
      </c>
      <c r="B364" s="179" t="s">
        <v>9550</v>
      </c>
      <c r="C364" s="179">
        <v>1.144147138E9</v>
      </c>
      <c r="D364" s="606" t="s">
        <v>9549</v>
      </c>
      <c r="E364" s="606" t="s">
        <v>7562</v>
      </c>
      <c r="F364" s="179">
        <v>4.1409788E7</v>
      </c>
      <c r="G364" s="179" t="s">
        <v>391</v>
      </c>
      <c r="H364" s="179" t="s">
        <v>1756</v>
      </c>
      <c r="I364" s="228">
        <v>36089.0</v>
      </c>
      <c r="J364" s="606" t="s">
        <v>7038</v>
      </c>
      <c r="K364" s="606" t="s">
        <v>9553</v>
      </c>
      <c r="L364" s="606" t="s">
        <v>1651</v>
      </c>
      <c r="M364" s="179" t="s">
        <v>2184</v>
      </c>
      <c r="N364" s="179" t="s">
        <v>2184</v>
      </c>
      <c r="O364" s="606" t="s">
        <v>9551</v>
      </c>
      <c r="P364" s="606" t="s">
        <v>9552</v>
      </c>
      <c r="Q364" s="1024"/>
      <c r="R364" s="1083">
        <v>44256.0</v>
      </c>
      <c r="S364" s="647">
        <f t="shared" si="1"/>
        <v>24</v>
      </c>
      <c r="T364" s="166"/>
      <c r="U364" s="166"/>
      <c r="V364" s="166"/>
    </row>
    <row r="365" ht="18.75" customHeight="1">
      <c r="A365" s="1037">
        <v>44254.51733520834</v>
      </c>
      <c r="B365" s="179" t="s">
        <v>9555</v>
      </c>
      <c r="C365" s="179">
        <v>3.434605557E9</v>
      </c>
      <c r="D365" s="606" t="s">
        <v>9554</v>
      </c>
      <c r="E365" s="606" t="s">
        <v>1877</v>
      </c>
      <c r="F365" s="179">
        <v>4.0168169E7</v>
      </c>
      <c r="G365" s="179" t="s">
        <v>391</v>
      </c>
      <c r="H365" s="179" t="s">
        <v>1678</v>
      </c>
      <c r="I365" s="228">
        <v>35564.0</v>
      </c>
      <c r="J365" s="606" t="s">
        <v>9556</v>
      </c>
      <c r="K365" s="606" t="s">
        <v>9561</v>
      </c>
      <c r="L365" s="606" t="s">
        <v>9560</v>
      </c>
      <c r="M365" s="179" t="s">
        <v>2184</v>
      </c>
      <c r="N365" s="179" t="s">
        <v>2184</v>
      </c>
      <c r="O365" s="606" t="s">
        <v>9557</v>
      </c>
      <c r="P365" s="606" t="s">
        <v>9558</v>
      </c>
      <c r="Q365" s="606" t="s">
        <v>9559</v>
      </c>
      <c r="R365" s="1083">
        <v>44256.0</v>
      </c>
      <c r="S365" s="647">
        <f t="shared" si="1"/>
        <v>26</v>
      </c>
      <c r="T365" s="166"/>
      <c r="U365" s="166"/>
      <c r="V365" s="166"/>
    </row>
    <row r="366" ht="18.75" customHeight="1">
      <c r="A366" s="1037">
        <v>44254.74459180556</v>
      </c>
      <c r="B366" s="179" t="s">
        <v>9563</v>
      </c>
      <c r="C366" s="179">
        <v>1.157058086E9</v>
      </c>
      <c r="D366" s="606" t="s">
        <v>9562</v>
      </c>
      <c r="E366" s="606" t="s">
        <v>9565</v>
      </c>
      <c r="F366" s="179">
        <v>9.5905807E7</v>
      </c>
      <c r="G366" s="179" t="s">
        <v>6155</v>
      </c>
      <c r="H366" s="179" t="s">
        <v>9564</v>
      </c>
      <c r="I366" s="228">
        <v>34412.0</v>
      </c>
      <c r="J366" s="606" t="s">
        <v>9566</v>
      </c>
      <c r="K366" s="606" t="s">
        <v>9570</v>
      </c>
      <c r="L366" s="606" t="s">
        <v>1745</v>
      </c>
      <c r="M366" s="179" t="s">
        <v>2184</v>
      </c>
      <c r="N366" s="179" t="s">
        <v>2184</v>
      </c>
      <c r="O366" s="606" t="s">
        <v>9567</v>
      </c>
      <c r="P366" s="606" t="s">
        <v>9568</v>
      </c>
      <c r="Q366" s="606" t="s">
        <v>9569</v>
      </c>
      <c r="R366" s="1083">
        <v>44256.0</v>
      </c>
      <c r="S366" s="647">
        <f t="shared" si="1"/>
        <v>29</v>
      </c>
      <c r="T366" s="166"/>
      <c r="U366" s="166"/>
      <c r="V366" s="166"/>
    </row>
    <row r="367" ht="18.75" customHeight="1">
      <c r="A367" s="1037">
        <v>44256.32829800926</v>
      </c>
      <c r="B367" s="179" t="s">
        <v>9572</v>
      </c>
      <c r="C367" s="179" t="s">
        <v>9573</v>
      </c>
      <c r="D367" s="606" t="s">
        <v>9571</v>
      </c>
      <c r="E367" s="606" t="s">
        <v>9574</v>
      </c>
      <c r="F367" s="179">
        <v>3.830588E7</v>
      </c>
      <c r="G367" s="179" t="s">
        <v>391</v>
      </c>
      <c r="H367" s="179" t="s">
        <v>5183</v>
      </c>
      <c r="I367" s="228">
        <v>34505.0</v>
      </c>
      <c r="J367" s="606" t="s">
        <v>7020</v>
      </c>
      <c r="K367" s="606" t="s">
        <v>9577</v>
      </c>
      <c r="L367" s="606" t="s">
        <v>9577</v>
      </c>
      <c r="M367" s="179" t="s">
        <v>2184</v>
      </c>
      <c r="N367" s="179" t="s">
        <v>2184</v>
      </c>
      <c r="O367" s="606" t="s">
        <v>9575</v>
      </c>
      <c r="P367" s="606" t="s">
        <v>9576</v>
      </c>
      <c r="Q367" s="1024"/>
      <c r="R367" s="1083">
        <v>44256.0</v>
      </c>
      <c r="S367" s="647">
        <f t="shared" si="1"/>
        <v>29</v>
      </c>
      <c r="T367" s="166"/>
      <c r="U367" s="166"/>
      <c r="V367" s="166"/>
    </row>
    <row r="368" ht="18.75" customHeight="1">
      <c r="A368" s="1037">
        <v>44256.471490428245</v>
      </c>
      <c r="B368" s="179" t="s">
        <v>9579</v>
      </c>
      <c r="C368" s="179">
        <v>1.151804577E9</v>
      </c>
      <c r="D368" s="606" t="s">
        <v>9578</v>
      </c>
      <c r="E368" s="606" t="s">
        <v>9580</v>
      </c>
      <c r="F368" s="179">
        <v>2.8030092E7</v>
      </c>
      <c r="G368" s="179" t="s">
        <v>391</v>
      </c>
      <c r="H368" s="179" t="s">
        <v>2728</v>
      </c>
      <c r="I368" s="228">
        <v>29275.0</v>
      </c>
      <c r="J368" s="606" t="s">
        <v>7038</v>
      </c>
      <c r="K368" s="606" t="s">
        <v>9583</v>
      </c>
      <c r="L368" s="606" t="s">
        <v>1637</v>
      </c>
      <c r="M368" s="179" t="s">
        <v>2184</v>
      </c>
      <c r="N368" s="179" t="s">
        <v>2184</v>
      </c>
      <c r="O368" s="606" t="s">
        <v>9581</v>
      </c>
      <c r="P368" s="606" t="s">
        <v>9582</v>
      </c>
      <c r="Q368" s="1024"/>
      <c r="R368" s="1083">
        <v>44256.0</v>
      </c>
      <c r="S368" s="647">
        <f t="shared" si="1"/>
        <v>43</v>
      </c>
      <c r="T368" s="166"/>
      <c r="U368" s="166"/>
      <c r="V368" s="166"/>
    </row>
    <row r="369" ht="18.75" customHeight="1">
      <c r="A369" s="1037">
        <v>44256.52920456018</v>
      </c>
      <c r="B369" s="179" t="s">
        <v>9585</v>
      </c>
      <c r="C369" s="179" t="s">
        <v>9586</v>
      </c>
      <c r="D369" s="606" t="s">
        <v>9584</v>
      </c>
      <c r="E369" s="606" t="s">
        <v>9587</v>
      </c>
      <c r="F369" s="179">
        <v>1.7930457E7</v>
      </c>
      <c r="G369" s="179" t="s">
        <v>2021</v>
      </c>
      <c r="H369" s="179" t="s">
        <v>1678</v>
      </c>
      <c r="I369" s="228">
        <v>24188.0</v>
      </c>
      <c r="J369" s="606" t="s">
        <v>9588</v>
      </c>
      <c r="K369" s="606" t="s">
        <v>9585</v>
      </c>
      <c r="L369" s="606" t="s">
        <v>1866</v>
      </c>
      <c r="M369" s="179" t="s">
        <v>1661</v>
      </c>
      <c r="N369" s="179" t="s">
        <v>2184</v>
      </c>
      <c r="O369" s="606" t="s">
        <v>9589</v>
      </c>
      <c r="P369" s="606" t="s">
        <v>9590</v>
      </c>
      <c r="Q369" s="606" t="s">
        <v>9591</v>
      </c>
      <c r="R369" s="1083">
        <v>44256.0</v>
      </c>
      <c r="S369" s="647">
        <f t="shared" si="1"/>
        <v>57</v>
      </c>
      <c r="T369" s="166"/>
      <c r="U369" s="166"/>
      <c r="V369" s="166"/>
    </row>
    <row r="370" ht="18.75" customHeight="1">
      <c r="A370" s="1037">
        <v>44256.87469733796</v>
      </c>
      <c r="B370" s="179" t="s">
        <v>9593</v>
      </c>
      <c r="C370" s="179" t="s">
        <v>9594</v>
      </c>
      <c r="D370" s="606" t="s">
        <v>9592</v>
      </c>
      <c r="E370" s="606" t="s">
        <v>9595</v>
      </c>
      <c r="F370" s="179">
        <v>4.3036964E7</v>
      </c>
      <c r="G370" s="179" t="s">
        <v>391</v>
      </c>
      <c r="H370" s="179" t="s">
        <v>1781</v>
      </c>
      <c r="I370" s="228">
        <v>36868.0</v>
      </c>
      <c r="J370" s="606" t="s">
        <v>7020</v>
      </c>
      <c r="K370" s="606" t="s">
        <v>9599</v>
      </c>
      <c r="L370" s="606" t="s">
        <v>9598</v>
      </c>
      <c r="M370" s="179" t="s">
        <v>2184</v>
      </c>
      <c r="N370" s="179" t="s">
        <v>2184</v>
      </c>
      <c r="O370" s="606" t="s">
        <v>9596</v>
      </c>
      <c r="P370" s="606" t="s">
        <v>9597</v>
      </c>
      <c r="Q370" s="1024"/>
      <c r="R370" s="1083">
        <v>44257.0</v>
      </c>
      <c r="S370" s="647">
        <f t="shared" si="1"/>
        <v>22</v>
      </c>
      <c r="T370" s="166"/>
      <c r="U370" s="166"/>
      <c r="V370" s="166"/>
    </row>
    <row r="371" ht="18.75" customHeight="1">
      <c r="A371" s="1037">
        <v>44257.509300949074</v>
      </c>
      <c r="B371" s="179" t="s">
        <v>9601</v>
      </c>
      <c r="C371" s="179">
        <v>1.134688094E9</v>
      </c>
      <c r="D371" s="606" t="s">
        <v>9600</v>
      </c>
      <c r="E371" s="606" t="s">
        <v>8574</v>
      </c>
      <c r="F371" s="179">
        <v>3.9912157E7</v>
      </c>
      <c r="G371" s="179" t="s">
        <v>391</v>
      </c>
      <c r="H371" s="179" t="s">
        <v>9602</v>
      </c>
      <c r="I371" s="228">
        <v>35355.0</v>
      </c>
      <c r="J371" s="606" t="s">
        <v>7038</v>
      </c>
      <c r="K371" s="606" t="s">
        <v>9606</v>
      </c>
      <c r="L371" s="606" t="s">
        <v>1651</v>
      </c>
      <c r="M371" s="179" t="s">
        <v>2184</v>
      </c>
      <c r="N371" s="179" t="s">
        <v>2184</v>
      </c>
      <c r="O371" s="606" t="s">
        <v>9603</v>
      </c>
      <c r="P371" s="606" t="s">
        <v>9604</v>
      </c>
      <c r="Q371" s="606" t="s">
        <v>9605</v>
      </c>
      <c r="R371" s="1083">
        <v>44257.0</v>
      </c>
      <c r="S371" s="647">
        <f t="shared" si="1"/>
        <v>27</v>
      </c>
      <c r="T371" s="166"/>
      <c r="U371" s="166"/>
      <c r="V371" s="166"/>
    </row>
    <row r="372" ht="18.75" customHeight="1">
      <c r="A372" s="1037">
        <v>44257.91131488426</v>
      </c>
      <c r="B372" s="179" t="s">
        <v>9608</v>
      </c>
      <c r="C372" s="179" t="s">
        <v>9610</v>
      </c>
      <c r="D372" s="606" t="s">
        <v>9607</v>
      </c>
      <c r="E372" s="606" t="s">
        <v>9611</v>
      </c>
      <c r="F372" s="179">
        <v>3.8841183E7</v>
      </c>
      <c r="G372" s="179" t="s">
        <v>1755</v>
      </c>
      <c r="H372" s="179" t="s">
        <v>9609</v>
      </c>
      <c r="I372" s="228">
        <v>34801.0</v>
      </c>
      <c r="J372" s="606" t="s">
        <v>7020</v>
      </c>
      <c r="K372" s="606" t="s">
        <v>9615</v>
      </c>
      <c r="L372" s="606" t="s">
        <v>9614</v>
      </c>
      <c r="M372" s="179" t="s">
        <v>2184</v>
      </c>
      <c r="N372" s="179" t="s">
        <v>2184</v>
      </c>
      <c r="O372" s="606" t="s">
        <v>9612</v>
      </c>
      <c r="P372" s="606" t="s">
        <v>9613</v>
      </c>
      <c r="Q372" s="1024"/>
      <c r="R372" s="1083">
        <v>44258.0</v>
      </c>
      <c r="S372" s="647">
        <f t="shared" si="1"/>
        <v>28</v>
      </c>
      <c r="T372" s="166"/>
      <c r="U372" s="166"/>
      <c r="V372" s="166"/>
    </row>
    <row r="373" ht="18.75" customHeight="1">
      <c r="A373" s="1037">
        <v>44258.02790185185</v>
      </c>
      <c r="B373" s="179" t="s">
        <v>9617</v>
      </c>
      <c r="C373" s="179">
        <v>1.15502329E9</v>
      </c>
      <c r="D373" s="606" t="s">
        <v>9616</v>
      </c>
      <c r="E373" s="606" t="s">
        <v>9619</v>
      </c>
      <c r="F373" s="179">
        <v>4.0755965E7</v>
      </c>
      <c r="G373" s="179" t="s">
        <v>2021</v>
      </c>
      <c r="H373" s="179" t="s">
        <v>9618</v>
      </c>
      <c r="I373" s="228">
        <v>35691.0</v>
      </c>
      <c r="J373" s="606" t="s">
        <v>7020</v>
      </c>
      <c r="K373" s="606" t="s">
        <v>1745</v>
      </c>
      <c r="L373" s="606" t="s">
        <v>1637</v>
      </c>
      <c r="M373" s="179" t="s">
        <v>2184</v>
      </c>
      <c r="N373" s="179" t="s">
        <v>2184</v>
      </c>
      <c r="O373" s="606" t="s">
        <v>9620</v>
      </c>
      <c r="P373" s="606" t="s">
        <v>9621</v>
      </c>
      <c r="Q373" s="606" t="s">
        <v>9622</v>
      </c>
      <c r="R373" s="1083">
        <v>44258.0</v>
      </c>
      <c r="S373" s="647">
        <f t="shared" si="1"/>
        <v>26</v>
      </c>
      <c r="T373" s="166"/>
      <c r="U373" s="166"/>
      <c r="V373" s="166"/>
    </row>
    <row r="374" ht="18.75" customHeight="1">
      <c r="A374" s="1037">
        <v>44260.078930069445</v>
      </c>
      <c r="B374" s="179" t="s">
        <v>9624</v>
      </c>
      <c r="C374" s="179">
        <v>2.974647148E9</v>
      </c>
      <c r="D374" s="606" t="s">
        <v>9623</v>
      </c>
      <c r="E374" s="606" t="s">
        <v>9626</v>
      </c>
      <c r="F374" s="179">
        <v>3.6491054E7</v>
      </c>
      <c r="G374" s="179" t="s">
        <v>391</v>
      </c>
      <c r="H374" s="179" t="s">
        <v>9625</v>
      </c>
      <c r="I374" s="228">
        <v>33811.0</v>
      </c>
      <c r="J374" s="606" t="s">
        <v>7028</v>
      </c>
      <c r="K374" s="606" t="s">
        <v>9630</v>
      </c>
      <c r="L374" s="606" t="s">
        <v>1651</v>
      </c>
      <c r="M374" s="179" t="s">
        <v>2184</v>
      </c>
      <c r="N374" s="179" t="s">
        <v>2184</v>
      </c>
      <c r="O374" s="606" t="s">
        <v>9627</v>
      </c>
      <c r="P374" s="606" t="s">
        <v>9628</v>
      </c>
      <c r="Q374" s="1024"/>
      <c r="R374" s="281"/>
      <c r="S374" s="647">
        <f t="shared" si="1"/>
        <v>31</v>
      </c>
      <c r="T374" s="166"/>
      <c r="U374" s="166"/>
      <c r="V374" s="179" t="s">
        <v>9629</v>
      </c>
    </row>
    <row r="375" ht="18.75" customHeight="1">
      <c r="A375" s="1037">
        <v>44263.68625270833</v>
      </c>
      <c r="B375" s="179" t="s">
        <v>9632</v>
      </c>
      <c r="C375" s="179">
        <v>1.162949819E9</v>
      </c>
      <c r="D375" s="606" t="s">
        <v>9631</v>
      </c>
      <c r="E375" s="606" t="s">
        <v>9634</v>
      </c>
      <c r="F375" s="179">
        <v>4.2932859E7</v>
      </c>
      <c r="G375" s="179" t="s">
        <v>391</v>
      </c>
      <c r="H375" s="179" t="s">
        <v>9633</v>
      </c>
      <c r="I375" s="228">
        <v>36809.0</v>
      </c>
      <c r="J375" s="606" t="s">
        <v>7020</v>
      </c>
      <c r="K375" s="606" t="s">
        <v>1637</v>
      </c>
      <c r="L375" s="606" t="s">
        <v>9637</v>
      </c>
      <c r="M375" s="179" t="s">
        <v>2184</v>
      </c>
      <c r="N375" s="179" t="s">
        <v>2184</v>
      </c>
      <c r="O375" s="606" t="s">
        <v>9635</v>
      </c>
      <c r="P375" s="606" t="s">
        <v>9636</v>
      </c>
      <c r="Q375" s="1024"/>
      <c r="R375" s="1083">
        <v>44264.0</v>
      </c>
      <c r="S375" s="647">
        <f t="shared" si="1"/>
        <v>23</v>
      </c>
      <c r="T375" s="166"/>
      <c r="U375" s="166"/>
      <c r="V375" s="166"/>
    </row>
    <row r="376">
      <c r="A376" s="1088">
        <v>44264.48738954861</v>
      </c>
      <c r="B376" s="1087" t="s">
        <v>1821</v>
      </c>
      <c r="C376" s="179" t="s">
        <v>1823</v>
      </c>
      <c r="D376" s="1089" t="s">
        <v>1820</v>
      </c>
      <c r="E376" s="1089" t="s">
        <v>9638</v>
      </c>
      <c r="F376" s="1087">
        <v>4.1824768E7</v>
      </c>
      <c r="G376" s="1087" t="s">
        <v>391</v>
      </c>
      <c r="H376" s="1087" t="s">
        <v>1795</v>
      </c>
      <c r="I376" s="228">
        <v>36256.0</v>
      </c>
      <c r="J376" s="1090" t="s">
        <v>7038</v>
      </c>
      <c r="K376" s="1090" t="s">
        <v>1826</v>
      </c>
      <c r="L376" s="1089" t="s">
        <v>1651</v>
      </c>
      <c r="M376" s="179" t="s">
        <v>1661</v>
      </c>
      <c r="N376" s="179" t="s">
        <v>1661</v>
      </c>
      <c r="O376" s="1090" t="s">
        <v>9639</v>
      </c>
      <c r="P376" s="1090" t="s">
        <v>9640</v>
      </c>
      <c r="Q376" s="1082"/>
      <c r="R376" s="1083">
        <v>44264.0</v>
      </c>
      <c r="S376" s="647">
        <f t="shared" si="1"/>
        <v>24</v>
      </c>
      <c r="T376" s="166"/>
      <c r="U376" s="166"/>
      <c r="V376" s="1082"/>
    </row>
    <row r="377">
      <c r="A377" s="1037">
        <v>44264.747672453705</v>
      </c>
      <c r="B377" s="179" t="s">
        <v>9642</v>
      </c>
      <c r="C377" s="179">
        <v>1.133316661E9</v>
      </c>
      <c r="D377" s="606" t="s">
        <v>9641</v>
      </c>
      <c r="E377" s="606" t="s">
        <v>9644</v>
      </c>
      <c r="F377" s="179">
        <v>4.3403846E7</v>
      </c>
      <c r="G377" s="179" t="s">
        <v>391</v>
      </c>
      <c r="H377" s="179" t="s">
        <v>9643</v>
      </c>
      <c r="I377" s="228">
        <v>37078.0</v>
      </c>
      <c r="J377" s="1091" t="s">
        <v>7028</v>
      </c>
      <c r="K377" s="1091" t="s">
        <v>9649</v>
      </c>
      <c r="L377" s="606" t="s">
        <v>9648</v>
      </c>
      <c r="M377" s="179" t="s">
        <v>2184</v>
      </c>
      <c r="N377" s="179" t="s">
        <v>1661</v>
      </c>
      <c r="O377" s="1091" t="s">
        <v>9645</v>
      </c>
      <c r="P377" s="1091" t="s">
        <v>9646</v>
      </c>
      <c r="Q377" s="1091" t="s">
        <v>9647</v>
      </c>
      <c r="R377" s="1083">
        <v>44265.0</v>
      </c>
      <c r="S377" s="647">
        <f t="shared" si="1"/>
        <v>22</v>
      </c>
      <c r="T377" s="166"/>
      <c r="U377" s="166"/>
      <c r="V377" s="1092"/>
    </row>
    <row r="378">
      <c r="A378" s="1037">
        <v>44265.49295046296</v>
      </c>
      <c r="B378" s="179" t="s">
        <v>9651</v>
      </c>
      <c r="C378" s="179">
        <v>1.126596376E9</v>
      </c>
      <c r="D378" s="606" t="s">
        <v>9650</v>
      </c>
      <c r="E378" s="606" t="s">
        <v>9652</v>
      </c>
      <c r="F378" s="179">
        <v>4.4970986E7</v>
      </c>
      <c r="G378" s="179" t="s">
        <v>391</v>
      </c>
      <c r="H378" s="179" t="s">
        <v>5183</v>
      </c>
      <c r="I378" s="228">
        <v>37860.0</v>
      </c>
      <c r="J378" s="1091" t="s">
        <v>7020</v>
      </c>
      <c r="K378" s="1091" t="s">
        <v>9656</v>
      </c>
      <c r="L378" s="606" t="s">
        <v>1637</v>
      </c>
      <c r="M378" s="179" t="s">
        <v>2184</v>
      </c>
      <c r="N378" s="179" t="s">
        <v>2184</v>
      </c>
      <c r="O378" s="1091" t="s">
        <v>9653</v>
      </c>
      <c r="P378" s="1091" t="s">
        <v>9654</v>
      </c>
      <c r="Q378" s="1091" t="s">
        <v>9655</v>
      </c>
      <c r="R378" s="1083">
        <v>44265.0</v>
      </c>
      <c r="S378" s="647">
        <f t="shared" si="1"/>
        <v>20</v>
      </c>
      <c r="T378" s="166"/>
      <c r="U378" s="166"/>
      <c r="V378" s="1092"/>
    </row>
    <row r="379">
      <c r="A379" s="1037">
        <v>44266.0336555324</v>
      </c>
      <c r="B379" s="179" t="s">
        <v>9658</v>
      </c>
      <c r="C379" s="179">
        <v>1.166567338E9</v>
      </c>
      <c r="D379" s="606" t="s">
        <v>9657</v>
      </c>
      <c r="E379" s="606" t="s">
        <v>9660</v>
      </c>
      <c r="F379" s="179">
        <v>4.0474011E7</v>
      </c>
      <c r="G379" s="179" t="s">
        <v>391</v>
      </c>
      <c r="H379" s="179" t="s">
        <v>9659</v>
      </c>
      <c r="I379" s="228">
        <v>35637.0</v>
      </c>
      <c r="J379" s="1091" t="s">
        <v>7038</v>
      </c>
      <c r="K379" s="1091" t="s">
        <v>9664</v>
      </c>
      <c r="L379" s="606" t="s">
        <v>9664</v>
      </c>
      <c r="M379" s="179" t="s">
        <v>2184</v>
      </c>
      <c r="N379" s="179" t="s">
        <v>2184</v>
      </c>
      <c r="O379" s="1091" t="s">
        <v>9661</v>
      </c>
      <c r="P379" s="1091" t="s">
        <v>9662</v>
      </c>
      <c r="Q379" s="1091" t="s">
        <v>9663</v>
      </c>
      <c r="R379" s="1083">
        <v>44266.0</v>
      </c>
      <c r="S379" s="647">
        <f t="shared" si="1"/>
        <v>26</v>
      </c>
      <c r="T379" s="166"/>
      <c r="U379" s="166"/>
      <c r="V379" s="1092"/>
    </row>
    <row r="380">
      <c r="A380" s="1037">
        <v>44266.65783697917</v>
      </c>
      <c r="B380" s="179" t="s">
        <v>9666</v>
      </c>
      <c r="C380" s="179" t="s">
        <v>9667</v>
      </c>
      <c r="D380" s="1091" t="s">
        <v>9665</v>
      </c>
      <c r="E380" s="1091" t="s">
        <v>9668</v>
      </c>
      <c r="F380" s="179">
        <v>4.3662298E7</v>
      </c>
      <c r="G380" s="179" t="s">
        <v>391</v>
      </c>
      <c r="H380" s="179" t="s">
        <v>5183</v>
      </c>
      <c r="I380" s="228">
        <v>37097.0</v>
      </c>
      <c r="J380" s="1091" t="s">
        <v>7020</v>
      </c>
      <c r="K380" s="1091" t="s">
        <v>1651</v>
      </c>
      <c r="L380" s="606" t="s">
        <v>9671</v>
      </c>
      <c r="M380" s="179" t="s">
        <v>2184</v>
      </c>
      <c r="N380" s="179" t="s">
        <v>2184</v>
      </c>
      <c r="O380" s="1091" t="s">
        <v>9669</v>
      </c>
      <c r="P380" s="1091" t="s">
        <v>9670</v>
      </c>
      <c r="Q380" s="1092"/>
      <c r="R380" s="1083">
        <v>44270.0</v>
      </c>
      <c r="S380" s="647">
        <f t="shared" si="1"/>
        <v>22</v>
      </c>
      <c r="T380" s="166"/>
      <c r="U380" s="166"/>
      <c r="V380" s="1092"/>
    </row>
    <row r="381">
      <c r="A381" s="1037">
        <v>44267.78596555555</v>
      </c>
      <c r="B381" s="179" t="s">
        <v>9673</v>
      </c>
      <c r="C381" s="179">
        <v>1.123872987E9</v>
      </c>
      <c r="D381" s="1091" t="s">
        <v>9672</v>
      </c>
      <c r="E381" s="1091" t="s">
        <v>9674</v>
      </c>
      <c r="F381" s="179">
        <v>4.0227984E7</v>
      </c>
      <c r="G381" s="179" t="s">
        <v>391</v>
      </c>
      <c r="H381" s="179" t="s">
        <v>3124</v>
      </c>
      <c r="I381" s="228">
        <v>35463.0</v>
      </c>
      <c r="J381" s="1091" t="s">
        <v>9675</v>
      </c>
      <c r="K381" s="1091" t="s">
        <v>9678</v>
      </c>
      <c r="L381" s="606" t="s">
        <v>1651</v>
      </c>
      <c r="M381" s="179" t="s">
        <v>1661</v>
      </c>
      <c r="N381" s="179" t="s">
        <v>2184</v>
      </c>
      <c r="O381" s="1091" t="s">
        <v>9676</v>
      </c>
      <c r="P381" s="1091" t="s">
        <v>9677</v>
      </c>
      <c r="Q381" s="1091" t="s">
        <v>2587</v>
      </c>
      <c r="R381" s="1083"/>
      <c r="S381" s="647">
        <f t="shared" si="1"/>
        <v>26</v>
      </c>
      <c r="T381" s="166"/>
      <c r="U381" s="166"/>
      <c r="V381" s="1092"/>
    </row>
    <row r="382">
      <c r="A382" s="1037">
        <v>44269.70669890047</v>
      </c>
      <c r="B382" s="179" t="s">
        <v>9680</v>
      </c>
      <c r="C382" s="179" t="s">
        <v>9681</v>
      </c>
      <c r="D382" s="1091" t="s">
        <v>9679</v>
      </c>
      <c r="E382" s="1091" t="s">
        <v>1950</v>
      </c>
      <c r="F382" s="179">
        <v>3.8010235E7</v>
      </c>
      <c r="G382" s="179" t="s">
        <v>391</v>
      </c>
      <c r="H382" s="179" t="s">
        <v>1756</v>
      </c>
      <c r="I382" s="228">
        <v>34273.0</v>
      </c>
      <c r="J382" s="1091" t="s">
        <v>7020</v>
      </c>
      <c r="K382" s="1091" t="s">
        <v>9685</v>
      </c>
      <c r="L382" s="606" t="s">
        <v>9684</v>
      </c>
      <c r="M382" s="179" t="s">
        <v>1661</v>
      </c>
      <c r="N382" s="179" t="s">
        <v>2184</v>
      </c>
      <c r="O382" s="1091" t="s">
        <v>9682</v>
      </c>
      <c r="P382" s="1091" t="s">
        <v>9683</v>
      </c>
      <c r="Q382" s="1092"/>
      <c r="R382" s="1083">
        <v>44270.0</v>
      </c>
      <c r="S382" s="647">
        <f t="shared" si="1"/>
        <v>29</v>
      </c>
      <c r="T382" s="166"/>
      <c r="U382" s="166"/>
      <c r="V382" s="1092"/>
    </row>
    <row r="383">
      <c r="A383" s="1088">
        <v>44270.82790236111</v>
      </c>
      <c r="B383" s="1087" t="s">
        <v>9687</v>
      </c>
      <c r="C383" s="1087">
        <v>5.4911684583E12</v>
      </c>
      <c r="D383" s="1090" t="s">
        <v>9686</v>
      </c>
      <c r="E383" s="1090" t="s">
        <v>9689</v>
      </c>
      <c r="F383" s="1087">
        <v>3.3952958E7</v>
      </c>
      <c r="G383" s="1087" t="s">
        <v>391</v>
      </c>
      <c r="H383" s="1087" t="s">
        <v>9688</v>
      </c>
      <c r="I383" s="228">
        <v>32631.0</v>
      </c>
      <c r="J383" s="1090" t="s">
        <v>7020</v>
      </c>
      <c r="K383" s="1090" t="s">
        <v>9692</v>
      </c>
      <c r="L383" s="1089" t="s">
        <v>1637</v>
      </c>
      <c r="M383" s="179" t="s">
        <v>2184</v>
      </c>
      <c r="N383" s="179" t="s">
        <v>2184</v>
      </c>
      <c r="O383" s="1090" t="s">
        <v>9690</v>
      </c>
      <c r="P383" s="1090" t="s">
        <v>9691</v>
      </c>
      <c r="Q383" s="1082"/>
      <c r="R383" s="1093">
        <v>44271.0</v>
      </c>
      <c r="S383" s="647">
        <f t="shared" si="1"/>
        <v>34</v>
      </c>
      <c r="T383" s="166"/>
      <c r="U383" s="166"/>
      <c r="V383" s="1082"/>
    </row>
    <row r="384">
      <c r="A384" s="1088">
        <v>44270.86554601852</v>
      </c>
      <c r="B384" s="1087" t="s">
        <v>9694</v>
      </c>
      <c r="C384" s="1087" t="s">
        <v>9695</v>
      </c>
      <c r="D384" s="1090" t="s">
        <v>9693</v>
      </c>
      <c r="E384" s="1090" t="s">
        <v>9696</v>
      </c>
      <c r="F384" s="1087">
        <v>4.0231522E7</v>
      </c>
      <c r="G384" s="1087" t="s">
        <v>391</v>
      </c>
      <c r="H384" s="1087" t="s">
        <v>2579</v>
      </c>
      <c r="I384" s="228">
        <v>35486.0</v>
      </c>
      <c r="J384" s="1090" t="s">
        <v>9697</v>
      </c>
      <c r="K384" s="1090" t="s">
        <v>9700</v>
      </c>
      <c r="L384" s="1089" t="s">
        <v>1637</v>
      </c>
      <c r="M384" s="179" t="s">
        <v>2184</v>
      </c>
      <c r="N384" s="179" t="s">
        <v>2184</v>
      </c>
      <c r="O384" s="1090" t="s">
        <v>9698</v>
      </c>
      <c r="P384" s="1090" t="s">
        <v>7485</v>
      </c>
      <c r="Q384" s="1090" t="s">
        <v>9699</v>
      </c>
      <c r="R384" s="1093">
        <v>44271.0</v>
      </c>
      <c r="S384" s="647">
        <f t="shared" si="1"/>
        <v>26</v>
      </c>
      <c r="T384" s="166"/>
      <c r="U384" s="166"/>
      <c r="V384" s="1082"/>
    </row>
    <row r="385">
      <c r="A385" s="1088">
        <v>44270.93279023148</v>
      </c>
      <c r="B385" s="1087" t="s">
        <v>9702</v>
      </c>
      <c r="C385" s="1087">
        <v>1.159059466E9</v>
      </c>
      <c r="D385" s="1090" t="s">
        <v>9701</v>
      </c>
      <c r="E385" s="1090" t="s">
        <v>9704</v>
      </c>
      <c r="F385" s="1087">
        <v>3.5358121E7</v>
      </c>
      <c r="G385" s="1087" t="s">
        <v>391</v>
      </c>
      <c r="H385" s="1087" t="s">
        <v>9703</v>
      </c>
      <c r="I385" s="228">
        <v>33193.0</v>
      </c>
      <c r="J385" s="1090" t="s">
        <v>7038</v>
      </c>
      <c r="K385" s="1090" t="s">
        <v>9707</v>
      </c>
      <c r="L385" s="1089" t="s">
        <v>1637</v>
      </c>
      <c r="M385" s="179" t="s">
        <v>2184</v>
      </c>
      <c r="N385" s="179" t="s">
        <v>2184</v>
      </c>
      <c r="O385" s="1090" t="s">
        <v>9705</v>
      </c>
      <c r="P385" s="1090" t="s">
        <v>9706</v>
      </c>
      <c r="Q385" s="1082"/>
      <c r="R385" s="1093">
        <v>44271.0</v>
      </c>
      <c r="S385" s="647">
        <f t="shared" si="1"/>
        <v>32</v>
      </c>
      <c r="T385" s="166"/>
      <c r="U385" s="166"/>
      <c r="V385" s="1082"/>
    </row>
    <row r="386">
      <c r="A386" s="1088">
        <v>44271.60338940972</v>
      </c>
      <c r="B386" s="1087" t="s">
        <v>9709</v>
      </c>
      <c r="C386" s="1087">
        <v>1.164726062E9</v>
      </c>
      <c r="D386" s="1090" t="s">
        <v>9708</v>
      </c>
      <c r="E386" s="1090" t="s">
        <v>9710</v>
      </c>
      <c r="F386" s="1087">
        <v>3.640074E7</v>
      </c>
      <c r="G386" s="1087" t="s">
        <v>391</v>
      </c>
      <c r="H386" s="1087" t="s">
        <v>1618</v>
      </c>
      <c r="I386" s="228">
        <v>33467.0</v>
      </c>
      <c r="J386" s="1090" t="s">
        <v>7028</v>
      </c>
      <c r="K386" s="1090" t="s">
        <v>9713</v>
      </c>
      <c r="L386" s="1089" t="s">
        <v>1637</v>
      </c>
      <c r="M386" s="179" t="s">
        <v>2184</v>
      </c>
      <c r="N386" s="179" t="s">
        <v>2184</v>
      </c>
      <c r="O386" s="1090" t="s">
        <v>9711</v>
      </c>
      <c r="P386" s="1090" t="s">
        <v>8757</v>
      </c>
      <c r="Q386" s="1090" t="s">
        <v>9712</v>
      </c>
      <c r="R386" s="1093">
        <v>44271.0</v>
      </c>
      <c r="S386" s="647">
        <f t="shared" si="1"/>
        <v>32</v>
      </c>
      <c r="T386" s="166"/>
      <c r="U386" s="166"/>
      <c r="V386" s="1082"/>
    </row>
    <row r="387">
      <c r="A387" s="1088">
        <v>44271.842471076394</v>
      </c>
      <c r="B387" s="1087" t="s">
        <v>9715</v>
      </c>
      <c r="C387" s="1087" t="s">
        <v>9716</v>
      </c>
      <c r="D387" s="1090" t="s">
        <v>9714</v>
      </c>
      <c r="E387" s="1090" t="s">
        <v>4631</v>
      </c>
      <c r="F387" s="1087">
        <v>3.465339E7</v>
      </c>
      <c r="G387" s="1087" t="s">
        <v>391</v>
      </c>
      <c r="H387" s="1087" t="s">
        <v>1678</v>
      </c>
      <c r="I387" s="228">
        <v>32688.0</v>
      </c>
      <c r="J387" s="1090" t="s">
        <v>7038</v>
      </c>
      <c r="K387" s="1090" t="s">
        <v>9721</v>
      </c>
      <c r="L387" s="1089" t="s">
        <v>9720</v>
      </c>
      <c r="M387" s="179" t="s">
        <v>2184</v>
      </c>
      <c r="N387" s="179" t="s">
        <v>2184</v>
      </c>
      <c r="O387" s="1090" t="s">
        <v>9717</v>
      </c>
      <c r="P387" s="1090" t="s">
        <v>9718</v>
      </c>
      <c r="Q387" s="1090" t="s">
        <v>9719</v>
      </c>
      <c r="R387" s="1093">
        <v>44272.0</v>
      </c>
      <c r="S387" s="647">
        <f t="shared" si="1"/>
        <v>34</v>
      </c>
      <c r="T387" s="166"/>
      <c r="U387" s="166"/>
      <c r="V387" s="1082"/>
    </row>
    <row r="388">
      <c r="A388" s="1088">
        <v>44272.57855679398</v>
      </c>
      <c r="B388" s="1087" t="s">
        <v>9723</v>
      </c>
      <c r="C388" s="1087" t="s">
        <v>9725</v>
      </c>
      <c r="D388" s="1090" t="s">
        <v>9722</v>
      </c>
      <c r="E388" s="1090" t="s">
        <v>6795</v>
      </c>
      <c r="F388" s="1087">
        <v>1.143980303E9</v>
      </c>
      <c r="G388" s="1087" t="s">
        <v>2911</v>
      </c>
      <c r="H388" s="1087" t="s">
        <v>9724</v>
      </c>
      <c r="I388" s="228">
        <v>35152.0</v>
      </c>
      <c r="J388" s="1090" t="s">
        <v>9726</v>
      </c>
      <c r="K388" s="1090" t="s">
        <v>1637</v>
      </c>
      <c r="L388" s="1089" t="s">
        <v>1637</v>
      </c>
      <c r="M388" s="179" t="s">
        <v>2184</v>
      </c>
      <c r="N388" s="179" t="s">
        <v>2184</v>
      </c>
      <c r="O388" s="1090" t="s">
        <v>9727</v>
      </c>
      <c r="P388" s="1090" t="s">
        <v>9728</v>
      </c>
      <c r="Q388" s="1082"/>
      <c r="R388" s="1093">
        <v>44272.0</v>
      </c>
      <c r="S388" s="647">
        <f t="shared" si="1"/>
        <v>27</v>
      </c>
      <c r="T388" s="166"/>
      <c r="U388" s="166"/>
      <c r="V388" s="1082"/>
    </row>
    <row r="389">
      <c r="A389" s="1088">
        <v>44272.64542847223</v>
      </c>
      <c r="B389" s="1087" t="s">
        <v>9730</v>
      </c>
      <c r="C389" s="1087">
        <v>1.154967716E9</v>
      </c>
      <c r="D389" s="1090" t="s">
        <v>9729</v>
      </c>
      <c r="E389" s="1090" t="s">
        <v>9732</v>
      </c>
      <c r="F389" s="1087">
        <v>3.8617038E7</v>
      </c>
      <c r="G389" s="1087" t="s">
        <v>391</v>
      </c>
      <c r="H389" s="1087" t="s">
        <v>9731</v>
      </c>
      <c r="I389" s="228">
        <v>34606.0</v>
      </c>
      <c r="J389" s="1090" t="s">
        <v>7038</v>
      </c>
      <c r="K389" s="1090" t="s">
        <v>9736</v>
      </c>
      <c r="L389" s="1089" t="s">
        <v>9736</v>
      </c>
      <c r="M389" s="179" t="s">
        <v>2184</v>
      </c>
      <c r="N389" s="179" t="s">
        <v>2184</v>
      </c>
      <c r="O389" s="1090" t="s">
        <v>9733</v>
      </c>
      <c r="P389" s="1090" t="s">
        <v>9734</v>
      </c>
      <c r="Q389" s="1090" t="s">
        <v>9735</v>
      </c>
      <c r="R389" s="1093">
        <v>44272.0</v>
      </c>
      <c r="S389" s="647">
        <f t="shared" si="1"/>
        <v>29</v>
      </c>
      <c r="T389" s="166"/>
      <c r="U389" s="166"/>
      <c r="V389" s="1082"/>
    </row>
    <row r="390">
      <c r="A390" s="1088">
        <v>44273.39066528935</v>
      </c>
      <c r="B390" s="1087" t="s">
        <v>9738</v>
      </c>
      <c r="C390" s="1087">
        <v>3.513730013E9</v>
      </c>
      <c r="D390" s="1090" t="s">
        <v>9737</v>
      </c>
      <c r="E390" s="1090" t="s">
        <v>9739</v>
      </c>
      <c r="F390" s="1087">
        <v>3.4687538E7</v>
      </c>
      <c r="G390" s="1087" t="s">
        <v>391</v>
      </c>
      <c r="H390" s="1087" t="s">
        <v>2242</v>
      </c>
      <c r="I390" s="228">
        <v>32830.0</v>
      </c>
      <c r="J390" s="1090" t="s">
        <v>7038</v>
      </c>
      <c r="K390" s="1090" t="s">
        <v>9744</v>
      </c>
      <c r="L390" s="1089" t="s">
        <v>9744</v>
      </c>
      <c r="M390" s="179" t="s">
        <v>2184</v>
      </c>
      <c r="N390" s="179" t="s">
        <v>2184</v>
      </c>
      <c r="O390" s="1090" t="s">
        <v>9740</v>
      </c>
      <c r="P390" s="1090" t="s">
        <v>9741</v>
      </c>
      <c r="Q390" s="1090" t="s">
        <v>9742</v>
      </c>
      <c r="R390" s="1087" t="s">
        <v>9743</v>
      </c>
      <c r="S390" s="647">
        <f t="shared" si="1"/>
        <v>33</v>
      </c>
      <c r="T390" s="166"/>
      <c r="U390" s="166"/>
      <c r="V390" s="1082"/>
    </row>
    <row r="391">
      <c r="A391" s="1088">
        <v>44273.424809027776</v>
      </c>
      <c r="B391" s="1087" t="s">
        <v>9746</v>
      </c>
      <c r="C391" s="1087" t="s">
        <v>9748</v>
      </c>
      <c r="D391" s="1090" t="s">
        <v>9745</v>
      </c>
      <c r="E391" s="1090" t="s">
        <v>9749</v>
      </c>
      <c r="F391" s="1087">
        <v>4.1410735E7</v>
      </c>
      <c r="G391" s="1087" t="s">
        <v>391</v>
      </c>
      <c r="H391" s="1087" t="s">
        <v>9747</v>
      </c>
      <c r="I391" s="228">
        <v>35990.0</v>
      </c>
      <c r="J391" s="1090" t="s">
        <v>7038</v>
      </c>
      <c r="K391" s="1090" t="s">
        <v>9752</v>
      </c>
      <c r="L391" s="1089" t="s">
        <v>1637</v>
      </c>
      <c r="M391" s="179" t="s">
        <v>2184</v>
      </c>
      <c r="N391" s="179" t="s">
        <v>2184</v>
      </c>
      <c r="O391" s="1090" t="s">
        <v>9750</v>
      </c>
      <c r="P391" s="1090" t="s">
        <v>9751</v>
      </c>
      <c r="Q391" s="1082"/>
      <c r="R391" s="1087" t="s">
        <v>9743</v>
      </c>
      <c r="S391" s="647">
        <f t="shared" si="1"/>
        <v>25</v>
      </c>
      <c r="T391" s="166"/>
      <c r="U391" s="166"/>
      <c r="V391" s="1082"/>
    </row>
    <row r="392">
      <c r="A392" s="1088">
        <v>44273.60526872685</v>
      </c>
      <c r="B392" s="1087" t="s">
        <v>9754</v>
      </c>
      <c r="C392" s="1087">
        <v>5.49113469392E12</v>
      </c>
      <c r="D392" s="1090" t="s">
        <v>9753</v>
      </c>
      <c r="E392" s="1090" t="s">
        <v>9755</v>
      </c>
      <c r="F392" s="1087">
        <v>4.2952293E7</v>
      </c>
      <c r="G392" s="1087" t="s">
        <v>391</v>
      </c>
      <c r="H392" s="1087" t="s">
        <v>1822</v>
      </c>
      <c r="I392" s="228">
        <v>36824.0</v>
      </c>
      <c r="J392" s="1090" t="s">
        <v>7038</v>
      </c>
      <c r="K392" s="1090" t="s">
        <v>9759</v>
      </c>
      <c r="L392" s="1089" t="s">
        <v>1637</v>
      </c>
      <c r="M392" s="179" t="s">
        <v>1661</v>
      </c>
      <c r="N392" s="179" t="s">
        <v>2184</v>
      </c>
      <c r="O392" s="1090" t="s">
        <v>9756</v>
      </c>
      <c r="P392" s="1090" t="s">
        <v>9757</v>
      </c>
      <c r="Q392" s="1090" t="s">
        <v>9758</v>
      </c>
      <c r="R392" s="1083">
        <v>44273.0</v>
      </c>
      <c r="S392" s="647">
        <f t="shared" si="1"/>
        <v>22</v>
      </c>
      <c r="T392" s="166"/>
      <c r="U392" s="166"/>
      <c r="V392" s="1082"/>
    </row>
    <row r="393">
      <c r="A393" s="1088">
        <v>44273.611083738426</v>
      </c>
      <c r="B393" s="1087" t="s">
        <v>9761</v>
      </c>
      <c r="C393" s="1087">
        <v>1.535956042E9</v>
      </c>
      <c r="D393" s="1090" t="s">
        <v>9760</v>
      </c>
      <c r="E393" s="1090" t="s">
        <v>9762</v>
      </c>
      <c r="F393" s="1087">
        <v>3.629825E7</v>
      </c>
      <c r="G393" s="1087" t="s">
        <v>391</v>
      </c>
      <c r="H393" s="1087" t="s">
        <v>3272</v>
      </c>
      <c r="I393" s="228">
        <v>33385.0</v>
      </c>
      <c r="J393" s="1090" t="s">
        <v>7020</v>
      </c>
      <c r="K393" s="1090" t="s">
        <v>9765</v>
      </c>
      <c r="L393" s="1089" t="s">
        <v>9765</v>
      </c>
      <c r="M393" s="179" t="s">
        <v>2184</v>
      </c>
      <c r="N393" s="179" t="s">
        <v>2184</v>
      </c>
      <c r="O393" s="1090" t="s">
        <v>9763</v>
      </c>
      <c r="P393" s="1090" t="s">
        <v>9764</v>
      </c>
      <c r="Q393" s="1082"/>
      <c r="R393" s="1083">
        <v>44273.0</v>
      </c>
      <c r="S393" s="647">
        <f t="shared" si="1"/>
        <v>32</v>
      </c>
      <c r="T393" s="166"/>
      <c r="U393" s="166"/>
      <c r="V393" s="1082"/>
    </row>
    <row r="394">
      <c r="A394" s="1088">
        <v>44273.86429737268</v>
      </c>
      <c r="B394" s="1087" t="s">
        <v>9767</v>
      </c>
      <c r="C394" s="1087">
        <v>2.236683884E9</v>
      </c>
      <c r="D394" s="1090" t="s">
        <v>9766</v>
      </c>
      <c r="E394" s="1090" t="s">
        <v>9768</v>
      </c>
      <c r="F394" s="1087">
        <v>3.7557514E7</v>
      </c>
      <c r="G394" s="1087" t="s">
        <v>391</v>
      </c>
      <c r="H394" s="1087" t="s">
        <v>2326</v>
      </c>
      <c r="I394" s="228">
        <v>34092.0</v>
      </c>
      <c r="J394" s="1090" t="s">
        <v>9769</v>
      </c>
      <c r="K394" s="1090" t="s">
        <v>9774</v>
      </c>
      <c r="L394" s="1089" t="s">
        <v>9773</v>
      </c>
      <c r="M394" s="179" t="s">
        <v>2184</v>
      </c>
      <c r="N394" s="179" t="s">
        <v>2184</v>
      </c>
      <c r="O394" s="1090" t="s">
        <v>9770</v>
      </c>
      <c r="P394" s="1090" t="s">
        <v>9771</v>
      </c>
      <c r="Q394" s="1090" t="s">
        <v>9772</v>
      </c>
      <c r="R394" s="1083">
        <v>44274.0</v>
      </c>
      <c r="S394" s="647">
        <f t="shared" si="1"/>
        <v>30</v>
      </c>
      <c r="T394" s="166"/>
      <c r="U394" s="166"/>
      <c r="V394" s="1082"/>
    </row>
    <row r="395">
      <c r="A395" s="1088">
        <v>44273.90551048611</v>
      </c>
      <c r="B395" s="1087" t="s">
        <v>9776</v>
      </c>
      <c r="C395" s="1087">
        <v>3.512424371E9</v>
      </c>
      <c r="D395" s="1090" t="s">
        <v>9775</v>
      </c>
      <c r="E395" s="1090" t="s">
        <v>9778</v>
      </c>
      <c r="F395" s="1087">
        <v>3.7443874E7</v>
      </c>
      <c r="G395" s="1087" t="s">
        <v>391</v>
      </c>
      <c r="H395" s="1087" t="s">
        <v>9777</v>
      </c>
      <c r="I395" s="228">
        <v>34288.0</v>
      </c>
      <c r="J395" s="1090" t="s">
        <v>7028</v>
      </c>
      <c r="K395" s="1090" t="s">
        <v>9783</v>
      </c>
      <c r="L395" s="1089" t="s">
        <v>9782</v>
      </c>
      <c r="M395" s="179" t="s">
        <v>2184</v>
      </c>
      <c r="N395" s="179" t="s">
        <v>2184</v>
      </c>
      <c r="O395" s="1090" t="s">
        <v>9779</v>
      </c>
      <c r="P395" s="1090" t="s">
        <v>9780</v>
      </c>
      <c r="Q395" s="1090" t="s">
        <v>9781</v>
      </c>
      <c r="R395" s="179" t="s">
        <v>9743</v>
      </c>
      <c r="S395" s="647">
        <f t="shared" si="1"/>
        <v>29</v>
      </c>
      <c r="T395" s="166"/>
      <c r="U395" s="166"/>
      <c r="V395" s="1082"/>
    </row>
    <row r="396">
      <c r="A396" s="1037">
        <v>44275.54041706018</v>
      </c>
      <c r="B396" s="179" t="s">
        <v>9785</v>
      </c>
      <c r="C396" s="646" t="s">
        <v>9787</v>
      </c>
      <c r="D396" s="1091" t="s">
        <v>9784</v>
      </c>
      <c r="E396" s="1091" t="s">
        <v>9788</v>
      </c>
      <c r="F396" s="179">
        <v>3.5206509E7</v>
      </c>
      <c r="G396" s="179" t="s">
        <v>391</v>
      </c>
      <c r="H396" s="179" t="s">
        <v>9786</v>
      </c>
      <c r="I396" s="228">
        <v>32968.0</v>
      </c>
      <c r="J396" s="1091" t="s">
        <v>9789</v>
      </c>
      <c r="K396" s="1091" t="s">
        <v>9795</v>
      </c>
      <c r="L396" s="606" t="s">
        <v>9794</v>
      </c>
      <c r="M396" s="179" t="s">
        <v>2184</v>
      </c>
      <c r="N396" s="179" t="s">
        <v>2184</v>
      </c>
      <c r="O396" s="1091" t="s">
        <v>9790</v>
      </c>
      <c r="P396" s="1091" t="s">
        <v>9791</v>
      </c>
      <c r="Q396" s="1091" t="s">
        <v>9792</v>
      </c>
      <c r="R396" s="179" t="s">
        <v>9793</v>
      </c>
      <c r="S396" s="647">
        <f t="shared" si="1"/>
        <v>33</v>
      </c>
      <c r="T396" s="166"/>
      <c r="U396" s="166"/>
      <c r="V396" s="1082"/>
    </row>
    <row r="397">
      <c r="A397" s="1037">
        <v>44277.004913807876</v>
      </c>
      <c r="B397" s="179" t="s">
        <v>9797</v>
      </c>
      <c r="C397" s="179">
        <v>5.491158131676E12</v>
      </c>
      <c r="D397" s="1091" t="s">
        <v>9796</v>
      </c>
      <c r="E397" s="1091" t="s">
        <v>9798</v>
      </c>
      <c r="F397" s="179">
        <v>2.383474E7</v>
      </c>
      <c r="G397" s="179" t="s">
        <v>2021</v>
      </c>
      <c r="H397" s="179" t="s">
        <v>2691</v>
      </c>
      <c r="I397" s="228">
        <v>27145.0</v>
      </c>
      <c r="J397" s="1091" t="s">
        <v>7038</v>
      </c>
      <c r="K397" s="1091" t="s">
        <v>9802</v>
      </c>
      <c r="L397" s="606" t="s">
        <v>1637</v>
      </c>
      <c r="M397" s="179" t="s">
        <v>2184</v>
      </c>
      <c r="N397" s="179" t="s">
        <v>1661</v>
      </c>
      <c r="O397" s="1091" t="s">
        <v>9799</v>
      </c>
      <c r="P397" s="1091" t="s">
        <v>9800</v>
      </c>
      <c r="Q397" s="1091" t="s">
        <v>9801</v>
      </c>
      <c r="R397" s="1083">
        <v>44277.0</v>
      </c>
      <c r="S397" s="647">
        <f t="shared" si="1"/>
        <v>49</v>
      </c>
      <c r="T397" s="166"/>
      <c r="U397" s="166"/>
      <c r="V397" s="1082"/>
    </row>
    <row r="398">
      <c r="A398" s="1037">
        <v>44277.44844207176</v>
      </c>
      <c r="B398" s="179" t="s">
        <v>9804</v>
      </c>
      <c r="C398" s="179" t="s">
        <v>9805</v>
      </c>
      <c r="D398" s="1091" t="s">
        <v>9803</v>
      </c>
      <c r="E398" s="1091" t="s">
        <v>9806</v>
      </c>
      <c r="F398" s="179">
        <v>3.881385E7</v>
      </c>
      <c r="G398" s="179" t="s">
        <v>391</v>
      </c>
      <c r="H398" s="179" t="s">
        <v>1822</v>
      </c>
      <c r="I398" s="228">
        <v>35042.0</v>
      </c>
      <c r="J398" s="1091" t="s">
        <v>9807</v>
      </c>
      <c r="K398" s="1091" t="s">
        <v>9809</v>
      </c>
      <c r="L398" s="606" t="s">
        <v>9809</v>
      </c>
      <c r="M398" s="179" t="s">
        <v>2184</v>
      </c>
      <c r="N398" s="179" t="s">
        <v>2184</v>
      </c>
      <c r="O398" s="1091" t="s">
        <v>7896</v>
      </c>
      <c r="P398" s="1091" t="s">
        <v>9808</v>
      </c>
      <c r="Q398" s="1092"/>
      <c r="R398" s="1083">
        <v>44277.0</v>
      </c>
      <c r="S398" s="647">
        <f t="shared" si="1"/>
        <v>27</v>
      </c>
      <c r="T398" s="166"/>
      <c r="U398" s="166"/>
      <c r="V398" s="1082"/>
    </row>
    <row r="399">
      <c r="A399" s="1088">
        <v>44277.74089232639</v>
      </c>
      <c r="B399" s="1087" t="s">
        <v>9811</v>
      </c>
      <c r="C399" s="1087" t="s">
        <v>9812</v>
      </c>
      <c r="D399" s="1090" t="s">
        <v>9810</v>
      </c>
      <c r="E399" s="1090" t="s">
        <v>9813</v>
      </c>
      <c r="F399" s="1087">
        <v>4.2885765E7</v>
      </c>
      <c r="G399" s="1087" t="s">
        <v>391</v>
      </c>
      <c r="H399" s="1087" t="s">
        <v>5249</v>
      </c>
      <c r="I399" s="228">
        <v>36789.0</v>
      </c>
      <c r="J399" s="1090" t="s">
        <v>7028</v>
      </c>
      <c r="K399" s="1090" t="s">
        <v>9817</v>
      </c>
      <c r="L399" s="1089" t="s">
        <v>1866</v>
      </c>
      <c r="M399" s="179" t="s">
        <v>2184</v>
      </c>
      <c r="N399" s="179" t="s">
        <v>2184</v>
      </c>
      <c r="O399" s="1090" t="s">
        <v>9814</v>
      </c>
      <c r="P399" s="1090" t="s">
        <v>9815</v>
      </c>
      <c r="Q399" s="1090" t="s">
        <v>9816</v>
      </c>
      <c r="R399" s="1093">
        <v>44278.0</v>
      </c>
      <c r="S399" s="647">
        <f t="shared" si="1"/>
        <v>23</v>
      </c>
      <c r="T399" s="166"/>
      <c r="U399" s="166"/>
      <c r="V399" s="1082"/>
    </row>
    <row r="400">
      <c r="A400" s="1088">
        <v>44277.806281701385</v>
      </c>
      <c r="B400" s="1087" t="s">
        <v>9819</v>
      </c>
      <c r="C400" s="1087">
        <v>1.135753279E9</v>
      </c>
      <c r="D400" s="1090" t="s">
        <v>9818</v>
      </c>
      <c r="E400" s="1090" t="s">
        <v>9820</v>
      </c>
      <c r="F400" s="1087">
        <v>4.6817094E7</v>
      </c>
      <c r="G400" s="1087" t="s">
        <v>391</v>
      </c>
      <c r="H400" s="1087" t="s">
        <v>5183</v>
      </c>
      <c r="I400" s="228">
        <v>38533.0</v>
      </c>
      <c r="J400" s="1090" t="s">
        <v>7038</v>
      </c>
      <c r="K400" s="1090" t="s">
        <v>9823</v>
      </c>
      <c r="L400" s="1089" t="s">
        <v>1651</v>
      </c>
      <c r="M400" s="179" t="s">
        <v>2184</v>
      </c>
      <c r="N400" s="179" t="s">
        <v>2184</v>
      </c>
      <c r="O400" s="1090" t="s">
        <v>9821</v>
      </c>
      <c r="P400" s="1090" t="s">
        <v>9822</v>
      </c>
      <c r="Q400" s="1082"/>
      <c r="R400" s="179" t="s">
        <v>9793</v>
      </c>
      <c r="S400" s="647">
        <f t="shared" si="1"/>
        <v>18</v>
      </c>
      <c r="T400" s="166"/>
      <c r="U400" s="166"/>
      <c r="V400" s="1082"/>
    </row>
    <row r="401">
      <c r="A401" s="1088">
        <v>44278.4894296875</v>
      </c>
      <c r="B401" s="1087" t="s">
        <v>9825</v>
      </c>
      <c r="C401" s="1087" t="s">
        <v>9827</v>
      </c>
      <c r="D401" s="1090" t="s">
        <v>9824</v>
      </c>
      <c r="E401" s="1090" t="s">
        <v>9828</v>
      </c>
      <c r="F401" s="1087">
        <v>4.2821371E7</v>
      </c>
      <c r="G401" s="1087" t="s">
        <v>391</v>
      </c>
      <c r="H401" s="1087" t="s">
        <v>9826</v>
      </c>
      <c r="I401" s="228">
        <v>36846.0</v>
      </c>
      <c r="J401" s="1090" t="s">
        <v>9829</v>
      </c>
      <c r="K401" s="1090" t="s">
        <v>9833</v>
      </c>
      <c r="L401" s="1089" t="s">
        <v>1651</v>
      </c>
      <c r="M401" s="179" t="s">
        <v>2184</v>
      </c>
      <c r="N401" s="179" t="s">
        <v>2184</v>
      </c>
      <c r="O401" s="1090" t="s">
        <v>9830</v>
      </c>
      <c r="P401" s="1090" t="s">
        <v>9831</v>
      </c>
      <c r="Q401" s="1090" t="s">
        <v>9832</v>
      </c>
      <c r="R401" s="1093">
        <v>44278.0</v>
      </c>
      <c r="S401" s="647">
        <f t="shared" si="1"/>
        <v>22</v>
      </c>
      <c r="T401" s="166"/>
      <c r="U401" s="166"/>
      <c r="V401" s="1082"/>
    </row>
    <row r="402">
      <c r="A402" s="1088">
        <v>44278.510659004634</v>
      </c>
      <c r="B402" s="1087" t="s">
        <v>9835</v>
      </c>
      <c r="C402" s="1087">
        <v>1.132106313E9</v>
      </c>
      <c r="D402" s="1090" t="s">
        <v>9834</v>
      </c>
      <c r="E402" s="1090" t="s">
        <v>9837</v>
      </c>
      <c r="F402" s="179">
        <v>4.2683705E7</v>
      </c>
      <c r="G402" s="179" t="s">
        <v>391</v>
      </c>
      <c r="H402" s="1087" t="s">
        <v>9836</v>
      </c>
      <c r="I402" s="228">
        <v>36683.0</v>
      </c>
      <c r="J402" s="1090" t="s">
        <v>9838</v>
      </c>
      <c r="K402" s="1090" t="s">
        <v>9841</v>
      </c>
      <c r="L402" s="1089" t="s">
        <v>9841</v>
      </c>
      <c r="M402" s="179" t="s">
        <v>2184</v>
      </c>
      <c r="N402" s="179" t="s">
        <v>2184</v>
      </c>
      <c r="O402" s="1090" t="s">
        <v>9839</v>
      </c>
      <c r="P402" s="1090" t="s">
        <v>9840</v>
      </c>
      <c r="Q402" s="1082"/>
      <c r="R402" s="1093">
        <v>44278.0</v>
      </c>
      <c r="S402" s="647">
        <f t="shared" si="1"/>
        <v>23</v>
      </c>
      <c r="T402" s="166"/>
      <c r="U402" s="166"/>
      <c r="V402" s="1082"/>
    </row>
    <row r="403">
      <c r="A403" s="1088">
        <v>44279.3917156713</v>
      </c>
      <c r="B403" s="1087" t="s">
        <v>9843</v>
      </c>
      <c r="C403" s="1087" t="s">
        <v>9845</v>
      </c>
      <c r="D403" s="1090" t="s">
        <v>9842</v>
      </c>
      <c r="E403" s="1090" t="s">
        <v>4546</v>
      </c>
      <c r="F403" s="179">
        <v>1.6245791E7</v>
      </c>
      <c r="G403" s="179" t="s">
        <v>9844</v>
      </c>
      <c r="H403" s="1087" t="s">
        <v>1678</v>
      </c>
      <c r="I403" s="228">
        <v>22820.0</v>
      </c>
      <c r="J403" s="1090" t="s">
        <v>7028</v>
      </c>
      <c r="K403" s="1090" t="s">
        <v>1651</v>
      </c>
      <c r="L403" s="1089" t="s">
        <v>1651</v>
      </c>
      <c r="M403" s="179" t="s">
        <v>2184</v>
      </c>
      <c r="N403" s="179" t="s">
        <v>1661</v>
      </c>
      <c r="O403" s="1090" t="s">
        <v>8340</v>
      </c>
      <c r="P403" s="1090" t="s">
        <v>9846</v>
      </c>
      <c r="Q403" s="1090" t="s">
        <v>9847</v>
      </c>
      <c r="R403" s="1093">
        <v>44280.0</v>
      </c>
      <c r="S403" s="647">
        <f t="shared" si="1"/>
        <v>61</v>
      </c>
      <c r="T403" s="166"/>
      <c r="U403" s="166"/>
      <c r="V403" s="1082"/>
    </row>
    <row r="404">
      <c r="A404" s="1088">
        <v>44280.693477442124</v>
      </c>
      <c r="B404" s="1087" t="s">
        <v>2173</v>
      </c>
      <c r="C404" s="1087">
        <v>1.16732025E9</v>
      </c>
      <c r="D404" s="1089" t="s">
        <v>2172</v>
      </c>
      <c r="E404" s="1090" t="s">
        <v>9848</v>
      </c>
      <c r="F404" s="179">
        <v>3.9804279E7</v>
      </c>
      <c r="G404" s="179" t="s">
        <v>391</v>
      </c>
      <c r="H404" s="1087" t="s">
        <v>3124</v>
      </c>
      <c r="I404" s="228">
        <v>35099.0</v>
      </c>
      <c r="J404" s="1090" t="s">
        <v>7038</v>
      </c>
      <c r="K404" s="1090" t="s">
        <v>2178</v>
      </c>
      <c r="L404" s="1089" t="s">
        <v>2179</v>
      </c>
      <c r="M404" s="179" t="s">
        <v>2184</v>
      </c>
      <c r="N404" s="179" t="s">
        <v>1661</v>
      </c>
      <c r="O404" s="1090" t="s">
        <v>9849</v>
      </c>
      <c r="P404" s="1090" t="s">
        <v>9850</v>
      </c>
      <c r="Q404" s="1090" t="s">
        <v>9851</v>
      </c>
      <c r="R404" s="1093">
        <v>44281.0</v>
      </c>
      <c r="S404" s="647">
        <f t="shared" si="1"/>
        <v>27</v>
      </c>
      <c r="T404" s="166"/>
      <c r="U404" s="166"/>
      <c r="V404" s="1082"/>
    </row>
    <row r="405">
      <c r="A405" s="1088">
        <v>44281.78732072917</v>
      </c>
      <c r="B405" s="1087" t="s">
        <v>9853</v>
      </c>
      <c r="C405" s="1087">
        <v>1.141654644E9</v>
      </c>
      <c r="D405" s="1089" t="s">
        <v>9852</v>
      </c>
      <c r="E405" s="1090" t="s">
        <v>9854</v>
      </c>
      <c r="F405" s="179">
        <v>3.6739266E7</v>
      </c>
      <c r="G405" s="179" t="s">
        <v>391</v>
      </c>
      <c r="H405" s="1087" t="s">
        <v>3479</v>
      </c>
      <c r="I405" s="228">
        <v>33610.0</v>
      </c>
      <c r="J405" s="1090" t="s">
        <v>7020</v>
      </c>
      <c r="K405" s="1090" t="s">
        <v>9858</v>
      </c>
      <c r="L405" s="1089" t="s">
        <v>1637</v>
      </c>
      <c r="M405" s="179" t="s">
        <v>2184</v>
      </c>
      <c r="N405" s="179" t="s">
        <v>2184</v>
      </c>
      <c r="O405" s="1090" t="s">
        <v>9855</v>
      </c>
      <c r="P405" s="1090" t="s">
        <v>9856</v>
      </c>
      <c r="Q405" s="1090" t="s">
        <v>9857</v>
      </c>
      <c r="R405" s="1093">
        <v>44284.0</v>
      </c>
      <c r="S405" s="647">
        <f t="shared" si="1"/>
        <v>31</v>
      </c>
      <c r="T405" s="166"/>
      <c r="U405" s="166"/>
      <c r="V405" s="1082"/>
    </row>
    <row r="406">
      <c r="A406" s="1088">
        <v>44282.465326307865</v>
      </c>
      <c r="B406" s="1087" t="s">
        <v>9860</v>
      </c>
      <c r="C406" s="1087" t="s">
        <v>9862</v>
      </c>
      <c r="D406" s="1089" t="s">
        <v>9859</v>
      </c>
      <c r="E406" s="1090" t="s">
        <v>9863</v>
      </c>
      <c r="F406" s="1087">
        <v>3.627634E7</v>
      </c>
      <c r="G406" s="1087" t="s">
        <v>2021</v>
      </c>
      <c r="H406" s="1087" t="s">
        <v>9861</v>
      </c>
      <c r="I406" s="228">
        <v>33593.0</v>
      </c>
      <c r="J406" s="1090" t="s">
        <v>9864</v>
      </c>
      <c r="K406" s="1090" t="s">
        <v>9867</v>
      </c>
      <c r="L406" s="1089" t="s">
        <v>9867</v>
      </c>
      <c r="M406" s="179" t="s">
        <v>2184</v>
      </c>
      <c r="N406" s="179" t="s">
        <v>2184</v>
      </c>
      <c r="O406" s="1090" t="s">
        <v>9865</v>
      </c>
      <c r="P406" s="1090" t="s">
        <v>9866</v>
      </c>
      <c r="Q406" s="1082"/>
      <c r="R406" s="1093">
        <v>44284.0</v>
      </c>
      <c r="S406" s="647">
        <f t="shared" si="1"/>
        <v>31</v>
      </c>
      <c r="T406" s="166"/>
      <c r="U406" s="166"/>
      <c r="V406" s="1082"/>
    </row>
    <row r="407">
      <c r="A407" s="1088">
        <v>44283.040048993054</v>
      </c>
      <c r="B407" s="1087" t="s">
        <v>9869</v>
      </c>
      <c r="C407" s="1096" t="s">
        <v>9871</v>
      </c>
      <c r="D407" s="1089" t="s">
        <v>9868</v>
      </c>
      <c r="E407" s="1090" t="s">
        <v>4442</v>
      </c>
      <c r="F407" s="1087">
        <v>4.4143286E7</v>
      </c>
      <c r="G407" s="1087" t="s">
        <v>391</v>
      </c>
      <c r="H407" s="1087" t="s">
        <v>9870</v>
      </c>
      <c r="I407" s="228">
        <v>37579.0</v>
      </c>
      <c r="J407" s="1090" t="s">
        <v>7020</v>
      </c>
      <c r="K407" s="1090" t="s">
        <v>9874</v>
      </c>
      <c r="L407" s="1089" t="s">
        <v>1651</v>
      </c>
      <c r="M407" s="179" t="s">
        <v>2184</v>
      </c>
      <c r="N407" s="179" t="s">
        <v>2184</v>
      </c>
      <c r="O407" s="1090" t="s">
        <v>9872</v>
      </c>
      <c r="P407" s="1090" t="s">
        <v>9873</v>
      </c>
      <c r="Q407" s="1082"/>
      <c r="R407" s="1093">
        <v>44284.0</v>
      </c>
      <c r="S407" s="647">
        <f t="shared" si="1"/>
        <v>20</v>
      </c>
      <c r="T407" s="166"/>
      <c r="U407" s="166"/>
      <c r="V407" s="1082"/>
    </row>
    <row r="408">
      <c r="A408" s="1088">
        <v>44283.639823125</v>
      </c>
      <c r="B408" s="1087" t="s">
        <v>9876</v>
      </c>
      <c r="C408" s="1087" t="s">
        <v>9878</v>
      </c>
      <c r="D408" s="1089" t="s">
        <v>9875</v>
      </c>
      <c r="E408" s="1090" t="s">
        <v>9879</v>
      </c>
      <c r="F408" s="1087">
        <v>3.4049839E7</v>
      </c>
      <c r="G408" s="1087" t="s">
        <v>391</v>
      </c>
      <c r="H408" s="1087" t="s">
        <v>9877</v>
      </c>
      <c r="I408" s="228">
        <v>32392.0</v>
      </c>
      <c r="J408" s="1090" t="s">
        <v>7020</v>
      </c>
      <c r="K408" s="1090" t="s">
        <v>9882</v>
      </c>
      <c r="L408" s="1089" t="s">
        <v>1651</v>
      </c>
      <c r="M408" s="179" t="s">
        <v>2184</v>
      </c>
      <c r="N408" s="179" t="s">
        <v>2184</v>
      </c>
      <c r="O408" s="1090" t="s">
        <v>9880</v>
      </c>
      <c r="P408" s="1090" t="s">
        <v>9881</v>
      </c>
      <c r="Q408" s="1082"/>
      <c r="R408" s="1093">
        <v>44285.0</v>
      </c>
      <c r="S408" s="647">
        <f t="shared" si="1"/>
        <v>35</v>
      </c>
      <c r="T408" s="166"/>
      <c r="U408" s="166"/>
      <c r="V408" s="1082"/>
    </row>
    <row r="409">
      <c r="A409" s="1088">
        <v>44283.730720011576</v>
      </c>
      <c r="B409" s="1087" t="s">
        <v>9884</v>
      </c>
      <c r="C409" s="1087">
        <v>5.491165182994E12</v>
      </c>
      <c r="D409" s="1089" t="s">
        <v>9883</v>
      </c>
      <c r="E409" s="1090" t="s">
        <v>9885</v>
      </c>
      <c r="F409" s="1087">
        <v>1.8872038E7</v>
      </c>
      <c r="G409" s="1087" t="s">
        <v>674</v>
      </c>
      <c r="H409" s="1087" t="s">
        <v>2982</v>
      </c>
      <c r="I409" s="228">
        <v>31051.0</v>
      </c>
      <c r="J409" s="1090" t="s">
        <v>7020</v>
      </c>
      <c r="K409" s="1090" t="s">
        <v>9889</v>
      </c>
      <c r="L409" s="1089" t="s">
        <v>1637</v>
      </c>
      <c r="M409" s="179" t="s">
        <v>2184</v>
      </c>
      <c r="N409" s="179" t="s">
        <v>1661</v>
      </c>
      <c r="O409" s="1090" t="s">
        <v>9886</v>
      </c>
      <c r="P409" s="1090" t="s">
        <v>9887</v>
      </c>
      <c r="Q409" s="1090" t="s">
        <v>9888</v>
      </c>
      <c r="R409" s="1093">
        <v>44284.0</v>
      </c>
      <c r="S409" s="647">
        <f t="shared" si="1"/>
        <v>38</v>
      </c>
      <c r="T409" s="166"/>
      <c r="U409" s="166"/>
      <c r="V409" s="1082"/>
    </row>
    <row r="410">
      <c r="A410" s="1088">
        <v>44283.806218564816</v>
      </c>
      <c r="B410" s="1087" t="s">
        <v>9891</v>
      </c>
      <c r="C410" s="1087" t="s">
        <v>9892</v>
      </c>
      <c r="D410" s="1089" t="s">
        <v>9890</v>
      </c>
      <c r="E410" s="1090" t="s">
        <v>9893</v>
      </c>
      <c r="F410" s="1087">
        <v>4.454767E7</v>
      </c>
      <c r="G410" s="1087" t="s">
        <v>391</v>
      </c>
      <c r="H410" s="1087" t="s">
        <v>2282</v>
      </c>
      <c r="I410" s="228">
        <v>37695.0</v>
      </c>
      <c r="J410" s="1090" t="s">
        <v>7020</v>
      </c>
      <c r="K410" s="1090" t="s">
        <v>9897</v>
      </c>
      <c r="L410" s="1089" t="s">
        <v>9896</v>
      </c>
      <c r="M410" s="179" t="s">
        <v>2184</v>
      </c>
      <c r="N410" s="179" t="s">
        <v>2184</v>
      </c>
      <c r="O410" s="1090" t="s">
        <v>9894</v>
      </c>
      <c r="P410" s="1090" t="s">
        <v>9895</v>
      </c>
      <c r="Q410" s="1082"/>
      <c r="R410" s="1093">
        <v>44284.0</v>
      </c>
      <c r="S410" s="647">
        <f t="shared" si="1"/>
        <v>20</v>
      </c>
      <c r="T410" s="166"/>
      <c r="U410" s="166"/>
      <c r="V410" s="1082"/>
    </row>
    <row r="411">
      <c r="A411" s="1088">
        <v>44284.46422142361</v>
      </c>
      <c r="B411" s="1087" t="s">
        <v>9899</v>
      </c>
      <c r="C411" s="1087">
        <v>1.151159547E9</v>
      </c>
      <c r="D411" s="1090" t="s">
        <v>9898</v>
      </c>
      <c r="E411" s="1090" t="s">
        <v>9901</v>
      </c>
      <c r="F411" s="1087">
        <v>3.3434982E7</v>
      </c>
      <c r="G411" s="1087" t="s">
        <v>2021</v>
      </c>
      <c r="H411" s="1087" t="s">
        <v>9900</v>
      </c>
      <c r="I411" s="228">
        <v>32368.0</v>
      </c>
      <c r="J411" s="1090" t="s">
        <v>7020</v>
      </c>
      <c r="K411" s="1090" t="s">
        <v>9904</v>
      </c>
      <c r="L411" s="1089" t="s">
        <v>9904</v>
      </c>
      <c r="M411" s="179" t="s">
        <v>2184</v>
      </c>
      <c r="N411" s="179" t="s">
        <v>2184</v>
      </c>
      <c r="O411" s="1090" t="s">
        <v>9902</v>
      </c>
      <c r="P411" s="1090" t="s">
        <v>9903</v>
      </c>
      <c r="Q411" s="1082"/>
      <c r="R411" s="1093">
        <v>44285.0</v>
      </c>
      <c r="S411" s="647">
        <f t="shared" si="1"/>
        <v>35</v>
      </c>
      <c r="T411" s="166"/>
      <c r="U411" s="166"/>
      <c r="V411" s="1082"/>
    </row>
    <row r="412">
      <c r="A412" s="1088">
        <v>44284.65879042824</v>
      </c>
      <c r="B412" s="1087" t="s">
        <v>2161</v>
      </c>
      <c r="C412" s="1087">
        <v>3.492312863E9</v>
      </c>
      <c r="D412" s="1090" t="s">
        <v>2160</v>
      </c>
      <c r="E412" s="1090" t="s">
        <v>9905</v>
      </c>
      <c r="F412" s="1087">
        <v>3.9123625E7</v>
      </c>
      <c r="G412" s="1087" t="s">
        <v>391</v>
      </c>
      <c r="H412" s="1087" t="s">
        <v>2162</v>
      </c>
      <c r="I412" s="228">
        <v>34888.0</v>
      </c>
      <c r="J412" s="1090" t="s">
        <v>7038</v>
      </c>
      <c r="K412" s="1090" t="s">
        <v>5459</v>
      </c>
      <c r="L412" s="1089" t="s">
        <v>1637</v>
      </c>
      <c r="M412" s="179" t="s">
        <v>2184</v>
      </c>
      <c r="N412" s="179" t="s">
        <v>2184</v>
      </c>
      <c r="O412" s="1090" t="s">
        <v>9906</v>
      </c>
      <c r="P412" s="1090" t="s">
        <v>9907</v>
      </c>
      <c r="Q412" s="1090" t="s">
        <v>9908</v>
      </c>
      <c r="R412" s="1093">
        <v>44285.0</v>
      </c>
      <c r="S412" s="647">
        <f t="shared" si="1"/>
        <v>28</v>
      </c>
      <c r="T412" s="166"/>
      <c r="U412" s="166"/>
      <c r="V412" s="1082"/>
    </row>
    <row r="413">
      <c r="A413" s="1088">
        <v>44284.746221863425</v>
      </c>
      <c r="B413" s="1087" t="s">
        <v>9910</v>
      </c>
      <c r="C413" s="1087" t="s">
        <v>9912</v>
      </c>
      <c r="D413" s="1090" t="s">
        <v>9909</v>
      </c>
      <c r="E413" s="1090" t="s">
        <v>9913</v>
      </c>
      <c r="F413" s="1087">
        <v>3.3259542E7</v>
      </c>
      <c r="G413" s="1087" t="s">
        <v>391</v>
      </c>
      <c r="H413" s="1087" t="s">
        <v>9911</v>
      </c>
      <c r="I413" s="228">
        <v>32037.0</v>
      </c>
      <c r="J413" s="1090" t="s">
        <v>7020</v>
      </c>
      <c r="K413" s="1090" t="s">
        <v>9916</v>
      </c>
      <c r="L413" s="1089" t="s">
        <v>1651</v>
      </c>
      <c r="M413" s="179" t="s">
        <v>2184</v>
      </c>
      <c r="N413" s="179" t="s">
        <v>2184</v>
      </c>
      <c r="O413" s="1090" t="s">
        <v>9914</v>
      </c>
      <c r="P413" s="1090" t="s">
        <v>9915</v>
      </c>
      <c r="Q413" s="1082"/>
      <c r="R413" s="1093">
        <v>44285.0</v>
      </c>
      <c r="S413" s="647">
        <f t="shared" si="1"/>
        <v>36</v>
      </c>
      <c r="T413" s="166"/>
      <c r="U413" s="166"/>
      <c r="V413" s="1082"/>
    </row>
    <row r="414">
      <c r="A414" s="1088">
        <v>44284.8437264699</v>
      </c>
      <c r="B414" s="1087" t="s">
        <v>9918</v>
      </c>
      <c r="C414" s="1087" t="s">
        <v>9919</v>
      </c>
      <c r="D414" s="1090" t="s">
        <v>9917</v>
      </c>
      <c r="E414" s="1090" t="s">
        <v>9920</v>
      </c>
      <c r="F414" s="1087">
        <v>3.8668539E7</v>
      </c>
      <c r="G414" s="1087" t="s">
        <v>391</v>
      </c>
      <c r="H414" s="1087" t="s">
        <v>3124</v>
      </c>
      <c r="I414" s="228">
        <v>34654.0</v>
      </c>
      <c r="J414" s="1090" t="s">
        <v>7020</v>
      </c>
      <c r="K414" s="1090" t="s">
        <v>9924</v>
      </c>
      <c r="L414" s="1089" t="s">
        <v>9923</v>
      </c>
      <c r="M414" s="179" t="s">
        <v>2184</v>
      </c>
      <c r="N414" s="179" t="s">
        <v>2184</v>
      </c>
      <c r="O414" s="1090" t="s">
        <v>9921</v>
      </c>
      <c r="P414" s="1090" t="s">
        <v>9922</v>
      </c>
      <c r="Q414" s="1082"/>
      <c r="R414" s="1093">
        <v>44285.0</v>
      </c>
      <c r="S414" s="647">
        <f t="shared" si="1"/>
        <v>28</v>
      </c>
      <c r="T414" s="166"/>
      <c r="U414" s="166"/>
      <c r="V414" s="1082"/>
    </row>
    <row r="415">
      <c r="A415" s="1088">
        <v>44284.851224502316</v>
      </c>
      <c r="B415" s="1087" t="s">
        <v>9926</v>
      </c>
      <c r="C415" s="1087">
        <v>5.491168011344E12</v>
      </c>
      <c r="D415" s="1090" t="s">
        <v>9925</v>
      </c>
      <c r="E415" s="1090" t="s">
        <v>9927</v>
      </c>
      <c r="F415" s="1087">
        <v>2.3763266E7</v>
      </c>
      <c r="G415" s="1087" t="s">
        <v>1808</v>
      </c>
      <c r="H415" s="1087" t="s">
        <v>1678</v>
      </c>
      <c r="I415" s="228">
        <v>27055.0</v>
      </c>
      <c r="J415" s="1090" t="s">
        <v>9928</v>
      </c>
      <c r="K415" s="1090" t="s">
        <v>9932</v>
      </c>
      <c r="L415" s="1089" t="s">
        <v>1637</v>
      </c>
      <c r="M415" s="179" t="s">
        <v>2184</v>
      </c>
      <c r="N415" s="179" t="s">
        <v>2184</v>
      </c>
      <c r="O415" s="1090" t="s">
        <v>9929</v>
      </c>
      <c r="P415" s="1090" t="s">
        <v>9930</v>
      </c>
      <c r="Q415" s="1090" t="s">
        <v>9931</v>
      </c>
      <c r="R415" s="1093">
        <v>44285.0</v>
      </c>
      <c r="S415" s="647">
        <f t="shared" si="1"/>
        <v>49</v>
      </c>
      <c r="T415" s="166"/>
      <c r="U415" s="166"/>
      <c r="V415" s="1082"/>
    </row>
    <row r="416">
      <c r="A416" s="1088">
        <v>44284.91061857639</v>
      </c>
      <c r="B416" s="1087" t="s">
        <v>9934</v>
      </c>
      <c r="C416" s="1087">
        <v>5.491161956719E12</v>
      </c>
      <c r="D416" s="1090" t="s">
        <v>9933</v>
      </c>
      <c r="E416" s="1090" t="s">
        <v>9935</v>
      </c>
      <c r="F416" s="1087">
        <v>3.8993121E7</v>
      </c>
      <c r="G416" s="1087" t="s">
        <v>2021</v>
      </c>
      <c r="H416" s="1087" t="s">
        <v>3294</v>
      </c>
      <c r="I416" s="228">
        <v>35137.0</v>
      </c>
      <c r="J416" s="1090" t="s">
        <v>7020</v>
      </c>
      <c r="K416" s="1090" t="s">
        <v>9939</v>
      </c>
      <c r="L416" s="1089" t="s">
        <v>1651</v>
      </c>
      <c r="M416" s="179" t="s">
        <v>1661</v>
      </c>
      <c r="N416" s="179" t="s">
        <v>2184</v>
      </c>
      <c r="O416" s="1090" t="s">
        <v>9936</v>
      </c>
      <c r="P416" s="1090" t="s">
        <v>9937</v>
      </c>
      <c r="Q416" s="1090" t="s">
        <v>2587</v>
      </c>
      <c r="R416" s="1087" t="s">
        <v>9938</v>
      </c>
      <c r="S416" s="647">
        <f t="shared" si="1"/>
        <v>27</v>
      </c>
      <c r="T416" s="166"/>
      <c r="U416" s="166"/>
      <c r="V416" s="1082"/>
    </row>
    <row r="417" ht="18.75" customHeight="1">
      <c r="A417" s="1088">
        <v>44284.994158368056</v>
      </c>
      <c r="B417" s="1087" t="s">
        <v>9941</v>
      </c>
      <c r="C417" s="1096" t="s">
        <v>9942</v>
      </c>
      <c r="D417" s="1090" t="s">
        <v>9940</v>
      </c>
      <c r="E417" s="1090" t="s">
        <v>9943</v>
      </c>
      <c r="F417" s="1087">
        <v>3.8285117E7</v>
      </c>
      <c r="G417" s="1087" t="s">
        <v>391</v>
      </c>
      <c r="H417" s="1087" t="s">
        <v>3195</v>
      </c>
      <c r="I417" s="228">
        <v>34492.0</v>
      </c>
      <c r="J417" s="1090" t="s">
        <v>7020</v>
      </c>
      <c r="K417" s="1090" t="s">
        <v>9944</v>
      </c>
      <c r="L417" s="1089" t="s">
        <v>1651</v>
      </c>
      <c r="M417" s="179" t="s">
        <v>1661</v>
      </c>
      <c r="N417" s="179" t="s">
        <v>2184</v>
      </c>
      <c r="O417" s="1090" t="s">
        <v>9075</v>
      </c>
      <c r="P417" s="1090" t="s">
        <v>7967</v>
      </c>
      <c r="Q417" s="1082"/>
      <c r="R417" s="1087" t="s">
        <v>2675</v>
      </c>
      <c r="S417" s="647">
        <f t="shared" si="1"/>
        <v>29</v>
      </c>
      <c r="T417" s="166"/>
      <c r="U417" s="166"/>
      <c r="V417" s="1082"/>
    </row>
    <row r="418" ht="17.25" customHeight="1">
      <c r="A418" s="1088">
        <v>44286.48210689815</v>
      </c>
      <c r="B418" s="1087" t="s">
        <v>9946</v>
      </c>
      <c r="C418" s="1087">
        <v>2.995076705E9</v>
      </c>
      <c r="D418" s="1090" t="s">
        <v>9945</v>
      </c>
      <c r="E418" s="1090" t="s">
        <v>9948</v>
      </c>
      <c r="F418" s="1087">
        <v>9.5596451E7</v>
      </c>
      <c r="G418" s="1087" t="s">
        <v>9947</v>
      </c>
      <c r="H418" s="1087" t="s">
        <v>1618</v>
      </c>
      <c r="I418" s="228">
        <v>37252.0</v>
      </c>
      <c r="J418" s="1090" t="s">
        <v>7020</v>
      </c>
      <c r="K418" s="1090" t="s">
        <v>1651</v>
      </c>
      <c r="L418" s="1089" t="s">
        <v>1637</v>
      </c>
      <c r="M418" s="179" t="s">
        <v>1661</v>
      </c>
      <c r="N418" s="179" t="s">
        <v>2184</v>
      </c>
      <c r="O418" s="1090" t="s">
        <v>9949</v>
      </c>
      <c r="P418" s="1090" t="s">
        <v>9950</v>
      </c>
      <c r="Q418" s="1082"/>
      <c r="R418" s="1087" t="s">
        <v>9938</v>
      </c>
      <c r="S418" s="647">
        <f t="shared" si="1"/>
        <v>21</v>
      </c>
      <c r="T418" s="166"/>
      <c r="U418" s="166"/>
      <c r="V418" s="1082"/>
    </row>
    <row r="419">
      <c r="A419" s="1088">
        <v>44288.95498196759</v>
      </c>
      <c r="B419" s="1087" t="s">
        <v>9952</v>
      </c>
      <c r="C419" s="1087" t="s">
        <v>9953</v>
      </c>
      <c r="D419" s="1090" t="s">
        <v>9951</v>
      </c>
      <c r="E419" s="1090" t="s">
        <v>9954</v>
      </c>
      <c r="F419" s="1087">
        <v>3.7932478E7</v>
      </c>
      <c r="G419" s="1087" t="s">
        <v>391</v>
      </c>
      <c r="H419" s="1087" t="s">
        <v>2282</v>
      </c>
      <c r="I419" s="228">
        <v>34429.0</v>
      </c>
      <c r="J419" s="1090" t="s">
        <v>7038</v>
      </c>
      <c r="K419" s="1090" t="s">
        <v>9957</v>
      </c>
      <c r="L419" s="1089" t="s">
        <v>1637</v>
      </c>
      <c r="M419" s="179" t="s">
        <v>2184</v>
      </c>
      <c r="N419" s="179" t="s">
        <v>2184</v>
      </c>
      <c r="O419" s="1090" t="s">
        <v>9955</v>
      </c>
      <c r="P419" s="1090" t="s">
        <v>9956</v>
      </c>
      <c r="Q419" s="1082"/>
      <c r="R419" s="1093">
        <v>44291.0</v>
      </c>
      <c r="S419" s="647">
        <f t="shared" si="1"/>
        <v>29</v>
      </c>
      <c r="T419" s="166"/>
      <c r="U419" s="166"/>
      <c r="V419" s="1082"/>
    </row>
    <row r="420">
      <c r="A420" s="1088">
        <v>44289.529895</v>
      </c>
      <c r="B420" s="1087" t="s">
        <v>9959</v>
      </c>
      <c r="C420" s="1087">
        <v>1.123120552E9</v>
      </c>
      <c r="D420" s="1090" t="s">
        <v>9958</v>
      </c>
      <c r="E420" s="1090" t="s">
        <v>9960</v>
      </c>
      <c r="F420" s="1087">
        <v>4.1470973E7</v>
      </c>
      <c r="G420" s="1087" t="s">
        <v>1677</v>
      </c>
      <c r="H420" s="1087" t="s">
        <v>3611</v>
      </c>
      <c r="I420" s="228">
        <v>36028.0</v>
      </c>
      <c r="J420" s="1090" t="s">
        <v>9961</v>
      </c>
      <c r="K420" s="1090" t="s">
        <v>9963</v>
      </c>
      <c r="L420" s="1089" t="s">
        <v>1745</v>
      </c>
      <c r="M420" s="179" t="s">
        <v>2184</v>
      </c>
      <c r="N420" s="179" t="s">
        <v>2184</v>
      </c>
      <c r="O420" s="1090" t="s">
        <v>9962</v>
      </c>
      <c r="P420" s="1090" t="s">
        <v>8217</v>
      </c>
      <c r="Q420" s="1082"/>
      <c r="R420" s="1093">
        <v>44291.0</v>
      </c>
      <c r="S420" s="647">
        <f t="shared" si="1"/>
        <v>25</v>
      </c>
      <c r="T420" s="166"/>
      <c r="U420" s="166"/>
      <c r="V420" s="1082"/>
    </row>
    <row r="421">
      <c r="A421" s="1088">
        <v>44289.91912708333</v>
      </c>
      <c r="B421" s="1087" t="s">
        <v>9965</v>
      </c>
      <c r="C421" s="1087" t="s">
        <v>9966</v>
      </c>
      <c r="D421" s="1090" t="s">
        <v>9964</v>
      </c>
      <c r="E421" s="1090" t="s">
        <v>9967</v>
      </c>
      <c r="F421" s="1087">
        <v>3.9372804E7</v>
      </c>
      <c r="G421" s="1087" t="s">
        <v>391</v>
      </c>
      <c r="H421" s="1087" t="s">
        <v>7998</v>
      </c>
      <c r="I421" s="228">
        <v>35033.0</v>
      </c>
      <c r="J421" s="1090" t="s">
        <v>7038</v>
      </c>
      <c r="K421" s="1090" t="s">
        <v>9972</v>
      </c>
      <c r="L421" s="1089" t="s">
        <v>9971</v>
      </c>
      <c r="M421" s="179" t="s">
        <v>2184</v>
      </c>
      <c r="N421" s="179" t="s">
        <v>2184</v>
      </c>
      <c r="O421" s="1090" t="s">
        <v>9968</v>
      </c>
      <c r="P421" s="1090" t="s">
        <v>9969</v>
      </c>
      <c r="Q421" s="1090" t="s">
        <v>9970</v>
      </c>
      <c r="R421" s="1093">
        <v>44292.0</v>
      </c>
      <c r="S421" s="647">
        <f t="shared" si="1"/>
        <v>27</v>
      </c>
      <c r="T421" s="166"/>
      <c r="U421" s="166"/>
      <c r="V421" s="1082"/>
    </row>
    <row r="422">
      <c r="A422" s="1088">
        <v>44290.55613747685</v>
      </c>
      <c r="B422" s="1087" t="s">
        <v>9974</v>
      </c>
      <c r="C422" s="1087" t="s">
        <v>9976</v>
      </c>
      <c r="D422" s="1090" t="s">
        <v>9973</v>
      </c>
      <c r="E422" s="1090" t="s">
        <v>9977</v>
      </c>
      <c r="F422" s="1087">
        <v>3.5347032E7</v>
      </c>
      <c r="G422" s="1087" t="s">
        <v>674</v>
      </c>
      <c r="H422" s="1087" t="s">
        <v>9975</v>
      </c>
      <c r="I422" s="228">
        <v>33161.0</v>
      </c>
      <c r="J422" s="1090" t="s">
        <v>7020</v>
      </c>
      <c r="K422" s="1090" t="s">
        <v>9981</v>
      </c>
      <c r="L422" s="1089" t="s">
        <v>1637</v>
      </c>
      <c r="M422" s="179" t="s">
        <v>2184</v>
      </c>
      <c r="N422" s="179" t="s">
        <v>2184</v>
      </c>
      <c r="O422" s="1090" t="s">
        <v>9978</v>
      </c>
      <c r="P422" s="1090" t="s">
        <v>9979</v>
      </c>
      <c r="Q422" s="1090" t="s">
        <v>9980</v>
      </c>
      <c r="R422" s="1093">
        <v>44291.0</v>
      </c>
      <c r="S422" s="647">
        <f t="shared" si="1"/>
        <v>33</v>
      </c>
      <c r="T422" s="166"/>
      <c r="U422" s="166"/>
      <c r="V422" s="1082"/>
    </row>
    <row r="423">
      <c r="A423" s="1088">
        <v>44291.68902864584</v>
      </c>
      <c r="B423" s="1087" t="s">
        <v>9983</v>
      </c>
      <c r="C423" s="1087" t="s">
        <v>9985</v>
      </c>
      <c r="D423" s="1090" t="s">
        <v>9982</v>
      </c>
      <c r="E423" s="1090" t="s">
        <v>9986</v>
      </c>
      <c r="F423" s="1087">
        <v>4.1457011E7</v>
      </c>
      <c r="G423" s="1087" t="s">
        <v>391</v>
      </c>
      <c r="H423" s="1087" t="s">
        <v>9984</v>
      </c>
      <c r="I423" s="228">
        <v>36047.0</v>
      </c>
      <c r="J423" s="1090" t="s">
        <v>9987</v>
      </c>
      <c r="K423" s="1090" t="s">
        <v>9991</v>
      </c>
      <c r="L423" s="1089" t="s">
        <v>9991</v>
      </c>
      <c r="M423" s="179" t="s">
        <v>2184</v>
      </c>
      <c r="N423" s="179" t="s">
        <v>2184</v>
      </c>
      <c r="O423" s="1090" t="s">
        <v>9988</v>
      </c>
      <c r="P423" s="1090" t="s">
        <v>9989</v>
      </c>
      <c r="Q423" s="1082"/>
      <c r="R423" s="1087" t="s">
        <v>9990</v>
      </c>
      <c r="S423" s="647">
        <f t="shared" si="1"/>
        <v>25</v>
      </c>
      <c r="T423" s="166"/>
      <c r="U423" s="166"/>
      <c r="V423" s="1082"/>
    </row>
    <row r="424">
      <c r="A424" s="1088">
        <v>44291.707176192125</v>
      </c>
      <c r="B424" s="1087" t="s">
        <v>9993</v>
      </c>
      <c r="C424" s="1087" t="s">
        <v>9994</v>
      </c>
      <c r="D424" s="1090" t="s">
        <v>9992</v>
      </c>
      <c r="E424" s="1090" t="s">
        <v>4870</v>
      </c>
      <c r="F424" s="1087">
        <v>4.3819146E7</v>
      </c>
      <c r="G424" s="1087" t="s">
        <v>391</v>
      </c>
      <c r="H424" s="1087" t="s">
        <v>1678</v>
      </c>
      <c r="I424" s="228">
        <v>37305.0</v>
      </c>
      <c r="J424" s="1090" t="s">
        <v>7020</v>
      </c>
      <c r="K424" s="1090" t="s">
        <v>9997</v>
      </c>
      <c r="L424" s="1089" t="s">
        <v>1637</v>
      </c>
      <c r="M424" s="179" t="s">
        <v>1661</v>
      </c>
      <c r="N424" s="179" t="s">
        <v>2184</v>
      </c>
      <c r="O424" s="1090" t="s">
        <v>9995</v>
      </c>
      <c r="P424" s="1090" t="s">
        <v>9996</v>
      </c>
      <c r="Q424" s="1082"/>
      <c r="R424" s="1093">
        <v>44292.0</v>
      </c>
      <c r="S424" s="647">
        <f t="shared" si="1"/>
        <v>21</v>
      </c>
      <c r="T424" s="166"/>
      <c r="U424" s="166"/>
      <c r="V424" s="1082"/>
    </row>
    <row r="425">
      <c r="A425" s="1088">
        <v>44291.78055239584</v>
      </c>
      <c r="B425" s="1087" t="s">
        <v>9999</v>
      </c>
      <c r="C425" s="1087">
        <v>3.764377094E9</v>
      </c>
      <c r="D425" s="1090" t="s">
        <v>9998</v>
      </c>
      <c r="E425" s="1090" t="s">
        <v>10001</v>
      </c>
      <c r="F425" s="1087">
        <v>3.3012167E7</v>
      </c>
      <c r="G425" s="1087" t="s">
        <v>391</v>
      </c>
      <c r="H425" s="1087" t="s">
        <v>10000</v>
      </c>
      <c r="I425" s="228">
        <v>31923.0</v>
      </c>
      <c r="J425" s="1090" t="s">
        <v>7028</v>
      </c>
      <c r="K425" s="1090" t="s">
        <v>10005</v>
      </c>
      <c r="L425" s="1089" t="s">
        <v>10004</v>
      </c>
      <c r="M425" s="179" t="s">
        <v>2184</v>
      </c>
      <c r="N425" s="179" t="s">
        <v>2184</v>
      </c>
      <c r="O425" s="1090" t="s">
        <v>10002</v>
      </c>
      <c r="P425" s="1090" t="s">
        <v>8429</v>
      </c>
      <c r="Q425" s="1090" t="s">
        <v>10003</v>
      </c>
      <c r="R425" s="1093">
        <v>44292.0</v>
      </c>
      <c r="S425" s="647">
        <f t="shared" si="1"/>
        <v>36</v>
      </c>
      <c r="T425" s="166"/>
      <c r="U425" s="166"/>
      <c r="V425" s="1082"/>
    </row>
    <row r="426">
      <c r="A426" s="1088">
        <v>44292.498472430554</v>
      </c>
      <c r="B426" s="1087" t="s">
        <v>10007</v>
      </c>
      <c r="C426" s="1087" t="s">
        <v>10008</v>
      </c>
      <c r="D426" s="1090" t="s">
        <v>10006</v>
      </c>
      <c r="E426" s="1090" t="s">
        <v>10009</v>
      </c>
      <c r="F426" s="1087">
        <v>3.8067794E7</v>
      </c>
      <c r="G426" s="1087" t="s">
        <v>1755</v>
      </c>
      <c r="H426" s="1087" t="s">
        <v>3945</v>
      </c>
      <c r="I426" s="228">
        <v>34383.0</v>
      </c>
      <c r="J426" s="1090" t="s">
        <v>7020</v>
      </c>
      <c r="K426" s="1090" t="s">
        <v>1651</v>
      </c>
      <c r="L426" s="1089" t="s">
        <v>1651</v>
      </c>
      <c r="M426" s="179" t="s">
        <v>2184</v>
      </c>
      <c r="N426" s="179" t="s">
        <v>2184</v>
      </c>
      <c r="O426" s="1090" t="s">
        <v>10010</v>
      </c>
      <c r="P426" s="1090" t="s">
        <v>10011</v>
      </c>
      <c r="Q426" s="1090" t="s">
        <v>10012</v>
      </c>
      <c r="R426" s="1093">
        <v>44292.0</v>
      </c>
      <c r="S426" s="647">
        <f t="shared" si="1"/>
        <v>29</v>
      </c>
      <c r="T426" s="166"/>
      <c r="U426" s="166"/>
      <c r="V426" s="1082"/>
    </row>
    <row r="427">
      <c r="A427" s="1088">
        <v>44293.823650011575</v>
      </c>
      <c r="B427" s="1087" t="s">
        <v>10013</v>
      </c>
      <c r="C427" s="1087" t="s">
        <v>2151</v>
      </c>
      <c r="D427" s="1090" t="s">
        <v>2148</v>
      </c>
      <c r="E427" s="1090" t="s">
        <v>10015</v>
      </c>
      <c r="F427" s="1087">
        <v>3.9492244E7</v>
      </c>
      <c r="G427" s="1087" t="s">
        <v>674</v>
      </c>
      <c r="H427" s="1087" t="s">
        <v>10014</v>
      </c>
      <c r="I427" s="228">
        <v>35277.0</v>
      </c>
      <c r="J427" s="1090" t="s">
        <v>10016</v>
      </c>
      <c r="K427" s="1090" t="s">
        <v>10019</v>
      </c>
      <c r="L427" s="1089" t="s">
        <v>1637</v>
      </c>
      <c r="M427" s="179" t="s">
        <v>1661</v>
      </c>
      <c r="N427" s="179" t="s">
        <v>2184</v>
      </c>
      <c r="O427" s="1090" t="s">
        <v>10017</v>
      </c>
      <c r="P427" s="1090" t="s">
        <v>10018</v>
      </c>
      <c r="Q427" s="1082"/>
      <c r="R427" s="1083">
        <v>44294.0</v>
      </c>
      <c r="S427" s="647">
        <f t="shared" si="1"/>
        <v>27</v>
      </c>
      <c r="T427" s="166"/>
      <c r="U427" s="166"/>
      <c r="V427" s="1082"/>
    </row>
    <row r="428" ht="17.25" customHeight="1">
      <c r="A428" s="1037">
        <v>44295.51999084491</v>
      </c>
      <c r="B428" s="179" t="s">
        <v>10021</v>
      </c>
      <c r="C428" s="179">
        <v>1.158107152E9</v>
      </c>
      <c r="D428" s="1091" t="s">
        <v>10020</v>
      </c>
      <c r="E428" s="1091" t="s">
        <v>10023</v>
      </c>
      <c r="F428" s="179">
        <v>4.0538377E7</v>
      </c>
      <c r="G428" s="179" t="s">
        <v>391</v>
      </c>
      <c r="H428" s="179" t="s">
        <v>10022</v>
      </c>
      <c r="I428" s="228">
        <v>35609.0</v>
      </c>
      <c r="J428" s="1091" t="s">
        <v>7020</v>
      </c>
      <c r="K428" s="1091" t="s">
        <v>10027</v>
      </c>
      <c r="L428" s="606" t="s">
        <v>1637</v>
      </c>
      <c r="M428" s="179" t="s">
        <v>2184</v>
      </c>
      <c r="N428" s="179" t="s">
        <v>2184</v>
      </c>
      <c r="O428" s="1091" t="s">
        <v>10024</v>
      </c>
      <c r="P428" s="1091" t="s">
        <v>10025</v>
      </c>
      <c r="Q428" s="1091" t="s">
        <v>10026</v>
      </c>
      <c r="R428" s="1098">
        <v>44298.0</v>
      </c>
      <c r="S428" s="647">
        <f t="shared" si="1"/>
        <v>26</v>
      </c>
      <c r="T428" s="166"/>
      <c r="U428" s="166"/>
      <c r="V428" s="1092"/>
    </row>
    <row r="429">
      <c r="A429" s="1037">
        <v>44296.64456975694</v>
      </c>
      <c r="B429" s="179" t="s">
        <v>10029</v>
      </c>
      <c r="C429" s="179">
        <v>1.135787444E9</v>
      </c>
      <c r="D429" s="1091" t="s">
        <v>10028</v>
      </c>
      <c r="E429" s="1091" t="s">
        <v>10032</v>
      </c>
      <c r="F429" s="179">
        <v>3.7540593E7</v>
      </c>
      <c r="G429" s="179" t="s">
        <v>10030</v>
      </c>
      <c r="H429" s="179" t="s">
        <v>10031</v>
      </c>
      <c r="I429" s="228">
        <v>34088.0</v>
      </c>
      <c r="J429" s="1091" t="s">
        <v>10033</v>
      </c>
      <c r="K429" s="1091" t="s">
        <v>10036</v>
      </c>
      <c r="L429" s="606" t="s">
        <v>1661</v>
      </c>
      <c r="M429" s="179" t="s">
        <v>2184</v>
      </c>
      <c r="N429" s="179" t="s">
        <v>2184</v>
      </c>
      <c r="O429" s="1091" t="s">
        <v>10034</v>
      </c>
      <c r="P429" s="1091" t="s">
        <v>7170</v>
      </c>
      <c r="Q429" s="1091" t="s">
        <v>10035</v>
      </c>
      <c r="R429" s="1098">
        <v>44298.0</v>
      </c>
      <c r="S429" s="647">
        <f t="shared" si="1"/>
        <v>30</v>
      </c>
      <c r="T429" s="166"/>
      <c r="U429" s="166"/>
      <c r="V429" s="1092"/>
    </row>
    <row r="430">
      <c r="A430" s="1037">
        <v>44296.83283417824</v>
      </c>
      <c r="B430" s="179" t="s">
        <v>10038</v>
      </c>
      <c r="C430" s="179">
        <v>3.87544638E9</v>
      </c>
      <c r="D430" s="1091" t="s">
        <v>10037</v>
      </c>
      <c r="E430" s="1091" t="s">
        <v>10040</v>
      </c>
      <c r="F430" s="179">
        <v>4.4175076E7</v>
      </c>
      <c r="G430" s="179" t="s">
        <v>391</v>
      </c>
      <c r="H430" s="179" t="s">
        <v>10039</v>
      </c>
      <c r="I430" s="228">
        <v>37429.0</v>
      </c>
      <c r="J430" s="1091" t="s">
        <v>7020</v>
      </c>
      <c r="K430" s="1091" t="s">
        <v>10046</v>
      </c>
      <c r="L430" s="606" t="s">
        <v>10045</v>
      </c>
      <c r="M430" s="179" t="s">
        <v>2184</v>
      </c>
      <c r="N430" s="179" t="s">
        <v>2184</v>
      </c>
      <c r="O430" s="1091" t="s">
        <v>10041</v>
      </c>
      <c r="P430" s="1091" t="s">
        <v>10042</v>
      </c>
      <c r="Q430" s="1091" t="s">
        <v>10043</v>
      </c>
      <c r="R430" s="179" t="s">
        <v>10044</v>
      </c>
      <c r="S430" s="647">
        <f t="shared" si="1"/>
        <v>21</v>
      </c>
      <c r="T430" s="166"/>
      <c r="U430" s="166"/>
      <c r="V430" s="1092"/>
    </row>
    <row r="431">
      <c r="A431" s="1037">
        <v>44297.03173519676</v>
      </c>
      <c r="B431" s="179" t="s">
        <v>10048</v>
      </c>
      <c r="C431" s="179">
        <v>2.954272718E9</v>
      </c>
      <c r="D431" s="1091" t="s">
        <v>10047</v>
      </c>
      <c r="E431" s="1091" t="s">
        <v>10050</v>
      </c>
      <c r="F431" s="179">
        <v>4.3542298E7</v>
      </c>
      <c r="G431" s="179" t="s">
        <v>391</v>
      </c>
      <c r="H431" s="179" t="s">
        <v>10049</v>
      </c>
      <c r="I431" s="228">
        <v>37180.0</v>
      </c>
      <c r="J431" s="1091" t="s">
        <v>7038</v>
      </c>
      <c r="K431" s="1091" t="s">
        <v>10055</v>
      </c>
      <c r="L431" s="606" t="s">
        <v>1637</v>
      </c>
      <c r="M431" s="179" t="s">
        <v>2184</v>
      </c>
      <c r="N431" s="179" t="s">
        <v>2184</v>
      </c>
      <c r="O431" s="1091" t="s">
        <v>10051</v>
      </c>
      <c r="P431" s="1091" t="s">
        <v>10052</v>
      </c>
      <c r="Q431" s="1091" t="s">
        <v>10053</v>
      </c>
      <c r="R431" s="179" t="s">
        <v>10054</v>
      </c>
      <c r="S431" s="647">
        <f t="shared" si="1"/>
        <v>22</v>
      </c>
      <c r="T431" s="166"/>
      <c r="U431" s="166"/>
      <c r="V431" s="1092"/>
    </row>
    <row r="432">
      <c r="A432" s="1037">
        <v>44297.57707866898</v>
      </c>
      <c r="B432" s="179" t="s">
        <v>10057</v>
      </c>
      <c r="C432" s="179" t="s">
        <v>10059</v>
      </c>
      <c r="D432" s="1091" t="s">
        <v>10056</v>
      </c>
      <c r="E432" s="1091" t="s">
        <v>10060</v>
      </c>
      <c r="F432" s="179">
        <v>4.5791898E7</v>
      </c>
      <c r="G432" s="179" t="s">
        <v>391</v>
      </c>
      <c r="H432" s="179" t="s">
        <v>10058</v>
      </c>
      <c r="I432" s="228">
        <v>38126.0</v>
      </c>
      <c r="J432" s="1091" t="s">
        <v>7038</v>
      </c>
      <c r="K432" s="1091" t="s">
        <v>10064</v>
      </c>
      <c r="L432" s="606" t="s">
        <v>10063</v>
      </c>
      <c r="M432" s="179" t="s">
        <v>1661</v>
      </c>
      <c r="N432" s="179" t="s">
        <v>2184</v>
      </c>
      <c r="O432" s="1091" t="s">
        <v>7176</v>
      </c>
      <c r="P432" s="1091" t="s">
        <v>10061</v>
      </c>
      <c r="Q432" s="1092"/>
      <c r="R432" s="281"/>
      <c r="S432" s="647">
        <f t="shared" si="1"/>
        <v>19</v>
      </c>
      <c r="T432" s="166"/>
      <c r="U432" s="166"/>
      <c r="V432" s="179" t="s">
        <v>10062</v>
      </c>
    </row>
    <row r="433">
      <c r="A433" s="1037">
        <v>44297.969462696754</v>
      </c>
      <c r="B433" s="179" t="s">
        <v>10066</v>
      </c>
      <c r="C433" s="179">
        <v>1.16829054E9</v>
      </c>
      <c r="D433" s="1091" t="s">
        <v>10065</v>
      </c>
      <c r="E433" s="1091" t="s">
        <v>10068</v>
      </c>
      <c r="F433" s="179">
        <v>4.119986E7</v>
      </c>
      <c r="G433" s="179" t="s">
        <v>391</v>
      </c>
      <c r="H433" s="179" t="s">
        <v>10067</v>
      </c>
      <c r="I433" s="228">
        <v>36003.0</v>
      </c>
      <c r="J433" s="1091" t="s">
        <v>10069</v>
      </c>
      <c r="K433" s="1091" t="s">
        <v>10074</v>
      </c>
      <c r="L433" s="606" t="s">
        <v>10073</v>
      </c>
      <c r="M433" s="179" t="s">
        <v>2184</v>
      </c>
      <c r="N433" s="179" t="s">
        <v>2184</v>
      </c>
      <c r="O433" s="1091" t="s">
        <v>10070</v>
      </c>
      <c r="P433" s="1091" t="s">
        <v>10071</v>
      </c>
      <c r="Q433" s="1091" t="s">
        <v>10072</v>
      </c>
      <c r="R433" s="1098">
        <v>44298.0</v>
      </c>
      <c r="S433" s="647">
        <f t="shared" si="1"/>
        <v>25</v>
      </c>
      <c r="T433" s="166"/>
      <c r="U433" s="166"/>
      <c r="V433" s="1092"/>
    </row>
    <row r="434" ht="15.75" customHeight="1">
      <c r="A434" s="1037">
        <v>44298.98299896991</v>
      </c>
      <c r="B434" s="179" t="s">
        <v>10076</v>
      </c>
      <c r="C434" s="179">
        <v>1.131487055E9</v>
      </c>
      <c r="D434" s="1091" t="s">
        <v>10075</v>
      </c>
      <c r="E434" s="1091" t="s">
        <v>7088</v>
      </c>
      <c r="F434" s="179">
        <v>3.7007086E7</v>
      </c>
      <c r="G434" s="179" t="s">
        <v>391</v>
      </c>
      <c r="H434" s="179" t="s">
        <v>10077</v>
      </c>
      <c r="I434" s="228">
        <v>33765.0</v>
      </c>
      <c r="J434" s="1091" t="s">
        <v>7020</v>
      </c>
      <c r="K434" s="1091" t="s">
        <v>10080</v>
      </c>
      <c r="L434" s="606" t="s">
        <v>1637</v>
      </c>
      <c r="M434" s="179" t="s">
        <v>2184</v>
      </c>
      <c r="N434" s="179" t="s">
        <v>2184</v>
      </c>
      <c r="O434" s="1091" t="s">
        <v>10078</v>
      </c>
      <c r="P434" s="1091" t="s">
        <v>10079</v>
      </c>
      <c r="Q434" s="1092"/>
      <c r="R434" s="1098">
        <v>44300.0</v>
      </c>
      <c r="S434" s="647">
        <f t="shared" si="1"/>
        <v>31</v>
      </c>
      <c r="T434" s="166"/>
      <c r="U434" s="166"/>
      <c r="V434" s="1092"/>
    </row>
    <row r="435">
      <c r="A435" s="1037">
        <v>44299.42247347222</v>
      </c>
      <c r="B435" s="179" t="s">
        <v>10082</v>
      </c>
      <c r="C435" s="646" t="s">
        <v>10083</v>
      </c>
      <c r="D435" s="1091" t="s">
        <v>10081</v>
      </c>
      <c r="E435" s="1091" t="s">
        <v>4061</v>
      </c>
      <c r="F435" s="179">
        <v>4.3660333E7</v>
      </c>
      <c r="G435" s="179" t="s">
        <v>391</v>
      </c>
      <c r="H435" s="179" t="s">
        <v>3479</v>
      </c>
      <c r="I435" s="228">
        <v>37139.0</v>
      </c>
      <c r="J435" s="1091" t="s">
        <v>7020</v>
      </c>
      <c r="K435" s="1091" t="s">
        <v>10086</v>
      </c>
      <c r="L435" s="606" t="s">
        <v>1651</v>
      </c>
      <c r="M435" s="179" t="s">
        <v>1661</v>
      </c>
      <c r="N435" s="179" t="s">
        <v>2184</v>
      </c>
      <c r="O435" s="1091" t="s">
        <v>10084</v>
      </c>
      <c r="P435" s="1091" t="s">
        <v>10085</v>
      </c>
      <c r="Q435" s="1092"/>
      <c r="R435" s="1098">
        <v>44305.0</v>
      </c>
      <c r="S435" s="647">
        <f t="shared" si="1"/>
        <v>22</v>
      </c>
      <c r="T435" s="166"/>
      <c r="U435" s="166"/>
      <c r="V435" s="1092"/>
    </row>
    <row r="436">
      <c r="A436" s="1037">
        <v>44299.438539421295</v>
      </c>
      <c r="B436" s="179" t="s">
        <v>10088</v>
      </c>
      <c r="C436" s="179" t="s">
        <v>10090</v>
      </c>
      <c r="D436" s="1091" t="s">
        <v>10087</v>
      </c>
      <c r="E436" s="1091" t="s">
        <v>10091</v>
      </c>
      <c r="F436" s="179">
        <v>4.4426397E7</v>
      </c>
      <c r="G436" s="179" t="s">
        <v>391</v>
      </c>
      <c r="H436" s="179" t="s">
        <v>10089</v>
      </c>
      <c r="I436" s="228">
        <v>37588.0</v>
      </c>
      <c r="J436" s="1091" t="s">
        <v>7028</v>
      </c>
      <c r="K436" s="1091" t="s">
        <v>10096</v>
      </c>
      <c r="L436" s="606" t="s">
        <v>10095</v>
      </c>
      <c r="M436" s="179" t="s">
        <v>2184</v>
      </c>
      <c r="N436" s="179" t="s">
        <v>2184</v>
      </c>
      <c r="O436" s="1091" t="s">
        <v>10092</v>
      </c>
      <c r="P436" s="1091" t="s">
        <v>10093</v>
      </c>
      <c r="Q436" s="1091" t="s">
        <v>10094</v>
      </c>
      <c r="R436" s="1098">
        <v>44300.0</v>
      </c>
      <c r="S436" s="647">
        <f t="shared" si="1"/>
        <v>20</v>
      </c>
      <c r="T436" s="166"/>
      <c r="U436" s="166"/>
      <c r="V436" s="1092"/>
    </row>
    <row r="437">
      <c r="A437" s="1037">
        <v>44300.84067415509</v>
      </c>
      <c r="B437" s="179" t="s">
        <v>10098</v>
      </c>
      <c r="C437" s="179" t="s">
        <v>10099</v>
      </c>
      <c r="D437" s="1091" t="s">
        <v>10097</v>
      </c>
      <c r="E437" s="1091" t="s">
        <v>10100</v>
      </c>
      <c r="F437" s="179">
        <v>4.2377447E7</v>
      </c>
      <c r="G437" s="179" t="s">
        <v>391</v>
      </c>
      <c r="H437" s="179" t="s">
        <v>3195</v>
      </c>
      <c r="I437" s="228">
        <v>39382.0</v>
      </c>
      <c r="J437" s="1091" t="s">
        <v>7020</v>
      </c>
      <c r="K437" s="1091" t="s">
        <v>10105</v>
      </c>
      <c r="L437" s="606" t="s">
        <v>1745</v>
      </c>
      <c r="M437" s="179" t="s">
        <v>2184</v>
      </c>
      <c r="N437" s="179" t="s">
        <v>2184</v>
      </c>
      <c r="O437" s="1091" t="s">
        <v>10101</v>
      </c>
      <c r="P437" s="1091" t="s">
        <v>10102</v>
      </c>
      <c r="Q437" s="1091" t="s">
        <v>10103</v>
      </c>
      <c r="R437" s="179" t="s">
        <v>10104</v>
      </c>
      <c r="S437" s="647">
        <f t="shared" si="1"/>
        <v>15</v>
      </c>
      <c r="T437" s="166"/>
      <c r="U437" s="166"/>
      <c r="V437" s="1092"/>
    </row>
    <row r="438" ht="19.5" customHeight="1">
      <c r="A438" s="1037">
        <v>44301.5136528588</v>
      </c>
      <c r="B438" s="179" t="s">
        <v>10107</v>
      </c>
      <c r="C438" s="179">
        <v>5.491154360981E12</v>
      </c>
      <c r="D438" s="1091" t="s">
        <v>10106</v>
      </c>
      <c r="E438" s="1091" t="s">
        <v>3399</v>
      </c>
      <c r="F438" s="179">
        <v>2.0989162E7</v>
      </c>
      <c r="G438" s="179" t="s">
        <v>391</v>
      </c>
      <c r="H438" s="179" t="s">
        <v>3195</v>
      </c>
      <c r="I438" s="228">
        <v>25357.0</v>
      </c>
      <c r="J438" s="1091" t="s">
        <v>7020</v>
      </c>
      <c r="K438" s="1091" t="s">
        <v>10111</v>
      </c>
      <c r="L438" s="606" t="s">
        <v>1637</v>
      </c>
      <c r="M438" s="179" t="s">
        <v>2184</v>
      </c>
      <c r="N438" s="179" t="s">
        <v>2184</v>
      </c>
      <c r="O438" s="1091" t="s">
        <v>10108</v>
      </c>
      <c r="P438" s="1091" t="s">
        <v>10109</v>
      </c>
      <c r="Q438" s="1091" t="s">
        <v>10110</v>
      </c>
      <c r="R438" s="1098">
        <v>44302.0</v>
      </c>
      <c r="S438" s="647">
        <f t="shared" si="1"/>
        <v>54</v>
      </c>
      <c r="T438" s="166"/>
      <c r="U438" s="166"/>
      <c r="V438" s="1092"/>
    </row>
    <row r="439">
      <c r="A439" s="1037">
        <v>44302.578435625</v>
      </c>
      <c r="B439" s="179" t="s">
        <v>10112</v>
      </c>
      <c r="C439" s="179">
        <v>2.324647185E9</v>
      </c>
      <c r="D439" s="1091" t="s">
        <v>3877</v>
      </c>
      <c r="E439" s="1091" t="s">
        <v>10114</v>
      </c>
      <c r="F439" s="179">
        <v>4.4929776E7</v>
      </c>
      <c r="G439" s="179" t="s">
        <v>391</v>
      </c>
      <c r="H439" s="179" t="s">
        <v>10113</v>
      </c>
      <c r="I439" s="228">
        <v>37761.0</v>
      </c>
      <c r="J439" s="1091" t="s">
        <v>7038</v>
      </c>
      <c r="K439" s="1091" t="s">
        <v>3883</v>
      </c>
      <c r="L439" s="606" t="s">
        <v>1651</v>
      </c>
      <c r="M439" s="179" t="s">
        <v>2184</v>
      </c>
      <c r="N439" s="179" t="s">
        <v>2184</v>
      </c>
      <c r="O439" s="1091" t="s">
        <v>10115</v>
      </c>
      <c r="P439" s="1091" t="s">
        <v>1866</v>
      </c>
      <c r="Q439" s="1092"/>
      <c r="R439" s="166"/>
      <c r="S439" s="647">
        <f t="shared" si="1"/>
        <v>20</v>
      </c>
      <c r="T439" s="166"/>
      <c r="U439" s="166"/>
      <c r="V439" s="1092"/>
    </row>
    <row r="440">
      <c r="A440" s="1088">
        <v>44302.943315625</v>
      </c>
      <c r="B440" s="1087" t="s">
        <v>10117</v>
      </c>
      <c r="C440" s="1087">
        <v>5.491133148963E12</v>
      </c>
      <c r="D440" s="1090" t="s">
        <v>10116</v>
      </c>
      <c r="E440" s="1090" t="s">
        <v>8958</v>
      </c>
      <c r="F440" s="1087">
        <v>4.4834631E7</v>
      </c>
      <c r="G440" s="1087" t="s">
        <v>2021</v>
      </c>
      <c r="H440" s="1087" t="s">
        <v>10118</v>
      </c>
      <c r="I440" s="228">
        <v>37746.0</v>
      </c>
      <c r="J440" s="1090" t="s">
        <v>7020</v>
      </c>
      <c r="K440" s="1090" t="s">
        <v>10123</v>
      </c>
      <c r="L440" s="1089" t="s">
        <v>10122</v>
      </c>
      <c r="M440" s="179" t="s">
        <v>2184</v>
      </c>
      <c r="N440" s="179" t="s">
        <v>2184</v>
      </c>
      <c r="O440" s="1090" t="s">
        <v>10119</v>
      </c>
      <c r="P440" s="1090" t="s">
        <v>10120</v>
      </c>
      <c r="Q440" s="1090" t="s">
        <v>10121</v>
      </c>
      <c r="R440" s="1099">
        <v>44305.0</v>
      </c>
      <c r="S440" s="647">
        <f t="shared" si="1"/>
        <v>20</v>
      </c>
      <c r="T440" s="166"/>
      <c r="U440" s="166"/>
      <c r="V440" s="1082"/>
    </row>
    <row r="441">
      <c r="A441" s="1088">
        <v>44303.72731427083</v>
      </c>
      <c r="B441" s="1087" t="s">
        <v>10125</v>
      </c>
      <c r="C441" s="1087">
        <v>3.87513946E9</v>
      </c>
      <c r="D441" s="1090" t="s">
        <v>10124</v>
      </c>
      <c r="E441" s="1090" t="s">
        <v>2587</v>
      </c>
      <c r="F441" s="1087">
        <v>4.4661586E7</v>
      </c>
      <c r="G441" s="1087" t="s">
        <v>391</v>
      </c>
      <c r="H441" s="1087" t="s">
        <v>7018</v>
      </c>
      <c r="I441" s="228">
        <v>37672.0</v>
      </c>
      <c r="J441" s="1090" t="s">
        <v>10126</v>
      </c>
      <c r="K441" s="1090" t="s">
        <v>1866</v>
      </c>
      <c r="L441" s="1089" t="s">
        <v>1866</v>
      </c>
      <c r="M441" s="179" t="s">
        <v>2184</v>
      </c>
      <c r="N441" s="179" t="s">
        <v>1661</v>
      </c>
      <c r="O441" s="1090" t="s">
        <v>10127</v>
      </c>
      <c r="P441" s="1090" t="s">
        <v>10128</v>
      </c>
      <c r="Q441" s="1082"/>
      <c r="R441" s="1100"/>
      <c r="S441" s="647">
        <f t="shared" si="1"/>
        <v>20</v>
      </c>
      <c r="T441" s="166"/>
      <c r="U441" s="166"/>
      <c r="V441" s="1082"/>
    </row>
    <row r="442">
      <c r="A442" s="1088">
        <v>44304.87376940972</v>
      </c>
      <c r="B442" s="1087" t="s">
        <v>10130</v>
      </c>
      <c r="C442" s="1087" t="s">
        <v>10132</v>
      </c>
      <c r="D442" s="1090" t="s">
        <v>10129</v>
      </c>
      <c r="E442" s="1090" t="s">
        <v>10133</v>
      </c>
      <c r="F442" s="1087">
        <v>4.3042725E7</v>
      </c>
      <c r="G442" s="1087" t="s">
        <v>2021</v>
      </c>
      <c r="H442" s="1087" t="s">
        <v>10131</v>
      </c>
      <c r="I442" s="228">
        <v>36867.0</v>
      </c>
      <c r="J442" s="1090" t="s">
        <v>7020</v>
      </c>
      <c r="K442" s="1090" t="s">
        <v>10135</v>
      </c>
      <c r="L442" s="1089" t="s">
        <v>1651</v>
      </c>
      <c r="M442" s="179" t="s">
        <v>2184</v>
      </c>
      <c r="N442" s="179" t="s">
        <v>2184</v>
      </c>
      <c r="O442" s="1090" t="s">
        <v>10134</v>
      </c>
      <c r="P442" s="1090" t="s">
        <v>2438</v>
      </c>
      <c r="Q442" s="1082"/>
      <c r="R442" s="1099">
        <v>44305.0</v>
      </c>
      <c r="S442" s="647">
        <f t="shared" si="1"/>
        <v>22</v>
      </c>
      <c r="T442" s="166"/>
      <c r="U442" s="166"/>
      <c r="V442" s="1082"/>
    </row>
    <row r="443">
      <c r="A443" s="1088">
        <v>44304.92419258102</v>
      </c>
      <c r="B443" s="1087" t="s">
        <v>10137</v>
      </c>
      <c r="C443" s="1087">
        <v>5.492215049456E12</v>
      </c>
      <c r="D443" s="1090" t="s">
        <v>10136</v>
      </c>
      <c r="E443" s="1090" t="s">
        <v>10140</v>
      </c>
      <c r="F443" s="1087">
        <v>1.4416158E7</v>
      </c>
      <c r="G443" s="1087" t="s">
        <v>10138</v>
      </c>
      <c r="H443" s="1087" t="s">
        <v>10139</v>
      </c>
      <c r="I443" s="228">
        <v>44207.0</v>
      </c>
      <c r="J443" s="1090" t="s">
        <v>7038</v>
      </c>
      <c r="K443" s="1090" t="s">
        <v>10143</v>
      </c>
      <c r="L443" s="1089" t="s">
        <v>1651</v>
      </c>
      <c r="M443" s="179" t="s">
        <v>2184</v>
      </c>
      <c r="N443" s="179" t="s">
        <v>2184</v>
      </c>
      <c r="O443" s="1090" t="s">
        <v>10141</v>
      </c>
      <c r="P443" s="1090" t="s">
        <v>1661</v>
      </c>
      <c r="Q443" s="1090" t="s">
        <v>10142</v>
      </c>
      <c r="R443" s="1099">
        <v>44305.0</v>
      </c>
      <c r="S443" s="647"/>
      <c r="T443" s="166"/>
      <c r="U443" s="166"/>
      <c r="V443" s="1082"/>
    </row>
    <row r="444" ht="30.75" customHeight="1">
      <c r="A444" s="1037">
        <v>44305.980240624995</v>
      </c>
      <c r="B444" s="179" t="s">
        <v>10145</v>
      </c>
      <c r="C444" s="179">
        <v>1.162088851E9</v>
      </c>
      <c r="D444" s="1091" t="s">
        <v>10144</v>
      </c>
      <c r="E444" s="1091" t="s">
        <v>10147</v>
      </c>
      <c r="F444" s="179">
        <v>4.048033E7</v>
      </c>
      <c r="G444" s="179" t="s">
        <v>391</v>
      </c>
      <c r="H444" s="179" t="s">
        <v>10146</v>
      </c>
      <c r="I444" s="228">
        <v>35495.0</v>
      </c>
      <c r="J444" s="1091" t="s">
        <v>10148</v>
      </c>
      <c r="K444" s="1091" t="s">
        <v>10152</v>
      </c>
      <c r="L444" s="606" t="s">
        <v>1651</v>
      </c>
      <c r="M444" s="179" t="s">
        <v>1661</v>
      </c>
      <c r="N444" s="179" t="s">
        <v>2184</v>
      </c>
      <c r="O444" s="1091" t="s">
        <v>10149</v>
      </c>
      <c r="P444" s="1091" t="s">
        <v>10150</v>
      </c>
      <c r="Q444" s="1091" t="s">
        <v>10151</v>
      </c>
      <c r="R444" s="166"/>
      <c r="S444" s="647">
        <f t="shared" ref="S444:S462" si="2">INT(YEARFRAC(I444,TODAY()))</f>
        <v>26</v>
      </c>
      <c r="T444" s="166"/>
      <c r="U444" s="166"/>
      <c r="V444" s="1092"/>
    </row>
    <row r="445">
      <c r="A445" s="1037">
        <v>44306.44636554398</v>
      </c>
      <c r="B445" s="179" t="s">
        <v>10154</v>
      </c>
      <c r="C445" s="179">
        <v>3.83404902E9</v>
      </c>
      <c r="D445" s="1091" t="s">
        <v>10153</v>
      </c>
      <c r="E445" s="1091" t="s">
        <v>10156</v>
      </c>
      <c r="F445" s="179">
        <v>4.1774478E7</v>
      </c>
      <c r="G445" s="179" t="s">
        <v>391</v>
      </c>
      <c r="H445" s="179" t="s">
        <v>10155</v>
      </c>
      <c r="I445" s="228">
        <v>36158.0</v>
      </c>
      <c r="J445" s="1091" t="s">
        <v>7028</v>
      </c>
      <c r="K445" s="1091" t="s">
        <v>10159</v>
      </c>
      <c r="L445" s="606" t="s">
        <v>10158</v>
      </c>
      <c r="M445" s="179" t="s">
        <v>2184</v>
      </c>
      <c r="N445" s="179" t="s">
        <v>2184</v>
      </c>
      <c r="O445" s="1091" t="s">
        <v>9075</v>
      </c>
      <c r="P445" s="1091" t="s">
        <v>8575</v>
      </c>
      <c r="Q445" s="1091" t="s">
        <v>10157</v>
      </c>
      <c r="R445" s="1098">
        <v>44307.0</v>
      </c>
      <c r="S445" s="647">
        <f t="shared" si="2"/>
        <v>24</v>
      </c>
      <c r="T445" s="166"/>
      <c r="U445" s="166"/>
      <c r="V445" s="1092"/>
    </row>
    <row r="446">
      <c r="A446" s="1037">
        <v>44306.503398217596</v>
      </c>
      <c r="B446" s="179" t="s">
        <v>10161</v>
      </c>
      <c r="C446" s="179">
        <v>1.136300938E9</v>
      </c>
      <c r="D446" s="1091" t="s">
        <v>10160</v>
      </c>
      <c r="E446" s="1091" t="s">
        <v>10163</v>
      </c>
      <c r="F446" s="179">
        <v>4.4612108E7</v>
      </c>
      <c r="G446" s="179" t="s">
        <v>391</v>
      </c>
      <c r="H446" s="179" t="s">
        <v>10162</v>
      </c>
      <c r="I446" s="228">
        <v>37632.0</v>
      </c>
      <c r="J446" s="1091" t="s">
        <v>10164</v>
      </c>
      <c r="K446" s="1091" t="s">
        <v>10168</v>
      </c>
      <c r="L446" s="606" t="s">
        <v>10167</v>
      </c>
      <c r="M446" s="179" t="s">
        <v>2184</v>
      </c>
      <c r="N446" s="179" t="s">
        <v>2184</v>
      </c>
      <c r="O446" s="1091" t="s">
        <v>10165</v>
      </c>
      <c r="P446" s="1091" t="s">
        <v>10166</v>
      </c>
      <c r="Q446" s="1092"/>
      <c r="R446" s="1098">
        <v>44307.0</v>
      </c>
      <c r="S446" s="647">
        <f t="shared" si="2"/>
        <v>20</v>
      </c>
      <c r="T446" s="166"/>
      <c r="U446" s="166"/>
      <c r="V446" s="1092"/>
    </row>
    <row r="447">
      <c r="A447" s="1037">
        <v>44306.57287261574</v>
      </c>
      <c r="B447" s="179" t="s">
        <v>10170</v>
      </c>
      <c r="C447" s="179">
        <v>1.141716739E9</v>
      </c>
      <c r="D447" s="1091" t="s">
        <v>10169</v>
      </c>
      <c r="E447" s="1091" t="s">
        <v>2092</v>
      </c>
      <c r="F447" s="179">
        <v>3.964475E7</v>
      </c>
      <c r="G447" s="179" t="s">
        <v>391</v>
      </c>
      <c r="H447" s="179" t="s">
        <v>1678</v>
      </c>
      <c r="I447" s="228">
        <v>35219.0</v>
      </c>
      <c r="J447" s="1091" t="s">
        <v>7028</v>
      </c>
      <c r="K447" s="1091" t="s">
        <v>10173</v>
      </c>
      <c r="L447" s="606" t="s">
        <v>10172</v>
      </c>
      <c r="M447" s="179" t="s">
        <v>2184</v>
      </c>
      <c r="N447" s="179" t="s">
        <v>2184</v>
      </c>
      <c r="O447" s="1091" t="s">
        <v>10171</v>
      </c>
      <c r="P447" s="1091" t="s">
        <v>1661</v>
      </c>
      <c r="Q447" s="1092"/>
      <c r="R447" s="1098">
        <v>44307.0</v>
      </c>
      <c r="S447" s="647">
        <f t="shared" si="2"/>
        <v>27</v>
      </c>
      <c r="T447" s="166"/>
      <c r="U447" s="166"/>
      <c r="V447" s="1092"/>
    </row>
    <row r="448">
      <c r="A448" s="1088">
        <v>44306.72423585648</v>
      </c>
      <c r="B448" s="1087" t="s">
        <v>10175</v>
      </c>
      <c r="C448" s="1087">
        <v>1.531960119E9</v>
      </c>
      <c r="D448" s="1090" t="s">
        <v>10174</v>
      </c>
      <c r="E448" s="1090" t="s">
        <v>10177</v>
      </c>
      <c r="F448" s="179">
        <v>3.4383126E7</v>
      </c>
      <c r="G448" s="179" t="s">
        <v>391</v>
      </c>
      <c r="H448" s="1087" t="s">
        <v>10176</v>
      </c>
      <c r="I448" s="228">
        <v>32506.0</v>
      </c>
      <c r="J448" s="1090" t="s">
        <v>7020</v>
      </c>
      <c r="K448" s="1090" t="s">
        <v>10179</v>
      </c>
      <c r="L448" s="1089" t="s">
        <v>1745</v>
      </c>
      <c r="M448" s="179" t="s">
        <v>2184</v>
      </c>
      <c r="N448" s="179" t="s">
        <v>1661</v>
      </c>
      <c r="O448" s="1090" t="s">
        <v>10178</v>
      </c>
      <c r="P448" s="1090" t="s">
        <v>2587</v>
      </c>
      <c r="Q448" s="1082"/>
      <c r="R448" s="1098">
        <v>44307.0</v>
      </c>
      <c r="S448" s="647">
        <f t="shared" si="2"/>
        <v>34</v>
      </c>
      <c r="T448" s="166"/>
      <c r="U448" s="166"/>
      <c r="V448" s="1082"/>
    </row>
    <row r="449">
      <c r="A449" s="1088">
        <v>44307.60910341435</v>
      </c>
      <c r="B449" s="1087" t="s">
        <v>10181</v>
      </c>
      <c r="C449" s="1087">
        <v>1.134296817E9</v>
      </c>
      <c r="D449" s="1090" t="s">
        <v>10180</v>
      </c>
      <c r="E449" s="1090" t="s">
        <v>10183</v>
      </c>
      <c r="F449" s="179">
        <v>9.5358205E7</v>
      </c>
      <c r="G449" s="179" t="s">
        <v>10182</v>
      </c>
      <c r="H449" s="1087" t="s">
        <v>2063</v>
      </c>
      <c r="I449" s="228">
        <v>35149.0</v>
      </c>
      <c r="J449" s="1090" t="s">
        <v>7028</v>
      </c>
      <c r="K449" s="1090" t="s">
        <v>1866</v>
      </c>
      <c r="L449" s="1089" t="s">
        <v>1866</v>
      </c>
      <c r="M449" s="179" t="s">
        <v>2184</v>
      </c>
      <c r="N449" s="179" t="s">
        <v>2184</v>
      </c>
      <c r="O449" s="1090" t="s">
        <v>10184</v>
      </c>
      <c r="P449" s="1090" t="s">
        <v>10185</v>
      </c>
      <c r="Q449" s="1090" t="s">
        <v>10186</v>
      </c>
      <c r="R449" s="1098">
        <v>44307.0</v>
      </c>
      <c r="S449" s="647">
        <f t="shared" si="2"/>
        <v>27</v>
      </c>
      <c r="T449" s="166"/>
      <c r="U449" s="166"/>
      <c r="V449" s="1082"/>
    </row>
    <row r="450">
      <c r="A450" s="1103">
        <v>44309.0</v>
      </c>
      <c r="B450" s="1102" t="s">
        <v>10187</v>
      </c>
      <c r="C450" s="1102">
        <v>1.135787444E9</v>
      </c>
      <c r="D450" s="1102" t="s">
        <v>10028</v>
      </c>
      <c r="E450" s="1105" t="s">
        <v>10188</v>
      </c>
      <c r="F450" s="1102">
        <v>3.7540593E7</v>
      </c>
      <c r="G450" s="1102" t="s">
        <v>391</v>
      </c>
      <c r="H450" s="1102" t="s">
        <v>8228</v>
      </c>
      <c r="I450" s="1104">
        <v>34088.0</v>
      </c>
      <c r="J450" s="1105"/>
      <c r="K450" s="1110"/>
      <c r="L450" s="1109"/>
      <c r="M450" s="1106"/>
      <c r="N450" s="1106"/>
      <c r="O450" s="1105"/>
      <c r="P450" s="1105"/>
      <c r="Q450" s="1105"/>
      <c r="R450" s="1107"/>
      <c r="S450" s="647">
        <f t="shared" si="2"/>
        <v>30</v>
      </c>
      <c r="T450" s="282"/>
      <c r="U450" s="175"/>
      <c r="V450" s="1108" t="s">
        <v>10189</v>
      </c>
    </row>
    <row r="451">
      <c r="A451" s="1088">
        <v>44309.01171111111</v>
      </c>
      <c r="B451" s="1087" t="s">
        <v>10191</v>
      </c>
      <c r="C451" s="1087" t="s">
        <v>10192</v>
      </c>
      <c r="D451" s="1090" t="s">
        <v>10190</v>
      </c>
      <c r="E451" s="1090" t="s">
        <v>10193</v>
      </c>
      <c r="F451" s="179">
        <v>9.5538362E7</v>
      </c>
      <c r="G451" s="179" t="s">
        <v>3791</v>
      </c>
      <c r="H451" s="1087" t="s">
        <v>3124</v>
      </c>
      <c r="I451" s="228">
        <v>34383.0</v>
      </c>
      <c r="J451" s="1090" t="s">
        <v>7020</v>
      </c>
      <c r="K451" s="1090" t="s">
        <v>10197</v>
      </c>
      <c r="L451" s="1089" t="s">
        <v>1651</v>
      </c>
      <c r="M451" s="179" t="s">
        <v>1661</v>
      </c>
      <c r="N451" s="179" t="s">
        <v>2184</v>
      </c>
      <c r="O451" s="1090" t="s">
        <v>10194</v>
      </c>
      <c r="P451" s="1090" t="s">
        <v>10195</v>
      </c>
      <c r="Q451" s="1090" t="s">
        <v>10196</v>
      </c>
      <c r="R451" s="1098">
        <v>44309.0</v>
      </c>
      <c r="S451" s="647">
        <f t="shared" si="2"/>
        <v>29</v>
      </c>
      <c r="T451" s="166"/>
      <c r="U451" s="166"/>
      <c r="V451" s="1082"/>
    </row>
    <row r="452">
      <c r="A452" s="1037">
        <v>44310.72759473379</v>
      </c>
      <c r="B452" s="179" t="s">
        <v>10199</v>
      </c>
      <c r="C452" s="179" t="s">
        <v>10202</v>
      </c>
      <c r="D452" s="1091" t="s">
        <v>10198</v>
      </c>
      <c r="E452" s="1091" t="s">
        <v>2473</v>
      </c>
      <c r="F452" s="179">
        <v>4.0540571E7</v>
      </c>
      <c r="G452" s="179" t="s">
        <v>10200</v>
      </c>
      <c r="H452" s="179" t="s">
        <v>10201</v>
      </c>
      <c r="I452" s="228">
        <v>35688.0</v>
      </c>
      <c r="J452" s="1091" t="s">
        <v>7028</v>
      </c>
      <c r="K452" s="1091" t="s">
        <v>1651</v>
      </c>
      <c r="L452" s="606" t="s">
        <v>1651</v>
      </c>
      <c r="M452" s="179" t="s">
        <v>1661</v>
      </c>
      <c r="N452" s="179" t="s">
        <v>1661</v>
      </c>
      <c r="O452" s="1091" t="s">
        <v>10203</v>
      </c>
      <c r="P452" s="1091" t="s">
        <v>10204</v>
      </c>
      <c r="Q452" s="1092"/>
      <c r="R452" s="1098">
        <v>44312.0</v>
      </c>
      <c r="S452" s="647">
        <f t="shared" si="2"/>
        <v>26</v>
      </c>
      <c r="T452" s="166"/>
      <c r="U452" s="166"/>
      <c r="V452" s="1092"/>
    </row>
    <row r="453">
      <c r="A453" s="1037">
        <v>44311.09870015046</v>
      </c>
      <c r="B453" s="179" t="s">
        <v>10206</v>
      </c>
      <c r="C453" s="179" t="s">
        <v>10208</v>
      </c>
      <c r="D453" s="1091" t="s">
        <v>10205</v>
      </c>
      <c r="E453" s="1091" t="s">
        <v>10209</v>
      </c>
      <c r="F453" s="179">
        <v>3.7782421E7</v>
      </c>
      <c r="G453" s="179" t="s">
        <v>2021</v>
      </c>
      <c r="H453" s="179" t="s">
        <v>10207</v>
      </c>
      <c r="I453" s="228">
        <v>34214.0</v>
      </c>
      <c r="J453" s="1091" t="s">
        <v>7020</v>
      </c>
      <c r="K453" s="1091" t="s">
        <v>10212</v>
      </c>
      <c r="L453" s="606" t="s">
        <v>1651</v>
      </c>
      <c r="M453" s="179" t="s">
        <v>1661</v>
      </c>
      <c r="N453" s="179" t="s">
        <v>2184</v>
      </c>
      <c r="O453" s="1091" t="s">
        <v>10210</v>
      </c>
      <c r="P453" s="1091" t="s">
        <v>10211</v>
      </c>
      <c r="Q453" s="1092"/>
      <c r="R453" s="1098">
        <v>44312.0</v>
      </c>
      <c r="S453" s="647">
        <f t="shared" si="2"/>
        <v>30</v>
      </c>
      <c r="T453" s="166"/>
      <c r="U453" s="166"/>
      <c r="V453" s="1092"/>
    </row>
    <row r="454">
      <c r="A454" s="1037">
        <v>44311.94394704861</v>
      </c>
      <c r="B454" s="179" t="s">
        <v>10214</v>
      </c>
      <c r="C454" s="179" t="s">
        <v>10216</v>
      </c>
      <c r="D454" s="1091" t="s">
        <v>10213</v>
      </c>
      <c r="E454" s="1091" t="s">
        <v>10217</v>
      </c>
      <c r="F454" s="179">
        <v>2.7095273E7</v>
      </c>
      <c r="G454" s="179" t="s">
        <v>2496</v>
      </c>
      <c r="H454" s="179" t="s">
        <v>10215</v>
      </c>
      <c r="I454" s="228">
        <v>28913.0</v>
      </c>
      <c r="J454" s="1091" t="s">
        <v>7020</v>
      </c>
      <c r="K454" s="1091" t="s">
        <v>10220</v>
      </c>
      <c r="L454" s="606" t="s">
        <v>1651</v>
      </c>
      <c r="M454" s="179" t="s">
        <v>2184</v>
      </c>
      <c r="N454" s="179" t="s">
        <v>2184</v>
      </c>
      <c r="O454" s="1091" t="s">
        <v>10218</v>
      </c>
      <c r="P454" s="1091" t="s">
        <v>10219</v>
      </c>
      <c r="Q454" s="1092"/>
      <c r="R454" s="1098">
        <v>44312.0</v>
      </c>
      <c r="S454" s="647">
        <f t="shared" si="2"/>
        <v>44</v>
      </c>
      <c r="T454" s="166"/>
      <c r="U454" s="166"/>
      <c r="V454" s="1092"/>
    </row>
    <row r="455">
      <c r="A455" s="1037">
        <v>44312.10109993056</v>
      </c>
      <c r="B455" s="179" t="s">
        <v>10222</v>
      </c>
      <c r="C455" s="179" t="s">
        <v>10224</v>
      </c>
      <c r="D455" s="1091" t="s">
        <v>10221</v>
      </c>
      <c r="E455" s="1091" t="s">
        <v>10225</v>
      </c>
      <c r="F455" s="179">
        <v>4.6212563E7</v>
      </c>
      <c r="G455" s="179" t="s">
        <v>2021</v>
      </c>
      <c r="H455" s="179" t="s">
        <v>10223</v>
      </c>
      <c r="I455" s="228">
        <v>38252.0</v>
      </c>
      <c r="J455" s="1091" t="s">
        <v>7020</v>
      </c>
      <c r="K455" s="1091" t="s">
        <v>10229</v>
      </c>
      <c r="L455" s="606" t="s">
        <v>1745</v>
      </c>
      <c r="M455" s="179" t="s">
        <v>2184</v>
      </c>
      <c r="N455" s="179" t="s">
        <v>2184</v>
      </c>
      <c r="O455" s="1091" t="s">
        <v>10226</v>
      </c>
      <c r="P455" s="1091" t="s">
        <v>10227</v>
      </c>
      <c r="Q455" s="1091" t="s">
        <v>10228</v>
      </c>
      <c r="R455" s="179" t="s">
        <v>10104</v>
      </c>
      <c r="S455" s="647">
        <f t="shared" si="2"/>
        <v>19</v>
      </c>
      <c r="T455" s="166"/>
      <c r="U455" s="166"/>
      <c r="V455" s="1092"/>
    </row>
    <row r="456">
      <c r="A456" s="1037">
        <v>44312.52874070602</v>
      </c>
      <c r="B456" s="179" t="s">
        <v>10231</v>
      </c>
      <c r="C456" s="179">
        <v>3.547304007E9</v>
      </c>
      <c r="D456" s="1091" t="s">
        <v>10230</v>
      </c>
      <c r="E456" s="1091" t="s">
        <v>10233</v>
      </c>
      <c r="F456" s="179">
        <v>4.2637071E7</v>
      </c>
      <c r="G456" s="179" t="s">
        <v>391</v>
      </c>
      <c r="H456" s="179" t="s">
        <v>10232</v>
      </c>
      <c r="I456" s="228">
        <v>36554.0</v>
      </c>
      <c r="J456" s="1091" t="s">
        <v>7020</v>
      </c>
      <c r="K456" s="1091" t="s">
        <v>10237</v>
      </c>
      <c r="L456" s="606" t="s">
        <v>1745</v>
      </c>
      <c r="M456" s="179" t="s">
        <v>2184</v>
      </c>
      <c r="N456" s="179" t="s">
        <v>2184</v>
      </c>
      <c r="O456" s="1091" t="s">
        <v>10234</v>
      </c>
      <c r="P456" s="1091" t="s">
        <v>10235</v>
      </c>
      <c r="Q456" s="1091" t="s">
        <v>10236</v>
      </c>
      <c r="R456" s="179" t="s">
        <v>10054</v>
      </c>
      <c r="S456" s="647">
        <f t="shared" si="2"/>
        <v>23</v>
      </c>
      <c r="T456" s="166"/>
      <c r="U456" s="166"/>
      <c r="V456" s="1092"/>
    </row>
    <row r="457">
      <c r="A457" s="1088">
        <v>44312.65966071759</v>
      </c>
      <c r="B457" s="1087" t="s">
        <v>10239</v>
      </c>
      <c r="C457" s="1087" t="s">
        <v>10240</v>
      </c>
      <c r="D457" s="1090" t="s">
        <v>10238</v>
      </c>
      <c r="E457" s="1090" t="s">
        <v>10241</v>
      </c>
      <c r="F457" s="1087">
        <v>4.6442764E7</v>
      </c>
      <c r="G457" s="1087" t="s">
        <v>2021</v>
      </c>
      <c r="H457" s="1087" t="s">
        <v>10223</v>
      </c>
      <c r="I457" s="228">
        <v>38369.0</v>
      </c>
      <c r="J457" s="1090" t="s">
        <v>7020</v>
      </c>
      <c r="K457" s="1090" t="s">
        <v>10245</v>
      </c>
      <c r="L457" s="1089" t="s">
        <v>10244</v>
      </c>
      <c r="M457" s="179" t="s">
        <v>2184</v>
      </c>
      <c r="N457" s="179" t="s">
        <v>2184</v>
      </c>
      <c r="O457" s="1090" t="s">
        <v>10242</v>
      </c>
      <c r="P457" s="1090" t="s">
        <v>10243</v>
      </c>
      <c r="Q457" s="1082"/>
      <c r="R457" s="1087" t="s">
        <v>10104</v>
      </c>
      <c r="S457" s="647">
        <f t="shared" si="2"/>
        <v>18</v>
      </c>
      <c r="T457" s="166"/>
      <c r="U457" s="166"/>
      <c r="V457" s="1082"/>
    </row>
    <row r="458">
      <c r="A458" s="1088">
        <v>44314.50207298611</v>
      </c>
      <c r="B458" s="1087" t="s">
        <v>10247</v>
      </c>
      <c r="C458" s="1087" t="s">
        <v>10249</v>
      </c>
      <c r="D458" s="1090" t="s">
        <v>10246</v>
      </c>
      <c r="E458" s="1090" t="s">
        <v>10250</v>
      </c>
      <c r="F458" s="1087">
        <v>4.2720421E7</v>
      </c>
      <c r="G458" s="1087" t="s">
        <v>2021</v>
      </c>
      <c r="H458" s="1087" t="s">
        <v>10248</v>
      </c>
      <c r="I458" s="228">
        <v>36714.0</v>
      </c>
      <c r="J458" s="1090" t="s">
        <v>7028</v>
      </c>
      <c r="K458" s="1090" t="s">
        <v>10252</v>
      </c>
      <c r="L458" s="1089" t="s">
        <v>1651</v>
      </c>
      <c r="M458" s="179" t="s">
        <v>1661</v>
      </c>
      <c r="N458" s="179" t="s">
        <v>2184</v>
      </c>
      <c r="O458" s="1090" t="s">
        <v>10251</v>
      </c>
      <c r="P458" s="1090" t="s">
        <v>1651</v>
      </c>
      <c r="Q458" s="1082"/>
      <c r="R458" s="1098">
        <v>44315.0</v>
      </c>
      <c r="S458" s="647">
        <f t="shared" si="2"/>
        <v>23</v>
      </c>
      <c r="T458" s="166"/>
      <c r="U458" s="166"/>
      <c r="V458" s="1082"/>
    </row>
    <row r="459">
      <c r="A459" s="1088">
        <v>44314.60843361111</v>
      </c>
      <c r="B459" s="1087" t="s">
        <v>10254</v>
      </c>
      <c r="C459" s="1087" t="s">
        <v>10255</v>
      </c>
      <c r="D459" s="1090" t="s">
        <v>10253</v>
      </c>
      <c r="E459" s="1090" t="s">
        <v>10256</v>
      </c>
      <c r="F459" s="1087">
        <v>3.6395914E7</v>
      </c>
      <c r="G459" s="1087" t="s">
        <v>2021</v>
      </c>
      <c r="H459" s="1087" t="s">
        <v>1822</v>
      </c>
      <c r="I459" s="228">
        <v>33462.0</v>
      </c>
      <c r="J459" s="1090" t="s">
        <v>7028</v>
      </c>
      <c r="K459" s="1090" t="s">
        <v>10259</v>
      </c>
      <c r="L459" s="1089" t="s">
        <v>1651</v>
      </c>
      <c r="M459" s="179" t="s">
        <v>2184</v>
      </c>
      <c r="N459" s="179" t="s">
        <v>2184</v>
      </c>
      <c r="O459" s="1090" t="s">
        <v>10257</v>
      </c>
      <c r="P459" s="1090" t="s">
        <v>10258</v>
      </c>
      <c r="Q459" s="1082"/>
      <c r="R459" s="1098">
        <v>44315.0</v>
      </c>
      <c r="S459" s="647">
        <f t="shared" si="2"/>
        <v>32</v>
      </c>
      <c r="T459" s="166"/>
      <c r="U459" s="166"/>
      <c r="V459" s="1082"/>
    </row>
    <row r="460">
      <c r="A460" s="1088">
        <v>44314.63582465278</v>
      </c>
      <c r="B460" s="1087" t="s">
        <v>10261</v>
      </c>
      <c r="C460" s="1087" t="s">
        <v>10263</v>
      </c>
      <c r="D460" s="1090" t="s">
        <v>10260</v>
      </c>
      <c r="E460" s="1090" t="s">
        <v>10264</v>
      </c>
      <c r="F460" s="1087">
        <v>3.4977544E7</v>
      </c>
      <c r="G460" s="1087" t="s">
        <v>674</v>
      </c>
      <c r="H460" s="1087" t="s">
        <v>10262</v>
      </c>
      <c r="I460" s="228">
        <v>32844.0</v>
      </c>
      <c r="J460" s="1090" t="s">
        <v>7038</v>
      </c>
      <c r="K460" s="1090" t="s">
        <v>10268</v>
      </c>
      <c r="L460" s="1089" t="s">
        <v>1637</v>
      </c>
      <c r="M460" s="179" t="s">
        <v>1661</v>
      </c>
      <c r="N460" s="179" t="s">
        <v>2184</v>
      </c>
      <c r="O460" s="1090" t="s">
        <v>10265</v>
      </c>
      <c r="P460" s="1090" t="s">
        <v>10266</v>
      </c>
      <c r="Q460" s="1090" t="s">
        <v>10267</v>
      </c>
      <c r="R460" s="1098">
        <v>44315.0</v>
      </c>
      <c r="S460" s="647">
        <f t="shared" si="2"/>
        <v>33</v>
      </c>
      <c r="T460" s="166"/>
      <c r="U460" s="166"/>
      <c r="V460" s="1082"/>
    </row>
    <row r="461">
      <c r="A461" s="1037">
        <v>44315.31983685185</v>
      </c>
      <c r="B461" s="179" t="s">
        <v>10270</v>
      </c>
      <c r="C461" s="179" t="s">
        <v>10271</v>
      </c>
      <c r="D461" s="1091" t="s">
        <v>10269</v>
      </c>
      <c r="E461" s="1091" t="s">
        <v>10272</v>
      </c>
      <c r="F461" s="179">
        <v>3.3403971E7</v>
      </c>
      <c r="G461" s="179" t="s">
        <v>391</v>
      </c>
      <c r="H461" s="179" t="s">
        <v>3124</v>
      </c>
      <c r="I461" s="228">
        <v>32109.0</v>
      </c>
      <c r="J461" s="1091" t="s">
        <v>7020</v>
      </c>
      <c r="K461" s="1091" t="s">
        <v>10275</v>
      </c>
      <c r="L461" s="606" t="s">
        <v>8634</v>
      </c>
      <c r="M461" s="179" t="s">
        <v>2184</v>
      </c>
      <c r="N461" s="179" t="s">
        <v>2184</v>
      </c>
      <c r="O461" s="1091" t="s">
        <v>10273</v>
      </c>
      <c r="P461" s="1091" t="s">
        <v>10274</v>
      </c>
      <c r="Q461" s="1092"/>
      <c r="R461" s="1098">
        <v>44315.0</v>
      </c>
      <c r="S461" s="647">
        <f t="shared" si="2"/>
        <v>35</v>
      </c>
      <c r="T461" s="166"/>
      <c r="U461" s="166"/>
      <c r="V461" s="1092"/>
    </row>
    <row r="462">
      <c r="A462" s="1037">
        <v>44315.6368939699</v>
      </c>
      <c r="B462" s="179" t="s">
        <v>10277</v>
      </c>
      <c r="C462" s="179">
        <v>1.167216379E9</v>
      </c>
      <c r="D462" s="1091" t="s">
        <v>10276</v>
      </c>
      <c r="E462" s="1091" t="s">
        <v>7406</v>
      </c>
      <c r="F462" s="179">
        <v>4.6091026E7</v>
      </c>
      <c r="G462" s="179" t="s">
        <v>2021</v>
      </c>
      <c r="H462" s="179" t="s">
        <v>10118</v>
      </c>
      <c r="I462" s="228">
        <v>38209.0</v>
      </c>
      <c r="J462" s="1091" t="s">
        <v>7038</v>
      </c>
      <c r="K462" s="1091" t="s">
        <v>10282</v>
      </c>
      <c r="L462" s="606" t="s">
        <v>10281</v>
      </c>
      <c r="M462" s="179" t="s">
        <v>2184</v>
      </c>
      <c r="N462" s="179" t="s">
        <v>2184</v>
      </c>
      <c r="O462" s="1091" t="s">
        <v>10278</v>
      </c>
      <c r="P462" s="1091" t="s">
        <v>10279</v>
      </c>
      <c r="Q462" s="1091" t="s">
        <v>10280</v>
      </c>
      <c r="R462" s="1099">
        <v>44319.0</v>
      </c>
      <c r="S462" s="647">
        <f t="shared" si="2"/>
        <v>19</v>
      </c>
      <c r="T462" s="166"/>
      <c r="U462" s="166"/>
      <c r="V462" s="1092"/>
    </row>
    <row r="463">
      <c r="A463" s="1088">
        <v>44315.948339062496</v>
      </c>
      <c r="B463" s="1087" t="s">
        <v>6231</v>
      </c>
      <c r="C463" s="1087">
        <v>1.169256054E9</v>
      </c>
      <c r="D463" s="1090" t="s">
        <v>6230</v>
      </c>
      <c r="E463" s="1090" t="s">
        <v>10283</v>
      </c>
      <c r="F463" s="1087">
        <v>3.8708201E7</v>
      </c>
      <c r="G463" s="1087" t="s">
        <v>8051</v>
      </c>
      <c r="H463" s="1087" t="s">
        <v>3124</v>
      </c>
      <c r="I463" s="228">
        <v>44121.0</v>
      </c>
      <c r="J463" s="1090" t="s">
        <v>7020</v>
      </c>
      <c r="K463" s="1090" t="s">
        <v>10285</v>
      </c>
      <c r="L463" s="1089" t="s">
        <v>1651</v>
      </c>
      <c r="M463" s="179" t="s">
        <v>1661</v>
      </c>
      <c r="N463" s="179" t="s">
        <v>2184</v>
      </c>
      <c r="O463" s="1090" t="s">
        <v>7446</v>
      </c>
      <c r="P463" s="1090" t="s">
        <v>10284</v>
      </c>
      <c r="Q463" s="1082"/>
      <c r="R463" s="1099">
        <v>44319.0</v>
      </c>
      <c r="S463" s="647"/>
      <c r="T463" s="166"/>
      <c r="U463" s="166"/>
      <c r="V463" s="1082"/>
    </row>
    <row r="464">
      <c r="A464" s="1088">
        <v>44318.44807921296</v>
      </c>
      <c r="B464" s="1087" t="s">
        <v>10287</v>
      </c>
      <c r="C464" s="1087">
        <v>1.159251183E9</v>
      </c>
      <c r="D464" s="1090" t="s">
        <v>10286</v>
      </c>
      <c r="E464" s="1090" t="s">
        <v>10289</v>
      </c>
      <c r="F464" s="1087">
        <v>3.2674204E7</v>
      </c>
      <c r="G464" s="1087" t="s">
        <v>1755</v>
      </c>
      <c r="H464" s="1087" t="s">
        <v>10288</v>
      </c>
      <c r="I464" s="228">
        <v>31841.0</v>
      </c>
      <c r="J464" s="1090" t="s">
        <v>10290</v>
      </c>
      <c r="K464" s="1090" t="s">
        <v>10294</v>
      </c>
      <c r="L464" s="1089" t="s">
        <v>10293</v>
      </c>
      <c r="M464" s="179" t="s">
        <v>2184</v>
      </c>
      <c r="N464" s="179" t="s">
        <v>2184</v>
      </c>
      <c r="O464" s="1090" t="s">
        <v>10291</v>
      </c>
      <c r="P464" s="1090" t="s">
        <v>10292</v>
      </c>
      <c r="Q464" s="1082"/>
      <c r="R464" s="1099">
        <v>44319.0</v>
      </c>
      <c r="S464" s="647">
        <f t="shared" ref="S464:S861" si="3">INT(YEARFRAC(I464,TODAY()))</f>
        <v>36</v>
      </c>
      <c r="T464" s="166"/>
      <c r="U464" s="166"/>
      <c r="V464" s="1082"/>
    </row>
    <row r="465">
      <c r="A465" s="1088">
        <v>44319.44417371528</v>
      </c>
      <c r="B465" s="1087" t="s">
        <v>10296</v>
      </c>
      <c r="C465" s="1087">
        <v>5.491133527427E12</v>
      </c>
      <c r="D465" s="1090" t="s">
        <v>10295</v>
      </c>
      <c r="E465" s="1090" t="s">
        <v>10298</v>
      </c>
      <c r="F465" s="1087">
        <v>4.2952246E7</v>
      </c>
      <c r="G465" s="1087" t="s">
        <v>10030</v>
      </c>
      <c r="H465" s="1087" t="s">
        <v>10297</v>
      </c>
      <c r="I465" s="228">
        <v>36830.0</v>
      </c>
      <c r="J465" s="1090" t="s">
        <v>10299</v>
      </c>
      <c r="K465" s="1090" t="s">
        <v>10302</v>
      </c>
      <c r="L465" s="1089" t="s">
        <v>1661</v>
      </c>
      <c r="M465" s="179" t="s">
        <v>1661</v>
      </c>
      <c r="N465" s="179" t="s">
        <v>2184</v>
      </c>
      <c r="O465" s="1090" t="s">
        <v>10300</v>
      </c>
      <c r="P465" s="1090" t="s">
        <v>10301</v>
      </c>
      <c r="Q465" s="1082"/>
      <c r="R465" s="1099">
        <v>44319.0</v>
      </c>
      <c r="S465" s="647">
        <f t="shared" si="3"/>
        <v>22</v>
      </c>
      <c r="T465" s="166"/>
      <c r="U465" s="166"/>
      <c r="V465" s="1082"/>
    </row>
    <row r="466">
      <c r="A466" s="1088">
        <v>44319.44750159723</v>
      </c>
      <c r="B466" s="1087" t="s">
        <v>10304</v>
      </c>
      <c r="C466" s="1087">
        <v>2.21564302E9</v>
      </c>
      <c r="D466" s="1090" t="s">
        <v>10303</v>
      </c>
      <c r="E466" s="1090" t="s">
        <v>10305</v>
      </c>
      <c r="F466" s="1087">
        <v>3.2900564E7</v>
      </c>
      <c r="G466" s="1087" t="s">
        <v>2021</v>
      </c>
      <c r="H466" s="1087" t="s">
        <v>3124</v>
      </c>
      <c r="I466" s="228">
        <v>31862.0</v>
      </c>
      <c r="J466" s="1090" t="s">
        <v>10306</v>
      </c>
      <c r="K466" s="1090" t="s">
        <v>10308</v>
      </c>
      <c r="L466" s="1089" t="s">
        <v>1651</v>
      </c>
      <c r="M466" s="179" t="s">
        <v>1661</v>
      </c>
      <c r="N466" s="179" t="s">
        <v>2184</v>
      </c>
      <c r="O466" s="1090" t="s">
        <v>10307</v>
      </c>
      <c r="P466" s="1090" t="s">
        <v>7547</v>
      </c>
      <c r="Q466" s="1082"/>
      <c r="R466" s="1099">
        <v>44319.0</v>
      </c>
      <c r="S466" s="647">
        <f t="shared" si="3"/>
        <v>36</v>
      </c>
      <c r="T466" s="166"/>
      <c r="U466" s="166"/>
      <c r="V466" s="1082"/>
    </row>
    <row r="467">
      <c r="A467" s="1088">
        <v>44319.466938287034</v>
      </c>
      <c r="B467" s="1087" t="s">
        <v>10310</v>
      </c>
      <c r="C467" s="1087">
        <v>2.227627488E9</v>
      </c>
      <c r="D467" s="1090" t="s">
        <v>10309</v>
      </c>
      <c r="E467" s="1090" t="s">
        <v>10311</v>
      </c>
      <c r="F467" s="1087">
        <v>3.9556891E7</v>
      </c>
      <c r="G467" s="1087" t="s">
        <v>391</v>
      </c>
      <c r="H467" s="1087" t="s">
        <v>1618</v>
      </c>
      <c r="I467" s="228">
        <v>35348.0</v>
      </c>
      <c r="J467" s="1090" t="s">
        <v>7020</v>
      </c>
      <c r="K467" s="1090" t="s">
        <v>10316</v>
      </c>
      <c r="L467" s="1089" t="s">
        <v>10315</v>
      </c>
      <c r="M467" s="179" t="s">
        <v>2184</v>
      </c>
      <c r="N467" s="179" t="s">
        <v>2184</v>
      </c>
      <c r="O467" s="1090" t="s">
        <v>10312</v>
      </c>
      <c r="P467" s="1090" t="s">
        <v>10313</v>
      </c>
      <c r="Q467" s="1090" t="s">
        <v>10314</v>
      </c>
      <c r="R467" s="1099">
        <v>44319.0</v>
      </c>
      <c r="S467" s="647">
        <f t="shared" si="3"/>
        <v>27</v>
      </c>
      <c r="T467" s="166"/>
      <c r="U467" s="166"/>
      <c r="V467" s="1082"/>
    </row>
    <row r="468">
      <c r="A468" s="1088">
        <v>44319.84987575232</v>
      </c>
      <c r="B468" s="1087" t="s">
        <v>10318</v>
      </c>
      <c r="C468" s="1087">
        <v>1.155067799E9</v>
      </c>
      <c r="D468" s="1090" t="s">
        <v>10317</v>
      </c>
      <c r="E468" s="1090" t="s">
        <v>2379</v>
      </c>
      <c r="F468" s="1087">
        <v>3.7659377E7</v>
      </c>
      <c r="G468" s="1087" t="s">
        <v>391</v>
      </c>
      <c r="H468" s="1087" t="s">
        <v>9861</v>
      </c>
      <c r="I468" s="228">
        <v>34104.0</v>
      </c>
      <c r="J468" s="1090" t="s">
        <v>10319</v>
      </c>
      <c r="K468" s="1090" t="s">
        <v>10323</v>
      </c>
      <c r="L468" s="1089" t="s">
        <v>1637</v>
      </c>
      <c r="M468" s="179" t="s">
        <v>2184</v>
      </c>
      <c r="N468" s="179" t="s">
        <v>1661</v>
      </c>
      <c r="O468" s="1090" t="s">
        <v>10320</v>
      </c>
      <c r="P468" s="1090" t="s">
        <v>10321</v>
      </c>
      <c r="Q468" s="1090" t="s">
        <v>10322</v>
      </c>
      <c r="R468" s="1099">
        <v>44321.0</v>
      </c>
      <c r="S468" s="647">
        <f t="shared" si="3"/>
        <v>30</v>
      </c>
      <c r="T468" s="166"/>
      <c r="U468" s="166"/>
      <c r="V468" s="1082"/>
    </row>
    <row r="469">
      <c r="A469" s="1088">
        <v>44319.957171180555</v>
      </c>
      <c r="B469" s="1087" t="s">
        <v>10325</v>
      </c>
      <c r="C469" s="1087" t="s">
        <v>10326</v>
      </c>
      <c r="D469" s="1090" t="s">
        <v>10324</v>
      </c>
      <c r="E469" s="1090" t="s">
        <v>10327</v>
      </c>
      <c r="F469" s="1087">
        <v>4.2951409E7</v>
      </c>
      <c r="G469" s="1087" t="s">
        <v>674</v>
      </c>
      <c r="H469" s="1087" t="s">
        <v>5261</v>
      </c>
      <c r="I469" s="228">
        <v>36809.0</v>
      </c>
      <c r="J469" s="1090" t="s">
        <v>7038</v>
      </c>
      <c r="K469" s="1090" t="s">
        <v>10330</v>
      </c>
      <c r="L469" s="1089" t="s">
        <v>1637</v>
      </c>
      <c r="M469" s="179" t="s">
        <v>2184</v>
      </c>
      <c r="N469" s="179" t="s">
        <v>2184</v>
      </c>
      <c r="O469" s="1090" t="s">
        <v>10328</v>
      </c>
      <c r="P469" s="1090" t="s">
        <v>8429</v>
      </c>
      <c r="Q469" s="1082"/>
      <c r="R469" s="1087" t="s">
        <v>10329</v>
      </c>
      <c r="S469" s="647">
        <f t="shared" si="3"/>
        <v>23</v>
      </c>
      <c r="T469" s="166"/>
      <c r="U469" s="166"/>
      <c r="V469" s="1082"/>
    </row>
    <row r="470">
      <c r="A470" s="1088">
        <v>44319.973146585646</v>
      </c>
      <c r="B470" s="1087" t="s">
        <v>10332</v>
      </c>
      <c r="C470" s="1087">
        <v>3.175687534E9</v>
      </c>
      <c r="D470" s="1090" t="s">
        <v>10331</v>
      </c>
      <c r="E470" s="1090" t="s">
        <v>10334</v>
      </c>
      <c r="F470" s="1087">
        <v>1.110584816E9</v>
      </c>
      <c r="G470" s="1087" t="s">
        <v>2911</v>
      </c>
      <c r="H470" s="1087" t="s">
        <v>10333</v>
      </c>
      <c r="I470" s="228">
        <v>35682.0</v>
      </c>
      <c r="J470" s="1090" t="s">
        <v>10335</v>
      </c>
      <c r="K470" s="1090" t="s">
        <v>1866</v>
      </c>
      <c r="L470" s="1089" t="s">
        <v>1866</v>
      </c>
      <c r="M470" s="179" t="s">
        <v>2184</v>
      </c>
      <c r="N470" s="179" t="s">
        <v>2184</v>
      </c>
      <c r="O470" s="1090" t="s">
        <v>10336</v>
      </c>
      <c r="P470" s="1090" t="s">
        <v>1651</v>
      </c>
      <c r="Q470" s="1090" t="s">
        <v>10337</v>
      </c>
      <c r="R470" s="1087" t="s">
        <v>10338</v>
      </c>
      <c r="S470" s="647">
        <f t="shared" si="3"/>
        <v>26</v>
      </c>
      <c r="T470" s="166"/>
      <c r="U470" s="166"/>
      <c r="V470" s="1082"/>
    </row>
    <row r="471">
      <c r="A471" s="1088">
        <v>44320.583926238425</v>
      </c>
      <c r="B471" s="1087" t="s">
        <v>10340</v>
      </c>
      <c r="C471" s="1087" t="s">
        <v>10342</v>
      </c>
      <c r="D471" s="1090" t="s">
        <v>10339</v>
      </c>
      <c r="E471" s="1090" t="s">
        <v>6561</v>
      </c>
      <c r="F471" s="1087">
        <v>3.8553874E7</v>
      </c>
      <c r="G471" s="1087" t="s">
        <v>391</v>
      </c>
      <c r="H471" s="1087" t="s">
        <v>10341</v>
      </c>
      <c r="I471" s="228">
        <v>34740.0</v>
      </c>
      <c r="J471" s="1090" t="s">
        <v>10343</v>
      </c>
      <c r="K471" s="1090" t="s">
        <v>10346</v>
      </c>
      <c r="L471" s="1089" t="s">
        <v>1651</v>
      </c>
      <c r="M471" s="179" t="s">
        <v>2184</v>
      </c>
      <c r="N471" s="179" t="s">
        <v>2184</v>
      </c>
      <c r="O471" s="1090" t="s">
        <v>10344</v>
      </c>
      <c r="P471" s="1090" t="s">
        <v>10345</v>
      </c>
      <c r="Q471" s="1082"/>
      <c r="R471" s="1099">
        <v>44321.0</v>
      </c>
      <c r="S471" s="647">
        <f t="shared" si="3"/>
        <v>28</v>
      </c>
      <c r="T471" s="166"/>
      <c r="U471" s="166"/>
      <c r="V471" s="1082"/>
    </row>
    <row r="472">
      <c r="A472" s="1088">
        <v>44322.5763605324</v>
      </c>
      <c r="B472" s="1087" t="s">
        <v>10348</v>
      </c>
      <c r="C472" s="1087" t="s">
        <v>10350</v>
      </c>
      <c r="D472" s="1090" t="s">
        <v>10347</v>
      </c>
      <c r="E472" s="1090" t="s">
        <v>10351</v>
      </c>
      <c r="F472" s="1087">
        <v>4.4729722E7</v>
      </c>
      <c r="G472" s="1087" t="s">
        <v>2021</v>
      </c>
      <c r="H472" s="1087" t="s">
        <v>10349</v>
      </c>
      <c r="I472" s="228">
        <v>37714.0</v>
      </c>
      <c r="J472" s="1090" t="s">
        <v>7028</v>
      </c>
      <c r="K472" s="1090" t="s">
        <v>10354</v>
      </c>
      <c r="L472" s="1089" t="s">
        <v>1866</v>
      </c>
      <c r="M472" s="179" t="s">
        <v>2184</v>
      </c>
      <c r="N472" s="179" t="s">
        <v>2184</v>
      </c>
      <c r="O472" s="1090" t="s">
        <v>10352</v>
      </c>
      <c r="P472" s="1090" t="s">
        <v>10353</v>
      </c>
      <c r="Q472" s="1082"/>
      <c r="R472" s="1099">
        <v>44322.0</v>
      </c>
      <c r="S472" s="647">
        <f t="shared" si="3"/>
        <v>20</v>
      </c>
      <c r="T472" s="166"/>
      <c r="U472" s="166"/>
      <c r="V472" s="1082"/>
    </row>
    <row r="473">
      <c r="A473" s="1088">
        <v>44322.613746944444</v>
      </c>
      <c r="B473" s="1087" t="s">
        <v>10356</v>
      </c>
      <c r="C473" s="1087">
        <v>1.136088832E9</v>
      </c>
      <c r="D473" s="1090" t="s">
        <v>10355</v>
      </c>
      <c r="E473" s="1090" t="s">
        <v>10357</v>
      </c>
      <c r="F473" s="1087">
        <v>3.7018093E7</v>
      </c>
      <c r="G473" s="1087" t="s">
        <v>391</v>
      </c>
      <c r="H473" s="1087" t="s">
        <v>3479</v>
      </c>
      <c r="I473" s="228">
        <v>33785.0</v>
      </c>
      <c r="J473" s="1090" t="s">
        <v>7020</v>
      </c>
      <c r="K473" s="1090" t="s">
        <v>10361</v>
      </c>
      <c r="L473" s="1089" t="s">
        <v>1637</v>
      </c>
      <c r="M473" s="179" t="s">
        <v>2184</v>
      </c>
      <c r="N473" s="179" t="s">
        <v>2184</v>
      </c>
      <c r="O473" s="1090" t="s">
        <v>10358</v>
      </c>
      <c r="P473" s="1090" t="s">
        <v>10359</v>
      </c>
      <c r="Q473" s="1090" t="s">
        <v>10360</v>
      </c>
      <c r="R473" s="1099">
        <v>44322.0</v>
      </c>
      <c r="S473" s="647">
        <f t="shared" si="3"/>
        <v>31</v>
      </c>
      <c r="T473" s="166"/>
      <c r="U473" s="166"/>
      <c r="V473" s="1082"/>
    </row>
    <row r="474">
      <c r="A474" s="1088">
        <v>44322.88386119213</v>
      </c>
      <c r="B474" s="1087" t="s">
        <v>10363</v>
      </c>
      <c r="C474" s="1087">
        <v>5.491162045436E12</v>
      </c>
      <c r="D474" s="1090" t="s">
        <v>10362</v>
      </c>
      <c r="E474" s="1090" t="s">
        <v>10365</v>
      </c>
      <c r="F474" s="1087">
        <v>4.5619431E7</v>
      </c>
      <c r="G474" s="1087" t="s">
        <v>391</v>
      </c>
      <c r="H474" s="1087" t="s">
        <v>10364</v>
      </c>
      <c r="I474" s="228">
        <v>38079.0</v>
      </c>
      <c r="J474" s="1090" t="s">
        <v>7038</v>
      </c>
      <c r="K474" s="1090" t="s">
        <v>10369</v>
      </c>
      <c r="L474" s="1089" t="s">
        <v>1637</v>
      </c>
      <c r="M474" s="179" t="s">
        <v>2184</v>
      </c>
      <c r="N474" s="179" t="s">
        <v>2184</v>
      </c>
      <c r="O474" s="1090" t="s">
        <v>10366</v>
      </c>
      <c r="P474" s="1090" t="s">
        <v>10367</v>
      </c>
      <c r="Q474" s="1090" t="s">
        <v>10368</v>
      </c>
      <c r="R474" s="1099">
        <v>44323.0</v>
      </c>
      <c r="S474" s="647">
        <f t="shared" si="3"/>
        <v>19</v>
      </c>
      <c r="T474" s="166"/>
      <c r="U474" s="166"/>
      <c r="V474" s="1082"/>
    </row>
    <row r="475">
      <c r="A475" s="1088">
        <v>44326.83769193287</v>
      </c>
      <c r="B475" s="1087" t="s">
        <v>10371</v>
      </c>
      <c r="C475" s="1087" t="s">
        <v>10372</v>
      </c>
      <c r="D475" s="1090" t="s">
        <v>10370</v>
      </c>
      <c r="E475" s="1090" t="s">
        <v>10373</v>
      </c>
      <c r="F475" s="1087">
        <v>3.2592666E7</v>
      </c>
      <c r="G475" s="1087" t="s">
        <v>391</v>
      </c>
      <c r="H475" s="1087" t="s">
        <v>1618</v>
      </c>
      <c r="I475" s="228">
        <v>31667.0</v>
      </c>
      <c r="J475" s="1090" t="s">
        <v>7028</v>
      </c>
      <c r="K475" s="1090" t="s">
        <v>10375</v>
      </c>
      <c r="L475" s="1089" t="s">
        <v>1651</v>
      </c>
      <c r="M475" s="179" t="s">
        <v>1661</v>
      </c>
      <c r="N475" s="179" t="s">
        <v>2184</v>
      </c>
      <c r="O475" s="1090" t="s">
        <v>10374</v>
      </c>
      <c r="P475" s="1090" t="s">
        <v>8217</v>
      </c>
      <c r="Q475" s="1082"/>
      <c r="R475" s="1099">
        <v>44333.0</v>
      </c>
      <c r="S475" s="647">
        <f t="shared" si="3"/>
        <v>37</v>
      </c>
      <c r="T475" s="166"/>
      <c r="U475" s="166"/>
      <c r="V475" s="1082"/>
    </row>
    <row r="476">
      <c r="A476" s="1088">
        <v>44327.49369362269</v>
      </c>
      <c r="B476" s="1087" t="s">
        <v>10377</v>
      </c>
      <c r="C476" s="1087">
        <v>1.156059759E9</v>
      </c>
      <c r="D476" s="1090" t="s">
        <v>10376</v>
      </c>
      <c r="E476" s="1090" t="s">
        <v>6622</v>
      </c>
      <c r="F476" s="1087">
        <v>4.4254122E7</v>
      </c>
      <c r="G476" s="1087" t="s">
        <v>391</v>
      </c>
      <c r="H476" s="1087" t="s">
        <v>10378</v>
      </c>
      <c r="I476" s="228">
        <v>37545.0</v>
      </c>
      <c r="J476" s="1090" t="s">
        <v>10379</v>
      </c>
      <c r="K476" s="1090" t="s">
        <v>10382</v>
      </c>
      <c r="L476" s="1089" t="s">
        <v>1637</v>
      </c>
      <c r="M476" s="179" t="s">
        <v>2184</v>
      </c>
      <c r="N476" s="179" t="s">
        <v>2184</v>
      </c>
      <c r="O476" s="1090" t="s">
        <v>10380</v>
      </c>
      <c r="P476" s="1090" t="s">
        <v>10381</v>
      </c>
      <c r="Q476" s="1082"/>
      <c r="R476" s="1099">
        <v>44328.0</v>
      </c>
      <c r="S476" s="647">
        <f t="shared" si="3"/>
        <v>21</v>
      </c>
      <c r="T476" s="166"/>
      <c r="U476" s="166"/>
      <c r="V476" s="1082"/>
    </row>
    <row r="477">
      <c r="A477" s="1088">
        <v>44327.774134340274</v>
      </c>
      <c r="B477" s="1087" t="s">
        <v>2935</v>
      </c>
      <c r="C477" s="1087">
        <v>5.491135048311E12</v>
      </c>
      <c r="D477" s="1090" t="s">
        <v>2934</v>
      </c>
      <c r="E477" s="1090" t="s">
        <v>10383</v>
      </c>
      <c r="F477" s="1087">
        <v>4.220179E7</v>
      </c>
      <c r="G477" s="1087" t="s">
        <v>391</v>
      </c>
      <c r="H477" s="1087" t="s">
        <v>2691</v>
      </c>
      <c r="I477" s="228">
        <v>36456.0</v>
      </c>
      <c r="J477" s="1090" t="s">
        <v>10384</v>
      </c>
      <c r="K477" s="1090" t="s">
        <v>2939</v>
      </c>
      <c r="L477" s="1089" t="s">
        <v>1637</v>
      </c>
      <c r="M477" s="179" t="s">
        <v>1661</v>
      </c>
      <c r="N477" s="179" t="s">
        <v>2184</v>
      </c>
      <c r="O477" s="1090" t="s">
        <v>10385</v>
      </c>
      <c r="P477" s="1090" t="s">
        <v>1637</v>
      </c>
      <c r="Q477" s="1082"/>
      <c r="R477" s="1099">
        <v>44328.0</v>
      </c>
      <c r="S477" s="647">
        <f t="shared" si="3"/>
        <v>23</v>
      </c>
      <c r="T477" s="166"/>
      <c r="U477" s="166"/>
      <c r="V477" s="1082"/>
    </row>
    <row r="478" ht="21.0" customHeight="1">
      <c r="A478" s="1037">
        <v>44328.42199863426</v>
      </c>
      <c r="B478" s="179" t="s">
        <v>10387</v>
      </c>
      <c r="C478" s="179" t="s">
        <v>10389</v>
      </c>
      <c r="D478" s="1091" t="s">
        <v>10386</v>
      </c>
      <c r="E478" s="1091" t="s">
        <v>10390</v>
      </c>
      <c r="F478" s="179">
        <v>4.3442189E7</v>
      </c>
      <c r="G478" s="179" t="s">
        <v>2021</v>
      </c>
      <c r="H478" s="179" t="s">
        <v>10388</v>
      </c>
      <c r="I478" s="228">
        <v>37050.0</v>
      </c>
      <c r="J478" s="1091" t="s">
        <v>7038</v>
      </c>
      <c r="K478" s="1091" t="s">
        <v>10393</v>
      </c>
      <c r="L478" s="606" t="s">
        <v>1637</v>
      </c>
      <c r="M478" s="179" t="s">
        <v>2184</v>
      </c>
      <c r="N478" s="179" t="s">
        <v>2184</v>
      </c>
      <c r="O478" s="1091" t="s">
        <v>10391</v>
      </c>
      <c r="P478" s="1091" t="s">
        <v>1661</v>
      </c>
      <c r="Q478" s="1091" t="s">
        <v>10392</v>
      </c>
      <c r="R478" s="1098">
        <v>44330.0</v>
      </c>
      <c r="S478" s="647">
        <f t="shared" si="3"/>
        <v>22</v>
      </c>
      <c r="T478" s="166"/>
      <c r="U478" s="166"/>
      <c r="V478" s="1092"/>
    </row>
    <row r="479">
      <c r="A479" s="1037">
        <v>44328.84629128472</v>
      </c>
      <c r="B479" s="179" t="s">
        <v>10395</v>
      </c>
      <c r="C479" s="179" t="s">
        <v>10397</v>
      </c>
      <c r="D479" s="1091" t="s">
        <v>10394</v>
      </c>
      <c r="E479" s="1091" t="s">
        <v>4870</v>
      </c>
      <c r="F479" s="179">
        <v>3.6891065E7</v>
      </c>
      <c r="G479" s="179" t="s">
        <v>2021</v>
      </c>
      <c r="H479" s="179" t="s">
        <v>10396</v>
      </c>
      <c r="I479" s="228">
        <v>33625.0</v>
      </c>
      <c r="J479" s="1091" t="s">
        <v>7020</v>
      </c>
      <c r="K479" s="1091" t="s">
        <v>10400</v>
      </c>
      <c r="L479" s="606" t="s">
        <v>1651</v>
      </c>
      <c r="M479" s="179" t="s">
        <v>2184</v>
      </c>
      <c r="N479" s="179" t="s">
        <v>2184</v>
      </c>
      <c r="O479" s="1091" t="s">
        <v>10398</v>
      </c>
      <c r="P479" s="1091" t="s">
        <v>10399</v>
      </c>
      <c r="Q479" s="1092"/>
      <c r="R479" s="1098">
        <v>44333.0</v>
      </c>
      <c r="S479" s="647">
        <f t="shared" si="3"/>
        <v>31</v>
      </c>
      <c r="T479" s="166"/>
      <c r="U479" s="166"/>
      <c r="V479" s="1092"/>
    </row>
    <row r="480">
      <c r="A480" s="1037">
        <v>44331.684053159726</v>
      </c>
      <c r="B480" s="179" t="s">
        <v>10402</v>
      </c>
      <c r="C480" s="179">
        <v>1.535636121E9</v>
      </c>
      <c r="D480" s="1091" t="s">
        <v>10401</v>
      </c>
      <c r="E480" s="1091" t="s">
        <v>8475</v>
      </c>
      <c r="F480" s="179">
        <v>2.5560271E7</v>
      </c>
      <c r="G480" s="179" t="s">
        <v>391</v>
      </c>
      <c r="H480" s="179" t="s">
        <v>10403</v>
      </c>
      <c r="I480" s="228">
        <v>28032.0</v>
      </c>
      <c r="J480" s="1091" t="s">
        <v>10404</v>
      </c>
      <c r="K480" s="1091" t="s">
        <v>10407</v>
      </c>
      <c r="L480" s="606" t="s">
        <v>1651</v>
      </c>
      <c r="M480" s="179" t="s">
        <v>2184</v>
      </c>
      <c r="N480" s="179" t="s">
        <v>1661</v>
      </c>
      <c r="O480" s="1091" t="s">
        <v>10405</v>
      </c>
      <c r="P480" s="1091" t="s">
        <v>1661</v>
      </c>
      <c r="Q480" s="1091" t="s">
        <v>10406</v>
      </c>
      <c r="R480" s="1098">
        <v>44334.0</v>
      </c>
      <c r="S480" s="647">
        <f t="shared" si="3"/>
        <v>47</v>
      </c>
      <c r="T480" s="166"/>
      <c r="U480" s="166"/>
      <c r="V480" s="1092"/>
    </row>
    <row r="481">
      <c r="A481" s="1037">
        <v>44331.89030465278</v>
      </c>
      <c r="B481" s="179" t="s">
        <v>3714</v>
      </c>
      <c r="C481" s="179">
        <v>5.4911393113E12</v>
      </c>
      <c r="D481" s="1091" t="s">
        <v>3713</v>
      </c>
      <c r="E481" s="1091" t="s">
        <v>10409</v>
      </c>
      <c r="F481" s="179">
        <v>4.4829542E7</v>
      </c>
      <c r="G481" s="179" t="s">
        <v>674</v>
      </c>
      <c r="H481" s="179" t="s">
        <v>10408</v>
      </c>
      <c r="I481" s="228">
        <v>37779.0</v>
      </c>
      <c r="J481" s="1091" t="s">
        <v>10410</v>
      </c>
      <c r="K481" s="1091" t="s">
        <v>3718</v>
      </c>
      <c r="L481" s="606" t="s">
        <v>1637</v>
      </c>
      <c r="M481" s="179" t="s">
        <v>2184</v>
      </c>
      <c r="N481" s="179" t="s">
        <v>2184</v>
      </c>
      <c r="O481" s="1091" t="s">
        <v>10411</v>
      </c>
      <c r="P481" s="1091" t="s">
        <v>10412</v>
      </c>
      <c r="Q481" s="1092"/>
      <c r="R481" s="1098">
        <v>44333.0</v>
      </c>
      <c r="S481" s="647">
        <f t="shared" si="3"/>
        <v>20</v>
      </c>
      <c r="T481" s="166"/>
      <c r="U481" s="166"/>
      <c r="V481" s="1092"/>
    </row>
    <row r="482">
      <c r="A482" s="1088">
        <v>44334.47411840278</v>
      </c>
      <c r="B482" s="1087" t="s">
        <v>10414</v>
      </c>
      <c r="C482" s="1087">
        <v>3.364328908E9</v>
      </c>
      <c r="D482" s="1090" t="s">
        <v>10413</v>
      </c>
      <c r="E482" s="1090" t="s">
        <v>10416</v>
      </c>
      <c r="F482" s="1087">
        <v>3.3508454E7</v>
      </c>
      <c r="G482" s="1087" t="s">
        <v>391</v>
      </c>
      <c r="H482" s="1087" t="s">
        <v>10415</v>
      </c>
      <c r="I482" s="228">
        <v>32256.0</v>
      </c>
      <c r="J482" s="1090" t="s">
        <v>7028</v>
      </c>
      <c r="K482" s="1090" t="s">
        <v>10420</v>
      </c>
      <c r="L482" s="1089" t="s">
        <v>1651</v>
      </c>
      <c r="M482" s="179" t="s">
        <v>2184</v>
      </c>
      <c r="N482" s="179" t="s">
        <v>2184</v>
      </c>
      <c r="O482" s="1090" t="s">
        <v>10417</v>
      </c>
      <c r="P482" s="1090" t="s">
        <v>10418</v>
      </c>
      <c r="Q482" s="1090" t="s">
        <v>10419</v>
      </c>
      <c r="R482" s="1099">
        <v>44334.0</v>
      </c>
      <c r="S482" s="647">
        <f t="shared" si="3"/>
        <v>35</v>
      </c>
      <c r="T482" s="166"/>
      <c r="U482" s="166"/>
      <c r="V482" s="1082"/>
    </row>
    <row r="483">
      <c r="A483" s="1088">
        <v>44334.50578666667</v>
      </c>
      <c r="B483" s="1087" t="s">
        <v>10421</v>
      </c>
      <c r="C483" s="1087">
        <v>1.166750172E9</v>
      </c>
      <c r="D483" s="1090" t="s">
        <v>4966</v>
      </c>
      <c r="E483" s="1090" t="s">
        <v>10422</v>
      </c>
      <c r="F483" s="1087">
        <v>3.4374945E7</v>
      </c>
      <c r="G483" s="1087" t="s">
        <v>391</v>
      </c>
      <c r="H483" s="1087" t="s">
        <v>5463</v>
      </c>
      <c r="I483" s="228">
        <v>32535.0</v>
      </c>
      <c r="J483" s="1090" t="s">
        <v>7038</v>
      </c>
      <c r="K483" s="1114" t="s">
        <v>10425</v>
      </c>
      <c r="L483" s="1089" t="s">
        <v>1637</v>
      </c>
      <c r="M483" s="179" t="s">
        <v>1661</v>
      </c>
      <c r="N483" s="179" t="s">
        <v>2184</v>
      </c>
      <c r="O483" s="1090" t="s">
        <v>10423</v>
      </c>
      <c r="P483" s="1090" t="s">
        <v>10424</v>
      </c>
      <c r="Q483" s="1082"/>
      <c r="R483" s="1099">
        <v>44334.0</v>
      </c>
      <c r="S483" s="647">
        <f t="shared" si="3"/>
        <v>34</v>
      </c>
      <c r="T483" s="166"/>
      <c r="U483" s="166"/>
      <c r="V483" s="1082"/>
    </row>
    <row r="484">
      <c r="A484" s="1088">
        <v>44334.67019837963</v>
      </c>
      <c r="B484" s="1087" t="s">
        <v>10427</v>
      </c>
      <c r="C484" s="1087">
        <v>1.140948034E9</v>
      </c>
      <c r="D484" s="1090" t="s">
        <v>10426</v>
      </c>
      <c r="E484" s="1090" t="s">
        <v>10428</v>
      </c>
      <c r="F484" s="1087">
        <v>4.399058E7</v>
      </c>
      <c r="G484" s="1087" t="s">
        <v>391</v>
      </c>
      <c r="H484" s="1087" t="s">
        <v>1822</v>
      </c>
      <c r="I484" s="228">
        <v>37354.0</v>
      </c>
      <c r="J484" s="1090" t="s">
        <v>7020</v>
      </c>
      <c r="K484" s="1090" t="s">
        <v>10431</v>
      </c>
      <c r="L484" s="1089" t="s">
        <v>1637</v>
      </c>
      <c r="M484" s="179" t="s">
        <v>1661</v>
      </c>
      <c r="N484" s="179" t="s">
        <v>2184</v>
      </c>
      <c r="O484" s="1090" t="s">
        <v>10429</v>
      </c>
      <c r="P484" s="1090" t="s">
        <v>10430</v>
      </c>
      <c r="Q484" s="1082"/>
      <c r="R484" s="1099">
        <v>44337.0</v>
      </c>
      <c r="S484" s="647">
        <f t="shared" si="3"/>
        <v>21</v>
      </c>
      <c r="T484" s="166"/>
      <c r="U484" s="166"/>
      <c r="V484" s="1082"/>
    </row>
    <row r="485">
      <c r="A485" s="1088">
        <v>44335.47062010417</v>
      </c>
      <c r="B485" s="1087" t="s">
        <v>10433</v>
      </c>
      <c r="C485" s="1087">
        <v>1.154678475E9</v>
      </c>
      <c r="D485" s="1090" t="s">
        <v>10432</v>
      </c>
      <c r="E485" s="1090" t="s">
        <v>10434</v>
      </c>
      <c r="F485" s="1087">
        <v>3.5366876E7</v>
      </c>
      <c r="G485" s="1087" t="s">
        <v>391</v>
      </c>
      <c r="H485" s="1087" t="s">
        <v>1822</v>
      </c>
      <c r="I485" s="228">
        <v>33188.0</v>
      </c>
      <c r="J485" s="1090" t="s">
        <v>7020</v>
      </c>
      <c r="K485" s="1090" t="s">
        <v>10437</v>
      </c>
      <c r="L485" s="1089" t="s">
        <v>1637</v>
      </c>
      <c r="M485" s="179" t="s">
        <v>2184</v>
      </c>
      <c r="N485" s="179" t="s">
        <v>2184</v>
      </c>
      <c r="O485" s="1090" t="s">
        <v>10435</v>
      </c>
      <c r="P485" s="1090" t="s">
        <v>10436</v>
      </c>
      <c r="Q485" s="1082"/>
      <c r="R485" s="1099">
        <v>44337.0</v>
      </c>
      <c r="S485" s="647">
        <f t="shared" si="3"/>
        <v>32</v>
      </c>
      <c r="T485" s="166"/>
      <c r="U485" s="166"/>
      <c r="V485" s="1082"/>
    </row>
    <row r="486">
      <c r="A486" s="1088">
        <v>44335.663115648145</v>
      </c>
      <c r="B486" s="1087" t="s">
        <v>10439</v>
      </c>
      <c r="C486" s="1087">
        <v>1.154584628E9</v>
      </c>
      <c r="D486" s="1090" t="s">
        <v>10438</v>
      </c>
      <c r="E486" s="1090" t="s">
        <v>6725</v>
      </c>
      <c r="F486" s="1087">
        <v>4.222561E7</v>
      </c>
      <c r="G486" s="1087" t="s">
        <v>391</v>
      </c>
      <c r="H486" s="1087" t="s">
        <v>3727</v>
      </c>
      <c r="I486" s="228">
        <v>36477.0</v>
      </c>
      <c r="J486" s="1090" t="s">
        <v>7038</v>
      </c>
      <c r="K486" s="1090" t="s">
        <v>10443</v>
      </c>
      <c r="L486" s="1089" t="s">
        <v>1651</v>
      </c>
      <c r="M486" s="179" t="s">
        <v>1661</v>
      </c>
      <c r="N486" s="179" t="s">
        <v>2184</v>
      </c>
      <c r="O486" s="1090" t="s">
        <v>10440</v>
      </c>
      <c r="P486" s="1090" t="s">
        <v>10441</v>
      </c>
      <c r="Q486" s="1090" t="s">
        <v>10442</v>
      </c>
      <c r="R486" s="1099">
        <v>44337.0</v>
      </c>
      <c r="S486" s="647">
        <f t="shared" si="3"/>
        <v>23</v>
      </c>
      <c r="T486" s="166"/>
      <c r="U486" s="166"/>
      <c r="V486" s="1082"/>
    </row>
    <row r="487" ht="15.75" customHeight="1">
      <c r="A487" s="1088">
        <v>44336.02371878472</v>
      </c>
      <c r="B487" s="1087" t="s">
        <v>10445</v>
      </c>
      <c r="C487" s="1087">
        <v>5.492976236375E12</v>
      </c>
      <c r="D487" s="1090" t="s">
        <v>10444</v>
      </c>
      <c r="E487" s="1090" t="s">
        <v>10447</v>
      </c>
      <c r="F487" s="1087">
        <v>4.0209893E7</v>
      </c>
      <c r="G487" s="1087" t="s">
        <v>391</v>
      </c>
      <c r="H487" s="1087" t="s">
        <v>10446</v>
      </c>
      <c r="I487" s="228">
        <v>35764.0</v>
      </c>
      <c r="J487" s="1090" t="s">
        <v>7020</v>
      </c>
      <c r="K487" s="1090" t="s">
        <v>10451</v>
      </c>
      <c r="L487" s="1089" t="s">
        <v>1651</v>
      </c>
      <c r="M487" s="179" t="s">
        <v>2184</v>
      </c>
      <c r="N487" s="179" t="s">
        <v>2184</v>
      </c>
      <c r="O487" s="1090" t="s">
        <v>10448</v>
      </c>
      <c r="P487" s="1090" t="s">
        <v>10449</v>
      </c>
      <c r="Q487" s="1082"/>
      <c r="R487" s="1087" t="s">
        <v>10450</v>
      </c>
      <c r="S487" s="647">
        <f t="shared" si="3"/>
        <v>25</v>
      </c>
      <c r="T487" s="166"/>
      <c r="U487" s="166"/>
      <c r="V487" s="1082"/>
    </row>
    <row r="488">
      <c r="A488" s="1088">
        <v>44336.91985277778</v>
      </c>
      <c r="B488" s="1087" t="s">
        <v>10453</v>
      </c>
      <c r="C488" s="1087">
        <v>1.167461195E9</v>
      </c>
      <c r="D488" s="1090" t="s">
        <v>10452</v>
      </c>
      <c r="E488" s="1090" t="s">
        <v>10454</v>
      </c>
      <c r="F488" s="1087">
        <v>3.760802E7</v>
      </c>
      <c r="G488" s="1087" t="s">
        <v>391</v>
      </c>
      <c r="H488" s="1087" t="s">
        <v>1618</v>
      </c>
      <c r="I488" s="228">
        <v>33931.0</v>
      </c>
      <c r="J488" s="1090" t="s">
        <v>7020</v>
      </c>
      <c r="K488" s="1090" t="s">
        <v>10458</v>
      </c>
      <c r="L488" s="1089" t="s">
        <v>10457</v>
      </c>
      <c r="M488" s="179" t="s">
        <v>2184</v>
      </c>
      <c r="N488" s="179" t="s">
        <v>2184</v>
      </c>
      <c r="O488" s="1090" t="s">
        <v>10455</v>
      </c>
      <c r="P488" s="1090" t="s">
        <v>10456</v>
      </c>
      <c r="Q488" s="1090" t="s">
        <v>2438</v>
      </c>
      <c r="R488" s="1099">
        <v>44337.0</v>
      </c>
      <c r="S488" s="647">
        <f t="shared" si="3"/>
        <v>30</v>
      </c>
      <c r="T488" s="166"/>
      <c r="U488" s="166"/>
      <c r="V488" s="1082"/>
    </row>
    <row r="489">
      <c r="A489" s="1088">
        <v>44337.4340418287</v>
      </c>
      <c r="B489" s="1087" t="s">
        <v>10460</v>
      </c>
      <c r="C489" s="1087" t="s">
        <v>10462</v>
      </c>
      <c r="D489" s="1090" t="s">
        <v>10459</v>
      </c>
      <c r="E489" s="1090" t="s">
        <v>10463</v>
      </c>
      <c r="F489" s="1087">
        <v>4.5299685E7</v>
      </c>
      <c r="G489" s="1087" t="s">
        <v>391</v>
      </c>
      <c r="H489" s="1087" t="s">
        <v>10461</v>
      </c>
      <c r="I489" s="228">
        <v>37903.0</v>
      </c>
      <c r="J489" s="1090" t="s">
        <v>7020</v>
      </c>
      <c r="K489" s="1090" t="s">
        <v>10466</v>
      </c>
      <c r="L489" s="1089" t="s">
        <v>1637</v>
      </c>
      <c r="M489" s="179" t="s">
        <v>2184</v>
      </c>
      <c r="N489" s="179" t="s">
        <v>1661</v>
      </c>
      <c r="O489" s="1090" t="s">
        <v>8154</v>
      </c>
      <c r="P489" s="1090" t="s">
        <v>10464</v>
      </c>
      <c r="Q489" s="1090" t="s">
        <v>10465</v>
      </c>
      <c r="R489" s="1099">
        <v>44337.0</v>
      </c>
      <c r="S489" s="647">
        <f t="shared" si="3"/>
        <v>20</v>
      </c>
      <c r="T489" s="166"/>
      <c r="U489" s="166"/>
      <c r="V489" s="1082"/>
    </row>
    <row r="490">
      <c r="A490" s="1088">
        <v>44337.49754336805</v>
      </c>
      <c r="B490" s="1087" t="s">
        <v>5093</v>
      </c>
      <c r="C490" s="1087">
        <v>1.133966641E9</v>
      </c>
      <c r="D490" s="1090" t="s">
        <v>5092</v>
      </c>
      <c r="E490" s="1090" t="s">
        <v>10468</v>
      </c>
      <c r="F490" s="1087">
        <v>4.5689874E7</v>
      </c>
      <c r="G490" s="1087" t="s">
        <v>2021</v>
      </c>
      <c r="H490" s="1087" t="s">
        <v>10467</v>
      </c>
      <c r="I490" s="228">
        <v>38092.0</v>
      </c>
      <c r="J490" s="1090" t="s">
        <v>10469</v>
      </c>
      <c r="K490" s="1090" t="s">
        <v>10472</v>
      </c>
      <c r="L490" s="1089" t="s">
        <v>1866</v>
      </c>
      <c r="M490" s="179" t="s">
        <v>2184</v>
      </c>
      <c r="N490" s="179" t="s">
        <v>2184</v>
      </c>
      <c r="O490" s="1090" t="s">
        <v>10470</v>
      </c>
      <c r="P490" s="1090" t="s">
        <v>10471</v>
      </c>
      <c r="Q490" s="1082"/>
      <c r="R490" s="1099">
        <v>44337.0</v>
      </c>
      <c r="S490" s="647">
        <f t="shared" si="3"/>
        <v>19</v>
      </c>
      <c r="T490" s="166"/>
      <c r="U490" s="166"/>
      <c r="V490" s="1082"/>
    </row>
    <row r="491">
      <c r="A491" s="1088">
        <v>44338.90487546296</v>
      </c>
      <c r="B491" s="1087" t="s">
        <v>10474</v>
      </c>
      <c r="C491" s="1087">
        <v>3.400415071E9</v>
      </c>
      <c r="D491" s="1090" t="s">
        <v>10473</v>
      </c>
      <c r="E491" s="1090" t="s">
        <v>3706</v>
      </c>
      <c r="F491" s="1087">
        <v>3.7579702E7</v>
      </c>
      <c r="G491" s="1087" t="s">
        <v>391</v>
      </c>
      <c r="H491" s="1087" t="s">
        <v>10475</v>
      </c>
      <c r="I491" s="228">
        <v>34245.0</v>
      </c>
      <c r="J491" s="1090" t="s">
        <v>7020</v>
      </c>
      <c r="K491" s="1090" t="s">
        <v>10478</v>
      </c>
      <c r="L491" s="1089" t="s">
        <v>1651</v>
      </c>
      <c r="M491" s="179" t="s">
        <v>2184</v>
      </c>
      <c r="N491" s="179" t="s">
        <v>2184</v>
      </c>
      <c r="O491" s="1090" t="s">
        <v>8154</v>
      </c>
      <c r="P491" s="1090" t="s">
        <v>10476</v>
      </c>
      <c r="Q491" s="1090" t="s">
        <v>10477</v>
      </c>
      <c r="R491" s="1099">
        <v>44347.0</v>
      </c>
      <c r="S491" s="647">
        <f t="shared" si="3"/>
        <v>30</v>
      </c>
      <c r="T491" s="166"/>
      <c r="U491" s="166"/>
      <c r="V491" s="1082"/>
    </row>
    <row r="492">
      <c r="A492" s="1088">
        <v>44342.759729791665</v>
      </c>
      <c r="B492" s="1087" t="s">
        <v>10480</v>
      </c>
      <c r="C492" s="1087">
        <v>2.257550893E9</v>
      </c>
      <c r="D492" s="1090" t="s">
        <v>10479</v>
      </c>
      <c r="E492" s="1090" t="s">
        <v>8742</v>
      </c>
      <c r="F492" s="1087">
        <v>3.8304537E7</v>
      </c>
      <c r="G492" s="1087" t="s">
        <v>391</v>
      </c>
      <c r="H492" s="1087" t="s">
        <v>10481</v>
      </c>
      <c r="I492" s="228">
        <v>34499.0</v>
      </c>
      <c r="J492" s="1090" t="s">
        <v>7038</v>
      </c>
      <c r="K492" s="1090" t="s">
        <v>10484</v>
      </c>
      <c r="L492" s="1089" t="s">
        <v>1637</v>
      </c>
      <c r="M492" s="179" t="s">
        <v>2184</v>
      </c>
      <c r="N492" s="179" t="s">
        <v>2184</v>
      </c>
      <c r="O492" s="1090" t="s">
        <v>10482</v>
      </c>
      <c r="P492" s="1090" t="s">
        <v>10483</v>
      </c>
      <c r="Q492" s="1082"/>
      <c r="R492" s="1099">
        <v>44347.0</v>
      </c>
      <c r="S492" s="647">
        <f t="shared" si="3"/>
        <v>29</v>
      </c>
      <c r="T492" s="166"/>
      <c r="U492" s="166"/>
      <c r="V492" s="1082"/>
    </row>
    <row r="493">
      <c r="A493" s="1088">
        <v>44346.85909900463</v>
      </c>
      <c r="B493" s="1087" t="s">
        <v>10486</v>
      </c>
      <c r="C493" s="1087">
        <v>3.804595529E9</v>
      </c>
      <c r="D493" s="1090" t="s">
        <v>10485</v>
      </c>
      <c r="E493" s="1090" t="s">
        <v>1910</v>
      </c>
      <c r="F493" s="1087">
        <v>3.8223672E7</v>
      </c>
      <c r="G493" s="1087" t="s">
        <v>674</v>
      </c>
      <c r="H493" s="1087" t="s">
        <v>10487</v>
      </c>
      <c r="I493" s="228">
        <v>34811.0</v>
      </c>
      <c r="J493" s="1090" t="s">
        <v>7020</v>
      </c>
      <c r="K493" s="1090" t="s">
        <v>10490</v>
      </c>
      <c r="L493" s="1089" t="s">
        <v>10489</v>
      </c>
      <c r="M493" s="179" t="s">
        <v>2184</v>
      </c>
      <c r="N493" s="179" t="s">
        <v>2184</v>
      </c>
      <c r="O493" s="1090" t="s">
        <v>10488</v>
      </c>
      <c r="P493" s="1090" t="s">
        <v>8429</v>
      </c>
      <c r="Q493" s="1082"/>
      <c r="R493" s="1099">
        <v>44348.0</v>
      </c>
      <c r="S493" s="647">
        <f t="shared" si="3"/>
        <v>28</v>
      </c>
      <c r="T493" s="166"/>
      <c r="U493" s="166"/>
      <c r="V493" s="1082"/>
    </row>
    <row r="494">
      <c r="A494" s="1088">
        <v>44348.535194236116</v>
      </c>
      <c r="B494" s="1087" t="s">
        <v>10492</v>
      </c>
      <c r="C494" s="1087">
        <v>5.491125142309E12</v>
      </c>
      <c r="D494" s="1090" t="s">
        <v>10491</v>
      </c>
      <c r="E494" s="1090" t="s">
        <v>10493</v>
      </c>
      <c r="F494" s="1087">
        <v>4.5074358E7</v>
      </c>
      <c r="G494" s="1087" t="s">
        <v>391</v>
      </c>
      <c r="H494" s="1087" t="s">
        <v>2593</v>
      </c>
      <c r="I494" s="228">
        <v>37887.0</v>
      </c>
      <c r="J494" s="1090" t="s">
        <v>7038</v>
      </c>
      <c r="K494" s="1090" t="s">
        <v>10497</v>
      </c>
      <c r="L494" s="1089" t="s">
        <v>1637</v>
      </c>
      <c r="M494" s="179" t="s">
        <v>1661</v>
      </c>
      <c r="N494" s="179" t="s">
        <v>2184</v>
      </c>
      <c r="O494" s="1090" t="s">
        <v>10494</v>
      </c>
      <c r="P494" s="1090" t="s">
        <v>10495</v>
      </c>
      <c r="Q494" s="1090" t="s">
        <v>10496</v>
      </c>
      <c r="R494" s="1099">
        <v>44348.0</v>
      </c>
      <c r="S494" s="647">
        <f t="shared" si="3"/>
        <v>20</v>
      </c>
      <c r="T494" s="166"/>
      <c r="U494" s="166"/>
      <c r="V494" s="1082"/>
    </row>
    <row r="495">
      <c r="A495" s="1088">
        <v>44348.554321828706</v>
      </c>
      <c r="B495" s="1087" t="s">
        <v>10499</v>
      </c>
      <c r="C495" s="1087" t="s">
        <v>10500</v>
      </c>
      <c r="D495" s="1090" t="s">
        <v>10498</v>
      </c>
      <c r="E495" s="1090" t="s">
        <v>10501</v>
      </c>
      <c r="F495" s="1087">
        <v>4.523318E7</v>
      </c>
      <c r="G495" s="1087" t="s">
        <v>391</v>
      </c>
      <c r="H495" s="1087" t="s">
        <v>1678</v>
      </c>
      <c r="I495" s="228">
        <v>37929.0</v>
      </c>
      <c r="J495" s="1090" t="s">
        <v>7038</v>
      </c>
      <c r="K495" s="1090" t="s">
        <v>10505</v>
      </c>
      <c r="L495" s="1089" t="s">
        <v>10504</v>
      </c>
      <c r="M495" s="179" t="s">
        <v>1661</v>
      </c>
      <c r="N495" s="179" t="s">
        <v>2184</v>
      </c>
      <c r="O495" s="1090" t="s">
        <v>10502</v>
      </c>
      <c r="P495" s="1090" t="s">
        <v>10503</v>
      </c>
      <c r="Q495" s="1082"/>
      <c r="R495" s="1099">
        <v>44348.0</v>
      </c>
      <c r="S495" s="647">
        <f t="shared" si="3"/>
        <v>19</v>
      </c>
      <c r="T495" s="166"/>
      <c r="U495" s="166"/>
      <c r="V495" s="1082"/>
    </row>
    <row r="496" ht="18.0" customHeight="1">
      <c r="A496" s="1088">
        <v>44350.64252902778</v>
      </c>
      <c r="B496" s="1087" t="s">
        <v>10507</v>
      </c>
      <c r="C496" s="1087" t="s">
        <v>10509</v>
      </c>
      <c r="D496" s="1090" t="s">
        <v>10506</v>
      </c>
      <c r="E496" s="1090" t="s">
        <v>10510</v>
      </c>
      <c r="F496" s="1087">
        <v>4.3819012E7</v>
      </c>
      <c r="G496" s="1087" t="s">
        <v>391</v>
      </c>
      <c r="H496" s="1087" t="s">
        <v>10508</v>
      </c>
      <c r="I496" s="228">
        <v>37291.0</v>
      </c>
      <c r="J496" s="1090" t="s">
        <v>7038</v>
      </c>
      <c r="K496" s="1090" t="s">
        <v>10514</v>
      </c>
      <c r="L496" s="1089" t="s">
        <v>10514</v>
      </c>
      <c r="M496" s="179" t="s">
        <v>2184</v>
      </c>
      <c r="N496" s="179" t="s">
        <v>2184</v>
      </c>
      <c r="O496" s="1090" t="s">
        <v>10511</v>
      </c>
      <c r="P496" s="1090" t="s">
        <v>10512</v>
      </c>
      <c r="Q496" s="1090" t="s">
        <v>10513</v>
      </c>
      <c r="R496" s="1099">
        <v>44356.0</v>
      </c>
      <c r="S496" s="647">
        <f t="shared" si="3"/>
        <v>21</v>
      </c>
      <c r="T496" s="166"/>
      <c r="U496" s="166"/>
      <c r="V496" s="1082"/>
    </row>
    <row r="497">
      <c r="A497" s="1088">
        <v>44351.8414984375</v>
      </c>
      <c r="B497" s="1087" t="s">
        <v>10516</v>
      </c>
      <c r="C497" s="1087" t="s">
        <v>10518</v>
      </c>
      <c r="D497" s="1090" t="s">
        <v>10515</v>
      </c>
      <c r="E497" s="1090" t="s">
        <v>10519</v>
      </c>
      <c r="F497" s="1087">
        <v>2.2200585E7</v>
      </c>
      <c r="G497" s="1087" t="s">
        <v>391</v>
      </c>
      <c r="H497" s="1087" t="s">
        <v>10517</v>
      </c>
      <c r="I497" s="228">
        <v>26043.0</v>
      </c>
      <c r="J497" s="1090" t="s">
        <v>10520</v>
      </c>
      <c r="K497" s="1090" t="s">
        <v>10524</v>
      </c>
      <c r="L497" s="1089" t="s">
        <v>1866</v>
      </c>
      <c r="M497" s="179" t="s">
        <v>2184</v>
      </c>
      <c r="N497" s="179" t="s">
        <v>2184</v>
      </c>
      <c r="O497" s="1090" t="s">
        <v>10521</v>
      </c>
      <c r="P497" s="1090" t="s">
        <v>10522</v>
      </c>
      <c r="Q497" s="1090" t="s">
        <v>10523</v>
      </c>
      <c r="R497" s="1099">
        <v>44356.0</v>
      </c>
      <c r="S497" s="647">
        <f t="shared" si="3"/>
        <v>52</v>
      </c>
      <c r="T497" s="166"/>
      <c r="U497" s="166"/>
      <c r="V497" s="1082"/>
    </row>
    <row r="498">
      <c r="A498" s="1088">
        <v>44352.42492643518</v>
      </c>
      <c r="B498" s="1087" t="s">
        <v>10526</v>
      </c>
      <c r="C498" s="1087" t="s">
        <v>10528</v>
      </c>
      <c r="D498" s="1090" t="s">
        <v>10525</v>
      </c>
      <c r="E498" s="1090" t="s">
        <v>10529</v>
      </c>
      <c r="F498" s="1087">
        <v>4.4452274E7</v>
      </c>
      <c r="G498" s="1087" t="s">
        <v>2021</v>
      </c>
      <c r="H498" s="1087" t="s">
        <v>10527</v>
      </c>
      <c r="I498" s="228">
        <v>37537.0</v>
      </c>
      <c r="J498" s="1090" t="s">
        <v>10530</v>
      </c>
      <c r="K498" s="1090" t="s">
        <v>10534</v>
      </c>
      <c r="L498" s="1089" t="s">
        <v>1745</v>
      </c>
      <c r="M498" s="179" t="s">
        <v>2184</v>
      </c>
      <c r="N498" s="179" t="s">
        <v>2184</v>
      </c>
      <c r="O498" s="1090" t="s">
        <v>10531</v>
      </c>
      <c r="P498" s="1090" t="s">
        <v>10532</v>
      </c>
      <c r="Q498" s="1082"/>
      <c r="R498" s="1087" t="s">
        <v>10533</v>
      </c>
      <c r="S498" s="647">
        <f t="shared" si="3"/>
        <v>21</v>
      </c>
      <c r="T498" s="166"/>
      <c r="U498" s="166"/>
      <c r="V498" s="1082"/>
    </row>
    <row r="499">
      <c r="A499" s="1088">
        <v>44353.98009787037</v>
      </c>
      <c r="B499" s="1087" t="s">
        <v>10536</v>
      </c>
      <c r="C499" s="1087">
        <v>5.42494381821E11</v>
      </c>
      <c r="D499" s="1090" t="s">
        <v>10535</v>
      </c>
      <c r="E499" s="1090" t="s">
        <v>10537</v>
      </c>
      <c r="F499" s="1087">
        <v>4.529715E7</v>
      </c>
      <c r="G499" s="1087" t="s">
        <v>391</v>
      </c>
      <c r="H499" s="1087" t="s">
        <v>2815</v>
      </c>
      <c r="I499" s="228">
        <v>37967.0</v>
      </c>
      <c r="J499" s="1090" t="s">
        <v>7020</v>
      </c>
      <c r="K499" s="1090" t="s">
        <v>10540</v>
      </c>
      <c r="L499" s="1089" t="s">
        <v>1637</v>
      </c>
      <c r="M499" s="179" t="s">
        <v>2184</v>
      </c>
      <c r="N499" s="179" t="s">
        <v>2184</v>
      </c>
      <c r="O499" s="1090" t="s">
        <v>10538</v>
      </c>
      <c r="P499" s="1090" t="s">
        <v>10539</v>
      </c>
      <c r="Q499" s="1082"/>
      <c r="R499" s="1099">
        <v>44355.0</v>
      </c>
      <c r="S499" s="647">
        <f t="shared" si="3"/>
        <v>19</v>
      </c>
      <c r="T499" s="166"/>
      <c r="U499" s="166"/>
      <c r="V499" s="1082"/>
    </row>
    <row r="500">
      <c r="A500" s="1088">
        <v>44354.01902013889</v>
      </c>
      <c r="B500" s="1087" t="s">
        <v>10542</v>
      </c>
      <c r="C500" s="1087" t="s">
        <v>10544</v>
      </c>
      <c r="D500" s="1090" t="s">
        <v>10541</v>
      </c>
      <c r="E500" s="1090" t="s">
        <v>10545</v>
      </c>
      <c r="F500" s="1087">
        <v>1.143160969E9</v>
      </c>
      <c r="G500" s="1087" t="s">
        <v>4034</v>
      </c>
      <c r="H500" s="1087" t="s">
        <v>10543</v>
      </c>
      <c r="I500" s="228">
        <v>35529.0</v>
      </c>
      <c r="J500" s="1090" t="s">
        <v>7038</v>
      </c>
      <c r="K500" s="1090" t="s">
        <v>10550</v>
      </c>
      <c r="L500" s="1089" t="s">
        <v>10549</v>
      </c>
      <c r="M500" s="179" t="s">
        <v>2184</v>
      </c>
      <c r="N500" s="179" t="s">
        <v>2184</v>
      </c>
      <c r="O500" s="1090" t="s">
        <v>10546</v>
      </c>
      <c r="P500" s="1090" t="s">
        <v>10547</v>
      </c>
      <c r="Q500" s="1090" t="s">
        <v>10548</v>
      </c>
      <c r="R500" s="1099">
        <v>44355.0</v>
      </c>
      <c r="S500" s="647">
        <f t="shared" si="3"/>
        <v>26</v>
      </c>
      <c r="T500" s="166"/>
      <c r="U500" s="166"/>
      <c r="V500" s="1082"/>
    </row>
    <row r="501">
      <c r="A501" s="1088">
        <v>44355.05226707176</v>
      </c>
      <c r="B501" s="1087" t="s">
        <v>10552</v>
      </c>
      <c r="C501" s="1096" t="s">
        <v>10553</v>
      </c>
      <c r="D501" s="1090" t="s">
        <v>10551</v>
      </c>
      <c r="E501" s="1090" t="s">
        <v>10554</v>
      </c>
      <c r="F501" s="1087">
        <v>3.2669876E7</v>
      </c>
      <c r="G501" s="1087" t="s">
        <v>674</v>
      </c>
      <c r="H501" s="1087" t="s">
        <v>3479</v>
      </c>
      <c r="I501" s="228">
        <v>31737.0</v>
      </c>
      <c r="J501" s="1090" t="s">
        <v>7020</v>
      </c>
      <c r="K501" s="1090" t="s">
        <v>10559</v>
      </c>
      <c r="L501" s="1089" t="s">
        <v>10558</v>
      </c>
      <c r="M501" s="179" t="s">
        <v>2184</v>
      </c>
      <c r="N501" s="179" t="s">
        <v>2184</v>
      </c>
      <c r="O501" s="1090" t="s">
        <v>10555</v>
      </c>
      <c r="P501" s="1090" t="s">
        <v>10556</v>
      </c>
      <c r="Q501" s="1090" t="s">
        <v>10557</v>
      </c>
      <c r="R501" s="1099">
        <v>44356.0</v>
      </c>
      <c r="S501" s="647">
        <f t="shared" si="3"/>
        <v>36</v>
      </c>
      <c r="T501" s="166"/>
      <c r="U501" s="166"/>
      <c r="V501" s="1082"/>
    </row>
    <row r="502">
      <c r="A502" s="1088">
        <v>44357.007777280094</v>
      </c>
      <c r="B502" s="1087" t="s">
        <v>10561</v>
      </c>
      <c r="C502" s="1087">
        <v>1.16473104E9</v>
      </c>
      <c r="D502" s="1090" t="s">
        <v>10560</v>
      </c>
      <c r="E502" s="1090" t="s">
        <v>10562</v>
      </c>
      <c r="F502" s="1087">
        <v>4.0139565E7</v>
      </c>
      <c r="G502" s="1087" t="s">
        <v>674</v>
      </c>
      <c r="H502" s="1087" t="s">
        <v>1822</v>
      </c>
      <c r="I502" s="228">
        <v>35434.0</v>
      </c>
      <c r="J502" s="1090" t="s">
        <v>7028</v>
      </c>
      <c r="K502" s="1090" t="s">
        <v>10566</v>
      </c>
      <c r="L502" s="1089" t="s">
        <v>10566</v>
      </c>
      <c r="M502" s="179" t="s">
        <v>2184</v>
      </c>
      <c r="N502" s="179" t="s">
        <v>2184</v>
      </c>
      <c r="O502" s="1090" t="s">
        <v>10563</v>
      </c>
      <c r="P502" s="1090" t="s">
        <v>10564</v>
      </c>
      <c r="Q502" s="1090" t="s">
        <v>10565</v>
      </c>
      <c r="R502" s="1099">
        <v>44358.0</v>
      </c>
      <c r="S502" s="647">
        <f t="shared" si="3"/>
        <v>26</v>
      </c>
      <c r="T502" s="166"/>
      <c r="U502" s="166"/>
      <c r="V502" s="1082"/>
    </row>
    <row r="503">
      <c r="A503" s="1088">
        <v>44357.98841572917</v>
      </c>
      <c r="B503" s="1087" t="s">
        <v>10568</v>
      </c>
      <c r="C503" s="1087" t="s">
        <v>10569</v>
      </c>
      <c r="D503" s="1090" t="s">
        <v>10567</v>
      </c>
      <c r="E503" s="1090" t="s">
        <v>10570</v>
      </c>
      <c r="F503" s="1087">
        <v>4.2933608E7</v>
      </c>
      <c r="G503" s="1087" t="s">
        <v>391</v>
      </c>
      <c r="H503" s="1087" t="s">
        <v>1678</v>
      </c>
      <c r="I503" s="228">
        <v>36781.0</v>
      </c>
      <c r="J503" s="1090" t="s">
        <v>7020</v>
      </c>
      <c r="K503" s="1090" t="s">
        <v>10573</v>
      </c>
      <c r="L503" s="1089" t="s">
        <v>1651</v>
      </c>
      <c r="M503" s="179" t="s">
        <v>2184</v>
      </c>
      <c r="N503" s="179" t="s">
        <v>2184</v>
      </c>
      <c r="O503" s="1090" t="s">
        <v>10571</v>
      </c>
      <c r="P503" s="1090" t="s">
        <v>10572</v>
      </c>
      <c r="Q503" s="1082"/>
      <c r="R503" s="1099">
        <v>44358.0</v>
      </c>
      <c r="S503" s="647">
        <f t="shared" si="3"/>
        <v>23</v>
      </c>
      <c r="T503" s="166"/>
      <c r="U503" s="166"/>
      <c r="V503" s="1082"/>
    </row>
    <row r="504">
      <c r="A504" s="1088">
        <v>44358.49543954861</v>
      </c>
      <c r="B504" s="1087" t="s">
        <v>10575</v>
      </c>
      <c r="C504" s="1087">
        <v>1.173665168E9</v>
      </c>
      <c r="D504" s="1090" t="s">
        <v>10574</v>
      </c>
      <c r="E504" s="1090" t="s">
        <v>10577</v>
      </c>
      <c r="F504" s="1087">
        <v>9.4932618E7</v>
      </c>
      <c r="G504" s="1087" t="s">
        <v>10576</v>
      </c>
      <c r="H504" s="1087" t="s">
        <v>3195</v>
      </c>
      <c r="I504" s="228">
        <v>37459.0</v>
      </c>
      <c r="J504" s="1090" t="s">
        <v>7028</v>
      </c>
      <c r="K504" s="1090" t="s">
        <v>10581</v>
      </c>
      <c r="L504" s="1089" t="s">
        <v>1866</v>
      </c>
      <c r="M504" s="179" t="s">
        <v>2184</v>
      </c>
      <c r="N504" s="179" t="s">
        <v>2184</v>
      </c>
      <c r="O504" s="1090" t="s">
        <v>10578</v>
      </c>
      <c r="P504" s="1090" t="s">
        <v>10579</v>
      </c>
      <c r="Q504" s="1090" t="s">
        <v>10580</v>
      </c>
      <c r="R504" s="1099">
        <v>44453.0</v>
      </c>
      <c r="S504" s="647">
        <f t="shared" si="3"/>
        <v>21</v>
      </c>
      <c r="T504" s="166"/>
      <c r="U504" s="166"/>
      <c r="V504" s="1082"/>
    </row>
    <row r="505">
      <c r="A505" s="1037">
        <v>44361.081905011575</v>
      </c>
      <c r="B505" s="179" t="s">
        <v>10583</v>
      </c>
      <c r="C505" s="179">
        <v>1.140872475E9</v>
      </c>
      <c r="D505" s="1091" t="s">
        <v>10582</v>
      </c>
      <c r="E505" s="1091" t="s">
        <v>10585</v>
      </c>
      <c r="F505" s="179">
        <v>2.5144185E7</v>
      </c>
      <c r="G505" s="179" t="s">
        <v>2021</v>
      </c>
      <c r="H505" s="179" t="s">
        <v>10584</v>
      </c>
      <c r="I505" s="228">
        <v>27902.0</v>
      </c>
      <c r="J505" s="1091" t="s">
        <v>7038</v>
      </c>
      <c r="K505" s="1091" t="s">
        <v>10587</v>
      </c>
      <c r="L505" s="606" t="s">
        <v>1866</v>
      </c>
      <c r="M505" s="179" t="s">
        <v>2184</v>
      </c>
      <c r="N505" s="179" t="s">
        <v>2184</v>
      </c>
      <c r="O505" s="1091" t="s">
        <v>10586</v>
      </c>
      <c r="P505" s="1091" t="s">
        <v>7547</v>
      </c>
      <c r="Q505" s="1092"/>
      <c r="R505" s="179" t="s">
        <v>2433</v>
      </c>
      <c r="S505" s="647">
        <f t="shared" si="3"/>
        <v>47</v>
      </c>
      <c r="T505" s="166"/>
      <c r="U505" s="166"/>
      <c r="V505" s="1092"/>
    </row>
    <row r="506">
      <c r="A506" s="1037">
        <v>44362.86786326389</v>
      </c>
      <c r="B506" s="179" t="s">
        <v>10589</v>
      </c>
      <c r="C506" s="179">
        <v>1.159237951E9</v>
      </c>
      <c r="D506" s="1091" t="s">
        <v>10588</v>
      </c>
      <c r="E506" s="1091" t="s">
        <v>10591</v>
      </c>
      <c r="F506" s="179">
        <v>4.4788176E7</v>
      </c>
      <c r="G506" s="179" t="s">
        <v>391</v>
      </c>
      <c r="H506" s="179" t="s">
        <v>10590</v>
      </c>
      <c r="I506" s="228">
        <v>37723.0</v>
      </c>
      <c r="J506" s="1091" t="s">
        <v>7038</v>
      </c>
      <c r="K506" s="1091" t="s">
        <v>1651</v>
      </c>
      <c r="L506" s="606" t="s">
        <v>1651</v>
      </c>
      <c r="M506" s="179" t="s">
        <v>1661</v>
      </c>
      <c r="N506" s="179" t="s">
        <v>2184</v>
      </c>
      <c r="O506" s="1091" t="s">
        <v>10592</v>
      </c>
      <c r="P506" s="1091" t="s">
        <v>8673</v>
      </c>
      <c r="Q506" s="1092"/>
      <c r="R506" s="1098">
        <v>44365.0</v>
      </c>
      <c r="S506" s="647">
        <f t="shared" si="3"/>
        <v>20</v>
      </c>
      <c r="T506" s="166"/>
      <c r="U506" s="166"/>
      <c r="V506" s="1092"/>
    </row>
    <row r="507">
      <c r="A507" s="1037">
        <v>44363.9320715625</v>
      </c>
      <c r="B507" s="179" t="s">
        <v>10594</v>
      </c>
      <c r="C507" s="179">
        <v>1.167536671E9</v>
      </c>
      <c r="D507" s="1091" t="s">
        <v>10593</v>
      </c>
      <c r="E507" s="1091" t="s">
        <v>10595</v>
      </c>
      <c r="F507" s="179">
        <v>3.7517175E7</v>
      </c>
      <c r="G507" s="179" t="s">
        <v>391</v>
      </c>
      <c r="H507" s="179" t="s">
        <v>1678</v>
      </c>
      <c r="I507" s="228">
        <v>34125.0</v>
      </c>
      <c r="J507" s="1091" t="s">
        <v>7020</v>
      </c>
      <c r="K507" s="1091" t="s">
        <v>10599</v>
      </c>
      <c r="L507" s="606" t="s">
        <v>1880</v>
      </c>
      <c r="M507" s="179" t="s">
        <v>2184</v>
      </c>
      <c r="N507" s="179" t="s">
        <v>2184</v>
      </c>
      <c r="O507" s="1091" t="s">
        <v>10596</v>
      </c>
      <c r="P507" s="1091" t="s">
        <v>10597</v>
      </c>
      <c r="Q507" s="1091" t="s">
        <v>10598</v>
      </c>
      <c r="R507" s="1098">
        <v>44365.0</v>
      </c>
      <c r="S507" s="647">
        <f t="shared" si="3"/>
        <v>30</v>
      </c>
      <c r="T507" s="166"/>
      <c r="U507" s="166"/>
      <c r="V507" s="1092"/>
    </row>
    <row r="508">
      <c r="A508" s="1037">
        <v>44364.05879579861</v>
      </c>
      <c r="B508" s="179" t="s">
        <v>10601</v>
      </c>
      <c r="C508" s="179">
        <v>1.151265482E9</v>
      </c>
      <c r="D508" s="1091" t="s">
        <v>10600</v>
      </c>
      <c r="E508" s="1091" t="s">
        <v>10602</v>
      </c>
      <c r="F508" s="179">
        <v>3.3298243E7</v>
      </c>
      <c r="G508" s="179" t="s">
        <v>391</v>
      </c>
      <c r="H508" s="179" t="s">
        <v>2802</v>
      </c>
      <c r="I508" s="228">
        <v>32049.0</v>
      </c>
      <c r="J508" s="1091" t="s">
        <v>7038</v>
      </c>
      <c r="K508" s="1091" t="s">
        <v>10605</v>
      </c>
      <c r="L508" s="606" t="s">
        <v>1651</v>
      </c>
      <c r="M508" s="179" t="s">
        <v>2184</v>
      </c>
      <c r="N508" s="179" t="s">
        <v>2184</v>
      </c>
      <c r="O508" s="1091" t="s">
        <v>10603</v>
      </c>
      <c r="P508" s="1091" t="s">
        <v>10604</v>
      </c>
      <c r="Q508" s="1092"/>
      <c r="R508" s="1098">
        <v>44365.0</v>
      </c>
      <c r="S508" s="647">
        <f t="shared" si="3"/>
        <v>36</v>
      </c>
      <c r="T508" s="166"/>
      <c r="U508" s="166"/>
      <c r="V508" s="1092"/>
    </row>
    <row r="509">
      <c r="A509" s="1037">
        <v>44364.49769225695</v>
      </c>
      <c r="B509" s="179" t="s">
        <v>10607</v>
      </c>
      <c r="C509" s="179">
        <v>2.954624449E9</v>
      </c>
      <c r="D509" s="1091" t="s">
        <v>10606</v>
      </c>
      <c r="E509" s="1091" t="s">
        <v>10609</v>
      </c>
      <c r="F509" s="179">
        <v>3.6846419E7</v>
      </c>
      <c r="G509" s="179" t="s">
        <v>391</v>
      </c>
      <c r="H509" s="179" t="s">
        <v>10608</v>
      </c>
      <c r="I509" s="228">
        <v>33692.0</v>
      </c>
      <c r="J509" s="1091" t="s">
        <v>7038</v>
      </c>
      <c r="K509" s="1091" t="s">
        <v>10613</v>
      </c>
      <c r="L509" s="606" t="s">
        <v>10612</v>
      </c>
      <c r="M509" s="179" t="s">
        <v>1661</v>
      </c>
      <c r="N509" s="179" t="s">
        <v>1661</v>
      </c>
      <c r="O509" s="1091" t="s">
        <v>7446</v>
      </c>
      <c r="P509" s="1091" t="s">
        <v>10610</v>
      </c>
      <c r="Q509" s="1091" t="s">
        <v>10611</v>
      </c>
      <c r="R509" s="1098">
        <v>44365.0</v>
      </c>
      <c r="S509" s="647">
        <f t="shared" si="3"/>
        <v>31</v>
      </c>
      <c r="T509" s="166"/>
      <c r="U509" s="166"/>
      <c r="V509" s="1092"/>
    </row>
    <row r="510" ht="17.25" customHeight="1">
      <c r="A510" s="1037">
        <v>44365.40141372685</v>
      </c>
      <c r="B510" s="179" t="s">
        <v>2814</v>
      </c>
      <c r="C510" s="179" t="s">
        <v>2816</v>
      </c>
      <c r="D510" s="1091" t="s">
        <v>2813</v>
      </c>
      <c r="E510" s="1091" t="s">
        <v>10614</v>
      </c>
      <c r="F510" s="179">
        <v>4.4416916E7</v>
      </c>
      <c r="G510" s="179" t="s">
        <v>391</v>
      </c>
      <c r="H510" s="179" t="s">
        <v>2815</v>
      </c>
      <c r="I510" s="228">
        <v>37563.0</v>
      </c>
      <c r="J510" s="1091" t="s">
        <v>7038</v>
      </c>
      <c r="K510" s="1091" t="s">
        <v>2819</v>
      </c>
      <c r="L510" s="606" t="s">
        <v>1651</v>
      </c>
      <c r="M510" s="179" t="s">
        <v>2184</v>
      </c>
      <c r="N510" s="179" t="s">
        <v>2184</v>
      </c>
      <c r="O510" s="1091" t="s">
        <v>10615</v>
      </c>
      <c r="P510" s="1091" t="s">
        <v>10616</v>
      </c>
      <c r="Q510" s="1091" t="s">
        <v>10617</v>
      </c>
      <c r="R510" s="1115" t="s">
        <v>2587</v>
      </c>
      <c r="S510" s="647">
        <f t="shared" si="3"/>
        <v>20</v>
      </c>
      <c r="T510" s="166"/>
      <c r="U510" s="166"/>
      <c r="V510" s="179" t="s">
        <v>10618</v>
      </c>
    </row>
    <row r="511">
      <c r="A511" s="1037">
        <v>44369.609489317125</v>
      </c>
      <c r="B511" s="179" t="s">
        <v>10620</v>
      </c>
      <c r="C511" s="179">
        <v>4.143533E7</v>
      </c>
      <c r="D511" s="1091" t="s">
        <v>10619</v>
      </c>
      <c r="E511" s="1091" t="s">
        <v>10621</v>
      </c>
      <c r="F511" s="179">
        <v>4.143533E7</v>
      </c>
      <c r="G511" s="179" t="s">
        <v>391</v>
      </c>
      <c r="H511" s="179" t="s">
        <v>3945</v>
      </c>
      <c r="I511" s="228">
        <v>36091.0</v>
      </c>
      <c r="J511" s="1091" t="s">
        <v>7020</v>
      </c>
      <c r="K511" s="1091" t="s">
        <v>10623</v>
      </c>
      <c r="L511" s="606" t="s">
        <v>1637</v>
      </c>
      <c r="M511" s="179" t="s">
        <v>2184</v>
      </c>
      <c r="N511" s="179" t="s">
        <v>2184</v>
      </c>
      <c r="O511" s="1091" t="s">
        <v>8458</v>
      </c>
      <c r="P511" s="1091" t="s">
        <v>10359</v>
      </c>
      <c r="Q511" s="1092"/>
      <c r="R511" s="179" t="s">
        <v>10622</v>
      </c>
      <c r="S511" s="647">
        <f t="shared" si="3"/>
        <v>24</v>
      </c>
      <c r="T511" s="166"/>
      <c r="U511" s="166"/>
      <c r="V511" s="1092"/>
    </row>
    <row r="512">
      <c r="A512" s="1037">
        <v>44369.76630708334</v>
      </c>
      <c r="B512" s="179" t="s">
        <v>10625</v>
      </c>
      <c r="C512" s="179">
        <v>1.161361582E9</v>
      </c>
      <c r="D512" s="1091" t="s">
        <v>10624</v>
      </c>
      <c r="E512" s="1091" t="s">
        <v>10626</v>
      </c>
      <c r="F512" s="179">
        <v>3.7375152E7</v>
      </c>
      <c r="G512" s="179" t="s">
        <v>391</v>
      </c>
      <c r="H512" s="179" t="s">
        <v>2691</v>
      </c>
      <c r="I512" s="228">
        <v>34056.0</v>
      </c>
      <c r="J512" s="1091" t="s">
        <v>7038</v>
      </c>
      <c r="K512" s="1091" t="s">
        <v>10629</v>
      </c>
      <c r="L512" s="606" t="s">
        <v>1651</v>
      </c>
      <c r="M512" s="179" t="s">
        <v>2184</v>
      </c>
      <c r="N512" s="179" t="s">
        <v>2184</v>
      </c>
      <c r="O512" s="1091" t="s">
        <v>10627</v>
      </c>
      <c r="P512" s="1091" t="s">
        <v>10628</v>
      </c>
      <c r="Q512" s="1092"/>
      <c r="R512" s="1098">
        <v>44375.0</v>
      </c>
      <c r="S512" s="647">
        <f t="shared" si="3"/>
        <v>30</v>
      </c>
      <c r="T512" s="166"/>
      <c r="U512" s="166"/>
      <c r="V512" s="1092"/>
    </row>
    <row r="513">
      <c r="A513" s="1037">
        <v>44371.09568820602</v>
      </c>
      <c r="B513" s="179" t="s">
        <v>10631</v>
      </c>
      <c r="C513" s="179">
        <v>2.995222042E9</v>
      </c>
      <c r="D513" s="1091" t="s">
        <v>10630</v>
      </c>
      <c r="E513" s="1091" t="s">
        <v>7421</v>
      </c>
      <c r="F513" s="179">
        <v>2.7728748E7</v>
      </c>
      <c r="G513" s="179" t="s">
        <v>391</v>
      </c>
      <c r="H513" s="179" t="s">
        <v>9688</v>
      </c>
      <c r="I513" s="228">
        <v>29164.0</v>
      </c>
      <c r="J513" s="1091" t="s">
        <v>7020</v>
      </c>
      <c r="K513" s="1091" t="s">
        <v>10633</v>
      </c>
      <c r="L513" s="606" t="s">
        <v>1651</v>
      </c>
      <c r="M513" s="179" t="s">
        <v>2184</v>
      </c>
      <c r="N513" s="179" t="s">
        <v>2184</v>
      </c>
      <c r="O513" s="1091" t="s">
        <v>10632</v>
      </c>
      <c r="P513" s="1091" t="s">
        <v>1661</v>
      </c>
      <c r="Q513" s="1092"/>
      <c r="R513" s="1098">
        <v>44375.0</v>
      </c>
      <c r="S513" s="647">
        <f t="shared" si="3"/>
        <v>43</v>
      </c>
      <c r="T513" s="166"/>
      <c r="U513" s="166"/>
      <c r="V513" s="1092"/>
    </row>
    <row r="514">
      <c r="A514" s="1037">
        <v>44371.82538273148</v>
      </c>
      <c r="B514" s="179" t="s">
        <v>10635</v>
      </c>
      <c r="C514" s="179">
        <v>1.121867806E9</v>
      </c>
      <c r="D514" s="1091" t="s">
        <v>10634</v>
      </c>
      <c r="E514" s="1091" t="s">
        <v>10637</v>
      </c>
      <c r="F514" s="179">
        <v>3.5454963E7</v>
      </c>
      <c r="G514" s="179" t="s">
        <v>391</v>
      </c>
      <c r="H514" s="179" t="s">
        <v>10636</v>
      </c>
      <c r="I514" s="228">
        <v>33257.0</v>
      </c>
      <c r="J514" s="1091" t="s">
        <v>7038</v>
      </c>
      <c r="K514" s="1091" t="s">
        <v>10641</v>
      </c>
      <c r="L514" s="606" t="s">
        <v>1651</v>
      </c>
      <c r="M514" s="179" t="s">
        <v>2184</v>
      </c>
      <c r="N514" s="179" t="s">
        <v>2184</v>
      </c>
      <c r="O514" s="1091" t="s">
        <v>10638</v>
      </c>
      <c r="P514" s="1091" t="s">
        <v>10639</v>
      </c>
      <c r="Q514" s="1091" t="s">
        <v>10640</v>
      </c>
      <c r="R514" s="1098">
        <v>44375.0</v>
      </c>
      <c r="S514" s="647">
        <f t="shared" si="3"/>
        <v>32</v>
      </c>
      <c r="T514" s="166"/>
      <c r="U514" s="166"/>
      <c r="V514" s="1092"/>
    </row>
    <row r="515">
      <c r="A515" s="1037">
        <v>44372.56613233796</v>
      </c>
      <c r="B515" s="179" t="s">
        <v>10643</v>
      </c>
      <c r="C515" s="179" t="s">
        <v>10645</v>
      </c>
      <c r="D515" s="1091" t="s">
        <v>10642</v>
      </c>
      <c r="E515" s="1091" t="s">
        <v>10646</v>
      </c>
      <c r="F515" s="179">
        <v>3.8424258E7</v>
      </c>
      <c r="G515" s="179" t="s">
        <v>391</v>
      </c>
      <c r="H515" s="179" t="s">
        <v>10644</v>
      </c>
      <c r="I515" s="228">
        <v>34560.0</v>
      </c>
      <c r="J515" s="1091" t="s">
        <v>7038</v>
      </c>
      <c r="K515" s="1091" t="s">
        <v>10650</v>
      </c>
      <c r="L515" s="606" t="s">
        <v>1651</v>
      </c>
      <c r="M515" s="179" t="s">
        <v>2184</v>
      </c>
      <c r="N515" s="179" t="s">
        <v>2184</v>
      </c>
      <c r="O515" s="1091" t="s">
        <v>10647</v>
      </c>
      <c r="P515" s="1091" t="s">
        <v>10648</v>
      </c>
      <c r="Q515" s="1091" t="s">
        <v>10649</v>
      </c>
      <c r="R515" s="1098">
        <v>44376.0</v>
      </c>
      <c r="S515" s="647">
        <f t="shared" si="3"/>
        <v>29</v>
      </c>
      <c r="T515" s="166"/>
      <c r="U515" s="166"/>
      <c r="V515" s="1092"/>
    </row>
    <row r="516">
      <c r="A516" s="1037">
        <v>44372.670587361106</v>
      </c>
      <c r="B516" s="179" t="s">
        <v>10652</v>
      </c>
      <c r="C516" s="179">
        <v>1.123143793E9</v>
      </c>
      <c r="D516" s="1091" t="s">
        <v>10651</v>
      </c>
      <c r="E516" s="1091" t="s">
        <v>10654</v>
      </c>
      <c r="F516" s="179">
        <v>3.608011E7</v>
      </c>
      <c r="G516" s="179" t="s">
        <v>674</v>
      </c>
      <c r="H516" s="179" t="s">
        <v>10653</v>
      </c>
      <c r="I516" s="228">
        <v>33635.0</v>
      </c>
      <c r="J516" s="1091" t="s">
        <v>7038</v>
      </c>
      <c r="K516" s="1091" t="s">
        <v>10657</v>
      </c>
      <c r="L516" s="606" t="s">
        <v>1637</v>
      </c>
      <c r="M516" s="179" t="s">
        <v>1661</v>
      </c>
      <c r="N516" s="179" t="s">
        <v>2184</v>
      </c>
      <c r="O516" s="1091" t="s">
        <v>9375</v>
      </c>
      <c r="P516" s="1091" t="s">
        <v>10655</v>
      </c>
      <c r="Q516" s="1091" t="s">
        <v>10656</v>
      </c>
      <c r="R516" s="1098">
        <v>44376.0</v>
      </c>
      <c r="S516" s="647">
        <f t="shared" si="3"/>
        <v>31</v>
      </c>
      <c r="T516" s="166"/>
      <c r="U516" s="166"/>
      <c r="V516" s="1092"/>
    </row>
    <row r="517">
      <c r="A517" s="1037">
        <v>44372.802944386574</v>
      </c>
      <c r="B517" s="179" t="s">
        <v>10659</v>
      </c>
      <c r="C517" s="179">
        <v>1.126321713E9</v>
      </c>
      <c r="D517" s="1091" t="s">
        <v>10658</v>
      </c>
      <c r="E517" s="1091" t="s">
        <v>10660</v>
      </c>
      <c r="F517" s="179">
        <v>4.2952429E7</v>
      </c>
      <c r="G517" s="179" t="s">
        <v>391</v>
      </c>
      <c r="H517" s="179" t="s">
        <v>7567</v>
      </c>
      <c r="I517" s="228">
        <v>36855.0</v>
      </c>
      <c r="J517" s="1091" t="s">
        <v>7038</v>
      </c>
      <c r="K517" s="1091" t="s">
        <v>10663</v>
      </c>
      <c r="L517" s="606" t="s">
        <v>1637</v>
      </c>
      <c r="M517" s="179" t="s">
        <v>2184</v>
      </c>
      <c r="N517" s="179" t="s">
        <v>2184</v>
      </c>
      <c r="O517" s="1091" t="s">
        <v>10661</v>
      </c>
      <c r="P517" s="1091" t="s">
        <v>10662</v>
      </c>
      <c r="Q517" s="1092"/>
      <c r="R517" s="1098">
        <v>44375.0</v>
      </c>
      <c r="S517" s="647">
        <f t="shared" si="3"/>
        <v>22</v>
      </c>
      <c r="T517" s="166"/>
      <c r="U517" s="166"/>
      <c r="V517" s="1092"/>
    </row>
    <row r="518">
      <c r="A518" s="1037">
        <v>44373.7272878588</v>
      </c>
      <c r="B518" s="179" t="s">
        <v>10665</v>
      </c>
      <c r="C518" s="179">
        <v>1.131922224E9</v>
      </c>
      <c r="D518" s="1091" t="s">
        <v>10664</v>
      </c>
      <c r="E518" s="1091" t="s">
        <v>10666</v>
      </c>
      <c r="F518" s="179">
        <v>4.387783E7</v>
      </c>
      <c r="G518" s="179" t="s">
        <v>2021</v>
      </c>
      <c r="H518" s="179" t="s">
        <v>7531</v>
      </c>
      <c r="I518" s="228">
        <v>37316.0</v>
      </c>
      <c r="J518" s="1091" t="s">
        <v>7038</v>
      </c>
      <c r="K518" s="1091" t="s">
        <v>10668</v>
      </c>
      <c r="L518" s="606" t="s">
        <v>1866</v>
      </c>
      <c r="M518" s="179" t="s">
        <v>2184</v>
      </c>
      <c r="N518" s="179" t="s">
        <v>2184</v>
      </c>
      <c r="O518" s="1091" t="s">
        <v>10667</v>
      </c>
      <c r="P518" s="1091" t="s">
        <v>8575</v>
      </c>
      <c r="Q518" s="1092"/>
      <c r="R518" s="1098">
        <v>44375.0</v>
      </c>
      <c r="S518" s="647">
        <f t="shared" si="3"/>
        <v>21</v>
      </c>
      <c r="T518" s="166"/>
      <c r="U518" s="166"/>
      <c r="V518" s="1092"/>
    </row>
    <row r="519" ht="16.5" customHeight="1">
      <c r="A519" s="1037">
        <v>44374.59876335648</v>
      </c>
      <c r="B519" s="179" t="s">
        <v>10669</v>
      </c>
      <c r="C519" s="179">
        <v>3.816179275E9</v>
      </c>
      <c r="D519" s="1091" t="s">
        <v>2886</v>
      </c>
      <c r="E519" s="1091" t="s">
        <v>10670</v>
      </c>
      <c r="F519" s="179">
        <v>2.999758E7</v>
      </c>
      <c r="G519" s="179" t="s">
        <v>1740</v>
      </c>
      <c r="H519" s="179" t="s">
        <v>2888</v>
      </c>
      <c r="I519" s="228">
        <v>30329.0</v>
      </c>
      <c r="J519" s="1091" t="s">
        <v>7028</v>
      </c>
      <c r="K519" s="1091" t="s">
        <v>2892</v>
      </c>
      <c r="L519" s="606" t="s">
        <v>10674</v>
      </c>
      <c r="M519" s="179" t="s">
        <v>2184</v>
      </c>
      <c r="N519" s="179" t="s">
        <v>2184</v>
      </c>
      <c r="O519" s="1091" t="s">
        <v>10671</v>
      </c>
      <c r="P519" s="1091" t="s">
        <v>10672</v>
      </c>
      <c r="Q519" s="1091" t="s">
        <v>10673</v>
      </c>
      <c r="R519" s="179" t="s">
        <v>2433</v>
      </c>
      <c r="S519" s="647">
        <f t="shared" si="3"/>
        <v>40</v>
      </c>
      <c r="T519" s="166"/>
      <c r="U519" s="166"/>
      <c r="V519" s="1092"/>
    </row>
    <row r="520" ht="16.5" customHeight="1">
      <c r="A520" s="1088">
        <v>44375.5672084838</v>
      </c>
      <c r="B520" s="1087" t="s">
        <v>10676</v>
      </c>
      <c r="C520" s="1087" t="s">
        <v>10678</v>
      </c>
      <c r="D520" s="1090" t="s">
        <v>10675</v>
      </c>
      <c r="E520" s="1090" t="s">
        <v>10679</v>
      </c>
      <c r="F520" s="1087">
        <v>4.3765035E7</v>
      </c>
      <c r="G520" s="1087" t="s">
        <v>391</v>
      </c>
      <c r="H520" s="1087" t="s">
        <v>10677</v>
      </c>
      <c r="I520" s="228">
        <v>37091.0</v>
      </c>
      <c r="J520" s="1090" t="s">
        <v>7020</v>
      </c>
      <c r="K520" s="1090" t="s">
        <v>1637</v>
      </c>
      <c r="L520" s="1089" t="s">
        <v>1637</v>
      </c>
      <c r="M520" s="179" t="s">
        <v>2184</v>
      </c>
      <c r="N520" s="179" t="s">
        <v>2184</v>
      </c>
      <c r="O520" s="1090" t="s">
        <v>10680</v>
      </c>
      <c r="P520" s="1090" t="s">
        <v>10681</v>
      </c>
      <c r="Q520" s="1090" t="s">
        <v>10682</v>
      </c>
      <c r="R520" s="1098">
        <v>44375.0</v>
      </c>
      <c r="S520" s="647">
        <f t="shared" si="3"/>
        <v>22</v>
      </c>
      <c r="T520" s="166"/>
      <c r="U520" s="166"/>
      <c r="V520" s="1082"/>
    </row>
    <row r="521">
      <c r="A521" s="1088">
        <v>44375.947542326394</v>
      </c>
      <c r="B521" s="1087" t="s">
        <v>10684</v>
      </c>
      <c r="C521" s="1087" t="s">
        <v>10685</v>
      </c>
      <c r="D521" s="1090" t="s">
        <v>10683</v>
      </c>
      <c r="E521" s="1090" t="s">
        <v>10686</v>
      </c>
      <c r="F521" s="1087">
        <v>3.8890635E7</v>
      </c>
      <c r="G521" s="1087" t="s">
        <v>391</v>
      </c>
      <c r="H521" s="1087" t="s">
        <v>3124</v>
      </c>
      <c r="I521" s="228">
        <v>34761.0</v>
      </c>
      <c r="J521" s="1090" t="s">
        <v>7020</v>
      </c>
      <c r="K521" s="1090" t="s">
        <v>10691</v>
      </c>
      <c r="L521" s="1089" t="s">
        <v>1866</v>
      </c>
      <c r="M521" s="179" t="s">
        <v>2184</v>
      </c>
      <c r="N521" s="179" t="s">
        <v>2184</v>
      </c>
      <c r="O521" s="1090" t="s">
        <v>10687</v>
      </c>
      <c r="P521" s="1090" t="s">
        <v>10688</v>
      </c>
      <c r="Q521" s="1090" t="s">
        <v>10689</v>
      </c>
      <c r="R521" s="179" t="s">
        <v>10690</v>
      </c>
      <c r="S521" s="647">
        <f t="shared" si="3"/>
        <v>28</v>
      </c>
      <c r="T521" s="166"/>
      <c r="U521" s="166"/>
      <c r="V521" s="1082"/>
    </row>
    <row r="522">
      <c r="A522" s="1088">
        <v>44376.087939687495</v>
      </c>
      <c r="B522" s="1087" t="s">
        <v>10693</v>
      </c>
      <c r="C522" s="1087">
        <v>1.164494201E9</v>
      </c>
      <c r="D522" s="1090" t="s">
        <v>10692</v>
      </c>
      <c r="E522" s="1090" t="s">
        <v>10695</v>
      </c>
      <c r="F522" s="1087">
        <v>4.4160597E7</v>
      </c>
      <c r="G522" s="1087" t="s">
        <v>674</v>
      </c>
      <c r="H522" s="1087" t="s">
        <v>10694</v>
      </c>
      <c r="I522" s="228">
        <v>37579.0</v>
      </c>
      <c r="J522" s="1090" t="s">
        <v>10696</v>
      </c>
      <c r="K522" s="1090" t="s">
        <v>10700</v>
      </c>
      <c r="L522" s="1089" t="s">
        <v>1637</v>
      </c>
      <c r="M522" s="179" t="s">
        <v>2184</v>
      </c>
      <c r="N522" s="179" t="s">
        <v>2184</v>
      </c>
      <c r="O522" s="1090" t="s">
        <v>10697</v>
      </c>
      <c r="P522" s="1090" t="s">
        <v>10698</v>
      </c>
      <c r="Q522" s="1090" t="s">
        <v>10699</v>
      </c>
      <c r="R522" s="1098">
        <v>44377.0</v>
      </c>
      <c r="S522" s="647">
        <f t="shared" si="3"/>
        <v>20</v>
      </c>
      <c r="T522" s="166"/>
      <c r="U522" s="166"/>
      <c r="V522" s="1082"/>
    </row>
    <row r="523">
      <c r="A523" s="1088">
        <v>44376.37844865741</v>
      </c>
      <c r="B523" s="1087" t="s">
        <v>10702</v>
      </c>
      <c r="C523" s="1087">
        <v>9.1134213549E10</v>
      </c>
      <c r="D523" s="1090" t="s">
        <v>10701</v>
      </c>
      <c r="E523" s="1090" t="s">
        <v>7532</v>
      </c>
      <c r="F523" s="1087">
        <v>3.7540596E7</v>
      </c>
      <c r="G523" s="1087" t="s">
        <v>391</v>
      </c>
      <c r="H523" s="1087" t="s">
        <v>1618</v>
      </c>
      <c r="I523" s="228">
        <v>34088.0</v>
      </c>
      <c r="J523" s="1090" t="s">
        <v>10703</v>
      </c>
      <c r="K523" s="1090" t="s">
        <v>10707</v>
      </c>
      <c r="L523" s="1089" t="s">
        <v>10707</v>
      </c>
      <c r="M523" s="179" t="s">
        <v>2184</v>
      </c>
      <c r="N523" s="179" t="s">
        <v>2184</v>
      </c>
      <c r="O523" s="1090" t="s">
        <v>10704</v>
      </c>
      <c r="P523" s="1090" t="s">
        <v>10705</v>
      </c>
      <c r="Q523" s="1082"/>
      <c r="R523" s="281"/>
      <c r="S523" s="647">
        <f t="shared" si="3"/>
        <v>30</v>
      </c>
      <c r="T523" s="166"/>
      <c r="U523" s="166"/>
      <c r="V523" s="179" t="s">
        <v>10706</v>
      </c>
    </row>
    <row r="524">
      <c r="A524" s="1088">
        <v>44376.86764759259</v>
      </c>
      <c r="B524" s="1087" t="s">
        <v>10709</v>
      </c>
      <c r="C524" s="1087">
        <v>2.346543189E9</v>
      </c>
      <c r="D524" s="1090" t="s">
        <v>10708</v>
      </c>
      <c r="E524" s="1090" t="s">
        <v>10711</v>
      </c>
      <c r="F524" s="1087">
        <v>4.43224E7</v>
      </c>
      <c r="G524" s="1087" t="s">
        <v>674</v>
      </c>
      <c r="H524" s="1087" t="s">
        <v>10710</v>
      </c>
      <c r="I524" s="228">
        <v>37468.0</v>
      </c>
      <c r="J524" s="1090" t="s">
        <v>7020</v>
      </c>
      <c r="K524" s="1090" t="s">
        <v>10715</v>
      </c>
      <c r="L524" s="1089" t="s">
        <v>10714</v>
      </c>
      <c r="M524" s="179" t="s">
        <v>2184</v>
      </c>
      <c r="N524" s="179" t="s">
        <v>2184</v>
      </c>
      <c r="O524" s="1090" t="s">
        <v>10712</v>
      </c>
      <c r="P524" s="1090" t="s">
        <v>10713</v>
      </c>
      <c r="Q524" s="1082"/>
      <c r="R524" s="1098">
        <v>44377.0</v>
      </c>
      <c r="S524" s="647">
        <f t="shared" si="3"/>
        <v>21</v>
      </c>
      <c r="T524" s="166"/>
      <c r="U524" s="166"/>
      <c r="V524" s="1082"/>
    </row>
    <row r="525">
      <c r="A525" s="1088">
        <v>44377.88545123843</v>
      </c>
      <c r="B525" s="1087" t="s">
        <v>10717</v>
      </c>
      <c r="C525" s="1087">
        <v>1.126516358E9</v>
      </c>
      <c r="D525" s="1090" t="s">
        <v>10716</v>
      </c>
      <c r="E525" s="1090" t="s">
        <v>10718</v>
      </c>
      <c r="F525" s="1087">
        <v>3.9064294E7</v>
      </c>
      <c r="G525" s="1087" t="s">
        <v>391</v>
      </c>
      <c r="H525" s="1087" t="s">
        <v>2593</v>
      </c>
      <c r="I525" s="228">
        <v>34851.0</v>
      </c>
      <c r="J525" s="1090" t="s">
        <v>10719</v>
      </c>
      <c r="K525" s="1090" t="s">
        <v>10723</v>
      </c>
      <c r="L525" s="1089" t="s">
        <v>10723</v>
      </c>
      <c r="M525" s="179" t="s">
        <v>2184</v>
      </c>
      <c r="N525" s="179" t="s">
        <v>2184</v>
      </c>
      <c r="O525" s="1090" t="s">
        <v>10720</v>
      </c>
      <c r="P525" s="1090" t="s">
        <v>10721</v>
      </c>
      <c r="Q525" s="1090" t="s">
        <v>10722</v>
      </c>
      <c r="R525" s="1098">
        <v>44382.0</v>
      </c>
      <c r="S525" s="647">
        <f t="shared" si="3"/>
        <v>28</v>
      </c>
      <c r="T525" s="166"/>
      <c r="U525" s="166"/>
      <c r="V525" s="1082"/>
    </row>
    <row r="526">
      <c r="A526" s="1088">
        <v>44378.992093356486</v>
      </c>
      <c r="B526" s="1087" t="s">
        <v>10725</v>
      </c>
      <c r="C526" s="1087">
        <v>2.920321334E9</v>
      </c>
      <c r="D526" s="1090" t="s">
        <v>10724</v>
      </c>
      <c r="E526" s="1090" t="s">
        <v>10727</v>
      </c>
      <c r="F526" s="1087">
        <v>4.3553935E7</v>
      </c>
      <c r="G526" s="1087" t="s">
        <v>391</v>
      </c>
      <c r="H526" s="1087" t="s">
        <v>10726</v>
      </c>
      <c r="I526" s="228">
        <v>37139.0</v>
      </c>
      <c r="J526" s="1090" t="s">
        <v>7028</v>
      </c>
      <c r="K526" s="1090" t="s">
        <v>10731</v>
      </c>
      <c r="L526" s="1089" t="s">
        <v>1866</v>
      </c>
      <c r="M526" s="179" t="s">
        <v>2184</v>
      </c>
      <c r="N526" s="179" t="s">
        <v>2184</v>
      </c>
      <c r="O526" s="1090" t="s">
        <v>10728</v>
      </c>
      <c r="P526" s="1090" t="s">
        <v>10729</v>
      </c>
      <c r="Q526" s="1090" t="s">
        <v>10730</v>
      </c>
      <c r="R526" s="1098">
        <v>44382.0</v>
      </c>
      <c r="S526" s="647">
        <f t="shared" si="3"/>
        <v>22</v>
      </c>
      <c r="T526" s="166"/>
      <c r="U526" s="166"/>
      <c r="V526" s="1082"/>
    </row>
    <row r="527">
      <c r="A527" s="1088">
        <v>44379.365790185184</v>
      </c>
      <c r="B527" s="1087" t="s">
        <v>10733</v>
      </c>
      <c r="C527" s="1087">
        <v>5.491155294312E12</v>
      </c>
      <c r="D527" s="1090" t="s">
        <v>10732</v>
      </c>
      <c r="E527" s="1090" t="s">
        <v>10734</v>
      </c>
      <c r="F527" s="1087">
        <v>3.8992228E7</v>
      </c>
      <c r="G527" s="1087" t="s">
        <v>391</v>
      </c>
      <c r="H527" s="1087" t="s">
        <v>1678</v>
      </c>
      <c r="I527" s="228">
        <v>34763.0</v>
      </c>
      <c r="J527" s="1090" t="s">
        <v>7020</v>
      </c>
      <c r="K527" s="1090" t="s">
        <v>10738</v>
      </c>
      <c r="L527" s="1089" t="s">
        <v>10737</v>
      </c>
      <c r="M527" s="179" t="s">
        <v>2184</v>
      </c>
      <c r="N527" s="179" t="s">
        <v>2184</v>
      </c>
      <c r="O527" s="1090" t="s">
        <v>10735</v>
      </c>
      <c r="P527" s="1090" t="s">
        <v>10736</v>
      </c>
      <c r="Q527" s="1082"/>
      <c r="R527" s="1100"/>
      <c r="S527" s="647">
        <f t="shared" si="3"/>
        <v>28</v>
      </c>
      <c r="T527" s="166"/>
      <c r="U527" s="166"/>
      <c r="V527" s="1082"/>
    </row>
    <row r="528">
      <c r="A528" s="1088">
        <v>44379.5347650926</v>
      </c>
      <c r="B528" s="1087" t="s">
        <v>10740</v>
      </c>
      <c r="C528" s="1087">
        <v>5.491167805481E12</v>
      </c>
      <c r="D528" s="1090" t="s">
        <v>10739</v>
      </c>
      <c r="E528" s="1090" t="s">
        <v>10741</v>
      </c>
      <c r="F528" s="1087">
        <v>4.1667675E7</v>
      </c>
      <c r="G528" s="1087" t="s">
        <v>391</v>
      </c>
      <c r="H528" s="1087" t="s">
        <v>2270</v>
      </c>
      <c r="I528" s="228">
        <v>36132.0</v>
      </c>
      <c r="J528" s="1090" t="s">
        <v>7038</v>
      </c>
      <c r="K528" s="1090" t="s">
        <v>10745</v>
      </c>
      <c r="L528" s="1089" t="s">
        <v>10744</v>
      </c>
      <c r="M528" s="179" t="s">
        <v>2184</v>
      </c>
      <c r="N528" s="179" t="s">
        <v>2184</v>
      </c>
      <c r="O528" s="1090" t="s">
        <v>10742</v>
      </c>
      <c r="P528" s="1090" t="s">
        <v>10743</v>
      </c>
      <c r="Q528" s="1082"/>
      <c r="R528" s="1100"/>
      <c r="S528" s="647">
        <f t="shared" si="3"/>
        <v>24</v>
      </c>
      <c r="T528" s="166"/>
      <c r="U528" s="166"/>
      <c r="V528" s="1082"/>
    </row>
    <row r="529">
      <c r="A529" s="1088">
        <v>44381.75920326389</v>
      </c>
      <c r="B529" s="1087" t="s">
        <v>10747</v>
      </c>
      <c r="C529" s="1087" t="s">
        <v>10748</v>
      </c>
      <c r="D529" s="1090" t="s">
        <v>10746</v>
      </c>
      <c r="E529" s="1090" t="s">
        <v>10749</v>
      </c>
      <c r="F529" s="1087">
        <v>3.1073338E7</v>
      </c>
      <c r="G529" s="1087" t="s">
        <v>391</v>
      </c>
      <c r="H529" s="1087" t="s">
        <v>2675</v>
      </c>
      <c r="I529" s="228">
        <v>30923.0</v>
      </c>
      <c r="J529" s="1090" t="s">
        <v>10750</v>
      </c>
      <c r="K529" s="1090" t="s">
        <v>10754</v>
      </c>
      <c r="L529" s="1089" t="s">
        <v>1651</v>
      </c>
      <c r="M529" s="179" t="s">
        <v>2184</v>
      </c>
      <c r="N529" s="179" t="s">
        <v>1661</v>
      </c>
      <c r="O529" s="1090" t="s">
        <v>10751</v>
      </c>
      <c r="P529" s="1090" t="s">
        <v>10752</v>
      </c>
      <c r="Q529" s="1090" t="s">
        <v>10753</v>
      </c>
      <c r="R529" s="1098">
        <v>44382.0</v>
      </c>
      <c r="S529" s="647">
        <f t="shared" si="3"/>
        <v>39</v>
      </c>
      <c r="T529" s="166"/>
      <c r="U529" s="166"/>
      <c r="V529" s="1082"/>
    </row>
    <row r="530">
      <c r="A530" s="1088">
        <v>44382.52150028935</v>
      </c>
      <c r="B530" s="1087" t="s">
        <v>10756</v>
      </c>
      <c r="C530" s="1087">
        <v>1.137057062E9</v>
      </c>
      <c r="D530" s="1090" t="s">
        <v>10755</v>
      </c>
      <c r="E530" s="1090" t="s">
        <v>10757</v>
      </c>
      <c r="F530" s="1087">
        <v>4.2822196E7</v>
      </c>
      <c r="G530" s="1087" t="s">
        <v>1755</v>
      </c>
      <c r="H530" s="1087" t="s">
        <v>1678</v>
      </c>
      <c r="I530" s="228">
        <v>36741.0</v>
      </c>
      <c r="J530" s="1090" t="s">
        <v>7038</v>
      </c>
      <c r="K530" s="1090" t="s">
        <v>10759</v>
      </c>
      <c r="L530" s="1089" t="s">
        <v>1637</v>
      </c>
      <c r="M530" s="179" t="s">
        <v>2184</v>
      </c>
      <c r="N530" s="179" t="s">
        <v>2184</v>
      </c>
      <c r="O530" s="1090" t="s">
        <v>10758</v>
      </c>
      <c r="P530" s="1090" t="s">
        <v>8859</v>
      </c>
      <c r="Q530" s="1082"/>
      <c r="R530" s="1098">
        <v>44382.0</v>
      </c>
      <c r="S530" s="647">
        <f t="shared" si="3"/>
        <v>23</v>
      </c>
      <c r="T530" s="166"/>
      <c r="U530" s="166"/>
      <c r="V530" s="1082"/>
    </row>
    <row r="531" ht="18.0" customHeight="1">
      <c r="A531" s="1037">
        <v>44280.833443888885</v>
      </c>
      <c r="B531" s="179" t="s">
        <v>2077</v>
      </c>
      <c r="C531" s="179" t="s">
        <v>2079</v>
      </c>
      <c r="D531" s="1091" t="s">
        <v>2076</v>
      </c>
      <c r="E531" s="1091" t="s">
        <v>2081</v>
      </c>
      <c r="F531" s="179">
        <v>4.0141518E7</v>
      </c>
      <c r="G531" s="179" t="s">
        <v>391</v>
      </c>
      <c r="H531" s="179" t="s">
        <v>2078</v>
      </c>
      <c r="I531" s="228">
        <v>35473.0</v>
      </c>
      <c r="J531" s="1091"/>
      <c r="K531" s="1091" t="s">
        <v>2083</v>
      </c>
      <c r="L531" s="606" t="s">
        <v>1637</v>
      </c>
      <c r="M531" s="166"/>
      <c r="N531" s="179"/>
      <c r="O531" s="1082"/>
      <c r="P531" s="1091"/>
      <c r="Q531" s="1090" t="s">
        <v>10760</v>
      </c>
      <c r="R531" s="1098">
        <v>44382.0</v>
      </c>
      <c r="S531" s="647">
        <f t="shared" si="3"/>
        <v>26</v>
      </c>
      <c r="T531" s="179"/>
      <c r="U531" s="179"/>
      <c r="V531" s="1091"/>
    </row>
    <row r="532" ht="18.0" customHeight="1">
      <c r="A532" s="1429" t="s">
        <v>13989</v>
      </c>
      <c r="B532" s="1525"/>
      <c r="C532" s="1323" t="s">
        <v>13989</v>
      </c>
      <c r="D532" s="1524"/>
      <c r="E532" s="1524"/>
      <c r="F532" s="1524"/>
      <c r="G532" s="1524"/>
      <c r="H532" s="1524"/>
      <c r="I532" s="1524"/>
      <c r="J532" s="1524"/>
      <c r="K532" s="1524"/>
      <c r="L532" s="1524"/>
      <c r="M532" s="1524"/>
      <c r="N532" s="1524"/>
      <c r="O532" s="1524"/>
      <c r="P532" s="1524"/>
      <c r="Q532" s="1524"/>
      <c r="R532" s="1525"/>
      <c r="S532" s="647">
        <f t="shared" si="3"/>
        <v>123</v>
      </c>
      <c r="T532" s="179"/>
      <c r="U532" s="179"/>
      <c r="V532" s="1091"/>
    </row>
    <row r="533">
      <c r="A533" s="1088">
        <v>44382.71626821759</v>
      </c>
      <c r="B533" s="1087" t="s">
        <v>2958</v>
      </c>
      <c r="C533" s="1087" t="s">
        <v>2959</v>
      </c>
      <c r="D533" s="1090" t="s">
        <v>2957</v>
      </c>
      <c r="E533" s="1090" t="s">
        <v>10761</v>
      </c>
      <c r="F533" s="1087">
        <v>3.4834778E7</v>
      </c>
      <c r="G533" s="1087" t="s">
        <v>391</v>
      </c>
      <c r="H533" s="1087" t="s">
        <v>2203</v>
      </c>
      <c r="I533" s="228">
        <v>32891.0</v>
      </c>
      <c r="J533" s="1090" t="s">
        <v>10762</v>
      </c>
      <c r="K533" s="1090" t="s">
        <v>2962</v>
      </c>
      <c r="L533" s="1089" t="s">
        <v>1637</v>
      </c>
      <c r="M533" s="179" t="s">
        <v>2184</v>
      </c>
      <c r="N533" s="179" t="s">
        <v>1661</v>
      </c>
      <c r="O533" s="1090" t="s">
        <v>10763</v>
      </c>
      <c r="P533" s="1090" t="s">
        <v>10764</v>
      </c>
      <c r="Q533" s="1090" t="s">
        <v>10765</v>
      </c>
      <c r="R533" s="1099">
        <v>44385.0</v>
      </c>
      <c r="S533" s="647">
        <f t="shared" si="3"/>
        <v>33</v>
      </c>
      <c r="T533" s="166"/>
      <c r="U533" s="166"/>
      <c r="V533" s="1082"/>
    </row>
    <row r="534">
      <c r="A534" s="1088">
        <v>44383.760874375</v>
      </c>
      <c r="B534" s="1087" t="s">
        <v>10767</v>
      </c>
      <c r="C534" s="1087">
        <v>1.15880707E9</v>
      </c>
      <c r="D534" s="1090" t="s">
        <v>10766</v>
      </c>
      <c r="E534" s="1090" t="s">
        <v>6084</v>
      </c>
      <c r="F534" s="1087">
        <v>3.7752413E7</v>
      </c>
      <c r="G534" s="1087" t="s">
        <v>391</v>
      </c>
      <c r="H534" s="1087" t="s">
        <v>3124</v>
      </c>
      <c r="I534" s="228">
        <v>34172.0</v>
      </c>
      <c r="J534" s="1090" t="s">
        <v>7038</v>
      </c>
      <c r="K534" s="1090" t="s">
        <v>10770</v>
      </c>
      <c r="L534" s="1089" t="s">
        <v>10770</v>
      </c>
      <c r="M534" s="179" t="s">
        <v>2184</v>
      </c>
      <c r="N534" s="179" t="s">
        <v>2184</v>
      </c>
      <c r="O534" s="1090" t="s">
        <v>10768</v>
      </c>
      <c r="P534" s="1090" t="s">
        <v>10769</v>
      </c>
      <c r="Q534" s="1082"/>
      <c r="R534" s="1099">
        <v>44389.0</v>
      </c>
      <c r="S534" s="647">
        <f t="shared" si="3"/>
        <v>30</v>
      </c>
      <c r="T534" s="166"/>
      <c r="U534" s="166"/>
      <c r="V534" s="1082"/>
    </row>
    <row r="535">
      <c r="A535" s="1088">
        <v>44383.93810800926</v>
      </c>
      <c r="B535" s="1087" t="s">
        <v>10772</v>
      </c>
      <c r="C535" s="1087">
        <v>1.144172943E9</v>
      </c>
      <c r="D535" s="1090" t="s">
        <v>10771</v>
      </c>
      <c r="E535" s="1090" t="s">
        <v>10773</v>
      </c>
      <c r="F535" s="1087">
        <v>3.4230093E7</v>
      </c>
      <c r="G535" s="1087" t="s">
        <v>391</v>
      </c>
      <c r="H535" s="1087" t="s">
        <v>3124</v>
      </c>
      <c r="I535" s="228">
        <v>32482.0</v>
      </c>
      <c r="J535" s="1090" t="s">
        <v>7020</v>
      </c>
      <c r="K535" s="1090" t="s">
        <v>10777</v>
      </c>
      <c r="L535" s="1089" t="s">
        <v>1651</v>
      </c>
      <c r="M535" s="179" t="s">
        <v>2184</v>
      </c>
      <c r="N535" s="179" t="s">
        <v>2184</v>
      </c>
      <c r="O535" s="1090" t="s">
        <v>10774</v>
      </c>
      <c r="P535" s="1090" t="s">
        <v>10775</v>
      </c>
      <c r="Q535" s="1090" t="s">
        <v>10776</v>
      </c>
      <c r="R535" s="1099">
        <v>44389.0</v>
      </c>
      <c r="S535" s="647">
        <f t="shared" si="3"/>
        <v>34</v>
      </c>
      <c r="T535" s="179" t="s">
        <v>5656</v>
      </c>
      <c r="U535" s="179" t="s">
        <v>2846</v>
      </c>
      <c r="V535" s="1087"/>
    </row>
    <row r="536">
      <c r="A536" s="1088">
        <v>44384.488407129626</v>
      </c>
      <c r="B536" s="1087" t="s">
        <v>10779</v>
      </c>
      <c r="C536" s="1087">
        <v>1.123936754E9</v>
      </c>
      <c r="D536" s="1090" t="s">
        <v>10778</v>
      </c>
      <c r="E536" s="1090" t="s">
        <v>3264</v>
      </c>
      <c r="F536" s="1087">
        <v>4.3662867E7</v>
      </c>
      <c r="G536" s="1087" t="s">
        <v>391</v>
      </c>
      <c r="H536" s="1087" t="s">
        <v>10780</v>
      </c>
      <c r="I536" s="228">
        <v>37155.0</v>
      </c>
      <c r="J536" s="1090" t="s">
        <v>7020</v>
      </c>
      <c r="K536" s="1090" t="s">
        <v>10783</v>
      </c>
      <c r="L536" s="1089" t="s">
        <v>1745</v>
      </c>
      <c r="M536" s="179" t="s">
        <v>2184</v>
      </c>
      <c r="N536" s="179" t="s">
        <v>2184</v>
      </c>
      <c r="O536" s="1090" t="s">
        <v>10781</v>
      </c>
      <c r="P536" s="1090" t="s">
        <v>10782</v>
      </c>
      <c r="Q536" s="1082"/>
      <c r="R536" s="1099">
        <v>44385.0</v>
      </c>
      <c r="S536" s="647">
        <f t="shared" si="3"/>
        <v>22</v>
      </c>
      <c r="T536" s="179" t="s">
        <v>5656</v>
      </c>
      <c r="U536" s="179" t="s">
        <v>2846</v>
      </c>
      <c r="V536" s="1087"/>
    </row>
    <row r="537">
      <c r="A537" s="1088">
        <v>44384.61723371528</v>
      </c>
      <c r="B537" s="1087" t="s">
        <v>10785</v>
      </c>
      <c r="C537" s="1087">
        <v>1.159258338E9</v>
      </c>
      <c r="D537" s="1090" t="s">
        <v>10784</v>
      </c>
      <c r="E537" s="1090" t="s">
        <v>1877</v>
      </c>
      <c r="F537" s="1087">
        <v>1.7839063E7</v>
      </c>
      <c r="G537" s="1087" t="s">
        <v>391</v>
      </c>
      <c r="H537" s="1087" t="s">
        <v>1618</v>
      </c>
      <c r="I537" s="228">
        <v>24053.0</v>
      </c>
      <c r="J537" s="1090" t="s">
        <v>10786</v>
      </c>
      <c r="K537" s="1090" t="s">
        <v>10789</v>
      </c>
      <c r="L537" s="1089" t="s">
        <v>10789</v>
      </c>
      <c r="M537" s="179" t="s">
        <v>2184</v>
      </c>
      <c r="N537" s="179" t="s">
        <v>2184</v>
      </c>
      <c r="O537" s="1090" t="s">
        <v>10787</v>
      </c>
      <c r="P537" s="1090" t="s">
        <v>10788</v>
      </c>
      <c r="Q537" s="1082"/>
      <c r="R537" s="1098">
        <v>44385.0</v>
      </c>
      <c r="S537" s="647">
        <f t="shared" si="3"/>
        <v>57</v>
      </c>
      <c r="T537" s="179" t="s">
        <v>5656</v>
      </c>
      <c r="U537" s="179" t="s">
        <v>2846</v>
      </c>
      <c r="V537" s="1087"/>
    </row>
    <row r="538" ht="18.0" customHeight="1">
      <c r="A538" s="1037">
        <v>44271.57836211806</v>
      </c>
      <c r="B538" s="179" t="s">
        <v>1947</v>
      </c>
      <c r="C538" s="179">
        <v>1.8293207559E10</v>
      </c>
      <c r="D538" s="1091" t="s">
        <v>1946</v>
      </c>
      <c r="E538" s="1091" t="s">
        <v>1950</v>
      </c>
      <c r="F538" s="646" t="s">
        <v>85</v>
      </c>
      <c r="G538" s="179" t="s">
        <v>1948</v>
      </c>
      <c r="H538" s="179" t="s">
        <v>1949</v>
      </c>
      <c r="I538" s="228">
        <v>28355.0</v>
      </c>
      <c r="J538" s="1091"/>
      <c r="K538" s="1091" t="s">
        <v>1952</v>
      </c>
      <c r="L538" s="606" t="s">
        <v>1953</v>
      </c>
      <c r="M538" s="166"/>
      <c r="N538" s="166"/>
      <c r="O538" s="1082"/>
      <c r="P538" s="1082"/>
      <c r="Q538" s="1090" t="s">
        <v>10790</v>
      </c>
      <c r="R538" s="1098">
        <v>44385.0</v>
      </c>
      <c r="S538" s="647">
        <f t="shared" si="3"/>
        <v>46</v>
      </c>
      <c r="T538" s="166"/>
      <c r="U538" s="166"/>
      <c r="V538" s="1082"/>
    </row>
    <row r="539">
      <c r="A539" s="1088">
        <v>44384.992561747684</v>
      </c>
      <c r="B539" s="1087" t="s">
        <v>10792</v>
      </c>
      <c r="C539" s="1087" t="s">
        <v>10793</v>
      </c>
      <c r="D539" s="1090" t="s">
        <v>10791</v>
      </c>
      <c r="E539" s="1090" t="s">
        <v>10794</v>
      </c>
      <c r="F539" s="1087">
        <v>4.62145E7</v>
      </c>
      <c r="G539" s="1087" t="s">
        <v>391</v>
      </c>
      <c r="H539" s="1087" t="s">
        <v>1678</v>
      </c>
      <c r="I539" s="228">
        <v>38249.0</v>
      </c>
      <c r="J539" s="1090" t="s">
        <v>7020</v>
      </c>
      <c r="K539" s="1090" t="s">
        <v>10800</v>
      </c>
      <c r="L539" s="1089" t="s">
        <v>10799</v>
      </c>
      <c r="M539" s="179" t="s">
        <v>2184</v>
      </c>
      <c r="N539" s="179" t="s">
        <v>1661</v>
      </c>
      <c r="O539" s="1090" t="s">
        <v>10795</v>
      </c>
      <c r="P539" s="1090" t="s">
        <v>10796</v>
      </c>
      <c r="Q539" s="1090" t="s">
        <v>10797</v>
      </c>
      <c r="R539" s="179" t="s">
        <v>10104</v>
      </c>
      <c r="S539" s="647">
        <f t="shared" si="3"/>
        <v>19</v>
      </c>
      <c r="T539" s="166"/>
      <c r="U539" s="166"/>
      <c r="V539" s="179" t="s">
        <v>10798</v>
      </c>
    </row>
    <row r="540">
      <c r="A540" s="1088">
        <v>44385.82526952546</v>
      </c>
      <c r="B540" s="1087" t="s">
        <v>10802</v>
      </c>
      <c r="C540" s="1087">
        <v>1.164337087E9</v>
      </c>
      <c r="D540" s="1090" t="s">
        <v>10801</v>
      </c>
      <c r="E540" s="1090" t="s">
        <v>10803</v>
      </c>
      <c r="F540" s="1087">
        <v>4.0243474E7</v>
      </c>
      <c r="G540" s="1087" t="s">
        <v>2021</v>
      </c>
      <c r="H540" s="1087" t="s">
        <v>1678</v>
      </c>
      <c r="I540" s="1116">
        <v>35523.0</v>
      </c>
      <c r="J540" s="1090" t="s">
        <v>7020</v>
      </c>
      <c r="K540" s="1090" t="s">
        <v>10806</v>
      </c>
      <c r="L540" s="1089" t="s">
        <v>10806</v>
      </c>
      <c r="M540" s="179" t="s">
        <v>2184</v>
      </c>
      <c r="N540" s="179" t="s">
        <v>2184</v>
      </c>
      <c r="O540" s="1090" t="s">
        <v>10804</v>
      </c>
      <c r="P540" s="1090" t="s">
        <v>10805</v>
      </c>
      <c r="Q540" s="1082"/>
      <c r="R540" s="1098">
        <v>44389.0</v>
      </c>
      <c r="S540" s="647">
        <f t="shared" si="3"/>
        <v>26</v>
      </c>
      <c r="T540" s="166"/>
      <c r="U540" s="166"/>
      <c r="V540" s="1082"/>
    </row>
    <row r="541">
      <c r="A541" s="1088">
        <v>44385.82815909722</v>
      </c>
      <c r="B541" s="1087" t="s">
        <v>10808</v>
      </c>
      <c r="C541" s="1087">
        <v>5.491167838062E12</v>
      </c>
      <c r="D541" s="1090" t="s">
        <v>10807</v>
      </c>
      <c r="E541" s="1090" t="s">
        <v>10809</v>
      </c>
      <c r="F541" s="1087">
        <v>2.7120968E7</v>
      </c>
      <c r="G541" s="1087" t="s">
        <v>391</v>
      </c>
      <c r="H541" s="1087" t="s">
        <v>2326</v>
      </c>
      <c r="I541" s="1116">
        <v>28983.0</v>
      </c>
      <c r="J541" s="1090" t="s">
        <v>7020</v>
      </c>
      <c r="K541" s="1090" t="s">
        <v>10813</v>
      </c>
      <c r="L541" s="1089" t="s">
        <v>10812</v>
      </c>
      <c r="M541" s="179" t="s">
        <v>2184</v>
      </c>
      <c r="N541" s="179" t="s">
        <v>2184</v>
      </c>
      <c r="O541" s="1090" t="s">
        <v>10810</v>
      </c>
      <c r="P541" s="1090" t="s">
        <v>8299</v>
      </c>
      <c r="Q541" s="1090" t="s">
        <v>10811</v>
      </c>
      <c r="R541" s="1098">
        <v>44389.0</v>
      </c>
      <c r="S541" s="647">
        <f t="shared" si="3"/>
        <v>44</v>
      </c>
      <c r="T541" s="166"/>
      <c r="U541" s="166"/>
      <c r="V541" s="1082"/>
    </row>
    <row r="542">
      <c r="A542" s="1088">
        <v>44387.43768341435</v>
      </c>
      <c r="B542" s="1087" t="s">
        <v>10815</v>
      </c>
      <c r="C542" s="1087" t="s">
        <v>10817</v>
      </c>
      <c r="D542" s="1090" t="s">
        <v>10814</v>
      </c>
      <c r="E542" s="1090" t="s">
        <v>10818</v>
      </c>
      <c r="F542" s="1087">
        <v>880094.0</v>
      </c>
      <c r="G542" s="1087" t="s">
        <v>5829</v>
      </c>
      <c r="H542" s="1087" t="s">
        <v>10816</v>
      </c>
      <c r="I542" s="1116">
        <v>36353.0</v>
      </c>
      <c r="J542" s="1090" t="s">
        <v>10819</v>
      </c>
      <c r="K542" s="1090" t="s">
        <v>1637</v>
      </c>
      <c r="L542" s="1089" t="s">
        <v>1637</v>
      </c>
      <c r="M542" s="179" t="s">
        <v>2184</v>
      </c>
      <c r="N542" s="179" t="s">
        <v>2184</v>
      </c>
      <c r="O542" s="1090" t="s">
        <v>10820</v>
      </c>
      <c r="P542" s="1090" t="s">
        <v>10821</v>
      </c>
      <c r="Q542" s="1090" t="s">
        <v>10822</v>
      </c>
      <c r="R542" s="1098">
        <v>44391.0</v>
      </c>
      <c r="S542" s="647">
        <f t="shared" si="3"/>
        <v>24</v>
      </c>
      <c r="T542" s="166"/>
      <c r="U542" s="166"/>
      <c r="V542" s="1082"/>
    </row>
    <row r="543">
      <c r="A543" s="1088">
        <v>44388.739087407404</v>
      </c>
      <c r="B543" s="1087" t="s">
        <v>10824</v>
      </c>
      <c r="C543" s="1087" t="s">
        <v>10826</v>
      </c>
      <c r="D543" s="1090" t="s">
        <v>10823</v>
      </c>
      <c r="E543" s="1090" t="s">
        <v>10827</v>
      </c>
      <c r="F543" s="1087">
        <v>1.7060542E7</v>
      </c>
      <c r="G543" s="1087" t="s">
        <v>7325</v>
      </c>
      <c r="H543" s="1087" t="s">
        <v>10825</v>
      </c>
      <c r="I543" s="1116">
        <v>32286.0</v>
      </c>
      <c r="J543" s="1090" t="s">
        <v>7020</v>
      </c>
      <c r="K543" s="1090" t="s">
        <v>1661</v>
      </c>
      <c r="L543" s="1089" t="s">
        <v>1661</v>
      </c>
      <c r="M543" s="179" t="s">
        <v>2184</v>
      </c>
      <c r="N543" s="179" t="s">
        <v>2184</v>
      </c>
      <c r="O543" s="1090" t="s">
        <v>10828</v>
      </c>
      <c r="P543" s="1090" t="s">
        <v>10829</v>
      </c>
      <c r="Q543" s="1090" t="s">
        <v>10830</v>
      </c>
      <c r="R543" s="1098">
        <v>44389.0</v>
      </c>
      <c r="S543" s="647">
        <f t="shared" si="3"/>
        <v>35</v>
      </c>
      <c r="T543" s="166"/>
      <c r="U543" s="166"/>
      <c r="V543" s="1082"/>
    </row>
    <row r="544">
      <c r="A544" s="1088">
        <v>44389.63864880787</v>
      </c>
      <c r="B544" s="1087" t="s">
        <v>10832</v>
      </c>
      <c r="C544" s="1087" t="s">
        <v>10834</v>
      </c>
      <c r="D544" s="1090" t="s">
        <v>10831</v>
      </c>
      <c r="E544" s="1090" t="s">
        <v>10835</v>
      </c>
      <c r="F544" s="1087">
        <v>4.2196032E7</v>
      </c>
      <c r="G544" s="1087" t="s">
        <v>391</v>
      </c>
      <c r="H544" s="1087" t="s">
        <v>10833</v>
      </c>
      <c r="I544" s="1116">
        <v>36501.0</v>
      </c>
      <c r="J544" s="1090" t="s">
        <v>7020</v>
      </c>
      <c r="K544" s="1090" t="s">
        <v>10839</v>
      </c>
      <c r="L544" s="1089" t="s">
        <v>1637</v>
      </c>
      <c r="M544" s="179" t="s">
        <v>2184</v>
      </c>
      <c r="N544" s="179" t="s">
        <v>2184</v>
      </c>
      <c r="O544" s="1090" t="s">
        <v>10836</v>
      </c>
      <c r="P544" s="1090" t="s">
        <v>10837</v>
      </c>
      <c r="Q544" s="1090" t="s">
        <v>10838</v>
      </c>
      <c r="R544" s="1098">
        <v>44389.0</v>
      </c>
      <c r="S544" s="647">
        <f t="shared" si="3"/>
        <v>23</v>
      </c>
      <c r="T544" s="179" t="s">
        <v>5656</v>
      </c>
      <c r="U544" s="179" t="s">
        <v>2846</v>
      </c>
      <c r="V544" s="1082"/>
    </row>
    <row r="545">
      <c r="A545" s="1088">
        <v>44389.817922789356</v>
      </c>
      <c r="B545" s="1087" t="s">
        <v>10841</v>
      </c>
      <c r="C545" s="1087" t="s">
        <v>10842</v>
      </c>
      <c r="D545" s="1090" t="s">
        <v>10840</v>
      </c>
      <c r="E545" s="1090" t="s">
        <v>10843</v>
      </c>
      <c r="F545" s="1087">
        <v>4.1824122E7</v>
      </c>
      <c r="G545" s="1087" t="s">
        <v>391</v>
      </c>
      <c r="H545" s="1087" t="s">
        <v>1756</v>
      </c>
      <c r="I545" s="1116">
        <v>36252.0</v>
      </c>
      <c r="J545" s="1090" t="s">
        <v>7020</v>
      </c>
      <c r="K545" s="1090" t="s">
        <v>10846</v>
      </c>
      <c r="L545" s="1089" t="s">
        <v>1651</v>
      </c>
      <c r="M545" s="179" t="s">
        <v>2184</v>
      </c>
      <c r="N545" s="179" t="s">
        <v>2184</v>
      </c>
      <c r="O545" s="1090" t="s">
        <v>10844</v>
      </c>
      <c r="P545" s="1090" t="s">
        <v>10845</v>
      </c>
      <c r="Q545" s="1082"/>
      <c r="R545" s="1099">
        <v>44396.0</v>
      </c>
      <c r="S545" s="647">
        <f t="shared" si="3"/>
        <v>24</v>
      </c>
      <c r="T545" s="179" t="s">
        <v>5656</v>
      </c>
      <c r="U545" s="179" t="s">
        <v>2846</v>
      </c>
      <c r="V545" s="1082"/>
    </row>
    <row r="546">
      <c r="A546" s="1088">
        <v>44389.95759884259</v>
      </c>
      <c r="B546" s="1087" t="s">
        <v>10848</v>
      </c>
      <c r="C546" s="1096" t="s">
        <v>10849</v>
      </c>
      <c r="D546" s="1090" t="s">
        <v>10847</v>
      </c>
      <c r="E546" s="1090" t="s">
        <v>10850</v>
      </c>
      <c r="F546" s="1087">
        <v>3.9915689E7</v>
      </c>
      <c r="G546" s="1087" t="s">
        <v>391</v>
      </c>
      <c r="H546" s="1087" t="s">
        <v>1678</v>
      </c>
      <c r="I546" s="1116">
        <v>35396.0</v>
      </c>
      <c r="J546" s="1090" t="s">
        <v>7028</v>
      </c>
      <c r="K546" s="1090" t="s">
        <v>10854</v>
      </c>
      <c r="L546" s="1089" t="s">
        <v>1637</v>
      </c>
      <c r="M546" s="179" t="s">
        <v>1661</v>
      </c>
      <c r="N546" s="179" t="s">
        <v>2184</v>
      </c>
      <c r="O546" s="1090" t="s">
        <v>10851</v>
      </c>
      <c r="P546" s="1090" t="s">
        <v>10852</v>
      </c>
      <c r="Q546" s="1090" t="s">
        <v>10853</v>
      </c>
      <c r="R546" s="1099">
        <v>44391.0</v>
      </c>
      <c r="S546" s="647">
        <f t="shared" si="3"/>
        <v>26</v>
      </c>
      <c r="T546" s="166"/>
      <c r="U546" s="166"/>
      <c r="V546" s="1082"/>
    </row>
    <row r="547">
      <c r="A547" s="1088">
        <v>44392.388100474534</v>
      </c>
      <c r="B547" s="1087" t="s">
        <v>10856</v>
      </c>
      <c r="C547" s="1087">
        <v>5.491131100094E12</v>
      </c>
      <c r="D547" s="1090" t="s">
        <v>10855</v>
      </c>
      <c r="E547" s="1090" t="s">
        <v>10858</v>
      </c>
      <c r="F547" s="1087">
        <v>4.5580453E7</v>
      </c>
      <c r="G547" s="1087" t="s">
        <v>2021</v>
      </c>
      <c r="H547" s="1087" t="s">
        <v>10857</v>
      </c>
      <c r="I547" s="1116">
        <v>38068.0</v>
      </c>
      <c r="J547" s="1090" t="s">
        <v>10859</v>
      </c>
      <c r="K547" s="1090" t="s">
        <v>10863</v>
      </c>
      <c r="L547" s="1089" t="s">
        <v>10862</v>
      </c>
      <c r="M547" s="179" t="s">
        <v>2184</v>
      </c>
      <c r="N547" s="179" t="s">
        <v>2184</v>
      </c>
      <c r="O547" s="1090" t="s">
        <v>10860</v>
      </c>
      <c r="P547" s="1090" t="s">
        <v>10861</v>
      </c>
      <c r="Q547" s="1082"/>
      <c r="R547" s="1087" t="s">
        <v>10104</v>
      </c>
      <c r="S547" s="647">
        <f t="shared" si="3"/>
        <v>19</v>
      </c>
      <c r="T547" s="166"/>
      <c r="U547" s="166"/>
      <c r="V547" s="1082"/>
    </row>
    <row r="548">
      <c r="A548" s="1088">
        <v>44392.43848675926</v>
      </c>
      <c r="B548" s="1087" t="s">
        <v>10865</v>
      </c>
      <c r="C548" s="1087" t="s">
        <v>10866</v>
      </c>
      <c r="D548" s="1090" t="s">
        <v>10864</v>
      </c>
      <c r="E548" s="1090" t="s">
        <v>10867</v>
      </c>
      <c r="F548" s="179">
        <v>3.7170326E7</v>
      </c>
      <c r="G548" s="179" t="s">
        <v>1755</v>
      </c>
      <c r="H548" s="1087" t="s">
        <v>1678</v>
      </c>
      <c r="I548" s="1116">
        <v>33905.0</v>
      </c>
      <c r="J548" s="1090" t="s">
        <v>7020</v>
      </c>
      <c r="K548" s="1090" t="s">
        <v>10870</v>
      </c>
      <c r="L548" s="1089" t="s">
        <v>1637</v>
      </c>
      <c r="M548" s="179" t="s">
        <v>1661</v>
      </c>
      <c r="N548" s="179" t="s">
        <v>2184</v>
      </c>
      <c r="O548" s="1090" t="s">
        <v>10868</v>
      </c>
      <c r="P548" s="1090" t="s">
        <v>7967</v>
      </c>
      <c r="Q548" s="1090" t="s">
        <v>10869</v>
      </c>
      <c r="R548" s="1098">
        <v>44396.0</v>
      </c>
      <c r="S548" s="647">
        <f t="shared" si="3"/>
        <v>30</v>
      </c>
      <c r="T548" s="179" t="s">
        <v>5656</v>
      </c>
      <c r="U548" s="179" t="s">
        <v>5656</v>
      </c>
      <c r="V548" s="1082"/>
    </row>
    <row r="549">
      <c r="A549" s="1088">
        <v>44395.88479001157</v>
      </c>
      <c r="B549" s="1087" t="s">
        <v>10872</v>
      </c>
      <c r="C549" s="1087">
        <v>2.944289227E9</v>
      </c>
      <c r="D549" s="1090" t="s">
        <v>10871</v>
      </c>
      <c r="E549" s="1090" t="s">
        <v>10874</v>
      </c>
      <c r="F549" s="179">
        <v>2.8608806E7</v>
      </c>
      <c r="G549" s="179" t="s">
        <v>391</v>
      </c>
      <c r="H549" s="1087" t="s">
        <v>10873</v>
      </c>
      <c r="I549" s="1116">
        <v>29613.0</v>
      </c>
      <c r="J549" s="1090" t="s">
        <v>7028</v>
      </c>
      <c r="K549" s="1090" t="s">
        <v>1661</v>
      </c>
      <c r="L549" s="1089" t="s">
        <v>1661</v>
      </c>
      <c r="M549" s="179" t="s">
        <v>2184</v>
      </c>
      <c r="N549" s="179" t="s">
        <v>2184</v>
      </c>
      <c r="O549" s="1090" t="s">
        <v>10875</v>
      </c>
      <c r="P549" s="1090" t="s">
        <v>10876</v>
      </c>
      <c r="Q549" s="1090" t="s">
        <v>10877</v>
      </c>
      <c r="R549" s="1098">
        <v>44396.0</v>
      </c>
      <c r="S549" s="647">
        <f t="shared" si="3"/>
        <v>42</v>
      </c>
      <c r="T549" s="166"/>
      <c r="U549" s="166"/>
      <c r="V549" s="1082"/>
    </row>
    <row r="550">
      <c r="A550" s="1088">
        <v>44396.75517898148</v>
      </c>
      <c r="B550" s="1087" t="s">
        <v>10879</v>
      </c>
      <c r="C550" s="1087">
        <v>1.160199251E9</v>
      </c>
      <c r="D550" s="1090" t="s">
        <v>10878</v>
      </c>
      <c r="E550" s="1090" t="s">
        <v>10880</v>
      </c>
      <c r="F550" s="179">
        <v>4.124834E7</v>
      </c>
      <c r="G550" s="179" t="s">
        <v>391</v>
      </c>
      <c r="H550" s="1087" t="s">
        <v>8228</v>
      </c>
      <c r="I550" s="1116">
        <v>36005.0</v>
      </c>
      <c r="J550" s="1090" t="s">
        <v>7020</v>
      </c>
      <c r="K550" s="1090" t="s">
        <v>10883</v>
      </c>
      <c r="L550" s="1089" t="s">
        <v>10882</v>
      </c>
      <c r="M550" s="179" t="s">
        <v>2184</v>
      </c>
      <c r="N550" s="179" t="s">
        <v>2184</v>
      </c>
      <c r="O550" s="1090" t="s">
        <v>7477</v>
      </c>
      <c r="P550" s="1090" t="s">
        <v>10881</v>
      </c>
      <c r="Q550" s="1082"/>
      <c r="R550" s="1098">
        <v>44398.0</v>
      </c>
      <c r="S550" s="647">
        <f t="shared" si="3"/>
        <v>25</v>
      </c>
      <c r="T550" s="166"/>
      <c r="U550" s="166"/>
      <c r="V550" s="1082"/>
    </row>
    <row r="551">
      <c r="A551" s="1088">
        <v>44398.111236192126</v>
      </c>
      <c r="B551" s="1087" t="s">
        <v>10885</v>
      </c>
      <c r="C551" s="1087">
        <v>1.141493702E9</v>
      </c>
      <c r="D551" s="1090" t="s">
        <v>10884</v>
      </c>
      <c r="E551" s="1090" t="s">
        <v>10886</v>
      </c>
      <c r="F551" s="179">
        <v>3.5985194E7</v>
      </c>
      <c r="G551" s="179" t="s">
        <v>391</v>
      </c>
      <c r="H551" s="1087" t="s">
        <v>3890</v>
      </c>
      <c r="I551" s="1116">
        <v>33122.0</v>
      </c>
      <c r="J551" s="1090" t="s">
        <v>7020</v>
      </c>
      <c r="K551" s="1090" t="s">
        <v>10891</v>
      </c>
      <c r="L551" s="1089" t="s">
        <v>10890</v>
      </c>
      <c r="M551" s="179" t="s">
        <v>2184</v>
      </c>
      <c r="N551" s="179" t="s">
        <v>2184</v>
      </c>
      <c r="O551" s="1090" t="s">
        <v>10887</v>
      </c>
      <c r="P551" s="1090" t="s">
        <v>10888</v>
      </c>
      <c r="Q551" s="1090" t="s">
        <v>10889</v>
      </c>
      <c r="R551" s="1098">
        <v>44398.0</v>
      </c>
      <c r="S551" s="647">
        <f t="shared" si="3"/>
        <v>33</v>
      </c>
      <c r="T551" s="179" t="s">
        <v>5656</v>
      </c>
      <c r="U551" s="179" t="s">
        <v>5656</v>
      </c>
      <c r="V551" s="1082"/>
    </row>
    <row r="552">
      <c r="A552" s="1088">
        <v>44400.044146886576</v>
      </c>
      <c r="B552" s="179" t="s">
        <v>10893</v>
      </c>
      <c r="C552" s="179" t="s">
        <v>10895</v>
      </c>
      <c r="D552" s="1091" t="s">
        <v>10892</v>
      </c>
      <c r="E552" s="1091" t="s">
        <v>10896</v>
      </c>
      <c r="F552" s="179">
        <v>3.4073278E7</v>
      </c>
      <c r="G552" s="179" t="s">
        <v>391</v>
      </c>
      <c r="H552" s="179" t="s">
        <v>10894</v>
      </c>
      <c r="I552" s="228">
        <v>32318.0</v>
      </c>
      <c r="J552" s="1091" t="s">
        <v>10897</v>
      </c>
      <c r="K552" s="1091" t="s">
        <v>10900</v>
      </c>
      <c r="L552" s="606" t="s">
        <v>1651</v>
      </c>
      <c r="M552" s="179" t="s">
        <v>2184</v>
      </c>
      <c r="N552" s="179" t="s">
        <v>2184</v>
      </c>
      <c r="O552" s="1091" t="s">
        <v>10898</v>
      </c>
      <c r="P552" s="1091" t="s">
        <v>10899</v>
      </c>
      <c r="Q552" s="1092"/>
      <c r="R552" s="1117">
        <v>44407.0</v>
      </c>
      <c r="S552" s="647">
        <f t="shared" si="3"/>
        <v>35</v>
      </c>
      <c r="T552" s="166"/>
      <c r="U552" s="166"/>
      <c r="V552" s="1092"/>
    </row>
    <row r="553">
      <c r="A553" s="1088">
        <v>44403.52426115741</v>
      </c>
      <c r="B553" s="179" t="s">
        <v>10901</v>
      </c>
      <c r="C553" s="179" t="s">
        <v>10903</v>
      </c>
      <c r="D553" s="1091" t="s">
        <v>6120</v>
      </c>
      <c r="E553" s="1091" t="s">
        <v>6123</v>
      </c>
      <c r="F553" s="179">
        <v>3.9413217E7</v>
      </c>
      <c r="G553" s="179" t="s">
        <v>10902</v>
      </c>
      <c r="H553" s="179" t="s">
        <v>3283</v>
      </c>
      <c r="I553" s="228">
        <v>35087.0</v>
      </c>
      <c r="J553" s="1091" t="s">
        <v>7028</v>
      </c>
      <c r="K553" s="1091" t="s">
        <v>10906</v>
      </c>
      <c r="L553" s="606" t="s">
        <v>1651</v>
      </c>
      <c r="M553" s="179" t="s">
        <v>1661</v>
      </c>
      <c r="N553" s="179" t="s">
        <v>2184</v>
      </c>
      <c r="O553" s="1091" t="s">
        <v>10904</v>
      </c>
      <c r="P553" s="1091" t="s">
        <v>10905</v>
      </c>
      <c r="Q553" s="1092"/>
      <c r="R553" s="1117">
        <v>44407.0</v>
      </c>
      <c r="S553" s="647">
        <f t="shared" si="3"/>
        <v>27</v>
      </c>
      <c r="T553" s="166"/>
      <c r="U553" s="166"/>
      <c r="V553" s="1092"/>
    </row>
    <row r="554">
      <c r="A554" s="1088">
        <v>44403.65845811342</v>
      </c>
      <c r="B554" s="179" t="s">
        <v>10908</v>
      </c>
      <c r="C554" s="179">
        <v>1.157985827E9</v>
      </c>
      <c r="D554" s="1091" t="s">
        <v>10907</v>
      </c>
      <c r="E554" s="1091" t="s">
        <v>10910</v>
      </c>
      <c r="F554" s="179">
        <v>3.2248869E7</v>
      </c>
      <c r="G554" s="179" t="s">
        <v>1808</v>
      </c>
      <c r="H554" s="179" t="s">
        <v>10909</v>
      </c>
      <c r="I554" s="228">
        <v>31534.0</v>
      </c>
      <c r="J554" s="1091" t="s">
        <v>7020</v>
      </c>
      <c r="K554" s="1091" t="s">
        <v>10914</v>
      </c>
      <c r="L554" s="606" t="s">
        <v>2438</v>
      </c>
      <c r="M554" s="179" t="s">
        <v>2184</v>
      </c>
      <c r="N554" s="179" t="s">
        <v>1661</v>
      </c>
      <c r="O554" s="1091" t="s">
        <v>10911</v>
      </c>
      <c r="P554" s="1091" t="s">
        <v>10912</v>
      </c>
      <c r="Q554" s="1091" t="s">
        <v>10913</v>
      </c>
      <c r="R554" s="1117">
        <v>44414.0</v>
      </c>
      <c r="S554" s="647">
        <f t="shared" si="3"/>
        <v>37</v>
      </c>
      <c r="T554" s="179" t="s">
        <v>5656</v>
      </c>
      <c r="U554" s="179" t="s">
        <v>2846</v>
      </c>
      <c r="V554" s="1091"/>
    </row>
    <row r="555">
      <c r="A555" s="1088">
        <v>44404.038628449074</v>
      </c>
      <c r="B555" s="179" t="s">
        <v>10916</v>
      </c>
      <c r="C555" s="179" t="s">
        <v>10917</v>
      </c>
      <c r="D555" s="1091" t="s">
        <v>10915</v>
      </c>
      <c r="E555" s="1091" t="s">
        <v>8475</v>
      </c>
      <c r="F555" s="179">
        <v>3.9515178E7</v>
      </c>
      <c r="G555" s="179" t="s">
        <v>2021</v>
      </c>
      <c r="H555" s="179" t="s">
        <v>1795</v>
      </c>
      <c r="I555" s="228">
        <v>35196.0</v>
      </c>
      <c r="J555" s="1091" t="s">
        <v>7028</v>
      </c>
      <c r="K555" s="1091" t="s">
        <v>10921</v>
      </c>
      <c r="L555" s="606" t="s">
        <v>10921</v>
      </c>
      <c r="M555" s="179" t="s">
        <v>2184</v>
      </c>
      <c r="N555" s="179" t="s">
        <v>2184</v>
      </c>
      <c r="O555" s="1091" t="s">
        <v>10918</v>
      </c>
      <c r="P555" s="1091" t="s">
        <v>10919</v>
      </c>
      <c r="Q555" s="1092"/>
      <c r="R555" s="231" t="s">
        <v>10920</v>
      </c>
      <c r="S555" s="647">
        <f t="shared" si="3"/>
        <v>27</v>
      </c>
      <c r="T555" s="166"/>
      <c r="U555" s="166"/>
      <c r="V555" s="1092"/>
    </row>
    <row r="556">
      <c r="A556" s="1088">
        <v>44404.4706577662</v>
      </c>
      <c r="B556" s="179" t="s">
        <v>10923</v>
      </c>
      <c r="C556" s="179">
        <v>5.491168941885E12</v>
      </c>
      <c r="D556" s="1091" t="s">
        <v>10922</v>
      </c>
      <c r="E556" s="1091" t="s">
        <v>10924</v>
      </c>
      <c r="F556" s="179">
        <v>4.4158668E7</v>
      </c>
      <c r="G556" s="179" t="s">
        <v>2021</v>
      </c>
      <c r="H556" s="179" t="s">
        <v>1678</v>
      </c>
      <c r="I556" s="228">
        <v>37443.0</v>
      </c>
      <c r="J556" s="1091" t="s">
        <v>10925</v>
      </c>
      <c r="K556" s="1091" t="s">
        <v>10930</v>
      </c>
      <c r="L556" s="606" t="s">
        <v>10929</v>
      </c>
      <c r="M556" s="179" t="s">
        <v>2184</v>
      </c>
      <c r="N556" s="179" t="s">
        <v>2184</v>
      </c>
      <c r="O556" s="1091" t="s">
        <v>10926</v>
      </c>
      <c r="P556" s="1091" t="s">
        <v>10927</v>
      </c>
      <c r="Q556" s="1091" t="s">
        <v>10928</v>
      </c>
      <c r="R556" s="1117">
        <v>44407.0</v>
      </c>
      <c r="S556" s="647">
        <f t="shared" si="3"/>
        <v>21</v>
      </c>
      <c r="T556" s="179" t="s">
        <v>5656</v>
      </c>
      <c r="U556" s="179" t="s">
        <v>5656</v>
      </c>
      <c r="V556" s="1091"/>
    </row>
    <row r="557">
      <c r="A557" s="1088">
        <v>44405.00919202546</v>
      </c>
      <c r="B557" s="179" t="s">
        <v>10932</v>
      </c>
      <c r="C557" s="179" t="s">
        <v>10934</v>
      </c>
      <c r="D557" s="1091" t="s">
        <v>10931</v>
      </c>
      <c r="E557" s="1091" t="s">
        <v>10935</v>
      </c>
      <c r="F557" s="179">
        <v>4.3612375E7</v>
      </c>
      <c r="G557" s="179" t="s">
        <v>391</v>
      </c>
      <c r="H557" s="179" t="s">
        <v>10933</v>
      </c>
      <c r="I557" s="228">
        <v>37172.0</v>
      </c>
      <c r="J557" s="1091" t="s">
        <v>7028</v>
      </c>
      <c r="K557" s="1091" t="s">
        <v>10937</v>
      </c>
      <c r="L557" s="606" t="s">
        <v>1651</v>
      </c>
      <c r="M557" s="179" t="s">
        <v>2184</v>
      </c>
      <c r="N557" s="179" t="s">
        <v>2184</v>
      </c>
      <c r="O557" s="1091" t="s">
        <v>9075</v>
      </c>
      <c r="P557" s="1091" t="s">
        <v>10936</v>
      </c>
      <c r="Q557" s="1092"/>
      <c r="R557" s="1117">
        <v>44407.0</v>
      </c>
      <c r="S557" s="647">
        <f t="shared" si="3"/>
        <v>22</v>
      </c>
      <c r="T557" s="166"/>
      <c r="U557" s="166"/>
      <c r="V557" s="1092"/>
    </row>
    <row r="558">
      <c r="A558" s="1088">
        <v>44405.508346574075</v>
      </c>
      <c r="B558" s="179" t="s">
        <v>10939</v>
      </c>
      <c r="C558" s="179">
        <v>1.134921112E9</v>
      </c>
      <c r="D558" s="1091" t="s">
        <v>10938</v>
      </c>
      <c r="E558" s="1091" t="s">
        <v>10941</v>
      </c>
      <c r="F558" s="179">
        <v>4.5202343E7</v>
      </c>
      <c r="G558" s="179" t="s">
        <v>391</v>
      </c>
      <c r="H558" s="179" t="s">
        <v>10940</v>
      </c>
      <c r="I558" s="228">
        <v>37886.0</v>
      </c>
      <c r="J558" s="1091" t="s">
        <v>10942</v>
      </c>
      <c r="K558" s="1091" t="s">
        <v>10945</v>
      </c>
      <c r="L558" s="606" t="s">
        <v>1651</v>
      </c>
      <c r="M558" s="179" t="s">
        <v>2184</v>
      </c>
      <c r="N558" s="179" t="s">
        <v>2184</v>
      </c>
      <c r="O558" s="1091" t="s">
        <v>10943</v>
      </c>
      <c r="P558" s="1091" t="s">
        <v>10944</v>
      </c>
      <c r="Q558" s="1092"/>
      <c r="R558" s="231" t="s">
        <v>10104</v>
      </c>
      <c r="S558" s="647">
        <f t="shared" si="3"/>
        <v>20</v>
      </c>
      <c r="T558" s="166"/>
      <c r="U558" s="166"/>
      <c r="V558" s="1091"/>
    </row>
    <row r="559">
      <c r="A559" s="1088">
        <v>44406.85286601852</v>
      </c>
      <c r="B559" s="179" t="s">
        <v>10947</v>
      </c>
      <c r="C559" s="179">
        <v>2.974209528E9</v>
      </c>
      <c r="D559" s="1091" t="s">
        <v>10946</v>
      </c>
      <c r="E559" s="1091" t="s">
        <v>10949</v>
      </c>
      <c r="F559" s="179">
        <v>3.85357E7</v>
      </c>
      <c r="G559" s="179" t="s">
        <v>674</v>
      </c>
      <c r="H559" s="179" t="s">
        <v>10948</v>
      </c>
      <c r="I559" s="228">
        <v>34540.0</v>
      </c>
      <c r="J559" s="1091" t="s">
        <v>7038</v>
      </c>
      <c r="K559" s="1091" t="s">
        <v>10952</v>
      </c>
      <c r="L559" s="606" t="s">
        <v>1637</v>
      </c>
      <c r="M559" s="179" t="s">
        <v>2184</v>
      </c>
      <c r="N559" s="179" t="s">
        <v>2184</v>
      </c>
      <c r="O559" s="1091" t="s">
        <v>10950</v>
      </c>
      <c r="P559" s="1091" t="s">
        <v>10951</v>
      </c>
      <c r="Q559" s="1092"/>
      <c r="R559" s="1117">
        <v>44414.0</v>
      </c>
      <c r="S559" s="647">
        <f t="shared" si="3"/>
        <v>29</v>
      </c>
      <c r="T559" s="166"/>
      <c r="U559" s="166"/>
      <c r="V559" s="1092"/>
    </row>
    <row r="560">
      <c r="A560" s="1088">
        <v>44406.944243101854</v>
      </c>
      <c r="B560" s="179" t="s">
        <v>10954</v>
      </c>
      <c r="C560" s="179" t="s">
        <v>10956</v>
      </c>
      <c r="D560" s="1091" t="s">
        <v>10953</v>
      </c>
      <c r="E560" s="1091" t="s">
        <v>10957</v>
      </c>
      <c r="F560" s="179">
        <v>4.6189898E7</v>
      </c>
      <c r="G560" s="179" t="s">
        <v>391</v>
      </c>
      <c r="H560" s="179" t="s">
        <v>10955</v>
      </c>
      <c r="I560" s="228">
        <v>38295.0</v>
      </c>
      <c r="J560" s="1091" t="s">
        <v>7020</v>
      </c>
      <c r="K560" s="1091" t="s">
        <v>10963</v>
      </c>
      <c r="L560" s="606" t="s">
        <v>10962</v>
      </c>
      <c r="M560" s="179" t="s">
        <v>2184</v>
      </c>
      <c r="N560" s="179" t="s">
        <v>2184</v>
      </c>
      <c r="O560" s="1091" t="s">
        <v>10958</v>
      </c>
      <c r="P560" s="1091" t="s">
        <v>10959</v>
      </c>
      <c r="Q560" s="1091" t="s">
        <v>10960</v>
      </c>
      <c r="R560" s="1117">
        <v>44407.0</v>
      </c>
      <c r="S560" s="647">
        <f t="shared" si="3"/>
        <v>18</v>
      </c>
      <c r="T560" s="166"/>
      <c r="U560" s="166"/>
      <c r="V560" s="1091" t="s">
        <v>10961</v>
      </c>
    </row>
    <row r="561">
      <c r="A561" s="1088">
        <v>44407.00310096065</v>
      </c>
      <c r="B561" s="179" t="s">
        <v>10965</v>
      </c>
      <c r="C561" s="179">
        <v>2.617169475E9</v>
      </c>
      <c r="D561" s="1091" t="s">
        <v>10964</v>
      </c>
      <c r="E561" s="1091" t="s">
        <v>10967</v>
      </c>
      <c r="F561" s="179">
        <v>4.4747139E7</v>
      </c>
      <c r="G561" s="179" t="s">
        <v>2021</v>
      </c>
      <c r="H561" s="179" t="s">
        <v>10966</v>
      </c>
      <c r="I561" s="228">
        <v>37705.0</v>
      </c>
      <c r="J561" s="1091" t="s">
        <v>7028</v>
      </c>
      <c r="K561" s="1091" t="s">
        <v>10970</v>
      </c>
      <c r="L561" s="606" t="s">
        <v>1745</v>
      </c>
      <c r="M561" s="179" t="s">
        <v>2184</v>
      </c>
      <c r="N561" s="179" t="s">
        <v>2184</v>
      </c>
      <c r="O561" s="1091" t="s">
        <v>10968</v>
      </c>
      <c r="P561" s="1091" t="s">
        <v>10969</v>
      </c>
      <c r="Q561" s="1092"/>
      <c r="R561" s="1117">
        <v>44414.0</v>
      </c>
      <c r="S561" s="647">
        <f t="shared" si="3"/>
        <v>20</v>
      </c>
      <c r="T561" s="166"/>
      <c r="U561" s="166"/>
      <c r="V561" s="1092"/>
    </row>
    <row r="562">
      <c r="A562" s="1088">
        <v>44407.60280554398</v>
      </c>
      <c r="B562" s="179" t="s">
        <v>10972</v>
      </c>
      <c r="C562" s="179">
        <v>1.159383518E9</v>
      </c>
      <c r="D562" s="1091" t="s">
        <v>10971</v>
      </c>
      <c r="E562" s="1091" t="s">
        <v>10973</v>
      </c>
      <c r="F562" s="179">
        <v>2.3248284E7</v>
      </c>
      <c r="G562" s="179" t="s">
        <v>1740</v>
      </c>
      <c r="H562" s="179" t="s">
        <v>2141</v>
      </c>
      <c r="I562" s="228">
        <v>26710.0</v>
      </c>
      <c r="J562" s="1091" t="s">
        <v>7038</v>
      </c>
      <c r="K562" s="1091" t="s">
        <v>1637</v>
      </c>
      <c r="L562" s="606" t="s">
        <v>1637</v>
      </c>
      <c r="M562" s="179" t="s">
        <v>2184</v>
      </c>
      <c r="N562" s="179" t="s">
        <v>2184</v>
      </c>
      <c r="O562" s="1091" t="s">
        <v>7490</v>
      </c>
      <c r="P562" s="1091" t="s">
        <v>10974</v>
      </c>
      <c r="Q562" s="1091" t="s">
        <v>10975</v>
      </c>
      <c r="R562" s="1117">
        <v>44407.0</v>
      </c>
      <c r="S562" s="647">
        <f t="shared" si="3"/>
        <v>50</v>
      </c>
      <c r="T562" s="166"/>
      <c r="U562" s="166"/>
      <c r="V562" s="1092"/>
    </row>
    <row r="563">
      <c r="A563" s="1088">
        <v>44407.731783055555</v>
      </c>
      <c r="B563" s="179" t="s">
        <v>10977</v>
      </c>
      <c r="C563" s="179" t="s">
        <v>10979</v>
      </c>
      <c r="D563" s="1091" t="s">
        <v>10976</v>
      </c>
      <c r="E563" s="1091" t="s">
        <v>10980</v>
      </c>
      <c r="F563" s="179">
        <v>4.1315406E7</v>
      </c>
      <c r="G563" s="179" t="s">
        <v>391</v>
      </c>
      <c r="H563" s="179" t="s">
        <v>10978</v>
      </c>
      <c r="I563" s="228">
        <v>36020.0</v>
      </c>
      <c r="J563" s="1091" t="s">
        <v>7028</v>
      </c>
      <c r="K563" s="1091" t="s">
        <v>10983</v>
      </c>
      <c r="L563" s="606" t="s">
        <v>1651</v>
      </c>
      <c r="M563" s="179" t="s">
        <v>2184</v>
      </c>
      <c r="N563" s="179" t="s">
        <v>2184</v>
      </c>
      <c r="O563" s="1091" t="s">
        <v>10981</v>
      </c>
      <c r="P563" s="1091" t="s">
        <v>10982</v>
      </c>
      <c r="Q563" s="1092"/>
      <c r="R563" s="1098">
        <v>44417.0</v>
      </c>
      <c r="S563" s="647">
        <f t="shared" si="3"/>
        <v>25</v>
      </c>
      <c r="T563" s="166"/>
      <c r="U563" s="166"/>
      <c r="V563" s="1092"/>
    </row>
    <row r="564">
      <c r="A564" s="1088">
        <v>44408.43472053241</v>
      </c>
      <c r="B564" s="179" t="s">
        <v>10985</v>
      </c>
      <c r="C564" s="179" t="s">
        <v>10986</v>
      </c>
      <c r="D564" s="1091" t="s">
        <v>10984</v>
      </c>
      <c r="E564" s="1091" t="s">
        <v>10987</v>
      </c>
      <c r="F564" s="179">
        <v>4.3249724E7</v>
      </c>
      <c r="G564" s="179" t="s">
        <v>391</v>
      </c>
      <c r="H564" s="179" t="s">
        <v>1822</v>
      </c>
      <c r="I564" s="228">
        <v>36913.0</v>
      </c>
      <c r="J564" s="1091" t="s">
        <v>7038</v>
      </c>
      <c r="K564" s="1091" t="s">
        <v>10990</v>
      </c>
      <c r="L564" s="606" t="s">
        <v>1866</v>
      </c>
      <c r="M564" s="179" t="s">
        <v>2184</v>
      </c>
      <c r="N564" s="179" t="s">
        <v>2184</v>
      </c>
      <c r="O564" s="1091" t="s">
        <v>10988</v>
      </c>
      <c r="P564" s="1091" t="s">
        <v>10989</v>
      </c>
      <c r="Q564" s="1092"/>
      <c r="R564" s="1117">
        <v>44414.0</v>
      </c>
      <c r="S564" s="647">
        <f t="shared" si="3"/>
        <v>22</v>
      </c>
      <c r="T564" s="166"/>
      <c r="U564" s="166"/>
      <c r="V564" s="1092"/>
    </row>
    <row r="565">
      <c r="A565" s="1088">
        <v>44408.735972696755</v>
      </c>
      <c r="B565" s="179" t="s">
        <v>10992</v>
      </c>
      <c r="C565" s="179">
        <v>5.492995476453E12</v>
      </c>
      <c r="D565" s="1091" t="s">
        <v>10991</v>
      </c>
      <c r="E565" s="1091" t="s">
        <v>10993</v>
      </c>
      <c r="F565" s="179">
        <v>4.1010221E7</v>
      </c>
      <c r="G565" s="179" t="s">
        <v>391</v>
      </c>
      <c r="H565" s="179" t="s">
        <v>6179</v>
      </c>
      <c r="I565" s="228">
        <v>35886.0</v>
      </c>
      <c r="J565" s="1091" t="s">
        <v>10994</v>
      </c>
      <c r="K565" s="1091" t="s">
        <v>10997</v>
      </c>
      <c r="L565" s="606" t="s">
        <v>1651</v>
      </c>
      <c r="M565" s="179" t="s">
        <v>1661</v>
      </c>
      <c r="N565" s="179" t="s">
        <v>2184</v>
      </c>
      <c r="O565" s="1091" t="s">
        <v>10995</v>
      </c>
      <c r="P565" s="1091" t="s">
        <v>10996</v>
      </c>
      <c r="Q565" s="1092"/>
      <c r="R565" s="1098">
        <v>44417.0</v>
      </c>
      <c r="S565" s="647">
        <f t="shared" si="3"/>
        <v>25</v>
      </c>
      <c r="T565" s="166"/>
      <c r="U565" s="166"/>
      <c r="V565" s="1092"/>
    </row>
    <row r="566">
      <c r="A566" s="1088">
        <v>44408.78758849537</v>
      </c>
      <c r="B566" s="179" t="s">
        <v>10999</v>
      </c>
      <c r="C566" s="179" t="s">
        <v>11000</v>
      </c>
      <c r="D566" s="1091" t="s">
        <v>10998</v>
      </c>
      <c r="E566" s="1091" t="s">
        <v>11001</v>
      </c>
      <c r="F566" s="179">
        <v>2.8169097E7</v>
      </c>
      <c r="G566" s="179" t="s">
        <v>391</v>
      </c>
      <c r="H566" s="179" t="s">
        <v>1678</v>
      </c>
      <c r="I566" s="228">
        <v>29367.0</v>
      </c>
      <c r="J566" s="1091" t="s">
        <v>7038</v>
      </c>
      <c r="K566" s="1091" t="s">
        <v>11004</v>
      </c>
      <c r="L566" s="606" t="s">
        <v>1651</v>
      </c>
      <c r="M566" s="179" t="s">
        <v>1661</v>
      </c>
      <c r="N566" s="179" t="s">
        <v>2184</v>
      </c>
      <c r="O566" s="1091" t="s">
        <v>11002</v>
      </c>
      <c r="P566" s="1091" t="s">
        <v>11003</v>
      </c>
      <c r="Q566" s="1092"/>
      <c r="R566" s="1098">
        <v>44417.0</v>
      </c>
      <c r="S566" s="647">
        <f t="shared" si="3"/>
        <v>43</v>
      </c>
      <c r="T566" s="166"/>
      <c r="U566" s="166"/>
      <c r="V566" s="1092"/>
    </row>
    <row r="567">
      <c r="A567" s="1088">
        <v>44410.025530914354</v>
      </c>
      <c r="B567" s="179" t="s">
        <v>3623</v>
      </c>
      <c r="C567" s="179" t="s">
        <v>11005</v>
      </c>
      <c r="D567" s="1091" t="s">
        <v>3622</v>
      </c>
      <c r="E567" s="1091" t="s">
        <v>3125</v>
      </c>
      <c r="F567" s="179">
        <v>9.4438E7</v>
      </c>
      <c r="G567" s="179" t="s">
        <v>2864</v>
      </c>
      <c r="H567" s="179" t="s">
        <v>1618</v>
      </c>
      <c r="I567" s="228">
        <v>32413.0</v>
      </c>
      <c r="J567" s="1091" t="s">
        <v>7020</v>
      </c>
      <c r="K567" s="1091" t="s">
        <v>3627</v>
      </c>
      <c r="L567" s="606" t="s">
        <v>3628</v>
      </c>
      <c r="M567" s="179" t="s">
        <v>2184</v>
      </c>
      <c r="N567" s="179" t="s">
        <v>2184</v>
      </c>
      <c r="O567" s="1091" t="s">
        <v>11006</v>
      </c>
      <c r="P567" s="1091" t="s">
        <v>7523</v>
      </c>
      <c r="Q567" s="1092"/>
      <c r="R567" s="1117">
        <v>44414.0</v>
      </c>
      <c r="S567" s="647">
        <f t="shared" si="3"/>
        <v>35</v>
      </c>
      <c r="T567" s="179" t="s">
        <v>5656</v>
      </c>
      <c r="U567" s="179" t="s">
        <v>5656</v>
      </c>
      <c r="V567" s="1092"/>
    </row>
    <row r="568">
      <c r="A568" s="1088">
        <v>44410.62193451389</v>
      </c>
      <c r="B568" s="179" t="s">
        <v>11008</v>
      </c>
      <c r="C568" s="179">
        <v>1.132432773E9</v>
      </c>
      <c r="D568" s="1091" t="s">
        <v>11007</v>
      </c>
      <c r="E568" s="1091" t="s">
        <v>5935</v>
      </c>
      <c r="F568" s="179">
        <v>3.933302E7</v>
      </c>
      <c r="G568" s="179" t="s">
        <v>391</v>
      </c>
      <c r="H568" s="179" t="s">
        <v>11009</v>
      </c>
      <c r="I568" s="228">
        <v>35094.0</v>
      </c>
      <c r="J568" s="1091" t="s">
        <v>11010</v>
      </c>
      <c r="K568" s="1091" t="s">
        <v>11012</v>
      </c>
      <c r="L568" s="606" t="s">
        <v>11012</v>
      </c>
      <c r="M568" s="179" t="s">
        <v>2184</v>
      </c>
      <c r="N568" s="179" t="s">
        <v>2184</v>
      </c>
      <c r="O568" s="1091" t="s">
        <v>11011</v>
      </c>
      <c r="P568" s="1091" t="s">
        <v>8299</v>
      </c>
      <c r="Q568" s="1092"/>
      <c r="R568" s="179" t="s">
        <v>2433</v>
      </c>
      <c r="S568" s="647">
        <f t="shared" si="3"/>
        <v>27</v>
      </c>
      <c r="T568" s="166"/>
      <c r="U568" s="166"/>
      <c r="V568" s="1092"/>
    </row>
    <row r="569">
      <c r="A569" s="1088">
        <v>44411.82980126157</v>
      </c>
      <c r="B569" s="179" t="s">
        <v>11014</v>
      </c>
      <c r="C569" s="179" t="s">
        <v>11016</v>
      </c>
      <c r="D569" s="1091" t="s">
        <v>11013</v>
      </c>
      <c r="E569" s="1091" t="s">
        <v>11017</v>
      </c>
      <c r="F569" s="179">
        <v>2.7699125E7</v>
      </c>
      <c r="G569" s="179" t="s">
        <v>391</v>
      </c>
      <c r="H569" s="179" t="s">
        <v>11015</v>
      </c>
      <c r="I569" s="228">
        <v>29156.0</v>
      </c>
      <c r="J569" s="1091" t="s">
        <v>11018</v>
      </c>
      <c r="K569" s="1091" t="s">
        <v>11022</v>
      </c>
      <c r="L569" s="606" t="s">
        <v>1651</v>
      </c>
      <c r="M569" s="179" t="s">
        <v>2184</v>
      </c>
      <c r="N569" s="179" t="s">
        <v>2184</v>
      </c>
      <c r="O569" s="1091" t="s">
        <v>11019</v>
      </c>
      <c r="P569" s="1091" t="s">
        <v>11020</v>
      </c>
      <c r="Q569" s="1091" t="s">
        <v>11021</v>
      </c>
      <c r="R569" s="1117">
        <v>44414.0</v>
      </c>
      <c r="S569" s="647">
        <f t="shared" si="3"/>
        <v>43</v>
      </c>
      <c r="T569" s="166"/>
      <c r="U569" s="166"/>
      <c r="V569" s="1092"/>
    </row>
    <row r="570">
      <c r="A570" s="1088">
        <v>44411.89222019676</v>
      </c>
      <c r="B570" s="179" t="s">
        <v>11024</v>
      </c>
      <c r="C570" s="179">
        <v>1.139448721E9</v>
      </c>
      <c r="D570" s="1091" t="s">
        <v>11023</v>
      </c>
      <c r="E570" s="1091" t="s">
        <v>11025</v>
      </c>
      <c r="F570" s="179">
        <v>3.4707944E7</v>
      </c>
      <c r="G570" s="179" t="s">
        <v>391</v>
      </c>
      <c r="H570" s="179" t="s">
        <v>1618</v>
      </c>
      <c r="I570" s="228">
        <v>33113.0</v>
      </c>
      <c r="J570" s="1091" t="s">
        <v>7020</v>
      </c>
      <c r="K570" s="1091" t="s">
        <v>11029</v>
      </c>
      <c r="L570" s="606" t="s">
        <v>1637</v>
      </c>
      <c r="M570" s="179" t="s">
        <v>2184</v>
      </c>
      <c r="N570" s="179" t="s">
        <v>2184</v>
      </c>
      <c r="O570" s="1091" t="s">
        <v>11026</v>
      </c>
      <c r="P570" s="1091" t="s">
        <v>11027</v>
      </c>
      <c r="Q570" s="1091" t="s">
        <v>11028</v>
      </c>
      <c r="R570" s="1117">
        <v>44414.0</v>
      </c>
      <c r="S570" s="647">
        <f t="shared" si="3"/>
        <v>33</v>
      </c>
      <c r="T570" s="179" t="s">
        <v>5656</v>
      </c>
      <c r="U570" s="179" t="s">
        <v>2846</v>
      </c>
      <c r="V570" s="1092"/>
    </row>
    <row r="571">
      <c r="A571" s="1088">
        <v>44412.500731249995</v>
      </c>
      <c r="B571" s="179" t="s">
        <v>11031</v>
      </c>
      <c r="C571" s="179">
        <v>3.854483148E9</v>
      </c>
      <c r="D571" s="1091" t="s">
        <v>11030</v>
      </c>
      <c r="E571" s="1091" t="s">
        <v>11033</v>
      </c>
      <c r="F571" s="179">
        <v>4.3288899E7</v>
      </c>
      <c r="G571" s="179" t="s">
        <v>391</v>
      </c>
      <c r="H571" s="179" t="s">
        <v>11032</v>
      </c>
      <c r="I571" s="228">
        <v>37030.0</v>
      </c>
      <c r="J571" s="1091" t="s">
        <v>11034</v>
      </c>
      <c r="K571" s="1091" t="s">
        <v>11039</v>
      </c>
      <c r="L571" s="606" t="s">
        <v>11038</v>
      </c>
      <c r="M571" s="179" t="s">
        <v>2184</v>
      </c>
      <c r="N571" s="179" t="s">
        <v>2184</v>
      </c>
      <c r="O571" s="1091" t="s">
        <v>11035</v>
      </c>
      <c r="P571" s="1091" t="s">
        <v>11036</v>
      </c>
      <c r="Q571" s="1091" t="s">
        <v>11037</v>
      </c>
      <c r="R571" s="1117">
        <v>44414.0</v>
      </c>
      <c r="S571" s="647">
        <f t="shared" si="3"/>
        <v>22</v>
      </c>
      <c r="T571" s="179" t="s">
        <v>5656</v>
      </c>
      <c r="U571" s="179" t="s">
        <v>2846</v>
      </c>
      <c r="V571" s="1092"/>
    </row>
    <row r="572">
      <c r="A572" s="1037">
        <v>44415.47054712963</v>
      </c>
      <c r="B572" s="179" t="s">
        <v>11041</v>
      </c>
      <c r="C572" s="179">
        <v>1.144775715E9</v>
      </c>
      <c r="D572" s="1091" t="s">
        <v>11040</v>
      </c>
      <c r="E572" s="1091" t="s">
        <v>11042</v>
      </c>
      <c r="F572" s="179">
        <v>2.9049844E7</v>
      </c>
      <c r="G572" s="179" t="s">
        <v>391</v>
      </c>
      <c r="H572" s="179" t="s">
        <v>3124</v>
      </c>
      <c r="I572" s="228">
        <v>29946.0</v>
      </c>
      <c r="J572" s="1091" t="s">
        <v>11043</v>
      </c>
      <c r="K572" s="1091" t="s">
        <v>11048</v>
      </c>
      <c r="L572" s="606" t="s">
        <v>11047</v>
      </c>
      <c r="M572" s="179" t="s">
        <v>1661</v>
      </c>
      <c r="N572" s="179" t="s">
        <v>1661</v>
      </c>
      <c r="O572" s="1091" t="s">
        <v>11044</v>
      </c>
      <c r="P572" s="1091" t="s">
        <v>11045</v>
      </c>
      <c r="Q572" s="1091" t="s">
        <v>11046</v>
      </c>
      <c r="R572" s="1098">
        <v>44417.0</v>
      </c>
      <c r="S572" s="647">
        <f t="shared" si="3"/>
        <v>41</v>
      </c>
      <c r="T572" s="166"/>
      <c r="U572" s="166"/>
      <c r="V572" s="1092"/>
    </row>
    <row r="573">
      <c r="A573" s="1037">
        <v>44417.50424559027</v>
      </c>
      <c r="B573" s="179" t="s">
        <v>11050</v>
      </c>
      <c r="C573" s="179">
        <v>5.493764222618E12</v>
      </c>
      <c r="D573" s="1091" t="s">
        <v>11049</v>
      </c>
      <c r="E573" s="1091" t="s">
        <v>1877</v>
      </c>
      <c r="F573" s="179">
        <v>4.0044142E7</v>
      </c>
      <c r="G573" s="179" t="s">
        <v>391</v>
      </c>
      <c r="H573" s="179" t="s">
        <v>1618</v>
      </c>
      <c r="I573" s="228">
        <v>35425.0</v>
      </c>
      <c r="J573" s="1091" t="s">
        <v>7038</v>
      </c>
      <c r="K573" s="1091" t="s">
        <v>11054</v>
      </c>
      <c r="L573" s="606" t="s">
        <v>1637</v>
      </c>
      <c r="M573" s="179" t="s">
        <v>2184</v>
      </c>
      <c r="N573" s="179" t="s">
        <v>2184</v>
      </c>
      <c r="O573" s="1091" t="s">
        <v>11051</v>
      </c>
      <c r="P573" s="1091" t="s">
        <v>11052</v>
      </c>
      <c r="Q573" s="1091" t="s">
        <v>11053</v>
      </c>
      <c r="R573" s="1099">
        <v>44418.0</v>
      </c>
      <c r="S573" s="647">
        <f t="shared" si="3"/>
        <v>26</v>
      </c>
      <c r="T573" s="166"/>
      <c r="U573" s="166"/>
      <c r="V573" s="1092"/>
    </row>
    <row r="574">
      <c r="A574" s="1037">
        <v>44417.61794295139</v>
      </c>
      <c r="B574" s="179" t="s">
        <v>11056</v>
      </c>
      <c r="C574" s="179">
        <v>1.134224723E9</v>
      </c>
      <c r="D574" s="1091" t="s">
        <v>11055</v>
      </c>
      <c r="E574" s="1091" t="s">
        <v>1679</v>
      </c>
      <c r="F574" s="179">
        <v>3.8724028E7</v>
      </c>
      <c r="G574" s="179" t="s">
        <v>391</v>
      </c>
      <c r="H574" s="179" t="s">
        <v>1678</v>
      </c>
      <c r="I574" s="228">
        <v>34868.0</v>
      </c>
      <c r="J574" s="1091" t="s">
        <v>7020</v>
      </c>
      <c r="K574" s="1091" t="s">
        <v>11058</v>
      </c>
      <c r="L574" s="606" t="s">
        <v>1866</v>
      </c>
      <c r="M574" s="179" t="s">
        <v>1661</v>
      </c>
      <c r="N574" s="179" t="s">
        <v>1661</v>
      </c>
      <c r="O574" s="1091" t="s">
        <v>9545</v>
      </c>
      <c r="P574" s="1091" t="s">
        <v>11057</v>
      </c>
      <c r="Q574" s="1092"/>
      <c r="R574" s="1098">
        <v>44417.0</v>
      </c>
      <c r="S574" s="647">
        <f t="shared" si="3"/>
        <v>28</v>
      </c>
      <c r="T574" s="179" t="s">
        <v>5656</v>
      </c>
      <c r="U574" s="179" t="s">
        <v>2846</v>
      </c>
      <c r="V574" s="1092"/>
    </row>
    <row r="575">
      <c r="A575" s="1037">
        <v>44417.69546050926</v>
      </c>
      <c r="B575" s="179" t="s">
        <v>11060</v>
      </c>
      <c r="C575" s="179" t="s">
        <v>11063</v>
      </c>
      <c r="D575" s="1091" t="s">
        <v>11059</v>
      </c>
      <c r="E575" s="1091" t="s">
        <v>11064</v>
      </c>
      <c r="F575" s="179">
        <v>0.0</v>
      </c>
      <c r="G575" s="179" t="s">
        <v>11061</v>
      </c>
      <c r="H575" s="179" t="s">
        <v>11062</v>
      </c>
      <c r="I575" s="228">
        <v>37144.0</v>
      </c>
      <c r="J575" s="1091" t="s">
        <v>7038</v>
      </c>
      <c r="K575" s="1091" t="s">
        <v>11067</v>
      </c>
      <c r="L575" s="606" t="s">
        <v>1637</v>
      </c>
      <c r="M575" s="179" t="s">
        <v>1661</v>
      </c>
      <c r="N575" s="179" t="s">
        <v>2184</v>
      </c>
      <c r="O575" s="1091" t="s">
        <v>11065</v>
      </c>
      <c r="P575" s="1091" t="s">
        <v>11066</v>
      </c>
      <c r="Q575" s="1092"/>
      <c r="R575" s="1098">
        <v>44417.0</v>
      </c>
      <c r="S575" s="647">
        <f t="shared" si="3"/>
        <v>22</v>
      </c>
      <c r="T575" s="166"/>
      <c r="U575" s="166"/>
      <c r="V575" s="1092"/>
    </row>
    <row r="576">
      <c r="A576" s="1088">
        <v>44417.94377773148</v>
      </c>
      <c r="B576" s="1087" t="s">
        <v>11069</v>
      </c>
      <c r="C576" s="1087">
        <v>5.491123138069E12</v>
      </c>
      <c r="D576" s="1090" t="s">
        <v>11068</v>
      </c>
      <c r="E576" s="1090" t="s">
        <v>11070</v>
      </c>
      <c r="F576" s="1087">
        <v>3.9392615E7</v>
      </c>
      <c r="G576" s="1087" t="s">
        <v>391</v>
      </c>
      <c r="H576" s="1087" t="s">
        <v>1822</v>
      </c>
      <c r="I576" s="1116">
        <v>35275.0</v>
      </c>
      <c r="J576" s="1090" t="s">
        <v>7020</v>
      </c>
      <c r="K576" s="1090" t="s">
        <v>11073</v>
      </c>
      <c r="L576" s="1089" t="s">
        <v>1637</v>
      </c>
      <c r="M576" s="179" t="s">
        <v>2184</v>
      </c>
      <c r="N576" s="179" t="s">
        <v>2184</v>
      </c>
      <c r="O576" s="1090" t="s">
        <v>11071</v>
      </c>
      <c r="P576" s="1090" t="s">
        <v>11072</v>
      </c>
      <c r="Q576" s="1082"/>
      <c r="R576" s="1099">
        <v>44418.0</v>
      </c>
      <c r="S576" s="647">
        <f t="shared" si="3"/>
        <v>27</v>
      </c>
      <c r="T576" s="179" t="s">
        <v>5656</v>
      </c>
      <c r="U576" s="179" t="s">
        <v>5656</v>
      </c>
      <c r="V576" s="1082"/>
    </row>
    <row r="577">
      <c r="A577" s="1088">
        <v>44418.02922189815</v>
      </c>
      <c r="B577" s="1087" t="s">
        <v>11075</v>
      </c>
      <c r="C577" s="1087">
        <v>1.161965823E9</v>
      </c>
      <c r="D577" s="1090" t="s">
        <v>11074</v>
      </c>
      <c r="E577" s="1090" t="s">
        <v>11076</v>
      </c>
      <c r="F577" s="1087">
        <v>3.7217975E7</v>
      </c>
      <c r="G577" s="1087" t="s">
        <v>391</v>
      </c>
      <c r="H577" s="1087" t="s">
        <v>3124</v>
      </c>
      <c r="I577" s="1116">
        <v>34022.0</v>
      </c>
      <c r="J577" s="1090" t="s">
        <v>7020</v>
      </c>
      <c r="K577" s="1090" t="s">
        <v>11079</v>
      </c>
      <c r="L577" s="1089" t="s">
        <v>1651</v>
      </c>
      <c r="M577" s="179" t="s">
        <v>2184</v>
      </c>
      <c r="N577" s="179" t="s">
        <v>1661</v>
      </c>
      <c r="O577" s="1090" t="s">
        <v>11077</v>
      </c>
      <c r="P577" s="1090" t="s">
        <v>11078</v>
      </c>
      <c r="Q577" s="1082"/>
      <c r="R577" s="1099">
        <v>44418.0</v>
      </c>
      <c r="S577" s="647">
        <f t="shared" si="3"/>
        <v>30</v>
      </c>
      <c r="T577" s="179" t="s">
        <v>5656</v>
      </c>
      <c r="U577" s="179" t="s">
        <v>5656</v>
      </c>
      <c r="V577" s="1082"/>
    </row>
    <row r="578">
      <c r="A578" s="1088">
        <v>44418.52975482639</v>
      </c>
      <c r="B578" s="1087" t="s">
        <v>11081</v>
      </c>
      <c r="C578" s="1087" t="s">
        <v>11082</v>
      </c>
      <c r="D578" s="1090" t="s">
        <v>11080</v>
      </c>
      <c r="E578" s="1090" t="s">
        <v>11083</v>
      </c>
      <c r="F578" s="1087">
        <v>3.572747E7</v>
      </c>
      <c r="G578" s="1087" t="s">
        <v>391</v>
      </c>
      <c r="H578" s="1087" t="s">
        <v>1678</v>
      </c>
      <c r="I578" s="1116">
        <v>33210.0</v>
      </c>
      <c r="J578" s="1090" t="s">
        <v>11084</v>
      </c>
      <c r="K578" s="1090" t="s">
        <v>11087</v>
      </c>
      <c r="L578" s="1089" t="s">
        <v>1637</v>
      </c>
      <c r="M578" s="179" t="s">
        <v>2184</v>
      </c>
      <c r="N578" s="179" t="s">
        <v>2184</v>
      </c>
      <c r="O578" s="1090" t="s">
        <v>11085</v>
      </c>
      <c r="P578" s="1090" t="s">
        <v>11086</v>
      </c>
      <c r="Q578" s="1082"/>
      <c r="R578" s="1099">
        <v>44418.0</v>
      </c>
      <c r="S578" s="647">
        <f t="shared" si="3"/>
        <v>32</v>
      </c>
      <c r="T578" s="166"/>
      <c r="U578" s="166"/>
      <c r="V578" s="1082"/>
    </row>
    <row r="579">
      <c r="A579" s="1088">
        <v>44418.5320087037</v>
      </c>
      <c r="B579" s="1087" t="s">
        <v>11089</v>
      </c>
      <c r="C579" s="1087" t="s">
        <v>11091</v>
      </c>
      <c r="D579" s="1090" t="s">
        <v>11088</v>
      </c>
      <c r="E579" s="1090" t="s">
        <v>11092</v>
      </c>
      <c r="F579" s="1087">
        <v>3.7184556E7</v>
      </c>
      <c r="G579" s="1087" t="s">
        <v>1755</v>
      </c>
      <c r="H579" s="1087" t="s">
        <v>11090</v>
      </c>
      <c r="I579" s="1116">
        <v>33870.0</v>
      </c>
      <c r="J579" s="1090" t="s">
        <v>7020</v>
      </c>
      <c r="K579" s="1090" t="s">
        <v>11094</v>
      </c>
      <c r="L579" s="1089" t="s">
        <v>1637</v>
      </c>
      <c r="M579" s="179" t="s">
        <v>2184</v>
      </c>
      <c r="N579" s="179" t="s">
        <v>2184</v>
      </c>
      <c r="O579" s="1090" t="s">
        <v>11093</v>
      </c>
      <c r="P579" s="1090" t="s">
        <v>7523</v>
      </c>
      <c r="Q579" s="1082"/>
      <c r="R579" s="1099">
        <v>44418.0</v>
      </c>
      <c r="S579" s="647">
        <f t="shared" si="3"/>
        <v>31</v>
      </c>
      <c r="T579" s="179" t="s">
        <v>5656</v>
      </c>
      <c r="U579" s="179" t="s">
        <v>2846</v>
      </c>
      <c r="V579" s="1082"/>
    </row>
    <row r="580">
      <c r="A580" s="1088">
        <v>44418.78877965278</v>
      </c>
      <c r="B580" s="1087" t="s">
        <v>11096</v>
      </c>
      <c r="C580" s="1096" t="s">
        <v>11097</v>
      </c>
      <c r="D580" s="1090" t="s">
        <v>11095</v>
      </c>
      <c r="E580" s="1090" t="s">
        <v>2979</v>
      </c>
      <c r="F580" s="1087">
        <v>3.1624764E7</v>
      </c>
      <c r="G580" s="1087" t="s">
        <v>391</v>
      </c>
      <c r="H580" s="1087" t="s">
        <v>3124</v>
      </c>
      <c r="I580" s="1116">
        <v>31124.0</v>
      </c>
      <c r="J580" s="1090" t="s">
        <v>7020</v>
      </c>
      <c r="K580" s="1114" t="s">
        <v>11099</v>
      </c>
      <c r="L580" s="1089" t="s">
        <v>1637</v>
      </c>
      <c r="M580" s="179" t="s">
        <v>2184</v>
      </c>
      <c r="N580" s="179" t="s">
        <v>2184</v>
      </c>
      <c r="O580" s="1090" t="s">
        <v>11098</v>
      </c>
      <c r="P580" s="1090" t="s">
        <v>2587</v>
      </c>
      <c r="Q580" s="1082"/>
      <c r="R580" s="1099">
        <v>44420.0</v>
      </c>
      <c r="S580" s="647">
        <f t="shared" si="3"/>
        <v>38</v>
      </c>
      <c r="T580" s="179" t="s">
        <v>5656</v>
      </c>
      <c r="U580" s="179" t="s">
        <v>2846</v>
      </c>
      <c r="V580" s="1082"/>
    </row>
    <row r="581">
      <c r="A581" s="1088">
        <v>44419.07923581019</v>
      </c>
      <c r="B581" s="1087" t="s">
        <v>11101</v>
      </c>
      <c r="C581" s="1087" t="s">
        <v>11102</v>
      </c>
      <c r="D581" s="1090" t="s">
        <v>11100</v>
      </c>
      <c r="E581" s="1090" t="s">
        <v>11103</v>
      </c>
      <c r="F581" s="1087">
        <v>4.4486629E7</v>
      </c>
      <c r="G581" s="1087" t="s">
        <v>391</v>
      </c>
      <c r="H581" s="1087" t="s">
        <v>1678</v>
      </c>
      <c r="I581" s="1116">
        <v>37650.0</v>
      </c>
      <c r="J581" s="1090" t="s">
        <v>7020</v>
      </c>
      <c r="K581" s="1090" t="s">
        <v>11106</v>
      </c>
      <c r="L581" s="1089" t="s">
        <v>1651</v>
      </c>
      <c r="M581" s="179" t="s">
        <v>2184</v>
      </c>
      <c r="N581" s="179" t="s">
        <v>2184</v>
      </c>
      <c r="O581" s="1090" t="s">
        <v>11104</v>
      </c>
      <c r="P581" s="1090" t="s">
        <v>11105</v>
      </c>
      <c r="Q581" s="1082"/>
      <c r="R581" s="1099">
        <v>44420.0</v>
      </c>
      <c r="S581" s="647">
        <f t="shared" si="3"/>
        <v>20</v>
      </c>
      <c r="T581" s="179" t="s">
        <v>5656</v>
      </c>
      <c r="U581" s="179" t="s">
        <v>2846</v>
      </c>
      <c r="V581" s="1082"/>
    </row>
    <row r="582">
      <c r="A582" s="1037">
        <v>44419.10189305556</v>
      </c>
      <c r="B582" s="179" t="s">
        <v>11108</v>
      </c>
      <c r="C582" s="179" t="s">
        <v>11110</v>
      </c>
      <c r="D582" s="1091" t="s">
        <v>11107</v>
      </c>
      <c r="E582" s="1091" t="s">
        <v>11111</v>
      </c>
      <c r="F582" s="179">
        <v>2.04898553E8</v>
      </c>
      <c r="G582" s="179" t="s">
        <v>7325</v>
      </c>
      <c r="H582" s="179" t="s">
        <v>11109</v>
      </c>
      <c r="I582" s="228">
        <v>36844.0</v>
      </c>
      <c r="J582" s="1091" t="s">
        <v>7020</v>
      </c>
      <c r="K582" s="1091" t="s">
        <v>11114</v>
      </c>
      <c r="L582" s="606" t="s">
        <v>1637</v>
      </c>
      <c r="M582" s="179" t="s">
        <v>2184</v>
      </c>
      <c r="N582" s="179" t="s">
        <v>1661</v>
      </c>
      <c r="O582" s="1091" t="s">
        <v>11112</v>
      </c>
      <c r="P582" s="1091" t="s">
        <v>11113</v>
      </c>
      <c r="Q582" s="1092"/>
      <c r="R582" s="1098">
        <v>44420.0</v>
      </c>
      <c r="S582" s="647">
        <f t="shared" si="3"/>
        <v>22</v>
      </c>
      <c r="T582" s="179" t="s">
        <v>5656</v>
      </c>
      <c r="U582" s="179" t="s">
        <v>2846</v>
      </c>
      <c r="V582" s="1092"/>
    </row>
    <row r="583">
      <c r="A583" s="1037">
        <v>44419.82184853009</v>
      </c>
      <c r="B583" s="179" t="s">
        <v>11116</v>
      </c>
      <c r="C583" s="179">
        <v>1.133634145E9</v>
      </c>
      <c r="D583" s="1091" t="s">
        <v>11115</v>
      </c>
      <c r="E583" s="1091" t="s">
        <v>2092</v>
      </c>
      <c r="F583" s="179">
        <v>4.3022716E7</v>
      </c>
      <c r="G583" s="179" t="s">
        <v>391</v>
      </c>
      <c r="H583" s="179" t="s">
        <v>11117</v>
      </c>
      <c r="I583" s="228">
        <v>36807.0</v>
      </c>
      <c r="J583" s="1091" t="s">
        <v>7020</v>
      </c>
      <c r="K583" s="1091" t="s">
        <v>11119</v>
      </c>
      <c r="L583" s="606" t="s">
        <v>1651</v>
      </c>
      <c r="M583" s="179" t="s">
        <v>1661</v>
      </c>
      <c r="N583" s="179" t="s">
        <v>2184</v>
      </c>
      <c r="O583" s="1091" t="s">
        <v>11118</v>
      </c>
      <c r="P583" s="1091" t="s">
        <v>8673</v>
      </c>
      <c r="Q583" s="1092"/>
      <c r="R583" s="1098">
        <v>44420.0</v>
      </c>
      <c r="S583" s="647">
        <f t="shared" si="3"/>
        <v>23</v>
      </c>
      <c r="T583" s="179" t="s">
        <v>5656</v>
      </c>
      <c r="U583" s="179" t="s">
        <v>2846</v>
      </c>
      <c r="V583" s="1092"/>
    </row>
    <row r="584">
      <c r="A584" s="1037">
        <v>44420.68816450231</v>
      </c>
      <c r="B584" s="179" t="s">
        <v>11121</v>
      </c>
      <c r="C584" s="179" t="s">
        <v>11123</v>
      </c>
      <c r="D584" s="1091" t="s">
        <v>11120</v>
      </c>
      <c r="E584" s="1091" t="s">
        <v>7406</v>
      </c>
      <c r="F584" s="179">
        <v>4.5264964E7</v>
      </c>
      <c r="G584" s="179" t="s">
        <v>2021</v>
      </c>
      <c r="H584" s="179" t="s">
        <v>11122</v>
      </c>
      <c r="I584" s="228">
        <v>38248.0</v>
      </c>
      <c r="J584" s="1091" t="s">
        <v>11124</v>
      </c>
      <c r="K584" s="1091" t="s">
        <v>11129</v>
      </c>
      <c r="L584" s="606" t="s">
        <v>11128</v>
      </c>
      <c r="M584" s="179" t="s">
        <v>2184</v>
      </c>
      <c r="N584" s="179" t="s">
        <v>2184</v>
      </c>
      <c r="O584" s="1091" t="s">
        <v>11125</v>
      </c>
      <c r="P584" s="1091" t="s">
        <v>11126</v>
      </c>
      <c r="Q584" s="1091" t="s">
        <v>11127</v>
      </c>
      <c r="R584" s="179" t="s">
        <v>10104</v>
      </c>
      <c r="S584" s="647">
        <f t="shared" si="3"/>
        <v>19</v>
      </c>
      <c r="T584" s="179" t="s">
        <v>5656</v>
      </c>
      <c r="U584" s="179" t="s">
        <v>5656</v>
      </c>
      <c r="V584" s="1092"/>
    </row>
    <row r="585">
      <c r="A585" s="1037">
        <v>44421.48142763889</v>
      </c>
      <c r="B585" s="179" t="s">
        <v>11131</v>
      </c>
      <c r="C585" s="179">
        <v>3.513776687E9</v>
      </c>
      <c r="D585" s="1091" t="s">
        <v>11130</v>
      </c>
      <c r="E585" s="1091" t="s">
        <v>11133</v>
      </c>
      <c r="F585" s="179">
        <v>4.3960449E7</v>
      </c>
      <c r="G585" s="179" t="s">
        <v>391</v>
      </c>
      <c r="H585" s="179" t="s">
        <v>11132</v>
      </c>
      <c r="I585" s="228">
        <v>37245.0</v>
      </c>
      <c r="J585" s="1091" t="s">
        <v>7020</v>
      </c>
      <c r="K585" s="1091" t="s">
        <v>11137</v>
      </c>
      <c r="L585" s="606" t="s">
        <v>1651</v>
      </c>
      <c r="M585" s="179" t="s">
        <v>2184</v>
      </c>
      <c r="N585" s="179" t="s">
        <v>2184</v>
      </c>
      <c r="O585" s="1091" t="s">
        <v>11134</v>
      </c>
      <c r="P585" s="1091" t="s">
        <v>11135</v>
      </c>
      <c r="Q585" s="1091" t="s">
        <v>11136</v>
      </c>
      <c r="R585" s="1098">
        <v>44426.0</v>
      </c>
      <c r="S585" s="647">
        <f t="shared" si="3"/>
        <v>21</v>
      </c>
      <c r="T585" s="166"/>
      <c r="U585" s="166"/>
      <c r="V585" s="1092"/>
    </row>
    <row r="586">
      <c r="A586" s="1037">
        <v>44421.51384960648</v>
      </c>
      <c r="B586" s="179" t="s">
        <v>11139</v>
      </c>
      <c r="C586" s="179">
        <v>5.491165007614E12</v>
      </c>
      <c r="D586" s="1091" t="s">
        <v>11138</v>
      </c>
      <c r="E586" s="1091" t="s">
        <v>11140</v>
      </c>
      <c r="F586" s="179">
        <v>4.3815261E7</v>
      </c>
      <c r="G586" s="179" t="s">
        <v>391</v>
      </c>
      <c r="H586" s="179" t="s">
        <v>3294</v>
      </c>
      <c r="I586" s="228">
        <v>37257.0</v>
      </c>
      <c r="J586" s="1091" t="s">
        <v>11141</v>
      </c>
      <c r="K586" s="1091" t="s">
        <v>11145</v>
      </c>
      <c r="L586" s="606" t="s">
        <v>1637</v>
      </c>
      <c r="M586" s="179" t="s">
        <v>2184</v>
      </c>
      <c r="N586" s="179" t="s">
        <v>1661</v>
      </c>
      <c r="O586" s="1091" t="s">
        <v>11142</v>
      </c>
      <c r="P586" s="1091" t="s">
        <v>2611</v>
      </c>
      <c r="Q586" s="1091" t="s">
        <v>11143</v>
      </c>
      <c r="R586" s="179" t="s">
        <v>11144</v>
      </c>
      <c r="S586" s="647">
        <f t="shared" si="3"/>
        <v>21</v>
      </c>
      <c r="T586" s="179" t="s">
        <v>5656</v>
      </c>
      <c r="U586" s="179" t="s">
        <v>2846</v>
      </c>
      <c r="V586" s="1092"/>
    </row>
    <row r="587">
      <c r="A587" s="1037">
        <v>44421.52511248842</v>
      </c>
      <c r="B587" s="179" t="s">
        <v>11147</v>
      </c>
      <c r="C587" s="179">
        <v>1.121703599E9</v>
      </c>
      <c r="D587" s="1091" t="s">
        <v>11146</v>
      </c>
      <c r="E587" s="1091" t="s">
        <v>11148</v>
      </c>
      <c r="F587" s="179">
        <v>9.5317119E7</v>
      </c>
      <c r="G587" s="179" t="s">
        <v>5829</v>
      </c>
      <c r="H587" s="179" t="s">
        <v>2304</v>
      </c>
      <c r="I587" s="228">
        <v>31607.0</v>
      </c>
      <c r="J587" s="1091" t="s">
        <v>7020</v>
      </c>
      <c r="K587" s="1091" t="s">
        <v>11150</v>
      </c>
      <c r="L587" s="606" t="s">
        <v>1637</v>
      </c>
      <c r="M587" s="179" t="s">
        <v>1661</v>
      </c>
      <c r="N587" s="179" t="s">
        <v>2184</v>
      </c>
      <c r="O587" s="1091" t="s">
        <v>11149</v>
      </c>
      <c r="P587" s="1091" t="s">
        <v>7470</v>
      </c>
      <c r="Q587" s="1092"/>
      <c r="R587" s="1098">
        <v>44426.0</v>
      </c>
      <c r="S587" s="647">
        <f t="shared" si="3"/>
        <v>37</v>
      </c>
      <c r="T587" s="179" t="s">
        <v>5656</v>
      </c>
      <c r="U587" s="179" t="s">
        <v>2846</v>
      </c>
      <c r="V587" s="1092"/>
    </row>
    <row r="588">
      <c r="A588" s="1037">
        <v>44421.89720309028</v>
      </c>
      <c r="B588" s="179" t="s">
        <v>11152</v>
      </c>
      <c r="C588" s="179">
        <v>1.123402187E9</v>
      </c>
      <c r="D588" s="1091" t="s">
        <v>11151</v>
      </c>
      <c r="E588" s="1091" t="s">
        <v>11154</v>
      </c>
      <c r="F588" s="179">
        <v>4.5007308E7</v>
      </c>
      <c r="G588" s="179" t="s">
        <v>391</v>
      </c>
      <c r="H588" s="179" t="s">
        <v>11153</v>
      </c>
      <c r="I588" s="228">
        <v>37698.0</v>
      </c>
      <c r="J588" s="1091" t="s">
        <v>11155</v>
      </c>
      <c r="K588" s="1091" t="s">
        <v>11157</v>
      </c>
      <c r="L588" s="606" t="s">
        <v>1651</v>
      </c>
      <c r="M588" s="179" t="s">
        <v>2184</v>
      </c>
      <c r="N588" s="179" t="s">
        <v>2184</v>
      </c>
      <c r="O588" s="1091" t="s">
        <v>11156</v>
      </c>
      <c r="P588" s="1091" t="s">
        <v>1661</v>
      </c>
      <c r="Q588" s="1092"/>
      <c r="R588" s="1098">
        <v>44426.0</v>
      </c>
      <c r="S588" s="647">
        <f t="shared" si="3"/>
        <v>20</v>
      </c>
      <c r="T588" s="179" t="s">
        <v>5656</v>
      </c>
      <c r="U588" s="179" t="s">
        <v>2846</v>
      </c>
      <c r="V588" s="1092"/>
    </row>
    <row r="589" ht="23.25" customHeight="1">
      <c r="A589" s="1037">
        <v>44421.90424613426</v>
      </c>
      <c r="B589" s="179" t="s">
        <v>11159</v>
      </c>
      <c r="C589" s="179" t="s">
        <v>11161</v>
      </c>
      <c r="D589" s="1091" t="s">
        <v>11158</v>
      </c>
      <c r="E589" s="1091" t="s">
        <v>10147</v>
      </c>
      <c r="F589" s="179">
        <v>4.4595324E7</v>
      </c>
      <c r="G589" s="179" t="s">
        <v>391</v>
      </c>
      <c r="H589" s="179" t="s">
        <v>11160</v>
      </c>
      <c r="I589" s="228">
        <v>37663.0</v>
      </c>
      <c r="J589" s="1091" t="s">
        <v>7020</v>
      </c>
      <c r="K589" s="1091" t="s">
        <v>11164</v>
      </c>
      <c r="L589" s="606" t="s">
        <v>1637</v>
      </c>
      <c r="M589" s="179" t="s">
        <v>2184</v>
      </c>
      <c r="N589" s="179" t="s">
        <v>2184</v>
      </c>
      <c r="O589" s="1091" t="s">
        <v>11162</v>
      </c>
      <c r="P589" s="1091" t="s">
        <v>11163</v>
      </c>
      <c r="Q589" s="1092"/>
      <c r="R589" s="166"/>
      <c r="S589" s="647">
        <f t="shared" si="3"/>
        <v>20</v>
      </c>
      <c r="T589" s="166"/>
      <c r="U589" s="166"/>
      <c r="V589" s="1092"/>
    </row>
    <row r="590">
      <c r="A590" s="1037">
        <v>44421.95147907407</v>
      </c>
      <c r="B590" s="179" t="s">
        <v>11166</v>
      </c>
      <c r="C590" s="179">
        <v>1.131125345E9</v>
      </c>
      <c r="D590" s="1091" t="s">
        <v>11165</v>
      </c>
      <c r="E590" s="1091" t="s">
        <v>11168</v>
      </c>
      <c r="F590" s="179">
        <v>9.5461278E7</v>
      </c>
      <c r="G590" s="179" t="s">
        <v>11167</v>
      </c>
      <c r="H590" s="179" t="s">
        <v>4171</v>
      </c>
      <c r="I590" s="228">
        <v>33736.0</v>
      </c>
      <c r="J590" s="1091" t="s">
        <v>7020</v>
      </c>
      <c r="K590" s="1091" t="s">
        <v>11173</v>
      </c>
      <c r="L590" s="606" t="s">
        <v>1866</v>
      </c>
      <c r="M590" s="179" t="s">
        <v>2184</v>
      </c>
      <c r="N590" s="179" t="s">
        <v>2184</v>
      </c>
      <c r="O590" s="1091" t="s">
        <v>11169</v>
      </c>
      <c r="P590" s="1091" t="s">
        <v>11170</v>
      </c>
      <c r="Q590" s="1091" t="s">
        <v>11171</v>
      </c>
      <c r="R590" s="1098">
        <v>44426.0</v>
      </c>
      <c r="S590" s="647">
        <f t="shared" si="3"/>
        <v>31</v>
      </c>
      <c r="T590" s="166"/>
      <c r="U590" s="166"/>
      <c r="V590" s="1091" t="s">
        <v>11172</v>
      </c>
    </row>
    <row r="591">
      <c r="A591" s="1037">
        <v>44423.07418863426</v>
      </c>
      <c r="B591" s="179" t="s">
        <v>11175</v>
      </c>
      <c r="C591" s="179">
        <v>1.13566426E9</v>
      </c>
      <c r="D591" s="1091" t="s">
        <v>11174</v>
      </c>
      <c r="E591" s="1091" t="s">
        <v>11177</v>
      </c>
      <c r="F591" s="179">
        <v>2.8031402E7</v>
      </c>
      <c r="G591" s="179" t="s">
        <v>391</v>
      </c>
      <c r="H591" s="179" t="s">
        <v>11176</v>
      </c>
      <c r="I591" s="228">
        <v>29279.0</v>
      </c>
      <c r="J591" s="1091" t="s">
        <v>7020</v>
      </c>
      <c r="K591" s="1091" t="s">
        <v>11179</v>
      </c>
      <c r="L591" s="606" t="s">
        <v>1651</v>
      </c>
      <c r="M591" s="179" t="s">
        <v>2184</v>
      </c>
      <c r="N591" s="179" t="s">
        <v>2184</v>
      </c>
      <c r="O591" s="1091" t="s">
        <v>7446</v>
      </c>
      <c r="P591" s="1091" t="s">
        <v>11178</v>
      </c>
      <c r="Q591" s="1092"/>
      <c r="R591" s="1098">
        <v>44426.0</v>
      </c>
      <c r="S591" s="647">
        <f t="shared" si="3"/>
        <v>43</v>
      </c>
      <c r="T591" s="179" t="s">
        <v>5656</v>
      </c>
      <c r="U591" s="179" t="s">
        <v>2846</v>
      </c>
      <c r="V591" s="1092"/>
    </row>
    <row r="592">
      <c r="A592" s="1037">
        <v>44423.45629693287</v>
      </c>
      <c r="B592" s="179" t="s">
        <v>11181</v>
      </c>
      <c r="C592" s="646" t="s">
        <v>11182</v>
      </c>
      <c r="D592" s="1091" t="s">
        <v>11180</v>
      </c>
      <c r="E592" s="1091" t="s">
        <v>11183</v>
      </c>
      <c r="F592" s="179">
        <v>1.7605266E7</v>
      </c>
      <c r="G592" s="179" t="s">
        <v>2021</v>
      </c>
      <c r="H592" s="179" t="s">
        <v>1822</v>
      </c>
      <c r="I592" s="228">
        <v>23780.0</v>
      </c>
      <c r="J592" s="1091" t="s">
        <v>7038</v>
      </c>
      <c r="K592" s="1091" t="s">
        <v>1651</v>
      </c>
      <c r="L592" s="606" t="s">
        <v>1651</v>
      </c>
      <c r="M592" s="179" t="s">
        <v>2184</v>
      </c>
      <c r="N592" s="179" t="s">
        <v>2184</v>
      </c>
      <c r="O592" s="1091" t="s">
        <v>11184</v>
      </c>
      <c r="P592" s="1091" t="s">
        <v>11185</v>
      </c>
      <c r="Q592" s="1092"/>
      <c r="R592" s="166"/>
      <c r="S592" s="647">
        <f t="shared" si="3"/>
        <v>58</v>
      </c>
      <c r="T592" s="166"/>
      <c r="U592" s="166"/>
      <c r="V592" s="1092"/>
    </row>
    <row r="593">
      <c r="A593" s="1037">
        <v>44423.460924872685</v>
      </c>
      <c r="B593" s="179" t="s">
        <v>11187</v>
      </c>
      <c r="C593" s="179">
        <v>2.267446991E9</v>
      </c>
      <c r="D593" s="1091" t="s">
        <v>11186</v>
      </c>
      <c r="E593" s="1091" t="s">
        <v>11189</v>
      </c>
      <c r="F593" s="179">
        <v>4.0763853E7</v>
      </c>
      <c r="G593" s="179" t="s">
        <v>391</v>
      </c>
      <c r="H593" s="179" t="s">
        <v>11188</v>
      </c>
      <c r="I593" s="228">
        <v>35617.0</v>
      </c>
      <c r="J593" s="1091" t="s">
        <v>7028</v>
      </c>
      <c r="K593" s="1091" t="s">
        <v>11193</v>
      </c>
      <c r="L593" s="606" t="s">
        <v>1651</v>
      </c>
      <c r="M593" s="179" t="s">
        <v>2184</v>
      </c>
      <c r="N593" s="179" t="s">
        <v>2184</v>
      </c>
      <c r="O593" s="1091" t="s">
        <v>11190</v>
      </c>
      <c r="P593" s="1091" t="s">
        <v>11191</v>
      </c>
      <c r="Q593" s="1091" t="s">
        <v>11192</v>
      </c>
      <c r="R593" s="1117">
        <v>44427.0</v>
      </c>
      <c r="S593" s="647">
        <f t="shared" si="3"/>
        <v>26</v>
      </c>
      <c r="T593" s="166"/>
      <c r="U593" s="166"/>
      <c r="V593" s="1092"/>
    </row>
    <row r="594">
      <c r="A594" s="1037">
        <v>44423.46422415509</v>
      </c>
      <c r="B594" s="179" t="s">
        <v>11195</v>
      </c>
      <c r="C594" s="179">
        <v>1.13165081E9</v>
      </c>
      <c r="D594" s="1091" t="s">
        <v>11194</v>
      </c>
      <c r="E594" s="1091" t="s">
        <v>11197</v>
      </c>
      <c r="F594" s="179">
        <v>2.155311E7</v>
      </c>
      <c r="G594" s="179" t="s">
        <v>391</v>
      </c>
      <c r="H594" s="179" t="s">
        <v>11196</v>
      </c>
      <c r="I594" s="228">
        <v>25701.0</v>
      </c>
      <c r="J594" s="1091" t="s">
        <v>7020</v>
      </c>
      <c r="K594" s="1091" t="s">
        <v>1651</v>
      </c>
      <c r="L594" s="606" t="s">
        <v>1651</v>
      </c>
      <c r="M594" s="179" t="s">
        <v>1661</v>
      </c>
      <c r="N594" s="179" t="s">
        <v>2184</v>
      </c>
      <c r="O594" s="1091" t="s">
        <v>11198</v>
      </c>
      <c r="P594" s="1091" t="s">
        <v>11199</v>
      </c>
      <c r="Q594" s="1092"/>
      <c r="R594" s="1117">
        <v>44427.0</v>
      </c>
      <c r="S594" s="647">
        <f t="shared" si="3"/>
        <v>53</v>
      </c>
      <c r="T594" s="166"/>
      <c r="U594" s="166"/>
      <c r="V594" s="1092"/>
    </row>
    <row r="595">
      <c r="A595" s="1037">
        <v>44423.466686342595</v>
      </c>
      <c r="B595" s="179" t="s">
        <v>11201</v>
      </c>
      <c r="C595" s="179" t="s">
        <v>11203</v>
      </c>
      <c r="D595" s="1091" t="s">
        <v>11200</v>
      </c>
      <c r="E595" s="1091" t="s">
        <v>6780</v>
      </c>
      <c r="F595" s="179">
        <v>2.7198616E7</v>
      </c>
      <c r="G595" s="179" t="s">
        <v>391</v>
      </c>
      <c r="H595" s="179" t="s">
        <v>11202</v>
      </c>
      <c r="I595" s="228">
        <v>28891.0</v>
      </c>
      <c r="J595" s="1091" t="s">
        <v>7038</v>
      </c>
      <c r="K595" s="1091" t="s">
        <v>11206</v>
      </c>
      <c r="L595" s="606" t="s">
        <v>11206</v>
      </c>
      <c r="M595" s="179" t="s">
        <v>2184</v>
      </c>
      <c r="N595" s="179" t="s">
        <v>2184</v>
      </c>
      <c r="O595" s="1091" t="s">
        <v>11204</v>
      </c>
      <c r="P595" s="1091" t="s">
        <v>11205</v>
      </c>
      <c r="Q595" s="1092"/>
      <c r="R595" s="1117">
        <v>44427.0</v>
      </c>
      <c r="S595" s="647">
        <f t="shared" si="3"/>
        <v>44</v>
      </c>
      <c r="T595" s="179" t="s">
        <v>2846</v>
      </c>
      <c r="U595" s="179" t="s">
        <v>2846</v>
      </c>
      <c r="V595" s="1092"/>
    </row>
    <row r="596">
      <c r="A596" s="1037">
        <v>44424.53426935185</v>
      </c>
      <c r="B596" s="179" t="s">
        <v>3749</v>
      </c>
      <c r="C596" s="179" t="s">
        <v>11207</v>
      </c>
      <c r="D596" s="1091" t="s">
        <v>3748</v>
      </c>
      <c r="E596" s="1091" t="s">
        <v>11208</v>
      </c>
      <c r="F596" s="179">
        <v>4.2149619E7</v>
      </c>
      <c r="G596" s="179" t="s">
        <v>391</v>
      </c>
      <c r="H596" s="179" t="s">
        <v>1822</v>
      </c>
      <c r="I596" s="228">
        <v>36406.0</v>
      </c>
      <c r="J596" s="1091" t="s">
        <v>11209</v>
      </c>
      <c r="K596" s="1091" t="s">
        <v>3752</v>
      </c>
      <c r="L596" s="606" t="s">
        <v>1637</v>
      </c>
      <c r="M596" s="179" t="s">
        <v>1661</v>
      </c>
      <c r="N596" s="179" t="s">
        <v>2184</v>
      </c>
      <c r="O596" s="1091" t="s">
        <v>11210</v>
      </c>
      <c r="P596" s="1091" t="s">
        <v>11211</v>
      </c>
      <c r="Q596" s="1092"/>
      <c r="R596" s="1117">
        <v>44427.0</v>
      </c>
      <c r="S596" s="647">
        <f t="shared" si="3"/>
        <v>24</v>
      </c>
      <c r="T596" s="166"/>
      <c r="U596" s="166"/>
      <c r="V596" s="1092"/>
    </row>
    <row r="597">
      <c r="A597" s="1037">
        <v>44424.551960578705</v>
      </c>
      <c r="B597" s="179" t="s">
        <v>11213</v>
      </c>
      <c r="C597" s="179" t="s">
        <v>11215</v>
      </c>
      <c r="D597" s="1091" t="s">
        <v>11212</v>
      </c>
      <c r="E597" s="1091" t="s">
        <v>11216</v>
      </c>
      <c r="F597" s="179">
        <v>3.0973611E7</v>
      </c>
      <c r="G597" s="179" t="s">
        <v>391</v>
      </c>
      <c r="H597" s="179" t="s">
        <v>11214</v>
      </c>
      <c r="I597" s="228">
        <v>30879.0</v>
      </c>
      <c r="J597" s="1091" t="s">
        <v>7020</v>
      </c>
      <c r="K597" s="1091" t="s">
        <v>11221</v>
      </c>
      <c r="L597" s="606" t="s">
        <v>11220</v>
      </c>
      <c r="M597" s="179" t="s">
        <v>2184</v>
      </c>
      <c r="N597" s="179" t="s">
        <v>2184</v>
      </c>
      <c r="O597" s="1091" t="s">
        <v>11217</v>
      </c>
      <c r="P597" s="1091" t="s">
        <v>11218</v>
      </c>
      <c r="Q597" s="1091" t="s">
        <v>11219</v>
      </c>
      <c r="R597" s="166"/>
      <c r="S597" s="647">
        <f t="shared" si="3"/>
        <v>39</v>
      </c>
      <c r="T597" s="166"/>
      <c r="U597" s="166"/>
      <c r="V597" s="1092"/>
    </row>
    <row r="598">
      <c r="A598" s="1037">
        <v>44425.51386085648</v>
      </c>
      <c r="B598" s="179" t="s">
        <v>11223</v>
      </c>
      <c r="C598" s="179" t="s">
        <v>11224</v>
      </c>
      <c r="D598" s="1091" t="s">
        <v>11222</v>
      </c>
      <c r="E598" s="1091" t="s">
        <v>10298</v>
      </c>
      <c r="F598" s="179">
        <v>9.5653569E7</v>
      </c>
      <c r="G598" s="179" t="s">
        <v>2911</v>
      </c>
      <c r="H598" s="179" t="s">
        <v>1678</v>
      </c>
      <c r="I598" s="228">
        <v>33711.0</v>
      </c>
      <c r="J598" s="1091" t="s">
        <v>7028</v>
      </c>
      <c r="K598" s="1091" t="s">
        <v>11227</v>
      </c>
      <c r="L598" s="606" t="s">
        <v>11227</v>
      </c>
      <c r="M598" s="179" t="s">
        <v>2184</v>
      </c>
      <c r="N598" s="179" t="s">
        <v>2184</v>
      </c>
      <c r="O598" s="1091" t="s">
        <v>11225</v>
      </c>
      <c r="P598" s="1091" t="s">
        <v>11226</v>
      </c>
      <c r="Q598" s="1092"/>
      <c r="R598" s="1117">
        <v>44427.0</v>
      </c>
      <c r="S598" s="647">
        <f t="shared" si="3"/>
        <v>31</v>
      </c>
      <c r="T598" s="166"/>
      <c r="U598" s="166"/>
      <c r="V598" s="1092"/>
    </row>
    <row r="599">
      <c r="A599" s="1037">
        <v>44425.76503123842</v>
      </c>
      <c r="B599" s="179" t="s">
        <v>11229</v>
      </c>
      <c r="C599" s="179">
        <v>1.165252116E9</v>
      </c>
      <c r="D599" s="1091" t="s">
        <v>11228</v>
      </c>
      <c r="E599" s="1091" t="s">
        <v>11231</v>
      </c>
      <c r="F599" s="179">
        <v>4.0712871E7</v>
      </c>
      <c r="G599" s="179" t="s">
        <v>391</v>
      </c>
      <c r="H599" s="179" t="s">
        <v>11230</v>
      </c>
      <c r="I599" s="228">
        <v>35682.0</v>
      </c>
      <c r="J599" s="1091" t="s">
        <v>7028</v>
      </c>
      <c r="K599" s="1091" t="s">
        <v>11235</v>
      </c>
      <c r="L599" s="606" t="s">
        <v>1651</v>
      </c>
      <c r="M599" s="179" t="s">
        <v>2184</v>
      </c>
      <c r="N599" s="179" t="s">
        <v>2184</v>
      </c>
      <c r="O599" s="1091" t="s">
        <v>11232</v>
      </c>
      <c r="P599" s="1091" t="s">
        <v>11233</v>
      </c>
      <c r="Q599" s="1091" t="s">
        <v>11234</v>
      </c>
      <c r="R599" s="1117">
        <v>44427.0</v>
      </c>
      <c r="S599" s="647">
        <f t="shared" si="3"/>
        <v>26</v>
      </c>
      <c r="T599" s="179" t="s">
        <v>5656</v>
      </c>
      <c r="U599" s="179" t="s">
        <v>5656</v>
      </c>
      <c r="V599" s="1092"/>
    </row>
    <row r="600">
      <c r="A600" s="1037">
        <v>44425.79257747685</v>
      </c>
      <c r="B600" s="179" t="s">
        <v>11237</v>
      </c>
      <c r="C600" s="179" t="s">
        <v>11238</v>
      </c>
      <c r="D600" s="1091" t="s">
        <v>11236</v>
      </c>
      <c r="E600" s="1091" t="s">
        <v>11239</v>
      </c>
      <c r="F600" s="179">
        <v>4.4642212E7</v>
      </c>
      <c r="G600" s="179" t="s">
        <v>674</v>
      </c>
      <c r="H600" s="179" t="s">
        <v>2728</v>
      </c>
      <c r="I600" s="228">
        <v>37617.0</v>
      </c>
      <c r="J600" s="1091" t="s">
        <v>11240</v>
      </c>
      <c r="K600" s="1091" t="s">
        <v>11245</v>
      </c>
      <c r="L600" s="606" t="s">
        <v>11244</v>
      </c>
      <c r="M600" s="179" t="s">
        <v>2184</v>
      </c>
      <c r="N600" s="179" t="s">
        <v>2184</v>
      </c>
      <c r="O600" s="1091" t="s">
        <v>11241</v>
      </c>
      <c r="P600" s="1091" t="s">
        <v>11242</v>
      </c>
      <c r="Q600" s="1091" t="s">
        <v>11243</v>
      </c>
      <c r="R600" s="179" t="s">
        <v>7924</v>
      </c>
      <c r="S600" s="647">
        <f t="shared" si="3"/>
        <v>20</v>
      </c>
      <c r="T600" s="166"/>
      <c r="U600" s="166"/>
      <c r="V600" s="1092"/>
    </row>
    <row r="601">
      <c r="A601" s="1037">
        <v>44425.975161712966</v>
      </c>
      <c r="B601" s="179" t="s">
        <v>11247</v>
      </c>
      <c r="C601" s="179">
        <v>3.446582029E9</v>
      </c>
      <c r="D601" s="1091" t="s">
        <v>11246</v>
      </c>
      <c r="E601" s="1091" t="s">
        <v>11249</v>
      </c>
      <c r="F601" s="179">
        <v>3.3828591E7</v>
      </c>
      <c r="G601" s="179" t="s">
        <v>391</v>
      </c>
      <c r="H601" s="179" t="s">
        <v>11248</v>
      </c>
      <c r="I601" s="228">
        <v>32356.0</v>
      </c>
      <c r="J601" s="1091" t="s">
        <v>7028</v>
      </c>
      <c r="K601" s="1091" t="s">
        <v>11253</v>
      </c>
      <c r="L601" s="606" t="s">
        <v>1651</v>
      </c>
      <c r="M601" s="179" t="s">
        <v>2184</v>
      </c>
      <c r="N601" s="179" t="s">
        <v>2184</v>
      </c>
      <c r="O601" s="1091" t="s">
        <v>11250</v>
      </c>
      <c r="P601" s="1091" t="s">
        <v>11251</v>
      </c>
      <c r="Q601" s="1091" t="s">
        <v>11252</v>
      </c>
      <c r="R601" s="166"/>
      <c r="S601" s="647">
        <f t="shared" si="3"/>
        <v>35</v>
      </c>
      <c r="T601" s="166"/>
      <c r="U601" s="166"/>
      <c r="V601" s="1092"/>
    </row>
    <row r="602">
      <c r="A602" s="1037">
        <v>44425.97907459491</v>
      </c>
      <c r="B602" s="179" t="s">
        <v>11255</v>
      </c>
      <c r="C602" s="179" t="s">
        <v>11256</v>
      </c>
      <c r="D602" s="1091" t="s">
        <v>11254</v>
      </c>
      <c r="E602" s="1091" t="s">
        <v>11257</v>
      </c>
      <c r="F602" s="179">
        <v>4.5479269E7</v>
      </c>
      <c r="G602" s="179" t="s">
        <v>1677</v>
      </c>
      <c r="H602" s="179" t="s">
        <v>5014</v>
      </c>
      <c r="I602" s="228">
        <v>38002.0</v>
      </c>
      <c r="J602" s="1091" t="s">
        <v>7020</v>
      </c>
      <c r="K602" s="1091" t="s">
        <v>11261</v>
      </c>
      <c r="L602" s="606" t="s">
        <v>1745</v>
      </c>
      <c r="M602" s="179" t="s">
        <v>2184</v>
      </c>
      <c r="N602" s="179" t="s">
        <v>2184</v>
      </c>
      <c r="O602" s="1091" t="s">
        <v>11258</v>
      </c>
      <c r="P602" s="1091" t="s">
        <v>11259</v>
      </c>
      <c r="Q602" s="1092"/>
      <c r="R602" s="179" t="s">
        <v>11260</v>
      </c>
      <c r="S602" s="647">
        <f t="shared" si="3"/>
        <v>19</v>
      </c>
      <c r="T602" s="166"/>
      <c r="U602" s="166"/>
      <c r="V602" s="1092"/>
    </row>
    <row r="603">
      <c r="A603" s="1037">
        <v>44425.98935561343</v>
      </c>
      <c r="B603" s="179" t="s">
        <v>11263</v>
      </c>
      <c r="C603" s="179">
        <v>1.169373248E9</v>
      </c>
      <c r="D603" s="1091" t="s">
        <v>11262</v>
      </c>
      <c r="E603" s="1091" t="s">
        <v>11265</v>
      </c>
      <c r="F603" s="179">
        <v>4.55617886E8</v>
      </c>
      <c r="G603" s="179" t="s">
        <v>674</v>
      </c>
      <c r="H603" s="179" t="s">
        <v>11264</v>
      </c>
      <c r="I603" s="228">
        <v>38149.0</v>
      </c>
      <c r="J603" s="1091" t="s">
        <v>7020</v>
      </c>
      <c r="K603" s="1091" t="s">
        <v>11268</v>
      </c>
      <c r="L603" s="606" t="s">
        <v>11267</v>
      </c>
      <c r="M603" s="179" t="s">
        <v>2184</v>
      </c>
      <c r="N603" s="179" t="s">
        <v>2184</v>
      </c>
      <c r="O603" s="1091" t="s">
        <v>11266</v>
      </c>
      <c r="P603" s="1091" t="s">
        <v>1747</v>
      </c>
      <c r="Q603" s="1092"/>
      <c r="R603" s="179" t="s">
        <v>11260</v>
      </c>
      <c r="S603" s="647">
        <f t="shared" si="3"/>
        <v>19</v>
      </c>
      <c r="T603" s="166"/>
      <c r="U603" s="166"/>
      <c r="V603" s="1092"/>
    </row>
    <row r="604">
      <c r="A604" s="1037">
        <v>44426.06424987268</v>
      </c>
      <c r="B604" s="179" t="s">
        <v>11270</v>
      </c>
      <c r="C604" s="179" t="s">
        <v>11272</v>
      </c>
      <c r="D604" s="1091" t="s">
        <v>11269</v>
      </c>
      <c r="E604" s="1091" t="s">
        <v>11273</v>
      </c>
      <c r="F604" s="179">
        <v>4.4512301E7</v>
      </c>
      <c r="G604" s="179" t="s">
        <v>674</v>
      </c>
      <c r="H604" s="179" t="s">
        <v>11271</v>
      </c>
      <c r="I604" s="228">
        <v>37539.0</v>
      </c>
      <c r="J604" s="1091" t="s">
        <v>11274</v>
      </c>
      <c r="K604" s="1091" t="s">
        <v>11278</v>
      </c>
      <c r="L604" s="606" t="s">
        <v>1637</v>
      </c>
      <c r="M604" s="179" t="s">
        <v>1661</v>
      </c>
      <c r="N604" s="179" t="s">
        <v>2184</v>
      </c>
      <c r="O604" s="1091" t="s">
        <v>11275</v>
      </c>
      <c r="P604" s="1091" t="s">
        <v>11276</v>
      </c>
      <c r="Q604" s="1091" t="s">
        <v>11277</v>
      </c>
      <c r="R604" s="166"/>
      <c r="S604" s="647">
        <f t="shared" si="3"/>
        <v>21</v>
      </c>
      <c r="T604" s="166"/>
      <c r="U604" s="166"/>
      <c r="V604" s="1092"/>
    </row>
    <row r="605">
      <c r="A605" s="1037">
        <v>44426.4346415162</v>
      </c>
      <c r="B605" s="179" t="s">
        <v>11280</v>
      </c>
      <c r="C605" s="179" t="s">
        <v>11282</v>
      </c>
      <c r="D605" s="1091" t="s">
        <v>11279</v>
      </c>
      <c r="E605" s="1091" t="s">
        <v>5832</v>
      </c>
      <c r="F605" s="179">
        <v>4.005988E7</v>
      </c>
      <c r="G605" s="179" t="s">
        <v>391</v>
      </c>
      <c r="H605" s="179" t="s">
        <v>11281</v>
      </c>
      <c r="I605" s="228">
        <v>35390.0</v>
      </c>
      <c r="J605" s="1091" t="s">
        <v>7020</v>
      </c>
      <c r="K605" s="1091" t="s">
        <v>11286</v>
      </c>
      <c r="L605" s="606" t="s">
        <v>11285</v>
      </c>
      <c r="M605" s="179" t="s">
        <v>1661</v>
      </c>
      <c r="N605" s="179" t="s">
        <v>2184</v>
      </c>
      <c r="O605" s="1091" t="s">
        <v>11283</v>
      </c>
      <c r="P605" s="1091" t="s">
        <v>11284</v>
      </c>
      <c r="Q605" s="1092"/>
      <c r="R605" s="1117">
        <v>44427.0</v>
      </c>
      <c r="S605" s="647">
        <f t="shared" si="3"/>
        <v>26</v>
      </c>
      <c r="T605" s="166"/>
      <c r="U605" s="166"/>
      <c r="V605" s="1092"/>
    </row>
    <row r="606">
      <c r="A606" s="1037">
        <v>44426.54557400463</v>
      </c>
      <c r="B606" s="179" t="s">
        <v>11288</v>
      </c>
      <c r="C606" s="179" t="s">
        <v>11290</v>
      </c>
      <c r="D606" s="1091" t="s">
        <v>11287</v>
      </c>
      <c r="E606" s="1091" t="s">
        <v>11291</v>
      </c>
      <c r="F606" s="179">
        <v>2.7828291E7</v>
      </c>
      <c r="G606" s="179" t="s">
        <v>391</v>
      </c>
      <c r="H606" s="179" t="s">
        <v>11289</v>
      </c>
      <c r="I606" s="228">
        <v>29641.0</v>
      </c>
      <c r="J606" s="1091" t="s">
        <v>7038</v>
      </c>
      <c r="K606" s="1091" t="s">
        <v>11297</v>
      </c>
      <c r="L606" s="606" t="s">
        <v>11296</v>
      </c>
      <c r="M606" s="179" t="s">
        <v>2184</v>
      </c>
      <c r="N606" s="179" t="s">
        <v>2184</v>
      </c>
      <c r="O606" s="1091" t="s">
        <v>11292</v>
      </c>
      <c r="P606" s="1091" t="s">
        <v>11293</v>
      </c>
      <c r="Q606" s="1091" t="s">
        <v>11294</v>
      </c>
      <c r="R606" s="179" t="s">
        <v>11295</v>
      </c>
      <c r="S606" s="647">
        <f t="shared" si="3"/>
        <v>42</v>
      </c>
      <c r="T606" s="166"/>
      <c r="U606" s="166"/>
      <c r="V606" s="1092"/>
    </row>
    <row r="607">
      <c r="A607" s="1037">
        <v>44426.60986090278</v>
      </c>
      <c r="B607" s="179" t="s">
        <v>11299</v>
      </c>
      <c r="C607" s="179" t="s">
        <v>11301</v>
      </c>
      <c r="D607" s="1091" t="s">
        <v>11298</v>
      </c>
      <c r="E607" s="1091" t="s">
        <v>11302</v>
      </c>
      <c r="F607" s="179">
        <v>3.4405615E7</v>
      </c>
      <c r="G607" s="179" t="s">
        <v>391</v>
      </c>
      <c r="H607" s="179" t="s">
        <v>11300</v>
      </c>
      <c r="I607" s="228">
        <v>44426.0</v>
      </c>
      <c r="J607" s="1091" t="s">
        <v>7028</v>
      </c>
      <c r="K607" s="1091" t="s">
        <v>11306</v>
      </c>
      <c r="L607" s="606" t="s">
        <v>11306</v>
      </c>
      <c r="M607" s="179" t="s">
        <v>2184</v>
      </c>
      <c r="N607" s="179" t="s">
        <v>2184</v>
      </c>
      <c r="O607" s="1091" t="s">
        <v>11303</v>
      </c>
      <c r="P607" s="1091" t="s">
        <v>11304</v>
      </c>
      <c r="Q607" s="1091" t="s">
        <v>11305</v>
      </c>
      <c r="R607" s="1117">
        <v>44427.0</v>
      </c>
      <c r="S607" s="647">
        <f t="shared" si="3"/>
        <v>2</v>
      </c>
      <c r="T607" s="166"/>
      <c r="U607" s="166"/>
      <c r="V607" s="1092"/>
    </row>
    <row r="608" ht="21.0" customHeight="1">
      <c r="A608" s="1037">
        <v>44427.63362332176</v>
      </c>
      <c r="B608" s="179" t="s">
        <v>11308</v>
      </c>
      <c r="C608" s="179">
        <v>1.165824407E9</v>
      </c>
      <c r="D608" s="1091" t="s">
        <v>11307</v>
      </c>
      <c r="E608" s="1091" t="s">
        <v>11310</v>
      </c>
      <c r="F608" s="179">
        <v>3.7753015E7</v>
      </c>
      <c r="G608" s="179" t="s">
        <v>391</v>
      </c>
      <c r="H608" s="179" t="s">
        <v>11309</v>
      </c>
      <c r="I608" s="228">
        <v>34163.0</v>
      </c>
      <c r="J608" s="1091" t="s">
        <v>11311</v>
      </c>
      <c r="K608" s="1091" t="s">
        <v>11316</v>
      </c>
      <c r="L608" s="606" t="s">
        <v>1637</v>
      </c>
      <c r="M608" s="179" t="s">
        <v>1661</v>
      </c>
      <c r="N608" s="179" t="s">
        <v>2184</v>
      </c>
      <c r="O608" s="1091" t="s">
        <v>11312</v>
      </c>
      <c r="P608" s="1091" t="s">
        <v>11313</v>
      </c>
      <c r="Q608" s="1091" t="s">
        <v>11314</v>
      </c>
      <c r="R608" s="179" t="s">
        <v>11315</v>
      </c>
      <c r="S608" s="647">
        <f t="shared" si="3"/>
        <v>30</v>
      </c>
      <c r="T608" s="166"/>
      <c r="U608" s="166"/>
      <c r="V608" s="1092"/>
    </row>
    <row r="609">
      <c r="A609" s="1037">
        <v>44427.68870079861</v>
      </c>
      <c r="B609" s="179" t="s">
        <v>11318</v>
      </c>
      <c r="C609" s="179" t="s">
        <v>11319</v>
      </c>
      <c r="D609" s="1091" t="s">
        <v>11317</v>
      </c>
      <c r="E609" s="1091" t="s">
        <v>5696</v>
      </c>
      <c r="F609" s="179">
        <v>4.1308792E7</v>
      </c>
      <c r="G609" s="179" t="s">
        <v>391</v>
      </c>
      <c r="H609" s="179" t="s">
        <v>3304</v>
      </c>
      <c r="I609" s="228">
        <v>35979.0</v>
      </c>
      <c r="J609" s="1091" t="s">
        <v>7020</v>
      </c>
      <c r="K609" s="1091" t="s">
        <v>3307</v>
      </c>
      <c r="L609" s="606" t="s">
        <v>1651</v>
      </c>
      <c r="M609" s="179" t="s">
        <v>2184</v>
      </c>
      <c r="N609" s="179" t="s">
        <v>2184</v>
      </c>
      <c r="O609" s="1091" t="s">
        <v>11320</v>
      </c>
      <c r="P609" s="1091" t="s">
        <v>11321</v>
      </c>
      <c r="Q609" s="1092"/>
      <c r="R609" s="179" t="s">
        <v>11322</v>
      </c>
      <c r="S609" s="647">
        <f t="shared" si="3"/>
        <v>25</v>
      </c>
      <c r="T609" s="166"/>
      <c r="U609" s="166"/>
      <c r="V609" s="1092"/>
    </row>
    <row r="610">
      <c r="A610" s="1037">
        <v>44428.52339903935</v>
      </c>
      <c r="B610" s="179" t="s">
        <v>11324</v>
      </c>
      <c r="C610" s="179">
        <v>5.41135206435E11</v>
      </c>
      <c r="D610" s="606" t="s">
        <v>11323</v>
      </c>
      <c r="E610" s="606" t="s">
        <v>11326</v>
      </c>
      <c r="F610" s="179">
        <v>4.0757288E7</v>
      </c>
      <c r="G610" s="179" t="s">
        <v>391</v>
      </c>
      <c r="H610" s="179" t="s">
        <v>11325</v>
      </c>
      <c r="I610" s="228">
        <v>35750.0</v>
      </c>
      <c r="J610" s="606" t="s">
        <v>11327</v>
      </c>
      <c r="K610" s="606" t="s">
        <v>11329</v>
      </c>
      <c r="L610" s="606" t="s">
        <v>1651</v>
      </c>
      <c r="M610" s="179" t="s">
        <v>2184</v>
      </c>
      <c r="N610" s="179" t="s">
        <v>2184</v>
      </c>
      <c r="O610" s="606" t="s">
        <v>8154</v>
      </c>
      <c r="P610" s="606" t="s">
        <v>11328</v>
      </c>
      <c r="Q610" s="1024"/>
      <c r="R610" s="1098">
        <v>44446.0</v>
      </c>
      <c r="S610" s="647">
        <f t="shared" si="3"/>
        <v>25</v>
      </c>
      <c r="T610" s="179" t="s">
        <v>5656</v>
      </c>
      <c r="U610" s="179" t="s">
        <v>2846</v>
      </c>
      <c r="V610" s="1024"/>
    </row>
    <row r="611">
      <c r="A611" s="1037">
        <v>44428.89290158565</v>
      </c>
      <c r="B611" s="179" t="s">
        <v>11331</v>
      </c>
      <c r="C611" s="179">
        <v>3.873624048E9</v>
      </c>
      <c r="D611" s="606" t="s">
        <v>11330</v>
      </c>
      <c r="E611" s="606" t="s">
        <v>11333</v>
      </c>
      <c r="F611" s="179">
        <v>3.9364016E7</v>
      </c>
      <c r="G611" s="179" t="s">
        <v>391</v>
      </c>
      <c r="H611" s="179" t="s">
        <v>11332</v>
      </c>
      <c r="I611" s="228">
        <v>35096.0</v>
      </c>
      <c r="J611" s="606" t="s">
        <v>7028</v>
      </c>
      <c r="K611" s="606" t="s">
        <v>11334</v>
      </c>
      <c r="L611" s="606" t="s">
        <v>1651</v>
      </c>
      <c r="M611" s="179" t="s">
        <v>2184</v>
      </c>
      <c r="N611" s="179" t="s">
        <v>2184</v>
      </c>
      <c r="O611" s="606" t="s">
        <v>7089</v>
      </c>
      <c r="P611" s="606" t="s">
        <v>10418</v>
      </c>
      <c r="Q611" s="1024"/>
      <c r="R611" s="179" t="s">
        <v>7018</v>
      </c>
      <c r="S611" s="647">
        <f t="shared" si="3"/>
        <v>27</v>
      </c>
      <c r="T611" s="166"/>
      <c r="U611" s="166"/>
      <c r="V611" s="1024"/>
    </row>
    <row r="612">
      <c r="A612" s="1037">
        <v>44430.73913945602</v>
      </c>
      <c r="B612" s="179" t="s">
        <v>11336</v>
      </c>
      <c r="C612" s="179" t="s">
        <v>11338</v>
      </c>
      <c r="D612" s="606" t="s">
        <v>11335</v>
      </c>
      <c r="E612" s="606" t="s">
        <v>11339</v>
      </c>
      <c r="F612" s="179">
        <v>4.2068608E7</v>
      </c>
      <c r="G612" s="179" t="s">
        <v>2021</v>
      </c>
      <c r="H612" s="179" t="s">
        <v>11337</v>
      </c>
      <c r="I612" s="228">
        <v>36318.0</v>
      </c>
      <c r="J612" s="606" t="s">
        <v>7038</v>
      </c>
      <c r="K612" s="606" t="s">
        <v>11342</v>
      </c>
      <c r="L612" s="606" t="s">
        <v>4660</v>
      </c>
      <c r="M612" s="179" t="s">
        <v>1661</v>
      </c>
      <c r="N612" s="179" t="s">
        <v>2184</v>
      </c>
      <c r="O612" s="606" t="s">
        <v>11340</v>
      </c>
      <c r="P612" s="606" t="s">
        <v>11341</v>
      </c>
      <c r="Q612" s="1024"/>
      <c r="R612" s="1098">
        <v>44446.0</v>
      </c>
      <c r="S612" s="647">
        <f t="shared" si="3"/>
        <v>24</v>
      </c>
      <c r="T612" s="179" t="s">
        <v>5656</v>
      </c>
      <c r="U612" s="179" t="s">
        <v>2846</v>
      </c>
      <c r="V612" s="1024"/>
    </row>
    <row r="613">
      <c r="A613" s="1037">
        <v>44431.857068391204</v>
      </c>
      <c r="B613" s="179" t="s">
        <v>11344</v>
      </c>
      <c r="C613" s="179" t="s">
        <v>11345</v>
      </c>
      <c r="D613" s="606" t="s">
        <v>11343</v>
      </c>
      <c r="E613" s="606" t="s">
        <v>11346</v>
      </c>
      <c r="F613" s="179">
        <v>4.3719021E7</v>
      </c>
      <c r="G613" s="179" t="s">
        <v>674</v>
      </c>
      <c r="H613" s="179" t="s">
        <v>1618</v>
      </c>
      <c r="I613" s="228">
        <v>37178.0</v>
      </c>
      <c r="J613" s="606" t="s">
        <v>11347</v>
      </c>
      <c r="K613" s="606" t="s">
        <v>11350</v>
      </c>
      <c r="L613" s="606" t="s">
        <v>1745</v>
      </c>
      <c r="M613" s="179" t="s">
        <v>2184</v>
      </c>
      <c r="N613" s="179" t="s">
        <v>2184</v>
      </c>
      <c r="O613" s="606" t="s">
        <v>11348</v>
      </c>
      <c r="P613" s="606" t="s">
        <v>11349</v>
      </c>
      <c r="Q613" s="1024"/>
      <c r="R613" s="1117">
        <v>44452.0</v>
      </c>
      <c r="S613" s="647">
        <f t="shared" si="3"/>
        <v>22</v>
      </c>
      <c r="T613" s="179" t="s">
        <v>5656</v>
      </c>
      <c r="U613" s="179" t="s">
        <v>2846</v>
      </c>
      <c r="V613" s="1024"/>
    </row>
    <row r="614">
      <c r="A614" s="1037">
        <v>44432.61501381945</v>
      </c>
      <c r="B614" s="179" t="s">
        <v>11352</v>
      </c>
      <c r="C614" s="179">
        <v>1.130832304E9</v>
      </c>
      <c r="D614" s="606" t="s">
        <v>11351</v>
      </c>
      <c r="E614" s="606" t="s">
        <v>11354</v>
      </c>
      <c r="F614" s="179">
        <v>4.183457E7</v>
      </c>
      <c r="G614" s="179" t="s">
        <v>391</v>
      </c>
      <c r="H614" s="179" t="s">
        <v>11353</v>
      </c>
      <c r="I614" s="228">
        <v>36273.0</v>
      </c>
      <c r="J614" s="606" t="s">
        <v>7020</v>
      </c>
      <c r="K614" s="606" t="s">
        <v>11358</v>
      </c>
      <c r="L614" s="606" t="s">
        <v>11358</v>
      </c>
      <c r="M614" s="179" t="s">
        <v>2184</v>
      </c>
      <c r="N614" s="179" t="s">
        <v>2184</v>
      </c>
      <c r="O614" s="606" t="s">
        <v>9763</v>
      </c>
      <c r="P614" s="606" t="s">
        <v>11355</v>
      </c>
      <c r="Q614" s="606" t="s">
        <v>11356</v>
      </c>
      <c r="R614" s="1117">
        <v>44452.0</v>
      </c>
      <c r="S614" s="647">
        <f t="shared" si="3"/>
        <v>24</v>
      </c>
      <c r="T614" s="179" t="s">
        <v>5656</v>
      </c>
      <c r="U614" s="179" t="s">
        <v>11357</v>
      </c>
      <c r="V614" s="1024"/>
    </row>
    <row r="615">
      <c r="A615" s="1037">
        <v>44433.86858238426</v>
      </c>
      <c r="B615" s="179" t="s">
        <v>11360</v>
      </c>
      <c r="C615" s="179" t="s">
        <v>11362</v>
      </c>
      <c r="D615" s="606" t="s">
        <v>11359</v>
      </c>
      <c r="E615" s="606" t="s">
        <v>11363</v>
      </c>
      <c r="F615" s="179">
        <v>4.649946E7</v>
      </c>
      <c r="G615" s="179" t="s">
        <v>391</v>
      </c>
      <c r="H615" s="179" t="s">
        <v>11361</v>
      </c>
      <c r="I615" s="228">
        <v>38393.0</v>
      </c>
      <c r="J615" s="606" t="s">
        <v>7020</v>
      </c>
      <c r="K615" s="606" t="s">
        <v>11366</v>
      </c>
      <c r="L615" s="606" t="s">
        <v>11365</v>
      </c>
      <c r="M615" s="179" t="s">
        <v>2184</v>
      </c>
      <c r="N615" s="179" t="s">
        <v>2184</v>
      </c>
      <c r="O615" s="606" t="s">
        <v>7991</v>
      </c>
      <c r="P615" s="606" t="s">
        <v>8551</v>
      </c>
      <c r="Q615" s="606" t="s">
        <v>11364</v>
      </c>
      <c r="R615" s="166"/>
      <c r="S615" s="647">
        <f t="shared" si="3"/>
        <v>18</v>
      </c>
      <c r="T615" s="166"/>
      <c r="U615" s="166"/>
      <c r="V615" s="1024"/>
    </row>
    <row r="616">
      <c r="A616" s="1037">
        <v>44435.11117986111</v>
      </c>
      <c r="B616" s="179" t="s">
        <v>11368</v>
      </c>
      <c r="C616" s="179" t="s">
        <v>11370</v>
      </c>
      <c r="D616" s="606" t="s">
        <v>11367</v>
      </c>
      <c r="E616" s="606" t="s">
        <v>11371</v>
      </c>
      <c r="F616" s="179">
        <v>3.7821857E7</v>
      </c>
      <c r="G616" s="179" t="s">
        <v>1808</v>
      </c>
      <c r="H616" s="179" t="s">
        <v>11369</v>
      </c>
      <c r="I616" s="228">
        <v>34202.0</v>
      </c>
      <c r="J616" s="606" t="s">
        <v>7020</v>
      </c>
      <c r="K616" s="606" t="s">
        <v>11375</v>
      </c>
      <c r="L616" s="606" t="s">
        <v>1637</v>
      </c>
      <c r="M616" s="179" t="s">
        <v>2184</v>
      </c>
      <c r="N616" s="179" t="s">
        <v>2184</v>
      </c>
      <c r="O616" s="606" t="s">
        <v>11372</v>
      </c>
      <c r="P616" s="606" t="s">
        <v>11373</v>
      </c>
      <c r="Q616" s="606" t="s">
        <v>11374</v>
      </c>
      <c r="R616" s="231" t="s">
        <v>10054</v>
      </c>
      <c r="S616" s="647">
        <f t="shared" si="3"/>
        <v>30</v>
      </c>
      <c r="T616" s="166"/>
      <c r="U616" s="166"/>
      <c r="V616" s="1024"/>
    </row>
    <row r="617">
      <c r="A617" s="1037">
        <v>44436.80262724537</v>
      </c>
      <c r="B617" s="179" t="s">
        <v>11377</v>
      </c>
      <c r="C617" s="179">
        <v>5.491125456637E12</v>
      </c>
      <c r="D617" s="606" t="s">
        <v>11376</v>
      </c>
      <c r="E617" s="606" t="s">
        <v>11378</v>
      </c>
      <c r="F617" s="179">
        <v>4.2655127E7</v>
      </c>
      <c r="G617" s="179" t="s">
        <v>391</v>
      </c>
      <c r="H617" s="179" t="s">
        <v>1618</v>
      </c>
      <c r="I617" s="228">
        <v>36675.0</v>
      </c>
      <c r="J617" s="606" t="s">
        <v>11379</v>
      </c>
      <c r="K617" s="606" t="s">
        <v>11384</v>
      </c>
      <c r="L617" s="606" t="s">
        <v>11383</v>
      </c>
      <c r="M617" s="179" t="s">
        <v>2184</v>
      </c>
      <c r="N617" s="179" t="s">
        <v>2184</v>
      </c>
      <c r="O617" s="606" t="s">
        <v>11380</v>
      </c>
      <c r="P617" s="606" t="s">
        <v>11381</v>
      </c>
      <c r="Q617" s="606" t="s">
        <v>11382</v>
      </c>
      <c r="R617" s="1117">
        <v>44452.0</v>
      </c>
      <c r="S617" s="647">
        <f t="shared" si="3"/>
        <v>23</v>
      </c>
      <c r="T617" s="166"/>
      <c r="U617" s="166"/>
      <c r="V617" s="1024"/>
    </row>
    <row r="618">
      <c r="A618" s="1037">
        <v>44437.8594784375</v>
      </c>
      <c r="B618" s="179" t="s">
        <v>11385</v>
      </c>
      <c r="C618" s="179">
        <v>2.324504965E9</v>
      </c>
      <c r="D618" s="606" t="s">
        <v>3877</v>
      </c>
      <c r="E618" s="606" t="s">
        <v>8288</v>
      </c>
      <c r="F618" s="179">
        <v>4.4929776E7</v>
      </c>
      <c r="G618" s="179" t="s">
        <v>391</v>
      </c>
      <c r="H618" s="179" t="s">
        <v>11386</v>
      </c>
      <c r="I618" s="228">
        <v>37761.0</v>
      </c>
      <c r="J618" s="606" t="s">
        <v>7038</v>
      </c>
      <c r="K618" s="606" t="s">
        <v>3883</v>
      </c>
      <c r="L618" s="606" t="s">
        <v>11389</v>
      </c>
      <c r="M618" s="179" t="s">
        <v>2184</v>
      </c>
      <c r="N618" s="179" t="s">
        <v>2184</v>
      </c>
      <c r="O618" s="606" t="s">
        <v>11387</v>
      </c>
      <c r="P618" s="606" t="s">
        <v>11388</v>
      </c>
      <c r="Q618" s="1024"/>
      <c r="R618" s="1117">
        <v>44452.0</v>
      </c>
      <c r="S618" s="647">
        <f t="shared" si="3"/>
        <v>20</v>
      </c>
      <c r="T618" s="166"/>
      <c r="U618" s="166"/>
      <c r="V618" s="1024"/>
    </row>
    <row r="619">
      <c r="A619" s="1037">
        <v>44438.536593888886</v>
      </c>
      <c r="B619" s="179" t="s">
        <v>11391</v>
      </c>
      <c r="C619" s="179">
        <v>1.12886908E9</v>
      </c>
      <c r="D619" s="606" t="s">
        <v>11390</v>
      </c>
      <c r="E619" s="606" t="s">
        <v>11392</v>
      </c>
      <c r="F619" s="179">
        <v>4.1256546E7</v>
      </c>
      <c r="G619" s="179" t="s">
        <v>2021</v>
      </c>
      <c r="H619" s="179" t="s">
        <v>3124</v>
      </c>
      <c r="I619" s="228">
        <v>35980.0</v>
      </c>
      <c r="J619" s="606" t="s">
        <v>7020</v>
      </c>
      <c r="K619" s="606" t="s">
        <v>11395</v>
      </c>
      <c r="L619" s="606" t="s">
        <v>1866</v>
      </c>
      <c r="M619" s="179" t="s">
        <v>2184</v>
      </c>
      <c r="N619" s="179" t="s">
        <v>2184</v>
      </c>
      <c r="O619" s="606" t="s">
        <v>11393</v>
      </c>
      <c r="P619" s="606" t="s">
        <v>11394</v>
      </c>
      <c r="Q619" s="1024"/>
      <c r="R619" s="1117">
        <v>44456.0</v>
      </c>
      <c r="S619" s="647">
        <f t="shared" si="3"/>
        <v>25</v>
      </c>
      <c r="T619" s="166"/>
      <c r="U619" s="166"/>
      <c r="V619" s="1024"/>
    </row>
    <row r="620">
      <c r="A620" s="1037">
        <v>44438.65055081018</v>
      </c>
      <c r="B620" s="179" t="s">
        <v>11397</v>
      </c>
      <c r="C620" s="179" t="s">
        <v>11399</v>
      </c>
      <c r="D620" s="606" t="s">
        <v>11396</v>
      </c>
      <c r="E620" s="606" t="s">
        <v>11400</v>
      </c>
      <c r="F620" s="179">
        <v>9.5816638E7</v>
      </c>
      <c r="G620" s="179" t="s">
        <v>5848</v>
      </c>
      <c r="H620" s="179" t="s">
        <v>11398</v>
      </c>
      <c r="I620" s="228">
        <v>33528.0</v>
      </c>
      <c r="J620" s="606" t="s">
        <v>7020</v>
      </c>
      <c r="K620" s="606" t="s">
        <v>11403</v>
      </c>
      <c r="L620" s="606" t="s">
        <v>1637</v>
      </c>
      <c r="M620" s="179" t="s">
        <v>2184</v>
      </c>
      <c r="N620" s="179" t="s">
        <v>2184</v>
      </c>
      <c r="O620" s="606" t="s">
        <v>11401</v>
      </c>
      <c r="P620" s="606" t="s">
        <v>11402</v>
      </c>
      <c r="Q620" s="1024"/>
      <c r="R620" s="1117">
        <v>44456.0</v>
      </c>
      <c r="S620" s="647">
        <f t="shared" si="3"/>
        <v>32</v>
      </c>
      <c r="T620" s="179" t="s">
        <v>5656</v>
      </c>
      <c r="U620" s="179" t="s">
        <v>2846</v>
      </c>
      <c r="V620" s="1024"/>
    </row>
    <row r="621">
      <c r="A621" s="1037">
        <v>44438.90266756945</v>
      </c>
      <c r="B621" s="179" t="s">
        <v>11405</v>
      </c>
      <c r="C621" s="179">
        <v>1.128853827E9</v>
      </c>
      <c r="D621" s="606" t="s">
        <v>11404</v>
      </c>
      <c r="E621" s="606" t="s">
        <v>11406</v>
      </c>
      <c r="F621" s="179">
        <v>4.1396443E7</v>
      </c>
      <c r="G621" s="179" t="s">
        <v>2021</v>
      </c>
      <c r="H621" s="179" t="s">
        <v>5413</v>
      </c>
      <c r="I621" s="228">
        <v>35960.0</v>
      </c>
      <c r="J621" s="606" t="s">
        <v>7038</v>
      </c>
      <c r="K621" s="606" t="s">
        <v>11408</v>
      </c>
      <c r="L621" s="606" t="s">
        <v>1866</v>
      </c>
      <c r="M621" s="179" t="s">
        <v>1661</v>
      </c>
      <c r="N621" s="179" t="s">
        <v>2184</v>
      </c>
      <c r="O621" s="606" t="s">
        <v>11407</v>
      </c>
      <c r="P621" s="606" t="s">
        <v>8575</v>
      </c>
      <c r="Q621" s="1024"/>
      <c r="R621" s="1117">
        <v>44456.0</v>
      </c>
      <c r="S621" s="647">
        <f t="shared" si="3"/>
        <v>25</v>
      </c>
      <c r="T621" s="166"/>
      <c r="U621" s="166"/>
      <c r="V621" s="1024"/>
    </row>
    <row r="622">
      <c r="A622" s="1037">
        <v>44439.71123232639</v>
      </c>
      <c r="B622" s="179" t="s">
        <v>11410</v>
      </c>
      <c r="C622" s="179">
        <v>2.994550124E9</v>
      </c>
      <c r="D622" s="606" t="s">
        <v>11409</v>
      </c>
      <c r="E622" s="606" t="s">
        <v>11412</v>
      </c>
      <c r="F622" s="179">
        <v>3.643544E7</v>
      </c>
      <c r="G622" s="179" t="s">
        <v>1755</v>
      </c>
      <c r="H622" s="179" t="s">
        <v>11411</v>
      </c>
      <c r="I622" s="228">
        <v>33557.0</v>
      </c>
      <c r="J622" s="606" t="s">
        <v>7038</v>
      </c>
      <c r="K622" s="606" t="s">
        <v>11415</v>
      </c>
      <c r="L622" s="606" t="s">
        <v>1651</v>
      </c>
      <c r="M622" s="179" t="s">
        <v>2184</v>
      </c>
      <c r="N622" s="179" t="s">
        <v>1661</v>
      </c>
      <c r="O622" s="606" t="s">
        <v>11413</v>
      </c>
      <c r="P622" s="606" t="s">
        <v>11414</v>
      </c>
      <c r="Q622" s="1024"/>
      <c r="R622" s="166"/>
      <c r="S622" s="647">
        <f t="shared" si="3"/>
        <v>31</v>
      </c>
      <c r="T622" s="166"/>
      <c r="U622" s="166"/>
      <c r="V622" s="1024"/>
    </row>
    <row r="623">
      <c r="A623" s="1037">
        <v>44441.58140297454</v>
      </c>
      <c r="B623" s="179" t="s">
        <v>11417</v>
      </c>
      <c r="C623" s="179">
        <v>2.473405207E9</v>
      </c>
      <c r="D623" s="606" t="s">
        <v>11416</v>
      </c>
      <c r="E623" s="606" t="s">
        <v>11418</v>
      </c>
      <c r="F623" s="179">
        <v>4.1316371E7</v>
      </c>
      <c r="G623" s="179" t="s">
        <v>1755</v>
      </c>
      <c r="H623" s="179" t="s">
        <v>1678</v>
      </c>
      <c r="I623" s="228">
        <v>36008.0</v>
      </c>
      <c r="J623" s="606" t="s">
        <v>11419</v>
      </c>
      <c r="K623" s="606" t="s">
        <v>11422</v>
      </c>
      <c r="L623" s="606" t="s">
        <v>1637</v>
      </c>
      <c r="M623" s="179" t="s">
        <v>1661</v>
      </c>
      <c r="N623" s="179" t="s">
        <v>2184</v>
      </c>
      <c r="O623" s="606" t="s">
        <v>11420</v>
      </c>
      <c r="P623" s="606" t="s">
        <v>11421</v>
      </c>
      <c r="Q623" s="1024"/>
      <c r="R623" s="1117">
        <v>44456.0</v>
      </c>
      <c r="S623" s="647">
        <f t="shared" si="3"/>
        <v>25</v>
      </c>
      <c r="T623" s="179" t="s">
        <v>5656</v>
      </c>
      <c r="U623" s="179" t="s">
        <v>2846</v>
      </c>
      <c r="V623" s="1024"/>
    </row>
    <row r="624">
      <c r="A624" s="1037">
        <v>44441.716189259256</v>
      </c>
      <c r="B624" s="179" t="s">
        <v>11424</v>
      </c>
      <c r="C624" s="179">
        <v>1.160305042E9</v>
      </c>
      <c r="D624" s="606" t="s">
        <v>11423</v>
      </c>
      <c r="E624" s="606" t="s">
        <v>6393</v>
      </c>
      <c r="F624" s="179">
        <v>9.5423696E7</v>
      </c>
      <c r="G624" s="179" t="s">
        <v>5948</v>
      </c>
      <c r="H624" s="179" t="s">
        <v>11425</v>
      </c>
      <c r="I624" s="228">
        <v>36280.0</v>
      </c>
      <c r="J624" s="606" t="s">
        <v>7020</v>
      </c>
      <c r="K624" s="606" t="s">
        <v>11428</v>
      </c>
      <c r="L624" s="606" t="s">
        <v>11427</v>
      </c>
      <c r="M624" s="179" t="s">
        <v>2184</v>
      </c>
      <c r="N624" s="179" t="s">
        <v>2184</v>
      </c>
      <c r="O624" s="606" t="s">
        <v>11426</v>
      </c>
      <c r="P624" s="606" t="s">
        <v>8575</v>
      </c>
      <c r="Q624" s="1024"/>
      <c r="R624" s="1117">
        <v>44456.0</v>
      </c>
      <c r="S624" s="647">
        <f t="shared" si="3"/>
        <v>24</v>
      </c>
      <c r="T624" s="166"/>
      <c r="U624" s="166"/>
      <c r="V624" s="1024"/>
    </row>
    <row r="625">
      <c r="A625" s="1037">
        <v>44442.79920513889</v>
      </c>
      <c r="B625" s="179" t="s">
        <v>11430</v>
      </c>
      <c r="C625" s="179">
        <v>5.491156525132E12</v>
      </c>
      <c r="D625" s="606" t="s">
        <v>11429</v>
      </c>
      <c r="E625" s="606" t="s">
        <v>11432</v>
      </c>
      <c r="F625" s="179">
        <v>2.2470725E7</v>
      </c>
      <c r="G625" s="179" t="s">
        <v>391</v>
      </c>
      <c r="H625" s="179" t="s">
        <v>11431</v>
      </c>
      <c r="I625" s="228">
        <v>26234.0</v>
      </c>
      <c r="J625" s="606" t="s">
        <v>7020</v>
      </c>
      <c r="K625" s="606" t="s">
        <v>11434</v>
      </c>
      <c r="L625" s="606" t="s">
        <v>1651</v>
      </c>
      <c r="M625" s="179" t="s">
        <v>2184</v>
      </c>
      <c r="N625" s="179" t="s">
        <v>2184</v>
      </c>
      <c r="O625" s="606" t="s">
        <v>7446</v>
      </c>
      <c r="P625" s="606" t="s">
        <v>11433</v>
      </c>
      <c r="Q625" s="1024"/>
      <c r="R625" s="1118">
        <v>44476.0</v>
      </c>
      <c r="S625" s="647">
        <f t="shared" si="3"/>
        <v>51</v>
      </c>
      <c r="T625" s="166"/>
      <c r="U625" s="166"/>
      <c r="V625" s="1024"/>
    </row>
    <row r="626">
      <c r="A626" s="1037">
        <v>44444.92466039352</v>
      </c>
      <c r="B626" s="179" t="s">
        <v>11436</v>
      </c>
      <c r="C626" s="179">
        <v>5.491132101621E12</v>
      </c>
      <c r="D626" s="606" t="s">
        <v>11435</v>
      </c>
      <c r="E626" s="606" t="s">
        <v>11437</v>
      </c>
      <c r="F626" s="179">
        <v>2.9040483E7</v>
      </c>
      <c r="G626" s="179" t="s">
        <v>1755</v>
      </c>
      <c r="H626" s="179" t="s">
        <v>3124</v>
      </c>
      <c r="I626" s="228">
        <v>29826.0</v>
      </c>
      <c r="J626" s="606" t="s">
        <v>11438</v>
      </c>
      <c r="K626" s="606" t="s">
        <v>11443</v>
      </c>
      <c r="L626" s="606" t="s">
        <v>11442</v>
      </c>
      <c r="M626" s="179" t="s">
        <v>2184</v>
      </c>
      <c r="N626" s="179" t="s">
        <v>2184</v>
      </c>
      <c r="O626" s="606" t="s">
        <v>11439</v>
      </c>
      <c r="P626" s="606" t="s">
        <v>11440</v>
      </c>
      <c r="Q626" s="606" t="s">
        <v>11441</v>
      </c>
      <c r="R626" s="166"/>
      <c r="S626" s="647">
        <f t="shared" si="3"/>
        <v>42</v>
      </c>
      <c r="T626" s="166"/>
      <c r="U626" s="166"/>
      <c r="V626" s="1024"/>
    </row>
    <row r="627">
      <c r="A627" s="1037">
        <v>44445.60071733796</v>
      </c>
      <c r="B627" s="179" t="s">
        <v>11445</v>
      </c>
      <c r="C627" s="179">
        <v>1.156996761E9</v>
      </c>
      <c r="D627" s="606" t="s">
        <v>11444</v>
      </c>
      <c r="E627" s="606" t="s">
        <v>10233</v>
      </c>
      <c r="F627" s="179">
        <v>4.2646343E7</v>
      </c>
      <c r="G627" s="179" t="s">
        <v>391</v>
      </c>
      <c r="H627" s="179" t="s">
        <v>11446</v>
      </c>
      <c r="I627" s="228">
        <v>36633.0</v>
      </c>
      <c r="J627" s="606" t="s">
        <v>7038</v>
      </c>
      <c r="K627" s="606" t="s">
        <v>11448</v>
      </c>
      <c r="L627" s="606" t="s">
        <v>1651</v>
      </c>
      <c r="M627" s="179" t="s">
        <v>2184</v>
      </c>
      <c r="N627" s="179" t="s">
        <v>2184</v>
      </c>
      <c r="O627" s="606" t="s">
        <v>7477</v>
      </c>
      <c r="P627" s="606" t="s">
        <v>11447</v>
      </c>
      <c r="Q627" s="1024"/>
      <c r="R627" s="166"/>
      <c r="S627" s="647">
        <f t="shared" si="3"/>
        <v>23</v>
      </c>
      <c r="T627" s="166"/>
      <c r="U627" s="166"/>
      <c r="V627" s="1024"/>
    </row>
    <row r="628">
      <c r="A628" s="1037">
        <v>44447.39366618056</v>
      </c>
      <c r="B628" s="179" t="s">
        <v>11450</v>
      </c>
      <c r="C628" s="179">
        <v>2.213517023E9</v>
      </c>
      <c r="D628" s="606" t="s">
        <v>11449</v>
      </c>
      <c r="E628" s="606" t="s">
        <v>11452</v>
      </c>
      <c r="F628" s="179">
        <v>4.0193365E7</v>
      </c>
      <c r="G628" s="179" t="s">
        <v>391</v>
      </c>
      <c r="H628" s="179" t="s">
        <v>11451</v>
      </c>
      <c r="I628" s="228">
        <v>35554.0</v>
      </c>
      <c r="J628" s="606" t="s">
        <v>7028</v>
      </c>
      <c r="K628" s="606" t="s">
        <v>11456</v>
      </c>
      <c r="L628" s="606" t="s">
        <v>1651</v>
      </c>
      <c r="M628" s="179" t="s">
        <v>2184</v>
      </c>
      <c r="N628" s="179" t="s">
        <v>1661</v>
      </c>
      <c r="O628" s="606" t="s">
        <v>11453</v>
      </c>
      <c r="P628" s="606" t="s">
        <v>11454</v>
      </c>
      <c r="Q628" s="606" t="s">
        <v>11455</v>
      </c>
      <c r="R628" s="166"/>
      <c r="S628" s="647">
        <f t="shared" si="3"/>
        <v>26</v>
      </c>
      <c r="T628" s="166"/>
      <c r="U628" s="166"/>
      <c r="V628" s="1024"/>
    </row>
    <row r="629">
      <c r="A629" s="1037">
        <v>44447.60835446759</v>
      </c>
      <c r="B629" s="179" t="s">
        <v>11458</v>
      </c>
      <c r="C629" s="179">
        <v>1.16006486E9</v>
      </c>
      <c r="D629" s="606" t="s">
        <v>11457</v>
      </c>
      <c r="E629" s="606" t="s">
        <v>11460</v>
      </c>
      <c r="F629" s="179">
        <v>4.2253775E7</v>
      </c>
      <c r="G629" s="179" t="s">
        <v>391</v>
      </c>
      <c r="H629" s="179" t="s">
        <v>11459</v>
      </c>
      <c r="I629" s="228">
        <v>36532.0</v>
      </c>
      <c r="J629" s="606" t="s">
        <v>7038</v>
      </c>
      <c r="K629" s="606" t="s">
        <v>11464</v>
      </c>
      <c r="L629" s="606" t="s">
        <v>11463</v>
      </c>
      <c r="M629" s="179" t="s">
        <v>2184</v>
      </c>
      <c r="N629" s="179" t="s">
        <v>2184</v>
      </c>
      <c r="O629" s="606" t="s">
        <v>11461</v>
      </c>
      <c r="P629" s="606" t="s">
        <v>11462</v>
      </c>
      <c r="Q629" s="1024"/>
      <c r="R629" s="1117">
        <v>44456.0</v>
      </c>
      <c r="S629" s="647">
        <f t="shared" si="3"/>
        <v>23</v>
      </c>
      <c r="T629" s="166"/>
      <c r="U629" s="166"/>
      <c r="V629" s="1024"/>
    </row>
    <row r="630">
      <c r="A630" s="1037">
        <v>44447.773066678245</v>
      </c>
      <c r="B630" s="179" t="s">
        <v>11466</v>
      </c>
      <c r="C630" s="179" t="s">
        <v>11468</v>
      </c>
      <c r="D630" s="606" t="s">
        <v>11465</v>
      </c>
      <c r="E630" s="606" t="s">
        <v>11469</v>
      </c>
      <c r="F630" s="179">
        <v>4.2043509E7</v>
      </c>
      <c r="G630" s="179" t="s">
        <v>2021</v>
      </c>
      <c r="H630" s="179" t="s">
        <v>11467</v>
      </c>
      <c r="I630" s="228">
        <v>36414.0</v>
      </c>
      <c r="J630" s="606" t="s">
        <v>7028</v>
      </c>
      <c r="K630" s="606" t="s">
        <v>11474</v>
      </c>
      <c r="L630" s="606" t="s">
        <v>11473</v>
      </c>
      <c r="M630" s="179" t="s">
        <v>2184</v>
      </c>
      <c r="N630" s="179" t="s">
        <v>2184</v>
      </c>
      <c r="O630" s="606" t="s">
        <v>11470</v>
      </c>
      <c r="P630" s="606" t="s">
        <v>11471</v>
      </c>
      <c r="Q630" s="606" t="s">
        <v>11472</v>
      </c>
      <c r="R630" s="1118">
        <v>44476.0</v>
      </c>
      <c r="S630" s="647">
        <f t="shared" si="3"/>
        <v>24</v>
      </c>
      <c r="T630" s="166"/>
      <c r="U630" s="166"/>
      <c r="V630" s="1024"/>
    </row>
    <row r="631">
      <c r="A631" s="1037">
        <v>44448.428408645836</v>
      </c>
      <c r="B631" s="179" t="s">
        <v>11476</v>
      </c>
      <c r="C631" s="179">
        <v>1.131756273E9</v>
      </c>
      <c r="D631" s="606" t="s">
        <v>11475</v>
      </c>
      <c r="E631" s="606" t="s">
        <v>9244</v>
      </c>
      <c r="F631" s="179">
        <v>9.2895638E7</v>
      </c>
      <c r="G631" s="179" t="s">
        <v>3314</v>
      </c>
      <c r="H631" s="179" t="s">
        <v>3479</v>
      </c>
      <c r="I631" s="228">
        <v>31080.0</v>
      </c>
      <c r="J631" s="606" t="s">
        <v>7020</v>
      </c>
      <c r="K631" s="606" t="s">
        <v>11479</v>
      </c>
      <c r="L631" s="606" t="s">
        <v>1745</v>
      </c>
      <c r="M631" s="179" t="s">
        <v>2184</v>
      </c>
      <c r="N631" s="179" t="s">
        <v>2184</v>
      </c>
      <c r="O631" s="606" t="s">
        <v>11477</v>
      </c>
      <c r="P631" s="606" t="s">
        <v>11478</v>
      </c>
      <c r="Q631" s="1024"/>
      <c r="R631" s="1117">
        <v>44456.0</v>
      </c>
      <c r="S631" s="647">
        <f t="shared" si="3"/>
        <v>38</v>
      </c>
      <c r="T631" s="166"/>
      <c r="U631" s="166"/>
      <c r="V631" s="1024"/>
    </row>
    <row r="632">
      <c r="A632" s="1037">
        <v>44453.79498835648</v>
      </c>
      <c r="B632" s="179" t="s">
        <v>11481</v>
      </c>
      <c r="C632" s="179">
        <v>1.159443406E9</v>
      </c>
      <c r="D632" s="606" t="s">
        <v>11480</v>
      </c>
      <c r="E632" s="606" t="s">
        <v>11482</v>
      </c>
      <c r="F632" s="179">
        <v>4.2101596E7</v>
      </c>
      <c r="G632" s="179" t="s">
        <v>391</v>
      </c>
      <c r="H632" s="179" t="s">
        <v>1678</v>
      </c>
      <c r="I632" s="228">
        <v>36370.0</v>
      </c>
      <c r="J632" s="606" t="s">
        <v>7028</v>
      </c>
      <c r="K632" s="606" t="s">
        <v>11485</v>
      </c>
      <c r="L632" s="606" t="s">
        <v>11484</v>
      </c>
      <c r="M632" s="179" t="s">
        <v>2184</v>
      </c>
      <c r="N632" s="179" t="s">
        <v>2184</v>
      </c>
      <c r="O632" s="606" t="s">
        <v>11118</v>
      </c>
      <c r="P632" s="606" t="s">
        <v>7547</v>
      </c>
      <c r="Q632" s="606" t="s">
        <v>11483</v>
      </c>
      <c r="R632" s="1117">
        <v>44456.0</v>
      </c>
      <c r="S632" s="647">
        <f t="shared" si="3"/>
        <v>24</v>
      </c>
      <c r="T632" s="166"/>
      <c r="U632" s="166"/>
      <c r="V632" s="1024"/>
    </row>
    <row r="633">
      <c r="A633" s="1037">
        <v>44455.92752773148</v>
      </c>
      <c r="B633" s="179" t="s">
        <v>11487</v>
      </c>
      <c r="C633" s="179">
        <v>5.491128540391E12</v>
      </c>
      <c r="D633" s="606" t="s">
        <v>11486</v>
      </c>
      <c r="E633" s="606" t="s">
        <v>3411</v>
      </c>
      <c r="F633" s="179">
        <v>4.2214825E7</v>
      </c>
      <c r="G633" s="179" t="s">
        <v>391</v>
      </c>
      <c r="H633" s="179" t="s">
        <v>1822</v>
      </c>
      <c r="I633" s="228">
        <v>36461.0</v>
      </c>
      <c r="J633" s="606" t="s">
        <v>7038</v>
      </c>
      <c r="K633" s="606" t="s">
        <v>11488</v>
      </c>
      <c r="L633" s="606" t="s">
        <v>1651</v>
      </c>
      <c r="M633" s="179" t="s">
        <v>1661</v>
      </c>
      <c r="N633" s="179" t="s">
        <v>2184</v>
      </c>
      <c r="O633" s="606" t="s">
        <v>7048</v>
      </c>
      <c r="P633" s="606" t="s">
        <v>8673</v>
      </c>
      <c r="Q633" s="1024"/>
      <c r="R633" s="1118">
        <v>44476.0</v>
      </c>
      <c r="S633" s="647">
        <f t="shared" si="3"/>
        <v>23</v>
      </c>
      <c r="T633" s="166"/>
      <c r="U633" s="166"/>
      <c r="V633" s="1024"/>
    </row>
    <row r="634">
      <c r="A634" s="1037">
        <v>44457.0167678125</v>
      </c>
      <c r="B634" s="179" t="s">
        <v>11490</v>
      </c>
      <c r="C634" s="179">
        <v>1.12712893E9</v>
      </c>
      <c r="D634" s="1091" t="s">
        <v>11489</v>
      </c>
      <c r="E634" s="1091" t="s">
        <v>11491</v>
      </c>
      <c r="F634" s="179">
        <v>4.3919185E7</v>
      </c>
      <c r="G634" s="179" t="s">
        <v>2021</v>
      </c>
      <c r="H634" s="179" t="s">
        <v>3479</v>
      </c>
      <c r="I634" s="228">
        <v>37347.0</v>
      </c>
      <c r="J634" s="1091" t="s">
        <v>7020</v>
      </c>
      <c r="K634" s="1091" t="s">
        <v>11494</v>
      </c>
      <c r="L634" s="606" t="s">
        <v>1651</v>
      </c>
      <c r="M634" s="179" t="s">
        <v>2184</v>
      </c>
      <c r="N634" s="179" t="s">
        <v>1661</v>
      </c>
      <c r="O634" s="1091" t="s">
        <v>11492</v>
      </c>
      <c r="P634" s="1091" t="s">
        <v>11493</v>
      </c>
      <c r="Q634" s="1092"/>
      <c r="R634" s="1118">
        <v>44476.0</v>
      </c>
      <c r="S634" s="647">
        <f t="shared" si="3"/>
        <v>21</v>
      </c>
      <c r="T634" s="179" t="s">
        <v>5656</v>
      </c>
      <c r="U634" s="179" t="s">
        <v>2846</v>
      </c>
      <c r="V634" s="1092"/>
    </row>
    <row r="635">
      <c r="A635" s="1037">
        <v>44457.73206891204</v>
      </c>
      <c r="B635" s="179" t="s">
        <v>11496</v>
      </c>
      <c r="C635" s="179" t="s">
        <v>11498</v>
      </c>
      <c r="D635" s="1091" t="s">
        <v>11495</v>
      </c>
      <c r="E635" s="1091" t="s">
        <v>11499</v>
      </c>
      <c r="F635" s="179">
        <v>3.538549E7</v>
      </c>
      <c r="G635" s="179" t="s">
        <v>2021</v>
      </c>
      <c r="H635" s="179" t="s">
        <v>11497</v>
      </c>
      <c r="I635" s="228">
        <v>33113.0</v>
      </c>
      <c r="J635" s="1091" t="s">
        <v>7038</v>
      </c>
      <c r="K635" s="1091" t="s">
        <v>11501</v>
      </c>
      <c r="L635" s="606" t="s">
        <v>1866</v>
      </c>
      <c r="M635" s="179" t="s">
        <v>2184</v>
      </c>
      <c r="N635" s="179" t="s">
        <v>2184</v>
      </c>
      <c r="O635" s="1091" t="s">
        <v>9075</v>
      </c>
      <c r="P635" s="1091" t="s">
        <v>11500</v>
      </c>
      <c r="Q635" s="1092"/>
      <c r="R635" s="166"/>
      <c r="S635" s="647">
        <f t="shared" si="3"/>
        <v>33</v>
      </c>
      <c r="T635" s="166"/>
      <c r="U635" s="166"/>
      <c r="V635" s="1092"/>
    </row>
    <row r="636">
      <c r="A636" s="1037">
        <v>44457.78034467592</v>
      </c>
      <c r="B636" s="179" t="s">
        <v>11503</v>
      </c>
      <c r="C636" s="179">
        <v>2.392608414E9</v>
      </c>
      <c r="D636" s="1091" t="s">
        <v>11502</v>
      </c>
      <c r="E636" s="1091" t="s">
        <v>11504</v>
      </c>
      <c r="F636" s="179">
        <v>4.3798018E7</v>
      </c>
      <c r="G636" s="179" t="s">
        <v>391</v>
      </c>
      <c r="H636" s="179" t="s">
        <v>1795</v>
      </c>
      <c r="I636" s="228">
        <v>37158.0</v>
      </c>
      <c r="J636" s="1091" t="s">
        <v>7038</v>
      </c>
      <c r="K636" s="1091" t="s">
        <v>11507</v>
      </c>
      <c r="L636" s="606" t="s">
        <v>1651</v>
      </c>
      <c r="M636" s="179" t="s">
        <v>1661</v>
      </c>
      <c r="N636" s="179" t="s">
        <v>2184</v>
      </c>
      <c r="O636" s="1091" t="s">
        <v>11505</v>
      </c>
      <c r="P636" s="1091" t="s">
        <v>11506</v>
      </c>
      <c r="Q636" s="1092"/>
      <c r="R636" s="1118">
        <v>44476.0</v>
      </c>
      <c r="S636" s="647">
        <f t="shared" si="3"/>
        <v>22</v>
      </c>
      <c r="T636" s="166"/>
      <c r="U636" s="166"/>
      <c r="V636" s="1092"/>
    </row>
    <row r="637">
      <c r="A637" s="1037">
        <v>44457.78351010417</v>
      </c>
      <c r="B637" s="179" t="s">
        <v>11509</v>
      </c>
      <c r="C637" s="179">
        <v>2.262461084E9</v>
      </c>
      <c r="D637" s="1091" t="s">
        <v>11508</v>
      </c>
      <c r="E637" s="1091" t="s">
        <v>11511</v>
      </c>
      <c r="F637" s="179">
        <v>4.0494918E7</v>
      </c>
      <c r="G637" s="179" t="s">
        <v>2021</v>
      </c>
      <c r="H637" s="179" t="s">
        <v>11510</v>
      </c>
      <c r="I637" s="228">
        <v>35612.0</v>
      </c>
      <c r="J637" s="1091" t="s">
        <v>7020</v>
      </c>
      <c r="K637" s="1091" t="s">
        <v>11514</v>
      </c>
      <c r="L637" s="606" t="s">
        <v>1866</v>
      </c>
      <c r="M637" s="179" t="s">
        <v>1661</v>
      </c>
      <c r="N637" s="179" t="s">
        <v>2184</v>
      </c>
      <c r="O637" s="1091" t="s">
        <v>9408</v>
      </c>
      <c r="P637" s="1091" t="s">
        <v>11512</v>
      </c>
      <c r="Q637" s="1092"/>
      <c r="R637" s="231" t="s">
        <v>11513</v>
      </c>
      <c r="S637" s="647">
        <f t="shared" si="3"/>
        <v>26</v>
      </c>
      <c r="T637" s="179" t="s">
        <v>5656</v>
      </c>
      <c r="U637" s="179" t="s">
        <v>2846</v>
      </c>
      <c r="V637" s="1092"/>
    </row>
    <row r="638">
      <c r="A638" s="1037">
        <v>44457.83870959491</v>
      </c>
      <c r="B638" s="179" t="s">
        <v>11516</v>
      </c>
      <c r="C638" s="179" t="s">
        <v>11518</v>
      </c>
      <c r="D638" s="1091" t="s">
        <v>11515</v>
      </c>
      <c r="E638" s="1091" t="s">
        <v>11519</v>
      </c>
      <c r="F638" s="179">
        <v>4.3581692E7</v>
      </c>
      <c r="G638" s="179" t="s">
        <v>391</v>
      </c>
      <c r="H638" s="179" t="s">
        <v>11517</v>
      </c>
      <c r="I638" s="228">
        <v>37079.0</v>
      </c>
      <c r="J638" s="1091" t="s">
        <v>7028</v>
      </c>
      <c r="K638" s="1091" t="s">
        <v>11523</v>
      </c>
      <c r="L638" s="606" t="s">
        <v>1651</v>
      </c>
      <c r="M638" s="179" t="s">
        <v>2184</v>
      </c>
      <c r="N638" s="179" t="s">
        <v>2184</v>
      </c>
      <c r="O638" s="1091" t="s">
        <v>8356</v>
      </c>
      <c r="P638" s="1091" t="s">
        <v>11520</v>
      </c>
      <c r="Q638" s="1091" t="s">
        <v>11521</v>
      </c>
      <c r="R638" s="1118">
        <v>44476.0</v>
      </c>
      <c r="S638" s="647">
        <f t="shared" si="3"/>
        <v>22</v>
      </c>
      <c r="T638" s="179" t="s">
        <v>5656</v>
      </c>
      <c r="U638" s="179" t="s">
        <v>11522</v>
      </c>
      <c r="V638" s="1092"/>
    </row>
    <row r="639">
      <c r="A639" s="1037">
        <v>44457.86848616898</v>
      </c>
      <c r="B639" s="179" t="s">
        <v>11525</v>
      </c>
      <c r="C639" s="179">
        <v>1.150511781E9</v>
      </c>
      <c r="D639" s="1091" t="s">
        <v>11524</v>
      </c>
      <c r="E639" s="1091" t="s">
        <v>11527</v>
      </c>
      <c r="F639" s="179">
        <v>3.8629113E7</v>
      </c>
      <c r="G639" s="179" t="s">
        <v>391</v>
      </c>
      <c r="H639" s="179" t="s">
        <v>11526</v>
      </c>
      <c r="I639" s="228">
        <v>33413.0</v>
      </c>
      <c r="J639" s="1091" t="s">
        <v>11528</v>
      </c>
      <c r="K639" s="1091" t="s">
        <v>11532</v>
      </c>
      <c r="L639" s="606" t="s">
        <v>1637</v>
      </c>
      <c r="M639" s="179" t="s">
        <v>2184</v>
      </c>
      <c r="N639" s="179" t="s">
        <v>2184</v>
      </c>
      <c r="O639" s="1091" t="s">
        <v>11529</v>
      </c>
      <c r="P639" s="1091" t="s">
        <v>11530</v>
      </c>
      <c r="Q639" s="1091" t="s">
        <v>11531</v>
      </c>
      <c r="R639" s="1118">
        <v>44476.0</v>
      </c>
      <c r="S639" s="647">
        <f t="shared" si="3"/>
        <v>32</v>
      </c>
      <c r="T639" s="166"/>
      <c r="U639" s="166"/>
      <c r="V639" s="1092"/>
    </row>
    <row r="640">
      <c r="A640" s="1037">
        <v>44457.913026608796</v>
      </c>
      <c r="B640" s="179" t="s">
        <v>11534</v>
      </c>
      <c r="C640" s="179">
        <v>1.136690626E9</v>
      </c>
      <c r="D640" s="1091" t="s">
        <v>11533</v>
      </c>
      <c r="E640" s="1091" t="s">
        <v>11536</v>
      </c>
      <c r="F640" s="179">
        <v>4.3853126E7</v>
      </c>
      <c r="G640" s="179" t="s">
        <v>2021</v>
      </c>
      <c r="H640" s="179" t="s">
        <v>11535</v>
      </c>
      <c r="I640" s="228">
        <v>37243.0</v>
      </c>
      <c r="J640" s="1091" t="s">
        <v>7020</v>
      </c>
      <c r="K640" s="1091" t="s">
        <v>11539</v>
      </c>
      <c r="L640" s="606" t="s">
        <v>1651</v>
      </c>
      <c r="M640" s="179" t="s">
        <v>2184</v>
      </c>
      <c r="N640" s="179" t="s">
        <v>2184</v>
      </c>
      <c r="O640" s="1091" t="s">
        <v>11537</v>
      </c>
      <c r="P640" s="1091" t="s">
        <v>7547</v>
      </c>
      <c r="Q640" s="1091" t="s">
        <v>11538</v>
      </c>
      <c r="R640" s="179" t="s">
        <v>2433</v>
      </c>
      <c r="S640" s="647">
        <f t="shared" si="3"/>
        <v>21</v>
      </c>
      <c r="T640" s="166"/>
      <c r="U640" s="166"/>
      <c r="V640" s="1092"/>
    </row>
    <row r="641">
      <c r="A641" s="1037">
        <v>44457.925284895835</v>
      </c>
      <c r="B641" s="179" t="s">
        <v>11541</v>
      </c>
      <c r="C641" s="179" t="s">
        <v>11543</v>
      </c>
      <c r="D641" s="1091" t="s">
        <v>11540</v>
      </c>
      <c r="E641" s="1091" t="s">
        <v>11544</v>
      </c>
      <c r="F641" s="179">
        <v>4.0975708E7</v>
      </c>
      <c r="G641" s="179" t="s">
        <v>674</v>
      </c>
      <c r="H641" s="179" t="s">
        <v>11542</v>
      </c>
      <c r="I641" s="228">
        <v>35852.0</v>
      </c>
      <c r="J641" s="1091" t="s">
        <v>7038</v>
      </c>
      <c r="K641" s="1091" t="s">
        <v>11547</v>
      </c>
      <c r="L641" s="606" t="s">
        <v>11547</v>
      </c>
      <c r="M641" s="179" t="s">
        <v>1661</v>
      </c>
      <c r="N641" s="179" t="s">
        <v>2184</v>
      </c>
      <c r="O641" s="1091" t="s">
        <v>11545</v>
      </c>
      <c r="P641" s="1091" t="s">
        <v>11546</v>
      </c>
      <c r="Q641" s="1092"/>
      <c r="R641" s="1118">
        <v>44476.0</v>
      </c>
      <c r="S641" s="647">
        <f t="shared" si="3"/>
        <v>25</v>
      </c>
      <c r="T641" s="166"/>
      <c r="U641" s="166"/>
      <c r="V641" s="1092"/>
    </row>
    <row r="642">
      <c r="A642" s="1037">
        <v>44458.00786131945</v>
      </c>
      <c r="B642" s="179" t="s">
        <v>11549</v>
      </c>
      <c r="C642" s="179">
        <v>5.491164309852E12</v>
      </c>
      <c r="D642" s="1091" t="s">
        <v>11548</v>
      </c>
      <c r="E642" s="1091" t="s">
        <v>1877</v>
      </c>
      <c r="F642" s="179">
        <v>3.101289E7</v>
      </c>
      <c r="G642" s="179" t="s">
        <v>2021</v>
      </c>
      <c r="H642" s="179" t="s">
        <v>4171</v>
      </c>
      <c r="I642" s="228">
        <v>30774.0</v>
      </c>
      <c r="J642" s="1091" t="s">
        <v>7020</v>
      </c>
      <c r="K642" s="1091" t="s">
        <v>11552</v>
      </c>
      <c r="L642" s="606" t="s">
        <v>1866</v>
      </c>
      <c r="M642" s="179" t="s">
        <v>1661</v>
      </c>
      <c r="N642" s="179" t="s">
        <v>2184</v>
      </c>
      <c r="O642" s="1091" t="s">
        <v>11550</v>
      </c>
      <c r="P642" s="1091" t="s">
        <v>11551</v>
      </c>
      <c r="Q642" s="1092"/>
      <c r="R642" s="166"/>
      <c r="S642" s="647">
        <f t="shared" si="3"/>
        <v>39</v>
      </c>
      <c r="T642" s="166"/>
      <c r="U642" s="166"/>
      <c r="V642" s="1092"/>
    </row>
    <row r="643">
      <c r="A643" s="1037">
        <v>44458.351974606485</v>
      </c>
      <c r="B643" s="179" t="s">
        <v>11554</v>
      </c>
      <c r="C643" s="179">
        <v>1.153742471E9</v>
      </c>
      <c r="D643" s="1091" t="s">
        <v>11553</v>
      </c>
      <c r="E643" s="1091" t="s">
        <v>11555</v>
      </c>
      <c r="F643" s="179">
        <v>2.8912051E7</v>
      </c>
      <c r="G643" s="179" t="s">
        <v>391</v>
      </c>
      <c r="H643" s="179" t="s">
        <v>1678</v>
      </c>
      <c r="I643" s="228">
        <v>29765.0</v>
      </c>
      <c r="J643" s="1091" t="s">
        <v>7020</v>
      </c>
      <c r="K643" s="1091" t="s">
        <v>11558</v>
      </c>
      <c r="L643" s="606" t="s">
        <v>1651</v>
      </c>
      <c r="M643" s="179" t="s">
        <v>2184</v>
      </c>
      <c r="N643" s="179" t="s">
        <v>2184</v>
      </c>
      <c r="O643" s="1091" t="s">
        <v>11556</v>
      </c>
      <c r="P643" s="1091" t="s">
        <v>7547</v>
      </c>
      <c r="Q643" s="1091" t="s">
        <v>11557</v>
      </c>
      <c r="R643" s="179" t="s">
        <v>2433</v>
      </c>
      <c r="S643" s="647">
        <f t="shared" si="3"/>
        <v>42</v>
      </c>
      <c r="T643" s="166"/>
      <c r="U643" s="166"/>
      <c r="V643" s="1092"/>
    </row>
    <row r="644">
      <c r="A644" s="1037">
        <v>44458.42651416667</v>
      </c>
      <c r="B644" s="179" t="s">
        <v>11560</v>
      </c>
      <c r="C644" s="179">
        <v>1.151419352E9</v>
      </c>
      <c r="D644" s="1091" t="s">
        <v>11559</v>
      </c>
      <c r="E644" s="1091" t="s">
        <v>11562</v>
      </c>
      <c r="F644" s="179">
        <v>3.7081989E7</v>
      </c>
      <c r="G644" s="179" t="s">
        <v>2021</v>
      </c>
      <c r="H644" s="179" t="s">
        <v>11561</v>
      </c>
      <c r="I644" s="228">
        <v>34009.0</v>
      </c>
      <c r="J644" s="1091" t="s">
        <v>7020</v>
      </c>
      <c r="K644" s="1091" t="s">
        <v>11565</v>
      </c>
      <c r="L644" s="606" t="s">
        <v>11564</v>
      </c>
      <c r="M644" s="179" t="s">
        <v>2184</v>
      </c>
      <c r="N644" s="179" t="s">
        <v>2184</v>
      </c>
      <c r="O644" s="1091" t="s">
        <v>11563</v>
      </c>
      <c r="P644" s="1091" t="s">
        <v>1651</v>
      </c>
      <c r="Q644" s="1092"/>
      <c r="R644" s="1118">
        <v>44476.0</v>
      </c>
      <c r="S644" s="647">
        <f t="shared" si="3"/>
        <v>30</v>
      </c>
      <c r="T644" s="166"/>
      <c r="U644" s="166"/>
      <c r="V644" s="1092"/>
    </row>
    <row r="645">
      <c r="A645" s="1037">
        <v>44458.477622280094</v>
      </c>
      <c r="B645" s="179" t="s">
        <v>9673</v>
      </c>
      <c r="C645" s="179" t="s">
        <v>11566</v>
      </c>
      <c r="D645" s="1091" t="s">
        <v>9672</v>
      </c>
      <c r="E645" s="1091" t="s">
        <v>11567</v>
      </c>
      <c r="F645" s="179">
        <v>4.0227984E7</v>
      </c>
      <c r="G645" s="179" t="s">
        <v>391</v>
      </c>
      <c r="H645" s="179" t="s">
        <v>2483</v>
      </c>
      <c r="I645" s="228">
        <v>35463.0</v>
      </c>
      <c r="J645" s="1091" t="s">
        <v>7020</v>
      </c>
      <c r="K645" s="1091" t="s">
        <v>9678</v>
      </c>
      <c r="L645" s="606" t="s">
        <v>1651</v>
      </c>
      <c r="M645" s="179" t="s">
        <v>1661</v>
      </c>
      <c r="N645" s="179" t="s">
        <v>2184</v>
      </c>
      <c r="O645" s="1091" t="s">
        <v>11568</v>
      </c>
      <c r="P645" s="1091" t="s">
        <v>11569</v>
      </c>
      <c r="Q645" s="1092"/>
      <c r="R645" s="179" t="s">
        <v>2433</v>
      </c>
      <c r="S645" s="647">
        <f t="shared" si="3"/>
        <v>26</v>
      </c>
      <c r="T645" s="166"/>
      <c r="U645" s="166"/>
      <c r="V645" s="1092"/>
    </row>
    <row r="646">
      <c r="A646" s="1037">
        <v>44458.49774508102</v>
      </c>
      <c r="B646" s="179" t="s">
        <v>11571</v>
      </c>
      <c r="C646" s="179" t="s">
        <v>11573</v>
      </c>
      <c r="D646" s="1091" t="s">
        <v>11570</v>
      </c>
      <c r="E646" s="1091" t="s">
        <v>11574</v>
      </c>
      <c r="F646" s="179">
        <v>4.4452803E7</v>
      </c>
      <c r="G646" s="179" t="s">
        <v>1677</v>
      </c>
      <c r="H646" s="179" t="s">
        <v>11572</v>
      </c>
      <c r="I646" s="228">
        <v>37491.0</v>
      </c>
      <c r="J646" s="1091" t="s">
        <v>7038</v>
      </c>
      <c r="K646" s="1091" t="s">
        <v>11577</v>
      </c>
      <c r="L646" s="606" t="s">
        <v>1745</v>
      </c>
      <c r="M646" s="179" t="s">
        <v>2184</v>
      </c>
      <c r="N646" s="179" t="s">
        <v>2184</v>
      </c>
      <c r="O646" s="1091" t="s">
        <v>11575</v>
      </c>
      <c r="P646" s="1091" t="s">
        <v>11576</v>
      </c>
      <c r="Q646" s="1092"/>
      <c r="R646" s="166"/>
      <c r="S646" s="647">
        <f t="shared" si="3"/>
        <v>21</v>
      </c>
      <c r="T646" s="166"/>
      <c r="U646" s="166"/>
      <c r="V646" s="1092"/>
    </row>
    <row r="647">
      <c r="A647" s="1037">
        <v>44458.60736317129</v>
      </c>
      <c r="B647" s="179" t="s">
        <v>11579</v>
      </c>
      <c r="C647" s="179" t="s">
        <v>11581</v>
      </c>
      <c r="D647" s="1091" t="s">
        <v>11578</v>
      </c>
      <c r="E647" s="1091" t="s">
        <v>11582</v>
      </c>
      <c r="F647" s="179">
        <v>4.6049969E7</v>
      </c>
      <c r="G647" s="179" t="s">
        <v>391</v>
      </c>
      <c r="H647" s="179" t="s">
        <v>11580</v>
      </c>
      <c r="I647" s="228">
        <v>38743.0</v>
      </c>
      <c r="J647" s="1091" t="s">
        <v>7020</v>
      </c>
      <c r="K647" s="1091" t="s">
        <v>11586</v>
      </c>
      <c r="L647" s="606" t="s">
        <v>1637</v>
      </c>
      <c r="M647" s="179" t="s">
        <v>2184</v>
      </c>
      <c r="N647" s="179" t="s">
        <v>2184</v>
      </c>
      <c r="O647" s="1091" t="s">
        <v>11583</v>
      </c>
      <c r="P647" s="1091" t="s">
        <v>11584</v>
      </c>
      <c r="Q647" s="1091" t="s">
        <v>11585</v>
      </c>
      <c r="R647" s="166"/>
      <c r="S647" s="647">
        <f t="shared" si="3"/>
        <v>17</v>
      </c>
      <c r="T647" s="166"/>
      <c r="U647" s="166"/>
      <c r="V647" s="1092"/>
    </row>
    <row r="648">
      <c r="A648" s="1037">
        <v>44458.69822619213</v>
      </c>
      <c r="B648" s="179" t="s">
        <v>11588</v>
      </c>
      <c r="C648" s="179" t="s">
        <v>11590</v>
      </c>
      <c r="D648" s="1091" t="s">
        <v>11587</v>
      </c>
      <c r="E648" s="1091" t="s">
        <v>11591</v>
      </c>
      <c r="F648" s="179">
        <v>9.5705651E7</v>
      </c>
      <c r="G648" s="179" t="s">
        <v>5848</v>
      </c>
      <c r="H648" s="179" t="s">
        <v>11589</v>
      </c>
      <c r="I648" s="228">
        <v>34912.0</v>
      </c>
      <c r="J648" s="1091" t="s">
        <v>7020</v>
      </c>
      <c r="K648" s="1091" t="s">
        <v>11593</v>
      </c>
      <c r="L648" s="606" t="s">
        <v>1651</v>
      </c>
      <c r="M648" s="179" t="s">
        <v>2184</v>
      </c>
      <c r="N648" s="179" t="s">
        <v>1661</v>
      </c>
      <c r="O648" s="1091" t="s">
        <v>9144</v>
      </c>
      <c r="P648" s="1091" t="s">
        <v>11592</v>
      </c>
      <c r="Q648" s="1092"/>
      <c r="R648" s="1118">
        <v>44476.0</v>
      </c>
      <c r="S648" s="647">
        <f t="shared" si="3"/>
        <v>28</v>
      </c>
      <c r="T648" s="179" t="s">
        <v>5656</v>
      </c>
      <c r="U648" s="179" t="s">
        <v>2846</v>
      </c>
      <c r="V648" s="1092"/>
    </row>
    <row r="649">
      <c r="A649" s="1037">
        <v>44458.96833236111</v>
      </c>
      <c r="B649" s="179" t="s">
        <v>11595</v>
      </c>
      <c r="C649" s="179" t="s">
        <v>11597</v>
      </c>
      <c r="D649" s="1091" t="s">
        <v>11594</v>
      </c>
      <c r="E649" s="1091" t="s">
        <v>11598</v>
      </c>
      <c r="F649" s="179">
        <v>9.5604875E7</v>
      </c>
      <c r="G649" s="179" t="s">
        <v>5848</v>
      </c>
      <c r="H649" s="179" t="s">
        <v>11596</v>
      </c>
      <c r="I649" s="228">
        <v>35851.0</v>
      </c>
      <c r="J649" s="1091" t="s">
        <v>7020</v>
      </c>
      <c r="K649" s="1091" t="s">
        <v>11600</v>
      </c>
      <c r="L649" s="606" t="s">
        <v>1637</v>
      </c>
      <c r="M649" s="179" t="s">
        <v>2184</v>
      </c>
      <c r="N649" s="179" t="s">
        <v>2184</v>
      </c>
      <c r="O649" s="1091" t="s">
        <v>11599</v>
      </c>
      <c r="P649" s="1091" t="s">
        <v>10721</v>
      </c>
      <c r="Q649" s="1092"/>
      <c r="R649" s="166"/>
      <c r="S649" s="647">
        <f t="shared" si="3"/>
        <v>25</v>
      </c>
      <c r="T649" s="166"/>
      <c r="U649" s="166"/>
      <c r="V649" s="1092"/>
    </row>
    <row r="650">
      <c r="A650" s="1037">
        <v>44459.93731715278</v>
      </c>
      <c r="B650" s="179" t="s">
        <v>11602</v>
      </c>
      <c r="C650" s="179" t="s">
        <v>11604</v>
      </c>
      <c r="D650" s="1091" t="s">
        <v>11601</v>
      </c>
      <c r="E650" s="1091" t="s">
        <v>11605</v>
      </c>
      <c r="F650" s="179">
        <v>4.2013543E7</v>
      </c>
      <c r="G650" s="179" t="s">
        <v>391</v>
      </c>
      <c r="H650" s="179" t="s">
        <v>11603</v>
      </c>
      <c r="I650" s="228">
        <v>36312.0</v>
      </c>
      <c r="J650" s="1091" t="s">
        <v>7038</v>
      </c>
      <c r="K650" s="1091" t="s">
        <v>11607</v>
      </c>
      <c r="L650" s="606" t="s">
        <v>1637</v>
      </c>
      <c r="M650" s="179" t="s">
        <v>2184</v>
      </c>
      <c r="N650" s="179" t="s">
        <v>2184</v>
      </c>
      <c r="O650" s="1091" t="s">
        <v>11606</v>
      </c>
      <c r="P650" s="1091" t="s">
        <v>10721</v>
      </c>
      <c r="Q650" s="1092"/>
      <c r="R650" s="179" t="s">
        <v>2433</v>
      </c>
      <c r="S650" s="647">
        <f t="shared" si="3"/>
        <v>24</v>
      </c>
      <c r="T650" s="166"/>
      <c r="U650" s="166"/>
      <c r="V650" s="1092"/>
    </row>
    <row r="651">
      <c r="A651" s="1037">
        <v>44461.813504502315</v>
      </c>
      <c r="B651" s="179" t="s">
        <v>11609</v>
      </c>
      <c r="C651" s="179" t="s">
        <v>11611</v>
      </c>
      <c r="D651" s="1091" t="s">
        <v>11608</v>
      </c>
      <c r="E651" s="1091" t="s">
        <v>11612</v>
      </c>
      <c r="F651" s="179">
        <v>4.2657331E7</v>
      </c>
      <c r="G651" s="179" t="s">
        <v>2021</v>
      </c>
      <c r="H651" s="179" t="s">
        <v>11610</v>
      </c>
      <c r="I651" s="228">
        <v>36659.0</v>
      </c>
      <c r="J651" s="1091" t="s">
        <v>7020</v>
      </c>
      <c r="K651" s="1091" t="s">
        <v>11616</v>
      </c>
      <c r="L651" s="606" t="s">
        <v>1866</v>
      </c>
      <c r="M651" s="179" t="s">
        <v>2184</v>
      </c>
      <c r="N651" s="179" t="s">
        <v>2184</v>
      </c>
      <c r="O651" s="1091" t="s">
        <v>11613</v>
      </c>
      <c r="P651" s="1091" t="s">
        <v>11614</v>
      </c>
      <c r="Q651" s="1091" t="s">
        <v>11615</v>
      </c>
      <c r="R651" s="1118">
        <v>44476.0</v>
      </c>
      <c r="S651" s="647">
        <f t="shared" si="3"/>
        <v>23</v>
      </c>
      <c r="T651" s="166"/>
      <c r="U651" s="166"/>
      <c r="V651" s="1092"/>
    </row>
    <row r="652">
      <c r="A652" s="1037">
        <v>44462.398286180556</v>
      </c>
      <c r="B652" s="179" t="s">
        <v>11618</v>
      </c>
      <c r="C652" s="179">
        <v>9.11518263E10</v>
      </c>
      <c r="D652" s="1091" t="s">
        <v>11617</v>
      </c>
      <c r="E652" s="1091" t="s">
        <v>11620</v>
      </c>
      <c r="F652" s="179">
        <v>2.3803947E7</v>
      </c>
      <c r="G652" s="179" t="s">
        <v>2021</v>
      </c>
      <c r="H652" s="179" t="s">
        <v>11619</v>
      </c>
      <c r="I652" s="228">
        <v>27077.0</v>
      </c>
      <c r="J652" s="1091" t="s">
        <v>11621</v>
      </c>
      <c r="K652" s="1091" t="s">
        <v>11624</v>
      </c>
      <c r="L652" s="606" t="s">
        <v>1661</v>
      </c>
      <c r="M652" s="179" t="s">
        <v>1661</v>
      </c>
      <c r="N652" s="179" t="s">
        <v>2184</v>
      </c>
      <c r="O652" s="1091" t="s">
        <v>7638</v>
      </c>
      <c r="P652" s="1091" t="s">
        <v>11622</v>
      </c>
      <c r="Q652" s="1091" t="s">
        <v>11623</v>
      </c>
      <c r="R652" s="166"/>
      <c r="S652" s="647">
        <f t="shared" si="3"/>
        <v>49</v>
      </c>
      <c r="T652" s="166"/>
      <c r="U652" s="166"/>
      <c r="V652" s="1092"/>
    </row>
    <row r="653">
      <c r="A653" s="1037">
        <v>44462.48402863426</v>
      </c>
      <c r="B653" s="179" t="s">
        <v>11626</v>
      </c>
      <c r="C653" s="179">
        <v>1.162436909E9</v>
      </c>
      <c r="D653" s="1091" t="s">
        <v>11625</v>
      </c>
      <c r="E653" s="1091" t="s">
        <v>11628</v>
      </c>
      <c r="F653" s="179">
        <v>3.7992608E7</v>
      </c>
      <c r="G653" s="179" t="s">
        <v>674</v>
      </c>
      <c r="H653" s="179" t="s">
        <v>11627</v>
      </c>
      <c r="I653" s="228">
        <v>34241.0</v>
      </c>
      <c r="J653" s="1091" t="s">
        <v>7020</v>
      </c>
      <c r="K653" s="1091" t="s">
        <v>11630</v>
      </c>
      <c r="L653" s="606" t="s">
        <v>1651</v>
      </c>
      <c r="M653" s="179" t="s">
        <v>1661</v>
      </c>
      <c r="N653" s="179" t="s">
        <v>2184</v>
      </c>
      <c r="O653" s="1091" t="s">
        <v>11629</v>
      </c>
      <c r="P653" s="1091" t="s">
        <v>8673</v>
      </c>
      <c r="Q653" s="1092"/>
      <c r="R653" s="1118">
        <v>44476.0</v>
      </c>
      <c r="S653" s="647">
        <f t="shared" si="3"/>
        <v>30</v>
      </c>
      <c r="T653" s="166"/>
      <c r="U653" s="166"/>
      <c r="V653" s="1092"/>
    </row>
    <row r="654">
      <c r="A654" s="1037">
        <v>44462.69699989584</v>
      </c>
      <c r="B654" s="179" t="s">
        <v>11632</v>
      </c>
      <c r="C654" s="179" t="s">
        <v>11633</v>
      </c>
      <c r="D654" s="1091" t="s">
        <v>11631</v>
      </c>
      <c r="E654" s="1091" t="s">
        <v>11634</v>
      </c>
      <c r="F654" s="179">
        <v>3.2760511E7</v>
      </c>
      <c r="G654" s="179" t="s">
        <v>391</v>
      </c>
      <c r="H654" s="179" t="s">
        <v>3124</v>
      </c>
      <c r="I654" s="228">
        <v>31737.0</v>
      </c>
      <c r="J654" s="1091" t="s">
        <v>7038</v>
      </c>
      <c r="K654" s="1091" t="s">
        <v>11637</v>
      </c>
      <c r="L654" s="606" t="s">
        <v>1651</v>
      </c>
      <c r="M654" s="179" t="s">
        <v>2184</v>
      </c>
      <c r="N654" s="179" t="s">
        <v>2184</v>
      </c>
      <c r="O654" s="1091" t="s">
        <v>11635</v>
      </c>
      <c r="P654" s="1091" t="s">
        <v>7547</v>
      </c>
      <c r="Q654" s="1091" t="s">
        <v>11636</v>
      </c>
      <c r="R654" s="1118">
        <v>44476.0</v>
      </c>
      <c r="S654" s="647">
        <f t="shared" si="3"/>
        <v>36</v>
      </c>
      <c r="T654" s="166"/>
      <c r="U654" s="166"/>
      <c r="V654" s="1092"/>
    </row>
    <row r="655">
      <c r="A655" s="1037">
        <v>44462.86095756944</v>
      </c>
      <c r="B655" s="179" t="s">
        <v>11639</v>
      </c>
      <c r="C655" s="179" t="s">
        <v>11641</v>
      </c>
      <c r="D655" s="1091" t="s">
        <v>11638</v>
      </c>
      <c r="E655" s="1091" t="s">
        <v>11642</v>
      </c>
      <c r="F655" s="179">
        <v>3.7326915E7</v>
      </c>
      <c r="G655" s="179" t="s">
        <v>391</v>
      </c>
      <c r="H655" s="179" t="s">
        <v>11640</v>
      </c>
      <c r="I655" s="228">
        <v>34110.0</v>
      </c>
      <c r="J655" s="1091" t="s">
        <v>7038</v>
      </c>
      <c r="K655" s="1091" t="s">
        <v>11643</v>
      </c>
      <c r="L655" s="606" t="s">
        <v>1651</v>
      </c>
      <c r="M655" s="179" t="s">
        <v>2184</v>
      </c>
      <c r="N655" s="179" t="s">
        <v>2184</v>
      </c>
      <c r="O655" s="1091" t="s">
        <v>10265</v>
      </c>
      <c r="P655" s="1091" t="s">
        <v>7547</v>
      </c>
      <c r="Q655" s="1092"/>
      <c r="R655" s="166"/>
      <c r="S655" s="647">
        <f t="shared" si="3"/>
        <v>30</v>
      </c>
      <c r="T655" s="166"/>
      <c r="U655" s="166"/>
      <c r="V655" s="1092"/>
    </row>
    <row r="656">
      <c r="A656" s="1037">
        <v>44463.44373303241</v>
      </c>
      <c r="B656" s="179" t="s">
        <v>11645</v>
      </c>
      <c r="C656" s="179">
        <v>1.167825193E9</v>
      </c>
      <c r="D656" s="1091" t="s">
        <v>11644</v>
      </c>
      <c r="E656" s="1091" t="s">
        <v>11646</v>
      </c>
      <c r="F656" s="179">
        <v>3.1916996E7</v>
      </c>
      <c r="G656" s="179" t="s">
        <v>2021</v>
      </c>
      <c r="H656" s="179" t="s">
        <v>3529</v>
      </c>
      <c r="I656" s="228">
        <v>31344.0</v>
      </c>
      <c r="J656" s="1091" t="s">
        <v>7038</v>
      </c>
      <c r="K656" s="1091" t="s">
        <v>11651</v>
      </c>
      <c r="L656" s="606" t="s">
        <v>11650</v>
      </c>
      <c r="M656" s="179" t="s">
        <v>2184</v>
      </c>
      <c r="N656" s="179" t="s">
        <v>2184</v>
      </c>
      <c r="O656" s="1091" t="s">
        <v>11647</v>
      </c>
      <c r="P656" s="1091" t="s">
        <v>11648</v>
      </c>
      <c r="Q656" s="1091" t="s">
        <v>11649</v>
      </c>
      <c r="R656" s="179"/>
      <c r="S656" s="647">
        <f t="shared" si="3"/>
        <v>37</v>
      </c>
      <c r="T656" s="179" t="s">
        <v>5656</v>
      </c>
      <c r="U656" s="179" t="s">
        <v>2846</v>
      </c>
      <c r="V656" s="1092"/>
    </row>
    <row r="657">
      <c r="A657" s="1037">
        <v>44463.486033124995</v>
      </c>
      <c r="B657" s="179" t="s">
        <v>11653</v>
      </c>
      <c r="C657" s="179">
        <v>3.482406502E9</v>
      </c>
      <c r="D657" s="1091" t="s">
        <v>11652</v>
      </c>
      <c r="E657" s="1091" t="s">
        <v>11655</v>
      </c>
      <c r="F657" s="179">
        <v>2.8722173E7</v>
      </c>
      <c r="G657" s="179" t="s">
        <v>391</v>
      </c>
      <c r="H657" s="179" t="s">
        <v>11654</v>
      </c>
      <c r="I657" s="228">
        <v>30119.0</v>
      </c>
      <c r="J657" s="1091" t="s">
        <v>7020</v>
      </c>
      <c r="K657" s="1091" t="s">
        <v>11659</v>
      </c>
      <c r="L657" s="606" t="s">
        <v>1637</v>
      </c>
      <c r="M657" s="179" t="s">
        <v>2184</v>
      </c>
      <c r="N657" s="179" t="s">
        <v>2184</v>
      </c>
      <c r="O657" s="1091" t="s">
        <v>11656</v>
      </c>
      <c r="P657" s="1091" t="s">
        <v>11657</v>
      </c>
      <c r="Q657" s="1091" t="s">
        <v>11658</v>
      </c>
      <c r="R657" s="166"/>
      <c r="S657" s="647">
        <f t="shared" si="3"/>
        <v>41</v>
      </c>
      <c r="T657" s="166"/>
      <c r="U657" s="166"/>
      <c r="V657" s="1092"/>
    </row>
    <row r="658">
      <c r="A658" s="1037">
        <v>44463.49783253472</v>
      </c>
      <c r="B658" s="179" t="s">
        <v>11661</v>
      </c>
      <c r="C658" s="179" t="s">
        <v>11663</v>
      </c>
      <c r="D658" s="1091" t="s">
        <v>11660</v>
      </c>
      <c r="E658" s="1091" t="s">
        <v>11664</v>
      </c>
      <c r="F658" s="179">
        <v>3.1877474E7</v>
      </c>
      <c r="G658" s="179" t="s">
        <v>391</v>
      </c>
      <c r="H658" s="179" t="s">
        <v>11662</v>
      </c>
      <c r="I658" s="228">
        <v>31316.0</v>
      </c>
      <c r="J658" s="1091" t="s">
        <v>11665</v>
      </c>
      <c r="K658" s="1091" t="s">
        <v>11668</v>
      </c>
      <c r="L658" s="606" t="s">
        <v>1637</v>
      </c>
      <c r="M658" s="179" t="s">
        <v>1661</v>
      </c>
      <c r="N658" s="179" t="s">
        <v>2184</v>
      </c>
      <c r="O658" s="1091" t="s">
        <v>11666</v>
      </c>
      <c r="P658" s="1091" t="s">
        <v>8757</v>
      </c>
      <c r="Q658" s="1091" t="s">
        <v>11667</v>
      </c>
      <c r="R658" s="166"/>
      <c r="S658" s="647">
        <f t="shared" si="3"/>
        <v>38</v>
      </c>
      <c r="T658" s="166"/>
      <c r="U658" s="166"/>
      <c r="V658" s="1092"/>
    </row>
    <row r="659">
      <c r="A659" s="1037">
        <v>44463.5817985301</v>
      </c>
      <c r="B659" s="179" t="s">
        <v>11670</v>
      </c>
      <c r="C659" s="179">
        <v>3.543559098E9</v>
      </c>
      <c r="D659" s="1091" t="s">
        <v>11669</v>
      </c>
      <c r="E659" s="1091" t="s">
        <v>5973</v>
      </c>
      <c r="F659" s="179">
        <v>1.0469903E7</v>
      </c>
      <c r="G659" s="179" t="s">
        <v>391</v>
      </c>
      <c r="H659" s="179" t="s">
        <v>2254</v>
      </c>
      <c r="I659" s="228">
        <v>19327.0</v>
      </c>
      <c r="J659" s="1091" t="s">
        <v>7028</v>
      </c>
      <c r="K659" s="1091" t="s">
        <v>11674</v>
      </c>
      <c r="L659" s="606" t="s">
        <v>11673</v>
      </c>
      <c r="M659" s="179" t="s">
        <v>2184</v>
      </c>
      <c r="N659" s="179" t="s">
        <v>2184</v>
      </c>
      <c r="O659" s="1091" t="s">
        <v>11671</v>
      </c>
      <c r="P659" s="1091" t="s">
        <v>11672</v>
      </c>
      <c r="Q659" s="1092"/>
      <c r="R659" s="179" t="s">
        <v>2433</v>
      </c>
      <c r="S659" s="647">
        <f t="shared" si="3"/>
        <v>70</v>
      </c>
      <c r="T659" s="166"/>
      <c r="U659" s="166"/>
      <c r="V659" s="1092"/>
    </row>
    <row r="660">
      <c r="A660" s="1037">
        <v>44463.67504997685</v>
      </c>
      <c r="B660" s="179" t="s">
        <v>11676</v>
      </c>
      <c r="C660" s="179" t="s">
        <v>11678</v>
      </c>
      <c r="D660" s="1091" t="s">
        <v>11675</v>
      </c>
      <c r="E660" s="1091" t="s">
        <v>11679</v>
      </c>
      <c r="F660" s="179">
        <v>4.493132E7</v>
      </c>
      <c r="G660" s="179" t="s">
        <v>391</v>
      </c>
      <c r="H660" s="179" t="s">
        <v>11677</v>
      </c>
      <c r="I660" s="228">
        <v>37797.0</v>
      </c>
      <c r="J660" s="1091" t="s">
        <v>11680</v>
      </c>
      <c r="K660" s="1091" t="s">
        <v>11683</v>
      </c>
      <c r="L660" s="606" t="s">
        <v>1637</v>
      </c>
      <c r="M660" s="179" t="s">
        <v>2184</v>
      </c>
      <c r="N660" s="179" t="s">
        <v>2184</v>
      </c>
      <c r="O660" s="1091" t="s">
        <v>11681</v>
      </c>
      <c r="P660" s="1091" t="s">
        <v>11682</v>
      </c>
      <c r="Q660" s="1092"/>
      <c r="R660" s="166"/>
      <c r="S660" s="647">
        <f t="shared" si="3"/>
        <v>20</v>
      </c>
      <c r="T660" s="179" t="s">
        <v>5656</v>
      </c>
      <c r="U660" s="179" t="s">
        <v>2846</v>
      </c>
      <c r="V660" s="1092"/>
    </row>
    <row r="661">
      <c r="A661" s="1037">
        <v>44463.90454783565</v>
      </c>
      <c r="B661" s="179" t="s">
        <v>11684</v>
      </c>
      <c r="C661" s="179">
        <v>1.16918996E9</v>
      </c>
      <c r="D661" s="1091" t="s">
        <v>4813</v>
      </c>
      <c r="E661" s="1091" t="s">
        <v>11685</v>
      </c>
      <c r="F661" s="179">
        <v>3.9624807E7</v>
      </c>
      <c r="G661" s="179" t="s">
        <v>674</v>
      </c>
      <c r="H661" s="179" t="s">
        <v>1678</v>
      </c>
      <c r="I661" s="228">
        <v>35150.0</v>
      </c>
      <c r="J661" s="1091" t="s">
        <v>7020</v>
      </c>
      <c r="K661" s="1091" t="s">
        <v>11688</v>
      </c>
      <c r="L661" s="606" t="s">
        <v>1637</v>
      </c>
      <c r="M661" s="179" t="s">
        <v>2184</v>
      </c>
      <c r="N661" s="179" t="s">
        <v>2184</v>
      </c>
      <c r="O661" s="1091" t="s">
        <v>11686</v>
      </c>
      <c r="P661" s="1091" t="s">
        <v>11687</v>
      </c>
      <c r="Q661" s="1092"/>
      <c r="R661" s="166"/>
      <c r="S661" s="647">
        <f t="shared" si="3"/>
        <v>27</v>
      </c>
      <c r="T661" s="166"/>
      <c r="U661" s="166"/>
      <c r="V661" s="1092"/>
    </row>
    <row r="662">
      <c r="A662" s="1037">
        <v>44464.846923854166</v>
      </c>
      <c r="B662" s="179" t="s">
        <v>11690</v>
      </c>
      <c r="C662" s="179">
        <v>1.133322017E9</v>
      </c>
      <c r="D662" s="1091" t="s">
        <v>11689</v>
      </c>
      <c r="E662" s="1091" t="s">
        <v>11691</v>
      </c>
      <c r="F662" s="179">
        <v>3.9627055E7</v>
      </c>
      <c r="G662" s="179" t="s">
        <v>674</v>
      </c>
      <c r="H662" s="179" t="s">
        <v>1822</v>
      </c>
      <c r="I662" s="228">
        <v>35205.0</v>
      </c>
      <c r="J662" s="1091" t="s">
        <v>11692</v>
      </c>
      <c r="K662" s="1091" t="s">
        <v>11696</v>
      </c>
      <c r="L662" s="606" t="s">
        <v>1637</v>
      </c>
      <c r="M662" s="179" t="s">
        <v>2184</v>
      </c>
      <c r="N662" s="179" t="s">
        <v>2184</v>
      </c>
      <c r="O662" s="1091" t="s">
        <v>11693</v>
      </c>
      <c r="P662" s="1091" t="s">
        <v>11694</v>
      </c>
      <c r="Q662" s="1091" t="s">
        <v>11695</v>
      </c>
      <c r="R662" s="166"/>
      <c r="S662" s="647">
        <f t="shared" si="3"/>
        <v>27</v>
      </c>
      <c r="T662" s="166"/>
      <c r="U662" s="166"/>
      <c r="V662" s="1092"/>
    </row>
    <row r="663">
      <c r="A663" s="1037">
        <v>44465.37878215278</v>
      </c>
      <c r="B663" s="179" t="s">
        <v>11697</v>
      </c>
      <c r="C663" s="179">
        <v>1.130341378E9</v>
      </c>
      <c r="D663" s="1091" t="s">
        <v>3609</v>
      </c>
      <c r="E663" s="1091" t="s">
        <v>1877</v>
      </c>
      <c r="F663" s="179">
        <v>3.1538235E7</v>
      </c>
      <c r="G663" s="179" t="s">
        <v>391</v>
      </c>
      <c r="H663" s="179" t="s">
        <v>3124</v>
      </c>
      <c r="I663" s="228">
        <v>31015.0</v>
      </c>
      <c r="J663" s="1091" t="s">
        <v>11698</v>
      </c>
      <c r="K663" s="1091" t="s">
        <v>3615</v>
      </c>
      <c r="L663" s="606" t="s">
        <v>3616</v>
      </c>
      <c r="M663" s="179" t="s">
        <v>2184</v>
      </c>
      <c r="N663" s="179" t="s">
        <v>2184</v>
      </c>
      <c r="O663" s="1091" t="s">
        <v>11699</v>
      </c>
      <c r="P663" s="1091" t="s">
        <v>11700</v>
      </c>
      <c r="Q663" s="1092"/>
      <c r="R663" s="179" t="s">
        <v>11701</v>
      </c>
      <c r="S663" s="647">
        <f t="shared" si="3"/>
        <v>38</v>
      </c>
      <c r="T663" s="166"/>
      <c r="U663" s="166"/>
      <c r="V663" s="1092"/>
    </row>
    <row r="664">
      <c r="A664" s="1037">
        <v>44465.641718217594</v>
      </c>
      <c r="B664" s="179" t="s">
        <v>11703</v>
      </c>
      <c r="C664" s="179">
        <v>1.131782696E9</v>
      </c>
      <c r="D664" s="1091" t="s">
        <v>11702</v>
      </c>
      <c r="E664" s="1091" t="s">
        <v>11705</v>
      </c>
      <c r="F664" s="179">
        <v>3.5402475E7</v>
      </c>
      <c r="G664" s="179" t="s">
        <v>2021</v>
      </c>
      <c r="H664" s="179" t="s">
        <v>11704</v>
      </c>
      <c r="I664" s="228">
        <v>33143.0</v>
      </c>
      <c r="J664" s="1091" t="s">
        <v>7020</v>
      </c>
      <c r="K664" s="1091" t="s">
        <v>11707</v>
      </c>
      <c r="L664" s="606" t="s">
        <v>1651</v>
      </c>
      <c r="M664" s="179" t="s">
        <v>2184</v>
      </c>
      <c r="N664" s="179" t="s">
        <v>2184</v>
      </c>
      <c r="O664" s="1091" t="s">
        <v>11118</v>
      </c>
      <c r="P664" s="1091" t="s">
        <v>11706</v>
      </c>
      <c r="Q664" s="1092"/>
      <c r="R664" s="166"/>
      <c r="S664" s="647">
        <f t="shared" si="3"/>
        <v>33</v>
      </c>
      <c r="T664" s="179" t="s">
        <v>5656</v>
      </c>
      <c r="U664" s="179" t="s">
        <v>2846</v>
      </c>
      <c r="V664" s="1092"/>
    </row>
    <row r="665">
      <c r="A665" s="1037">
        <v>44466.68422171296</v>
      </c>
      <c r="B665" s="179" t="s">
        <v>11709</v>
      </c>
      <c r="C665" s="646" t="s">
        <v>11711</v>
      </c>
      <c r="D665" s="1091" t="s">
        <v>11708</v>
      </c>
      <c r="E665" s="1091" t="s">
        <v>8421</v>
      </c>
      <c r="F665" s="179">
        <v>3.8992223E7</v>
      </c>
      <c r="G665" s="179" t="s">
        <v>1755</v>
      </c>
      <c r="H665" s="179" t="s">
        <v>11710</v>
      </c>
      <c r="I665" s="228">
        <v>34757.0</v>
      </c>
      <c r="J665" s="1091" t="s">
        <v>7020</v>
      </c>
      <c r="K665" s="1091" t="s">
        <v>11713</v>
      </c>
      <c r="L665" s="606" t="s">
        <v>1651</v>
      </c>
      <c r="M665" s="179" t="s">
        <v>1661</v>
      </c>
      <c r="N665" s="179" t="s">
        <v>1661</v>
      </c>
      <c r="O665" s="1091" t="s">
        <v>11712</v>
      </c>
      <c r="P665" s="1091" t="s">
        <v>7547</v>
      </c>
      <c r="Q665" s="1092"/>
      <c r="R665" s="166"/>
      <c r="S665" s="647">
        <f t="shared" si="3"/>
        <v>28</v>
      </c>
      <c r="T665" s="179" t="s">
        <v>5656</v>
      </c>
      <c r="U665" s="179" t="s">
        <v>2846</v>
      </c>
      <c r="V665" s="1092"/>
    </row>
    <row r="666">
      <c r="A666" s="1037">
        <v>44467.78372626158</v>
      </c>
      <c r="B666" s="179" t="s">
        <v>11715</v>
      </c>
      <c r="C666" s="179" t="s">
        <v>11717</v>
      </c>
      <c r="D666" s="1091" t="s">
        <v>11714</v>
      </c>
      <c r="E666" s="1091" t="s">
        <v>11718</v>
      </c>
      <c r="F666" s="179">
        <v>4.3327636E7</v>
      </c>
      <c r="G666" s="179" t="s">
        <v>391</v>
      </c>
      <c r="H666" s="179" t="s">
        <v>11716</v>
      </c>
      <c r="I666" s="228">
        <v>37018.0</v>
      </c>
      <c r="J666" s="1091" t="s">
        <v>7028</v>
      </c>
      <c r="K666" s="1091" t="s">
        <v>11721</v>
      </c>
      <c r="L666" s="606" t="s">
        <v>1637</v>
      </c>
      <c r="M666" s="179" t="s">
        <v>2184</v>
      </c>
      <c r="N666" s="179" t="s">
        <v>2184</v>
      </c>
      <c r="O666" s="1091" t="s">
        <v>11719</v>
      </c>
      <c r="P666" s="1091" t="s">
        <v>11720</v>
      </c>
      <c r="Q666" s="1092"/>
      <c r="R666" s="166"/>
      <c r="S666" s="647">
        <f t="shared" si="3"/>
        <v>22</v>
      </c>
      <c r="T666" s="166"/>
      <c r="U666" s="166"/>
      <c r="V666" s="1092"/>
    </row>
    <row r="667">
      <c r="A667" s="1037">
        <v>44468.848197071755</v>
      </c>
      <c r="B667" s="179" t="s">
        <v>11723</v>
      </c>
      <c r="C667" s="179" t="s">
        <v>11724</v>
      </c>
      <c r="D667" s="1091" t="s">
        <v>11722</v>
      </c>
      <c r="E667" s="1091" t="s">
        <v>11725</v>
      </c>
      <c r="F667" s="179">
        <v>2.8079761E7</v>
      </c>
      <c r="G667" s="179" t="s">
        <v>2021</v>
      </c>
      <c r="H667" s="179" t="s">
        <v>1678</v>
      </c>
      <c r="I667" s="228">
        <v>29323.0</v>
      </c>
      <c r="J667" s="1091" t="s">
        <v>7020</v>
      </c>
      <c r="K667" s="1091" t="s">
        <v>11729</v>
      </c>
      <c r="L667" s="606" t="s">
        <v>1880</v>
      </c>
      <c r="M667" s="179" t="s">
        <v>1661</v>
      </c>
      <c r="N667" s="179" t="s">
        <v>2184</v>
      </c>
      <c r="O667" s="1091" t="s">
        <v>11726</v>
      </c>
      <c r="P667" s="1091" t="s">
        <v>11727</v>
      </c>
      <c r="Q667" s="1091" t="s">
        <v>11728</v>
      </c>
      <c r="R667" s="166"/>
      <c r="S667" s="647">
        <f t="shared" si="3"/>
        <v>43</v>
      </c>
      <c r="T667" s="166"/>
      <c r="U667" s="166"/>
      <c r="V667" s="1092"/>
    </row>
    <row r="668">
      <c r="A668" s="1037">
        <v>44469.795418877315</v>
      </c>
      <c r="B668" s="179" t="s">
        <v>11731</v>
      </c>
      <c r="C668" s="179">
        <v>1.124035039E9</v>
      </c>
      <c r="D668" s="1091" t="s">
        <v>11730</v>
      </c>
      <c r="E668" s="1091" t="s">
        <v>11732</v>
      </c>
      <c r="F668" s="179">
        <v>4.367297E7</v>
      </c>
      <c r="G668" s="179" t="s">
        <v>391</v>
      </c>
      <c r="H668" s="179" t="s">
        <v>1678</v>
      </c>
      <c r="I668" s="228">
        <v>37154.0</v>
      </c>
      <c r="J668" s="1091" t="s">
        <v>7038</v>
      </c>
      <c r="K668" s="1091" t="s">
        <v>11735</v>
      </c>
      <c r="L668" s="606" t="s">
        <v>1637</v>
      </c>
      <c r="M668" s="179" t="s">
        <v>2184</v>
      </c>
      <c r="N668" s="179" t="s">
        <v>2184</v>
      </c>
      <c r="O668" s="1091" t="s">
        <v>11733</v>
      </c>
      <c r="P668" s="1091" t="s">
        <v>11734</v>
      </c>
      <c r="Q668" s="1092"/>
      <c r="R668" s="166"/>
      <c r="S668" s="647">
        <f t="shared" si="3"/>
        <v>22</v>
      </c>
      <c r="T668" s="166"/>
      <c r="U668" s="166"/>
      <c r="V668" s="1092"/>
    </row>
    <row r="669">
      <c r="A669" s="1037">
        <v>44469.817527638894</v>
      </c>
      <c r="B669" s="179" t="s">
        <v>11737</v>
      </c>
      <c r="C669" s="179">
        <v>1.138560201E9</v>
      </c>
      <c r="D669" s="1091" t="s">
        <v>11736</v>
      </c>
      <c r="E669" s="1091" t="s">
        <v>11738</v>
      </c>
      <c r="F669" s="179">
        <v>4.455472E7</v>
      </c>
      <c r="G669" s="179" t="s">
        <v>391</v>
      </c>
      <c r="H669" s="179" t="s">
        <v>1678</v>
      </c>
      <c r="I669" s="228">
        <v>37579.0</v>
      </c>
      <c r="J669" s="1091" t="s">
        <v>11739</v>
      </c>
      <c r="K669" s="1091" t="s">
        <v>11743</v>
      </c>
      <c r="L669" s="606" t="s">
        <v>11743</v>
      </c>
      <c r="M669" s="179" t="s">
        <v>2184</v>
      </c>
      <c r="N669" s="179" t="s">
        <v>2184</v>
      </c>
      <c r="O669" s="1091" t="s">
        <v>11740</v>
      </c>
      <c r="P669" s="1091" t="s">
        <v>11741</v>
      </c>
      <c r="Q669" s="1091" t="s">
        <v>11742</v>
      </c>
      <c r="R669" s="166"/>
      <c r="S669" s="647">
        <f t="shared" si="3"/>
        <v>20</v>
      </c>
      <c r="T669" s="166"/>
      <c r="U669" s="166"/>
      <c r="V669" s="1092"/>
    </row>
    <row r="670">
      <c r="A670" s="1037">
        <v>44470.74798847223</v>
      </c>
      <c r="B670" s="179" t="s">
        <v>11745</v>
      </c>
      <c r="C670" s="179" t="s">
        <v>11746</v>
      </c>
      <c r="D670" s="1091" t="s">
        <v>11744</v>
      </c>
      <c r="E670" s="1091" t="s">
        <v>5792</v>
      </c>
      <c r="F670" s="179">
        <v>4.0397069E7</v>
      </c>
      <c r="G670" s="179" t="s">
        <v>391</v>
      </c>
      <c r="H670" s="179" t="s">
        <v>1795</v>
      </c>
      <c r="I670" s="228">
        <v>35234.0</v>
      </c>
      <c r="J670" s="1091" t="s">
        <v>7020</v>
      </c>
      <c r="K670" s="1091" t="s">
        <v>11750</v>
      </c>
      <c r="L670" s="606" t="s">
        <v>1637</v>
      </c>
      <c r="M670" s="179" t="s">
        <v>1661</v>
      </c>
      <c r="N670" s="179" t="s">
        <v>2184</v>
      </c>
      <c r="O670" s="1091" t="s">
        <v>11747</v>
      </c>
      <c r="P670" s="1091" t="s">
        <v>11748</v>
      </c>
      <c r="Q670" s="1091" t="s">
        <v>11749</v>
      </c>
      <c r="R670" s="166"/>
      <c r="S670" s="647">
        <f t="shared" si="3"/>
        <v>27</v>
      </c>
      <c r="T670" s="166"/>
      <c r="U670" s="166"/>
      <c r="V670" s="1092"/>
    </row>
    <row r="671">
      <c r="A671" s="1037">
        <v>44470.93274369213</v>
      </c>
      <c r="B671" s="179" t="s">
        <v>11752</v>
      </c>
      <c r="C671" s="646" t="s">
        <v>11753</v>
      </c>
      <c r="D671" s="1091" t="s">
        <v>11751</v>
      </c>
      <c r="E671" s="1091" t="s">
        <v>11754</v>
      </c>
      <c r="F671" s="179">
        <v>3.8668418E7</v>
      </c>
      <c r="G671" s="179" t="s">
        <v>391</v>
      </c>
      <c r="H671" s="179" t="s">
        <v>3294</v>
      </c>
      <c r="I671" s="228">
        <v>34632.0</v>
      </c>
      <c r="J671" s="1091" t="s">
        <v>11755</v>
      </c>
      <c r="K671" s="1091" t="s">
        <v>11760</v>
      </c>
      <c r="L671" s="606" t="s">
        <v>11759</v>
      </c>
      <c r="M671" s="179" t="s">
        <v>1661</v>
      </c>
      <c r="N671" s="179" t="s">
        <v>2184</v>
      </c>
      <c r="O671" s="1091" t="s">
        <v>11756</v>
      </c>
      <c r="P671" s="1091" t="s">
        <v>11757</v>
      </c>
      <c r="Q671" s="1091" t="s">
        <v>11758</v>
      </c>
      <c r="R671" s="166"/>
      <c r="S671" s="647">
        <f t="shared" si="3"/>
        <v>28</v>
      </c>
      <c r="T671" s="166"/>
      <c r="U671" s="166"/>
      <c r="V671" s="1092"/>
    </row>
    <row r="672">
      <c r="A672" s="1037">
        <v>44472.89212605324</v>
      </c>
      <c r="B672" s="179" t="s">
        <v>11761</v>
      </c>
      <c r="C672" s="179">
        <v>1.121704876E9</v>
      </c>
      <c r="D672" s="1091" t="s">
        <v>9530</v>
      </c>
      <c r="E672" s="1091" t="s">
        <v>11763</v>
      </c>
      <c r="F672" s="179">
        <v>4.4884476E7</v>
      </c>
      <c r="G672" s="179" t="s">
        <v>391</v>
      </c>
      <c r="H672" s="179" t="s">
        <v>11762</v>
      </c>
      <c r="I672" s="228">
        <v>37765.0</v>
      </c>
      <c r="J672" s="1091" t="s">
        <v>7020</v>
      </c>
      <c r="K672" s="1091" t="s">
        <v>11765</v>
      </c>
      <c r="L672" s="606" t="s">
        <v>1651</v>
      </c>
      <c r="M672" s="179" t="s">
        <v>2184</v>
      </c>
      <c r="N672" s="179" t="s">
        <v>2184</v>
      </c>
      <c r="O672" s="1091" t="s">
        <v>11764</v>
      </c>
      <c r="P672" s="1091" t="s">
        <v>8299</v>
      </c>
      <c r="Q672" s="1092"/>
      <c r="R672" s="166"/>
      <c r="S672" s="647">
        <f t="shared" si="3"/>
        <v>20</v>
      </c>
      <c r="T672" s="166"/>
      <c r="U672" s="166"/>
      <c r="V672" s="1092"/>
    </row>
    <row r="673">
      <c r="A673" s="1037">
        <v>44474.662953437495</v>
      </c>
      <c r="B673" s="179" t="s">
        <v>11767</v>
      </c>
      <c r="C673" s="179" t="s">
        <v>11769</v>
      </c>
      <c r="D673" s="1091" t="s">
        <v>11766</v>
      </c>
      <c r="E673" s="1091" t="s">
        <v>11770</v>
      </c>
      <c r="F673" s="179">
        <v>4.3699095E7</v>
      </c>
      <c r="G673" s="179" t="s">
        <v>2021</v>
      </c>
      <c r="H673" s="179" t="s">
        <v>11768</v>
      </c>
      <c r="I673" s="228">
        <v>37350.0</v>
      </c>
      <c r="J673" s="1091" t="s">
        <v>7028</v>
      </c>
      <c r="K673" s="1091" t="s">
        <v>11775</v>
      </c>
      <c r="L673" s="606" t="s">
        <v>11774</v>
      </c>
      <c r="M673" s="179" t="s">
        <v>2184</v>
      </c>
      <c r="N673" s="179" t="s">
        <v>2184</v>
      </c>
      <c r="O673" s="1091" t="s">
        <v>11771</v>
      </c>
      <c r="P673" s="1091" t="s">
        <v>11772</v>
      </c>
      <c r="Q673" s="1091" t="s">
        <v>11773</v>
      </c>
      <c r="R673" s="166"/>
      <c r="S673" s="647">
        <f t="shared" si="3"/>
        <v>21</v>
      </c>
      <c r="T673" s="166"/>
      <c r="U673" s="166"/>
      <c r="V673" s="1092"/>
    </row>
    <row r="674">
      <c r="A674" s="1037">
        <v>44476.089658576384</v>
      </c>
      <c r="B674" s="179" t="s">
        <v>11777</v>
      </c>
      <c r="C674" s="179" t="s">
        <v>11778</v>
      </c>
      <c r="D674" s="1091" t="s">
        <v>11776</v>
      </c>
      <c r="E674" s="1091" t="s">
        <v>11779</v>
      </c>
      <c r="F674" s="179">
        <v>4.0127063E7</v>
      </c>
      <c r="G674" s="179" t="s">
        <v>391</v>
      </c>
      <c r="H674" s="179" t="s">
        <v>1822</v>
      </c>
      <c r="I674" s="228">
        <v>35404.0</v>
      </c>
      <c r="J674" s="1091" t="s">
        <v>7038</v>
      </c>
      <c r="K674" s="1091" t="s">
        <v>11782</v>
      </c>
      <c r="L674" s="606" t="s">
        <v>11782</v>
      </c>
      <c r="M674" s="179" t="s">
        <v>1661</v>
      </c>
      <c r="N674" s="179" t="s">
        <v>2184</v>
      </c>
      <c r="O674" s="1091" t="s">
        <v>11780</v>
      </c>
      <c r="P674" s="1091" t="s">
        <v>11781</v>
      </c>
      <c r="Q674" s="1092"/>
      <c r="R674" s="166"/>
      <c r="S674" s="647">
        <f t="shared" si="3"/>
        <v>26</v>
      </c>
      <c r="T674" s="166"/>
      <c r="U674" s="166"/>
      <c r="V674" s="1092"/>
    </row>
    <row r="675">
      <c r="A675" s="1037">
        <v>44480.91648475695</v>
      </c>
      <c r="B675" s="179" t="s">
        <v>11784</v>
      </c>
      <c r="C675" s="179">
        <v>1.154652244E9</v>
      </c>
      <c r="D675" s="1091" t="s">
        <v>11783</v>
      </c>
      <c r="E675" s="1091" t="s">
        <v>11786</v>
      </c>
      <c r="F675" s="179">
        <v>3.8856461E7</v>
      </c>
      <c r="G675" s="179" t="s">
        <v>391</v>
      </c>
      <c r="H675" s="179" t="s">
        <v>11785</v>
      </c>
      <c r="I675" s="228">
        <v>34750.0</v>
      </c>
      <c r="J675" s="1091" t="s">
        <v>11787</v>
      </c>
      <c r="K675" s="1091" t="s">
        <v>1651</v>
      </c>
      <c r="L675" s="606" t="s">
        <v>1651</v>
      </c>
      <c r="M675" s="179" t="s">
        <v>2184</v>
      </c>
      <c r="N675" s="179" t="s">
        <v>2184</v>
      </c>
      <c r="O675" s="1091" t="s">
        <v>11788</v>
      </c>
      <c r="P675" s="1091" t="s">
        <v>11789</v>
      </c>
      <c r="Q675" s="1091" t="s">
        <v>11790</v>
      </c>
      <c r="R675" s="166"/>
      <c r="S675" s="647">
        <f t="shared" si="3"/>
        <v>28</v>
      </c>
      <c r="T675" s="166"/>
      <c r="U675" s="166"/>
      <c r="V675" s="1092"/>
    </row>
    <row r="676">
      <c r="A676" s="1037">
        <v>44482.5863916088</v>
      </c>
      <c r="B676" s="179" t="s">
        <v>11792</v>
      </c>
      <c r="C676" s="179">
        <v>5.491127908133E12</v>
      </c>
      <c r="D676" s="1091" t="s">
        <v>11791</v>
      </c>
      <c r="E676" s="1091" t="s">
        <v>11793</v>
      </c>
      <c r="F676" s="179">
        <v>3.7479678E7</v>
      </c>
      <c r="G676" s="179" t="s">
        <v>391</v>
      </c>
      <c r="H676" s="179" t="s">
        <v>1822</v>
      </c>
      <c r="I676" s="228">
        <v>34125.0</v>
      </c>
      <c r="J676" s="1091" t="s">
        <v>11794</v>
      </c>
      <c r="K676" s="1091" t="s">
        <v>11798</v>
      </c>
      <c r="L676" s="606" t="s">
        <v>1637</v>
      </c>
      <c r="M676" s="179" t="s">
        <v>2184</v>
      </c>
      <c r="N676" s="179" t="s">
        <v>2184</v>
      </c>
      <c r="O676" s="1091" t="s">
        <v>11795</v>
      </c>
      <c r="P676" s="1091" t="s">
        <v>11796</v>
      </c>
      <c r="Q676" s="1091" t="s">
        <v>11797</v>
      </c>
      <c r="R676" s="166"/>
      <c r="S676" s="647">
        <f t="shared" si="3"/>
        <v>30</v>
      </c>
      <c r="T676" s="166"/>
      <c r="U676" s="166"/>
      <c r="V676" s="1092"/>
    </row>
    <row r="677">
      <c r="A677" s="1037">
        <v>44482.73610864583</v>
      </c>
      <c r="B677" s="179" t="s">
        <v>11800</v>
      </c>
      <c r="C677" s="179" t="s">
        <v>11801</v>
      </c>
      <c r="D677" s="1091" t="s">
        <v>11799</v>
      </c>
      <c r="E677" s="1091" t="s">
        <v>11802</v>
      </c>
      <c r="F677" s="179">
        <v>9.5113387E7</v>
      </c>
      <c r="G677" s="179" t="s">
        <v>2911</v>
      </c>
      <c r="H677" s="179" t="s">
        <v>1822</v>
      </c>
      <c r="I677" s="228">
        <v>33160.0</v>
      </c>
      <c r="J677" s="1091" t="s">
        <v>11803</v>
      </c>
      <c r="K677" s="1091" t="s">
        <v>11807</v>
      </c>
      <c r="L677" s="606" t="s">
        <v>1651</v>
      </c>
      <c r="M677" s="179" t="s">
        <v>2184</v>
      </c>
      <c r="N677" s="179" t="s">
        <v>2184</v>
      </c>
      <c r="O677" s="1091" t="s">
        <v>11804</v>
      </c>
      <c r="P677" s="1091" t="s">
        <v>11805</v>
      </c>
      <c r="Q677" s="1091" t="s">
        <v>11806</v>
      </c>
      <c r="R677" s="166"/>
      <c r="S677" s="647">
        <f t="shared" si="3"/>
        <v>33</v>
      </c>
      <c r="T677" s="166"/>
      <c r="U677" s="166"/>
      <c r="V677" s="1092"/>
    </row>
    <row r="678">
      <c r="A678" s="1037">
        <v>44482.89803939815</v>
      </c>
      <c r="B678" s="179" t="s">
        <v>11809</v>
      </c>
      <c r="C678" s="179" t="s">
        <v>11810</v>
      </c>
      <c r="D678" s="606" t="s">
        <v>11808</v>
      </c>
      <c r="E678" s="606" t="s">
        <v>11811</v>
      </c>
      <c r="F678" s="179">
        <v>1.8004875E7</v>
      </c>
      <c r="G678" s="179" t="s">
        <v>391</v>
      </c>
      <c r="H678" s="179" t="s">
        <v>3479</v>
      </c>
      <c r="I678" s="228">
        <v>24210.0</v>
      </c>
      <c r="J678" s="606" t="s">
        <v>7020</v>
      </c>
      <c r="K678" s="606" t="s">
        <v>11815</v>
      </c>
      <c r="L678" s="606" t="s">
        <v>11814</v>
      </c>
      <c r="M678" s="179" t="s">
        <v>2184</v>
      </c>
      <c r="N678" s="179" t="s">
        <v>2184</v>
      </c>
      <c r="O678" s="606" t="s">
        <v>11812</v>
      </c>
      <c r="P678" s="606" t="s">
        <v>11813</v>
      </c>
      <c r="Q678" s="1024"/>
      <c r="R678" s="179"/>
      <c r="S678" s="647">
        <f t="shared" si="3"/>
        <v>57</v>
      </c>
      <c r="T678" s="179" t="s">
        <v>5656</v>
      </c>
      <c r="U678" s="179" t="s">
        <v>5656</v>
      </c>
      <c r="V678" s="1024"/>
    </row>
    <row r="679">
      <c r="A679" s="1037">
        <v>44483.24818659722</v>
      </c>
      <c r="B679" s="179" t="s">
        <v>11817</v>
      </c>
      <c r="C679" s="179">
        <v>5.73505960809E11</v>
      </c>
      <c r="D679" s="606" t="s">
        <v>11816</v>
      </c>
      <c r="E679" s="606" t="s">
        <v>11819</v>
      </c>
      <c r="F679" s="179">
        <v>1.061805868E9</v>
      </c>
      <c r="G679" s="179" t="s">
        <v>2911</v>
      </c>
      <c r="H679" s="179" t="s">
        <v>11818</v>
      </c>
      <c r="I679" s="228">
        <v>35786.0</v>
      </c>
      <c r="J679" s="606" t="s">
        <v>7028</v>
      </c>
      <c r="K679" s="606" t="s">
        <v>1637</v>
      </c>
      <c r="L679" s="606" t="s">
        <v>1637</v>
      </c>
      <c r="M679" s="179" t="s">
        <v>2184</v>
      </c>
      <c r="N679" s="179" t="s">
        <v>2184</v>
      </c>
      <c r="O679" s="606" t="s">
        <v>11820</v>
      </c>
      <c r="P679" s="606" t="s">
        <v>11821</v>
      </c>
      <c r="Q679" s="1024"/>
      <c r="R679" s="166"/>
      <c r="S679" s="647">
        <f t="shared" si="3"/>
        <v>25</v>
      </c>
      <c r="T679" s="166"/>
      <c r="U679" s="166"/>
      <c r="V679" s="1024"/>
    </row>
    <row r="680">
      <c r="A680" s="1037">
        <v>44483.39240019676</v>
      </c>
      <c r="B680" s="179" t="s">
        <v>11823</v>
      </c>
      <c r="C680" s="179" t="s">
        <v>11824</v>
      </c>
      <c r="D680" s="606" t="s">
        <v>11822</v>
      </c>
      <c r="E680" s="606" t="s">
        <v>5688</v>
      </c>
      <c r="F680" s="179">
        <v>9.5193362E7</v>
      </c>
      <c r="G680" s="179" t="s">
        <v>6214</v>
      </c>
      <c r="H680" s="179" t="s">
        <v>1678</v>
      </c>
      <c r="I680" s="228">
        <v>31399.0</v>
      </c>
      <c r="J680" s="606" t="s">
        <v>7038</v>
      </c>
      <c r="K680" s="606" t="s">
        <v>11826</v>
      </c>
      <c r="L680" s="606" t="s">
        <v>1637</v>
      </c>
      <c r="M680" s="179" t="s">
        <v>2184</v>
      </c>
      <c r="N680" s="179" t="s">
        <v>2184</v>
      </c>
      <c r="O680" s="606" t="s">
        <v>11825</v>
      </c>
      <c r="P680" s="606" t="s">
        <v>8567</v>
      </c>
      <c r="Q680" s="1024"/>
      <c r="R680" s="166"/>
      <c r="S680" s="647">
        <f t="shared" si="3"/>
        <v>37</v>
      </c>
      <c r="T680" s="166"/>
      <c r="U680" s="166"/>
      <c r="V680" s="1024"/>
    </row>
    <row r="681">
      <c r="A681" s="1037">
        <v>44483.40356810185</v>
      </c>
      <c r="B681" s="179" t="s">
        <v>11828</v>
      </c>
      <c r="C681" s="179" t="s">
        <v>11830</v>
      </c>
      <c r="D681" s="606" t="s">
        <v>11827</v>
      </c>
      <c r="E681" s="606" t="s">
        <v>11831</v>
      </c>
      <c r="F681" s="179">
        <v>4.1589075E7</v>
      </c>
      <c r="G681" s="179" t="s">
        <v>391</v>
      </c>
      <c r="H681" s="179" t="s">
        <v>11829</v>
      </c>
      <c r="I681" s="228">
        <v>36095.0</v>
      </c>
      <c r="J681" s="606" t="s">
        <v>11832</v>
      </c>
      <c r="K681" s="606" t="s">
        <v>11833</v>
      </c>
      <c r="L681" s="606" t="s">
        <v>1651</v>
      </c>
      <c r="M681" s="179" t="s">
        <v>2184</v>
      </c>
      <c r="N681" s="179" t="s">
        <v>1661</v>
      </c>
      <c r="O681" s="606" t="s">
        <v>9849</v>
      </c>
      <c r="P681" s="606" t="s">
        <v>7547</v>
      </c>
      <c r="Q681" s="1024"/>
      <c r="R681" s="166"/>
      <c r="S681" s="647">
        <f t="shared" si="3"/>
        <v>24</v>
      </c>
      <c r="T681" s="166"/>
      <c r="U681" s="166"/>
      <c r="V681" s="1024"/>
    </row>
    <row r="682">
      <c r="A682" s="1037">
        <v>44483.641073391205</v>
      </c>
      <c r="B682" s="179" t="s">
        <v>11835</v>
      </c>
      <c r="C682" s="179">
        <v>1.165161714E9</v>
      </c>
      <c r="D682" s="606" t="s">
        <v>11834</v>
      </c>
      <c r="E682" s="606" t="s">
        <v>11836</v>
      </c>
      <c r="F682" s="179">
        <v>3.802903E7</v>
      </c>
      <c r="G682" s="179" t="s">
        <v>391</v>
      </c>
      <c r="H682" s="179" t="s">
        <v>1678</v>
      </c>
      <c r="I682" s="228">
        <v>34317.0</v>
      </c>
      <c r="J682" s="606" t="s">
        <v>11837</v>
      </c>
      <c r="K682" s="606" t="s">
        <v>11841</v>
      </c>
      <c r="L682" s="606" t="s">
        <v>11840</v>
      </c>
      <c r="M682" s="179" t="s">
        <v>2184</v>
      </c>
      <c r="N682" s="179" t="s">
        <v>2184</v>
      </c>
      <c r="O682" s="606" t="s">
        <v>11838</v>
      </c>
      <c r="P682" s="606" t="s">
        <v>11839</v>
      </c>
      <c r="Q682" s="1024"/>
      <c r="R682" s="179"/>
      <c r="S682" s="647">
        <f t="shared" si="3"/>
        <v>29</v>
      </c>
      <c r="T682" s="179" t="s">
        <v>5656</v>
      </c>
      <c r="U682" s="179" t="s">
        <v>2846</v>
      </c>
      <c r="V682" s="1024"/>
    </row>
    <row r="683">
      <c r="A683" s="1037">
        <v>44484.41311686343</v>
      </c>
      <c r="B683" s="179" t="s">
        <v>3635</v>
      </c>
      <c r="C683" s="179" t="s">
        <v>3637</v>
      </c>
      <c r="D683" s="606" t="s">
        <v>3634</v>
      </c>
      <c r="E683" s="606" t="s">
        <v>3638</v>
      </c>
      <c r="F683" s="179">
        <v>3.0281398E7</v>
      </c>
      <c r="G683" s="179" t="s">
        <v>1755</v>
      </c>
      <c r="H683" s="179" t="s">
        <v>3195</v>
      </c>
      <c r="I683" s="228">
        <v>30488.0</v>
      </c>
      <c r="J683" s="606" t="s">
        <v>7020</v>
      </c>
      <c r="K683" s="606" t="s">
        <v>1637</v>
      </c>
      <c r="L683" s="606" t="s">
        <v>1637</v>
      </c>
      <c r="M683" s="179" t="s">
        <v>2184</v>
      </c>
      <c r="N683" s="179" t="s">
        <v>2184</v>
      </c>
      <c r="O683" s="606" t="s">
        <v>11842</v>
      </c>
      <c r="P683" s="606" t="s">
        <v>11843</v>
      </c>
      <c r="Q683" s="606" t="s">
        <v>11844</v>
      </c>
      <c r="R683" s="179" t="s">
        <v>11701</v>
      </c>
      <c r="S683" s="647">
        <f t="shared" si="3"/>
        <v>40</v>
      </c>
      <c r="T683" s="166"/>
      <c r="U683" s="166"/>
      <c r="V683" s="1024"/>
    </row>
    <row r="684">
      <c r="A684" s="1037">
        <v>44485.79695863426</v>
      </c>
      <c r="B684" s="179" t="s">
        <v>11809</v>
      </c>
      <c r="C684" s="179">
        <v>5.491137716429E12</v>
      </c>
      <c r="D684" s="606" t="s">
        <v>11845</v>
      </c>
      <c r="E684" s="606" t="s">
        <v>11811</v>
      </c>
      <c r="F684" s="179">
        <v>1.8004875E7</v>
      </c>
      <c r="G684" s="179" t="s">
        <v>391</v>
      </c>
      <c r="H684" s="179" t="s">
        <v>3479</v>
      </c>
      <c r="I684" s="228">
        <v>44299.0</v>
      </c>
      <c r="J684" s="606" t="s">
        <v>7020</v>
      </c>
      <c r="K684" s="606" t="s">
        <v>11815</v>
      </c>
      <c r="L684" s="606" t="s">
        <v>11849</v>
      </c>
      <c r="M684" s="179" t="s">
        <v>2184</v>
      </c>
      <c r="N684" s="179" t="s">
        <v>2184</v>
      </c>
      <c r="O684" s="606" t="s">
        <v>11846</v>
      </c>
      <c r="P684" s="606" t="s">
        <v>11847</v>
      </c>
      <c r="Q684" s="1024"/>
      <c r="R684" s="179" t="s">
        <v>11848</v>
      </c>
      <c r="S684" s="647">
        <f t="shared" si="3"/>
        <v>2</v>
      </c>
      <c r="T684" s="166"/>
      <c r="U684" s="166"/>
      <c r="V684" s="1024"/>
    </row>
    <row r="685">
      <c r="A685" s="1037">
        <v>44490.909720219905</v>
      </c>
      <c r="B685" s="179" t="s">
        <v>11851</v>
      </c>
      <c r="C685" s="179" t="s">
        <v>11852</v>
      </c>
      <c r="D685" s="606" t="s">
        <v>11850</v>
      </c>
      <c r="E685" s="606" t="s">
        <v>11853</v>
      </c>
      <c r="F685" s="179">
        <v>3.3811502E7</v>
      </c>
      <c r="G685" s="179" t="s">
        <v>391</v>
      </c>
      <c r="H685" s="179" t="s">
        <v>2691</v>
      </c>
      <c r="I685" s="228">
        <v>32272.0</v>
      </c>
      <c r="J685" s="606" t="s">
        <v>11854</v>
      </c>
      <c r="K685" s="606" t="s">
        <v>11858</v>
      </c>
      <c r="L685" s="606" t="s">
        <v>1651</v>
      </c>
      <c r="M685" s="179" t="s">
        <v>2184</v>
      </c>
      <c r="N685" s="179" t="s">
        <v>2184</v>
      </c>
      <c r="O685" s="606" t="s">
        <v>11855</v>
      </c>
      <c r="P685" s="606" t="s">
        <v>11856</v>
      </c>
      <c r="Q685" s="606" t="s">
        <v>11857</v>
      </c>
      <c r="R685" s="166"/>
      <c r="S685" s="647">
        <f t="shared" si="3"/>
        <v>35</v>
      </c>
      <c r="T685" s="166"/>
      <c r="U685" s="166"/>
      <c r="V685" s="1024"/>
    </row>
    <row r="686">
      <c r="A686" s="1037">
        <v>44491.93619461806</v>
      </c>
      <c r="B686" s="179" t="s">
        <v>11860</v>
      </c>
      <c r="C686" s="179">
        <v>1.156961496E9</v>
      </c>
      <c r="D686" s="606" t="s">
        <v>11859</v>
      </c>
      <c r="E686" s="606" t="s">
        <v>11861</v>
      </c>
      <c r="F686" s="179">
        <v>3.3018695E7</v>
      </c>
      <c r="G686" s="179" t="s">
        <v>391</v>
      </c>
      <c r="H686" s="179" t="s">
        <v>3124</v>
      </c>
      <c r="I686" s="228">
        <v>31903.0</v>
      </c>
      <c r="J686" s="606" t="s">
        <v>7038</v>
      </c>
      <c r="K686" s="606" t="s">
        <v>1651</v>
      </c>
      <c r="L686" s="606" t="s">
        <v>1651</v>
      </c>
      <c r="M686" s="179" t="s">
        <v>2184</v>
      </c>
      <c r="N686" s="179" t="s">
        <v>1661</v>
      </c>
      <c r="O686" s="606" t="s">
        <v>11862</v>
      </c>
      <c r="P686" s="606" t="s">
        <v>10721</v>
      </c>
      <c r="Q686" s="1024"/>
      <c r="R686" s="166"/>
      <c r="S686" s="647">
        <f t="shared" si="3"/>
        <v>36</v>
      </c>
      <c r="T686" s="166"/>
      <c r="U686" s="166"/>
      <c r="V686" s="1024"/>
    </row>
    <row r="687">
      <c r="A687" s="1037">
        <v>44491.95413155093</v>
      </c>
      <c r="B687" s="179" t="s">
        <v>11864</v>
      </c>
      <c r="C687" s="179">
        <v>1.15629462E9</v>
      </c>
      <c r="D687" s="606" t="s">
        <v>11863</v>
      </c>
      <c r="E687" s="606" t="s">
        <v>9143</v>
      </c>
      <c r="F687" s="179">
        <v>4.5419799E7</v>
      </c>
      <c r="G687" s="179" t="s">
        <v>391</v>
      </c>
      <c r="H687" s="179" t="s">
        <v>1756</v>
      </c>
      <c r="I687" s="228">
        <v>37981.0</v>
      </c>
      <c r="J687" s="606" t="s">
        <v>11865</v>
      </c>
      <c r="K687" s="606" t="s">
        <v>1651</v>
      </c>
      <c r="L687" s="606" t="s">
        <v>1866</v>
      </c>
      <c r="M687" s="179" t="s">
        <v>2184</v>
      </c>
      <c r="N687" s="179" t="s">
        <v>2184</v>
      </c>
      <c r="O687" s="606" t="s">
        <v>11125</v>
      </c>
      <c r="P687" s="606" t="s">
        <v>11866</v>
      </c>
      <c r="Q687" s="606" t="s">
        <v>11867</v>
      </c>
      <c r="R687" s="166"/>
      <c r="S687" s="647">
        <f t="shared" si="3"/>
        <v>19</v>
      </c>
      <c r="T687" s="166"/>
      <c r="U687" s="166"/>
      <c r="V687" s="1024"/>
    </row>
    <row r="688">
      <c r="A688" s="1037">
        <v>44492.02913122685</v>
      </c>
      <c r="B688" s="179" t="s">
        <v>11869</v>
      </c>
      <c r="C688" s="179">
        <v>5.491140468383E12</v>
      </c>
      <c r="D688" s="606" t="s">
        <v>11868</v>
      </c>
      <c r="E688" s="606" t="s">
        <v>11870</v>
      </c>
      <c r="F688" s="179">
        <v>3.3174295E7</v>
      </c>
      <c r="G688" s="179" t="s">
        <v>2021</v>
      </c>
      <c r="H688" s="179" t="s">
        <v>3124</v>
      </c>
      <c r="I688" s="228">
        <v>32024.0</v>
      </c>
      <c r="J688" s="606" t="s">
        <v>7020</v>
      </c>
      <c r="K688" s="606" t="s">
        <v>11872</v>
      </c>
      <c r="L688" s="606" t="s">
        <v>1866</v>
      </c>
      <c r="M688" s="179" t="s">
        <v>2184</v>
      </c>
      <c r="N688" s="179" t="s">
        <v>2184</v>
      </c>
      <c r="O688" s="606" t="s">
        <v>11871</v>
      </c>
      <c r="P688" s="606" t="s">
        <v>10721</v>
      </c>
      <c r="Q688" s="1024"/>
      <c r="R688" s="166"/>
      <c r="S688" s="647">
        <f t="shared" si="3"/>
        <v>36</v>
      </c>
      <c r="T688" s="166"/>
      <c r="U688" s="166"/>
      <c r="V688" s="1024"/>
    </row>
    <row r="689">
      <c r="A689" s="1037">
        <v>44492.45027579861</v>
      </c>
      <c r="B689" s="179" t="s">
        <v>11874</v>
      </c>
      <c r="C689" s="179">
        <v>2.994640665E9</v>
      </c>
      <c r="D689" s="606" t="s">
        <v>11873</v>
      </c>
      <c r="E689" s="606" t="s">
        <v>11876</v>
      </c>
      <c r="F689" s="179">
        <v>3.2037273E7</v>
      </c>
      <c r="G689" s="179" t="s">
        <v>391</v>
      </c>
      <c r="H689" s="179" t="s">
        <v>11875</v>
      </c>
      <c r="I689" s="228">
        <v>31428.0</v>
      </c>
      <c r="J689" s="606" t="s">
        <v>7038</v>
      </c>
      <c r="K689" s="606" t="s">
        <v>11879</v>
      </c>
      <c r="L689" s="606" t="s">
        <v>1637</v>
      </c>
      <c r="M689" s="179" t="s">
        <v>2184</v>
      </c>
      <c r="N689" s="179" t="s">
        <v>2184</v>
      </c>
      <c r="O689" s="606" t="s">
        <v>11877</v>
      </c>
      <c r="P689" s="606" t="s">
        <v>10721</v>
      </c>
      <c r="Q689" s="606" t="s">
        <v>11878</v>
      </c>
      <c r="R689" s="231"/>
      <c r="S689" s="647">
        <f t="shared" si="3"/>
        <v>37</v>
      </c>
      <c r="T689" s="179" t="s">
        <v>5656</v>
      </c>
      <c r="U689" s="179" t="s">
        <v>5656</v>
      </c>
      <c r="V689" s="1024"/>
    </row>
    <row r="690">
      <c r="A690" s="1037">
        <v>44493.90916877315</v>
      </c>
      <c r="B690" s="179" t="s">
        <v>11881</v>
      </c>
      <c r="C690" s="179">
        <v>3.404516215E9</v>
      </c>
      <c r="D690" s="606" t="s">
        <v>11880</v>
      </c>
      <c r="E690" s="606" t="s">
        <v>11883</v>
      </c>
      <c r="F690" s="179">
        <v>3.6302955E7</v>
      </c>
      <c r="G690" s="179" t="s">
        <v>2021</v>
      </c>
      <c r="H690" s="179" t="s">
        <v>11882</v>
      </c>
      <c r="I690" s="228">
        <v>33578.0</v>
      </c>
      <c r="J690" s="606" t="s">
        <v>7038</v>
      </c>
      <c r="K690" s="606" t="s">
        <v>11887</v>
      </c>
      <c r="L690" s="606" t="s">
        <v>11886</v>
      </c>
      <c r="M690" s="179" t="s">
        <v>2184</v>
      </c>
      <c r="N690" s="179" t="s">
        <v>2184</v>
      </c>
      <c r="O690" s="606" t="s">
        <v>11884</v>
      </c>
      <c r="P690" s="606" t="s">
        <v>7170</v>
      </c>
      <c r="Q690" s="606" t="s">
        <v>11885</v>
      </c>
      <c r="R690" s="166"/>
      <c r="S690" s="647">
        <f t="shared" si="3"/>
        <v>31</v>
      </c>
      <c r="T690" s="166"/>
      <c r="U690" s="166"/>
      <c r="V690" s="1024"/>
    </row>
    <row r="691">
      <c r="A691" s="1037">
        <v>44494.48673297453</v>
      </c>
      <c r="B691" s="179" t="s">
        <v>11889</v>
      </c>
      <c r="C691" s="179" t="s">
        <v>11890</v>
      </c>
      <c r="D691" s="606" t="s">
        <v>11888</v>
      </c>
      <c r="E691" s="606" t="s">
        <v>11891</v>
      </c>
      <c r="F691" s="179">
        <v>9.5995989E7</v>
      </c>
      <c r="G691" s="179" t="s">
        <v>5848</v>
      </c>
      <c r="H691" s="179" t="s">
        <v>1678</v>
      </c>
      <c r="I691" s="228">
        <v>36426.0</v>
      </c>
      <c r="J691" s="606" t="s">
        <v>7038</v>
      </c>
      <c r="K691" s="606" t="s">
        <v>11893</v>
      </c>
      <c r="L691" s="606" t="s">
        <v>1651</v>
      </c>
      <c r="M691" s="179" t="s">
        <v>2184</v>
      </c>
      <c r="N691" s="179" t="s">
        <v>2184</v>
      </c>
      <c r="O691" s="606" t="s">
        <v>11892</v>
      </c>
      <c r="P691" s="606" t="s">
        <v>7547</v>
      </c>
      <c r="Q691" s="1024"/>
      <c r="R691" s="166"/>
      <c r="S691" s="647">
        <f t="shared" si="3"/>
        <v>24</v>
      </c>
      <c r="T691" s="166"/>
      <c r="U691" s="166"/>
      <c r="V691" s="1024"/>
    </row>
    <row r="692">
      <c r="A692" s="1037">
        <v>44495.377296770836</v>
      </c>
      <c r="B692" s="179" t="s">
        <v>11889</v>
      </c>
      <c r="C692" s="179" t="s">
        <v>11894</v>
      </c>
      <c r="D692" s="606" t="s">
        <v>11888</v>
      </c>
      <c r="E692" s="606" t="s">
        <v>11895</v>
      </c>
      <c r="F692" s="179">
        <v>9.5995989E7</v>
      </c>
      <c r="G692" s="179" t="s">
        <v>5848</v>
      </c>
      <c r="H692" s="179" t="s">
        <v>1678</v>
      </c>
      <c r="I692" s="228">
        <v>36426.0</v>
      </c>
      <c r="J692" s="606" t="s">
        <v>7038</v>
      </c>
      <c r="K692" s="606" t="s">
        <v>11893</v>
      </c>
      <c r="L692" s="606" t="s">
        <v>1651</v>
      </c>
      <c r="M692" s="179" t="s">
        <v>2184</v>
      </c>
      <c r="N692" s="179" t="s">
        <v>2184</v>
      </c>
      <c r="O692" s="606" t="s">
        <v>11896</v>
      </c>
      <c r="P692" s="606" t="s">
        <v>11897</v>
      </c>
      <c r="Q692" s="1024"/>
      <c r="R692" s="179" t="s">
        <v>11898</v>
      </c>
      <c r="S692" s="647">
        <f t="shared" si="3"/>
        <v>24</v>
      </c>
      <c r="T692" s="166"/>
      <c r="U692" s="166"/>
      <c r="V692" s="1024"/>
    </row>
    <row r="693">
      <c r="A693" s="1037">
        <v>44495.66213545139</v>
      </c>
      <c r="B693" s="179" t="s">
        <v>11900</v>
      </c>
      <c r="C693" s="179">
        <v>5.491130860601E12</v>
      </c>
      <c r="D693" s="606" t="s">
        <v>11899</v>
      </c>
      <c r="E693" s="606" t="s">
        <v>11901</v>
      </c>
      <c r="F693" s="179">
        <v>4.5478419E7</v>
      </c>
      <c r="G693" s="179" t="s">
        <v>1677</v>
      </c>
      <c r="H693" s="179" t="s">
        <v>5014</v>
      </c>
      <c r="I693" s="228">
        <v>37992.0</v>
      </c>
      <c r="J693" s="606" t="s">
        <v>7020</v>
      </c>
      <c r="K693" s="606" t="s">
        <v>11905</v>
      </c>
      <c r="L693" s="606" t="s">
        <v>1745</v>
      </c>
      <c r="M693" s="179" t="s">
        <v>2184</v>
      </c>
      <c r="N693" s="179" t="s">
        <v>2184</v>
      </c>
      <c r="O693" s="606" t="s">
        <v>11902</v>
      </c>
      <c r="P693" s="606" t="s">
        <v>11903</v>
      </c>
      <c r="Q693" s="606" t="s">
        <v>11904</v>
      </c>
      <c r="R693" s="166"/>
      <c r="S693" s="647">
        <f t="shared" si="3"/>
        <v>19</v>
      </c>
      <c r="T693" s="166"/>
      <c r="U693" s="166"/>
      <c r="V693" s="1024"/>
    </row>
    <row r="694">
      <c r="A694" s="1020">
        <v>44499.5072309838</v>
      </c>
      <c r="B694" s="253" t="s">
        <v>11907</v>
      </c>
      <c r="C694" s="253">
        <v>1.556947132E9</v>
      </c>
      <c r="D694" s="1119" t="s">
        <v>11906</v>
      </c>
      <c r="E694" s="1119" t="s">
        <v>11909</v>
      </c>
      <c r="F694" s="253">
        <v>4.1352E7</v>
      </c>
      <c r="G694" s="253" t="s">
        <v>674</v>
      </c>
      <c r="H694" s="253" t="s">
        <v>11908</v>
      </c>
      <c r="I694" s="1022">
        <v>35959.0</v>
      </c>
      <c r="J694" s="1119" t="s">
        <v>11910</v>
      </c>
      <c r="K694" s="1119" t="s">
        <v>11914</v>
      </c>
      <c r="L694" s="608" t="s">
        <v>1637</v>
      </c>
      <c r="M694" s="253" t="s">
        <v>2184</v>
      </c>
      <c r="N694" s="253" t="s">
        <v>2184</v>
      </c>
      <c r="O694" s="1119" t="s">
        <v>11911</v>
      </c>
      <c r="P694" s="1091" t="s">
        <v>11912</v>
      </c>
      <c r="Q694" s="1091" t="s">
        <v>11913</v>
      </c>
      <c r="R694" s="1025"/>
      <c r="S694" s="647">
        <f t="shared" si="3"/>
        <v>25</v>
      </c>
      <c r="T694" s="1025"/>
      <c r="U694" s="1025"/>
      <c r="V694" s="1120"/>
    </row>
    <row r="695">
      <c r="A695" s="1020">
        <v>44500.52835707176</v>
      </c>
      <c r="B695" s="253" t="s">
        <v>11916</v>
      </c>
      <c r="C695" s="253" t="s">
        <v>11918</v>
      </c>
      <c r="D695" s="1119" t="s">
        <v>11915</v>
      </c>
      <c r="E695" s="1119" t="s">
        <v>11919</v>
      </c>
      <c r="F695" s="253">
        <v>4.2535485E7</v>
      </c>
      <c r="G695" s="253" t="s">
        <v>391</v>
      </c>
      <c r="H695" s="253" t="s">
        <v>11917</v>
      </c>
      <c r="I695" s="1022">
        <v>36724.0</v>
      </c>
      <c r="J695" s="1119" t="s">
        <v>7020</v>
      </c>
      <c r="K695" s="1119" t="s">
        <v>11923</v>
      </c>
      <c r="L695" s="608" t="s">
        <v>1637</v>
      </c>
      <c r="M695" s="253" t="s">
        <v>2184</v>
      </c>
      <c r="N695" s="253" t="s">
        <v>2184</v>
      </c>
      <c r="O695" s="1119" t="s">
        <v>11920</v>
      </c>
      <c r="P695" s="1091" t="s">
        <v>11921</v>
      </c>
      <c r="Q695" s="1091" t="s">
        <v>11922</v>
      </c>
      <c r="R695" s="1025"/>
      <c r="S695" s="647">
        <f t="shared" si="3"/>
        <v>23</v>
      </c>
      <c r="T695" s="1025"/>
      <c r="U695" s="1025"/>
      <c r="V695" s="1120"/>
    </row>
    <row r="696">
      <c r="A696" s="1020">
        <v>44500.53120885417</v>
      </c>
      <c r="B696" s="253" t="s">
        <v>11925</v>
      </c>
      <c r="C696" s="253" t="s">
        <v>11926</v>
      </c>
      <c r="D696" s="1119" t="s">
        <v>11924</v>
      </c>
      <c r="E696" s="1119" t="s">
        <v>11927</v>
      </c>
      <c r="F696" s="253">
        <v>3.5156973E7</v>
      </c>
      <c r="G696" s="253" t="s">
        <v>391</v>
      </c>
      <c r="H696" s="253" t="s">
        <v>1822</v>
      </c>
      <c r="I696" s="1022">
        <v>32933.0</v>
      </c>
      <c r="J696" s="1119" t="s">
        <v>7020</v>
      </c>
      <c r="K696" s="1119" t="s">
        <v>11930</v>
      </c>
      <c r="L696" s="608" t="s">
        <v>1651</v>
      </c>
      <c r="M696" s="253" t="s">
        <v>2184</v>
      </c>
      <c r="N696" s="253" t="s">
        <v>2184</v>
      </c>
      <c r="O696" s="1119" t="s">
        <v>11928</v>
      </c>
      <c r="P696" s="1091" t="s">
        <v>8673</v>
      </c>
      <c r="Q696" s="1092"/>
      <c r="R696" s="253" t="s">
        <v>11929</v>
      </c>
      <c r="S696" s="647">
        <f t="shared" si="3"/>
        <v>33</v>
      </c>
      <c r="T696" s="1025"/>
      <c r="U696" s="1025"/>
      <c r="V696" s="1120"/>
    </row>
    <row r="697">
      <c r="A697" s="1020">
        <v>44501.60654741898</v>
      </c>
      <c r="B697" s="253" t="s">
        <v>11932</v>
      </c>
      <c r="C697" s="253" t="s">
        <v>11933</v>
      </c>
      <c r="D697" s="1119" t="s">
        <v>11931</v>
      </c>
      <c r="E697" s="1119" t="s">
        <v>11934</v>
      </c>
      <c r="F697" s="253">
        <v>4.6025686E7</v>
      </c>
      <c r="G697" s="253" t="s">
        <v>391</v>
      </c>
      <c r="H697" s="253" t="s">
        <v>2282</v>
      </c>
      <c r="I697" s="1022">
        <v>38227.0</v>
      </c>
      <c r="J697" s="1119" t="s">
        <v>7038</v>
      </c>
      <c r="K697" s="1119" t="s">
        <v>11939</v>
      </c>
      <c r="L697" s="608" t="s">
        <v>1637</v>
      </c>
      <c r="M697" s="253" t="s">
        <v>2184</v>
      </c>
      <c r="N697" s="253" t="s">
        <v>2184</v>
      </c>
      <c r="O697" s="1119" t="s">
        <v>11935</v>
      </c>
      <c r="P697" s="1091" t="s">
        <v>11936</v>
      </c>
      <c r="Q697" s="1091" t="s">
        <v>11937</v>
      </c>
      <c r="R697" s="253" t="s">
        <v>11938</v>
      </c>
      <c r="S697" s="647">
        <f t="shared" si="3"/>
        <v>19</v>
      </c>
      <c r="T697" s="1025"/>
      <c r="U697" s="1025"/>
      <c r="V697" s="1120"/>
    </row>
    <row r="698">
      <c r="A698" s="1020">
        <v>44502.336041400464</v>
      </c>
      <c r="B698" s="253" t="s">
        <v>11941</v>
      </c>
      <c r="C698" s="253">
        <v>5.43513972781E11</v>
      </c>
      <c r="D698" s="1119" t="s">
        <v>11940</v>
      </c>
      <c r="E698" s="1119" t="s">
        <v>11943</v>
      </c>
      <c r="F698" s="253">
        <v>2.9475451E7</v>
      </c>
      <c r="G698" s="253" t="s">
        <v>2021</v>
      </c>
      <c r="H698" s="253" t="s">
        <v>11942</v>
      </c>
      <c r="I698" s="1022">
        <v>30083.0</v>
      </c>
      <c r="J698" s="1119" t="s">
        <v>11944</v>
      </c>
      <c r="K698" s="1119" t="s">
        <v>11947</v>
      </c>
      <c r="L698" s="608" t="s">
        <v>1866</v>
      </c>
      <c r="M698" s="253" t="s">
        <v>2184</v>
      </c>
      <c r="N698" s="253" t="s">
        <v>2184</v>
      </c>
      <c r="O698" s="1119" t="s">
        <v>11945</v>
      </c>
      <c r="P698" s="1091" t="s">
        <v>1661</v>
      </c>
      <c r="Q698" s="1092"/>
      <c r="R698" s="253" t="s">
        <v>11946</v>
      </c>
      <c r="S698" s="647">
        <f t="shared" si="3"/>
        <v>41</v>
      </c>
      <c r="T698" s="1025"/>
      <c r="U698" s="1025"/>
      <c r="V698" s="1120"/>
    </row>
    <row r="699">
      <c r="A699" s="1020">
        <v>44502.49473826389</v>
      </c>
      <c r="B699" s="253" t="s">
        <v>11949</v>
      </c>
      <c r="C699" s="253">
        <v>1.555658638E9</v>
      </c>
      <c r="D699" s="1119" t="s">
        <v>11948</v>
      </c>
      <c r="E699" s="1119" t="s">
        <v>11951</v>
      </c>
      <c r="F699" s="253">
        <v>9.4581737E7</v>
      </c>
      <c r="G699" s="253" t="s">
        <v>3314</v>
      </c>
      <c r="H699" s="253" t="s">
        <v>11950</v>
      </c>
      <c r="I699" s="1022">
        <v>33370.0</v>
      </c>
      <c r="J699" s="1119" t="s">
        <v>7028</v>
      </c>
      <c r="K699" s="1119" t="s">
        <v>11954</v>
      </c>
      <c r="L699" s="608" t="s">
        <v>1651</v>
      </c>
      <c r="M699" s="253" t="s">
        <v>2184</v>
      </c>
      <c r="N699" s="253" t="s">
        <v>2184</v>
      </c>
      <c r="O699" s="1119" t="s">
        <v>11952</v>
      </c>
      <c r="P699" s="1091" t="s">
        <v>11953</v>
      </c>
      <c r="Q699" s="1092"/>
      <c r="R699" s="1121">
        <v>44894.0</v>
      </c>
      <c r="S699" s="647">
        <f t="shared" si="3"/>
        <v>32</v>
      </c>
      <c r="T699" s="1025"/>
      <c r="U699" s="1025"/>
      <c r="V699" s="1120"/>
    </row>
    <row r="700">
      <c r="A700" s="1020">
        <v>44502.746087314816</v>
      </c>
      <c r="B700" s="253" t="s">
        <v>11956</v>
      </c>
      <c r="C700" s="253">
        <v>5.491122551712E12</v>
      </c>
      <c r="D700" s="1119" t="s">
        <v>11955</v>
      </c>
      <c r="E700" s="1119" t="s">
        <v>11957</v>
      </c>
      <c r="F700" s="253">
        <v>4.4367185E7</v>
      </c>
      <c r="G700" s="253" t="s">
        <v>2021</v>
      </c>
      <c r="H700" s="253" t="s">
        <v>2593</v>
      </c>
      <c r="I700" s="1022">
        <v>37501.0</v>
      </c>
      <c r="J700" s="1119" t="s">
        <v>7020</v>
      </c>
      <c r="K700" s="1119" t="s">
        <v>11960</v>
      </c>
      <c r="L700" s="608" t="s">
        <v>1637</v>
      </c>
      <c r="M700" s="253" t="s">
        <v>2184</v>
      </c>
      <c r="N700" s="253" t="s">
        <v>1661</v>
      </c>
      <c r="O700" s="1119" t="s">
        <v>11958</v>
      </c>
      <c r="P700" s="1091" t="s">
        <v>11959</v>
      </c>
      <c r="Q700" s="1092"/>
      <c r="R700" s="1121">
        <v>44894.0</v>
      </c>
      <c r="S700" s="647">
        <f t="shared" si="3"/>
        <v>21</v>
      </c>
      <c r="T700" s="1025"/>
      <c r="U700" s="1025"/>
      <c r="V700" s="1120"/>
    </row>
    <row r="701">
      <c r="A701" s="1020">
        <v>44502.8635091551</v>
      </c>
      <c r="B701" s="253" t="s">
        <v>11962</v>
      </c>
      <c r="C701" s="253">
        <v>5.42954697346E11</v>
      </c>
      <c r="D701" s="1119" t="s">
        <v>11961</v>
      </c>
      <c r="E701" s="1119" t="s">
        <v>11964</v>
      </c>
      <c r="F701" s="253">
        <v>1.3956799E7</v>
      </c>
      <c r="G701" s="253" t="s">
        <v>1755</v>
      </c>
      <c r="H701" s="253" t="s">
        <v>11963</v>
      </c>
      <c r="I701" s="1022">
        <v>22616.0</v>
      </c>
      <c r="J701" s="1119" t="s">
        <v>7028</v>
      </c>
      <c r="K701" s="1119" t="s">
        <v>11967</v>
      </c>
      <c r="L701" s="608" t="s">
        <v>1651</v>
      </c>
      <c r="M701" s="253" t="s">
        <v>2184</v>
      </c>
      <c r="N701" s="253" t="s">
        <v>1661</v>
      </c>
      <c r="O701" s="1119" t="s">
        <v>11965</v>
      </c>
      <c r="P701" s="1091" t="s">
        <v>11966</v>
      </c>
      <c r="Q701" s="1092"/>
      <c r="R701" s="1121">
        <v>44890.0</v>
      </c>
      <c r="S701" s="647">
        <f t="shared" si="3"/>
        <v>61</v>
      </c>
      <c r="T701" s="1025"/>
      <c r="U701" s="1025"/>
      <c r="V701" s="1120"/>
    </row>
    <row r="702">
      <c r="A702" s="1020">
        <v>44503.04385109954</v>
      </c>
      <c r="B702" s="253" t="s">
        <v>11969</v>
      </c>
      <c r="C702" s="253">
        <v>1.15013865E9</v>
      </c>
      <c r="D702" s="1119" t="s">
        <v>11968</v>
      </c>
      <c r="E702" s="1119" t="s">
        <v>11970</v>
      </c>
      <c r="F702" s="253">
        <v>4.4254788E7</v>
      </c>
      <c r="G702" s="253" t="s">
        <v>2021</v>
      </c>
      <c r="H702" s="253" t="s">
        <v>3611</v>
      </c>
      <c r="I702" s="1022">
        <v>37435.0</v>
      </c>
      <c r="J702" s="1119" t="s">
        <v>7020</v>
      </c>
      <c r="K702" s="1119" t="s">
        <v>11974</v>
      </c>
      <c r="L702" s="608" t="s">
        <v>1866</v>
      </c>
      <c r="M702" s="253" t="s">
        <v>1661</v>
      </c>
      <c r="N702" s="253" t="s">
        <v>2184</v>
      </c>
      <c r="O702" s="1119" t="s">
        <v>11971</v>
      </c>
      <c r="P702" s="1091" t="s">
        <v>11972</v>
      </c>
      <c r="Q702" s="1091" t="s">
        <v>11973</v>
      </c>
      <c r="R702" s="1121">
        <v>44890.0</v>
      </c>
      <c r="S702" s="647">
        <f t="shared" si="3"/>
        <v>21</v>
      </c>
      <c r="T702" s="1025"/>
      <c r="U702" s="1025"/>
      <c r="V702" s="1120"/>
    </row>
    <row r="703">
      <c r="A703" s="1020">
        <v>44503.47522127315</v>
      </c>
      <c r="B703" s="253" t="s">
        <v>11976</v>
      </c>
      <c r="C703" s="253" t="s">
        <v>11978</v>
      </c>
      <c r="D703" s="1119" t="s">
        <v>11975</v>
      </c>
      <c r="E703" s="1119" t="s">
        <v>11979</v>
      </c>
      <c r="F703" s="253">
        <v>4.3992009E7</v>
      </c>
      <c r="G703" s="253" t="s">
        <v>391</v>
      </c>
      <c r="H703" s="253" t="s">
        <v>11977</v>
      </c>
      <c r="I703" s="1022">
        <v>37337.0</v>
      </c>
      <c r="J703" s="1119" t="s">
        <v>11980</v>
      </c>
      <c r="K703" s="1119" t="s">
        <v>11983</v>
      </c>
      <c r="L703" s="608" t="s">
        <v>11983</v>
      </c>
      <c r="M703" s="253" t="s">
        <v>2184</v>
      </c>
      <c r="N703" s="253" t="s">
        <v>2184</v>
      </c>
      <c r="O703" s="1119" t="s">
        <v>11981</v>
      </c>
      <c r="P703" s="1091" t="s">
        <v>11982</v>
      </c>
      <c r="Q703" s="1092"/>
      <c r="R703" s="1121">
        <v>44890.0</v>
      </c>
      <c r="S703" s="647">
        <f t="shared" si="3"/>
        <v>21</v>
      </c>
      <c r="T703" s="1025"/>
      <c r="U703" s="1025"/>
      <c r="V703" s="1120"/>
    </row>
    <row r="704">
      <c r="A704" s="1020">
        <v>44503.70806013889</v>
      </c>
      <c r="B704" s="253" t="s">
        <v>11985</v>
      </c>
      <c r="C704" s="253">
        <v>2.21567487E9</v>
      </c>
      <c r="D704" s="1119" t="s">
        <v>11984</v>
      </c>
      <c r="E704" s="1119" t="s">
        <v>11987</v>
      </c>
      <c r="F704" s="253">
        <v>4.2429339E7</v>
      </c>
      <c r="G704" s="253" t="s">
        <v>391</v>
      </c>
      <c r="H704" s="253" t="s">
        <v>11986</v>
      </c>
      <c r="I704" s="1022">
        <v>36586.0</v>
      </c>
      <c r="J704" s="1119" t="s">
        <v>7038</v>
      </c>
      <c r="K704" s="1119" t="s">
        <v>11990</v>
      </c>
      <c r="L704" s="608" t="s">
        <v>1651</v>
      </c>
      <c r="M704" s="253" t="s">
        <v>2184</v>
      </c>
      <c r="N704" s="253" t="s">
        <v>2184</v>
      </c>
      <c r="O704" s="1119" t="s">
        <v>11988</v>
      </c>
      <c r="P704" s="1091" t="s">
        <v>7239</v>
      </c>
      <c r="Q704" s="1092"/>
      <c r="R704" s="253" t="s">
        <v>11989</v>
      </c>
      <c r="S704" s="647">
        <f t="shared" si="3"/>
        <v>23</v>
      </c>
      <c r="T704" s="1025"/>
      <c r="U704" s="1025"/>
      <c r="V704" s="1120"/>
    </row>
    <row r="705">
      <c r="A705" s="1020">
        <v>44503.905672719906</v>
      </c>
      <c r="B705" s="253" t="s">
        <v>11992</v>
      </c>
      <c r="C705" s="253" t="s">
        <v>11994</v>
      </c>
      <c r="D705" s="1119" t="s">
        <v>11991</v>
      </c>
      <c r="E705" s="1119" t="s">
        <v>11995</v>
      </c>
      <c r="F705" s="253">
        <v>4.3244804E7</v>
      </c>
      <c r="G705" s="253" t="s">
        <v>391</v>
      </c>
      <c r="H705" s="253" t="s">
        <v>11993</v>
      </c>
      <c r="I705" s="1022">
        <v>37048.0</v>
      </c>
      <c r="J705" s="1119" t="s">
        <v>7020</v>
      </c>
      <c r="K705" s="1119" t="s">
        <v>11999</v>
      </c>
      <c r="L705" s="608" t="s">
        <v>11998</v>
      </c>
      <c r="M705" s="253" t="s">
        <v>2184</v>
      </c>
      <c r="N705" s="253" t="s">
        <v>2184</v>
      </c>
      <c r="O705" s="1119" t="s">
        <v>11996</v>
      </c>
      <c r="P705" s="1091" t="s">
        <v>11997</v>
      </c>
      <c r="Q705" s="1092"/>
      <c r="R705" s="1121">
        <v>44890.0</v>
      </c>
      <c r="S705" s="647">
        <f t="shared" si="3"/>
        <v>22</v>
      </c>
      <c r="T705" s="1025"/>
      <c r="U705" s="1025"/>
      <c r="V705" s="1120"/>
    </row>
    <row r="706">
      <c r="A706" s="1020">
        <v>44506.02355570602</v>
      </c>
      <c r="B706" s="253" t="s">
        <v>12001</v>
      </c>
      <c r="C706" s="253">
        <v>5.491169570332E12</v>
      </c>
      <c r="D706" s="1119" t="s">
        <v>12000</v>
      </c>
      <c r="E706" s="1119" t="s">
        <v>11183</v>
      </c>
      <c r="F706" s="253">
        <v>2.5299423E7</v>
      </c>
      <c r="G706" s="253" t="s">
        <v>2021</v>
      </c>
      <c r="H706" s="253" t="s">
        <v>1781</v>
      </c>
      <c r="I706" s="1022">
        <v>27918.0</v>
      </c>
      <c r="J706" s="1119" t="s">
        <v>7028</v>
      </c>
      <c r="K706" s="1119" t="s">
        <v>12005</v>
      </c>
      <c r="L706" s="608" t="s">
        <v>1866</v>
      </c>
      <c r="M706" s="253" t="s">
        <v>2184</v>
      </c>
      <c r="N706" s="253" t="s">
        <v>2184</v>
      </c>
      <c r="O706" s="1119" t="s">
        <v>12002</v>
      </c>
      <c r="P706" s="1091" t="s">
        <v>12003</v>
      </c>
      <c r="Q706" s="1091" t="s">
        <v>12004</v>
      </c>
      <c r="R706" s="253" t="s">
        <v>11989</v>
      </c>
      <c r="S706" s="647">
        <f t="shared" si="3"/>
        <v>47</v>
      </c>
      <c r="T706" s="1025"/>
      <c r="U706" s="1025"/>
      <c r="V706" s="1120"/>
    </row>
    <row r="707" ht="19.5" customHeight="1">
      <c r="A707" s="1020">
        <v>44506.308295752315</v>
      </c>
      <c r="B707" s="253" t="s">
        <v>12007</v>
      </c>
      <c r="C707" s="253" t="s">
        <v>12009</v>
      </c>
      <c r="D707" s="1119" t="s">
        <v>12006</v>
      </c>
      <c r="E707" s="1119" t="s">
        <v>12010</v>
      </c>
      <c r="F707" s="253">
        <v>1.4670276E7</v>
      </c>
      <c r="G707" s="253" t="s">
        <v>2021</v>
      </c>
      <c r="H707" s="253" t="s">
        <v>12008</v>
      </c>
      <c r="I707" s="1022">
        <v>22576.0</v>
      </c>
      <c r="J707" s="1119" t="s">
        <v>12011</v>
      </c>
      <c r="K707" s="1119" t="s">
        <v>12017</v>
      </c>
      <c r="L707" s="608" t="s">
        <v>12016</v>
      </c>
      <c r="M707" s="253" t="s">
        <v>2184</v>
      </c>
      <c r="N707" s="253" t="s">
        <v>2184</v>
      </c>
      <c r="O707" s="1119" t="s">
        <v>12012</v>
      </c>
      <c r="P707" s="1091" t="s">
        <v>12013</v>
      </c>
      <c r="Q707" s="1122" t="s">
        <v>12014</v>
      </c>
      <c r="R707" s="253" t="s">
        <v>12015</v>
      </c>
      <c r="S707" s="647">
        <f t="shared" si="3"/>
        <v>61</v>
      </c>
      <c r="T707" s="1025"/>
      <c r="U707" s="1025"/>
      <c r="V707" s="1120"/>
    </row>
    <row r="708">
      <c r="A708" s="1020">
        <v>44510.52337394676</v>
      </c>
      <c r="B708" s="253" t="s">
        <v>12019</v>
      </c>
      <c r="C708" s="253" t="s">
        <v>12020</v>
      </c>
      <c r="D708" s="1119" t="s">
        <v>12018</v>
      </c>
      <c r="E708" s="1119" t="s">
        <v>10654</v>
      </c>
      <c r="F708" s="253">
        <v>3.2993459E7</v>
      </c>
      <c r="G708" s="253" t="s">
        <v>674</v>
      </c>
      <c r="H708" s="253" t="s">
        <v>1631</v>
      </c>
      <c r="I708" s="1022">
        <v>31842.0</v>
      </c>
      <c r="J708" s="1119" t="s">
        <v>12021</v>
      </c>
      <c r="K708" s="1119" t="s">
        <v>1637</v>
      </c>
      <c r="L708" s="608" t="s">
        <v>1637</v>
      </c>
      <c r="M708" s="253" t="s">
        <v>1661</v>
      </c>
      <c r="N708" s="253" t="s">
        <v>2184</v>
      </c>
      <c r="O708" s="1119" t="s">
        <v>12022</v>
      </c>
      <c r="P708" s="1091" t="s">
        <v>12023</v>
      </c>
      <c r="Q708" s="1091" t="s">
        <v>12024</v>
      </c>
      <c r="R708" s="1121">
        <v>44894.0</v>
      </c>
      <c r="S708" s="647">
        <f t="shared" si="3"/>
        <v>36</v>
      </c>
      <c r="T708" s="1025"/>
      <c r="U708" s="1025"/>
      <c r="V708" s="1120"/>
    </row>
    <row r="709">
      <c r="A709" s="1020">
        <v>44510.71359850695</v>
      </c>
      <c r="B709" s="253" t="s">
        <v>12026</v>
      </c>
      <c r="C709" s="253">
        <v>1.14413203E9</v>
      </c>
      <c r="D709" s="1119" t="s">
        <v>12025</v>
      </c>
      <c r="E709" s="1119" t="s">
        <v>12027</v>
      </c>
      <c r="F709" s="253">
        <v>3.9416682E7</v>
      </c>
      <c r="G709" s="253" t="s">
        <v>391</v>
      </c>
      <c r="H709" s="253" t="s">
        <v>3124</v>
      </c>
      <c r="I709" s="1022">
        <v>35046.0</v>
      </c>
      <c r="J709" s="1119" t="s">
        <v>7028</v>
      </c>
      <c r="K709" s="1119" t="s">
        <v>12030</v>
      </c>
      <c r="L709" s="608" t="s">
        <v>1651</v>
      </c>
      <c r="M709" s="253" t="s">
        <v>1661</v>
      </c>
      <c r="N709" s="253" t="s">
        <v>2184</v>
      </c>
      <c r="O709" s="1119" t="s">
        <v>12028</v>
      </c>
      <c r="P709" s="1091" t="s">
        <v>12029</v>
      </c>
      <c r="Q709" s="1092"/>
      <c r="R709" s="1121">
        <v>44894.0</v>
      </c>
      <c r="S709" s="647">
        <f t="shared" si="3"/>
        <v>27</v>
      </c>
      <c r="T709" s="1025"/>
      <c r="U709" s="1025"/>
      <c r="V709" s="1120"/>
    </row>
    <row r="710">
      <c r="A710" s="1020">
        <v>44510.858447129634</v>
      </c>
      <c r="B710" s="253" t="s">
        <v>12032</v>
      </c>
      <c r="C710" s="253">
        <v>1.134955548E9</v>
      </c>
      <c r="D710" s="1119" t="s">
        <v>12031</v>
      </c>
      <c r="E710" s="1119" t="s">
        <v>12033</v>
      </c>
      <c r="F710" s="253">
        <v>3.783449E7</v>
      </c>
      <c r="G710" s="253" t="s">
        <v>2021</v>
      </c>
      <c r="H710" s="253" t="s">
        <v>3124</v>
      </c>
      <c r="I710" s="1022">
        <v>34220.0</v>
      </c>
      <c r="J710" s="1119" t="s">
        <v>7020</v>
      </c>
      <c r="K710" s="1119" t="s">
        <v>12037</v>
      </c>
      <c r="L710" s="608" t="s">
        <v>1866</v>
      </c>
      <c r="M710" s="253" t="s">
        <v>2184</v>
      </c>
      <c r="N710" s="253" t="s">
        <v>2184</v>
      </c>
      <c r="O710" s="1119" t="s">
        <v>12034</v>
      </c>
      <c r="P710" s="1091" t="s">
        <v>12035</v>
      </c>
      <c r="Q710" s="1092"/>
      <c r="R710" s="253" t="s">
        <v>12036</v>
      </c>
      <c r="S710" s="647">
        <f t="shared" si="3"/>
        <v>30</v>
      </c>
      <c r="T710" s="1025"/>
      <c r="U710" s="1025"/>
      <c r="V710" s="1120"/>
    </row>
    <row r="711">
      <c r="A711" s="1020">
        <v>44511.11753208333</v>
      </c>
      <c r="B711" s="253" t="s">
        <v>12039</v>
      </c>
      <c r="C711" s="253">
        <v>1.159750756E9</v>
      </c>
      <c r="D711" s="1119" t="s">
        <v>12038</v>
      </c>
      <c r="E711" s="1119" t="s">
        <v>12041</v>
      </c>
      <c r="F711" s="253">
        <v>2.3330547E7</v>
      </c>
      <c r="G711" s="253" t="s">
        <v>391</v>
      </c>
      <c r="H711" s="253" t="s">
        <v>12040</v>
      </c>
      <c r="I711" s="1022">
        <v>26790.0</v>
      </c>
      <c r="J711" s="1119" t="s">
        <v>7020</v>
      </c>
      <c r="K711" s="1119" t="s">
        <v>12044</v>
      </c>
      <c r="L711" s="608" t="s">
        <v>1651</v>
      </c>
      <c r="M711" s="253" t="s">
        <v>1661</v>
      </c>
      <c r="N711" s="253" t="s">
        <v>2184</v>
      </c>
      <c r="O711" s="1119" t="s">
        <v>12042</v>
      </c>
      <c r="P711" s="1091" t="s">
        <v>12043</v>
      </c>
      <c r="Q711" s="1092"/>
      <c r="R711" s="1123">
        <v>44614.0</v>
      </c>
      <c r="S711" s="647">
        <f t="shared" si="3"/>
        <v>50</v>
      </c>
      <c r="T711" s="253" t="s">
        <v>5656</v>
      </c>
      <c r="U711" s="253" t="s">
        <v>5656</v>
      </c>
      <c r="V711" s="1120"/>
    </row>
    <row r="712">
      <c r="A712" s="1020">
        <v>44511.58492637731</v>
      </c>
      <c r="B712" s="253" t="s">
        <v>12046</v>
      </c>
      <c r="C712" s="253">
        <v>1.166788728E9</v>
      </c>
      <c r="D712" s="1119" t="s">
        <v>12045</v>
      </c>
      <c r="E712" s="1119" t="s">
        <v>12047</v>
      </c>
      <c r="F712" s="253">
        <v>3.5270764E7</v>
      </c>
      <c r="G712" s="253" t="s">
        <v>391</v>
      </c>
      <c r="H712" s="253" t="s">
        <v>1678</v>
      </c>
      <c r="I712" s="1022">
        <v>33044.0</v>
      </c>
      <c r="J712" s="1119" t="s">
        <v>7020</v>
      </c>
      <c r="K712" s="1119" t="s">
        <v>12051</v>
      </c>
      <c r="L712" s="608" t="s">
        <v>12050</v>
      </c>
      <c r="M712" s="253" t="s">
        <v>2184</v>
      </c>
      <c r="N712" s="253" t="s">
        <v>2184</v>
      </c>
      <c r="O712" s="1119" t="s">
        <v>12048</v>
      </c>
      <c r="P712" s="1091" t="s">
        <v>12049</v>
      </c>
      <c r="Q712" s="1092"/>
      <c r="R712" s="1121">
        <v>44529.0</v>
      </c>
      <c r="S712" s="647">
        <f t="shared" si="3"/>
        <v>33</v>
      </c>
      <c r="T712" s="1025"/>
      <c r="U712" s="1025"/>
      <c r="V712" s="1120"/>
    </row>
    <row r="713">
      <c r="A713" s="1020">
        <v>44512.17929837963</v>
      </c>
      <c r="B713" s="253" t="s">
        <v>12053</v>
      </c>
      <c r="C713" s="253">
        <v>1.158867634E9</v>
      </c>
      <c r="D713" s="1119" t="s">
        <v>12052</v>
      </c>
      <c r="E713" s="1119" t="s">
        <v>12055</v>
      </c>
      <c r="F713" s="253">
        <v>3.6397217E7</v>
      </c>
      <c r="G713" s="253" t="s">
        <v>391</v>
      </c>
      <c r="H713" s="253" t="s">
        <v>12054</v>
      </c>
      <c r="I713" s="1022">
        <v>33421.0</v>
      </c>
      <c r="J713" s="1119" t="s">
        <v>12056</v>
      </c>
      <c r="K713" s="1119" t="s">
        <v>12060</v>
      </c>
      <c r="L713" s="608" t="s">
        <v>1651</v>
      </c>
      <c r="M713" s="253" t="s">
        <v>2184</v>
      </c>
      <c r="N713" s="253" t="s">
        <v>2184</v>
      </c>
      <c r="O713" s="1119" t="s">
        <v>12057</v>
      </c>
      <c r="P713" s="1091" t="s">
        <v>12058</v>
      </c>
      <c r="Q713" s="1091" t="s">
        <v>12059</v>
      </c>
      <c r="R713" s="253" t="s">
        <v>2433</v>
      </c>
      <c r="S713" s="647">
        <f t="shared" si="3"/>
        <v>32</v>
      </c>
      <c r="T713" s="1025"/>
      <c r="U713" s="1025"/>
      <c r="V713" s="1120"/>
    </row>
    <row r="714">
      <c r="A714" s="1020">
        <v>44513.756633784724</v>
      </c>
      <c r="B714" s="253" t="s">
        <v>12062</v>
      </c>
      <c r="C714" s="253">
        <v>1.162925289E9</v>
      </c>
      <c r="D714" s="1119" t="s">
        <v>12061</v>
      </c>
      <c r="E714" s="1119" t="s">
        <v>12064</v>
      </c>
      <c r="F714" s="253">
        <v>3.9469067E7</v>
      </c>
      <c r="G714" s="253" t="s">
        <v>391</v>
      </c>
      <c r="H714" s="253" t="s">
        <v>12063</v>
      </c>
      <c r="I714" s="1022">
        <v>35077.0</v>
      </c>
      <c r="J714" s="1119" t="s">
        <v>7020</v>
      </c>
      <c r="K714" s="1119" t="s">
        <v>12066</v>
      </c>
      <c r="L714" s="608" t="s">
        <v>1651</v>
      </c>
      <c r="M714" s="253" t="s">
        <v>2184</v>
      </c>
      <c r="N714" s="253" t="s">
        <v>2184</v>
      </c>
      <c r="O714" s="1119" t="s">
        <v>12065</v>
      </c>
      <c r="P714" s="1091" t="s">
        <v>7547</v>
      </c>
      <c r="Q714" s="1091" t="s">
        <v>2438</v>
      </c>
      <c r="R714" s="1121">
        <v>44529.0</v>
      </c>
      <c r="S714" s="647">
        <f t="shared" si="3"/>
        <v>27</v>
      </c>
      <c r="T714" s="1025"/>
      <c r="U714" s="1025"/>
      <c r="V714" s="1120"/>
    </row>
    <row r="715">
      <c r="A715" s="1020">
        <v>44514.288138020835</v>
      </c>
      <c r="B715" s="253" t="s">
        <v>12068</v>
      </c>
      <c r="C715" s="253">
        <v>2.216193435E9</v>
      </c>
      <c r="D715" s="1119" t="s">
        <v>12067</v>
      </c>
      <c r="E715" s="1119" t="s">
        <v>12070</v>
      </c>
      <c r="F715" s="253">
        <v>1.6948557E7</v>
      </c>
      <c r="G715" s="253" t="s">
        <v>3491</v>
      </c>
      <c r="H715" s="253" t="s">
        <v>12069</v>
      </c>
      <c r="I715" s="1022">
        <v>23826.0</v>
      </c>
      <c r="J715" s="1119" t="s">
        <v>7038</v>
      </c>
      <c r="K715" s="1119" t="s">
        <v>4225</v>
      </c>
      <c r="L715" s="608" t="s">
        <v>1637</v>
      </c>
      <c r="M715" s="253" t="s">
        <v>2184</v>
      </c>
      <c r="N715" s="253" t="s">
        <v>2184</v>
      </c>
      <c r="O715" s="1119" t="s">
        <v>12071</v>
      </c>
      <c r="P715" s="1091" t="s">
        <v>12072</v>
      </c>
      <c r="Q715" s="1091" t="s">
        <v>12073</v>
      </c>
      <c r="R715" s="1123">
        <v>44595.0</v>
      </c>
      <c r="S715" s="647">
        <f t="shared" si="3"/>
        <v>58</v>
      </c>
      <c r="T715" s="1025"/>
      <c r="U715" s="1025"/>
      <c r="V715" s="1120"/>
    </row>
    <row r="716">
      <c r="A716" s="1020">
        <v>44515.46955476852</v>
      </c>
      <c r="B716" s="253" t="s">
        <v>10856</v>
      </c>
      <c r="C716" s="253">
        <v>5.491131100094E12</v>
      </c>
      <c r="D716" s="1119" t="s">
        <v>10855</v>
      </c>
      <c r="E716" s="1119" t="s">
        <v>12074</v>
      </c>
      <c r="F716" s="253">
        <v>4.5580453E7</v>
      </c>
      <c r="G716" s="253" t="s">
        <v>2021</v>
      </c>
      <c r="H716" s="253" t="s">
        <v>10857</v>
      </c>
      <c r="I716" s="1022">
        <v>38068.0</v>
      </c>
      <c r="J716" s="1119" t="s">
        <v>7038</v>
      </c>
      <c r="K716" s="1119" t="s">
        <v>10863</v>
      </c>
      <c r="L716" s="608" t="s">
        <v>10862</v>
      </c>
      <c r="M716" s="253" t="s">
        <v>2184</v>
      </c>
      <c r="N716" s="253" t="s">
        <v>2184</v>
      </c>
      <c r="O716" s="1119" t="s">
        <v>12075</v>
      </c>
      <c r="P716" s="1091" t="s">
        <v>12076</v>
      </c>
      <c r="Q716" s="1092"/>
      <c r="R716" s="606" t="s">
        <v>12077</v>
      </c>
      <c r="S716" s="647">
        <f t="shared" si="3"/>
        <v>19</v>
      </c>
      <c r="T716" s="1025"/>
      <c r="U716" s="1025"/>
      <c r="V716" s="1120"/>
    </row>
    <row r="717">
      <c r="A717" s="1020">
        <v>44516.53282060185</v>
      </c>
      <c r="B717" s="253" t="s">
        <v>12079</v>
      </c>
      <c r="C717" s="253">
        <v>1.132733976E9</v>
      </c>
      <c r="D717" s="1119" t="s">
        <v>12078</v>
      </c>
      <c r="E717" s="1119" t="s">
        <v>12080</v>
      </c>
      <c r="F717" s="253">
        <v>3.3951674E7</v>
      </c>
      <c r="G717" s="253" t="s">
        <v>1755</v>
      </c>
      <c r="H717" s="253" t="s">
        <v>1678</v>
      </c>
      <c r="I717" s="1022">
        <v>32382.0</v>
      </c>
      <c r="J717" s="1119" t="s">
        <v>12081</v>
      </c>
      <c r="K717" s="1119" t="s">
        <v>12085</v>
      </c>
      <c r="L717" s="608" t="s">
        <v>1651</v>
      </c>
      <c r="M717" s="253" t="s">
        <v>2184</v>
      </c>
      <c r="N717" s="253" t="s">
        <v>2184</v>
      </c>
      <c r="O717" s="1119" t="s">
        <v>12082</v>
      </c>
      <c r="P717" s="1091" t="s">
        <v>12083</v>
      </c>
      <c r="Q717" s="1091" t="s">
        <v>12084</v>
      </c>
      <c r="R717" s="1121">
        <v>44529.0</v>
      </c>
      <c r="S717" s="647">
        <f t="shared" si="3"/>
        <v>35</v>
      </c>
      <c r="T717" s="1025"/>
      <c r="U717" s="1025"/>
      <c r="V717" s="1120"/>
    </row>
    <row r="718">
      <c r="A718" s="1020">
        <v>44517.01362054398</v>
      </c>
      <c r="B718" s="253" t="s">
        <v>12087</v>
      </c>
      <c r="C718" s="253">
        <v>5.492983413912E12</v>
      </c>
      <c r="D718" s="1119" t="s">
        <v>12086</v>
      </c>
      <c r="E718" s="1119" t="s">
        <v>12088</v>
      </c>
      <c r="F718" s="253">
        <v>3.941631E7</v>
      </c>
      <c r="G718" s="253" t="s">
        <v>2021</v>
      </c>
      <c r="H718" s="253" t="s">
        <v>5413</v>
      </c>
      <c r="I718" s="1022">
        <v>35049.0</v>
      </c>
      <c r="J718" s="1119" t="s">
        <v>12089</v>
      </c>
      <c r="K718" s="1119" t="s">
        <v>12093</v>
      </c>
      <c r="L718" s="608" t="s">
        <v>1866</v>
      </c>
      <c r="M718" s="253" t="s">
        <v>2184</v>
      </c>
      <c r="N718" s="253" t="s">
        <v>2184</v>
      </c>
      <c r="O718" s="1119" t="s">
        <v>12090</v>
      </c>
      <c r="P718" s="1091" t="s">
        <v>12091</v>
      </c>
      <c r="Q718" s="1091" t="s">
        <v>12092</v>
      </c>
      <c r="R718" s="1025"/>
      <c r="S718" s="647">
        <f t="shared" si="3"/>
        <v>27</v>
      </c>
      <c r="T718" s="1025"/>
      <c r="U718" s="1025"/>
      <c r="V718" s="1120"/>
    </row>
    <row r="719">
      <c r="A719" s="1020">
        <v>44517.52016280092</v>
      </c>
      <c r="B719" s="253" t="s">
        <v>12095</v>
      </c>
      <c r="C719" s="253">
        <v>1.532609508E9</v>
      </c>
      <c r="D719" s="1119" t="s">
        <v>12094</v>
      </c>
      <c r="E719" s="1119" t="s">
        <v>12097</v>
      </c>
      <c r="F719" s="253">
        <v>3.5189983E7</v>
      </c>
      <c r="G719" s="253" t="s">
        <v>1755</v>
      </c>
      <c r="H719" s="253" t="s">
        <v>12096</v>
      </c>
      <c r="I719" s="1022">
        <v>32978.0</v>
      </c>
      <c r="J719" s="1119" t="s">
        <v>12098</v>
      </c>
      <c r="K719" s="1119" t="s">
        <v>1651</v>
      </c>
      <c r="L719" s="608" t="s">
        <v>1651</v>
      </c>
      <c r="M719" s="253" t="s">
        <v>2184</v>
      </c>
      <c r="N719" s="253" t="s">
        <v>2184</v>
      </c>
      <c r="O719" s="1119" t="s">
        <v>12099</v>
      </c>
      <c r="P719" s="1091" t="s">
        <v>12100</v>
      </c>
      <c r="Q719" s="1092"/>
      <c r="R719" s="1121">
        <v>44529.0</v>
      </c>
      <c r="S719" s="647">
        <f t="shared" si="3"/>
        <v>33</v>
      </c>
      <c r="T719" s="1025"/>
      <c r="U719" s="1025"/>
      <c r="V719" s="1120"/>
    </row>
    <row r="720">
      <c r="A720" s="1020">
        <v>44518.83051375</v>
      </c>
      <c r="B720" s="253" t="s">
        <v>12102</v>
      </c>
      <c r="C720" s="253">
        <v>1.13415516E9</v>
      </c>
      <c r="D720" s="1119" t="s">
        <v>12101</v>
      </c>
      <c r="E720" s="1119" t="s">
        <v>12104</v>
      </c>
      <c r="F720" s="253">
        <v>9.5637909E7</v>
      </c>
      <c r="G720" s="253" t="s">
        <v>3314</v>
      </c>
      <c r="H720" s="253" t="s">
        <v>12103</v>
      </c>
      <c r="I720" s="1022">
        <v>35156.0</v>
      </c>
      <c r="J720" s="1119" t="s">
        <v>7020</v>
      </c>
      <c r="K720" s="1119" t="s">
        <v>12108</v>
      </c>
      <c r="L720" s="608" t="s">
        <v>1637</v>
      </c>
      <c r="M720" s="253" t="s">
        <v>2184</v>
      </c>
      <c r="N720" s="253" t="s">
        <v>2184</v>
      </c>
      <c r="O720" s="1119" t="s">
        <v>12105</v>
      </c>
      <c r="P720" s="1091" t="s">
        <v>12106</v>
      </c>
      <c r="Q720" s="1091" t="s">
        <v>12107</v>
      </c>
      <c r="R720" s="1121">
        <v>44529.0</v>
      </c>
      <c r="S720" s="647">
        <f t="shared" si="3"/>
        <v>27</v>
      </c>
      <c r="T720" s="1025"/>
      <c r="U720" s="1025"/>
      <c r="V720" s="1120"/>
    </row>
    <row r="721">
      <c r="A721" s="1020">
        <v>44519.82401350694</v>
      </c>
      <c r="B721" s="253" t="s">
        <v>12110</v>
      </c>
      <c r="C721" s="253" t="s">
        <v>12112</v>
      </c>
      <c r="D721" s="1119" t="s">
        <v>12109</v>
      </c>
      <c r="E721" s="1119" t="s">
        <v>8865</v>
      </c>
      <c r="F721" s="253">
        <v>4.0574787E7</v>
      </c>
      <c r="G721" s="253" t="s">
        <v>2496</v>
      </c>
      <c r="H721" s="253" t="s">
        <v>12111</v>
      </c>
      <c r="I721" s="1022">
        <v>35401.0</v>
      </c>
      <c r="J721" s="1119" t="s">
        <v>7038</v>
      </c>
      <c r="K721" s="1119" t="s">
        <v>12114</v>
      </c>
      <c r="L721" s="608" t="s">
        <v>1866</v>
      </c>
      <c r="M721" s="253" t="s">
        <v>1661</v>
      </c>
      <c r="N721" s="253" t="s">
        <v>2184</v>
      </c>
      <c r="O721" s="1119" t="s">
        <v>12113</v>
      </c>
      <c r="P721" s="1091" t="s">
        <v>10399</v>
      </c>
      <c r="Q721" s="1092"/>
      <c r="R721" s="1121">
        <v>44529.0</v>
      </c>
      <c r="S721" s="647">
        <f t="shared" si="3"/>
        <v>26</v>
      </c>
      <c r="T721" s="1025"/>
      <c r="U721" s="1025"/>
      <c r="V721" s="1120"/>
    </row>
    <row r="722">
      <c r="A722" s="1020">
        <v>44521.0225278588</v>
      </c>
      <c r="B722" s="253" t="s">
        <v>12116</v>
      </c>
      <c r="C722" s="253">
        <v>1.13938759E9</v>
      </c>
      <c r="D722" s="1119" t="s">
        <v>12115</v>
      </c>
      <c r="E722" s="1119" t="s">
        <v>12117</v>
      </c>
      <c r="F722" s="253">
        <v>2.5393076E7</v>
      </c>
      <c r="G722" s="253" t="s">
        <v>2021</v>
      </c>
      <c r="H722" s="253" t="s">
        <v>1756</v>
      </c>
      <c r="I722" s="1022">
        <v>27956.0</v>
      </c>
      <c r="J722" s="1119" t="s">
        <v>12118</v>
      </c>
      <c r="K722" s="1119" t="s">
        <v>12121</v>
      </c>
      <c r="L722" s="608" t="s">
        <v>1651</v>
      </c>
      <c r="M722" s="253" t="s">
        <v>2184</v>
      </c>
      <c r="N722" s="253" t="s">
        <v>1661</v>
      </c>
      <c r="O722" s="1119" t="s">
        <v>12119</v>
      </c>
      <c r="P722" s="1091" t="s">
        <v>8190</v>
      </c>
      <c r="Q722" s="1091" t="s">
        <v>12120</v>
      </c>
      <c r="R722" s="1124">
        <v>44552.0</v>
      </c>
      <c r="S722" s="647">
        <f t="shared" si="3"/>
        <v>47</v>
      </c>
      <c r="T722" s="253" t="s">
        <v>5656</v>
      </c>
      <c r="U722" s="253" t="s">
        <v>5656</v>
      </c>
      <c r="V722" s="1120"/>
    </row>
    <row r="723" ht="18.0" customHeight="1">
      <c r="A723" s="1037">
        <v>44525.43648744213</v>
      </c>
      <c r="B723" s="179" t="s">
        <v>12123</v>
      </c>
      <c r="C723" s="179" t="s">
        <v>12125</v>
      </c>
      <c r="D723" s="1091" t="s">
        <v>12122</v>
      </c>
      <c r="E723" s="1091" t="s">
        <v>12126</v>
      </c>
      <c r="F723" s="179">
        <v>4.4619848E7</v>
      </c>
      <c r="G723" s="179" t="s">
        <v>391</v>
      </c>
      <c r="H723" s="179" t="s">
        <v>12124</v>
      </c>
      <c r="I723" s="228">
        <v>37652.0</v>
      </c>
      <c r="J723" s="1091" t="s">
        <v>7020</v>
      </c>
      <c r="K723" s="1091" t="s">
        <v>12129</v>
      </c>
      <c r="L723" s="606" t="s">
        <v>1651</v>
      </c>
      <c r="M723" s="179" t="s">
        <v>2184</v>
      </c>
      <c r="N723" s="179" t="s">
        <v>2184</v>
      </c>
      <c r="O723" s="1091" t="s">
        <v>12127</v>
      </c>
      <c r="P723" s="1091" t="s">
        <v>12128</v>
      </c>
      <c r="Q723" s="1092"/>
      <c r="R723" s="1125">
        <v>44554.0</v>
      </c>
      <c r="S723" s="647">
        <f t="shared" si="3"/>
        <v>20</v>
      </c>
      <c r="T723" s="166"/>
      <c r="U723" s="166"/>
      <c r="V723" s="1092"/>
    </row>
    <row r="724" ht="18.0" customHeight="1">
      <c r="A724" s="1037">
        <v>44527.93421820602</v>
      </c>
      <c r="B724" s="179" t="s">
        <v>12131</v>
      </c>
      <c r="C724" s="179">
        <v>1.140318979E9</v>
      </c>
      <c r="D724" s="1091" t="s">
        <v>12130</v>
      </c>
      <c r="E724" s="1091" t="s">
        <v>12133</v>
      </c>
      <c r="F724" s="179">
        <v>4.3869268E7</v>
      </c>
      <c r="G724" s="179" t="s">
        <v>391</v>
      </c>
      <c r="H724" s="179" t="s">
        <v>12132</v>
      </c>
      <c r="I724" s="228">
        <v>37225.0</v>
      </c>
      <c r="J724" s="1091" t="s">
        <v>7028</v>
      </c>
      <c r="K724" s="1091" t="s">
        <v>12137</v>
      </c>
      <c r="L724" s="606" t="s">
        <v>1651</v>
      </c>
      <c r="M724" s="179" t="s">
        <v>2184</v>
      </c>
      <c r="N724" s="179" t="s">
        <v>2184</v>
      </c>
      <c r="O724" s="1091" t="s">
        <v>12134</v>
      </c>
      <c r="P724" s="1091" t="s">
        <v>12135</v>
      </c>
      <c r="Q724" s="1091" t="s">
        <v>12136</v>
      </c>
      <c r="R724" s="1098">
        <v>44607.0</v>
      </c>
      <c r="S724" s="647">
        <f t="shared" si="3"/>
        <v>21</v>
      </c>
      <c r="T724" s="166"/>
      <c r="U724" s="166"/>
      <c r="V724" s="1092"/>
    </row>
    <row r="725" ht="18.0" customHeight="1">
      <c r="A725" s="1037">
        <v>44529.69547097222</v>
      </c>
      <c r="B725" s="179" t="s">
        <v>12139</v>
      </c>
      <c r="C725" s="179">
        <v>3.512699464E9</v>
      </c>
      <c r="D725" s="1091" t="s">
        <v>12138</v>
      </c>
      <c r="E725" s="1091" t="s">
        <v>12141</v>
      </c>
      <c r="F725" s="179">
        <v>3.5502884E7</v>
      </c>
      <c r="G725" s="179" t="s">
        <v>391</v>
      </c>
      <c r="H725" s="179" t="s">
        <v>12140</v>
      </c>
      <c r="I725" s="228">
        <v>33098.0</v>
      </c>
      <c r="J725" s="1091" t="s">
        <v>7038</v>
      </c>
      <c r="K725" s="1091" t="s">
        <v>12143</v>
      </c>
      <c r="L725" s="606" t="s">
        <v>1651</v>
      </c>
      <c r="M725" s="179" t="s">
        <v>2184</v>
      </c>
      <c r="N725" s="179" t="s">
        <v>2184</v>
      </c>
      <c r="O725" s="1091" t="s">
        <v>12142</v>
      </c>
      <c r="P725" s="1091" t="s">
        <v>7547</v>
      </c>
      <c r="Q725" s="1092"/>
      <c r="R725" s="1118">
        <v>44552.0</v>
      </c>
      <c r="S725" s="647">
        <f t="shared" si="3"/>
        <v>33</v>
      </c>
      <c r="T725" s="166"/>
      <c r="U725" s="166"/>
      <c r="V725" s="1092"/>
    </row>
    <row r="726" ht="18.0" customHeight="1">
      <c r="A726" s="1037">
        <v>44529.716521759256</v>
      </c>
      <c r="B726" s="179" t="s">
        <v>12145</v>
      </c>
      <c r="C726" s="179">
        <v>1.134716987E9</v>
      </c>
      <c r="D726" s="1091" t="s">
        <v>12144</v>
      </c>
      <c r="E726" s="1091" t="s">
        <v>12147</v>
      </c>
      <c r="F726" s="179">
        <v>4.3917091E7</v>
      </c>
      <c r="G726" s="179" t="s">
        <v>12146</v>
      </c>
      <c r="H726" s="179" t="s">
        <v>2593</v>
      </c>
      <c r="I726" s="228">
        <v>37377.0</v>
      </c>
      <c r="J726" s="1091" t="s">
        <v>7020</v>
      </c>
      <c r="K726" s="1091" t="s">
        <v>12151</v>
      </c>
      <c r="L726" s="606" t="s">
        <v>3245</v>
      </c>
      <c r="M726" s="179" t="s">
        <v>2184</v>
      </c>
      <c r="N726" s="179" t="s">
        <v>2184</v>
      </c>
      <c r="O726" s="1091" t="s">
        <v>12148</v>
      </c>
      <c r="P726" s="1091" t="s">
        <v>12149</v>
      </c>
      <c r="Q726" s="1091" t="s">
        <v>12150</v>
      </c>
      <c r="R726" s="1126">
        <v>44599.0</v>
      </c>
      <c r="S726" s="647">
        <f t="shared" si="3"/>
        <v>21</v>
      </c>
      <c r="T726" s="166"/>
      <c r="U726" s="166"/>
      <c r="V726" s="1092"/>
    </row>
    <row r="727" ht="18.0" customHeight="1">
      <c r="A727" s="1037">
        <v>44529.774886099534</v>
      </c>
      <c r="B727" s="179" t="s">
        <v>11949</v>
      </c>
      <c r="C727" s="179">
        <v>1.155658638E9</v>
      </c>
      <c r="D727" s="1091" t="s">
        <v>11948</v>
      </c>
      <c r="E727" s="1091" t="s">
        <v>2092</v>
      </c>
      <c r="F727" s="179">
        <v>9.4581747E7</v>
      </c>
      <c r="G727" s="179" t="s">
        <v>3314</v>
      </c>
      <c r="H727" s="179" t="s">
        <v>12152</v>
      </c>
      <c r="I727" s="228">
        <v>33370.0</v>
      </c>
      <c r="J727" s="1091" t="s">
        <v>7038</v>
      </c>
      <c r="K727" s="1091" t="s">
        <v>12154</v>
      </c>
      <c r="L727" s="606" t="s">
        <v>1651</v>
      </c>
      <c r="M727" s="179" t="s">
        <v>2184</v>
      </c>
      <c r="N727" s="179" t="s">
        <v>2184</v>
      </c>
      <c r="O727" s="1091" t="s">
        <v>12153</v>
      </c>
      <c r="P727" s="1091" t="s">
        <v>8299</v>
      </c>
      <c r="Q727" s="1092"/>
      <c r="R727" s="1125">
        <v>44917.0</v>
      </c>
      <c r="S727" s="647">
        <f t="shared" si="3"/>
        <v>32</v>
      </c>
      <c r="T727" s="166"/>
      <c r="U727" s="166"/>
      <c r="V727" s="1092"/>
    </row>
    <row r="728" ht="18.0" customHeight="1">
      <c r="A728" s="1037">
        <v>44529.78475690972</v>
      </c>
      <c r="B728" s="179" t="s">
        <v>12156</v>
      </c>
      <c r="C728" s="179">
        <v>1.544299839E9</v>
      </c>
      <c r="D728" s="1091" t="s">
        <v>12155</v>
      </c>
      <c r="E728" s="1091" t="s">
        <v>12158</v>
      </c>
      <c r="F728" s="179">
        <v>2.0406696E7</v>
      </c>
      <c r="G728" s="179" t="s">
        <v>1740</v>
      </c>
      <c r="H728" s="179" t="s">
        <v>12157</v>
      </c>
      <c r="I728" s="228">
        <v>25289.0</v>
      </c>
      <c r="J728" s="1091" t="s">
        <v>7020</v>
      </c>
      <c r="K728" s="1091" t="s">
        <v>1637</v>
      </c>
      <c r="L728" s="606" t="s">
        <v>1637</v>
      </c>
      <c r="M728" s="179" t="s">
        <v>2184</v>
      </c>
      <c r="N728" s="179" t="s">
        <v>2184</v>
      </c>
      <c r="O728" s="1091" t="s">
        <v>12159</v>
      </c>
      <c r="P728" s="1091" t="s">
        <v>12160</v>
      </c>
      <c r="Q728" s="1091" t="s">
        <v>12161</v>
      </c>
      <c r="R728" s="1118">
        <v>44552.0</v>
      </c>
      <c r="S728" s="647">
        <f t="shared" si="3"/>
        <v>54</v>
      </c>
      <c r="T728" s="166"/>
      <c r="U728" s="166"/>
      <c r="V728" s="1092"/>
    </row>
    <row r="729" ht="18.0" customHeight="1">
      <c r="A729" s="1037">
        <v>44530.49312027778</v>
      </c>
      <c r="B729" s="179" t="s">
        <v>12163</v>
      </c>
      <c r="C729" s="179">
        <v>5.49113089913E11</v>
      </c>
      <c r="D729" s="1091" t="s">
        <v>12162</v>
      </c>
      <c r="E729" s="1091" t="s">
        <v>7521</v>
      </c>
      <c r="F729" s="179">
        <v>3.5376135E7</v>
      </c>
      <c r="G729" s="179" t="s">
        <v>1755</v>
      </c>
      <c r="H729" s="179" t="s">
        <v>12164</v>
      </c>
      <c r="I729" s="228">
        <v>33134.0</v>
      </c>
      <c r="J729" s="1091" t="s">
        <v>7020</v>
      </c>
      <c r="K729" s="1091" t="s">
        <v>12169</v>
      </c>
      <c r="L729" s="606" t="s">
        <v>1637</v>
      </c>
      <c r="M729" s="179" t="s">
        <v>2184</v>
      </c>
      <c r="N729" s="179" t="s">
        <v>2184</v>
      </c>
      <c r="O729" s="1091" t="s">
        <v>12165</v>
      </c>
      <c r="P729" s="1091" t="s">
        <v>12166</v>
      </c>
      <c r="Q729" s="1091" t="s">
        <v>12167</v>
      </c>
      <c r="R729" s="231" t="s">
        <v>12168</v>
      </c>
      <c r="S729" s="647">
        <f t="shared" si="3"/>
        <v>33</v>
      </c>
      <c r="T729" s="166"/>
      <c r="U729" s="166"/>
      <c r="V729" s="1092"/>
    </row>
    <row r="730" ht="18.0" customHeight="1">
      <c r="A730" s="1037">
        <v>44531.967853333335</v>
      </c>
      <c r="B730" s="179" t="s">
        <v>12171</v>
      </c>
      <c r="C730" s="179" t="s">
        <v>12173</v>
      </c>
      <c r="D730" s="1091" t="s">
        <v>12170</v>
      </c>
      <c r="E730" s="1091" t="s">
        <v>12174</v>
      </c>
      <c r="F730" s="179">
        <v>1.79931109E8</v>
      </c>
      <c r="G730" s="179" t="s">
        <v>12172</v>
      </c>
      <c r="H730" s="179" t="s">
        <v>4171</v>
      </c>
      <c r="I730" s="228">
        <v>33409.0</v>
      </c>
      <c r="J730" s="1091" t="s">
        <v>7038</v>
      </c>
      <c r="K730" s="1091" t="s">
        <v>12178</v>
      </c>
      <c r="L730" s="606" t="s">
        <v>1866</v>
      </c>
      <c r="M730" s="179" t="s">
        <v>2184</v>
      </c>
      <c r="N730" s="179" t="s">
        <v>2184</v>
      </c>
      <c r="O730" s="1091" t="s">
        <v>12175</v>
      </c>
      <c r="P730" s="1091" t="s">
        <v>12176</v>
      </c>
      <c r="Q730" s="1091" t="s">
        <v>12177</v>
      </c>
      <c r="R730" s="231" t="s">
        <v>12168</v>
      </c>
      <c r="S730" s="647">
        <f t="shared" si="3"/>
        <v>32</v>
      </c>
      <c r="T730" s="166"/>
      <c r="U730" s="166"/>
      <c r="V730" s="1092"/>
    </row>
    <row r="731" ht="18.0" customHeight="1">
      <c r="A731" s="1037">
        <v>44532.686693125</v>
      </c>
      <c r="B731" s="179" t="s">
        <v>12180</v>
      </c>
      <c r="C731" s="179" t="s">
        <v>12182</v>
      </c>
      <c r="D731" s="1091" t="s">
        <v>12179</v>
      </c>
      <c r="E731" s="1091" t="s">
        <v>12183</v>
      </c>
      <c r="F731" s="179">
        <v>4.2283116E7</v>
      </c>
      <c r="G731" s="179" t="s">
        <v>391</v>
      </c>
      <c r="H731" s="179" t="s">
        <v>12181</v>
      </c>
      <c r="I731" s="228">
        <v>36492.0</v>
      </c>
      <c r="J731" s="1091" t="s">
        <v>7020</v>
      </c>
      <c r="K731" s="1091" t="s">
        <v>12187</v>
      </c>
      <c r="L731" s="606" t="s">
        <v>12187</v>
      </c>
      <c r="M731" s="179" t="s">
        <v>1661</v>
      </c>
      <c r="N731" s="179" t="s">
        <v>2184</v>
      </c>
      <c r="O731" s="1091" t="s">
        <v>12184</v>
      </c>
      <c r="P731" s="1091" t="s">
        <v>12185</v>
      </c>
      <c r="Q731" s="1091" t="s">
        <v>12186</v>
      </c>
      <c r="R731" s="1125">
        <v>44919.0</v>
      </c>
      <c r="S731" s="647">
        <f t="shared" si="3"/>
        <v>23</v>
      </c>
      <c r="T731" s="166"/>
      <c r="U731" s="166"/>
      <c r="V731" s="1092"/>
    </row>
    <row r="732" ht="18.0" customHeight="1">
      <c r="A732" s="1037">
        <v>44534.64556716435</v>
      </c>
      <c r="B732" s="179" t="s">
        <v>12189</v>
      </c>
      <c r="C732" s="179" t="s">
        <v>12190</v>
      </c>
      <c r="D732" s="1091" t="s">
        <v>12188</v>
      </c>
      <c r="E732" s="1091" t="s">
        <v>12191</v>
      </c>
      <c r="F732" s="179">
        <v>9.601907E7</v>
      </c>
      <c r="G732" s="179" t="s">
        <v>3851</v>
      </c>
      <c r="H732" s="179" t="s">
        <v>1678</v>
      </c>
      <c r="I732" s="228">
        <v>34999.0</v>
      </c>
      <c r="J732" s="1091" t="s">
        <v>7020</v>
      </c>
      <c r="K732" s="1091" t="s">
        <v>12196</v>
      </c>
      <c r="L732" s="606" t="s">
        <v>1651</v>
      </c>
      <c r="M732" s="179" t="s">
        <v>2184</v>
      </c>
      <c r="N732" s="179" t="s">
        <v>2184</v>
      </c>
      <c r="O732" s="1091" t="s">
        <v>12192</v>
      </c>
      <c r="P732" s="1091" t="s">
        <v>12193</v>
      </c>
      <c r="Q732" s="1091" t="s">
        <v>12194</v>
      </c>
      <c r="R732" s="179" t="s">
        <v>12195</v>
      </c>
      <c r="S732" s="647">
        <f t="shared" si="3"/>
        <v>27</v>
      </c>
      <c r="T732" s="166"/>
      <c r="U732" s="166"/>
      <c r="V732" s="1092"/>
    </row>
    <row r="733" ht="18.0" customHeight="1">
      <c r="A733" s="1037">
        <v>44537.84873835648</v>
      </c>
      <c r="B733" s="179" t="s">
        <v>12198</v>
      </c>
      <c r="C733" s="179">
        <v>1.136248456E9</v>
      </c>
      <c r="D733" s="1091" t="s">
        <v>12197</v>
      </c>
      <c r="E733" s="1091" t="s">
        <v>6363</v>
      </c>
      <c r="F733" s="179">
        <v>3.7610833E7</v>
      </c>
      <c r="G733" s="179" t="s">
        <v>1755</v>
      </c>
      <c r="H733" s="179" t="s">
        <v>12199</v>
      </c>
      <c r="I733" s="228">
        <v>34214.0</v>
      </c>
      <c r="J733" s="1091" t="s">
        <v>7028</v>
      </c>
      <c r="K733" s="1091" t="s">
        <v>12201</v>
      </c>
      <c r="L733" s="606" t="s">
        <v>1651</v>
      </c>
      <c r="M733" s="179" t="s">
        <v>2184</v>
      </c>
      <c r="N733" s="179" t="s">
        <v>2184</v>
      </c>
      <c r="O733" s="1091" t="s">
        <v>7638</v>
      </c>
      <c r="P733" s="1091" t="s">
        <v>10211</v>
      </c>
      <c r="Q733" s="1092"/>
      <c r="R733" s="179" t="s">
        <v>12200</v>
      </c>
      <c r="S733" s="647">
        <f t="shared" si="3"/>
        <v>30</v>
      </c>
      <c r="T733" s="166"/>
      <c r="U733" s="166"/>
      <c r="V733" s="1092"/>
    </row>
    <row r="734" ht="18.0" customHeight="1">
      <c r="A734" s="1037">
        <v>44538.73934943287</v>
      </c>
      <c r="B734" s="179" t="s">
        <v>12203</v>
      </c>
      <c r="C734" s="179" t="s">
        <v>12205</v>
      </c>
      <c r="D734" s="1091" t="s">
        <v>12202</v>
      </c>
      <c r="E734" s="1091" t="s">
        <v>2092</v>
      </c>
      <c r="F734" s="179">
        <v>4.0211003E7</v>
      </c>
      <c r="G734" s="179" t="s">
        <v>391</v>
      </c>
      <c r="H734" s="179" t="s">
        <v>12204</v>
      </c>
      <c r="I734" s="228">
        <v>35478.0</v>
      </c>
      <c r="J734" s="1091" t="s">
        <v>7028</v>
      </c>
      <c r="K734" s="1091" t="s">
        <v>12209</v>
      </c>
      <c r="L734" s="606" t="s">
        <v>1651</v>
      </c>
      <c r="M734" s="179" t="s">
        <v>2184</v>
      </c>
      <c r="N734" s="179" t="s">
        <v>2184</v>
      </c>
      <c r="O734" s="1091" t="s">
        <v>12206</v>
      </c>
      <c r="P734" s="1091" t="s">
        <v>12207</v>
      </c>
      <c r="Q734" s="1092"/>
      <c r="R734" s="179" t="s">
        <v>12208</v>
      </c>
      <c r="S734" s="647">
        <f t="shared" si="3"/>
        <v>26</v>
      </c>
      <c r="T734" s="166"/>
      <c r="U734" s="166"/>
      <c r="V734" s="1092"/>
    </row>
    <row r="735" ht="18.0" customHeight="1">
      <c r="A735" s="1037">
        <v>44538.739365138885</v>
      </c>
      <c r="B735" s="179" t="s">
        <v>12211</v>
      </c>
      <c r="C735" s="179" t="s">
        <v>12212</v>
      </c>
      <c r="D735" s="1091" t="s">
        <v>12210</v>
      </c>
      <c r="E735" s="1091" t="s">
        <v>12213</v>
      </c>
      <c r="F735" s="179">
        <v>6.77061675E8</v>
      </c>
      <c r="G735" s="179" t="s">
        <v>6139</v>
      </c>
      <c r="H735" s="179" t="s">
        <v>3272</v>
      </c>
      <c r="I735" s="228">
        <v>32628.0</v>
      </c>
      <c r="J735" s="1091" t="s">
        <v>7028</v>
      </c>
      <c r="K735" s="1091" t="s">
        <v>12216</v>
      </c>
      <c r="L735" s="606" t="s">
        <v>1651</v>
      </c>
      <c r="M735" s="179" t="s">
        <v>2184</v>
      </c>
      <c r="N735" s="179" t="s">
        <v>2184</v>
      </c>
      <c r="O735" s="1091" t="s">
        <v>12214</v>
      </c>
      <c r="P735" s="1091" t="s">
        <v>12215</v>
      </c>
      <c r="Q735" s="1092"/>
      <c r="R735" s="179" t="s">
        <v>12208</v>
      </c>
      <c r="S735" s="647">
        <f t="shared" si="3"/>
        <v>34</v>
      </c>
      <c r="T735" s="166"/>
      <c r="U735" s="166"/>
      <c r="V735" s="1092"/>
    </row>
    <row r="736" ht="18.0" customHeight="1">
      <c r="A736" s="1037">
        <v>44538.990846053246</v>
      </c>
      <c r="B736" s="179" t="s">
        <v>12218</v>
      </c>
      <c r="C736" s="179" t="s">
        <v>12219</v>
      </c>
      <c r="D736" s="1091" t="s">
        <v>12217</v>
      </c>
      <c r="E736" s="1091" t="s">
        <v>12220</v>
      </c>
      <c r="F736" s="179">
        <v>3.4041064E7</v>
      </c>
      <c r="G736" s="179" t="s">
        <v>2021</v>
      </c>
      <c r="H736" s="179" t="s">
        <v>3611</v>
      </c>
      <c r="I736" s="228">
        <v>32593.0</v>
      </c>
      <c r="J736" s="1091" t="s">
        <v>7038</v>
      </c>
      <c r="K736" s="1091" t="s">
        <v>1651</v>
      </c>
      <c r="L736" s="606" t="s">
        <v>1651</v>
      </c>
      <c r="M736" s="179" t="s">
        <v>2184</v>
      </c>
      <c r="N736" s="179" t="s">
        <v>2184</v>
      </c>
      <c r="O736" s="1091" t="s">
        <v>12221</v>
      </c>
      <c r="P736" s="1091" t="s">
        <v>12222</v>
      </c>
      <c r="Q736" s="1091" t="s">
        <v>12223</v>
      </c>
      <c r="R736" s="179" t="s">
        <v>2433</v>
      </c>
      <c r="S736" s="647">
        <f t="shared" si="3"/>
        <v>34</v>
      </c>
      <c r="T736" s="166"/>
      <c r="U736" s="166"/>
      <c r="V736" s="1092"/>
    </row>
    <row r="737" ht="18.0" customHeight="1">
      <c r="A737" s="1037">
        <v>44544.012470601854</v>
      </c>
      <c r="B737" s="179" t="s">
        <v>12225</v>
      </c>
      <c r="C737" s="179" t="s">
        <v>12226</v>
      </c>
      <c r="D737" s="1091" t="s">
        <v>12224</v>
      </c>
      <c r="E737" s="1091" t="s">
        <v>12227</v>
      </c>
      <c r="F737" s="179">
        <v>3.1223836E7</v>
      </c>
      <c r="G737" s="179" t="s">
        <v>391</v>
      </c>
      <c r="H737" s="179" t="s">
        <v>10396</v>
      </c>
      <c r="I737" s="228">
        <v>30962.0</v>
      </c>
      <c r="J737" s="1091" t="s">
        <v>7038</v>
      </c>
      <c r="K737" s="1091" t="s">
        <v>12231</v>
      </c>
      <c r="L737" s="606" t="s">
        <v>1651</v>
      </c>
      <c r="M737" s="179" t="s">
        <v>1661</v>
      </c>
      <c r="N737" s="179" t="s">
        <v>2184</v>
      </c>
      <c r="O737" s="1091" t="s">
        <v>12228</v>
      </c>
      <c r="P737" s="1091" t="s">
        <v>12229</v>
      </c>
      <c r="Q737" s="1091" t="s">
        <v>12230</v>
      </c>
      <c r="R737" s="1098">
        <v>44579.0</v>
      </c>
      <c r="S737" s="647">
        <f t="shared" si="3"/>
        <v>39</v>
      </c>
      <c r="T737" s="166"/>
      <c r="U737" s="166"/>
      <c r="V737" s="1092"/>
    </row>
    <row r="738" ht="18.0" customHeight="1">
      <c r="A738" s="1037">
        <v>44545.10539849537</v>
      </c>
      <c r="B738" s="179" t="s">
        <v>12233</v>
      </c>
      <c r="C738" s="179">
        <v>5.41130795301E11</v>
      </c>
      <c r="D738" s="1091" t="s">
        <v>12232</v>
      </c>
      <c r="E738" s="1091" t="s">
        <v>12236</v>
      </c>
      <c r="F738" s="179">
        <v>1.7007282E7</v>
      </c>
      <c r="G738" s="179" t="s">
        <v>12234</v>
      </c>
      <c r="H738" s="179" t="s">
        <v>12235</v>
      </c>
      <c r="I738" s="228">
        <v>23636.0</v>
      </c>
      <c r="J738" s="1091" t="s">
        <v>7038</v>
      </c>
      <c r="K738" s="1091" t="s">
        <v>12241</v>
      </c>
      <c r="L738" s="606" t="s">
        <v>12240</v>
      </c>
      <c r="M738" s="179" t="s">
        <v>2184</v>
      </c>
      <c r="N738" s="179" t="s">
        <v>2184</v>
      </c>
      <c r="O738" s="1091" t="s">
        <v>12237</v>
      </c>
      <c r="P738" s="1091" t="s">
        <v>12238</v>
      </c>
      <c r="Q738" s="1091" t="s">
        <v>12239</v>
      </c>
      <c r="R738" s="1125">
        <v>44919.0</v>
      </c>
      <c r="S738" s="647">
        <f t="shared" si="3"/>
        <v>59</v>
      </c>
      <c r="T738" s="166"/>
      <c r="U738" s="166"/>
      <c r="V738" s="1092"/>
    </row>
    <row r="739" ht="18.0" customHeight="1">
      <c r="A739" s="1037">
        <v>44545.613595636576</v>
      </c>
      <c r="B739" s="179" t="s">
        <v>12243</v>
      </c>
      <c r="C739" s="179">
        <v>5.491165595399E12</v>
      </c>
      <c r="D739" s="1091" t="s">
        <v>12242</v>
      </c>
      <c r="E739" s="1091" t="s">
        <v>12244</v>
      </c>
      <c r="F739" s="179">
        <v>2.0832214E7</v>
      </c>
      <c r="G739" s="179" t="s">
        <v>1755</v>
      </c>
      <c r="H739" s="179" t="s">
        <v>4515</v>
      </c>
      <c r="I739" s="228">
        <v>44447.0</v>
      </c>
      <c r="J739" s="1091" t="s">
        <v>7038</v>
      </c>
      <c r="K739" s="1091" t="s">
        <v>12247</v>
      </c>
      <c r="L739" s="606" t="s">
        <v>1651</v>
      </c>
      <c r="M739" s="179" t="s">
        <v>1661</v>
      </c>
      <c r="N739" s="179" t="s">
        <v>2184</v>
      </c>
      <c r="O739" s="1091" t="s">
        <v>12245</v>
      </c>
      <c r="P739" s="1091" t="s">
        <v>12246</v>
      </c>
      <c r="Q739" s="1092"/>
      <c r="R739" s="179" t="s">
        <v>2433</v>
      </c>
      <c r="S739" s="647">
        <f t="shared" si="3"/>
        <v>2</v>
      </c>
      <c r="T739" s="166"/>
      <c r="U739" s="166"/>
      <c r="V739" s="1092"/>
    </row>
    <row r="740" ht="18.0" customHeight="1">
      <c r="A740" s="1037">
        <v>44551.31720627315</v>
      </c>
      <c r="B740" s="179" t="s">
        <v>12249</v>
      </c>
      <c r="C740" s="179">
        <v>3.815268838E9</v>
      </c>
      <c r="D740" s="1091" t="s">
        <v>12248</v>
      </c>
      <c r="E740" s="1091" t="s">
        <v>12251</v>
      </c>
      <c r="F740" s="179">
        <v>4.279675E7</v>
      </c>
      <c r="G740" s="179" t="s">
        <v>391</v>
      </c>
      <c r="H740" s="179" t="s">
        <v>12250</v>
      </c>
      <c r="I740" s="228">
        <v>36838.0</v>
      </c>
      <c r="J740" s="1091" t="s">
        <v>7028</v>
      </c>
      <c r="K740" s="1091" t="s">
        <v>12254</v>
      </c>
      <c r="L740" s="606" t="s">
        <v>1637</v>
      </c>
      <c r="M740" s="179" t="s">
        <v>2184</v>
      </c>
      <c r="N740" s="179" t="s">
        <v>2184</v>
      </c>
      <c r="O740" s="1091" t="s">
        <v>12252</v>
      </c>
      <c r="P740" s="1091" t="s">
        <v>12253</v>
      </c>
      <c r="Q740" s="1092"/>
      <c r="R740" s="1125">
        <v>44919.0</v>
      </c>
      <c r="S740" s="647">
        <f t="shared" si="3"/>
        <v>22</v>
      </c>
      <c r="T740" s="166"/>
      <c r="U740" s="166"/>
      <c r="V740" s="1092"/>
    </row>
    <row r="741" ht="18.0" customHeight="1">
      <c r="A741" s="1037">
        <v>44554.411621990745</v>
      </c>
      <c r="B741" s="179" t="s">
        <v>12256</v>
      </c>
      <c r="C741" s="179">
        <v>3.794750061E9</v>
      </c>
      <c r="D741" s="1091" t="s">
        <v>12255</v>
      </c>
      <c r="E741" s="1091" t="s">
        <v>12258</v>
      </c>
      <c r="F741" s="179">
        <v>4.2261284E7</v>
      </c>
      <c r="G741" s="179" t="s">
        <v>391</v>
      </c>
      <c r="H741" s="179" t="s">
        <v>12257</v>
      </c>
      <c r="I741" s="228">
        <v>36498.0</v>
      </c>
      <c r="J741" s="1091" t="s">
        <v>7020</v>
      </c>
      <c r="K741" s="1091" t="s">
        <v>12264</v>
      </c>
      <c r="L741" s="606" t="s">
        <v>12263</v>
      </c>
      <c r="M741" s="179" t="s">
        <v>2184</v>
      </c>
      <c r="N741" s="179" t="s">
        <v>2184</v>
      </c>
      <c r="O741" s="1091" t="s">
        <v>12259</v>
      </c>
      <c r="P741" s="1091" t="s">
        <v>12260</v>
      </c>
      <c r="Q741" s="1091" t="s">
        <v>12261</v>
      </c>
      <c r="R741" s="179" t="s">
        <v>12262</v>
      </c>
      <c r="S741" s="647">
        <f t="shared" si="3"/>
        <v>23</v>
      </c>
      <c r="T741" s="166"/>
      <c r="U741" s="166"/>
      <c r="V741" s="1092"/>
    </row>
    <row r="742" ht="18.0" customHeight="1">
      <c r="A742" s="1037">
        <v>44555.49701092593</v>
      </c>
      <c r="B742" s="179" t="s">
        <v>12266</v>
      </c>
      <c r="C742" s="179">
        <v>1.15765177E9</v>
      </c>
      <c r="D742" s="1091" t="s">
        <v>12265</v>
      </c>
      <c r="E742" s="1091" t="s">
        <v>12267</v>
      </c>
      <c r="F742" s="179">
        <v>3.5072587E7</v>
      </c>
      <c r="G742" s="179" t="s">
        <v>391</v>
      </c>
      <c r="H742" s="179" t="s">
        <v>1678</v>
      </c>
      <c r="I742" s="228">
        <v>32863.0</v>
      </c>
      <c r="J742" s="1091" t="s">
        <v>7020</v>
      </c>
      <c r="K742" s="1091" t="s">
        <v>1637</v>
      </c>
      <c r="L742" s="606" t="s">
        <v>1637</v>
      </c>
      <c r="M742" s="179" t="s">
        <v>2184</v>
      </c>
      <c r="N742" s="179" t="s">
        <v>2184</v>
      </c>
      <c r="O742" s="1091" t="s">
        <v>12268</v>
      </c>
      <c r="P742" s="1091" t="s">
        <v>12269</v>
      </c>
      <c r="Q742" s="1091" t="s">
        <v>12270</v>
      </c>
      <c r="R742" s="1127">
        <v>44582.0</v>
      </c>
      <c r="S742" s="647">
        <f t="shared" si="3"/>
        <v>33</v>
      </c>
      <c r="T742" s="1128" t="s">
        <v>5656</v>
      </c>
      <c r="U742" s="166"/>
      <c r="V742" s="1092"/>
    </row>
    <row r="743" ht="18.0" customHeight="1">
      <c r="A743" s="1037">
        <v>44556.53255548611</v>
      </c>
      <c r="B743" s="179" t="s">
        <v>12272</v>
      </c>
      <c r="C743" s="179" t="s">
        <v>12273</v>
      </c>
      <c r="D743" s="1091" t="s">
        <v>12271</v>
      </c>
      <c r="E743" s="1091" t="s">
        <v>12274</v>
      </c>
      <c r="F743" s="179">
        <v>4.3409326E7</v>
      </c>
      <c r="G743" s="179" t="s">
        <v>674</v>
      </c>
      <c r="H743" s="179" t="s">
        <v>3272</v>
      </c>
      <c r="I743" s="228">
        <v>37132.0</v>
      </c>
      <c r="J743" s="1091" t="s">
        <v>7028</v>
      </c>
      <c r="K743" s="1091" t="s">
        <v>12278</v>
      </c>
      <c r="L743" s="606" t="s">
        <v>12277</v>
      </c>
      <c r="M743" s="179" t="s">
        <v>2184</v>
      </c>
      <c r="N743" s="179" t="s">
        <v>2184</v>
      </c>
      <c r="O743" s="1091" t="s">
        <v>12275</v>
      </c>
      <c r="P743" s="1091" t="s">
        <v>12276</v>
      </c>
      <c r="Q743" s="1092"/>
      <c r="R743" s="1127">
        <v>44580.0</v>
      </c>
      <c r="S743" s="647">
        <f t="shared" si="3"/>
        <v>22</v>
      </c>
      <c r="T743" s="1129" t="s">
        <v>5656</v>
      </c>
      <c r="U743" s="179" t="s">
        <v>2846</v>
      </c>
      <c r="V743" s="1092"/>
    </row>
    <row r="744" ht="18.0" customHeight="1">
      <c r="A744" s="1037">
        <v>44557.11367395833</v>
      </c>
      <c r="B744" s="179" t="s">
        <v>12280</v>
      </c>
      <c r="C744" s="179" t="s">
        <v>12282</v>
      </c>
      <c r="D744" s="1091" t="s">
        <v>12279</v>
      </c>
      <c r="E744" s="1091" t="s">
        <v>12283</v>
      </c>
      <c r="F744" s="179">
        <v>1.6051786E7</v>
      </c>
      <c r="G744" s="179" t="s">
        <v>3491</v>
      </c>
      <c r="H744" s="179" t="s">
        <v>12281</v>
      </c>
      <c r="I744" s="228">
        <v>23040.0</v>
      </c>
      <c r="J744" s="1091" t="s">
        <v>7020</v>
      </c>
      <c r="K744" s="1091" t="s">
        <v>3496</v>
      </c>
      <c r="L744" s="606" t="s">
        <v>3496</v>
      </c>
      <c r="M744" s="179" t="s">
        <v>1661</v>
      </c>
      <c r="N744" s="179" t="s">
        <v>2184</v>
      </c>
      <c r="O744" s="1091" t="s">
        <v>12284</v>
      </c>
      <c r="P744" s="1091" t="s">
        <v>12285</v>
      </c>
      <c r="Q744" s="1091" t="s">
        <v>2846</v>
      </c>
      <c r="R744" s="179" t="s">
        <v>12286</v>
      </c>
      <c r="S744" s="647">
        <f t="shared" si="3"/>
        <v>60</v>
      </c>
      <c r="T744" s="1130"/>
      <c r="U744" s="166"/>
      <c r="V744" s="1092"/>
    </row>
    <row r="745" ht="18.0" customHeight="1">
      <c r="A745" s="1037">
        <v>44559.53428208333</v>
      </c>
      <c r="B745" s="179" t="s">
        <v>12288</v>
      </c>
      <c r="C745" s="179">
        <v>1.161827482E9</v>
      </c>
      <c r="D745" s="1091" t="s">
        <v>12287</v>
      </c>
      <c r="E745" s="1091" t="s">
        <v>12290</v>
      </c>
      <c r="F745" s="179">
        <v>3.8667747E7</v>
      </c>
      <c r="G745" s="179" t="s">
        <v>391</v>
      </c>
      <c r="H745" s="179" t="s">
        <v>12289</v>
      </c>
      <c r="I745" s="228">
        <v>35043.0</v>
      </c>
      <c r="J745" s="1091" t="s">
        <v>7020</v>
      </c>
      <c r="K745" s="1091" t="s">
        <v>12294</v>
      </c>
      <c r="L745" s="606" t="s">
        <v>1637</v>
      </c>
      <c r="M745" s="179" t="s">
        <v>2184</v>
      </c>
      <c r="N745" s="179" t="s">
        <v>2184</v>
      </c>
      <c r="O745" s="1091" t="s">
        <v>12291</v>
      </c>
      <c r="P745" s="1091" t="s">
        <v>12292</v>
      </c>
      <c r="Q745" s="1091" t="s">
        <v>12293</v>
      </c>
      <c r="R745" s="1127">
        <v>44580.0</v>
      </c>
      <c r="S745" s="647">
        <f t="shared" si="3"/>
        <v>27</v>
      </c>
      <c r="T745" s="1131" t="s">
        <v>5656</v>
      </c>
      <c r="U745" s="166"/>
      <c r="V745" s="1092"/>
    </row>
    <row r="746" ht="18.0" customHeight="1">
      <c r="A746" s="1037">
        <v>44559.688186053245</v>
      </c>
      <c r="B746" s="179" t="s">
        <v>12296</v>
      </c>
      <c r="C746" s="179">
        <v>1.16509187E9</v>
      </c>
      <c r="D746" s="1091" t="s">
        <v>12295</v>
      </c>
      <c r="E746" s="1091" t="s">
        <v>12298</v>
      </c>
      <c r="F746" s="179">
        <v>4.1955742E7</v>
      </c>
      <c r="G746" s="179" t="s">
        <v>2021</v>
      </c>
      <c r="H746" s="179" t="s">
        <v>12297</v>
      </c>
      <c r="I746" s="228">
        <v>36310.0</v>
      </c>
      <c r="J746" s="1091" t="s">
        <v>7020</v>
      </c>
      <c r="K746" s="1091" t="s">
        <v>12303</v>
      </c>
      <c r="L746" s="606" t="s">
        <v>12302</v>
      </c>
      <c r="M746" s="179" t="s">
        <v>2184</v>
      </c>
      <c r="N746" s="179" t="s">
        <v>1661</v>
      </c>
      <c r="O746" s="1091" t="s">
        <v>12299</v>
      </c>
      <c r="P746" s="1091" t="s">
        <v>12300</v>
      </c>
      <c r="Q746" s="1092"/>
      <c r="R746" s="179" t="s">
        <v>12301</v>
      </c>
      <c r="S746" s="647">
        <f t="shared" si="3"/>
        <v>24</v>
      </c>
      <c r="T746" s="1130"/>
      <c r="U746" s="166"/>
      <c r="V746" s="1092"/>
    </row>
    <row r="747" ht="18.0" customHeight="1">
      <c r="A747" s="1037">
        <v>44560.38257342593</v>
      </c>
      <c r="B747" s="179" t="s">
        <v>12305</v>
      </c>
      <c r="C747" s="179" t="s">
        <v>12307</v>
      </c>
      <c r="D747" s="1091" t="s">
        <v>12304</v>
      </c>
      <c r="E747" s="1091" t="s">
        <v>12308</v>
      </c>
      <c r="F747" s="179">
        <v>3.792885E7</v>
      </c>
      <c r="G747" s="179" t="s">
        <v>1808</v>
      </c>
      <c r="H747" s="179" t="s">
        <v>12306</v>
      </c>
      <c r="I747" s="228">
        <v>34240.0</v>
      </c>
      <c r="J747" s="1091" t="s">
        <v>7038</v>
      </c>
      <c r="K747" s="1091" t="s">
        <v>12310</v>
      </c>
      <c r="L747" s="606" t="s">
        <v>1637</v>
      </c>
      <c r="M747" s="179" t="s">
        <v>2184</v>
      </c>
      <c r="N747" s="179" t="s">
        <v>2184</v>
      </c>
      <c r="O747" s="1091" t="s">
        <v>12309</v>
      </c>
      <c r="P747" s="1091" t="s">
        <v>2846</v>
      </c>
      <c r="Q747" s="1092"/>
      <c r="R747" s="1127">
        <v>44580.0</v>
      </c>
      <c r="S747" s="647">
        <f t="shared" si="3"/>
        <v>30</v>
      </c>
      <c r="T747" s="1130"/>
      <c r="U747" s="166"/>
      <c r="V747" s="1092"/>
    </row>
    <row r="748" ht="18.0" customHeight="1">
      <c r="A748" s="1037">
        <v>44560.68862223379</v>
      </c>
      <c r="B748" s="179" t="s">
        <v>12312</v>
      </c>
      <c r="C748" s="179" t="s">
        <v>12313</v>
      </c>
      <c r="D748" s="1091" t="s">
        <v>12311</v>
      </c>
      <c r="E748" s="1091" t="s">
        <v>12314</v>
      </c>
      <c r="F748" s="179">
        <v>3.3648584E7</v>
      </c>
      <c r="G748" s="179" t="s">
        <v>674</v>
      </c>
      <c r="H748" s="179" t="s">
        <v>11300</v>
      </c>
      <c r="I748" s="228">
        <v>32228.0</v>
      </c>
      <c r="J748" s="1091" t="s">
        <v>7020</v>
      </c>
      <c r="K748" s="1091" t="s">
        <v>12319</v>
      </c>
      <c r="L748" s="606" t="s">
        <v>1637</v>
      </c>
      <c r="M748" s="179" t="s">
        <v>2184</v>
      </c>
      <c r="N748" s="179" t="s">
        <v>2184</v>
      </c>
      <c r="O748" s="1091" t="s">
        <v>12315</v>
      </c>
      <c r="P748" s="1091" t="s">
        <v>12316</v>
      </c>
      <c r="Q748" s="1091" t="s">
        <v>12317</v>
      </c>
      <c r="R748" s="179"/>
      <c r="S748" s="647">
        <f t="shared" si="3"/>
        <v>35</v>
      </c>
      <c r="T748" s="1130"/>
      <c r="U748" s="166"/>
      <c r="V748" s="1091" t="s">
        <v>12318</v>
      </c>
    </row>
    <row r="749" ht="18.0" customHeight="1">
      <c r="A749" s="1037">
        <v>44561.65988041667</v>
      </c>
      <c r="B749" s="179" t="s">
        <v>12321</v>
      </c>
      <c r="C749" s="179">
        <v>1.123091219E9</v>
      </c>
      <c r="D749" s="1091" t="s">
        <v>12320</v>
      </c>
      <c r="E749" s="1091" t="s">
        <v>12322</v>
      </c>
      <c r="F749" s="179">
        <v>4.2999161E7</v>
      </c>
      <c r="G749" s="179" t="s">
        <v>391</v>
      </c>
      <c r="H749" s="179" t="s">
        <v>1678</v>
      </c>
      <c r="I749" s="228">
        <v>36858.0</v>
      </c>
      <c r="J749" s="1091" t="s">
        <v>7028</v>
      </c>
      <c r="K749" s="1091" t="s">
        <v>12326</v>
      </c>
      <c r="L749" s="606" t="s">
        <v>12325</v>
      </c>
      <c r="M749" s="179" t="s">
        <v>2184</v>
      </c>
      <c r="N749" s="179" t="s">
        <v>2184</v>
      </c>
      <c r="O749" s="1091" t="s">
        <v>12323</v>
      </c>
      <c r="P749" s="1091" t="s">
        <v>12324</v>
      </c>
      <c r="Q749" s="1092"/>
      <c r="R749" s="179" t="s">
        <v>12301</v>
      </c>
      <c r="S749" s="647">
        <f t="shared" si="3"/>
        <v>22</v>
      </c>
      <c r="T749" s="1130"/>
      <c r="U749" s="166"/>
      <c r="V749" s="1092"/>
    </row>
    <row r="750" ht="18.0" customHeight="1">
      <c r="A750" s="1037">
        <v>44562.974788252315</v>
      </c>
      <c r="B750" s="179" t="s">
        <v>12328</v>
      </c>
      <c r="C750" s="179">
        <v>5.42334406136E11</v>
      </c>
      <c r="D750" s="1091" t="s">
        <v>12327</v>
      </c>
      <c r="E750" s="1091" t="s">
        <v>4117</v>
      </c>
      <c r="F750" s="179">
        <v>3.6202279E7</v>
      </c>
      <c r="G750" s="179" t="s">
        <v>391</v>
      </c>
      <c r="H750" s="179" t="s">
        <v>12329</v>
      </c>
      <c r="I750" s="228">
        <v>33536.0</v>
      </c>
      <c r="J750" s="1091" t="s">
        <v>7038</v>
      </c>
      <c r="K750" s="1091" t="s">
        <v>12334</v>
      </c>
      <c r="L750" s="606" t="s">
        <v>1651</v>
      </c>
      <c r="M750" s="179" t="s">
        <v>2184</v>
      </c>
      <c r="N750" s="179" t="s">
        <v>1661</v>
      </c>
      <c r="O750" s="1091" t="s">
        <v>12330</v>
      </c>
      <c r="P750" s="1091" t="s">
        <v>12331</v>
      </c>
      <c r="Q750" s="1091" t="s">
        <v>12332</v>
      </c>
      <c r="R750" s="179" t="s">
        <v>12333</v>
      </c>
      <c r="S750" s="647">
        <f t="shared" si="3"/>
        <v>31</v>
      </c>
      <c r="T750" s="1130"/>
      <c r="U750" s="166"/>
      <c r="V750" s="1092"/>
    </row>
    <row r="751" ht="18.0" customHeight="1">
      <c r="A751" s="1037">
        <v>44563.0391944213</v>
      </c>
      <c r="B751" s="179" t="s">
        <v>12336</v>
      </c>
      <c r="C751" s="179" t="s">
        <v>12338</v>
      </c>
      <c r="D751" s="1091" t="s">
        <v>12335</v>
      </c>
      <c r="E751" s="1091" t="s">
        <v>12339</v>
      </c>
      <c r="F751" s="179">
        <v>1.4937851E7</v>
      </c>
      <c r="G751" s="179" t="s">
        <v>391</v>
      </c>
      <c r="H751" s="179" t="s">
        <v>12337</v>
      </c>
      <c r="I751" s="228">
        <v>22930.0</v>
      </c>
      <c r="J751" s="1091" t="s">
        <v>12340</v>
      </c>
      <c r="K751" s="1091" t="s">
        <v>12343</v>
      </c>
      <c r="L751" s="606" t="s">
        <v>1651</v>
      </c>
      <c r="M751" s="179" t="s">
        <v>2184</v>
      </c>
      <c r="N751" s="179" t="s">
        <v>2184</v>
      </c>
      <c r="O751" s="1091" t="s">
        <v>12341</v>
      </c>
      <c r="P751" s="1091" t="s">
        <v>8567</v>
      </c>
      <c r="Q751" s="1091" t="s">
        <v>12342</v>
      </c>
      <c r="R751" s="1127">
        <v>44580.0</v>
      </c>
      <c r="S751" s="647">
        <f t="shared" si="3"/>
        <v>61</v>
      </c>
      <c r="T751" s="1132" t="s">
        <v>5656</v>
      </c>
      <c r="U751" s="179" t="s">
        <v>5656</v>
      </c>
      <c r="V751" s="1092"/>
    </row>
    <row r="752" ht="18.0" customHeight="1">
      <c r="A752" s="1037">
        <v>44565.365156354164</v>
      </c>
      <c r="B752" s="179" t="s">
        <v>12345</v>
      </c>
      <c r="C752" s="179">
        <v>1.123805322E9</v>
      </c>
      <c r="D752" s="1091" t="s">
        <v>12344</v>
      </c>
      <c r="E752" s="1091" t="s">
        <v>8755</v>
      </c>
      <c r="F752" s="179">
        <v>3.95174E7</v>
      </c>
      <c r="G752" s="179" t="s">
        <v>391</v>
      </c>
      <c r="H752" s="179" t="s">
        <v>12346</v>
      </c>
      <c r="I752" s="228">
        <v>35131.0</v>
      </c>
      <c r="J752" s="1091" t="s">
        <v>7020</v>
      </c>
      <c r="K752" s="1091" t="s">
        <v>12348</v>
      </c>
      <c r="L752" s="606" t="s">
        <v>12348</v>
      </c>
      <c r="M752" s="179" t="s">
        <v>2184</v>
      </c>
      <c r="N752" s="179" t="s">
        <v>2184</v>
      </c>
      <c r="O752" s="1091" t="s">
        <v>12347</v>
      </c>
      <c r="P752" s="1091" t="s">
        <v>2587</v>
      </c>
      <c r="Q752" s="1092"/>
      <c r="R752" s="1133">
        <v>44589.0</v>
      </c>
      <c r="S752" s="647">
        <f t="shared" si="3"/>
        <v>27</v>
      </c>
      <c r="T752" s="1130" t="s">
        <v>5656</v>
      </c>
      <c r="U752" s="179" t="s">
        <v>2846</v>
      </c>
      <c r="V752" s="1092"/>
    </row>
    <row r="753" ht="18.0" customHeight="1">
      <c r="A753" s="1037">
        <v>44565.511698773145</v>
      </c>
      <c r="B753" s="179" t="s">
        <v>12350</v>
      </c>
      <c r="C753" s="179">
        <v>5.43516146122E11</v>
      </c>
      <c r="D753" s="1091" t="s">
        <v>12349</v>
      </c>
      <c r="E753" s="1091" t="s">
        <v>12351</v>
      </c>
      <c r="F753" s="179">
        <v>4.2853965E7</v>
      </c>
      <c r="G753" s="179" t="s">
        <v>391</v>
      </c>
      <c r="H753" s="179" t="s">
        <v>11132</v>
      </c>
      <c r="I753" s="228">
        <v>36784.0</v>
      </c>
      <c r="J753" s="1091" t="s">
        <v>7020</v>
      </c>
      <c r="K753" s="1091" t="s">
        <v>12355</v>
      </c>
      <c r="L753" s="606" t="s">
        <v>1651</v>
      </c>
      <c r="M753" s="179" t="s">
        <v>2184</v>
      </c>
      <c r="N753" s="179" t="s">
        <v>2184</v>
      </c>
      <c r="O753" s="1091" t="s">
        <v>12352</v>
      </c>
      <c r="P753" s="1091" t="s">
        <v>12353</v>
      </c>
      <c r="Q753" s="1091" t="s">
        <v>12354</v>
      </c>
      <c r="R753" s="179" t="s">
        <v>11172</v>
      </c>
      <c r="S753" s="647">
        <f t="shared" si="3"/>
        <v>23</v>
      </c>
      <c r="T753" s="282"/>
      <c r="U753" s="166"/>
      <c r="V753" s="1092"/>
    </row>
    <row r="754" ht="18.0" customHeight="1">
      <c r="A754" s="1037">
        <v>44565.51737230324</v>
      </c>
      <c r="B754" s="179" t="s">
        <v>12357</v>
      </c>
      <c r="C754" s="179" t="s">
        <v>12359</v>
      </c>
      <c r="D754" s="1091" t="s">
        <v>12356</v>
      </c>
      <c r="E754" s="1091" t="s">
        <v>12360</v>
      </c>
      <c r="F754" s="179">
        <v>3.9431703E7</v>
      </c>
      <c r="G754" s="179" t="s">
        <v>2021</v>
      </c>
      <c r="H754" s="179" t="s">
        <v>12358</v>
      </c>
      <c r="I754" s="228">
        <v>35091.0</v>
      </c>
      <c r="J754" s="1091" t="s">
        <v>7020</v>
      </c>
      <c r="K754" s="1091" t="s">
        <v>12364</v>
      </c>
      <c r="L754" s="606" t="s">
        <v>12364</v>
      </c>
      <c r="M754" s="179" t="s">
        <v>2184</v>
      </c>
      <c r="N754" s="179" t="s">
        <v>2184</v>
      </c>
      <c r="O754" s="1091" t="s">
        <v>12361</v>
      </c>
      <c r="P754" s="1091" t="s">
        <v>12362</v>
      </c>
      <c r="Q754" s="1091" t="s">
        <v>12363</v>
      </c>
      <c r="R754" s="1127">
        <v>44582.0</v>
      </c>
      <c r="S754" s="647">
        <f t="shared" si="3"/>
        <v>27</v>
      </c>
      <c r="T754" s="1130" t="s">
        <v>5656</v>
      </c>
      <c r="U754" s="179" t="s">
        <v>2846</v>
      </c>
      <c r="V754" s="1092"/>
    </row>
    <row r="755" ht="18.0" customHeight="1">
      <c r="A755" s="1037">
        <v>44565.64617578704</v>
      </c>
      <c r="B755" s="179" t="s">
        <v>12366</v>
      </c>
      <c r="C755" s="179" t="s">
        <v>12367</v>
      </c>
      <c r="D755" s="1091" t="s">
        <v>12365</v>
      </c>
      <c r="E755" s="1091" t="s">
        <v>8288</v>
      </c>
      <c r="F755" s="179">
        <v>4.4669411E7</v>
      </c>
      <c r="G755" s="179" t="s">
        <v>391</v>
      </c>
      <c r="H755" s="179" t="s">
        <v>1618</v>
      </c>
      <c r="I755" s="228">
        <v>37664.0</v>
      </c>
      <c r="J755" s="1091" t="s">
        <v>12368</v>
      </c>
      <c r="K755" s="1091" t="s">
        <v>1651</v>
      </c>
      <c r="L755" s="606" t="s">
        <v>1651</v>
      </c>
      <c r="M755" s="179" t="s">
        <v>2184</v>
      </c>
      <c r="N755" s="179" t="s">
        <v>1661</v>
      </c>
      <c r="O755" s="1091" t="s">
        <v>12369</v>
      </c>
      <c r="P755" s="1091" t="s">
        <v>12370</v>
      </c>
      <c r="Q755" s="1092"/>
      <c r="R755" s="1127">
        <v>44580.0</v>
      </c>
      <c r="S755" s="647">
        <f t="shared" si="3"/>
        <v>20</v>
      </c>
      <c r="T755" s="1130" t="s">
        <v>2761</v>
      </c>
      <c r="U755" s="179" t="s">
        <v>2846</v>
      </c>
      <c r="V755" s="1092"/>
    </row>
    <row r="756" ht="18.0" customHeight="1">
      <c r="A756" s="1037">
        <v>44565.940010833336</v>
      </c>
      <c r="B756" s="179" t="s">
        <v>12372</v>
      </c>
      <c r="C756" s="179">
        <v>1.136432815E9</v>
      </c>
      <c r="D756" s="1091" t="s">
        <v>12371</v>
      </c>
      <c r="E756" s="1091" t="s">
        <v>12373</v>
      </c>
      <c r="F756" s="179">
        <v>4.6500689E7</v>
      </c>
      <c r="G756" s="179" t="s">
        <v>391</v>
      </c>
      <c r="H756" s="179" t="s">
        <v>3272</v>
      </c>
      <c r="I756" s="228">
        <v>38446.0</v>
      </c>
      <c r="J756" s="1091" t="s">
        <v>7038</v>
      </c>
      <c r="K756" s="1091" t="s">
        <v>12376</v>
      </c>
      <c r="L756" s="606" t="s">
        <v>1651</v>
      </c>
      <c r="M756" s="179" t="s">
        <v>2184</v>
      </c>
      <c r="N756" s="179" t="s">
        <v>2184</v>
      </c>
      <c r="O756" s="1091" t="s">
        <v>12374</v>
      </c>
      <c r="P756" s="1091" t="s">
        <v>12375</v>
      </c>
      <c r="Q756" s="1092"/>
      <c r="R756" s="1127">
        <v>44580.0</v>
      </c>
      <c r="S756" s="647">
        <f t="shared" si="3"/>
        <v>18</v>
      </c>
      <c r="T756" s="1025"/>
      <c r="U756" s="1120"/>
      <c r="V756" s="1092"/>
    </row>
    <row r="757" ht="18.0" customHeight="1">
      <c r="A757" s="1037">
        <v>44566.38778229167</v>
      </c>
      <c r="B757" s="179" t="s">
        <v>12378</v>
      </c>
      <c r="C757" s="179">
        <v>1.123566797E9</v>
      </c>
      <c r="D757" s="1091" t="s">
        <v>12377</v>
      </c>
      <c r="E757" s="1091" t="s">
        <v>12379</v>
      </c>
      <c r="F757" s="179">
        <v>3.3784732E7</v>
      </c>
      <c r="G757" s="179" t="s">
        <v>391</v>
      </c>
      <c r="H757" s="179" t="s">
        <v>1678</v>
      </c>
      <c r="I757" s="228">
        <v>32268.0</v>
      </c>
      <c r="J757" s="1091" t="s">
        <v>12380</v>
      </c>
      <c r="K757" s="1091" t="s">
        <v>12382</v>
      </c>
      <c r="L757" s="606" t="s">
        <v>1637</v>
      </c>
      <c r="M757" s="179" t="s">
        <v>2184</v>
      </c>
      <c r="N757" s="179" t="s">
        <v>2184</v>
      </c>
      <c r="O757" s="1091" t="s">
        <v>12381</v>
      </c>
      <c r="P757" s="1091" t="s">
        <v>2109</v>
      </c>
      <c r="Q757" s="1092"/>
      <c r="R757" s="1127">
        <v>44580.0</v>
      </c>
      <c r="S757" s="647">
        <f t="shared" si="3"/>
        <v>35</v>
      </c>
      <c r="T757" s="1130" t="s">
        <v>5656</v>
      </c>
      <c r="U757" s="179" t="s">
        <v>2846</v>
      </c>
      <c r="V757" s="1092"/>
    </row>
    <row r="758" ht="18.0" customHeight="1">
      <c r="A758" s="1037">
        <v>44566.53632611111</v>
      </c>
      <c r="B758" s="179" t="s">
        <v>12384</v>
      </c>
      <c r="C758" s="179" t="s">
        <v>12385</v>
      </c>
      <c r="D758" s="1091" t="s">
        <v>12383</v>
      </c>
      <c r="E758" s="1091" t="s">
        <v>1877</v>
      </c>
      <c r="F758" s="179">
        <v>3.5411266E7</v>
      </c>
      <c r="G758" s="179" t="s">
        <v>391</v>
      </c>
      <c r="H758" s="179" t="s">
        <v>2691</v>
      </c>
      <c r="I758" s="228">
        <v>33124.0</v>
      </c>
      <c r="J758" s="1091" t="s">
        <v>7020</v>
      </c>
      <c r="K758" s="1091" t="s">
        <v>12389</v>
      </c>
      <c r="L758" s="606" t="s">
        <v>1637</v>
      </c>
      <c r="M758" s="179" t="s">
        <v>2184</v>
      </c>
      <c r="N758" s="179" t="s">
        <v>2184</v>
      </c>
      <c r="O758" s="1091" t="s">
        <v>12386</v>
      </c>
      <c r="P758" s="1091" t="s">
        <v>12387</v>
      </c>
      <c r="Q758" s="1091" t="s">
        <v>12388</v>
      </c>
      <c r="R758" s="1127">
        <v>44582.0</v>
      </c>
      <c r="S758" s="647">
        <f t="shared" si="3"/>
        <v>33</v>
      </c>
      <c r="T758" s="1131" t="s">
        <v>5656</v>
      </c>
      <c r="U758" s="179" t="s">
        <v>2846</v>
      </c>
      <c r="V758" s="1092"/>
    </row>
    <row r="759" ht="18.0" customHeight="1">
      <c r="A759" s="1037">
        <v>44566.54897662037</v>
      </c>
      <c r="B759" s="179" t="s">
        <v>12391</v>
      </c>
      <c r="C759" s="179" t="s">
        <v>12392</v>
      </c>
      <c r="D759" s="1091" t="s">
        <v>12390</v>
      </c>
      <c r="E759" s="1091" t="s">
        <v>12393</v>
      </c>
      <c r="F759" s="179">
        <v>3.9775336E7</v>
      </c>
      <c r="G759" s="179" t="s">
        <v>391</v>
      </c>
      <c r="H759" s="179" t="s">
        <v>2691</v>
      </c>
      <c r="I759" s="228">
        <v>35302.0</v>
      </c>
      <c r="J759" s="1091" t="s">
        <v>7038</v>
      </c>
      <c r="K759" s="1091" t="s">
        <v>12398</v>
      </c>
      <c r="L759" s="606" t="s">
        <v>12397</v>
      </c>
      <c r="M759" s="179" t="s">
        <v>2184</v>
      </c>
      <c r="N759" s="179" t="s">
        <v>2184</v>
      </c>
      <c r="O759" s="1091" t="s">
        <v>12394</v>
      </c>
      <c r="P759" s="1091" t="s">
        <v>12395</v>
      </c>
      <c r="Q759" s="1091" t="s">
        <v>12396</v>
      </c>
      <c r="R759" s="179" t="s">
        <v>11172</v>
      </c>
      <c r="S759" s="647">
        <f t="shared" si="3"/>
        <v>27</v>
      </c>
      <c r="T759" s="1130"/>
      <c r="U759" s="166"/>
      <c r="V759" s="1092"/>
    </row>
    <row r="760" ht="18.0" customHeight="1">
      <c r="A760" s="1037">
        <v>44567.04462891204</v>
      </c>
      <c r="B760" s="179" t="s">
        <v>12400</v>
      </c>
      <c r="C760" s="179" t="s">
        <v>12401</v>
      </c>
      <c r="D760" s="1091" t="s">
        <v>12399</v>
      </c>
      <c r="E760" s="1091" t="s">
        <v>8564</v>
      </c>
      <c r="F760" s="179">
        <v>3.4557281E7</v>
      </c>
      <c r="G760" s="179" t="s">
        <v>391</v>
      </c>
      <c r="H760" s="179" t="s">
        <v>1795</v>
      </c>
      <c r="I760" s="228">
        <v>32729.0</v>
      </c>
      <c r="J760" s="1091" t="s">
        <v>7028</v>
      </c>
      <c r="K760" s="1091" t="s">
        <v>12404</v>
      </c>
      <c r="L760" s="606" t="s">
        <v>1880</v>
      </c>
      <c r="M760" s="179" t="s">
        <v>2184</v>
      </c>
      <c r="N760" s="179" t="s">
        <v>2184</v>
      </c>
      <c r="O760" s="1091" t="s">
        <v>12402</v>
      </c>
      <c r="P760" s="1091" t="s">
        <v>12403</v>
      </c>
      <c r="Q760" s="1092"/>
      <c r="R760" s="1127">
        <v>44582.0</v>
      </c>
      <c r="S760" s="647">
        <f t="shared" si="3"/>
        <v>34</v>
      </c>
      <c r="T760" s="1131" t="s">
        <v>5656</v>
      </c>
      <c r="U760" s="179" t="s">
        <v>2846</v>
      </c>
      <c r="V760" s="1092"/>
    </row>
    <row r="761" ht="18.0" customHeight="1">
      <c r="A761" s="1037">
        <v>44567.44275996528</v>
      </c>
      <c r="B761" s="179" t="s">
        <v>12406</v>
      </c>
      <c r="C761" s="179">
        <v>1.136767192E9</v>
      </c>
      <c r="D761" s="1091" t="s">
        <v>12405</v>
      </c>
      <c r="E761" s="1091" t="s">
        <v>12407</v>
      </c>
      <c r="F761" s="179">
        <v>4.2252304E7</v>
      </c>
      <c r="G761" s="179" t="s">
        <v>391</v>
      </c>
      <c r="H761" s="179" t="s">
        <v>1678</v>
      </c>
      <c r="I761" s="228">
        <v>36520.0</v>
      </c>
      <c r="J761" s="1091" t="s">
        <v>7020</v>
      </c>
      <c r="K761" s="1091" t="s">
        <v>12410</v>
      </c>
      <c r="L761" s="606" t="s">
        <v>2395</v>
      </c>
      <c r="M761" s="179" t="s">
        <v>2184</v>
      </c>
      <c r="N761" s="179" t="s">
        <v>2184</v>
      </c>
      <c r="O761" s="1091" t="s">
        <v>12408</v>
      </c>
      <c r="P761" s="1091" t="s">
        <v>12409</v>
      </c>
      <c r="Q761" s="1092"/>
      <c r="R761" s="1127">
        <v>44582.0</v>
      </c>
      <c r="S761" s="647">
        <f t="shared" si="3"/>
        <v>23</v>
      </c>
      <c r="T761" s="1131" t="s">
        <v>5656</v>
      </c>
      <c r="U761" s="179" t="s">
        <v>2846</v>
      </c>
      <c r="V761" s="1092"/>
    </row>
    <row r="762" ht="18.0" customHeight="1">
      <c r="A762" s="1037">
        <v>44567.55272289352</v>
      </c>
      <c r="B762" s="179" t="s">
        <v>12412</v>
      </c>
      <c r="C762" s="179">
        <v>1.122522703E9</v>
      </c>
      <c r="D762" s="1091" t="s">
        <v>12411</v>
      </c>
      <c r="E762" s="1091" t="s">
        <v>12413</v>
      </c>
      <c r="F762" s="179">
        <v>3.6396547E7</v>
      </c>
      <c r="G762" s="179" t="s">
        <v>391</v>
      </c>
      <c r="H762" s="179" t="s">
        <v>1618</v>
      </c>
      <c r="I762" s="228">
        <v>33533.0</v>
      </c>
      <c r="J762" s="1091" t="s">
        <v>12414</v>
      </c>
      <c r="K762" s="1091" t="s">
        <v>12418</v>
      </c>
      <c r="L762" s="606" t="s">
        <v>1637</v>
      </c>
      <c r="M762" s="179" t="s">
        <v>2184</v>
      </c>
      <c r="N762" s="179" t="s">
        <v>2184</v>
      </c>
      <c r="O762" s="1091" t="s">
        <v>12415</v>
      </c>
      <c r="P762" s="1091" t="s">
        <v>12416</v>
      </c>
      <c r="Q762" s="1091" t="s">
        <v>12417</v>
      </c>
      <c r="R762" s="1127">
        <v>44585.0</v>
      </c>
      <c r="S762" s="647">
        <f t="shared" si="3"/>
        <v>31</v>
      </c>
      <c r="T762" s="1130"/>
      <c r="U762" s="166"/>
      <c r="V762" s="1092"/>
    </row>
    <row r="763" ht="18.0" customHeight="1">
      <c r="A763" s="1037">
        <v>44568.52810444444</v>
      </c>
      <c r="B763" s="179" t="s">
        <v>12419</v>
      </c>
      <c r="C763" s="179" t="s">
        <v>12273</v>
      </c>
      <c r="D763" s="1091" t="s">
        <v>12271</v>
      </c>
      <c r="E763" s="1091" t="s">
        <v>12420</v>
      </c>
      <c r="F763" s="179">
        <v>4.3409326E7</v>
      </c>
      <c r="G763" s="179" t="s">
        <v>674</v>
      </c>
      <c r="H763" s="179" t="s">
        <v>3272</v>
      </c>
      <c r="I763" s="228">
        <v>37132.0</v>
      </c>
      <c r="J763" s="1091" t="s">
        <v>7038</v>
      </c>
      <c r="K763" s="1091" t="s">
        <v>12278</v>
      </c>
      <c r="L763" s="606" t="s">
        <v>12277</v>
      </c>
      <c r="M763" s="179" t="s">
        <v>2184</v>
      </c>
      <c r="N763" s="179" t="s">
        <v>2184</v>
      </c>
      <c r="O763" s="1091" t="s">
        <v>7456</v>
      </c>
      <c r="P763" s="1091" t="s">
        <v>12421</v>
      </c>
      <c r="Q763" s="1092"/>
      <c r="R763" s="1127">
        <v>44580.0</v>
      </c>
      <c r="S763" s="647">
        <f t="shared" si="3"/>
        <v>22</v>
      </c>
      <c r="T763" s="1130"/>
      <c r="U763" s="166"/>
      <c r="V763" s="1092"/>
    </row>
    <row r="764" ht="18.0" customHeight="1">
      <c r="A764" s="1037">
        <v>44568.775844062504</v>
      </c>
      <c r="B764" s="179" t="s">
        <v>12422</v>
      </c>
      <c r="C764" s="179">
        <v>5.491158093916E12</v>
      </c>
      <c r="D764" s="1091" t="s">
        <v>4207</v>
      </c>
      <c r="E764" s="1091" t="s">
        <v>12424</v>
      </c>
      <c r="F764" s="179">
        <v>4.4261905E7</v>
      </c>
      <c r="G764" s="179" t="s">
        <v>2021</v>
      </c>
      <c r="H764" s="179" t="s">
        <v>12423</v>
      </c>
      <c r="I764" s="228">
        <v>44768.0</v>
      </c>
      <c r="J764" s="1091" t="s">
        <v>12425</v>
      </c>
      <c r="K764" s="1091" t="s">
        <v>4213</v>
      </c>
      <c r="L764" s="606" t="s">
        <v>1745</v>
      </c>
      <c r="M764" s="179" t="s">
        <v>2184</v>
      </c>
      <c r="N764" s="179" t="s">
        <v>2184</v>
      </c>
      <c r="O764" s="1091" t="s">
        <v>12426</v>
      </c>
      <c r="P764" s="1091" t="s">
        <v>12427</v>
      </c>
      <c r="Q764" s="1091" t="s">
        <v>12428</v>
      </c>
      <c r="R764" s="179" t="s">
        <v>12429</v>
      </c>
      <c r="S764" s="647">
        <f t="shared" si="3"/>
        <v>1</v>
      </c>
      <c r="T764" s="1130"/>
      <c r="U764" s="166"/>
      <c r="V764" s="1092"/>
    </row>
    <row r="765" ht="18.0" customHeight="1">
      <c r="A765" s="1037">
        <v>44570.48434709491</v>
      </c>
      <c r="B765" s="179" t="s">
        <v>12431</v>
      </c>
      <c r="C765" s="179" t="s">
        <v>12432</v>
      </c>
      <c r="D765" s="1091" t="s">
        <v>12430</v>
      </c>
      <c r="E765" s="1091" t="s">
        <v>12433</v>
      </c>
      <c r="F765" s="179">
        <v>4.4452187E7</v>
      </c>
      <c r="G765" s="179" t="s">
        <v>674</v>
      </c>
      <c r="H765" s="179" t="s">
        <v>5261</v>
      </c>
      <c r="I765" s="228">
        <v>37538.0</v>
      </c>
      <c r="J765" s="1091" t="s">
        <v>7038</v>
      </c>
      <c r="K765" s="1091" t="s">
        <v>12435</v>
      </c>
      <c r="L765" s="606" t="s">
        <v>1637</v>
      </c>
      <c r="M765" s="179" t="s">
        <v>2184</v>
      </c>
      <c r="N765" s="179" t="s">
        <v>2184</v>
      </c>
      <c r="O765" s="1091" t="s">
        <v>9221</v>
      </c>
      <c r="P765" s="1091" t="s">
        <v>12434</v>
      </c>
      <c r="Q765" s="1092"/>
      <c r="R765" s="1134">
        <v>44589.0</v>
      </c>
      <c r="S765" s="647">
        <f t="shared" si="3"/>
        <v>21</v>
      </c>
      <c r="T765" s="1130"/>
      <c r="U765" s="166"/>
      <c r="V765" s="1092"/>
    </row>
    <row r="766" ht="18.0" customHeight="1">
      <c r="A766" s="1037">
        <v>44570.868455289354</v>
      </c>
      <c r="B766" s="179" t="s">
        <v>12437</v>
      </c>
      <c r="C766" s="179">
        <v>1.130501551E9</v>
      </c>
      <c r="D766" s="1091" t="s">
        <v>12436</v>
      </c>
      <c r="E766" s="1091" t="s">
        <v>12439</v>
      </c>
      <c r="F766" s="179">
        <v>4.3815454E7</v>
      </c>
      <c r="G766" s="179" t="s">
        <v>391</v>
      </c>
      <c r="H766" s="179" t="s">
        <v>12438</v>
      </c>
      <c r="I766" s="228">
        <v>37266.0</v>
      </c>
      <c r="J766" s="1091" t="s">
        <v>7038</v>
      </c>
      <c r="K766" s="1091" t="s">
        <v>12442</v>
      </c>
      <c r="L766" s="606" t="s">
        <v>1637</v>
      </c>
      <c r="M766" s="179" t="s">
        <v>2184</v>
      </c>
      <c r="N766" s="179" t="s">
        <v>2184</v>
      </c>
      <c r="O766" s="1091" t="s">
        <v>12440</v>
      </c>
      <c r="P766" s="1091" t="s">
        <v>12441</v>
      </c>
      <c r="Q766" s="1092"/>
      <c r="R766" s="1134">
        <v>44586.0</v>
      </c>
      <c r="S766" s="647">
        <f t="shared" si="3"/>
        <v>21</v>
      </c>
      <c r="T766" s="1130"/>
      <c r="U766" s="166"/>
      <c r="V766" s="1092"/>
    </row>
    <row r="767" ht="18.0" customHeight="1">
      <c r="A767" s="1037">
        <v>44573.84767872685</v>
      </c>
      <c r="B767" s="179" t="s">
        <v>12444</v>
      </c>
      <c r="C767" s="179" t="s">
        <v>12445</v>
      </c>
      <c r="D767" s="1091" t="s">
        <v>12443</v>
      </c>
      <c r="E767" s="1091" t="s">
        <v>12446</v>
      </c>
      <c r="F767" s="179">
        <v>9.3964396E7</v>
      </c>
      <c r="G767" s="179" t="s">
        <v>6139</v>
      </c>
      <c r="H767" s="179" t="s">
        <v>1822</v>
      </c>
      <c r="I767" s="228">
        <v>37235.0</v>
      </c>
      <c r="J767" s="1091" t="s">
        <v>7038</v>
      </c>
      <c r="K767" s="1091" t="s">
        <v>12448</v>
      </c>
      <c r="L767" s="606" t="s">
        <v>1651</v>
      </c>
      <c r="M767" s="179" t="s">
        <v>2184</v>
      </c>
      <c r="N767" s="179" t="s">
        <v>2184</v>
      </c>
      <c r="O767" s="1091" t="s">
        <v>12447</v>
      </c>
      <c r="P767" s="1091" t="s">
        <v>7547</v>
      </c>
      <c r="Q767" s="1092"/>
      <c r="R767" s="1134">
        <v>44586.0</v>
      </c>
      <c r="S767" s="647">
        <f t="shared" si="3"/>
        <v>21</v>
      </c>
      <c r="T767" s="1131" t="s">
        <v>5656</v>
      </c>
      <c r="U767" s="179" t="s">
        <v>2846</v>
      </c>
      <c r="V767" s="1092"/>
    </row>
    <row r="768" ht="18.0" customHeight="1">
      <c r="A768" s="1037">
        <v>44579.61353377315</v>
      </c>
      <c r="B768" s="179" t="s">
        <v>12450</v>
      </c>
      <c r="C768" s="179" t="s">
        <v>12451</v>
      </c>
      <c r="D768" s="1091" t="s">
        <v>12449</v>
      </c>
      <c r="E768" s="1091" t="s">
        <v>7562</v>
      </c>
      <c r="F768" s="179">
        <v>4.5894095E7</v>
      </c>
      <c r="G768" s="179" t="s">
        <v>391</v>
      </c>
      <c r="H768" s="179" t="s">
        <v>2270</v>
      </c>
      <c r="I768" s="228">
        <v>38137.0</v>
      </c>
      <c r="J768" s="1091" t="s">
        <v>12452</v>
      </c>
      <c r="K768" s="1091" t="s">
        <v>12455</v>
      </c>
      <c r="L768" s="606" t="s">
        <v>1651</v>
      </c>
      <c r="M768" s="179" t="s">
        <v>2184</v>
      </c>
      <c r="N768" s="179" t="s">
        <v>2184</v>
      </c>
      <c r="O768" s="1091" t="s">
        <v>7477</v>
      </c>
      <c r="P768" s="1091" t="s">
        <v>12453</v>
      </c>
      <c r="Q768" s="1091" t="s">
        <v>12454</v>
      </c>
      <c r="R768" s="1134">
        <v>44586.0</v>
      </c>
      <c r="S768" s="647">
        <f t="shared" si="3"/>
        <v>19</v>
      </c>
      <c r="T768" s="1130"/>
      <c r="U768" s="166"/>
      <c r="V768" s="1092"/>
    </row>
    <row r="769" ht="18.0" customHeight="1">
      <c r="A769" s="1037">
        <v>44579.89959434028</v>
      </c>
      <c r="B769" s="179" t="s">
        <v>12457</v>
      </c>
      <c r="C769" s="179">
        <v>1.127229752E9</v>
      </c>
      <c r="D769" s="1091" t="s">
        <v>12456</v>
      </c>
      <c r="E769" s="1091" t="s">
        <v>12459</v>
      </c>
      <c r="F769" s="179">
        <v>2.5875292E7</v>
      </c>
      <c r="G769" s="179" t="s">
        <v>2021</v>
      </c>
      <c r="H769" s="179" t="s">
        <v>12458</v>
      </c>
      <c r="I769" s="228">
        <v>28166.0</v>
      </c>
      <c r="J769" s="1091" t="s">
        <v>7038</v>
      </c>
      <c r="K769" s="1091" t="s">
        <v>1651</v>
      </c>
      <c r="L769" s="606" t="s">
        <v>1661</v>
      </c>
      <c r="M769" s="179" t="s">
        <v>2184</v>
      </c>
      <c r="N769" s="179" t="s">
        <v>2184</v>
      </c>
      <c r="O769" s="1091" t="s">
        <v>11118</v>
      </c>
      <c r="P769" s="1091" t="s">
        <v>12460</v>
      </c>
      <c r="Q769" s="1091" t="s">
        <v>12461</v>
      </c>
      <c r="R769" s="179" t="s">
        <v>11172</v>
      </c>
      <c r="S769" s="647">
        <f t="shared" si="3"/>
        <v>46</v>
      </c>
      <c r="T769" s="1130"/>
      <c r="U769" s="166"/>
      <c r="V769" s="1092"/>
    </row>
    <row r="770" ht="18.0" customHeight="1">
      <c r="A770" s="1037">
        <v>44584.68941527778</v>
      </c>
      <c r="B770" s="179" t="s">
        <v>12463</v>
      </c>
      <c r="C770" s="179" t="s">
        <v>12465</v>
      </c>
      <c r="D770" s="1091" t="s">
        <v>12462</v>
      </c>
      <c r="E770" s="1091" t="s">
        <v>8742</v>
      </c>
      <c r="F770" s="179">
        <v>3.9095352E7</v>
      </c>
      <c r="G770" s="179" t="s">
        <v>391</v>
      </c>
      <c r="H770" s="179" t="s">
        <v>12464</v>
      </c>
      <c r="I770" s="228">
        <v>34877.0</v>
      </c>
      <c r="J770" s="1091" t="s">
        <v>7020</v>
      </c>
      <c r="K770" s="1091" t="s">
        <v>12469</v>
      </c>
      <c r="L770" s="606" t="s">
        <v>1651</v>
      </c>
      <c r="M770" s="179" t="s">
        <v>2184</v>
      </c>
      <c r="N770" s="179" t="s">
        <v>2184</v>
      </c>
      <c r="O770" s="1091" t="s">
        <v>12466</v>
      </c>
      <c r="P770" s="1091" t="s">
        <v>12467</v>
      </c>
      <c r="Q770" s="1091" t="s">
        <v>12468</v>
      </c>
      <c r="R770" s="1134">
        <v>44589.0</v>
      </c>
      <c r="S770" s="647">
        <f t="shared" si="3"/>
        <v>28</v>
      </c>
      <c r="T770" s="1128" t="s">
        <v>5656</v>
      </c>
      <c r="U770" s="1130" t="s">
        <v>2846</v>
      </c>
      <c r="V770" s="1092"/>
    </row>
    <row r="771" ht="18.0" customHeight="1">
      <c r="A771" s="1037">
        <v>44584.88175659723</v>
      </c>
      <c r="B771" s="179" t="s">
        <v>12471</v>
      </c>
      <c r="C771" s="179" t="s">
        <v>12473</v>
      </c>
      <c r="D771" s="1091" t="s">
        <v>12470</v>
      </c>
      <c r="E771" s="1091" t="s">
        <v>12474</v>
      </c>
      <c r="F771" s="179">
        <v>3.4079728E7</v>
      </c>
      <c r="G771" s="179" t="s">
        <v>2021</v>
      </c>
      <c r="H771" s="179" t="s">
        <v>12472</v>
      </c>
      <c r="I771" s="228">
        <v>32453.0</v>
      </c>
      <c r="J771" s="1091" t="s">
        <v>7038</v>
      </c>
      <c r="K771" s="1091" t="s">
        <v>12478</v>
      </c>
      <c r="L771" s="606" t="s">
        <v>1637</v>
      </c>
      <c r="M771" s="179" t="s">
        <v>1661</v>
      </c>
      <c r="N771" s="179" t="s">
        <v>2184</v>
      </c>
      <c r="O771" s="1091" t="s">
        <v>12475</v>
      </c>
      <c r="P771" s="1091" t="s">
        <v>12476</v>
      </c>
      <c r="Q771" s="1091" t="s">
        <v>12477</v>
      </c>
      <c r="R771" s="1134">
        <v>44589.0</v>
      </c>
      <c r="S771" s="647">
        <f t="shared" si="3"/>
        <v>34</v>
      </c>
      <c r="T771" s="1130" t="s">
        <v>5656</v>
      </c>
      <c r="U771" s="1130" t="s">
        <v>5656</v>
      </c>
      <c r="V771" s="1092"/>
    </row>
    <row r="772" ht="18.0" customHeight="1">
      <c r="A772" s="1037">
        <v>44587.06226672453</v>
      </c>
      <c r="B772" s="179" t="s">
        <v>12480</v>
      </c>
      <c r="C772" s="179" t="s">
        <v>12481</v>
      </c>
      <c r="D772" s="1091" t="s">
        <v>12479</v>
      </c>
      <c r="E772" s="1091" t="s">
        <v>12482</v>
      </c>
      <c r="F772" s="179">
        <v>3.7914295E7</v>
      </c>
      <c r="G772" s="179" t="s">
        <v>391</v>
      </c>
      <c r="H772" s="179" t="s">
        <v>1822</v>
      </c>
      <c r="I772" s="228">
        <v>34372.0</v>
      </c>
      <c r="J772" s="1091" t="s">
        <v>7038</v>
      </c>
      <c r="K772" s="1091" t="s">
        <v>12486</v>
      </c>
      <c r="L772" s="606" t="s">
        <v>1651</v>
      </c>
      <c r="M772" s="179" t="s">
        <v>2184</v>
      </c>
      <c r="N772" s="179" t="s">
        <v>2184</v>
      </c>
      <c r="O772" s="1091" t="s">
        <v>12483</v>
      </c>
      <c r="P772" s="1091" t="s">
        <v>12484</v>
      </c>
      <c r="Q772" s="1091" t="s">
        <v>12485</v>
      </c>
      <c r="R772" s="1134">
        <v>44589.0</v>
      </c>
      <c r="S772" s="647">
        <f t="shared" si="3"/>
        <v>29</v>
      </c>
      <c r="T772" s="1130" t="s">
        <v>5656</v>
      </c>
      <c r="U772" s="1130" t="s">
        <v>5656</v>
      </c>
      <c r="V772" s="1092"/>
    </row>
    <row r="773" ht="18.0" customHeight="1">
      <c r="A773" s="1135">
        <v>44587.66167443287</v>
      </c>
      <c r="B773" s="179" t="s">
        <v>12488</v>
      </c>
      <c r="C773" s="179">
        <v>3.875527452E9</v>
      </c>
      <c r="D773" s="1091" t="s">
        <v>12487</v>
      </c>
      <c r="E773" s="1091" t="s">
        <v>4870</v>
      </c>
      <c r="F773" s="179">
        <v>3.9673675E7</v>
      </c>
      <c r="G773" s="179" t="s">
        <v>391</v>
      </c>
      <c r="H773" s="179" t="s">
        <v>12489</v>
      </c>
      <c r="I773" s="228">
        <v>35196.0</v>
      </c>
      <c r="J773" s="1091" t="s">
        <v>7038</v>
      </c>
      <c r="K773" s="1091" t="s">
        <v>12493</v>
      </c>
      <c r="L773" s="606" t="s">
        <v>1651</v>
      </c>
      <c r="M773" s="179" t="s">
        <v>2184</v>
      </c>
      <c r="N773" s="179" t="s">
        <v>2184</v>
      </c>
      <c r="O773" s="1091" t="s">
        <v>12490</v>
      </c>
      <c r="P773" s="1091" t="s">
        <v>7547</v>
      </c>
      <c r="Q773" s="1091" t="s">
        <v>12491</v>
      </c>
      <c r="R773" s="179" t="s">
        <v>12492</v>
      </c>
      <c r="S773" s="647">
        <f t="shared" si="3"/>
        <v>27</v>
      </c>
      <c r="T773" s="1025"/>
      <c r="U773" s="1120"/>
      <c r="V773" s="1092"/>
    </row>
    <row r="774" ht="18.0" customHeight="1">
      <c r="A774" s="1037">
        <v>44587.80839978009</v>
      </c>
      <c r="B774" s="179" t="s">
        <v>12495</v>
      </c>
      <c r="C774" s="179">
        <v>5.49113495608E12</v>
      </c>
      <c r="D774" s="1091" t="s">
        <v>12494</v>
      </c>
      <c r="E774" s="1091" t="s">
        <v>12496</v>
      </c>
      <c r="F774" s="179">
        <v>4.4412658E7</v>
      </c>
      <c r="G774" s="179" t="s">
        <v>674</v>
      </c>
      <c r="H774" s="179" t="s">
        <v>5002</v>
      </c>
      <c r="I774" s="228">
        <v>37569.0</v>
      </c>
      <c r="J774" s="1091" t="s">
        <v>7020</v>
      </c>
      <c r="K774" s="1091" t="s">
        <v>12498</v>
      </c>
      <c r="L774" s="606" t="s">
        <v>1637</v>
      </c>
      <c r="M774" s="179" t="s">
        <v>2184</v>
      </c>
      <c r="N774" s="179" t="s">
        <v>2184</v>
      </c>
      <c r="O774" s="1091" t="s">
        <v>12497</v>
      </c>
      <c r="P774" s="1091" t="s">
        <v>10359</v>
      </c>
      <c r="Q774" s="1092"/>
      <c r="R774" s="1134">
        <v>44589.0</v>
      </c>
      <c r="S774" s="647">
        <f t="shared" si="3"/>
        <v>20</v>
      </c>
      <c r="T774" s="1130" t="s">
        <v>5656</v>
      </c>
      <c r="U774" s="1130" t="s">
        <v>2846</v>
      </c>
      <c r="V774" s="1092"/>
    </row>
    <row r="775" ht="18.0" customHeight="1">
      <c r="A775" s="1037">
        <v>44592.99992905093</v>
      </c>
      <c r="B775" s="179" t="s">
        <v>12500</v>
      </c>
      <c r="C775" s="179" t="s">
        <v>12502</v>
      </c>
      <c r="D775" s="1091" t="s">
        <v>12499</v>
      </c>
      <c r="E775" s="1091" t="s">
        <v>12503</v>
      </c>
      <c r="F775" s="179">
        <v>4.1389624E7</v>
      </c>
      <c r="G775" s="179" t="s">
        <v>391</v>
      </c>
      <c r="H775" s="179" t="s">
        <v>12501</v>
      </c>
      <c r="I775" s="228">
        <v>36130.0</v>
      </c>
      <c r="J775" s="1091" t="s">
        <v>7020</v>
      </c>
      <c r="K775" s="1091" t="s">
        <v>12508</v>
      </c>
      <c r="L775" s="606" t="s">
        <v>12507</v>
      </c>
      <c r="M775" s="179" t="s">
        <v>1661</v>
      </c>
      <c r="N775" s="179" t="s">
        <v>1661</v>
      </c>
      <c r="O775" s="1091" t="s">
        <v>12504</v>
      </c>
      <c r="P775" s="1091" t="s">
        <v>12505</v>
      </c>
      <c r="Q775" s="1091" t="s">
        <v>12506</v>
      </c>
      <c r="R775" s="1134">
        <v>44595.0</v>
      </c>
      <c r="S775" s="647">
        <f t="shared" si="3"/>
        <v>24</v>
      </c>
      <c r="T775" s="903"/>
      <c r="U775" s="166"/>
      <c r="V775" s="1092"/>
    </row>
    <row r="776" ht="18.0" customHeight="1">
      <c r="A776" s="1037">
        <v>44593.578781331016</v>
      </c>
      <c r="B776" s="179" t="s">
        <v>12510</v>
      </c>
      <c r="C776" s="179">
        <v>9.3517672984E10</v>
      </c>
      <c r="D776" s="1091" t="s">
        <v>12509</v>
      </c>
      <c r="E776" s="1091" t="s">
        <v>12511</v>
      </c>
      <c r="F776" s="179">
        <v>4.5419799E7</v>
      </c>
      <c r="G776" s="179" t="s">
        <v>2021</v>
      </c>
      <c r="H776" s="179" t="s">
        <v>10223</v>
      </c>
      <c r="I776" s="228">
        <v>37981.0</v>
      </c>
      <c r="J776" s="1091" t="s">
        <v>7020</v>
      </c>
      <c r="K776" s="1091" t="s">
        <v>12515</v>
      </c>
      <c r="L776" s="606" t="s">
        <v>1745</v>
      </c>
      <c r="M776" s="179" t="s">
        <v>2184</v>
      </c>
      <c r="N776" s="179" t="s">
        <v>2184</v>
      </c>
      <c r="O776" s="1091" t="s">
        <v>12512</v>
      </c>
      <c r="P776" s="1091" t="s">
        <v>12513</v>
      </c>
      <c r="Q776" s="1091" t="s">
        <v>12514</v>
      </c>
      <c r="R776" s="1134">
        <v>44599.0</v>
      </c>
      <c r="S776" s="647">
        <f t="shared" si="3"/>
        <v>19</v>
      </c>
      <c r="T776" s="903"/>
      <c r="U776" s="166"/>
      <c r="V776" s="1092"/>
    </row>
    <row r="777">
      <c r="A777" s="1020">
        <v>44594.93888238426</v>
      </c>
      <c r="B777" s="253" t="s">
        <v>12517</v>
      </c>
      <c r="C777" s="253">
        <v>1.150505241E9</v>
      </c>
      <c r="D777" s="1119" t="s">
        <v>12516</v>
      </c>
      <c r="E777" s="1119" t="s">
        <v>12518</v>
      </c>
      <c r="F777" s="253">
        <v>4.0230588E7</v>
      </c>
      <c r="G777" s="253" t="s">
        <v>391</v>
      </c>
      <c r="H777" s="253" t="s">
        <v>1848</v>
      </c>
      <c r="I777" s="1136">
        <v>35500.0</v>
      </c>
      <c r="J777" s="1119" t="s">
        <v>7020</v>
      </c>
      <c r="K777" s="1119" t="s">
        <v>12523</v>
      </c>
      <c r="L777" s="1119" t="s">
        <v>12522</v>
      </c>
      <c r="M777" s="253" t="s">
        <v>2184</v>
      </c>
      <c r="N777" s="253" t="s">
        <v>2184</v>
      </c>
      <c r="O777" s="1119" t="s">
        <v>12519</v>
      </c>
      <c r="P777" s="1119" t="s">
        <v>12520</v>
      </c>
      <c r="Q777" s="1119" t="s">
        <v>12521</v>
      </c>
      <c r="R777" s="1137">
        <v>44595.0</v>
      </c>
      <c r="S777" s="647">
        <f t="shared" si="3"/>
        <v>26</v>
      </c>
      <c r="T777" s="903"/>
      <c r="U777" s="1025"/>
      <c r="V777" s="1120"/>
    </row>
    <row r="778">
      <c r="A778" s="1020">
        <v>44596.00798239584</v>
      </c>
      <c r="B778" s="253" t="s">
        <v>12525</v>
      </c>
      <c r="C778" s="253">
        <v>5.43804627286E11</v>
      </c>
      <c r="D778" s="1119" t="s">
        <v>12524</v>
      </c>
      <c r="E778" s="1119" t="s">
        <v>12527</v>
      </c>
      <c r="F778" s="253">
        <v>3.1686888E7</v>
      </c>
      <c r="G778" s="253" t="s">
        <v>2021</v>
      </c>
      <c r="H778" s="253" t="s">
        <v>12526</v>
      </c>
      <c r="I778" s="1136">
        <v>31249.0</v>
      </c>
      <c r="J778" s="1119" t="s">
        <v>7020</v>
      </c>
      <c r="K778" s="1119" t="s">
        <v>12531</v>
      </c>
      <c r="L778" s="1119" t="s">
        <v>1651</v>
      </c>
      <c r="M778" s="253" t="s">
        <v>2184</v>
      </c>
      <c r="N778" s="253" t="s">
        <v>2184</v>
      </c>
      <c r="O778" s="1119" t="s">
        <v>12528</v>
      </c>
      <c r="P778" s="1119" t="s">
        <v>12529</v>
      </c>
      <c r="Q778" s="1119" t="s">
        <v>12530</v>
      </c>
      <c r="R778" s="1137">
        <v>44599.0</v>
      </c>
      <c r="S778" s="647">
        <f t="shared" si="3"/>
        <v>38</v>
      </c>
      <c r="T778" s="1130"/>
      <c r="U778" s="1025"/>
      <c r="V778" s="1120"/>
    </row>
    <row r="779">
      <c r="A779" s="1020">
        <v>44596.65797262732</v>
      </c>
      <c r="B779" s="253" t="s">
        <v>12533</v>
      </c>
      <c r="C779" s="253" t="s">
        <v>12534</v>
      </c>
      <c r="D779" s="1119" t="s">
        <v>12532</v>
      </c>
      <c r="E779" s="1119" t="s">
        <v>12535</v>
      </c>
      <c r="F779" s="253">
        <v>2.6908021E7</v>
      </c>
      <c r="G779" s="253" t="s">
        <v>391</v>
      </c>
      <c r="H779" s="253" t="s">
        <v>1678</v>
      </c>
      <c r="I779" s="1136">
        <v>28772.0</v>
      </c>
      <c r="J779" s="1119" t="s">
        <v>12536</v>
      </c>
      <c r="K779" s="1119" t="s">
        <v>1651</v>
      </c>
      <c r="L779" s="1119" t="s">
        <v>1651</v>
      </c>
      <c r="M779" s="253" t="s">
        <v>1661</v>
      </c>
      <c r="N779" s="253" t="s">
        <v>2184</v>
      </c>
      <c r="O779" s="1119" t="s">
        <v>12537</v>
      </c>
      <c r="P779" s="1119" t="s">
        <v>12538</v>
      </c>
      <c r="Q779" s="1119" t="s">
        <v>12539</v>
      </c>
      <c r="R779" s="1137">
        <v>44601.0</v>
      </c>
      <c r="S779" s="647">
        <f t="shared" si="3"/>
        <v>45</v>
      </c>
      <c r="T779" s="1128" t="s">
        <v>5656</v>
      </c>
      <c r="U779" s="1130" t="s">
        <v>2846</v>
      </c>
      <c r="V779" s="1120"/>
    </row>
    <row r="780">
      <c r="A780" s="1020">
        <v>44597.55776177083</v>
      </c>
      <c r="B780" s="253" t="s">
        <v>12541</v>
      </c>
      <c r="C780" s="253">
        <v>1.136358577E9</v>
      </c>
      <c r="D780" s="1119" t="s">
        <v>12540</v>
      </c>
      <c r="E780" s="1119" t="s">
        <v>12542</v>
      </c>
      <c r="F780" s="253">
        <v>4.2588104E7</v>
      </c>
      <c r="G780" s="253" t="s">
        <v>1755</v>
      </c>
      <c r="H780" s="253" t="s">
        <v>1618</v>
      </c>
      <c r="I780" s="1136">
        <v>36618.0</v>
      </c>
      <c r="J780" s="1119" t="s">
        <v>7020</v>
      </c>
      <c r="K780" s="1119" t="s">
        <v>12547</v>
      </c>
      <c r="L780" s="1119" t="s">
        <v>12546</v>
      </c>
      <c r="M780" s="253" t="s">
        <v>1661</v>
      </c>
      <c r="N780" s="253" t="s">
        <v>2184</v>
      </c>
      <c r="O780" s="1119" t="s">
        <v>12543</v>
      </c>
      <c r="P780" s="1119" t="s">
        <v>12544</v>
      </c>
      <c r="Q780" s="1120"/>
      <c r="R780" s="1023" t="s">
        <v>12545</v>
      </c>
      <c r="S780" s="647">
        <f t="shared" si="3"/>
        <v>23</v>
      </c>
      <c r="T780" s="1130" t="s">
        <v>5656</v>
      </c>
      <c r="U780" s="1130" t="s">
        <v>2846</v>
      </c>
      <c r="V780" s="1120"/>
    </row>
    <row r="781">
      <c r="A781" s="1020">
        <v>44597.92935961805</v>
      </c>
      <c r="B781" s="253" t="s">
        <v>12549</v>
      </c>
      <c r="C781" s="253" t="s">
        <v>12550</v>
      </c>
      <c r="D781" s="1119" t="s">
        <v>12548</v>
      </c>
      <c r="E781" s="1119" t="s">
        <v>12551</v>
      </c>
      <c r="F781" s="253">
        <v>3.4461709E7</v>
      </c>
      <c r="G781" s="253" t="s">
        <v>391</v>
      </c>
      <c r="H781" s="253" t="s">
        <v>4171</v>
      </c>
      <c r="I781" s="1136">
        <v>32514.0</v>
      </c>
      <c r="J781" s="1119" t="s">
        <v>7020</v>
      </c>
      <c r="K781" s="1119" t="s">
        <v>12553</v>
      </c>
      <c r="L781" s="1119" t="s">
        <v>1651</v>
      </c>
      <c r="M781" s="253" t="s">
        <v>1661</v>
      </c>
      <c r="N781" s="253" t="s">
        <v>2184</v>
      </c>
      <c r="O781" s="1119" t="s">
        <v>12552</v>
      </c>
      <c r="P781" s="1119" t="s">
        <v>7547</v>
      </c>
      <c r="Q781" s="1120"/>
      <c r="R781" s="1137">
        <v>44601.0</v>
      </c>
      <c r="S781" s="647">
        <f t="shared" si="3"/>
        <v>34</v>
      </c>
      <c r="T781" s="1130" t="s">
        <v>5656</v>
      </c>
      <c r="U781" s="1130" t="s">
        <v>2846</v>
      </c>
      <c r="V781" s="1120"/>
    </row>
    <row r="782">
      <c r="A782" s="1020">
        <v>44598.977322314815</v>
      </c>
      <c r="B782" s="253" t="s">
        <v>12555</v>
      </c>
      <c r="C782" s="253">
        <v>5.41132825323E11</v>
      </c>
      <c r="D782" s="1119" t="s">
        <v>12554</v>
      </c>
      <c r="E782" s="1119" t="s">
        <v>12556</v>
      </c>
      <c r="F782" s="253">
        <v>4.293196E7</v>
      </c>
      <c r="G782" s="253" t="s">
        <v>391</v>
      </c>
      <c r="H782" s="253" t="s">
        <v>1618</v>
      </c>
      <c r="I782" s="1136">
        <v>36912.0</v>
      </c>
      <c r="J782" s="1119" t="s">
        <v>7020</v>
      </c>
      <c r="K782" s="1119" t="s">
        <v>12558</v>
      </c>
      <c r="L782" s="1119" t="s">
        <v>1866</v>
      </c>
      <c r="M782" s="253" t="s">
        <v>1661</v>
      </c>
      <c r="N782" s="253" t="s">
        <v>2184</v>
      </c>
      <c r="O782" s="1119" t="s">
        <v>12557</v>
      </c>
      <c r="P782" s="1119" t="s">
        <v>8673</v>
      </c>
      <c r="Q782" s="1120"/>
      <c r="R782" s="1137">
        <v>44601.0</v>
      </c>
      <c r="S782" s="647">
        <f t="shared" si="3"/>
        <v>22</v>
      </c>
      <c r="T782" s="1130" t="s">
        <v>5656</v>
      </c>
      <c r="U782" s="1138"/>
      <c r="V782" s="1120"/>
    </row>
    <row r="783">
      <c r="A783" s="1020">
        <v>44602.62947517361</v>
      </c>
      <c r="B783" s="253" t="s">
        <v>12559</v>
      </c>
      <c r="C783" s="253">
        <v>5.4118524445E10</v>
      </c>
      <c r="D783" s="1119" t="s">
        <v>4181</v>
      </c>
      <c r="E783" s="1119" t="s">
        <v>5850</v>
      </c>
      <c r="F783" s="253">
        <v>2.8169008E7</v>
      </c>
      <c r="G783" s="253" t="s">
        <v>391</v>
      </c>
      <c r="H783" s="253" t="s">
        <v>2141</v>
      </c>
      <c r="I783" s="1136">
        <v>29336.0</v>
      </c>
      <c r="J783" s="1119" t="s">
        <v>7038</v>
      </c>
      <c r="K783" s="1119" t="s">
        <v>4187</v>
      </c>
      <c r="L783" s="1119" t="s">
        <v>1637</v>
      </c>
      <c r="M783" s="253" t="s">
        <v>2184</v>
      </c>
      <c r="N783" s="253" t="s">
        <v>2184</v>
      </c>
      <c r="O783" s="1119" t="s">
        <v>12560</v>
      </c>
      <c r="P783" s="1119" t="s">
        <v>8299</v>
      </c>
      <c r="Q783" s="1119" t="s">
        <v>12561</v>
      </c>
      <c r="R783" s="253" t="s">
        <v>12562</v>
      </c>
      <c r="S783" s="647">
        <f t="shared" si="3"/>
        <v>43</v>
      </c>
      <c r="T783" s="1130"/>
      <c r="U783" s="1138"/>
      <c r="V783" s="1120"/>
    </row>
    <row r="784">
      <c r="A784" s="1020">
        <v>44603.02281363426</v>
      </c>
      <c r="B784" s="253" t="s">
        <v>12564</v>
      </c>
      <c r="C784" s="253" t="s">
        <v>12566</v>
      </c>
      <c r="D784" s="1119" t="s">
        <v>12563</v>
      </c>
      <c r="E784" s="1119" t="s">
        <v>12567</v>
      </c>
      <c r="F784" s="253">
        <v>4.3438323E7</v>
      </c>
      <c r="G784" s="253" t="s">
        <v>391</v>
      </c>
      <c r="H784" s="253" t="s">
        <v>12565</v>
      </c>
      <c r="I784" s="1136">
        <v>37205.0</v>
      </c>
      <c r="J784" s="1119" t="s">
        <v>7020</v>
      </c>
      <c r="K784" s="1119" t="s">
        <v>12571</v>
      </c>
      <c r="L784" s="1119" t="s">
        <v>1866</v>
      </c>
      <c r="M784" s="253" t="s">
        <v>2184</v>
      </c>
      <c r="N784" s="253" t="s">
        <v>2184</v>
      </c>
      <c r="O784" s="1119" t="s">
        <v>12568</v>
      </c>
      <c r="P784" s="1119" t="s">
        <v>12569</v>
      </c>
      <c r="Q784" s="1120"/>
      <c r="R784" s="1119" t="s">
        <v>12570</v>
      </c>
      <c r="S784" s="647">
        <f t="shared" si="3"/>
        <v>21</v>
      </c>
      <c r="T784" s="1025"/>
      <c r="U784" s="1120"/>
      <c r="V784" s="1120"/>
    </row>
    <row r="785" ht="17.25" customHeight="1">
      <c r="A785" s="1020">
        <v>44603.37550043981</v>
      </c>
      <c r="B785" s="253" t="s">
        <v>12573</v>
      </c>
      <c r="C785" s="253">
        <v>2.215895459E9</v>
      </c>
      <c r="D785" s="1119" t="s">
        <v>12572</v>
      </c>
      <c r="E785" s="1119" t="s">
        <v>12574</v>
      </c>
      <c r="F785" s="253">
        <v>3.4112851E7</v>
      </c>
      <c r="G785" s="253" t="s">
        <v>391</v>
      </c>
      <c r="H785" s="253" t="s">
        <v>3195</v>
      </c>
      <c r="I785" s="1136">
        <v>32365.0</v>
      </c>
      <c r="J785" s="1119" t="s">
        <v>7020</v>
      </c>
      <c r="K785" s="1119" t="s">
        <v>12580</v>
      </c>
      <c r="L785" s="1119" t="s">
        <v>12579</v>
      </c>
      <c r="M785" s="253" t="s">
        <v>2184</v>
      </c>
      <c r="N785" s="253" t="s">
        <v>2184</v>
      </c>
      <c r="O785" s="1119" t="s">
        <v>12575</v>
      </c>
      <c r="P785" s="1119" t="s">
        <v>12576</v>
      </c>
      <c r="Q785" s="1119" t="s">
        <v>12577</v>
      </c>
      <c r="R785" s="1119" t="s">
        <v>12578</v>
      </c>
      <c r="S785" s="647">
        <f t="shared" si="3"/>
        <v>35</v>
      </c>
      <c r="T785" s="1025"/>
      <c r="U785" s="1120"/>
      <c r="V785" s="1120"/>
    </row>
    <row r="786">
      <c r="A786" s="1020">
        <v>44603.91818119213</v>
      </c>
      <c r="B786" s="253" t="s">
        <v>12582</v>
      </c>
      <c r="C786" s="1139" t="s">
        <v>12583</v>
      </c>
      <c r="D786" s="1119" t="s">
        <v>12581</v>
      </c>
      <c r="E786" s="1119" t="s">
        <v>5119</v>
      </c>
      <c r="F786" s="253">
        <v>4.2145446E7</v>
      </c>
      <c r="G786" s="253" t="s">
        <v>391</v>
      </c>
      <c r="H786" s="253" t="s">
        <v>3852</v>
      </c>
      <c r="I786" s="1136">
        <v>36418.0</v>
      </c>
      <c r="J786" s="1119" t="s">
        <v>7028</v>
      </c>
      <c r="K786" s="1119" t="s">
        <v>12586</v>
      </c>
      <c r="L786" s="1119" t="s">
        <v>1651</v>
      </c>
      <c r="M786" s="253" t="s">
        <v>2184</v>
      </c>
      <c r="N786" s="253" t="s">
        <v>2184</v>
      </c>
      <c r="O786" s="1119" t="s">
        <v>12584</v>
      </c>
      <c r="P786" s="1119" t="s">
        <v>12585</v>
      </c>
      <c r="Q786" s="1120"/>
      <c r="R786" s="1140">
        <v>44607.0</v>
      </c>
      <c r="S786" s="647">
        <f t="shared" si="3"/>
        <v>24</v>
      </c>
      <c r="T786" s="1025"/>
      <c r="U786" s="1120"/>
      <c r="V786" s="1120"/>
    </row>
    <row r="787">
      <c r="A787" s="1020">
        <v>44604.457195173614</v>
      </c>
      <c r="B787" s="253" t="s">
        <v>12588</v>
      </c>
      <c r="C787" s="253" t="s">
        <v>12590</v>
      </c>
      <c r="D787" s="1119" t="s">
        <v>12587</v>
      </c>
      <c r="E787" s="1119" t="s">
        <v>12591</v>
      </c>
      <c r="F787" s="253">
        <v>4.4005991E7</v>
      </c>
      <c r="G787" s="253" t="s">
        <v>391</v>
      </c>
      <c r="H787" s="253" t="s">
        <v>12589</v>
      </c>
      <c r="I787" s="1136">
        <v>37308.0</v>
      </c>
      <c r="J787" s="1119" t="s">
        <v>12592</v>
      </c>
      <c r="K787" s="1119" t="s">
        <v>12596</v>
      </c>
      <c r="L787" s="1119" t="s">
        <v>1651</v>
      </c>
      <c r="M787" s="253" t="s">
        <v>1661</v>
      </c>
      <c r="N787" s="253" t="s">
        <v>1661</v>
      </c>
      <c r="O787" s="1119" t="s">
        <v>12593</v>
      </c>
      <c r="P787" s="1119" t="s">
        <v>12594</v>
      </c>
      <c r="Q787" s="1119" t="s">
        <v>12595</v>
      </c>
      <c r="R787" s="1140">
        <v>44607.0</v>
      </c>
      <c r="S787" s="647">
        <f t="shared" si="3"/>
        <v>21</v>
      </c>
      <c r="T787" s="1130" t="s">
        <v>5656</v>
      </c>
      <c r="U787" s="1130" t="s">
        <v>2846</v>
      </c>
      <c r="V787" s="1120"/>
    </row>
    <row r="788">
      <c r="A788" s="1020">
        <v>44606.49310385417</v>
      </c>
      <c r="B788" s="253" t="s">
        <v>12598</v>
      </c>
      <c r="C788" s="253" t="s">
        <v>12599</v>
      </c>
      <c r="D788" s="1119" t="s">
        <v>12597</v>
      </c>
      <c r="E788" s="1119" t="s">
        <v>1877</v>
      </c>
      <c r="F788" s="253">
        <v>4.0814595E7</v>
      </c>
      <c r="G788" s="253" t="s">
        <v>391</v>
      </c>
      <c r="H788" s="253" t="s">
        <v>3479</v>
      </c>
      <c r="I788" s="1136">
        <v>35871.0</v>
      </c>
      <c r="J788" s="1119" t="s">
        <v>7038</v>
      </c>
      <c r="K788" s="1119" t="s">
        <v>12601</v>
      </c>
      <c r="L788" s="1119" t="s">
        <v>1651</v>
      </c>
      <c r="M788" s="253" t="s">
        <v>2184</v>
      </c>
      <c r="N788" s="253" t="s">
        <v>2184</v>
      </c>
      <c r="O788" s="1119" t="s">
        <v>12600</v>
      </c>
      <c r="P788" s="1119" t="s">
        <v>1661</v>
      </c>
      <c r="Q788" s="1120"/>
      <c r="R788" s="1140">
        <v>44607.0</v>
      </c>
      <c r="S788" s="647">
        <f t="shared" si="3"/>
        <v>25</v>
      </c>
      <c r="T788" s="1130" t="s">
        <v>5656</v>
      </c>
      <c r="U788" s="1130" t="s">
        <v>2846</v>
      </c>
      <c r="V788" s="1120"/>
    </row>
    <row r="789">
      <c r="A789" s="1020">
        <v>44606.49439231481</v>
      </c>
      <c r="B789" s="253" t="s">
        <v>12603</v>
      </c>
      <c r="C789" s="253" t="s">
        <v>12605</v>
      </c>
      <c r="D789" s="1119" t="s">
        <v>12602</v>
      </c>
      <c r="E789" s="1119" t="s">
        <v>12606</v>
      </c>
      <c r="F789" s="253">
        <v>3.565307E7</v>
      </c>
      <c r="G789" s="253" t="s">
        <v>2021</v>
      </c>
      <c r="H789" s="253" t="s">
        <v>12604</v>
      </c>
      <c r="I789" s="1136">
        <v>33262.0</v>
      </c>
      <c r="J789" s="1119" t="s">
        <v>7028</v>
      </c>
      <c r="K789" s="1119" t="s">
        <v>12609</v>
      </c>
      <c r="L789" s="1119" t="s">
        <v>1651</v>
      </c>
      <c r="M789" s="253" t="s">
        <v>2184</v>
      </c>
      <c r="N789" s="253" t="s">
        <v>2184</v>
      </c>
      <c r="O789" s="1119" t="s">
        <v>12607</v>
      </c>
      <c r="P789" s="1119" t="s">
        <v>12608</v>
      </c>
      <c r="Q789" s="1120"/>
      <c r="R789" s="1140">
        <v>44607.0</v>
      </c>
      <c r="S789" s="647">
        <f t="shared" si="3"/>
        <v>32</v>
      </c>
      <c r="T789" s="1130" t="s">
        <v>5656</v>
      </c>
      <c r="U789" s="1130" t="s">
        <v>2846</v>
      </c>
      <c r="V789" s="1120"/>
    </row>
    <row r="790">
      <c r="A790" s="1020">
        <v>44606.598996064815</v>
      </c>
      <c r="B790" s="253" t="s">
        <v>12611</v>
      </c>
      <c r="C790" s="253">
        <v>2.96658942E9</v>
      </c>
      <c r="D790" s="1119" t="s">
        <v>12610</v>
      </c>
      <c r="E790" s="1119" t="s">
        <v>9342</v>
      </c>
      <c r="F790" s="253">
        <v>4.0387414E7</v>
      </c>
      <c r="G790" s="253" t="s">
        <v>391</v>
      </c>
      <c r="H790" s="253" t="s">
        <v>1756</v>
      </c>
      <c r="I790" s="1136">
        <v>35777.0</v>
      </c>
      <c r="J790" s="1119" t="s">
        <v>7020</v>
      </c>
      <c r="K790" s="1141" t="s">
        <v>12616</v>
      </c>
      <c r="L790" s="1119" t="s">
        <v>1651</v>
      </c>
      <c r="M790" s="253" t="s">
        <v>1661</v>
      </c>
      <c r="N790" s="253" t="s">
        <v>2184</v>
      </c>
      <c r="O790" s="1119" t="s">
        <v>12612</v>
      </c>
      <c r="P790" s="1119" t="s">
        <v>12613</v>
      </c>
      <c r="Q790" s="1119" t="s">
        <v>12614</v>
      </c>
      <c r="R790" s="1140">
        <v>44607.0</v>
      </c>
      <c r="S790" s="647">
        <f t="shared" si="3"/>
        <v>25</v>
      </c>
      <c r="T790" s="1130" t="s">
        <v>12615</v>
      </c>
      <c r="U790" s="1130" t="s">
        <v>2846</v>
      </c>
      <c r="V790" s="1120"/>
    </row>
    <row r="791">
      <c r="A791" s="1020">
        <v>44606.61658787037</v>
      </c>
      <c r="B791" s="253" t="s">
        <v>12618</v>
      </c>
      <c r="C791" s="253">
        <v>1.132838442E9</v>
      </c>
      <c r="D791" s="1119" t="s">
        <v>12617</v>
      </c>
      <c r="E791" s="1119" t="s">
        <v>12620</v>
      </c>
      <c r="F791" s="253">
        <v>2.1587329E7</v>
      </c>
      <c r="G791" s="253" t="s">
        <v>391</v>
      </c>
      <c r="H791" s="253" t="s">
        <v>12619</v>
      </c>
      <c r="I791" s="1136">
        <v>25699.0</v>
      </c>
      <c r="J791" s="1119" t="s">
        <v>12621</v>
      </c>
      <c r="K791" s="1119" t="s">
        <v>12625</v>
      </c>
      <c r="L791" s="1119" t="s">
        <v>1637</v>
      </c>
      <c r="M791" s="253" t="s">
        <v>2184</v>
      </c>
      <c r="N791" s="253" t="s">
        <v>2184</v>
      </c>
      <c r="O791" s="1119" t="s">
        <v>12622</v>
      </c>
      <c r="P791" s="1119" t="s">
        <v>12623</v>
      </c>
      <c r="Q791" s="1119" t="s">
        <v>12624</v>
      </c>
      <c r="R791" s="1140">
        <v>44607.0</v>
      </c>
      <c r="S791" s="647">
        <f t="shared" si="3"/>
        <v>53</v>
      </c>
      <c r="T791" s="1128" t="s">
        <v>5656</v>
      </c>
      <c r="U791" s="1130" t="s">
        <v>5656</v>
      </c>
      <c r="V791" s="1120"/>
    </row>
    <row r="792">
      <c r="A792" s="1020">
        <v>44606.746310462964</v>
      </c>
      <c r="B792" s="253" t="s">
        <v>12627</v>
      </c>
      <c r="C792" s="253" t="s">
        <v>12628</v>
      </c>
      <c r="D792" s="1119" t="s">
        <v>12626</v>
      </c>
      <c r="E792" s="1119" t="s">
        <v>12629</v>
      </c>
      <c r="F792" s="253">
        <v>3.261767E7</v>
      </c>
      <c r="G792" s="253" t="s">
        <v>391</v>
      </c>
      <c r="H792" s="253" t="s">
        <v>2141</v>
      </c>
      <c r="I792" s="1136">
        <v>31667.0</v>
      </c>
      <c r="J792" s="1119" t="s">
        <v>12630</v>
      </c>
      <c r="K792" s="1119" t="s">
        <v>12633</v>
      </c>
      <c r="L792" s="1119" t="s">
        <v>1637</v>
      </c>
      <c r="M792" s="253" t="s">
        <v>2184</v>
      </c>
      <c r="N792" s="253" t="s">
        <v>1661</v>
      </c>
      <c r="O792" s="1119" t="s">
        <v>12631</v>
      </c>
      <c r="P792" s="1119" t="s">
        <v>12632</v>
      </c>
      <c r="Q792" s="1120"/>
      <c r="R792" s="1140">
        <v>44607.0</v>
      </c>
      <c r="S792" s="647">
        <f t="shared" si="3"/>
        <v>37</v>
      </c>
      <c r="T792" s="1130"/>
      <c r="U792" s="1138"/>
      <c r="V792" s="1120"/>
    </row>
    <row r="793">
      <c r="A793" s="1020">
        <v>44606.84662434028</v>
      </c>
      <c r="B793" s="253" t="s">
        <v>12635</v>
      </c>
      <c r="C793" s="253">
        <v>3.436229674E9</v>
      </c>
      <c r="D793" s="1119" t="s">
        <v>12634</v>
      </c>
      <c r="E793" s="1119" t="s">
        <v>12637</v>
      </c>
      <c r="F793" s="253">
        <v>4.3237506E7</v>
      </c>
      <c r="G793" s="253" t="s">
        <v>674</v>
      </c>
      <c r="H793" s="253" t="s">
        <v>12636</v>
      </c>
      <c r="I793" s="1136">
        <v>37118.0</v>
      </c>
      <c r="J793" s="1119" t="s">
        <v>7020</v>
      </c>
      <c r="K793" s="1119" t="s">
        <v>12642</v>
      </c>
      <c r="L793" s="1119" t="s">
        <v>12641</v>
      </c>
      <c r="M793" s="253" t="s">
        <v>2184</v>
      </c>
      <c r="N793" s="253" t="s">
        <v>2184</v>
      </c>
      <c r="O793" s="1119" t="s">
        <v>12638</v>
      </c>
      <c r="P793" s="1119" t="s">
        <v>12639</v>
      </c>
      <c r="Q793" s="1119" t="s">
        <v>12640</v>
      </c>
      <c r="R793" s="1140">
        <v>44609.0</v>
      </c>
      <c r="S793" s="647">
        <f t="shared" si="3"/>
        <v>22</v>
      </c>
      <c r="T793" s="1130" t="s">
        <v>12615</v>
      </c>
      <c r="U793" s="1130" t="s">
        <v>2846</v>
      </c>
      <c r="V793" s="1120"/>
    </row>
    <row r="794">
      <c r="A794" s="1020">
        <v>44607.48052545139</v>
      </c>
      <c r="B794" s="253" t="s">
        <v>12644</v>
      </c>
      <c r="C794" s="253">
        <v>1.159707928E9</v>
      </c>
      <c r="D794" s="1119" t="s">
        <v>12643</v>
      </c>
      <c r="E794" s="1119" t="s">
        <v>12646</v>
      </c>
      <c r="F794" s="253">
        <v>2.9694685E7</v>
      </c>
      <c r="G794" s="253" t="s">
        <v>12645</v>
      </c>
      <c r="H794" s="253" t="s">
        <v>1678</v>
      </c>
      <c r="I794" s="1136">
        <v>30264.0</v>
      </c>
      <c r="J794" s="1119" t="s">
        <v>7038</v>
      </c>
      <c r="K794" s="1119" t="s">
        <v>1637</v>
      </c>
      <c r="L794" s="1119" t="s">
        <v>1637</v>
      </c>
      <c r="M794" s="253" t="s">
        <v>2184</v>
      </c>
      <c r="N794" s="253" t="s">
        <v>2184</v>
      </c>
      <c r="O794" s="1119" t="s">
        <v>12647</v>
      </c>
      <c r="P794" s="1119" t="s">
        <v>12648</v>
      </c>
      <c r="Q794" s="1119" t="s">
        <v>12649</v>
      </c>
      <c r="R794" s="1140">
        <v>44607.0</v>
      </c>
      <c r="S794" s="647">
        <f t="shared" si="3"/>
        <v>40</v>
      </c>
      <c r="T794" s="1130" t="s">
        <v>12615</v>
      </c>
      <c r="U794" s="1130" t="s">
        <v>5656</v>
      </c>
      <c r="V794" s="1120"/>
    </row>
    <row r="795">
      <c r="A795" s="1020">
        <v>44607.50870748842</v>
      </c>
      <c r="B795" s="253" t="s">
        <v>12651</v>
      </c>
      <c r="C795" s="253">
        <v>1.161029564E9</v>
      </c>
      <c r="D795" s="1119" t="s">
        <v>12650</v>
      </c>
      <c r="E795" s="1119" t="s">
        <v>6277</v>
      </c>
      <c r="F795" s="253">
        <v>2.2849218E7</v>
      </c>
      <c r="G795" s="253" t="s">
        <v>1755</v>
      </c>
      <c r="H795" s="253" t="s">
        <v>1678</v>
      </c>
      <c r="I795" s="1136">
        <v>26534.0</v>
      </c>
      <c r="J795" s="1119" t="s">
        <v>7038</v>
      </c>
      <c r="K795" s="1119" t="s">
        <v>12654</v>
      </c>
      <c r="L795" s="1119" t="s">
        <v>1637</v>
      </c>
      <c r="M795" s="253" t="s">
        <v>2184</v>
      </c>
      <c r="N795" s="253" t="s">
        <v>2184</v>
      </c>
      <c r="O795" s="1119" t="s">
        <v>12652</v>
      </c>
      <c r="P795" s="1119" t="s">
        <v>12653</v>
      </c>
      <c r="Q795" s="1120"/>
      <c r="R795" s="1140">
        <v>44609.0</v>
      </c>
      <c r="S795" s="647">
        <f t="shared" si="3"/>
        <v>51</v>
      </c>
      <c r="T795" s="1130" t="s">
        <v>12615</v>
      </c>
      <c r="U795" s="1130" t="s">
        <v>5656</v>
      </c>
      <c r="V795" s="1120"/>
    </row>
    <row r="796">
      <c r="A796" s="1020">
        <v>44607.53409760416</v>
      </c>
      <c r="B796" s="253" t="s">
        <v>12656</v>
      </c>
      <c r="C796" s="253" t="s">
        <v>12657</v>
      </c>
      <c r="D796" s="1119" t="s">
        <v>12655</v>
      </c>
      <c r="E796" s="1119" t="s">
        <v>12658</v>
      </c>
      <c r="F796" s="253">
        <v>4.4690576E7</v>
      </c>
      <c r="G796" s="253" t="s">
        <v>391</v>
      </c>
      <c r="H796" s="253" t="s">
        <v>5106</v>
      </c>
      <c r="I796" s="1136">
        <v>37680.0</v>
      </c>
      <c r="J796" s="1119" t="s">
        <v>7038</v>
      </c>
      <c r="K796" s="1119" t="s">
        <v>12663</v>
      </c>
      <c r="L796" s="1119" t="s">
        <v>12662</v>
      </c>
      <c r="M796" s="253" t="s">
        <v>2184</v>
      </c>
      <c r="N796" s="253" t="s">
        <v>2184</v>
      </c>
      <c r="O796" s="1119" t="s">
        <v>12659</v>
      </c>
      <c r="P796" s="1119" t="s">
        <v>12660</v>
      </c>
      <c r="Q796" s="1119" t="s">
        <v>12661</v>
      </c>
      <c r="R796" s="1140">
        <v>44609.0</v>
      </c>
      <c r="S796" s="647">
        <f t="shared" si="3"/>
        <v>20</v>
      </c>
      <c r="T796" s="1130" t="s">
        <v>12615</v>
      </c>
      <c r="U796" s="1130" t="s">
        <v>2846</v>
      </c>
      <c r="V796" s="1120"/>
    </row>
    <row r="797">
      <c r="A797" s="1020">
        <v>44607.7061353125</v>
      </c>
      <c r="B797" s="253" t="s">
        <v>12665</v>
      </c>
      <c r="C797" s="253">
        <v>1.156066444E9</v>
      </c>
      <c r="D797" s="1119" t="s">
        <v>12664</v>
      </c>
      <c r="E797" s="1119" t="s">
        <v>12666</v>
      </c>
      <c r="F797" s="253">
        <v>3.6398916E7</v>
      </c>
      <c r="G797" s="253" t="s">
        <v>1740</v>
      </c>
      <c r="H797" s="253" t="s">
        <v>1678</v>
      </c>
      <c r="I797" s="1136">
        <v>33541.0</v>
      </c>
      <c r="J797" s="1119" t="s">
        <v>7020</v>
      </c>
      <c r="K797" s="1119" t="s">
        <v>12670</v>
      </c>
      <c r="L797" s="1119" t="s">
        <v>2395</v>
      </c>
      <c r="M797" s="253" t="s">
        <v>2184</v>
      </c>
      <c r="N797" s="253" t="s">
        <v>2184</v>
      </c>
      <c r="O797" s="1119" t="s">
        <v>12667</v>
      </c>
      <c r="P797" s="1119" t="s">
        <v>12668</v>
      </c>
      <c r="Q797" s="1119" t="s">
        <v>12669</v>
      </c>
      <c r="R797" s="1140">
        <v>44609.0</v>
      </c>
      <c r="S797" s="647">
        <f t="shared" si="3"/>
        <v>31</v>
      </c>
      <c r="T797" s="1130" t="s">
        <v>12615</v>
      </c>
      <c r="U797" s="1130" t="s">
        <v>2846</v>
      </c>
      <c r="V797" s="1120"/>
    </row>
    <row r="798">
      <c r="A798" s="1020">
        <v>44608.5129190625</v>
      </c>
      <c r="B798" s="253" t="s">
        <v>12672</v>
      </c>
      <c r="C798" s="253">
        <v>1.126400626E9</v>
      </c>
      <c r="D798" s="1119" t="s">
        <v>12671</v>
      </c>
      <c r="E798" s="1119" t="s">
        <v>1877</v>
      </c>
      <c r="F798" s="253">
        <v>3.6930349E7</v>
      </c>
      <c r="G798" s="253" t="s">
        <v>391</v>
      </c>
      <c r="H798" s="253" t="s">
        <v>12673</v>
      </c>
      <c r="I798" s="1136">
        <v>33772.0</v>
      </c>
      <c r="J798" s="1119" t="s">
        <v>12674</v>
      </c>
      <c r="K798" s="1119" t="s">
        <v>12678</v>
      </c>
      <c r="L798" s="1119" t="s">
        <v>1651</v>
      </c>
      <c r="M798" s="253" t="s">
        <v>2184</v>
      </c>
      <c r="N798" s="253" t="s">
        <v>2184</v>
      </c>
      <c r="O798" s="1119" t="s">
        <v>12675</v>
      </c>
      <c r="P798" s="1119" t="s">
        <v>12676</v>
      </c>
      <c r="Q798" s="1119" t="s">
        <v>12677</v>
      </c>
      <c r="R798" s="1140">
        <v>44609.0</v>
      </c>
      <c r="S798" s="647">
        <f t="shared" si="3"/>
        <v>31</v>
      </c>
      <c r="T798" s="1130"/>
      <c r="U798" s="1025"/>
      <c r="V798" s="1120"/>
    </row>
    <row r="799">
      <c r="A799" s="1020">
        <v>44608.851497951386</v>
      </c>
      <c r="B799" s="253" t="s">
        <v>12680</v>
      </c>
      <c r="C799" s="253" t="s">
        <v>12682</v>
      </c>
      <c r="D799" s="1119" t="s">
        <v>12679</v>
      </c>
      <c r="E799" s="1119" t="s">
        <v>12683</v>
      </c>
      <c r="F799" s="253">
        <v>4.156393E7</v>
      </c>
      <c r="G799" s="253" t="s">
        <v>391</v>
      </c>
      <c r="H799" s="253" t="s">
        <v>12681</v>
      </c>
      <c r="I799" s="1136">
        <v>36092.0</v>
      </c>
      <c r="J799" s="1119" t="s">
        <v>7038</v>
      </c>
      <c r="K799" s="1119" t="s">
        <v>12687</v>
      </c>
      <c r="L799" s="1119" t="s">
        <v>1651</v>
      </c>
      <c r="M799" s="253" t="s">
        <v>2184</v>
      </c>
      <c r="N799" s="253" t="s">
        <v>2184</v>
      </c>
      <c r="O799" s="1119" t="s">
        <v>12684</v>
      </c>
      <c r="P799" s="1119" t="s">
        <v>12685</v>
      </c>
      <c r="Q799" s="1119" t="s">
        <v>12686</v>
      </c>
      <c r="R799" s="1140">
        <v>44609.0</v>
      </c>
      <c r="S799" s="647">
        <f t="shared" si="3"/>
        <v>24</v>
      </c>
      <c r="T799" s="1128" t="s">
        <v>12615</v>
      </c>
      <c r="U799" s="1130" t="s">
        <v>2846</v>
      </c>
      <c r="V799" s="1120"/>
    </row>
    <row r="800">
      <c r="A800" s="1020">
        <v>44608.86934065972</v>
      </c>
      <c r="B800" s="253" t="s">
        <v>12689</v>
      </c>
      <c r="C800" s="253">
        <v>1.166152205E9</v>
      </c>
      <c r="D800" s="1119" t="s">
        <v>12688</v>
      </c>
      <c r="E800" s="1119" t="s">
        <v>12691</v>
      </c>
      <c r="F800" s="253">
        <v>3.158394E7</v>
      </c>
      <c r="G800" s="253" t="s">
        <v>391</v>
      </c>
      <c r="H800" s="253" t="s">
        <v>12690</v>
      </c>
      <c r="I800" s="1136">
        <v>31189.0</v>
      </c>
      <c r="J800" s="1119" t="s">
        <v>12692</v>
      </c>
      <c r="K800" s="1119" t="s">
        <v>12697</v>
      </c>
      <c r="L800" s="1119" t="s">
        <v>12696</v>
      </c>
      <c r="M800" s="253" t="s">
        <v>2184</v>
      </c>
      <c r="N800" s="253" t="s">
        <v>2184</v>
      </c>
      <c r="O800" s="1119" t="s">
        <v>12693</v>
      </c>
      <c r="P800" s="1119" t="s">
        <v>12694</v>
      </c>
      <c r="Q800" s="1120"/>
      <c r="R800" s="1140">
        <v>44609.0</v>
      </c>
      <c r="S800" s="647">
        <f t="shared" si="3"/>
        <v>38</v>
      </c>
      <c r="T800" s="1130" t="s">
        <v>12615</v>
      </c>
      <c r="U800" s="1130" t="s">
        <v>12695</v>
      </c>
      <c r="V800" s="1120"/>
    </row>
    <row r="801">
      <c r="A801" s="1020">
        <v>44610.74802090278</v>
      </c>
      <c r="B801" s="253" t="s">
        <v>12699</v>
      </c>
      <c r="C801" s="253" t="s">
        <v>12700</v>
      </c>
      <c r="D801" s="1119" t="s">
        <v>12698</v>
      </c>
      <c r="E801" s="1119" t="s">
        <v>12701</v>
      </c>
      <c r="F801" s="253">
        <v>2.9889229E7</v>
      </c>
      <c r="G801" s="253" t="s">
        <v>391</v>
      </c>
      <c r="H801" s="253" t="s">
        <v>1678</v>
      </c>
      <c r="I801" s="1136">
        <v>30513.0</v>
      </c>
      <c r="J801" s="1119" t="s">
        <v>7020</v>
      </c>
      <c r="K801" s="1119" t="s">
        <v>12705</v>
      </c>
      <c r="L801" s="1119" t="s">
        <v>12704</v>
      </c>
      <c r="M801" s="253" t="s">
        <v>1661</v>
      </c>
      <c r="N801" s="253" t="s">
        <v>2184</v>
      </c>
      <c r="O801" s="1119" t="s">
        <v>12702</v>
      </c>
      <c r="P801" s="1119" t="s">
        <v>12703</v>
      </c>
      <c r="Q801" s="1120"/>
      <c r="R801" s="1142">
        <v>44614.0</v>
      </c>
      <c r="S801" s="647">
        <f t="shared" si="3"/>
        <v>40</v>
      </c>
      <c r="T801" s="1130" t="s">
        <v>12615</v>
      </c>
      <c r="U801" s="1130" t="s">
        <v>2846</v>
      </c>
      <c r="V801" s="1120"/>
    </row>
    <row r="802">
      <c r="A802" s="1020">
        <v>44611.47098469907</v>
      </c>
      <c r="B802" s="253" t="s">
        <v>12707</v>
      </c>
      <c r="C802" s="253" t="s">
        <v>12709</v>
      </c>
      <c r="D802" s="1119" t="s">
        <v>12706</v>
      </c>
      <c r="E802" s="1119" t="s">
        <v>12710</v>
      </c>
      <c r="F802" s="253">
        <v>3.5387508E7</v>
      </c>
      <c r="G802" s="253" t="s">
        <v>391</v>
      </c>
      <c r="H802" s="253" t="s">
        <v>12708</v>
      </c>
      <c r="I802" s="1136">
        <v>33313.0</v>
      </c>
      <c r="J802" s="1119" t="s">
        <v>7020</v>
      </c>
      <c r="K802" s="1119" t="s">
        <v>12714</v>
      </c>
      <c r="L802" s="1119" t="s">
        <v>1651</v>
      </c>
      <c r="M802" s="253" t="s">
        <v>2184</v>
      </c>
      <c r="N802" s="253" t="s">
        <v>2184</v>
      </c>
      <c r="O802" s="1119" t="s">
        <v>12711</v>
      </c>
      <c r="P802" s="1119" t="s">
        <v>12712</v>
      </c>
      <c r="Q802" s="1119" t="s">
        <v>12713</v>
      </c>
      <c r="R802" s="1142">
        <v>44614.0</v>
      </c>
      <c r="S802" s="647">
        <f t="shared" si="3"/>
        <v>32</v>
      </c>
      <c r="T802" s="1130" t="s">
        <v>12615</v>
      </c>
      <c r="U802" s="1130" t="s">
        <v>2846</v>
      </c>
      <c r="V802" s="1120"/>
    </row>
    <row r="803">
      <c r="A803" s="1020">
        <v>44611.8126522338</v>
      </c>
      <c r="B803" s="253" t="s">
        <v>12716</v>
      </c>
      <c r="C803" s="253" t="s">
        <v>12718</v>
      </c>
      <c r="D803" s="1119" t="s">
        <v>12715</v>
      </c>
      <c r="E803" s="1119" t="s">
        <v>12719</v>
      </c>
      <c r="F803" s="253">
        <v>4.163933E7</v>
      </c>
      <c r="G803" s="253" t="s">
        <v>391</v>
      </c>
      <c r="H803" s="253" t="s">
        <v>12717</v>
      </c>
      <c r="I803" s="1136">
        <v>36092.0</v>
      </c>
      <c r="J803" s="1119" t="s">
        <v>12720</v>
      </c>
      <c r="K803" s="1119" t="s">
        <v>12724</v>
      </c>
      <c r="L803" s="1119" t="s">
        <v>1637</v>
      </c>
      <c r="M803" s="253" t="s">
        <v>2184</v>
      </c>
      <c r="N803" s="253" t="s">
        <v>2184</v>
      </c>
      <c r="O803" s="1119" t="s">
        <v>12721</v>
      </c>
      <c r="P803" s="1119" t="s">
        <v>12722</v>
      </c>
      <c r="Q803" s="1119" t="s">
        <v>12723</v>
      </c>
      <c r="R803" s="1142">
        <v>44614.0</v>
      </c>
      <c r="S803" s="647">
        <f t="shared" si="3"/>
        <v>24</v>
      </c>
      <c r="T803" s="1130" t="s">
        <v>5656</v>
      </c>
      <c r="U803" s="1130" t="s">
        <v>5656</v>
      </c>
      <c r="V803" s="1120"/>
    </row>
    <row r="804">
      <c r="A804" s="1020">
        <v>44614.72375984954</v>
      </c>
      <c r="B804" s="253" t="s">
        <v>12726</v>
      </c>
      <c r="C804" s="253">
        <v>1.166558E9</v>
      </c>
      <c r="D804" s="1119" t="s">
        <v>12725</v>
      </c>
      <c r="E804" s="1119" t="s">
        <v>12727</v>
      </c>
      <c r="F804" s="253">
        <v>3.8424201E7</v>
      </c>
      <c r="G804" s="253" t="s">
        <v>1740</v>
      </c>
      <c r="H804" s="253" t="s">
        <v>5261</v>
      </c>
      <c r="I804" s="1136">
        <v>34505.0</v>
      </c>
      <c r="J804" s="1119" t="s">
        <v>7028</v>
      </c>
      <c r="K804" s="1119" t="s">
        <v>1637</v>
      </c>
      <c r="L804" s="1119" t="s">
        <v>1637</v>
      </c>
      <c r="M804" s="1119" t="s">
        <v>2184</v>
      </c>
      <c r="N804" s="1119" t="s">
        <v>2184</v>
      </c>
      <c r="O804" s="1119" t="s">
        <v>11575</v>
      </c>
      <c r="P804" s="1119" t="s">
        <v>12728</v>
      </c>
      <c r="Q804" s="1120"/>
      <c r="R804" s="1142">
        <v>44627.0</v>
      </c>
      <c r="S804" s="647">
        <f t="shared" si="3"/>
        <v>29</v>
      </c>
      <c r="T804" s="1130" t="s">
        <v>5656</v>
      </c>
      <c r="U804" s="1131" t="s">
        <v>5656</v>
      </c>
      <c r="V804" s="1120"/>
    </row>
    <row r="805">
      <c r="A805" s="1020">
        <v>44616.497552789355</v>
      </c>
      <c r="B805" s="253" t="s">
        <v>12730</v>
      </c>
      <c r="C805" s="1131">
        <v>1.124580589E9</v>
      </c>
      <c r="D805" s="1119" t="s">
        <v>12729</v>
      </c>
      <c r="E805" s="1119" t="s">
        <v>7990</v>
      </c>
      <c r="F805" s="253">
        <v>4.6819674E7</v>
      </c>
      <c r="G805" s="253" t="s">
        <v>2021</v>
      </c>
      <c r="H805" s="253" t="s">
        <v>12731</v>
      </c>
      <c r="I805" s="1136">
        <v>38549.0</v>
      </c>
      <c r="J805" s="1119" t="s">
        <v>7020</v>
      </c>
      <c r="K805" s="1119" t="s">
        <v>12736</v>
      </c>
      <c r="L805" s="1119" t="s">
        <v>1651</v>
      </c>
      <c r="M805" s="1119" t="s">
        <v>2184</v>
      </c>
      <c r="N805" s="1119" t="s">
        <v>2184</v>
      </c>
      <c r="O805" s="1119" t="s">
        <v>12732</v>
      </c>
      <c r="P805" s="1119" t="s">
        <v>12733</v>
      </c>
      <c r="Q805" s="1119" t="s">
        <v>12734</v>
      </c>
      <c r="R805" s="1023" t="s">
        <v>12735</v>
      </c>
      <c r="S805" s="647">
        <f t="shared" si="3"/>
        <v>18</v>
      </c>
      <c r="T805" s="1025"/>
      <c r="U805" s="1120"/>
      <c r="V805" s="1120"/>
    </row>
    <row r="806">
      <c r="A806" s="1020">
        <v>44617.45252722222</v>
      </c>
      <c r="B806" s="253" t="s">
        <v>12738</v>
      </c>
      <c r="C806" s="253">
        <v>1.158331135E9</v>
      </c>
      <c r="D806" s="1119" t="s">
        <v>12737</v>
      </c>
      <c r="E806" s="1119" t="s">
        <v>12740</v>
      </c>
      <c r="F806" s="253">
        <v>3.9759051E7</v>
      </c>
      <c r="G806" s="253" t="s">
        <v>391</v>
      </c>
      <c r="H806" s="253" t="s">
        <v>12739</v>
      </c>
      <c r="I806" s="1136">
        <v>35276.0</v>
      </c>
      <c r="J806" s="1119" t="s">
        <v>7020</v>
      </c>
      <c r="K806" s="1119" t="s">
        <v>12744</v>
      </c>
      <c r="L806" s="1119" t="s">
        <v>1637</v>
      </c>
      <c r="M806" s="1119" t="s">
        <v>2184</v>
      </c>
      <c r="N806" s="1119" t="s">
        <v>2184</v>
      </c>
      <c r="O806" s="1119" t="s">
        <v>12741</v>
      </c>
      <c r="P806" s="1119" t="s">
        <v>12742</v>
      </c>
      <c r="Q806" s="1119" t="s">
        <v>12743</v>
      </c>
      <c r="R806" s="1142">
        <v>44627.0</v>
      </c>
      <c r="S806" s="647">
        <f t="shared" si="3"/>
        <v>27</v>
      </c>
      <c r="T806" s="1130" t="s">
        <v>5656</v>
      </c>
      <c r="U806" s="1130" t="s">
        <v>2846</v>
      </c>
      <c r="V806" s="1120"/>
    </row>
    <row r="807">
      <c r="A807" s="1020">
        <v>44617.57493074074</v>
      </c>
      <c r="B807" s="253" t="s">
        <v>12746</v>
      </c>
      <c r="C807" s="253">
        <v>1.128443083E9</v>
      </c>
      <c r="D807" s="1119" t="s">
        <v>12745</v>
      </c>
      <c r="E807" s="1119" t="s">
        <v>12748</v>
      </c>
      <c r="F807" s="253">
        <v>678107.0</v>
      </c>
      <c r="G807" s="253" t="s">
        <v>12747</v>
      </c>
      <c r="H807" s="253" t="s">
        <v>1822</v>
      </c>
      <c r="I807" s="1136">
        <v>34298.0</v>
      </c>
      <c r="J807" s="1119" t="s">
        <v>7038</v>
      </c>
      <c r="K807" s="1119" t="s">
        <v>12752</v>
      </c>
      <c r="L807" s="1119" t="s">
        <v>1637</v>
      </c>
      <c r="M807" s="1119" t="s">
        <v>1661</v>
      </c>
      <c r="N807" s="1119" t="s">
        <v>2184</v>
      </c>
      <c r="O807" s="1119" t="s">
        <v>12749</v>
      </c>
      <c r="P807" s="1119" t="s">
        <v>12750</v>
      </c>
      <c r="Q807" s="1119" t="s">
        <v>12751</v>
      </c>
      <c r="R807" s="1140">
        <v>44631.0</v>
      </c>
      <c r="S807" s="647">
        <f t="shared" si="3"/>
        <v>29</v>
      </c>
      <c r="T807" s="1130" t="s">
        <v>12615</v>
      </c>
      <c r="U807" s="1130" t="s">
        <v>2846</v>
      </c>
      <c r="V807" s="1120"/>
    </row>
    <row r="808">
      <c r="A808" s="1020">
        <v>44622.808529953705</v>
      </c>
      <c r="B808" s="253" t="s">
        <v>12754</v>
      </c>
      <c r="C808" s="253" t="s">
        <v>12755</v>
      </c>
      <c r="D808" s="1119" t="s">
        <v>12753</v>
      </c>
      <c r="E808" s="1119" t="s">
        <v>12756</v>
      </c>
      <c r="F808" s="253">
        <v>4.3903004E7</v>
      </c>
      <c r="G808" s="253" t="s">
        <v>391</v>
      </c>
      <c r="H808" s="253" t="s">
        <v>2282</v>
      </c>
      <c r="I808" s="1136">
        <v>37232.0</v>
      </c>
      <c r="J808" s="1119" t="s">
        <v>7020</v>
      </c>
      <c r="K808" s="1119" t="s">
        <v>12760</v>
      </c>
      <c r="L808" s="1119" t="s">
        <v>12760</v>
      </c>
      <c r="M808" s="1119" t="s">
        <v>2184</v>
      </c>
      <c r="N808" s="1119" t="s">
        <v>2184</v>
      </c>
      <c r="O808" s="1119" t="s">
        <v>12757</v>
      </c>
      <c r="P808" s="1119" t="s">
        <v>12758</v>
      </c>
      <c r="Q808" s="1119" t="s">
        <v>12759</v>
      </c>
      <c r="R808" s="1142">
        <v>44627.0</v>
      </c>
      <c r="S808" s="647">
        <f t="shared" si="3"/>
        <v>21</v>
      </c>
      <c r="T808" s="1130" t="s">
        <v>5656</v>
      </c>
      <c r="U808" s="1130" t="s">
        <v>2846</v>
      </c>
      <c r="V808" s="1120"/>
    </row>
    <row r="809">
      <c r="A809" s="1020">
        <v>44626.57853518518</v>
      </c>
      <c r="B809" s="253" t="s">
        <v>12762</v>
      </c>
      <c r="C809" s="253">
        <v>5.491163305988E12</v>
      </c>
      <c r="D809" s="1119" t="s">
        <v>12761</v>
      </c>
      <c r="E809" s="1119" t="s">
        <v>12763</v>
      </c>
      <c r="F809" s="253">
        <v>4.7128044E7</v>
      </c>
      <c r="G809" s="253" t="s">
        <v>391</v>
      </c>
      <c r="H809" s="253" t="s">
        <v>1678</v>
      </c>
      <c r="I809" s="1136">
        <v>38798.0</v>
      </c>
      <c r="J809" s="1119" t="s">
        <v>7020</v>
      </c>
      <c r="K809" s="1119" t="s">
        <v>12767</v>
      </c>
      <c r="L809" s="1119" t="s">
        <v>1637</v>
      </c>
      <c r="M809" s="1119" t="s">
        <v>2184</v>
      </c>
      <c r="N809" s="1119" t="s">
        <v>2184</v>
      </c>
      <c r="O809" s="1119" t="s">
        <v>7665</v>
      </c>
      <c r="P809" s="1119" t="s">
        <v>12764</v>
      </c>
      <c r="Q809" s="1119" t="s">
        <v>12765</v>
      </c>
      <c r="R809" s="1023" t="s">
        <v>12766</v>
      </c>
      <c r="S809" s="647">
        <f t="shared" si="3"/>
        <v>17</v>
      </c>
      <c r="T809" s="1025"/>
      <c r="U809" s="1120"/>
      <c r="V809" s="1120"/>
    </row>
    <row r="810">
      <c r="A810" s="1020">
        <v>44626.80924648148</v>
      </c>
      <c r="B810" s="253" t="s">
        <v>12769</v>
      </c>
      <c r="C810" s="253">
        <v>1.566605144E9</v>
      </c>
      <c r="D810" s="1119" t="s">
        <v>12768</v>
      </c>
      <c r="E810" s="1119" t="s">
        <v>12770</v>
      </c>
      <c r="F810" s="253">
        <v>3.3007333E7</v>
      </c>
      <c r="G810" s="253" t="s">
        <v>674</v>
      </c>
      <c r="H810" s="253" t="s">
        <v>2141</v>
      </c>
      <c r="I810" s="1136">
        <v>31897.0</v>
      </c>
      <c r="J810" s="1119" t="s">
        <v>12771</v>
      </c>
      <c r="K810" s="1119" t="s">
        <v>12774</v>
      </c>
      <c r="L810" s="1119" t="s">
        <v>1637</v>
      </c>
      <c r="M810" s="1119" t="s">
        <v>1661</v>
      </c>
      <c r="N810" s="1119" t="s">
        <v>2184</v>
      </c>
      <c r="O810" s="1119" t="s">
        <v>12772</v>
      </c>
      <c r="P810" s="1119" t="s">
        <v>12773</v>
      </c>
      <c r="Q810" s="1120"/>
      <c r="R810" s="1142">
        <v>44627.0</v>
      </c>
      <c r="S810" s="647">
        <f t="shared" si="3"/>
        <v>36</v>
      </c>
      <c r="T810" s="1130" t="s">
        <v>5656</v>
      </c>
      <c r="U810" s="1130" t="s">
        <v>2846</v>
      </c>
      <c r="V810" s="1120"/>
    </row>
    <row r="811">
      <c r="A811" s="1020">
        <v>44627.500940196755</v>
      </c>
      <c r="B811" s="253" t="s">
        <v>12775</v>
      </c>
      <c r="C811" s="253" t="s">
        <v>12776</v>
      </c>
      <c r="D811" s="1119" t="s">
        <v>7840</v>
      </c>
      <c r="E811" s="1119" t="s">
        <v>12777</v>
      </c>
      <c r="F811" s="253">
        <v>3.0373691E7</v>
      </c>
      <c r="G811" s="253" t="s">
        <v>2021</v>
      </c>
      <c r="H811" s="253" t="s">
        <v>5413</v>
      </c>
      <c r="I811" s="1136">
        <v>30870.0</v>
      </c>
      <c r="J811" s="1119" t="s">
        <v>7020</v>
      </c>
      <c r="K811" s="1119" t="s">
        <v>12780</v>
      </c>
      <c r="L811" s="1119" t="s">
        <v>2109</v>
      </c>
      <c r="M811" s="1119" t="s">
        <v>2184</v>
      </c>
      <c r="N811" s="1119" t="s">
        <v>2184</v>
      </c>
      <c r="O811" s="1119" t="s">
        <v>7844</v>
      </c>
      <c r="P811" s="1119" t="s">
        <v>12778</v>
      </c>
      <c r="Q811" s="1120"/>
      <c r="R811" s="253" t="s">
        <v>12779</v>
      </c>
      <c r="S811" s="647">
        <f t="shared" si="3"/>
        <v>39</v>
      </c>
      <c r="T811" s="1128" t="s">
        <v>5656</v>
      </c>
      <c r="U811" s="1130" t="s">
        <v>2846</v>
      </c>
      <c r="V811" s="1120"/>
    </row>
    <row r="812">
      <c r="A812" s="1020">
        <v>44627.60729797454</v>
      </c>
      <c r="B812" s="253" t="s">
        <v>12782</v>
      </c>
      <c r="C812" s="253">
        <v>1.141691432E9</v>
      </c>
      <c r="D812" s="253" t="s">
        <v>12781</v>
      </c>
      <c r="E812" s="253" t="s">
        <v>12783</v>
      </c>
      <c r="F812" s="253">
        <v>3.9644111E7</v>
      </c>
      <c r="G812" s="253" t="s">
        <v>391</v>
      </c>
      <c r="H812" s="253" t="s">
        <v>2691</v>
      </c>
      <c r="I812" s="1022">
        <v>35199.0</v>
      </c>
      <c r="J812" s="253" t="s">
        <v>7020</v>
      </c>
      <c r="K812" s="253" t="s">
        <v>12786</v>
      </c>
      <c r="L812" s="606" t="s">
        <v>1637</v>
      </c>
      <c r="M812" s="606" t="s">
        <v>2184</v>
      </c>
      <c r="N812" s="606" t="s">
        <v>2184</v>
      </c>
      <c r="O812" s="606" t="s">
        <v>12784</v>
      </c>
      <c r="P812" s="606" t="s">
        <v>12785</v>
      </c>
      <c r="Q812" s="1025"/>
      <c r="R812" s="1140">
        <v>44631.0</v>
      </c>
      <c r="S812" s="647">
        <f t="shared" si="3"/>
        <v>27</v>
      </c>
      <c r="T812" s="1130" t="s">
        <v>5656</v>
      </c>
      <c r="U812" s="1130" t="s">
        <v>2846</v>
      </c>
      <c r="V812" s="1025"/>
    </row>
    <row r="813">
      <c r="A813" s="1020">
        <v>44630.526887361106</v>
      </c>
      <c r="B813" s="253" t="s">
        <v>12788</v>
      </c>
      <c r="C813" s="253" t="s">
        <v>12791</v>
      </c>
      <c r="D813" s="1119" t="s">
        <v>12787</v>
      </c>
      <c r="E813" s="1119" t="s">
        <v>12792</v>
      </c>
      <c r="F813" s="253">
        <v>1.40792204305E11</v>
      </c>
      <c r="G813" s="253" t="s">
        <v>12789</v>
      </c>
      <c r="H813" s="253" t="s">
        <v>12790</v>
      </c>
      <c r="I813" s="1136">
        <v>35081.0</v>
      </c>
      <c r="J813" s="1119" t="s">
        <v>12793</v>
      </c>
      <c r="K813" s="1119" t="s">
        <v>12797</v>
      </c>
      <c r="L813" s="1119" t="s">
        <v>1651</v>
      </c>
      <c r="M813" s="1119" t="s">
        <v>1661</v>
      </c>
      <c r="N813" s="1119" t="s">
        <v>2184</v>
      </c>
      <c r="O813" s="1119" t="s">
        <v>12794</v>
      </c>
      <c r="P813" s="1119" t="s">
        <v>12795</v>
      </c>
      <c r="Q813" s="1119" t="s">
        <v>12796</v>
      </c>
      <c r="R813" s="1140">
        <v>44642.0</v>
      </c>
      <c r="S813" s="647">
        <f t="shared" si="3"/>
        <v>27</v>
      </c>
      <c r="T813" s="1130" t="s">
        <v>5656</v>
      </c>
      <c r="U813" s="1130" t="s">
        <v>2846</v>
      </c>
      <c r="V813" s="1120"/>
    </row>
    <row r="814">
      <c r="A814" s="1020">
        <v>44630.853034988424</v>
      </c>
      <c r="B814" s="253" t="s">
        <v>12799</v>
      </c>
      <c r="C814" s="253" t="s">
        <v>12800</v>
      </c>
      <c r="D814" s="1119" t="s">
        <v>12798</v>
      </c>
      <c r="E814" s="1119" t="s">
        <v>12801</v>
      </c>
      <c r="F814" s="253">
        <v>4.5243106E7</v>
      </c>
      <c r="G814" s="253" t="s">
        <v>391</v>
      </c>
      <c r="H814" s="253" t="s">
        <v>1822</v>
      </c>
      <c r="I814" s="1136">
        <v>37984.0</v>
      </c>
      <c r="J814" s="1119" t="s">
        <v>7038</v>
      </c>
      <c r="K814" s="1119" t="s">
        <v>12805</v>
      </c>
      <c r="L814" s="1119" t="s">
        <v>1637</v>
      </c>
      <c r="M814" s="1119" t="s">
        <v>2184</v>
      </c>
      <c r="N814" s="1119" t="s">
        <v>2184</v>
      </c>
      <c r="O814" s="1119" t="s">
        <v>12802</v>
      </c>
      <c r="P814" s="1119" t="s">
        <v>12803</v>
      </c>
      <c r="Q814" s="1119" t="s">
        <v>12804</v>
      </c>
      <c r="R814" s="1140">
        <v>44631.0</v>
      </c>
      <c r="S814" s="647">
        <f t="shared" si="3"/>
        <v>19</v>
      </c>
      <c r="T814" s="1130" t="s">
        <v>5656</v>
      </c>
      <c r="U814" s="1130" t="s">
        <v>2846</v>
      </c>
      <c r="V814" s="1120"/>
    </row>
    <row r="815">
      <c r="A815" s="1020">
        <v>44631.49619424768</v>
      </c>
      <c r="B815" s="253" t="s">
        <v>12807</v>
      </c>
      <c r="C815" s="253">
        <v>1.14073641E9</v>
      </c>
      <c r="D815" s="1119" t="s">
        <v>12806</v>
      </c>
      <c r="E815" s="1119" t="s">
        <v>2587</v>
      </c>
      <c r="F815" s="253">
        <v>3.8456862E7</v>
      </c>
      <c r="G815" s="253" t="s">
        <v>391</v>
      </c>
      <c r="H815" s="253" t="s">
        <v>1678</v>
      </c>
      <c r="I815" s="1136">
        <v>34594.0</v>
      </c>
      <c r="J815" s="1119" t="s">
        <v>12808</v>
      </c>
      <c r="K815" s="1119" t="s">
        <v>12812</v>
      </c>
      <c r="L815" s="1119" t="s">
        <v>2587</v>
      </c>
      <c r="M815" s="1119" t="s">
        <v>2184</v>
      </c>
      <c r="N815" s="1119" t="s">
        <v>2184</v>
      </c>
      <c r="O815" s="1119" t="s">
        <v>12809</v>
      </c>
      <c r="P815" s="1119" t="s">
        <v>12810</v>
      </c>
      <c r="Q815" s="1119" t="s">
        <v>12811</v>
      </c>
      <c r="R815" s="1140">
        <v>44631.0</v>
      </c>
      <c r="S815" s="647">
        <f t="shared" si="3"/>
        <v>29</v>
      </c>
      <c r="T815" s="1130" t="s">
        <v>5656</v>
      </c>
      <c r="U815" s="1130" t="s">
        <v>2846</v>
      </c>
      <c r="V815" s="1120"/>
    </row>
    <row r="816">
      <c r="A816" s="912">
        <v>44663.43676515046</v>
      </c>
      <c r="B816" s="253" t="s">
        <v>6987</v>
      </c>
      <c r="C816" s="253" t="s">
        <v>6988</v>
      </c>
      <c r="D816" s="253" t="s">
        <v>6986</v>
      </c>
      <c r="E816" s="253" t="s">
        <v>6989</v>
      </c>
      <c r="F816" s="253">
        <v>3.7819851E7</v>
      </c>
      <c r="G816" s="253" t="s">
        <v>391</v>
      </c>
      <c r="H816" s="253" t="s">
        <v>1678</v>
      </c>
      <c r="I816" s="1022">
        <v>34367.0</v>
      </c>
      <c r="J816" s="253" t="s">
        <v>7028</v>
      </c>
      <c r="K816" s="253" t="s">
        <v>12816</v>
      </c>
      <c r="L816" s="253" t="s">
        <v>1637</v>
      </c>
      <c r="M816" s="253" t="s">
        <v>1661</v>
      </c>
      <c r="N816" s="253" t="s">
        <v>2184</v>
      </c>
      <c r="O816" s="253" t="s">
        <v>12813</v>
      </c>
      <c r="P816" s="253" t="s">
        <v>1747</v>
      </c>
      <c r="Q816" s="253" t="s">
        <v>12814</v>
      </c>
      <c r="R816" s="1143" t="s">
        <v>2587</v>
      </c>
      <c r="S816" s="647">
        <f t="shared" si="3"/>
        <v>29</v>
      </c>
      <c r="T816" s="282"/>
      <c r="U816" s="1144"/>
      <c r="V816" s="253" t="s">
        <v>12815</v>
      </c>
    </row>
    <row r="817">
      <c r="A817" s="912">
        <v>44666.67593240741</v>
      </c>
      <c r="B817" s="253" t="s">
        <v>12818</v>
      </c>
      <c r="C817" s="253">
        <v>1.122538612E9</v>
      </c>
      <c r="D817" s="253" t="s">
        <v>12817</v>
      </c>
      <c r="E817" s="253" t="s">
        <v>12819</v>
      </c>
      <c r="F817" s="253">
        <v>4.5097485E7</v>
      </c>
      <c r="G817" s="253" t="s">
        <v>391</v>
      </c>
      <c r="H817" s="253" t="s">
        <v>1678</v>
      </c>
      <c r="I817" s="1022">
        <v>37866.0</v>
      </c>
      <c r="J817" s="253" t="s">
        <v>7020</v>
      </c>
      <c r="K817" s="253" t="s">
        <v>12823</v>
      </c>
      <c r="L817" s="253" t="s">
        <v>1651</v>
      </c>
      <c r="M817" s="253" t="s">
        <v>2184</v>
      </c>
      <c r="N817" s="253" t="s">
        <v>2184</v>
      </c>
      <c r="O817" s="253" t="s">
        <v>12820</v>
      </c>
      <c r="P817" s="253" t="s">
        <v>12821</v>
      </c>
      <c r="Q817" s="253" t="s">
        <v>12822</v>
      </c>
      <c r="R817" s="1140">
        <v>44677.0</v>
      </c>
      <c r="S817" s="647">
        <f t="shared" si="3"/>
        <v>20</v>
      </c>
      <c r="T817" s="1145" t="s">
        <v>12615</v>
      </c>
      <c r="U817" s="1145" t="s">
        <v>2846</v>
      </c>
      <c r="V817" s="1025"/>
    </row>
    <row r="818">
      <c r="A818" s="912">
        <v>44668.49887402778</v>
      </c>
      <c r="B818" s="253" t="s">
        <v>12825</v>
      </c>
      <c r="C818" s="253">
        <v>1.149703666E9</v>
      </c>
      <c r="D818" s="253" t="s">
        <v>12824</v>
      </c>
      <c r="E818" s="253" t="s">
        <v>6956</v>
      </c>
      <c r="F818" s="253">
        <v>3.4199905E7</v>
      </c>
      <c r="G818" s="253" t="s">
        <v>391</v>
      </c>
      <c r="H818" s="253" t="s">
        <v>3124</v>
      </c>
      <c r="I818" s="1022">
        <v>32631.0</v>
      </c>
      <c r="J818" s="253" t="s">
        <v>7038</v>
      </c>
      <c r="K818" s="253" t="s">
        <v>12829</v>
      </c>
      <c r="L818" s="253" t="s">
        <v>12828</v>
      </c>
      <c r="M818" s="253" t="s">
        <v>2184</v>
      </c>
      <c r="N818" s="253" t="s">
        <v>2184</v>
      </c>
      <c r="O818" s="253" t="s">
        <v>12826</v>
      </c>
      <c r="P818" s="253" t="s">
        <v>12827</v>
      </c>
      <c r="Q818" s="1025"/>
      <c r="R818" s="1140">
        <v>44677.0</v>
      </c>
      <c r="S818" s="647">
        <f t="shared" si="3"/>
        <v>34</v>
      </c>
      <c r="T818" s="1145" t="s">
        <v>12615</v>
      </c>
      <c r="U818" s="1145" t="s">
        <v>2846</v>
      </c>
      <c r="V818" s="1025"/>
    </row>
    <row r="819">
      <c r="A819" s="912">
        <v>44669.95268918981</v>
      </c>
      <c r="B819" s="253" t="s">
        <v>12831</v>
      </c>
      <c r="C819" s="253" t="s">
        <v>12832</v>
      </c>
      <c r="D819" s="253" t="s">
        <v>12830</v>
      </c>
      <c r="E819" s="253" t="s">
        <v>12833</v>
      </c>
      <c r="F819" s="253">
        <v>3.4566077E7</v>
      </c>
      <c r="G819" s="253" t="s">
        <v>2021</v>
      </c>
      <c r="H819" s="253" t="s">
        <v>3611</v>
      </c>
      <c r="I819" s="1022">
        <v>32658.0</v>
      </c>
      <c r="J819" s="253" t="s">
        <v>7020</v>
      </c>
      <c r="K819" s="253" t="s">
        <v>12835</v>
      </c>
      <c r="L819" s="253" t="s">
        <v>1866</v>
      </c>
      <c r="M819" s="253" t="s">
        <v>2184</v>
      </c>
      <c r="N819" s="253" t="s">
        <v>2184</v>
      </c>
      <c r="O819" s="253" t="s">
        <v>7896</v>
      </c>
      <c r="P819" s="253" t="s">
        <v>2587</v>
      </c>
      <c r="Q819" s="253" t="s">
        <v>12834</v>
      </c>
      <c r="R819" s="1140">
        <v>44677.0</v>
      </c>
      <c r="S819" s="647">
        <f t="shared" si="3"/>
        <v>34</v>
      </c>
      <c r="T819" s="1130"/>
      <c r="U819" s="1025"/>
      <c r="V819" s="1025"/>
    </row>
    <row r="820">
      <c r="A820" s="912">
        <v>44669.99715850694</v>
      </c>
      <c r="B820" s="253" t="s">
        <v>12837</v>
      </c>
      <c r="C820" s="253" t="s">
        <v>12839</v>
      </c>
      <c r="D820" s="253" t="s">
        <v>12836</v>
      </c>
      <c r="E820" s="253" t="s">
        <v>7631</v>
      </c>
      <c r="F820" s="253">
        <v>4.0803497E7</v>
      </c>
      <c r="G820" s="253" t="s">
        <v>391</v>
      </c>
      <c r="H820" s="253" t="s">
        <v>12838</v>
      </c>
      <c r="I820" s="1022">
        <v>35793.0</v>
      </c>
      <c r="J820" s="253" t="s">
        <v>12840</v>
      </c>
      <c r="K820" s="253" t="s">
        <v>12842</v>
      </c>
      <c r="L820" s="253" t="s">
        <v>12842</v>
      </c>
      <c r="M820" s="253" t="s">
        <v>2184</v>
      </c>
      <c r="N820" s="253" t="s">
        <v>2184</v>
      </c>
      <c r="O820" s="253" t="s">
        <v>12841</v>
      </c>
      <c r="P820" s="253" t="s">
        <v>8299</v>
      </c>
      <c r="Q820" s="1025"/>
      <c r="R820" s="1140">
        <v>44677.0</v>
      </c>
      <c r="S820" s="647">
        <f t="shared" si="3"/>
        <v>25</v>
      </c>
      <c r="T820" s="1130"/>
      <c r="U820" s="1025"/>
      <c r="V820" s="1025"/>
    </row>
    <row r="821">
      <c r="A821" s="1146">
        <v>44672.87982206019</v>
      </c>
      <c r="B821" s="253" t="s">
        <v>12843</v>
      </c>
      <c r="C821" s="253">
        <v>1.153240263E9</v>
      </c>
      <c r="D821" s="253" t="s">
        <v>4411</v>
      </c>
      <c r="E821" s="1119" t="s">
        <v>12844</v>
      </c>
      <c r="F821" s="253">
        <v>4.4102929E7</v>
      </c>
      <c r="G821" s="253" t="s">
        <v>391</v>
      </c>
      <c r="H821" s="253" t="s">
        <v>1678</v>
      </c>
      <c r="I821" s="1022">
        <v>37398.0</v>
      </c>
      <c r="J821" s="1119" t="s">
        <v>7028</v>
      </c>
      <c r="K821" s="1119" t="s">
        <v>6848</v>
      </c>
      <c r="L821" s="1119" t="s">
        <v>1651</v>
      </c>
      <c r="M821" s="1119" t="s">
        <v>2184</v>
      </c>
      <c r="N821" s="1119" t="s">
        <v>2184</v>
      </c>
      <c r="O821" s="1119" t="s">
        <v>12845</v>
      </c>
      <c r="P821" s="1119" t="s">
        <v>12846</v>
      </c>
      <c r="Q821" s="1119" t="s">
        <v>12847</v>
      </c>
      <c r="R821" s="1140">
        <v>44677.0</v>
      </c>
      <c r="S821" s="647">
        <f t="shared" si="3"/>
        <v>21</v>
      </c>
      <c r="T821" s="1130"/>
      <c r="U821" s="1025"/>
      <c r="V821" s="1120"/>
    </row>
    <row r="822">
      <c r="A822" s="1146">
        <v>44674.50426120371</v>
      </c>
      <c r="B822" s="253" t="s">
        <v>12849</v>
      </c>
      <c r="C822" s="253" t="s">
        <v>12850</v>
      </c>
      <c r="D822" s="253" t="s">
        <v>12848</v>
      </c>
      <c r="E822" s="1119" t="s">
        <v>12851</v>
      </c>
      <c r="F822" s="253">
        <v>4.4938061E7</v>
      </c>
      <c r="G822" s="253" t="s">
        <v>2021</v>
      </c>
      <c r="H822" s="253" t="s">
        <v>5413</v>
      </c>
      <c r="I822" s="1022">
        <v>37839.0</v>
      </c>
      <c r="J822" s="1119" t="s">
        <v>7038</v>
      </c>
      <c r="K822" s="1119" t="s">
        <v>12853</v>
      </c>
      <c r="L822" s="1119" t="s">
        <v>1745</v>
      </c>
      <c r="M822" s="1119" t="s">
        <v>2184</v>
      </c>
      <c r="N822" s="1119" t="s">
        <v>2184</v>
      </c>
      <c r="O822" s="1119" t="s">
        <v>12852</v>
      </c>
      <c r="P822" s="1119" t="s">
        <v>8575</v>
      </c>
      <c r="Q822" s="1120"/>
      <c r="R822" s="1140">
        <v>44677.0</v>
      </c>
      <c r="S822" s="647">
        <f t="shared" si="3"/>
        <v>20</v>
      </c>
      <c r="T822" s="1128" t="s">
        <v>5656</v>
      </c>
      <c r="U822" s="1138"/>
      <c r="V822" s="1120"/>
    </row>
    <row r="823">
      <c r="A823" s="1146">
        <v>44674.6811246875</v>
      </c>
      <c r="B823" s="253" t="s">
        <v>12855</v>
      </c>
      <c r="C823" s="253" t="s">
        <v>12856</v>
      </c>
      <c r="D823" s="253" t="s">
        <v>12854</v>
      </c>
      <c r="E823" s="1119" t="s">
        <v>12857</v>
      </c>
      <c r="F823" s="253">
        <v>4.3445058E7</v>
      </c>
      <c r="G823" s="253" t="s">
        <v>391</v>
      </c>
      <c r="H823" s="253" t="s">
        <v>2117</v>
      </c>
      <c r="I823" s="1022">
        <v>37124.0</v>
      </c>
      <c r="J823" s="1119" t="s">
        <v>7038</v>
      </c>
      <c r="K823" s="1119" t="s">
        <v>12861</v>
      </c>
      <c r="L823" s="1119" t="s">
        <v>1637</v>
      </c>
      <c r="M823" s="1119" t="s">
        <v>2184</v>
      </c>
      <c r="N823" s="1119" t="s">
        <v>2184</v>
      </c>
      <c r="O823" s="1119" t="s">
        <v>12858</v>
      </c>
      <c r="P823" s="1119" t="s">
        <v>12859</v>
      </c>
      <c r="Q823" s="1119" t="s">
        <v>12860</v>
      </c>
      <c r="R823" s="1140">
        <v>44677.0</v>
      </c>
      <c r="S823" s="647">
        <f t="shared" si="3"/>
        <v>22</v>
      </c>
      <c r="T823" s="1130" t="s">
        <v>5656</v>
      </c>
      <c r="U823" s="1130" t="s">
        <v>2846</v>
      </c>
      <c r="V823" s="1120"/>
    </row>
    <row r="824">
      <c r="A824" s="1146">
        <v>44675.693318969905</v>
      </c>
      <c r="B824" s="253" t="s">
        <v>12863</v>
      </c>
      <c r="C824" s="253">
        <v>2.317401048E9</v>
      </c>
      <c r="D824" s="253" t="s">
        <v>12862</v>
      </c>
      <c r="E824" s="1119" t="s">
        <v>12865</v>
      </c>
      <c r="F824" s="253">
        <v>4.4649347E7</v>
      </c>
      <c r="G824" s="253" t="s">
        <v>674</v>
      </c>
      <c r="H824" s="253" t="s">
        <v>12864</v>
      </c>
      <c r="I824" s="1022">
        <v>37646.0</v>
      </c>
      <c r="J824" s="1119" t="s">
        <v>12866</v>
      </c>
      <c r="K824" s="1119" t="s">
        <v>12869</v>
      </c>
      <c r="L824" s="1119" t="s">
        <v>1637</v>
      </c>
      <c r="M824" s="1119" t="s">
        <v>2184</v>
      </c>
      <c r="N824" s="1119" t="s">
        <v>2184</v>
      </c>
      <c r="O824" s="1119" t="s">
        <v>12867</v>
      </c>
      <c r="P824" s="1119" t="s">
        <v>12868</v>
      </c>
      <c r="Q824" s="1120"/>
      <c r="R824" s="1140">
        <v>44677.0</v>
      </c>
      <c r="S824" s="647">
        <f t="shared" si="3"/>
        <v>20</v>
      </c>
      <c r="T824" s="1130" t="s">
        <v>5656</v>
      </c>
      <c r="U824" s="1130" t="s">
        <v>2846</v>
      </c>
      <c r="V824" s="1120"/>
    </row>
    <row r="825">
      <c r="A825" s="1146">
        <v>44675.888545995374</v>
      </c>
      <c r="B825" s="253" t="s">
        <v>12871</v>
      </c>
      <c r="C825" s="253">
        <v>2.664274137E9</v>
      </c>
      <c r="D825" s="253" t="s">
        <v>12870</v>
      </c>
      <c r="E825" s="1119" t="s">
        <v>12873</v>
      </c>
      <c r="F825" s="253">
        <v>3.7639994E7</v>
      </c>
      <c r="G825" s="253" t="s">
        <v>391</v>
      </c>
      <c r="H825" s="253" t="s">
        <v>12872</v>
      </c>
      <c r="I825" s="1022">
        <v>34281.0</v>
      </c>
      <c r="J825" s="1119" t="s">
        <v>7038</v>
      </c>
      <c r="K825" s="1119" t="s">
        <v>12878</v>
      </c>
      <c r="L825" s="1119" t="s">
        <v>12877</v>
      </c>
      <c r="M825" s="1119" t="s">
        <v>2184</v>
      </c>
      <c r="N825" s="1119" t="s">
        <v>2184</v>
      </c>
      <c r="O825" s="1119" t="s">
        <v>12874</v>
      </c>
      <c r="P825" s="1119" t="s">
        <v>12875</v>
      </c>
      <c r="Q825" s="1119" t="s">
        <v>12876</v>
      </c>
      <c r="R825" s="1140">
        <v>44677.0</v>
      </c>
      <c r="S825" s="647">
        <f t="shared" si="3"/>
        <v>29</v>
      </c>
      <c r="T825" s="1130" t="s">
        <v>5656</v>
      </c>
      <c r="U825" s="1130" t="s">
        <v>2846</v>
      </c>
      <c r="V825" s="1120"/>
    </row>
    <row r="826">
      <c r="A826" s="1148">
        <v>44678.41955265046</v>
      </c>
      <c r="B826" s="244" t="s">
        <v>12880</v>
      </c>
      <c r="C826" s="253">
        <v>9.1169327498E10</v>
      </c>
      <c r="D826" s="253" t="s">
        <v>12879</v>
      </c>
      <c r="E826" s="253" t="s">
        <v>12881</v>
      </c>
      <c r="F826" s="253">
        <v>3.9644045E7</v>
      </c>
      <c r="G826" s="253" t="s">
        <v>391</v>
      </c>
      <c r="H826" s="253" t="s">
        <v>3479</v>
      </c>
      <c r="I826" s="1022">
        <v>34747.0</v>
      </c>
      <c r="J826" s="253" t="s">
        <v>7038</v>
      </c>
      <c r="K826" s="253" t="s">
        <v>12886</v>
      </c>
      <c r="L826" s="253" t="s">
        <v>12885</v>
      </c>
      <c r="M826" s="253" t="s">
        <v>2184</v>
      </c>
      <c r="N826" s="253" t="s">
        <v>1661</v>
      </c>
      <c r="O826" s="253" t="s">
        <v>12882</v>
      </c>
      <c r="P826" s="253" t="s">
        <v>12883</v>
      </c>
      <c r="Q826" s="253" t="s">
        <v>12884</v>
      </c>
      <c r="R826" s="1140">
        <v>44684.0</v>
      </c>
      <c r="S826" s="647">
        <f t="shared" si="3"/>
        <v>28</v>
      </c>
      <c r="T826" s="1130" t="s">
        <v>5656</v>
      </c>
      <c r="U826" s="1130" t="s">
        <v>2846</v>
      </c>
      <c r="V826" s="1025"/>
    </row>
    <row r="827">
      <c r="A827" s="1148">
        <v>44679.07723800926</v>
      </c>
      <c r="B827" s="244" t="s">
        <v>12888</v>
      </c>
      <c r="C827" s="253">
        <v>2.233127828E9</v>
      </c>
      <c r="D827" s="253" t="s">
        <v>12887</v>
      </c>
      <c r="E827" s="253" t="s">
        <v>12890</v>
      </c>
      <c r="F827" s="253">
        <v>3.1665757E7</v>
      </c>
      <c r="G827" s="253" t="s">
        <v>2021</v>
      </c>
      <c r="H827" s="253" t="s">
        <v>12889</v>
      </c>
      <c r="I827" s="1022">
        <v>31259.0</v>
      </c>
      <c r="J827" s="253" t="s">
        <v>7020</v>
      </c>
      <c r="K827" s="253" t="s">
        <v>12893</v>
      </c>
      <c r="L827" s="253" t="s">
        <v>1866</v>
      </c>
      <c r="M827" s="253" t="s">
        <v>2184</v>
      </c>
      <c r="N827" s="253" t="s">
        <v>2184</v>
      </c>
      <c r="O827" s="253" t="s">
        <v>12891</v>
      </c>
      <c r="P827" s="253" t="s">
        <v>12892</v>
      </c>
      <c r="Q827" s="253" t="s">
        <v>4546</v>
      </c>
      <c r="R827" s="1140">
        <v>44684.0</v>
      </c>
      <c r="S827" s="647">
        <f t="shared" si="3"/>
        <v>38</v>
      </c>
      <c r="T827" s="1130" t="s">
        <v>5656</v>
      </c>
      <c r="U827" s="1130" t="s">
        <v>5656</v>
      </c>
      <c r="V827" s="1025"/>
    </row>
    <row r="828">
      <c r="A828" s="1148">
        <v>44680.531246805556</v>
      </c>
      <c r="B828" s="244" t="s">
        <v>12895</v>
      </c>
      <c r="C828" s="253">
        <v>1.553330302E9</v>
      </c>
      <c r="D828" s="253" t="s">
        <v>12894</v>
      </c>
      <c r="E828" s="253" t="s">
        <v>12897</v>
      </c>
      <c r="F828" s="253">
        <v>2.9407358E7</v>
      </c>
      <c r="G828" s="253" t="s">
        <v>674</v>
      </c>
      <c r="H828" s="253" t="s">
        <v>12896</v>
      </c>
      <c r="I828" s="1022">
        <v>30125.0</v>
      </c>
      <c r="J828" s="253" t="s">
        <v>12898</v>
      </c>
      <c r="K828" s="253" t="s">
        <v>12901</v>
      </c>
      <c r="L828" s="253" t="s">
        <v>1637</v>
      </c>
      <c r="M828" s="253" t="s">
        <v>2184</v>
      </c>
      <c r="N828" s="253" t="s">
        <v>2184</v>
      </c>
      <c r="O828" s="253" t="s">
        <v>12899</v>
      </c>
      <c r="P828" s="253" t="s">
        <v>12900</v>
      </c>
      <c r="Q828" s="1025"/>
      <c r="R828" s="1140">
        <v>44684.0</v>
      </c>
      <c r="S828" s="647">
        <f t="shared" si="3"/>
        <v>41</v>
      </c>
      <c r="T828" s="253" t="s">
        <v>5656</v>
      </c>
      <c r="U828" s="253" t="s">
        <v>5656</v>
      </c>
      <c r="V828" s="1025"/>
    </row>
    <row r="829">
      <c r="A829" s="1148">
        <v>44681.435832337964</v>
      </c>
      <c r="B829" s="244" t="s">
        <v>12903</v>
      </c>
      <c r="C829" s="253" t="s">
        <v>12906</v>
      </c>
      <c r="D829" s="253" t="s">
        <v>12902</v>
      </c>
      <c r="E829" s="253" t="s">
        <v>12907</v>
      </c>
      <c r="F829" s="253">
        <v>1234567.0</v>
      </c>
      <c r="G829" s="253" t="s">
        <v>12904</v>
      </c>
      <c r="H829" s="253" t="s">
        <v>12905</v>
      </c>
      <c r="I829" s="1022">
        <v>36320.0</v>
      </c>
      <c r="J829" s="253" t="s">
        <v>7028</v>
      </c>
      <c r="K829" s="253" t="s">
        <v>12910</v>
      </c>
      <c r="L829" s="253" t="s">
        <v>5797</v>
      </c>
      <c r="M829" s="253" t="s">
        <v>2184</v>
      </c>
      <c r="N829" s="253" t="s">
        <v>2184</v>
      </c>
      <c r="O829" s="253" t="s">
        <v>12908</v>
      </c>
      <c r="P829" s="253" t="s">
        <v>12909</v>
      </c>
      <c r="Q829" s="1025"/>
      <c r="R829" s="1025"/>
      <c r="S829" s="647">
        <f t="shared" si="3"/>
        <v>24</v>
      </c>
      <c r="T829" s="1025"/>
      <c r="U829" s="1025"/>
      <c r="V829" s="1025"/>
    </row>
    <row r="830">
      <c r="A830" s="1148">
        <v>44684.69314866899</v>
      </c>
      <c r="B830" s="244" t="s">
        <v>12912</v>
      </c>
      <c r="C830" s="253">
        <v>1.159972139E9</v>
      </c>
      <c r="D830" s="253" t="s">
        <v>12911</v>
      </c>
      <c r="E830" s="253" t="s">
        <v>12914</v>
      </c>
      <c r="F830" s="253">
        <v>3.69301777E8</v>
      </c>
      <c r="G830" s="253" t="s">
        <v>4183</v>
      </c>
      <c r="H830" s="253" t="s">
        <v>12913</v>
      </c>
      <c r="I830" s="1022">
        <v>33743.0</v>
      </c>
      <c r="J830" s="253" t="s">
        <v>12915</v>
      </c>
      <c r="K830" s="253" t="s">
        <v>12918</v>
      </c>
      <c r="L830" s="253" t="s">
        <v>1651</v>
      </c>
      <c r="M830" s="253" t="s">
        <v>2184</v>
      </c>
      <c r="N830" s="253" t="s">
        <v>2184</v>
      </c>
      <c r="O830" s="253" t="s">
        <v>12916</v>
      </c>
      <c r="P830" s="253" t="s">
        <v>12917</v>
      </c>
      <c r="Q830" s="1025"/>
      <c r="R830" s="1140">
        <v>44692.0</v>
      </c>
      <c r="S830" s="647">
        <f t="shared" si="3"/>
        <v>31</v>
      </c>
      <c r="T830" s="253" t="s">
        <v>5656</v>
      </c>
      <c r="U830" s="253" t="s">
        <v>2846</v>
      </c>
      <c r="V830" s="1025"/>
    </row>
    <row r="831">
      <c r="A831" s="1148">
        <v>44686.66877097222</v>
      </c>
      <c r="B831" s="244" t="s">
        <v>12920</v>
      </c>
      <c r="C831" s="244">
        <v>1.168630421E9</v>
      </c>
      <c r="D831" s="244" t="s">
        <v>12919</v>
      </c>
      <c r="E831" s="244" t="s">
        <v>12921</v>
      </c>
      <c r="F831" s="244">
        <v>4.2727513E7</v>
      </c>
      <c r="G831" s="244" t="s">
        <v>2021</v>
      </c>
      <c r="H831" s="244" t="s">
        <v>3890</v>
      </c>
      <c r="I831" s="1149">
        <v>36088.0</v>
      </c>
      <c r="J831" s="244" t="s">
        <v>12922</v>
      </c>
      <c r="K831" s="244" t="s">
        <v>12925</v>
      </c>
      <c r="L831" s="244" t="s">
        <v>1651</v>
      </c>
      <c r="M831" s="244" t="s">
        <v>2184</v>
      </c>
      <c r="N831" s="244" t="s">
        <v>2184</v>
      </c>
      <c r="O831" s="244" t="s">
        <v>12923</v>
      </c>
      <c r="P831" s="244" t="s">
        <v>12924</v>
      </c>
      <c r="Q831" s="1025"/>
      <c r="R831" s="1140">
        <v>44698.0</v>
      </c>
      <c r="S831" s="647">
        <f t="shared" si="3"/>
        <v>25</v>
      </c>
      <c r="T831" s="244" t="s">
        <v>5656</v>
      </c>
      <c r="U831" s="244" t="s">
        <v>2846</v>
      </c>
      <c r="V831" s="1150"/>
    </row>
    <row r="832">
      <c r="A832" s="1148">
        <v>44688.831475300925</v>
      </c>
      <c r="B832" s="244" t="s">
        <v>12927</v>
      </c>
      <c r="C832" s="244" t="s">
        <v>12929</v>
      </c>
      <c r="D832" s="244" t="s">
        <v>12926</v>
      </c>
      <c r="E832" s="244" t="s">
        <v>12930</v>
      </c>
      <c r="F832" s="244">
        <v>4.3969063E7</v>
      </c>
      <c r="G832" s="244" t="s">
        <v>391</v>
      </c>
      <c r="H832" s="244" t="s">
        <v>12928</v>
      </c>
      <c r="I832" s="1149">
        <v>37412.0</v>
      </c>
      <c r="J832" s="244" t="s">
        <v>12931</v>
      </c>
      <c r="K832" s="244" t="s">
        <v>12934</v>
      </c>
      <c r="L832" s="244" t="s">
        <v>12933</v>
      </c>
      <c r="M832" s="244" t="s">
        <v>2184</v>
      </c>
      <c r="N832" s="244" t="s">
        <v>2184</v>
      </c>
      <c r="O832" s="244" t="s">
        <v>12932</v>
      </c>
      <c r="P832" s="244" t="s">
        <v>7127</v>
      </c>
      <c r="Q832" s="1025"/>
      <c r="R832" s="1140">
        <v>44692.0</v>
      </c>
      <c r="S832" s="647">
        <f t="shared" si="3"/>
        <v>21</v>
      </c>
      <c r="T832" s="244" t="s">
        <v>5656</v>
      </c>
      <c r="U832" s="244" t="s">
        <v>2846</v>
      </c>
      <c r="V832" s="1150"/>
    </row>
    <row r="833">
      <c r="A833" s="1148">
        <v>44689.57873809028</v>
      </c>
      <c r="B833" s="244" t="s">
        <v>12936</v>
      </c>
      <c r="C833" s="244">
        <v>1.136719192E9</v>
      </c>
      <c r="D833" s="244" t="s">
        <v>12935</v>
      </c>
      <c r="E833" s="244" t="s">
        <v>12938</v>
      </c>
      <c r="F833" s="244">
        <v>4.1557354E7</v>
      </c>
      <c r="G833" s="244" t="s">
        <v>2021</v>
      </c>
      <c r="H833" s="244" t="s">
        <v>12937</v>
      </c>
      <c r="I833" s="1149">
        <v>36052.0</v>
      </c>
      <c r="J833" s="244" t="s">
        <v>12939</v>
      </c>
      <c r="K833" s="244" t="s">
        <v>12942</v>
      </c>
      <c r="L833" s="244" t="s">
        <v>1651</v>
      </c>
      <c r="M833" s="244" t="s">
        <v>1661</v>
      </c>
      <c r="N833" s="244" t="s">
        <v>2184</v>
      </c>
      <c r="O833" s="244" t="s">
        <v>12940</v>
      </c>
      <c r="P833" s="244" t="s">
        <v>12941</v>
      </c>
      <c r="Q833" s="166"/>
      <c r="R833" s="1140">
        <v>44692.0</v>
      </c>
      <c r="S833" s="647">
        <f t="shared" si="3"/>
        <v>25</v>
      </c>
      <c r="T833" s="244" t="s">
        <v>5656</v>
      </c>
      <c r="U833" s="244" t="s">
        <v>2846</v>
      </c>
      <c r="V833" s="1150"/>
    </row>
    <row r="834">
      <c r="A834" s="1148">
        <v>44690.02315825231</v>
      </c>
      <c r="B834" s="244" t="s">
        <v>12944</v>
      </c>
      <c r="C834" s="244" t="s">
        <v>12945</v>
      </c>
      <c r="D834" s="244" t="s">
        <v>12943</v>
      </c>
      <c r="E834" s="244" t="s">
        <v>12946</v>
      </c>
      <c r="F834" s="244">
        <v>4.4966129E7</v>
      </c>
      <c r="G834" s="244" t="s">
        <v>1755</v>
      </c>
      <c r="H834" s="244" t="s">
        <v>1887</v>
      </c>
      <c r="I834" s="1149">
        <v>37785.0</v>
      </c>
      <c r="J834" s="244" t="s">
        <v>12947</v>
      </c>
      <c r="K834" s="244" t="s">
        <v>12950</v>
      </c>
      <c r="L834" s="244" t="s">
        <v>1637</v>
      </c>
      <c r="M834" s="244" t="s">
        <v>2184</v>
      </c>
      <c r="N834" s="244" t="s">
        <v>2184</v>
      </c>
      <c r="O834" s="244" t="s">
        <v>12948</v>
      </c>
      <c r="P834" s="1087" t="s">
        <v>12949</v>
      </c>
      <c r="Q834" s="166"/>
      <c r="R834" s="1140">
        <v>44692.0</v>
      </c>
      <c r="S834" s="647">
        <f t="shared" si="3"/>
        <v>20</v>
      </c>
      <c r="T834" s="1150"/>
      <c r="U834" s="1150"/>
      <c r="V834" s="1150"/>
    </row>
    <row r="835">
      <c r="A835" s="1148">
        <v>44691.401949837964</v>
      </c>
      <c r="B835" s="244" t="s">
        <v>12952</v>
      </c>
      <c r="C835" s="244">
        <v>1.163735211E9</v>
      </c>
      <c r="D835" s="244" t="s">
        <v>12951</v>
      </c>
      <c r="E835" s="244" t="s">
        <v>12954</v>
      </c>
      <c r="F835" s="244">
        <v>3.3664967E7</v>
      </c>
      <c r="G835" s="244" t="s">
        <v>674</v>
      </c>
      <c r="H835" s="244" t="s">
        <v>12953</v>
      </c>
      <c r="I835" s="1149">
        <v>32218.0</v>
      </c>
      <c r="J835" s="244" t="s">
        <v>7020</v>
      </c>
      <c r="K835" s="244" t="s">
        <v>12957</v>
      </c>
      <c r="L835" s="244" t="s">
        <v>1637</v>
      </c>
      <c r="M835" s="244" t="s">
        <v>2184</v>
      </c>
      <c r="N835" s="244" t="s">
        <v>2184</v>
      </c>
      <c r="O835" s="244" t="s">
        <v>12955</v>
      </c>
      <c r="P835" s="244" t="s">
        <v>12956</v>
      </c>
      <c r="Q835" s="1150"/>
      <c r="R835" s="1151">
        <v>44692.0</v>
      </c>
      <c r="S835" s="647">
        <f t="shared" si="3"/>
        <v>35</v>
      </c>
      <c r="T835" s="244" t="s">
        <v>5656</v>
      </c>
      <c r="U835" s="244" t="s">
        <v>2846</v>
      </c>
      <c r="V835" s="1150"/>
    </row>
    <row r="836">
      <c r="A836" s="1148">
        <v>44692.87512956018</v>
      </c>
      <c r="B836" s="244" t="s">
        <v>12959</v>
      </c>
      <c r="C836" s="244">
        <v>3.624279953E9</v>
      </c>
      <c r="D836" s="244" t="s">
        <v>12958</v>
      </c>
      <c r="E836" s="244" t="s">
        <v>12961</v>
      </c>
      <c r="F836" s="244">
        <v>3.5858692E7</v>
      </c>
      <c r="G836" s="244" t="s">
        <v>2021</v>
      </c>
      <c r="H836" s="244" t="s">
        <v>12960</v>
      </c>
      <c r="I836" s="1149">
        <v>33397.0</v>
      </c>
      <c r="J836" s="244" t="s">
        <v>7020</v>
      </c>
      <c r="K836" s="244" t="s">
        <v>12965</v>
      </c>
      <c r="L836" s="244" t="s">
        <v>12964</v>
      </c>
      <c r="M836" s="244" t="s">
        <v>2184</v>
      </c>
      <c r="N836" s="244" t="s">
        <v>2184</v>
      </c>
      <c r="O836" s="244" t="s">
        <v>12962</v>
      </c>
      <c r="P836" s="244" t="s">
        <v>12963</v>
      </c>
      <c r="Q836" s="1150"/>
      <c r="R836" s="1151">
        <v>44698.0</v>
      </c>
      <c r="S836" s="647">
        <f t="shared" si="3"/>
        <v>32</v>
      </c>
      <c r="T836" s="1150"/>
      <c r="U836" s="1150"/>
      <c r="V836" s="1150"/>
    </row>
    <row r="837">
      <c r="A837" s="1148">
        <v>44698.66498876158</v>
      </c>
      <c r="B837" s="244" t="s">
        <v>12967</v>
      </c>
      <c r="C837" s="244" t="s">
        <v>12968</v>
      </c>
      <c r="D837" s="244" t="s">
        <v>12966</v>
      </c>
      <c r="E837" s="244" t="s">
        <v>12969</v>
      </c>
      <c r="F837" s="244">
        <v>3.5971425E7</v>
      </c>
      <c r="G837" s="244" t="s">
        <v>391</v>
      </c>
      <c r="H837" s="244" t="s">
        <v>5413</v>
      </c>
      <c r="I837" s="1149">
        <v>33334.0</v>
      </c>
      <c r="J837" s="244" t="s">
        <v>7038</v>
      </c>
      <c r="K837" s="244" t="s">
        <v>12972</v>
      </c>
      <c r="L837" s="244" t="s">
        <v>1866</v>
      </c>
      <c r="M837" s="244" t="s">
        <v>1661</v>
      </c>
      <c r="N837" s="244" t="s">
        <v>2184</v>
      </c>
      <c r="O837" s="244" t="s">
        <v>12970</v>
      </c>
      <c r="P837" s="244" t="s">
        <v>12971</v>
      </c>
      <c r="Q837" s="1150"/>
      <c r="R837" s="1151">
        <v>44705.0</v>
      </c>
      <c r="S837" s="647">
        <f t="shared" si="3"/>
        <v>32</v>
      </c>
      <c r="T837" s="244" t="s">
        <v>5656</v>
      </c>
      <c r="U837" s="244" t="s">
        <v>2846</v>
      </c>
      <c r="V837" s="1150"/>
    </row>
    <row r="838">
      <c r="A838" s="1148">
        <v>44701.636212048616</v>
      </c>
      <c r="B838" s="244" t="s">
        <v>12974</v>
      </c>
      <c r="C838" s="244" t="s">
        <v>12976</v>
      </c>
      <c r="D838" s="244" t="s">
        <v>12973</v>
      </c>
      <c r="E838" s="244" t="s">
        <v>12977</v>
      </c>
      <c r="F838" s="1152" t="s">
        <v>907</v>
      </c>
      <c r="G838" s="244" t="s">
        <v>12975</v>
      </c>
      <c r="H838" s="244" t="s">
        <v>1795</v>
      </c>
      <c r="I838" s="1149">
        <v>33277.0</v>
      </c>
      <c r="J838" s="244" t="s">
        <v>7038</v>
      </c>
      <c r="K838" s="244" t="s">
        <v>12980</v>
      </c>
      <c r="L838" s="244" t="s">
        <v>1637</v>
      </c>
      <c r="M838" s="244" t="s">
        <v>1661</v>
      </c>
      <c r="N838" s="244" t="s">
        <v>2184</v>
      </c>
      <c r="O838" s="244" t="s">
        <v>12978</v>
      </c>
      <c r="P838" s="244" t="s">
        <v>12979</v>
      </c>
      <c r="Q838" s="1150"/>
      <c r="R838" s="1151">
        <v>44705.0</v>
      </c>
      <c r="S838" s="647">
        <f t="shared" si="3"/>
        <v>32</v>
      </c>
      <c r="T838" s="1150"/>
      <c r="U838" s="1150"/>
      <c r="V838" s="1150"/>
    </row>
    <row r="839">
      <c r="A839" s="1148">
        <v>44704.466063217595</v>
      </c>
      <c r="B839" s="244" t="s">
        <v>12982</v>
      </c>
      <c r="C839" s="244">
        <v>1.139382808E9</v>
      </c>
      <c r="D839" s="244" t="s">
        <v>12981</v>
      </c>
      <c r="E839" s="244" t="s">
        <v>12983</v>
      </c>
      <c r="F839" s="244">
        <v>5.1710771E7</v>
      </c>
      <c r="G839" s="244" t="s">
        <v>2021</v>
      </c>
      <c r="H839" s="244" t="s">
        <v>1678</v>
      </c>
      <c r="I839" s="1149">
        <v>38114.0</v>
      </c>
      <c r="J839" s="244" t="s">
        <v>12984</v>
      </c>
      <c r="K839" s="244" t="s">
        <v>12988</v>
      </c>
      <c r="L839" s="244" t="s">
        <v>1637</v>
      </c>
      <c r="M839" s="244" t="s">
        <v>2184</v>
      </c>
      <c r="N839" s="244" t="s">
        <v>2184</v>
      </c>
      <c r="O839" s="244" t="s">
        <v>12985</v>
      </c>
      <c r="P839" s="244" t="s">
        <v>12986</v>
      </c>
      <c r="Q839" s="244" t="s">
        <v>12987</v>
      </c>
      <c r="R839" s="1151">
        <v>44705.0</v>
      </c>
      <c r="S839" s="647">
        <f t="shared" si="3"/>
        <v>19</v>
      </c>
      <c r="T839" s="1150"/>
      <c r="U839" s="1150"/>
      <c r="V839" s="1150"/>
    </row>
    <row r="840">
      <c r="A840" s="1148">
        <v>44704.58841560185</v>
      </c>
      <c r="B840" s="244" t="s">
        <v>12990</v>
      </c>
      <c r="C840" s="244">
        <v>1.130230007E9</v>
      </c>
      <c r="D840" s="244" t="s">
        <v>12989</v>
      </c>
      <c r="E840" s="244" t="s">
        <v>12992</v>
      </c>
      <c r="F840" s="244">
        <v>4.0994116E7</v>
      </c>
      <c r="G840" s="244" t="s">
        <v>2021</v>
      </c>
      <c r="H840" s="244" t="s">
        <v>12991</v>
      </c>
      <c r="I840" s="1149">
        <v>35874.0</v>
      </c>
      <c r="J840" s="244" t="s">
        <v>12993</v>
      </c>
      <c r="K840" s="244" t="s">
        <v>12995</v>
      </c>
      <c r="L840" s="244" t="s">
        <v>1866</v>
      </c>
      <c r="M840" s="244" t="s">
        <v>2184</v>
      </c>
      <c r="N840" s="244" t="s">
        <v>2184</v>
      </c>
      <c r="O840" s="244" t="s">
        <v>12994</v>
      </c>
      <c r="P840" s="244" t="s">
        <v>8575</v>
      </c>
      <c r="Q840" s="1150"/>
      <c r="R840" s="1151">
        <v>44705.0</v>
      </c>
      <c r="S840" s="647">
        <f t="shared" si="3"/>
        <v>25</v>
      </c>
      <c r="T840" s="1150"/>
      <c r="U840" s="1150"/>
      <c r="V840" s="1150"/>
    </row>
    <row r="841">
      <c r="A841" s="1148">
        <v>44708.54549394676</v>
      </c>
      <c r="B841" s="244" t="s">
        <v>12997</v>
      </c>
      <c r="C841" s="1152" t="s">
        <v>12998</v>
      </c>
      <c r="D841" s="244" t="s">
        <v>12996</v>
      </c>
      <c r="E841" s="244" t="s">
        <v>12999</v>
      </c>
      <c r="F841" s="244">
        <v>3.6150378E7</v>
      </c>
      <c r="G841" s="244" t="s">
        <v>2021</v>
      </c>
      <c r="H841" s="244" t="s">
        <v>3611</v>
      </c>
      <c r="I841" s="1149">
        <v>33349.0</v>
      </c>
      <c r="J841" s="244" t="s">
        <v>7038</v>
      </c>
      <c r="K841" s="244" t="s">
        <v>13002</v>
      </c>
      <c r="L841" s="244" t="s">
        <v>1866</v>
      </c>
      <c r="M841" s="244" t="s">
        <v>2184</v>
      </c>
      <c r="N841" s="244" t="s">
        <v>2184</v>
      </c>
      <c r="O841" s="244" t="s">
        <v>13000</v>
      </c>
      <c r="P841" s="244" t="s">
        <v>8575</v>
      </c>
      <c r="Q841" s="244" t="s">
        <v>13001</v>
      </c>
      <c r="R841" s="1151">
        <v>44719.0</v>
      </c>
      <c r="S841" s="647">
        <f t="shared" si="3"/>
        <v>32</v>
      </c>
      <c r="T841" s="244" t="s">
        <v>5656</v>
      </c>
      <c r="U841" s="244" t="s">
        <v>5656</v>
      </c>
      <c r="V841" s="1150"/>
    </row>
    <row r="842">
      <c r="A842" s="1148">
        <v>44716.83963689815</v>
      </c>
      <c r="B842" s="244" t="s">
        <v>13004</v>
      </c>
      <c r="C842" s="244" t="s">
        <v>13006</v>
      </c>
      <c r="D842" s="244" t="s">
        <v>13003</v>
      </c>
      <c r="E842" s="244" t="s">
        <v>13007</v>
      </c>
      <c r="F842" s="244">
        <v>3.5611773E7</v>
      </c>
      <c r="G842" s="244" t="s">
        <v>2021</v>
      </c>
      <c r="H842" s="244" t="s">
        <v>13005</v>
      </c>
      <c r="I842" s="1149">
        <v>33323.0</v>
      </c>
      <c r="J842" s="244" t="s">
        <v>7020</v>
      </c>
      <c r="K842" s="244" t="s">
        <v>13011</v>
      </c>
      <c r="L842" s="244" t="s">
        <v>1866</v>
      </c>
      <c r="M842" s="244" t="s">
        <v>2184</v>
      </c>
      <c r="N842" s="244" t="s">
        <v>2184</v>
      </c>
      <c r="O842" s="244" t="s">
        <v>13008</v>
      </c>
      <c r="P842" s="244" t="s">
        <v>13009</v>
      </c>
      <c r="Q842" s="1150"/>
      <c r="R842" s="244" t="s">
        <v>13010</v>
      </c>
      <c r="S842" s="647">
        <f t="shared" si="3"/>
        <v>32</v>
      </c>
      <c r="T842" s="1150"/>
      <c r="U842" s="1150"/>
      <c r="V842" s="1150"/>
    </row>
    <row r="843">
      <c r="A843" s="1148">
        <v>44718.87472738426</v>
      </c>
      <c r="B843" s="244" t="s">
        <v>13013</v>
      </c>
      <c r="C843" s="244">
        <v>1.162332433E9</v>
      </c>
      <c r="D843" s="244" t="s">
        <v>13012</v>
      </c>
      <c r="E843" s="244" t="s">
        <v>13014</v>
      </c>
      <c r="F843" s="244">
        <v>4.509357E7</v>
      </c>
      <c r="G843" s="244" t="s">
        <v>391</v>
      </c>
      <c r="H843" s="244" t="s">
        <v>4299</v>
      </c>
      <c r="I843" s="1149">
        <v>37819.0</v>
      </c>
      <c r="J843" s="244" t="s">
        <v>7020</v>
      </c>
      <c r="K843" s="244" t="s">
        <v>13019</v>
      </c>
      <c r="L843" s="244" t="s">
        <v>13018</v>
      </c>
      <c r="M843" s="244" t="s">
        <v>2184</v>
      </c>
      <c r="N843" s="244" t="s">
        <v>2184</v>
      </c>
      <c r="O843" s="244" t="s">
        <v>13015</v>
      </c>
      <c r="P843" s="244" t="s">
        <v>13016</v>
      </c>
      <c r="Q843" s="244" t="s">
        <v>13017</v>
      </c>
      <c r="R843" s="1151">
        <v>44727.0</v>
      </c>
      <c r="S843" s="647">
        <f t="shared" si="3"/>
        <v>20</v>
      </c>
      <c r="T843" s="244" t="s">
        <v>5656</v>
      </c>
      <c r="U843" s="244" t="s">
        <v>2846</v>
      </c>
      <c r="V843" s="1150"/>
    </row>
    <row r="844">
      <c r="A844" s="1148">
        <v>44719.91561012731</v>
      </c>
      <c r="B844" s="244" t="s">
        <v>13020</v>
      </c>
      <c r="C844" s="244" t="s">
        <v>13022</v>
      </c>
      <c r="D844" s="244" t="s">
        <v>4904</v>
      </c>
      <c r="E844" s="244" t="s">
        <v>13023</v>
      </c>
      <c r="F844" s="244">
        <v>4.4727433E7</v>
      </c>
      <c r="G844" s="244" t="s">
        <v>391</v>
      </c>
      <c r="H844" s="244" t="s">
        <v>13021</v>
      </c>
      <c r="I844" s="1149">
        <v>37712.0</v>
      </c>
      <c r="J844" s="244" t="s">
        <v>7028</v>
      </c>
      <c r="K844" s="244" t="s">
        <v>4909</v>
      </c>
      <c r="L844" s="244" t="s">
        <v>13026</v>
      </c>
      <c r="M844" s="244" t="s">
        <v>2184</v>
      </c>
      <c r="N844" s="244" t="s">
        <v>2184</v>
      </c>
      <c r="O844" s="244" t="s">
        <v>13024</v>
      </c>
      <c r="P844" s="244" t="s">
        <v>13025</v>
      </c>
      <c r="Q844" s="1150"/>
      <c r="R844" s="1151">
        <v>44727.0</v>
      </c>
      <c r="S844" s="647">
        <f t="shared" si="3"/>
        <v>20</v>
      </c>
      <c r="T844" s="244" t="s">
        <v>5656</v>
      </c>
      <c r="U844" s="244" t="s">
        <v>2846</v>
      </c>
      <c r="V844" s="1150"/>
    </row>
    <row r="845">
      <c r="A845" s="1148">
        <v>44722.56314806713</v>
      </c>
      <c r="B845" s="244" t="s">
        <v>13028</v>
      </c>
      <c r="C845" s="244">
        <v>5.491140220026E12</v>
      </c>
      <c r="D845" s="244" t="s">
        <v>13027</v>
      </c>
      <c r="E845" s="244" t="s">
        <v>1877</v>
      </c>
      <c r="F845" s="244">
        <v>3.6929512E7</v>
      </c>
      <c r="G845" s="244" t="s">
        <v>674</v>
      </c>
      <c r="H845" s="244" t="s">
        <v>1822</v>
      </c>
      <c r="I845" s="1149">
        <v>33730.0</v>
      </c>
      <c r="J845" s="244" t="s">
        <v>13029</v>
      </c>
      <c r="K845" s="244" t="s">
        <v>13031</v>
      </c>
      <c r="L845" s="244" t="s">
        <v>1637</v>
      </c>
      <c r="M845" s="244" t="s">
        <v>2184</v>
      </c>
      <c r="N845" s="244" t="s">
        <v>2184</v>
      </c>
      <c r="O845" s="244" t="s">
        <v>13030</v>
      </c>
      <c r="P845" s="244" t="s">
        <v>8183</v>
      </c>
      <c r="Q845" s="1150"/>
      <c r="R845" s="1154">
        <v>44727.0</v>
      </c>
      <c r="S845" s="647">
        <f t="shared" si="3"/>
        <v>31</v>
      </c>
      <c r="T845" s="244" t="s">
        <v>5656</v>
      </c>
      <c r="U845" s="244" t="s">
        <v>2846</v>
      </c>
      <c r="V845" s="1150"/>
    </row>
    <row r="846">
      <c r="A846" s="1148">
        <v>44725.59419993055</v>
      </c>
      <c r="B846" s="244" t="s">
        <v>13033</v>
      </c>
      <c r="C846" s="244">
        <v>1.153321538E9</v>
      </c>
      <c r="D846" s="244" t="s">
        <v>13032</v>
      </c>
      <c r="E846" s="244" t="s">
        <v>13035</v>
      </c>
      <c r="F846" s="244">
        <v>3.7947985E7</v>
      </c>
      <c r="G846" s="244" t="s">
        <v>391</v>
      </c>
      <c r="H846" s="244" t="s">
        <v>13034</v>
      </c>
      <c r="I846" s="1149">
        <v>34257.0</v>
      </c>
      <c r="J846" s="244" t="s">
        <v>7020</v>
      </c>
      <c r="K846" s="244" t="s">
        <v>13037</v>
      </c>
      <c r="L846" s="244" t="s">
        <v>1866</v>
      </c>
      <c r="M846" s="244" t="s">
        <v>2184</v>
      </c>
      <c r="N846" s="244" t="s">
        <v>2184</v>
      </c>
      <c r="O846" s="244" t="s">
        <v>13036</v>
      </c>
      <c r="P846" s="244" t="s">
        <v>8575</v>
      </c>
      <c r="Q846" s="1150"/>
      <c r="R846" s="1151">
        <v>44727.0</v>
      </c>
      <c r="S846" s="647">
        <f t="shared" si="3"/>
        <v>30</v>
      </c>
      <c r="T846" s="244" t="s">
        <v>5656</v>
      </c>
      <c r="U846" s="244" t="s">
        <v>2846</v>
      </c>
      <c r="V846" s="1150"/>
    </row>
    <row r="847">
      <c r="A847" s="1148">
        <v>44725.935021990736</v>
      </c>
      <c r="B847" s="244" t="s">
        <v>13039</v>
      </c>
      <c r="C847" s="244">
        <v>1.134208695E9</v>
      </c>
      <c r="D847" s="244" t="s">
        <v>13038</v>
      </c>
      <c r="E847" s="244" t="s">
        <v>13040</v>
      </c>
      <c r="F847" s="244">
        <v>3.3346569E7</v>
      </c>
      <c r="G847" s="244" t="s">
        <v>674</v>
      </c>
      <c r="H847" s="244" t="s">
        <v>1631</v>
      </c>
      <c r="I847" s="1149">
        <v>31718.0</v>
      </c>
      <c r="J847" s="244" t="s">
        <v>7020</v>
      </c>
      <c r="K847" s="244" t="s">
        <v>13043</v>
      </c>
      <c r="L847" s="244" t="s">
        <v>1637</v>
      </c>
      <c r="M847" s="244" t="s">
        <v>2184</v>
      </c>
      <c r="N847" s="244" t="s">
        <v>2184</v>
      </c>
      <c r="O847" s="244" t="s">
        <v>13041</v>
      </c>
      <c r="P847" s="244" t="s">
        <v>13042</v>
      </c>
      <c r="Q847" s="1150"/>
      <c r="R847" s="1150"/>
      <c r="S847" s="647">
        <f t="shared" si="3"/>
        <v>36</v>
      </c>
      <c r="T847" s="1150"/>
      <c r="U847" s="1150"/>
      <c r="V847" s="1150"/>
    </row>
    <row r="848">
      <c r="A848" s="1148">
        <v>44726.81791814815</v>
      </c>
      <c r="B848" s="244" t="s">
        <v>13045</v>
      </c>
      <c r="C848" s="244" t="s">
        <v>13046</v>
      </c>
      <c r="D848" s="244" t="s">
        <v>13044</v>
      </c>
      <c r="E848" s="244" t="s">
        <v>13047</v>
      </c>
      <c r="F848" s="244">
        <v>4.1834991E7</v>
      </c>
      <c r="G848" s="244" t="s">
        <v>2021</v>
      </c>
      <c r="H848" s="244" t="s">
        <v>1848</v>
      </c>
      <c r="I848" s="1149">
        <v>36258.0</v>
      </c>
      <c r="J848" s="244" t="s">
        <v>7020</v>
      </c>
      <c r="K848" s="244" t="s">
        <v>13052</v>
      </c>
      <c r="L848" s="244" t="s">
        <v>1651</v>
      </c>
      <c r="M848" s="244" t="s">
        <v>2184</v>
      </c>
      <c r="N848" s="244" t="s">
        <v>1661</v>
      </c>
      <c r="O848" s="244" t="s">
        <v>13048</v>
      </c>
      <c r="P848" s="244" t="s">
        <v>13049</v>
      </c>
      <c r="Q848" s="244" t="s">
        <v>13050</v>
      </c>
      <c r="R848" s="1151">
        <v>44727.0</v>
      </c>
      <c r="S848" s="647">
        <f t="shared" si="3"/>
        <v>24</v>
      </c>
      <c r="T848" s="244" t="s">
        <v>5656</v>
      </c>
      <c r="U848" s="244" t="s">
        <v>13051</v>
      </c>
      <c r="V848" s="1150"/>
    </row>
    <row r="849">
      <c r="A849" s="1148">
        <v>44729.55614738426</v>
      </c>
      <c r="B849" s="244" t="s">
        <v>13054</v>
      </c>
      <c r="C849" s="244" t="s">
        <v>13056</v>
      </c>
      <c r="D849" s="244" t="s">
        <v>13053</v>
      </c>
      <c r="E849" s="244" t="s">
        <v>13057</v>
      </c>
      <c r="F849" s="244">
        <v>9.6028667E7</v>
      </c>
      <c r="G849" s="244" t="s">
        <v>13055</v>
      </c>
      <c r="H849" s="244" t="s">
        <v>1822</v>
      </c>
      <c r="I849" s="1149">
        <v>34900.0</v>
      </c>
      <c r="J849" s="244" t="s">
        <v>7154</v>
      </c>
      <c r="K849" s="244" t="s">
        <v>13061</v>
      </c>
      <c r="L849" s="244" t="s">
        <v>1637</v>
      </c>
      <c r="M849" s="244" t="s">
        <v>2184</v>
      </c>
      <c r="N849" s="244" t="s">
        <v>2184</v>
      </c>
      <c r="O849" s="244" t="s">
        <v>13058</v>
      </c>
      <c r="P849" s="244" t="s">
        <v>13059</v>
      </c>
      <c r="Q849" s="244" t="s">
        <v>13060</v>
      </c>
      <c r="R849" s="1151">
        <v>44745.0</v>
      </c>
      <c r="S849" s="647">
        <f t="shared" si="3"/>
        <v>28</v>
      </c>
      <c r="T849" s="1150"/>
      <c r="U849" s="1150"/>
      <c r="V849" s="1150"/>
    </row>
    <row r="850">
      <c r="A850" s="1148">
        <v>44734.84496480324</v>
      </c>
      <c r="B850" s="244" t="s">
        <v>13063</v>
      </c>
      <c r="C850" s="244" t="s">
        <v>13064</v>
      </c>
      <c r="D850" s="244" t="s">
        <v>13062</v>
      </c>
      <c r="E850" s="244" t="s">
        <v>13065</v>
      </c>
      <c r="F850" s="244">
        <v>4.158751E7</v>
      </c>
      <c r="G850" s="244" t="s">
        <v>391</v>
      </c>
      <c r="H850" s="244" t="s">
        <v>1678</v>
      </c>
      <c r="I850" s="1149">
        <v>36068.0</v>
      </c>
      <c r="J850" s="244" t="s">
        <v>7020</v>
      </c>
      <c r="K850" s="244" t="s">
        <v>13068</v>
      </c>
      <c r="L850" s="244" t="s">
        <v>1651</v>
      </c>
      <c r="M850" s="244" t="s">
        <v>2184</v>
      </c>
      <c r="N850" s="244" t="s">
        <v>2184</v>
      </c>
      <c r="O850" s="244" t="s">
        <v>13066</v>
      </c>
      <c r="P850" s="244" t="s">
        <v>8155</v>
      </c>
      <c r="Q850" s="1150"/>
      <c r="R850" s="244" t="s">
        <v>13067</v>
      </c>
      <c r="S850" s="647">
        <f t="shared" si="3"/>
        <v>25</v>
      </c>
      <c r="T850" s="1150"/>
      <c r="U850" s="1150"/>
      <c r="V850" s="1150"/>
    </row>
    <row r="851">
      <c r="A851" s="1148">
        <v>44746.804123865746</v>
      </c>
      <c r="B851" s="244" t="s">
        <v>13070</v>
      </c>
      <c r="C851" s="244">
        <v>5.491141963639E12</v>
      </c>
      <c r="D851" s="244" t="s">
        <v>13069</v>
      </c>
      <c r="E851" s="244" t="s">
        <v>13071</v>
      </c>
      <c r="F851" s="244">
        <v>3.4401278E7</v>
      </c>
      <c r="G851" s="244" t="s">
        <v>391</v>
      </c>
      <c r="H851" s="244" t="s">
        <v>5551</v>
      </c>
      <c r="I851" s="1149">
        <v>32583.0</v>
      </c>
      <c r="J851" s="244" t="s">
        <v>13072</v>
      </c>
      <c r="K851" s="244" t="s">
        <v>13076</v>
      </c>
      <c r="L851" s="244" t="s">
        <v>1637</v>
      </c>
      <c r="M851" s="244" t="s">
        <v>2184</v>
      </c>
      <c r="N851" s="244" t="s">
        <v>2184</v>
      </c>
      <c r="O851" s="244" t="s">
        <v>13073</v>
      </c>
      <c r="P851" s="244" t="s">
        <v>13074</v>
      </c>
      <c r="Q851" s="244" t="s">
        <v>13075</v>
      </c>
      <c r="R851" s="1151">
        <v>44749.0</v>
      </c>
      <c r="S851" s="647">
        <f t="shared" si="3"/>
        <v>34</v>
      </c>
      <c r="T851" s="244"/>
      <c r="U851" s="244"/>
      <c r="V851" s="1150"/>
    </row>
    <row r="852">
      <c r="A852" s="1148">
        <v>44747.41890534722</v>
      </c>
      <c r="B852" s="244" t="s">
        <v>13078</v>
      </c>
      <c r="C852" s="244">
        <v>1.144114605E9</v>
      </c>
      <c r="D852" s="244" t="s">
        <v>13077</v>
      </c>
      <c r="E852" s="244" t="s">
        <v>13080</v>
      </c>
      <c r="F852" s="244">
        <v>2.8710581E7</v>
      </c>
      <c r="G852" s="244" t="s">
        <v>1740</v>
      </c>
      <c r="H852" s="244" t="s">
        <v>13079</v>
      </c>
      <c r="I852" s="1149">
        <v>29833.0</v>
      </c>
      <c r="J852" s="244" t="s">
        <v>7028</v>
      </c>
      <c r="K852" s="244" t="s">
        <v>13084</v>
      </c>
      <c r="L852" s="244" t="s">
        <v>1637</v>
      </c>
      <c r="M852" s="244" t="s">
        <v>2184</v>
      </c>
      <c r="N852" s="244" t="s">
        <v>2184</v>
      </c>
      <c r="O852" s="244" t="s">
        <v>13081</v>
      </c>
      <c r="P852" s="244" t="s">
        <v>13082</v>
      </c>
      <c r="Q852" s="244" t="s">
        <v>13083</v>
      </c>
      <c r="R852" s="1151">
        <v>44749.0</v>
      </c>
      <c r="S852" s="647">
        <f t="shared" si="3"/>
        <v>42</v>
      </c>
      <c r="T852" s="244" t="s">
        <v>5656</v>
      </c>
      <c r="U852" s="244" t="s">
        <v>5656</v>
      </c>
      <c r="V852" s="1150"/>
    </row>
    <row r="853">
      <c r="A853" s="1148">
        <v>44747.421975868056</v>
      </c>
      <c r="B853" s="244" t="s">
        <v>13086</v>
      </c>
      <c r="C853" s="244">
        <v>1.156042945E9</v>
      </c>
      <c r="D853" s="244" t="s">
        <v>13085</v>
      </c>
      <c r="E853" s="244" t="s">
        <v>13088</v>
      </c>
      <c r="F853" s="244">
        <v>3.2831857E7</v>
      </c>
      <c r="G853" s="244" t="s">
        <v>674</v>
      </c>
      <c r="H853" s="244" t="s">
        <v>13087</v>
      </c>
      <c r="I853" s="1149">
        <v>31834.0</v>
      </c>
      <c r="J853" s="244" t="s">
        <v>7028</v>
      </c>
      <c r="K853" s="244" t="s">
        <v>13092</v>
      </c>
      <c r="L853" s="244" t="s">
        <v>1637</v>
      </c>
      <c r="M853" s="244" t="s">
        <v>2184</v>
      </c>
      <c r="N853" s="244" t="s">
        <v>2184</v>
      </c>
      <c r="O853" s="244" t="s">
        <v>13089</v>
      </c>
      <c r="P853" s="244" t="s">
        <v>13090</v>
      </c>
      <c r="Q853" s="244" t="s">
        <v>13091</v>
      </c>
      <c r="R853" s="1151">
        <v>44749.0</v>
      </c>
      <c r="S853" s="647">
        <f t="shared" si="3"/>
        <v>36</v>
      </c>
      <c r="T853" s="244" t="s">
        <v>5656</v>
      </c>
      <c r="U853" s="244" t="s">
        <v>5656</v>
      </c>
      <c r="V853" s="1150"/>
    </row>
    <row r="854">
      <c r="A854" s="1148">
        <v>44748.58447872685</v>
      </c>
      <c r="B854" s="244" t="s">
        <v>13094</v>
      </c>
      <c r="C854" s="244">
        <v>1.161425816E9</v>
      </c>
      <c r="D854" s="244" t="s">
        <v>13093</v>
      </c>
      <c r="E854" s="244" t="s">
        <v>10060</v>
      </c>
      <c r="F854" s="244">
        <v>4.7695752E7</v>
      </c>
      <c r="G854" s="244" t="s">
        <v>391</v>
      </c>
      <c r="H854" s="244" t="s">
        <v>1756</v>
      </c>
      <c r="I854" s="1149">
        <v>39054.0</v>
      </c>
      <c r="J854" s="244" t="s">
        <v>7038</v>
      </c>
      <c r="K854" s="244" t="s">
        <v>13099</v>
      </c>
      <c r="L854" s="244" t="s">
        <v>13098</v>
      </c>
      <c r="M854" s="244" t="s">
        <v>2184</v>
      </c>
      <c r="N854" s="244" t="s">
        <v>2184</v>
      </c>
      <c r="O854" s="244" t="s">
        <v>13095</v>
      </c>
      <c r="P854" s="244" t="s">
        <v>13096</v>
      </c>
      <c r="Q854" s="1150"/>
      <c r="R854" s="1151">
        <v>44756.0</v>
      </c>
      <c r="S854" s="647">
        <f t="shared" si="3"/>
        <v>16</v>
      </c>
      <c r="T854" s="244" t="s">
        <v>5656</v>
      </c>
      <c r="U854" s="244" t="s">
        <v>2846</v>
      </c>
      <c r="V854" s="1023" t="s">
        <v>13097</v>
      </c>
    </row>
    <row r="855">
      <c r="A855" s="912">
        <v>44750.44311958333</v>
      </c>
      <c r="B855" s="253" t="s">
        <v>13101</v>
      </c>
      <c r="C855" s="253" t="s">
        <v>13102</v>
      </c>
      <c r="D855" s="253" t="s">
        <v>13100</v>
      </c>
      <c r="E855" s="253" t="s">
        <v>13103</v>
      </c>
      <c r="F855" s="253">
        <v>3.680665E7</v>
      </c>
      <c r="G855" s="253" t="s">
        <v>391</v>
      </c>
      <c r="H855" s="253" t="s">
        <v>1822</v>
      </c>
      <c r="I855" s="1022">
        <v>33707.0</v>
      </c>
      <c r="J855" s="253" t="s">
        <v>7020</v>
      </c>
      <c r="K855" s="253" t="s">
        <v>13109</v>
      </c>
      <c r="L855" s="253" t="s">
        <v>13108</v>
      </c>
      <c r="M855" s="253" t="s">
        <v>2184</v>
      </c>
      <c r="N855" s="253" t="s">
        <v>2184</v>
      </c>
      <c r="O855" s="253" t="s">
        <v>13104</v>
      </c>
      <c r="P855" s="253" t="s">
        <v>13105</v>
      </c>
      <c r="Q855" s="253" t="s">
        <v>13106</v>
      </c>
      <c r="R855" s="1140">
        <v>44756.0</v>
      </c>
      <c r="S855" s="647">
        <f t="shared" si="3"/>
        <v>31</v>
      </c>
      <c r="T855" s="253" t="s">
        <v>5656</v>
      </c>
      <c r="U855" s="253" t="s">
        <v>13107</v>
      </c>
      <c r="V855" s="1025"/>
    </row>
    <row r="856" ht="19.5" customHeight="1">
      <c r="A856" s="912">
        <v>44753.51863237268</v>
      </c>
      <c r="B856" s="253" t="s">
        <v>13111</v>
      </c>
      <c r="C856" s="253">
        <v>1.167874322E9</v>
      </c>
      <c r="D856" s="253" t="s">
        <v>13110</v>
      </c>
      <c r="E856" s="253" t="s">
        <v>13112</v>
      </c>
      <c r="F856" s="253">
        <v>3.3667317E7</v>
      </c>
      <c r="G856" s="253" t="s">
        <v>2021</v>
      </c>
      <c r="H856" s="253" t="s">
        <v>3551</v>
      </c>
      <c r="I856" s="1022">
        <v>32233.0</v>
      </c>
      <c r="J856" s="253" t="s">
        <v>7038</v>
      </c>
      <c r="K856" s="253" t="s">
        <v>13116</v>
      </c>
      <c r="L856" s="253" t="s">
        <v>1866</v>
      </c>
      <c r="M856" s="253" t="s">
        <v>1661</v>
      </c>
      <c r="N856" s="253" t="s">
        <v>2184</v>
      </c>
      <c r="O856" s="253" t="s">
        <v>13113</v>
      </c>
      <c r="P856" s="253" t="s">
        <v>13114</v>
      </c>
      <c r="Q856" s="253" t="s">
        <v>13115</v>
      </c>
      <c r="R856" s="1140">
        <v>44756.0</v>
      </c>
      <c r="S856" s="647">
        <f t="shared" si="3"/>
        <v>35</v>
      </c>
      <c r="T856" s="1025"/>
      <c r="U856" s="1025"/>
      <c r="V856" s="1025"/>
    </row>
    <row r="857" ht="19.5" customHeight="1">
      <c r="A857" s="1148">
        <v>44755.82320967593</v>
      </c>
      <c r="B857" s="244" t="s">
        <v>13118</v>
      </c>
      <c r="C857" s="244" t="s">
        <v>13119</v>
      </c>
      <c r="D857" s="244" t="s">
        <v>13117</v>
      </c>
      <c r="E857" s="244" t="s">
        <v>8794</v>
      </c>
      <c r="F857" s="244">
        <v>4.5478514E7</v>
      </c>
      <c r="G857" s="244" t="s">
        <v>391</v>
      </c>
      <c r="H857" s="244" t="s">
        <v>1822</v>
      </c>
      <c r="I857" s="1149">
        <v>38008.0</v>
      </c>
      <c r="J857" s="244" t="s">
        <v>7028</v>
      </c>
      <c r="K857" s="244" t="s">
        <v>13122</v>
      </c>
      <c r="L857" s="244" t="s">
        <v>13121</v>
      </c>
      <c r="M857" s="244" t="s">
        <v>2184</v>
      </c>
      <c r="N857" s="244" t="s">
        <v>2184</v>
      </c>
      <c r="O857" s="244" t="s">
        <v>13120</v>
      </c>
      <c r="P857" s="244" t="s">
        <v>11284</v>
      </c>
      <c r="Q857" s="1150"/>
      <c r="R857" s="1151">
        <v>44769.0</v>
      </c>
      <c r="S857" s="647">
        <f t="shared" si="3"/>
        <v>19</v>
      </c>
      <c r="T857" s="244" t="s">
        <v>5656</v>
      </c>
      <c r="U857" s="244" t="s">
        <v>2846</v>
      </c>
      <c r="V857" s="1150"/>
    </row>
    <row r="858" ht="19.5" customHeight="1">
      <c r="A858" s="1148">
        <v>44756.55513289352</v>
      </c>
      <c r="B858" s="244" t="s">
        <v>13124</v>
      </c>
      <c r="C858" s="244">
        <v>1.132883807E9</v>
      </c>
      <c r="D858" s="244" t="s">
        <v>13123</v>
      </c>
      <c r="E858" s="244" t="s">
        <v>13126</v>
      </c>
      <c r="F858" s="244">
        <v>9.3051402E7</v>
      </c>
      <c r="G858" s="244" t="s">
        <v>13125</v>
      </c>
      <c r="H858" s="244" t="s">
        <v>3479</v>
      </c>
      <c r="I858" s="1149">
        <v>33526.0</v>
      </c>
      <c r="J858" s="244" t="s">
        <v>7028</v>
      </c>
      <c r="K858" s="244" t="s">
        <v>13130</v>
      </c>
      <c r="L858" s="244" t="s">
        <v>12885</v>
      </c>
      <c r="M858" s="244" t="s">
        <v>2184</v>
      </c>
      <c r="N858" s="244" t="s">
        <v>2184</v>
      </c>
      <c r="O858" s="244" t="s">
        <v>13127</v>
      </c>
      <c r="P858" s="244" t="s">
        <v>13128</v>
      </c>
      <c r="Q858" s="244" t="s">
        <v>13129</v>
      </c>
      <c r="R858" s="1150"/>
      <c r="S858" s="647">
        <f t="shared" si="3"/>
        <v>32</v>
      </c>
      <c r="T858" s="1150"/>
      <c r="U858" s="1150"/>
      <c r="V858" s="1150"/>
    </row>
    <row r="859" ht="19.5" customHeight="1">
      <c r="A859" s="1148">
        <v>44756.843976261574</v>
      </c>
      <c r="B859" s="244" t="s">
        <v>13132</v>
      </c>
      <c r="C859" s="244" t="s">
        <v>13133</v>
      </c>
      <c r="D859" s="244" t="s">
        <v>13131</v>
      </c>
      <c r="E859" s="244" t="s">
        <v>13134</v>
      </c>
      <c r="F859" s="244">
        <v>4.547661E7</v>
      </c>
      <c r="G859" s="244" t="s">
        <v>2021</v>
      </c>
      <c r="H859" s="244" t="s">
        <v>1678</v>
      </c>
      <c r="I859" s="1149">
        <v>37986.0</v>
      </c>
      <c r="J859" s="244" t="s">
        <v>7020</v>
      </c>
      <c r="K859" s="244" t="s">
        <v>13138</v>
      </c>
      <c r="L859" s="244" t="s">
        <v>1651</v>
      </c>
      <c r="M859" s="244" t="s">
        <v>2184</v>
      </c>
      <c r="N859" s="244" t="s">
        <v>2184</v>
      </c>
      <c r="O859" s="244" t="s">
        <v>13135</v>
      </c>
      <c r="P859" s="244" t="s">
        <v>13136</v>
      </c>
      <c r="Q859" s="244" t="s">
        <v>13137</v>
      </c>
      <c r="R859" s="1150"/>
      <c r="S859" s="647">
        <f t="shared" si="3"/>
        <v>19</v>
      </c>
      <c r="T859" s="1150"/>
      <c r="U859" s="1150"/>
      <c r="V859" s="1150"/>
    </row>
    <row r="860" ht="19.5" customHeight="1">
      <c r="A860" s="1148">
        <v>44761.800060520836</v>
      </c>
      <c r="B860" s="244" t="s">
        <v>13140</v>
      </c>
      <c r="C860" s="244" t="s">
        <v>13141</v>
      </c>
      <c r="D860" s="244" t="s">
        <v>13139</v>
      </c>
      <c r="E860" s="244" t="s">
        <v>10609</v>
      </c>
      <c r="F860" s="244">
        <v>3.8632069E7</v>
      </c>
      <c r="G860" s="244" t="s">
        <v>391</v>
      </c>
      <c r="H860" s="244" t="s">
        <v>2691</v>
      </c>
      <c r="I860" s="1149">
        <v>34652.0</v>
      </c>
      <c r="J860" s="244" t="s">
        <v>7038</v>
      </c>
      <c r="K860" s="244" t="s">
        <v>13144</v>
      </c>
      <c r="L860" s="244" t="s">
        <v>1637</v>
      </c>
      <c r="M860" s="244" t="s">
        <v>2184</v>
      </c>
      <c r="N860" s="244" t="s">
        <v>2184</v>
      </c>
      <c r="O860" s="244" t="s">
        <v>13142</v>
      </c>
      <c r="P860" s="244" t="s">
        <v>13143</v>
      </c>
      <c r="Q860" s="1150"/>
      <c r="R860" s="1151">
        <v>44769.0</v>
      </c>
      <c r="S860" s="647">
        <f t="shared" si="3"/>
        <v>28</v>
      </c>
      <c r="T860" s="1150"/>
      <c r="U860" s="1150"/>
      <c r="V860" s="1150"/>
    </row>
    <row r="861" ht="19.5" customHeight="1">
      <c r="A861" s="1148">
        <v>44762.50855979166</v>
      </c>
      <c r="B861" s="244" t="s">
        <v>13132</v>
      </c>
      <c r="C861" s="244">
        <v>5.4911568136309E13</v>
      </c>
      <c r="D861" s="244" t="s">
        <v>13145</v>
      </c>
      <c r="E861" s="244" t="s">
        <v>13147</v>
      </c>
      <c r="F861" s="244">
        <v>4.547661E7</v>
      </c>
      <c r="G861" s="244" t="s">
        <v>391</v>
      </c>
      <c r="H861" s="244" t="s">
        <v>13146</v>
      </c>
      <c r="I861" s="1149">
        <v>37986.0</v>
      </c>
      <c r="J861" s="244" t="s">
        <v>7020</v>
      </c>
      <c r="K861" s="244" t="s">
        <v>13138</v>
      </c>
      <c r="L861" s="244" t="s">
        <v>1637</v>
      </c>
      <c r="M861" s="244" t="s">
        <v>2184</v>
      </c>
      <c r="N861" s="244" t="s">
        <v>2184</v>
      </c>
      <c r="O861" s="244" t="s">
        <v>13148</v>
      </c>
      <c r="P861" s="244" t="s">
        <v>13149</v>
      </c>
      <c r="Q861" s="244" t="s">
        <v>13150</v>
      </c>
      <c r="R861" s="1150"/>
      <c r="S861" s="647">
        <f t="shared" si="3"/>
        <v>19</v>
      </c>
      <c r="T861" s="1150"/>
      <c r="U861" s="1150"/>
      <c r="V861" s="1150"/>
    </row>
    <row r="862" ht="19.5" customHeight="1">
      <c r="A862" s="1148">
        <v>44725.633735254625</v>
      </c>
      <c r="B862" s="244" t="s">
        <v>4262</v>
      </c>
      <c r="C862" s="244" t="s">
        <v>4264</v>
      </c>
      <c r="D862" s="244" t="s">
        <v>4261</v>
      </c>
      <c r="E862" s="1087" t="s">
        <v>13151</v>
      </c>
      <c r="F862" s="244">
        <v>3.6916859E7</v>
      </c>
      <c r="G862" s="244" t="s">
        <v>391</v>
      </c>
      <c r="H862" s="244" t="s">
        <v>9006</v>
      </c>
      <c r="I862" s="1149">
        <v>33894.0</v>
      </c>
      <c r="J862" s="244"/>
      <c r="K862" s="244"/>
      <c r="L862" s="244"/>
      <c r="M862" s="244"/>
      <c r="N862" s="244"/>
      <c r="O862" s="244"/>
      <c r="P862" s="244"/>
      <c r="Q862" s="244"/>
      <c r="R862" s="1151">
        <v>44769.0</v>
      </c>
      <c r="S862" s="253">
        <v>29.0</v>
      </c>
      <c r="T862" s="1150"/>
      <c r="U862" s="1150"/>
      <c r="V862" s="244" t="s">
        <v>13152</v>
      </c>
    </row>
    <row r="863" ht="19.5" customHeight="1">
      <c r="A863" s="1148">
        <v>44767.91358857639</v>
      </c>
      <c r="B863" s="244" t="s">
        <v>13154</v>
      </c>
      <c r="C863" s="244" t="s">
        <v>13156</v>
      </c>
      <c r="D863" s="244" t="s">
        <v>13153</v>
      </c>
      <c r="E863" s="244" t="s">
        <v>13157</v>
      </c>
      <c r="F863" s="244">
        <v>3.0493755E7</v>
      </c>
      <c r="G863" s="244" t="s">
        <v>2021</v>
      </c>
      <c r="H863" s="244" t="s">
        <v>13155</v>
      </c>
      <c r="I863" s="1149">
        <v>30557.0</v>
      </c>
      <c r="J863" s="244" t="s">
        <v>13158</v>
      </c>
      <c r="K863" s="244" t="s">
        <v>13163</v>
      </c>
      <c r="L863" s="244" t="s">
        <v>13162</v>
      </c>
      <c r="M863" s="244" t="s">
        <v>1661</v>
      </c>
      <c r="N863" s="244" t="s">
        <v>2184</v>
      </c>
      <c r="O863" s="244" t="s">
        <v>13159</v>
      </c>
      <c r="P863" s="244" t="s">
        <v>13160</v>
      </c>
      <c r="Q863" s="244" t="s">
        <v>13161</v>
      </c>
      <c r="R863" s="1151">
        <v>44769.0</v>
      </c>
      <c r="S863" s="647">
        <f t="shared" ref="S863:S914" si="4">INT(YEARFRAC(I863,TODAY()))</f>
        <v>40</v>
      </c>
      <c r="T863" s="1150"/>
      <c r="U863" s="1150"/>
      <c r="V863" s="1150"/>
    </row>
    <row r="864">
      <c r="A864" s="1148">
        <v>44768.71230435185</v>
      </c>
      <c r="B864" s="244" t="s">
        <v>13165</v>
      </c>
      <c r="C864" s="244" t="s">
        <v>13166</v>
      </c>
      <c r="D864" s="244" t="s">
        <v>13164</v>
      </c>
      <c r="E864" s="244" t="s">
        <v>13167</v>
      </c>
      <c r="F864" s="244">
        <v>3.2394459E7</v>
      </c>
      <c r="G864" s="244" t="s">
        <v>391</v>
      </c>
      <c r="H864" s="244" t="s">
        <v>3529</v>
      </c>
      <c r="I864" s="1149">
        <v>31530.0</v>
      </c>
      <c r="J864" s="244" t="s">
        <v>7020</v>
      </c>
      <c r="K864" s="244" t="s">
        <v>13170</v>
      </c>
      <c r="L864" s="244" t="s">
        <v>13170</v>
      </c>
      <c r="M864" s="244" t="s">
        <v>2184</v>
      </c>
      <c r="N864" s="244" t="s">
        <v>2184</v>
      </c>
      <c r="O864" s="244" t="s">
        <v>13168</v>
      </c>
      <c r="P864" s="244" t="s">
        <v>13169</v>
      </c>
      <c r="Q864" s="1150"/>
      <c r="R864" s="1151">
        <v>44782.0</v>
      </c>
      <c r="S864" s="647">
        <f t="shared" si="4"/>
        <v>37</v>
      </c>
      <c r="T864" s="1150"/>
      <c r="U864" s="1150"/>
      <c r="V864" s="1150"/>
    </row>
    <row r="865">
      <c r="A865" s="1148">
        <v>44773.57231322917</v>
      </c>
      <c r="B865" s="244" t="s">
        <v>13172</v>
      </c>
      <c r="C865" s="244">
        <v>1.150465229E9</v>
      </c>
      <c r="D865" s="244" t="s">
        <v>13171</v>
      </c>
      <c r="E865" s="244" t="s">
        <v>4870</v>
      </c>
      <c r="F865" s="244">
        <v>3.8072163E7</v>
      </c>
      <c r="G865" s="244" t="s">
        <v>2021</v>
      </c>
      <c r="H865" s="244" t="s">
        <v>3551</v>
      </c>
      <c r="I865" s="1149">
        <v>34407.0</v>
      </c>
      <c r="J865" s="244" t="s">
        <v>7028</v>
      </c>
      <c r="K865" s="244" t="s">
        <v>13173</v>
      </c>
      <c r="L865" s="244" t="s">
        <v>1866</v>
      </c>
      <c r="M865" s="244" t="s">
        <v>1661</v>
      </c>
      <c r="N865" s="244" t="s">
        <v>2184</v>
      </c>
      <c r="O865" s="244" t="s">
        <v>11006</v>
      </c>
      <c r="P865" s="244" t="s">
        <v>8238</v>
      </c>
      <c r="Q865" s="1150"/>
      <c r="R865" s="1151">
        <v>44782.0</v>
      </c>
      <c r="S865" s="647">
        <f t="shared" si="4"/>
        <v>29</v>
      </c>
      <c r="T865" s="244" t="s">
        <v>5656</v>
      </c>
      <c r="U865" s="244" t="s">
        <v>2846</v>
      </c>
      <c r="V865" s="1150"/>
    </row>
    <row r="866" ht="15.75" customHeight="1">
      <c r="A866" s="1148">
        <v>44775.82516673611</v>
      </c>
      <c r="B866" s="244" t="s">
        <v>13175</v>
      </c>
      <c r="C866" s="244">
        <v>1.134201055E9</v>
      </c>
      <c r="D866" s="244" t="s">
        <v>13174</v>
      </c>
      <c r="E866" s="244" t="s">
        <v>13177</v>
      </c>
      <c r="F866" s="244">
        <v>3.4056784E7</v>
      </c>
      <c r="G866" s="244" t="s">
        <v>391</v>
      </c>
      <c r="H866" s="244" t="s">
        <v>13176</v>
      </c>
      <c r="I866" s="1149">
        <v>32522.0</v>
      </c>
      <c r="J866" s="244" t="s">
        <v>7028</v>
      </c>
      <c r="K866" s="244" t="s">
        <v>13182</v>
      </c>
      <c r="L866" s="244" t="s">
        <v>1745</v>
      </c>
      <c r="M866" s="244" t="s">
        <v>2184</v>
      </c>
      <c r="N866" s="244" t="s">
        <v>1661</v>
      </c>
      <c r="O866" s="244" t="s">
        <v>13178</v>
      </c>
      <c r="P866" s="244" t="s">
        <v>13179</v>
      </c>
      <c r="Q866" s="244" t="s">
        <v>13180</v>
      </c>
      <c r="R866" s="1151">
        <v>44782.0</v>
      </c>
      <c r="S866" s="647">
        <f t="shared" si="4"/>
        <v>34</v>
      </c>
      <c r="T866" s="244" t="s">
        <v>5656</v>
      </c>
      <c r="U866" s="244" t="s">
        <v>2846</v>
      </c>
      <c r="V866" s="244" t="s">
        <v>13181</v>
      </c>
    </row>
    <row r="867">
      <c r="A867" s="1148">
        <v>44781.62220025463</v>
      </c>
      <c r="B867" s="244" t="s">
        <v>13184</v>
      </c>
      <c r="C867" s="244" t="s">
        <v>13186</v>
      </c>
      <c r="D867" s="244" t="s">
        <v>13183</v>
      </c>
      <c r="E867" s="244" t="s">
        <v>3125</v>
      </c>
      <c r="F867" s="244">
        <v>4.2252056E7</v>
      </c>
      <c r="G867" s="244" t="s">
        <v>674</v>
      </c>
      <c r="H867" s="244" t="s">
        <v>13185</v>
      </c>
      <c r="I867" s="1149">
        <v>36481.0</v>
      </c>
      <c r="J867" s="244" t="s">
        <v>7038</v>
      </c>
      <c r="K867" s="244" t="s">
        <v>13190</v>
      </c>
      <c r="L867" s="244" t="s">
        <v>1637</v>
      </c>
      <c r="M867" s="244" t="s">
        <v>1661</v>
      </c>
      <c r="N867" s="244" t="s">
        <v>1661</v>
      </c>
      <c r="O867" s="244" t="s">
        <v>13187</v>
      </c>
      <c r="P867" s="244" t="s">
        <v>13188</v>
      </c>
      <c r="Q867" s="1150"/>
      <c r="R867" s="1151">
        <v>44782.0</v>
      </c>
      <c r="S867" s="647">
        <f t="shared" si="4"/>
        <v>23</v>
      </c>
      <c r="T867" s="244" t="s">
        <v>5656</v>
      </c>
      <c r="U867" s="1150"/>
      <c r="V867" s="244" t="s">
        <v>13189</v>
      </c>
    </row>
    <row r="868">
      <c r="A868" s="1157">
        <v>44781.95523074074</v>
      </c>
      <c r="B868" s="244" t="s">
        <v>13192</v>
      </c>
      <c r="C868" s="244" t="s">
        <v>13194</v>
      </c>
      <c r="D868" s="244" t="s">
        <v>13191</v>
      </c>
      <c r="E868" s="244" t="s">
        <v>13195</v>
      </c>
      <c r="F868" s="244">
        <v>4.2374516E7</v>
      </c>
      <c r="G868" s="244" t="s">
        <v>391</v>
      </c>
      <c r="H868" s="244" t="s">
        <v>13193</v>
      </c>
      <c r="I868" s="1149">
        <v>36530.0</v>
      </c>
      <c r="J868" s="244" t="s">
        <v>7020</v>
      </c>
      <c r="K868" s="244" t="s">
        <v>1651</v>
      </c>
      <c r="L868" s="244" t="s">
        <v>1651</v>
      </c>
      <c r="M868" s="244" t="s">
        <v>2184</v>
      </c>
      <c r="N868" s="244" t="s">
        <v>2184</v>
      </c>
      <c r="O868" s="244" t="s">
        <v>13196</v>
      </c>
      <c r="P868" s="244" t="s">
        <v>13197</v>
      </c>
      <c r="Q868" s="244" t="s">
        <v>13198</v>
      </c>
      <c r="R868" s="1151">
        <v>44790.0</v>
      </c>
      <c r="S868" s="647">
        <f t="shared" si="4"/>
        <v>23</v>
      </c>
      <c r="T868" s="244" t="s">
        <v>5656</v>
      </c>
      <c r="U868" s="244" t="s">
        <v>13199</v>
      </c>
      <c r="V868" s="244" t="s">
        <v>13200</v>
      </c>
    </row>
    <row r="869">
      <c r="A869" s="1157">
        <v>44782.45934189815</v>
      </c>
      <c r="B869" s="244" t="s">
        <v>13202</v>
      </c>
      <c r="C869" s="244" t="s">
        <v>13203</v>
      </c>
      <c r="D869" s="244" t="s">
        <v>13201</v>
      </c>
      <c r="E869" s="244" t="s">
        <v>13204</v>
      </c>
      <c r="F869" s="244">
        <v>4.5537253E7</v>
      </c>
      <c r="G869" s="244" t="s">
        <v>391</v>
      </c>
      <c r="H869" s="244" t="s">
        <v>1822</v>
      </c>
      <c r="I869" s="1149">
        <v>38095.0</v>
      </c>
      <c r="J869" s="244" t="s">
        <v>13205</v>
      </c>
      <c r="K869" s="244" t="s">
        <v>13210</v>
      </c>
      <c r="L869" s="244" t="s">
        <v>1651</v>
      </c>
      <c r="M869" s="244" t="s">
        <v>1661</v>
      </c>
      <c r="N869" s="244" t="s">
        <v>2184</v>
      </c>
      <c r="O869" s="244" t="s">
        <v>13206</v>
      </c>
      <c r="P869" s="244" t="s">
        <v>13207</v>
      </c>
      <c r="Q869" s="244" t="s">
        <v>13208</v>
      </c>
      <c r="R869" s="1151">
        <v>44790.0</v>
      </c>
      <c r="S869" s="647">
        <f t="shared" si="4"/>
        <v>19</v>
      </c>
      <c r="T869" s="1158"/>
      <c r="U869" s="1158"/>
      <c r="V869" s="244" t="s">
        <v>13209</v>
      </c>
    </row>
    <row r="870">
      <c r="A870" s="912">
        <v>44783.71868208333</v>
      </c>
      <c r="B870" s="253" t="s">
        <v>13212</v>
      </c>
      <c r="C870" s="253">
        <v>1.123871875E9</v>
      </c>
      <c r="D870" s="253" t="s">
        <v>13211</v>
      </c>
      <c r="E870" s="253" t="s">
        <v>13213</v>
      </c>
      <c r="F870" s="253">
        <v>3.4308777E7</v>
      </c>
      <c r="G870" s="253" t="s">
        <v>391</v>
      </c>
      <c r="H870" s="253" t="s">
        <v>3479</v>
      </c>
      <c r="I870" s="1022">
        <v>32554.0</v>
      </c>
      <c r="J870" s="253" t="s">
        <v>13214</v>
      </c>
      <c r="K870" s="253" t="s">
        <v>1637</v>
      </c>
      <c r="L870" s="253" t="s">
        <v>1637</v>
      </c>
      <c r="M870" s="253" t="s">
        <v>2184</v>
      </c>
      <c r="N870" s="253" t="s">
        <v>2184</v>
      </c>
      <c r="O870" s="253" t="s">
        <v>13215</v>
      </c>
      <c r="P870" s="253" t="s">
        <v>13216</v>
      </c>
      <c r="Q870" s="253" t="s">
        <v>13217</v>
      </c>
      <c r="R870" s="1140"/>
      <c r="S870" s="647">
        <f t="shared" si="4"/>
        <v>34</v>
      </c>
      <c r="T870" s="1025"/>
      <c r="U870" s="1025"/>
      <c r="V870" s="253" t="s">
        <v>13218</v>
      </c>
    </row>
    <row r="871">
      <c r="A871" s="912">
        <v>44784.47747113426</v>
      </c>
      <c r="B871" s="253" t="s">
        <v>13220</v>
      </c>
      <c r="C871" s="253">
        <v>1.156391221E9</v>
      </c>
      <c r="D871" s="253" t="s">
        <v>13219</v>
      </c>
      <c r="E871" s="253" t="s">
        <v>13221</v>
      </c>
      <c r="F871" s="253">
        <v>4.3726059E7</v>
      </c>
      <c r="G871" s="253" t="s">
        <v>391</v>
      </c>
      <c r="H871" s="253" t="s">
        <v>1678</v>
      </c>
      <c r="I871" s="1022">
        <v>37167.0</v>
      </c>
      <c r="J871" s="253" t="s">
        <v>7020</v>
      </c>
      <c r="K871" s="253" t="s">
        <v>13226</v>
      </c>
      <c r="L871" s="253" t="s">
        <v>1637</v>
      </c>
      <c r="M871" s="253" t="s">
        <v>1661</v>
      </c>
      <c r="N871" s="253" t="s">
        <v>2184</v>
      </c>
      <c r="O871" s="253" t="s">
        <v>13222</v>
      </c>
      <c r="P871" s="253" t="s">
        <v>13223</v>
      </c>
      <c r="Q871" s="253" t="s">
        <v>13224</v>
      </c>
      <c r="R871" s="1140">
        <v>44790.0</v>
      </c>
      <c r="S871" s="647">
        <f t="shared" si="4"/>
        <v>22</v>
      </c>
      <c r="T871" s="1025"/>
      <c r="U871" s="1025"/>
      <c r="V871" s="253" t="s">
        <v>13225</v>
      </c>
    </row>
    <row r="872">
      <c r="A872" s="912">
        <v>44785.72855777778</v>
      </c>
      <c r="B872" s="253" t="s">
        <v>13228</v>
      </c>
      <c r="C872" s="253" t="s">
        <v>13229</v>
      </c>
      <c r="D872" s="253" t="s">
        <v>13227</v>
      </c>
      <c r="E872" s="253" t="s">
        <v>13230</v>
      </c>
      <c r="F872" s="253">
        <v>3.5971847E7</v>
      </c>
      <c r="G872" s="253" t="s">
        <v>391</v>
      </c>
      <c r="H872" s="253" t="s">
        <v>2728</v>
      </c>
      <c r="I872" s="1022">
        <v>33345.0</v>
      </c>
      <c r="J872" s="253" t="s">
        <v>7020</v>
      </c>
      <c r="K872" s="253" t="s">
        <v>13234</v>
      </c>
      <c r="L872" s="253" t="s">
        <v>1637</v>
      </c>
      <c r="M872" s="253" t="s">
        <v>2184</v>
      </c>
      <c r="N872" s="253" t="s">
        <v>2184</v>
      </c>
      <c r="O872" s="253" t="s">
        <v>13231</v>
      </c>
      <c r="P872" s="253" t="s">
        <v>13232</v>
      </c>
      <c r="Q872" s="1025"/>
      <c r="R872" s="1140">
        <v>44785.0</v>
      </c>
      <c r="S872" s="647">
        <f t="shared" si="4"/>
        <v>32</v>
      </c>
      <c r="T872" s="253" t="s">
        <v>5656</v>
      </c>
      <c r="U872" s="1025"/>
      <c r="V872" s="253" t="s">
        <v>13233</v>
      </c>
    </row>
    <row r="873">
      <c r="A873" s="912">
        <v>44786.03606263889</v>
      </c>
      <c r="B873" s="253" t="s">
        <v>13235</v>
      </c>
      <c r="C873" s="253">
        <v>1.540468383E9</v>
      </c>
      <c r="D873" s="253" t="s">
        <v>11868</v>
      </c>
      <c r="E873" s="253" t="s">
        <v>13236</v>
      </c>
      <c r="F873" s="253">
        <v>3.3174295E7</v>
      </c>
      <c r="G873" s="253" t="s">
        <v>2021</v>
      </c>
      <c r="H873" s="253" t="s">
        <v>3124</v>
      </c>
      <c r="I873" s="1022">
        <v>32024.0</v>
      </c>
      <c r="J873" s="253" t="s">
        <v>7020</v>
      </c>
      <c r="K873" s="253" t="s">
        <v>13239</v>
      </c>
      <c r="L873" s="253" t="s">
        <v>1866</v>
      </c>
      <c r="M873" s="253" t="s">
        <v>2184</v>
      </c>
      <c r="N873" s="253" t="s">
        <v>2184</v>
      </c>
      <c r="O873" s="253" t="s">
        <v>9545</v>
      </c>
      <c r="P873" s="253" t="s">
        <v>13237</v>
      </c>
      <c r="Q873" s="1025"/>
      <c r="R873" s="1140">
        <v>44790.0</v>
      </c>
      <c r="S873" s="647">
        <f t="shared" si="4"/>
        <v>36</v>
      </c>
      <c r="T873" s="253" t="s">
        <v>5656</v>
      </c>
      <c r="U873" s="253" t="s">
        <v>2846</v>
      </c>
      <c r="V873" s="253" t="s">
        <v>13238</v>
      </c>
    </row>
    <row r="874">
      <c r="A874" s="912">
        <v>44791.05967266204</v>
      </c>
      <c r="B874" s="253" t="s">
        <v>13241</v>
      </c>
      <c r="C874" s="253">
        <v>1.133767367E9</v>
      </c>
      <c r="D874" s="253" t="s">
        <v>13240</v>
      </c>
      <c r="E874" s="253" t="s">
        <v>13242</v>
      </c>
      <c r="F874" s="253">
        <v>4.4690355E7</v>
      </c>
      <c r="G874" s="253" t="s">
        <v>391</v>
      </c>
      <c r="H874" s="253" t="s">
        <v>2326</v>
      </c>
      <c r="I874" s="1022">
        <v>37612.0</v>
      </c>
      <c r="J874" s="253" t="s">
        <v>13243</v>
      </c>
      <c r="K874" s="253" t="s">
        <v>13248</v>
      </c>
      <c r="L874" s="253" t="s">
        <v>1651</v>
      </c>
      <c r="M874" s="253" t="s">
        <v>1661</v>
      </c>
      <c r="N874" s="253" t="s">
        <v>2184</v>
      </c>
      <c r="O874" s="253" t="s">
        <v>13244</v>
      </c>
      <c r="P874" s="253" t="s">
        <v>13245</v>
      </c>
      <c r="Q874" s="253" t="s">
        <v>13246</v>
      </c>
      <c r="R874" s="253" t="s">
        <v>2587</v>
      </c>
      <c r="S874" s="647">
        <f t="shared" si="4"/>
        <v>20</v>
      </c>
      <c r="T874" s="1025"/>
      <c r="U874" s="1025"/>
      <c r="V874" s="253" t="s">
        <v>13247</v>
      </c>
    </row>
    <row r="875">
      <c r="A875" s="1148">
        <v>44791.539164421294</v>
      </c>
      <c r="B875" s="244" t="s">
        <v>13250</v>
      </c>
      <c r="C875" s="244" t="s">
        <v>13251</v>
      </c>
      <c r="D875" s="244" t="s">
        <v>13249</v>
      </c>
      <c r="E875" s="244" t="s">
        <v>13252</v>
      </c>
      <c r="F875" s="244">
        <v>4.2931418E7</v>
      </c>
      <c r="G875" s="244" t="s">
        <v>391</v>
      </c>
      <c r="H875" s="244" t="s">
        <v>1795</v>
      </c>
      <c r="I875" s="1159">
        <v>36935.0</v>
      </c>
      <c r="J875" s="267" t="s">
        <v>13253</v>
      </c>
      <c r="K875" s="267" t="s">
        <v>13257</v>
      </c>
      <c r="L875" s="267" t="s">
        <v>1651</v>
      </c>
      <c r="M875" s="244" t="s">
        <v>1661</v>
      </c>
      <c r="N875" s="244" t="s">
        <v>2184</v>
      </c>
      <c r="O875" s="267" t="s">
        <v>13254</v>
      </c>
      <c r="P875" s="267" t="s">
        <v>13255</v>
      </c>
      <c r="Q875" s="1158"/>
      <c r="R875" s="1151">
        <v>44802.0</v>
      </c>
      <c r="S875" s="647">
        <f t="shared" si="4"/>
        <v>22</v>
      </c>
      <c r="T875" s="244" t="s">
        <v>5656</v>
      </c>
      <c r="U875" s="244" t="s">
        <v>2846</v>
      </c>
      <c r="V875" s="244" t="s">
        <v>13256</v>
      </c>
    </row>
    <row r="876">
      <c r="A876" s="1148">
        <v>44791.721814861114</v>
      </c>
      <c r="B876" s="244" t="s">
        <v>13259</v>
      </c>
      <c r="C876" s="244">
        <v>1.132522252E9</v>
      </c>
      <c r="D876" s="244" t="s">
        <v>13258</v>
      </c>
      <c r="E876" s="244" t="s">
        <v>13261</v>
      </c>
      <c r="F876" s="244">
        <v>4.6026049E7</v>
      </c>
      <c r="G876" s="244" t="s">
        <v>391</v>
      </c>
      <c r="H876" s="244" t="s">
        <v>13260</v>
      </c>
      <c r="I876" s="1159">
        <v>38134.0</v>
      </c>
      <c r="J876" s="267" t="s">
        <v>7038</v>
      </c>
      <c r="K876" s="267" t="s">
        <v>13266</v>
      </c>
      <c r="L876" s="267" t="s">
        <v>13265</v>
      </c>
      <c r="M876" s="244" t="s">
        <v>2184</v>
      </c>
      <c r="N876" s="244" t="s">
        <v>2184</v>
      </c>
      <c r="O876" s="267" t="s">
        <v>13262</v>
      </c>
      <c r="P876" s="267" t="s">
        <v>13263</v>
      </c>
      <c r="Q876" s="1158"/>
      <c r="R876" s="1151">
        <v>44802.0</v>
      </c>
      <c r="S876" s="647">
        <f t="shared" si="4"/>
        <v>19</v>
      </c>
      <c r="T876" s="244" t="s">
        <v>5656</v>
      </c>
      <c r="U876" s="244" t="s">
        <v>2846</v>
      </c>
      <c r="V876" s="244" t="s">
        <v>13264</v>
      </c>
    </row>
    <row r="877">
      <c r="A877" s="1148">
        <v>44793.4908556713</v>
      </c>
      <c r="B877" s="244" t="s">
        <v>13268</v>
      </c>
      <c r="C877" s="244">
        <v>3.814448528E9</v>
      </c>
      <c r="D877" s="244" t="s">
        <v>13267</v>
      </c>
      <c r="E877" s="244" t="s">
        <v>13269</v>
      </c>
      <c r="F877" s="244">
        <v>4.144672E7</v>
      </c>
      <c r="G877" s="244" t="s">
        <v>674</v>
      </c>
      <c r="H877" s="244" t="s">
        <v>7567</v>
      </c>
      <c r="I877" s="1159">
        <v>36081.0</v>
      </c>
      <c r="J877" s="267" t="s">
        <v>13270</v>
      </c>
      <c r="K877" s="267" t="s">
        <v>13274</v>
      </c>
      <c r="L877" s="267" t="s">
        <v>1651</v>
      </c>
      <c r="M877" s="244" t="s">
        <v>1661</v>
      </c>
      <c r="N877" s="244" t="s">
        <v>2184</v>
      </c>
      <c r="O877" s="267" t="s">
        <v>13271</v>
      </c>
      <c r="P877" s="267" t="s">
        <v>13272</v>
      </c>
      <c r="Q877" s="1158"/>
      <c r="R877" s="1151">
        <v>44802.0</v>
      </c>
      <c r="S877" s="647">
        <f t="shared" si="4"/>
        <v>25</v>
      </c>
      <c r="T877" s="244" t="s">
        <v>5656</v>
      </c>
      <c r="U877" s="244" t="s">
        <v>2846</v>
      </c>
      <c r="V877" s="244" t="s">
        <v>13273</v>
      </c>
    </row>
    <row r="878">
      <c r="A878" s="1148">
        <v>44798.82805841435</v>
      </c>
      <c r="B878" s="244" t="s">
        <v>13276</v>
      </c>
      <c r="C878" s="244">
        <v>5.4911654475E12</v>
      </c>
      <c r="D878" s="244" t="s">
        <v>13275</v>
      </c>
      <c r="E878" s="244" t="s">
        <v>13277</v>
      </c>
      <c r="F878" s="244">
        <v>3.6785899E7</v>
      </c>
      <c r="G878" s="244" t="s">
        <v>391</v>
      </c>
      <c r="H878" s="244" t="s">
        <v>1678</v>
      </c>
      <c r="I878" s="1149">
        <v>33647.0</v>
      </c>
      <c r="J878" s="244" t="s">
        <v>7020</v>
      </c>
      <c r="K878" s="244" t="s">
        <v>13281</v>
      </c>
      <c r="L878" s="244" t="s">
        <v>1651</v>
      </c>
      <c r="M878" s="244" t="s">
        <v>2184</v>
      </c>
      <c r="N878" s="244" t="s">
        <v>2184</v>
      </c>
      <c r="O878" s="244" t="s">
        <v>13278</v>
      </c>
      <c r="P878" s="244" t="s">
        <v>13279</v>
      </c>
      <c r="Q878" s="1150"/>
      <c r="R878" s="1151">
        <v>44802.0</v>
      </c>
      <c r="S878" s="647">
        <f t="shared" si="4"/>
        <v>31</v>
      </c>
      <c r="T878" s="244" t="s">
        <v>5656</v>
      </c>
      <c r="U878" s="244" t="s">
        <v>2846</v>
      </c>
      <c r="V878" s="244" t="s">
        <v>13280</v>
      </c>
    </row>
    <row r="879">
      <c r="A879" s="912">
        <v>44801.95805459491</v>
      </c>
      <c r="B879" s="253" t="s">
        <v>4957</v>
      </c>
      <c r="C879" s="253">
        <v>5.49113831277E12</v>
      </c>
      <c r="D879" s="253" t="s">
        <v>13282</v>
      </c>
      <c r="E879" s="253" t="s">
        <v>13284</v>
      </c>
      <c r="F879" s="253">
        <v>4.4174292E7</v>
      </c>
      <c r="G879" s="253" t="s">
        <v>391</v>
      </c>
      <c r="H879" s="253" t="s">
        <v>13283</v>
      </c>
      <c r="I879" s="1022">
        <v>37316.0</v>
      </c>
      <c r="J879" s="253" t="s">
        <v>13285</v>
      </c>
      <c r="K879" s="253" t="s">
        <v>4961</v>
      </c>
      <c r="L879" s="253" t="s">
        <v>1745</v>
      </c>
      <c r="M879" s="253" t="s">
        <v>2184</v>
      </c>
      <c r="N879" s="253" t="s">
        <v>2184</v>
      </c>
      <c r="O879" s="253" t="s">
        <v>13286</v>
      </c>
      <c r="P879" s="253" t="s">
        <v>13287</v>
      </c>
      <c r="Q879" s="1025"/>
      <c r="R879" s="244" t="s">
        <v>11172</v>
      </c>
      <c r="S879" s="647">
        <f t="shared" si="4"/>
        <v>21</v>
      </c>
      <c r="T879" s="253" t="s">
        <v>2587</v>
      </c>
      <c r="U879" s="253" t="s">
        <v>2587</v>
      </c>
      <c r="V879" s="253" t="s">
        <v>2587</v>
      </c>
    </row>
    <row r="880">
      <c r="A880" s="1148">
        <v>44802.95527604167</v>
      </c>
      <c r="B880" s="244" t="s">
        <v>13289</v>
      </c>
      <c r="C880" s="1152" t="s">
        <v>13290</v>
      </c>
      <c r="D880" s="244" t="s">
        <v>13288</v>
      </c>
      <c r="E880" s="244" t="s">
        <v>13291</v>
      </c>
      <c r="F880" s="244">
        <v>3.7934848E7</v>
      </c>
      <c r="G880" s="244" t="s">
        <v>2021</v>
      </c>
      <c r="H880" s="244" t="s">
        <v>1618</v>
      </c>
      <c r="I880" s="1149">
        <v>34271.0</v>
      </c>
      <c r="J880" s="244" t="s">
        <v>7020</v>
      </c>
      <c r="K880" s="244" t="s">
        <v>1651</v>
      </c>
      <c r="L880" s="244" t="s">
        <v>13295</v>
      </c>
      <c r="M880" s="244" t="s">
        <v>2184</v>
      </c>
      <c r="N880" s="244" t="s">
        <v>2184</v>
      </c>
      <c r="O880" s="244" t="s">
        <v>7638</v>
      </c>
      <c r="P880" s="244" t="s">
        <v>13292</v>
      </c>
      <c r="Q880" s="244" t="s">
        <v>13293</v>
      </c>
      <c r="R880" s="1151">
        <v>44812.0</v>
      </c>
      <c r="S880" s="647">
        <f t="shared" si="4"/>
        <v>29</v>
      </c>
      <c r="T880" s="244" t="s">
        <v>5656</v>
      </c>
      <c r="U880" s="244" t="s">
        <v>2846</v>
      </c>
      <c r="V880" s="244" t="s">
        <v>13294</v>
      </c>
    </row>
    <row r="881">
      <c r="A881" s="1148">
        <v>44808.66599971065</v>
      </c>
      <c r="B881" s="244" t="s">
        <v>5182</v>
      </c>
      <c r="C881" s="244" t="s">
        <v>13297</v>
      </c>
      <c r="D881" s="244" t="s">
        <v>5181</v>
      </c>
      <c r="E881" s="244" t="s">
        <v>13298</v>
      </c>
      <c r="F881" s="244">
        <v>4.4934149E7</v>
      </c>
      <c r="G881" s="244" t="s">
        <v>391</v>
      </c>
      <c r="H881" s="244" t="s">
        <v>13296</v>
      </c>
      <c r="I881" s="1149">
        <v>37711.0</v>
      </c>
      <c r="J881" s="244" t="s">
        <v>7028</v>
      </c>
      <c r="K881" s="244" t="s">
        <v>13302</v>
      </c>
      <c r="L881" s="244" t="s">
        <v>1651</v>
      </c>
      <c r="M881" s="244" t="s">
        <v>1661</v>
      </c>
      <c r="N881" s="244" t="s">
        <v>2184</v>
      </c>
      <c r="O881" s="244" t="s">
        <v>13299</v>
      </c>
      <c r="P881" s="244" t="s">
        <v>13300</v>
      </c>
      <c r="Q881" s="1150"/>
      <c r="R881" s="1151">
        <v>44812.0</v>
      </c>
      <c r="S881" s="647">
        <f t="shared" si="4"/>
        <v>20</v>
      </c>
      <c r="T881" s="244" t="s">
        <v>5656</v>
      </c>
      <c r="U881" s="244" t="s">
        <v>2846</v>
      </c>
      <c r="V881" s="244" t="s">
        <v>13301</v>
      </c>
    </row>
    <row r="882">
      <c r="A882" s="1148">
        <v>44811.52935885417</v>
      </c>
      <c r="B882" s="244" t="s">
        <v>13304</v>
      </c>
      <c r="C882" s="244">
        <v>3.416833949E9</v>
      </c>
      <c r="D882" s="244" t="s">
        <v>13303</v>
      </c>
      <c r="E882" s="244" t="s">
        <v>13306</v>
      </c>
      <c r="F882" s="244">
        <v>3.8260713E7</v>
      </c>
      <c r="G882" s="244" t="s">
        <v>1808</v>
      </c>
      <c r="H882" s="244" t="s">
        <v>13305</v>
      </c>
      <c r="I882" s="1149">
        <v>34479.0</v>
      </c>
      <c r="J882" s="244" t="s">
        <v>7038</v>
      </c>
      <c r="K882" s="244" t="s">
        <v>13310</v>
      </c>
      <c r="L882" s="244" t="s">
        <v>3496</v>
      </c>
      <c r="M882" s="244" t="s">
        <v>1661</v>
      </c>
      <c r="N882" s="244" t="s">
        <v>2184</v>
      </c>
      <c r="O882" s="244" t="s">
        <v>13307</v>
      </c>
      <c r="P882" s="244" t="s">
        <v>13308</v>
      </c>
      <c r="Q882" s="1150"/>
      <c r="R882" s="244" t="s">
        <v>2587</v>
      </c>
      <c r="S882" s="647">
        <f t="shared" si="4"/>
        <v>29</v>
      </c>
      <c r="T882" s="244" t="s">
        <v>2587</v>
      </c>
      <c r="U882" s="244" t="s">
        <v>2587</v>
      </c>
      <c r="V882" s="244" t="s">
        <v>13309</v>
      </c>
    </row>
    <row r="883">
      <c r="A883" s="912">
        <v>44816.49240383102</v>
      </c>
      <c r="B883" s="253" t="s">
        <v>13312</v>
      </c>
      <c r="C883" s="253" t="s">
        <v>13314</v>
      </c>
      <c r="D883" s="253" t="s">
        <v>13311</v>
      </c>
      <c r="E883" s="253" t="s">
        <v>13315</v>
      </c>
      <c r="F883" s="253">
        <v>4.5584581E7</v>
      </c>
      <c r="G883" s="253" t="s">
        <v>391</v>
      </c>
      <c r="H883" s="253" t="s">
        <v>13313</v>
      </c>
      <c r="I883" s="1022">
        <v>38078.0</v>
      </c>
      <c r="J883" s="253" t="s">
        <v>13316</v>
      </c>
      <c r="K883" s="253" t="s">
        <v>13320</v>
      </c>
      <c r="L883" s="253" t="s">
        <v>1637</v>
      </c>
      <c r="M883" s="253" t="s">
        <v>2184</v>
      </c>
      <c r="N883" s="253" t="s">
        <v>2184</v>
      </c>
      <c r="O883" s="253" t="s">
        <v>13317</v>
      </c>
      <c r="P883" s="253" t="s">
        <v>13318</v>
      </c>
      <c r="Q883" s="253" t="s">
        <v>13319</v>
      </c>
      <c r="R883" s="1140">
        <v>44825.0</v>
      </c>
      <c r="S883" s="647">
        <f t="shared" si="4"/>
        <v>19</v>
      </c>
      <c r="T883" s="1025"/>
      <c r="U883" s="1025"/>
      <c r="V883" s="1025"/>
    </row>
    <row r="884">
      <c r="A884" s="1148">
        <v>44821.74432107639</v>
      </c>
      <c r="B884" s="244" t="s">
        <v>13322</v>
      </c>
      <c r="C884" s="244">
        <v>5.491163053076E12</v>
      </c>
      <c r="D884" s="244" t="s">
        <v>13321</v>
      </c>
      <c r="E884" s="244" t="s">
        <v>13323</v>
      </c>
      <c r="F884" s="244">
        <v>3.8617073E7</v>
      </c>
      <c r="G884" s="244" t="s">
        <v>391</v>
      </c>
      <c r="H884" s="244" t="s">
        <v>2579</v>
      </c>
      <c r="I884" s="1149">
        <v>34612.0</v>
      </c>
      <c r="J884" s="244" t="s">
        <v>7020</v>
      </c>
      <c r="K884" s="244" t="s">
        <v>13327</v>
      </c>
      <c r="L884" s="244" t="s">
        <v>1637</v>
      </c>
      <c r="M884" s="244" t="s">
        <v>1661</v>
      </c>
      <c r="N884" s="244" t="s">
        <v>1661</v>
      </c>
      <c r="O884" s="244" t="s">
        <v>13324</v>
      </c>
      <c r="P884" s="244" t="s">
        <v>13325</v>
      </c>
      <c r="Q884" s="244" t="s">
        <v>13326</v>
      </c>
      <c r="R884" s="1151">
        <v>44825.0</v>
      </c>
      <c r="S884" s="647">
        <f t="shared" si="4"/>
        <v>29</v>
      </c>
      <c r="T884" s="1150"/>
      <c r="U884" s="1150"/>
      <c r="V884" s="1150"/>
    </row>
    <row r="885">
      <c r="A885" s="1148">
        <v>44830.563678148144</v>
      </c>
      <c r="B885" s="244" t="s">
        <v>13329</v>
      </c>
      <c r="C885" s="244" t="s">
        <v>13331</v>
      </c>
      <c r="D885" s="244" t="s">
        <v>13328</v>
      </c>
      <c r="E885" s="244" t="s">
        <v>13332</v>
      </c>
      <c r="F885" s="244">
        <v>2.807421E7</v>
      </c>
      <c r="G885" s="244" t="s">
        <v>391</v>
      </c>
      <c r="H885" s="244" t="s">
        <v>13330</v>
      </c>
      <c r="I885" s="1149">
        <v>29348.0</v>
      </c>
      <c r="J885" s="244" t="s">
        <v>13333</v>
      </c>
      <c r="K885" s="244" t="s">
        <v>13337</v>
      </c>
      <c r="L885" s="244" t="s">
        <v>1866</v>
      </c>
      <c r="M885" s="244" t="s">
        <v>2184</v>
      </c>
      <c r="N885" s="244" t="s">
        <v>2184</v>
      </c>
      <c r="O885" s="244" t="s">
        <v>13334</v>
      </c>
      <c r="P885" s="244" t="s">
        <v>13335</v>
      </c>
      <c r="Q885" s="244" t="s">
        <v>13336</v>
      </c>
      <c r="R885" s="1160">
        <v>44859.0</v>
      </c>
      <c r="S885" s="647">
        <f t="shared" si="4"/>
        <v>43</v>
      </c>
      <c r="T885" s="1150"/>
      <c r="U885" s="1150"/>
      <c r="V885" s="1150"/>
    </row>
    <row r="886">
      <c r="A886" s="1148">
        <v>44838.51097296296</v>
      </c>
      <c r="B886" s="244" t="s">
        <v>13339</v>
      </c>
      <c r="C886" s="244" t="s">
        <v>13341</v>
      </c>
      <c r="D886" s="244" t="s">
        <v>13338</v>
      </c>
      <c r="E886" s="244" t="s">
        <v>8942</v>
      </c>
      <c r="F886" s="244">
        <v>4.459946E7</v>
      </c>
      <c r="G886" s="244" t="s">
        <v>674</v>
      </c>
      <c r="H886" s="244" t="s">
        <v>13340</v>
      </c>
      <c r="I886" s="1149">
        <v>37676.0</v>
      </c>
      <c r="J886" s="244" t="s">
        <v>13342</v>
      </c>
      <c r="K886" s="244" t="s">
        <v>13346</v>
      </c>
      <c r="L886" s="244" t="s">
        <v>1637</v>
      </c>
      <c r="M886" s="244" t="s">
        <v>2184</v>
      </c>
      <c r="N886" s="244" t="s">
        <v>2184</v>
      </c>
      <c r="O886" s="244" t="s">
        <v>13343</v>
      </c>
      <c r="P886" s="244" t="s">
        <v>13344</v>
      </c>
      <c r="Q886" s="1150"/>
      <c r="R886" s="244" t="s">
        <v>2587</v>
      </c>
      <c r="S886" s="647">
        <f t="shared" si="4"/>
        <v>20</v>
      </c>
      <c r="T886" s="1150"/>
      <c r="U886" s="1150"/>
      <c r="V886" s="1087" t="s">
        <v>13345</v>
      </c>
    </row>
    <row r="887">
      <c r="A887" s="1148">
        <v>44847.581627175925</v>
      </c>
      <c r="B887" s="244" t="s">
        <v>13348</v>
      </c>
      <c r="C887" s="244">
        <v>2.396570188E9</v>
      </c>
      <c r="D887" s="244" t="s">
        <v>13347</v>
      </c>
      <c r="E887" s="244" t="s">
        <v>13350</v>
      </c>
      <c r="F887" s="244">
        <v>4.3399043E7</v>
      </c>
      <c r="G887" s="244" t="s">
        <v>391</v>
      </c>
      <c r="H887" s="244" t="s">
        <v>13349</v>
      </c>
      <c r="I887" s="1149">
        <v>37005.0</v>
      </c>
      <c r="J887" s="244" t="s">
        <v>13351</v>
      </c>
      <c r="K887" s="244" t="s">
        <v>13355</v>
      </c>
      <c r="L887" s="244" t="s">
        <v>13354</v>
      </c>
      <c r="M887" s="244" t="s">
        <v>2184</v>
      </c>
      <c r="N887" s="244" t="s">
        <v>2184</v>
      </c>
      <c r="O887" s="244" t="s">
        <v>13352</v>
      </c>
      <c r="P887" s="244" t="s">
        <v>1651</v>
      </c>
      <c r="Q887" s="1150"/>
      <c r="R887" s="1160">
        <v>44859.0</v>
      </c>
      <c r="S887" s="647">
        <f t="shared" si="4"/>
        <v>22</v>
      </c>
      <c r="T887" s="1150"/>
      <c r="U887" s="1150"/>
      <c r="V887" s="244" t="s">
        <v>13353</v>
      </c>
    </row>
    <row r="888">
      <c r="A888" s="1148">
        <v>44852.40242568287</v>
      </c>
      <c r="B888" s="244" t="s">
        <v>13357</v>
      </c>
      <c r="C888" s="244">
        <v>5.491132141968E12</v>
      </c>
      <c r="D888" s="244" t="s">
        <v>13356</v>
      </c>
      <c r="E888" s="244" t="s">
        <v>13358</v>
      </c>
      <c r="F888" s="244">
        <v>3.4815982E7</v>
      </c>
      <c r="G888" s="244" t="s">
        <v>2021</v>
      </c>
      <c r="H888" s="244" t="s">
        <v>12132</v>
      </c>
      <c r="I888" s="1149">
        <v>32878.0</v>
      </c>
      <c r="J888" s="244" t="s">
        <v>7020</v>
      </c>
      <c r="K888" s="244" t="s">
        <v>13361</v>
      </c>
      <c r="L888" s="244" t="s">
        <v>1651</v>
      </c>
      <c r="M888" s="244" t="s">
        <v>1661</v>
      </c>
      <c r="N888" s="244" t="s">
        <v>2184</v>
      </c>
      <c r="O888" s="244" t="s">
        <v>13359</v>
      </c>
      <c r="P888" s="244" t="s">
        <v>13360</v>
      </c>
      <c r="Q888" s="1150"/>
      <c r="R888" s="1160">
        <v>44859.0</v>
      </c>
      <c r="S888" s="647">
        <f t="shared" si="4"/>
        <v>33</v>
      </c>
      <c r="T888" s="244" t="s">
        <v>5656</v>
      </c>
      <c r="U888" s="244" t="s">
        <v>2846</v>
      </c>
      <c r="V888" s="244" t="s">
        <v>13353</v>
      </c>
    </row>
    <row r="889">
      <c r="A889" s="1148">
        <v>44852.68739378473</v>
      </c>
      <c r="B889" s="244" t="s">
        <v>1821</v>
      </c>
      <c r="C889" s="244" t="s">
        <v>1823</v>
      </c>
      <c r="D889" s="244" t="s">
        <v>1820</v>
      </c>
      <c r="E889" s="244" t="s">
        <v>13362</v>
      </c>
      <c r="F889" s="244">
        <v>4.1824768E7</v>
      </c>
      <c r="G889" s="244" t="s">
        <v>391</v>
      </c>
      <c r="H889" s="244" t="s">
        <v>1822</v>
      </c>
      <c r="I889" s="1149">
        <v>36256.0</v>
      </c>
      <c r="J889" s="244" t="s">
        <v>7038</v>
      </c>
      <c r="K889" s="244" t="s">
        <v>13366</v>
      </c>
      <c r="L889" s="244" t="s">
        <v>1637</v>
      </c>
      <c r="M889" s="244" t="s">
        <v>1661</v>
      </c>
      <c r="N889" s="244" t="s">
        <v>2184</v>
      </c>
      <c r="O889" s="244" t="s">
        <v>13363</v>
      </c>
      <c r="P889" s="244" t="s">
        <v>13364</v>
      </c>
      <c r="Q889" s="244" t="s">
        <v>13365</v>
      </c>
      <c r="R889" s="1160">
        <v>44859.0</v>
      </c>
      <c r="S889" s="647">
        <f t="shared" si="4"/>
        <v>24</v>
      </c>
      <c r="T889" s="1150"/>
      <c r="U889" s="1150"/>
      <c r="V889" s="244" t="s">
        <v>13353</v>
      </c>
    </row>
    <row r="890">
      <c r="A890" s="1148">
        <v>44852.71588296296</v>
      </c>
      <c r="B890" s="244" t="s">
        <v>13368</v>
      </c>
      <c r="C890" s="244">
        <v>2.215436274E9</v>
      </c>
      <c r="D890" s="244" t="s">
        <v>13367</v>
      </c>
      <c r="E890" s="244" t="s">
        <v>13370</v>
      </c>
      <c r="F890" s="244">
        <v>3.5747671E7</v>
      </c>
      <c r="G890" s="244" t="s">
        <v>391</v>
      </c>
      <c r="H890" s="244" t="s">
        <v>13369</v>
      </c>
      <c r="I890" s="1149">
        <v>33456.0</v>
      </c>
      <c r="J890" s="244" t="s">
        <v>7028</v>
      </c>
      <c r="K890" s="244" t="s">
        <v>13374</v>
      </c>
      <c r="L890" s="244" t="s">
        <v>13374</v>
      </c>
      <c r="M890" s="244" t="s">
        <v>2184</v>
      </c>
      <c r="N890" s="244" t="s">
        <v>2184</v>
      </c>
      <c r="O890" s="244" t="s">
        <v>13371</v>
      </c>
      <c r="P890" s="244" t="s">
        <v>13372</v>
      </c>
      <c r="Q890" s="244" t="s">
        <v>13373</v>
      </c>
      <c r="R890" s="1160">
        <v>44859.0</v>
      </c>
      <c r="S890" s="647">
        <f t="shared" si="4"/>
        <v>32</v>
      </c>
      <c r="T890" s="1150"/>
      <c r="U890" s="1150"/>
      <c r="V890" s="244" t="s">
        <v>13353</v>
      </c>
    </row>
    <row r="891">
      <c r="A891" s="1148">
        <v>44853.908107870375</v>
      </c>
      <c r="B891" s="244" t="s">
        <v>13376</v>
      </c>
      <c r="C891" s="244">
        <v>1.165540314E9</v>
      </c>
      <c r="D891" s="244" t="s">
        <v>13375</v>
      </c>
      <c r="E891" s="244" t="s">
        <v>11273</v>
      </c>
      <c r="F891" s="244">
        <v>3.8324186E7</v>
      </c>
      <c r="G891" s="244" t="s">
        <v>391</v>
      </c>
      <c r="H891" s="244" t="s">
        <v>4881</v>
      </c>
      <c r="I891" s="1149">
        <v>34499.0</v>
      </c>
      <c r="J891" s="244" t="s">
        <v>13377</v>
      </c>
      <c r="K891" s="244" t="s">
        <v>13380</v>
      </c>
      <c r="L891" s="244" t="s">
        <v>1637</v>
      </c>
      <c r="M891" s="244" t="s">
        <v>2184</v>
      </c>
      <c r="N891" s="244" t="s">
        <v>2184</v>
      </c>
      <c r="O891" s="244" t="s">
        <v>13378</v>
      </c>
      <c r="P891" s="244" t="s">
        <v>13379</v>
      </c>
      <c r="Q891" s="244" t="s">
        <v>2587</v>
      </c>
      <c r="R891" s="1160">
        <v>44859.0</v>
      </c>
      <c r="S891" s="647">
        <f t="shared" si="4"/>
        <v>29</v>
      </c>
      <c r="T891" s="1150"/>
      <c r="U891" s="1150"/>
      <c r="V891" s="244" t="s">
        <v>13353</v>
      </c>
    </row>
    <row r="892">
      <c r="A892" s="1148">
        <v>44854.63343920139</v>
      </c>
      <c r="B892" s="244" t="s">
        <v>13381</v>
      </c>
      <c r="C892" s="244" t="s">
        <v>4869</v>
      </c>
      <c r="D892" s="244" t="s">
        <v>4867</v>
      </c>
      <c r="E892" s="244" t="s">
        <v>9454</v>
      </c>
      <c r="F892" s="244">
        <v>4.0422413E7</v>
      </c>
      <c r="G892" s="244" t="s">
        <v>391</v>
      </c>
      <c r="H892" s="244" t="s">
        <v>13382</v>
      </c>
      <c r="I892" s="1149">
        <v>35531.0</v>
      </c>
      <c r="J892" s="244" t="s">
        <v>7028</v>
      </c>
      <c r="K892" s="244" t="s">
        <v>4872</v>
      </c>
      <c r="L892" s="244" t="s">
        <v>1866</v>
      </c>
      <c r="M892" s="244" t="s">
        <v>2184</v>
      </c>
      <c r="N892" s="244" t="s">
        <v>2184</v>
      </c>
      <c r="O892" s="244" t="s">
        <v>9144</v>
      </c>
      <c r="P892" s="244" t="s">
        <v>13383</v>
      </c>
      <c r="Q892" s="1150"/>
      <c r="R892" s="1160">
        <v>44859.0</v>
      </c>
      <c r="S892" s="647">
        <f t="shared" si="4"/>
        <v>26</v>
      </c>
      <c r="T892" s="244" t="s">
        <v>5656</v>
      </c>
      <c r="U892" s="244" t="s">
        <v>2846</v>
      </c>
      <c r="V892" s="244" t="s">
        <v>13353</v>
      </c>
    </row>
    <row r="893">
      <c r="A893" s="1148">
        <v>44856.90708376157</v>
      </c>
      <c r="B893" s="244" t="s">
        <v>13385</v>
      </c>
      <c r="C893" s="244">
        <v>5.491126202005E12</v>
      </c>
      <c r="D893" s="244" t="s">
        <v>13384</v>
      </c>
      <c r="E893" s="244" t="s">
        <v>8858</v>
      </c>
      <c r="F893" s="244">
        <v>4.6439263E7</v>
      </c>
      <c r="G893" s="244" t="s">
        <v>2021</v>
      </c>
      <c r="H893" s="244" t="s">
        <v>10207</v>
      </c>
      <c r="I893" s="1149">
        <v>38387.0</v>
      </c>
      <c r="J893" s="244" t="s">
        <v>7020</v>
      </c>
      <c r="K893" s="244" t="s">
        <v>13389</v>
      </c>
      <c r="L893" s="244" t="s">
        <v>1651</v>
      </c>
      <c r="M893" s="244" t="s">
        <v>2184</v>
      </c>
      <c r="N893" s="244" t="s">
        <v>2184</v>
      </c>
      <c r="O893" s="244" t="s">
        <v>13386</v>
      </c>
      <c r="P893" s="1087" t="s">
        <v>13387</v>
      </c>
      <c r="Q893" s="1150"/>
      <c r="R893" s="1160">
        <v>44894.0</v>
      </c>
      <c r="S893" s="647">
        <f t="shared" si="4"/>
        <v>18</v>
      </c>
      <c r="T893" s="1150"/>
      <c r="U893" s="1150"/>
      <c r="V893" s="1087" t="s">
        <v>13388</v>
      </c>
    </row>
    <row r="894">
      <c r="A894" s="1148">
        <v>44857.50997665509</v>
      </c>
      <c r="B894" s="244" t="s">
        <v>13391</v>
      </c>
      <c r="C894" s="244" t="s">
        <v>13393</v>
      </c>
      <c r="D894" s="244" t="s">
        <v>13390</v>
      </c>
      <c r="E894" s="244" t="s">
        <v>13394</v>
      </c>
      <c r="F894" s="244">
        <v>4.588572E7</v>
      </c>
      <c r="G894" s="244" t="s">
        <v>2021</v>
      </c>
      <c r="H894" s="244" t="s">
        <v>13392</v>
      </c>
      <c r="I894" s="1149">
        <v>38178.0</v>
      </c>
      <c r="J894" s="244" t="s">
        <v>7020</v>
      </c>
      <c r="K894" s="244" t="s">
        <v>13397</v>
      </c>
      <c r="L894" s="244" t="s">
        <v>1637</v>
      </c>
      <c r="M894" s="244" t="s">
        <v>2184</v>
      </c>
      <c r="N894" s="244" t="s">
        <v>2184</v>
      </c>
      <c r="O894" s="244" t="s">
        <v>13395</v>
      </c>
      <c r="P894" s="244" t="s">
        <v>13396</v>
      </c>
      <c r="Q894" s="1150"/>
      <c r="R894" s="1160">
        <v>44859.0</v>
      </c>
      <c r="S894" s="647">
        <f t="shared" si="4"/>
        <v>19</v>
      </c>
      <c r="T894" s="1150"/>
      <c r="U894" s="1150"/>
      <c r="V894" s="244" t="s">
        <v>13353</v>
      </c>
    </row>
    <row r="895">
      <c r="A895" s="1148">
        <v>44860.47313366898</v>
      </c>
      <c r="B895" s="244" t="s">
        <v>13399</v>
      </c>
      <c r="C895" s="244" t="s">
        <v>13401</v>
      </c>
      <c r="D895" s="244" t="s">
        <v>13398</v>
      </c>
      <c r="E895" s="244" t="s">
        <v>9121</v>
      </c>
      <c r="F895" s="244">
        <v>3.9270347E7</v>
      </c>
      <c r="G895" s="244" t="s">
        <v>391</v>
      </c>
      <c r="H895" s="244" t="s">
        <v>13400</v>
      </c>
      <c r="I895" s="1149">
        <v>34991.0</v>
      </c>
      <c r="J895" s="244" t="s">
        <v>7038</v>
      </c>
      <c r="K895" s="244" t="s">
        <v>13404</v>
      </c>
      <c r="L895" s="244" t="s">
        <v>1651</v>
      </c>
      <c r="M895" s="244" t="s">
        <v>2184</v>
      </c>
      <c r="N895" s="244" t="s">
        <v>2184</v>
      </c>
      <c r="O895" s="244" t="s">
        <v>13402</v>
      </c>
      <c r="P895" s="244" t="s">
        <v>1661</v>
      </c>
      <c r="Q895" s="244" t="s">
        <v>13403</v>
      </c>
      <c r="R895" s="1160">
        <v>44873.0</v>
      </c>
      <c r="S895" s="647">
        <f t="shared" si="4"/>
        <v>28</v>
      </c>
      <c r="T895" s="244" t="s">
        <v>2846</v>
      </c>
      <c r="U895" s="244" t="s">
        <v>2846</v>
      </c>
      <c r="V895" s="1150"/>
    </row>
    <row r="896">
      <c r="A896" s="1148">
        <v>44863.47747162037</v>
      </c>
      <c r="B896" s="244" t="s">
        <v>13405</v>
      </c>
      <c r="C896" s="244">
        <v>1.128825525E9</v>
      </c>
      <c r="D896" s="244" t="s">
        <v>4824</v>
      </c>
      <c r="E896" s="244" t="s">
        <v>13406</v>
      </c>
      <c r="F896" s="244">
        <v>3.1827977E7</v>
      </c>
      <c r="G896" s="244" t="s">
        <v>674</v>
      </c>
      <c r="H896" s="244" t="s">
        <v>2691</v>
      </c>
      <c r="I896" s="1149">
        <v>31015.0</v>
      </c>
      <c r="J896" s="244" t="s">
        <v>7028</v>
      </c>
      <c r="K896" s="244" t="s">
        <v>13410</v>
      </c>
      <c r="L896" s="244" t="s">
        <v>1651</v>
      </c>
      <c r="M896" s="244" t="s">
        <v>2184</v>
      </c>
      <c r="N896" s="244" t="s">
        <v>2184</v>
      </c>
      <c r="O896" s="244" t="s">
        <v>13407</v>
      </c>
      <c r="P896" s="244" t="s">
        <v>13408</v>
      </c>
      <c r="Q896" s="1150"/>
      <c r="R896" s="1160">
        <v>44873.0</v>
      </c>
      <c r="S896" s="647">
        <f t="shared" si="4"/>
        <v>38</v>
      </c>
      <c r="T896" s="244" t="s">
        <v>13409</v>
      </c>
      <c r="U896" s="244" t="s">
        <v>2846</v>
      </c>
      <c r="V896" s="1150"/>
    </row>
    <row r="897">
      <c r="A897" s="1148">
        <v>44865.876587453706</v>
      </c>
      <c r="B897" s="244" t="s">
        <v>13412</v>
      </c>
      <c r="C897" s="244">
        <v>2.634567532E9</v>
      </c>
      <c r="D897" s="244" t="s">
        <v>13411</v>
      </c>
      <c r="E897" s="244" t="s">
        <v>13414</v>
      </c>
      <c r="F897" s="244">
        <v>3.9603648E7</v>
      </c>
      <c r="G897" s="244" t="s">
        <v>2021</v>
      </c>
      <c r="H897" s="244" t="s">
        <v>13413</v>
      </c>
      <c r="I897" s="1149">
        <v>35276.0</v>
      </c>
      <c r="J897" s="244" t="s">
        <v>7020</v>
      </c>
      <c r="K897" s="244" t="s">
        <v>13418</v>
      </c>
      <c r="L897" s="244" t="s">
        <v>1651</v>
      </c>
      <c r="M897" s="244" t="s">
        <v>2184</v>
      </c>
      <c r="N897" s="244" t="s">
        <v>2184</v>
      </c>
      <c r="O897" s="244" t="s">
        <v>13415</v>
      </c>
      <c r="P897" s="244" t="s">
        <v>13416</v>
      </c>
      <c r="Q897" s="244" t="s">
        <v>13417</v>
      </c>
      <c r="R897" s="1160">
        <v>44873.0</v>
      </c>
      <c r="S897" s="647">
        <f t="shared" si="4"/>
        <v>27</v>
      </c>
      <c r="T897" s="244" t="s">
        <v>2846</v>
      </c>
      <c r="U897" s="244" t="s">
        <v>2846</v>
      </c>
      <c r="V897" s="1150"/>
    </row>
    <row r="898">
      <c r="A898" s="1148">
        <v>44871.77638984953</v>
      </c>
      <c r="B898" s="244" t="s">
        <v>13420</v>
      </c>
      <c r="C898" s="244" t="s">
        <v>13421</v>
      </c>
      <c r="D898" s="244" t="s">
        <v>13419</v>
      </c>
      <c r="E898" s="244" t="s">
        <v>13422</v>
      </c>
      <c r="F898" s="244">
        <v>4.6579401E7</v>
      </c>
      <c r="G898" s="244" t="s">
        <v>391</v>
      </c>
      <c r="H898" s="244" t="s">
        <v>1678</v>
      </c>
      <c r="I898" s="1149">
        <v>38433.0</v>
      </c>
      <c r="J898" s="244" t="s">
        <v>7020</v>
      </c>
      <c r="K898" s="244" t="s">
        <v>13426</v>
      </c>
      <c r="L898" s="244" t="s">
        <v>1637</v>
      </c>
      <c r="M898" s="244" t="s">
        <v>2184</v>
      </c>
      <c r="N898" s="244" t="s">
        <v>2184</v>
      </c>
      <c r="O898" s="244" t="s">
        <v>13423</v>
      </c>
      <c r="P898" s="244" t="s">
        <v>13424</v>
      </c>
      <c r="Q898" s="244" t="s">
        <v>13425</v>
      </c>
      <c r="R898" s="244" t="s">
        <v>2587</v>
      </c>
      <c r="S898" s="647">
        <f t="shared" si="4"/>
        <v>18</v>
      </c>
      <c r="T898" s="1150"/>
      <c r="U898" s="1150"/>
      <c r="V898" s="244" t="s">
        <v>1918</v>
      </c>
    </row>
    <row r="899">
      <c r="A899" s="1148">
        <v>44872.651353912035</v>
      </c>
      <c r="B899" s="244" t="s">
        <v>13428</v>
      </c>
      <c r="C899" s="244" t="s">
        <v>13429</v>
      </c>
      <c r="D899" s="244" t="s">
        <v>13427</v>
      </c>
      <c r="E899" s="244" t="s">
        <v>13430</v>
      </c>
      <c r="F899" s="244">
        <v>4.3871653E7</v>
      </c>
      <c r="G899" s="244" t="s">
        <v>391</v>
      </c>
      <c r="H899" s="244" t="s">
        <v>9609</v>
      </c>
      <c r="I899" s="1149">
        <v>37230.0</v>
      </c>
      <c r="J899" s="244" t="s">
        <v>7038</v>
      </c>
      <c r="K899" s="244" t="s">
        <v>13434</v>
      </c>
      <c r="L899" s="244" t="s">
        <v>1637</v>
      </c>
      <c r="M899" s="244" t="s">
        <v>2184</v>
      </c>
      <c r="N899" s="244" t="s">
        <v>2184</v>
      </c>
      <c r="O899" s="244" t="s">
        <v>13431</v>
      </c>
      <c r="P899" s="244" t="s">
        <v>13432</v>
      </c>
      <c r="Q899" s="244" t="s">
        <v>13433</v>
      </c>
      <c r="R899" s="1160">
        <v>44894.0</v>
      </c>
      <c r="S899" s="647">
        <f t="shared" si="4"/>
        <v>21</v>
      </c>
      <c r="T899" s="1150"/>
      <c r="U899" s="1150"/>
      <c r="V899" s="1150"/>
    </row>
    <row r="900">
      <c r="A900" s="1148">
        <v>44880.43927159722</v>
      </c>
      <c r="B900" s="244" t="s">
        <v>13436</v>
      </c>
      <c r="C900" s="244" t="s">
        <v>13437</v>
      </c>
      <c r="D900" s="244" t="s">
        <v>13435</v>
      </c>
      <c r="E900" s="244" t="s">
        <v>13438</v>
      </c>
      <c r="F900" s="244">
        <v>3.2640269E7</v>
      </c>
      <c r="G900" s="244" t="s">
        <v>2021</v>
      </c>
      <c r="H900" s="244" t="s">
        <v>3551</v>
      </c>
      <c r="I900" s="1149">
        <v>31725.0</v>
      </c>
      <c r="J900" s="244" t="s">
        <v>7020</v>
      </c>
      <c r="K900" s="244" t="s">
        <v>13440</v>
      </c>
      <c r="L900" s="244" t="s">
        <v>1866</v>
      </c>
      <c r="M900" s="244" t="s">
        <v>2184</v>
      </c>
      <c r="N900" s="244" t="s">
        <v>2184</v>
      </c>
      <c r="O900" s="244" t="s">
        <v>7638</v>
      </c>
      <c r="P900" s="244" t="s">
        <v>8575</v>
      </c>
      <c r="Q900" s="244" t="s">
        <v>13439</v>
      </c>
      <c r="R900" s="1160">
        <v>44894.0</v>
      </c>
      <c r="S900" s="647">
        <f t="shared" si="4"/>
        <v>36</v>
      </c>
      <c r="T900" s="1150"/>
      <c r="U900" s="1150"/>
      <c r="V900" s="1150"/>
    </row>
    <row r="901">
      <c r="A901" s="1148">
        <v>44884.84713342592</v>
      </c>
      <c r="B901" s="244" t="s">
        <v>13442</v>
      </c>
      <c r="C901" s="244" t="s">
        <v>13443</v>
      </c>
      <c r="D901" s="244" t="s">
        <v>13441</v>
      </c>
      <c r="E901" s="244" t="s">
        <v>13444</v>
      </c>
      <c r="F901" s="244">
        <v>3.8570909E7</v>
      </c>
      <c r="G901" s="244" t="s">
        <v>391</v>
      </c>
      <c r="H901" s="244" t="s">
        <v>1678</v>
      </c>
      <c r="I901" s="1149">
        <v>34788.0</v>
      </c>
      <c r="J901" s="244" t="s">
        <v>7020</v>
      </c>
      <c r="K901" s="244" t="s">
        <v>13446</v>
      </c>
      <c r="L901" s="244" t="s">
        <v>1651</v>
      </c>
      <c r="M901" s="244" t="s">
        <v>2184</v>
      </c>
      <c r="N901" s="244" t="s">
        <v>2184</v>
      </c>
      <c r="O901" s="244" t="s">
        <v>2587</v>
      </c>
      <c r="P901" s="244" t="s">
        <v>2587</v>
      </c>
      <c r="Q901" s="244" t="s">
        <v>13445</v>
      </c>
      <c r="R901" s="1160">
        <v>44894.0</v>
      </c>
      <c r="S901" s="647">
        <f t="shared" si="4"/>
        <v>28</v>
      </c>
      <c r="T901" s="1150"/>
      <c r="U901" s="1150"/>
      <c r="V901" s="1150"/>
    </row>
    <row r="902">
      <c r="A902" s="1148">
        <v>44892.02148306713</v>
      </c>
      <c r="B902" s="244" t="s">
        <v>13448</v>
      </c>
      <c r="C902" s="244">
        <v>1.536735834E9</v>
      </c>
      <c r="D902" s="244" t="s">
        <v>13447</v>
      </c>
      <c r="E902" s="244" t="s">
        <v>13450</v>
      </c>
      <c r="F902" s="244">
        <v>2.8377814E7</v>
      </c>
      <c r="G902" s="244" t="s">
        <v>391</v>
      </c>
      <c r="H902" s="244" t="s">
        <v>13449</v>
      </c>
      <c r="I902" s="1149">
        <v>29491.0</v>
      </c>
      <c r="J902" s="244" t="s">
        <v>7028</v>
      </c>
      <c r="K902" s="244" t="s">
        <v>1651</v>
      </c>
      <c r="L902" s="244" t="s">
        <v>1651</v>
      </c>
      <c r="M902" s="244" t="s">
        <v>2184</v>
      </c>
      <c r="N902" s="244" t="s">
        <v>2184</v>
      </c>
      <c r="O902" s="244" t="s">
        <v>10265</v>
      </c>
      <c r="P902" s="244" t="s">
        <v>13451</v>
      </c>
      <c r="Q902" s="1150"/>
      <c r="R902" s="244" t="s">
        <v>2587</v>
      </c>
      <c r="S902" s="647">
        <f t="shared" si="4"/>
        <v>43</v>
      </c>
      <c r="T902" s="1150"/>
      <c r="U902" s="1150"/>
      <c r="V902" s="244" t="s">
        <v>11172</v>
      </c>
    </row>
    <row r="903">
      <c r="A903" s="1148">
        <v>44901.000775532404</v>
      </c>
      <c r="B903" s="244" t="s">
        <v>13453</v>
      </c>
      <c r="C903" s="244" t="s">
        <v>13455</v>
      </c>
      <c r="D903" s="244" t="s">
        <v>13452</v>
      </c>
      <c r="E903" s="244" t="s">
        <v>13456</v>
      </c>
      <c r="F903" s="244">
        <v>3.069747E7</v>
      </c>
      <c r="G903" s="244" t="s">
        <v>2021</v>
      </c>
      <c r="H903" s="244" t="s">
        <v>13454</v>
      </c>
      <c r="I903" s="1149">
        <v>44978.0</v>
      </c>
      <c r="J903" s="244" t="s">
        <v>13457</v>
      </c>
      <c r="K903" s="244" t="s">
        <v>13462</v>
      </c>
      <c r="L903" s="244" t="s">
        <v>1651</v>
      </c>
      <c r="M903" s="244" t="s">
        <v>2184</v>
      </c>
      <c r="N903" s="244" t="s">
        <v>2184</v>
      </c>
      <c r="O903" s="244" t="s">
        <v>13458</v>
      </c>
      <c r="P903" s="244" t="s">
        <v>13459</v>
      </c>
      <c r="Q903" s="244" t="s">
        <v>13460</v>
      </c>
      <c r="R903" s="1151">
        <v>44936.0</v>
      </c>
      <c r="S903" s="647">
        <f t="shared" si="4"/>
        <v>0</v>
      </c>
      <c r="T903" s="244" t="s">
        <v>2761</v>
      </c>
      <c r="U903" s="244" t="s">
        <v>2846</v>
      </c>
      <c r="V903" s="244" t="s">
        <v>13461</v>
      </c>
    </row>
    <row r="904">
      <c r="A904" s="1148">
        <v>44906.958637986114</v>
      </c>
      <c r="B904" s="244" t="s">
        <v>13464</v>
      </c>
      <c r="C904" s="244">
        <v>5.491122476554E12</v>
      </c>
      <c r="D904" s="244" t="s">
        <v>13463</v>
      </c>
      <c r="E904" s="244" t="s">
        <v>13466</v>
      </c>
      <c r="F904" s="244">
        <v>4.4729738E7</v>
      </c>
      <c r="G904" s="244" t="s">
        <v>674</v>
      </c>
      <c r="H904" s="244" t="s">
        <v>13465</v>
      </c>
      <c r="I904" s="1149">
        <v>37711.0</v>
      </c>
      <c r="J904" s="244" t="s">
        <v>7038</v>
      </c>
      <c r="K904" s="244" t="s">
        <v>13471</v>
      </c>
      <c r="L904" s="244" t="s">
        <v>13471</v>
      </c>
      <c r="M904" s="244" t="s">
        <v>2184</v>
      </c>
      <c r="N904" s="244" t="s">
        <v>2184</v>
      </c>
      <c r="O904" s="244" t="s">
        <v>13467</v>
      </c>
      <c r="P904" s="244" t="s">
        <v>13468</v>
      </c>
      <c r="Q904" s="244" t="s">
        <v>13469</v>
      </c>
      <c r="R904" s="1151">
        <v>44936.0</v>
      </c>
      <c r="S904" s="647">
        <f t="shared" si="4"/>
        <v>20</v>
      </c>
      <c r="T904" s="244" t="s">
        <v>2761</v>
      </c>
      <c r="U904" s="244" t="s">
        <v>2846</v>
      </c>
      <c r="V904" s="244" t="s">
        <v>13470</v>
      </c>
    </row>
    <row r="905">
      <c r="A905" s="1148">
        <v>44930.64421650463</v>
      </c>
      <c r="B905" s="244" t="s">
        <v>13473</v>
      </c>
      <c r="C905" s="244" t="s">
        <v>13474</v>
      </c>
      <c r="D905" s="244" t="s">
        <v>13472</v>
      </c>
      <c r="E905" s="244" t="s">
        <v>13475</v>
      </c>
      <c r="F905" s="244">
        <v>3.71993385E8</v>
      </c>
      <c r="G905" s="244" t="s">
        <v>391</v>
      </c>
      <c r="H905" s="244" t="s">
        <v>1678</v>
      </c>
      <c r="I905" s="1149">
        <v>33964.0</v>
      </c>
      <c r="J905" s="244" t="s">
        <v>7020</v>
      </c>
      <c r="K905" s="244" t="s">
        <v>13479</v>
      </c>
      <c r="L905" s="244" t="s">
        <v>1637</v>
      </c>
      <c r="M905" s="244" t="s">
        <v>2184</v>
      </c>
      <c r="N905" s="244" t="s">
        <v>2184</v>
      </c>
      <c r="O905" s="244" t="s">
        <v>13476</v>
      </c>
      <c r="P905" s="244" t="s">
        <v>13477</v>
      </c>
      <c r="Q905" s="1150"/>
      <c r="R905" s="1151">
        <v>44936.0</v>
      </c>
      <c r="S905" s="647">
        <f t="shared" si="4"/>
        <v>30</v>
      </c>
      <c r="T905" s="244" t="s">
        <v>2761</v>
      </c>
      <c r="U905" s="244" t="s">
        <v>2846</v>
      </c>
      <c r="V905" s="244" t="s">
        <v>13478</v>
      </c>
    </row>
    <row r="906">
      <c r="A906" s="1148">
        <v>44931.61152171296</v>
      </c>
      <c r="B906" s="244" t="s">
        <v>13481</v>
      </c>
      <c r="C906" s="244" t="s">
        <v>13482</v>
      </c>
      <c r="D906" s="244" t="s">
        <v>13480</v>
      </c>
      <c r="E906" s="244" t="s">
        <v>13483</v>
      </c>
      <c r="F906" s="244">
        <v>3.8157619E7</v>
      </c>
      <c r="G906" s="244" t="s">
        <v>391</v>
      </c>
      <c r="H906" s="244" t="s">
        <v>1795</v>
      </c>
      <c r="I906" s="1149">
        <v>34371.0</v>
      </c>
      <c r="J906" s="244" t="s">
        <v>7038</v>
      </c>
      <c r="K906" s="244" t="s">
        <v>1637</v>
      </c>
      <c r="L906" s="244" t="s">
        <v>1637</v>
      </c>
      <c r="M906" s="244" t="s">
        <v>1661</v>
      </c>
      <c r="N906" s="244" t="s">
        <v>2184</v>
      </c>
      <c r="O906" s="244" t="s">
        <v>13484</v>
      </c>
      <c r="P906" s="244" t="s">
        <v>13485</v>
      </c>
      <c r="Q906" s="244" t="s">
        <v>13486</v>
      </c>
      <c r="R906" s="1151">
        <v>44936.0</v>
      </c>
      <c r="S906" s="647">
        <f t="shared" si="4"/>
        <v>29</v>
      </c>
      <c r="T906" s="244" t="s">
        <v>2761</v>
      </c>
      <c r="U906" s="244" t="s">
        <v>13487</v>
      </c>
      <c r="V906" s="244" t="s">
        <v>13488</v>
      </c>
    </row>
    <row r="907">
      <c r="A907" s="1148">
        <v>44935.80018199074</v>
      </c>
      <c r="B907" s="244" t="s">
        <v>13490</v>
      </c>
      <c r="C907" s="244">
        <v>5.491136255031E12</v>
      </c>
      <c r="D907" s="244" t="s">
        <v>13489</v>
      </c>
      <c r="E907" s="244" t="s">
        <v>13491</v>
      </c>
      <c r="F907" s="244">
        <v>3.6312517E7</v>
      </c>
      <c r="G907" s="244" t="s">
        <v>1755</v>
      </c>
      <c r="H907" s="244" t="s">
        <v>13146</v>
      </c>
      <c r="I907" s="1149">
        <v>33468.0</v>
      </c>
      <c r="J907" s="244" t="s">
        <v>7020</v>
      </c>
      <c r="K907" s="244" t="s">
        <v>13495</v>
      </c>
      <c r="L907" s="244" t="s">
        <v>1637</v>
      </c>
      <c r="M907" s="244" t="s">
        <v>1661</v>
      </c>
      <c r="N907" s="244" t="s">
        <v>2184</v>
      </c>
      <c r="O907" s="244" t="s">
        <v>13492</v>
      </c>
      <c r="P907" s="244" t="s">
        <v>13493</v>
      </c>
      <c r="Q907" s="1150"/>
      <c r="R907" s="1151">
        <v>44944.0</v>
      </c>
      <c r="S907" s="647">
        <f t="shared" si="4"/>
        <v>32</v>
      </c>
      <c r="T907" s="1150"/>
      <c r="U907" s="1150"/>
      <c r="V907" s="244" t="s">
        <v>13494</v>
      </c>
    </row>
    <row r="908">
      <c r="A908" s="1148">
        <v>44936.6719060301</v>
      </c>
      <c r="B908" s="244" t="s">
        <v>13497</v>
      </c>
      <c r="C908" s="244" t="s">
        <v>13498</v>
      </c>
      <c r="D908" s="244" t="s">
        <v>13496</v>
      </c>
      <c r="E908" s="244" t="s">
        <v>13499</v>
      </c>
      <c r="F908" s="244">
        <v>4.2254517E7</v>
      </c>
      <c r="G908" s="244" t="s">
        <v>391</v>
      </c>
      <c r="H908" s="244" t="s">
        <v>1618</v>
      </c>
      <c r="I908" s="1149">
        <v>36513.0</v>
      </c>
      <c r="J908" s="244" t="s">
        <v>13500</v>
      </c>
      <c r="K908" s="244" t="s">
        <v>13505</v>
      </c>
      <c r="L908" s="244" t="s">
        <v>1651</v>
      </c>
      <c r="M908" s="244" t="s">
        <v>2184</v>
      </c>
      <c r="N908" s="244" t="s">
        <v>2184</v>
      </c>
      <c r="O908" s="244" t="s">
        <v>13501</v>
      </c>
      <c r="P908" s="244" t="s">
        <v>13502</v>
      </c>
      <c r="Q908" s="244" t="s">
        <v>13503</v>
      </c>
      <c r="R908" s="1151">
        <v>44944.0</v>
      </c>
      <c r="S908" s="647">
        <f t="shared" si="4"/>
        <v>23</v>
      </c>
      <c r="T908" s="1150"/>
      <c r="U908" s="1150"/>
      <c r="V908" s="244" t="s">
        <v>13504</v>
      </c>
    </row>
    <row r="909">
      <c r="A909" s="201">
        <v>44938.696293726854</v>
      </c>
      <c r="B909" s="179" t="s">
        <v>13507</v>
      </c>
      <c r="C909" s="179">
        <v>5.492284716005E12</v>
      </c>
      <c r="D909" s="179" t="s">
        <v>13506</v>
      </c>
      <c r="E909" s="179" t="s">
        <v>13508</v>
      </c>
      <c r="F909" s="179">
        <v>3.6572483E7</v>
      </c>
      <c r="G909" s="179" t="s">
        <v>391</v>
      </c>
      <c r="H909" s="179" t="s">
        <v>1678</v>
      </c>
      <c r="I909" s="228">
        <v>44905.0</v>
      </c>
      <c r="J909" s="179" t="s">
        <v>7020</v>
      </c>
      <c r="K909" s="179" t="s">
        <v>2846</v>
      </c>
      <c r="L909" s="179" t="s">
        <v>2846</v>
      </c>
      <c r="M909" s="179" t="s">
        <v>2184</v>
      </c>
      <c r="N909" s="179" t="s">
        <v>2184</v>
      </c>
      <c r="O909" s="179" t="s">
        <v>13509</v>
      </c>
      <c r="P909" s="179" t="s">
        <v>2846</v>
      </c>
      <c r="Q909" s="179" t="s">
        <v>2846</v>
      </c>
      <c r="R909" s="1098">
        <v>44944.0</v>
      </c>
      <c r="S909" s="647">
        <f t="shared" si="4"/>
        <v>0</v>
      </c>
      <c r="T909" s="166"/>
      <c r="U909" s="166"/>
      <c r="V909" s="179" t="s">
        <v>13510</v>
      </c>
    </row>
    <row r="910">
      <c r="A910" s="1148">
        <v>44943.488028368054</v>
      </c>
      <c r="B910" s="244" t="s">
        <v>13512</v>
      </c>
      <c r="C910" s="244">
        <v>5.491134712502E12</v>
      </c>
      <c r="D910" s="244" t="s">
        <v>13511</v>
      </c>
      <c r="E910" s="244" t="s">
        <v>13513</v>
      </c>
      <c r="F910" s="244">
        <v>4.5754371E7</v>
      </c>
      <c r="G910" s="244" t="s">
        <v>2021</v>
      </c>
      <c r="H910" s="244" t="s">
        <v>2189</v>
      </c>
      <c r="I910" s="1149">
        <v>38042.0</v>
      </c>
      <c r="J910" s="244" t="s">
        <v>7038</v>
      </c>
      <c r="K910" s="244" t="s">
        <v>13516</v>
      </c>
      <c r="L910" s="244" t="s">
        <v>1866</v>
      </c>
      <c r="M910" s="244" t="s">
        <v>2184</v>
      </c>
      <c r="N910" s="244" t="s">
        <v>2184</v>
      </c>
      <c r="O910" s="244" t="s">
        <v>9153</v>
      </c>
      <c r="P910" s="244" t="s">
        <v>13514</v>
      </c>
      <c r="Q910" s="1150"/>
      <c r="R910" s="1150"/>
      <c r="S910" s="647">
        <f t="shared" si="4"/>
        <v>19</v>
      </c>
      <c r="T910" s="1150"/>
      <c r="U910" s="1150"/>
      <c r="V910" s="244" t="s">
        <v>13515</v>
      </c>
    </row>
    <row r="911">
      <c r="A911" s="240">
        <v>44964.802320937495</v>
      </c>
      <c r="B911" s="239" t="s">
        <v>13518</v>
      </c>
      <c r="C911" s="239">
        <v>1.134451656E9</v>
      </c>
      <c r="D911" s="239" t="s">
        <v>13517</v>
      </c>
      <c r="E911" s="239" t="s">
        <v>13520</v>
      </c>
      <c r="F911" s="239">
        <v>3.3017459E7</v>
      </c>
      <c r="G911" s="239" t="s">
        <v>2021</v>
      </c>
      <c r="H911" s="239" t="s">
        <v>13519</v>
      </c>
      <c r="I911" s="241">
        <v>31919.0</v>
      </c>
      <c r="J911" s="239" t="s">
        <v>7028</v>
      </c>
      <c r="K911" s="239" t="s">
        <v>13525</v>
      </c>
      <c r="L911" s="239" t="s">
        <v>1866</v>
      </c>
      <c r="M911" s="239" t="s">
        <v>2184</v>
      </c>
      <c r="N911" s="239" t="s">
        <v>2184</v>
      </c>
      <c r="O911" s="239" t="s">
        <v>13521</v>
      </c>
      <c r="P911" s="239" t="s">
        <v>13522</v>
      </c>
      <c r="Q911" s="239" t="s">
        <v>13523</v>
      </c>
      <c r="R911" s="242"/>
      <c r="S911" s="647">
        <f t="shared" si="4"/>
        <v>36</v>
      </c>
      <c r="T911" s="242"/>
      <c r="U911" s="242"/>
      <c r="V911" s="239" t="s">
        <v>13524</v>
      </c>
    </row>
    <row r="912">
      <c r="A912" s="240">
        <v>44969.87594229166</v>
      </c>
      <c r="B912" s="239" t="s">
        <v>4980</v>
      </c>
      <c r="C912" s="239" t="s">
        <v>13526</v>
      </c>
      <c r="D912" s="239" t="s">
        <v>4979</v>
      </c>
      <c r="E912" s="239" t="s">
        <v>1877</v>
      </c>
      <c r="F912" s="239">
        <v>3.8893338E7</v>
      </c>
      <c r="G912" s="239" t="s">
        <v>391</v>
      </c>
      <c r="H912" s="239" t="s">
        <v>1618</v>
      </c>
      <c r="I912" s="241">
        <v>34807.0</v>
      </c>
      <c r="J912" s="239" t="s">
        <v>7038</v>
      </c>
      <c r="K912" s="239" t="s">
        <v>4983</v>
      </c>
      <c r="L912" s="239" t="s">
        <v>1651</v>
      </c>
      <c r="M912" s="239" t="s">
        <v>1661</v>
      </c>
      <c r="N912" s="239" t="s">
        <v>2184</v>
      </c>
      <c r="O912" s="239" t="s">
        <v>13527</v>
      </c>
      <c r="P912" s="239" t="s">
        <v>13528</v>
      </c>
      <c r="Q912" s="239" t="s">
        <v>13529</v>
      </c>
      <c r="R912" s="242"/>
      <c r="S912" s="647">
        <f t="shared" si="4"/>
        <v>28</v>
      </c>
      <c r="T912" s="242"/>
      <c r="U912" s="242"/>
      <c r="V912" s="239" t="s">
        <v>13530</v>
      </c>
    </row>
    <row r="913">
      <c r="A913" s="240">
        <v>44979.6042384375</v>
      </c>
      <c r="B913" s="239" t="s">
        <v>13532</v>
      </c>
      <c r="C913" s="239" t="s">
        <v>13534</v>
      </c>
      <c r="D913" s="239" t="s">
        <v>13531</v>
      </c>
      <c r="E913" s="239" t="s">
        <v>13535</v>
      </c>
      <c r="F913" s="239">
        <v>3.7992753E7</v>
      </c>
      <c r="G913" s="239" t="s">
        <v>391</v>
      </c>
      <c r="H913" s="239" t="s">
        <v>13533</v>
      </c>
      <c r="I913" s="241">
        <v>34244.0</v>
      </c>
      <c r="J913" s="239" t="s">
        <v>13536</v>
      </c>
      <c r="K913" s="239" t="s">
        <v>13539</v>
      </c>
      <c r="L913" s="239" t="s">
        <v>1651</v>
      </c>
      <c r="M913" s="239" t="s">
        <v>2184</v>
      </c>
      <c r="N913" s="239" t="s">
        <v>2184</v>
      </c>
      <c r="O913" s="239" t="s">
        <v>13537</v>
      </c>
      <c r="P913" s="239" t="s">
        <v>13538</v>
      </c>
      <c r="Q913" s="242"/>
      <c r="R913" s="242"/>
      <c r="S913" s="647">
        <f t="shared" si="4"/>
        <v>30</v>
      </c>
      <c r="T913" s="242"/>
      <c r="U913" s="242"/>
      <c r="V913" s="242"/>
    </row>
    <row r="914">
      <c r="A914" s="250">
        <v>44986.682583125</v>
      </c>
      <c r="B914" s="249" t="s">
        <v>13541</v>
      </c>
      <c r="C914" s="249">
        <v>5.42984204451E11</v>
      </c>
      <c r="D914" s="249" t="s">
        <v>13540</v>
      </c>
      <c r="E914" s="249" t="s">
        <v>13543</v>
      </c>
      <c r="F914" s="249">
        <v>4.831862E7</v>
      </c>
      <c r="G914" s="249" t="s">
        <v>2021</v>
      </c>
      <c r="H914" s="249" t="s">
        <v>13542</v>
      </c>
      <c r="I914" s="251">
        <v>39341.0</v>
      </c>
      <c r="J914" s="249" t="s">
        <v>7038</v>
      </c>
      <c r="K914" s="249" t="s">
        <v>13548</v>
      </c>
      <c r="L914" s="249" t="s">
        <v>13547</v>
      </c>
      <c r="M914" s="249" t="s">
        <v>2184</v>
      </c>
      <c r="N914" s="249" t="s">
        <v>2184</v>
      </c>
      <c r="O914" s="249" t="s">
        <v>7366</v>
      </c>
      <c r="P914" s="249" t="s">
        <v>13544</v>
      </c>
      <c r="Q914" s="249" t="s">
        <v>13545</v>
      </c>
      <c r="R914" s="254"/>
      <c r="S914" s="647">
        <f t="shared" si="4"/>
        <v>16</v>
      </c>
      <c r="T914" s="254"/>
      <c r="U914" s="254"/>
      <c r="V914" s="631" t="s">
        <v>13546</v>
      </c>
    </row>
    <row r="915" ht="24.0" customHeight="1">
      <c r="A915" s="263" t="s">
        <v>13549</v>
      </c>
      <c r="B915" s="249" t="s">
        <v>5001</v>
      </c>
      <c r="C915" s="249" t="s">
        <v>5003</v>
      </c>
      <c r="D915" s="249" t="s">
        <v>5000</v>
      </c>
      <c r="E915" s="249" t="s">
        <v>5004</v>
      </c>
      <c r="F915" s="249">
        <v>4.262219E7</v>
      </c>
      <c r="G915" s="249" t="s">
        <v>391</v>
      </c>
      <c r="H915" s="249" t="s">
        <v>5002</v>
      </c>
      <c r="I915" s="251">
        <v>36642.0</v>
      </c>
      <c r="J915" s="249" t="s">
        <v>2587</v>
      </c>
      <c r="K915" s="249" t="s">
        <v>5007</v>
      </c>
      <c r="L915" s="249" t="s">
        <v>1651</v>
      </c>
      <c r="M915" s="162" t="s">
        <v>5656</v>
      </c>
      <c r="N915" s="162" t="s">
        <v>5656</v>
      </c>
      <c r="O915" s="161"/>
      <c r="P915" s="161"/>
      <c r="Q915" s="161"/>
      <c r="R915" s="214">
        <v>45006.0</v>
      </c>
      <c r="S915" s="249">
        <v>22.0</v>
      </c>
      <c r="T915" s="161"/>
      <c r="U915" s="161"/>
      <c r="V915" s="162" t="s">
        <v>13550</v>
      </c>
    </row>
    <row r="916" ht="25.5" customHeight="1">
      <c r="A916" s="263" t="s">
        <v>13549</v>
      </c>
      <c r="B916" s="631" t="s">
        <v>4858</v>
      </c>
      <c r="C916" s="249">
        <v>1.136017277E9</v>
      </c>
      <c r="D916" s="631" t="s">
        <v>4857</v>
      </c>
      <c r="E916" s="249" t="s">
        <v>4859</v>
      </c>
      <c r="F916" s="631">
        <v>4.2375381E7</v>
      </c>
      <c r="G916" s="631" t="s">
        <v>2021</v>
      </c>
      <c r="H916" s="631" t="s">
        <v>4171</v>
      </c>
      <c r="I916" s="1162">
        <v>36573.0</v>
      </c>
      <c r="J916" s="631"/>
      <c r="K916" s="631"/>
      <c r="L916" s="631"/>
      <c r="M916" s="631"/>
      <c r="N916" s="631"/>
      <c r="O916" s="631"/>
      <c r="P916" s="631"/>
      <c r="Q916" s="1163"/>
      <c r="R916" s="1164">
        <v>45006.0</v>
      </c>
      <c r="S916" s="631">
        <v>22.0</v>
      </c>
      <c r="T916" s="1163"/>
      <c r="U916" s="1163"/>
      <c r="V916" s="631" t="s">
        <v>13550</v>
      </c>
    </row>
    <row r="917" ht="28.5" customHeight="1">
      <c r="A917" s="250">
        <v>45000.48472315972</v>
      </c>
      <c r="B917" s="249" t="s">
        <v>13552</v>
      </c>
      <c r="C917" s="249">
        <v>1.149488839E9</v>
      </c>
      <c r="D917" s="249" t="s">
        <v>13551</v>
      </c>
      <c r="E917" s="249" t="s">
        <v>13553</v>
      </c>
      <c r="F917" s="249">
        <v>4.1665545E7</v>
      </c>
      <c r="G917" s="249" t="s">
        <v>674</v>
      </c>
      <c r="H917" s="249" t="s">
        <v>2141</v>
      </c>
      <c r="I917" s="251">
        <v>36094.0</v>
      </c>
      <c r="J917" s="249" t="s">
        <v>7020</v>
      </c>
      <c r="K917" s="249" t="s">
        <v>13557</v>
      </c>
      <c r="L917" s="249" t="s">
        <v>13556</v>
      </c>
      <c r="M917" s="249" t="s">
        <v>2184</v>
      </c>
      <c r="N917" s="249" t="s">
        <v>2184</v>
      </c>
      <c r="O917" s="249" t="s">
        <v>13554</v>
      </c>
      <c r="P917" s="249" t="s">
        <v>13555</v>
      </c>
      <c r="Q917" s="254"/>
      <c r="R917" s="1165">
        <v>45006.0</v>
      </c>
      <c r="S917" s="647">
        <f t="shared" ref="S917:S954" si="5">INT(YEARFRAC(I917,TODAY()))</f>
        <v>24</v>
      </c>
      <c r="T917" s="254"/>
      <c r="U917" s="254"/>
      <c r="V917" s="254"/>
    </row>
    <row r="918" ht="28.5" customHeight="1">
      <c r="A918" s="250">
        <v>45002.59107851852</v>
      </c>
      <c r="B918" s="249" t="s">
        <v>13559</v>
      </c>
      <c r="C918" s="249" t="s">
        <v>13561</v>
      </c>
      <c r="D918" s="249" t="s">
        <v>13558</v>
      </c>
      <c r="E918" s="249" t="s">
        <v>1877</v>
      </c>
      <c r="F918" s="249">
        <v>3.8267289E7</v>
      </c>
      <c r="G918" s="249" t="s">
        <v>391</v>
      </c>
      <c r="H918" s="249" t="s">
        <v>13560</v>
      </c>
      <c r="I918" s="251">
        <v>34488.0</v>
      </c>
      <c r="J918" s="249" t="s">
        <v>7020</v>
      </c>
      <c r="K918" s="249" t="s">
        <v>13565</v>
      </c>
      <c r="L918" s="249" t="s">
        <v>9598</v>
      </c>
      <c r="M918" s="249" t="s">
        <v>2184</v>
      </c>
      <c r="N918" s="249" t="s">
        <v>2184</v>
      </c>
      <c r="O918" s="249" t="s">
        <v>13562</v>
      </c>
      <c r="P918" s="162" t="s">
        <v>13563</v>
      </c>
      <c r="Q918" s="249" t="s">
        <v>13564</v>
      </c>
      <c r="R918" s="254"/>
      <c r="S918" s="647">
        <f t="shared" si="5"/>
        <v>29</v>
      </c>
      <c r="T918" s="254"/>
      <c r="U918" s="254"/>
      <c r="V918" s="254"/>
    </row>
    <row r="919">
      <c r="A919" s="264">
        <v>45009.76774916667</v>
      </c>
      <c r="B919" s="263" t="s">
        <v>13566</v>
      </c>
      <c r="C919" s="263" t="s">
        <v>13568</v>
      </c>
      <c r="D919" s="263" t="s">
        <v>9992</v>
      </c>
      <c r="E919" s="263" t="s">
        <v>13569</v>
      </c>
      <c r="F919" s="263">
        <v>4.3819146E7</v>
      </c>
      <c r="G919" s="263" t="s">
        <v>2021</v>
      </c>
      <c r="H919" s="263" t="s">
        <v>13567</v>
      </c>
      <c r="I919" s="265">
        <v>37305.0</v>
      </c>
      <c r="J919" s="263" t="s">
        <v>7020</v>
      </c>
      <c r="K919" s="263" t="s">
        <v>13572</v>
      </c>
      <c r="L919" s="263" t="s">
        <v>1866</v>
      </c>
      <c r="M919" s="263" t="s">
        <v>1661</v>
      </c>
      <c r="N919" s="263" t="s">
        <v>2184</v>
      </c>
      <c r="O919" s="263" t="s">
        <v>13570</v>
      </c>
      <c r="P919" s="263" t="s">
        <v>13571</v>
      </c>
      <c r="Q919" s="268"/>
      <c r="R919" s="268"/>
      <c r="S919" s="647">
        <f t="shared" si="5"/>
        <v>21</v>
      </c>
      <c r="T919" s="268"/>
      <c r="U919" s="268"/>
      <c r="V919" s="268"/>
    </row>
    <row r="920">
      <c r="A920" s="264">
        <v>45013.50969324074</v>
      </c>
      <c r="B920" s="263" t="s">
        <v>13574</v>
      </c>
      <c r="C920" s="263">
        <v>1.9784919852E10</v>
      </c>
      <c r="D920" s="263" t="s">
        <v>13573</v>
      </c>
      <c r="E920" s="263" t="s">
        <v>13576</v>
      </c>
      <c r="F920" s="263">
        <v>5.61812511E8</v>
      </c>
      <c r="G920" s="263" t="s">
        <v>6553</v>
      </c>
      <c r="H920" s="263" t="s">
        <v>13575</v>
      </c>
      <c r="I920" s="265">
        <v>36959.0</v>
      </c>
      <c r="J920" s="263" t="s">
        <v>13577</v>
      </c>
      <c r="K920" s="263" t="s">
        <v>13581</v>
      </c>
      <c r="L920" s="263" t="s">
        <v>1745</v>
      </c>
      <c r="M920" s="263" t="s">
        <v>1661</v>
      </c>
      <c r="N920" s="263" t="s">
        <v>2184</v>
      </c>
      <c r="O920" s="263" t="s">
        <v>13578</v>
      </c>
      <c r="P920" s="263" t="s">
        <v>13579</v>
      </c>
      <c r="Q920" s="263" t="s">
        <v>13580</v>
      </c>
      <c r="R920" s="268"/>
      <c r="S920" s="647">
        <f t="shared" si="5"/>
        <v>22</v>
      </c>
      <c r="T920" s="268"/>
      <c r="U920" s="268"/>
      <c r="V920" s="268"/>
    </row>
    <row r="921">
      <c r="A921" s="264">
        <v>45013.73024457176</v>
      </c>
      <c r="B921" s="263" t="s">
        <v>13583</v>
      </c>
      <c r="C921" s="263" t="s">
        <v>13584</v>
      </c>
      <c r="D921" s="263" t="s">
        <v>13582</v>
      </c>
      <c r="E921" s="263" t="s">
        <v>13585</v>
      </c>
      <c r="F921" s="263">
        <v>3.575012E7</v>
      </c>
      <c r="G921" s="263" t="s">
        <v>391</v>
      </c>
      <c r="H921" s="263" t="s">
        <v>1618</v>
      </c>
      <c r="I921" s="265">
        <v>33341.0</v>
      </c>
      <c r="J921" s="263" t="s">
        <v>7020</v>
      </c>
      <c r="K921" s="263" t="s">
        <v>13590</v>
      </c>
      <c r="L921" s="263" t="s">
        <v>13589</v>
      </c>
      <c r="M921" s="263" t="s">
        <v>2184</v>
      </c>
      <c r="N921" s="263" t="s">
        <v>2184</v>
      </c>
      <c r="O921" s="263" t="s">
        <v>13586</v>
      </c>
      <c r="P921" s="263" t="s">
        <v>13587</v>
      </c>
      <c r="Q921" s="263" t="s">
        <v>13588</v>
      </c>
      <c r="R921" s="268"/>
      <c r="S921" s="647">
        <f t="shared" si="5"/>
        <v>32</v>
      </c>
      <c r="T921" s="268"/>
      <c r="U921" s="268"/>
      <c r="V921" s="268"/>
    </row>
    <row r="922">
      <c r="A922" s="263" t="s">
        <v>13549</v>
      </c>
      <c r="B922" s="239" t="s">
        <v>4928</v>
      </c>
      <c r="C922" s="239">
        <v>1.131287837E9</v>
      </c>
      <c r="D922" s="239" t="s">
        <v>4927</v>
      </c>
      <c r="E922" s="239" t="s">
        <v>4929</v>
      </c>
      <c r="F922" s="239">
        <v>3.8714309E7</v>
      </c>
      <c r="G922" s="263" t="s">
        <v>391</v>
      </c>
      <c r="H922" s="239" t="s">
        <v>1822</v>
      </c>
      <c r="I922" s="241">
        <v>34664.0</v>
      </c>
      <c r="J922" s="239" t="s">
        <v>1622</v>
      </c>
      <c r="K922" s="1167" t="s">
        <v>4932</v>
      </c>
      <c r="L922" s="1166" t="s">
        <v>4932</v>
      </c>
      <c r="M922" s="263" t="s">
        <v>2587</v>
      </c>
      <c r="N922" s="263" t="s">
        <v>2587</v>
      </c>
      <c r="O922" s="263"/>
      <c r="P922" s="263"/>
      <c r="Q922" s="263"/>
      <c r="R922" s="1165" t="s">
        <v>2761</v>
      </c>
      <c r="S922" s="647">
        <f t="shared" si="5"/>
        <v>28</v>
      </c>
      <c r="T922" s="268"/>
      <c r="U922" s="268"/>
      <c r="V922" s="631" t="s">
        <v>13550</v>
      </c>
    </row>
    <row r="923">
      <c r="A923" s="264">
        <v>45017.204935497684</v>
      </c>
      <c r="B923" s="263" t="s">
        <v>13592</v>
      </c>
      <c r="C923" s="263" t="s">
        <v>13593</v>
      </c>
      <c r="D923" s="263" t="s">
        <v>13591</v>
      </c>
      <c r="E923" s="263" t="s">
        <v>13594</v>
      </c>
      <c r="F923" s="263">
        <v>4.0808242E7</v>
      </c>
      <c r="G923" s="263" t="s">
        <v>2021</v>
      </c>
      <c r="H923" s="263" t="s">
        <v>3124</v>
      </c>
      <c r="I923" s="265">
        <v>35767.0</v>
      </c>
      <c r="J923" s="263" t="s">
        <v>13595</v>
      </c>
      <c r="K923" s="263" t="s">
        <v>13600</v>
      </c>
      <c r="L923" s="263" t="s">
        <v>1866</v>
      </c>
      <c r="M923" s="263" t="s">
        <v>2184</v>
      </c>
      <c r="N923" s="263" t="s">
        <v>2184</v>
      </c>
      <c r="O923" s="263" t="s">
        <v>13596</v>
      </c>
      <c r="P923" s="263" t="s">
        <v>13597</v>
      </c>
      <c r="Q923" s="263" t="s">
        <v>13598</v>
      </c>
      <c r="R923" s="268"/>
      <c r="S923" s="647">
        <f t="shared" si="5"/>
        <v>25</v>
      </c>
      <c r="T923" s="268"/>
      <c r="U923" s="268"/>
      <c r="V923" s="263" t="s">
        <v>13599</v>
      </c>
    </row>
    <row r="924">
      <c r="A924" s="264">
        <v>45021.75393961805</v>
      </c>
      <c r="B924" s="263" t="s">
        <v>13602</v>
      </c>
      <c r="C924" s="263">
        <v>1.164510006E9</v>
      </c>
      <c r="D924" s="263" t="s">
        <v>13601</v>
      </c>
      <c r="E924" s="263" t="s">
        <v>13604</v>
      </c>
      <c r="F924" s="263">
        <v>4.7126355E7</v>
      </c>
      <c r="G924" s="263" t="s">
        <v>391</v>
      </c>
      <c r="H924" s="263" t="s">
        <v>13603</v>
      </c>
      <c r="I924" s="265">
        <v>38769.0</v>
      </c>
      <c r="J924" s="263" t="s">
        <v>7020</v>
      </c>
      <c r="K924" s="263" t="s">
        <v>13607</v>
      </c>
      <c r="L924" s="263" t="s">
        <v>1651</v>
      </c>
      <c r="M924" s="263" t="s">
        <v>2184</v>
      </c>
      <c r="N924" s="263" t="s">
        <v>2184</v>
      </c>
      <c r="O924" s="263" t="s">
        <v>7896</v>
      </c>
      <c r="P924" s="263" t="s">
        <v>13605</v>
      </c>
      <c r="Q924" s="268"/>
      <c r="R924" s="268"/>
      <c r="S924" s="647">
        <f t="shared" si="5"/>
        <v>17</v>
      </c>
      <c r="T924" s="268"/>
      <c r="U924" s="268"/>
      <c r="V924" s="263" t="s">
        <v>13606</v>
      </c>
    </row>
    <row r="925">
      <c r="A925" s="264">
        <v>45022.83681987268</v>
      </c>
      <c r="B925" s="263" t="s">
        <v>13609</v>
      </c>
      <c r="C925" s="263" t="s">
        <v>13611</v>
      </c>
      <c r="D925" s="263" t="s">
        <v>13608</v>
      </c>
      <c r="E925" s="263" t="s">
        <v>13612</v>
      </c>
      <c r="F925" s="263">
        <v>3.9757177E7</v>
      </c>
      <c r="G925" s="263" t="s">
        <v>391</v>
      </c>
      <c r="H925" s="263" t="s">
        <v>13610</v>
      </c>
      <c r="I925" s="265">
        <v>35234.0</v>
      </c>
      <c r="J925" s="263" t="s">
        <v>7020</v>
      </c>
      <c r="K925" s="263" t="s">
        <v>13616</v>
      </c>
      <c r="L925" s="263" t="s">
        <v>13615</v>
      </c>
      <c r="M925" s="263" t="s">
        <v>2184</v>
      </c>
      <c r="N925" s="263" t="s">
        <v>2184</v>
      </c>
      <c r="O925" s="263" t="s">
        <v>13613</v>
      </c>
      <c r="P925" s="263" t="s">
        <v>13614</v>
      </c>
      <c r="Q925" s="268"/>
      <c r="R925" s="1168">
        <v>45044.0</v>
      </c>
      <c r="S925" s="647">
        <f t="shared" si="5"/>
        <v>27</v>
      </c>
      <c r="T925" s="268"/>
      <c r="U925" s="268"/>
      <c r="V925" s="268"/>
    </row>
    <row r="926">
      <c r="A926" s="264">
        <v>45029.82605495371</v>
      </c>
      <c r="B926" s="263" t="s">
        <v>13618</v>
      </c>
      <c r="C926" s="263">
        <v>5.491166622356E12</v>
      </c>
      <c r="D926" s="263" t="s">
        <v>13617</v>
      </c>
      <c r="E926" s="263" t="s">
        <v>13619</v>
      </c>
      <c r="F926" s="263">
        <v>3.9906777E7</v>
      </c>
      <c r="G926" s="263" t="s">
        <v>2021</v>
      </c>
      <c r="H926" s="263" t="s">
        <v>3124</v>
      </c>
      <c r="I926" s="265">
        <v>35308.0</v>
      </c>
      <c r="J926" s="263" t="s">
        <v>13620</v>
      </c>
      <c r="K926" s="263" t="s">
        <v>13623</v>
      </c>
      <c r="L926" s="263" t="s">
        <v>1866</v>
      </c>
      <c r="M926" s="263" t="s">
        <v>2184</v>
      </c>
      <c r="N926" s="263" t="s">
        <v>1661</v>
      </c>
      <c r="O926" s="263" t="s">
        <v>13621</v>
      </c>
      <c r="P926" s="263" t="s">
        <v>13622</v>
      </c>
      <c r="Q926" s="268"/>
      <c r="R926" s="1168">
        <v>45044.0</v>
      </c>
      <c r="S926" s="647">
        <f t="shared" si="5"/>
        <v>27</v>
      </c>
      <c r="T926" s="268"/>
      <c r="U926" s="268"/>
      <c r="V926" s="268"/>
    </row>
    <row r="927">
      <c r="A927" s="264">
        <v>45034.86159234954</v>
      </c>
      <c r="B927" s="263" t="s">
        <v>13625</v>
      </c>
      <c r="C927" s="263" t="s">
        <v>13626</v>
      </c>
      <c r="D927" s="263" t="s">
        <v>13624</v>
      </c>
      <c r="E927" s="263" t="s">
        <v>13627</v>
      </c>
      <c r="F927" s="263">
        <v>4.2822145E7</v>
      </c>
      <c r="G927" s="263" t="s">
        <v>391</v>
      </c>
      <c r="H927" s="263" t="s">
        <v>1822</v>
      </c>
      <c r="I927" s="265">
        <v>36754.0</v>
      </c>
      <c r="J927" s="263" t="s">
        <v>13628</v>
      </c>
      <c r="K927" s="263" t="s">
        <v>13631</v>
      </c>
      <c r="L927" s="263" t="s">
        <v>1637</v>
      </c>
      <c r="M927" s="263" t="s">
        <v>1661</v>
      </c>
      <c r="N927" s="263" t="s">
        <v>2184</v>
      </c>
      <c r="O927" s="263" t="s">
        <v>13629</v>
      </c>
      <c r="P927" s="263" t="s">
        <v>13630</v>
      </c>
      <c r="Q927" s="268"/>
      <c r="R927" s="1168">
        <v>45044.0</v>
      </c>
      <c r="S927" s="647">
        <f t="shared" si="5"/>
        <v>23</v>
      </c>
      <c r="T927" s="268"/>
      <c r="U927" s="268"/>
      <c r="V927" s="268"/>
    </row>
    <row r="928">
      <c r="A928" s="264">
        <v>45035.44255231482</v>
      </c>
      <c r="B928" s="263" t="s">
        <v>13633</v>
      </c>
      <c r="C928" s="263">
        <v>1.161025545E9</v>
      </c>
      <c r="D928" s="263" t="s">
        <v>13632</v>
      </c>
      <c r="E928" s="263" t="s">
        <v>6066</v>
      </c>
      <c r="F928" s="263">
        <v>2.9250306E7</v>
      </c>
      <c r="G928" s="263" t="s">
        <v>391</v>
      </c>
      <c r="H928" s="263" t="s">
        <v>1678</v>
      </c>
      <c r="I928" s="265">
        <v>29949.0</v>
      </c>
      <c r="J928" s="263" t="s">
        <v>7020</v>
      </c>
      <c r="K928" s="263" t="s">
        <v>13637</v>
      </c>
      <c r="L928" s="263" t="s">
        <v>13637</v>
      </c>
      <c r="M928" s="263" t="s">
        <v>1661</v>
      </c>
      <c r="N928" s="263" t="s">
        <v>2184</v>
      </c>
      <c r="O928" s="263" t="s">
        <v>13634</v>
      </c>
      <c r="P928" s="263" t="s">
        <v>13635</v>
      </c>
      <c r="Q928" s="263" t="s">
        <v>13636</v>
      </c>
      <c r="R928" s="1168">
        <v>45063.0</v>
      </c>
      <c r="S928" s="647">
        <f t="shared" si="5"/>
        <v>41</v>
      </c>
      <c r="T928" s="268"/>
      <c r="U928" s="268"/>
      <c r="V928" s="263" t="s">
        <v>13606</v>
      </c>
    </row>
    <row r="929">
      <c r="A929" s="264">
        <v>45035.45118635417</v>
      </c>
      <c r="B929" s="263" t="s">
        <v>13639</v>
      </c>
      <c r="C929" s="263">
        <v>1.16192739E9</v>
      </c>
      <c r="D929" s="263" t="s">
        <v>13638</v>
      </c>
      <c r="E929" s="263" t="s">
        <v>13641</v>
      </c>
      <c r="F929" s="263">
        <v>4.2723381E7</v>
      </c>
      <c r="G929" s="263" t="s">
        <v>2021</v>
      </c>
      <c r="H929" s="263" t="s">
        <v>13640</v>
      </c>
      <c r="I929" s="265">
        <v>36756.0</v>
      </c>
      <c r="J929" s="263" t="s">
        <v>7038</v>
      </c>
      <c r="K929" s="263" t="s">
        <v>13646</v>
      </c>
      <c r="L929" s="263" t="s">
        <v>1866</v>
      </c>
      <c r="M929" s="263" t="s">
        <v>2184</v>
      </c>
      <c r="N929" s="263" t="s">
        <v>2184</v>
      </c>
      <c r="O929" s="263" t="s">
        <v>13642</v>
      </c>
      <c r="P929" s="263" t="s">
        <v>13643</v>
      </c>
      <c r="Q929" s="263" t="s">
        <v>13644</v>
      </c>
      <c r="R929" s="268"/>
      <c r="S929" s="647">
        <f t="shared" si="5"/>
        <v>23</v>
      </c>
      <c r="T929" s="268"/>
      <c r="U929" s="268"/>
      <c r="V929" s="263" t="s">
        <v>13645</v>
      </c>
    </row>
    <row r="930">
      <c r="A930" s="264">
        <v>45040.93406493055</v>
      </c>
      <c r="B930" s="263" t="s">
        <v>13647</v>
      </c>
      <c r="C930" s="263" t="s">
        <v>13611</v>
      </c>
      <c r="D930" s="263" t="s">
        <v>13608</v>
      </c>
      <c r="E930" s="263" t="s">
        <v>13612</v>
      </c>
      <c r="F930" s="263">
        <v>3.9757177E7</v>
      </c>
      <c r="G930" s="263" t="s">
        <v>2021</v>
      </c>
      <c r="H930" s="263" t="s">
        <v>13648</v>
      </c>
      <c r="I930" s="265">
        <v>35234.0</v>
      </c>
      <c r="J930" s="263" t="s">
        <v>7020</v>
      </c>
      <c r="K930" s="263" t="s">
        <v>13651</v>
      </c>
      <c r="L930" s="263" t="s">
        <v>1651</v>
      </c>
      <c r="M930" s="263" t="s">
        <v>1661</v>
      </c>
      <c r="N930" s="263" t="s">
        <v>2184</v>
      </c>
      <c r="O930" s="263" t="s">
        <v>13649</v>
      </c>
      <c r="P930" s="263" t="s">
        <v>13650</v>
      </c>
      <c r="Q930" s="268"/>
      <c r="R930" s="1168">
        <v>45044.0</v>
      </c>
      <c r="S930" s="647">
        <f t="shared" si="5"/>
        <v>27</v>
      </c>
      <c r="T930" s="268"/>
      <c r="U930" s="268"/>
      <c r="V930" s="268"/>
    </row>
    <row r="931">
      <c r="A931" s="263" t="s">
        <v>13549</v>
      </c>
      <c r="B931" s="263" t="s">
        <v>5206</v>
      </c>
      <c r="C931" s="263">
        <f>555199292438</f>
        <v>555199292438</v>
      </c>
      <c r="D931" s="263" t="s">
        <v>5205</v>
      </c>
      <c r="E931" s="263"/>
      <c r="F931" s="263"/>
      <c r="G931" s="263"/>
      <c r="H931" s="263"/>
      <c r="I931" s="265">
        <v>36815.0</v>
      </c>
      <c r="J931" s="263"/>
      <c r="K931" s="263"/>
      <c r="L931" s="263"/>
      <c r="M931" s="263"/>
      <c r="N931" s="263"/>
      <c r="O931" s="263"/>
      <c r="P931" s="263"/>
      <c r="Q931" s="268"/>
      <c r="R931" s="1168">
        <v>45110.0</v>
      </c>
      <c r="S931" s="647">
        <f t="shared" si="5"/>
        <v>23</v>
      </c>
      <c r="T931" s="268"/>
      <c r="U931" s="268"/>
      <c r="V931" s="263" t="s">
        <v>13652</v>
      </c>
    </row>
    <row r="932">
      <c r="A932" s="263" t="s">
        <v>13549</v>
      </c>
      <c r="B932" s="263" t="s">
        <v>5025</v>
      </c>
      <c r="C932" s="239">
        <v>1.127653713E9</v>
      </c>
      <c r="D932" s="239" t="s">
        <v>5024</v>
      </c>
      <c r="E932" s="263"/>
      <c r="F932" s="263"/>
      <c r="G932" s="263"/>
      <c r="H932" s="263"/>
      <c r="I932" s="241">
        <v>34342.0</v>
      </c>
      <c r="J932" s="263"/>
      <c r="K932" s="263"/>
      <c r="L932" s="263"/>
      <c r="M932" s="263"/>
      <c r="N932" s="263"/>
      <c r="O932" s="263"/>
      <c r="P932" s="263"/>
      <c r="Q932" s="268"/>
      <c r="R932" s="1168">
        <v>45106.0</v>
      </c>
      <c r="S932" s="647">
        <f t="shared" si="5"/>
        <v>29</v>
      </c>
      <c r="T932" s="268"/>
      <c r="U932" s="268"/>
      <c r="V932" s="263" t="s">
        <v>13653</v>
      </c>
    </row>
    <row r="933">
      <c r="A933" s="263" t="s">
        <v>13549</v>
      </c>
      <c r="B933" s="263" t="s">
        <v>4967</v>
      </c>
      <c r="C933" s="239" t="s">
        <v>4969</v>
      </c>
      <c r="D933" s="239" t="s">
        <v>4966</v>
      </c>
      <c r="E933" s="263"/>
      <c r="F933" s="263"/>
      <c r="G933" s="263"/>
      <c r="H933" s="263"/>
      <c r="I933" s="241">
        <v>32535.0</v>
      </c>
      <c r="J933" s="263"/>
      <c r="K933" s="263"/>
      <c r="L933" s="263"/>
      <c r="M933" s="263"/>
      <c r="N933" s="263"/>
      <c r="O933" s="263"/>
      <c r="P933" s="263"/>
      <c r="Q933" s="268"/>
      <c r="R933" s="1168">
        <v>45106.0</v>
      </c>
      <c r="S933" s="647">
        <f t="shared" si="5"/>
        <v>34</v>
      </c>
      <c r="T933" s="268"/>
      <c r="U933" s="268"/>
      <c r="V933" s="263" t="s">
        <v>13653</v>
      </c>
    </row>
    <row r="934">
      <c r="A934" s="263" t="s">
        <v>13549</v>
      </c>
      <c r="B934" s="263" t="s">
        <v>4868</v>
      </c>
      <c r="C934" s="249" t="s">
        <v>4869</v>
      </c>
      <c r="D934" s="249" t="s">
        <v>4867</v>
      </c>
      <c r="E934" s="263"/>
      <c r="F934" s="263"/>
      <c r="G934" s="263"/>
      <c r="H934" s="263"/>
      <c r="I934" s="251">
        <v>35531.0</v>
      </c>
      <c r="J934" s="263"/>
      <c r="K934" s="263"/>
      <c r="L934" s="263"/>
      <c r="M934" s="263"/>
      <c r="N934" s="263"/>
      <c r="O934" s="263"/>
      <c r="P934" s="263"/>
      <c r="Q934" s="268"/>
      <c r="R934" s="1168">
        <v>45106.0</v>
      </c>
      <c r="S934" s="647">
        <f t="shared" si="5"/>
        <v>26</v>
      </c>
      <c r="T934" s="268"/>
      <c r="U934" s="268"/>
      <c r="V934" s="263" t="s">
        <v>13653</v>
      </c>
    </row>
    <row r="935">
      <c r="A935" s="264">
        <v>45041.56049561343</v>
      </c>
      <c r="B935" s="263" t="s">
        <v>13655</v>
      </c>
      <c r="C935" s="263">
        <v>5.491132350396E12</v>
      </c>
      <c r="D935" s="263" t="s">
        <v>13654</v>
      </c>
      <c r="E935" s="263" t="s">
        <v>8875</v>
      </c>
      <c r="F935" s="263">
        <v>4.4483081E7</v>
      </c>
      <c r="G935" s="263" t="s">
        <v>391</v>
      </c>
      <c r="H935" s="263" t="s">
        <v>4171</v>
      </c>
      <c r="I935" s="265">
        <v>37585.0</v>
      </c>
      <c r="J935" s="263" t="s">
        <v>7038</v>
      </c>
      <c r="K935" s="263" t="s">
        <v>13658</v>
      </c>
      <c r="L935" s="263" t="s">
        <v>1651</v>
      </c>
      <c r="M935" s="263" t="s">
        <v>2184</v>
      </c>
      <c r="N935" s="263" t="s">
        <v>2184</v>
      </c>
      <c r="O935" s="263" t="s">
        <v>13656</v>
      </c>
      <c r="P935" s="263" t="s">
        <v>13657</v>
      </c>
      <c r="Q935" s="268"/>
      <c r="R935" s="1168">
        <v>45044.0</v>
      </c>
      <c r="S935" s="647">
        <f t="shared" si="5"/>
        <v>20</v>
      </c>
      <c r="T935" s="268"/>
      <c r="U935" s="268"/>
      <c r="V935" s="268"/>
    </row>
    <row r="936">
      <c r="A936" s="264">
        <v>45042.07660107639</v>
      </c>
      <c r="B936" s="263" t="s">
        <v>13660</v>
      </c>
      <c r="C936" s="263" t="s">
        <v>13661</v>
      </c>
      <c r="D936" s="263" t="s">
        <v>13659</v>
      </c>
      <c r="E936" s="263" t="s">
        <v>13662</v>
      </c>
      <c r="F936" s="263">
        <v>4.464232E7</v>
      </c>
      <c r="G936" s="263" t="s">
        <v>674</v>
      </c>
      <c r="H936" s="263" t="s">
        <v>1631</v>
      </c>
      <c r="I936" s="265">
        <v>37617.0</v>
      </c>
      <c r="J936" s="263" t="s">
        <v>7028</v>
      </c>
      <c r="K936" s="263" t="s">
        <v>13666</v>
      </c>
      <c r="L936" s="263" t="s">
        <v>1637</v>
      </c>
      <c r="M936" s="263" t="s">
        <v>2184</v>
      </c>
      <c r="N936" s="263" t="s">
        <v>2184</v>
      </c>
      <c r="O936" s="263" t="s">
        <v>13663</v>
      </c>
      <c r="P936" s="263" t="s">
        <v>13664</v>
      </c>
      <c r="Q936" s="263" t="s">
        <v>13665</v>
      </c>
      <c r="R936" s="1168">
        <v>45110.0</v>
      </c>
      <c r="S936" s="647">
        <f t="shared" si="5"/>
        <v>20</v>
      </c>
      <c r="T936" s="268"/>
      <c r="U936" s="268"/>
      <c r="V936" s="268"/>
    </row>
    <row r="937">
      <c r="A937" s="264">
        <v>45043.54991806713</v>
      </c>
      <c r="B937" s="263" t="s">
        <v>13668</v>
      </c>
      <c r="C937" s="263" t="s">
        <v>13670</v>
      </c>
      <c r="D937" s="263" t="s">
        <v>13667</v>
      </c>
      <c r="E937" s="263" t="s">
        <v>7373</v>
      </c>
      <c r="F937" s="263">
        <v>4.2360292E7</v>
      </c>
      <c r="G937" s="263" t="s">
        <v>391</v>
      </c>
      <c r="H937" s="263" t="s">
        <v>13669</v>
      </c>
      <c r="I937" s="265">
        <v>36569.0</v>
      </c>
      <c r="J937" s="263" t="s">
        <v>7020</v>
      </c>
      <c r="K937" s="263" t="s">
        <v>13673</v>
      </c>
      <c r="L937" s="263" t="s">
        <v>13672</v>
      </c>
      <c r="M937" s="263" t="s">
        <v>2184</v>
      </c>
      <c r="N937" s="263" t="s">
        <v>2184</v>
      </c>
      <c r="O937" s="263" t="s">
        <v>13671</v>
      </c>
      <c r="P937" s="263" t="s">
        <v>1747</v>
      </c>
      <c r="Q937" s="268"/>
      <c r="R937" s="263" t="s">
        <v>12301</v>
      </c>
      <c r="S937" s="647">
        <f t="shared" si="5"/>
        <v>23</v>
      </c>
      <c r="T937" s="268"/>
      <c r="U937" s="268"/>
      <c r="V937" s="268"/>
    </row>
    <row r="938">
      <c r="A938" s="264">
        <v>45051.37742520834</v>
      </c>
      <c r="B938" s="263" t="s">
        <v>5218</v>
      </c>
      <c r="C938" s="263">
        <v>1.13388122E9</v>
      </c>
      <c r="D938" s="263" t="s">
        <v>5217</v>
      </c>
      <c r="E938" s="263" t="s">
        <v>1716</v>
      </c>
      <c r="F938" s="263">
        <v>4.0459384E7</v>
      </c>
      <c r="G938" s="263" t="s">
        <v>1755</v>
      </c>
      <c r="H938" s="263" t="s">
        <v>9861</v>
      </c>
      <c r="I938" s="265">
        <v>35599.0</v>
      </c>
      <c r="J938" s="263" t="s">
        <v>7028</v>
      </c>
      <c r="K938" s="263" t="s">
        <v>5220</v>
      </c>
      <c r="L938" s="263" t="s">
        <v>1637</v>
      </c>
      <c r="M938" s="263" t="s">
        <v>2184</v>
      </c>
      <c r="N938" s="263" t="s">
        <v>2184</v>
      </c>
      <c r="O938" s="263" t="s">
        <v>13674</v>
      </c>
      <c r="P938" s="263" t="s">
        <v>13675</v>
      </c>
      <c r="Q938" s="268"/>
      <c r="R938" s="1168">
        <v>45063.0</v>
      </c>
      <c r="S938" s="647">
        <f t="shared" si="5"/>
        <v>26</v>
      </c>
      <c r="T938" s="268"/>
      <c r="U938" s="268"/>
      <c r="V938" s="268"/>
    </row>
    <row r="939">
      <c r="A939" s="264">
        <v>45054.90980039352</v>
      </c>
      <c r="B939" s="263" t="s">
        <v>13677</v>
      </c>
      <c r="C939" s="263" t="s">
        <v>13678</v>
      </c>
      <c r="D939" s="263" t="s">
        <v>13676</v>
      </c>
      <c r="E939" s="263" t="s">
        <v>7175</v>
      </c>
      <c r="F939" s="263">
        <v>4.1928261E7</v>
      </c>
      <c r="G939" s="263" t="s">
        <v>391</v>
      </c>
      <c r="H939" s="263" t="s">
        <v>1971</v>
      </c>
      <c r="I939" s="265">
        <v>35147.0</v>
      </c>
      <c r="J939" s="263" t="s">
        <v>7020</v>
      </c>
      <c r="K939" s="263" t="s">
        <v>13681</v>
      </c>
      <c r="L939" s="263" t="s">
        <v>1637</v>
      </c>
      <c r="M939" s="263" t="s">
        <v>2184</v>
      </c>
      <c r="N939" s="263" t="s">
        <v>2184</v>
      </c>
      <c r="O939" s="263" t="s">
        <v>13679</v>
      </c>
      <c r="P939" s="263" t="s">
        <v>13680</v>
      </c>
      <c r="Q939" s="268"/>
      <c r="R939" s="1168">
        <v>45110.0</v>
      </c>
      <c r="S939" s="647">
        <f t="shared" si="5"/>
        <v>27</v>
      </c>
      <c r="T939" s="268"/>
      <c r="U939" s="268"/>
      <c r="V939" s="268"/>
    </row>
    <row r="940">
      <c r="A940" s="264">
        <v>45060.75866082176</v>
      </c>
      <c r="B940" s="263" t="s">
        <v>13683</v>
      </c>
      <c r="C940" s="263">
        <v>1.126474494E9</v>
      </c>
      <c r="D940" s="263" t="s">
        <v>13682</v>
      </c>
      <c r="E940" s="263" t="s">
        <v>13684</v>
      </c>
      <c r="F940" s="263">
        <v>4691981.0</v>
      </c>
      <c r="G940" s="263" t="s">
        <v>391</v>
      </c>
      <c r="H940" s="263" t="s">
        <v>11446</v>
      </c>
      <c r="I940" s="265">
        <v>38401.0</v>
      </c>
      <c r="J940" s="263" t="s">
        <v>7038</v>
      </c>
      <c r="K940" s="263" t="s">
        <v>13687</v>
      </c>
      <c r="L940" s="263" t="s">
        <v>1637</v>
      </c>
      <c r="M940" s="263" t="s">
        <v>2184</v>
      </c>
      <c r="N940" s="263" t="s">
        <v>2184</v>
      </c>
      <c r="O940" s="263" t="s">
        <v>13685</v>
      </c>
      <c r="P940" s="263" t="s">
        <v>13686</v>
      </c>
      <c r="Q940" s="268"/>
      <c r="R940" s="263" t="s">
        <v>12301</v>
      </c>
      <c r="S940" s="647">
        <f t="shared" si="5"/>
        <v>18</v>
      </c>
      <c r="T940" s="268"/>
      <c r="U940" s="268"/>
      <c r="V940" s="268"/>
    </row>
    <row r="941">
      <c r="A941" s="264">
        <v>45062.826698599536</v>
      </c>
      <c r="B941" s="263" t="s">
        <v>13689</v>
      </c>
      <c r="C941" s="263" t="s">
        <v>13691</v>
      </c>
      <c r="D941" s="263" t="s">
        <v>13688</v>
      </c>
      <c r="E941" s="263" t="s">
        <v>13692</v>
      </c>
      <c r="F941" s="263">
        <v>4.1497006E7</v>
      </c>
      <c r="G941" s="263" t="s">
        <v>2021</v>
      </c>
      <c r="H941" s="263" t="s">
        <v>13690</v>
      </c>
      <c r="I941" s="265">
        <v>36022.0</v>
      </c>
      <c r="J941" s="263" t="s">
        <v>7020</v>
      </c>
      <c r="K941" s="263" t="s">
        <v>13696</v>
      </c>
      <c r="L941" s="263" t="s">
        <v>1651</v>
      </c>
      <c r="M941" s="263" t="s">
        <v>2184</v>
      </c>
      <c r="N941" s="263" t="s">
        <v>1661</v>
      </c>
      <c r="O941" s="263" t="s">
        <v>13693</v>
      </c>
      <c r="P941" s="263" t="s">
        <v>13694</v>
      </c>
      <c r="Q941" s="263" t="s">
        <v>13695</v>
      </c>
      <c r="R941" s="1168">
        <v>45110.0</v>
      </c>
      <c r="S941" s="647">
        <f t="shared" si="5"/>
        <v>25</v>
      </c>
      <c r="T941" s="268"/>
      <c r="U941" s="268"/>
      <c r="V941" s="268"/>
    </row>
    <row r="942">
      <c r="A942" s="264">
        <v>45063.709251203705</v>
      </c>
      <c r="B942" s="263" t="s">
        <v>13698</v>
      </c>
      <c r="C942" s="263">
        <v>1.155792348E9</v>
      </c>
      <c r="D942" s="263" t="s">
        <v>13697</v>
      </c>
      <c r="E942" s="263" t="s">
        <v>13699</v>
      </c>
      <c r="F942" s="263">
        <v>3.9916554E7</v>
      </c>
      <c r="G942" s="263" t="s">
        <v>391</v>
      </c>
      <c r="H942" s="263" t="s">
        <v>2691</v>
      </c>
      <c r="I942" s="265">
        <v>35356.0</v>
      </c>
      <c r="J942" s="263" t="s">
        <v>7028</v>
      </c>
      <c r="K942" s="263" t="s">
        <v>13702</v>
      </c>
      <c r="L942" s="263" t="s">
        <v>1661</v>
      </c>
      <c r="M942" s="263" t="s">
        <v>2184</v>
      </c>
      <c r="N942" s="263" t="s">
        <v>2184</v>
      </c>
      <c r="O942" s="263" t="s">
        <v>13700</v>
      </c>
      <c r="P942" s="263" t="s">
        <v>13701</v>
      </c>
      <c r="Q942" s="268"/>
      <c r="R942" s="1168">
        <v>45111.0</v>
      </c>
      <c r="S942" s="647">
        <f t="shared" si="5"/>
        <v>27</v>
      </c>
      <c r="T942" s="268"/>
      <c r="U942" s="268"/>
      <c r="V942" s="268"/>
    </row>
    <row r="943">
      <c r="A943" s="264">
        <v>45069.88980122685</v>
      </c>
      <c r="B943" s="263" t="s">
        <v>13704</v>
      </c>
      <c r="C943" s="263" t="s">
        <v>13706</v>
      </c>
      <c r="D943" s="263" t="s">
        <v>13703</v>
      </c>
      <c r="E943" s="263" t="s">
        <v>13707</v>
      </c>
      <c r="F943" s="263">
        <v>4.6501632E7</v>
      </c>
      <c r="G943" s="263" t="s">
        <v>13705</v>
      </c>
      <c r="H943" s="263" t="s">
        <v>1678</v>
      </c>
      <c r="I943" s="265">
        <v>38428.0</v>
      </c>
      <c r="J943" s="263" t="s">
        <v>7038</v>
      </c>
      <c r="K943" s="263" t="s">
        <v>13711</v>
      </c>
      <c r="L943" s="263" t="s">
        <v>1651</v>
      </c>
      <c r="M943" s="263" t="s">
        <v>1661</v>
      </c>
      <c r="N943" s="263" t="s">
        <v>2184</v>
      </c>
      <c r="O943" s="263" t="s">
        <v>13708</v>
      </c>
      <c r="P943" s="263" t="s">
        <v>13709</v>
      </c>
      <c r="Q943" s="263" t="s">
        <v>13710</v>
      </c>
      <c r="R943" s="1168">
        <v>45111.0</v>
      </c>
      <c r="S943" s="647">
        <f t="shared" si="5"/>
        <v>18</v>
      </c>
      <c r="T943" s="268"/>
      <c r="U943" s="268"/>
      <c r="V943" s="268"/>
    </row>
    <row r="944">
      <c r="A944" s="264">
        <v>45071.52006026621</v>
      </c>
      <c r="B944" s="263" t="s">
        <v>13713</v>
      </c>
      <c r="C944" s="263">
        <v>1.169995592E9</v>
      </c>
      <c r="D944" s="263" t="s">
        <v>13712</v>
      </c>
      <c r="E944" s="263" t="s">
        <v>13714</v>
      </c>
      <c r="F944" s="263">
        <v>3.4932235E7</v>
      </c>
      <c r="G944" s="263" t="s">
        <v>2021</v>
      </c>
      <c r="H944" s="263" t="s">
        <v>10223</v>
      </c>
      <c r="I944" s="265">
        <v>32897.0</v>
      </c>
      <c r="J944" s="263" t="s">
        <v>7020</v>
      </c>
      <c r="K944" s="263" t="s">
        <v>13716</v>
      </c>
      <c r="L944" s="263" t="s">
        <v>1651</v>
      </c>
      <c r="M944" s="263" t="s">
        <v>2184</v>
      </c>
      <c r="N944" s="263" t="s">
        <v>1661</v>
      </c>
      <c r="O944" s="263" t="s">
        <v>13715</v>
      </c>
      <c r="P944" s="263" t="s">
        <v>8575</v>
      </c>
      <c r="Q944" s="268"/>
      <c r="R944" s="1168">
        <v>45111.0</v>
      </c>
      <c r="S944" s="647">
        <f t="shared" si="5"/>
        <v>33</v>
      </c>
      <c r="T944" s="268"/>
      <c r="U944" s="268"/>
      <c r="V944" s="268"/>
    </row>
    <row r="945">
      <c r="A945" s="264">
        <v>45071.80137247685</v>
      </c>
      <c r="B945" s="263" t="s">
        <v>13718</v>
      </c>
      <c r="C945" s="263">
        <v>1.121617983E9</v>
      </c>
      <c r="D945" s="263" t="s">
        <v>13717</v>
      </c>
      <c r="E945" s="263" t="s">
        <v>6175</v>
      </c>
      <c r="F945" s="263">
        <v>7070967.0</v>
      </c>
      <c r="G945" s="263" t="s">
        <v>13719</v>
      </c>
      <c r="H945" s="263" t="s">
        <v>1822</v>
      </c>
      <c r="I945" s="265">
        <v>37531.0</v>
      </c>
      <c r="J945" s="263" t="s">
        <v>13720</v>
      </c>
      <c r="K945" s="263" t="s">
        <v>13724</v>
      </c>
      <c r="L945" s="263" t="s">
        <v>1637</v>
      </c>
      <c r="M945" s="263" t="s">
        <v>2184</v>
      </c>
      <c r="N945" s="263" t="s">
        <v>2184</v>
      </c>
      <c r="O945" s="263" t="s">
        <v>13721</v>
      </c>
      <c r="P945" s="263" t="s">
        <v>13722</v>
      </c>
      <c r="Q945" s="263" t="s">
        <v>13723</v>
      </c>
      <c r="R945" s="263" t="s">
        <v>12301</v>
      </c>
      <c r="S945" s="647">
        <f t="shared" si="5"/>
        <v>21</v>
      </c>
      <c r="T945" s="268"/>
      <c r="U945" s="268"/>
      <c r="V945" s="268"/>
    </row>
    <row r="946">
      <c r="A946" s="264">
        <v>45072.89129678241</v>
      </c>
      <c r="B946" s="263" t="s">
        <v>13726</v>
      </c>
      <c r="C946" s="263">
        <v>5.491165285118E12</v>
      </c>
      <c r="D946" s="263" t="s">
        <v>13725</v>
      </c>
      <c r="E946" s="263" t="s">
        <v>5757</v>
      </c>
      <c r="F946" s="263">
        <v>3.9959007E7</v>
      </c>
      <c r="G946" s="263" t="s">
        <v>391</v>
      </c>
      <c r="H946" s="263" t="s">
        <v>9006</v>
      </c>
      <c r="I946" s="265">
        <v>35345.0</v>
      </c>
      <c r="J946" s="263" t="s">
        <v>13727</v>
      </c>
      <c r="K946" s="263" t="s">
        <v>1637</v>
      </c>
      <c r="L946" s="263" t="s">
        <v>1637</v>
      </c>
      <c r="M946" s="263" t="s">
        <v>2184</v>
      </c>
      <c r="N946" s="263" t="s">
        <v>2184</v>
      </c>
      <c r="O946" s="263" t="s">
        <v>13728</v>
      </c>
      <c r="P946" s="263" t="s">
        <v>13729</v>
      </c>
      <c r="Q946" s="263" t="s">
        <v>13730</v>
      </c>
      <c r="R946" s="1168">
        <v>45111.0</v>
      </c>
      <c r="S946" s="647">
        <f t="shared" si="5"/>
        <v>27</v>
      </c>
      <c r="T946" s="268"/>
      <c r="U946" s="268"/>
      <c r="V946" s="268"/>
    </row>
    <row r="947">
      <c r="A947" s="264">
        <v>45083.496328587964</v>
      </c>
      <c r="B947" s="263" t="s">
        <v>13732</v>
      </c>
      <c r="C947" s="263" t="s">
        <v>2064</v>
      </c>
      <c r="D947" s="263" t="s">
        <v>13731</v>
      </c>
      <c r="E947" s="263" t="s">
        <v>8297</v>
      </c>
      <c r="F947" s="263">
        <v>4.2212647E7</v>
      </c>
      <c r="G947" s="263" t="s">
        <v>2021</v>
      </c>
      <c r="H947" s="263" t="s">
        <v>1618</v>
      </c>
      <c r="I947" s="265">
        <v>36455.0</v>
      </c>
      <c r="J947" s="263" t="s">
        <v>7038</v>
      </c>
      <c r="K947" s="263" t="s">
        <v>13735</v>
      </c>
      <c r="L947" s="263" t="s">
        <v>1651</v>
      </c>
      <c r="M947" s="263" t="s">
        <v>2184</v>
      </c>
      <c r="N947" s="263" t="s">
        <v>2184</v>
      </c>
      <c r="O947" s="263" t="s">
        <v>13733</v>
      </c>
      <c r="P947" s="263" t="s">
        <v>13734</v>
      </c>
      <c r="Q947" s="268"/>
      <c r="R947" s="263" t="s">
        <v>12301</v>
      </c>
      <c r="S947" s="647">
        <f t="shared" si="5"/>
        <v>23</v>
      </c>
      <c r="T947" s="268"/>
      <c r="U947" s="268"/>
      <c r="V947" s="268"/>
    </row>
    <row r="948">
      <c r="A948" s="264">
        <v>45083.55591943287</v>
      </c>
      <c r="B948" s="263" t="s">
        <v>13737</v>
      </c>
      <c r="C948" s="263">
        <v>5.49115526021E12</v>
      </c>
      <c r="D948" s="263" t="s">
        <v>13736</v>
      </c>
      <c r="E948" s="263" t="s">
        <v>13738</v>
      </c>
      <c r="F948" s="263">
        <v>4.5480817E7</v>
      </c>
      <c r="G948" s="263" t="s">
        <v>2021</v>
      </c>
      <c r="H948" s="263" t="s">
        <v>1678</v>
      </c>
      <c r="I948" s="265">
        <v>37962.0</v>
      </c>
      <c r="J948" s="263" t="s">
        <v>7028</v>
      </c>
      <c r="K948" s="263" t="s">
        <v>13741</v>
      </c>
      <c r="L948" s="263" t="s">
        <v>1651</v>
      </c>
      <c r="M948" s="263" t="s">
        <v>2184</v>
      </c>
      <c r="N948" s="263" t="s">
        <v>1661</v>
      </c>
      <c r="O948" s="263" t="s">
        <v>13739</v>
      </c>
      <c r="P948" s="263" t="s">
        <v>13740</v>
      </c>
      <c r="Q948" s="268"/>
      <c r="R948" s="1168">
        <v>45111.0</v>
      </c>
      <c r="S948" s="647">
        <f t="shared" si="5"/>
        <v>19</v>
      </c>
      <c r="T948" s="268"/>
      <c r="U948" s="268"/>
      <c r="V948" s="268"/>
    </row>
    <row r="949">
      <c r="A949" s="264">
        <v>45084.59570150463</v>
      </c>
      <c r="B949" s="263" t="s">
        <v>13743</v>
      </c>
      <c r="C949" s="263">
        <v>2.39254887E9</v>
      </c>
      <c r="D949" s="263" t="s">
        <v>13742</v>
      </c>
      <c r="E949" s="263" t="s">
        <v>13744</v>
      </c>
      <c r="F949" s="263">
        <v>4.5628918E7</v>
      </c>
      <c r="G949" s="263" t="s">
        <v>391</v>
      </c>
      <c r="H949" s="263" t="s">
        <v>2691</v>
      </c>
      <c r="I949" s="265">
        <v>38114.0</v>
      </c>
      <c r="J949" s="263" t="s">
        <v>7038</v>
      </c>
      <c r="K949" s="263" t="s">
        <v>13748</v>
      </c>
      <c r="L949" s="263" t="s">
        <v>1637</v>
      </c>
      <c r="M949" s="263" t="s">
        <v>2184</v>
      </c>
      <c r="N949" s="263" t="s">
        <v>2184</v>
      </c>
      <c r="O949" s="263" t="s">
        <v>13745</v>
      </c>
      <c r="P949" s="263" t="s">
        <v>13746</v>
      </c>
      <c r="Q949" s="263" t="s">
        <v>13747</v>
      </c>
      <c r="R949" s="1168">
        <v>45111.0</v>
      </c>
      <c r="S949" s="647">
        <f t="shared" si="5"/>
        <v>19</v>
      </c>
      <c r="T949" s="268"/>
      <c r="U949" s="268"/>
      <c r="V949" s="268"/>
    </row>
    <row r="950">
      <c r="A950" s="264">
        <v>45101.63132804398</v>
      </c>
      <c r="B950" s="263" t="s">
        <v>13750</v>
      </c>
      <c r="C950" s="263">
        <v>5.491131242872E12</v>
      </c>
      <c r="D950" s="263" t="s">
        <v>13749</v>
      </c>
      <c r="E950" s="263" t="s">
        <v>13751</v>
      </c>
      <c r="F950" s="263">
        <v>4.1150815E7</v>
      </c>
      <c r="G950" s="263" t="s">
        <v>1755</v>
      </c>
      <c r="H950" s="263" t="s">
        <v>10396</v>
      </c>
      <c r="I950" s="265">
        <v>35890.0</v>
      </c>
      <c r="J950" s="263" t="s">
        <v>13752</v>
      </c>
      <c r="K950" s="263" t="s">
        <v>13755</v>
      </c>
      <c r="L950" s="263" t="s">
        <v>1651</v>
      </c>
      <c r="M950" s="263" t="s">
        <v>1661</v>
      </c>
      <c r="N950" s="263" t="s">
        <v>2184</v>
      </c>
      <c r="O950" s="263" t="s">
        <v>13753</v>
      </c>
      <c r="P950" s="263" t="s">
        <v>13754</v>
      </c>
      <c r="Q950" s="268"/>
      <c r="R950" s="1168">
        <v>45111.0</v>
      </c>
      <c r="S950" s="647">
        <f t="shared" si="5"/>
        <v>25</v>
      </c>
      <c r="T950" s="268"/>
      <c r="U950" s="268"/>
      <c r="V950" s="268"/>
    </row>
    <row r="951">
      <c r="A951" s="249" t="s">
        <v>13549</v>
      </c>
      <c r="B951" s="263" t="s">
        <v>4689</v>
      </c>
      <c r="C951" s="249" t="s">
        <v>4691</v>
      </c>
      <c r="D951" s="249" t="s">
        <v>4688</v>
      </c>
      <c r="E951" s="263"/>
      <c r="F951" s="263"/>
      <c r="G951" s="263"/>
      <c r="H951" s="263"/>
      <c r="I951" s="251">
        <v>35877.0</v>
      </c>
      <c r="J951" s="263"/>
      <c r="K951" s="263"/>
      <c r="L951" s="263"/>
      <c r="M951" s="263"/>
      <c r="N951" s="263"/>
      <c r="O951" s="263"/>
      <c r="P951" s="263"/>
      <c r="Q951" s="268"/>
      <c r="R951" s="1168">
        <v>45106.0</v>
      </c>
      <c r="S951" s="647">
        <f t="shared" si="5"/>
        <v>25</v>
      </c>
      <c r="T951" s="268"/>
      <c r="U951" s="268"/>
      <c r="V951" s="263" t="s">
        <v>13653</v>
      </c>
    </row>
    <row r="952">
      <c r="A952" s="249" t="s">
        <v>13549</v>
      </c>
      <c r="B952" s="263" t="s">
        <v>4710</v>
      </c>
      <c r="C952" s="239" t="s">
        <v>4712</v>
      </c>
      <c r="D952" s="239" t="s">
        <v>4709</v>
      </c>
      <c r="E952" s="263"/>
      <c r="F952" s="263"/>
      <c r="G952" s="263"/>
      <c r="H952" s="263"/>
      <c r="I952" s="241">
        <v>36727.0</v>
      </c>
      <c r="J952" s="263"/>
      <c r="K952" s="263"/>
      <c r="L952" s="263"/>
      <c r="M952" s="263"/>
      <c r="N952" s="263"/>
      <c r="O952" s="263"/>
      <c r="P952" s="263"/>
      <c r="Q952" s="268"/>
      <c r="R952" s="1168">
        <v>45106.0</v>
      </c>
      <c r="S952" s="647">
        <f t="shared" si="5"/>
        <v>23</v>
      </c>
      <c r="T952" s="268"/>
      <c r="U952" s="268"/>
      <c r="V952" s="263" t="s">
        <v>13653</v>
      </c>
    </row>
    <row r="953">
      <c r="A953" s="269">
        <v>45105.459580243056</v>
      </c>
      <c r="B953" s="2" t="s">
        <v>13757</v>
      </c>
      <c r="C953" s="2">
        <v>1.123025978E9</v>
      </c>
      <c r="D953" s="2" t="s">
        <v>13756</v>
      </c>
      <c r="E953" s="2" t="s">
        <v>11154</v>
      </c>
      <c r="F953" s="2">
        <v>4.3916211E7</v>
      </c>
      <c r="G953" s="2" t="s">
        <v>2021</v>
      </c>
      <c r="H953" s="2" t="s">
        <v>5413</v>
      </c>
      <c r="I953" s="270">
        <v>37356.0</v>
      </c>
      <c r="J953" s="2" t="s">
        <v>13758</v>
      </c>
      <c r="K953" s="2" t="s">
        <v>13761</v>
      </c>
      <c r="L953" s="2" t="s">
        <v>1866</v>
      </c>
      <c r="M953" s="2" t="s">
        <v>1661</v>
      </c>
      <c r="N953" s="2" t="s">
        <v>2184</v>
      </c>
      <c r="O953" s="2" t="s">
        <v>13759</v>
      </c>
      <c r="P953" s="2" t="s">
        <v>13760</v>
      </c>
      <c r="S953" s="1169">
        <f t="shared" si="5"/>
        <v>21</v>
      </c>
    </row>
    <row r="954">
      <c r="A954" s="269">
        <v>45105.58652488426</v>
      </c>
      <c r="B954" s="2" t="s">
        <v>13763</v>
      </c>
      <c r="C954" s="2" t="s">
        <v>13764</v>
      </c>
      <c r="D954" s="2" t="s">
        <v>13762</v>
      </c>
      <c r="E954" s="2" t="s">
        <v>13765</v>
      </c>
      <c r="F954" s="2">
        <v>4.3629521E7</v>
      </c>
      <c r="G954" s="2" t="s">
        <v>391</v>
      </c>
      <c r="H954" s="2" t="s">
        <v>1678</v>
      </c>
      <c r="I954" s="270">
        <v>37202.0</v>
      </c>
      <c r="J954" s="2" t="s">
        <v>13766</v>
      </c>
      <c r="K954" s="2" t="s">
        <v>13768</v>
      </c>
      <c r="L954" s="2" t="s">
        <v>1651</v>
      </c>
      <c r="M954" s="2" t="s">
        <v>2184</v>
      </c>
      <c r="N954" s="2" t="s">
        <v>2184</v>
      </c>
      <c r="O954" s="2" t="s">
        <v>7477</v>
      </c>
      <c r="P954" s="2" t="s">
        <v>10418</v>
      </c>
      <c r="R954" s="2" t="s">
        <v>13767</v>
      </c>
      <c r="S954" s="1170">
        <f t="shared" si="5"/>
        <v>21</v>
      </c>
    </row>
    <row r="955">
      <c r="A955" s="269">
        <v>45109.56779475695</v>
      </c>
      <c r="B955" s="2" t="s">
        <v>13770</v>
      </c>
      <c r="C955" s="2" t="s">
        <v>13771</v>
      </c>
      <c r="D955" s="2" t="s">
        <v>13769</v>
      </c>
      <c r="E955" s="2" t="s">
        <v>13772</v>
      </c>
      <c r="F955" s="2">
        <v>4.295114E7</v>
      </c>
      <c r="G955" s="2" t="s">
        <v>391</v>
      </c>
      <c r="H955" s="2" t="s">
        <v>1822</v>
      </c>
      <c r="I955" s="270">
        <v>36802.0</v>
      </c>
      <c r="J955" s="2" t="s">
        <v>7038</v>
      </c>
      <c r="K955" s="2" t="s">
        <v>13776</v>
      </c>
      <c r="L955" s="2" t="s">
        <v>1637</v>
      </c>
      <c r="M955" s="2" t="s">
        <v>2184</v>
      </c>
      <c r="N955" s="2" t="s">
        <v>2184</v>
      </c>
      <c r="O955" s="2" t="s">
        <v>13773</v>
      </c>
      <c r="P955" s="2" t="s">
        <v>13774</v>
      </c>
      <c r="Q955" s="2" t="s">
        <v>13775</v>
      </c>
    </row>
    <row r="956">
      <c r="A956" s="269">
        <v>45110.51012195602</v>
      </c>
      <c r="B956" s="2" t="s">
        <v>13778</v>
      </c>
      <c r="C956" s="2" t="s">
        <v>13779</v>
      </c>
      <c r="D956" s="2" t="s">
        <v>13777</v>
      </c>
      <c r="E956" s="2" t="s">
        <v>13780</v>
      </c>
      <c r="F956" s="2">
        <v>4.0675149E7</v>
      </c>
      <c r="G956" s="2" t="s">
        <v>391</v>
      </c>
      <c r="H956" s="2" t="s">
        <v>1678</v>
      </c>
      <c r="I956" s="270">
        <v>35676.0</v>
      </c>
      <c r="J956" s="2" t="s">
        <v>7020</v>
      </c>
      <c r="K956" s="2" t="s">
        <v>13782</v>
      </c>
      <c r="L956" s="2" t="s">
        <v>1651</v>
      </c>
      <c r="M956" s="2" t="s">
        <v>1661</v>
      </c>
      <c r="N956" s="2" t="s">
        <v>2184</v>
      </c>
      <c r="O956" s="2" t="s">
        <v>7446</v>
      </c>
      <c r="P956" s="2" t="s">
        <v>8757</v>
      </c>
      <c r="Q956" s="2" t="s">
        <v>13781</v>
      </c>
    </row>
    <row r="957">
      <c r="A957" s="264">
        <v>45111.731182881944</v>
      </c>
      <c r="B957" s="263" t="s">
        <v>13784</v>
      </c>
      <c r="C957" s="263">
        <v>5.491168540501E12</v>
      </c>
      <c r="D957" s="263" t="s">
        <v>13783</v>
      </c>
      <c r="E957" s="263" t="s">
        <v>13787</v>
      </c>
      <c r="F957" s="263">
        <v>9.4246989E7</v>
      </c>
      <c r="G957" s="263" t="s">
        <v>13785</v>
      </c>
      <c r="H957" s="263" t="s">
        <v>13786</v>
      </c>
      <c r="I957" s="265">
        <v>31924.0</v>
      </c>
      <c r="J957" s="263" t="s">
        <v>7020</v>
      </c>
      <c r="K957" s="263" t="s">
        <v>13789</v>
      </c>
      <c r="L957" s="263" t="s">
        <v>1866</v>
      </c>
      <c r="M957" s="263" t="s">
        <v>2184</v>
      </c>
      <c r="N957" s="263" t="s">
        <v>2184</v>
      </c>
      <c r="O957" s="263" t="s">
        <v>13788</v>
      </c>
      <c r="P957" s="263" t="s">
        <v>3371</v>
      </c>
      <c r="Q957" s="268"/>
      <c r="R957" s="1168">
        <v>45163.0</v>
      </c>
      <c r="S957" s="268"/>
      <c r="T957" s="268"/>
      <c r="U957" s="268"/>
      <c r="V957" s="268"/>
    </row>
    <row r="958">
      <c r="A958" s="269">
        <v>45121.7514784838</v>
      </c>
      <c r="B958" s="2" t="s">
        <v>13791</v>
      </c>
      <c r="C958" s="2" t="s">
        <v>13793</v>
      </c>
      <c r="D958" s="2" t="s">
        <v>13790</v>
      </c>
      <c r="E958" s="2" t="s">
        <v>13794</v>
      </c>
      <c r="F958" s="2">
        <v>9.4948557E7</v>
      </c>
      <c r="G958" s="2" t="s">
        <v>391</v>
      </c>
      <c r="H958" s="2" t="s">
        <v>13792</v>
      </c>
      <c r="I958" s="270">
        <v>34269.0</v>
      </c>
      <c r="J958" s="2" t="s">
        <v>13795</v>
      </c>
      <c r="K958" s="2" t="s">
        <v>1651</v>
      </c>
      <c r="L958" s="2" t="s">
        <v>1651</v>
      </c>
      <c r="M958" s="2" t="s">
        <v>1661</v>
      </c>
      <c r="N958" s="2" t="s">
        <v>2184</v>
      </c>
      <c r="O958" s="2" t="s">
        <v>13796</v>
      </c>
      <c r="P958" s="2" t="s">
        <v>13797</v>
      </c>
    </row>
    <row r="959">
      <c r="A959" s="269">
        <v>45137.863150000005</v>
      </c>
      <c r="B959" s="2" t="s">
        <v>13799</v>
      </c>
      <c r="C959" s="2" t="s">
        <v>13800</v>
      </c>
      <c r="D959" s="2" t="s">
        <v>13798</v>
      </c>
      <c r="E959" s="2" t="s">
        <v>13801</v>
      </c>
      <c r="F959" s="2">
        <v>4.263591E7</v>
      </c>
      <c r="G959" s="2" t="s">
        <v>391</v>
      </c>
      <c r="H959" s="2" t="s">
        <v>2728</v>
      </c>
      <c r="I959" s="270">
        <v>36621.0</v>
      </c>
      <c r="J959" s="2" t="s">
        <v>13802</v>
      </c>
      <c r="K959" s="2" t="s">
        <v>13806</v>
      </c>
      <c r="L959" s="2" t="s">
        <v>1637</v>
      </c>
      <c r="M959" s="2" t="s">
        <v>2184</v>
      </c>
      <c r="N959" s="2" t="s">
        <v>2184</v>
      </c>
      <c r="O959" s="2" t="s">
        <v>13803</v>
      </c>
      <c r="P959" s="2" t="s">
        <v>13804</v>
      </c>
      <c r="Q959" s="2" t="s">
        <v>13805</v>
      </c>
    </row>
    <row r="960">
      <c r="A960" s="269">
        <v>45138.59642457176</v>
      </c>
      <c r="B960" s="2" t="s">
        <v>5342</v>
      </c>
      <c r="C960" s="2">
        <v>5.49338867183E12</v>
      </c>
      <c r="D960" s="2" t="s">
        <v>5341</v>
      </c>
      <c r="E960" s="2" t="s">
        <v>13807</v>
      </c>
      <c r="F960" s="2">
        <v>4.6567436E7</v>
      </c>
      <c r="G960" s="2" t="s">
        <v>391</v>
      </c>
      <c r="H960" s="2" t="s">
        <v>1822</v>
      </c>
      <c r="I960" s="270">
        <v>38467.0</v>
      </c>
      <c r="J960" s="2" t="s">
        <v>7028</v>
      </c>
      <c r="K960" s="2" t="s">
        <v>1637</v>
      </c>
      <c r="L960" s="2" t="s">
        <v>1637</v>
      </c>
      <c r="M960" s="2" t="s">
        <v>1661</v>
      </c>
      <c r="N960" s="2" t="s">
        <v>2184</v>
      </c>
      <c r="O960" s="2" t="s">
        <v>13808</v>
      </c>
      <c r="P960" s="2" t="s">
        <v>13809</v>
      </c>
    </row>
    <row r="961">
      <c r="A961" s="269">
        <v>45144.998695601855</v>
      </c>
      <c r="B961" s="2" t="s">
        <v>13811</v>
      </c>
      <c r="C961" s="2">
        <v>3.512584954E9</v>
      </c>
      <c r="D961" s="2" t="s">
        <v>13810</v>
      </c>
      <c r="E961" s="2" t="s">
        <v>13812</v>
      </c>
      <c r="F961" s="2">
        <v>4.2440352E7</v>
      </c>
      <c r="G961" s="2" t="s">
        <v>391</v>
      </c>
      <c r="H961" s="2" t="s">
        <v>11942</v>
      </c>
      <c r="I961" s="270">
        <v>36599.0</v>
      </c>
      <c r="J961" s="2" t="s">
        <v>7020</v>
      </c>
      <c r="K961" s="2" t="s">
        <v>13816</v>
      </c>
      <c r="L961" s="2" t="s">
        <v>1651</v>
      </c>
      <c r="M961" s="2" t="s">
        <v>1661</v>
      </c>
      <c r="N961" s="2" t="s">
        <v>2184</v>
      </c>
      <c r="O961" s="2" t="s">
        <v>13813</v>
      </c>
      <c r="P961" s="2" t="s">
        <v>13814</v>
      </c>
      <c r="Q961" s="2" t="s">
        <v>13815</v>
      </c>
    </row>
    <row r="962">
      <c r="A962" s="269">
        <v>45147.047859722225</v>
      </c>
      <c r="B962" s="2" t="s">
        <v>13818</v>
      </c>
      <c r="C962" s="2" t="s">
        <v>13819</v>
      </c>
      <c r="D962" s="2" t="s">
        <v>13817</v>
      </c>
      <c r="E962" s="2" t="s">
        <v>13820</v>
      </c>
      <c r="F962" s="2">
        <v>4.3784493E7</v>
      </c>
      <c r="G962" s="2" t="s">
        <v>2021</v>
      </c>
      <c r="H962" s="2" t="s">
        <v>1971</v>
      </c>
      <c r="I962" s="270">
        <v>37232.0</v>
      </c>
      <c r="J962" s="2" t="s">
        <v>13821</v>
      </c>
      <c r="K962" s="2" t="s">
        <v>13826</v>
      </c>
      <c r="L962" s="2" t="s">
        <v>13825</v>
      </c>
      <c r="M962" s="2" t="s">
        <v>2184</v>
      </c>
      <c r="N962" s="2" t="s">
        <v>2184</v>
      </c>
      <c r="O962" s="2" t="s">
        <v>13822</v>
      </c>
      <c r="P962" s="2" t="s">
        <v>13823</v>
      </c>
      <c r="Q962" s="2" t="s">
        <v>13824</v>
      </c>
    </row>
    <row r="963">
      <c r="A963" s="264">
        <v>45151.853100416665</v>
      </c>
      <c r="B963" s="263" t="s">
        <v>13828</v>
      </c>
      <c r="C963" s="263">
        <v>1.130708499E9</v>
      </c>
      <c r="D963" s="263" t="s">
        <v>13827</v>
      </c>
      <c r="E963" s="263" t="s">
        <v>13830</v>
      </c>
      <c r="F963" s="263">
        <v>4.6286449E7</v>
      </c>
      <c r="G963" s="263" t="s">
        <v>391</v>
      </c>
      <c r="H963" s="263" t="s">
        <v>13829</v>
      </c>
      <c r="I963" s="265">
        <v>38500.0</v>
      </c>
      <c r="J963" s="263" t="s">
        <v>13831</v>
      </c>
      <c r="K963" s="263" t="s">
        <v>13835</v>
      </c>
      <c r="L963" s="263" t="s">
        <v>1745</v>
      </c>
      <c r="M963" s="263" t="s">
        <v>1661</v>
      </c>
      <c r="N963" s="263" t="s">
        <v>2184</v>
      </c>
      <c r="O963" s="263" t="s">
        <v>13832</v>
      </c>
      <c r="P963" s="263" t="s">
        <v>13833</v>
      </c>
      <c r="Q963" s="263" t="s">
        <v>13834</v>
      </c>
      <c r="R963" s="1168">
        <v>45163.0</v>
      </c>
      <c r="S963" s="647">
        <f>INT(YEARFRAC(I963,TODAY()))</f>
        <v>18</v>
      </c>
      <c r="T963" s="268"/>
      <c r="U963" s="268"/>
      <c r="V963" s="268"/>
    </row>
    <row r="964">
      <c r="A964" s="269">
        <v>45152.865449606485</v>
      </c>
      <c r="B964" s="2" t="s">
        <v>13837</v>
      </c>
      <c r="C964" s="2">
        <v>1.565957409E9</v>
      </c>
      <c r="D964" s="2" t="s">
        <v>13836</v>
      </c>
      <c r="E964" s="2" t="s">
        <v>13839</v>
      </c>
      <c r="F964" s="2">
        <v>3.2917166E7</v>
      </c>
      <c r="G964" s="2" t="s">
        <v>1808</v>
      </c>
      <c r="H964" s="2" t="s">
        <v>13838</v>
      </c>
      <c r="I964" s="270">
        <v>31776.0</v>
      </c>
      <c r="J964" s="2" t="s">
        <v>13840</v>
      </c>
      <c r="K964" s="2" t="s">
        <v>13843</v>
      </c>
      <c r="L964" s="2" t="s">
        <v>3496</v>
      </c>
      <c r="M964" s="2" t="s">
        <v>1661</v>
      </c>
      <c r="N964" s="2" t="s">
        <v>2184</v>
      </c>
      <c r="O964" s="2" t="s">
        <v>13841</v>
      </c>
      <c r="P964" s="2" t="s">
        <v>13842</v>
      </c>
    </row>
    <row r="965">
      <c r="A965" s="269">
        <v>45154.59055493056</v>
      </c>
      <c r="B965" s="2" t="s">
        <v>13845</v>
      </c>
      <c r="C965" s="2">
        <v>1.121723357E9</v>
      </c>
      <c r="D965" s="2" t="s">
        <v>13844</v>
      </c>
      <c r="E965" s="2" t="s">
        <v>13847</v>
      </c>
      <c r="F965" s="2">
        <v>4.165408E7</v>
      </c>
      <c r="G965" s="2" t="s">
        <v>1677</v>
      </c>
      <c r="H965" s="2" t="s">
        <v>13846</v>
      </c>
      <c r="I965" s="270">
        <v>35836.0</v>
      </c>
      <c r="J965" s="2" t="s">
        <v>7020</v>
      </c>
      <c r="K965" s="2" t="s">
        <v>13851</v>
      </c>
      <c r="L965" s="2" t="s">
        <v>1745</v>
      </c>
      <c r="M965" s="2" t="s">
        <v>2184</v>
      </c>
      <c r="N965" s="2" t="s">
        <v>2184</v>
      </c>
      <c r="O965" s="2" t="s">
        <v>13848</v>
      </c>
      <c r="P965" s="2" t="s">
        <v>13849</v>
      </c>
      <c r="Q965" s="2" t="s">
        <v>13850</v>
      </c>
    </row>
    <row r="966">
      <c r="A966" s="269">
        <v>45159.7312508912</v>
      </c>
      <c r="B966" s="2" t="s">
        <v>13853</v>
      </c>
      <c r="C966" s="2" t="s">
        <v>13854</v>
      </c>
      <c r="D966" s="2" t="s">
        <v>13852</v>
      </c>
      <c r="E966" s="2" t="s">
        <v>13855</v>
      </c>
      <c r="F966" s="2">
        <v>1.20941E7</v>
      </c>
      <c r="G966" s="2" t="s">
        <v>1755</v>
      </c>
      <c r="H966" s="2" t="s">
        <v>1678</v>
      </c>
      <c r="I966" s="270">
        <v>20612.0</v>
      </c>
      <c r="J966" s="2" t="s">
        <v>7028</v>
      </c>
      <c r="K966" s="2" t="s">
        <v>13859</v>
      </c>
      <c r="L966" s="2" t="s">
        <v>13858</v>
      </c>
      <c r="M966" s="2" t="s">
        <v>2184</v>
      </c>
      <c r="N966" s="2" t="s">
        <v>2184</v>
      </c>
      <c r="O966" s="2" t="s">
        <v>13856</v>
      </c>
      <c r="P966" s="2" t="s">
        <v>8717</v>
      </c>
      <c r="Q966" s="2" t="s">
        <v>13857</v>
      </c>
    </row>
    <row r="967">
      <c r="A967" s="269">
        <v>45159.88607572917</v>
      </c>
      <c r="B967" s="2" t="s">
        <v>13861</v>
      </c>
      <c r="C967" s="2" t="s">
        <v>13863</v>
      </c>
      <c r="D967" s="2" t="s">
        <v>13860</v>
      </c>
      <c r="E967" s="2" t="s">
        <v>13864</v>
      </c>
      <c r="F967" s="2">
        <v>4.6213445E7</v>
      </c>
      <c r="G967" s="2" t="s">
        <v>391</v>
      </c>
      <c r="H967" s="2" t="s">
        <v>13862</v>
      </c>
      <c r="I967" s="270">
        <v>38253.0</v>
      </c>
      <c r="J967" s="2" t="s">
        <v>7038</v>
      </c>
      <c r="K967" s="2" t="s">
        <v>13868</v>
      </c>
      <c r="L967" s="2" t="s">
        <v>1637</v>
      </c>
      <c r="M967" s="2" t="s">
        <v>2184</v>
      </c>
      <c r="N967" s="2" t="s">
        <v>2184</v>
      </c>
      <c r="O967" s="2" t="s">
        <v>13865</v>
      </c>
      <c r="P967" s="2" t="s">
        <v>13866</v>
      </c>
      <c r="Q967" s="2" t="s">
        <v>13867</v>
      </c>
    </row>
    <row r="968">
      <c r="A968" s="269">
        <v>45160.88582060185</v>
      </c>
      <c r="B968" s="2" t="s">
        <v>13870</v>
      </c>
      <c r="C968" s="2" t="s">
        <v>13872</v>
      </c>
      <c r="D968" s="2" t="s">
        <v>13869</v>
      </c>
      <c r="E968" s="2" t="s">
        <v>5842</v>
      </c>
      <c r="F968" s="2">
        <v>3.4071168E7</v>
      </c>
      <c r="G968" s="2" t="s">
        <v>391</v>
      </c>
      <c r="H968" s="2" t="s">
        <v>13871</v>
      </c>
      <c r="I968" s="270">
        <v>32667.0</v>
      </c>
      <c r="J968" s="2" t="s">
        <v>7038</v>
      </c>
      <c r="K968" s="2" t="s">
        <v>13876</v>
      </c>
      <c r="L968" s="2" t="s">
        <v>1651</v>
      </c>
      <c r="M968" s="2" t="s">
        <v>2184</v>
      </c>
      <c r="N968" s="2" t="s">
        <v>2184</v>
      </c>
      <c r="O968" s="2" t="s">
        <v>13873</v>
      </c>
      <c r="P968" s="2" t="s">
        <v>13874</v>
      </c>
      <c r="Q968" s="2" t="s">
        <v>13875</v>
      </c>
    </row>
    <row r="969">
      <c r="A969" s="269">
        <v>45160.94980112268</v>
      </c>
      <c r="B969" s="2" t="s">
        <v>13878</v>
      </c>
      <c r="C969" s="2">
        <v>3.7642243E9</v>
      </c>
      <c r="D969" s="2" t="s">
        <v>13877</v>
      </c>
      <c r="E969" s="2" t="s">
        <v>13879</v>
      </c>
      <c r="F969" s="2">
        <v>4.4278415E7</v>
      </c>
      <c r="G969" s="2" t="s">
        <v>2021</v>
      </c>
      <c r="H969" s="2" t="s">
        <v>1822</v>
      </c>
      <c r="I969" s="270">
        <v>37438.0</v>
      </c>
      <c r="J969" s="2" t="s">
        <v>7028</v>
      </c>
      <c r="K969" s="2" t="s">
        <v>13882</v>
      </c>
      <c r="L969" s="2" t="s">
        <v>13882</v>
      </c>
      <c r="M969" s="2" t="s">
        <v>2184</v>
      </c>
      <c r="N969" s="2" t="s">
        <v>2184</v>
      </c>
      <c r="O969" s="2" t="s">
        <v>13880</v>
      </c>
      <c r="P969" s="2" t="s">
        <v>13881</v>
      </c>
    </row>
    <row r="970">
      <c r="A970" s="269">
        <v>45164.887174375</v>
      </c>
      <c r="B970" s="2" t="s">
        <v>13884</v>
      </c>
      <c r="C970" s="2">
        <v>1.17139063E9</v>
      </c>
      <c r="D970" s="2" t="s">
        <v>13883</v>
      </c>
      <c r="E970" s="2" t="s">
        <v>13886</v>
      </c>
      <c r="F970" s="2">
        <v>9.6169179E7</v>
      </c>
      <c r="G970" s="2" t="s">
        <v>3791</v>
      </c>
      <c r="H970" s="2" t="s">
        <v>13885</v>
      </c>
      <c r="I970" s="270">
        <v>32547.0</v>
      </c>
      <c r="J970" s="2" t="s">
        <v>7028</v>
      </c>
      <c r="K970" s="2" t="s">
        <v>13890</v>
      </c>
      <c r="L970" s="2" t="s">
        <v>1866</v>
      </c>
      <c r="M970" s="2" t="s">
        <v>2184</v>
      </c>
      <c r="N970" s="2" t="s">
        <v>2184</v>
      </c>
      <c r="O970" s="2" t="s">
        <v>13887</v>
      </c>
      <c r="P970" s="2" t="s">
        <v>13888</v>
      </c>
      <c r="Q970" s="2" t="s">
        <v>13889</v>
      </c>
    </row>
    <row r="971">
      <c r="A971" s="269">
        <v>45176.64482440973</v>
      </c>
      <c r="B971" s="2" t="s">
        <v>13892</v>
      </c>
      <c r="C971" s="2" t="s">
        <v>13894</v>
      </c>
      <c r="D971" s="2" t="s">
        <v>13891</v>
      </c>
      <c r="E971" s="2" t="s">
        <v>13895</v>
      </c>
      <c r="F971" s="2">
        <v>5.30725032E8</v>
      </c>
      <c r="G971" s="2" t="s">
        <v>13893</v>
      </c>
      <c r="H971" s="2" t="s">
        <v>5413</v>
      </c>
      <c r="I971" s="270">
        <v>36196.0</v>
      </c>
      <c r="J971" s="2" t="s">
        <v>13896</v>
      </c>
      <c r="K971" s="2" t="s">
        <v>13900</v>
      </c>
      <c r="L971" s="2" t="s">
        <v>1745</v>
      </c>
      <c r="M971" s="2" t="s">
        <v>1661</v>
      </c>
      <c r="N971" s="2" t="s">
        <v>2184</v>
      </c>
      <c r="O971" s="2" t="s">
        <v>13897</v>
      </c>
      <c r="P971" s="2" t="s">
        <v>13898</v>
      </c>
      <c r="Q971" s="2" t="s">
        <v>13899</v>
      </c>
    </row>
    <row r="972" ht="24.0" customHeight="1">
      <c r="A972" s="1716"/>
      <c r="I972" s="254"/>
      <c r="J972" s="254"/>
      <c r="K972" s="254"/>
      <c r="L972" s="254"/>
      <c r="M972" s="161"/>
      <c r="N972" s="161"/>
      <c r="O972" s="161"/>
      <c r="P972" s="161"/>
      <c r="Q972" s="161"/>
      <c r="R972" s="161"/>
      <c r="S972" s="249"/>
      <c r="T972" s="161"/>
      <c r="U972" s="161"/>
      <c r="V972" s="162"/>
    </row>
    <row r="973" ht="18.75" customHeight="1">
      <c r="A973" s="645"/>
      <c r="B973" s="242"/>
      <c r="C973" s="254"/>
      <c r="D973" s="1717"/>
      <c r="E973" s="1717"/>
      <c r="F973" s="162"/>
      <c r="G973" s="254"/>
      <c r="H973" s="254"/>
      <c r="I973" s="254"/>
      <c r="J973" s="1717"/>
      <c r="K973" s="1717"/>
      <c r="L973" s="568"/>
      <c r="M973" s="254"/>
      <c r="N973" s="162"/>
      <c r="O973" s="1717"/>
      <c r="P973" s="1718"/>
      <c r="Q973" s="1719"/>
      <c r="R973" s="254"/>
      <c r="S973" s="1718"/>
      <c r="T973" s="162"/>
      <c r="U973" s="162"/>
      <c r="V973" s="1718"/>
    </row>
    <row r="974">
      <c r="A974" s="280"/>
      <c r="B974" s="1720"/>
      <c r="C974" s="1721"/>
      <c r="D974" s="246"/>
      <c r="E974" s="280"/>
      <c r="F974" s="246"/>
      <c r="G974" s="246"/>
      <c r="H974" s="246"/>
      <c r="I974" s="255"/>
      <c r="J974" s="280"/>
      <c r="K974" s="280"/>
      <c r="L974" s="280"/>
      <c r="M974" s="255"/>
      <c r="N974" s="255"/>
      <c r="O974" s="280"/>
      <c r="P974" s="280"/>
      <c r="Q974" s="1722"/>
      <c r="R974" s="255"/>
      <c r="S974" s="1723"/>
      <c r="T974" s="1721"/>
      <c r="U974" s="1721"/>
      <c r="V974" s="1723"/>
    </row>
    <row r="975">
      <c r="A975" s="280"/>
      <c r="B975" s="1026"/>
      <c r="C975" s="282"/>
      <c r="D975" s="1535"/>
      <c r="E975" s="1542"/>
      <c r="F975" s="1423"/>
      <c r="G975" s="1423"/>
      <c r="H975" s="1423"/>
      <c r="I975" s="1423"/>
      <c r="J975" s="1542"/>
      <c r="K975" s="1232"/>
      <c r="L975" s="1533"/>
      <c r="M975" s="255"/>
      <c r="N975" s="255"/>
      <c r="O975" s="1533"/>
      <c r="P975" s="1533"/>
      <c r="Q975" s="1722"/>
      <c r="R975" s="255"/>
      <c r="T975" s="255"/>
      <c r="U975" s="255"/>
    </row>
    <row r="976">
      <c r="A976" s="280"/>
      <c r="B976" s="1534"/>
      <c r="C976" s="282"/>
      <c r="D976" s="1535"/>
      <c r="E976" s="1542"/>
      <c r="F976" s="1423"/>
      <c r="G976" s="1423"/>
      <c r="H976" s="1423"/>
      <c r="I976" s="1423"/>
      <c r="J976" s="1542"/>
      <c r="K976" s="1232"/>
      <c r="L976" s="1533"/>
      <c r="M976" s="255"/>
      <c r="N976" s="255"/>
      <c r="O976" s="1533"/>
      <c r="P976" s="1533"/>
      <c r="Q976" s="1722"/>
      <c r="R976" s="255"/>
      <c r="T976" s="255"/>
      <c r="U976" s="255"/>
    </row>
    <row r="977">
      <c r="A977" s="280"/>
      <c r="B977" s="1534"/>
      <c r="C977" s="282"/>
      <c r="D977" s="1535"/>
      <c r="E977" s="1542"/>
      <c r="F977" s="1423"/>
      <c r="G977" s="1423"/>
      <c r="H977" s="1423"/>
      <c r="I977" s="1423"/>
      <c r="J977" s="1542"/>
      <c r="K977" s="1232"/>
      <c r="L977" s="1533"/>
      <c r="M977" s="255"/>
      <c r="N977" s="255"/>
      <c r="O977" s="1533"/>
      <c r="P977" s="1533"/>
      <c r="Q977" s="1722"/>
      <c r="R977" s="255"/>
      <c r="T977" s="255"/>
      <c r="U977" s="255"/>
    </row>
    <row r="978">
      <c r="A978" s="280"/>
      <c r="B978" s="1534"/>
      <c r="C978" s="282"/>
      <c r="D978" s="1535"/>
      <c r="E978" s="1542"/>
      <c r="F978" s="1423"/>
      <c r="G978" s="1423"/>
      <c r="H978" s="1423"/>
      <c r="I978" s="1423"/>
      <c r="J978" s="1542"/>
      <c r="K978" s="1232"/>
      <c r="L978" s="1533"/>
      <c r="M978" s="255"/>
      <c r="N978" s="255"/>
      <c r="O978" s="1533"/>
      <c r="P978" s="1533"/>
      <c r="Q978" s="1722"/>
      <c r="R978" s="255"/>
      <c r="T978" s="255"/>
      <c r="U978" s="255"/>
    </row>
    <row r="979">
      <c r="A979" s="280"/>
      <c r="B979" s="1534"/>
      <c r="C979" s="282"/>
      <c r="D979" s="1535"/>
      <c r="E979" s="1542"/>
      <c r="F979" s="1423"/>
      <c r="G979" s="1423"/>
      <c r="H979" s="1423"/>
      <c r="I979" s="1423"/>
      <c r="J979" s="1542"/>
      <c r="K979" s="1232"/>
      <c r="L979" s="1533"/>
      <c r="M979" s="255"/>
      <c r="N979" s="255"/>
      <c r="O979" s="1533"/>
      <c r="P979" s="1533"/>
      <c r="Q979" s="1722"/>
      <c r="R979" s="255"/>
      <c r="T979" s="255"/>
      <c r="U979" s="255"/>
    </row>
    <row r="980">
      <c r="A980" s="280"/>
      <c r="B980" s="1534"/>
      <c r="C980" s="282"/>
      <c r="D980" s="1535"/>
      <c r="E980" s="1542"/>
      <c r="F980" s="1423"/>
      <c r="G980" s="1423"/>
      <c r="H980" s="1423"/>
      <c r="I980" s="1423"/>
      <c r="J980" s="1542"/>
      <c r="K980" s="1232"/>
      <c r="L980" s="1533"/>
      <c r="M980" s="255"/>
      <c r="N980" s="255"/>
      <c r="O980" s="1533"/>
      <c r="P980" s="1533"/>
      <c r="Q980" s="1722"/>
      <c r="R980" s="255"/>
      <c r="T980" s="255"/>
      <c r="U980" s="255"/>
    </row>
    <row r="981">
      <c r="A981" s="280"/>
      <c r="B981" s="1534"/>
      <c r="C981" s="282"/>
      <c r="D981" s="1535"/>
      <c r="E981" s="1542"/>
      <c r="F981" s="1423"/>
      <c r="G981" s="1423"/>
      <c r="H981" s="1423"/>
      <c r="I981" s="1423"/>
      <c r="J981" s="1542"/>
      <c r="K981" s="1232"/>
      <c r="L981" s="1533"/>
      <c r="M981" s="255"/>
      <c r="N981" s="255"/>
      <c r="O981" s="1533"/>
      <c r="P981" s="1533"/>
      <c r="Q981" s="1722"/>
      <c r="R981" s="255"/>
      <c r="T981" s="255"/>
      <c r="U981" s="255"/>
    </row>
    <row r="982">
      <c r="A982" s="280"/>
      <c r="B982" s="1534"/>
      <c r="C982" s="282"/>
      <c r="D982" s="1535"/>
      <c r="E982" s="1542"/>
      <c r="F982" s="1423"/>
      <c r="G982" s="1423"/>
      <c r="H982" s="1423"/>
      <c r="I982" s="1423"/>
      <c r="J982" s="1542"/>
      <c r="K982" s="1232"/>
      <c r="L982" s="1533"/>
      <c r="M982" s="255"/>
      <c r="N982" s="255"/>
      <c r="O982" s="1533"/>
      <c r="P982" s="1533"/>
      <c r="Q982" s="1722"/>
      <c r="R982" s="255"/>
      <c r="T982" s="255"/>
      <c r="U982" s="255"/>
    </row>
    <row r="983">
      <c r="A983" s="280"/>
      <c r="B983" s="1534"/>
      <c r="C983" s="282"/>
      <c r="D983" s="1535"/>
      <c r="E983" s="1542"/>
      <c r="F983" s="1423"/>
      <c r="G983" s="1423"/>
      <c r="H983" s="1423"/>
      <c r="I983" s="1423"/>
      <c r="J983" s="1542"/>
      <c r="K983" s="1232"/>
      <c r="L983" s="1533"/>
      <c r="M983" s="255"/>
      <c r="N983" s="255"/>
      <c r="O983" s="1533"/>
      <c r="P983" s="1533"/>
      <c r="Q983" s="1722"/>
      <c r="R983" s="255"/>
      <c r="T983" s="255"/>
      <c r="U983" s="255"/>
    </row>
    <row r="984">
      <c r="A984" s="280"/>
      <c r="B984" s="1534"/>
      <c r="C984" s="282"/>
      <c r="D984" s="1535"/>
      <c r="E984" s="1542"/>
      <c r="F984" s="1423"/>
      <c r="G984" s="1423"/>
      <c r="H984" s="1423"/>
      <c r="I984" s="1423"/>
      <c r="J984" s="1542"/>
      <c r="K984" s="1232"/>
      <c r="L984" s="1533"/>
      <c r="M984" s="255"/>
      <c r="N984" s="255"/>
      <c r="O984" s="1533"/>
      <c r="P984" s="1533"/>
      <c r="Q984" s="1722"/>
      <c r="R984" s="255"/>
      <c r="T984" s="255"/>
      <c r="U984" s="255"/>
    </row>
    <row r="985">
      <c r="A985" s="280"/>
      <c r="B985" s="1534"/>
      <c r="C985" s="282"/>
      <c r="D985" s="1535"/>
      <c r="E985" s="1542"/>
      <c r="F985" s="1423"/>
      <c r="G985" s="1423"/>
      <c r="H985" s="1423"/>
      <c r="I985" s="1423"/>
      <c r="J985" s="1542"/>
      <c r="K985" s="1232"/>
      <c r="L985" s="1533"/>
      <c r="M985" s="255"/>
      <c r="N985" s="255"/>
      <c r="O985" s="1533"/>
      <c r="P985" s="1533"/>
      <c r="Q985" s="1722"/>
      <c r="R985" s="255"/>
      <c r="T985" s="255"/>
      <c r="U985" s="255"/>
    </row>
    <row r="986">
      <c r="A986" s="280"/>
      <c r="B986" s="1534"/>
      <c r="C986" s="282"/>
      <c r="D986" s="1535"/>
      <c r="E986" s="1542"/>
      <c r="F986" s="1423"/>
      <c r="G986" s="1423"/>
      <c r="H986" s="1423"/>
      <c r="I986" s="1423"/>
      <c r="J986" s="1542"/>
      <c r="K986" s="1232"/>
      <c r="L986" s="1533"/>
      <c r="M986" s="255"/>
      <c r="N986" s="255"/>
      <c r="O986" s="1533"/>
      <c r="P986" s="1533"/>
      <c r="Q986" s="1722"/>
      <c r="R986" s="255"/>
      <c r="T986" s="255"/>
      <c r="U986" s="255"/>
    </row>
    <row r="987">
      <c r="A987" s="280"/>
      <c r="B987" s="1534"/>
      <c r="C987" s="282"/>
      <c r="D987" s="1535"/>
      <c r="E987" s="1542"/>
      <c r="F987" s="1423"/>
      <c r="G987" s="1423"/>
      <c r="H987" s="1423"/>
      <c r="I987" s="1423"/>
      <c r="J987" s="1542"/>
      <c r="K987" s="1232"/>
      <c r="L987" s="1533"/>
      <c r="M987" s="255"/>
      <c r="N987" s="255"/>
      <c r="O987" s="1533"/>
      <c r="P987" s="1533"/>
      <c r="Q987" s="1722"/>
      <c r="R987" s="255"/>
      <c r="T987" s="255"/>
      <c r="U987" s="255"/>
    </row>
    <row r="988">
      <c r="A988" s="280"/>
      <c r="B988" s="1534"/>
      <c r="C988" s="282"/>
      <c r="D988" s="1535"/>
      <c r="E988" s="1542"/>
      <c r="F988" s="1423"/>
      <c r="G988" s="1423"/>
      <c r="H988" s="1423"/>
      <c r="I988" s="1423"/>
      <c r="J988" s="1542"/>
      <c r="K988" s="1232"/>
      <c r="L988" s="1533"/>
      <c r="M988" s="255"/>
      <c r="N988" s="255"/>
      <c r="O988" s="1533"/>
      <c r="P988" s="1533"/>
      <c r="Q988" s="1722"/>
      <c r="R988" s="255"/>
      <c r="T988" s="255"/>
      <c r="U988" s="255"/>
    </row>
    <row r="989">
      <c r="A989" s="280"/>
      <c r="B989" s="1534"/>
      <c r="C989" s="282"/>
      <c r="D989" s="1535"/>
      <c r="E989" s="1542"/>
      <c r="F989" s="1423"/>
      <c r="G989" s="1423"/>
      <c r="H989" s="1423"/>
      <c r="I989" s="1423"/>
      <c r="J989" s="1542"/>
      <c r="K989" s="1232"/>
      <c r="L989" s="1533"/>
      <c r="M989" s="255"/>
      <c r="N989" s="255"/>
      <c r="O989" s="1533"/>
      <c r="P989" s="1533"/>
      <c r="Q989" s="1722"/>
      <c r="R989" s="255"/>
      <c r="T989" s="255"/>
      <c r="U989" s="255"/>
    </row>
    <row r="990">
      <c r="A990" s="280"/>
      <c r="B990" s="1534"/>
      <c r="C990" s="282"/>
      <c r="D990" s="1535"/>
      <c r="E990" s="1542"/>
      <c r="F990" s="1423"/>
      <c r="G990" s="1423"/>
      <c r="H990" s="1423"/>
      <c r="I990" s="1423"/>
      <c r="J990" s="1542"/>
      <c r="K990" s="1232"/>
      <c r="L990" s="1533"/>
      <c r="M990" s="255"/>
      <c r="N990" s="255"/>
      <c r="O990" s="1533"/>
      <c r="P990" s="1533"/>
      <c r="Q990" s="1722"/>
      <c r="R990" s="255"/>
      <c r="T990" s="255"/>
      <c r="U990" s="255"/>
    </row>
    <row r="991">
      <c r="A991" s="280"/>
      <c r="B991" s="1534"/>
      <c r="C991" s="282"/>
      <c r="D991" s="1535"/>
      <c r="E991" s="1542"/>
      <c r="F991" s="1423"/>
      <c r="G991" s="1423"/>
      <c r="H991" s="1423"/>
      <c r="I991" s="1423"/>
      <c r="J991" s="1542"/>
      <c r="K991" s="1232"/>
      <c r="L991" s="1533"/>
      <c r="M991" s="255"/>
      <c r="N991" s="255"/>
      <c r="O991" s="1533"/>
      <c r="P991" s="1533"/>
      <c r="Q991" s="1722"/>
      <c r="R991" s="255"/>
      <c r="T991" s="255"/>
      <c r="U991" s="255"/>
    </row>
    <row r="992">
      <c r="A992" s="280"/>
      <c r="B992" s="1534"/>
      <c r="C992" s="282"/>
      <c r="D992" s="1535"/>
      <c r="E992" s="1542"/>
      <c r="F992" s="1423"/>
      <c r="G992" s="1423"/>
      <c r="H992" s="1423"/>
      <c r="I992" s="1423"/>
      <c r="J992" s="1542"/>
      <c r="K992" s="1232"/>
      <c r="L992" s="1533"/>
      <c r="M992" s="255"/>
      <c r="N992" s="255"/>
      <c r="O992" s="1533"/>
      <c r="P992" s="1533"/>
      <c r="Q992" s="1722"/>
      <c r="R992" s="255"/>
      <c r="T992" s="255"/>
      <c r="U992" s="255"/>
    </row>
    <row r="993">
      <c r="A993" s="280"/>
      <c r="B993" s="1534"/>
      <c r="C993" s="282"/>
      <c r="D993" s="1535"/>
      <c r="E993" s="1542"/>
      <c r="F993" s="1423"/>
      <c r="G993" s="1423"/>
      <c r="H993" s="1423"/>
      <c r="I993" s="1423"/>
      <c r="J993" s="1542"/>
      <c r="K993" s="1232"/>
      <c r="L993" s="1533"/>
      <c r="M993" s="255"/>
      <c r="N993" s="255"/>
      <c r="O993" s="1533"/>
      <c r="P993" s="1533"/>
      <c r="Q993" s="1722"/>
      <c r="R993" s="255"/>
      <c r="T993" s="255"/>
      <c r="U993" s="255"/>
    </row>
    <row r="994">
      <c r="A994" s="280"/>
      <c r="B994" s="1534"/>
      <c r="C994" s="282"/>
      <c r="D994" s="1535"/>
      <c r="E994" s="1542"/>
      <c r="F994" s="1423"/>
      <c r="G994" s="1423"/>
      <c r="H994" s="1423"/>
      <c r="I994" s="1423"/>
      <c r="J994" s="1542"/>
      <c r="K994" s="1232"/>
      <c r="L994" s="1533"/>
      <c r="M994" s="255"/>
      <c r="N994" s="255"/>
      <c r="O994" s="1533"/>
      <c r="P994" s="1533"/>
      <c r="Q994" s="1722"/>
      <c r="R994" s="255"/>
      <c r="T994" s="255"/>
      <c r="U994" s="255"/>
    </row>
    <row r="995">
      <c r="A995" s="280"/>
      <c r="B995" s="1534"/>
      <c r="C995" s="282"/>
      <c r="D995" s="1535"/>
      <c r="E995" s="1542"/>
      <c r="F995" s="1423"/>
      <c r="G995" s="1423"/>
      <c r="H995" s="1423"/>
      <c r="I995" s="1423"/>
      <c r="J995" s="1542"/>
      <c r="K995" s="1232"/>
      <c r="L995" s="1533"/>
      <c r="M995" s="255"/>
      <c r="N995" s="255"/>
      <c r="O995" s="1533"/>
      <c r="P995" s="1533"/>
      <c r="Q995" s="1722"/>
      <c r="R995" s="255"/>
      <c r="T995" s="255"/>
      <c r="U995" s="255"/>
    </row>
    <row r="996">
      <c r="A996" s="280"/>
      <c r="B996" s="1534"/>
      <c r="C996" s="282"/>
      <c r="D996" s="1535"/>
      <c r="E996" s="1542"/>
      <c r="F996" s="1423"/>
      <c r="G996" s="1423"/>
      <c r="H996" s="1423"/>
      <c r="I996" s="1423"/>
      <c r="J996" s="1542"/>
      <c r="K996" s="1232"/>
      <c r="L996" s="1533"/>
      <c r="M996" s="255"/>
      <c r="N996" s="255"/>
      <c r="O996" s="1533"/>
      <c r="P996" s="1533"/>
      <c r="Q996" s="1722"/>
      <c r="R996" s="255"/>
      <c r="T996" s="255"/>
      <c r="U996" s="255"/>
    </row>
    <row r="997">
      <c r="A997" s="280"/>
      <c r="B997" s="1534"/>
      <c r="C997" s="282"/>
      <c r="D997" s="1535"/>
      <c r="E997" s="1542"/>
      <c r="F997" s="1423"/>
      <c r="G997" s="1423"/>
      <c r="H997" s="1423"/>
      <c r="I997" s="1423"/>
      <c r="J997" s="1542"/>
      <c r="K997" s="1232"/>
      <c r="L997" s="1533"/>
      <c r="M997" s="255"/>
      <c r="N997" s="255"/>
      <c r="O997" s="1533"/>
      <c r="P997" s="1533"/>
      <c r="Q997" s="1722"/>
      <c r="R997" s="255"/>
      <c r="T997" s="255"/>
      <c r="U997" s="255"/>
    </row>
    <row r="998">
      <c r="A998" s="280"/>
      <c r="B998" s="1534"/>
      <c r="C998" s="282"/>
      <c r="D998" s="1535"/>
      <c r="E998" s="1542"/>
      <c r="F998" s="1423"/>
      <c r="G998" s="1423"/>
      <c r="H998" s="1423"/>
      <c r="I998" s="1423"/>
      <c r="J998" s="1542"/>
      <c r="K998" s="1232"/>
      <c r="L998" s="1533"/>
      <c r="M998" s="255"/>
      <c r="N998" s="255"/>
      <c r="O998" s="1533"/>
      <c r="P998" s="1533"/>
      <c r="Q998" s="1722"/>
      <c r="R998" s="255"/>
      <c r="T998" s="255"/>
      <c r="U998" s="255"/>
    </row>
    <row r="999">
      <c r="A999" s="280"/>
      <c r="B999" s="1534"/>
      <c r="C999" s="282"/>
      <c r="D999" s="1535"/>
      <c r="E999" s="1542"/>
      <c r="F999" s="1423"/>
      <c r="G999" s="1423"/>
      <c r="H999" s="1423"/>
      <c r="I999" s="1423"/>
      <c r="J999" s="1542"/>
      <c r="K999" s="1232"/>
      <c r="L999" s="1533"/>
      <c r="M999" s="255"/>
      <c r="N999" s="255"/>
      <c r="O999" s="1533"/>
      <c r="P999" s="1533"/>
      <c r="Q999" s="1722"/>
      <c r="R999" s="255"/>
      <c r="T999" s="255"/>
      <c r="U999" s="255"/>
    </row>
    <row r="1000">
      <c r="A1000" s="280"/>
      <c r="B1000" s="1534"/>
      <c r="C1000" s="282"/>
      <c r="D1000" s="1535"/>
      <c r="E1000" s="1542"/>
      <c r="F1000" s="1423"/>
      <c r="G1000" s="1423"/>
      <c r="H1000" s="1423"/>
      <c r="I1000" s="1423"/>
      <c r="J1000" s="1542"/>
      <c r="K1000" s="1232"/>
      <c r="L1000" s="1533"/>
      <c r="M1000" s="255"/>
      <c r="N1000" s="255"/>
      <c r="O1000" s="1533"/>
      <c r="P1000" s="1533"/>
      <c r="Q1000" s="1722"/>
      <c r="R1000" s="255"/>
      <c r="T1000" s="255"/>
      <c r="U1000" s="255"/>
    </row>
    <row r="1001">
      <c r="A1001" s="280"/>
      <c r="B1001" s="1534"/>
      <c r="C1001" s="282"/>
      <c r="D1001" s="1535"/>
      <c r="E1001" s="1542"/>
      <c r="F1001" s="1423"/>
      <c r="G1001" s="1423"/>
      <c r="H1001" s="1423"/>
      <c r="I1001" s="1423"/>
      <c r="J1001" s="1542"/>
      <c r="K1001" s="1232"/>
      <c r="L1001" s="1533"/>
      <c r="M1001" s="255"/>
      <c r="N1001" s="255"/>
      <c r="O1001" s="1533"/>
      <c r="P1001" s="1533"/>
      <c r="Q1001" s="1722"/>
      <c r="R1001" s="255"/>
      <c r="T1001" s="255"/>
      <c r="U1001" s="255"/>
    </row>
    <row r="1002">
      <c r="A1002" s="280"/>
      <c r="B1002" s="1534"/>
      <c r="C1002" s="282"/>
      <c r="D1002" s="1535"/>
      <c r="E1002" s="1542"/>
      <c r="F1002" s="1423"/>
      <c r="G1002" s="1423"/>
      <c r="H1002" s="1423"/>
      <c r="I1002" s="1423"/>
      <c r="J1002" s="1542"/>
      <c r="K1002" s="1232"/>
      <c r="L1002" s="1533"/>
      <c r="M1002" s="255"/>
      <c r="N1002" s="255"/>
      <c r="O1002" s="1533"/>
      <c r="P1002" s="1533"/>
      <c r="Q1002" s="1722"/>
      <c r="R1002" s="255"/>
      <c r="T1002" s="255"/>
      <c r="U1002" s="255"/>
    </row>
    <row r="1003">
      <c r="A1003" s="280"/>
      <c r="B1003" s="1534"/>
      <c r="C1003" s="282"/>
      <c r="D1003" s="1535"/>
      <c r="E1003" s="1542"/>
      <c r="F1003" s="1423"/>
      <c r="G1003" s="1423"/>
      <c r="H1003" s="1423"/>
      <c r="I1003" s="1423"/>
      <c r="J1003" s="1542"/>
      <c r="K1003" s="1232"/>
      <c r="L1003" s="1533"/>
      <c r="M1003" s="255"/>
      <c r="N1003" s="255"/>
      <c r="O1003" s="1533"/>
      <c r="P1003" s="1533"/>
      <c r="Q1003" s="1722"/>
      <c r="R1003" s="255"/>
      <c r="T1003" s="255"/>
      <c r="U1003" s="255"/>
    </row>
    <row r="1004">
      <c r="A1004" s="280"/>
      <c r="B1004" s="1534"/>
      <c r="C1004" s="282"/>
      <c r="D1004" s="1535"/>
      <c r="E1004" s="1542"/>
      <c r="F1004" s="1423"/>
      <c r="G1004" s="1423"/>
      <c r="H1004" s="1423"/>
      <c r="I1004" s="1423"/>
      <c r="J1004" s="1542"/>
      <c r="K1004" s="1232"/>
      <c r="L1004" s="1533"/>
      <c r="M1004" s="255"/>
      <c r="N1004" s="255"/>
      <c r="O1004" s="1533"/>
      <c r="P1004" s="1533"/>
      <c r="Q1004" s="1722"/>
      <c r="R1004" s="255"/>
      <c r="T1004" s="255"/>
      <c r="U1004" s="255"/>
    </row>
    <row r="1005">
      <c r="A1005" s="280"/>
      <c r="B1005" s="1534"/>
      <c r="C1005" s="282"/>
      <c r="D1005" s="1535"/>
      <c r="E1005" s="1542"/>
      <c r="F1005" s="1423"/>
      <c r="G1005" s="1423"/>
      <c r="H1005" s="1423"/>
      <c r="I1005" s="1423"/>
      <c r="J1005" s="1542"/>
      <c r="K1005" s="1232"/>
      <c r="L1005" s="1533"/>
      <c r="M1005" s="255"/>
      <c r="N1005" s="255"/>
      <c r="O1005" s="1533"/>
      <c r="P1005" s="1533"/>
      <c r="Q1005" s="1722"/>
      <c r="R1005" s="255"/>
      <c r="T1005" s="255"/>
      <c r="U1005" s="255"/>
    </row>
    <row r="1006">
      <c r="A1006" s="280"/>
      <c r="B1006" s="1534"/>
      <c r="C1006" s="282"/>
      <c r="D1006" s="1535"/>
      <c r="E1006" s="1542"/>
      <c r="F1006" s="1423"/>
      <c r="G1006" s="1423"/>
      <c r="H1006" s="1423"/>
      <c r="I1006" s="1423"/>
      <c r="J1006" s="1542"/>
      <c r="K1006" s="1232"/>
      <c r="L1006" s="1533"/>
      <c r="M1006" s="255"/>
      <c r="N1006" s="255"/>
      <c r="O1006" s="1533"/>
      <c r="P1006" s="1533"/>
      <c r="Q1006" s="1722"/>
      <c r="R1006" s="255"/>
      <c r="T1006" s="255"/>
      <c r="U1006" s="255"/>
    </row>
    <row r="1007">
      <c r="A1007" s="280"/>
      <c r="B1007" s="1534"/>
      <c r="C1007" s="282"/>
      <c r="D1007" s="1535"/>
      <c r="E1007" s="1542"/>
      <c r="F1007" s="1423"/>
      <c r="G1007" s="1423"/>
      <c r="H1007" s="1423"/>
      <c r="I1007" s="1423"/>
      <c r="J1007" s="1542"/>
      <c r="K1007" s="1232"/>
      <c r="L1007" s="1533"/>
      <c r="M1007" s="255"/>
      <c r="N1007" s="255"/>
      <c r="O1007" s="1533"/>
      <c r="P1007" s="1533"/>
      <c r="Q1007" s="1722"/>
      <c r="R1007" s="255"/>
      <c r="T1007" s="255"/>
      <c r="U1007" s="255"/>
    </row>
    <row r="1008">
      <c r="A1008" s="280"/>
      <c r="B1008" s="1534"/>
      <c r="C1008" s="282"/>
      <c r="D1008" s="1535"/>
      <c r="E1008" s="1542"/>
      <c r="F1008" s="1423"/>
      <c r="G1008" s="1423"/>
      <c r="H1008" s="1423"/>
      <c r="I1008" s="1423"/>
      <c r="J1008" s="1542"/>
      <c r="K1008" s="1232"/>
      <c r="L1008" s="1533"/>
      <c r="M1008" s="255"/>
      <c r="N1008" s="255"/>
      <c r="O1008" s="1533"/>
      <c r="P1008" s="1533"/>
      <c r="Q1008" s="1722"/>
      <c r="R1008" s="255"/>
      <c r="T1008" s="255"/>
      <c r="U1008" s="255"/>
    </row>
    <row r="1009">
      <c r="A1009" s="280"/>
      <c r="B1009" s="1534"/>
      <c r="C1009" s="282"/>
      <c r="D1009" s="1535"/>
      <c r="E1009" s="1542"/>
      <c r="F1009" s="1423"/>
      <c r="G1009" s="1423"/>
      <c r="H1009" s="1423"/>
      <c r="I1009" s="1423"/>
      <c r="J1009" s="1542"/>
      <c r="K1009" s="1232"/>
      <c r="L1009" s="1533"/>
      <c r="M1009" s="255"/>
      <c r="N1009" s="255"/>
      <c r="O1009" s="1533"/>
      <c r="P1009" s="1533"/>
      <c r="Q1009" s="1722"/>
      <c r="R1009" s="255"/>
      <c r="T1009" s="255"/>
      <c r="U1009" s="255"/>
    </row>
    <row r="1010">
      <c r="A1010" s="280"/>
      <c r="B1010" s="1534"/>
      <c r="C1010" s="282"/>
      <c r="D1010" s="1535"/>
      <c r="E1010" s="1542"/>
      <c r="F1010" s="1423"/>
      <c r="G1010" s="1423"/>
      <c r="H1010" s="1423"/>
      <c r="I1010" s="1423"/>
      <c r="J1010" s="1542"/>
      <c r="K1010" s="1232"/>
      <c r="L1010" s="1533"/>
      <c r="M1010" s="255"/>
      <c r="N1010" s="255"/>
      <c r="O1010" s="1533"/>
      <c r="P1010" s="1533"/>
      <c r="Q1010" s="1722"/>
      <c r="R1010" s="255"/>
      <c r="T1010" s="255"/>
      <c r="U1010" s="255"/>
    </row>
    <row r="1011">
      <c r="A1011" s="280"/>
      <c r="B1011" s="1534"/>
      <c r="C1011" s="282"/>
      <c r="D1011" s="1535"/>
      <c r="E1011" s="1542"/>
      <c r="F1011" s="1423"/>
      <c r="G1011" s="1423"/>
      <c r="H1011" s="1423"/>
      <c r="I1011" s="1423"/>
      <c r="J1011" s="1542"/>
      <c r="K1011" s="1232"/>
      <c r="L1011" s="1533"/>
      <c r="M1011" s="255"/>
      <c r="N1011" s="255"/>
      <c r="O1011" s="1533"/>
      <c r="P1011" s="1533"/>
      <c r="Q1011" s="1722"/>
      <c r="R1011" s="255"/>
      <c r="T1011" s="255"/>
      <c r="U1011" s="255"/>
    </row>
    <row r="1012">
      <c r="A1012" s="280"/>
      <c r="B1012" s="1534"/>
      <c r="C1012" s="282"/>
      <c r="D1012" s="1535"/>
      <c r="E1012" s="1542"/>
      <c r="F1012" s="1423"/>
      <c r="G1012" s="1423"/>
      <c r="H1012" s="1423"/>
      <c r="I1012" s="1423"/>
      <c r="J1012" s="1542"/>
      <c r="K1012" s="1232"/>
      <c r="L1012" s="1533"/>
      <c r="M1012" s="255"/>
      <c r="N1012" s="255"/>
      <c r="O1012" s="1533"/>
      <c r="P1012" s="1533"/>
      <c r="Q1012" s="1722"/>
      <c r="R1012" s="255"/>
      <c r="T1012" s="255"/>
      <c r="U1012" s="255"/>
    </row>
    <row r="1013">
      <c r="A1013" s="280"/>
      <c r="B1013" s="1534"/>
      <c r="C1013" s="282"/>
      <c r="D1013" s="1535"/>
      <c r="E1013" s="1542"/>
      <c r="F1013" s="1423"/>
      <c r="G1013" s="1423"/>
      <c r="H1013" s="1423"/>
      <c r="I1013" s="1423"/>
      <c r="J1013" s="1542"/>
      <c r="K1013" s="1232"/>
      <c r="L1013" s="1533"/>
      <c r="M1013" s="255"/>
      <c r="N1013" s="255"/>
      <c r="O1013" s="1533"/>
      <c r="P1013" s="1533"/>
      <c r="Q1013" s="1722"/>
      <c r="R1013" s="255"/>
      <c r="T1013" s="255"/>
      <c r="U1013" s="255"/>
    </row>
    <row r="1014">
      <c r="A1014" s="280"/>
      <c r="B1014" s="1534"/>
      <c r="C1014" s="282"/>
      <c r="D1014" s="1535"/>
      <c r="E1014" s="1542"/>
      <c r="F1014" s="1423"/>
      <c r="G1014" s="1423"/>
      <c r="H1014" s="1423"/>
      <c r="I1014" s="1423"/>
      <c r="J1014" s="1542"/>
      <c r="K1014" s="1232"/>
      <c r="L1014" s="1533"/>
      <c r="M1014" s="255"/>
      <c r="N1014" s="255"/>
      <c r="O1014" s="1533"/>
      <c r="P1014" s="1533"/>
      <c r="Q1014" s="1722"/>
      <c r="R1014" s="255"/>
      <c r="T1014" s="255"/>
      <c r="U1014" s="255"/>
    </row>
    <row r="1015">
      <c r="A1015" s="280"/>
      <c r="B1015" s="1534"/>
      <c r="C1015" s="282"/>
      <c r="D1015" s="1535"/>
      <c r="E1015" s="1542"/>
      <c r="F1015" s="1423"/>
      <c r="G1015" s="1423"/>
      <c r="H1015" s="1423"/>
      <c r="I1015" s="1423"/>
      <c r="J1015" s="1542"/>
      <c r="K1015" s="1232"/>
      <c r="L1015" s="1533"/>
      <c r="M1015" s="255"/>
      <c r="N1015" s="255"/>
      <c r="O1015" s="1533"/>
      <c r="P1015" s="1533"/>
      <c r="Q1015" s="1722"/>
      <c r="R1015" s="255"/>
      <c r="T1015" s="255"/>
      <c r="U1015" s="255"/>
    </row>
    <row r="1016">
      <c r="A1016" s="280"/>
      <c r="B1016" s="1534"/>
      <c r="C1016" s="282"/>
      <c r="D1016" s="1535"/>
      <c r="E1016" s="1542"/>
      <c r="F1016" s="1423"/>
      <c r="G1016" s="1423"/>
      <c r="H1016" s="1423"/>
      <c r="I1016" s="1423"/>
      <c r="J1016" s="1542"/>
      <c r="K1016" s="1232"/>
      <c r="L1016" s="1533"/>
      <c r="M1016" s="255"/>
      <c r="N1016" s="255"/>
      <c r="O1016" s="1533"/>
      <c r="P1016" s="1533"/>
      <c r="Q1016" s="1722"/>
      <c r="R1016" s="255"/>
      <c r="T1016" s="255"/>
      <c r="U1016" s="255"/>
    </row>
    <row r="1017">
      <c r="A1017" s="280"/>
      <c r="B1017" s="1534"/>
      <c r="C1017" s="282"/>
      <c r="D1017" s="1535"/>
      <c r="E1017" s="1542"/>
      <c r="F1017" s="1423"/>
      <c r="G1017" s="1423"/>
      <c r="H1017" s="1423"/>
      <c r="I1017" s="1423"/>
      <c r="J1017" s="1542"/>
      <c r="K1017" s="1232"/>
      <c r="L1017" s="1533"/>
      <c r="M1017" s="255"/>
      <c r="N1017" s="255"/>
      <c r="O1017" s="1533"/>
      <c r="P1017" s="1533"/>
      <c r="Q1017" s="1722"/>
      <c r="R1017" s="255"/>
      <c r="T1017" s="255"/>
      <c r="U1017" s="255"/>
    </row>
    <row r="1018">
      <c r="A1018" s="280"/>
      <c r="B1018" s="1534"/>
      <c r="C1018" s="282"/>
      <c r="D1018" s="1535"/>
      <c r="E1018" s="1542"/>
      <c r="F1018" s="1423"/>
      <c r="G1018" s="1423"/>
      <c r="H1018" s="1423"/>
      <c r="I1018" s="1423"/>
      <c r="J1018" s="1542"/>
      <c r="K1018" s="1232"/>
      <c r="L1018" s="1533"/>
      <c r="M1018" s="255"/>
      <c r="N1018" s="255"/>
      <c r="O1018" s="1533"/>
      <c r="P1018" s="1533"/>
      <c r="Q1018" s="1722"/>
      <c r="R1018" s="255"/>
      <c r="T1018" s="255"/>
      <c r="U1018" s="255"/>
    </row>
    <row r="1019">
      <c r="A1019" s="280"/>
      <c r="B1019" s="1534"/>
      <c r="C1019" s="282"/>
      <c r="D1019" s="1535"/>
      <c r="E1019" s="1542"/>
      <c r="F1019" s="1423"/>
      <c r="G1019" s="1423"/>
      <c r="H1019" s="1423"/>
      <c r="I1019" s="1423"/>
      <c r="J1019" s="1542"/>
      <c r="K1019" s="1232"/>
      <c r="L1019" s="1533"/>
      <c r="M1019" s="255"/>
      <c r="N1019" s="255"/>
      <c r="O1019" s="1533"/>
      <c r="P1019" s="1533"/>
      <c r="Q1019" s="1722"/>
      <c r="R1019" s="255"/>
      <c r="T1019" s="255"/>
      <c r="U1019" s="255"/>
    </row>
    <row r="1020">
      <c r="A1020" s="280"/>
      <c r="B1020" s="1534"/>
      <c r="C1020" s="282"/>
      <c r="D1020" s="1535"/>
      <c r="E1020" s="1542"/>
      <c r="F1020" s="1423"/>
      <c r="G1020" s="1423"/>
      <c r="H1020" s="1423"/>
      <c r="I1020" s="1423"/>
      <c r="J1020" s="1542"/>
      <c r="K1020" s="1232"/>
      <c r="L1020" s="1533"/>
      <c r="M1020" s="255"/>
      <c r="N1020" s="255"/>
      <c r="O1020" s="1533"/>
      <c r="P1020" s="1533"/>
      <c r="Q1020" s="1722"/>
      <c r="R1020" s="255"/>
      <c r="T1020" s="255"/>
      <c r="U1020" s="255"/>
    </row>
    <row r="1021">
      <c r="A1021" s="280"/>
      <c r="B1021" s="1534"/>
      <c r="C1021" s="282"/>
      <c r="D1021" s="1535"/>
      <c r="E1021" s="1542"/>
      <c r="F1021" s="1423"/>
      <c r="G1021" s="1423"/>
      <c r="H1021" s="1423"/>
      <c r="I1021" s="1423"/>
      <c r="J1021" s="1542"/>
      <c r="K1021" s="1232"/>
      <c r="L1021" s="1533"/>
      <c r="M1021" s="255"/>
      <c r="N1021" s="255"/>
      <c r="O1021" s="1533"/>
      <c r="P1021" s="1533"/>
      <c r="Q1021" s="1722"/>
      <c r="R1021" s="255"/>
      <c r="T1021" s="255"/>
      <c r="U1021" s="255"/>
    </row>
    <row r="1022">
      <c r="A1022" s="280"/>
      <c r="B1022" s="1534"/>
      <c r="C1022" s="282"/>
      <c r="D1022" s="1535"/>
      <c r="E1022" s="1542"/>
      <c r="F1022" s="1423"/>
      <c r="G1022" s="1423"/>
      <c r="H1022" s="1423"/>
      <c r="I1022" s="1423"/>
      <c r="J1022" s="1542"/>
      <c r="K1022" s="1232"/>
      <c r="L1022" s="1533"/>
      <c r="M1022" s="255"/>
      <c r="N1022" s="255"/>
      <c r="O1022" s="1533"/>
      <c r="P1022" s="1533"/>
      <c r="Q1022" s="1722"/>
      <c r="R1022" s="255"/>
      <c r="T1022" s="255"/>
      <c r="U1022" s="255"/>
    </row>
    <row r="1023">
      <c r="A1023" s="280"/>
      <c r="B1023" s="1534"/>
      <c r="C1023" s="282"/>
      <c r="D1023" s="1535"/>
      <c r="E1023" s="1542"/>
      <c r="F1023" s="1423"/>
      <c r="G1023" s="1423"/>
      <c r="H1023" s="1423"/>
      <c r="I1023" s="1423"/>
      <c r="J1023" s="1542"/>
      <c r="K1023" s="1232"/>
      <c r="L1023" s="1533"/>
      <c r="M1023" s="255"/>
      <c r="N1023" s="255"/>
      <c r="O1023" s="1533"/>
      <c r="P1023" s="1533"/>
      <c r="Q1023" s="1722"/>
      <c r="R1023" s="255"/>
      <c r="T1023" s="255"/>
      <c r="U1023" s="255"/>
    </row>
    <row r="1024">
      <c r="A1024" s="280"/>
      <c r="B1024" s="1534"/>
      <c r="C1024" s="282"/>
      <c r="D1024" s="1535"/>
      <c r="E1024" s="1542"/>
      <c r="F1024" s="1423"/>
      <c r="G1024" s="1423"/>
      <c r="H1024" s="1423"/>
      <c r="I1024" s="1423"/>
      <c r="J1024" s="1542"/>
      <c r="K1024" s="1232"/>
      <c r="L1024" s="1533"/>
      <c r="M1024" s="255"/>
      <c r="N1024" s="255"/>
      <c r="O1024" s="1533"/>
      <c r="P1024" s="1533"/>
      <c r="Q1024" s="1722"/>
      <c r="R1024" s="255"/>
      <c r="T1024" s="255"/>
      <c r="U1024" s="255"/>
    </row>
    <row r="1025">
      <c r="A1025" s="280"/>
      <c r="B1025" s="1534"/>
      <c r="C1025" s="282"/>
      <c r="D1025" s="1535"/>
      <c r="E1025" s="1542"/>
      <c r="F1025" s="1423"/>
      <c r="G1025" s="1423"/>
      <c r="H1025" s="1423"/>
      <c r="I1025" s="1423"/>
      <c r="J1025" s="1542"/>
      <c r="K1025" s="1232"/>
      <c r="L1025" s="1533"/>
      <c r="M1025" s="255"/>
      <c r="N1025" s="255"/>
      <c r="O1025" s="1533"/>
      <c r="P1025" s="1533"/>
      <c r="Q1025" s="1722"/>
      <c r="R1025" s="255"/>
      <c r="T1025" s="255"/>
      <c r="U1025" s="255"/>
    </row>
    <row r="1026">
      <c r="A1026" s="280"/>
      <c r="B1026" s="1534"/>
      <c r="C1026" s="282"/>
      <c r="D1026" s="1535"/>
      <c r="E1026" s="1542"/>
      <c r="F1026" s="1423"/>
      <c r="G1026" s="1423"/>
      <c r="H1026" s="1423"/>
      <c r="I1026" s="1423"/>
      <c r="J1026" s="1542"/>
      <c r="K1026" s="1232"/>
      <c r="L1026" s="1533"/>
      <c r="M1026" s="255"/>
      <c r="N1026" s="255"/>
      <c r="O1026" s="1533"/>
      <c r="P1026" s="1533"/>
      <c r="Q1026" s="1722"/>
      <c r="R1026" s="255"/>
      <c r="T1026" s="255"/>
      <c r="U1026" s="255"/>
    </row>
    <row r="1027">
      <c r="A1027" s="280"/>
      <c r="B1027" s="1534"/>
      <c r="C1027" s="282"/>
      <c r="D1027" s="1535"/>
      <c r="E1027" s="1542"/>
      <c r="F1027" s="1423"/>
      <c r="G1027" s="1423"/>
      <c r="H1027" s="1423"/>
      <c r="I1027" s="1423"/>
      <c r="J1027" s="1542"/>
      <c r="K1027" s="1232"/>
      <c r="L1027" s="1533"/>
      <c r="M1027" s="255"/>
      <c r="N1027" s="255"/>
      <c r="O1027" s="1533"/>
      <c r="P1027" s="1533"/>
      <c r="Q1027" s="1722"/>
      <c r="R1027" s="255"/>
      <c r="T1027" s="255"/>
      <c r="U1027" s="255"/>
    </row>
    <row r="1028">
      <c r="A1028" s="280"/>
      <c r="B1028" s="1534"/>
      <c r="C1028" s="282"/>
      <c r="D1028" s="1535"/>
      <c r="E1028" s="1542"/>
      <c r="F1028" s="1423"/>
      <c r="G1028" s="1423"/>
      <c r="H1028" s="1423"/>
      <c r="I1028" s="1423"/>
      <c r="J1028" s="1542"/>
      <c r="K1028" s="1232"/>
      <c r="L1028" s="1533"/>
      <c r="M1028" s="255"/>
      <c r="N1028" s="255"/>
      <c r="O1028" s="1533"/>
      <c r="P1028" s="1533"/>
      <c r="Q1028" s="1722"/>
      <c r="R1028" s="255"/>
      <c r="T1028" s="255"/>
      <c r="U1028" s="255"/>
    </row>
    <row r="1029">
      <c r="A1029" s="280"/>
      <c r="B1029" s="1534"/>
      <c r="C1029" s="282"/>
      <c r="D1029" s="1535"/>
      <c r="E1029" s="1542"/>
      <c r="F1029" s="1423"/>
      <c r="G1029" s="1423"/>
      <c r="H1029" s="1423"/>
      <c r="I1029" s="1423"/>
      <c r="J1029" s="1542"/>
      <c r="K1029" s="1232"/>
      <c r="L1029" s="1533"/>
      <c r="M1029" s="255"/>
      <c r="N1029" s="255"/>
      <c r="O1029" s="1533"/>
      <c r="P1029" s="1533"/>
      <c r="Q1029" s="1722"/>
      <c r="R1029" s="255"/>
      <c r="T1029" s="255"/>
      <c r="U1029" s="255"/>
    </row>
    <row r="1030">
      <c r="A1030" s="280"/>
      <c r="B1030" s="1534"/>
      <c r="C1030" s="282"/>
      <c r="D1030" s="1535"/>
      <c r="E1030" s="1542"/>
      <c r="F1030" s="1423"/>
      <c r="G1030" s="1423"/>
      <c r="H1030" s="1423"/>
      <c r="I1030" s="1423"/>
      <c r="J1030" s="1542"/>
      <c r="K1030" s="1232"/>
      <c r="L1030" s="1533"/>
      <c r="M1030" s="255"/>
      <c r="N1030" s="255"/>
      <c r="O1030" s="1533"/>
      <c r="P1030" s="1533"/>
      <c r="Q1030" s="1722"/>
      <c r="R1030" s="255"/>
      <c r="T1030" s="255"/>
      <c r="U1030" s="255"/>
    </row>
    <row r="1031">
      <c r="A1031" s="280"/>
      <c r="B1031" s="1534"/>
      <c r="C1031" s="282"/>
      <c r="D1031" s="1535"/>
      <c r="E1031" s="1542"/>
      <c r="F1031" s="1423"/>
      <c r="G1031" s="1423"/>
      <c r="H1031" s="1423"/>
      <c r="I1031" s="1423"/>
      <c r="J1031" s="1542"/>
      <c r="K1031" s="1232"/>
      <c r="L1031" s="1533"/>
      <c r="M1031" s="255"/>
      <c r="N1031" s="255"/>
      <c r="O1031" s="1533"/>
      <c r="P1031" s="1533"/>
      <c r="Q1031" s="1722"/>
      <c r="R1031" s="255"/>
      <c r="T1031" s="255"/>
      <c r="U1031" s="255"/>
    </row>
    <row r="1032">
      <c r="A1032" s="280"/>
      <c r="B1032" s="1534"/>
      <c r="C1032" s="282"/>
      <c r="D1032" s="1535"/>
      <c r="E1032" s="1542"/>
      <c r="F1032" s="1423"/>
      <c r="G1032" s="1423"/>
      <c r="H1032" s="1423"/>
      <c r="I1032" s="1423"/>
      <c r="J1032" s="1542"/>
      <c r="K1032" s="1232"/>
      <c r="L1032" s="1533"/>
      <c r="M1032" s="255"/>
      <c r="N1032" s="255"/>
      <c r="O1032" s="1533"/>
      <c r="P1032" s="1533"/>
      <c r="Q1032" s="1722"/>
      <c r="R1032" s="255"/>
      <c r="T1032" s="255"/>
      <c r="U1032" s="255"/>
    </row>
    <row r="1033">
      <c r="A1033" s="280"/>
      <c r="B1033" s="1534"/>
      <c r="C1033" s="282"/>
      <c r="D1033" s="1535"/>
      <c r="E1033" s="1542"/>
      <c r="F1033" s="1423"/>
      <c r="G1033" s="1423"/>
      <c r="H1033" s="1423"/>
      <c r="I1033" s="1423"/>
      <c r="J1033" s="1542"/>
      <c r="K1033" s="1232"/>
      <c r="L1033" s="1533"/>
      <c r="M1033" s="255"/>
      <c r="N1033" s="255"/>
      <c r="O1033" s="1533"/>
      <c r="P1033" s="1533"/>
      <c r="Q1033" s="1722"/>
      <c r="R1033" s="255"/>
      <c r="T1033" s="255"/>
      <c r="U1033" s="255"/>
    </row>
    <row r="1034">
      <c r="A1034" s="280"/>
      <c r="B1034" s="1534"/>
      <c r="C1034" s="282"/>
      <c r="D1034" s="1535"/>
      <c r="E1034" s="1542"/>
      <c r="F1034" s="1423"/>
      <c r="G1034" s="1423"/>
      <c r="H1034" s="1423"/>
      <c r="I1034" s="1423"/>
      <c r="J1034" s="1542"/>
      <c r="K1034" s="1232"/>
      <c r="L1034" s="1533"/>
      <c r="M1034" s="255"/>
      <c r="N1034" s="255"/>
      <c r="O1034" s="1533"/>
      <c r="P1034" s="1533"/>
      <c r="Q1034" s="1722"/>
      <c r="R1034" s="255"/>
      <c r="T1034" s="255"/>
      <c r="U1034" s="255"/>
    </row>
    <row r="1035">
      <c r="A1035" s="280"/>
      <c r="B1035" s="1534"/>
      <c r="C1035" s="282"/>
      <c r="D1035" s="1535"/>
      <c r="E1035" s="1542"/>
      <c r="F1035" s="1423"/>
      <c r="G1035" s="1423"/>
      <c r="H1035" s="1423"/>
      <c r="I1035" s="1423"/>
      <c r="J1035" s="1542"/>
      <c r="K1035" s="1232"/>
      <c r="L1035" s="1533"/>
      <c r="M1035" s="255"/>
      <c r="N1035" s="255"/>
      <c r="O1035" s="1533"/>
      <c r="P1035" s="1533"/>
      <c r="Q1035" s="1722"/>
      <c r="R1035" s="255"/>
      <c r="T1035" s="255"/>
      <c r="U1035" s="255"/>
    </row>
    <row r="1036">
      <c r="A1036" s="280"/>
      <c r="B1036" s="1534"/>
      <c r="C1036" s="282"/>
      <c r="D1036" s="1535"/>
      <c r="E1036" s="1542"/>
      <c r="F1036" s="1423"/>
      <c r="G1036" s="1423"/>
      <c r="H1036" s="1423"/>
      <c r="I1036" s="1423"/>
      <c r="J1036" s="1542"/>
      <c r="K1036" s="1232"/>
      <c r="L1036" s="1533"/>
      <c r="M1036" s="255"/>
      <c r="N1036" s="255"/>
      <c r="O1036" s="1533"/>
      <c r="P1036" s="1533"/>
      <c r="Q1036" s="1722"/>
      <c r="R1036" s="255"/>
      <c r="T1036" s="255"/>
      <c r="U1036" s="255"/>
    </row>
    <row r="1037">
      <c r="A1037" s="280"/>
      <c r="B1037" s="1534"/>
      <c r="C1037" s="282"/>
      <c r="D1037" s="1535"/>
      <c r="E1037" s="1542"/>
      <c r="F1037" s="1423"/>
      <c r="G1037" s="1423"/>
      <c r="H1037" s="1423"/>
      <c r="I1037" s="1423"/>
      <c r="J1037" s="1542"/>
      <c r="K1037" s="1232"/>
      <c r="L1037" s="1533"/>
      <c r="M1037" s="255"/>
      <c r="N1037" s="255"/>
      <c r="O1037" s="1533"/>
      <c r="P1037" s="1533"/>
      <c r="Q1037" s="1722"/>
      <c r="R1037" s="255"/>
      <c r="T1037" s="255"/>
      <c r="U1037" s="255"/>
    </row>
    <row r="1038">
      <c r="A1038" s="280"/>
      <c r="B1038" s="1534"/>
      <c r="C1038" s="282"/>
      <c r="D1038" s="1535"/>
      <c r="E1038" s="1542"/>
      <c r="F1038" s="1423"/>
      <c r="G1038" s="1423"/>
      <c r="H1038" s="1423"/>
      <c r="I1038" s="1423"/>
      <c r="J1038" s="1542"/>
      <c r="K1038" s="1232"/>
      <c r="L1038" s="1533"/>
      <c r="M1038" s="255"/>
      <c r="N1038" s="255"/>
      <c r="O1038" s="1533"/>
      <c r="P1038" s="1533"/>
      <c r="Q1038" s="1722"/>
      <c r="R1038" s="255"/>
      <c r="T1038" s="255"/>
      <c r="U1038" s="255"/>
    </row>
    <row r="1039">
      <c r="A1039" s="280"/>
      <c r="B1039" s="1534"/>
      <c r="C1039" s="282"/>
      <c r="D1039" s="1535"/>
      <c r="E1039" s="1542"/>
      <c r="F1039" s="1423"/>
      <c r="G1039" s="1423"/>
      <c r="H1039" s="1423"/>
      <c r="I1039" s="1423"/>
      <c r="J1039" s="1542"/>
      <c r="K1039" s="1232"/>
      <c r="L1039" s="1533"/>
      <c r="M1039" s="255"/>
      <c r="N1039" s="255"/>
      <c r="O1039" s="1533"/>
      <c r="P1039" s="1533"/>
      <c r="Q1039" s="1722"/>
      <c r="R1039" s="255"/>
      <c r="T1039" s="255"/>
      <c r="U1039" s="255"/>
    </row>
    <row r="1040">
      <c r="A1040" s="280"/>
      <c r="B1040" s="1534"/>
      <c r="C1040" s="282"/>
      <c r="D1040" s="1535"/>
      <c r="E1040" s="1542"/>
      <c r="F1040" s="1423"/>
      <c r="G1040" s="1423"/>
      <c r="H1040" s="1423"/>
      <c r="I1040" s="1423"/>
      <c r="J1040" s="1542"/>
      <c r="K1040" s="1232"/>
      <c r="L1040" s="1533"/>
      <c r="M1040" s="255"/>
      <c r="N1040" s="255"/>
      <c r="O1040" s="1533"/>
      <c r="P1040" s="1533"/>
      <c r="Q1040" s="1722"/>
      <c r="R1040" s="255"/>
      <c r="T1040" s="255"/>
      <c r="U1040" s="255"/>
    </row>
    <row r="1041">
      <c r="A1041" s="280"/>
      <c r="B1041" s="1534"/>
      <c r="C1041" s="282"/>
      <c r="D1041" s="1535"/>
      <c r="E1041" s="1542"/>
      <c r="F1041" s="1423"/>
      <c r="G1041" s="1423"/>
      <c r="H1041" s="1423"/>
      <c r="I1041" s="1423"/>
      <c r="J1041" s="1542"/>
      <c r="K1041" s="1232"/>
      <c r="L1041" s="1533"/>
      <c r="M1041" s="255"/>
      <c r="N1041" s="255"/>
      <c r="O1041" s="1533"/>
      <c r="P1041" s="1533"/>
      <c r="Q1041" s="1722"/>
      <c r="R1041" s="255"/>
      <c r="S1041" s="1724"/>
      <c r="T1041" s="1725"/>
      <c r="U1041" s="1725"/>
      <c r="V1041" s="1724"/>
    </row>
    <row r="1042">
      <c r="A1042" s="280"/>
      <c r="B1042" s="1534"/>
      <c r="C1042" s="282"/>
      <c r="D1042" s="1535"/>
      <c r="E1042" s="1542"/>
      <c r="F1042" s="1423"/>
      <c r="G1042" s="1423"/>
      <c r="H1042" s="1423"/>
      <c r="I1042" s="1423"/>
      <c r="J1042" s="1542"/>
      <c r="K1042" s="1232"/>
      <c r="L1042" s="1533"/>
      <c r="M1042" s="255"/>
      <c r="N1042" s="255"/>
      <c r="O1042" s="1533"/>
      <c r="P1042" s="1533"/>
      <c r="Q1042" s="1722"/>
      <c r="R1042" s="255"/>
      <c r="S1042" s="268"/>
      <c r="T1042" s="254"/>
      <c r="U1042" s="254"/>
      <c r="V1042" s="268"/>
    </row>
    <row r="1043">
      <c r="A1043" s="280"/>
      <c r="B1043" s="1534"/>
      <c r="C1043" s="282"/>
      <c r="D1043" s="1535"/>
      <c r="E1043" s="1542"/>
      <c r="F1043" s="1423"/>
      <c r="G1043" s="1423"/>
      <c r="H1043" s="1423"/>
      <c r="I1043" s="1423"/>
      <c r="J1043" s="1542"/>
      <c r="K1043" s="1232"/>
      <c r="L1043" s="1533"/>
      <c r="M1043" s="255"/>
      <c r="N1043" s="255"/>
      <c r="O1043" s="1533"/>
      <c r="P1043" s="1533"/>
      <c r="Q1043" s="1722"/>
      <c r="R1043" s="255"/>
      <c r="S1043" s="268"/>
      <c r="T1043" s="254"/>
      <c r="U1043" s="254"/>
      <c r="V1043" s="268"/>
    </row>
    <row r="1044">
      <c r="A1044" s="280"/>
      <c r="B1044" s="1534"/>
      <c r="C1044" s="282"/>
      <c r="D1044" s="1535"/>
      <c r="E1044" s="1542"/>
      <c r="F1044" s="1423"/>
      <c r="G1044" s="1423"/>
      <c r="H1044" s="1423"/>
      <c r="I1044" s="1423"/>
      <c r="J1044" s="1542"/>
      <c r="K1044" s="1232"/>
      <c r="L1044" s="1533"/>
      <c r="M1044" s="255"/>
      <c r="N1044" s="255"/>
      <c r="O1044" s="1533"/>
      <c r="P1044" s="1533"/>
      <c r="Q1044" s="1722"/>
      <c r="R1044" s="255"/>
      <c r="S1044" s="268"/>
      <c r="T1044" s="254"/>
      <c r="U1044" s="254"/>
      <c r="V1044" s="268"/>
    </row>
    <row r="1045">
      <c r="A1045" s="280"/>
      <c r="B1045" s="1534"/>
      <c r="C1045" s="282"/>
      <c r="D1045" s="1535"/>
      <c r="E1045" s="1542"/>
      <c r="F1045" s="1423"/>
      <c r="G1045" s="1423"/>
      <c r="H1045" s="1423"/>
      <c r="I1045" s="1423"/>
      <c r="J1045" s="1542"/>
      <c r="K1045" s="1232"/>
      <c r="L1045" s="1533"/>
      <c r="M1045" s="255"/>
      <c r="N1045" s="255"/>
      <c r="O1045" s="1533"/>
      <c r="P1045" s="1533"/>
      <c r="Q1045" s="1722"/>
      <c r="R1045" s="255"/>
      <c r="S1045" s="268"/>
      <c r="T1045" s="254"/>
      <c r="U1045" s="254"/>
      <c r="V1045" s="268"/>
    </row>
    <row r="1046">
      <c r="A1046" s="280"/>
      <c r="B1046" s="1534"/>
      <c r="C1046" s="282"/>
      <c r="D1046" s="1535"/>
      <c r="E1046" s="1542"/>
      <c r="F1046" s="1423"/>
      <c r="G1046" s="1423"/>
      <c r="H1046" s="1423"/>
      <c r="I1046" s="1423"/>
      <c r="J1046" s="1542"/>
      <c r="K1046" s="1232"/>
      <c r="L1046" s="1533"/>
      <c r="M1046" s="255"/>
      <c r="N1046" s="255"/>
      <c r="O1046" s="1533"/>
      <c r="P1046" s="1533"/>
      <c r="Q1046" s="1722"/>
      <c r="R1046" s="255"/>
      <c r="S1046" s="268"/>
      <c r="T1046" s="254"/>
      <c r="U1046" s="254"/>
      <c r="V1046" s="268"/>
    </row>
    <row r="1047">
      <c r="A1047" s="280"/>
      <c r="B1047" s="1534"/>
      <c r="C1047" s="282"/>
      <c r="D1047" s="1535"/>
      <c r="E1047" s="1542"/>
      <c r="F1047" s="1423"/>
      <c r="G1047" s="1423"/>
      <c r="H1047" s="1423"/>
      <c r="I1047" s="1423"/>
      <c r="J1047" s="1542"/>
      <c r="K1047" s="1232"/>
      <c r="L1047" s="1533"/>
      <c r="M1047" s="255"/>
      <c r="N1047" s="255"/>
      <c r="O1047" s="1533"/>
      <c r="P1047" s="1533"/>
      <c r="Q1047" s="1722"/>
      <c r="R1047" s="255"/>
      <c r="S1047" s="268"/>
      <c r="T1047" s="254"/>
      <c r="U1047" s="254"/>
      <c r="V1047" s="268"/>
    </row>
    <row r="1048">
      <c r="A1048" s="280"/>
      <c r="B1048" s="1534"/>
      <c r="C1048" s="282"/>
      <c r="D1048" s="1535"/>
      <c r="E1048" s="1542"/>
      <c r="F1048" s="1423"/>
      <c r="G1048" s="1423"/>
      <c r="H1048" s="1423"/>
      <c r="I1048" s="1423"/>
      <c r="J1048" s="1542"/>
      <c r="K1048" s="1232"/>
      <c r="L1048" s="1533"/>
      <c r="M1048" s="255"/>
      <c r="N1048" s="255"/>
      <c r="O1048" s="1533"/>
      <c r="P1048" s="1533"/>
      <c r="Q1048" s="1722"/>
      <c r="R1048" s="255"/>
      <c r="S1048" s="268"/>
      <c r="T1048" s="254"/>
      <c r="U1048" s="254"/>
      <c r="V1048" s="268"/>
    </row>
    <row r="1049">
      <c r="A1049" s="280"/>
      <c r="B1049" s="1534"/>
      <c r="C1049" s="282"/>
      <c r="D1049" s="1535"/>
      <c r="E1049" s="1542"/>
      <c r="F1049" s="1423"/>
      <c r="G1049" s="1423"/>
      <c r="H1049" s="1423"/>
      <c r="I1049" s="1423"/>
      <c r="J1049" s="1542"/>
      <c r="K1049" s="1232"/>
      <c r="L1049" s="1533"/>
      <c r="M1049" s="255"/>
      <c r="N1049" s="255"/>
      <c r="O1049" s="1533"/>
      <c r="P1049" s="1533"/>
      <c r="Q1049" s="1722"/>
      <c r="R1049" s="255"/>
      <c r="S1049" s="268"/>
      <c r="T1049" s="254"/>
      <c r="U1049" s="254"/>
      <c r="V1049" s="268"/>
    </row>
    <row r="1050">
      <c r="A1050" s="280"/>
      <c r="B1050" s="246"/>
      <c r="C1050" s="282"/>
      <c r="D1050" s="1535"/>
      <c r="E1050" s="1542"/>
      <c r="F1050" s="1423"/>
      <c r="G1050" s="1423"/>
      <c r="H1050" s="1423"/>
      <c r="I1050" s="1423"/>
      <c r="J1050" s="1542"/>
      <c r="K1050" s="1232"/>
      <c r="L1050" s="1533"/>
      <c r="M1050" s="255"/>
      <c r="N1050" s="255"/>
      <c r="O1050" s="1533"/>
      <c r="P1050" s="1533"/>
      <c r="Q1050" s="1722"/>
      <c r="R1050" s="255"/>
      <c r="S1050" s="268"/>
      <c r="T1050" s="254"/>
      <c r="U1050" s="254"/>
      <c r="V1050" s="268"/>
    </row>
    <row r="1051">
      <c r="A1051" s="280"/>
      <c r="B1051" s="246"/>
      <c r="C1051" s="282"/>
      <c r="D1051" s="1535"/>
      <c r="E1051" s="1542"/>
      <c r="F1051" s="1423"/>
      <c r="G1051" s="1423"/>
      <c r="H1051" s="1423"/>
      <c r="I1051" s="1423"/>
      <c r="J1051" s="1542"/>
      <c r="K1051" s="1232"/>
      <c r="L1051" s="1533"/>
      <c r="M1051" s="255"/>
      <c r="N1051" s="255"/>
      <c r="O1051" s="1533"/>
      <c r="P1051" s="1533"/>
      <c r="Q1051" s="1722"/>
      <c r="R1051" s="255"/>
      <c r="S1051" s="268"/>
      <c r="T1051" s="254"/>
      <c r="U1051" s="254"/>
      <c r="V1051" s="268"/>
    </row>
  </sheetData>
  <autoFilter ref="$A$1:$V$971"/>
  <mergeCells count="2">
    <mergeCell ref="A532:B532"/>
    <mergeCell ref="C532:R532"/>
  </mergeCells>
  <dataValidations>
    <dataValidation type="list" allowBlank="1" sqref="N233 N278">
      <formula1>"Mery,Mechi,Pao,Rosario,Caro,Alex"</formula1>
    </dataValidation>
  </dataValidations>
  <hyperlinks>
    <hyperlink r:id="rId1" ref="K31"/>
    <hyperlink r:id="rId2" ref="L31"/>
    <hyperlink r:id="rId3" ref="K53"/>
    <hyperlink r:id="rId4" ref="L53"/>
    <hyperlink r:id="rId5" ref="K67"/>
    <hyperlink r:id="rId6" ref="L160"/>
    <hyperlink r:id="rId7" ref="K206"/>
    <hyperlink r:id="rId8" ref="K483"/>
    <hyperlink r:id="rId9" ref="K580"/>
    <hyperlink r:id="rId10" ref="K790"/>
  </hyperlinks>
  <drawing r:id="rId1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
    <col customWidth="1" min="2" max="22" width="18.88"/>
    <col customWidth="1" min="23" max="23" width="28.25"/>
    <col customWidth="1" min="24" max="30" width="18.88"/>
  </cols>
  <sheetData>
    <row r="1" ht="33.75" customHeight="1">
      <c r="A1" s="1726"/>
      <c r="B1" s="1727" t="s">
        <v>1545</v>
      </c>
      <c r="C1" s="1727" t="s">
        <v>1546</v>
      </c>
      <c r="D1" s="1727" t="s">
        <v>1547</v>
      </c>
      <c r="E1" s="1727" t="s">
        <v>1548</v>
      </c>
      <c r="F1" s="1727" t="s">
        <v>1567</v>
      </c>
      <c r="G1" s="1727" t="s">
        <v>1544</v>
      </c>
      <c r="H1" s="1727" t="s">
        <v>22</v>
      </c>
      <c r="I1" s="1727" t="s">
        <v>1549</v>
      </c>
      <c r="J1" s="1727" t="s">
        <v>1550</v>
      </c>
      <c r="K1" s="1727" t="s">
        <v>1554</v>
      </c>
      <c r="L1" s="1727" t="s">
        <v>1551</v>
      </c>
      <c r="M1" s="1727" t="s">
        <v>13990</v>
      </c>
      <c r="N1" s="1727" t="s">
        <v>13991</v>
      </c>
      <c r="O1" s="1727" t="s">
        <v>13992</v>
      </c>
      <c r="P1" s="1727" t="s">
        <v>13993</v>
      </c>
      <c r="Q1" s="1727" t="s">
        <v>13994</v>
      </c>
      <c r="R1" s="1727" t="s">
        <v>13995</v>
      </c>
      <c r="S1" s="1727" t="s">
        <v>1557</v>
      </c>
      <c r="T1" s="1727" t="s">
        <v>1558</v>
      </c>
      <c r="U1" s="1727" t="s">
        <v>13996</v>
      </c>
      <c r="V1" s="1727" t="s">
        <v>1562</v>
      </c>
      <c r="W1" s="1727" t="s">
        <v>13997</v>
      </c>
      <c r="X1" s="1727" t="s">
        <v>1559</v>
      </c>
      <c r="Y1" s="1727" t="s">
        <v>1560</v>
      </c>
      <c r="Z1" s="1727" t="s">
        <v>1563</v>
      </c>
      <c r="AA1" s="1727" t="s">
        <v>1564</v>
      </c>
      <c r="AB1" s="1727" t="s">
        <v>1565</v>
      </c>
      <c r="AC1" s="1727" t="s">
        <v>1566</v>
      </c>
      <c r="AD1" s="1728" t="s">
        <v>3</v>
      </c>
    </row>
    <row r="2">
      <c r="A2" s="1729"/>
      <c r="B2" s="250">
        <v>44683.5734478125</v>
      </c>
      <c r="C2" s="249" t="s">
        <v>12887</v>
      </c>
      <c r="D2" s="249" t="s">
        <v>12888</v>
      </c>
      <c r="E2" s="251">
        <v>31259.0</v>
      </c>
      <c r="F2" s="249">
        <v>36.0</v>
      </c>
      <c r="G2" s="249">
        <v>3.1665757E7</v>
      </c>
      <c r="H2" s="249" t="s">
        <v>2021</v>
      </c>
      <c r="I2" s="249" t="s">
        <v>13998</v>
      </c>
      <c r="J2" s="249">
        <v>2.233127828E9</v>
      </c>
      <c r="K2" s="249" t="s">
        <v>13999</v>
      </c>
      <c r="L2" s="249" t="s">
        <v>1620</v>
      </c>
      <c r="M2" s="249" t="s">
        <v>14000</v>
      </c>
      <c r="N2" s="254"/>
      <c r="O2" s="249" t="s">
        <v>14001</v>
      </c>
      <c r="P2" s="249" t="s">
        <v>2184</v>
      </c>
      <c r="Q2" s="249" t="s">
        <v>14002</v>
      </c>
      <c r="R2" s="254"/>
      <c r="S2" s="249" t="s">
        <v>14003</v>
      </c>
      <c r="T2" s="249" t="s">
        <v>1866</v>
      </c>
      <c r="U2" s="249" t="s">
        <v>14004</v>
      </c>
      <c r="V2" s="249" t="s">
        <v>1788</v>
      </c>
      <c r="W2" s="254"/>
      <c r="X2" s="249" t="s">
        <v>14005</v>
      </c>
      <c r="Y2" s="180" t="s">
        <v>14006</v>
      </c>
      <c r="Z2" s="249" t="s">
        <v>14007</v>
      </c>
      <c r="AA2" s="249" t="s">
        <v>14008</v>
      </c>
      <c r="AB2" s="249">
        <v>2.233127828E9</v>
      </c>
      <c r="AC2" s="249" t="s">
        <v>8144</v>
      </c>
      <c r="AD2" s="254"/>
    </row>
    <row r="3">
      <c r="A3" s="1730"/>
      <c r="B3" s="240">
        <v>44725.478739259255</v>
      </c>
      <c r="C3" s="239" t="s">
        <v>3206</v>
      </c>
      <c r="D3" s="239" t="s">
        <v>3207</v>
      </c>
      <c r="E3" s="241">
        <v>36068.0</v>
      </c>
      <c r="F3" s="239">
        <v>23.0</v>
      </c>
      <c r="G3" s="239">
        <v>4.1589644E7</v>
      </c>
      <c r="H3" s="239" t="s">
        <v>674</v>
      </c>
      <c r="I3" s="239" t="s">
        <v>1678</v>
      </c>
      <c r="J3" s="239" t="s">
        <v>14009</v>
      </c>
      <c r="K3" s="239" t="s">
        <v>3206</v>
      </c>
      <c r="L3" s="239" t="s">
        <v>1620</v>
      </c>
      <c r="M3" s="239" t="s">
        <v>14010</v>
      </c>
      <c r="N3" s="239" t="s">
        <v>14011</v>
      </c>
      <c r="O3" s="239" t="s">
        <v>14012</v>
      </c>
      <c r="P3" s="239" t="s">
        <v>2184</v>
      </c>
      <c r="Q3" s="239" t="s">
        <v>14013</v>
      </c>
      <c r="R3" s="239" t="s">
        <v>14014</v>
      </c>
      <c r="S3" s="239" t="s">
        <v>3211</v>
      </c>
      <c r="T3" s="239" t="s">
        <v>3211</v>
      </c>
      <c r="U3" s="239" t="s">
        <v>14015</v>
      </c>
      <c r="V3" s="239" t="s">
        <v>1662</v>
      </c>
      <c r="W3" s="239" t="s">
        <v>14016</v>
      </c>
      <c r="X3" s="242"/>
      <c r="Y3" s="622" t="s">
        <v>14017</v>
      </c>
      <c r="Z3" s="239" t="s">
        <v>14018</v>
      </c>
      <c r="AA3" s="239" t="s">
        <v>1991</v>
      </c>
      <c r="AB3" s="239" t="s">
        <v>14019</v>
      </c>
      <c r="AC3" s="239" t="s">
        <v>14020</v>
      </c>
      <c r="AD3" s="242"/>
    </row>
    <row r="4">
      <c r="A4" s="1730"/>
      <c r="B4" s="240">
        <v>44725.49676767361</v>
      </c>
      <c r="C4" s="239" t="s">
        <v>3599</v>
      </c>
      <c r="D4" s="239" t="s">
        <v>3600</v>
      </c>
      <c r="E4" s="241">
        <v>33699.0</v>
      </c>
      <c r="F4" s="239">
        <v>30.0</v>
      </c>
      <c r="G4" s="239">
        <v>3.6806115E7</v>
      </c>
      <c r="H4" s="239" t="s">
        <v>14021</v>
      </c>
      <c r="I4" s="239" t="s">
        <v>1678</v>
      </c>
      <c r="J4" s="239" t="s">
        <v>4310</v>
      </c>
      <c r="K4" s="239" t="s">
        <v>3599</v>
      </c>
      <c r="L4" s="239" t="s">
        <v>1620</v>
      </c>
      <c r="M4" s="239" t="s">
        <v>14022</v>
      </c>
      <c r="N4" s="239" t="s">
        <v>14023</v>
      </c>
      <c r="O4" s="239" t="s">
        <v>14024</v>
      </c>
      <c r="P4" s="239" t="s">
        <v>2184</v>
      </c>
      <c r="Q4" s="239" t="s">
        <v>14025</v>
      </c>
      <c r="R4" s="239" t="s">
        <v>14026</v>
      </c>
      <c r="S4" s="239" t="s">
        <v>4313</v>
      </c>
      <c r="T4" s="239" t="s">
        <v>1866</v>
      </c>
      <c r="U4" s="239" t="s">
        <v>14027</v>
      </c>
      <c r="V4" s="239" t="s">
        <v>1685</v>
      </c>
      <c r="W4" s="239" t="s">
        <v>14028</v>
      </c>
      <c r="X4" s="242"/>
      <c r="Y4" s="622" t="s">
        <v>14029</v>
      </c>
      <c r="Z4" s="239" t="s">
        <v>3606</v>
      </c>
      <c r="AA4" s="239" t="s">
        <v>1708</v>
      </c>
      <c r="AB4" s="239" t="s">
        <v>4316</v>
      </c>
      <c r="AC4" s="239" t="s">
        <v>1651</v>
      </c>
      <c r="AD4" s="242"/>
    </row>
    <row r="5">
      <c r="A5" s="1730"/>
      <c r="B5" s="240">
        <v>44725.51465150463</v>
      </c>
      <c r="C5" s="239" t="s">
        <v>3395</v>
      </c>
      <c r="D5" s="239" t="s">
        <v>14030</v>
      </c>
      <c r="E5" s="241">
        <v>35539.0</v>
      </c>
      <c r="F5" s="239">
        <v>25.0</v>
      </c>
      <c r="G5" s="239">
        <v>4.0242338E7</v>
      </c>
      <c r="H5" s="239" t="s">
        <v>1755</v>
      </c>
      <c r="I5" s="239" t="s">
        <v>4515</v>
      </c>
      <c r="J5" s="239" t="s">
        <v>14031</v>
      </c>
      <c r="K5" s="239" t="s">
        <v>3400</v>
      </c>
      <c r="L5" s="239" t="s">
        <v>1646</v>
      </c>
      <c r="M5" s="239" t="s">
        <v>1910</v>
      </c>
      <c r="N5" s="239" t="s">
        <v>14032</v>
      </c>
      <c r="O5" s="239" t="s">
        <v>14033</v>
      </c>
      <c r="P5" s="239" t="s">
        <v>2184</v>
      </c>
      <c r="Q5" s="239" t="s">
        <v>4211</v>
      </c>
      <c r="R5" s="239" t="s">
        <v>14034</v>
      </c>
      <c r="S5" s="239" t="s">
        <v>14035</v>
      </c>
      <c r="T5" s="239" t="s">
        <v>1866</v>
      </c>
      <c r="U5" s="239" t="s">
        <v>1661</v>
      </c>
      <c r="V5" s="239" t="s">
        <v>1662</v>
      </c>
      <c r="W5" s="239" t="s">
        <v>14036</v>
      </c>
      <c r="X5" s="242"/>
      <c r="Y5" s="622" t="s">
        <v>14037</v>
      </c>
      <c r="Z5" s="239" t="s">
        <v>14038</v>
      </c>
      <c r="AA5" s="239" t="s">
        <v>2032</v>
      </c>
      <c r="AB5" s="239">
        <v>1.135805422E9</v>
      </c>
      <c r="AC5" s="239" t="s">
        <v>14039</v>
      </c>
      <c r="AD5" s="242"/>
    </row>
    <row r="6">
      <c r="A6" s="1731"/>
      <c r="B6" s="1731">
        <v>44725.633735254625</v>
      </c>
      <c r="C6" s="1732" t="s">
        <v>4261</v>
      </c>
      <c r="D6" s="1732" t="s">
        <v>4262</v>
      </c>
      <c r="E6" s="1733">
        <v>33894.0</v>
      </c>
      <c r="F6" s="1732">
        <v>29.0</v>
      </c>
      <c r="G6" s="1732">
        <v>3.6916859E7</v>
      </c>
      <c r="H6" s="1732" t="s">
        <v>391</v>
      </c>
      <c r="I6" s="1732" t="s">
        <v>14040</v>
      </c>
      <c r="J6" s="1732" t="s">
        <v>4264</v>
      </c>
      <c r="K6" s="1732" t="s">
        <v>14041</v>
      </c>
      <c r="L6" s="1732" t="s">
        <v>1646</v>
      </c>
      <c r="M6" s="1732" t="s">
        <v>13151</v>
      </c>
      <c r="N6" s="1732" t="s">
        <v>5935</v>
      </c>
      <c r="O6" s="1732" t="s">
        <v>14042</v>
      </c>
      <c r="P6" s="1732" t="s">
        <v>2184</v>
      </c>
      <c r="Q6" s="1732" t="s">
        <v>14043</v>
      </c>
      <c r="R6" s="1732" t="s">
        <v>14044</v>
      </c>
      <c r="S6" s="1732" t="s">
        <v>14045</v>
      </c>
      <c r="T6" s="1732" t="s">
        <v>1637</v>
      </c>
      <c r="U6" s="1732" t="s">
        <v>14046</v>
      </c>
      <c r="V6" s="1732" t="s">
        <v>14047</v>
      </c>
      <c r="W6" s="1732" t="s">
        <v>14048</v>
      </c>
      <c r="X6" s="1732" t="s">
        <v>14049</v>
      </c>
      <c r="Y6" s="1734" t="s">
        <v>14050</v>
      </c>
      <c r="Z6" s="1732" t="s">
        <v>14051</v>
      </c>
      <c r="AA6" s="1732" t="s">
        <v>1749</v>
      </c>
      <c r="AB6" s="1732" t="s">
        <v>14052</v>
      </c>
      <c r="AC6" s="1732" t="s">
        <v>14053</v>
      </c>
      <c r="AD6" s="1735"/>
    </row>
    <row r="7">
      <c r="A7" s="1730"/>
      <c r="B7" s="240">
        <v>44725.679446932874</v>
      </c>
      <c r="C7" s="239" t="s">
        <v>4207</v>
      </c>
      <c r="D7" s="239" t="s">
        <v>14054</v>
      </c>
      <c r="E7" s="241">
        <v>37463.0</v>
      </c>
      <c r="F7" s="239">
        <v>19.0</v>
      </c>
      <c r="G7" s="239">
        <v>4.4261905E7</v>
      </c>
      <c r="H7" s="239" t="s">
        <v>391</v>
      </c>
      <c r="I7" s="239" t="s">
        <v>2282</v>
      </c>
      <c r="J7" s="239" t="s">
        <v>14055</v>
      </c>
      <c r="K7" s="239" t="s">
        <v>4207</v>
      </c>
      <c r="L7" s="239" t="s">
        <v>1620</v>
      </c>
      <c r="M7" s="239" t="s">
        <v>14056</v>
      </c>
      <c r="N7" s="239" t="s">
        <v>14057</v>
      </c>
      <c r="O7" s="239" t="s">
        <v>14058</v>
      </c>
      <c r="P7" s="239" t="s">
        <v>2184</v>
      </c>
      <c r="Q7" s="239" t="s">
        <v>4211</v>
      </c>
      <c r="R7" s="239" t="s">
        <v>14059</v>
      </c>
      <c r="S7" s="239" t="s">
        <v>14060</v>
      </c>
      <c r="T7" s="239" t="s">
        <v>1637</v>
      </c>
      <c r="U7" s="239" t="s">
        <v>14061</v>
      </c>
      <c r="V7" s="239" t="s">
        <v>1662</v>
      </c>
      <c r="W7" s="239" t="s">
        <v>14062</v>
      </c>
      <c r="X7" s="242"/>
      <c r="Y7" s="622" t="s">
        <v>14063</v>
      </c>
      <c r="Z7" s="239" t="s">
        <v>14064</v>
      </c>
      <c r="AA7" s="239" t="s">
        <v>14065</v>
      </c>
      <c r="AB7" s="239" t="s">
        <v>14066</v>
      </c>
      <c r="AC7" s="239" t="s">
        <v>5103</v>
      </c>
      <c r="AD7" s="242"/>
    </row>
    <row r="8">
      <c r="A8" s="1730"/>
      <c r="B8" s="240">
        <v>44725.87458768519</v>
      </c>
      <c r="C8" s="239" t="s">
        <v>4240</v>
      </c>
      <c r="D8" s="239" t="s">
        <v>14067</v>
      </c>
      <c r="E8" s="241">
        <v>32394.0</v>
      </c>
      <c r="F8" s="239">
        <v>33.0</v>
      </c>
      <c r="G8" s="239">
        <v>3.3741744E7</v>
      </c>
      <c r="H8" s="239" t="s">
        <v>1755</v>
      </c>
      <c r="I8" s="239" t="s">
        <v>14068</v>
      </c>
      <c r="J8" s="239" t="s">
        <v>4243</v>
      </c>
      <c r="K8" s="239" t="s">
        <v>4240</v>
      </c>
      <c r="L8" s="239" t="s">
        <v>1646</v>
      </c>
      <c r="M8" s="239" t="s">
        <v>11412</v>
      </c>
      <c r="N8" s="239" t="s">
        <v>14069</v>
      </c>
      <c r="O8" s="239" t="s">
        <v>14070</v>
      </c>
      <c r="P8" s="239" t="s">
        <v>2184</v>
      </c>
      <c r="Q8" s="239" t="s">
        <v>3984</v>
      </c>
      <c r="R8" s="239" t="s">
        <v>14071</v>
      </c>
      <c r="S8" s="239" t="s">
        <v>1866</v>
      </c>
      <c r="T8" s="239" t="s">
        <v>1651</v>
      </c>
      <c r="U8" s="239" t="s">
        <v>1661</v>
      </c>
      <c r="V8" s="239" t="s">
        <v>1662</v>
      </c>
      <c r="W8" s="239" t="s">
        <v>14072</v>
      </c>
      <c r="X8" s="242"/>
      <c r="Y8" s="622" t="s">
        <v>14073</v>
      </c>
      <c r="Z8" s="239" t="s">
        <v>1866</v>
      </c>
      <c r="AA8" s="239" t="s">
        <v>1866</v>
      </c>
      <c r="AB8" s="239" t="s">
        <v>1866</v>
      </c>
      <c r="AC8" s="239" t="s">
        <v>1866</v>
      </c>
      <c r="AD8" s="242"/>
    </row>
    <row r="9">
      <c r="A9" s="1730"/>
      <c r="B9" s="240">
        <v>44726.39294635417</v>
      </c>
      <c r="C9" s="239" t="s">
        <v>14074</v>
      </c>
      <c r="D9" s="239" t="s">
        <v>3981</v>
      </c>
      <c r="E9" s="241">
        <v>36348.0</v>
      </c>
      <c r="F9" s="239">
        <v>22.0</v>
      </c>
      <c r="G9" s="239">
        <v>4.2025814E7</v>
      </c>
      <c r="H9" s="239" t="s">
        <v>391</v>
      </c>
      <c r="I9" s="239" t="s">
        <v>14075</v>
      </c>
      <c r="J9" s="239" t="s">
        <v>14076</v>
      </c>
      <c r="K9" s="239" t="s">
        <v>14074</v>
      </c>
      <c r="L9" s="239" t="s">
        <v>1620</v>
      </c>
      <c r="M9" s="239" t="s">
        <v>2092</v>
      </c>
      <c r="N9" s="239" t="s">
        <v>3984</v>
      </c>
      <c r="O9" s="239" t="s">
        <v>14077</v>
      </c>
      <c r="P9" s="239" t="s">
        <v>2184</v>
      </c>
      <c r="Q9" s="239" t="s">
        <v>14078</v>
      </c>
      <c r="R9" s="239" t="s">
        <v>14079</v>
      </c>
      <c r="S9" s="239" t="s">
        <v>3986</v>
      </c>
      <c r="T9" s="239" t="s">
        <v>3987</v>
      </c>
      <c r="U9" s="239" t="s">
        <v>2611</v>
      </c>
      <c r="V9" s="239" t="s">
        <v>1662</v>
      </c>
      <c r="W9" s="239" t="s">
        <v>14080</v>
      </c>
      <c r="X9" s="242"/>
      <c r="Y9" s="1736" t="s">
        <v>14081</v>
      </c>
      <c r="Z9" s="239" t="s">
        <v>3989</v>
      </c>
      <c r="AA9" s="239" t="s">
        <v>1723</v>
      </c>
      <c r="AB9" s="239" t="s">
        <v>14082</v>
      </c>
      <c r="AC9" s="239" t="s">
        <v>1737</v>
      </c>
      <c r="AD9" s="242"/>
    </row>
    <row r="10">
      <c r="A10" s="1730"/>
      <c r="B10" s="240">
        <v>44726.455819675924</v>
      </c>
      <c r="C10" s="239" t="s">
        <v>4004</v>
      </c>
      <c r="D10" s="239" t="s">
        <v>14083</v>
      </c>
      <c r="E10" s="241">
        <v>32342.0</v>
      </c>
      <c r="F10" s="239">
        <v>33.0</v>
      </c>
      <c r="G10" s="239">
        <v>3.4027546E7</v>
      </c>
      <c r="H10" s="239" t="s">
        <v>674</v>
      </c>
      <c r="I10" s="239" t="s">
        <v>2141</v>
      </c>
      <c r="J10" s="239" t="s">
        <v>4007</v>
      </c>
      <c r="K10" s="239" t="s">
        <v>4004</v>
      </c>
      <c r="L10" s="239" t="s">
        <v>1620</v>
      </c>
      <c r="M10" s="239" t="s">
        <v>14084</v>
      </c>
      <c r="N10" s="239" t="s">
        <v>14085</v>
      </c>
      <c r="O10" s="239" t="s">
        <v>14086</v>
      </c>
      <c r="P10" s="239" t="s">
        <v>2184</v>
      </c>
      <c r="Q10" s="239" t="s">
        <v>14078</v>
      </c>
      <c r="R10" s="239" t="s">
        <v>14087</v>
      </c>
      <c r="S10" s="239" t="s">
        <v>4011</v>
      </c>
      <c r="T10" s="239" t="s">
        <v>14088</v>
      </c>
      <c r="U10" s="239" t="s">
        <v>14089</v>
      </c>
      <c r="V10" s="239" t="s">
        <v>1662</v>
      </c>
      <c r="W10" s="239" t="s">
        <v>14090</v>
      </c>
      <c r="X10" s="239" t="s">
        <v>14091</v>
      </c>
      <c r="Y10" s="622" t="s">
        <v>14092</v>
      </c>
      <c r="Z10" s="239" t="s">
        <v>14093</v>
      </c>
      <c r="AA10" s="239" t="s">
        <v>1915</v>
      </c>
      <c r="AB10" s="239" t="s">
        <v>4017</v>
      </c>
      <c r="AC10" s="239" t="s">
        <v>14094</v>
      </c>
      <c r="AD10" s="242"/>
    </row>
    <row r="11">
      <c r="A11" s="1730"/>
      <c r="B11" s="240">
        <v>44726.60646195602</v>
      </c>
      <c r="C11" s="239" t="s">
        <v>3407</v>
      </c>
      <c r="D11" s="239" t="s">
        <v>14095</v>
      </c>
      <c r="E11" s="241">
        <v>33938.0</v>
      </c>
      <c r="F11" s="239">
        <v>29.0</v>
      </c>
      <c r="G11" s="239">
        <v>3.691493E7</v>
      </c>
      <c r="H11" s="239" t="s">
        <v>1755</v>
      </c>
      <c r="I11" s="239" t="s">
        <v>2150</v>
      </c>
      <c r="J11" s="239" t="s">
        <v>14096</v>
      </c>
      <c r="K11" s="239" t="s">
        <v>3407</v>
      </c>
      <c r="L11" s="239" t="s">
        <v>1646</v>
      </c>
      <c r="M11" s="239" t="s">
        <v>14097</v>
      </c>
      <c r="N11" s="239" t="s">
        <v>14098</v>
      </c>
      <c r="O11" s="239" t="s">
        <v>14099</v>
      </c>
      <c r="P11" s="239" t="s">
        <v>2184</v>
      </c>
      <c r="Q11" s="239" t="s">
        <v>14002</v>
      </c>
      <c r="R11" s="239" t="s">
        <v>14100</v>
      </c>
      <c r="S11" s="239" t="s">
        <v>14101</v>
      </c>
      <c r="T11" s="239" t="s">
        <v>1637</v>
      </c>
      <c r="U11" s="239" t="s">
        <v>2846</v>
      </c>
      <c r="V11" s="239" t="s">
        <v>1662</v>
      </c>
      <c r="W11" s="239" t="s">
        <v>14102</v>
      </c>
      <c r="X11" s="242"/>
      <c r="Y11" s="622" t="s">
        <v>14103</v>
      </c>
      <c r="Z11" s="239" t="s">
        <v>3416</v>
      </c>
      <c r="AA11" s="239" t="s">
        <v>1708</v>
      </c>
      <c r="AB11" s="239">
        <v>1.557480882E9</v>
      </c>
      <c r="AC11" s="239" t="s">
        <v>5103</v>
      </c>
      <c r="AD11" s="242"/>
    </row>
    <row r="12">
      <c r="A12" s="1730"/>
      <c r="B12" s="240">
        <v>44726.72227817129</v>
      </c>
      <c r="C12" s="239" t="s">
        <v>4591</v>
      </c>
      <c r="D12" s="239" t="s">
        <v>4592</v>
      </c>
      <c r="E12" s="241">
        <v>36231.0</v>
      </c>
      <c r="F12" s="239">
        <v>23.0</v>
      </c>
      <c r="G12" s="239">
        <v>4.1758829E7</v>
      </c>
      <c r="H12" s="239" t="s">
        <v>391</v>
      </c>
      <c r="I12" s="239" t="s">
        <v>3294</v>
      </c>
      <c r="J12" s="239" t="s">
        <v>14104</v>
      </c>
      <c r="K12" s="239" t="s">
        <v>4591</v>
      </c>
      <c r="L12" s="239" t="s">
        <v>1620</v>
      </c>
      <c r="M12" s="239" t="s">
        <v>2092</v>
      </c>
      <c r="N12" s="239" t="s">
        <v>7532</v>
      </c>
      <c r="O12" s="239" t="s">
        <v>14105</v>
      </c>
      <c r="P12" s="239" t="s">
        <v>2184</v>
      </c>
      <c r="Q12" s="239" t="s">
        <v>14013</v>
      </c>
      <c r="R12" s="239" t="s">
        <v>14059</v>
      </c>
      <c r="S12" s="239" t="s">
        <v>4596</v>
      </c>
      <c r="T12" s="239" t="s">
        <v>14106</v>
      </c>
      <c r="U12" s="239" t="s">
        <v>1661</v>
      </c>
      <c r="V12" s="239" t="s">
        <v>1662</v>
      </c>
      <c r="W12" s="239" t="s">
        <v>14107</v>
      </c>
      <c r="X12" s="242"/>
      <c r="Y12" s="1736" t="s">
        <v>14108</v>
      </c>
      <c r="Z12" s="239" t="s">
        <v>4600</v>
      </c>
      <c r="AA12" s="239" t="s">
        <v>1708</v>
      </c>
      <c r="AB12" s="239" t="s">
        <v>14109</v>
      </c>
      <c r="AC12" s="239" t="s">
        <v>2374</v>
      </c>
      <c r="AD12" s="242"/>
    </row>
    <row r="13">
      <c r="A13" s="1730"/>
      <c r="B13" s="240">
        <v>44734.84190520833</v>
      </c>
      <c r="C13" s="239" t="s">
        <v>4058</v>
      </c>
      <c r="D13" s="239" t="s">
        <v>4059</v>
      </c>
      <c r="E13" s="241">
        <v>36858.0</v>
      </c>
      <c r="F13" s="239">
        <v>21.0</v>
      </c>
      <c r="G13" s="239">
        <v>4.3053693E7</v>
      </c>
      <c r="H13" s="239" t="s">
        <v>391</v>
      </c>
      <c r="I13" s="239" t="s">
        <v>1756</v>
      </c>
      <c r="J13" s="239" t="s">
        <v>4060</v>
      </c>
      <c r="K13" s="239" t="s">
        <v>4058</v>
      </c>
      <c r="L13" s="239" t="s">
        <v>1620</v>
      </c>
      <c r="M13" s="239" t="s">
        <v>4870</v>
      </c>
      <c r="N13" s="239" t="s">
        <v>4061</v>
      </c>
      <c r="O13" s="239" t="s">
        <v>14110</v>
      </c>
      <c r="P13" s="239" t="s">
        <v>2184</v>
      </c>
      <c r="Q13" s="239" t="s">
        <v>14025</v>
      </c>
      <c r="R13" s="239" t="s">
        <v>14111</v>
      </c>
      <c r="S13" s="239" t="s">
        <v>4063</v>
      </c>
      <c r="T13" s="239" t="s">
        <v>1651</v>
      </c>
      <c r="U13" s="239" t="s">
        <v>14112</v>
      </c>
      <c r="V13" s="239" t="s">
        <v>1685</v>
      </c>
      <c r="W13" s="239" t="s">
        <v>14113</v>
      </c>
      <c r="X13" s="242"/>
      <c r="Y13" s="243" t="s">
        <v>14114</v>
      </c>
      <c r="Z13" s="239" t="s">
        <v>4066</v>
      </c>
      <c r="AA13" s="239" t="s">
        <v>1708</v>
      </c>
      <c r="AB13" s="239" t="s">
        <v>4067</v>
      </c>
      <c r="AC13" s="239" t="s">
        <v>14115</v>
      </c>
      <c r="AD13" s="242"/>
    </row>
    <row r="14">
      <c r="A14" s="1730"/>
      <c r="B14" s="240">
        <v>44736.622441099535</v>
      </c>
      <c r="C14" s="239" t="s">
        <v>3180</v>
      </c>
      <c r="D14" s="239" t="s">
        <v>14116</v>
      </c>
      <c r="E14" s="241">
        <v>37706.0</v>
      </c>
      <c r="F14" s="239">
        <v>19.0</v>
      </c>
      <c r="G14" s="239">
        <v>4.4728975E7</v>
      </c>
      <c r="H14" s="239" t="s">
        <v>391</v>
      </c>
      <c r="I14" s="239" t="s">
        <v>14117</v>
      </c>
      <c r="J14" s="239" t="s">
        <v>14118</v>
      </c>
      <c r="K14" s="239" t="s">
        <v>3180</v>
      </c>
      <c r="L14" s="239" t="s">
        <v>1620</v>
      </c>
      <c r="M14" s="239" t="s">
        <v>2092</v>
      </c>
      <c r="N14" s="239" t="s">
        <v>5696</v>
      </c>
      <c r="O14" s="239" t="s">
        <v>14119</v>
      </c>
      <c r="P14" s="239" t="s">
        <v>2184</v>
      </c>
      <c r="Q14" s="239" t="s">
        <v>4211</v>
      </c>
      <c r="R14" s="239" t="s">
        <v>14120</v>
      </c>
      <c r="S14" s="239" t="s">
        <v>14121</v>
      </c>
      <c r="T14" s="239" t="s">
        <v>1866</v>
      </c>
      <c r="U14" s="239" t="s">
        <v>14122</v>
      </c>
      <c r="V14" s="239" t="s">
        <v>1662</v>
      </c>
      <c r="W14" s="239" t="s">
        <v>14123</v>
      </c>
      <c r="X14" s="242"/>
      <c r="Y14" s="243" t="s">
        <v>14124</v>
      </c>
      <c r="Z14" s="239" t="s">
        <v>14125</v>
      </c>
      <c r="AA14" s="239" t="s">
        <v>1708</v>
      </c>
      <c r="AB14" s="239" t="s">
        <v>14126</v>
      </c>
      <c r="AC14" s="239" t="s">
        <v>2530</v>
      </c>
      <c r="AD14" s="242"/>
    </row>
    <row r="15">
      <c r="A15" s="1730"/>
      <c r="B15" s="240">
        <v>44746.573891238426</v>
      </c>
      <c r="C15" s="239" t="s">
        <v>4134</v>
      </c>
      <c r="D15" s="239" t="s">
        <v>14127</v>
      </c>
      <c r="E15" s="241">
        <v>33417.0</v>
      </c>
      <c r="F15" s="239">
        <v>31.0</v>
      </c>
      <c r="G15" s="239">
        <v>9.572987E7</v>
      </c>
      <c r="H15" s="239" t="s">
        <v>3791</v>
      </c>
      <c r="I15" s="239" t="s">
        <v>14128</v>
      </c>
      <c r="J15" s="239" t="s">
        <v>4138</v>
      </c>
      <c r="K15" s="239" t="s">
        <v>4134</v>
      </c>
      <c r="L15" s="239" t="s">
        <v>1620</v>
      </c>
      <c r="M15" s="239" t="s">
        <v>14129</v>
      </c>
      <c r="N15" s="239" t="s">
        <v>14130</v>
      </c>
      <c r="O15" s="239" t="s">
        <v>14131</v>
      </c>
      <c r="P15" s="239" t="s">
        <v>2184</v>
      </c>
      <c r="Q15" s="239" t="s">
        <v>14013</v>
      </c>
      <c r="R15" s="239" t="s">
        <v>14132</v>
      </c>
      <c r="S15" s="239" t="s">
        <v>14133</v>
      </c>
      <c r="T15" s="239" t="s">
        <v>1651</v>
      </c>
      <c r="U15" s="239" t="s">
        <v>1661</v>
      </c>
      <c r="V15" s="239" t="s">
        <v>1662</v>
      </c>
      <c r="W15" s="239" t="s">
        <v>14134</v>
      </c>
      <c r="X15" s="239" t="s">
        <v>14135</v>
      </c>
      <c r="Y15" s="243" t="s">
        <v>14136</v>
      </c>
      <c r="Z15" s="239" t="s">
        <v>4145</v>
      </c>
      <c r="AA15" s="239" t="s">
        <v>1803</v>
      </c>
      <c r="AB15" s="239" t="s">
        <v>4146</v>
      </c>
      <c r="AC15" s="239" t="s">
        <v>14137</v>
      </c>
      <c r="AD15" s="242"/>
    </row>
    <row r="16">
      <c r="A16" s="255"/>
      <c r="B16" s="255"/>
      <c r="C16" s="255"/>
      <c r="D16" s="255"/>
      <c r="E16" s="255"/>
      <c r="F16" s="255"/>
      <c r="G16" s="255"/>
      <c r="H16" s="255"/>
      <c r="I16" s="255"/>
      <c r="J16" s="255"/>
      <c r="K16" s="255"/>
      <c r="L16" s="255"/>
      <c r="M16" s="255"/>
      <c r="N16" s="255"/>
      <c r="O16" s="255"/>
      <c r="P16" s="255"/>
      <c r="Q16" s="255"/>
      <c r="R16" s="255"/>
      <c r="S16" s="255"/>
      <c r="T16" s="255"/>
      <c r="U16" s="255"/>
      <c r="V16" s="255"/>
      <c r="W16" s="255"/>
      <c r="X16" s="255"/>
      <c r="Y16" s="255"/>
      <c r="Z16" s="255"/>
      <c r="AA16" s="255"/>
      <c r="AB16" s="255"/>
      <c r="AC16" s="255"/>
      <c r="AD16" s="255"/>
    </row>
    <row r="17">
      <c r="A17" s="255"/>
      <c r="B17" s="255"/>
      <c r="C17" s="255"/>
      <c r="D17" s="255"/>
      <c r="E17" s="255"/>
      <c r="F17" s="255"/>
      <c r="G17" s="255"/>
      <c r="H17" s="255"/>
      <c r="I17" s="255"/>
      <c r="J17" s="255"/>
      <c r="K17" s="255"/>
      <c r="L17" s="255"/>
      <c r="M17" s="255"/>
      <c r="N17" s="255"/>
      <c r="O17" s="255"/>
      <c r="P17" s="255"/>
      <c r="Q17" s="255"/>
      <c r="R17" s="255"/>
      <c r="S17" s="255"/>
      <c r="T17" s="255"/>
      <c r="U17" s="255"/>
      <c r="V17" s="255"/>
      <c r="W17" s="255"/>
      <c r="X17" s="255"/>
      <c r="Y17" s="255"/>
      <c r="Z17" s="255"/>
      <c r="AA17" s="255"/>
      <c r="AB17" s="255"/>
      <c r="AC17" s="255"/>
      <c r="AD17" s="255"/>
    </row>
    <row r="18">
      <c r="A18" s="255"/>
      <c r="B18" s="255"/>
      <c r="C18" s="255"/>
      <c r="D18" s="255"/>
      <c r="E18" s="255"/>
      <c r="F18" s="255"/>
      <c r="G18" s="255"/>
      <c r="H18" s="255"/>
      <c r="I18" s="255"/>
      <c r="J18" s="255"/>
      <c r="K18" s="255"/>
      <c r="L18" s="255"/>
      <c r="M18" s="255"/>
      <c r="N18" s="255"/>
      <c r="O18" s="255"/>
      <c r="P18" s="255"/>
      <c r="Q18" s="255"/>
      <c r="R18" s="255"/>
      <c r="S18" s="255"/>
      <c r="T18" s="255"/>
      <c r="U18" s="255"/>
      <c r="V18" s="255"/>
      <c r="W18" s="255"/>
      <c r="X18" s="255"/>
      <c r="Y18" s="255"/>
      <c r="Z18" s="255"/>
      <c r="AA18" s="255"/>
      <c r="AB18" s="255"/>
      <c r="AC18" s="255"/>
      <c r="AD18" s="255"/>
    </row>
    <row r="19">
      <c r="A19" s="255"/>
      <c r="B19" s="255"/>
      <c r="C19" s="255"/>
      <c r="D19" s="255"/>
      <c r="E19" s="255"/>
      <c r="F19" s="255"/>
      <c r="G19" s="255"/>
      <c r="H19" s="255"/>
      <c r="I19" s="255"/>
      <c r="J19" s="255"/>
      <c r="K19" s="255"/>
      <c r="L19" s="255"/>
      <c r="M19" s="255"/>
      <c r="N19" s="255"/>
      <c r="O19" s="255"/>
      <c r="P19" s="255"/>
      <c r="Q19" s="255"/>
      <c r="R19" s="255"/>
      <c r="S19" s="255"/>
      <c r="T19" s="255"/>
      <c r="U19" s="255"/>
      <c r="V19" s="255"/>
      <c r="W19" s="255"/>
      <c r="X19" s="255"/>
      <c r="Y19" s="255"/>
      <c r="Z19" s="255"/>
      <c r="AA19" s="255"/>
      <c r="AB19" s="255"/>
      <c r="AC19" s="255"/>
      <c r="AD19" s="255"/>
    </row>
    <row r="20">
      <c r="A20" s="255"/>
      <c r="B20" s="255"/>
      <c r="C20" s="255"/>
      <c r="D20" s="255"/>
      <c r="E20" s="255"/>
      <c r="F20" s="255"/>
      <c r="G20" s="255"/>
      <c r="H20" s="255"/>
      <c r="I20" s="255"/>
      <c r="J20" s="255"/>
      <c r="K20" s="255"/>
      <c r="L20" s="255"/>
      <c r="M20" s="255"/>
      <c r="N20" s="255"/>
      <c r="O20" s="255"/>
      <c r="P20" s="255"/>
      <c r="Q20" s="255"/>
      <c r="R20" s="255"/>
      <c r="S20" s="255"/>
      <c r="T20" s="255"/>
      <c r="U20" s="255"/>
      <c r="V20" s="255"/>
      <c r="W20" s="255"/>
      <c r="X20" s="255"/>
      <c r="Y20" s="255"/>
      <c r="Z20" s="255"/>
      <c r="AA20" s="255"/>
      <c r="AB20" s="255"/>
      <c r="AC20" s="255"/>
      <c r="AD20" s="255"/>
    </row>
    <row r="21">
      <c r="A21" s="255"/>
      <c r="B21" s="255"/>
      <c r="C21" s="255"/>
      <c r="D21" s="255"/>
      <c r="E21" s="255"/>
      <c r="F21" s="255"/>
      <c r="G21" s="255"/>
      <c r="H21" s="255"/>
      <c r="I21" s="255"/>
      <c r="J21" s="255"/>
      <c r="K21" s="255"/>
      <c r="L21" s="255"/>
      <c r="M21" s="255"/>
      <c r="N21" s="255"/>
      <c r="O21" s="255"/>
      <c r="P21" s="255"/>
      <c r="Q21" s="255"/>
      <c r="R21" s="255"/>
      <c r="S21" s="255"/>
      <c r="T21" s="255"/>
      <c r="U21" s="255"/>
      <c r="V21" s="255"/>
      <c r="W21" s="255"/>
      <c r="X21" s="255"/>
      <c r="Y21" s="255"/>
      <c r="Z21" s="255"/>
      <c r="AA21" s="255"/>
      <c r="AB21" s="255"/>
      <c r="AC21" s="255"/>
      <c r="AD21" s="255"/>
    </row>
    <row r="22">
      <c r="A22" s="255"/>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row>
    <row r="23">
      <c r="A23" s="255"/>
      <c r="B23" s="255"/>
      <c r="C23" s="255"/>
      <c r="D23" s="255"/>
      <c r="E23" s="255"/>
      <c r="F23" s="255"/>
      <c r="G23" s="255"/>
      <c r="H23" s="255"/>
      <c r="I23" s="255"/>
      <c r="J23" s="255"/>
      <c r="K23" s="255"/>
      <c r="L23" s="255"/>
      <c r="M23" s="255"/>
      <c r="N23" s="255"/>
      <c r="O23" s="255"/>
      <c r="P23" s="255"/>
      <c r="Q23" s="255"/>
      <c r="R23" s="255"/>
      <c r="S23" s="255"/>
      <c r="T23" s="255"/>
      <c r="U23" s="255"/>
      <c r="V23" s="255"/>
      <c r="W23" s="255"/>
      <c r="X23" s="255"/>
      <c r="Y23" s="255"/>
      <c r="Z23" s="255"/>
      <c r="AA23" s="255"/>
      <c r="AB23" s="255"/>
      <c r="AC23" s="255"/>
      <c r="AD23" s="255"/>
    </row>
    <row r="24">
      <c r="A24" s="255"/>
      <c r="B24" s="255"/>
      <c r="C24" s="255"/>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row>
    <row r="25">
      <c r="A25" s="255"/>
      <c r="B25" s="255"/>
      <c r="C25" s="255"/>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row>
    <row r="26">
      <c r="A26" s="255"/>
      <c r="B26" s="255"/>
      <c r="C26" s="255"/>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row>
    <row r="27">
      <c r="A27" s="255"/>
      <c r="B27" s="255"/>
      <c r="C27" s="255"/>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row>
  </sheetData>
  <hyperlinks>
    <hyperlink r:id="rId1" ref="Y2"/>
    <hyperlink r:id="rId2" ref="Y3"/>
    <hyperlink r:id="rId3" ref="Y4"/>
    <hyperlink r:id="rId4" ref="Y5"/>
    <hyperlink r:id="rId5" ref="Y6"/>
    <hyperlink r:id="rId6" ref="Y7"/>
    <hyperlink r:id="rId7" ref="Y8"/>
    <hyperlink r:id="rId8" ref="Y9"/>
    <hyperlink r:id="rId9" ref="Y10"/>
    <hyperlink r:id="rId10" ref="Y11"/>
    <hyperlink r:id="rId11" ref="Y12"/>
    <hyperlink r:id="rId12" ref="Y13"/>
    <hyperlink r:id="rId13" ref="Y14"/>
    <hyperlink r:id="rId14" ref="Y15"/>
  </hyperlinks>
  <drawing r:id="rId1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hidden="1" min="1" max="1" width="18.88"/>
    <col customWidth="1" min="2" max="2" width="21.0"/>
    <col customWidth="1" min="3" max="3" width="18.88"/>
    <col customWidth="1" min="4" max="4" width="26.25"/>
    <col customWidth="1" min="5" max="5" width="25.63"/>
    <col customWidth="1" min="6" max="6" width="16.75"/>
    <col customWidth="1" min="7" max="7" width="16.13"/>
    <col customWidth="1" min="8" max="8" width="20.38"/>
    <col customWidth="1" min="9" max="9" width="14.75"/>
    <col customWidth="1" min="10" max="10" width="9.0"/>
    <col customWidth="1" min="11" max="11" width="39.13"/>
    <col customWidth="1" min="12" max="12" width="20.25"/>
    <col customWidth="1" min="13" max="13" width="21.63"/>
    <col customWidth="1" min="14" max="14" width="15.38"/>
    <col customWidth="1" min="15" max="15" width="13.88"/>
    <col customWidth="1" min="16" max="16" width="18.88"/>
    <col customWidth="1" min="17" max="17" width="23.25"/>
    <col customWidth="1" min="18" max="18" width="22.63"/>
    <col customWidth="1" min="19" max="19" width="15.0"/>
    <col customWidth="1" min="20" max="20" width="14.13"/>
    <col customWidth="1" min="21" max="21" width="36.88"/>
    <col customWidth="1" min="22" max="22" width="21.13"/>
    <col customWidth="1" min="23" max="23" width="16.75"/>
    <col customWidth="1" min="24" max="24" width="16.63"/>
    <col customWidth="1" min="25" max="25" width="12.0"/>
    <col customWidth="1" min="26" max="38" width="21.13"/>
  </cols>
  <sheetData>
    <row r="1" ht="32.25" customHeight="1">
      <c r="A1" s="1737" t="s">
        <v>1545</v>
      </c>
      <c r="B1" s="1738" t="s">
        <v>14138</v>
      </c>
      <c r="C1" s="1739" t="s">
        <v>6926</v>
      </c>
      <c r="D1" s="1739" t="s">
        <v>14139</v>
      </c>
      <c r="E1" s="1739" t="s">
        <v>7003</v>
      </c>
      <c r="F1" s="1739" t="s">
        <v>1544</v>
      </c>
      <c r="G1" s="1739" t="s">
        <v>22</v>
      </c>
      <c r="H1" s="1739" t="s">
        <v>14140</v>
      </c>
      <c r="I1" s="1739" t="s">
        <v>1548</v>
      </c>
      <c r="J1" s="1739" t="s">
        <v>1567</v>
      </c>
      <c r="K1" s="1739" t="s">
        <v>14141</v>
      </c>
      <c r="L1" s="1739" t="s">
        <v>14142</v>
      </c>
      <c r="M1" s="1739" t="s">
        <v>7004</v>
      </c>
      <c r="N1" s="1740" t="s">
        <v>1576</v>
      </c>
      <c r="O1" s="1741" t="s">
        <v>14143</v>
      </c>
      <c r="P1" s="1740" t="s">
        <v>1577</v>
      </c>
      <c r="Q1" s="1740" t="s">
        <v>1578</v>
      </c>
      <c r="R1" s="1740" t="s">
        <v>1579</v>
      </c>
      <c r="S1" s="1539" t="s">
        <v>1580</v>
      </c>
      <c r="T1" s="1540" t="s">
        <v>1581</v>
      </c>
      <c r="U1" s="1742" t="s">
        <v>14144</v>
      </c>
      <c r="V1" s="1738" t="s">
        <v>14145</v>
      </c>
      <c r="W1" s="1738" t="s">
        <v>14146</v>
      </c>
      <c r="X1" s="1743" t="s">
        <v>3</v>
      </c>
      <c r="Y1" s="1743" t="s">
        <v>1551</v>
      </c>
      <c r="Z1" s="1743" t="s">
        <v>14147</v>
      </c>
      <c r="AA1" s="1743" t="s">
        <v>14148</v>
      </c>
      <c r="AB1" s="1743"/>
      <c r="AC1" s="1743"/>
      <c r="AD1" s="1743"/>
      <c r="AE1" s="1743"/>
      <c r="AF1" s="1743"/>
      <c r="AG1" s="1743"/>
      <c r="AH1" s="1743"/>
      <c r="AI1" s="1743"/>
      <c r="AJ1" s="1743"/>
      <c r="AK1" s="1743"/>
      <c r="AL1" s="1743"/>
    </row>
    <row r="2" ht="32.25" customHeight="1">
      <c r="A2" s="1744"/>
      <c r="B2" s="1745" t="s">
        <v>14149</v>
      </c>
      <c r="C2" s="1746">
        <v>2.235461697E9</v>
      </c>
      <c r="D2" s="1746" t="s">
        <v>7510</v>
      </c>
      <c r="E2" s="1746" t="s">
        <v>1716</v>
      </c>
      <c r="F2" s="1747">
        <v>3.9338349E7</v>
      </c>
      <c r="G2" s="1746" t="s">
        <v>391</v>
      </c>
      <c r="H2" s="1746" t="s">
        <v>14150</v>
      </c>
      <c r="I2" s="1748">
        <v>35118.0</v>
      </c>
      <c r="J2" s="1746">
        <f>2020-1996</f>
        <v>24</v>
      </c>
      <c r="K2" s="1746" t="s">
        <v>14151</v>
      </c>
      <c r="L2" s="1749" t="s">
        <v>6961</v>
      </c>
      <c r="M2" s="1746" t="s">
        <v>14152</v>
      </c>
      <c r="N2" s="1750" t="s">
        <v>5563</v>
      </c>
      <c r="O2" s="1751"/>
      <c r="P2" s="1752">
        <v>43965.0</v>
      </c>
      <c r="Q2" s="1753">
        <f t="shared" ref="Q2:Q7" si="1">DATE(YEAR(P2),MONTH(P2)+1,DAY(P2)+15)</f>
        <v>44011</v>
      </c>
      <c r="R2" s="1754">
        <f t="shared" ref="R2:R7" si="2">DATE(YEAR(P2),MONTH(P2)+3,DAY(P2))</f>
        <v>44057</v>
      </c>
      <c r="S2" s="1749" t="b">
        <v>1</v>
      </c>
      <c r="T2" s="1755" t="b">
        <v>1</v>
      </c>
      <c r="U2" s="1756" t="s">
        <v>14153</v>
      </c>
      <c r="V2" s="1756" t="s">
        <v>14154</v>
      </c>
      <c r="W2" s="1757"/>
      <c r="X2" s="1749" t="s">
        <v>5648</v>
      </c>
      <c r="Y2" s="1749" t="s">
        <v>5568</v>
      </c>
      <c r="Z2" s="1739"/>
      <c r="AA2" s="1739"/>
      <c r="AB2" s="1739"/>
      <c r="AC2" s="1739"/>
      <c r="AD2" s="1739"/>
      <c r="AE2" s="1739"/>
      <c r="AF2" s="1739"/>
      <c r="AG2" s="1739"/>
      <c r="AH2" s="1739"/>
      <c r="AI2" s="1739"/>
      <c r="AJ2" s="1739"/>
      <c r="AK2" s="1739"/>
      <c r="AL2" s="1739"/>
    </row>
    <row r="3" ht="32.25" customHeight="1">
      <c r="A3" s="1746"/>
      <c r="B3" s="1745" t="s">
        <v>14155</v>
      </c>
      <c r="C3" s="1746">
        <v>3.757404498E9</v>
      </c>
      <c r="D3" s="1746" t="s">
        <v>14156</v>
      </c>
      <c r="E3" s="1739" t="s">
        <v>14157</v>
      </c>
      <c r="F3" s="1746">
        <v>4.2497511E7</v>
      </c>
      <c r="G3" s="1746" t="s">
        <v>391</v>
      </c>
      <c r="H3" s="1746" t="s">
        <v>14158</v>
      </c>
      <c r="I3" s="1748">
        <v>36596.0</v>
      </c>
      <c r="J3" s="1746">
        <f>2020-2000</f>
        <v>20</v>
      </c>
      <c r="K3" s="1746" t="s">
        <v>14159</v>
      </c>
      <c r="L3" s="1749" t="s">
        <v>6961</v>
      </c>
      <c r="M3" s="1758"/>
      <c r="N3" s="1750" t="s">
        <v>5563</v>
      </c>
      <c r="O3" s="1759"/>
      <c r="P3" s="1760">
        <v>43965.0</v>
      </c>
      <c r="Q3" s="1753">
        <f t="shared" si="1"/>
        <v>44011</v>
      </c>
      <c r="R3" s="1754">
        <f t="shared" si="2"/>
        <v>44057</v>
      </c>
      <c r="S3" s="1749" t="b">
        <v>0</v>
      </c>
      <c r="T3" s="1755" t="b">
        <v>0</v>
      </c>
      <c r="U3" s="1756" t="s">
        <v>14160</v>
      </c>
      <c r="V3" s="1756" t="s">
        <v>14161</v>
      </c>
      <c r="W3" s="1761"/>
      <c r="X3" s="1749" t="s">
        <v>5668</v>
      </c>
      <c r="Y3" s="1762" t="s">
        <v>5568</v>
      </c>
      <c r="Z3" s="1763"/>
      <c r="AA3" s="1763"/>
      <c r="AB3" s="1763"/>
      <c r="AC3" s="1763"/>
      <c r="AD3" s="1763"/>
      <c r="AE3" s="1763"/>
      <c r="AF3" s="1763"/>
      <c r="AG3" s="1763"/>
      <c r="AH3" s="1763"/>
      <c r="AI3" s="1763"/>
      <c r="AJ3" s="1763"/>
      <c r="AK3" s="1763"/>
      <c r="AL3" s="1763"/>
    </row>
    <row r="4" ht="32.25" customHeight="1">
      <c r="A4" s="1744"/>
      <c r="B4" s="1745" t="s">
        <v>3002</v>
      </c>
      <c r="C4" s="1746">
        <v>1.531794586E9</v>
      </c>
      <c r="D4" s="1746" t="s">
        <v>3001</v>
      </c>
      <c r="E4" s="1746" t="s">
        <v>14162</v>
      </c>
      <c r="F4" s="1746">
        <v>3.9342851E7</v>
      </c>
      <c r="G4" s="1746" t="s">
        <v>391</v>
      </c>
      <c r="H4" s="1746" t="s">
        <v>14163</v>
      </c>
      <c r="I4" s="1764">
        <v>35157.0</v>
      </c>
      <c r="J4" s="1746">
        <f>2020-1996</f>
        <v>24</v>
      </c>
      <c r="K4" s="1746" t="s">
        <v>14164</v>
      </c>
      <c r="L4" s="1749" t="s">
        <v>6961</v>
      </c>
      <c r="M4" s="1746"/>
      <c r="N4" s="1750" t="s">
        <v>5563</v>
      </c>
      <c r="O4" s="1751"/>
      <c r="P4" s="1765">
        <v>44028.0</v>
      </c>
      <c r="Q4" s="1753">
        <f t="shared" si="1"/>
        <v>44074</v>
      </c>
      <c r="R4" s="1754">
        <f t="shared" si="2"/>
        <v>44120</v>
      </c>
      <c r="S4" s="1749" t="b">
        <v>0</v>
      </c>
      <c r="T4" s="1755" t="b">
        <v>1</v>
      </c>
      <c r="U4" s="1756" t="s">
        <v>14165</v>
      </c>
      <c r="V4" s="1756" t="s">
        <v>14166</v>
      </c>
      <c r="W4" s="1757"/>
      <c r="X4" s="1749" t="s">
        <v>14167</v>
      </c>
      <c r="Y4" s="1749" t="s">
        <v>5649</v>
      </c>
      <c r="Z4" s="1739"/>
      <c r="AA4" s="1739"/>
      <c r="AB4" s="1739"/>
      <c r="AC4" s="1739"/>
      <c r="AD4" s="1739"/>
      <c r="AE4" s="1739"/>
      <c r="AF4" s="1739"/>
      <c r="AG4" s="1739"/>
      <c r="AH4" s="1739"/>
      <c r="AI4" s="1739"/>
      <c r="AJ4" s="1739"/>
      <c r="AK4" s="1739"/>
      <c r="AL4" s="1739"/>
    </row>
    <row r="5" ht="32.25" customHeight="1">
      <c r="A5" s="1744"/>
      <c r="B5" s="1745" t="s">
        <v>14168</v>
      </c>
      <c r="C5" s="1746">
        <v>1.162217093E9</v>
      </c>
      <c r="D5" s="1746" t="s">
        <v>14169</v>
      </c>
      <c r="E5" s="1746" t="s">
        <v>1716</v>
      </c>
      <c r="F5" s="1747">
        <v>4.1780188E7</v>
      </c>
      <c r="G5" s="1746" t="s">
        <v>391</v>
      </c>
      <c r="H5" s="1746" t="s">
        <v>14170</v>
      </c>
      <c r="I5" s="1748">
        <v>36316.0</v>
      </c>
      <c r="J5" s="1746">
        <f>2020-1999</f>
        <v>21</v>
      </c>
      <c r="K5" s="1746" t="s">
        <v>14171</v>
      </c>
      <c r="L5" s="1749" t="s">
        <v>6961</v>
      </c>
      <c r="M5" s="1746"/>
      <c r="N5" s="1750" t="s">
        <v>5563</v>
      </c>
      <c r="O5" s="1751"/>
      <c r="P5" s="1765">
        <v>44028.0</v>
      </c>
      <c r="Q5" s="1753">
        <f t="shared" si="1"/>
        <v>44074</v>
      </c>
      <c r="R5" s="1754">
        <f t="shared" si="2"/>
        <v>44120</v>
      </c>
      <c r="S5" s="1749" t="b">
        <v>1</v>
      </c>
      <c r="T5" s="1755" t="b">
        <v>1</v>
      </c>
      <c r="U5" s="1756" t="s">
        <v>14172</v>
      </c>
      <c r="V5" s="1756" t="s">
        <v>14173</v>
      </c>
      <c r="W5" s="1757"/>
      <c r="X5" s="1749" t="s">
        <v>5648</v>
      </c>
      <c r="Y5" s="1749" t="s">
        <v>5649</v>
      </c>
      <c r="Z5" s="1739"/>
      <c r="AA5" s="1739"/>
      <c r="AB5" s="1739"/>
      <c r="AC5" s="1739"/>
      <c r="AD5" s="1739"/>
      <c r="AE5" s="1739"/>
      <c r="AF5" s="1739"/>
      <c r="AG5" s="1739"/>
      <c r="AH5" s="1739"/>
      <c r="AI5" s="1739"/>
      <c r="AJ5" s="1739"/>
      <c r="AK5" s="1739"/>
      <c r="AL5" s="1739"/>
    </row>
    <row r="6" ht="32.25" customHeight="1">
      <c r="A6" s="1766"/>
      <c r="B6" s="1745" t="s">
        <v>14174</v>
      </c>
      <c r="C6" s="1746">
        <v>1.140356187E9</v>
      </c>
      <c r="D6" s="1746" t="s">
        <v>14175</v>
      </c>
      <c r="E6" s="1746" t="s">
        <v>14176</v>
      </c>
      <c r="F6" s="1746">
        <v>4.2252076E7</v>
      </c>
      <c r="G6" s="1746" t="s">
        <v>391</v>
      </c>
      <c r="H6" s="1746" t="s">
        <v>14177</v>
      </c>
      <c r="I6" s="1748">
        <v>36493.0</v>
      </c>
      <c r="J6" s="1746">
        <f t="shared" ref="J6:J7" si="3">DATEDIF(I6,TODAY(),"Y")</f>
        <v>23</v>
      </c>
      <c r="K6" s="1746" t="s">
        <v>14178</v>
      </c>
      <c r="L6" s="1749" t="s">
        <v>393</v>
      </c>
      <c r="M6" s="1746" t="s">
        <v>14179</v>
      </c>
      <c r="N6" s="1750" t="s">
        <v>5643</v>
      </c>
      <c r="O6" s="1751"/>
      <c r="P6" s="1765">
        <v>44036.0</v>
      </c>
      <c r="Q6" s="1753">
        <f t="shared" si="1"/>
        <v>44082</v>
      </c>
      <c r="R6" s="1754">
        <f t="shared" si="2"/>
        <v>44128</v>
      </c>
      <c r="S6" s="1749" t="b">
        <v>1</v>
      </c>
      <c r="T6" s="1755" t="b">
        <v>0</v>
      </c>
      <c r="U6" s="1756" t="s">
        <v>14180</v>
      </c>
      <c r="V6" s="1756" t="s">
        <v>14181</v>
      </c>
      <c r="W6" s="1757"/>
      <c r="X6" s="1749" t="s">
        <v>14182</v>
      </c>
      <c r="Y6" s="1762" t="s">
        <v>5649</v>
      </c>
      <c r="Z6" s="1767"/>
      <c r="AA6" s="1767"/>
      <c r="AB6" s="1767"/>
      <c r="AC6" s="1767"/>
      <c r="AD6" s="1767"/>
      <c r="AE6" s="1767"/>
      <c r="AF6" s="1767"/>
      <c r="AG6" s="1767"/>
      <c r="AH6" s="1767"/>
      <c r="AI6" s="1767"/>
      <c r="AJ6" s="1767"/>
      <c r="AK6" s="1767"/>
      <c r="AL6" s="1767"/>
    </row>
    <row r="7" ht="32.25" customHeight="1">
      <c r="A7" s="1744"/>
      <c r="B7" s="1745" t="s">
        <v>14183</v>
      </c>
      <c r="C7" s="1758">
        <v>2.914279035E9</v>
      </c>
      <c r="D7" s="1758" t="s">
        <v>14184</v>
      </c>
      <c r="E7" s="1758" t="s">
        <v>14185</v>
      </c>
      <c r="F7" s="1758">
        <v>3.5775843E7</v>
      </c>
      <c r="G7" s="1768" t="s">
        <v>391</v>
      </c>
      <c r="H7" s="1758" t="s">
        <v>14186</v>
      </c>
      <c r="I7" s="1748">
        <v>33227.0</v>
      </c>
      <c r="J7" s="1746">
        <f t="shared" si="3"/>
        <v>32</v>
      </c>
      <c r="K7" s="1758" t="s">
        <v>14187</v>
      </c>
      <c r="L7" s="1749" t="s">
        <v>395</v>
      </c>
      <c r="M7" s="1758" t="s">
        <v>14188</v>
      </c>
      <c r="N7" s="1750" t="s">
        <v>5654</v>
      </c>
      <c r="O7" s="1769" t="s">
        <v>5656</v>
      </c>
      <c r="P7" s="1765">
        <v>44036.0</v>
      </c>
      <c r="Q7" s="1753">
        <f t="shared" si="1"/>
        <v>44082</v>
      </c>
      <c r="R7" s="1754">
        <f t="shared" si="2"/>
        <v>44128</v>
      </c>
      <c r="S7" s="1749" t="b">
        <v>0</v>
      </c>
      <c r="T7" s="1755" t="b">
        <v>0</v>
      </c>
      <c r="U7" s="1756" t="s">
        <v>14189</v>
      </c>
      <c r="V7" s="1756" t="s">
        <v>14190</v>
      </c>
      <c r="W7" s="1757"/>
      <c r="X7" s="1749" t="s">
        <v>14191</v>
      </c>
      <c r="Y7" s="1762" t="s">
        <v>5649</v>
      </c>
      <c r="Z7" s="1767"/>
      <c r="AA7" s="1767"/>
      <c r="AB7" s="1767"/>
      <c r="AC7" s="1767"/>
      <c r="AD7" s="1767"/>
      <c r="AE7" s="1767"/>
      <c r="AF7" s="1767"/>
      <c r="AG7" s="1767"/>
      <c r="AH7" s="1767"/>
      <c r="AI7" s="1767"/>
      <c r="AJ7" s="1767"/>
      <c r="AK7" s="1767"/>
      <c r="AL7" s="1767"/>
    </row>
    <row r="9" ht="32.25" customHeight="1">
      <c r="A9" s="1744"/>
      <c r="B9" s="1745" t="s">
        <v>3600</v>
      </c>
      <c r="C9" s="1744">
        <v>1.568339493E9</v>
      </c>
      <c r="D9" s="1744" t="s">
        <v>3599</v>
      </c>
      <c r="E9" s="1746" t="s">
        <v>14192</v>
      </c>
      <c r="F9" s="1746">
        <v>3.6806115E7</v>
      </c>
      <c r="G9" s="1746" t="s">
        <v>391</v>
      </c>
      <c r="H9" s="1746" t="s">
        <v>14193</v>
      </c>
      <c r="I9" s="1748">
        <v>33699.0</v>
      </c>
      <c r="J9" s="1746">
        <f t="shared" ref="J9:J13" si="4">DATEDIF(I9,TODAY(),"Y")</f>
        <v>31</v>
      </c>
      <c r="K9" s="1746" t="s">
        <v>14194</v>
      </c>
      <c r="L9" s="1749" t="s">
        <v>395</v>
      </c>
      <c r="M9" s="1746" t="s">
        <v>14195</v>
      </c>
      <c r="N9" s="1750" t="s">
        <v>5654</v>
      </c>
      <c r="O9" s="1751"/>
      <c r="P9" s="1765">
        <v>44036.0</v>
      </c>
      <c r="Q9" s="1753">
        <f t="shared" ref="Q9:Q57" si="5">DATE(YEAR(P9),MONTH(P9)+1,DAY(P9)+15)</f>
        <v>44082</v>
      </c>
      <c r="R9" s="1754">
        <f t="shared" ref="R9:R57" si="6">DATE(YEAR(P9),MONTH(P9)+3,DAY(P9))</f>
        <v>44128</v>
      </c>
      <c r="S9" s="1749" t="b">
        <v>1</v>
      </c>
      <c r="T9" s="1755" t="b">
        <v>1</v>
      </c>
      <c r="U9" s="1756" t="s">
        <v>14196</v>
      </c>
      <c r="V9" s="1756" t="s">
        <v>14197</v>
      </c>
      <c r="W9" s="1757"/>
      <c r="X9" s="1749" t="s">
        <v>5668</v>
      </c>
      <c r="Y9" s="1749" t="s">
        <v>5649</v>
      </c>
      <c r="Z9" s="1739"/>
      <c r="AA9" s="1739"/>
      <c r="AB9" s="1739"/>
      <c r="AC9" s="1739"/>
      <c r="AD9" s="1739"/>
      <c r="AE9" s="1739"/>
      <c r="AF9" s="1739"/>
      <c r="AG9" s="1739"/>
      <c r="AH9" s="1739"/>
      <c r="AI9" s="1739"/>
      <c r="AJ9" s="1739"/>
      <c r="AK9" s="1739"/>
      <c r="AL9" s="1739"/>
    </row>
    <row r="10" ht="32.25" customHeight="1">
      <c r="A10" s="1744"/>
      <c r="B10" s="1745" t="s">
        <v>14198</v>
      </c>
      <c r="C10" s="1746">
        <v>1.537592306E9</v>
      </c>
      <c r="D10" s="1746" t="s">
        <v>14199</v>
      </c>
      <c r="E10" s="1746" t="s">
        <v>6084</v>
      </c>
      <c r="F10" s="1746">
        <v>4.0511299E7</v>
      </c>
      <c r="G10" s="1746" t="s">
        <v>391</v>
      </c>
      <c r="H10" s="1746" t="s">
        <v>14200</v>
      </c>
      <c r="I10" s="1748">
        <v>35604.0</v>
      </c>
      <c r="J10" s="1746">
        <f t="shared" si="4"/>
        <v>26</v>
      </c>
      <c r="K10" s="1746" t="s">
        <v>14201</v>
      </c>
      <c r="L10" s="1749" t="s">
        <v>6961</v>
      </c>
      <c r="M10" s="1746" t="s">
        <v>14202</v>
      </c>
      <c r="N10" s="1750" t="s">
        <v>5563</v>
      </c>
      <c r="O10" s="1769" t="s">
        <v>5656</v>
      </c>
      <c r="P10" s="1765">
        <v>44036.0</v>
      </c>
      <c r="Q10" s="1753">
        <f t="shared" si="5"/>
        <v>44082</v>
      </c>
      <c r="R10" s="1754">
        <f t="shared" si="6"/>
        <v>44128</v>
      </c>
      <c r="S10" s="1749" t="b">
        <v>0</v>
      </c>
      <c r="T10" s="1755" t="b">
        <v>0</v>
      </c>
      <c r="U10" s="1756" t="s">
        <v>14203</v>
      </c>
      <c r="V10" s="1756" t="s">
        <v>14204</v>
      </c>
      <c r="W10" s="1761"/>
      <c r="X10" s="1749" t="s">
        <v>14205</v>
      </c>
      <c r="Y10" s="1762" t="s">
        <v>5649</v>
      </c>
      <c r="Z10" s="1763"/>
      <c r="AA10" s="1763"/>
      <c r="AB10" s="1763"/>
      <c r="AC10" s="1763"/>
      <c r="AD10" s="1763"/>
      <c r="AE10" s="1763"/>
      <c r="AF10" s="1763"/>
      <c r="AG10" s="1763"/>
      <c r="AH10" s="1763"/>
      <c r="AI10" s="1763"/>
      <c r="AJ10" s="1763"/>
      <c r="AK10" s="1763"/>
      <c r="AL10" s="1763"/>
    </row>
    <row r="11" ht="32.25" customHeight="1">
      <c r="A11" s="1744"/>
      <c r="B11" s="1745" t="s">
        <v>14206</v>
      </c>
      <c r="C11" s="1746">
        <v>1.555644388E9</v>
      </c>
      <c r="D11" s="1746" t="s">
        <v>14207</v>
      </c>
      <c r="E11" s="1746" t="s">
        <v>14208</v>
      </c>
      <c r="F11" s="1746">
        <v>4.3324725E7</v>
      </c>
      <c r="G11" s="1746" t="s">
        <v>391</v>
      </c>
      <c r="H11" s="1746" t="s">
        <v>14209</v>
      </c>
      <c r="I11" s="1748">
        <v>37064.0</v>
      </c>
      <c r="J11" s="1746">
        <f t="shared" si="4"/>
        <v>22</v>
      </c>
      <c r="K11" s="1746" t="s">
        <v>14210</v>
      </c>
      <c r="L11" s="1749" t="s">
        <v>6961</v>
      </c>
      <c r="M11" s="1746" t="s">
        <v>14211</v>
      </c>
      <c r="N11" s="1750" t="s">
        <v>5563</v>
      </c>
      <c r="O11" s="1751"/>
      <c r="P11" s="1765">
        <v>44039.0</v>
      </c>
      <c r="Q11" s="1753">
        <f t="shared" si="5"/>
        <v>44085</v>
      </c>
      <c r="R11" s="1754">
        <f t="shared" si="6"/>
        <v>44131</v>
      </c>
      <c r="S11" s="1749" t="b">
        <v>1</v>
      </c>
      <c r="T11" s="1755" t="b">
        <v>1</v>
      </c>
      <c r="U11" s="1756" t="s">
        <v>14212</v>
      </c>
      <c r="V11" s="1756" t="s">
        <v>14213</v>
      </c>
      <c r="W11" s="1757"/>
      <c r="X11" s="1749" t="s">
        <v>5648</v>
      </c>
      <c r="Y11" s="1762" t="s">
        <v>5649</v>
      </c>
      <c r="Z11" s="1763"/>
      <c r="AA11" s="1763"/>
      <c r="AB11" s="1763"/>
      <c r="AC11" s="1763"/>
      <c r="AD11" s="1763"/>
      <c r="AE11" s="1763"/>
      <c r="AF11" s="1763"/>
      <c r="AG11" s="1763"/>
      <c r="AH11" s="1763"/>
      <c r="AI11" s="1763"/>
      <c r="AJ11" s="1763"/>
      <c r="AK11" s="1763"/>
      <c r="AL11" s="1763"/>
    </row>
    <row r="12" ht="32.25" customHeight="1">
      <c r="A12" s="1744"/>
      <c r="B12" s="1745" t="s">
        <v>14214</v>
      </c>
      <c r="C12" s="1746">
        <v>1.564229212E9</v>
      </c>
      <c r="D12" s="1746" t="s">
        <v>14215</v>
      </c>
      <c r="E12" s="1746" t="s">
        <v>14216</v>
      </c>
      <c r="F12" s="1746">
        <v>3.9915538E7</v>
      </c>
      <c r="G12" s="1746" t="s">
        <v>674</v>
      </c>
      <c r="H12" s="1746" t="s">
        <v>14217</v>
      </c>
      <c r="I12" s="1748">
        <v>35357.0</v>
      </c>
      <c r="J12" s="1746">
        <f t="shared" si="4"/>
        <v>27</v>
      </c>
      <c r="K12" s="1746" t="s">
        <v>14218</v>
      </c>
      <c r="L12" s="1749" t="s">
        <v>6961</v>
      </c>
      <c r="M12" s="1746" t="s">
        <v>14219</v>
      </c>
      <c r="N12" s="1750" t="s">
        <v>5563</v>
      </c>
      <c r="O12" s="1769" t="s">
        <v>5656</v>
      </c>
      <c r="P12" s="1765">
        <v>44040.0</v>
      </c>
      <c r="Q12" s="1753">
        <f t="shared" si="5"/>
        <v>44086</v>
      </c>
      <c r="R12" s="1754">
        <f t="shared" si="6"/>
        <v>44132</v>
      </c>
      <c r="S12" s="1749" t="b">
        <v>0</v>
      </c>
      <c r="T12" s="1755" t="b">
        <v>0</v>
      </c>
      <c r="U12" s="1756" t="s">
        <v>14220</v>
      </c>
      <c r="V12" s="1756" t="s">
        <v>14221</v>
      </c>
      <c r="W12" s="1757"/>
      <c r="X12" s="1749" t="s">
        <v>14222</v>
      </c>
      <c r="Y12" s="1755" t="s">
        <v>5649</v>
      </c>
      <c r="Z12" s="1770"/>
      <c r="AA12" s="1770"/>
      <c r="AB12" s="1770"/>
      <c r="AC12" s="1770"/>
      <c r="AD12" s="1770"/>
      <c r="AE12" s="1770"/>
      <c r="AF12" s="1770"/>
      <c r="AG12" s="1770"/>
      <c r="AH12" s="1770"/>
      <c r="AI12" s="1770"/>
      <c r="AJ12" s="1770"/>
      <c r="AK12" s="1770"/>
      <c r="AL12" s="1770"/>
    </row>
    <row r="13" ht="32.25" customHeight="1">
      <c r="A13" s="1744"/>
      <c r="B13" s="1745" t="s">
        <v>14223</v>
      </c>
      <c r="C13" s="1758">
        <v>1.131671814E9</v>
      </c>
      <c r="D13" s="1758" t="s">
        <v>14224</v>
      </c>
      <c r="E13" s="1758" t="s">
        <v>14225</v>
      </c>
      <c r="F13" s="1758">
        <v>2.6756404E7</v>
      </c>
      <c r="G13" s="1758" t="s">
        <v>391</v>
      </c>
      <c r="H13" s="1758" t="s">
        <v>14226</v>
      </c>
      <c r="I13" s="1748">
        <v>28726.0</v>
      </c>
      <c r="J13" s="1746">
        <f t="shared" si="4"/>
        <v>45</v>
      </c>
      <c r="K13" s="1758" t="s">
        <v>14227</v>
      </c>
      <c r="L13" s="1768" t="s">
        <v>395</v>
      </c>
      <c r="M13" s="1758" t="s">
        <v>14228</v>
      </c>
      <c r="N13" s="1750" t="s">
        <v>5654</v>
      </c>
      <c r="O13" s="1751"/>
      <c r="P13" s="1765">
        <v>44043.0</v>
      </c>
      <c r="Q13" s="1753">
        <f t="shared" si="5"/>
        <v>44089</v>
      </c>
      <c r="R13" s="1754">
        <f t="shared" si="6"/>
        <v>44135</v>
      </c>
      <c r="S13" s="1749" t="b">
        <v>1</v>
      </c>
      <c r="T13" s="1755" t="b">
        <v>1</v>
      </c>
      <c r="U13" s="1756" t="s">
        <v>14229</v>
      </c>
      <c r="V13" s="1756" t="s">
        <v>14230</v>
      </c>
      <c r="W13" s="1757"/>
      <c r="X13" s="1749" t="s">
        <v>5668</v>
      </c>
      <c r="Y13" s="1762" t="s">
        <v>5649</v>
      </c>
      <c r="Z13" s="1771"/>
      <c r="AA13" s="1771"/>
      <c r="AB13" s="1771"/>
      <c r="AC13" s="1771"/>
      <c r="AD13" s="1771"/>
      <c r="AE13" s="1771"/>
      <c r="AF13" s="1771"/>
      <c r="AG13" s="1771"/>
      <c r="AH13" s="1771"/>
      <c r="AI13" s="1771"/>
      <c r="AJ13" s="1771"/>
      <c r="AK13" s="1771"/>
      <c r="AL13" s="1771"/>
    </row>
    <row r="14" ht="32.25" customHeight="1">
      <c r="A14" s="1744"/>
      <c r="B14" s="1745" t="s">
        <v>14231</v>
      </c>
      <c r="C14" s="1746">
        <v>1.126454486E9</v>
      </c>
      <c r="D14" s="1746" t="s">
        <v>14232</v>
      </c>
      <c r="E14" s="1746" t="s">
        <v>14233</v>
      </c>
      <c r="F14" s="1746">
        <v>3.8542848E7</v>
      </c>
      <c r="G14" s="1746" t="s">
        <v>391</v>
      </c>
      <c r="H14" s="1746" t="s">
        <v>14234</v>
      </c>
      <c r="I14" s="1772">
        <v>34689.0</v>
      </c>
      <c r="J14" s="1746">
        <v>25.0</v>
      </c>
      <c r="K14" s="1746" t="s">
        <v>14235</v>
      </c>
      <c r="L14" s="1749" t="s">
        <v>6961</v>
      </c>
      <c r="M14" s="1746"/>
      <c r="N14" s="1750" t="s">
        <v>5563</v>
      </c>
      <c r="O14" s="1769" t="s">
        <v>5656</v>
      </c>
      <c r="P14" s="1765">
        <v>44043.0</v>
      </c>
      <c r="Q14" s="1753">
        <f t="shared" si="5"/>
        <v>44089</v>
      </c>
      <c r="R14" s="1754">
        <f t="shared" si="6"/>
        <v>44135</v>
      </c>
      <c r="S14" s="1749" t="b">
        <v>0</v>
      </c>
      <c r="T14" s="1755" t="b">
        <v>0</v>
      </c>
      <c r="U14" s="1756" t="s">
        <v>14236</v>
      </c>
      <c r="V14" s="1756" t="s">
        <v>14237</v>
      </c>
      <c r="W14" s="1757"/>
      <c r="X14" s="1749" t="s">
        <v>14238</v>
      </c>
      <c r="Y14" s="1762" t="s">
        <v>5649</v>
      </c>
      <c r="Z14" s="1763"/>
      <c r="AA14" s="1763"/>
      <c r="AB14" s="1763"/>
      <c r="AC14" s="1763"/>
      <c r="AD14" s="1763"/>
      <c r="AE14" s="1763"/>
      <c r="AF14" s="1763"/>
      <c r="AG14" s="1763"/>
      <c r="AH14" s="1763"/>
      <c r="AI14" s="1763"/>
      <c r="AJ14" s="1763"/>
      <c r="AK14" s="1763"/>
      <c r="AL14" s="1763"/>
    </row>
    <row r="15" ht="32.25" customHeight="1">
      <c r="A15" s="1744"/>
      <c r="B15" s="1773" t="s">
        <v>14239</v>
      </c>
      <c r="C15" s="1749">
        <v>5.73004268931E11</v>
      </c>
      <c r="D15" s="1749" t="s">
        <v>14240</v>
      </c>
      <c r="E15" s="1749" t="s">
        <v>9237</v>
      </c>
      <c r="F15" s="1762">
        <v>222779.0</v>
      </c>
      <c r="G15" s="1762" t="s">
        <v>2911</v>
      </c>
      <c r="H15" s="1762" t="s">
        <v>14241</v>
      </c>
      <c r="I15" s="1774">
        <v>34665.0</v>
      </c>
      <c r="J15" s="1762">
        <v>25.0</v>
      </c>
      <c r="K15" s="1749" t="s">
        <v>14242</v>
      </c>
      <c r="L15" s="1749" t="s">
        <v>395</v>
      </c>
      <c r="M15" s="1749" t="s">
        <v>2761</v>
      </c>
      <c r="N15" s="1750" t="s">
        <v>5654</v>
      </c>
      <c r="O15" s="1775"/>
      <c r="P15" s="1776">
        <v>44046.0</v>
      </c>
      <c r="Q15" s="1753">
        <f t="shared" si="5"/>
        <v>44092</v>
      </c>
      <c r="R15" s="1754">
        <f t="shared" si="6"/>
        <v>44138</v>
      </c>
      <c r="S15" s="1749" t="b">
        <v>1</v>
      </c>
      <c r="T15" s="1755" t="b">
        <v>0</v>
      </c>
      <c r="U15" s="1756" t="s">
        <v>14243</v>
      </c>
      <c r="V15" s="1756" t="s">
        <v>14244</v>
      </c>
      <c r="W15" s="1756" t="s">
        <v>14245</v>
      </c>
      <c r="X15" s="1749" t="s">
        <v>5668</v>
      </c>
      <c r="Y15" s="1749" t="s">
        <v>5649</v>
      </c>
      <c r="Z15" s="1777"/>
      <c r="AA15" s="1777"/>
      <c r="AB15" s="1777"/>
      <c r="AC15" s="1777"/>
      <c r="AD15" s="1777"/>
      <c r="AE15" s="1777"/>
      <c r="AF15" s="1777"/>
      <c r="AG15" s="1777"/>
      <c r="AH15" s="1777"/>
      <c r="AI15" s="1777"/>
      <c r="AJ15" s="1777"/>
      <c r="AK15" s="1777"/>
      <c r="AL15" s="1777"/>
    </row>
    <row r="16" ht="32.25" customHeight="1">
      <c r="A16" s="1778" t="s">
        <v>5767</v>
      </c>
      <c r="B16" s="1773" t="s">
        <v>14246</v>
      </c>
      <c r="C16" s="1779" t="s">
        <v>14247</v>
      </c>
      <c r="D16" s="1749" t="s">
        <v>14248</v>
      </c>
      <c r="E16" s="1749" t="s">
        <v>14249</v>
      </c>
      <c r="F16" s="1762">
        <v>3.4245543E7</v>
      </c>
      <c r="G16" s="1762" t="s">
        <v>391</v>
      </c>
      <c r="H16" s="1762" t="s">
        <v>14250</v>
      </c>
      <c r="I16" s="1774">
        <v>32395.0</v>
      </c>
      <c r="J16" s="1762">
        <v>31.0</v>
      </c>
      <c r="K16" s="1749" t="s">
        <v>14251</v>
      </c>
      <c r="L16" s="1749" t="s">
        <v>6958</v>
      </c>
      <c r="M16" s="1749" t="s">
        <v>14252</v>
      </c>
      <c r="N16" s="1750" t="s">
        <v>5563</v>
      </c>
      <c r="O16" s="1780"/>
      <c r="P16" s="1765">
        <v>44053.0</v>
      </c>
      <c r="Q16" s="1753">
        <f t="shared" si="5"/>
        <v>44099</v>
      </c>
      <c r="R16" s="1754">
        <f t="shared" si="6"/>
        <v>44145</v>
      </c>
      <c r="S16" s="1749" t="b">
        <v>0</v>
      </c>
      <c r="T16" s="1755" t="b">
        <v>0</v>
      </c>
      <c r="U16" s="1756" t="s">
        <v>14253</v>
      </c>
      <c r="V16" s="1756" t="s">
        <v>14254</v>
      </c>
      <c r="W16" s="1757"/>
      <c r="X16" s="1749" t="s">
        <v>5648</v>
      </c>
      <c r="Y16" s="1762" t="s">
        <v>5649</v>
      </c>
      <c r="Z16" s="1767"/>
      <c r="AA16" s="1767"/>
      <c r="AB16" s="1767"/>
      <c r="AC16" s="1767"/>
      <c r="AD16" s="1767"/>
      <c r="AE16" s="1767"/>
      <c r="AF16" s="1767"/>
      <c r="AG16" s="1767"/>
      <c r="AH16" s="1767"/>
      <c r="AI16" s="1767"/>
      <c r="AJ16" s="1767"/>
      <c r="AK16" s="1767"/>
      <c r="AL16" s="1767"/>
    </row>
    <row r="17" ht="32.25" customHeight="1">
      <c r="A17" s="1781">
        <v>44049.64763721065</v>
      </c>
      <c r="B17" s="1773" t="s">
        <v>14255</v>
      </c>
      <c r="C17" s="1749">
        <v>1.133902822E9</v>
      </c>
      <c r="D17" s="1749" t="s">
        <v>14256</v>
      </c>
      <c r="E17" s="1749" t="s">
        <v>4631</v>
      </c>
      <c r="F17" s="1762">
        <v>4.3101701E7</v>
      </c>
      <c r="G17" s="1762" t="s">
        <v>391</v>
      </c>
      <c r="H17" s="1762" t="s">
        <v>14257</v>
      </c>
      <c r="I17" s="1774">
        <v>36970.0</v>
      </c>
      <c r="J17" s="1762">
        <v>19.0</v>
      </c>
      <c r="K17" s="1749" t="s">
        <v>14258</v>
      </c>
      <c r="L17" s="1749" t="s">
        <v>6961</v>
      </c>
      <c r="M17" s="1749" t="s">
        <v>14259</v>
      </c>
      <c r="N17" s="1750" t="s">
        <v>5563</v>
      </c>
      <c r="O17" s="1780"/>
      <c r="P17" s="1765">
        <v>44053.0</v>
      </c>
      <c r="Q17" s="1753">
        <f t="shared" si="5"/>
        <v>44099</v>
      </c>
      <c r="R17" s="1754">
        <f t="shared" si="6"/>
        <v>44145</v>
      </c>
      <c r="S17" s="1749" t="b">
        <v>1</v>
      </c>
      <c r="T17" s="1755" t="b">
        <v>0</v>
      </c>
      <c r="U17" s="1756" t="s">
        <v>14260</v>
      </c>
      <c r="V17" s="1756" t="s">
        <v>14261</v>
      </c>
      <c r="W17" s="1757"/>
      <c r="X17" s="1749" t="s">
        <v>14222</v>
      </c>
      <c r="Y17" s="1762" t="s">
        <v>5568</v>
      </c>
      <c r="Z17" s="1763"/>
      <c r="AA17" s="1763"/>
      <c r="AB17" s="1763"/>
      <c r="AC17" s="1763"/>
      <c r="AD17" s="1763"/>
      <c r="AE17" s="1763"/>
      <c r="AF17" s="1763"/>
      <c r="AG17" s="1763"/>
      <c r="AH17" s="1763"/>
      <c r="AI17" s="1763"/>
      <c r="AJ17" s="1763"/>
      <c r="AK17" s="1763"/>
      <c r="AL17" s="1763"/>
    </row>
    <row r="18" ht="32.25" customHeight="1">
      <c r="A18" s="1781">
        <v>44063.71258673611</v>
      </c>
      <c r="B18" s="1773" t="s">
        <v>14262</v>
      </c>
      <c r="C18" s="1762">
        <v>2.983566068E9</v>
      </c>
      <c r="D18" s="1762" t="s">
        <v>14263</v>
      </c>
      <c r="E18" s="1762" t="s">
        <v>14264</v>
      </c>
      <c r="F18" s="1762">
        <v>4.088199E7</v>
      </c>
      <c r="G18" s="1762" t="s">
        <v>391</v>
      </c>
      <c r="H18" s="1762" t="s">
        <v>14265</v>
      </c>
      <c r="I18" s="1774">
        <v>35784.0</v>
      </c>
      <c r="J18" s="1762">
        <v>22.0</v>
      </c>
      <c r="K18" s="1749" t="s">
        <v>14266</v>
      </c>
      <c r="L18" s="1749" t="s">
        <v>6961</v>
      </c>
      <c r="M18" s="1749" t="s">
        <v>14267</v>
      </c>
      <c r="N18" s="1750" t="s">
        <v>5563</v>
      </c>
      <c r="O18" s="1780"/>
      <c r="P18" s="1782">
        <v>44063.0</v>
      </c>
      <c r="Q18" s="1753">
        <f t="shared" si="5"/>
        <v>44109</v>
      </c>
      <c r="R18" s="1754">
        <f t="shared" si="6"/>
        <v>44155</v>
      </c>
      <c r="S18" s="1749" t="b">
        <v>1</v>
      </c>
      <c r="T18" s="1755" t="b">
        <v>0</v>
      </c>
      <c r="U18" s="1756" t="s">
        <v>14268</v>
      </c>
      <c r="V18" s="1756" t="s">
        <v>14269</v>
      </c>
      <c r="W18" s="1757"/>
      <c r="X18" s="1749" t="s">
        <v>14222</v>
      </c>
      <c r="Y18" s="1749" t="s">
        <v>5568</v>
      </c>
      <c r="Z18" s="1739"/>
      <c r="AA18" s="1739"/>
      <c r="AB18" s="1739"/>
      <c r="AC18" s="1739"/>
      <c r="AD18" s="1739"/>
      <c r="AE18" s="1739"/>
      <c r="AF18" s="1739"/>
      <c r="AG18" s="1739"/>
      <c r="AH18" s="1739"/>
      <c r="AI18" s="1739"/>
      <c r="AJ18" s="1739"/>
      <c r="AK18" s="1739"/>
      <c r="AL18" s="1739"/>
    </row>
    <row r="19" ht="32.25" customHeight="1">
      <c r="A19" s="1781">
        <v>44053.615072430555</v>
      </c>
      <c r="B19" s="1773" t="s">
        <v>14270</v>
      </c>
      <c r="C19" s="1749">
        <v>3.584414371E9</v>
      </c>
      <c r="D19" s="1749" t="s">
        <v>14271</v>
      </c>
      <c r="E19" s="1749" t="s">
        <v>14272</v>
      </c>
      <c r="F19" s="1762">
        <v>3.547165E7</v>
      </c>
      <c r="G19" s="1762" t="s">
        <v>391</v>
      </c>
      <c r="H19" s="1762" t="s">
        <v>14273</v>
      </c>
      <c r="I19" s="1774">
        <v>33738.0</v>
      </c>
      <c r="J19" s="1762">
        <v>28.0</v>
      </c>
      <c r="K19" s="1749" t="s">
        <v>14274</v>
      </c>
      <c r="L19" s="1749" t="s">
        <v>6961</v>
      </c>
      <c r="M19" s="1749" t="s">
        <v>14275</v>
      </c>
      <c r="N19" s="1750" t="s">
        <v>5563</v>
      </c>
      <c r="O19" s="1780"/>
      <c r="P19" s="1782">
        <v>44063.0</v>
      </c>
      <c r="Q19" s="1753">
        <f t="shared" si="5"/>
        <v>44109</v>
      </c>
      <c r="R19" s="1754">
        <f t="shared" si="6"/>
        <v>44155</v>
      </c>
      <c r="S19" s="1749" t="b">
        <v>1</v>
      </c>
      <c r="T19" s="1755" t="b">
        <v>0</v>
      </c>
      <c r="U19" s="1756" t="s">
        <v>14276</v>
      </c>
      <c r="V19" s="1756" t="s">
        <v>14277</v>
      </c>
      <c r="W19" s="1757"/>
      <c r="X19" s="1749" t="s">
        <v>5648</v>
      </c>
      <c r="Y19" s="1762" t="s">
        <v>5649</v>
      </c>
      <c r="Z19" s="1763"/>
      <c r="AA19" s="1763"/>
      <c r="AB19" s="1763"/>
      <c r="AC19" s="1763"/>
      <c r="AD19" s="1763"/>
      <c r="AE19" s="1763"/>
      <c r="AF19" s="1763"/>
      <c r="AG19" s="1763"/>
      <c r="AH19" s="1763"/>
      <c r="AI19" s="1763"/>
      <c r="AJ19" s="1763"/>
      <c r="AK19" s="1763"/>
      <c r="AL19" s="1763"/>
    </row>
    <row r="20" ht="32.25" customHeight="1">
      <c r="A20" s="1781">
        <v>44057.680459675925</v>
      </c>
      <c r="B20" s="1773" t="s">
        <v>2738</v>
      </c>
      <c r="C20" s="1749">
        <v>1.132608762E9</v>
      </c>
      <c r="D20" s="1749" t="s">
        <v>2737</v>
      </c>
      <c r="E20" s="1749" t="s">
        <v>14278</v>
      </c>
      <c r="F20" s="1762">
        <v>3.8658181E7</v>
      </c>
      <c r="G20" s="1762" t="s">
        <v>391</v>
      </c>
      <c r="H20" s="1762" t="s">
        <v>14279</v>
      </c>
      <c r="I20" s="1774">
        <v>34727.0</v>
      </c>
      <c r="J20" s="1762">
        <v>25.0</v>
      </c>
      <c r="K20" s="1749" t="s">
        <v>14280</v>
      </c>
      <c r="L20" s="1749" t="s">
        <v>6961</v>
      </c>
      <c r="M20" s="1749" t="s">
        <v>14281</v>
      </c>
      <c r="N20" s="1750" t="s">
        <v>5563</v>
      </c>
      <c r="O20" s="1780"/>
      <c r="P20" s="1765">
        <v>44067.0</v>
      </c>
      <c r="Q20" s="1753">
        <f t="shared" si="5"/>
        <v>44113</v>
      </c>
      <c r="R20" s="1754">
        <f t="shared" si="6"/>
        <v>44159</v>
      </c>
      <c r="S20" s="1749" t="b">
        <v>1</v>
      </c>
      <c r="T20" s="1755" t="b">
        <v>0</v>
      </c>
      <c r="U20" s="1756" t="s">
        <v>14282</v>
      </c>
      <c r="V20" s="1756" t="s">
        <v>14283</v>
      </c>
      <c r="W20" s="1757"/>
      <c r="X20" s="1749" t="s">
        <v>5648</v>
      </c>
      <c r="Y20" s="1762" t="s">
        <v>5649</v>
      </c>
      <c r="Z20" s="1763"/>
      <c r="AA20" s="1763"/>
      <c r="AB20" s="1763"/>
      <c r="AC20" s="1763"/>
      <c r="AD20" s="1763"/>
      <c r="AE20" s="1763"/>
      <c r="AF20" s="1763"/>
      <c r="AG20" s="1763"/>
      <c r="AH20" s="1763"/>
      <c r="AI20" s="1763"/>
      <c r="AJ20" s="1763"/>
      <c r="AK20" s="1763"/>
      <c r="AL20" s="1763"/>
    </row>
    <row r="21" ht="32.25" customHeight="1">
      <c r="A21" s="1781">
        <v>44063.43109899305</v>
      </c>
      <c r="B21" s="1773" t="s">
        <v>2763</v>
      </c>
      <c r="C21" s="1783" t="s">
        <v>14284</v>
      </c>
      <c r="D21" s="1762" t="s">
        <v>2762</v>
      </c>
      <c r="E21" s="1762" t="s">
        <v>14285</v>
      </c>
      <c r="F21" s="1762">
        <v>4.2392678E7</v>
      </c>
      <c r="G21" s="1762" t="s">
        <v>391</v>
      </c>
      <c r="H21" s="1762" t="s">
        <v>14286</v>
      </c>
      <c r="I21" s="1774">
        <v>36617.0</v>
      </c>
      <c r="J21" s="1762">
        <v>20.0</v>
      </c>
      <c r="K21" s="1749" t="s">
        <v>14287</v>
      </c>
      <c r="L21" s="1749" t="s">
        <v>6961</v>
      </c>
      <c r="M21" s="1749" t="s">
        <v>14288</v>
      </c>
      <c r="N21" s="1750" t="s">
        <v>5563</v>
      </c>
      <c r="O21" s="1780"/>
      <c r="P21" s="1765">
        <v>44067.0</v>
      </c>
      <c r="Q21" s="1753">
        <f t="shared" si="5"/>
        <v>44113</v>
      </c>
      <c r="R21" s="1754">
        <f t="shared" si="6"/>
        <v>44159</v>
      </c>
      <c r="S21" s="1749" t="b">
        <v>1</v>
      </c>
      <c r="T21" s="1784" t="b">
        <v>0</v>
      </c>
      <c r="U21" s="1756" t="s">
        <v>14289</v>
      </c>
      <c r="V21" s="1756" t="s">
        <v>14290</v>
      </c>
      <c r="W21" s="1757"/>
      <c r="X21" s="1749" t="s">
        <v>5648</v>
      </c>
      <c r="Y21" s="1762" t="s">
        <v>5649</v>
      </c>
      <c r="Z21" s="1763"/>
      <c r="AA21" s="1763"/>
      <c r="AB21" s="1763"/>
      <c r="AC21" s="1763"/>
      <c r="AD21" s="1763"/>
      <c r="AE21" s="1763"/>
      <c r="AF21" s="1763"/>
      <c r="AG21" s="1763"/>
      <c r="AH21" s="1763"/>
      <c r="AI21" s="1763"/>
      <c r="AJ21" s="1763"/>
      <c r="AK21" s="1763"/>
      <c r="AL21" s="1763"/>
    </row>
    <row r="22" ht="32.25" customHeight="1">
      <c r="A22" s="1767"/>
      <c r="B22" s="1745" t="s">
        <v>14291</v>
      </c>
      <c r="C22" s="1746">
        <v>1.164866181E9</v>
      </c>
      <c r="D22" s="1785" t="s">
        <v>14292</v>
      </c>
      <c r="E22" s="1746" t="s">
        <v>5941</v>
      </c>
      <c r="F22" s="1747">
        <v>3.9387211E7</v>
      </c>
      <c r="G22" s="1758" t="s">
        <v>2021</v>
      </c>
      <c r="H22" s="1758" t="s">
        <v>14293</v>
      </c>
      <c r="I22" s="1772">
        <v>34918.0</v>
      </c>
      <c r="J22" s="1746">
        <f>2020-1995</f>
        <v>25</v>
      </c>
      <c r="K22" s="1746" t="s">
        <v>14294</v>
      </c>
      <c r="L22" s="1768" t="s">
        <v>395</v>
      </c>
      <c r="M22" s="1746" t="s">
        <v>14295</v>
      </c>
      <c r="N22" s="1750" t="s">
        <v>5654</v>
      </c>
      <c r="O22" s="1769" t="s">
        <v>2761</v>
      </c>
      <c r="P22" s="1765">
        <v>44082.0</v>
      </c>
      <c r="Q22" s="1753">
        <f t="shared" si="5"/>
        <v>44127</v>
      </c>
      <c r="R22" s="1754">
        <f t="shared" si="6"/>
        <v>44173</v>
      </c>
      <c r="S22" s="1749" t="b">
        <v>1</v>
      </c>
      <c r="T22" s="1755" t="b">
        <v>0</v>
      </c>
      <c r="U22" s="1756" t="s">
        <v>14296</v>
      </c>
      <c r="V22" s="1756" t="s">
        <v>14297</v>
      </c>
      <c r="W22" s="1757"/>
      <c r="X22" s="1749" t="s">
        <v>5668</v>
      </c>
      <c r="Y22" s="1749" t="s">
        <v>5649</v>
      </c>
      <c r="Z22" s="1739"/>
      <c r="AA22" s="1739"/>
      <c r="AB22" s="1739"/>
      <c r="AC22" s="1739"/>
      <c r="AD22" s="1739"/>
      <c r="AE22" s="1739"/>
      <c r="AF22" s="1739"/>
      <c r="AG22" s="1739"/>
      <c r="AH22" s="1739"/>
      <c r="AI22" s="1739"/>
      <c r="AJ22" s="1739"/>
      <c r="AK22" s="1739"/>
      <c r="AL22" s="1739"/>
    </row>
    <row r="23" ht="32.25" customHeight="1">
      <c r="A23" s="1786" t="s">
        <v>5727</v>
      </c>
      <c r="B23" s="1773" t="s">
        <v>14298</v>
      </c>
      <c r="C23" s="1746">
        <v>1.168938312E9</v>
      </c>
      <c r="D23" s="1785" t="s">
        <v>14299</v>
      </c>
      <c r="E23" s="1746" t="s">
        <v>14300</v>
      </c>
      <c r="F23" s="1747">
        <v>4.0849171E7</v>
      </c>
      <c r="G23" s="1758" t="s">
        <v>2021</v>
      </c>
      <c r="H23" s="1758" t="s">
        <v>14301</v>
      </c>
      <c r="I23" s="1772">
        <v>35753.0</v>
      </c>
      <c r="J23" s="1746">
        <f>2019-1997</f>
        <v>22</v>
      </c>
      <c r="K23" s="1746" t="s">
        <v>14302</v>
      </c>
      <c r="L23" s="1749" t="s">
        <v>393</v>
      </c>
      <c r="M23" s="1746" t="s">
        <v>14303</v>
      </c>
      <c r="N23" s="1750" t="s">
        <v>5643</v>
      </c>
      <c r="O23" s="1769" t="s">
        <v>5656</v>
      </c>
      <c r="P23" s="1765">
        <v>44083.0</v>
      </c>
      <c r="Q23" s="1753">
        <f t="shared" si="5"/>
        <v>44128</v>
      </c>
      <c r="R23" s="1754">
        <f t="shared" si="6"/>
        <v>44174</v>
      </c>
      <c r="S23" s="1749" t="b">
        <v>0</v>
      </c>
      <c r="T23" s="1755" t="b">
        <v>0</v>
      </c>
      <c r="U23" s="1756" t="s">
        <v>14304</v>
      </c>
      <c r="V23" s="1756" t="s">
        <v>14305</v>
      </c>
      <c r="W23" s="1757"/>
      <c r="X23" s="1749" t="s">
        <v>5668</v>
      </c>
      <c r="Y23" s="1762" t="s">
        <v>5568</v>
      </c>
      <c r="Z23" s="1767"/>
      <c r="AA23" s="1767"/>
      <c r="AB23" s="1767"/>
      <c r="AC23" s="1767"/>
      <c r="AD23" s="1767"/>
      <c r="AE23" s="1767"/>
      <c r="AF23" s="1767"/>
      <c r="AG23" s="1767"/>
      <c r="AH23" s="1767"/>
      <c r="AI23" s="1767"/>
      <c r="AJ23" s="1767"/>
      <c r="AK23" s="1767"/>
      <c r="AL23" s="1767"/>
    </row>
    <row r="24" ht="32.25" customHeight="1">
      <c r="A24" s="1787">
        <v>44078.58840047454</v>
      </c>
      <c r="B24" s="1773" t="s">
        <v>2616</v>
      </c>
      <c r="C24" s="1762">
        <v>1.1693265E9</v>
      </c>
      <c r="D24" s="1762" t="s">
        <v>2615</v>
      </c>
      <c r="E24" s="1762" t="s">
        <v>2617</v>
      </c>
      <c r="F24" s="1762">
        <v>4.2100321E7</v>
      </c>
      <c r="G24" s="1762" t="s">
        <v>391</v>
      </c>
      <c r="H24" s="1762" t="s">
        <v>14306</v>
      </c>
      <c r="I24" s="1774">
        <v>36404.0</v>
      </c>
      <c r="J24" s="1762">
        <v>21.0</v>
      </c>
      <c r="K24" s="1749" t="s">
        <v>14307</v>
      </c>
      <c r="L24" s="1749" t="s">
        <v>6961</v>
      </c>
      <c r="M24" s="1749" t="s">
        <v>14308</v>
      </c>
      <c r="N24" s="1750" t="s">
        <v>5563</v>
      </c>
      <c r="O24" s="1780"/>
      <c r="P24" s="1782">
        <v>44084.0</v>
      </c>
      <c r="Q24" s="1753">
        <f t="shared" si="5"/>
        <v>44129</v>
      </c>
      <c r="R24" s="1754">
        <f t="shared" si="6"/>
        <v>44175</v>
      </c>
      <c r="S24" s="1749" t="b">
        <v>1</v>
      </c>
      <c r="T24" s="1755" t="b">
        <v>0</v>
      </c>
      <c r="U24" s="1756" t="s">
        <v>14309</v>
      </c>
      <c r="V24" s="1756" t="s">
        <v>14310</v>
      </c>
      <c r="W24" s="1756" t="s">
        <v>14311</v>
      </c>
      <c r="X24" s="1749" t="s">
        <v>5648</v>
      </c>
      <c r="Y24" s="1762" t="s">
        <v>5649</v>
      </c>
      <c r="Z24" s="1763"/>
      <c r="AA24" s="1763"/>
      <c r="AB24" s="1763"/>
      <c r="AC24" s="1763"/>
      <c r="AD24" s="1763"/>
      <c r="AE24" s="1763"/>
      <c r="AF24" s="1763"/>
      <c r="AG24" s="1763"/>
      <c r="AH24" s="1763"/>
      <c r="AI24" s="1763"/>
      <c r="AJ24" s="1763"/>
      <c r="AK24" s="1763"/>
      <c r="AL24" s="1763"/>
    </row>
    <row r="25" ht="32.25" customHeight="1">
      <c r="A25" s="1744"/>
      <c r="B25" s="1745" t="s">
        <v>14312</v>
      </c>
      <c r="C25" s="1746">
        <v>1.135690279E9</v>
      </c>
      <c r="D25" s="1746" t="s">
        <v>14313</v>
      </c>
      <c r="E25" s="1746" t="s">
        <v>5757</v>
      </c>
      <c r="F25" s="1746">
        <v>3.8176096E7</v>
      </c>
      <c r="G25" s="1746" t="s">
        <v>391</v>
      </c>
      <c r="H25" s="1746" t="s">
        <v>14314</v>
      </c>
      <c r="I25" s="1748">
        <v>34436.0</v>
      </c>
      <c r="J25" s="1746">
        <v>25.0</v>
      </c>
      <c r="K25" s="1746" t="s">
        <v>14315</v>
      </c>
      <c r="L25" s="1749" t="s">
        <v>395</v>
      </c>
      <c r="M25" s="1746" t="s">
        <v>14316</v>
      </c>
      <c r="N25" s="1750" t="s">
        <v>5654</v>
      </c>
      <c r="O25" s="1788"/>
      <c r="P25" s="1782">
        <v>44088.0</v>
      </c>
      <c r="Q25" s="1753">
        <f t="shared" si="5"/>
        <v>44133</v>
      </c>
      <c r="R25" s="1754">
        <f t="shared" si="6"/>
        <v>44179</v>
      </c>
      <c r="S25" s="1749" t="b">
        <v>1</v>
      </c>
      <c r="T25" s="1755" t="b">
        <v>0</v>
      </c>
      <c r="U25" s="1756" t="s">
        <v>14317</v>
      </c>
      <c r="V25" s="1756" t="s">
        <v>14318</v>
      </c>
      <c r="W25" s="1757"/>
      <c r="X25" s="1749" t="s">
        <v>5668</v>
      </c>
      <c r="Y25" s="1762" t="s">
        <v>5568</v>
      </c>
      <c r="Z25" s="1763"/>
      <c r="AA25" s="1763"/>
      <c r="AB25" s="1763"/>
      <c r="AC25" s="1763"/>
      <c r="AD25" s="1763"/>
      <c r="AE25" s="1763"/>
      <c r="AF25" s="1763"/>
      <c r="AG25" s="1763"/>
      <c r="AH25" s="1763"/>
      <c r="AI25" s="1763"/>
      <c r="AJ25" s="1763"/>
      <c r="AK25" s="1763"/>
      <c r="AL25" s="1763"/>
    </row>
    <row r="26" ht="32.25" customHeight="1">
      <c r="A26" s="1789">
        <v>44102.60174657407</v>
      </c>
      <c r="B26" s="1773" t="s">
        <v>6920</v>
      </c>
      <c r="C26" s="1779" t="s">
        <v>14319</v>
      </c>
      <c r="D26" s="1749" t="s">
        <v>14320</v>
      </c>
      <c r="E26" s="1749" t="s">
        <v>9342</v>
      </c>
      <c r="F26" s="1749">
        <v>2.5397361E7</v>
      </c>
      <c r="G26" s="1749" t="s">
        <v>391</v>
      </c>
      <c r="H26" s="1749" t="s">
        <v>14321</v>
      </c>
      <c r="I26" s="1790">
        <v>28057.0</v>
      </c>
      <c r="J26" s="1749">
        <v>43.0</v>
      </c>
      <c r="K26" s="1749" t="s">
        <v>14322</v>
      </c>
      <c r="L26" s="1749" t="s">
        <v>6961</v>
      </c>
      <c r="M26" s="1749" t="s">
        <v>14323</v>
      </c>
      <c r="N26" s="1750" t="s">
        <v>5563</v>
      </c>
      <c r="O26" s="1791"/>
      <c r="P26" s="1765">
        <v>44102.0</v>
      </c>
      <c r="Q26" s="1792">
        <f t="shared" si="5"/>
        <v>44147</v>
      </c>
      <c r="R26" s="1793">
        <f t="shared" si="6"/>
        <v>44193</v>
      </c>
      <c r="S26" s="1746" t="b">
        <v>0</v>
      </c>
      <c r="T26" s="1746" t="b">
        <v>0</v>
      </c>
      <c r="U26" s="1756" t="s">
        <v>14324</v>
      </c>
      <c r="V26" s="1756" t="s">
        <v>14325</v>
      </c>
      <c r="W26" s="1756" t="s">
        <v>14326</v>
      </c>
      <c r="X26" s="1749" t="s">
        <v>5668</v>
      </c>
      <c r="Y26" s="1762" t="s">
        <v>5649</v>
      </c>
      <c r="Z26" s="1763"/>
      <c r="AA26" s="1763"/>
      <c r="AB26" s="1763"/>
      <c r="AC26" s="1763"/>
      <c r="AD26" s="1763"/>
      <c r="AE26" s="1763"/>
      <c r="AF26" s="1763"/>
      <c r="AG26" s="1763"/>
      <c r="AH26" s="1763"/>
      <c r="AI26" s="1763"/>
      <c r="AJ26" s="1763"/>
      <c r="AK26" s="1763"/>
      <c r="AL26" s="1763"/>
    </row>
    <row r="27" ht="32.25" customHeight="1">
      <c r="A27" s="1767"/>
      <c r="B27" s="1745" t="s">
        <v>5889</v>
      </c>
      <c r="C27" s="1746">
        <v>1.156228519E9</v>
      </c>
      <c r="D27" s="1746" t="s">
        <v>3051</v>
      </c>
      <c r="E27" s="1746" t="s">
        <v>5891</v>
      </c>
      <c r="F27" s="1746">
        <v>4.1702696E7</v>
      </c>
      <c r="G27" s="1746" t="s">
        <v>391</v>
      </c>
      <c r="H27" s="1746" t="s">
        <v>5890</v>
      </c>
      <c r="I27" s="1748">
        <v>36173.0</v>
      </c>
      <c r="J27" s="1746">
        <v>21.0</v>
      </c>
      <c r="K27" s="1746" t="s">
        <v>14327</v>
      </c>
      <c r="L27" s="1749" t="s">
        <v>6961</v>
      </c>
      <c r="M27" s="1749"/>
      <c r="N27" s="1750" t="s">
        <v>5563</v>
      </c>
      <c r="O27" s="1794" t="s">
        <v>5656</v>
      </c>
      <c r="P27" s="1782">
        <v>44102.0</v>
      </c>
      <c r="Q27" s="1753">
        <f t="shared" si="5"/>
        <v>44147</v>
      </c>
      <c r="R27" s="1754">
        <f t="shared" si="6"/>
        <v>44193</v>
      </c>
      <c r="S27" s="1749" t="b">
        <v>0</v>
      </c>
      <c r="T27" s="1755" t="b">
        <v>0</v>
      </c>
      <c r="U27" s="1795" t="s">
        <v>14328</v>
      </c>
      <c r="V27" s="1795" t="s">
        <v>14329</v>
      </c>
      <c r="W27" s="1796"/>
      <c r="X27" s="1749" t="s">
        <v>5648</v>
      </c>
      <c r="Y27" s="1762" t="s">
        <v>5649</v>
      </c>
      <c r="Z27" s="1763"/>
      <c r="AA27" s="1763"/>
      <c r="AB27" s="1763"/>
      <c r="AC27" s="1763"/>
      <c r="AD27" s="1763"/>
      <c r="AE27" s="1763"/>
      <c r="AF27" s="1763"/>
      <c r="AG27" s="1763"/>
      <c r="AH27" s="1763"/>
      <c r="AI27" s="1763"/>
      <c r="AJ27" s="1763"/>
      <c r="AK27" s="1763"/>
      <c r="AL27" s="1763"/>
    </row>
    <row r="28" ht="32.25" customHeight="1">
      <c r="A28" s="1789">
        <v>44102.62145247685</v>
      </c>
      <c r="B28" s="1773" t="s">
        <v>2592</v>
      </c>
      <c r="C28" s="1749">
        <v>1.122964498E9</v>
      </c>
      <c r="D28" s="1749" t="s">
        <v>2591</v>
      </c>
      <c r="E28" s="1749" t="s">
        <v>14330</v>
      </c>
      <c r="F28" s="1749">
        <v>3.7475363E7</v>
      </c>
      <c r="G28" s="1749" t="s">
        <v>391</v>
      </c>
      <c r="H28" s="1749" t="s">
        <v>14331</v>
      </c>
      <c r="I28" s="1790">
        <v>34094.0</v>
      </c>
      <c r="J28" s="1749">
        <v>27.0</v>
      </c>
      <c r="K28" s="1749" t="s">
        <v>14332</v>
      </c>
      <c r="L28" s="1749" t="s">
        <v>6961</v>
      </c>
      <c r="M28" s="1749" t="s">
        <v>14333</v>
      </c>
      <c r="N28" s="1750" t="s">
        <v>5563</v>
      </c>
      <c r="O28" s="1791"/>
      <c r="P28" s="1765">
        <v>44102.0</v>
      </c>
      <c r="Q28" s="1792">
        <f t="shared" si="5"/>
        <v>44147</v>
      </c>
      <c r="R28" s="1793">
        <f t="shared" si="6"/>
        <v>44193</v>
      </c>
      <c r="S28" s="1746" t="b">
        <v>0</v>
      </c>
      <c r="T28" s="1746" t="b">
        <v>0</v>
      </c>
      <c r="U28" s="1756" t="s">
        <v>14334</v>
      </c>
      <c r="V28" s="1756" t="s">
        <v>14335</v>
      </c>
      <c r="W28" s="1756" t="s">
        <v>14336</v>
      </c>
      <c r="X28" s="1749" t="s">
        <v>5648</v>
      </c>
      <c r="Y28" s="1749" t="s">
        <v>5649</v>
      </c>
      <c r="Z28" s="1739"/>
      <c r="AA28" s="1739"/>
      <c r="AB28" s="1739"/>
      <c r="AC28" s="1739"/>
      <c r="AD28" s="1739"/>
      <c r="AE28" s="1739"/>
      <c r="AF28" s="1739"/>
      <c r="AG28" s="1739"/>
      <c r="AH28" s="1739"/>
      <c r="AI28" s="1739"/>
      <c r="AJ28" s="1739"/>
      <c r="AK28" s="1739"/>
      <c r="AL28" s="1739"/>
    </row>
    <row r="29" ht="32.25" customHeight="1">
      <c r="A29" s="1789">
        <v>44102.621665694445</v>
      </c>
      <c r="B29" s="1773" t="s">
        <v>14337</v>
      </c>
      <c r="C29" s="1749">
        <v>1.137693909E9</v>
      </c>
      <c r="D29" s="1749" t="s">
        <v>14338</v>
      </c>
      <c r="E29" s="1749" t="s">
        <v>14339</v>
      </c>
      <c r="F29" s="1749">
        <v>9.4193894E7</v>
      </c>
      <c r="G29" s="1749" t="s">
        <v>4034</v>
      </c>
      <c r="H29" s="1749" t="s">
        <v>14340</v>
      </c>
      <c r="I29" s="1790">
        <v>32084.0</v>
      </c>
      <c r="J29" s="1749">
        <v>32.0</v>
      </c>
      <c r="K29" s="1749" t="s">
        <v>14341</v>
      </c>
      <c r="L29" s="1749" t="s">
        <v>6961</v>
      </c>
      <c r="M29" s="1749" t="s">
        <v>2761</v>
      </c>
      <c r="N29" s="1750" t="s">
        <v>5563</v>
      </c>
      <c r="O29" s="1791"/>
      <c r="P29" s="1782">
        <v>44103.0</v>
      </c>
      <c r="Q29" s="1753">
        <f t="shared" si="5"/>
        <v>44148</v>
      </c>
      <c r="R29" s="1754">
        <f t="shared" si="6"/>
        <v>44194</v>
      </c>
      <c r="S29" s="1746" t="b">
        <v>0</v>
      </c>
      <c r="T29" s="1746" t="b">
        <v>0</v>
      </c>
      <c r="U29" s="1756" t="s">
        <v>14342</v>
      </c>
      <c r="V29" s="1756" t="s">
        <v>14343</v>
      </c>
      <c r="W29" s="1756" t="s">
        <v>14344</v>
      </c>
      <c r="X29" s="1749" t="s">
        <v>14222</v>
      </c>
      <c r="Y29" s="1749" t="s">
        <v>5568</v>
      </c>
      <c r="Z29" s="1739"/>
      <c r="AA29" s="1739"/>
      <c r="AB29" s="1739"/>
      <c r="AC29" s="1739"/>
      <c r="AD29" s="1739"/>
      <c r="AE29" s="1739"/>
      <c r="AF29" s="1739"/>
      <c r="AG29" s="1739"/>
      <c r="AH29" s="1739"/>
      <c r="AI29" s="1739"/>
      <c r="AJ29" s="1739"/>
      <c r="AK29" s="1739"/>
      <c r="AL29" s="1739"/>
    </row>
    <row r="30" ht="32.25" customHeight="1">
      <c r="A30" s="1797" t="s">
        <v>14345</v>
      </c>
      <c r="B30" s="1773" t="s">
        <v>14346</v>
      </c>
      <c r="C30" s="1749">
        <v>1.133918949E9</v>
      </c>
      <c r="D30" s="1749" t="s">
        <v>2625</v>
      </c>
      <c r="E30" s="1749" t="s">
        <v>14347</v>
      </c>
      <c r="F30" s="1749">
        <v>4.2565668E7</v>
      </c>
      <c r="G30" s="1749" t="s">
        <v>391</v>
      </c>
      <c r="H30" s="1749" t="s">
        <v>14348</v>
      </c>
      <c r="I30" s="1790">
        <v>36654.0</v>
      </c>
      <c r="J30" s="1749">
        <v>20.0</v>
      </c>
      <c r="K30" s="1749" t="s">
        <v>14349</v>
      </c>
      <c r="L30" s="1749" t="s">
        <v>6958</v>
      </c>
      <c r="M30" s="1749" t="s">
        <v>14350</v>
      </c>
      <c r="N30" s="1750" t="s">
        <v>5563</v>
      </c>
      <c r="O30" s="1751"/>
      <c r="P30" s="1765">
        <v>44118.0</v>
      </c>
      <c r="Q30" s="1792">
        <f t="shared" si="5"/>
        <v>44164</v>
      </c>
      <c r="R30" s="1793">
        <f t="shared" si="6"/>
        <v>44210</v>
      </c>
      <c r="S30" s="1749" t="b">
        <v>0</v>
      </c>
      <c r="T30" s="1749" t="b">
        <v>1</v>
      </c>
      <c r="U30" s="1756" t="s">
        <v>14351</v>
      </c>
      <c r="V30" s="1756" t="s">
        <v>14352</v>
      </c>
      <c r="W30" s="1756" t="s">
        <v>14353</v>
      </c>
      <c r="X30" s="1749" t="s">
        <v>5648</v>
      </c>
      <c r="Y30" s="1762" t="s">
        <v>5649</v>
      </c>
      <c r="Z30" s="1767"/>
      <c r="AA30" s="1767"/>
      <c r="AB30" s="1767"/>
      <c r="AC30" s="1767"/>
      <c r="AD30" s="1767"/>
      <c r="AE30" s="1767"/>
      <c r="AF30" s="1767"/>
      <c r="AG30" s="1767"/>
      <c r="AH30" s="1767"/>
      <c r="AI30" s="1767"/>
      <c r="AJ30" s="1767"/>
      <c r="AK30" s="1767"/>
      <c r="AL30" s="1767"/>
    </row>
    <row r="31" ht="32.25" customHeight="1">
      <c r="A31" s="1789">
        <v>44119.581666087965</v>
      </c>
      <c r="B31" s="1773" t="s">
        <v>14354</v>
      </c>
      <c r="C31" s="1749">
        <v>1.160039E9</v>
      </c>
      <c r="D31" s="1749" t="s">
        <v>14355</v>
      </c>
      <c r="E31" s="1749" t="s">
        <v>14356</v>
      </c>
      <c r="F31" s="1749">
        <v>3.3193492E7</v>
      </c>
      <c r="G31" s="1749" t="s">
        <v>1755</v>
      </c>
      <c r="H31" s="1749" t="s">
        <v>14357</v>
      </c>
      <c r="I31" s="1790">
        <v>31994.0</v>
      </c>
      <c r="J31" s="1749">
        <v>33.0</v>
      </c>
      <c r="K31" s="1749" t="s">
        <v>14358</v>
      </c>
      <c r="L31" s="1749" t="s">
        <v>395</v>
      </c>
      <c r="M31" s="1749" t="s">
        <v>14359</v>
      </c>
      <c r="N31" s="1750" t="s">
        <v>5654</v>
      </c>
      <c r="O31" s="1798"/>
      <c r="P31" s="1799">
        <v>44144.0</v>
      </c>
      <c r="Q31" s="1792">
        <f t="shared" si="5"/>
        <v>44189</v>
      </c>
      <c r="R31" s="1793">
        <f t="shared" si="6"/>
        <v>44236</v>
      </c>
      <c r="S31" s="1746" t="b">
        <v>0</v>
      </c>
      <c r="T31" s="1749" t="b">
        <v>1</v>
      </c>
      <c r="U31" s="1756" t="s">
        <v>14360</v>
      </c>
      <c r="V31" s="1756" t="s">
        <v>14361</v>
      </c>
      <c r="W31" s="1756" t="s">
        <v>14362</v>
      </c>
      <c r="X31" s="1749" t="s">
        <v>5668</v>
      </c>
      <c r="Y31" s="1749" t="s">
        <v>5568</v>
      </c>
      <c r="Z31" s="1763"/>
      <c r="AA31" s="1763"/>
      <c r="AB31" s="1763"/>
      <c r="AC31" s="1763"/>
      <c r="AD31" s="1763"/>
      <c r="AE31" s="1763"/>
      <c r="AF31" s="1763"/>
      <c r="AG31" s="1763"/>
      <c r="AH31" s="1763"/>
      <c r="AI31" s="1763"/>
      <c r="AJ31" s="1763"/>
      <c r="AK31" s="1763"/>
      <c r="AL31" s="1763"/>
    </row>
    <row r="32" ht="32.25" customHeight="1">
      <c r="A32" s="1789">
        <v>44141.58235094907</v>
      </c>
      <c r="B32" s="1773" t="s">
        <v>14363</v>
      </c>
      <c r="C32" s="1749">
        <v>1.166957412E9</v>
      </c>
      <c r="D32" s="1749" t="s">
        <v>14364</v>
      </c>
      <c r="E32" s="1749" t="s">
        <v>14365</v>
      </c>
      <c r="F32" s="1749" t="s">
        <v>14366</v>
      </c>
      <c r="G32" s="1749" t="s">
        <v>391</v>
      </c>
      <c r="H32" s="1749" t="s">
        <v>14367</v>
      </c>
      <c r="I32" s="1790">
        <v>33077.0</v>
      </c>
      <c r="J32" s="1749">
        <v>30.0</v>
      </c>
      <c r="K32" s="1749" t="s">
        <v>14368</v>
      </c>
      <c r="L32" s="1749" t="s">
        <v>6961</v>
      </c>
      <c r="M32" s="1749" t="s">
        <v>14369</v>
      </c>
      <c r="N32" s="1750" t="s">
        <v>5563</v>
      </c>
      <c r="O32" s="1791"/>
      <c r="P32" s="1765">
        <v>44144.0</v>
      </c>
      <c r="Q32" s="1792">
        <f t="shared" si="5"/>
        <v>44189</v>
      </c>
      <c r="R32" s="1793">
        <f t="shared" si="6"/>
        <v>44236</v>
      </c>
      <c r="S32" s="1746" t="b">
        <v>0</v>
      </c>
      <c r="T32" s="1746" t="b">
        <v>0</v>
      </c>
      <c r="U32" s="1756" t="s">
        <v>14370</v>
      </c>
      <c r="V32" s="1756" t="s">
        <v>14371</v>
      </c>
      <c r="W32" s="1756" t="s">
        <v>14372</v>
      </c>
      <c r="X32" s="1749" t="s">
        <v>14373</v>
      </c>
      <c r="Y32" s="1762" t="s">
        <v>5649</v>
      </c>
      <c r="Z32" s="1763"/>
      <c r="AA32" s="1763"/>
      <c r="AB32" s="1763"/>
      <c r="AC32" s="1763"/>
      <c r="AD32" s="1763"/>
      <c r="AE32" s="1763"/>
      <c r="AF32" s="1763"/>
      <c r="AG32" s="1763"/>
      <c r="AH32" s="1763"/>
      <c r="AI32" s="1763"/>
      <c r="AJ32" s="1763"/>
      <c r="AK32" s="1763"/>
      <c r="AL32" s="1763"/>
    </row>
    <row r="33" ht="32.25" customHeight="1">
      <c r="A33" s="1800">
        <v>44141.854996423615</v>
      </c>
      <c r="B33" s="1773" t="s">
        <v>7236</v>
      </c>
      <c r="C33" s="1749">
        <v>1.136552387E9</v>
      </c>
      <c r="D33" s="1801" t="s">
        <v>14374</v>
      </c>
      <c r="E33" s="1749" t="s">
        <v>7406</v>
      </c>
      <c r="F33" s="1749">
        <v>3.8615955E7</v>
      </c>
      <c r="G33" s="1749" t="s">
        <v>391</v>
      </c>
      <c r="H33" s="1749" t="s">
        <v>14375</v>
      </c>
      <c r="I33" s="1790">
        <v>34803.0</v>
      </c>
      <c r="J33" s="1749">
        <v>25.0</v>
      </c>
      <c r="K33" s="1749" t="s">
        <v>14376</v>
      </c>
      <c r="L33" s="1749" t="s">
        <v>6961</v>
      </c>
      <c r="M33" s="1749" t="s">
        <v>14377</v>
      </c>
      <c r="N33" s="1750" t="s">
        <v>5563</v>
      </c>
      <c r="O33" s="1791"/>
      <c r="P33" s="1765">
        <v>44146.0</v>
      </c>
      <c r="Q33" s="1792">
        <f t="shared" si="5"/>
        <v>44191</v>
      </c>
      <c r="R33" s="1793">
        <f t="shared" si="6"/>
        <v>44238</v>
      </c>
      <c r="S33" s="1746" t="b">
        <v>0</v>
      </c>
      <c r="T33" s="1749" t="b">
        <v>1</v>
      </c>
      <c r="U33" s="1756" t="s">
        <v>14378</v>
      </c>
      <c r="V33" s="1756" t="s">
        <v>14379</v>
      </c>
      <c r="W33" s="1756" t="s">
        <v>14380</v>
      </c>
      <c r="X33" s="1749" t="s">
        <v>5648</v>
      </c>
      <c r="Y33" s="1762" t="s">
        <v>5649</v>
      </c>
      <c r="Z33" s="1763"/>
      <c r="AA33" s="1763"/>
      <c r="AB33" s="1763"/>
      <c r="AC33" s="1763"/>
      <c r="AD33" s="1763"/>
      <c r="AE33" s="1763"/>
      <c r="AF33" s="1763"/>
      <c r="AG33" s="1763"/>
      <c r="AH33" s="1763"/>
      <c r="AI33" s="1763"/>
      <c r="AJ33" s="1763"/>
      <c r="AK33" s="1763"/>
      <c r="AL33" s="1763"/>
    </row>
    <row r="34" ht="32.25" customHeight="1">
      <c r="A34" s="1797" t="s">
        <v>10187</v>
      </c>
      <c r="B34" s="1773" t="s">
        <v>14381</v>
      </c>
      <c r="C34" s="1749">
        <v>1.169147362E9</v>
      </c>
      <c r="D34" s="1749" t="s">
        <v>14382</v>
      </c>
      <c r="E34" s="1749" t="s">
        <v>14383</v>
      </c>
      <c r="F34" s="1749">
        <v>3.8522375E7</v>
      </c>
      <c r="G34" s="1749" t="s">
        <v>674</v>
      </c>
      <c r="H34" s="1749" t="s">
        <v>14384</v>
      </c>
      <c r="I34" s="1790">
        <v>34616.0</v>
      </c>
      <c r="J34" s="1749">
        <v>26.0</v>
      </c>
      <c r="K34" s="1749" t="s">
        <v>14385</v>
      </c>
      <c r="L34" s="1749" t="s">
        <v>6958</v>
      </c>
      <c r="M34" s="1749" t="s">
        <v>14386</v>
      </c>
      <c r="N34" s="1750" t="s">
        <v>5563</v>
      </c>
      <c r="O34" s="1791"/>
      <c r="P34" s="1765">
        <v>44175.0</v>
      </c>
      <c r="Q34" s="1792">
        <f t="shared" si="5"/>
        <v>44221</v>
      </c>
      <c r="R34" s="1793">
        <f t="shared" si="6"/>
        <v>44265</v>
      </c>
      <c r="S34" s="1749" t="b">
        <v>1</v>
      </c>
      <c r="T34" s="1749" t="b">
        <v>1</v>
      </c>
      <c r="U34" s="1756" t="s">
        <v>14387</v>
      </c>
      <c r="V34" s="1756" t="s">
        <v>14388</v>
      </c>
      <c r="W34" s="1756" t="s">
        <v>14389</v>
      </c>
      <c r="X34" s="1749" t="s">
        <v>5648</v>
      </c>
      <c r="Y34" s="1749" t="s">
        <v>5649</v>
      </c>
      <c r="Z34" s="1739"/>
      <c r="AA34" s="1739"/>
      <c r="AB34" s="1739"/>
      <c r="AC34" s="1739"/>
      <c r="AD34" s="1739"/>
      <c r="AE34" s="1739"/>
      <c r="AF34" s="1739"/>
      <c r="AG34" s="1739"/>
      <c r="AH34" s="1739"/>
      <c r="AI34" s="1739"/>
      <c r="AJ34" s="1739"/>
      <c r="AK34" s="1739"/>
      <c r="AL34" s="1739"/>
    </row>
    <row r="35" ht="32.25" customHeight="1">
      <c r="A35" s="1789">
        <v>44174.51870988426</v>
      </c>
      <c r="B35" s="1773" t="s">
        <v>14390</v>
      </c>
      <c r="C35" s="1749">
        <v>1.534421438E9</v>
      </c>
      <c r="D35" s="1749" t="s">
        <v>14391</v>
      </c>
      <c r="E35" s="1749" t="s">
        <v>14392</v>
      </c>
      <c r="F35" s="1749">
        <v>9.5260811E7</v>
      </c>
      <c r="G35" s="1749" t="s">
        <v>5953</v>
      </c>
      <c r="H35" s="1749" t="s">
        <v>14393</v>
      </c>
      <c r="I35" s="1790">
        <v>32521.0</v>
      </c>
      <c r="J35" s="1749">
        <v>31.0</v>
      </c>
      <c r="K35" s="1749" t="s">
        <v>14394</v>
      </c>
      <c r="L35" s="1749" t="s">
        <v>395</v>
      </c>
      <c r="M35" s="1749" t="s">
        <v>14395</v>
      </c>
      <c r="N35" s="1802"/>
      <c r="O35" s="1780"/>
      <c r="P35" s="1782">
        <v>44175.0</v>
      </c>
      <c r="Q35" s="1792">
        <f t="shared" si="5"/>
        <v>44221</v>
      </c>
      <c r="R35" s="1793">
        <f t="shared" si="6"/>
        <v>44265</v>
      </c>
      <c r="S35" s="1749" t="b">
        <v>1</v>
      </c>
      <c r="T35" s="1749" t="b">
        <v>1</v>
      </c>
      <c r="U35" s="1756" t="s">
        <v>14396</v>
      </c>
      <c r="V35" s="1803" t="s">
        <v>14397</v>
      </c>
      <c r="W35" s="1756" t="s">
        <v>14398</v>
      </c>
      <c r="X35" s="1749" t="s">
        <v>5668</v>
      </c>
      <c r="Y35" s="1762" t="s">
        <v>5649</v>
      </c>
      <c r="Z35" s="1767"/>
      <c r="AA35" s="1767"/>
      <c r="AB35" s="1767"/>
      <c r="AC35" s="1767"/>
      <c r="AD35" s="1767"/>
      <c r="AE35" s="1767"/>
      <c r="AF35" s="1767"/>
      <c r="AG35" s="1767"/>
      <c r="AH35" s="1767"/>
      <c r="AI35" s="1767"/>
      <c r="AJ35" s="1767"/>
      <c r="AK35" s="1767"/>
      <c r="AL35" s="1767"/>
    </row>
    <row r="36" ht="32.25" customHeight="1">
      <c r="A36" s="1789">
        <v>44165.78468434028</v>
      </c>
      <c r="B36" s="1773" t="s">
        <v>14399</v>
      </c>
      <c r="C36" s="1749">
        <v>1.138646875E9</v>
      </c>
      <c r="D36" s="1749" t="s">
        <v>14400</v>
      </c>
      <c r="E36" s="1749" t="s">
        <v>14401</v>
      </c>
      <c r="F36" s="1749">
        <v>4.2038634E7</v>
      </c>
      <c r="G36" s="1749" t="s">
        <v>391</v>
      </c>
      <c r="H36" s="1749" t="s">
        <v>14402</v>
      </c>
      <c r="I36" s="1790">
        <v>36531.0</v>
      </c>
      <c r="J36" s="1749">
        <v>20.0</v>
      </c>
      <c r="K36" s="1749" t="s">
        <v>14403</v>
      </c>
      <c r="L36" s="1749" t="s">
        <v>395</v>
      </c>
      <c r="M36" s="1749" t="s">
        <v>2761</v>
      </c>
      <c r="N36" s="1802"/>
      <c r="O36" s="1798"/>
      <c r="P36" s="1765">
        <v>44175.0</v>
      </c>
      <c r="Q36" s="1792">
        <f t="shared" si="5"/>
        <v>44221</v>
      </c>
      <c r="R36" s="1793">
        <f t="shared" si="6"/>
        <v>44265</v>
      </c>
      <c r="S36" s="1746" t="b">
        <v>0</v>
      </c>
      <c r="T36" s="1746" t="b">
        <v>0</v>
      </c>
      <c r="U36" s="1756" t="s">
        <v>14404</v>
      </c>
      <c r="V36" s="1756" t="s">
        <v>14405</v>
      </c>
      <c r="W36" s="1756" t="s">
        <v>14406</v>
      </c>
      <c r="X36" s="1749" t="s">
        <v>5668</v>
      </c>
      <c r="Y36" s="1749" t="s">
        <v>5649</v>
      </c>
      <c r="Z36" s="1739"/>
      <c r="AA36" s="1739"/>
      <c r="AB36" s="1739"/>
      <c r="AC36" s="1739"/>
      <c r="AD36" s="1739"/>
      <c r="AE36" s="1739"/>
      <c r="AF36" s="1739"/>
      <c r="AG36" s="1739"/>
      <c r="AH36" s="1739"/>
      <c r="AI36" s="1739"/>
      <c r="AJ36" s="1739"/>
      <c r="AK36" s="1739"/>
      <c r="AL36" s="1739"/>
    </row>
    <row r="37" ht="32.25" customHeight="1">
      <c r="A37" s="1789">
        <v>44174.57050311343</v>
      </c>
      <c r="B37" s="1773" t="s">
        <v>14407</v>
      </c>
      <c r="C37" s="1749">
        <v>1.552592511E9</v>
      </c>
      <c r="D37" s="1749" t="s">
        <v>14408</v>
      </c>
      <c r="E37" s="1749" t="s">
        <v>14409</v>
      </c>
      <c r="F37" s="1749">
        <v>3.1003117E7</v>
      </c>
      <c r="G37" s="1749" t="s">
        <v>391</v>
      </c>
      <c r="H37" s="1749" t="s">
        <v>14410</v>
      </c>
      <c r="I37" s="1790">
        <v>30838.0</v>
      </c>
      <c r="J37" s="1749">
        <v>36.0</v>
      </c>
      <c r="K37" s="1749" t="s">
        <v>14411</v>
      </c>
      <c r="L37" s="1749" t="s">
        <v>395</v>
      </c>
      <c r="M37" s="1749" t="s">
        <v>14412</v>
      </c>
      <c r="N37" s="1750" t="s">
        <v>5654</v>
      </c>
      <c r="O37" s="1780"/>
      <c r="P37" s="1765">
        <v>44175.0</v>
      </c>
      <c r="Q37" s="1792">
        <f t="shared" si="5"/>
        <v>44221</v>
      </c>
      <c r="R37" s="1793">
        <f t="shared" si="6"/>
        <v>44265</v>
      </c>
      <c r="S37" s="1749" t="b">
        <v>1</v>
      </c>
      <c r="T37" s="1749" t="b">
        <v>1</v>
      </c>
      <c r="U37" s="1756" t="s">
        <v>14413</v>
      </c>
      <c r="V37" s="1756" t="s">
        <v>14414</v>
      </c>
      <c r="W37" s="1756" t="s">
        <v>14415</v>
      </c>
      <c r="X37" s="1749" t="s">
        <v>5668</v>
      </c>
      <c r="Y37" s="1749" t="s">
        <v>5649</v>
      </c>
      <c r="Z37" s="1763"/>
      <c r="AA37" s="1763"/>
      <c r="AB37" s="1763"/>
      <c r="AC37" s="1763"/>
      <c r="AD37" s="1763"/>
      <c r="AE37" s="1763"/>
      <c r="AF37" s="1763"/>
      <c r="AG37" s="1763"/>
      <c r="AH37" s="1763"/>
      <c r="AI37" s="1763"/>
      <c r="AJ37" s="1763"/>
      <c r="AK37" s="1763"/>
      <c r="AL37" s="1763"/>
    </row>
    <row r="38" ht="32.25" customHeight="1">
      <c r="A38" s="1789">
        <v>44159.80558854167</v>
      </c>
      <c r="B38" s="1773" t="s">
        <v>14345</v>
      </c>
      <c r="C38" s="1749">
        <v>2.64464002E9</v>
      </c>
      <c r="D38" s="1749" t="s">
        <v>14416</v>
      </c>
      <c r="E38" s="1749" t="s">
        <v>14417</v>
      </c>
      <c r="F38" s="1749">
        <v>3.2353686E7</v>
      </c>
      <c r="G38" s="1749" t="s">
        <v>391</v>
      </c>
      <c r="H38" s="1749" t="s">
        <v>14418</v>
      </c>
      <c r="I38" s="1790">
        <v>31572.0</v>
      </c>
      <c r="J38" s="1749">
        <v>34.0</v>
      </c>
      <c r="K38" s="1749" t="s">
        <v>14419</v>
      </c>
      <c r="L38" s="1749" t="s">
        <v>6961</v>
      </c>
      <c r="M38" s="1749" t="s">
        <v>14420</v>
      </c>
      <c r="N38" s="1750" t="s">
        <v>5563</v>
      </c>
      <c r="O38" s="1791"/>
      <c r="P38" s="1765">
        <v>44175.0</v>
      </c>
      <c r="Q38" s="1792">
        <f t="shared" si="5"/>
        <v>44221</v>
      </c>
      <c r="R38" s="1793">
        <f t="shared" si="6"/>
        <v>44265</v>
      </c>
      <c r="S38" s="1746" t="b">
        <v>0</v>
      </c>
      <c r="T38" s="1746" t="b">
        <v>0</v>
      </c>
      <c r="U38" s="1756" t="s">
        <v>14421</v>
      </c>
      <c r="V38" s="1756" t="s">
        <v>14422</v>
      </c>
      <c r="W38" s="1756" t="s">
        <v>14423</v>
      </c>
      <c r="X38" s="1749" t="s">
        <v>14424</v>
      </c>
      <c r="Y38" s="1749" t="s">
        <v>5649</v>
      </c>
      <c r="Z38" s="1739"/>
      <c r="AA38" s="1739"/>
      <c r="AB38" s="1739"/>
      <c r="AC38" s="1739"/>
      <c r="AD38" s="1739"/>
      <c r="AE38" s="1739"/>
      <c r="AF38" s="1739"/>
      <c r="AG38" s="1739"/>
      <c r="AH38" s="1739"/>
      <c r="AI38" s="1739"/>
      <c r="AJ38" s="1739"/>
      <c r="AK38" s="1739"/>
      <c r="AL38" s="1739"/>
    </row>
    <row r="39" ht="32.25" customHeight="1">
      <c r="A39" s="1797" t="s">
        <v>6828</v>
      </c>
      <c r="B39" s="1773" t="s">
        <v>14425</v>
      </c>
      <c r="C39" s="1779" t="s">
        <v>14426</v>
      </c>
      <c r="D39" s="1749" t="s">
        <v>14427</v>
      </c>
      <c r="E39" s="1749" t="s">
        <v>2284</v>
      </c>
      <c r="F39" s="1749">
        <v>3.7324192E7</v>
      </c>
      <c r="G39" s="1749" t="s">
        <v>391</v>
      </c>
      <c r="H39" s="1749" t="s">
        <v>14428</v>
      </c>
      <c r="I39" s="1790">
        <v>34033.0</v>
      </c>
      <c r="J39" s="1749">
        <v>27.0</v>
      </c>
      <c r="K39" s="1749" t="s">
        <v>14429</v>
      </c>
      <c r="L39" s="1749" t="s">
        <v>393</v>
      </c>
      <c r="M39" s="1749" t="s">
        <v>14430</v>
      </c>
      <c r="N39" s="1750" t="s">
        <v>5643</v>
      </c>
      <c r="O39" s="1791"/>
      <c r="P39" s="1804">
        <v>44183.0</v>
      </c>
      <c r="Q39" s="1792">
        <f t="shared" si="5"/>
        <v>44229</v>
      </c>
      <c r="R39" s="1793">
        <f t="shared" si="6"/>
        <v>44273</v>
      </c>
      <c r="S39" s="1749" t="b">
        <v>1</v>
      </c>
      <c r="T39" s="1749" t="b">
        <v>1</v>
      </c>
      <c r="U39" s="1756" t="s">
        <v>14431</v>
      </c>
      <c r="V39" s="1756" t="s">
        <v>14432</v>
      </c>
      <c r="W39" s="1756" t="s">
        <v>14433</v>
      </c>
      <c r="X39" s="1749" t="s">
        <v>5648</v>
      </c>
      <c r="Y39" s="1749" t="s">
        <v>5649</v>
      </c>
      <c r="Z39" s="1739"/>
      <c r="AA39" s="1739"/>
      <c r="AB39" s="1739"/>
      <c r="AC39" s="1739"/>
      <c r="AD39" s="1739"/>
      <c r="AE39" s="1739"/>
      <c r="AF39" s="1739"/>
      <c r="AG39" s="1739"/>
      <c r="AH39" s="1739"/>
      <c r="AI39" s="1739"/>
      <c r="AJ39" s="1739"/>
      <c r="AK39" s="1739"/>
      <c r="AL39" s="1739"/>
    </row>
    <row r="40" ht="32.25" customHeight="1">
      <c r="A40" s="1789">
        <v>44174.662226458335</v>
      </c>
      <c r="B40" s="1773" t="s">
        <v>14434</v>
      </c>
      <c r="C40" s="1749">
        <v>3.415480477E9</v>
      </c>
      <c r="D40" s="1749" t="s">
        <v>14435</v>
      </c>
      <c r="E40" s="1749" t="s">
        <v>14436</v>
      </c>
      <c r="F40" s="1749">
        <v>4.232752E7</v>
      </c>
      <c r="G40" s="1749" t="s">
        <v>391</v>
      </c>
      <c r="H40" s="1749" t="s">
        <v>14437</v>
      </c>
      <c r="I40" s="1790">
        <v>36587.0</v>
      </c>
      <c r="J40" s="1749">
        <v>20.0</v>
      </c>
      <c r="K40" s="1749" t="s">
        <v>14438</v>
      </c>
      <c r="L40" s="1749" t="s">
        <v>395</v>
      </c>
      <c r="M40" s="1749" t="s">
        <v>14439</v>
      </c>
      <c r="N40" s="1750" t="s">
        <v>5654</v>
      </c>
      <c r="O40" s="1798"/>
      <c r="P40" s="1765">
        <v>44183.0</v>
      </c>
      <c r="Q40" s="1792">
        <f t="shared" si="5"/>
        <v>44229</v>
      </c>
      <c r="R40" s="1793">
        <f t="shared" si="6"/>
        <v>44273</v>
      </c>
      <c r="S40" s="1749" t="b">
        <v>1</v>
      </c>
      <c r="T40" s="1749" t="b">
        <v>1</v>
      </c>
      <c r="U40" s="1756" t="s">
        <v>14440</v>
      </c>
      <c r="V40" s="1756" t="s">
        <v>14441</v>
      </c>
      <c r="W40" s="1756" t="s">
        <v>14442</v>
      </c>
      <c r="X40" s="1749" t="s">
        <v>5668</v>
      </c>
      <c r="Y40" s="1749" t="s">
        <v>5568</v>
      </c>
      <c r="Z40" s="1739"/>
      <c r="AA40" s="1739"/>
      <c r="AB40" s="1739"/>
      <c r="AC40" s="1739"/>
      <c r="AD40" s="1739"/>
      <c r="AE40" s="1739"/>
      <c r="AF40" s="1739"/>
      <c r="AG40" s="1739"/>
      <c r="AH40" s="1739"/>
      <c r="AI40" s="1739"/>
      <c r="AJ40" s="1739"/>
      <c r="AK40" s="1739"/>
      <c r="AL40" s="1739"/>
    </row>
    <row r="41" ht="32.25" customHeight="1">
      <c r="A41" s="1767"/>
      <c r="B41" s="1745" t="s">
        <v>7390</v>
      </c>
      <c r="C41" s="1746">
        <v>1.141923265E9</v>
      </c>
      <c r="D41" s="1746" t="s">
        <v>2701</v>
      </c>
      <c r="E41" s="1746" t="s">
        <v>2693</v>
      </c>
      <c r="F41" s="1747">
        <v>4.2103092E7</v>
      </c>
      <c r="G41" s="1746" t="s">
        <v>391</v>
      </c>
      <c r="H41" s="1746" t="s">
        <v>7391</v>
      </c>
      <c r="I41" s="1748">
        <v>36390.0</v>
      </c>
      <c r="J41" s="1749">
        <v>21.0</v>
      </c>
      <c r="K41" s="1746"/>
      <c r="L41" s="1749" t="s">
        <v>6961</v>
      </c>
      <c r="M41" s="1805"/>
      <c r="N41" s="1750" t="s">
        <v>5563</v>
      </c>
      <c r="O41" s="1769" t="s">
        <v>5656</v>
      </c>
      <c r="P41" s="1765">
        <v>44186.0</v>
      </c>
      <c r="Q41" s="1792">
        <f t="shared" si="5"/>
        <v>44232</v>
      </c>
      <c r="R41" s="1793">
        <f t="shared" si="6"/>
        <v>44276</v>
      </c>
      <c r="S41" s="1746" t="b">
        <v>0</v>
      </c>
      <c r="T41" s="1746" t="b">
        <v>0</v>
      </c>
      <c r="U41" s="1756" t="s">
        <v>14443</v>
      </c>
      <c r="V41" s="1795" t="s">
        <v>14444</v>
      </c>
      <c r="W41" s="1806"/>
      <c r="X41" s="1749" t="s">
        <v>5648</v>
      </c>
      <c r="Y41" s="1762" t="s">
        <v>5649</v>
      </c>
      <c r="Z41" s="1763"/>
      <c r="AA41" s="1763"/>
      <c r="AB41" s="1763"/>
      <c r="AC41" s="1763"/>
      <c r="AD41" s="1763"/>
      <c r="AE41" s="1763"/>
      <c r="AF41" s="1763"/>
      <c r="AG41" s="1763"/>
      <c r="AH41" s="1763"/>
      <c r="AI41" s="1763"/>
      <c r="AJ41" s="1763"/>
      <c r="AK41" s="1763"/>
      <c r="AL41" s="1763"/>
    </row>
    <row r="42" ht="32.25" customHeight="1">
      <c r="A42" s="1767"/>
      <c r="B42" s="1745" t="s">
        <v>2554</v>
      </c>
      <c r="C42" s="1746">
        <v>1.139319909E9</v>
      </c>
      <c r="D42" s="1746" t="s">
        <v>14445</v>
      </c>
      <c r="E42" s="1746" t="s">
        <v>14446</v>
      </c>
      <c r="F42" s="1747">
        <v>4.2312513E7</v>
      </c>
      <c r="G42" s="1746" t="s">
        <v>391</v>
      </c>
      <c r="H42" s="1746" t="s">
        <v>14447</v>
      </c>
      <c r="I42" s="1748">
        <v>36438.0</v>
      </c>
      <c r="J42" s="1746">
        <f>2020-1999</f>
        <v>21</v>
      </c>
      <c r="K42" s="1746" t="s">
        <v>14448</v>
      </c>
      <c r="L42" s="1749" t="s">
        <v>6961</v>
      </c>
      <c r="M42" s="1746" t="s">
        <v>14449</v>
      </c>
      <c r="N42" s="1750" t="s">
        <v>5563</v>
      </c>
      <c r="O42" s="1794" t="s">
        <v>5656</v>
      </c>
      <c r="P42" s="1782">
        <v>44204.0</v>
      </c>
      <c r="Q42" s="1753">
        <f t="shared" si="5"/>
        <v>44250</v>
      </c>
      <c r="R42" s="1754">
        <f t="shared" si="6"/>
        <v>44294</v>
      </c>
      <c r="S42" s="1746" t="b">
        <v>0</v>
      </c>
      <c r="T42" s="1755" t="b">
        <v>1</v>
      </c>
      <c r="U42" s="1756" t="s">
        <v>14450</v>
      </c>
      <c r="V42" s="1756" t="s">
        <v>14451</v>
      </c>
      <c r="W42" s="1761"/>
      <c r="X42" s="1749" t="s">
        <v>5648</v>
      </c>
      <c r="Y42" s="1762" t="s">
        <v>5649</v>
      </c>
      <c r="Z42" s="1763"/>
      <c r="AA42" s="1763"/>
      <c r="AB42" s="1763"/>
      <c r="AC42" s="1763"/>
      <c r="AD42" s="1763"/>
      <c r="AE42" s="1763"/>
      <c r="AF42" s="1763"/>
      <c r="AG42" s="1763"/>
      <c r="AH42" s="1763"/>
      <c r="AI42" s="1763"/>
      <c r="AJ42" s="1763"/>
      <c r="AK42" s="1763"/>
      <c r="AL42" s="1763"/>
    </row>
    <row r="43" ht="32.25" customHeight="1">
      <c r="A43" s="1789">
        <v>44186.834214456016</v>
      </c>
      <c r="B43" s="1773" t="s">
        <v>14452</v>
      </c>
      <c r="C43" s="1749">
        <v>1.134918538E9</v>
      </c>
      <c r="D43" s="1749" t="s">
        <v>14453</v>
      </c>
      <c r="E43" s="1749" t="s">
        <v>14454</v>
      </c>
      <c r="F43" s="1749">
        <v>4.1987964E7</v>
      </c>
      <c r="G43" s="1749" t="s">
        <v>391</v>
      </c>
      <c r="H43" s="1749" t="s">
        <v>14455</v>
      </c>
      <c r="I43" s="1790">
        <v>36535.0</v>
      </c>
      <c r="J43" s="1749">
        <v>20.0</v>
      </c>
      <c r="K43" s="1749" t="s">
        <v>14456</v>
      </c>
      <c r="L43" s="1749" t="s">
        <v>393</v>
      </c>
      <c r="M43" s="1749" t="s">
        <v>14457</v>
      </c>
      <c r="N43" s="1750" t="s">
        <v>5643</v>
      </c>
      <c r="O43" s="1791"/>
      <c r="P43" s="1765">
        <v>44207.0</v>
      </c>
      <c r="Q43" s="1792">
        <f t="shared" si="5"/>
        <v>44253</v>
      </c>
      <c r="R43" s="1793">
        <f t="shared" si="6"/>
        <v>44297</v>
      </c>
      <c r="S43" s="1749" t="b">
        <v>1</v>
      </c>
      <c r="T43" s="1749" t="b">
        <v>1</v>
      </c>
      <c r="U43" s="1756" t="s">
        <v>14458</v>
      </c>
      <c r="V43" s="1756" t="s">
        <v>14459</v>
      </c>
      <c r="W43" s="1756" t="s">
        <v>14460</v>
      </c>
      <c r="X43" s="1749" t="s">
        <v>5648</v>
      </c>
      <c r="Y43" s="1749" t="s">
        <v>5649</v>
      </c>
      <c r="Z43" s="1739"/>
      <c r="AA43" s="1739"/>
      <c r="AB43" s="1739"/>
      <c r="AC43" s="1739"/>
      <c r="AD43" s="1739"/>
      <c r="AE43" s="1739"/>
      <c r="AF43" s="1739"/>
      <c r="AG43" s="1739"/>
      <c r="AH43" s="1739"/>
      <c r="AI43" s="1739"/>
      <c r="AJ43" s="1739"/>
      <c r="AK43" s="1739"/>
      <c r="AL43" s="1739"/>
    </row>
    <row r="44" ht="32.25" customHeight="1">
      <c r="A44" s="1789">
        <v>44200.78881484954</v>
      </c>
      <c r="B44" s="1773" t="s">
        <v>14461</v>
      </c>
      <c r="C44" s="1779" t="s">
        <v>14462</v>
      </c>
      <c r="D44" s="1749" t="s">
        <v>2726</v>
      </c>
      <c r="E44" s="1749" t="s">
        <v>14463</v>
      </c>
      <c r="F44" s="1749">
        <v>3.4833427E7</v>
      </c>
      <c r="G44" s="1749" t="s">
        <v>391</v>
      </c>
      <c r="H44" s="1749" t="s">
        <v>14464</v>
      </c>
      <c r="I44" s="1790">
        <v>32804.0</v>
      </c>
      <c r="J44" s="1749">
        <v>31.0</v>
      </c>
      <c r="K44" s="1749" t="s">
        <v>14465</v>
      </c>
      <c r="L44" s="1749" t="s">
        <v>393</v>
      </c>
      <c r="M44" s="1749" t="s">
        <v>14466</v>
      </c>
      <c r="N44" s="1750" t="s">
        <v>5643</v>
      </c>
      <c r="O44" s="1791"/>
      <c r="P44" s="1765">
        <v>44207.0</v>
      </c>
      <c r="Q44" s="1792">
        <f t="shared" si="5"/>
        <v>44253</v>
      </c>
      <c r="R44" s="1793">
        <f t="shared" si="6"/>
        <v>44297</v>
      </c>
      <c r="S44" s="1749" t="b">
        <v>1</v>
      </c>
      <c r="T44" s="1749" t="b">
        <v>1</v>
      </c>
      <c r="U44" s="1803" t="s">
        <v>14467</v>
      </c>
      <c r="V44" s="1756" t="s">
        <v>14468</v>
      </c>
      <c r="W44" s="1756" t="s">
        <v>14469</v>
      </c>
      <c r="X44" s="1749" t="s">
        <v>5648</v>
      </c>
      <c r="Y44" s="1749" t="s">
        <v>5649</v>
      </c>
      <c r="Z44" s="1739"/>
      <c r="AA44" s="1739"/>
      <c r="AB44" s="1739"/>
      <c r="AC44" s="1739"/>
      <c r="AD44" s="1739"/>
      <c r="AE44" s="1739"/>
      <c r="AF44" s="1739"/>
      <c r="AG44" s="1739"/>
      <c r="AH44" s="1739"/>
      <c r="AI44" s="1739"/>
      <c r="AJ44" s="1739"/>
      <c r="AK44" s="1739"/>
      <c r="AL44" s="1739"/>
    </row>
    <row r="45" ht="32.25" customHeight="1">
      <c r="A45" s="1789">
        <v>44210.937772210644</v>
      </c>
      <c r="B45" s="1773" t="s">
        <v>14470</v>
      </c>
      <c r="C45" s="1749">
        <v>3.2040474E7</v>
      </c>
      <c r="D45" s="1749" t="s">
        <v>14471</v>
      </c>
      <c r="E45" s="1749" t="s">
        <v>8332</v>
      </c>
      <c r="F45" s="1749">
        <v>4.5011215E7</v>
      </c>
      <c r="G45" s="1749" t="s">
        <v>391</v>
      </c>
      <c r="H45" s="1749" t="s">
        <v>14472</v>
      </c>
      <c r="I45" s="1790">
        <v>37767.0</v>
      </c>
      <c r="J45" s="1749">
        <v>17.0</v>
      </c>
      <c r="K45" s="1749" t="s">
        <v>14473</v>
      </c>
      <c r="L45" s="1749" t="s">
        <v>393</v>
      </c>
      <c r="M45" s="1749" t="s">
        <v>14474</v>
      </c>
      <c r="N45" s="1750" t="s">
        <v>5643</v>
      </c>
      <c r="O45" s="1791"/>
      <c r="P45" s="1765">
        <v>44207.0</v>
      </c>
      <c r="Q45" s="1792">
        <f t="shared" si="5"/>
        <v>44253</v>
      </c>
      <c r="R45" s="1793">
        <f t="shared" si="6"/>
        <v>44297</v>
      </c>
      <c r="S45" s="1749" t="b">
        <v>1</v>
      </c>
      <c r="T45" s="1749" t="b">
        <v>1</v>
      </c>
      <c r="U45" s="1756" t="s">
        <v>14475</v>
      </c>
      <c r="V45" s="1756" t="s">
        <v>14476</v>
      </c>
      <c r="W45" s="1756" t="s">
        <v>14477</v>
      </c>
      <c r="X45" s="1749" t="s">
        <v>14478</v>
      </c>
      <c r="Y45" s="1749" t="s">
        <v>5649</v>
      </c>
      <c r="Z45" s="1739"/>
      <c r="AA45" s="1739"/>
      <c r="AB45" s="1739"/>
      <c r="AC45" s="1739"/>
      <c r="AD45" s="1739"/>
      <c r="AE45" s="1739"/>
      <c r="AF45" s="1739"/>
      <c r="AG45" s="1739"/>
      <c r="AH45" s="1739"/>
      <c r="AI45" s="1739"/>
      <c r="AJ45" s="1739"/>
      <c r="AK45" s="1739"/>
      <c r="AL45" s="1739"/>
    </row>
    <row r="46" ht="32.25" customHeight="1">
      <c r="A46" s="1767"/>
      <c r="B46" s="1745" t="s">
        <v>14479</v>
      </c>
      <c r="C46" s="1746">
        <v>1.165479294E9</v>
      </c>
      <c r="D46" s="1746" t="s">
        <v>14480</v>
      </c>
      <c r="E46" s="1746" t="s">
        <v>6084</v>
      </c>
      <c r="F46" s="1746">
        <v>4104751.0</v>
      </c>
      <c r="G46" s="1746" t="s">
        <v>391</v>
      </c>
      <c r="H46" s="1746" t="s">
        <v>14481</v>
      </c>
      <c r="I46" s="1748">
        <v>35860.0</v>
      </c>
      <c r="J46" s="1746">
        <v>22.0</v>
      </c>
      <c r="K46" s="1746" t="s">
        <v>14482</v>
      </c>
      <c r="L46" s="1749" t="s">
        <v>6961</v>
      </c>
      <c r="M46" s="1746" t="s">
        <v>14483</v>
      </c>
      <c r="N46" s="1750" t="s">
        <v>5563</v>
      </c>
      <c r="O46" s="1769" t="s">
        <v>5656</v>
      </c>
      <c r="P46" s="1804">
        <v>44207.0</v>
      </c>
      <c r="Q46" s="1753">
        <f t="shared" si="5"/>
        <v>44253</v>
      </c>
      <c r="R46" s="1754">
        <f t="shared" si="6"/>
        <v>44297</v>
      </c>
      <c r="S46" s="1749" t="b">
        <v>0</v>
      </c>
      <c r="T46" s="1755" t="b">
        <v>1</v>
      </c>
      <c r="U46" s="1756" t="s">
        <v>14484</v>
      </c>
      <c r="V46" s="1756" t="s">
        <v>14485</v>
      </c>
      <c r="W46" s="1757"/>
      <c r="X46" s="1749" t="s">
        <v>5648</v>
      </c>
      <c r="Y46" s="1749" t="s">
        <v>5568</v>
      </c>
      <c r="Z46" s="1739"/>
      <c r="AA46" s="1739"/>
      <c r="AB46" s="1739"/>
      <c r="AC46" s="1739"/>
      <c r="AD46" s="1739"/>
      <c r="AE46" s="1739"/>
      <c r="AF46" s="1739"/>
      <c r="AG46" s="1739"/>
      <c r="AH46" s="1739"/>
      <c r="AI46" s="1739"/>
      <c r="AJ46" s="1739"/>
      <c r="AK46" s="1739"/>
      <c r="AL46" s="1739"/>
    </row>
    <row r="47" ht="32.25" customHeight="1">
      <c r="A47" s="1767"/>
      <c r="B47" s="1745" t="s">
        <v>2519</v>
      </c>
      <c r="C47" s="1746" t="s">
        <v>14486</v>
      </c>
      <c r="D47" s="1746" t="s">
        <v>2518</v>
      </c>
      <c r="E47" s="1746" t="s">
        <v>2521</v>
      </c>
      <c r="F47" s="1746">
        <v>4.1646263E7</v>
      </c>
      <c r="G47" s="1746" t="s">
        <v>391</v>
      </c>
      <c r="H47" s="1746" t="s">
        <v>14487</v>
      </c>
      <c r="I47" s="1772">
        <v>36124.0</v>
      </c>
      <c r="J47" s="1746">
        <f>2019-1998</f>
        <v>21</v>
      </c>
      <c r="K47" s="1746" t="s">
        <v>14488</v>
      </c>
      <c r="L47" s="1749" t="s">
        <v>6961</v>
      </c>
      <c r="M47" s="1746" t="s">
        <v>14489</v>
      </c>
      <c r="N47" s="1750" t="s">
        <v>5563</v>
      </c>
      <c r="O47" s="1769" t="s">
        <v>5656</v>
      </c>
      <c r="P47" s="1765">
        <v>44210.0</v>
      </c>
      <c r="Q47" s="1753">
        <f t="shared" si="5"/>
        <v>44256</v>
      </c>
      <c r="R47" s="1754">
        <f t="shared" si="6"/>
        <v>44300</v>
      </c>
      <c r="S47" s="1749" t="b">
        <v>1</v>
      </c>
      <c r="T47" s="1755" t="b">
        <v>1</v>
      </c>
      <c r="U47" s="1756" t="s">
        <v>14490</v>
      </c>
      <c r="V47" s="1803" t="s">
        <v>14491</v>
      </c>
      <c r="W47" s="1757"/>
      <c r="X47" s="1749" t="s">
        <v>5648</v>
      </c>
      <c r="Y47" s="1762" t="s">
        <v>5649</v>
      </c>
      <c r="Z47" s="1763"/>
      <c r="AA47" s="1763"/>
      <c r="AB47" s="1763"/>
      <c r="AC47" s="1763"/>
      <c r="AD47" s="1763"/>
      <c r="AE47" s="1763"/>
      <c r="AF47" s="1763"/>
      <c r="AG47" s="1763"/>
      <c r="AH47" s="1763"/>
      <c r="AI47" s="1763"/>
      <c r="AJ47" s="1763"/>
      <c r="AK47" s="1763"/>
      <c r="AL47" s="1763"/>
    </row>
    <row r="48" ht="32.25" customHeight="1">
      <c r="A48" s="1789">
        <v>44221.654845219906</v>
      </c>
      <c r="B48" s="1773" t="s">
        <v>14492</v>
      </c>
      <c r="C48" s="1749">
        <v>1.138758325E9</v>
      </c>
      <c r="D48" s="1749" t="s">
        <v>14493</v>
      </c>
      <c r="E48" s="1749" t="s">
        <v>13641</v>
      </c>
      <c r="F48" s="1749">
        <v>9.5033287E7</v>
      </c>
      <c r="G48" s="1749" t="s">
        <v>14494</v>
      </c>
      <c r="H48" s="1749" t="s">
        <v>14495</v>
      </c>
      <c r="I48" s="1790">
        <v>36873.0</v>
      </c>
      <c r="J48" s="1749">
        <v>20.0</v>
      </c>
      <c r="K48" s="1749" t="s">
        <v>14496</v>
      </c>
      <c r="L48" s="1749" t="s">
        <v>6958</v>
      </c>
      <c r="M48" s="1749" t="s">
        <v>14497</v>
      </c>
      <c r="N48" s="1750" t="s">
        <v>5563</v>
      </c>
      <c r="O48" s="1791"/>
      <c r="P48" s="1765">
        <v>44224.0</v>
      </c>
      <c r="Q48" s="1792">
        <f t="shared" si="5"/>
        <v>44270</v>
      </c>
      <c r="R48" s="1793">
        <f t="shared" si="6"/>
        <v>44314</v>
      </c>
      <c r="S48" s="1749" t="b">
        <v>1</v>
      </c>
      <c r="T48" s="1746" t="b">
        <v>0</v>
      </c>
      <c r="U48" s="1803" t="s">
        <v>14498</v>
      </c>
      <c r="V48" s="1756" t="s">
        <v>14499</v>
      </c>
      <c r="W48" s="1803" t="s">
        <v>14500</v>
      </c>
      <c r="X48" s="1749" t="s">
        <v>5668</v>
      </c>
      <c r="Y48" s="1749" t="s">
        <v>5649</v>
      </c>
      <c r="Z48" s="1739"/>
      <c r="AA48" s="1739"/>
      <c r="AB48" s="1739"/>
      <c r="AC48" s="1739"/>
      <c r="AD48" s="1739"/>
      <c r="AE48" s="1739"/>
      <c r="AF48" s="1739"/>
      <c r="AG48" s="1739"/>
      <c r="AH48" s="1739"/>
      <c r="AI48" s="1739"/>
      <c r="AJ48" s="1739"/>
      <c r="AK48" s="1739"/>
      <c r="AL48" s="1739"/>
    </row>
    <row r="49" ht="32.25" customHeight="1">
      <c r="A49" s="1789">
        <v>44218.67392806713</v>
      </c>
      <c r="B49" s="1773" t="s">
        <v>14501</v>
      </c>
      <c r="C49" s="1749">
        <v>1.558412058E9</v>
      </c>
      <c r="D49" s="1749" t="s">
        <v>14502</v>
      </c>
      <c r="E49" s="1749" t="s">
        <v>14503</v>
      </c>
      <c r="F49" s="1749">
        <v>3.3857472E7</v>
      </c>
      <c r="G49" s="1749" t="s">
        <v>1755</v>
      </c>
      <c r="H49" s="1749" t="s">
        <v>14504</v>
      </c>
      <c r="I49" s="1790">
        <v>32489.0</v>
      </c>
      <c r="J49" s="1749">
        <v>32.0</v>
      </c>
      <c r="K49" s="1749" t="s">
        <v>14505</v>
      </c>
      <c r="L49" s="1749" t="s">
        <v>6961</v>
      </c>
      <c r="M49" s="1749" t="s">
        <v>2073</v>
      </c>
      <c r="N49" s="1750" t="s">
        <v>5563</v>
      </c>
      <c r="O49" s="1791"/>
      <c r="P49" s="1765">
        <v>44224.0</v>
      </c>
      <c r="Q49" s="1792">
        <f t="shared" si="5"/>
        <v>44270</v>
      </c>
      <c r="R49" s="1793">
        <f t="shared" si="6"/>
        <v>44314</v>
      </c>
      <c r="S49" s="1746" t="b">
        <v>0</v>
      </c>
      <c r="T49" s="1746" t="b">
        <v>0</v>
      </c>
      <c r="U49" s="1761"/>
      <c r="V49" s="1761"/>
      <c r="W49" s="1757"/>
      <c r="X49" s="1749" t="s">
        <v>5648</v>
      </c>
      <c r="Y49" s="1749" t="s">
        <v>5568</v>
      </c>
      <c r="Z49" s="1739"/>
      <c r="AA49" s="1739"/>
      <c r="AB49" s="1739"/>
      <c r="AC49" s="1739"/>
      <c r="AD49" s="1739"/>
      <c r="AE49" s="1739"/>
      <c r="AF49" s="1739"/>
      <c r="AG49" s="1739"/>
      <c r="AH49" s="1739"/>
      <c r="AI49" s="1739"/>
      <c r="AJ49" s="1739"/>
      <c r="AK49" s="1739"/>
      <c r="AL49" s="1739"/>
    </row>
    <row r="50" ht="32.25" customHeight="1">
      <c r="A50" s="1807">
        <v>44242.64912607639</v>
      </c>
      <c r="B50" s="1773" t="s">
        <v>14506</v>
      </c>
      <c r="C50" s="1749" t="s">
        <v>14507</v>
      </c>
      <c r="D50" s="1749" t="s">
        <v>7811</v>
      </c>
      <c r="E50" s="1749" t="s">
        <v>14508</v>
      </c>
      <c r="F50" s="1749">
        <v>3.1685228E7</v>
      </c>
      <c r="G50" s="1749" t="s">
        <v>1755</v>
      </c>
      <c r="H50" s="1749" t="s">
        <v>7813</v>
      </c>
      <c r="I50" s="1790">
        <v>31215.0</v>
      </c>
      <c r="J50" s="1749">
        <v>35.0</v>
      </c>
      <c r="K50" s="1749" t="s">
        <v>14509</v>
      </c>
      <c r="L50" s="1749" t="s">
        <v>397</v>
      </c>
      <c r="M50" s="1749" t="s">
        <v>14510</v>
      </c>
      <c r="N50" s="1750" t="s">
        <v>14511</v>
      </c>
      <c r="O50" s="1791"/>
      <c r="P50" s="1765">
        <v>44244.0</v>
      </c>
      <c r="Q50" s="1792">
        <f t="shared" si="5"/>
        <v>44287</v>
      </c>
      <c r="R50" s="1793">
        <f t="shared" si="6"/>
        <v>44333</v>
      </c>
      <c r="S50" s="1749" t="b">
        <v>1</v>
      </c>
      <c r="T50" s="1749" t="b">
        <v>1</v>
      </c>
      <c r="U50" s="1756" t="s">
        <v>14512</v>
      </c>
      <c r="V50" s="1756" t="s">
        <v>14513</v>
      </c>
      <c r="W50" s="1756" t="s">
        <v>14514</v>
      </c>
      <c r="X50" s="1749" t="s">
        <v>5668</v>
      </c>
      <c r="Y50" s="1749" t="s">
        <v>5568</v>
      </c>
      <c r="Z50" s="1483"/>
      <c r="AA50" s="1483"/>
      <c r="AB50" s="1483"/>
      <c r="AC50" s="1483"/>
      <c r="AD50" s="1483"/>
      <c r="AE50" s="1483"/>
      <c r="AF50" s="1483"/>
      <c r="AG50" s="1483"/>
      <c r="AH50" s="1483"/>
      <c r="AI50" s="1483"/>
      <c r="AJ50" s="1483"/>
      <c r="AK50" s="1483"/>
      <c r="AL50" s="1483"/>
    </row>
    <row r="51" ht="73.5" customHeight="1">
      <c r="A51" s="1808">
        <v>44242.813172407405</v>
      </c>
      <c r="B51" s="1809" t="s">
        <v>14515</v>
      </c>
      <c r="C51" s="1809">
        <v>1.144159784E9</v>
      </c>
      <c r="D51" s="1809" t="s">
        <v>14516</v>
      </c>
      <c r="E51" s="1809" t="s">
        <v>4546</v>
      </c>
      <c r="F51" s="1809">
        <v>3.6900221E7</v>
      </c>
      <c r="G51" s="1809" t="s">
        <v>391</v>
      </c>
      <c r="H51" s="1809" t="s">
        <v>14517</v>
      </c>
      <c r="I51" s="1810">
        <v>34197.0</v>
      </c>
      <c r="J51" s="1809">
        <v>27.0</v>
      </c>
      <c r="K51" s="1809">
        <v>1.138149924E9</v>
      </c>
      <c r="L51" s="1809" t="s">
        <v>6958</v>
      </c>
      <c r="M51" s="1809" t="s">
        <v>14518</v>
      </c>
      <c r="N51" s="1809" t="s">
        <v>5563</v>
      </c>
      <c r="O51" s="1811"/>
      <c r="P51" s="1812">
        <v>44244.0</v>
      </c>
      <c r="Q51" s="1813">
        <f t="shared" si="5"/>
        <v>44287</v>
      </c>
      <c r="R51" s="1810">
        <f t="shared" si="6"/>
        <v>44333</v>
      </c>
      <c r="S51" s="1809" t="b">
        <v>1</v>
      </c>
      <c r="T51" s="1809" t="b">
        <v>0</v>
      </c>
      <c r="U51" s="1814" t="s">
        <v>14519</v>
      </c>
      <c r="V51" s="1814" t="s">
        <v>14520</v>
      </c>
      <c r="W51" s="1815" t="s">
        <v>14521</v>
      </c>
      <c r="X51" s="1809" t="s">
        <v>14522</v>
      </c>
      <c r="Y51" s="1809" t="s">
        <v>5649</v>
      </c>
      <c r="Z51" s="1816"/>
      <c r="AA51" s="1817"/>
      <c r="AB51" s="1817"/>
      <c r="AC51" s="1817"/>
      <c r="AD51" s="1817"/>
      <c r="AE51" s="1817"/>
      <c r="AF51" s="1817"/>
      <c r="AG51" s="1817"/>
      <c r="AH51" s="1817"/>
      <c r="AI51" s="1817"/>
      <c r="AJ51" s="1817"/>
      <c r="AK51" s="1817"/>
      <c r="AL51" s="1817"/>
    </row>
    <row r="52" ht="32.25" customHeight="1">
      <c r="A52" s="1807">
        <v>44243.59505229167</v>
      </c>
      <c r="B52" s="1773" t="s">
        <v>5390</v>
      </c>
      <c r="C52" s="1749">
        <v>1.131341471E9</v>
      </c>
      <c r="D52" s="1749" t="s">
        <v>14523</v>
      </c>
      <c r="E52" s="1749" t="s">
        <v>5935</v>
      </c>
      <c r="F52" s="1749">
        <v>4.1470612E7</v>
      </c>
      <c r="G52" s="1749" t="s">
        <v>391</v>
      </c>
      <c r="H52" s="1749" t="s">
        <v>14524</v>
      </c>
      <c r="I52" s="1790">
        <v>36019.0</v>
      </c>
      <c r="J52" s="1749">
        <v>22.0</v>
      </c>
      <c r="K52" s="1749" t="s">
        <v>14525</v>
      </c>
      <c r="L52" s="1749" t="s">
        <v>6958</v>
      </c>
      <c r="M52" s="1749" t="s">
        <v>14526</v>
      </c>
      <c r="N52" s="1750" t="s">
        <v>5563</v>
      </c>
      <c r="O52" s="1791"/>
      <c r="P52" s="1765">
        <v>44244.0</v>
      </c>
      <c r="Q52" s="1792">
        <f t="shared" si="5"/>
        <v>44287</v>
      </c>
      <c r="R52" s="1793">
        <f t="shared" si="6"/>
        <v>44333</v>
      </c>
      <c r="S52" s="1749" t="b">
        <v>1</v>
      </c>
      <c r="T52" s="1749" t="b">
        <v>1</v>
      </c>
      <c r="U52" s="1756" t="s">
        <v>14527</v>
      </c>
      <c r="V52" s="1756" t="s">
        <v>14528</v>
      </c>
      <c r="W52" s="1756" t="s">
        <v>14529</v>
      </c>
      <c r="X52" s="1749" t="s">
        <v>5668</v>
      </c>
      <c r="Y52" s="1749" t="s">
        <v>5649</v>
      </c>
      <c r="Z52" s="1483"/>
      <c r="AA52" s="1483"/>
      <c r="AB52" s="1483"/>
      <c r="AC52" s="1483"/>
      <c r="AD52" s="1483"/>
      <c r="AE52" s="1483"/>
      <c r="AF52" s="1483"/>
      <c r="AG52" s="1483"/>
      <c r="AH52" s="1483"/>
      <c r="AI52" s="1483"/>
      <c r="AJ52" s="1483"/>
      <c r="AK52" s="1483"/>
      <c r="AL52" s="1483"/>
    </row>
    <row r="53" ht="32.25" customHeight="1">
      <c r="A53" s="1807">
        <v>44249.54342574074</v>
      </c>
      <c r="B53" s="1773" t="s">
        <v>6511</v>
      </c>
      <c r="C53" s="1749">
        <v>1.54191584E9</v>
      </c>
      <c r="D53" s="1749" t="s">
        <v>6510</v>
      </c>
      <c r="E53" s="1749" t="s">
        <v>14530</v>
      </c>
      <c r="F53" s="1749">
        <v>3.7183573E7</v>
      </c>
      <c r="G53" s="1749" t="s">
        <v>391</v>
      </c>
      <c r="H53" s="1749" t="s">
        <v>14531</v>
      </c>
      <c r="I53" s="1790">
        <v>33828.0</v>
      </c>
      <c r="J53" s="1749">
        <v>28.0</v>
      </c>
      <c r="K53" s="1749">
        <v>1.136891733E9</v>
      </c>
      <c r="L53" s="1749" t="s">
        <v>6958</v>
      </c>
      <c r="M53" s="1749" t="s">
        <v>14532</v>
      </c>
      <c r="N53" s="1750" t="s">
        <v>5563</v>
      </c>
      <c r="O53" s="1791"/>
      <c r="P53" s="1765">
        <v>44244.0</v>
      </c>
      <c r="Q53" s="1792">
        <f t="shared" si="5"/>
        <v>44287</v>
      </c>
      <c r="R53" s="1793">
        <f t="shared" si="6"/>
        <v>44333</v>
      </c>
      <c r="S53" s="1749" t="b">
        <v>1</v>
      </c>
      <c r="T53" s="1749" t="b">
        <v>1</v>
      </c>
      <c r="U53" s="1756" t="s">
        <v>14533</v>
      </c>
      <c r="V53" s="1756" t="s">
        <v>14534</v>
      </c>
      <c r="W53" s="1756" t="s">
        <v>14535</v>
      </c>
      <c r="X53" s="1749" t="s">
        <v>5668</v>
      </c>
      <c r="Y53" s="1749" t="s">
        <v>5568</v>
      </c>
      <c r="Z53" s="1483"/>
      <c r="AA53" s="1483"/>
      <c r="AB53" s="1483"/>
      <c r="AC53" s="1483"/>
      <c r="AD53" s="1483"/>
      <c r="AE53" s="1483"/>
      <c r="AF53" s="1483"/>
      <c r="AG53" s="1483"/>
      <c r="AH53" s="1483"/>
      <c r="AI53" s="1483"/>
      <c r="AJ53" s="1483"/>
      <c r="AK53" s="1483"/>
      <c r="AL53" s="1483"/>
    </row>
    <row r="54" ht="32.25" customHeight="1">
      <c r="A54" s="1807">
        <v>44243.54266070602</v>
      </c>
      <c r="B54" s="1773" t="s">
        <v>14536</v>
      </c>
      <c r="C54" s="1749">
        <v>1.140356187E9</v>
      </c>
      <c r="D54" s="1749" t="s">
        <v>14175</v>
      </c>
      <c r="E54" s="1749" t="s">
        <v>14537</v>
      </c>
      <c r="F54" s="1749">
        <v>4.2252076E7</v>
      </c>
      <c r="G54" s="1749" t="s">
        <v>2021</v>
      </c>
      <c r="H54" s="1749" t="s">
        <v>14177</v>
      </c>
      <c r="I54" s="1790">
        <v>36493.0</v>
      </c>
      <c r="J54" s="1749">
        <v>21.0</v>
      </c>
      <c r="K54" s="1749" t="s">
        <v>14538</v>
      </c>
      <c r="L54" s="1749" t="s">
        <v>6961</v>
      </c>
      <c r="M54" s="1749" t="s">
        <v>14539</v>
      </c>
      <c r="N54" s="1750" t="s">
        <v>5563</v>
      </c>
      <c r="O54" s="1791"/>
      <c r="P54" s="1765">
        <v>44244.0</v>
      </c>
      <c r="Q54" s="1792">
        <f t="shared" si="5"/>
        <v>44287</v>
      </c>
      <c r="R54" s="1793">
        <f t="shared" si="6"/>
        <v>44333</v>
      </c>
      <c r="S54" s="1749" t="b">
        <v>1</v>
      </c>
      <c r="T54" s="1749" t="b">
        <v>0</v>
      </c>
      <c r="U54" s="1756" t="s">
        <v>14540</v>
      </c>
      <c r="V54" s="1803" t="s">
        <v>14541</v>
      </c>
      <c r="W54" s="1756" t="s">
        <v>14542</v>
      </c>
      <c r="X54" s="1749" t="s">
        <v>5668</v>
      </c>
      <c r="Y54" s="1749" t="s">
        <v>5649</v>
      </c>
      <c r="Z54" s="1483"/>
      <c r="AA54" s="1483"/>
      <c r="AB54" s="1483"/>
      <c r="AC54" s="1483"/>
      <c r="AD54" s="1483"/>
      <c r="AE54" s="1483"/>
      <c r="AF54" s="1483"/>
      <c r="AG54" s="1483"/>
      <c r="AH54" s="1483"/>
      <c r="AI54" s="1483"/>
      <c r="AJ54" s="1483"/>
      <c r="AK54" s="1483"/>
      <c r="AL54" s="1483"/>
    </row>
    <row r="55" ht="32.25" customHeight="1">
      <c r="A55" s="1789">
        <v>44139.521070648145</v>
      </c>
      <c r="B55" s="1773" t="s">
        <v>14543</v>
      </c>
      <c r="C55" s="1749">
        <v>1.124592531E9</v>
      </c>
      <c r="D55" s="1749" t="s">
        <v>14544</v>
      </c>
      <c r="E55" s="1749" t="s">
        <v>14545</v>
      </c>
      <c r="F55" s="1749">
        <v>4.2996737E7</v>
      </c>
      <c r="G55" s="1749" t="s">
        <v>2021</v>
      </c>
      <c r="H55" s="1749" t="s">
        <v>14546</v>
      </c>
      <c r="I55" s="1790">
        <v>36970.0</v>
      </c>
      <c r="J55" s="1749">
        <v>19.0</v>
      </c>
      <c r="K55" s="1749" t="s">
        <v>14547</v>
      </c>
      <c r="L55" s="1749" t="s">
        <v>6961</v>
      </c>
      <c r="M55" s="1749" t="s">
        <v>14548</v>
      </c>
      <c r="N55" s="1750" t="s">
        <v>5563</v>
      </c>
      <c r="O55" s="1769" t="s">
        <v>5656</v>
      </c>
      <c r="P55" s="1765">
        <v>44247.0</v>
      </c>
      <c r="Q55" s="1792">
        <f t="shared" si="5"/>
        <v>44290</v>
      </c>
      <c r="R55" s="1793">
        <f t="shared" si="6"/>
        <v>44336</v>
      </c>
      <c r="S55" s="1749" t="b">
        <v>1</v>
      </c>
      <c r="T55" s="1749" t="b">
        <v>1</v>
      </c>
      <c r="U55" s="1756" t="s">
        <v>14549</v>
      </c>
      <c r="V55" s="1756" t="s">
        <v>14550</v>
      </c>
      <c r="W55" s="1756" t="s">
        <v>14551</v>
      </c>
      <c r="X55" s="1749" t="s">
        <v>14552</v>
      </c>
      <c r="Y55" s="1749" t="s">
        <v>5649</v>
      </c>
      <c r="Z55" s="1739"/>
      <c r="AA55" s="1739"/>
      <c r="AB55" s="1739"/>
      <c r="AC55" s="1739"/>
      <c r="AD55" s="1739"/>
      <c r="AE55" s="1739"/>
      <c r="AF55" s="1739"/>
      <c r="AG55" s="1739"/>
      <c r="AH55" s="1739"/>
      <c r="AI55" s="1739"/>
      <c r="AJ55" s="1739"/>
      <c r="AK55" s="1739"/>
      <c r="AL55" s="1739"/>
    </row>
    <row r="56" ht="32.25" customHeight="1">
      <c r="A56" s="1797" t="s">
        <v>6790</v>
      </c>
      <c r="B56" s="1773" t="s">
        <v>3123</v>
      </c>
      <c r="C56" s="1749">
        <v>1.134300357E9</v>
      </c>
      <c r="D56" s="1749" t="s">
        <v>3122</v>
      </c>
      <c r="E56" s="335" t="s">
        <v>14553</v>
      </c>
      <c r="F56" s="335" t="s">
        <v>14554</v>
      </c>
      <c r="G56" s="335" t="s">
        <v>14553</v>
      </c>
      <c r="H56" s="335" t="s">
        <v>14555</v>
      </c>
      <c r="I56" s="903" t="s">
        <v>14556</v>
      </c>
      <c r="J56" s="1749">
        <v>32.0</v>
      </c>
      <c r="K56" s="1749" t="s">
        <v>14557</v>
      </c>
      <c r="L56" s="1749" t="s">
        <v>160</v>
      </c>
      <c r="M56" s="1749" t="s">
        <v>14558</v>
      </c>
      <c r="N56" s="1750" t="s">
        <v>14559</v>
      </c>
      <c r="O56" s="1769" t="s">
        <v>5656</v>
      </c>
      <c r="P56" s="1765">
        <v>44256.0</v>
      </c>
      <c r="Q56" s="1792">
        <f t="shared" si="5"/>
        <v>44302</v>
      </c>
      <c r="R56" s="1793">
        <f t="shared" si="6"/>
        <v>44348</v>
      </c>
      <c r="S56" s="1749" t="b">
        <v>1</v>
      </c>
      <c r="T56" s="1749" t="b">
        <v>0</v>
      </c>
      <c r="U56" s="1756" t="s">
        <v>14560</v>
      </c>
      <c r="V56" s="1756" t="s">
        <v>14561</v>
      </c>
      <c r="W56" s="1756" t="s">
        <v>14562</v>
      </c>
      <c r="X56" s="1749" t="s">
        <v>5668</v>
      </c>
      <c r="Y56" s="1762" t="s">
        <v>5649</v>
      </c>
      <c r="Z56" s="1767"/>
      <c r="AA56" s="1767"/>
      <c r="AB56" s="1767"/>
      <c r="AC56" s="1767"/>
      <c r="AD56" s="1767"/>
      <c r="AE56" s="1767"/>
      <c r="AF56" s="1767"/>
      <c r="AG56" s="1767"/>
      <c r="AH56" s="1767"/>
      <c r="AI56" s="1767"/>
      <c r="AJ56" s="1767"/>
      <c r="AK56" s="1767"/>
      <c r="AL56" s="1767"/>
    </row>
    <row r="57" ht="32.25" customHeight="1">
      <c r="A57" s="1789">
        <v>44221.61069407407</v>
      </c>
      <c r="B57" s="1749" t="s">
        <v>14563</v>
      </c>
      <c r="C57" s="1749" t="s">
        <v>14564</v>
      </c>
      <c r="D57" s="1749" t="s">
        <v>14565</v>
      </c>
      <c r="E57" s="1749" t="s">
        <v>14566</v>
      </c>
      <c r="F57" s="1749">
        <v>1849999.0</v>
      </c>
      <c r="G57" s="1749" t="s">
        <v>4745</v>
      </c>
      <c r="H57" s="1749" t="s">
        <v>14567</v>
      </c>
      <c r="I57" s="1790">
        <v>36022.0</v>
      </c>
      <c r="J57" s="1749">
        <v>22.0</v>
      </c>
      <c r="K57" s="1749" t="s">
        <v>14568</v>
      </c>
      <c r="L57" s="1749" t="s">
        <v>6959</v>
      </c>
      <c r="M57" s="1749" t="s">
        <v>14569</v>
      </c>
      <c r="N57" s="1750" t="s">
        <v>14559</v>
      </c>
      <c r="O57" s="1769" t="s">
        <v>5656</v>
      </c>
      <c r="P57" s="1765">
        <v>44335.0</v>
      </c>
      <c r="Q57" s="1792">
        <f t="shared" si="5"/>
        <v>44381</v>
      </c>
      <c r="R57" s="1793">
        <f t="shared" si="6"/>
        <v>44427</v>
      </c>
      <c r="S57" s="1749" t="b">
        <v>1</v>
      </c>
      <c r="T57" s="1746" t="b">
        <v>0</v>
      </c>
      <c r="U57" s="1756" t="s">
        <v>14570</v>
      </c>
      <c r="V57" s="1756" t="s">
        <v>14571</v>
      </c>
      <c r="W57" s="1756" t="s">
        <v>14572</v>
      </c>
      <c r="X57" s="1749" t="s">
        <v>14573</v>
      </c>
      <c r="Y57" s="1749" t="s">
        <v>5568</v>
      </c>
      <c r="Z57" s="1739"/>
      <c r="AA57" s="1739"/>
      <c r="AB57" s="1739"/>
      <c r="AC57" s="1739"/>
      <c r="AD57" s="1739"/>
      <c r="AE57" s="1739"/>
      <c r="AF57" s="1739"/>
      <c r="AG57" s="1739"/>
      <c r="AH57" s="1739"/>
      <c r="AI57" s="1739"/>
      <c r="AJ57" s="1739"/>
      <c r="AK57" s="1739"/>
      <c r="AL57" s="1739"/>
    </row>
    <row r="58" ht="32.25" customHeight="1">
      <c r="A58" s="1767"/>
      <c r="B58" s="1739"/>
      <c r="C58" s="1739"/>
      <c r="D58" s="1739"/>
      <c r="E58" s="1739"/>
      <c r="F58" s="1767"/>
      <c r="G58" s="1767"/>
      <c r="H58" s="1767"/>
      <c r="I58" s="1767"/>
      <c r="J58" s="1767"/>
      <c r="K58" s="1739"/>
      <c r="L58" s="1739"/>
      <c r="M58" s="1739"/>
      <c r="N58" s="1818"/>
      <c r="O58" s="1819"/>
      <c r="P58" s="1820"/>
      <c r="Q58" s="1820"/>
      <c r="R58" s="1821"/>
      <c r="S58" s="1739" t="b">
        <v>0</v>
      </c>
      <c r="T58" s="1770" t="b">
        <v>0</v>
      </c>
      <c r="U58" s="1822"/>
      <c r="V58" s="1822"/>
      <c r="W58" s="1822"/>
      <c r="X58" s="1739"/>
      <c r="Y58" s="1739"/>
      <c r="Z58" s="1739"/>
      <c r="AA58" s="1739"/>
      <c r="AB58" s="1739"/>
      <c r="AC58" s="1739"/>
      <c r="AD58" s="1739"/>
      <c r="AE58" s="1739"/>
      <c r="AF58" s="1739"/>
      <c r="AG58" s="1739"/>
      <c r="AH58" s="1739"/>
      <c r="AI58" s="1739"/>
      <c r="AJ58" s="1739"/>
      <c r="AK58" s="1739"/>
      <c r="AL58" s="1739"/>
    </row>
    <row r="59" ht="32.25" customHeight="1">
      <c r="A59" s="1767"/>
      <c r="B59" s="1739"/>
      <c r="C59" s="1739"/>
      <c r="D59" s="1739"/>
      <c r="E59" s="1739"/>
      <c r="F59" s="1767"/>
      <c r="G59" s="1767"/>
      <c r="H59" s="1767"/>
      <c r="I59" s="1767"/>
      <c r="J59" s="1767"/>
      <c r="K59" s="1739"/>
      <c r="L59" s="1739"/>
      <c r="M59" s="1739"/>
      <c r="N59" s="1818"/>
      <c r="O59" s="1819"/>
      <c r="P59" s="1820"/>
      <c r="Q59" s="1820"/>
      <c r="R59" s="1821"/>
      <c r="S59" s="1739" t="b">
        <v>0</v>
      </c>
      <c r="T59" s="1770" t="b">
        <v>0</v>
      </c>
      <c r="U59" s="1822"/>
      <c r="V59" s="1822"/>
      <c r="W59" s="1822"/>
      <c r="X59" s="1739"/>
      <c r="Y59" s="1739"/>
      <c r="Z59" s="1739"/>
      <c r="AA59" s="1739"/>
      <c r="AB59" s="1739"/>
      <c r="AC59" s="1739"/>
      <c r="AD59" s="1739"/>
      <c r="AE59" s="1739"/>
      <c r="AF59" s="1739"/>
      <c r="AG59" s="1739"/>
      <c r="AH59" s="1739"/>
      <c r="AI59" s="1739"/>
      <c r="AJ59" s="1739"/>
      <c r="AK59" s="1739"/>
      <c r="AL59" s="1739"/>
    </row>
    <row r="60" ht="32.25" customHeight="1">
      <c r="A60" s="1767"/>
      <c r="B60" s="1739"/>
      <c r="C60" s="1739"/>
      <c r="D60" s="1739"/>
      <c r="E60" s="1739"/>
      <c r="F60" s="1767"/>
      <c r="G60" s="1767"/>
      <c r="H60" s="1767"/>
      <c r="I60" s="1767"/>
      <c r="J60" s="1767"/>
      <c r="K60" s="1739"/>
      <c r="L60" s="1739"/>
      <c r="M60" s="1739"/>
      <c r="N60" s="1818"/>
      <c r="O60" s="1819"/>
      <c r="P60" s="1820"/>
      <c r="Q60" s="1820"/>
      <c r="R60" s="1821"/>
      <c r="S60" s="1739" t="b">
        <v>0</v>
      </c>
      <c r="T60" s="1770" t="b">
        <v>0</v>
      </c>
      <c r="U60" s="1822"/>
      <c r="V60" s="1822"/>
      <c r="W60" s="1822"/>
      <c r="X60" s="1739"/>
      <c r="Y60" s="1739"/>
      <c r="Z60" s="1739"/>
      <c r="AA60" s="1739"/>
      <c r="AB60" s="1739"/>
      <c r="AC60" s="1739"/>
      <c r="AD60" s="1739"/>
      <c r="AE60" s="1739"/>
      <c r="AF60" s="1739"/>
      <c r="AG60" s="1739"/>
      <c r="AH60" s="1739"/>
      <c r="AI60" s="1739"/>
      <c r="AJ60" s="1739"/>
      <c r="AK60" s="1739"/>
      <c r="AL60" s="1739"/>
    </row>
    <row r="61" ht="32.25" customHeight="1">
      <c r="A61" s="1767"/>
      <c r="B61" s="1739"/>
      <c r="C61" s="1739"/>
      <c r="D61" s="1739"/>
      <c r="E61" s="1739"/>
      <c r="F61" s="1767"/>
      <c r="G61" s="1767"/>
      <c r="H61" s="1767"/>
      <c r="I61" s="1767"/>
      <c r="J61" s="1767"/>
      <c r="K61" s="1739"/>
      <c r="L61" s="1739"/>
      <c r="M61" s="1739"/>
      <c r="N61" s="1818"/>
      <c r="O61" s="1819"/>
      <c r="P61" s="1820"/>
      <c r="Q61" s="1820"/>
      <c r="R61" s="1821"/>
      <c r="S61" s="1739" t="b">
        <v>0</v>
      </c>
      <c r="T61" s="1770" t="b">
        <v>0</v>
      </c>
      <c r="U61" s="1822"/>
      <c r="V61" s="1822"/>
      <c r="W61" s="1822"/>
      <c r="X61" s="1739"/>
      <c r="Y61" s="1739"/>
      <c r="Z61" s="1739"/>
      <c r="AA61" s="1739"/>
      <c r="AB61" s="1739"/>
      <c r="AC61" s="1739"/>
      <c r="AD61" s="1739"/>
      <c r="AE61" s="1739"/>
      <c r="AF61" s="1739"/>
      <c r="AG61" s="1739"/>
      <c r="AH61" s="1739"/>
      <c r="AI61" s="1739"/>
      <c r="AJ61" s="1739"/>
      <c r="AK61" s="1739"/>
      <c r="AL61" s="1739"/>
    </row>
    <row r="62" ht="32.25" customHeight="1">
      <c r="A62" s="1767"/>
      <c r="B62" s="1739"/>
      <c r="C62" s="1739"/>
      <c r="D62" s="1739"/>
      <c r="E62" s="1739"/>
      <c r="F62" s="1767"/>
      <c r="G62" s="1767"/>
      <c r="H62" s="1767"/>
      <c r="I62" s="1767"/>
      <c r="J62" s="1767"/>
      <c r="K62" s="1739"/>
      <c r="L62" s="1739"/>
      <c r="M62" s="1739"/>
      <c r="N62" s="1818"/>
      <c r="O62" s="1819"/>
      <c r="P62" s="1820"/>
      <c r="Q62" s="1820"/>
      <c r="R62" s="1821"/>
      <c r="S62" s="1739" t="b">
        <v>0</v>
      </c>
      <c r="T62" s="1770" t="b">
        <v>0</v>
      </c>
      <c r="U62" s="1822"/>
      <c r="V62" s="1822"/>
      <c r="W62" s="1822"/>
      <c r="X62" s="1739"/>
      <c r="Y62" s="1739"/>
      <c r="Z62" s="1739"/>
      <c r="AA62" s="1739"/>
      <c r="AB62" s="1739"/>
      <c r="AC62" s="1739"/>
      <c r="AD62" s="1739"/>
      <c r="AE62" s="1739"/>
      <c r="AF62" s="1739"/>
      <c r="AG62" s="1739"/>
      <c r="AH62" s="1739"/>
      <c r="AI62" s="1739"/>
      <c r="AJ62" s="1739"/>
      <c r="AK62" s="1739"/>
      <c r="AL62" s="1739"/>
    </row>
    <row r="63" ht="32.25" customHeight="1">
      <c r="A63" s="1767"/>
      <c r="B63" s="1739"/>
      <c r="C63" s="1739"/>
      <c r="D63" s="1739"/>
      <c r="E63" s="1739"/>
      <c r="F63" s="1767"/>
      <c r="G63" s="1767"/>
      <c r="H63" s="1767"/>
      <c r="I63" s="1767"/>
      <c r="J63" s="1767"/>
      <c r="K63" s="1739"/>
      <c r="L63" s="1739"/>
      <c r="M63" s="1739"/>
      <c r="N63" s="1818"/>
      <c r="O63" s="1819"/>
      <c r="P63" s="1820"/>
      <c r="Q63" s="1820"/>
      <c r="R63" s="1821"/>
      <c r="S63" s="1739" t="b">
        <v>0</v>
      </c>
      <c r="T63" s="1770" t="b">
        <v>0</v>
      </c>
      <c r="U63" s="1822"/>
      <c r="V63" s="1822"/>
      <c r="W63" s="1822"/>
      <c r="X63" s="1739"/>
      <c r="Y63" s="1739"/>
      <c r="Z63" s="1739"/>
      <c r="AA63" s="1739"/>
      <c r="AB63" s="1739"/>
      <c r="AC63" s="1739"/>
      <c r="AD63" s="1739"/>
      <c r="AE63" s="1739"/>
      <c r="AF63" s="1739"/>
      <c r="AG63" s="1739"/>
      <c r="AH63" s="1739"/>
      <c r="AI63" s="1739"/>
      <c r="AJ63" s="1739"/>
      <c r="AK63" s="1739"/>
      <c r="AL63" s="1739"/>
    </row>
    <row r="64" ht="32.25" customHeight="1">
      <c r="A64" s="1767"/>
      <c r="B64" s="1739"/>
      <c r="C64" s="1739"/>
      <c r="D64" s="1739"/>
      <c r="E64" s="1739"/>
      <c r="F64" s="1767"/>
      <c r="G64" s="1767"/>
      <c r="H64" s="1767"/>
      <c r="I64" s="1767"/>
      <c r="J64" s="1767"/>
      <c r="K64" s="1739"/>
      <c r="L64" s="1739"/>
      <c r="M64" s="1739"/>
      <c r="N64" s="1818"/>
      <c r="O64" s="1819"/>
      <c r="P64" s="1820"/>
      <c r="Q64" s="1820"/>
      <c r="R64" s="1821"/>
      <c r="S64" s="1739" t="b">
        <v>0</v>
      </c>
      <c r="T64" s="1770" t="b">
        <v>0</v>
      </c>
      <c r="U64" s="1822"/>
      <c r="V64" s="1822"/>
      <c r="W64" s="1822"/>
      <c r="X64" s="1739"/>
      <c r="Y64" s="1739"/>
      <c r="Z64" s="1739"/>
      <c r="AA64" s="1739"/>
      <c r="AB64" s="1739"/>
      <c r="AC64" s="1739"/>
      <c r="AD64" s="1739"/>
      <c r="AE64" s="1739"/>
      <c r="AF64" s="1739"/>
      <c r="AG64" s="1739"/>
      <c r="AH64" s="1739"/>
      <c r="AI64" s="1739"/>
      <c r="AJ64" s="1739"/>
      <c r="AK64" s="1739"/>
      <c r="AL64" s="1739"/>
    </row>
    <row r="65" ht="32.25" customHeight="1">
      <c r="A65" s="1767"/>
      <c r="B65" s="1739"/>
      <c r="C65" s="1739"/>
      <c r="D65" s="1739"/>
      <c r="E65" s="1739"/>
      <c r="F65" s="1767"/>
      <c r="G65" s="1767"/>
      <c r="H65" s="1767"/>
      <c r="I65" s="1767"/>
      <c r="J65" s="1767"/>
      <c r="K65" s="1739"/>
      <c r="L65" s="1739"/>
      <c r="M65" s="1739"/>
      <c r="N65" s="1818"/>
      <c r="O65" s="1819"/>
      <c r="P65" s="1820"/>
      <c r="Q65" s="1820"/>
      <c r="R65" s="1821"/>
      <c r="S65" s="1739" t="b">
        <v>0</v>
      </c>
      <c r="T65" s="1770" t="b">
        <v>0</v>
      </c>
      <c r="U65" s="1822"/>
      <c r="V65" s="1822"/>
      <c r="W65" s="1822"/>
      <c r="X65" s="1739"/>
      <c r="Y65" s="1739"/>
      <c r="Z65" s="1739"/>
      <c r="AA65" s="1739"/>
      <c r="AB65" s="1739"/>
      <c r="AC65" s="1739"/>
      <c r="AD65" s="1739"/>
      <c r="AE65" s="1739"/>
      <c r="AF65" s="1739"/>
      <c r="AG65" s="1739"/>
      <c r="AH65" s="1739"/>
      <c r="AI65" s="1739"/>
      <c r="AJ65" s="1739"/>
      <c r="AK65" s="1739"/>
      <c r="AL65" s="1739"/>
    </row>
    <row r="66" ht="32.25" customHeight="1">
      <c r="A66" s="1767"/>
      <c r="B66" s="1739"/>
      <c r="C66" s="1739"/>
      <c r="D66" s="1739"/>
      <c r="E66" s="1739"/>
      <c r="F66" s="1767"/>
      <c r="G66" s="1767"/>
      <c r="H66" s="1767"/>
      <c r="I66" s="1767"/>
      <c r="J66" s="1767"/>
      <c r="K66" s="1739"/>
      <c r="L66" s="1739"/>
      <c r="M66" s="1739"/>
      <c r="N66" s="1818"/>
      <c r="O66" s="1819"/>
      <c r="P66" s="1820"/>
      <c r="Q66" s="1820"/>
      <c r="R66" s="1821"/>
      <c r="S66" s="1739" t="b">
        <v>0</v>
      </c>
      <c r="T66" s="1770" t="b">
        <v>0</v>
      </c>
      <c r="U66" s="1822"/>
      <c r="V66" s="1822"/>
      <c r="W66" s="1822"/>
      <c r="X66" s="1739"/>
      <c r="Y66" s="1739"/>
      <c r="Z66" s="1739"/>
      <c r="AA66" s="1739"/>
      <c r="AB66" s="1739"/>
      <c r="AC66" s="1739"/>
      <c r="AD66" s="1739"/>
      <c r="AE66" s="1739"/>
      <c r="AF66" s="1739"/>
      <c r="AG66" s="1739"/>
      <c r="AH66" s="1739"/>
      <c r="AI66" s="1739"/>
      <c r="AJ66" s="1739"/>
      <c r="AK66" s="1739"/>
      <c r="AL66" s="1739"/>
    </row>
    <row r="67" ht="32.25" customHeight="1">
      <c r="A67" s="1767"/>
      <c r="B67" s="1739"/>
      <c r="C67" s="1739"/>
      <c r="D67" s="1739"/>
      <c r="E67" s="1739"/>
      <c r="F67" s="1767"/>
      <c r="G67" s="1767"/>
      <c r="H67" s="1767"/>
      <c r="I67" s="1767"/>
      <c r="J67" s="1767"/>
      <c r="K67" s="1739"/>
      <c r="L67" s="1739"/>
      <c r="M67" s="1739"/>
      <c r="N67" s="1818"/>
      <c r="O67" s="1819"/>
      <c r="P67" s="1820"/>
      <c r="Q67" s="1820"/>
      <c r="R67" s="1821"/>
      <c r="S67" s="1739" t="b">
        <v>0</v>
      </c>
      <c r="T67" s="1770" t="b">
        <v>0</v>
      </c>
      <c r="U67" s="1822"/>
      <c r="V67" s="1822"/>
      <c r="W67" s="1822"/>
      <c r="X67" s="1739"/>
      <c r="Y67" s="1739"/>
      <c r="Z67" s="1739"/>
      <c r="AA67" s="1739"/>
      <c r="AB67" s="1739"/>
      <c r="AC67" s="1739"/>
      <c r="AD67" s="1739"/>
      <c r="AE67" s="1739"/>
      <c r="AF67" s="1739"/>
      <c r="AG67" s="1739"/>
      <c r="AH67" s="1739"/>
      <c r="AI67" s="1739"/>
      <c r="AJ67" s="1739"/>
      <c r="AK67" s="1739"/>
      <c r="AL67" s="1739"/>
    </row>
    <row r="68" ht="32.25" customHeight="1">
      <c r="A68" s="1767"/>
      <c r="B68" s="1739"/>
      <c r="C68" s="1739"/>
      <c r="D68" s="1739"/>
      <c r="E68" s="1739"/>
      <c r="F68" s="1767"/>
      <c r="G68" s="1767"/>
      <c r="H68" s="1767"/>
      <c r="I68" s="1767"/>
      <c r="J68" s="1767"/>
      <c r="K68" s="1739"/>
      <c r="L68" s="1739"/>
      <c r="M68" s="1739"/>
      <c r="N68" s="1818"/>
      <c r="O68" s="1819"/>
      <c r="P68" s="1820"/>
      <c r="Q68" s="1820"/>
      <c r="R68" s="1821"/>
      <c r="S68" s="1739" t="b">
        <v>0</v>
      </c>
      <c r="T68" s="1770" t="b">
        <v>0</v>
      </c>
      <c r="U68" s="1822"/>
      <c r="V68" s="1822"/>
      <c r="W68" s="1822"/>
      <c r="X68" s="1739"/>
      <c r="Y68" s="1739"/>
      <c r="Z68" s="1739"/>
      <c r="AA68" s="1739"/>
      <c r="AB68" s="1739"/>
      <c r="AC68" s="1739"/>
      <c r="AD68" s="1739"/>
      <c r="AE68" s="1739"/>
      <c r="AF68" s="1739"/>
      <c r="AG68" s="1739"/>
      <c r="AH68" s="1739"/>
      <c r="AI68" s="1739"/>
      <c r="AJ68" s="1739"/>
      <c r="AK68" s="1739"/>
      <c r="AL68" s="1739"/>
    </row>
    <row r="69" ht="32.25" customHeight="1">
      <c r="A69" s="1767"/>
      <c r="B69" s="1739"/>
      <c r="C69" s="1739"/>
      <c r="D69" s="1739"/>
      <c r="E69" s="1739"/>
      <c r="F69" s="1767"/>
      <c r="G69" s="1767"/>
      <c r="H69" s="1767"/>
      <c r="I69" s="1767"/>
      <c r="J69" s="1767"/>
      <c r="K69" s="1739"/>
      <c r="L69" s="1739"/>
      <c r="M69" s="1739"/>
      <c r="N69" s="1818"/>
      <c r="O69" s="1819"/>
      <c r="P69" s="1820"/>
      <c r="Q69" s="1820"/>
      <c r="R69" s="1821"/>
      <c r="S69" s="1739" t="b">
        <v>0</v>
      </c>
      <c r="T69" s="1770" t="b">
        <v>0</v>
      </c>
      <c r="U69" s="1822"/>
      <c r="V69" s="1822"/>
      <c r="W69" s="1822"/>
      <c r="X69" s="1739"/>
      <c r="Y69" s="1739"/>
      <c r="Z69" s="1739"/>
      <c r="AA69" s="1739"/>
      <c r="AB69" s="1739"/>
      <c r="AC69" s="1739"/>
      <c r="AD69" s="1739"/>
      <c r="AE69" s="1739"/>
      <c r="AF69" s="1739"/>
      <c r="AG69" s="1739"/>
      <c r="AH69" s="1739"/>
      <c r="AI69" s="1739"/>
      <c r="AJ69" s="1739"/>
      <c r="AK69" s="1739"/>
      <c r="AL69" s="1739"/>
    </row>
    <row r="70" ht="32.25" customHeight="1">
      <c r="A70" s="1767"/>
      <c r="B70" s="1739"/>
      <c r="C70" s="1739"/>
      <c r="D70" s="1739"/>
      <c r="E70" s="1739"/>
      <c r="F70" s="1767"/>
      <c r="G70" s="1767"/>
      <c r="H70" s="1767"/>
      <c r="I70" s="1767"/>
      <c r="J70" s="1767"/>
      <c r="K70" s="1739"/>
      <c r="L70" s="1739"/>
      <c r="M70" s="1739"/>
      <c r="N70" s="1818"/>
      <c r="O70" s="1819"/>
      <c r="P70" s="1820"/>
      <c r="Q70" s="1820"/>
      <c r="R70" s="1821"/>
      <c r="S70" s="1739" t="b">
        <v>0</v>
      </c>
      <c r="T70" s="1770" t="b">
        <v>0</v>
      </c>
      <c r="U70" s="1822"/>
      <c r="V70" s="1822"/>
      <c r="W70" s="1822"/>
      <c r="X70" s="1739"/>
      <c r="Y70" s="1739"/>
      <c r="Z70" s="1739"/>
      <c r="AA70" s="1739"/>
      <c r="AB70" s="1739"/>
      <c r="AC70" s="1739"/>
      <c r="AD70" s="1739"/>
      <c r="AE70" s="1739"/>
      <c r="AF70" s="1739"/>
      <c r="AG70" s="1739"/>
      <c r="AH70" s="1739"/>
      <c r="AI70" s="1739"/>
      <c r="AJ70" s="1739"/>
      <c r="AK70" s="1739"/>
      <c r="AL70" s="1739"/>
    </row>
    <row r="71" ht="32.25" customHeight="1">
      <c r="A71" s="1767"/>
      <c r="B71" s="1739"/>
      <c r="C71" s="1739"/>
      <c r="D71" s="1739"/>
      <c r="E71" s="1739"/>
      <c r="F71" s="1767"/>
      <c r="G71" s="1767"/>
      <c r="H71" s="1767"/>
      <c r="I71" s="1767"/>
      <c r="J71" s="1767"/>
      <c r="K71" s="1739"/>
      <c r="L71" s="1739"/>
      <c r="M71" s="1739"/>
      <c r="N71" s="1818"/>
      <c r="O71" s="1819"/>
      <c r="P71" s="1820"/>
      <c r="Q71" s="1820"/>
      <c r="R71" s="1821"/>
      <c r="S71" s="1739" t="b">
        <v>0</v>
      </c>
      <c r="T71" s="1770" t="b">
        <v>0</v>
      </c>
      <c r="U71" s="1822"/>
      <c r="V71" s="1822"/>
      <c r="W71" s="1822"/>
      <c r="X71" s="1739"/>
      <c r="Y71" s="1739"/>
      <c r="Z71" s="1739"/>
      <c r="AA71" s="1739"/>
      <c r="AB71" s="1739"/>
      <c r="AC71" s="1739"/>
      <c r="AD71" s="1739"/>
      <c r="AE71" s="1739"/>
      <c r="AF71" s="1739"/>
      <c r="AG71" s="1739"/>
      <c r="AH71" s="1739"/>
      <c r="AI71" s="1739"/>
      <c r="AJ71" s="1739"/>
      <c r="AK71" s="1739"/>
      <c r="AL71" s="1739"/>
    </row>
    <row r="72" ht="32.25" customHeight="1">
      <c r="A72" s="1767"/>
      <c r="B72" s="1739"/>
      <c r="C72" s="1739"/>
      <c r="D72" s="1739"/>
      <c r="E72" s="1739"/>
      <c r="F72" s="1767"/>
      <c r="G72" s="1767"/>
      <c r="H72" s="1767"/>
      <c r="I72" s="1767"/>
      <c r="J72" s="1767"/>
      <c r="K72" s="1739"/>
      <c r="L72" s="1739"/>
      <c r="M72" s="1739"/>
      <c r="N72" s="1818"/>
      <c r="O72" s="1819"/>
      <c r="P72" s="1820"/>
      <c r="Q72" s="1820"/>
      <c r="R72" s="1821"/>
      <c r="S72" s="1739" t="b">
        <v>0</v>
      </c>
      <c r="T72" s="1770" t="b">
        <v>0</v>
      </c>
      <c r="U72" s="1822"/>
      <c r="V72" s="1822"/>
      <c r="W72" s="1822"/>
      <c r="X72" s="1739"/>
      <c r="Y72" s="1739"/>
      <c r="Z72" s="1739"/>
      <c r="AA72" s="1739"/>
      <c r="AB72" s="1739"/>
      <c r="AC72" s="1739"/>
      <c r="AD72" s="1739"/>
      <c r="AE72" s="1739"/>
      <c r="AF72" s="1739"/>
      <c r="AG72" s="1739"/>
      <c r="AH72" s="1739"/>
      <c r="AI72" s="1739"/>
      <c r="AJ72" s="1739"/>
      <c r="AK72" s="1739"/>
      <c r="AL72" s="1739"/>
    </row>
    <row r="73" ht="32.25" customHeight="1">
      <c r="A73" s="1767"/>
      <c r="B73" s="1739"/>
      <c r="C73" s="1739"/>
      <c r="D73" s="1739"/>
      <c r="E73" s="1739"/>
      <c r="F73" s="1767"/>
      <c r="G73" s="1767"/>
      <c r="H73" s="1767"/>
      <c r="I73" s="1767"/>
      <c r="J73" s="1767"/>
      <c r="K73" s="1739"/>
      <c r="L73" s="1739"/>
      <c r="M73" s="1739"/>
      <c r="N73" s="1818"/>
      <c r="O73" s="1819"/>
      <c r="P73" s="1820"/>
      <c r="Q73" s="1820"/>
      <c r="R73" s="1821"/>
      <c r="S73" s="1739" t="b">
        <v>0</v>
      </c>
      <c r="T73" s="1770" t="b">
        <v>0</v>
      </c>
      <c r="U73" s="1822"/>
      <c r="V73" s="1822"/>
      <c r="W73" s="1822"/>
      <c r="X73" s="1739"/>
      <c r="Y73" s="1739"/>
      <c r="Z73" s="1739"/>
      <c r="AA73" s="1739"/>
      <c r="AB73" s="1739"/>
      <c r="AC73" s="1739"/>
      <c r="AD73" s="1739"/>
      <c r="AE73" s="1739"/>
      <c r="AF73" s="1739"/>
      <c r="AG73" s="1739"/>
      <c r="AH73" s="1739"/>
      <c r="AI73" s="1739"/>
      <c r="AJ73" s="1739"/>
      <c r="AK73" s="1739"/>
      <c r="AL73" s="1739"/>
    </row>
    <row r="74" ht="32.25" customHeight="1">
      <c r="A74" s="1767"/>
      <c r="B74" s="1739"/>
      <c r="C74" s="1739"/>
      <c r="D74" s="1739"/>
      <c r="E74" s="1739"/>
      <c r="F74" s="1767"/>
      <c r="G74" s="1767"/>
      <c r="H74" s="1767"/>
      <c r="I74" s="1767"/>
      <c r="J74" s="1767"/>
      <c r="K74" s="1739"/>
      <c r="L74" s="1739"/>
      <c r="M74" s="1739"/>
      <c r="N74" s="1818"/>
      <c r="O74" s="1819"/>
      <c r="P74" s="1820"/>
      <c r="Q74" s="1820"/>
      <c r="R74" s="1821"/>
      <c r="S74" s="1739" t="b">
        <v>0</v>
      </c>
      <c r="T74" s="1770" t="b">
        <v>0</v>
      </c>
      <c r="U74" s="1822"/>
      <c r="V74" s="1822"/>
      <c r="W74" s="1822"/>
      <c r="X74" s="1739"/>
      <c r="Y74" s="1739"/>
      <c r="Z74" s="1739"/>
      <c r="AA74" s="1739"/>
      <c r="AB74" s="1739"/>
      <c r="AC74" s="1739"/>
      <c r="AD74" s="1739"/>
      <c r="AE74" s="1739"/>
      <c r="AF74" s="1739"/>
      <c r="AG74" s="1739"/>
      <c r="AH74" s="1739"/>
      <c r="AI74" s="1739"/>
      <c r="AJ74" s="1739"/>
      <c r="AK74" s="1739"/>
      <c r="AL74" s="1739"/>
    </row>
    <row r="75" ht="32.25" customHeight="1">
      <c r="A75" s="1767"/>
      <c r="B75" s="1739"/>
      <c r="C75" s="1739"/>
      <c r="D75" s="1739"/>
      <c r="E75" s="1739"/>
      <c r="F75" s="1767"/>
      <c r="G75" s="1767"/>
      <c r="H75" s="1767"/>
      <c r="I75" s="1767"/>
      <c r="J75" s="1767"/>
      <c r="K75" s="1739"/>
      <c r="L75" s="1739"/>
      <c r="M75" s="1739"/>
      <c r="N75" s="1818"/>
      <c r="O75" s="1819"/>
      <c r="P75" s="1820"/>
      <c r="Q75" s="1820"/>
      <c r="R75" s="1821"/>
      <c r="S75" s="1739" t="b">
        <v>0</v>
      </c>
      <c r="T75" s="1770" t="b">
        <v>0</v>
      </c>
      <c r="U75" s="1822"/>
      <c r="V75" s="1822"/>
      <c r="W75" s="1822"/>
      <c r="X75" s="1739"/>
      <c r="Y75" s="1739"/>
      <c r="Z75" s="1739"/>
      <c r="AA75" s="1739"/>
      <c r="AB75" s="1739"/>
      <c r="AC75" s="1739"/>
      <c r="AD75" s="1739"/>
      <c r="AE75" s="1739"/>
      <c r="AF75" s="1739"/>
      <c r="AG75" s="1739"/>
      <c r="AH75" s="1739"/>
      <c r="AI75" s="1739"/>
      <c r="AJ75" s="1739"/>
      <c r="AK75" s="1739"/>
      <c r="AL75" s="1739"/>
    </row>
    <row r="76" ht="32.25" customHeight="1">
      <c r="A76" s="1767"/>
      <c r="B76" s="1739"/>
      <c r="C76" s="1739"/>
      <c r="D76" s="1739"/>
      <c r="E76" s="1739"/>
      <c r="F76" s="1767"/>
      <c r="G76" s="1767"/>
      <c r="H76" s="1767"/>
      <c r="I76" s="1767"/>
      <c r="J76" s="1767"/>
      <c r="K76" s="1739"/>
      <c r="L76" s="1739"/>
      <c r="M76" s="1739"/>
      <c r="N76" s="1818"/>
      <c r="O76" s="1819"/>
      <c r="P76" s="1820"/>
      <c r="Q76" s="1820"/>
      <c r="R76" s="1821"/>
      <c r="S76" s="1739" t="b">
        <v>0</v>
      </c>
      <c r="T76" s="1770" t="b">
        <v>0</v>
      </c>
      <c r="U76" s="1822"/>
      <c r="V76" s="1822"/>
      <c r="W76" s="1822"/>
      <c r="X76" s="1739"/>
      <c r="Y76" s="1739"/>
      <c r="Z76" s="1739"/>
      <c r="AA76" s="1739"/>
      <c r="AB76" s="1739"/>
      <c r="AC76" s="1739"/>
      <c r="AD76" s="1739"/>
      <c r="AE76" s="1739"/>
      <c r="AF76" s="1739"/>
      <c r="AG76" s="1739"/>
      <c r="AH76" s="1739"/>
      <c r="AI76" s="1739"/>
      <c r="AJ76" s="1739"/>
      <c r="AK76" s="1739"/>
      <c r="AL76" s="1739"/>
    </row>
    <row r="77" ht="32.25" customHeight="1">
      <c r="A77" s="1767"/>
      <c r="B77" s="1739"/>
      <c r="C77" s="1739"/>
      <c r="D77" s="1739"/>
      <c r="E77" s="1739"/>
      <c r="F77" s="1767"/>
      <c r="G77" s="1767"/>
      <c r="H77" s="1767"/>
      <c r="I77" s="1767"/>
      <c r="J77" s="1767"/>
      <c r="K77" s="1739"/>
      <c r="L77" s="1739"/>
      <c r="M77" s="1739"/>
      <c r="N77" s="1818"/>
      <c r="O77" s="1819"/>
      <c r="P77" s="1820"/>
      <c r="Q77" s="1820"/>
      <c r="R77" s="1821"/>
      <c r="S77" s="1739" t="b">
        <v>0</v>
      </c>
      <c r="T77" s="1770" t="b">
        <v>0</v>
      </c>
      <c r="U77" s="1822"/>
      <c r="V77" s="1822"/>
      <c r="W77" s="1822"/>
      <c r="X77" s="1739"/>
      <c r="Y77" s="1739"/>
      <c r="Z77" s="1739"/>
      <c r="AA77" s="1739"/>
      <c r="AB77" s="1739"/>
      <c r="AC77" s="1739"/>
      <c r="AD77" s="1739"/>
      <c r="AE77" s="1739"/>
      <c r="AF77" s="1739"/>
      <c r="AG77" s="1739"/>
      <c r="AH77" s="1739"/>
      <c r="AI77" s="1739"/>
      <c r="AJ77" s="1739"/>
      <c r="AK77" s="1739"/>
      <c r="AL77" s="1739"/>
    </row>
    <row r="78" ht="32.25" customHeight="1">
      <c r="A78" s="1767"/>
      <c r="B78" s="1739"/>
      <c r="C78" s="1739"/>
      <c r="D78" s="1739"/>
      <c r="E78" s="1739"/>
      <c r="F78" s="1767"/>
      <c r="G78" s="1767"/>
      <c r="H78" s="1767"/>
      <c r="I78" s="1767"/>
      <c r="J78" s="1767"/>
      <c r="K78" s="1739"/>
      <c r="L78" s="1739"/>
      <c r="M78" s="1739"/>
      <c r="N78" s="1818"/>
      <c r="O78" s="1819"/>
      <c r="P78" s="1820"/>
      <c r="Q78" s="1820"/>
      <c r="R78" s="1821"/>
      <c r="S78" s="1739" t="b">
        <v>0</v>
      </c>
      <c r="T78" s="1770" t="b">
        <v>0</v>
      </c>
      <c r="U78" s="1822"/>
      <c r="V78" s="1822"/>
      <c r="W78" s="1822"/>
      <c r="X78" s="1739"/>
      <c r="Y78" s="1739"/>
      <c r="Z78" s="1739"/>
      <c r="AA78" s="1739"/>
      <c r="AB78" s="1739"/>
      <c r="AC78" s="1739"/>
      <c r="AD78" s="1739"/>
      <c r="AE78" s="1739"/>
      <c r="AF78" s="1739"/>
      <c r="AG78" s="1739"/>
      <c r="AH78" s="1739"/>
      <c r="AI78" s="1739"/>
      <c r="AJ78" s="1739"/>
      <c r="AK78" s="1739"/>
      <c r="AL78" s="1739"/>
    </row>
    <row r="79" ht="32.25" customHeight="1">
      <c r="A79" s="1767"/>
      <c r="B79" s="1739"/>
      <c r="C79" s="1739"/>
      <c r="D79" s="1739"/>
      <c r="E79" s="1739"/>
      <c r="F79" s="1767"/>
      <c r="G79" s="1767"/>
      <c r="H79" s="1767"/>
      <c r="I79" s="1767"/>
      <c r="J79" s="1767"/>
      <c r="K79" s="1739"/>
      <c r="L79" s="1739"/>
      <c r="M79" s="1739"/>
      <c r="N79" s="1818"/>
      <c r="O79" s="1819"/>
      <c r="P79" s="1820"/>
      <c r="Q79" s="1820"/>
      <c r="R79" s="1821"/>
      <c r="S79" s="1739" t="b">
        <v>0</v>
      </c>
      <c r="T79" s="1770" t="b">
        <v>0</v>
      </c>
      <c r="U79" s="1822"/>
      <c r="V79" s="1822"/>
      <c r="W79" s="1822"/>
      <c r="X79" s="1739"/>
      <c r="Y79" s="1739"/>
      <c r="Z79" s="1739"/>
      <c r="AA79" s="1739"/>
      <c r="AB79" s="1739"/>
      <c r="AC79" s="1739"/>
      <c r="AD79" s="1739"/>
      <c r="AE79" s="1739"/>
      <c r="AF79" s="1739"/>
      <c r="AG79" s="1739"/>
      <c r="AH79" s="1739"/>
      <c r="AI79" s="1739"/>
      <c r="AJ79" s="1739"/>
      <c r="AK79" s="1739"/>
      <c r="AL79" s="1739"/>
    </row>
    <row r="80" ht="32.25" customHeight="1">
      <c r="A80" s="1767"/>
      <c r="B80" s="1739"/>
      <c r="C80" s="1739"/>
      <c r="D80" s="1739"/>
      <c r="E80" s="1739"/>
      <c r="F80" s="1767"/>
      <c r="G80" s="1767"/>
      <c r="H80" s="1767"/>
      <c r="I80" s="1767"/>
      <c r="J80" s="1767"/>
      <c r="K80" s="1739"/>
      <c r="L80" s="1739"/>
      <c r="M80" s="1739"/>
      <c r="N80" s="1818"/>
      <c r="O80" s="1819"/>
      <c r="P80" s="1820"/>
      <c r="Q80" s="1820"/>
      <c r="R80" s="1821"/>
      <c r="S80" s="1739" t="b">
        <v>0</v>
      </c>
      <c r="T80" s="1770" t="b">
        <v>0</v>
      </c>
      <c r="U80" s="1822"/>
      <c r="V80" s="1822"/>
      <c r="W80" s="1822"/>
      <c r="X80" s="1739"/>
      <c r="Y80" s="1739"/>
      <c r="Z80" s="1739"/>
      <c r="AA80" s="1739"/>
      <c r="AB80" s="1739"/>
      <c r="AC80" s="1739"/>
      <c r="AD80" s="1739"/>
      <c r="AE80" s="1739"/>
      <c r="AF80" s="1739"/>
      <c r="AG80" s="1739"/>
      <c r="AH80" s="1739"/>
      <c r="AI80" s="1739"/>
      <c r="AJ80" s="1739"/>
      <c r="AK80" s="1739"/>
      <c r="AL80" s="1739"/>
    </row>
    <row r="81" ht="32.25" customHeight="1">
      <c r="A81" s="1767"/>
      <c r="B81" s="1739"/>
      <c r="C81" s="1739"/>
      <c r="D81" s="1739"/>
      <c r="E81" s="1739"/>
      <c r="F81" s="1767"/>
      <c r="G81" s="1767"/>
      <c r="H81" s="1767"/>
      <c r="I81" s="1767"/>
      <c r="J81" s="1767"/>
      <c r="K81" s="1739"/>
      <c r="L81" s="1739"/>
      <c r="M81" s="1739"/>
      <c r="N81" s="1818"/>
      <c r="O81" s="1819"/>
      <c r="P81" s="1820"/>
      <c r="Q81" s="1820"/>
      <c r="R81" s="1821"/>
      <c r="S81" s="1739" t="b">
        <v>0</v>
      </c>
      <c r="T81" s="1770" t="b">
        <v>0</v>
      </c>
      <c r="U81" s="1822"/>
      <c r="V81" s="1822"/>
      <c r="W81" s="1822"/>
      <c r="X81" s="1739"/>
      <c r="Y81" s="1739"/>
      <c r="Z81" s="1739"/>
      <c r="AA81" s="1739"/>
      <c r="AB81" s="1739"/>
      <c r="AC81" s="1739"/>
      <c r="AD81" s="1739"/>
      <c r="AE81" s="1739"/>
      <c r="AF81" s="1739"/>
      <c r="AG81" s="1739"/>
      <c r="AH81" s="1739"/>
      <c r="AI81" s="1739"/>
      <c r="AJ81" s="1739"/>
      <c r="AK81" s="1739"/>
      <c r="AL81" s="1739"/>
    </row>
    <row r="82" ht="32.25" customHeight="1">
      <c r="A82" s="1767"/>
      <c r="B82" s="1739"/>
      <c r="C82" s="1739"/>
      <c r="D82" s="1739"/>
      <c r="E82" s="1739"/>
      <c r="F82" s="1767"/>
      <c r="G82" s="1767"/>
      <c r="H82" s="1767"/>
      <c r="I82" s="1767"/>
      <c r="J82" s="1767"/>
      <c r="K82" s="1739"/>
      <c r="L82" s="1739"/>
      <c r="M82" s="1739"/>
      <c r="N82" s="1818"/>
      <c r="O82" s="1819"/>
      <c r="P82" s="1820"/>
      <c r="Q82" s="1820"/>
      <c r="R82" s="1821"/>
      <c r="S82" s="1739" t="b">
        <v>0</v>
      </c>
      <c r="T82" s="1770" t="b">
        <v>0</v>
      </c>
      <c r="U82" s="1822"/>
      <c r="V82" s="1822"/>
      <c r="W82" s="1822"/>
      <c r="X82" s="1739"/>
      <c r="Y82" s="1739"/>
      <c r="Z82" s="1739"/>
      <c r="AA82" s="1739"/>
      <c r="AB82" s="1739"/>
      <c r="AC82" s="1739"/>
      <c r="AD82" s="1739"/>
      <c r="AE82" s="1739"/>
      <c r="AF82" s="1739"/>
      <c r="AG82" s="1739"/>
      <c r="AH82" s="1739"/>
      <c r="AI82" s="1739"/>
      <c r="AJ82" s="1739"/>
      <c r="AK82" s="1739"/>
      <c r="AL82" s="1739"/>
    </row>
    <row r="83" ht="32.25" customHeight="1">
      <c r="A83" s="1767"/>
      <c r="B83" s="1739"/>
      <c r="C83" s="1739"/>
      <c r="D83" s="1739"/>
      <c r="E83" s="1739"/>
      <c r="F83" s="1767"/>
      <c r="G83" s="1767"/>
      <c r="H83" s="1767"/>
      <c r="I83" s="1767"/>
      <c r="J83" s="1767"/>
      <c r="K83" s="1739"/>
      <c r="L83" s="1739"/>
      <c r="M83" s="1739"/>
      <c r="N83" s="1818"/>
      <c r="O83" s="1819"/>
      <c r="P83" s="1820"/>
      <c r="Q83" s="1820"/>
      <c r="R83" s="1821"/>
      <c r="S83" s="1739" t="b">
        <v>0</v>
      </c>
      <c r="T83" s="1770" t="b">
        <v>0</v>
      </c>
      <c r="U83" s="1822"/>
      <c r="V83" s="1822"/>
      <c r="W83" s="1822"/>
      <c r="X83" s="1739"/>
      <c r="Y83" s="1739"/>
      <c r="Z83" s="1739"/>
      <c r="AA83" s="1739"/>
      <c r="AB83" s="1739"/>
      <c r="AC83" s="1739"/>
      <c r="AD83" s="1739"/>
      <c r="AE83" s="1739"/>
      <c r="AF83" s="1739"/>
      <c r="AG83" s="1739"/>
      <c r="AH83" s="1739"/>
      <c r="AI83" s="1739"/>
      <c r="AJ83" s="1739"/>
      <c r="AK83" s="1739"/>
      <c r="AL83" s="1739"/>
    </row>
    <row r="84" ht="32.25" customHeight="1">
      <c r="A84" s="1767"/>
      <c r="B84" s="1739"/>
      <c r="C84" s="1739"/>
      <c r="D84" s="1739"/>
      <c r="E84" s="1739"/>
      <c r="F84" s="1767"/>
      <c r="G84" s="1767"/>
      <c r="H84" s="1767"/>
      <c r="I84" s="1767"/>
      <c r="J84" s="1767"/>
      <c r="K84" s="1739"/>
      <c r="L84" s="1739"/>
      <c r="M84" s="1739"/>
      <c r="N84" s="1818"/>
      <c r="O84" s="1819"/>
      <c r="P84" s="1820"/>
      <c r="Q84" s="1820"/>
      <c r="R84" s="1821"/>
      <c r="S84" s="1739" t="b">
        <v>0</v>
      </c>
      <c r="T84" s="1770" t="b">
        <v>0</v>
      </c>
      <c r="U84" s="1822"/>
      <c r="V84" s="1822"/>
      <c r="W84" s="1822"/>
      <c r="X84" s="1739"/>
      <c r="Y84" s="1739"/>
      <c r="Z84" s="1739"/>
      <c r="AA84" s="1739"/>
      <c r="AB84" s="1739"/>
      <c r="AC84" s="1739"/>
      <c r="AD84" s="1739"/>
      <c r="AE84" s="1739"/>
      <c r="AF84" s="1739"/>
      <c r="AG84" s="1739"/>
      <c r="AH84" s="1739"/>
      <c r="AI84" s="1739"/>
      <c r="AJ84" s="1739"/>
      <c r="AK84" s="1739"/>
      <c r="AL84" s="1739"/>
    </row>
    <row r="85" ht="32.25" customHeight="1">
      <c r="A85" s="1767"/>
      <c r="B85" s="1739"/>
      <c r="C85" s="1739"/>
      <c r="D85" s="1739"/>
      <c r="E85" s="1739"/>
      <c r="F85" s="1767"/>
      <c r="G85" s="1767"/>
      <c r="H85" s="1767"/>
      <c r="I85" s="1767"/>
      <c r="J85" s="1767"/>
      <c r="K85" s="1739"/>
      <c r="L85" s="1739"/>
      <c r="M85" s="1739"/>
      <c r="N85" s="1818"/>
      <c r="O85" s="1819"/>
      <c r="P85" s="1820"/>
      <c r="Q85" s="1820"/>
      <c r="R85" s="1821"/>
      <c r="S85" s="1739" t="b">
        <v>0</v>
      </c>
      <c r="T85" s="1770" t="b">
        <v>0</v>
      </c>
      <c r="U85" s="1822"/>
      <c r="V85" s="1822"/>
      <c r="W85" s="1822"/>
      <c r="X85" s="1739"/>
      <c r="Y85" s="1739"/>
      <c r="Z85" s="1739"/>
      <c r="AA85" s="1739"/>
      <c r="AB85" s="1739"/>
      <c r="AC85" s="1739"/>
      <c r="AD85" s="1739"/>
      <c r="AE85" s="1739"/>
      <c r="AF85" s="1739"/>
      <c r="AG85" s="1739"/>
      <c r="AH85" s="1739"/>
      <c r="AI85" s="1739"/>
      <c r="AJ85" s="1739"/>
      <c r="AK85" s="1739"/>
      <c r="AL85" s="1739"/>
    </row>
    <row r="86" ht="32.25" customHeight="1">
      <c r="A86" s="1767"/>
      <c r="B86" s="1739"/>
      <c r="C86" s="1739"/>
      <c r="D86" s="1739"/>
      <c r="E86" s="1739"/>
      <c r="F86" s="1767"/>
      <c r="G86" s="1767"/>
      <c r="H86" s="1767"/>
      <c r="I86" s="1767"/>
      <c r="J86" s="1767"/>
      <c r="K86" s="1739"/>
      <c r="L86" s="1739"/>
      <c r="M86" s="1739"/>
      <c r="N86" s="1818"/>
      <c r="O86" s="1819"/>
      <c r="P86" s="1820"/>
      <c r="Q86" s="1820"/>
      <c r="R86" s="1821"/>
      <c r="S86" s="1739" t="b">
        <v>0</v>
      </c>
      <c r="T86" s="1770" t="b">
        <v>0</v>
      </c>
      <c r="U86" s="1822"/>
      <c r="V86" s="1822"/>
      <c r="W86" s="1822"/>
      <c r="X86" s="1739"/>
      <c r="Y86" s="1739"/>
      <c r="Z86" s="1739"/>
      <c r="AA86" s="1739"/>
      <c r="AB86" s="1739"/>
      <c r="AC86" s="1739"/>
      <c r="AD86" s="1739"/>
      <c r="AE86" s="1739"/>
      <c r="AF86" s="1739"/>
      <c r="AG86" s="1739"/>
      <c r="AH86" s="1739"/>
      <c r="AI86" s="1739"/>
      <c r="AJ86" s="1739"/>
      <c r="AK86" s="1739"/>
      <c r="AL86" s="1739"/>
    </row>
    <row r="87" ht="32.25" customHeight="1">
      <c r="A87" s="1767"/>
      <c r="B87" s="1739"/>
      <c r="C87" s="1739"/>
      <c r="D87" s="1739"/>
      <c r="E87" s="1739"/>
      <c r="F87" s="1767"/>
      <c r="G87" s="1767"/>
      <c r="H87" s="1767"/>
      <c r="I87" s="1767"/>
      <c r="J87" s="1767"/>
      <c r="K87" s="1739"/>
      <c r="L87" s="1739"/>
      <c r="M87" s="1739"/>
      <c r="N87" s="1818"/>
      <c r="O87" s="1819"/>
      <c r="P87" s="1820"/>
      <c r="Q87" s="1820"/>
      <c r="R87" s="1821"/>
      <c r="S87" s="1739" t="b">
        <v>0</v>
      </c>
      <c r="T87" s="1770" t="b">
        <v>0</v>
      </c>
      <c r="U87" s="1822"/>
      <c r="V87" s="1822"/>
      <c r="W87" s="1822"/>
      <c r="X87" s="1739"/>
      <c r="Y87" s="1739"/>
      <c r="Z87" s="1739"/>
      <c r="AA87" s="1739"/>
      <c r="AB87" s="1739"/>
      <c r="AC87" s="1739"/>
      <c r="AD87" s="1739"/>
      <c r="AE87" s="1739"/>
      <c r="AF87" s="1739"/>
      <c r="AG87" s="1739"/>
      <c r="AH87" s="1739"/>
      <c r="AI87" s="1739"/>
      <c r="AJ87" s="1739"/>
      <c r="AK87" s="1739"/>
      <c r="AL87" s="1739"/>
    </row>
    <row r="88" ht="32.25" customHeight="1">
      <c r="A88" s="1767"/>
      <c r="B88" s="1739"/>
      <c r="C88" s="1739"/>
      <c r="D88" s="1739"/>
      <c r="E88" s="1739"/>
      <c r="F88" s="1767"/>
      <c r="G88" s="1767"/>
      <c r="H88" s="1767"/>
      <c r="I88" s="1767"/>
      <c r="J88" s="1767"/>
      <c r="K88" s="1739"/>
      <c r="L88" s="1739"/>
      <c r="M88" s="1739"/>
      <c r="N88" s="1818"/>
      <c r="O88" s="1819"/>
      <c r="P88" s="1820"/>
      <c r="Q88" s="1820"/>
      <c r="R88" s="1821"/>
      <c r="S88" s="1739" t="b">
        <v>0</v>
      </c>
      <c r="T88" s="1770" t="b">
        <v>0</v>
      </c>
      <c r="U88" s="1822"/>
      <c r="V88" s="1822"/>
      <c r="W88" s="1822"/>
      <c r="X88" s="1739"/>
      <c r="Y88" s="1739"/>
      <c r="Z88" s="1739"/>
      <c r="AA88" s="1739"/>
      <c r="AB88" s="1739"/>
      <c r="AC88" s="1739"/>
      <c r="AD88" s="1739"/>
      <c r="AE88" s="1739"/>
      <c r="AF88" s="1739"/>
      <c r="AG88" s="1739"/>
      <c r="AH88" s="1739"/>
      <c r="AI88" s="1739"/>
      <c r="AJ88" s="1739"/>
      <c r="AK88" s="1739"/>
      <c r="AL88" s="1739"/>
    </row>
    <row r="89" ht="32.25" customHeight="1">
      <c r="A89" s="1767"/>
      <c r="B89" s="1739"/>
      <c r="C89" s="1739"/>
      <c r="D89" s="1739"/>
      <c r="E89" s="1739"/>
      <c r="F89" s="1767"/>
      <c r="G89" s="1767"/>
      <c r="H89" s="1767"/>
      <c r="I89" s="1767"/>
      <c r="J89" s="1767"/>
      <c r="K89" s="1739"/>
      <c r="L89" s="1739"/>
      <c r="M89" s="1739"/>
      <c r="N89" s="1818"/>
      <c r="O89" s="1819"/>
      <c r="P89" s="1820"/>
      <c r="Q89" s="1820"/>
      <c r="R89" s="1821"/>
      <c r="S89" s="1739" t="b">
        <v>0</v>
      </c>
      <c r="T89" s="1770" t="b">
        <v>0</v>
      </c>
      <c r="U89" s="1822"/>
      <c r="V89" s="1822"/>
      <c r="W89" s="1822"/>
      <c r="X89" s="1739"/>
      <c r="Y89" s="1739"/>
      <c r="Z89" s="1739"/>
      <c r="AA89" s="1739"/>
      <c r="AB89" s="1739"/>
      <c r="AC89" s="1739"/>
      <c r="AD89" s="1739"/>
      <c r="AE89" s="1739"/>
      <c r="AF89" s="1739"/>
      <c r="AG89" s="1739"/>
      <c r="AH89" s="1739"/>
      <c r="AI89" s="1739"/>
      <c r="AJ89" s="1739"/>
      <c r="AK89" s="1739"/>
      <c r="AL89" s="1739"/>
    </row>
    <row r="90" ht="32.25" customHeight="1">
      <c r="A90" s="1767"/>
      <c r="B90" s="1739"/>
      <c r="C90" s="1739"/>
      <c r="D90" s="1739"/>
      <c r="E90" s="1739"/>
      <c r="F90" s="1767"/>
      <c r="G90" s="1767"/>
      <c r="H90" s="1767"/>
      <c r="I90" s="1767"/>
      <c r="J90" s="1767"/>
      <c r="K90" s="1739"/>
      <c r="L90" s="1739"/>
      <c r="M90" s="1739"/>
      <c r="N90" s="1818"/>
      <c r="O90" s="1819"/>
      <c r="P90" s="1820"/>
      <c r="Q90" s="1820"/>
      <c r="R90" s="1821"/>
      <c r="S90" s="1739" t="b">
        <v>0</v>
      </c>
      <c r="T90" s="1770" t="b">
        <v>0</v>
      </c>
      <c r="U90" s="1822"/>
      <c r="V90" s="1822"/>
      <c r="W90" s="1822"/>
      <c r="X90" s="1739"/>
      <c r="Y90" s="1739"/>
      <c r="Z90" s="1739"/>
      <c r="AA90" s="1739"/>
      <c r="AB90" s="1739"/>
      <c r="AC90" s="1739"/>
      <c r="AD90" s="1739"/>
      <c r="AE90" s="1739"/>
      <c r="AF90" s="1739"/>
      <c r="AG90" s="1739"/>
      <c r="AH90" s="1739"/>
      <c r="AI90" s="1739"/>
      <c r="AJ90" s="1739"/>
      <c r="AK90" s="1739"/>
      <c r="AL90" s="1739"/>
    </row>
    <row r="91" ht="32.25" customHeight="1">
      <c r="A91" s="1767"/>
      <c r="B91" s="1739"/>
      <c r="C91" s="1739"/>
      <c r="D91" s="1739"/>
      <c r="E91" s="1739"/>
      <c r="F91" s="1767"/>
      <c r="G91" s="1767"/>
      <c r="H91" s="1767"/>
      <c r="I91" s="1767"/>
      <c r="J91" s="1767"/>
      <c r="K91" s="1739"/>
      <c r="L91" s="1739"/>
      <c r="M91" s="1739"/>
      <c r="N91" s="1818"/>
      <c r="O91" s="1819"/>
      <c r="P91" s="1820"/>
      <c r="Q91" s="1820"/>
      <c r="R91" s="1821"/>
      <c r="S91" s="1739" t="b">
        <v>0</v>
      </c>
      <c r="T91" s="1770" t="b">
        <v>0</v>
      </c>
      <c r="U91" s="1822"/>
      <c r="V91" s="1822"/>
      <c r="W91" s="1822"/>
      <c r="X91" s="1739"/>
      <c r="Y91" s="1739"/>
      <c r="Z91" s="1739"/>
      <c r="AA91" s="1739"/>
      <c r="AB91" s="1739"/>
      <c r="AC91" s="1739"/>
      <c r="AD91" s="1739"/>
      <c r="AE91" s="1739"/>
      <c r="AF91" s="1739"/>
      <c r="AG91" s="1739"/>
      <c r="AH91" s="1739"/>
      <c r="AI91" s="1739"/>
      <c r="AJ91" s="1739"/>
      <c r="AK91" s="1739"/>
      <c r="AL91" s="1739"/>
    </row>
    <row r="92" ht="32.25" customHeight="1">
      <c r="A92" s="1767"/>
      <c r="B92" s="1739"/>
      <c r="C92" s="1739"/>
      <c r="D92" s="1739"/>
      <c r="E92" s="1739"/>
      <c r="F92" s="1767"/>
      <c r="G92" s="1767"/>
      <c r="H92" s="1767"/>
      <c r="I92" s="1767"/>
      <c r="J92" s="1767"/>
      <c r="K92" s="1739"/>
      <c r="L92" s="1739"/>
      <c r="M92" s="1739"/>
      <c r="N92" s="1818"/>
      <c r="O92" s="1819"/>
      <c r="P92" s="1820"/>
      <c r="Q92" s="1820"/>
      <c r="R92" s="1821"/>
      <c r="S92" s="1739" t="b">
        <v>0</v>
      </c>
      <c r="T92" s="1770" t="b">
        <v>0</v>
      </c>
      <c r="U92" s="1822"/>
      <c r="V92" s="1822"/>
      <c r="W92" s="1822"/>
      <c r="X92" s="1739"/>
      <c r="Y92" s="1739"/>
      <c r="Z92" s="1739"/>
      <c r="AA92" s="1739"/>
      <c r="AB92" s="1739"/>
      <c r="AC92" s="1739"/>
      <c r="AD92" s="1739"/>
      <c r="AE92" s="1739"/>
      <c r="AF92" s="1739"/>
      <c r="AG92" s="1739"/>
      <c r="AH92" s="1739"/>
      <c r="AI92" s="1739"/>
      <c r="AJ92" s="1739"/>
      <c r="AK92" s="1739"/>
      <c r="AL92" s="1739"/>
    </row>
    <row r="93" ht="32.25" customHeight="1">
      <c r="A93" s="1767"/>
      <c r="B93" s="1739"/>
      <c r="C93" s="1739"/>
      <c r="D93" s="1739"/>
      <c r="E93" s="1739"/>
      <c r="F93" s="1767"/>
      <c r="G93" s="1767"/>
      <c r="H93" s="1767"/>
      <c r="I93" s="1767"/>
      <c r="J93" s="1767"/>
      <c r="K93" s="1739"/>
      <c r="L93" s="1739"/>
      <c r="M93" s="1739"/>
      <c r="N93" s="1818"/>
      <c r="O93" s="1819"/>
      <c r="P93" s="1820"/>
      <c r="Q93" s="1820"/>
      <c r="R93" s="1821"/>
      <c r="S93" s="1739" t="b">
        <v>0</v>
      </c>
      <c r="T93" s="1770" t="b">
        <v>0</v>
      </c>
      <c r="U93" s="1822"/>
      <c r="V93" s="1822"/>
      <c r="W93" s="1822"/>
      <c r="X93" s="1739"/>
      <c r="Y93" s="1739"/>
      <c r="Z93" s="1739"/>
      <c r="AA93" s="1739"/>
      <c r="AB93" s="1739"/>
      <c r="AC93" s="1739"/>
      <c r="AD93" s="1739"/>
      <c r="AE93" s="1739"/>
      <c r="AF93" s="1739"/>
      <c r="AG93" s="1739"/>
      <c r="AH93" s="1739"/>
      <c r="AI93" s="1739"/>
      <c r="AJ93" s="1739"/>
      <c r="AK93" s="1739"/>
      <c r="AL93" s="1739"/>
    </row>
    <row r="94" ht="32.25" customHeight="1">
      <c r="A94" s="1767"/>
      <c r="B94" s="1739"/>
      <c r="C94" s="1739"/>
      <c r="D94" s="1739"/>
      <c r="E94" s="1739"/>
      <c r="F94" s="1767"/>
      <c r="G94" s="1767"/>
      <c r="H94" s="1767"/>
      <c r="I94" s="1767"/>
      <c r="J94" s="1767"/>
      <c r="K94" s="1739"/>
      <c r="L94" s="1739"/>
      <c r="M94" s="1739"/>
      <c r="N94" s="1818"/>
      <c r="O94" s="1819"/>
      <c r="P94" s="1820"/>
      <c r="Q94" s="1820"/>
      <c r="R94" s="1821"/>
      <c r="S94" s="1739" t="b">
        <v>0</v>
      </c>
      <c r="T94" s="1770" t="b">
        <v>0</v>
      </c>
      <c r="U94" s="1822"/>
      <c r="V94" s="1822"/>
      <c r="W94" s="1822"/>
      <c r="X94" s="1739"/>
      <c r="Y94" s="1739"/>
      <c r="Z94" s="1739"/>
      <c r="AA94" s="1739"/>
      <c r="AB94" s="1739"/>
      <c r="AC94" s="1739"/>
      <c r="AD94" s="1739"/>
      <c r="AE94" s="1739"/>
      <c r="AF94" s="1739"/>
      <c r="AG94" s="1739"/>
      <c r="AH94" s="1739"/>
      <c r="AI94" s="1739"/>
      <c r="AJ94" s="1739"/>
      <c r="AK94" s="1739"/>
      <c r="AL94" s="1739"/>
    </row>
    <row r="95" ht="32.25" customHeight="1">
      <c r="A95" s="1767"/>
      <c r="B95" s="1739"/>
      <c r="C95" s="1739"/>
      <c r="D95" s="1739"/>
      <c r="E95" s="1739"/>
      <c r="F95" s="1767"/>
      <c r="G95" s="1767"/>
      <c r="H95" s="1767"/>
      <c r="I95" s="1767"/>
      <c r="J95" s="1767"/>
      <c r="K95" s="1739"/>
      <c r="L95" s="1739"/>
      <c r="M95" s="1739"/>
      <c r="N95" s="1818"/>
      <c r="O95" s="1819"/>
      <c r="P95" s="1820"/>
      <c r="Q95" s="1820"/>
      <c r="R95" s="1821"/>
      <c r="S95" s="1739" t="b">
        <v>0</v>
      </c>
      <c r="T95" s="1770" t="b">
        <v>0</v>
      </c>
      <c r="U95" s="1822"/>
      <c r="V95" s="1822"/>
      <c r="W95" s="1822"/>
      <c r="X95" s="1739"/>
      <c r="Y95" s="1739"/>
      <c r="Z95" s="1739"/>
      <c r="AA95" s="1739"/>
      <c r="AB95" s="1739"/>
      <c r="AC95" s="1739"/>
      <c r="AD95" s="1739"/>
      <c r="AE95" s="1739"/>
      <c r="AF95" s="1739"/>
      <c r="AG95" s="1739"/>
      <c r="AH95" s="1739"/>
      <c r="AI95" s="1739"/>
      <c r="AJ95" s="1739"/>
      <c r="AK95" s="1739"/>
      <c r="AL95" s="1739"/>
    </row>
    <row r="96" ht="32.25" customHeight="1">
      <c r="A96" s="1767"/>
      <c r="B96" s="1739"/>
      <c r="C96" s="1739"/>
      <c r="D96" s="1739"/>
      <c r="E96" s="1739"/>
      <c r="F96" s="1767"/>
      <c r="G96" s="1767"/>
      <c r="H96" s="1767"/>
      <c r="I96" s="1767"/>
      <c r="J96" s="1767"/>
      <c r="K96" s="1739"/>
      <c r="L96" s="1739"/>
      <c r="M96" s="1739"/>
      <c r="N96" s="1818"/>
      <c r="O96" s="1819"/>
      <c r="P96" s="1820"/>
      <c r="Q96" s="1820"/>
      <c r="R96" s="1821"/>
      <c r="S96" s="1739" t="b">
        <v>0</v>
      </c>
      <c r="T96" s="1770" t="b">
        <v>0</v>
      </c>
      <c r="U96" s="1822"/>
      <c r="V96" s="1822"/>
      <c r="W96" s="1822"/>
      <c r="X96" s="1739"/>
      <c r="Y96" s="1739"/>
      <c r="Z96" s="1739"/>
      <c r="AA96" s="1739"/>
      <c r="AB96" s="1739"/>
      <c r="AC96" s="1739"/>
      <c r="AD96" s="1739"/>
      <c r="AE96" s="1739"/>
      <c r="AF96" s="1739"/>
      <c r="AG96" s="1739"/>
      <c r="AH96" s="1739"/>
      <c r="AI96" s="1739"/>
      <c r="AJ96" s="1739"/>
      <c r="AK96" s="1739"/>
      <c r="AL96" s="1739"/>
    </row>
    <row r="97" ht="32.25" customHeight="1">
      <c r="A97" s="1767"/>
      <c r="B97" s="1739"/>
      <c r="C97" s="1739"/>
      <c r="D97" s="1739"/>
      <c r="E97" s="1739"/>
      <c r="F97" s="1767"/>
      <c r="G97" s="1767"/>
      <c r="H97" s="1767"/>
      <c r="I97" s="1767"/>
      <c r="J97" s="1767"/>
      <c r="K97" s="1739"/>
      <c r="L97" s="1739"/>
      <c r="M97" s="1739"/>
      <c r="N97" s="1818"/>
      <c r="O97" s="1819"/>
      <c r="P97" s="1820"/>
      <c r="Q97" s="1820"/>
      <c r="R97" s="1821"/>
      <c r="S97" s="1739" t="b">
        <v>0</v>
      </c>
      <c r="T97" s="1770" t="b">
        <v>0</v>
      </c>
      <c r="U97" s="1822"/>
      <c r="V97" s="1822"/>
      <c r="W97" s="1822"/>
      <c r="X97" s="1739"/>
      <c r="Y97" s="1739"/>
      <c r="Z97" s="1739"/>
      <c r="AA97" s="1739"/>
      <c r="AB97" s="1739"/>
      <c r="AC97" s="1739"/>
      <c r="AD97" s="1739"/>
      <c r="AE97" s="1739"/>
      <c r="AF97" s="1739"/>
      <c r="AG97" s="1739"/>
      <c r="AH97" s="1739"/>
      <c r="AI97" s="1739"/>
      <c r="AJ97" s="1739"/>
      <c r="AK97" s="1739"/>
      <c r="AL97" s="1739"/>
    </row>
    <row r="98" ht="32.25" customHeight="1">
      <c r="A98" s="1767"/>
      <c r="B98" s="1823"/>
      <c r="C98" s="1739"/>
      <c r="D98" s="1739"/>
      <c r="E98" s="1739"/>
      <c r="F98" s="1767"/>
      <c r="G98" s="1767"/>
      <c r="H98" s="1767"/>
      <c r="I98" s="1767"/>
      <c r="J98" s="1767"/>
      <c r="K98" s="1739"/>
      <c r="L98" s="1739"/>
      <c r="M98" s="1739"/>
      <c r="N98" s="1818"/>
      <c r="O98" s="1819"/>
      <c r="P98" s="1820"/>
      <c r="Q98" s="1820"/>
      <c r="R98" s="1821"/>
      <c r="S98" s="1739" t="b">
        <v>0</v>
      </c>
      <c r="T98" s="1770" t="b">
        <v>0</v>
      </c>
      <c r="U98" s="1822"/>
      <c r="V98" s="1822"/>
      <c r="W98" s="1822"/>
      <c r="X98" s="1739"/>
      <c r="Y98" s="1739"/>
      <c r="Z98" s="1739"/>
      <c r="AA98" s="1739"/>
      <c r="AB98" s="1739"/>
      <c r="AC98" s="1739"/>
      <c r="AD98" s="1739"/>
      <c r="AE98" s="1739"/>
      <c r="AF98" s="1739"/>
      <c r="AG98" s="1739"/>
      <c r="AH98" s="1739"/>
      <c r="AI98" s="1739"/>
      <c r="AJ98" s="1739"/>
      <c r="AK98" s="1739"/>
      <c r="AL98" s="1739"/>
    </row>
    <row r="99" ht="32.25" customHeight="1">
      <c r="A99" s="1767"/>
      <c r="B99" s="1823"/>
      <c r="C99" s="1739"/>
      <c r="D99" s="1739"/>
      <c r="E99" s="1739"/>
      <c r="F99" s="1767"/>
      <c r="G99" s="1767"/>
      <c r="H99" s="1767"/>
      <c r="I99" s="1767"/>
      <c r="J99" s="1767"/>
      <c r="K99" s="1739"/>
      <c r="L99" s="1739"/>
      <c r="M99" s="1739"/>
      <c r="N99" s="1818"/>
      <c r="O99" s="1819"/>
      <c r="P99" s="1820"/>
      <c r="Q99" s="1820"/>
      <c r="R99" s="1821"/>
      <c r="S99" s="1739" t="b">
        <v>0</v>
      </c>
      <c r="T99" s="1770" t="b">
        <v>0</v>
      </c>
      <c r="U99" s="1822"/>
      <c r="V99" s="1822"/>
      <c r="W99" s="1822"/>
      <c r="X99" s="1739"/>
      <c r="Y99" s="1739"/>
      <c r="Z99" s="1739"/>
      <c r="AA99" s="1739"/>
      <c r="AB99" s="1739"/>
      <c r="AC99" s="1739"/>
      <c r="AD99" s="1739"/>
      <c r="AE99" s="1739"/>
      <c r="AF99" s="1739"/>
      <c r="AG99" s="1739"/>
      <c r="AH99" s="1739"/>
      <c r="AI99" s="1739"/>
      <c r="AJ99" s="1739"/>
      <c r="AK99" s="1739"/>
      <c r="AL99" s="1739"/>
    </row>
    <row r="100" ht="32.25" customHeight="1">
      <c r="A100" s="1767"/>
      <c r="B100" s="1823"/>
      <c r="C100" s="1739"/>
      <c r="D100" s="1739"/>
      <c r="E100" s="1739"/>
      <c r="F100" s="1767"/>
      <c r="G100" s="1767"/>
      <c r="H100" s="1767"/>
      <c r="I100" s="1767"/>
      <c r="J100" s="1767"/>
      <c r="K100" s="1739"/>
      <c r="L100" s="1739"/>
      <c r="M100" s="1739"/>
      <c r="N100" s="1818"/>
      <c r="O100" s="1819"/>
      <c r="P100" s="1820"/>
      <c r="Q100" s="1820"/>
      <c r="R100" s="1821"/>
      <c r="S100" s="1739" t="b">
        <v>0</v>
      </c>
      <c r="T100" s="1770" t="b">
        <v>0</v>
      </c>
      <c r="U100" s="1822"/>
      <c r="V100" s="1822"/>
      <c r="W100" s="1822"/>
      <c r="X100" s="1739"/>
      <c r="Y100" s="1739"/>
      <c r="Z100" s="1739"/>
      <c r="AA100" s="1739"/>
      <c r="AB100" s="1739"/>
      <c r="AC100" s="1739"/>
      <c r="AD100" s="1739"/>
      <c r="AE100" s="1739"/>
      <c r="AF100" s="1739"/>
      <c r="AG100" s="1739"/>
      <c r="AH100" s="1739"/>
      <c r="AI100" s="1739"/>
      <c r="AJ100" s="1739"/>
      <c r="AK100" s="1739"/>
      <c r="AL100" s="1739"/>
    </row>
    <row r="101" ht="32.25" customHeight="1">
      <c r="A101" s="1767"/>
      <c r="B101" s="1823"/>
      <c r="C101" s="1739"/>
      <c r="D101" s="1739"/>
      <c r="E101" s="1739"/>
      <c r="F101" s="1767"/>
      <c r="G101" s="1767"/>
      <c r="H101" s="1767"/>
      <c r="I101" s="1767"/>
      <c r="J101" s="1767"/>
      <c r="K101" s="1739"/>
      <c r="L101" s="1739"/>
      <c r="M101" s="1739"/>
      <c r="N101" s="1818"/>
      <c r="O101" s="1819"/>
      <c r="P101" s="1820"/>
      <c r="Q101" s="1820"/>
      <c r="R101" s="1821"/>
      <c r="S101" s="1739" t="b">
        <v>0</v>
      </c>
      <c r="T101" s="1770" t="b">
        <v>0</v>
      </c>
      <c r="U101" s="1822"/>
      <c r="V101" s="1822"/>
      <c r="W101" s="1822"/>
      <c r="X101" s="1739"/>
      <c r="Y101" s="1739"/>
      <c r="Z101" s="1739"/>
      <c r="AA101" s="1739"/>
      <c r="AB101" s="1739"/>
      <c r="AC101" s="1739"/>
      <c r="AD101" s="1739"/>
      <c r="AE101" s="1739"/>
      <c r="AF101" s="1739"/>
      <c r="AG101" s="1739"/>
      <c r="AH101" s="1739"/>
      <c r="AI101" s="1739"/>
      <c r="AJ101" s="1739"/>
      <c r="AK101" s="1739"/>
      <c r="AL101" s="1739"/>
    </row>
    <row r="102" ht="32.25" customHeight="1">
      <c r="A102" s="1767"/>
      <c r="B102" s="1823"/>
      <c r="C102" s="1739"/>
      <c r="D102" s="1739"/>
      <c r="E102" s="1739"/>
      <c r="F102" s="1767"/>
      <c r="G102" s="1767"/>
      <c r="H102" s="1767"/>
      <c r="I102" s="1767"/>
      <c r="J102" s="1767"/>
      <c r="K102" s="1739"/>
      <c r="L102" s="1739"/>
      <c r="M102" s="1739"/>
      <c r="N102" s="1818"/>
      <c r="O102" s="1819"/>
      <c r="P102" s="1820"/>
      <c r="Q102" s="1820"/>
      <c r="R102" s="1821"/>
      <c r="S102" s="1739" t="b">
        <v>0</v>
      </c>
      <c r="T102" s="1770" t="b">
        <v>0</v>
      </c>
      <c r="U102" s="1822"/>
      <c r="V102" s="1822"/>
      <c r="W102" s="1822"/>
      <c r="X102" s="1739"/>
      <c r="Y102" s="1739"/>
      <c r="Z102" s="1739"/>
      <c r="AA102" s="1739"/>
      <c r="AB102" s="1739"/>
      <c r="AC102" s="1739"/>
      <c r="AD102" s="1739"/>
      <c r="AE102" s="1739"/>
      <c r="AF102" s="1739"/>
      <c r="AG102" s="1739"/>
      <c r="AH102" s="1739"/>
      <c r="AI102" s="1739"/>
      <c r="AJ102" s="1739"/>
      <c r="AK102" s="1739"/>
      <c r="AL102" s="1739"/>
    </row>
    <row r="103" ht="32.25" customHeight="1">
      <c r="A103" s="1767"/>
      <c r="B103" s="1823"/>
      <c r="C103" s="1739"/>
      <c r="D103" s="1739"/>
      <c r="E103" s="1739"/>
      <c r="F103" s="1767"/>
      <c r="G103" s="1767"/>
      <c r="H103" s="1767"/>
      <c r="I103" s="1767"/>
      <c r="J103" s="1767"/>
      <c r="K103" s="1739"/>
      <c r="L103" s="1739"/>
      <c r="M103" s="1739"/>
      <c r="N103" s="1818"/>
      <c r="O103" s="1819"/>
      <c r="P103" s="1820"/>
      <c r="Q103" s="1820"/>
      <c r="R103" s="1821"/>
      <c r="S103" s="1739" t="b">
        <v>0</v>
      </c>
      <c r="T103" s="1770" t="b">
        <v>0</v>
      </c>
      <c r="U103" s="1822"/>
      <c r="V103" s="1822"/>
      <c r="W103" s="1822"/>
      <c r="X103" s="1739"/>
      <c r="Y103" s="1739"/>
      <c r="Z103" s="1739"/>
      <c r="AA103" s="1739"/>
      <c r="AB103" s="1739"/>
      <c r="AC103" s="1739"/>
      <c r="AD103" s="1739"/>
      <c r="AE103" s="1739"/>
      <c r="AF103" s="1739"/>
      <c r="AG103" s="1739"/>
      <c r="AH103" s="1739"/>
      <c r="AI103" s="1739"/>
      <c r="AJ103" s="1739"/>
      <c r="AK103" s="1739"/>
      <c r="AL103" s="1739"/>
    </row>
    <row r="104" ht="32.25" customHeight="1">
      <c r="A104" s="1767"/>
      <c r="B104" s="1823"/>
      <c r="C104" s="1739"/>
      <c r="D104" s="1739"/>
      <c r="E104" s="1739"/>
      <c r="F104" s="1767"/>
      <c r="G104" s="1767"/>
      <c r="H104" s="1767"/>
      <c r="I104" s="1767"/>
      <c r="J104" s="1767"/>
      <c r="K104" s="1739"/>
      <c r="L104" s="1739"/>
      <c r="M104" s="1739"/>
      <c r="N104" s="1818"/>
      <c r="O104" s="1819"/>
      <c r="P104" s="1820"/>
      <c r="Q104" s="1820"/>
      <c r="R104" s="1821"/>
      <c r="S104" s="1739" t="b">
        <v>0</v>
      </c>
      <c r="T104" s="1770" t="b">
        <v>0</v>
      </c>
      <c r="U104" s="1822"/>
      <c r="V104" s="1822"/>
      <c r="W104" s="1822"/>
      <c r="X104" s="1739"/>
      <c r="Y104" s="1739"/>
      <c r="Z104" s="1739"/>
      <c r="AA104" s="1739"/>
      <c r="AB104" s="1739"/>
      <c r="AC104" s="1739"/>
      <c r="AD104" s="1739"/>
      <c r="AE104" s="1739"/>
      <c r="AF104" s="1739"/>
      <c r="AG104" s="1739"/>
      <c r="AH104" s="1739"/>
      <c r="AI104" s="1739"/>
      <c r="AJ104" s="1739"/>
      <c r="AK104" s="1739"/>
      <c r="AL104" s="1739"/>
    </row>
    <row r="105" ht="32.25" customHeight="1">
      <c r="A105" s="1767"/>
      <c r="B105" s="1823"/>
      <c r="C105" s="1739"/>
      <c r="D105" s="1739"/>
      <c r="E105" s="1739"/>
      <c r="F105" s="1767"/>
      <c r="G105" s="1767"/>
      <c r="H105" s="1767"/>
      <c r="I105" s="1767"/>
      <c r="J105" s="1767"/>
      <c r="K105" s="1739"/>
      <c r="L105" s="1739"/>
      <c r="M105" s="1739"/>
      <c r="N105" s="1818"/>
      <c r="O105" s="1819"/>
      <c r="P105" s="1820"/>
      <c r="Q105" s="1820"/>
      <c r="R105" s="1821"/>
      <c r="S105" s="1739" t="b">
        <v>0</v>
      </c>
      <c r="T105" s="1770" t="b">
        <v>0</v>
      </c>
      <c r="U105" s="1822"/>
      <c r="V105" s="1822"/>
      <c r="W105" s="1822"/>
      <c r="X105" s="1739"/>
      <c r="Y105" s="1739"/>
      <c r="Z105" s="1739"/>
      <c r="AA105" s="1739"/>
      <c r="AB105" s="1739"/>
      <c r="AC105" s="1739"/>
      <c r="AD105" s="1739"/>
      <c r="AE105" s="1739"/>
      <c r="AF105" s="1739"/>
      <c r="AG105" s="1739"/>
      <c r="AH105" s="1739"/>
      <c r="AI105" s="1739"/>
      <c r="AJ105" s="1739"/>
      <c r="AK105" s="1739"/>
      <c r="AL105" s="1739"/>
    </row>
    <row r="106" ht="32.25" customHeight="1">
      <c r="A106" s="1767"/>
      <c r="B106" s="1823"/>
      <c r="C106" s="1739"/>
      <c r="D106" s="1739"/>
      <c r="E106" s="1739"/>
      <c r="F106" s="1767"/>
      <c r="G106" s="1767"/>
      <c r="H106" s="1767"/>
      <c r="I106" s="1767"/>
      <c r="J106" s="1767"/>
      <c r="K106" s="1739"/>
      <c r="L106" s="1739"/>
      <c r="M106" s="1739"/>
      <c r="N106" s="1818"/>
      <c r="O106" s="1819"/>
      <c r="P106" s="1820"/>
      <c r="Q106" s="1820"/>
      <c r="R106" s="1821"/>
      <c r="S106" s="1739" t="b">
        <v>0</v>
      </c>
      <c r="T106" s="1770" t="b">
        <v>0</v>
      </c>
      <c r="U106" s="1822"/>
      <c r="V106" s="1822"/>
      <c r="W106" s="1822"/>
      <c r="X106" s="1739"/>
      <c r="Y106" s="1739"/>
      <c r="Z106" s="1739"/>
      <c r="AA106" s="1739"/>
      <c r="AB106" s="1739"/>
      <c r="AC106" s="1739"/>
      <c r="AD106" s="1739"/>
      <c r="AE106" s="1739"/>
      <c r="AF106" s="1739"/>
      <c r="AG106" s="1739"/>
      <c r="AH106" s="1739"/>
      <c r="AI106" s="1739"/>
      <c r="AJ106" s="1739"/>
      <c r="AK106" s="1739"/>
      <c r="AL106" s="1739"/>
    </row>
    <row r="107" ht="32.25" customHeight="1">
      <c r="A107" s="1767"/>
      <c r="B107" s="1823"/>
      <c r="C107" s="1739"/>
      <c r="D107" s="1739"/>
      <c r="E107" s="1739"/>
      <c r="F107" s="1767"/>
      <c r="G107" s="1767"/>
      <c r="H107" s="1767"/>
      <c r="I107" s="1767"/>
      <c r="J107" s="1767"/>
      <c r="K107" s="1739"/>
      <c r="L107" s="1739"/>
      <c r="M107" s="1739"/>
      <c r="N107" s="1818"/>
      <c r="O107" s="1819"/>
      <c r="P107" s="1820"/>
      <c r="Q107" s="1820"/>
      <c r="R107" s="1821"/>
      <c r="S107" s="1739" t="b">
        <v>0</v>
      </c>
      <c r="T107" s="1770" t="b">
        <v>0</v>
      </c>
      <c r="U107" s="1822"/>
      <c r="V107" s="1822"/>
      <c r="W107" s="1822"/>
      <c r="X107" s="1739"/>
      <c r="Y107" s="1739"/>
      <c r="Z107" s="1739"/>
      <c r="AA107" s="1739"/>
      <c r="AB107" s="1739"/>
      <c r="AC107" s="1739"/>
      <c r="AD107" s="1739"/>
      <c r="AE107" s="1739"/>
      <c r="AF107" s="1739"/>
      <c r="AG107" s="1739"/>
      <c r="AH107" s="1739"/>
      <c r="AI107" s="1739"/>
      <c r="AJ107" s="1739"/>
      <c r="AK107" s="1739"/>
      <c r="AL107" s="1739"/>
    </row>
    <row r="108" ht="32.25" customHeight="1">
      <c r="A108" s="1767"/>
      <c r="B108" s="1823"/>
      <c r="C108" s="1739"/>
      <c r="D108" s="1739"/>
      <c r="E108" s="1739"/>
      <c r="F108" s="1767"/>
      <c r="G108" s="1767"/>
      <c r="H108" s="1767"/>
      <c r="I108" s="1767"/>
      <c r="J108" s="1767"/>
      <c r="K108" s="1739"/>
      <c r="L108" s="1739"/>
      <c r="M108" s="1739"/>
      <c r="N108" s="1818"/>
      <c r="O108" s="1819"/>
      <c r="P108" s="1820"/>
      <c r="Q108" s="1820"/>
      <c r="R108" s="1821"/>
      <c r="S108" s="1739" t="b">
        <v>0</v>
      </c>
      <c r="T108" s="1770" t="b">
        <v>0</v>
      </c>
      <c r="U108" s="1822"/>
      <c r="V108" s="1822"/>
      <c r="W108" s="1822"/>
      <c r="X108" s="1739"/>
      <c r="Y108" s="1739"/>
      <c r="Z108" s="1739"/>
      <c r="AA108" s="1739"/>
      <c r="AB108" s="1739"/>
      <c r="AC108" s="1739"/>
      <c r="AD108" s="1739"/>
      <c r="AE108" s="1739"/>
      <c r="AF108" s="1739"/>
      <c r="AG108" s="1739"/>
      <c r="AH108" s="1739"/>
      <c r="AI108" s="1739"/>
      <c r="AJ108" s="1739"/>
      <c r="AK108" s="1739"/>
      <c r="AL108" s="1739"/>
    </row>
    <row r="109" ht="32.25" customHeight="1">
      <c r="A109" s="1767"/>
      <c r="B109" s="1823"/>
      <c r="C109" s="1739"/>
      <c r="D109" s="1739"/>
      <c r="E109" s="1739"/>
      <c r="F109" s="1767"/>
      <c r="G109" s="1767"/>
      <c r="H109" s="1767"/>
      <c r="I109" s="1767"/>
      <c r="J109" s="1767"/>
      <c r="K109" s="1739"/>
      <c r="L109" s="1739"/>
      <c r="M109" s="1739"/>
      <c r="N109" s="1818"/>
      <c r="O109" s="1819"/>
      <c r="P109" s="1820"/>
      <c r="Q109" s="1820"/>
      <c r="R109" s="1821"/>
      <c r="S109" s="1739" t="b">
        <v>0</v>
      </c>
      <c r="T109" s="1770" t="b">
        <v>0</v>
      </c>
      <c r="U109" s="1822"/>
      <c r="V109" s="1822"/>
      <c r="W109" s="1822"/>
      <c r="X109" s="1739"/>
      <c r="Y109" s="1739"/>
      <c r="Z109" s="1739"/>
      <c r="AA109" s="1739"/>
      <c r="AB109" s="1739"/>
      <c r="AC109" s="1739"/>
      <c r="AD109" s="1739"/>
      <c r="AE109" s="1739"/>
      <c r="AF109" s="1739"/>
      <c r="AG109" s="1739"/>
      <c r="AH109" s="1739"/>
      <c r="AI109" s="1739"/>
      <c r="AJ109" s="1739"/>
      <c r="AK109" s="1739"/>
      <c r="AL109" s="1739"/>
    </row>
    <row r="110" ht="32.25" customHeight="1">
      <c r="A110" s="1767"/>
      <c r="B110" s="1823"/>
      <c r="C110" s="1739"/>
      <c r="D110" s="1739"/>
      <c r="E110" s="1739"/>
      <c r="F110" s="1767"/>
      <c r="G110" s="1767"/>
      <c r="H110" s="1767"/>
      <c r="I110" s="1767"/>
      <c r="J110" s="1767"/>
      <c r="K110" s="1739"/>
      <c r="L110" s="1739"/>
      <c r="M110" s="1739"/>
      <c r="N110" s="1818"/>
      <c r="O110" s="1819"/>
      <c r="P110" s="1820"/>
      <c r="Q110" s="1820"/>
      <c r="R110" s="1821"/>
      <c r="S110" s="1739" t="b">
        <v>0</v>
      </c>
      <c r="T110" s="1770" t="b">
        <v>0</v>
      </c>
      <c r="U110" s="1822"/>
      <c r="V110" s="1822"/>
      <c r="W110" s="1822"/>
      <c r="X110" s="1739"/>
      <c r="Y110" s="1739"/>
      <c r="Z110" s="1739"/>
      <c r="AA110" s="1739"/>
      <c r="AB110" s="1739"/>
      <c r="AC110" s="1739"/>
      <c r="AD110" s="1739"/>
      <c r="AE110" s="1739"/>
      <c r="AF110" s="1739"/>
      <c r="AG110" s="1739"/>
      <c r="AH110" s="1739"/>
      <c r="AI110" s="1739"/>
      <c r="AJ110" s="1739"/>
      <c r="AK110" s="1739"/>
      <c r="AL110" s="1739"/>
    </row>
    <row r="111" ht="32.25" customHeight="1">
      <c r="A111" s="1767"/>
      <c r="B111" s="1823"/>
      <c r="C111" s="1739"/>
      <c r="D111" s="1739"/>
      <c r="E111" s="1739"/>
      <c r="F111" s="1767"/>
      <c r="G111" s="1767"/>
      <c r="H111" s="1767"/>
      <c r="I111" s="1767"/>
      <c r="J111" s="1767"/>
      <c r="K111" s="1739"/>
      <c r="L111" s="1739"/>
      <c r="M111" s="1739"/>
      <c r="N111" s="1818"/>
      <c r="O111" s="1819"/>
      <c r="P111" s="1820"/>
      <c r="Q111" s="1820"/>
      <c r="R111" s="1821"/>
      <c r="S111" s="1739" t="b">
        <v>0</v>
      </c>
      <c r="T111" s="1770" t="b">
        <v>0</v>
      </c>
      <c r="U111" s="1822"/>
      <c r="V111" s="1822"/>
      <c r="W111" s="1822"/>
      <c r="X111" s="1739"/>
      <c r="Y111" s="1739"/>
      <c r="Z111" s="1739"/>
      <c r="AA111" s="1739"/>
      <c r="AB111" s="1739"/>
      <c r="AC111" s="1739"/>
      <c r="AD111" s="1739"/>
      <c r="AE111" s="1739"/>
      <c r="AF111" s="1739"/>
      <c r="AG111" s="1739"/>
      <c r="AH111" s="1739"/>
      <c r="AI111" s="1739"/>
      <c r="AJ111" s="1739"/>
      <c r="AK111" s="1739"/>
      <c r="AL111" s="1739"/>
    </row>
    <row r="112" ht="32.25" customHeight="1">
      <c r="A112" s="1767"/>
      <c r="B112" s="1823"/>
      <c r="C112" s="1739"/>
      <c r="D112" s="1739"/>
      <c r="E112" s="1739"/>
      <c r="F112" s="1767"/>
      <c r="G112" s="1767"/>
      <c r="H112" s="1767"/>
      <c r="I112" s="1767"/>
      <c r="J112" s="1767"/>
      <c r="K112" s="1739"/>
      <c r="L112" s="1739"/>
      <c r="M112" s="1739"/>
      <c r="N112" s="1818"/>
      <c r="O112" s="1819"/>
      <c r="P112" s="1820"/>
      <c r="Q112" s="1820"/>
      <c r="R112" s="1821"/>
      <c r="S112" s="1739" t="b">
        <v>0</v>
      </c>
      <c r="T112" s="1770" t="b">
        <v>0</v>
      </c>
      <c r="U112" s="1822"/>
      <c r="V112" s="1822"/>
      <c r="W112" s="1822"/>
      <c r="X112" s="1739"/>
      <c r="Y112" s="1739"/>
      <c r="Z112" s="1739"/>
      <c r="AA112" s="1739"/>
      <c r="AB112" s="1739"/>
      <c r="AC112" s="1739"/>
      <c r="AD112" s="1739"/>
      <c r="AE112" s="1739"/>
      <c r="AF112" s="1739"/>
      <c r="AG112" s="1739"/>
      <c r="AH112" s="1739"/>
      <c r="AI112" s="1739"/>
      <c r="AJ112" s="1739"/>
      <c r="AK112" s="1739"/>
      <c r="AL112" s="1739"/>
    </row>
    <row r="113" ht="32.25" customHeight="1">
      <c r="A113" s="1767"/>
      <c r="B113" s="1823"/>
      <c r="C113" s="1739"/>
      <c r="D113" s="1739"/>
      <c r="E113" s="1739"/>
      <c r="F113" s="1767"/>
      <c r="G113" s="1767"/>
      <c r="H113" s="1767"/>
      <c r="I113" s="1767"/>
      <c r="J113" s="1767"/>
      <c r="K113" s="1739"/>
      <c r="L113" s="1739"/>
      <c r="M113" s="1739"/>
      <c r="N113" s="1818"/>
      <c r="O113" s="1819"/>
      <c r="P113" s="1820"/>
      <c r="Q113" s="1820"/>
      <c r="R113" s="1821"/>
      <c r="S113" s="1739" t="b">
        <v>0</v>
      </c>
      <c r="T113" s="1770" t="b">
        <v>0</v>
      </c>
      <c r="U113" s="1822"/>
      <c r="V113" s="1822"/>
      <c r="W113" s="1822"/>
      <c r="X113" s="1739"/>
      <c r="Y113" s="1739"/>
      <c r="Z113" s="1739"/>
      <c r="AA113" s="1739"/>
      <c r="AB113" s="1739"/>
      <c r="AC113" s="1739"/>
      <c r="AD113" s="1739"/>
      <c r="AE113" s="1739"/>
      <c r="AF113" s="1739"/>
      <c r="AG113" s="1739"/>
      <c r="AH113" s="1739"/>
      <c r="AI113" s="1739"/>
      <c r="AJ113" s="1739"/>
      <c r="AK113" s="1739"/>
      <c r="AL113" s="1739"/>
    </row>
    <row r="114" ht="32.25" customHeight="1">
      <c r="A114" s="1767"/>
      <c r="B114" s="1823"/>
      <c r="C114" s="1739"/>
      <c r="D114" s="1739"/>
      <c r="E114" s="1739"/>
      <c r="F114" s="1767"/>
      <c r="G114" s="1767"/>
      <c r="H114" s="1767"/>
      <c r="I114" s="1767"/>
      <c r="J114" s="1767"/>
      <c r="K114" s="1739"/>
      <c r="L114" s="1739"/>
      <c r="M114" s="1739"/>
      <c r="N114" s="1818"/>
      <c r="O114" s="1819"/>
      <c r="P114" s="1820"/>
      <c r="Q114" s="1820"/>
      <c r="R114" s="1821"/>
      <c r="S114" s="1739" t="b">
        <v>0</v>
      </c>
      <c r="T114" s="1770" t="b">
        <v>0</v>
      </c>
      <c r="U114" s="1822"/>
      <c r="V114" s="1822"/>
      <c r="W114" s="1822"/>
      <c r="X114" s="1739"/>
      <c r="Y114" s="1739"/>
      <c r="Z114" s="1739"/>
      <c r="AA114" s="1739"/>
      <c r="AB114" s="1739"/>
      <c r="AC114" s="1739"/>
      <c r="AD114" s="1739"/>
      <c r="AE114" s="1739"/>
      <c r="AF114" s="1739"/>
      <c r="AG114" s="1739"/>
      <c r="AH114" s="1739"/>
      <c r="AI114" s="1739"/>
      <c r="AJ114" s="1739"/>
      <c r="AK114" s="1739"/>
      <c r="AL114" s="1739"/>
    </row>
    <row r="115" ht="32.25" customHeight="1">
      <c r="A115" s="1767"/>
      <c r="B115" s="1823"/>
      <c r="C115" s="1739"/>
      <c r="D115" s="1739"/>
      <c r="E115" s="1739"/>
      <c r="F115" s="1767"/>
      <c r="G115" s="1767"/>
      <c r="H115" s="1767"/>
      <c r="I115" s="1767"/>
      <c r="J115" s="1767"/>
      <c r="K115" s="1739"/>
      <c r="L115" s="1739"/>
      <c r="M115" s="1739"/>
      <c r="N115" s="1818"/>
      <c r="O115" s="1819"/>
      <c r="P115" s="1820"/>
      <c r="Q115" s="1820"/>
      <c r="R115" s="1821"/>
      <c r="S115" s="1739" t="b">
        <v>0</v>
      </c>
      <c r="T115" s="1770" t="b">
        <v>0</v>
      </c>
      <c r="U115" s="1822"/>
      <c r="V115" s="1822"/>
      <c r="W115" s="1822"/>
      <c r="X115" s="1739"/>
      <c r="Y115" s="1739"/>
      <c r="Z115" s="1739"/>
      <c r="AA115" s="1739"/>
      <c r="AB115" s="1739"/>
      <c r="AC115" s="1739"/>
      <c r="AD115" s="1739"/>
      <c r="AE115" s="1739"/>
      <c r="AF115" s="1739"/>
      <c r="AG115" s="1739"/>
      <c r="AH115" s="1739"/>
      <c r="AI115" s="1739"/>
      <c r="AJ115" s="1739"/>
      <c r="AK115" s="1739"/>
      <c r="AL115" s="1739"/>
    </row>
    <row r="116" ht="32.25" customHeight="1">
      <c r="A116" s="1767"/>
      <c r="B116" s="1823"/>
      <c r="C116" s="1739"/>
      <c r="D116" s="1739"/>
      <c r="E116" s="1739"/>
      <c r="F116" s="1767"/>
      <c r="G116" s="1767"/>
      <c r="H116" s="1767"/>
      <c r="I116" s="1767"/>
      <c r="J116" s="1767"/>
      <c r="K116" s="1739"/>
      <c r="L116" s="1739"/>
      <c r="M116" s="1739"/>
      <c r="N116" s="1818"/>
      <c r="O116" s="1819"/>
      <c r="P116" s="1820"/>
      <c r="Q116" s="1820"/>
      <c r="R116" s="1821"/>
      <c r="S116" s="1739" t="b">
        <v>0</v>
      </c>
      <c r="T116" s="1770" t="b">
        <v>0</v>
      </c>
      <c r="U116" s="1822"/>
      <c r="V116" s="1822"/>
      <c r="W116" s="1822"/>
      <c r="X116" s="1739"/>
      <c r="Y116" s="1739"/>
      <c r="Z116" s="1739"/>
      <c r="AA116" s="1739"/>
      <c r="AB116" s="1739"/>
      <c r="AC116" s="1739"/>
      <c r="AD116" s="1739"/>
      <c r="AE116" s="1739"/>
      <c r="AF116" s="1739"/>
      <c r="AG116" s="1739"/>
      <c r="AH116" s="1739"/>
      <c r="AI116" s="1739"/>
      <c r="AJ116" s="1739"/>
      <c r="AK116" s="1739"/>
      <c r="AL116" s="1739"/>
    </row>
    <row r="117" ht="32.25" customHeight="1">
      <c r="A117" s="1767"/>
      <c r="B117" s="1823"/>
      <c r="C117" s="1739"/>
      <c r="D117" s="1739"/>
      <c r="E117" s="1739"/>
      <c r="F117" s="1767"/>
      <c r="G117" s="1767"/>
      <c r="H117" s="1767"/>
      <c r="I117" s="1767"/>
      <c r="J117" s="1767"/>
      <c r="K117" s="1739"/>
      <c r="L117" s="1739"/>
      <c r="M117" s="1739"/>
      <c r="N117" s="1818"/>
      <c r="O117" s="1819"/>
      <c r="P117" s="1820"/>
      <c r="Q117" s="1820"/>
      <c r="R117" s="1821"/>
      <c r="S117" s="1739" t="b">
        <v>0</v>
      </c>
      <c r="T117" s="1770" t="b">
        <v>0</v>
      </c>
      <c r="U117" s="1822"/>
      <c r="V117" s="1822"/>
      <c r="W117" s="1822"/>
      <c r="X117" s="1739"/>
      <c r="Y117" s="1739"/>
      <c r="Z117" s="1739"/>
      <c r="AA117" s="1739"/>
      <c r="AB117" s="1739"/>
      <c r="AC117" s="1739"/>
      <c r="AD117" s="1739"/>
      <c r="AE117" s="1739"/>
      <c r="AF117" s="1739"/>
      <c r="AG117" s="1739"/>
      <c r="AH117" s="1739"/>
      <c r="AI117" s="1739"/>
      <c r="AJ117" s="1739"/>
      <c r="AK117" s="1739"/>
      <c r="AL117" s="1739"/>
    </row>
    <row r="118" ht="32.25" customHeight="1">
      <c r="A118" s="1767"/>
      <c r="B118" s="1823"/>
      <c r="C118" s="1739"/>
      <c r="D118" s="1739"/>
      <c r="E118" s="1739"/>
      <c r="F118" s="1767"/>
      <c r="G118" s="1767"/>
      <c r="H118" s="1767"/>
      <c r="I118" s="1767"/>
      <c r="J118" s="1767"/>
      <c r="K118" s="1739"/>
      <c r="L118" s="1739"/>
      <c r="M118" s="1739"/>
      <c r="N118" s="1818"/>
      <c r="O118" s="1819"/>
      <c r="P118" s="1820"/>
      <c r="Q118" s="1820"/>
      <c r="R118" s="1821"/>
      <c r="S118" s="1739" t="b">
        <v>0</v>
      </c>
      <c r="T118" s="1770" t="b">
        <v>0</v>
      </c>
      <c r="U118" s="1822"/>
      <c r="V118" s="1822"/>
      <c r="W118" s="1822"/>
      <c r="X118" s="1739"/>
      <c r="Y118" s="1739"/>
      <c r="Z118" s="1739"/>
      <c r="AA118" s="1739"/>
      <c r="AB118" s="1739"/>
      <c r="AC118" s="1739"/>
      <c r="AD118" s="1739"/>
      <c r="AE118" s="1739"/>
      <c r="AF118" s="1739"/>
      <c r="AG118" s="1739"/>
      <c r="AH118" s="1739"/>
      <c r="AI118" s="1739"/>
      <c r="AJ118" s="1739"/>
      <c r="AK118" s="1739"/>
      <c r="AL118" s="1739"/>
    </row>
    <row r="119" ht="32.25" customHeight="1">
      <c r="A119" s="1767"/>
      <c r="B119" s="1823"/>
      <c r="C119" s="1739"/>
      <c r="D119" s="1739"/>
      <c r="E119" s="1739"/>
      <c r="F119" s="1767"/>
      <c r="G119" s="1767"/>
      <c r="H119" s="1767"/>
      <c r="I119" s="1767"/>
      <c r="J119" s="1767"/>
      <c r="K119" s="1739"/>
      <c r="L119" s="1739"/>
      <c r="M119" s="1739"/>
      <c r="N119" s="1818"/>
      <c r="O119" s="1819"/>
      <c r="P119" s="1820"/>
      <c r="Q119" s="1820"/>
      <c r="R119" s="1821"/>
      <c r="S119" s="1739" t="b">
        <v>0</v>
      </c>
      <c r="T119" s="1770" t="b">
        <v>0</v>
      </c>
      <c r="U119" s="1822"/>
      <c r="V119" s="1822"/>
      <c r="W119" s="1822"/>
      <c r="X119" s="1739"/>
      <c r="Y119" s="1739"/>
      <c r="Z119" s="1739"/>
      <c r="AA119" s="1739"/>
      <c r="AB119" s="1739"/>
      <c r="AC119" s="1739"/>
      <c r="AD119" s="1739"/>
      <c r="AE119" s="1739"/>
      <c r="AF119" s="1739"/>
      <c r="AG119" s="1739"/>
      <c r="AH119" s="1739"/>
      <c r="AI119" s="1739"/>
      <c r="AJ119" s="1739"/>
      <c r="AK119" s="1739"/>
      <c r="AL119" s="1739"/>
    </row>
    <row r="120" ht="32.25" customHeight="1">
      <c r="A120" s="1767"/>
      <c r="B120" s="1823"/>
      <c r="C120" s="1739"/>
      <c r="D120" s="1739"/>
      <c r="E120" s="1739"/>
      <c r="F120" s="1767"/>
      <c r="G120" s="1767"/>
      <c r="H120" s="1767"/>
      <c r="I120" s="1767"/>
      <c r="J120" s="1767"/>
      <c r="K120" s="1739"/>
      <c r="L120" s="1739"/>
      <c r="M120" s="1739"/>
      <c r="N120" s="1818"/>
      <c r="O120" s="1819"/>
      <c r="P120" s="1820"/>
      <c r="Q120" s="1820"/>
      <c r="R120" s="1821"/>
      <c r="S120" s="1739" t="b">
        <v>0</v>
      </c>
      <c r="T120" s="1770" t="b">
        <v>0</v>
      </c>
      <c r="U120" s="1822"/>
      <c r="V120" s="1822"/>
      <c r="W120" s="1822"/>
      <c r="X120" s="1739"/>
      <c r="Y120" s="1739"/>
      <c r="Z120" s="1739"/>
      <c r="AA120" s="1739"/>
      <c r="AB120" s="1739"/>
      <c r="AC120" s="1739"/>
      <c r="AD120" s="1739"/>
      <c r="AE120" s="1739"/>
      <c r="AF120" s="1739"/>
      <c r="AG120" s="1739"/>
      <c r="AH120" s="1739"/>
      <c r="AI120" s="1739"/>
      <c r="AJ120" s="1739"/>
      <c r="AK120" s="1739"/>
      <c r="AL120" s="1739"/>
    </row>
    <row r="121" ht="32.25" customHeight="1">
      <c r="A121" s="1767"/>
      <c r="B121" s="1823"/>
      <c r="C121" s="1739"/>
      <c r="D121" s="1739"/>
      <c r="E121" s="1739"/>
      <c r="F121" s="1767"/>
      <c r="G121" s="1767"/>
      <c r="H121" s="1767"/>
      <c r="I121" s="1767"/>
      <c r="J121" s="1767"/>
      <c r="K121" s="1739"/>
      <c r="L121" s="1739"/>
      <c r="M121" s="1739"/>
      <c r="N121" s="1818"/>
      <c r="O121" s="1819"/>
      <c r="P121" s="1820"/>
      <c r="Q121" s="1820"/>
      <c r="R121" s="1821"/>
      <c r="S121" s="1739" t="b">
        <v>0</v>
      </c>
      <c r="T121" s="1770" t="b">
        <v>0</v>
      </c>
      <c r="U121" s="1822"/>
      <c r="V121" s="1822"/>
      <c r="W121" s="1822"/>
      <c r="X121" s="1739"/>
      <c r="Y121" s="1739"/>
      <c r="Z121" s="1739"/>
      <c r="AA121" s="1739"/>
      <c r="AB121" s="1739"/>
      <c r="AC121" s="1739"/>
      <c r="AD121" s="1739"/>
      <c r="AE121" s="1739"/>
      <c r="AF121" s="1739"/>
      <c r="AG121" s="1739"/>
      <c r="AH121" s="1739"/>
      <c r="AI121" s="1739"/>
      <c r="AJ121" s="1739"/>
      <c r="AK121" s="1739"/>
      <c r="AL121" s="1739"/>
    </row>
    <row r="122" ht="32.25" customHeight="1">
      <c r="A122" s="1767"/>
      <c r="B122" s="1823"/>
      <c r="C122" s="1739"/>
      <c r="D122" s="1739"/>
      <c r="E122" s="1739"/>
      <c r="F122" s="1767"/>
      <c r="G122" s="1767"/>
      <c r="H122" s="1767"/>
      <c r="I122" s="1767"/>
      <c r="J122" s="1767"/>
      <c r="K122" s="1739"/>
      <c r="L122" s="1739"/>
      <c r="M122" s="1739"/>
      <c r="N122" s="1818"/>
      <c r="O122" s="1819"/>
      <c r="P122" s="1820"/>
      <c r="Q122" s="1820"/>
      <c r="R122" s="1821"/>
      <c r="S122" s="1739" t="b">
        <v>0</v>
      </c>
      <c r="T122" s="1770" t="b">
        <v>0</v>
      </c>
      <c r="U122" s="1822"/>
      <c r="V122" s="1822"/>
      <c r="W122" s="1822"/>
      <c r="X122" s="1739"/>
      <c r="Y122" s="1739"/>
      <c r="Z122" s="1739"/>
      <c r="AA122" s="1739"/>
      <c r="AB122" s="1739"/>
      <c r="AC122" s="1739"/>
      <c r="AD122" s="1739"/>
      <c r="AE122" s="1739"/>
      <c r="AF122" s="1739"/>
      <c r="AG122" s="1739"/>
      <c r="AH122" s="1739"/>
      <c r="AI122" s="1739"/>
      <c r="AJ122" s="1739"/>
      <c r="AK122" s="1739"/>
      <c r="AL122" s="1739"/>
    </row>
    <row r="123" ht="32.25" customHeight="1">
      <c r="A123" s="1767"/>
      <c r="B123" s="1823"/>
      <c r="C123" s="1739"/>
      <c r="D123" s="1739"/>
      <c r="E123" s="1739"/>
      <c r="F123" s="1767"/>
      <c r="G123" s="1767"/>
      <c r="H123" s="1767"/>
      <c r="I123" s="1767"/>
      <c r="J123" s="1767"/>
      <c r="K123" s="1739"/>
      <c r="L123" s="1739"/>
      <c r="M123" s="1739"/>
      <c r="N123" s="1818"/>
      <c r="O123" s="1819"/>
      <c r="P123" s="1820"/>
      <c r="Q123" s="1820"/>
      <c r="R123" s="1821"/>
      <c r="S123" s="1739" t="b">
        <v>0</v>
      </c>
      <c r="T123" s="1770" t="b">
        <v>0</v>
      </c>
      <c r="U123" s="1822"/>
      <c r="V123" s="1822"/>
      <c r="W123" s="1822"/>
      <c r="X123" s="1739"/>
      <c r="Y123" s="1739"/>
      <c r="Z123" s="1739"/>
      <c r="AA123" s="1739"/>
      <c r="AB123" s="1739"/>
      <c r="AC123" s="1739"/>
      <c r="AD123" s="1739"/>
      <c r="AE123" s="1739"/>
      <c r="AF123" s="1739"/>
      <c r="AG123" s="1739"/>
      <c r="AH123" s="1739"/>
      <c r="AI123" s="1739"/>
      <c r="AJ123" s="1739"/>
      <c r="AK123" s="1739"/>
      <c r="AL123" s="1739"/>
    </row>
    <row r="124" ht="32.25" customHeight="1">
      <c r="A124" s="1767"/>
      <c r="B124" s="1823"/>
      <c r="C124" s="1739"/>
      <c r="D124" s="1739"/>
      <c r="E124" s="1739"/>
      <c r="F124" s="1767"/>
      <c r="G124" s="1767"/>
      <c r="H124" s="1767"/>
      <c r="I124" s="1767"/>
      <c r="J124" s="1767"/>
      <c r="K124" s="1739"/>
      <c r="L124" s="1739"/>
      <c r="M124" s="1739"/>
      <c r="N124" s="1818"/>
      <c r="O124" s="1819"/>
      <c r="P124" s="1820"/>
      <c r="Q124" s="1820"/>
      <c r="R124" s="1821"/>
      <c r="S124" s="1739" t="b">
        <v>0</v>
      </c>
      <c r="T124" s="1770" t="b">
        <v>0</v>
      </c>
      <c r="U124" s="1822"/>
      <c r="V124" s="1822"/>
      <c r="W124" s="1822"/>
      <c r="X124" s="1739"/>
      <c r="Y124" s="1739"/>
      <c r="Z124" s="1739"/>
      <c r="AA124" s="1739"/>
      <c r="AB124" s="1739"/>
      <c r="AC124" s="1739"/>
      <c r="AD124" s="1739"/>
      <c r="AE124" s="1739"/>
      <c r="AF124" s="1739"/>
      <c r="AG124" s="1739"/>
      <c r="AH124" s="1739"/>
      <c r="AI124" s="1739"/>
      <c r="AJ124" s="1739"/>
      <c r="AK124" s="1739"/>
      <c r="AL124" s="1739"/>
    </row>
    <row r="125" ht="32.25" customHeight="1">
      <c r="A125" s="1767"/>
      <c r="B125" s="1823"/>
      <c r="C125" s="1739"/>
      <c r="D125" s="1739"/>
      <c r="E125" s="1739"/>
      <c r="F125" s="1767"/>
      <c r="G125" s="1767"/>
      <c r="H125" s="1767"/>
      <c r="I125" s="1767"/>
      <c r="J125" s="1767"/>
      <c r="K125" s="1739"/>
      <c r="L125" s="1739"/>
      <c r="M125" s="1739"/>
      <c r="N125" s="1818"/>
      <c r="O125" s="1819"/>
      <c r="P125" s="1820"/>
      <c r="Q125" s="1820"/>
      <c r="R125" s="1821"/>
      <c r="S125" s="1739" t="b">
        <v>0</v>
      </c>
      <c r="T125" s="1770" t="b">
        <v>0</v>
      </c>
      <c r="U125" s="1822"/>
      <c r="V125" s="1822"/>
      <c r="W125" s="1822"/>
      <c r="X125" s="1739"/>
      <c r="Y125" s="1739"/>
      <c r="Z125" s="1739"/>
      <c r="AA125" s="1739"/>
      <c r="AB125" s="1739"/>
      <c r="AC125" s="1739"/>
      <c r="AD125" s="1739"/>
      <c r="AE125" s="1739"/>
      <c r="AF125" s="1739"/>
      <c r="AG125" s="1739"/>
      <c r="AH125" s="1739"/>
      <c r="AI125" s="1739"/>
      <c r="AJ125" s="1739"/>
      <c r="AK125" s="1739"/>
      <c r="AL125" s="1739"/>
    </row>
    <row r="126" ht="32.25" customHeight="1">
      <c r="A126" s="1767"/>
      <c r="B126" s="1823"/>
      <c r="C126" s="1739"/>
      <c r="D126" s="1739"/>
      <c r="E126" s="1739"/>
      <c r="F126" s="1767"/>
      <c r="G126" s="1767"/>
      <c r="H126" s="1767"/>
      <c r="I126" s="1767"/>
      <c r="J126" s="1767"/>
      <c r="K126" s="1739"/>
      <c r="L126" s="1739"/>
      <c r="M126" s="1739"/>
      <c r="N126" s="1818"/>
      <c r="O126" s="1819"/>
      <c r="P126" s="1820"/>
      <c r="Q126" s="1820"/>
      <c r="R126" s="1821"/>
      <c r="S126" s="1739" t="b">
        <v>0</v>
      </c>
      <c r="T126" s="1770" t="b">
        <v>0</v>
      </c>
      <c r="U126" s="1822"/>
      <c r="V126" s="1822"/>
      <c r="W126" s="1822"/>
      <c r="X126" s="1739"/>
      <c r="Y126" s="1739"/>
      <c r="Z126" s="1739"/>
      <c r="AA126" s="1739"/>
      <c r="AB126" s="1739"/>
      <c r="AC126" s="1739"/>
      <c r="AD126" s="1739"/>
      <c r="AE126" s="1739"/>
      <c r="AF126" s="1739"/>
      <c r="AG126" s="1739"/>
      <c r="AH126" s="1739"/>
      <c r="AI126" s="1739"/>
      <c r="AJ126" s="1739"/>
      <c r="AK126" s="1739"/>
      <c r="AL126" s="1739"/>
    </row>
    <row r="127" ht="32.25" customHeight="1">
      <c r="A127" s="1767"/>
      <c r="B127" s="1823"/>
      <c r="C127" s="1739"/>
      <c r="D127" s="1739"/>
      <c r="E127" s="1739"/>
      <c r="F127" s="1767"/>
      <c r="G127" s="1767"/>
      <c r="H127" s="1767"/>
      <c r="I127" s="1767"/>
      <c r="J127" s="1767"/>
      <c r="K127" s="1739"/>
      <c r="L127" s="1739"/>
      <c r="M127" s="1739"/>
      <c r="N127" s="1818"/>
      <c r="O127" s="1819"/>
      <c r="P127" s="1820"/>
      <c r="Q127" s="1820"/>
      <c r="R127" s="1821"/>
      <c r="S127" s="1739" t="b">
        <v>0</v>
      </c>
      <c r="T127" s="1770" t="b">
        <v>0</v>
      </c>
      <c r="U127" s="1822"/>
      <c r="V127" s="1822"/>
      <c r="W127" s="1822"/>
      <c r="X127" s="1739"/>
      <c r="Y127" s="1739"/>
      <c r="Z127" s="1739"/>
      <c r="AA127" s="1739"/>
      <c r="AB127" s="1739"/>
      <c r="AC127" s="1739"/>
      <c r="AD127" s="1739"/>
      <c r="AE127" s="1739"/>
      <c r="AF127" s="1739"/>
      <c r="AG127" s="1739"/>
      <c r="AH127" s="1739"/>
      <c r="AI127" s="1739"/>
      <c r="AJ127" s="1739"/>
      <c r="AK127" s="1739"/>
      <c r="AL127" s="1739"/>
    </row>
    <row r="128" ht="32.25" customHeight="1">
      <c r="A128" s="1767"/>
      <c r="B128" s="1823"/>
      <c r="C128" s="1739"/>
      <c r="D128" s="1739"/>
      <c r="E128" s="1739"/>
      <c r="F128" s="1767"/>
      <c r="G128" s="1767"/>
      <c r="H128" s="1767"/>
      <c r="I128" s="1767"/>
      <c r="J128" s="1767"/>
      <c r="K128" s="1739"/>
      <c r="L128" s="1739"/>
      <c r="M128" s="1739"/>
      <c r="N128" s="1818"/>
      <c r="O128" s="1819"/>
      <c r="P128" s="1820"/>
      <c r="Q128" s="1820"/>
      <c r="R128" s="1821"/>
      <c r="S128" s="1739" t="b">
        <v>0</v>
      </c>
      <c r="T128" s="1770" t="b">
        <v>0</v>
      </c>
      <c r="U128" s="1822"/>
      <c r="V128" s="1822"/>
      <c r="W128" s="1822"/>
      <c r="X128" s="1739"/>
      <c r="Y128" s="1739"/>
      <c r="Z128" s="1739"/>
      <c r="AA128" s="1739"/>
      <c r="AB128" s="1739"/>
      <c r="AC128" s="1739"/>
      <c r="AD128" s="1739"/>
      <c r="AE128" s="1739"/>
      <c r="AF128" s="1739"/>
      <c r="AG128" s="1739"/>
      <c r="AH128" s="1739"/>
      <c r="AI128" s="1739"/>
      <c r="AJ128" s="1739"/>
      <c r="AK128" s="1739"/>
      <c r="AL128" s="1739"/>
    </row>
    <row r="129" ht="32.25" customHeight="1">
      <c r="A129" s="1767"/>
      <c r="B129" s="1823"/>
      <c r="C129" s="1739"/>
      <c r="D129" s="1739"/>
      <c r="E129" s="1739"/>
      <c r="F129" s="1767"/>
      <c r="G129" s="1767"/>
      <c r="H129" s="1767"/>
      <c r="I129" s="1767"/>
      <c r="J129" s="1767"/>
      <c r="K129" s="1739"/>
      <c r="L129" s="1739"/>
      <c r="M129" s="1739"/>
      <c r="N129" s="1818"/>
      <c r="O129" s="1819"/>
      <c r="P129" s="1820"/>
      <c r="Q129" s="1820"/>
      <c r="R129" s="1821"/>
      <c r="S129" s="1739" t="b">
        <v>0</v>
      </c>
      <c r="T129" s="1770" t="b">
        <v>0</v>
      </c>
      <c r="U129" s="1822"/>
      <c r="V129" s="1822"/>
      <c r="W129" s="1822"/>
      <c r="X129" s="1739"/>
      <c r="Y129" s="1739"/>
      <c r="Z129" s="1739"/>
      <c r="AA129" s="1739"/>
      <c r="AB129" s="1739"/>
      <c r="AC129" s="1739"/>
      <c r="AD129" s="1739"/>
      <c r="AE129" s="1739"/>
      <c r="AF129" s="1739"/>
      <c r="AG129" s="1739"/>
      <c r="AH129" s="1739"/>
      <c r="AI129" s="1739"/>
      <c r="AJ129" s="1739"/>
      <c r="AK129" s="1739"/>
      <c r="AL129" s="1739"/>
    </row>
    <row r="130" ht="32.25" customHeight="1">
      <c r="A130" s="1767"/>
      <c r="B130" s="1823"/>
      <c r="C130" s="1739"/>
      <c r="D130" s="1739"/>
      <c r="E130" s="1739"/>
      <c r="F130" s="1767"/>
      <c r="G130" s="1767"/>
      <c r="H130" s="1767"/>
      <c r="I130" s="1767"/>
      <c r="J130" s="1767"/>
      <c r="K130" s="1739"/>
      <c r="L130" s="1739"/>
      <c r="M130" s="1739"/>
      <c r="N130" s="1818"/>
      <c r="O130" s="1819"/>
      <c r="P130" s="1820"/>
      <c r="Q130" s="1820"/>
      <c r="R130" s="1821"/>
      <c r="S130" s="1739" t="b">
        <v>0</v>
      </c>
      <c r="T130" s="1770" t="b">
        <v>0</v>
      </c>
      <c r="U130" s="1822"/>
      <c r="V130" s="1822"/>
      <c r="W130" s="1822"/>
      <c r="X130" s="1739"/>
      <c r="Y130" s="1739"/>
      <c r="Z130" s="1739"/>
      <c r="AA130" s="1739"/>
      <c r="AB130" s="1739"/>
      <c r="AC130" s="1739"/>
      <c r="AD130" s="1739"/>
      <c r="AE130" s="1739"/>
      <c r="AF130" s="1739"/>
      <c r="AG130" s="1739"/>
      <c r="AH130" s="1739"/>
      <c r="AI130" s="1739"/>
      <c r="AJ130" s="1739"/>
      <c r="AK130" s="1739"/>
      <c r="AL130" s="1739"/>
    </row>
    <row r="131" ht="32.25" customHeight="1">
      <c r="A131" s="1767"/>
      <c r="B131" s="1823"/>
      <c r="C131" s="1739"/>
      <c r="D131" s="1739"/>
      <c r="E131" s="1739"/>
      <c r="F131" s="1767"/>
      <c r="G131" s="1767"/>
      <c r="H131" s="1767"/>
      <c r="I131" s="1767"/>
      <c r="J131" s="1767"/>
      <c r="K131" s="1739"/>
      <c r="L131" s="1739"/>
      <c r="M131" s="1739"/>
      <c r="N131" s="1818"/>
      <c r="O131" s="1819"/>
      <c r="P131" s="1820"/>
      <c r="Q131" s="1820"/>
      <c r="R131" s="1821"/>
      <c r="S131" s="1739" t="b">
        <v>0</v>
      </c>
      <c r="T131" s="1770" t="b">
        <v>0</v>
      </c>
      <c r="U131" s="1822"/>
      <c r="V131" s="1822"/>
      <c r="W131" s="1822"/>
      <c r="X131" s="1739"/>
      <c r="Y131" s="1739"/>
      <c r="Z131" s="1739"/>
      <c r="AA131" s="1739"/>
      <c r="AB131" s="1739"/>
      <c r="AC131" s="1739"/>
      <c r="AD131" s="1739"/>
      <c r="AE131" s="1739"/>
      <c r="AF131" s="1739"/>
      <c r="AG131" s="1739"/>
      <c r="AH131" s="1739"/>
      <c r="AI131" s="1739"/>
      <c r="AJ131" s="1739"/>
      <c r="AK131" s="1739"/>
      <c r="AL131" s="1739"/>
    </row>
    <row r="132" ht="32.25" customHeight="1">
      <c r="A132" s="1767"/>
      <c r="B132" s="1823"/>
      <c r="C132" s="1739"/>
      <c r="D132" s="1739"/>
      <c r="E132" s="1739"/>
      <c r="F132" s="1767"/>
      <c r="G132" s="1767"/>
      <c r="H132" s="1767"/>
      <c r="I132" s="1767"/>
      <c r="J132" s="1767"/>
      <c r="K132" s="1739"/>
      <c r="L132" s="1739"/>
      <c r="M132" s="1739"/>
      <c r="N132" s="1818"/>
      <c r="O132" s="1819"/>
      <c r="P132" s="1820"/>
      <c r="Q132" s="1820"/>
      <c r="R132" s="1821"/>
      <c r="S132" s="1739" t="b">
        <v>0</v>
      </c>
      <c r="T132" s="1770" t="b">
        <v>0</v>
      </c>
      <c r="U132" s="1822"/>
      <c r="V132" s="1822"/>
      <c r="W132" s="1822"/>
      <c r="X132" s="1739"/>
      <c r="Y132" s="1739"/>
      <c r="Z132" s="1739"/>
      <c r="AA132" s="1739"/>
      <c r="AB132" s="1739"/>
      <c r="AC132" s="1739"/>
      <c r="AD132" s="1739"/>
      <c r="AE132" s="1739"/>
      <c r="AF132" s="1739"/>
      <c r="AG132" s="1739"/>
      <c r="AH132" s="1739"/>
      <c r="AI132" s="1739"/>
      <c r="AJ132" s="1739"/>
      <c r="AK132" s="1739"/>
      <c r="AL132" s="1739"/>
    </row>
    <row r="133" ht="32.25" customHeight="1">
      <c r="A133" s="1767"/>
      <c r="B133" s="1823"/>
      <c r="C133" s="1739"/>
      <c r="D133" s="1739"/>
      <c r="E133" s="1739"/>
      <c r="F133" s="1767"/>
      <c r="G133" s="1767"/>
      <c r="H133" s="1767"/>
      <c r="I133" s="1767"/>
      <c r="J133" s="1767"/>
      <c r="K133" s="1739"/>
      <c r="L133" s="1739"/>
      <c r="M133" s="1739"/>
      <c r="N133" s="1818"/>
      <c r="O133" s="1819"/>
      <c r="P133" s="1820"/>
      <c r="Q133" s="1820"/>
      <c r="R133" s="1821"/>
      <c r="S133" s="1739" t="b">
        <v>0</v>
      </c>
      <c r="T133" s="1770" t="b">
        <v>0</v>
      </c>
      <c r="U133" s="1822"/>
      <c r="V133" s="1822"/>
      <c r="W133" s="1822"/>
      <c r="X133" s="1739"/>
      <c r="Y133" s="1739"/>
      <c r="Z133" s="1739"/>
      <c r="AA133" s="1739"/>
      <c r="AB133" s="1739"/>
      <c r="AC133" s="1739"/>
      <c r="AD133" s="1739"/>
      <c r="AE133" s="1739"/>
      <c r="AF133" s="1739"/>
      <c r="AG133" s="1739"/>
      <c r="AH133" s="1739"/>
      <c r="AI133" s="1739"/>
      <c r="AJ133" s="1739"/>
      <c r="AK133" s="1739"/>
      <c r="AL133" s="1739"/>
    </row>
    <row r="134" ht="32.25" customHeight="1">
      <c r="A134" s="1767"/>
      <c r="B134" s="1823"/>
      <c r="C134" s="1739"/>
      <c r="D134" s="1739"/>
      <c r="E134" s="1739"/>
      <c r="F134" s="1767"/>
      <c r="G134" s="1767"/>
      <c r="H134" s="1767"/>
      <c r="I134" s="1767"/>
      <c r="J134" s="1767"/>
      <c r="K134" s="1739"/>
      <c r="L134" s="1739"/>
      <c r="M134" s="1739"/>
      <c r="N134" s="1818"/>
      <c r="O134" s="1819"/>
      <c r="P134" s="1820"/>
      <c r="Q134" s="1820"/>
      <c r="R134" s="1821"/>
      <c r="S134" s="1739" t="b">
        <v>0</v>
      </c>
      <c r="T134" s="1770" t="b">
        <v>0</v>
      </c>
      <c r="U134" s="1822"/>
      <c r="V134" s="1822"/>
      <c r="W134" s="1822"/>
      <c r="X134" s="1739"/>
      <c r="Y134" s="1739"/>
      <c r="Z134" s="1739"/>
      <c r="AA134" s="1739"/>
      <c r="AB134" s="1739"/>
      <c r="AC134" s="1739"/>
      <c r="AD134" s="1739"/>
      <c r="AE134" s="1739"/>
      <c r="AF134" s="1739"/>
      <c r="AG134" s="1739"/>
      <c r="AH134" s="1739"/>
      <c r="AI134" s="1739"/>
      <c r="AJ134" s="1739"/>
      <c r="AK134" s="1739"/>
      <c r="AL134" s="1739"/>
    </row>
    <row r="135" ht="32.25" customHeight="1">
      <c r="A135" s="1767"/>
      <c r="B135" s="1823"/>
      <c r="C135" s="1739"/>
      <c r="D135" s="1739"/>
      <c r="E135" s="1739"/>
      <c r="F135" s="1767"/>
      <c r="G135" s="1767"/>
      <c r="H135" s="1767"/>
      <c r="I135" s="1767"/>
      <c r="J135" s="1767"/>
      <c r="K135" s="1739"/>
      <c r="L135" s="1739"/>
      <c r="M135" s="1739"/>
      <c r="N135" s="1818"/>
      <c r="O135" s="1819"/>
      <c r="P135" s="1820"/>
      <c r="Q135" s="1820"/>
      <c r="R135" s="1821"/>
      <c r="S135" s="1739" t="b">
        <v>0</v>
      </c>
      <c r="T135" s="1770" t="b">
        <v>0</v>
      </c>
      <c r="U135" s="1822"/>
      <c r="V135" s="1822"/>
      <c r="W135" s="1822"/>
      <c r="X135" s="1739"/>
      <c r="Y135" s="1739"/>
      <c r="Z135" s="1739"/>
      <c r="AA135" s="1739"/>
      <c r="AB135" s="1739"/>
      <c r="AC135" s="1739"/>
      <c r="AD135" s="1739"/>
      <c r="AE135" s="1739"/>
      <c r="AF135" s="1739"/>
      <c r="AG135" s="1739"/>
      <c r="AH135" s="1739"/>
      <c r="AI135" s="1739"/>
      <c r="AJ135" s="1739"/>
      <c r="AK135" s="1739"/>
      <c r="AL135" s="1739"/>
    </row>
    <row r="136" ht="32.25" customHeight="1">
      <c r="A136" s="1767"/>
      <c r="B136" s="1823"/>
      <c r="C136" s="1739"/>
      <c r="D136" s="1739"/>
      <c r="E136" s="1739"/>
      <c r="F136" s="1767"/>
      <c r="G136" s="1767"/>
      <c r="H136" s="1767"/>
      <c r="I136" s="1767"/>
      <c r="J136" s="1767"/>
      <c r="K136" s="1739"/>
      <c r="L136" s="1739"/>
      <c r="M136" s="1739"/>
      <c r="N136" s="1818"/>
      <c r="O136" s="1819"/>
      <c r="P136" s="1820"/>
      <c r="Q136" s="1820"/>
      <c r="R136" s="1821"/>
      <c r="S136" s="1739" t="b">
        <v>0</v>
      </c>
      <c r="T136" s="1770" t="b">
        <v>0</v>
      </c>
      <c r="U136" s="1822"/>
      <c r="V136" s="1822"/>
      <c r="W136" s="1822"/>
      <c r="X136" s="1739"/>
      <c r="Y136" s="1739"/>
      <c r="Z136" s="1739"/>
      <c r="AA136" s="1739"/>
      <c r="AB136" s="1739"/>
      <c r="AC136" s="1739"/>
      <c r="AD136" s="1739"/>
      <c r="AE136" s="1739"/>
      <c r="AF136" s="1739"/>
      <c r="AG136" s="1739"/>
      <c r="AH136" s="1739"/>
      <c r="AI136" s="1739"/>
      <c r="AJ136" s="1739"/>
      <c r="AK136" s="1739"/>
      <c r="AL136" s="1739"/>
    </row>
    <row r="137" ht="32.25" customHeight="1">
      <c r="A137" s="1767"/>
      <c r="B137" s="1823"/>
      <c r="C137" s="1739"/>
      <c r="D137" s="1739"/>
      <c r="E137" s="1739"/>
      <c r="F137" s="1767"/>
      <c r="G137" s="1767"/>
      <c r="H137" s="1767"/>
      <c r="I137" s="1767"/>
      <c r="J137" s="1767"/>
      <c r="K137" s="1739"/>
      <c r="L137" s="1739"/>
      <c r="M137" s="1739"/>
      <c r="N137" s="1818"/>
      <c r="O137" s="1819"/>
      <c r="P137" s="1820"/>
      <c r="Q137" s="1820"/>
      <c r="R137" s="1821"/>
      <c r="S137" s="1739" t="b">
        <v>0</v>
      </c>
      <c r="T137" s="1770" t="b">
        <v>0</v>
      </c>
      <c r="U137" s="1822"/>
      <c r="V137" s="1822"/>
      <c r="W137" s="1822"/>
      <c r="X137" s="1739"/>
      <c r="Y137" s="1739"/>
      <c r="Z137" s="1739"/>
      <c r="AA137" s="1739"/>
      <c r="AB137" s="1739"/>
      <c r="AC137" s="1739"/>
      <c r="AD137" s="1739"/>
      <c r="AE137" s="1739"/>
      <c r="AF137" s="1739"/>
      <c r="AG137" s="1739"/>
      <c r="AH137" s="1739"/>
      <c r="AI137" s="1739"/>
      <c r="AJ137" s="1739"/>
      <c r="AK137" s="1739"/>
      <c r="AL137" s="1739"/>
    </row>
    <row r="138" ht="32.25" customHeight="1">
      <c r="A138" s="1767"/>
      <c r="B138" s="1823"/>
      <c r="C138" s="1739"/>
      <c r="D138" s="1739"/>
      <c r="E138" s="1739"/>
      <c r="F138" s="1767"/>
      <c r="G138" s="1767"/>
      <c r="H138" s="1767"/>
      <c r="I138" s="1767"/>
      <c r="J138" s="1767"/>
      <c r="K138" s="1739"/>
      <c r="L138" s="1739"/>
      <c r="M138" s="1739"/>
      <c r="N138" s="1818"/>
      <c r="O138" s="1819"/>
      <c r="P138" s="1820"/>
      <c r="Q138" s="1820"/>
      <c r="R138" s="1821"/>
      <c r="S138" s="1739" t="b">
        <v>0</v>
      </c>
      <c r="T138" s="1770" t="b">
        <v>0</v>
      </c>
      <c r="U138" s="1822"/>
      <c r="V138" s="1822"/>
      <c r="W138" s="1822"/>
      <c r="X138" s="1739"/>
      <c r="Y138" s="1739"/>
      <c r="Z138" s="1739"/>
      <c r="AA138" s="1739"/>
      <c r="AB138" s="1739"/>
      <c r="AC138" s="1739"/>
      <c r="AD138" s="1739"/>
      <c r="AE138" s="1739"/>
      <c r="AF138" s="1739"/>
      <c r="AG138" s="1739"/>
      <c r="AH138" s="1739"/>
      <c r="AI138" s="1739"/>
      <c r="AJ138" s="1739"/>
      <c r="AK138" s="1739"/>
      <c r="AL138" s="1739"/>
    </row>
    <row r="139" ht="32.25" customHeight="1">
      <c r="A139" s="1767"/>
      <c r="B139" s="1823"/>
      <c r="C139" s="1739"/>
      <c r="D139" s="1739"/>
      <c r="E139" s="1739"/>
      <c r="F139" s="1767"/>
      <c r="G139" s="1767"/>
      <c r="H139" s="1767"/>
      <c r="I139" s="1767"/>
      <c r="J139" s="1767"/>
      <c r="K139" s="1739"/>
      <c r="L139" s="1739"/>
      <c r="M139" s="1739"/>
      <c r="N139" s="1818"/>
      <c r="O139" s="1819"/>
      <c r="P139" s="1820"/>
      <c r="Q139" s="1820"/>
      <c r="R139" s="1821"/>
      <c r="S139" s="1739" t="b">
        <v>0</v>
      </c>
      <c r="T139" s="1770" t="b">
        <v>0</v>
      </c>
      <c r="U139" s="1822"/>
      <c r="V139" s="1822"/>
      <c r="W139" s="1822"/>
      <c r="X139" s="1739"/>
      <c r="Y139" s="1739"/>
      <c r="Z139" s="1739"/>
      <c r="AA139" s="1739"/>
      <c r="AB139" s="1739"/>
      <c r="AC139" s="1739"/>
      <c r="AD139" s="1739"/>
      <c r="AE139" s="1739"/>
      <c r="AF139" s="1739"/>
      <c r="AG139" s="1739"/>
      <c r="AH139" s="1739"/>
      <c r="AI139" s="1739"/>
      <c r="AJ139" s="1739"/>
      <c r="AK139" s="1739"/>
      <c r="AL139" s="1739"/>
    </row>
    <row r="140" ht="32.25" customHeight="1">
      <c r="A140" s="1767"/>
      <c r="B140" s="1823"/>
      <c r="C140" s="1739"/>
      <c r="D140" s="1739"/>
      <c r="E140" s="1739"/>
      <c r="F140" s="1767"/>
      <c r="G140" s="1767"/>
      <c r="H140" s="1767"/>
      <c r="I140" s="1767"/>
      <c r="J140" s="1767"/>
      <c r="K140" s="1739"/>
      <c r="L140" s="1739"/>
      <c r="M140" s="1739"/>
      <c r="N140" s="1818"/>
      <c r="O140" s="1819"/>
      <c r="P140" s="1820"/>
      <c r="Q140" s="1820"/>
      <c r="R140" s="1821"/>
      <c r="S140" s="1739" t="b">
        <v>0</v>
      </c>
      <c r="T140" s="1770" t="b">
        <v>0</v>
      </c>
      <c r="U140" s="1822"/>
      <c r="V140" s="1822"/>
      <c r="W140" s="1822"/>
      <c r="X140" s="1739"/>
      <c r="Y140" s="1739"/>
      <c r="Z140" s="1739"/>
      <c r="AA140" s="1739"/>
      <c r="AB140" s="1739"/>
      <c r="AC140" s="1739"/>
      <c r="AD140" s="1739"/>
      <c r="AE140" s="1739"/>
      <c r="AF140" s="1739"/>
      <c r="AG140" s="1739"/>
      <c r="AH140" s="1739"/>
      <c r="AI140" s="1739"/>
      <c r="AJ140" s="1739"/>
      <c r="AK140" s="1739"/>
      <c r="AL140" s="1739"/>
    </row>
    <row r="141" ht="32.25" customHeight="1">
      <c r="A141" s="1767"/>
      <c r="B141" s="1823"/>
      <c r="C141" s="1739"/>
      <c r="D141" s="1739"/>
      <c r="E141" s="1739"/>
      <c r="F141" s="1767"/>
      <c r="G141" s="1767"/>
      <c r="H141" s="1767"/>
      <c r="I141" s="1767"/>
      <c r="J141" s="1767"/>
      <c r="K141" s="1739"/>
      <c r="L141" s="1739"/>
      <c r="M141" s="1739"/>
      <c r="N141" s="1818"/>
      <c r="O141" s="1819"/>
      <c r="P141" s="1820"/>
      <c r="Q141" s="1820"/>
      <c r="R141" s="1821"/>
      <c r="S141" s="1739" t="b">
        <v>0</v>
      </c>
      <c r="T141" s="1770" t="b">
        <v>0</v>
      </c>
      <c r="U141" s="1822"/>
      <c r="V141" s="1822"/>
      <c r="W141" s="1822"/>
      <c r="X141" s="1739"/>
      <c r="Y141" s="1739"/>
      <c r="Z141" s="1739"/>
      <c r="AA141" s="1739"/>
      <c r="AB141" s="1739"/>
      <c r="AC141" s="1739"/>
      <c r="AD141" s="1739"/>
      <c r="AE141" s="1739"/>
      <c r="AF141" s="1739"/>
      <c r="AG141" s="1739"/>
      <c r="AH141" s="1739"/>
      <c r="AI141" s="1739"/>
      <c r="AJ141" s="1739"/>
      <c r="AK141" s="1739"/>
      <c r="AL141" s="1739"/>
    </row>
    <row r="142" ht="32.25" customHeight="1">
      <c r="A142" s="1767"/>
      <c r="B142" s="1823"/>
      <c r="C142" s="1739"/>
      <c r="D142" s="1739"/>
      <c r="E142" s="1739"/>
      <c r="F142" s="1767"/>
      <c r="G142" s="1767"/>
      <c r="H142" s="1767"/>
      <c r="I142" s="1767"/>
      <c r="J142" s="1767"/>
      <c r="K142" s="1739"/>
      <c r="L142" s="1739"/>
      <c r="M142" s="1739"/>
      <c r="N142" s="1818"/>
      <c r="O142" s="1819"/>
      <c r="P142" s="1820"/>
      <c r="Q142" s="1820"/>
      <c r="R142" s="1821"/>
      <c r="S142" s="1739" t="b">
        <v>0</v>
      </c>
      <c r="T142" s="1770" t="b">
        <v>0</v>
      </c>
      <c r="U142" s="1822"/>
      <c r="V142" s="1822"/>
      <c r="W142" s="1822"/>
      <c r="X142" s="1739"/>
      <c r="Y142" s="1739"/>
      <c r="Z142" s="1739"/>
      <c r="AA142" s="1739"/>
      <c r="AB142" s="1739"/>
      <c r="AC142" s="1739"/>
      <c r="AD142" s="1739"/>
      <c r="AE142" s="1739"/>
      <c r="AF142" s="1739"/>
      <c r="AG142" s="1739"/>
      <c r="AH142" s="1739"/>
      <c r="AI142" s="1739"/>
      <c r="AJ142" s="1739"/>
      <c r="AK142" s="1739"/>
      <c r="AL142" s="1739"/>
    </row>
    <row r="143" ht="32.25" customHeight="1">
      <c r="A143" s="1767"/>
      <c r="B143" s="1823"/>
      <c r="C143" s="1739"/>
      <c r="D143" s="1739"/>
      <c r="E143" s="1739"/>
      <c r="F143" s="1767"/>
      <c r="G143" s="1767"/>
      <c r="H143" s="1767"/>
      <c r="I143" s="1767"/>
      <c r="J143" s="1767"/>
      <c r="K143" s="1739"/>
      <c r="L143" s="1739"/>
      <c r="M143" s="1739"/>
      <c r="N143" s="1818"/>
      <c r="O143" s="1819"/>
      <c r="P143" s="1820"/>
      <c r="Q143" s="1820"/>
      <c r="R143" s="1821"/>
      <c r="S143" s="1739" t="b">
        <v>0</v>
      </c>
      <c r="T143" s="1770" t="b">
        <v>0</v>
      </c>
      <c r="U143" s="1822"/>
      <c r="V143" s="1822"/>
      <c r="W143" s="1822"/>
      <c r="X143" s="1739"/>
      <c r="Y143" s="1739"/>
      <c r="Z143" s="1739"/>
      <c r="AA143" s="1739"/>
      <c r="AB143" s="1739"/>
      <c r="AC143" s="1739"/>
      <c r="AD143" s="1739"/>
      <c r="AE143" s="1739"/>
      <c r="AF143" s="1739"/>
      <c r="AG143" s="1739"/>
      <c r="AH143" s="1739"/>
      <c r="AI143" s="1739"/>
      <c r="AJ143" s="1739"/>
      <c r="AK143" s="1739"/>
      <c r="AL143" s="1739"/>
    </row>
    <row r="144" ht="32.25" customHeight="1">
      <c r="A144" s="1767"/>
      <c r="B144" s="1823"/>
      <c r="C144" s="1739"/>
      <c r="D144" s="1739"/>
      <c r="E144" s="1739"/>
      <c r="F144" s="1767"/>
      <c r="G144" s="1767"/>
      <c r="H144" s="1767"/>
      <c r="I144" s="1767"/>
      <c r="J144" s="1767"/>
      <c r="K144" s="1739"/>
      <c r="L144" s="1739"/>
      <c r="M144" s="1739"/>
      <c r="N144" s="1818"/>
      <c r="O144" s="1819"/>
      <c r="P144" s="1820"/>
      <c r="Q144" s="1820"/>
      <c r="R144" s="1821"/>
      <c r="S144" s="1739" t="b">
        <v>0</v>
      </c>
      <c r="T144" s="1770" t="b">
        <v>0</v>
      </c>
      <c r="U144" s="1822"/>
      <c r="V144" s="1822"/>
      <c r="W144" s="1822"/>
      <c r="X144" s="1739"/>
      <c r="Y144" s="1739"/>
      <c r="Z144" s="1739"/>
      <c r="AA144" s="1739"/>
      <c r="AB144" s="1739"/>
      <c r="AC144" s="1739"/>
      <c r="AD144" s="1739"/>
      <c r="AE144" s="1739"/>
      <c r="AF144" s="1739"/>
      <c r="AG144" s="1739"/>
      <c r="AH144" s="1739"/>
      <c r="AI144" s="1739"/>
      <c r="AJ144" s="1739"/>
      <c r="AK144" s="1739"/>
      <c r="AL144" s="1739"/>
    </row>
    <row r="145" ht="32.25" customHeight="1">
      <c r="A145" s="1767"/>
      <c r="B145" s="1823"/>
      <c r="C145" s="1739"/>
      <c r="D145" s="1739"/>
      <c r="E145" s="1739"/>
      <c r="F145" s="1767"/>
      <c r="G145" s="1767"/>
      <c r="H145" s="1767"/>
      <c r="I145" s="1767"/>
      <c r="J145" s="1767"/>
      <c r="K145" s="1739"/>
      <c r="L145" s="1739"/>
      <c r="M145" s="1739"/>
      <c r="N145" s="1818"/>
      <c r="O145" s="1819"/>
      <c r="P145" s="1820"/>
      <c r="Q145" s="1820"/>
      <c r="R145" s="1821"/>
      <c r="S145" s="1739" t="b">
        <v>0</v>
      </c>
      <c r="T145" s="1770" t="b">
        <v>0</v>
      </c>
      <c r="U145" s="1822"/>
      <c r="V145" s="1822"/>
      <c r="W145" s="1822"/>
      <c r="X145" s="1739"/>
      <c r="Y145" s="1739"/>
      <c r="Z145" s="1739"/>
      <c r="AA145" s="1739"/>
      <c r="AB145" s="1739"/>
      <c r="AC145" s="1739"/>
      <c r="AD145" s="1739"/>
      <c r="AE145" s="1739"/>
      <c r="AF145" s="1739"/>
      <c r="AG145" s="1739"/>
      <c r="AH145" s="1739"/>
      <c r="AI145" s="1739"/>
      <c r="AJ145" s="1739"/>
      <c r="AK145" s="1739"/>
      <c r="AL145" s="1739"/>
    </row>
    <row r="146" ht="32.25" customHeight="1">
      <c r="A146" s="1767"/>
      <c r="B146" s="1823"/>
      <c r="C146" s="1739"/>
      <c r="D146" s="1739"/>
      <c r="E146" s="1739"/>
      <c r="F146" s="1767"/>
      <c r="G146" s="1767"/>
      <c r="H146" s="1767"/>
      <c r="I146" s="1767"/>
      <c r="J146" s="1767"/>
      <c r="K146" s="1739"/>
      <c r="L146" s="1739"/>
      <c r="M146" s="1739"/>
      <c r="N146" s="1818"/>
      <c r="O146" s="1819"/>
      <c r="P146" s="1820"/>
      <c r="Q146" s="1820"/>
      <c r="R146" s="1821"/>
      <c r="S146" s="1739" t="b">
        <v>0</v>
      </c>
      <c r="T146" s="1770" t="b">
        <v>0</v>
      </c>
      <c r="U146" s="1822"/>
      <c r="V146" s="1822"/>
      <c r="W146" s="1822"/>
      <c r="X146" s="1739"/>
      <c r="Y146" s="1739"/>
      <c r="Z146" s="1739"/>
      <c r="AA146" s="1739"/>
      <c r="AB146" s="1739"/>
      <c r="AC146" s="1739"/>
      <c r="AD146" s="1739"/>
      <c r="AE146" s="1739"/>
      <c r="AF146" s="1739"/>
      <c r="AG146" s="1739"/>
      <c r="AH146" s="1739"/>
      <c r="AI146" s="1739"/>
      <c r="AJ146" s="1739"/>
      <c r="AK146" s="1739"/>
      <c r="AL146" s="1739"/>
    </row>
    <row r="147" ht="32.25" customHeight="1">
      <c r="A147" s="1767"/>
      <c r="B147" s="1823"/>
      <c r="C147" s="1739"/>
      <c r="D147" s="1739"/>
      <c r="E147" s="1739"/>
      <c r="F147" s="1767"/>
      <c r="G147" s="1767"/>
      <c r="H147" s="1767"/>
      <c r="I147" s="1767"/>
      <c r="J147" s="1767"/>
      <c r="K147" s="1739"/>
      <c r="L147" s="1739"/>
      <c r="M147" s="1739"/>
      <c r="N147" s="1818"/>
      <c r="O147" s="1819"/>
      <c r="P147" s="1820"/>
      <c r="Q147" s="1820"/>
      <c r="R147" s="1821"/>
      <c r="S147" s="1739" t="b">
        <v>0</v>
      </c>
      <c r="T147" s="1770" t="b">
        <v>0</v>
      </c>
      <c r="U147" s="1822"/>
      <c r="V147" s="1822"/>
      <c r="W147" s="1822"/>
      <c r="X147" s="1739"/>
      <c r="Y147" s="1739"/>
      <c r="Z147" s="1739"/>
      <c r="AA147" s="1739"/>
      <c r="AB147" s="1739"/>
      <c r="AC147" s="1739"/>
      <c r="AD147" s="1739"/>
      <c r="AE147" s="1739"/>
      <c r="AF147" s="1739"/>
      <c r="AG147" s="1739"/>
      <c r="AH147" s="1739"/>
      <c r="AI147" s="1739"/>
      <c r="AJ147" s="1739"/>
      <c r="AK147" s="1739"/>
      <c r="AL147" s="1739"/>
    </row>
    <row r="148" ht="32.25" customHeight="1">
      <c r="A148" s="1767"/>
      <c r="B148" s="1823"/>
      <c r="C148" s="1739"/>
      <c r="D148" s="1739"/>
      <c r="E148" s="1739"/>
      <c r="F148" s="1767"/>
      <c r="G148" s="1767"/>
      <c r="H148" s="1767"/>
      <c r="I148" s="1767"/>
      <c r="J148" s="1767"/>
      <c r="K148" s="1739"/>
      <c r="L148" s="1739"/>
      <c r="M148" s="1739"/>
      <c r="N148" s="1818"/>
      <c r="O148" s="1819"/>
      <c r="P148" s="1820"/>
      <c r="Q148" s="1820"/>
      <c r="R148" s="1821"/>
      <c r="S148" s="1739" t="b">
        <v>0</v>
      </c>
      <c r="T148" s="1770" t="b">
        <v>0</v>
      </c>
      <c r="U148" s="1822"/>
      <c r="V148" s="1822"/>
      <c r="W148" s="1822"/>
      <c r="X148" s="1739"/>
      <c r="Y148" s="1739"/>
      <c r="Z148" s="1739"/>
      <c r="AA148" s="1739"/>
      <c r="AB148" s="1739"/>
      <c r="AC148" s="1739"/>
      <c r="AD148" s="1739"/>
      <c r="AE148" s="1739"/>
      <c r="AF148" s="1739"/>
      <c r="AG148" s="1739"/>
      <c r="AH148" s="1739"/>
      <c r="AI148" s="1739"/>
      <c r="AJ148" s="1739"/>
      <c r="AK148" s="1739"/>
      <c r="AL148" s="1739"/>
    </row>
    <row r="149" ht="32.25" customHeight="1">
      <c r="A149" s="1767"/>
      <c r="B149" s="1823"/>
      <c r="C149" s="1739"/>
      <c r="D149" s="1739"/>
      <c r="E149" s="1739"/>
      <c r="F149" s="1767"/>
      <c r="G149" s="1767"/>
      <c r="H149" s="1767"/>
      <c r="I149" s="1767"/>
      <c r="J149" s="1767"/>
      <c r="K149" s="1739"/>
      <c r="L149" s="1739"/>
      <c r="M149" s="1739"/>
      <c r="N149" s="1818"/>
      <c r="O149" s="1819"/>
      <c r="P149" s="1820"/>
      <c r="Q149" s="1820"/>
      <c r="R149" s="1821"/>
      <c r="S149" s="1739" t="b">
        <v>0</v>
      </c>
      <c r="T149" s="1770" t="b">
        <v>0</v>
      </c>
      <c r="U149" s="1822"/>
      <c r="V149" s="1822"/>
      <c r="W149" s="1822"/>
      <c r="X149" s="1739"/>
      <c r="Y149" s="1739"/>
      <c r="Z149" s="1739"/>
      <c r="AA149" s="1739"/>
      <c r="AB149" s="1739"/>
      <c r="AC149" s="1739"/>
      <c r="AD149" s="1739"/>
      <c r="AE149" s="1739"/>
      <c r="AF149" s="1739"/>
      <c r="AG149" s="1739"/>
      <c r="AH149" s="1739"/>
      <c r="AI149" s="1739"/>
      <c r="AJ149" s="1739"/>
      <c r="AK149" s="1739"/>
      <c r="AL149" s="1739"/>
    </row>
    <row r="150" ht="32.25" customHeight="1">
      <c r="A150" s="1767"/>
      <c r="B150" s="1823"/>
      <c r="C150" s="1739"/>
      <c r="D150" s="1739"/>
      <c r="E150" s="1739"/>
      <c r="F150" s="1767"/>
      <c r="G150" s="1767"/>
      <c r="H150" s="1767"/>
      <c r="I150" s="1767"/>
      <c r="J150" s="1767"/>
      <c r="K150" s="1739"/>
      <c r="L150" s="1739"/>
      <c r="M150" s="1739"/>
      <c r="N150" s="1818"/>
      <c r="O150" s="1819"/>
      <c r="P150" s="1820"/>
      <c r="Q150" s="1820"/>
      <c r="R150" s="1821"/>
      <c r="S150" s="1739" t="b">
        <v>0</v>
      </c>
      <c r="T150" s="1770" t="b">
        <v>0</v>
      </c>
      <c r="U150" s="1822"/>
      <c r="V150" s="1822"/>
      <c r="W150" s="1822"/>
      <c r="X150" s="1739"/>
      <c r="Y150" s="1739"/>
      <c r="Z150" s="1739"/>
      <c r="AA150" s="1739"/>
      <c r="AB150" s="1739"/>
      <c r="AC150" s="1739"/>
      <c r="AD150" s="1739"/>
      <c r="AE150" s="1739"/>
      <c r="AF150" s="1739"/>
      <c r="AG150" s="1739"/>
      <c r="AH150" s="1739"/>
      <c r="AI150" s="1739"/>
      <c r="AJ150" s="1739"/>
      <c r="AK150" s="1739"/>
      <c r="AL150" s="1739"/>
    </row>
    <row r="151" ht="32.25" customHeight="1">
      <c r="A151" s="1767"/>
      <c r="B151" s="1823"/>
      <c r="C151" s="1739"/>
      <c r="D151" s="1739"/>
      <c r="E151" s="1739"/>
      <c r="F151" s="1767"/>
      <c r="G151" s="1767"/>
      <c r="H151" s="1767"/>
      <c r="I151" s="1767"/>
      <c r="J151" s="1767"/>
      <c r="K151" s="1739"/>
      <c r="L151" s="1739"/>
      <c r="M151" s="1739"/>
      <c r="N151" s="1818"/>
      <c r="O151" s="1819"/>
      <c r="P151" s="1820"/>
      <c r="Q151" s="1820"/>
      <c r="R151" s="1821"/>
      <c r="S151" s="1739" t="b">
        <v>0</v>
      </c>
      <c r="T151" s="1770" t="b">
        <v>0</v>
      </c>
      <c r="U151" s="1822"/>
      <c r="V151" s="1822"/>
      <c r="W151" s="1822"/>
      <c r="X151" s="1739"/>
      <c r="Y151" s="1739"/>
      <c r="Z151" s="1739"/>
      <c r="AA151" s="1739"/>
      <c r="AB151" s="1739"/>
      <c r="AC151" s="1739"/>
      <c r="AD151" s="1739"/>
      <c r="AE151" s="1739"/>
      <c r="AF151" s="1739"/>
      <c r="AG151" s="1739"/>
      <c r="AH151" s="1739"/>
      <c r="AI151" s="1739"/>
      <c r="AJ151" s="1739"/>
      <c r="AK151" s="1739"/>
      <c r="AL151" s="1739"/>
    </row>
    <row r="152" ht="32.25" customHeight="1">
      <c r="A152" s="1767"/>
      <c r="B152" s="1823"/>
      <c r="C152" s="1739"/>
      <c r="D152" s="1739"/>
      <c r="E152" s="1739"/>
      <c r="F152" s="1767"/>
      <c r="G152" s="1767"/>
      <c r="H152" s="1767"/>
      <c r="I152" s="1767"/>
      <c r="J152" s="1767"/>
      <c r="K152" s="1739"/>
      <c r="L152" s="1739"/>
      <c r="M152" s="1739"/>
      <c r="N152" s="1818"/>
      <c r="O152" s="1819"/>
      <c r="P152" s="1820"/>
      <c r="Q152" s="1820"/>
      <c r="R152" s="1821"/>
      <c r="S152" s="1739" t="b">
        <v>0</v>
      </c>
      <c r="T152" s="1770" t="b">
        <v>0</v>
      </c>
      <c r="U152" s="1822"/>
      <c r="V152" s="1822"/>
      <c r="W152" s="1822"/>
      <c r="X152" s="1739"/>
      <c r="Y152" s="1739"/>
      <c r="Z152" s="1739"/>
      <c r="AA152" s="1739"/>
      <c r="AB152" s="1739"/>
      <c r="AC152" s="1739"/>
      <c r="AD152" s="1739"/>
      <c r="AE152" s="1739"/>
      <c r="AF152" s="1739"/>
      <c r="AG152" s="1739"/>
      <c r="AH152" s="1739"/>
      <c r="AI152" s="1739"/>
      <c r="AJ152" s="1739"/>
      <c r="AK152" s="1739"/>
      <c r="AL152" s="1739"/>
    </row>
    <row r="153" ht="32.25" customHeight="1">
      <c r="A153" s="1767"/>
      <c r="B153" s="1823"/>
      <c r="C153" s="1739"/>
      <c r="D153" s="1739"/>
      <c r="E153" s="1739"/>
      <c r="F153" s="1767"/>
      <c r="G153" s="1767"/>
      <c r="H153" s="1767"/>
      <c r="I153" s="1767"/>
      <c r="J153" s="1767"/>
      <c r="K153" s="1739"/>
      <c r="L153" s="1739"/>
      <c r="M153" s="1739"/>
      <c r="N153" s="1818"/>
      <c r="O153" s="1819"/>
      <c r="P153" s="1820"/>
      <c r="Q153" s="1820"/>
      <c r="R153" s="1821"/>
      <c r="S153" s="1739" t="b">
        <v>0</v>
      </c>
      <c r="T153" s="1770" t="b">
        <v>0</v>
      </c>
      <c r="U153" s="1822"/>
      <c r="V153" s="1822"/>
      <c r="W153" s="1822"/>
      <c r="X153" s="1739"/>
      <c r="Y153" s="1739"/>
      <c r="Z153" s="1739"/>
      <c r="AA153" s="1739"/>
      <c r="AB153" s="1739"/>
      <c r="AC153" s="1739"/>
      <c r="AD153" s="1739"/>
      <c r="AE153" s="1739"/>
      <c r="AF153" s="1739"/>
      <c r="AG153" s="1739"/>
      <c r="AH153" s="1739"/>
      <c r="AI153" s="1739"/>
      <c r="AJ153" s="1739"/>
      <c r="AK153" s="1739"/>
      <c r="AL153" s="1739"/>
    </row>
    <row r="154" ht="32.25" customHeight="1">
      <c r="A154" s="1767"/>
      <c r="B154" s="1823"/>
      <c r="C154" s="1739"/>
      <c r="D154" s="1739"/>
      <c r="E154" s="1739"/>
      <c r="F154" s="1767"/>
      <c r="G154" s="1767"/>
      <c r="H154" s="1767"/>
      <c r="I154" s="1767"/>
      <c r="J154" s="1767"/>
      <c r="K154" s="1739"/>
      <c r="L154" s="1739"/>
      <c r="M154" s="1739"/>
      <c r="N154" s="1818"/>
      <c r="O154" s="1819"/>
      <c r="P154" s="1820"/>
      <c r="Q154" s="1820"/>
      <c r="R154" s="1821"/>
      <c r="S154" s="1739" t="b">
        <v>0</v>
      </c>
      <c r="T154" s="1770" t="b">
        <v>0</v>
      </c>
      <c r="U154" s="1822"/>
      <c r="V154" s="1822"/>
      <c r="W154" s="1822"/>
      <c r="X154" s="1739"/>
      <c r="Y154" s="1739"/>
      <c r="Z154" s="1739"/>
      <c r="AA154" s="1739"/>
      <c r="AB154" s="1739"/>
      <c r="AC154" s="1739"/>
      <c r="AD154" s="1739"/>
      <c r="AE154" s="1739"/>
      <c r="AF154" s="1739"/>
      <c r="AG154" s="1739"/>
      <c r="AH154" s="1739"/>
      <c r="AI154" s="1739"/>
      <c r="AJ154" s="1739"/>
      <c r="AK154" s="1739"/>
      <c r="AL154" s="1739"/>
    </row>
    <row r="155" ht="32.25" customHeight="1">
      <c r="A155" s="1767"/>
      <c r="B155" s="1823"/>
      <c r="C155" s="1739"/>
      <c r="D155" s="1739"/>
      <c r="E155" s="1739"/>
      <c r="F155" s="1767"/>
      <c r="G155" s="1767"/>
      <c r="H155" s="1767"/>
      <c r="I155" s="1767"/>
      <c r="J155" s="1767"/>
      <c r="K155" s="1739"/>
      <c r="L155" s="1739"/>
      <c r="M155" s="1739"/>
      <c r="N155" s="1818"/>
      <c r="O155" s="1819"/>
      <c r="P155" s="1820"/>
      <c r="Q155" s="1820"/>
      <c r="R155" s="1821"/>
      <c r="S155" s="1739" t="b">
        <v>0</v>
      </c>
      <c r="T155" s="1770" t="b">
        <v>0</v>
      </c>
      <c r="U155" s="1822"/>
      <c r="V155" s="1822"/>
      <c r="W155" s="1822"/>
      <c r="X155" s="1739"/>
      <c r="Y155" s="1739"/>
      <c r="Z155" s="1739"/>
      <c r="AA155" s="1739"/>
      <c r="AB155" s="1739"/>
      <c r="AC155" s="1739"/>
      <c r="AD155" s="1739"/>
      <c r="AE155" s="1739"/>
      <c r="AF155" s="1739"/>
      <c r="AG155" s="1739"/>
      <c r="AH155" s="1739"/>
      <c r="AI155" s="1739"/>
      <c r="AJ155" s="1739"/>
      <c r="AK155" s="1739"/>
      <c r="AL155" s="1739"/>
    </row>
    <row r="156" ht="32.25" customHeight="1">
      <c r="A156" s="1767"/>
      <c r="B156" s="1823"/>
      <c r="C156" s="1739"/>
      <c r="D156" s="1739"/>
      <c r="E156" s="1739"/>
      <c r="F156" s="1767"/>
      <c r="G156" s="1767"/>
      <c r="H156" s="1767"/>
      <c r="I156" s="1767"/>
      <c r="J156" s="1767"/>
      <c r="K156" s="1739"/>
      <c r="L156" s="1739"/>
      <c r="M156" s="1739"/>
      <c r="N156" s="1818"/>
      <c r="O156" s="1819"/>
      <c r="P156" s="1820"/>
      <c r="Q156" s="1820"/>
      <c r="R156" s="1821"/>
      <c r="S156" s="1739" t="b">
        <v>0</v>
      </c>
      <c r="T156" s="1770" t="b">
        <v>0</v>
      </c>
      <c r="U156" s="1822"/>
      <c r="V156" s="1822"/>
      <c r="W156" s="1822"/>
      <c r="X156" s="1739"/>
      <c r="Y156" s="1739"/>
      <c r="Z156" s="1739"/>
      <c r="AA156" s="1739"/>
      <c r="AB156" s="1739"/>
      <c r="AC156" s="1739"/>
      <c r="AD156" s="1739"/>
      <c r="AE156" s="1739"/>
      <c r="AF156" s="1739"/>
      <c r="AG156" s="1739"/>
      <c r="AH156" s="1739"/>
      <c r="AI156" s="1739"/>
      <c r="AJ156" s="1739"/>
      <c r="AK156" s="1739"/>
      <c r="AL156" s="1739"/>
    </row>
    <row r="157" ht="32.25" customHeight="1">
      <c r="A157" s="1767"/>
      <c r="B157" s="1823"/>
      <c r="C157" s="1739"/>
      <c r="D157" s="1739"/>
      <c r="E157" s="1739"/>
      <c r="F157" s="1767"/>
      <c r="G157" s="1767"/>
      <c r="H157" s="1767"/>
      <c r="I157" s="1767"/>
      <c r="J157" s="1767"/>
      <c r="K157" s="1739"/>
      <c r="L157" s="1739"/>
      <c r="M157" s="1739"/>
      <c r="N157" s="1818"/>
      <c r="O157" s="1819"/>
      <c r="P157" s="1820"/>
      <c r="Q157" s="1820"/>
      <c r="R157" s="1821"/>
      <c r="S157" s="1739" t="b">
        <v>0</v>
      </c>
      <c r="T157" s="1770" t="b">
        <v>0</v>
      </c>
      <c r="U157" s="1822"/>
      <c r="V157" s="1822"/>
      <c r="W157" s="1822"/>
      <c r="X157" s="1739"/>
      <c r="Y157" s="1739"/>
      <c r="Z157" s="1739"/>
      <c r="AA157" s="1739"/>
      <c r="AB157" s="1739"/>
      <c r="AC157" s="1739"/>
      <c r="AD157" s="1739"/>
      <c r="AE157" s="1739"/>
      <c r="AF157" s="1739"/>
      <c r="AG157" s="1739"/>
      <c r="AH157" s="1739"/>
      <c r="AI157" s="1739"/>
      <c r="AJ157" s="1739"/>
      <c r="AK157" s="1739"/>
      <c r="AL157" s="1739"/>
    </row>
    <row r="158" ht="32.25" customHeight="1">
      <c r="A158" s="1767"/>
      <c r="B158" s="1823"/>
      <c r="C158" s="1739"/>
      <c r="D158" s="1739"/>
      <c r="E158" s="1739"/>
      <c r="F158" s="1767"/>
      <c r="G158" s="1767"/>
      <c r="H158" s="1767"/>
      <c r="I158" s="1767"/>
      <c r="J158" s="1767"/>
      <c r="K158" s="1739"/>
      <c r="L158" s="1739"/>
      <c r="M158" s="1739"/>
      <c r="N158" s="1818"/>
      <c r="O158" s="1819"/>
      <c r="P158" s="1820"/>
      <c r="Q158" s="1820"/>
      <c r="R158" s="1821"/>
      <c r="S158" s="1739" t="b">
        <v>0</v>
      </c>
      <c r="T158" s="1770" t="b">
        <v>0</v>
      </c>
      <c r="U158" s="1822"/>
      <c r="V158" s="1822"/>
      <c r="W158" s="1822"/>
      <c r="X158" s="1739"/>
      <c r="Y158" s="1739"/>
      <c r="Z158" s="1739"/>
      <c r="AA158" s="1739"/>
      <c r="AB158" s="1739"/>
      <c r="AC158" s="1739"/>
      <c r="AD158" s="1739"/>
      <c r="AE158" s="1739"/>
      <c r="AF158" s="1739"/>
      <c r="AG158" s="1739"/>
      <c r="AH158" s="1739"/>
      <c r="AI158" s="1739"/>
      <c r="AJ158" s="1739"/>
      <c r="AK158" s="1739"/>
      <c r="AL158" s="1739"/>
    </row>
    <row r="159" ht="32.25" customHeight="1">
      <c r="A159" s="1767"/>
      <c r="B159" s="1823"/>
      <c r="C159" s="1739"/>
      <c r="D159" s="1739"/>
      <c r="E159" s="1739"/>
      <c r="F159" s="1767"/>
      <c r="G159" s="1767"/>
      <c r="H159" s="1767"/>
      <c r="I159" s="1767"/>
      <c r="J159" s="1767"/>
      <c r="K159" s="1739"/>
      <c r="L159" s="1739"/>
      <c r="M159" s="1739"/>
      <c r="N159" s="1818"/>
      <c r="O159" s="1819"/>
      <c r="P159" s="1820"/>
      <c r="Q159" s="1820"/>
      <c r="R159" s="1821"/>
      <c r="S159" s="1739" t="b">
        <v>0</v>
      </c>
      <c r="T159" s="1770" t="b">
        <v>0</v>
      </c>
      <c r="U159" s="1822"/>
      <c r="V159" s="1822"/>
      <c r="W159" s="1822"/>
      <c r="X159" s="1739"/>
      <c r="Y159" s="1739"/>
      <c r="Z159" s="1739"/>
      <c r="AA159" s="1739"/>
      <c r="AB159" s="1739"/>
      <c r="AC159" s="1739"/>
      <c r="AD159" s="1739"/>
      <c r="AE159" s="1739"/>
      <c r="AF159" s="1739"/>
      <c r="AG159" s="1739"/>
      <c r="AH159" s="1739"/>
      <c r="AI159" s="1739"/>
      <c r="AJ159" s="1739"/>
      <c r="AK159" s="1739"/>
      <c r="AL159" s="1739"/>
    </row>
    <row r="160" ht="32.25" customHeight="1">
      <c r="A160" s="1767"/>
      <c r="B160" s="1823"/>
      <c r="C160" s="1739"/>
      <c r="D160" s="1739"/>
      <c r="E160" s="1739"/>
      <c r="F160" s="1767"/>
      <c r="G160" s="1767"/>
      <c r="H160" s="1767"/>
      <c r="I160" s="1767"/>
      <c r="J160" s="1767"/>
      <c r="K160" s="1739"/>
      <c r="L160" s="1739"/>
      <c r="M160" s="1739"/>
      <c r="N160" s="1818"/>
      <c r="O160" s="1819"/>
      <c r="P160" s="1820"/>
      <c r="Q160" s="1820"/>
      <c r="R160" s="1821"/>
      <c r="S160" s="1739" t="b">
        <v>0</v>
      </c>
      <c r="T160" s="1770" t="b">
        <v>0</v>
      </c>
      <c r="U160" s="1822"/>
      <c r="V160" s="1822"/>
      <c r="W160" s="1822"/>
      <c r="X160" s="1739"/>
      <c r="Y160" s="1739"/>
      <c r="Z160" s="1739"/>
      <c r="AA160" s="1739"/>
      <c r="AB160" s="1739"/>
      <c r="AC160" s="1739"/>
      <c r="AD160" s="1739"/>
      <c r="AE160" s="1739"/>
      <c r="AF160" s="1739"/>
      <c r="AG160" s="1739"/>
      <c r="AH160" s="1739"/>
      <c r="AI160" s="1739"/>
      <c r="AJ160" s="1739"/>
      <c r="AK160" s="1739"/>
      <c r="AL160" s="1739"/>
    </row>
    <row r="161" ht="32.25" customHeight="1">
      <c r="A161" s="1767"/>
      <c r="B161" s="1823"/>
      <c r="C161" s="1739"/>
      <c r="D161" s="1739"/>
      <c r="E161" s="1739"/>
      <c r="F161" s="1767"/>
      <c r="G161" s="1767"/>
      <c r="H161" s="1767"/>
      <c r="I161" s="1767"/>
      <c r="J161" s="1767"/>
      <c r="K161" s="1739"/>
      <c r="L161" s="1739"/>
      <c r="M161" s="1739"/>
      <c r="N161" s="1818"/>
      <c r="O161" s="1819"/>
      <c r="P161" s="1820"/>
      <c r="Q161" s="1820"/>
      <c r="R161" s="1821"/>
      <c r="S161" s="1739" t="b">
        <v>0</v>
      </c>
      <c r="T161" s="1770" t="b">
        <v>0</v>
      </c>
      <c r="U161" s="1822"/>
      <c r="V161" s="1822"/>
      <c r="W161" s="1822"/>
      <c r="X161" s="1739"/>
      <c r="Y161" s="1739"/>
      <c r="Z161" s="1739"/>
      <c r="AA161" s="1739"/>
      <c r="AB161" s="1739"/>
      <c r="AC161" s="1739"/>
      <c r="AD161" s="1739"/>
      <c r="AE161" s="1739"/>
      <c r="AF161" s="1739"/>
      <c r="AG161" s="1739"/>
      <c r="AH161" s="1739"/>
      <c r="AI161" s="1739"/>
      <c r="AJ161" s="1739"/>
      <c r="AK161" s="1739"/>
      <c r="AL161" s="1739"/>
    </row>
    <row r="162" ht="32.25" customHeight="1">
      <c r="A162" s="1767"/>
      <c r="B162" s="1823"/>
      <c r="C162" s="1739"/>
      <c r="D162" s="1739"/>
      <c r="E162" s="1739"/>
      <c r="F162" s="1767"/>
      <c r="G162" s="1767"/>
      <c r="H162" s="1767"/>
      <c r="I162" s="1767"/>
      <c r="J162" s="1767"/>
      <c r="K162" s="1739"/>
      <c r="L162" s="1739"/>
      <c r="M162" s="1739"/>
      <c r="N162" s="1818"/>
      <c r="O162" s="1819"/>
      <c r="P162" s="1820"/>
      <c r="Q162" s="1820"/>
      <c r="R162" s="1821"/>
      <c r="S162" s="1739" t="b">
        <v>0</v>
      </c>
      <c r="T162" s="1770" t="b">
        <v>0</v>
      </c>
      <c r="U162" s="1822"/>
      <c r="V162" s="1822"/>
      <c r="W162" s="1822"/>
      <c r="X162" s="1739"/>
      <c r="Y162" s="1739"/>
      <c r="Z162" s="1739"/>
      <c r="AA162" s="1739"/>
      <c r="AB162" s="1739"/>
      <c r="AC162" s="1739"/>
      <c r="AD162" s="1739"/>
      <c r="AE162" s="1739"/>
      <c r="AF162" s="1739"/>
      <c r="AG162" s="1739"/>
      <c r="AH162" s="1739"/>
      <c r="AI162" s="1739"/>
      <c r="AJ162" s="1739"/>
      <c r="AK162" s="1739"/>
      <c r="AL162" s="1739"/>
    </row>
    <row r="163" ht="32.25" customHeight="1">
      <c r="A163" s="1767"/>
      <c r="B163" s="1823"/>
      <c r="C163" s="1739"/>
      <c r="D163" s="1739"/>
      <c r="E163" s="1739"/>
      <c r="F163" s="1767"/>
      <c r="G163" s="1767"/>
      <c r="H163" s="1767"/>
      <c r="I163" s="1767"/>
      <c r="J163" s="1767"/>
      <c r="K163" s="1739"/>
      <c r="L163" s="1739"/>
      <c r="M163" s="1739"/>
      <c r="N163" s="1818"/>
      <c r="O163" s="1819"/>
      <c r="P163" s="1820"/>
      <c r="Q163" s="1820"/>
      <c r="R163" s="1821"/>
      <c r="S163" s="1739" t="b">
        <v>0</v>
      </c>
      <c r="T163" s="1770" t="b">
        <v>0</v>
      </c>
      <c r="U163" s="1822"/>
      <c r="V163" s="1822"/>
      <c r="W163" s="1822"/>
      <c r="X163" s="1739"/>
      <c r="Y163" s="1739"/>
      <c r="Z163" s="1739"/>
      <c r="AA163" s="1739"/>
      <c r="AB163" s="1739"/>
      <c r="AC163" s="1739"/>
      <c r="AD163" s="1739"/>
      <c r="AE163" s="1739"/>
      <c r="AF163" s="1739"/>
      <c r="AG163" s="1739"/>
      <c r="AH163" s="1739"/>
      <c r="AI163" s="1739"/>
      <c r="AJ163" s="1739"/>
      <c r="AK163" s="1739"/>
      <c r="AL163" s="1739"/>
    </row>
    <row r="164" ht="32.25" customHeight="1">
      <c r="A164" s="1767"/>
      <c r="B164" s="1823"/>
      <c r="C164" s="1739"/>
      <c r="D164" s="1739"/>
      <c r="E164" s="1739"/>
      <c r="F164" s="1767"/>
      <c r="G164" s="1767"/>
      <c r="H164" s="1767"/>
      <c r="I164" s="1767"/>
      <c r="J164" s="1767"/>
      <c r="K164" s="1739"/>
      <c r="L164" s="1739"/>
      <c r="M164" s="1739"/>
      <c r="N164" s="1818"/>
      <c r="O164" s="1819"/>
      <c r="P164" s="1820"/>
      <c r="Q164" s="1820"/>
      <c r="R164" s="1821"/>
      <c r="S164" s="1739" t="b">
        <v>0</v>
      </c>
      <c r="T164" s="1770" t="b">
        <v>0</v>
      </c>
      <c r="U164" s="1822"/>
      <c r="V164" s="1822"/>
      <c r="W164" s="1822"/>
      <c r="X164" s="1739"/>
      <c r="Y164" s="1739"/>
      <c r="Z164" s="1739"/>
      <c r="AA164" s="1739"/>
      <c r="AB164" s="1739"/>
      <c r="AC164" s="1739"/>
      <c r="AD164" s="1739"/>
      <c r="AE164" s="1739"/>
      <c r="AF164" s="1739"/>
      <c r="AG164" s="1739"/>
      <c r="AH164" s="1739"/>
      <c r="AI164" s="1739"/>
      <c r="AJ164" s="1739"/>
      <c r="AK164" s="1739"/>
      <c r="AL164" s="1739"/>
    </row>
    <row r="165" ht="32.25" customHeight="1">
      <c r="A165" s="1767"/>
      <c r="B165" s="1823"/>
      <c r="C165" s="1739"/>
      <c r="D165" s="1739"/>
      <c r="E165" s="1739"/>
      <c r="F165" s="1767"/>
      <c r="G165" s="1767"/>
      <c r="H165" s="1767"/>
      <c r="I165" s="1767"/>
      <c r="J165" s="1767"/>
      <c r="K165" s="1739"/>
      <c r="L165" s="1739"/>
      <c r="M165" s="1739"/>
      <c r="N165" s="1818"/>
      <c r="O165" s="1819"/>
      <c r="P165" s="1820"/>
      <c r="Q165" s="1820"/>
      <c r="R165" s="1821"/>
      <c r="S165" s="1739" t="b">
        <v>0</v>
      </c>
      <c r="T165" s="1770" t="b">
        <v>0</v>
      </c>
      <c r="U165" s="1822"/>
      <c r="V165" s="1822"/>
      <c r="W165" s="1822"/>
      <c r="X165" s="1739"/>
      <c r="Y165" s="1739"/>
      <c r="Z165" s="1739"/>
      <c r="AA165" s="1739"/>
      <c r="AB165" s="1739"/>
      <c r="AC165" s="1739"/>
      <c r="AD165" s="1739"/>
      <c r="AE165" s="1739"/>
      <c r="AF165" s="1739"/>
      <c r="AG165" s="1739"/>
      <c r="AH165" s="1739"/>
      <c r="AI165" s="1739"/>
      <c r="AJ165" s="1739"/>
      <c r="AK165" s="1739"/>
      <c r="AL165" s="1739"/>
    </row>
    <row r="166" ht="32.25" customHeight="1">
      <c r="A166" s="1767"/>
      <c r="B166" s="1823"/>
      <c r="C166" s="1739"/>
      <c r="D166" s="1739"/>
      <c r="E166" s="1739"/>
      <c r="F166" s="1767"/>
      <c r="G166" s="1767"/>
      <c r="H166" s="1767"/>
      <c r="I166" s="1767"/>
      <c r="J166" s="1767"/>
      <c r="K166" s="1739"/>
      <c r="L166" s="1739"/>
      <c r="M166" s="1739"/>
      <c r="N166" s="1818"/>
      <c r="O166" s="1819"/>
      <c r="P166" s="1820"/>
      <c r="Q166" s="1820"/>
      <c r="R166" s="1821"/>
      <c r="S166" s="1739" t="b">
        <v>0</v>
      </c>
      <c r="T166" s="1770" t="b">
        <v>0</v>
      </c>
      <c r="U166" s="1822"/>
      <c r="V166" s="1822"/>
      <c r="W166" s="1822"/>
      <c r="X166" s="1739"/>
      <c r="Y166" s="1739"/>
      <c r="Z166" s="1739"/>
      <c r="AA166" s="1739"/>
      <c r="AB166" s="1739"/>
      <c r="AC166" s="1739"/>
      <c r="AD166" s="1739"/>
      <c r="AE166" s="1739"/>
      <c r="AF166" s="1739"/>
      <c r="AG166" s="1739"/>
      <c r="AH166" s="1739"/>
      <c r="AI166" s="1739"/>
      <c r="AJ166" s="1739"/>
      <c r="AK166" s="1739"/>
      <c r="AL166" s="1739"/>
    </row>
    <row r="167" ht="32.25" customHeight="1">
      <c r="A167" s="1767"/>
      <c r="B167" s="1823"/>
      <c r="C167" s="1739"/>
      <c r="D167" s="1739"/>
      <c r="E167" s="1739"/>
      <c r="F167" s="1767"/>
      <c r="G167" s="1767"/>
      <c r="H167" s="1767"/>
      <c r="I167" s="1767"/>
      <c r="J167" s="1767"/>
      <c r="K167" s="1739"/>
      <c r="L167" s="1739"/>
      <c r="M167" s="1739"/>
      <c r="N167" s="1818"/>
      <c r="O167" s="1819"/>
      <c r="P167" s="1820"/>
      <c r="Q167" s="1820"/>
      <c r="R167" s="1821"/>
      <c r="S167" s="1739" t="b">
        <v>0</v>
      </c>
      <c r="T167" s="1770" t="b">
        <v>0</v>
      </c>
      <c r="U167" s="1822"/>
      <c r="V167" s="1822"/>
      <c r="W167" s="1822"/>
      <c r="X167" s="1739"/>
      <c r="Y167" s="1739"/>
      <c r="Z167" s="1739"/>
      <c r="AA167" s="1739"/>
      <c r="AB167" s="1739"/>
      <c r="AC167" s="1739"/>
      <c r="AD167" s="1739"/>
      <c r="AE167" s="1739"/>
      <c r="AF167" s="1739"/>
      <c r="AG167" s="1739"/>
      <c r="AH167" s="1739"/>
      <c r="AI167" s="1739"/>
      <c r="AJ167" s="1739"/>
      <c r="AK167" s="1739"/>
      <c r="AL167" s="1739"/>
    </row>
    <row r="168" ht="32.25" customHeight="1">
      <c r="A168" s="1767"/>
      <c r="B168" s="1823"/>
      <c r="C168" s="1739"/>
      <c r="D168" s="1739"/>
      <c r="E168" s="1739"/>
      <c r="F168" s="1767"/>
      <c r="G168" s="1767"/>
      <c r="H168" s="1767"/>
      <c r="I168" s="1767"/>
      <c r="J168" s="1767"/>
      <c r="K168" s="1739"/>
      <c r="L168" s="1739"/>
      <c r="M168" s="1739"/>
      <c r="N168" s="1818"/>
      <c r="O168" s="1819"/>
      <c r="P168" s="1820"/>
      <c r="Q168" s="1820"/>
      <c r="R168" s="1821"/>
      <c r="S168" s="1739" t="b">
        <v>0</v>
      </c>
      <c r="T168" s="1770" t="b">
        <v>0</v>
      </c>
      <c r="U168" s="1822"/>
      <c r="V168" s="1822"/>
      <c r="W168" s="1822"/>
      <c r="X168" s="1739"/>
      <c r="Y168" s="1739"/>
      <c r="Z168" s="1739"/>
      <c r="AA168" s="1739"/>
      <c r="AB168" s="1739"/>
      <c r="AC168" s="1739"/>
      <c r="AD168" s="1739"/>
      <c r="AE168" s="1739"/>
      <c r="AF168" s="1739"/>
      <c r="AG168" s="1739"/>
      <c r="AH168" s="1739"/>
      <c r="AI168" s="1739"/>
      <c r="AJ168" s="1739"/>
      <c r="AK168" s="1739"/>
      <c r="AL168" s="1739"/>
    </row>
    <row r="169" ht="32.25" customHeight="1">
      <c r="A169" s="1767"/>
      <c r="B169" s="1823"/>
      <c r="C169" s="1739"/>
      <c r="D169" s="1739"/>
      <c r="E169" s="1739"/>
      <c r="F169" s="1767"/>
      <c r="G169" s="1767"/>
      <c r="H169" s="1767"/>
      <c r="I169" s="1767"/>
      <c r="J169" s="1767"/>
      <c r="K169" s="1739"/>
      <c r="L169" s="1739"/>
      <c r="M169" s="1739"/>
      <c r="N169" s="1818"/>
      <c r="O169" s="1819"/>
      <c r="P169" s="1820"/>
      <c r="Q169" s="1820"/>
      <c r="R169" s="1821"/>
      <c r="S169" s="1739" t="b">
        <v>0</v>
      </c>
      <c r="T169" s="1770" t="b">
        <v>0</v>
      </c>
      <c r="U169" s="1822"/>
      <c r="V169" s="1822"/>
      <c r="W169" s="1822"/>
      <c r="X169" s="1739"/>
      <c r="Y169" s="1739"/>
      <c r="Z169" s="1739"/>
      <c r="AA169" s="1739"/>
      <c r="AB169" s="1739"/>
      <c r="AC169" s="1739"/>
      <c r="AD169" s="1739"/>
      <c r="AE169" s="1739"/>
      <c r="AF169" s="1739"/>
      <c r="AG169" s="1739"/>
      <c r="AH169" s="1739"/>
      <c r="AI169" s="1739"/>
      <c r="AJ169" s="1739"/>
      <c r="AK169" s="1739"/>
      <c r="AL169" s="1739"/>
    </row>
    <row r="170" ht="32.25" customHeight="1">
      <c r="A170" s="1767"/>
      <c r="B170" s="1823"/>
      <c r="C170" s="1739"/>
      <c r="D170" s="1739"/>
      <c r="E170" s="1739"/>
      <c r="F170" s="1767"/>
      <c r="G170" s="1767"/>
      <c r="H170" s="1767"/>
      <c r="I170" s="1767"/>
      <c r="J170" s="1767"/>
      <c r="K170" s="1739"/>
      <c r="L170" s="1739"/>
      <c r="M170" s="1739"/>
      <c r="N170" s="1818"/>
      <c r="O170" s="1819"/>
      <c r="P170" s="1820"/>
      <c r="Q170" s="1820"/>
      <c r="R170" s="1821"/>
      <c r="S170" s="1739" t="b">
        <v>0</v>
      </c>
      <c r="T170" s="1770" t="b">
        <v>0</v>
      </c>
      <c r="U170" s="1822"/>
      <c r="V170" s="1822"/>
      <c r="W170" s="1822"/>
      <c r="X170" s="1739"/>
      <c r="Y170" s="1739"/>
      <c r="Z170" s="1739"/>
      <c r="AA170" s="1739"/>
      <c r="AB170" s="1739"/>
      <c r="AC170" s="1739"/>
      <c r="AD170" s="1739"/>
      <c r="AE170" s="1739"/>
      <c r="AF170" s="1739"/>
      <c r="AG170" s="1739"/>
      <c r="AH170" s="1739"/>
      <c r="AI170" s="1739"/>
      <c r="AJ170" s="1739"/>
      <c r="AK170" s="1739"/>
      <c r="AL170" s="1739"/>
    </row>
    <row r="171" ht="32.25" customHeight="1">
      <c r="A171" s="1767"/>
      <c r="B171" s="1823"/>
      <c r="C171" s="1739"/>
      <c r="D171" s="1739"/>
      <c r="E171" s="1739"/>
      <c r="F171" s="1767"/>
      <c r="G171" s="1767"/>
      <c r="H171" s="1767"/>
      <c r="I171" s="1767"/>
      <c r="J171" s="1767"/>
      <c r="K171" s="1739"/>
      <c r="L171" s="1739"/>
      <c r="M171" s="1739"/>
      <c r="N171" s="1818"/>
      <c r="O171" s="1819"/>
      <c r="P171" s="1820"/>
      <c r="Q171" s="1820"/>
      <c r="R171" s="1821"/>
      <c r="S171" s="1739" t="b">
        <v>0</v>
      </c>
      <c r="T171" s="1770" t="b">
        <v>0</v>
      </c>
      <c r="U171" s="1822"/>
      <c r="V171" s="1822"/>
      <c r="W171" s="1822"/>
      <c r="X171" s="1739"/>
      <c r="Y171" s="1739"/>
      <c r="Z171" s="1739"/>
      <c r="AA171" s="1739"/>
      <c r="AB171" s="1739"/>
      <c r="AC171" s="1739"/>
      <c r="AD171" s="1739"/>
      <c r="AE171" s="1739"/>
      <c r="AF171" s="1739"/>
      <c r="AG171" s="1739"/>
      <c r="AH171" s="1739"/>
      <c r="AI171" s="1739"/>
      <c r="AJ171" s="1739"/>
      <c r="AK171" s="1739"/>
      <c r="AL171" s="1739"/>
    </row>
    <row r="172" ht="32.25" customHeight="1">
      <c r="A172" s="1767"/>
      <c r="B172" s="1823"/>
      <c r="C172" s="1739"/>
      <c r="D172" s="1739"/>
      <c r="E172" s="1739"/>
      <c r="F172" s="1767"/>
      <c r="G172" s="1767"/>
      <c r="H172" s="1767"/>
      <c r="I172" s="1767"/>
      <c r="J172" s="1767"/>
      <c r="K172" s="1739"/>
      <c r="L172" s="1739"/>
      <c r="M172" s="1739"/>
      <c r="N172" s="1818"/>
      <c r="O172" s="1819"/>
      <c r="P172" s="1820"/>
      <c r="Q172" s="1820"/>
      <c r="R172" s="1821"/>
      <c r="S172" s="1739" t="b">
        <v>0</v>
      </c>
      <c r="T172" s="1770" t="b">
        <v>0</v>
      </c>
      <c r="U172" s="1822"/>
      <c r="V172" s="1822"/>
      <c r="W172" s="1822"/>
      <c r="X172" s="1739"/>
      <c r="Y172" s="1739"/>
      <c r="Z172" s="1739"/>
      <c r="AA172" s="1739"/>
      <c r="AB172" s="1739"/>
      <c r="AC172" s="1739"/>
      <c r="AD172" s="1739"/>
      <c r="AE172" s="1739"/>
      <c r="AF172" s="1739"/>
      <c r="AG172" s="1739"/>
      <c r="AH172" s="1739"/>
      <c r="AI172" s="1739"/>
      <c r="AJ172" s="1739"/>
      <c r="AK172" s="1739"/>
      <c r="AL172" s="1739"/>
    </row>
    <row r="173" ht="32.25" customHeight="1">
      <c r="A173" s="1767"/>
      <c r="B173" s="1823"/>
      <c r="C173" s="1739"/>
      <c r="D173" s="1739"/>
      <c r="E173" s="1739"/>
      <c r="F173" s="1767"/>
      <c r="G173" s="1767"/>
      <c r="H173" s="1767"/>
      <c r="I173" s="1767"/>
      <c r="J173" s="1767"/>
      <c r="K173" s="1739"/>
      <c r="L173" s="1739"/>
      <c r="M173" s="1739"/>
      <c r="N173" s="1818"/>
      <c r="O173" s="1819"/>
      <c r="P173" s="1820"/>
      <c r="Q173" s="1820"/>
      <c r="R173" s="1821"/>
      <c r="S173" s="1739" t="b">
        <v>0</v>
      </c>
      <c r="T173" s="1770" t="b">
        <v>0</v>
      </c>
      <c r="U173" s="1822"/>
      <c r="V173" s="1822"/>
      <c r="W173" s="1822"/>
      <c r="X173" s="1739"/>
      <c r="Y173" s="1739"/>
      <c r="Z173" s="1739"/>
      <c r="AA173" s="1739"/>
      <c r="AB173" s="1739"/>
      <c r="AC173" s="1739"/>
      <c r="AD173" s="1739"/>
      <c r="AE173" s="1739"/>
      <c r="AF173" s="1739"/>
      <c r="AG173" s="1739"/>
      <c r="AH173" s="1739"/>
      <c r="AI173" s="1739"/>
      <c r="AJ173" s="1739"/>
      <c r="AK173" s="1739"/>
      <c r="AL173" s="1739"/>
    </row>
    <row r="174" ht="32.25" customHeight="1">
      <c r="A174" s="1767"/>
      <c r="B174" s="1823"/>
      <c r="C174" s="1739"/>
      <c r="D174" s="1739"/>
      <c r="E174" s="1739"/>
      <c r="F174" s="1767"/>
      <c r="G174" s="1767"/>
      <c r="H174" s="1767"/>
      <c r="I174" s="1767"/>
      <c r="J174" s="1767"/>
      <c r="K174" s="1739"/>
      <c r="L174" s="1739"/>
      <c r="M174" s="1739"/>
      <c r="N174" s="1818"/>
      <c r="O174" s="1819"/>
      <c r="P174" s="1820"/>
      <c r="Q174" s="1820"/>
      <c r="R174" s="1821"/>
      <c r="S174" s="1739" t="b">
        <v>0</v>
      </c>
      <c r="T174" s="1770" t="b">
        <v>0</v>
      </c>
      <c r="U174" s="1822"/>
      <c r="V174" s="1822"/>
      <c r="W174" s="1822"/>
      <c r="X174" s="1739"/>
      <c r="Y174" s="1739"/>
      <c r="Z174" s="1739"/>
      <c r="AA174" s="1739"/>
      <c r="AB174" s="1739"/>
      <c r="AC174" s="1739"/>
      <c r="AD174" s="1739"/>
      <c r="AE174" s="1739"/>
      <c r="AF174" s="1739"/>
      <c r="AG174" s="1739"/>
      <c r="AH174" s="1739"/>
      <c r="AI174" s="1739"/>
      <c r="AJ174" s="1739"/>
      <c r="AK174" s="1739"/>
      <c r="AL174" s="1739"/>
    </row>
    <row r="175" ht="32.25" customHeight="1">
      <c r="A175" s="1767"/>
      <c r="B175" s="1823"/>
      <c r="C175" s="1739"/>
      <c r="D175" s="1739"/>
      <c r="E175" s="1739"/>
      <c r="F175" s="1767"/>
      <c r="G175" s="1767"/>
      <c r="H175" s="1767"/>
      <c r="I175" s="1767"/>
      <c r="J175" s="1767"/>
      <c r="K175" s="1739"/>
      <c r="L175" s="1739"/>
      <c r="M175" s="1739"/>
      <c r="N175" s="1818"/>
      <c r="O175" s="1819"/>
      <c r="P175" s="1820"/>
      <c r="Q175" s="1820"/>
      <c r="R175" s="1821"/>
      <c r="S175" s="1739" t="b">
        <v>0</v>
      </c>
      <c r="T175" s="1770" t="b">
        <v>0</v>
      </c>
      <c r="U175" s="1822"/>
      <c r="V175" s="1822"/>
      <c r="W175" s="1822"/>
      <c r="X175" s="1739"/>
      <c r="Y175" s="1739"/>
      <c r="Z175" s="1739"/>
      <c r="AA175" s="1739"/>
      <c r="AB175" s="1739"/>
      <c r="AC175" s="1739"/>
      <c r="AD175" s="1739"/>
      <c r="AE175" s="1739"/>
      <c r="AF175" s="1739"/>
      <c r="AG175" s="1739"/>
      <c r="AH175" s="1739"/>
      <c r="AI175" s="1739"/>
      <c r="AJ175" s="1739"/>
      <c r="AK175" s="1739"/>
      <c r="AL175" s="1739"/>
    </row>
    <row r="176" ht="32.25" customHeight="1">
      <c r="A176" s="1767"/>
      <c r="B176" s="1823"/>
      <c r="C176" s="1739"/>
      <c r="D176" s="1739"/>
      <c r="E176" s="1739"/>
      <c r="F176" s="1767"/>
      <c r="G176" s="1767"/>
      <c r="H176" s="1767"/>
      <c r="I176" s="1767"/>
      <c r="J176" s="1767"/>
      <c r="K176" s="1739"/>
      <c r="L176" s="1739"/>
      <c r="M176" s="1739"/>
      <c r="N176" s="1818"/>
      <c r="O176" s="1819"/>
      <c r="P176" s="1820"/>
      <c r="Q176" s="1820"/>
      <c r="R176" s="1821"/>
      <c r="S176" s="1739" t="b">
        <v>0</v>
      </c>
      <c r="T176" s="1770" t="b">
        <v>0</v>
      </c>
      <c r="U176" s="1822"/>
      <c r="V176" s="1822"/>
      <c r="W176" s="1822"/>
      <c r="X176" s="1739"/>
      <c r="Y176" s="1739"/>
      <c r="Z176" s="1739"/>
      <c r="AA176" s="1739"/>
      <c r="AB176" s="1739"/>
      <c r="AC176" s="1739"/>
      <c r="AD176" s="1739"/>
      <c r="AE176" s="1739"/>
      <c r="AF176" s="1739"/>
      <c r="AG176" s="1739"/>
      <c r="AH176" s="1739"/>
      <c r="AI176" s="1739"/>
      <c r="AJ176" s="1739"/>
      <c r="AK176" s="1739"/>
      <c r="AL176" s="1739"/>
    </row>
    <row r="177" ht="32.25" customHeight="1">
      <c r="A177" s="1767"/>
      <c r="B177" s="1823"/>
      <c r="C177" s="1739"/>
      <c r="D177" s="1739"/>
      <c r="E177" s="1739"/>
      <c r="F177" s="1767"/>
      <c r="G177" s="1767"/>
      <c r="H177" s="1767"/>
      <c r="I177" s="1767"/>
      <c r="J177" s="1767"/>
      <c r="K177" s="1739"/>
      <c r="L177" s="1739"/>
      <c r="M177" s="1739"/>
      <c r="N177" s="1818"/>
      <c r="O177" s="1819"/>
      <c r="P177" s="1820"/>
      <c r="Q177" s="1820"/>
      <c r="R177" s="1821"/>
      <c r="S177" s="1739" t="b">
        <v>0</v>
      </c>
      <c r="T177" s="1770" t="b">
        <v>0</v>
      </c>
      <c r="U177" s="1822"/>
      <c r="V177" s="1822"/>
      <c r="W177" s="1822"/>
      <c r="X177" s="1739"/>
      <c r="Y177" s="1739"/>
      <c r="Z177" s="1739"/>
      <c r="AA177" s="1739"/>
      <c r="AB177" s="1739"/>
      <c r="AC177" s="1739"/>
      <c r="AD177" s="1739"/>
      <c r="AE177" s="1739"/>
      <c r="AF177" s="1739"/>
      <c r="AG177" s="1739"/>
      <c r="AH177" s="1739"/>
      <c r="AI177" s="1739"/>
      <c r="AJ177" s="1739"/>
      <c r="AK177" s="1739"/>
      <c r="AL177" s="1739"/>
    </row>
    <row r="178" ht="32.25" customHeight="1">
      <c r="A178" s="1767"/>
      <c r="B178" s="1823"/>
      <c r="C178" s="1739"/>
      <c r="D178" s="1739"/>
      <c r="E178" s="1739"/>
      <c r="F178" s="1767"/>
      <c r="G178" s="1767"/>
      <c r="H178" s="1767"/>
      <c r="I178" s="1767"/>
      <c r="J178" s="1767"/>
      <c r="K178" s="1739"/>
      <c r="L178" s="1739"/>
      <c r="M178" s="1739"/>
      <c r="N178" s="1818"/>
      <c r="O178" s="1819"/>
      <c r="P178" s="1820"/>
      <c r="Q178" s="1820"/>
      <c r="R178" s="1821"/>
      <c r="S178" s="1739" t="b">
        <v>0</v>
      </c>
      <c r="T178" s="1770" t="b">
        <v>0</v>
      </c>
      <c r="U178" s="1822"/>
      <c r="V178" s="1822"/>
      <c r="W178" s="1822"/>
      <c r="X178" s="1739"/>
      <c r="Y178" s="1739"/>
      <c r="Z178" s="1739"/>
      <c r="AA178" s="1739"/>
      <c r="AB178" s="1739"/>
      <c r="AC178" s="1739"/>
      <c r="AD178" s="1739"/>
      <c r="AE178" s="1739"/>
      <c r="AF178" s="1739"/>
      <c r="AG178" s="1739"/>
      <c r="AH178" s="1739"/>
      <c r="AI178" s="1739"/>
      <c r="AJ178" s="1739"/>
      <c r="AK178" s="1739"/>
      <c r="AL178" s="1739"/>
    </row>
    <row r="179" ht="32.25" customHeight="1">
      <c r="A179" s="1767"/>
      <c r="B179" s="1823"/>
      <c r="C179" s="1739"/>
      <c r="D179" s="1739"/>
      <c r="E179" s="1739"/>
      <c r="F179" s="1767"/>
      <c r="G179" s="1767"/>
      <c r="H179" s="1767"/>
      <c r="I179" s="1767"/>
      <c r="J179" s="1767"/>
      <c r="K179" s="1739"/>
      <c r="L179" s="1739"/>
      <c r="M179" s="1739"/>
      <c r="N179" s="1818"/>
      <c r="O179" s="1819"/>
      <c r="P179" s="1820"/>
      <c r="Q179" s="1820"/>
      <c r="R179" s="1821"/>
      <c r="S179" s="1739" t="b">
        <v>0</v>
      </c>
      <c r="T179" s="1770" t="b">
        <v>0</v>
      </c>
      <c r="U179" s="1822"/>
      <c r="V179" s="1822"/>
      <c r="W179" s="1822"/>
      <c r="X179" s="1739"/>
      <c r="Y179" s="1739"/>
      <c r="Z179" s="1739"/>
      <c r="AA179" s="1739"/>
      <c r="AB179" s="1739"/>
      <c r="AC179" s="1739"/>
      <c r="AD179" s="1739"/>
      <c r="AE179" s="1739"/>
      <c r="AF179" s="1739"/>
      <c r="AG179" s="1739"/>
      <c r="AH179" s="1739"/>
      <c r="AI179" s="1739"/>
      <c r="AJ179" s="1739"/>
      <c r="AK179" s="1739"/>
      <c r="AL179" s="1739"/>
    </row>
    <row r="180" ht="32.25" customHeight="1">
      <c r="A180" s="1767"/>
      <c r="B180" s="1823"/>
      <c r="C180" s="1739"/>
      <c r="D180" s="1739"/>
      <c r="E180" s="1739"/>
      <c r="F180" s="1767"/>
      <c r="G180" s="1767"/>
      <c r="H180" s="1767"/>
      <c r="I180" s="1767"/>
      <c r="J180" s="1767"/>
      <c r="K180" s="1739"/>
      <c r="L180" s="1739"/>
      <c r="M180" s="1739"/>
      <c r="N180" s="1818"/>
      <c r="O180" s="1819"/>
      <c r="P180" s="1820"/>
      <c r="Q180" s="1820"/>
      <c r="R180" s="1821"/>
      <c r="S180" s="1739" t="b">
        <v>0</v>
      </c>
      <c r="T180" s="1770" t="b">
        <v>0</v>
      </c>
      <c r="U180" s="1822"/>
      <c r="V180" s="1822"/>
      <c r="W180" s="1822"/>
      <c r="X180" s="1739"/>
      <c r="Y180" s="1739"/>
      <c r="Z180" s="1739"/>
      <c r="AA180" s="1739"/>
      <c r="AB180" s="1739"/>
      <c r="AC180" s="1739"/>
      <c r="AD180" s="1739"/>
      <c r="AE180" s="1739"/>
      <c r="AF180" s="1739"/>
      <c r="AG180" s="1739"/>
      <c r="AH180" s="1739"/>
      <c r="AI180" s="1739"/>
      <c r="AJ180" s="1739"/>
      <c r="AK180" s="1739"/>
      <c r="AL180" s="1739"/>
    </row>
    <row r="181" ht="32.25" customHeight="1">
      <c r="A181" s="1767"/>
      <c r="B181" s="1823"/>
      <c r="C181" s="1739"/>
      <c r="D181" s="1739"/>
      <c r="E181" s="1739"/>
      <c r="F181" s="1767"/>
      <c r="G181" s="1767"/>
      <c r="H181" s="1767"/>
      <c r="I181" s="1767"/>
      <c r="J181" s="1767"/>
      <c r="K181" s="1739"/>
      <c r="L181" s="1739"/>
      <c r="M181" s="1739"/>
      <c r="N181" s="1818"/>
      <c r="O181" s="1819"/>
      <c r="P181" s="1820"/>
      <c r="Q181" s="1820"/>
      <c r="R181" s="1821"/>
      <c r="S181" s="1739" t="b">
        <v>0</v>
      </c>
      <c r="T181" s="1770" t="b">
        <v>0</v>
      </c>
      <c r="U181" s="1822"/>
      <c r="V181" s="1822"/>
      <c r="W181" s="1822"/>
      <c r="X181" s="1739"/>
      <c r="Y181" s="1739"/>
      <c r="Z181" s="1739"/>
      <c r="AA181" s="1739"/>
      <c r="AB181" s="1739"/>
      <c r="AC181" s="1739"/>
      <c r="AD181" s="1739"/>
      <c r="AE181" s="1739"/>
      <c r="AF181" s="1739"/>
      <c r="AG181" s="1739"/>
      <c r="AH181" s="1739"/>
      <c r="AI181" s="1739"/>
      <c r="AJ181" s="1739"/>
      <c r="AK181" s="1739"/>
      <c r="AL181" s="1739"/>
    </row>
    <row r="182" ht="32.25" customHeight="1">
      <c r="A182" s="1767"/>
      <c r="B182" s="1823"/>
      <c r="C182" s="1739"/>
      <c r="D182" s="1739"/>
      <c r="E182" s="1739"/>
      <c r="F182" s="1767"/>
      <c r="G182" s="1767"/>
      <c r="H182" s="1767"/>
      <c r="I182" s="1767"/>
      <c r="J182" s="1767"/>
      <c r="K182" s="1739"/>
      <c r="L182" s="1739"/>
      <c r="M182" s="1739"/>
      <c r="N182" s="1818"/>
      <c r="O182" s="1819"/>
      <c r="P182" s="1820"/>
      <c r="Q182" s="1820"/>
      <c r="R182" s="1821"/>
      <c r="S182" s="1739" t="b">
        <v>0</v>
      </c>
      <c r="T182" s="1770" t="b">
        <v>0</v>
      </c>
      <c r="U182" s="1822"/>
      <c r="V182" s="1822"/>
      <c r="W182" s="1822"/>
      <c r="X182" s="1739"/>
      <c r="Y182" s="1739"/>
      <c r="Z182" s="1739"/>
      <c r="AA182" s="1739"/>
      <c r="AB182" s="1739"/>
      <c r="AC182" s="1739"/>
      <c r="AD182" s="1739"/>
      <c r="AE182" s="1739"/>
      <c r="AF182" s="1739"/>
      <c r="AG182" s="1739"/>
      <c r="AH182" s="1739"/>
      <c r="AI182" s="1739"/>
      <c r="AJ182" s="1739"/>
      <c r="AK182" s="1739"/>
      <c r="AL182" s="1739"/>
    </row>
    <row r="183" ht="32.25" customHeight="1">
      <c r="A183" s="1767"/>
      <c r="B183" s="1823"/>
      <c r="C183" s="1739"/>
      <c r="D183" s="1739"/>
      <c r="E183" s="1739"/>
      <c r="F183" s="1767"/>
      <c r="G183" s="1767"/>
      <c r="H183" s="1767"/>
      <c r="I183" s="1767"/>
      <c r="J183" s="1767"/>
      <c r="K183" s="1739"/>
      <c r="L183" s="1739"/>
      <c r="M183" s="1739"/>
      <c r="N183" s="1818"/>
      <c r="O183" s="1819"/>
      <c r="P183" s="1820"/>
      <c r="Q183" s="1820"/>
      <c r="R183" s="1821"/>
      <c r="S183" s="1739" t="b">
        <v>0</v>
      </c>
      <c r="T183" s="1770" t="b">
        <v>0</v>
      </c>
      <c r="U183" s="1822"/>
      <c r="V183" s="1822"/>
      <c r="W183" s="1822"/>
      <c r="X183" s="1739"/>
      <c r="Y183" s="1739"/>
      <c r="Z183" s="1739"/>
      <c r="AA183" s="1739"/>
      <c r="AB183" s="1739"/>
      <c r="AC183" s="1739"/>
      <c r="AD183" s="1739"/>
      <c r="AE183" s="1739"/>
      <c r="AF183" s="1739"/>
      <c r="AG183" s="1739"/>
      <c r="AH183" s="1739"/>
      <c r="AI183" s="1739"/>
      <c r="AJ183" s="1739"/>
      <c r="AK183" s="1739"/>
      <c r="AL183" s="1739"/>
    </row>
    <row r="184" ht="32.25" customHeight="1">
      <c r="A184" s="1767"/>
      <c r="B184" s="1823"/>
      <c r="C184" s="1739"/>
      <c r="D184" s="1739"/>
      <c r="E184" s="1739"/>
      <c r="F184" s="1767"/>
      <c r="G184" s="1767"/>
      <c r="H184" s="1767"/>
      <c r="I184" s="1767"/>
      <c r="J184" s="1767"/>
      <c r="K184" s="1739"/>
      <c r="L184" s="1739"/>
      <c r="M184" s="1739"/>
      <c r="N184" s="1818"/>
      <c r="O184" s="1819"/>
      <c r="P184" s="1820"/>
      <c r="Q184" s="1820"/>
      <c r="R184" s="1821"/>
      <c r="S184" s="1739" t="b">
        <v>0</v>
      </c>
      <c r="T184" s="1770" t="b">
        <v>0</v>
      </c>
      <c r="U184" s="1822"/>
      <c r="V184" s="1822"/>
      <c r="W184" s="1822"/>
      <c r="X184" s="1739"/>
      <c r="Y184" s="1739"/>
      <c r="Z184" s="1739"/>
      <c r="AA184" s="1739"/>
      <c r="AB184" s="1739"/>
      <c r="AC184" s="1739"/>
      <c r="AD184" s="1739"/>
      <c r="AE184" s="1739"/>
      <c r="AF184" s="1739"/>
      <c r="AG184" s="1739"/>
      <c r="AH184" s="1739"/>
      <c r="AI184" s="1739"/>
      <c r="AJ184" s="1739"/>
      <c r="AK184" s="1739"/>
      <c r="AL184" s="1739"/>
    </row>
    <row r="185" ht="32.25" customHeight="1">
      <c r="A185" s="1767"/>
      <c r="B185" s="1823"/>
      <c r="C185" s="1739"/>
      <c r="D185" s="1739"/>
      <c r="E185" s="1739"/>
      <c r="F185" s="1767"/>
      <c r="G185" s="1767"/>
      <c r="H185" s="1767"/>
      <c r="I185" s="1767"/>
      <c r="J185" s="1767"/>
      <c r="K185" s="1739"/>
      <c r="L185" s="1739"/>
      <c r="M185" s="1739"/>
      <c r="N185" s="1818"/>
      <c r="O185" s="1819"/>
      <c r="P185" s="1820"/>
      <c r="Q185" s="1820"/>
      <c r="R185" s="1821"/>
      <c r="S185" s="1739" t="b">
        <v>0</v>
      </c>
      <c r="T185" s="1770" t="b">
        <v>0</v>
      </c>
      <c r="U185" s="1822"/>
      <c r="V185" s="1822"/>
      <c r="W185" s="1822"/>
      <c r="X185" s="1739"/>
      <c r="Y185" s="1739"/>
      <c r="Z185" s="1739"/>
      <c r="AA185" s="1739"/>
      <c r="AB185" s="1739"/>
      <c r="AC185" s="1739"/>
      <c r="AD185" s="1739"/>
      <c r="AE185" s="1739"/>
      <c r="AF185" s="1739"/>
      <c r="AG185" s="1739"/>
      <c r="AH185" s="1739"/>
      <c r="AI185" s="1739"/>
      <c r="AJ185" s="1739"/>
      <c r="AK185" s="1739"/>
      <c r="AL185" s="1739"/>
    </row>
    <row r="186" ht="32.25" customHeight="1">
      <c r="A186" s="1767"/>
      <c r="B186" s="1823"/>
      <c r="C186" s="1739"/>
      <c r="D186" s="1739"/>
      <c r="E186" s="1739"/>
      <c r="F186" s="1767"/>
      <c r="G186" s="1767"/>
      <c r="H186" s="1767"/>
      <c r="I186" s="1767"/>
      <c r="J186" s="1767"/>
      <c r="K186" s="1739"/>
      <c r="L186" s="1739"/>
      <c r="M186" s="1739"/>
      <c r="N186" s="1818"/>
      <c r="O186" s="1819"/>
      <c r="P186" s="1820"/>
      <c r="Q186" s="1820"/>
      <c r="R186" s="1821"/>
      <c r="S186" s="1739" t="b">
        <v>0</v>
      </c>
      <c r="T186" s="1770" t="b">
        <v>0</v>
      </c>
      <c r="U186" s="1822"/>
      <c r="V186" s="1822"/>
      <c r="W186" s="1822"/>
      <c r="X186" s="1739"/>
      <c r="Y186" s="1739"/>
      <c r="Z186" s="1739"/>
      <c r="AA186" s="1739"/>
      <c r="AB186" s="1739"/>
      <c r="AC186" s="1739"/>
      <c r="AD186" s="1739"/>
      <c r="AE186" s="1739"/>
      <c r="AF186" s="1739"/>
      <c r="AG186" s="1739"/>
      <c r="AH186" s="1739"/>
      <c r="AI186" s="1739"/>
      <c r="AJ186" s="1739"/>
      <c r="AK186" s="1739"/>
      <c r="AL186" s="1739"/>
    </row>
    <row r="187" ht="32.25" customHeight="1">
      <c r="A187" s="1767"/>
      <c r="B187" s="1823"/>
      <c r="C187" s="1739"/>
      <c r="D187" s="1739"/>
      <c r="E187" s="1739"/>
      <c r="F187" s="1767"/>
      <c r="G187" s="1767"/>
      <c r="H187" s="1767"/>
      <c r="I187" s="1767"/>
      <c r="J187" s="1767"/>
      <c r="K187" s="1739"/>
      <c r="L187" s="1739"/>
      <c r="M187" s="1739"/>
      <c r="N187" s="1818"/>
      <c r="O187" s="1819"/>
      <c r="P187" s="1820"/>
      <c r="Q187" s="1820"/>
      <c r="R187" s="1821"/>
      <c r="S187" s="1739" t="b">
        <v>0</v>
      </c>
      <c r="T187" s="1770" t="b">
        <v>0</v>
      </c>
      <c r="U187" s="1822"/>
      <c r="V187" s="1822"/>
      <c r="W187" s="1822"/>
      <c r="X187" s="1739"/>
      <c r="Y187" s="1739"/>
      <c r="Z187" s="1739"/>
      <c r="AA187" s="1739"/>
      <c r="AB187" s="1739"/>
      <c r="AC187" s="1739"/>
      <c r="AD187" s="1739"/>
      <c r="AE187" s="1739"/>
      <c r="AF187" s="1739"/>
      <c r="AG187" s="1739"/>
      <c r="AH187" s="1739"/>
      <c r="AI187" s="1739"/>
      <c r="AJ187" s="1739"/>
      <c r="AK187" s="1739"/>
      <c r="AL187" s="1739"/>
    </row>
    <row r="188" ht="32.25" customHeight="1">
      <c r="A188" s="1767"/>
      <c r="B188" s="1823"/>
      <c r="C188" s="1739"/>
      <c r="D188" s="1739"/>
      <c r="E188" s="1739"/>
      <c r="F188" s="1767"/>
      <c r="G188" s="1767"/>
      <c r="H188" s="1767"/>
      <c r="I188" s="1767"/>
      <c r="J188" s="1767"/>
      <c r="K188" s="1739"/>
      <c r="L188" s="1739"/>
      <c r="M188" s="1739"/>
      <c r="N188" s="1818"/>
      <c r="O188" s="1819"/>
      <c r="P188" s="1820"/>
      <c r="Q188" s="1820"/>
      <c r="R188" s="1821"/>
      <c r="S188" s="1739" t="b">
        <v>0</v>
      </c>
      <c r="T188" s="1770" t="b">
        <v>0</v>
      </c>
      <c r="U188" s="1822"/>
      <c r="V188" s="1822"/>
      <c r="W188" s="1822"/>
      <c r="X188" s="1739"/>
      <c r="Y188" s="1739"/>
      <c r="Z188" s="1739"/>
      <c r="AA188" s="1739"/>
      <c r="AB188" s="1739"/>
      <c r="AC188" s="1739"/>
      <c r="AD188" s="1739"/>
      <c r="AE188" s="1739"/>
      <c r="AF188" s="1739"/>
      <c r="AG188" s="1739"/>
      <c r="AH188" s="1739"/>
      <c r="AI188" s="1739"/>
      <c r="AJ188" s="1739"/>
      <c r="AK188" s="1739"/>
      <c r="AL188" s="1739"/>
    </row>
    <row r="189" ht="32.25" customHeight="1">
      <c r="A189" s="1767"/>
      <c r="B189" s="1823"/>
      <c r="C189" s="1739"/>
      <c r="D189" s="1739"/>
      <c r="E189" s="1739"/>
      <c r="F189" s="1767"/>
      <c r="G189" s="1767"/>
      <c r="H189" s="1767"/>
      <c r="I189" s="1767"/>
      <c r="J189" s="1767"/>
      <c r="K189" s="1739"/>
      <c r="L189" s="1739"/>
      <c r="M189" s="1739"/>
      <c r="N189" s="1818"/>
      <c r="O189" s="1819"/>
      <c r="P189" s="1820"/>
      <c r="Q189" s="1820"/>
      <c r="R189" s="1821"/>
      <c r="S189" s="1739" t="b">
        <v>0</v>
      </c>
      <c r="T189" s="1770" t="b">
        <v>0</v>
      </c>
      <c r="U189" s="1822"/>
      <c r="V189" s="1822"/>
      <c r="W189" s="1822"/>
      <c r="X189" s="1739"/>
      <c r="Y189" s="1739"/>
      <c r="Z189" s="1739"/>
      <c r="AA189" s="1739"/>
      <c r="AB189" s="1739"/>
      <c r="AC189" s="1739"/>
      <c r="AD189" s="1739"/>
      <c r="AE189" s="1739"/>
      <c r="AF189" s="1739"/>
      <c r="AG189" s="1739"/>
      <c r="AH189" s="1739"/>
      <c r="AI189" s="1739"/>
      <c r="AJ189" s="1739"/>
      <c r="AK189" s="1739"/>
      <c r="AL189" s="1739"/>
    </row>
    <row r="190" ht="32.25" customHeight="1">
      <c r="A190" s="1767"/>
      <c r="B190" s="1823"/>
      <c r="C190" s="1739"/>
      <c r="D190" s="1739"/>
      <c r="E190" s="1739"/>
      <c r="F190" s="1767"/>
      <c r="G190" s="1767"/>
      <c r="H190" s="1767"/>
      <c r="I190" s="1767"/>
      <c r="J190" s="1767"/>
      <c r="K190" s="1739"/>
      <c r="L190" s="1739"/>
      <c r="M190" s="1739"/>
      <c r="N190" s="1818"/>
      <c r="O190" s="1819"/>
      <c r="P190" s="1820"/>
      <c r="Q190" s="1820"/>
      <c r="R190" s="1821"/>
      <c r="S190" s="1739" t="b">
        <v>0</v>
      </c>
      <c r="T190" s="1770" t="b">
        <v>0</v>
      </c>
      <c r="U190" s="1822"/>
      <c r="V190" s="1822"/>
      <c r="W190" s="1822"/>
      <c r="X190" s="1739"/>
      <c r="Y190" s="1739"/>
      <c r="Z190" s="1739"/>
      <c r="AA190" s="1739"/>
      <c r="AB190" s="1739"/>
      <c r="AC190" s="1739"/>
      <c r="AD190" s="1739"/>
      <c r="AE190" s="1739"/>
      <c r="AF190" s="1739"/>
      <c r="AG190" s="1739"/>
      <c r="AH190" s="1739"/>
      <c r="AI190" s="1739"/>
      <c r="AJ190" s="1739"/>
      <c r="AK190" s="1739"/>
      <c r="AL190" s="1739"/>
    </row>
    <row r="191" ht="32.25" customHeight="1">
      <c r="A191" s="1767"/>
      <c r="B191" s="1823"/>
      <c r="C191" s="1739"/>
      <c r="D191" s="1739"/>
      <c r="E191" s="1739"/>
      <c r="F191" s="1767"/>
      <c r="G191" s="1767"/>
      <c r="H191" s="1767"/>
      <c r="I191" s="1767"/>
      <c r="J191" s="1767"/>
      <c r="K191" s="1739"/>
      <c r="L191" s="1739"/>
      <c r="M191" s="1739"/>
      <c r="N191" s="1818"/>
      <c r="O191" s="1819"/>
      <c r="P191" s="1820"/>
      <c r="Q191" s="1820"/>
      <c r="R191" s="1821"/>
      <c r="S191" s="1739" t="b">
        <v>0</v>
      </c>
      <c r="T191" s="1770" t="b">
        <v>0</v>
      </c>
      <c r="U191" s="1822"/>
      <c r="V191" s="1822"/>
      <c r="W191" s="1822"/>
      <c r="X191" s="1739"/>
      <c r="Y191" s="1739"/>
      <c r="Z191" s="1739"/>
      <c r="AA191" s="1739"/>
      <c r="AB191" s="1739"/>
      <c r="AC191" s="1739"/>
      <c r="AD191" s="1739"/>
      <c r="AE191" s="1739"/>
      <c r="AF191" s="1739"/>
      <c r="AG191" s="1739"/>
      <c r="AH191" s="1739"/>
      <c r="AI191" s="1739"/>
      <c r="AJ191" s="1739"/>
      <c r="AK191" s="1739"/>
      <c r="AL191" s="1739"/>
    </row>
    <row r="192" ht="32.25" customHeight="1">
      <c r="A192" s="1767"/>
      <c r="B192" s="1823"/>
      <c r="C192" s="1739"/>
      <c r="D192" s="1739"/>
      <c r="E192" s="1739"/>
      <c r="F192" s="1767"/>
      <c r="G192" s="1767"/>
      <c r="H192" s="1767"/>
      <c r="I192" s="1767"/>
      <c r="J192" s="1767"/>
      <c r="K192" s="1739"/>
      <c r="L192" s="1739"/>
      <c r="M192" s="1739"/>
      <c r="N192" s="1818"/>
      <c r="O192" s="1819"/>
      <c r="P192" s="1820"/>
      <c r="Q192" s="1820"/>
      <c r="R192" s="1821"/>
      <c r="S192" s="1739" t="b">
        <v>0</v>
      </c>
      <c r="T192" s="1770" t="b">
        <v>0</v>
      </c>
      <c r="U192" s="1822"/>
      <c r="V192" s="1822"/>
      <c r="W192" s="1822"/>
      <c r="X192" s="1739"/>
      <c r="Y192" s="1739"/>
      <c r="Z192" s="1739"/>
      <c r="AA192" s="1739"/>
      <c r="AB192" s="1739"/>
      <c r="AC192" s="1739"/>
      <c r="AD192" s="1739"/>
      <c r="AE192" s="1739"/>
      <c r="AF192" s="1739"/>
      <c r="AG192" s="1739"/>
      <c r="AH192" s="1739"/>
      <c r="AI192" s="1739"/>
      <c r="AJ192" s="1739"/>
      <c r="AK192" s="1739"/>
      <c r="AL192" s="1739"/>
    </row>
    <row r="193" ht="32.25" customHeight="1">
      <c r="A193" s="1767"/>
      <c r="B193" s="1823"/>
      <c r="C193" s="1739"/>
      <c r="D193" s="1739"/>
      <c r="E193" s="1739"/>
      <c r="F193" s="1767"/>
      <c r="G193" s="1767"/>
      <c r="H193" s="1767"/>
      <c r="I193" s="1767"/>
      <c r="J193" s="1767"/>
      <c r="K193" s="1739"/>
      <c r="L193" s="1739"/>
      <c r="M193" s="1739"/>
      <c r="N193" s="1818"/>
      <c r="O193" s="1819"/>
      <c r="P193" s="1820"/>
      <c r="Q193" s="1820"/>
      <c r="R193" s="1821"/>
      <c r="S193" s="1739" t="b">
        <v>0</v>
      </c>
      <c r="T193" s="1770" t="b">
        <v>0</v>
      </c>
      <c r="U193" s="1822"/>
      <c r="V193" s="1822"/>
      <c r="W193" s="1822"/>
      <c r="X193" s="1739"/>
      <c r="Y193" s="1739"/>
      <c r="Z193" s="1739"/>
      <c r="AA193" s="1739"/>
      <c r="AB193" s="1739"/>
      <c r="AC193" s="1739"/>
      <c r="AD193" s="1739"/>
      <c r="AE193" s="1739"/>
      <c r="AF193" s="1739"/>
      <c r="AG193" s="1739"/>
      <c r="AH193" s="1739"/>
      <c r="AI193" s="1739"/>
      <c r="AJ193" s="1739"/>
      <c r="AK193" s="1739"/>
      <c r="AL193" s="1739"/>
    </row>
    <row r="194" ht="32.25" customHeight="1">
      <c r="A194" s="1767"/>
      <c r="B194" s="1823"/>
      <c r="C194" s="1739"/>
      <c r="D194" s="1739"/>
      <c r="E194" s="1739"/>
      <c r="F194" s="1767"/>
      <c r="G194" s="1767"/>
      <c r="H194" s="1767"/>
      <c r="I194" s="1767"/>
      <c r="J194" s="1767"/>
      <c r="K194" s="1739"/>
      <c r="L194" s="1739"/>
      <c r="M194" s="1739"/>
      <c r="N194" s="1818"/>
      <c r="O194" s="1819"/>
      <c r="P194" s="1820"/>
      <c r="Q194" s="1820"/>
      <c r="R194" s="1821"/>
      <c r="S194" s="1739" t="b">
        <v>0</v>
      </c>
      <c r="T194" s="1770" t="b">
        <v>0</v>
      </c>
      <c r="U194" s="1822"/>
      <c r="V194" s="1822"/>
      <c r="W194" s="1822"/>
      <c r="X194" s="1739"/>
      <c r="Y194" s="1739"/>
      <c r="Z194" s="1739"/>
      <c r="AA194" s="1739"/>
      <c r="AB194" s="1739"/>
      <c r="AC194" s="1739"/>
      <c r="AD194" s="1739"/>
      <c r="AE194" s="1739"/>
      <c r="AF194" s="1739"/>
      <c r="AG194" s="1739"/>
      <c r="AH194" s="1739"/>
      <c r="AI194" s="1739"/>
      <c r="AJ194" s="1739"/>
      <c r="AK194" s="1739"/>
      <c r="AL194" s="1739"/>
    </row>
    <row r="195" ht="32.25" customHeight="1">
      <c r="A195" s="1767"/>
      <c r="B195" s="1823"/>
      <c r="C195" s="1739"/>
      <c r="D195" s="1739"/>
      <c r="E195" s="1739"/>
      <c r="F195" s="1767"/>
      <c r="G195" s="1767"/>
      <c r="H195" s="1767"/>
      <c r="I195" s="1767"/>
      <c r="J195" s="1767"/>
      <c r="K195" s="1739"/>
      <c r="L195" s="1739"/>
      <c r="M195" s="1739"/>
      <c r="N195" s="1818"/>
      <c r="O195" s="1819"/>
      <c r="P195" s="1820"/>
      <c r="Q195" s="1820"/>
      <c r="R195" s="1821"/>
      <c r="S195" s="1739" t="b">
        <v>0</v>
      </c>
      <c r="T195" s="1770" t="b">
        <v>0</v>
      </c>
      <c r="U195" s="1822"/>
      <c r="V195" s="1822"/>
      <c r="W195" s="1822"/>
      <c r="X195" s="1739"/>
      <c r="Y195" s="1739"/>
      <c r="Z195" s="1739"/>
      <c r="AA195" s="1739"/>
      <c r="AB195" s="1739"/>
      <c r="AC195" s="1739"/>
      <c r="AD195" s="1739"/>
      <c r="AE195" s="1739"/>
      <c r="AF195" s="1739"/>
      <c r="AG195" s="1739"/>
      <c r="AH195" s="1739"/>
      <c r="AI195" s="1739"/>
      <c r="AJ195" s="1739"/>
      <c r="AK195" s="1739"/>
      <c r="AL195" s="1739"/>
    </row>
    <row r="196" ht="32.25" customHeight="1">
      <c r="A196" s="1767"/>
      <c r="B196" s="1823"/>
      <c r="C196" s="1739"/>
      <c r="D196" s="1739"/>
      <c r="E196" s="1739"/>
      <c r="F196" s="1767"/>
      <c r="G196" s="1767"/>
      <c r="H196" s="1767"/>
      <c r="I196" s="1767"/>
      <c r="J196" s="1767"/>
      <c r="K196" s="1739"/>
      <c r="L196" s="1739"/>
      <c r="M196" s="1739"/>
      <c r="N196" s="1818"/>
      <c r="O196" s="1819"/>
      <c r="P196" s="1820"/>
      <c r="Q196" s="1820"/>
      <c r="R196" s="1821"/>
      <c r="S196" s="1739" t="b">
        <v>0</v>
      </c>
      <c r="T196" s="1770" t="b">
        <v>0</v>
      </c>
      <c r="U196" s="1822"/>
      <c r="V196" s="1822"/>
      <c r="W196" s="1822"/>
      <c r="X196" s="1739"/>
      <c r="Y196" s="1739"/>
      <c r="Z196" s="1739"/>
      <c r="AA196" s="1739"/>
      <c r="AB196" s="1739"/>
      <c r="AC196" s="1739"/>
      <c r="AD196" s="1739"/>
      <c r="AE196" s="1739"/>
      <c r="AF196" s="1739"/>
      <c r="AG196" s="1739"/>
      <c r="AH196" s="1739"/>
      <c r="AI196" s="1739"/>
      <c r="AJ196" s="1739"/>
      <c r="AK196" s="1739"/>
      <c r="AL196" s="1739"/>
    </row>
    <row r="197" ht="32.25" customHeight="1">
      <c r="A197" s="1767"/>
      <c r="B197" s="1823"/>
      <c r="C197" s="1739"/>
      <c r="D197" s="1739"/>
      <c r="E197" s="1739"/>
      <c r="F197" s="1767"/>
      <c r="G197" s="1767"/>
      <c r="H197" s="1767"/>
      <c r="I197" s="1767"/>
      <c r="J197" s="1767"/>
      <c r="K197" s="1739"/>
      <c r="L197" s="1739"/>
      <c r="M197" s="1739"/>
      <c r="N197" s="1818"/>
      <c r="O197" s="1819"/>
      <c r="P197" s="1820"/>
      <c r="Q197" s="1820"/>
      <c r="R197" s="1821"/>
      <c r="S197" s="1739" t="b">
        <v>0</v>
      </c>
      <c r="T197" s="1770" t="b">
        <v>0</v>
      </c>
      <c r="U197" s="1822"/>
      <c r="V197" s="1822"/>
      <c r="W197" s="1822"/>
      <c r="X197" s="1739"/>
      <c r="Y197" s="1739"/>
      <c r="Z197" s="1739"/>
      <c r="AA197" s="1739"/>
      <c r="AB197" s="1739"/>
      <c r="AC197" s="1739"/>
      <c r="AD197" s="1739"/>
      <c r="AE197" s="1739"/>
      <c r="AF197" s="1739"/>
      <c r="AG197" s="1739"/>
      <c r="AH197" s="1739"/>
      <c r="AI197" s="1739"/>
      <c r="AJ197" s="1739"/>
      <c r="AK197" s="1739"/>
      <c r="AL197" s="1739"/>
    </row>
    <row r="198" ht="32.25" customHeight="1">
      <c r="A198" s="1767"/>
      <c r="B198" s="1823"/>
      <c r="C198" s="1739"/>
      <c r="D198" s="1739"/>
      <c r="E198" s="1739"/>
      <c r="F198" s="1767"/>
      <c r="G198" s="1767"/>
      <c r="H198" s="1767"/>
      <c r="I198" s="1767"/>
      <c r="J198" s="1767"/>
      <c r="K198" s="1739"/>
      <c r="L198" s="1739"/>
      <c r="M198" s="1739"/>
      <c r="N198" s="1818"/>
      <c r="O198" s="1819"/>
      <c r="P198" s="1820"/>
      <c r="Q198" s="1820"/>
      <c r="R198" s="1821"/>
      <c r="S198" s="1739" t="b">
        <v>0</v>
      </c>
      <c r="T198" s="1770" t="b">
        <v>0</v>
      </c>
      <c r="U198" s="1822"/>
      <c r="V198" s="1822"/>
      <c r="W198" s="1822"/>
      <c r="X198" s="1739"/>
      <c r="Y198" s="1739"/>
      <c r="Z198" s="1739"/>
      <c r="AA198" s="1739"/>
      <c r="AB198" s="1739"/>
      <c r="AC198" s="1739"/>
      <c r="AD198" s="1739"/>
      <c r="AE198" s="1739"/>
      <c r="AF198" s="1739"/>
      <c r="AG198" s="1739"/>
      <c r="AH198" s="1739"/>
      <c r="AI198" s="1739"/>
      <c r="AJ198" s="1739"/>
      <c r="AK198" s="1739"/>
      <c r="AL198" s="1739"/>
    </row>
    <row r="199" ht="32.25" customHeight="1">
      <c r="A199" s="1767"/>
      <c r="B199" s="1823"/>
      <c r="C199" s="1739"/>
      <c r="D199" s="1739"/>
      <c r="E199" s="1739"/>
      <c r="F199" s="1767"/>
      <c r="G199" s="1767"/>
      <c r="H199" s="1767"/>
      <c r="I199" s="1767"/>
      <c r="J199" s="1767"/>
      <c r="K199" s="1739"/>
      <c r="L199" s="1739"/>
      <c r="M199" s="1739"/>
      <c r="N199" s="1818"/>
      <c r="O199" s="1819"/>
      <c r="P199" s="1820"/>
      <c r="Q199" s="1820"/>
      <c r="R199" s="1821"/>
      <c r="S199" s="1739" t="b">
        <v>0</v>
      </c>
      <c r="T199" s="1770" t="b">
        <v>0</v>
      </c>
      <c r="U199" s="1822"/>
      <c r="V199" s="1822"/>
      <c r="W199" s="1822"/>
      <c r="X199" s="1739"/>
      <c r="Y199" s="1739"/>
      <c r="Z199" s="1739"/>
      <c r="AA199" s="1739"/>
      <c r="AB199" s="1739"/>
      <c r="AC199" s="1739"/>
      <c r="AD199" s="1739"/>
      <c r="AE199" s="1739"/>
      <c r="AF199" s="1739"/>
      <c r="AG199" s="1739"/>
      <c r="AH199" s="1739"/>
      <c r="AI199" s="1739"/>
      <c r="AJ199" s="1739"/>
      <c r="AK199" s="1739"/>
      <c r="AL199" s="1739"/>
    </row>
    <row r="200" ht="32.25" customHeight="1">
      <c r="A200" s="1767"/>
      <c r="B200" s="1823"/>
      <c r="C200" s="1739"/>
      <c r="D200" s="1739"/>
      <c r="E200" s="1739"/>
      <c r="F200" s="1767"/>
      <c r="G200" s="1767"/>
      <c r="H200" s="1767"/>
      <c r="I200" s="1767"/>
      <c r="J200" s="1767"/>
      <c r="K200" s="1739"/>
      <c r="L200" s="1739"/>
      <c r="M200" s="1739"/>
      <c r="N200" s="1818"/>
      <c r="O200" s="1819"/>
      <c r="P200" s="1820"/>
      <c r="Q200" s="1820"/>
      <c r="R200" s="1821"/>
      <c r="S200" s="1739" t="b">
        <v>0</v>
      </c>
      <c r="T200" s="1770" t="b">
        <v>0</v>
      </c>
      <c r="U200" s="1822"/>
      <c r="V200" s="1822"/>
      <c r="W200" s="1822"/>
      <c r="X200" s="1739"/>
      <c r="Y200" s="1739"/>
      <c r="Z200" s="1739"/>
      <c r="AA200" s="1739"/>
      <c r="AB200" s="1739"/>
      <c r="AC200" s="1739"/>
      <c r="AD200" s="1739"/>
      <c r="AE200" s="1739"/>
      <c r="AF200" s="1739"/>
      <c r="AG200" s="1739"/>
      <c r="AH200" s="1739"/>
      <c r="AI200" s="1739"/>
      <c r="AJ200" s="1739"/>
      <c r="AK200" s="1739"/>
      <c r="AL200" s="1739"/>
    </row>
    <row r="201" ht="32.25" customHeight="1">
      <c r="A201" s="1767"/>
      <c r="B201" s="1823"/>
      <c r="C201" s="1739"/>
      <c r="D201" s="1739"/>
      <c r="E201" s="1739"/>
      <c r="F201" s="1767"/>
      <c r="G201" s="1767"/>
      <c r="H201" s="1767"/>
      <c r="I201" s="1767"/>
      <c r="J201" s="1767"/>
      <c r="K201" s="1739"/>
      <c r="L201" s="1739"/>
      <c r="M201" s="1739"/>
      <c r="N201" s="1818"/>
      <c r="O201" s="1819"/>
      <c r="P201" s="1820"/>
      <c r="Q201" s="1820"/>
      <c r="R201" s="1821"/>
      <c r="S201" s="1739" t="b">
        <v>0</v>
      </c>
      <c r="T201" s="1770" t="b">
        <v>0</v>
      </c>
      <c r="U201" s="1822"/>
      <c r="V201" s="1822"/>
      <c r="W201" s="1822"/>
      <c r="X201" s="1739"/>
      <c r="Y201" s="1739"/>
      <c r="Z201" s="1739"/>
      <c r="AA201" s="1739"/>
      <c r="AB201" s="1739"/>
      <c r="AC201" s="1739"/>
      <c r="AD201" s="1739"/>
      <c r="AE201" s="1739"/>
      <c r="AF201" s="1739"/>
      <c r="AG201" s="1739"/>
      <c r="AH201" s="1739"/>
      <c r="AI201" s="1739"/>
      <c r="AJ201" s="1739"/>
      <c r="AK201" s="1739"/>
      <c r="AL201" s="1739"/>
    </row>
    <row r="202" ht="32.25" customHeight="1">
      <c r="A202" s="1767"/>
      <c r="B202" s="1823"/>
      <c r="C202" s="1739"/>
      <c r="D202" s="1739"/>
      <c r="E202" s="1739"/>
      <c r="F202" s="1767"/>
      <c r="G202" s="1767"/>
      <c r="H202" s="1767"/>
      <c r="I202" s="1767"/>
      <c r="J202" s="1767"/>
      <c r="K202" s="1739"/>
      <c r="L202" s="1739"/>
      <c r="M202" s="1739"/>
      <c r="N202" s="1818"/>
      <c r="O202" s="1819"/>
      <c r="P202" s="1820"/>
      <c r="Q202" s="1820"/>
      <c r="R202" s="1821"/>
      <c r="S202" s="1739" t="b">
        <v>0</v>
      </c>
      <c r="T202" s="1770" t="b">
        <v>0</v>
      </c>
      <c r="U202" s="1822"/>
      <c r="V202" s="1822"/>
      <c r="W202" s="1822"/>
      <c r="X202" s="1739"/>
      <c r="Y202" s="1739"/>
      <c r="Z202" s="1739"/>
      <c r="AA202" s="1739"/>
      <c r="AB202" s="1739"/>
      <c r="AC202" s="1739"/>
      <c r="AD202" s="1739"/>
      <c r="AE202" s="1739"/>
      <c r="AF202" s="1739"/>
      <c r="AG202" s="1739"/>
      <c r="AH202" s="1739"/>
      <c r="AI202" s="1739"/>
      <c r="AJ202" s="1739"/>
      <c r="AK202" s="1739"/>
      <c r="AL202" s="1739"/>
    </row>
    <row r="203" ht="32.25" customHeight="1">
      <c r="A203" s="1767"/>
      <c r="B203" s="1823"/>
      <c r="C203" s="1739"/>
      <c r="D203" s="1739"/>
      <c r="E203" s="1739"/>
      <c r="F203" s="1767"/>
      <c r="G203" s="1767"/>
      <c r="H203" s="1767"/>
      <c r="I203" s="1767"/>
      <c r="J203" s="1767"/>
      <c r="K203" s="1739"/>
      <c r="L203" s="1739"/>
      <c r="M203" s="1739"/>
      <c r="N203" s="1818"/>
      <c r="O203" s="1819"/>
      <c r="P203" s="1820"/>
      <c r="Q203" s="1820"/>
      <c r="R203" s="1821"/>
      <c r="S203" s="1739" t="b">
        <v>0</v>
      </c>
      <c r="T203" s="1770" t="b">
        <v>0</v>
      </c>
      <c r="U203" s="1822"/>
      <c r="V203" s="1822"/>
      <c r="W203" s="1822"/>
      <c r="X203" s="1739"/>
      <c r="Y203" s="1739"/>
      <c r="Z203" s="1739"/>
      <c r="AA203" s="1739"/>
      <c r="AB203" s="1739"/>
      <c r="AC203" s="1739"/>
      <c r="AD203" s="1739"/>
      <c r="AE203" s="1739"/>
      <c r="AF203" s="1739"/>
      <c r="AG203" s="1739"/>
      <c r="AH203" s="1739"/>
      <c r="AI203" s="1739"/>
      <c r="AJ203" s="1739"/>
      <c r="AK203" s="1739"/>
      <c r="AL203" s="1739"/>
    </row>
    <row r="204" ht="32.25" customHeight="1">
      <c r="A204" s="1767"/>
      <c r="B204" s="1823"/>
      <c r="C204" s="1739"/>
      <c r="D204" s="1739"/>
      <c r="E204" s="1739"/>
      <c r="F204" s="1767"/>
      <c r="G204" s="1767"/>
      <c r="H204" s="1767"/>
      <c r="I204" s="1767"/>
      <c r="J204" s="1767"/>
      <c r="K204" s="1739"/>
      <c r="L204" s="1739"/>
      <c r="M204" s="1739"/>
      <c r="N204" s="1818"/>
      <c r="O204" s="1819"/>
      <c r="P204" s="1820"/>
      <c r="Q204" s="1820"/>
      <c r="R204" s="1821"/>
      <c r="S204" s="1739" t="b">
        <v>0</v>
      </c>
      <c r="T204" s="1770" t="b">
        <v>0</v>
      </c>
      <c r="U204" s="1822"/>
      <c r="V204" s="1822"/>
      <c r="W204" s="1822"/>
      <c r="X204" s="1739"/>
      <c r="Y204" s="1739"/>
      <c r="Z204" s="1739"/>
      <c r="AA204" s="1739"/>
      <c r="AB204" s="1739"/>
      <c r="AC204" s="1739"/>
      <c r="AD204" s="1739"/>
      <c r="AE204" s="1739"/>
      <c r="AF204" s="1739"/>
      <c r="AG204" s="1739"/>
      <c r="AH204" s="1739"/>
      <c r="AI204" s="1739"/>
      <c r="AJ204" s="1739"/>
      <c r="AK204" s="1739"/>
      <c r="AL204" s="1739"/>
    </row>
    <row r="205" ht="32.25" customHeight="1">
      <c r="A205" s="1767"/>
      <c r="B205" s="1823"/>
      <c r="C205" s="1739"/>
      <c r="D205" s="1739"/>
      <c r="E205" s="1739"/>
      <c r="F205" s="1767"/>
      <c r="G205" s="1767"/>
      <c r="H205" s="1767"/>
      <c r="I205" s="1767"/>
      <c r="J205" s="1767"/>
      <c r="K205" s="1739"/>
      <c r="L205" s="1739"/>
      <c r="M205" s="1739"/>
      <c r="N205" s="1818"/>
      <c r="O205" s="1819"/>
      <c r="P205" s="1820"/>
      <c r="Q205" s="1820"/>
      <c r="R205" s="1821"/>
      <c r="S205" s="1739" t="b">
        <v>0</v>
      </c>
      <c r="T205" s="1770" t="b">
        <v>0</v>
      </c>
      <c r="U205" s="1822"/>
      <c r="V205" s="1822"/>
      <c r="W205" s="1822"/>
      <c r="X205" s="1739"/>
      <c r="Y205" s="1739"/>
      <c r="Z205" s="1739"/>
      <c r="AA205" s="1739"/>
      <c r="AB205" s="1739"/>
      <c r="AC205" s="1739"/>
      <c r="AD205" s="1739"/>
      <c r="AE205" s="1739"/>
      <c r="AF205" s="1739"/>
      <c r="AG205" s="1739"/>
      <c r="AH205" s="1739"/>
      <c r="AI205" s="1739"/>
      <c r="AJ205" s="1739"/>
      <c r="AK205" s="1739"/>
      <c r="AL205" s="1739"/>
    </row>
    <row r="206" ht="32.25" customHeight="1">
      <c r="A206" s="1767"/>
      <c r="B206" s="1823"/>
      <c r="C206" s="1739"/>
      <c r="D206" s="1739"/>
      <c r="E206" s="1739"/>
      <c r="F206" s="1767"/>
      <c r="G206" s="1767"/>
      <c r="H206" s="1767"/>
      <c r="I206" s="1767"/>
      <c r="J206" s="1767"/>
      <c r="K206" s="1739"/>
      <c r="L206" s="1739"/>
      <c r="M206" s="1739"/>
      <c r="N206" s="1818"/>
      <c r="O206" s="1819"/>
      <c r="P206" s="1820"/>
      <c r="Q206" s="1820"/>
      <c r="R206" s="1821"/>
      <c r="S206" s="1739" t="b">
        <v>0</v>
      </c>
      <c r="T206" s="1770" t="b">
        <v>0</v>
      </c>
      <c r="U206" s="1822"/>
      <c r="V206" s="1822"/>
      <c r="W206" s="1822"/>
      <c r="X206" s="1739"/>
      <c r="Y206" s="1739"/>
      <c r="Z206" s="1739"/>
      <c r="AA206" s="1739"/>
      <c r="AB206" s="1739"/>
      <c r="AC206" s="1739"/>
      <c r="AD206" s="1739"/>
      <c r="AE206" s="1739"/>
      <c r="AF206" s="1739"/>
      <c r="AG206" s="1739"/>
      <c r="AH206" s="1739"/>
      <c r="AI206" s="1739"/>
      <c r="AJ206" s="1739"/>
      <c r="AK206" s="1739"/>
      <c r="AL206" s="1739"/>
    </row>
    <row r="207" ht="32.25" customHeight="1">
      <c r="A207" s="1767"/>
      <c r="B207" s="1823"/>
      <c r="C207" s="1739"/>
      <c r="D207" s="1739"/>
      <c r="E207" s="1739"/>
      <c r="F207" s="1767"/>
      <c r="G207" s="1767"/>
      <c r="H207" s="1767"/>
      <c r="I207" s="1767"/>
      <c r="J207" s="1767"/>
      <c r="K207" s="1739"/>
      <c r="L207" s="1739"/>
      <c r="M207" s="1739"/>
      <c r="N207" s="1818"/>
      <c r="O207" s="1819"/>
      <c r="P207" s="1820"/>
      <c r="Q207" s="1820"/>
      <c r="R207" s="1821"/>
      <c r="S207" s="1739" t="b">
        <v>0</v>
      </c>
      <c r="T207" s="1770" t="b">
        <v>0</v>
      </c>
      <c r="U207" s="1822"/>
      <c r="V207" s="1822"/>
      <c r="W207" s="1822"/>
      <c r="X207" s="1739"/>
      <c r="Y207" s="1739"/>
      <c r="Z207" s="1739"/>
      <c r="AA207" s="1739"/>
      <c r="AB207" s="1739"/>
      <c r="AC207" s="1739"/>
      <c r="AD207" s="1739"/>
      <c r="AE207" s="1739"/>
      <c r="AF207" s="1739"/>
      <c r="AG207" s="1739"/>
      <c r="AH207" s="1739"/>
      <c r="AI207" s="1739"/>
      <c r="AJ207" s="1739"/>
      <c r="AK207" s="1739"/>
      <c r="AL207" s="1739"/>
    </row>
    <row r="208" ht="32.25" customHeight="1">
      <c r="A208" s="1767"/>
      <c r="B208" s="1823"/>
      <c r="C208" s="1739"/>
      <c r="D208" s="1739"/>
      <c r="E208" s="1739"/>
      <c r="F208" s="1767"/>
      <c r="G208" s="1767"/>
      <c r="H208" s="1767"/>
      <c r="I208" s="1767"/>
      <c r="J208" s="1767"/>
      <c r="K208" s="1739"/>
      <c r="L208" s="1739"/>
      <c r="M208" s="1739"/>
      <c r="N208" s="1818"/>
      <c r="O208" s="1819"/>
      <c r="P208" s="1820"/>
      <c r="Q208" s="1820"/>
      <c r="R208" s="1821"/>
      <c r="S208" s="1739" t="b">
        <v>0</v>
      </c>
      <c r="T208" s="1770" t="b">
        <v>0</v>
      </c>
      <c r="U208" s="1822"/>
      <c r="V208" s="1822"/>
      <c r="W208" s="1822"/>
      <c r="X208" s="1739"/>
      <c r="Y208" s="1739"/>
      <c r="Z208" s="1739"/>
      <c r="AA208" s="1739"/>
      <c r="AB208" s="1739"/>
      <c r="AC208" s="1739"/>
      <c r="AD208" s="1739"/>
      <c r="AE208" s="1739"/>
      <c r="AF208" s="1739"/>
      <c r="AG208" s="1739"/>
      <c r="AH208" s="1739"/>
      <c r="AI208" s="1739"/>
      <c r="AJ208" s="1739"/>
      <c r="AK208" s="1739"/>
      <c r="AL208" s="1739"/>
    </row>
    <row r="209" ht="32.25" customHeight="1">
      <c r="A209" s="1767"/>
      <c r="B209" s="1823"/>
      <c r="C209" s="1739"/>
      <c r="D209" s="1739"/>
      <c r="E209" s="1739"/>
      <c r="F209" s="1767"/>
      <c r="G209" s="1767"/>
      <c r="H209" s="1767"/>
      <c r="I209" s="1767"/>
      <c r="J209" s="1767"/>
      <c r="K209" s="1739"/>
      <c r="L209" s="1739"/>
      <c r="M209" s="1739"/>
      <c r="N209" s="1818"/>
      <c r="O209" s="1819"/>
      <c r="P209" s="1820"/>
      <c r="Q209" s="1820"/>
      <c r="R209" s="1821"/>
      <c r="S209" s="1739" t="b">
        <v>0</v>
      </c>
      <c r="T209" s="1770" t="b">
        <v>0</v>
      </c>
      <c r="U209" s="1822"/>
      <c r="V209" s="1822"/>
      <c r="W209" s="1822"/>
      <c r="X209" s="1739"/>
      <c r="Y209" s="1739"/>
      <c r="Z209" s="1739"/>
      <c r="AA209" s="1739"/>
      <c r="AB209" s="1739"/>
      <c r="AC209" s="1739"/>
      <c r="AD209" s="1739"/>
      <c r="AE209" s="1739"/>
      <c r="AF209" s="1739"/>
      <c r="AG209" s="1739"/>
      <c r="AH209" s="1739"/>
      <c r="AI209" s="1739"/>
      <c r="AJ209" s="1739"/>
      <c r="AK209" s="1739"/>
      <c r="AL209" s="1739"/>
    </row>
    <row r="210" ht="32.25" customHeight="1">
      <c r="A210" s="1767"/>
      <c r="B210" s="1823"/>
      <c r="C210" s="1739"/>
      <c r="D210" s="1739"/>
      <c r="E210" s="1739"/>
      <c r="F210" s="1767"/>
      <c r="G210" s="1767"/>
      <c r="H210" s="1767"/>
      <c r="I210" s="1767"/>
      <c r="J210" s="1767"/>
      <c r="K210" s="1739"/>
      <c r="L210" s="1739"/>
      <c r="M210" s="1739"/>
      <c r="N210" s="1818"/>
      <c r="O210" s="1819"/>
      <c r="P210" s="1820"/>
      <c r="Q210" s="1820"/>
      <c r="R210" s="1821"/>
      <c r="S210" s="1739" t="b">
        <v>0</v>
      </c>
      <c r="T210" s="1770" t="b">
        <v>0</v>
      </c>
      <c r="U210" s="1822"/>
      <c r="V210" s="1822"/>
      <c r="W210" s="1822"/>
      <c r="X210" s="1739"/>
      <c r="Y210" s="1739"/>
      <c r="Z210" s="1739"/>
      <c r="AA210" s="1739"/>
      <c r="AB210" s="1739"/>
      <c r="AC210" s="1739"/>
      <c r="AD210" s="1739"/>
      <c r="AE210" s="1739"/>
      <c r="AF210" s="1739"/>
      <c r="AG210" s="1739"/>
      <c r="AH210" s="1739"/>
      <c r="AI210" s="1739"/>
      <c r="AJ210" s="1739"/>
      <c r="AK210" s="1739"/>
      <c r="AL210" s="1739"/>
    </row>
    <row r="211" ht="32.25" customHeight="1">
      <c r="A211" s="1767"/>
      <c r="B211" s="1823"/>
      <c r="C211" s="1739"/>
      <c r="D211" s="1739"/>
      <c r="E211" s="1739"/>
      <c r="F211" s="1767"/>
      <c r="G211" s="1767"/>
      <c r="H211" s="1767"/>
      <c r="I211" s="1767"/>
      <c r="J211" s="1767"/>
      <c r="K211" s="1739"/>
      <c r="L211" s="1739"/>
      <c r="M211" s="1739"/>
      <c r="N211" s="1818"/>
      <c r="O211" s="1819"/>
      <c r="P211" s="1820"/>
      <c r="Q211" s="1820"/>
      <c r="R211" s="1821"/>
      <c r="S211" s="1739" t="b">
        <v>0</v>
      </c>
      <c r="T211" s="1770" t="b">
        <v>0</v>
      </c>
      <c r="U211" s="1822"/>
      <c r="V211" s="1822"/>
      <c r="W211" s="1822"/>
      <c r="X211" s="1739"/>
      <c r="Y211" s="1739"/>
      <c r="Z211" s="1739"/>
      <c r="AA211" s="1739"/>
      <c r="AB211" s="1739"/>
      <c r="AC211" s="1739"/>
      <c r="AD211" s="1739"/>
      <c r="AE211" s="1739"/>
      <c r="AF211" s="1739"/>
      <c r="AG211" s="1739"/>
      <c r="AH211" s="1739"/>
      <c r="AI211" s="1739"/>
      <c r="AJ211" s="1739"/>
      <c r="AK211" s="1739"/>
      <c r="AL211" s="1739"/>
    </row>
    <row r="212" ht="32.25" customHeight="1">
      <c r="A212" s="1767"/>
      <c r="B212" s="1823"/>
      <c r="C212" s="1739"/>
      <c r="D212" s="1739"/>
      <c r="E212" s="1739"/>
      <c r="F212" s="1767"/>
      <c r="G212" s="1767"/>
      <c r="H212" s="1767"/>
      <c r="I212" s="1767"/>
      <c r="J212" s="1767"/>
      <c r="K212" s="1739"/>
      <c r="L212" s="1739"/>
      <c r="M212" s="1739"/>
      <c r="N212" s="1818"/>
      <c r="O212" s="1819"/>
      <c r="P212" s="1820"/>
      <c r="Q212" s="1820"/>
      <c r="R212" s="1821"/>
      <c r="S212" s="1739" t="b">
        <v>0</v>
      </c>
      <c r="T212" s="1770" t="b">
        <v>0</v>
      </c>
      <c r="U212" s="1822"/>
      <c r="V212" s="1822"/>
      <c r="W212" s="1822"/>
      <c r="X212" s="1739"/>
      <c r="Y212" s="1739"/>
      <c r="Z212" s="1739"/>
      <c r="AA212" s="1739"/>
      <c r="AB212" s="1739"/>
      <c r="AC212" s="1739"/>
      <c r="AD212" s="1739"/>
      <c r="AE212" s="1739"/>
      <c r="AF212" s="1739"/>
      <c r="AG212" s="1739"/>
      <c r="AH212" s="1739"/>
      <c r="AI212" s="1739"/>
      <c r="AJ212" s="1739"/>
      <c r="AK212" s="1739"/>
      <c r="AL212" s="1739"/>
    </row>
    <row r="213" ht="32.25" customHeight="1">
      <c r="A213" s="1767"/>
      <c r="B213" s="1823"/>
      <c r="C213" s="1739"/>
      <c r="D213" s="1739"/>
      <c r="E213" s="1739"/>
      <c r="F213" s="1767"/>
      <c r="G213" s="1767"/>
      <c r="H213" s="1767"/>
      <c r="I213" s="1767"/>
      <c r="J213" s="1767"/>
      <c r="K213" s="1739"/>
      <c r="L213" s="1739"/>
      <c r="M213" s="1739"/>
      <c r="N213" s="1818"/>
      <c r="O213" s="1819"/>
      <c r="P213" s="1820"/>
      <c r="Q213" s="1820"/>
      <c r="R213" s="1821"/>
      <c r="S213" s="1739" t="b">
        <v>0</v>
      </c>
      <c r="T213" s="1770" t="b">
        <v>0</v>
      </c>
      <c r="U213" s="1822"/>
      <c r="V213" s="1822"/>
      <c r="W213" s="1822"/>
      <c r="X213" s="1739"/>
      <c r="Y213" s="1739"/>
      <c r="Z213" s="1739"/>
      <c r="AA213" s="1739"/>
      <c r="AB213" s="1739"/>
      <c r="AC213" s="1739"/>
      <c r="AD213" s="1739"/>
      <c r="AE213" s="1739"/>
      <c r="AF213" s="1739"/>
      <c r="AG213" s="1739"/>
      <c r="AH213" s="1739"/>
      <c r="AI213" s="1739"/>
      <c r="AJ213" s="1739"/>
      <c r="AK213" s="1739"/>
      <c r="AL213" s="1739"/>
    </row>
    <row r="214" ht="32.25" customHeight="1">
      <c r="A214" s="1767"/>
      <c r="B214" s="1823"/>
      <c r="C214" s="1739"/>
      <c r="D214" s="1739"/>
      <c r="E214" s="1739"/>
      <c r="F214" s="1767"/>
      <c r="G214" s="1767"/>
      <c r="H214" s="1767"/>
      <c r="I214" s="1767"/>
      <c r="J214" s="1767"/>
      <c r="K214" s="1739"/>
      <c r="L214" s="1739"/>
      <c r="M214" s="1739"/>
      <c r="N214" s="1818"/>
      <c r="O214" s="1819"/>
      <c r="P214" s="1820"/>
      <c r="Q214" s="1820"/>
      <c r="R214" s="1821"/>
      <c r="S214" s="1739" t="b">
        <v>0</v>
      </c>
      <c r="T214" s="1770" t="b">
        <v>0</v>
      </c>
      <c r="U214" s="1822"/>
      <c r="V214" s="1822"/>
      <c r="W214" s="1822"/>
      <c r="X214" s="1739"/>
      <c r="Y214" s="1739"/>
      <c r="Z214" s="1739"/>
      <c r="AA214" s="1739"/>
      <c r="AB214" s="1739"/>
      <c r="AC214" s="1739"/>
      <c r="AD214" s="1739"/>
      <c r="AE214" s="1739"/>
      <c r="AF214" s="1739"/>
      <c r="AG214" s="1739"/>
      <c r="AH214" s="1739"/>
      <c r="AI214" s="1739"/>
      <c r="AJ214" s="1739"/>
      <c r="AK214" s="1739"/>
      <c r="AL214" s="1739"/>
    </row>
    <row r="215" ht="32.25" customHeight="1">
      <c r="A215" s="1767"/>
      <c r="B215" s="1823"/>
      <c r="C215" s="1739"/>
      <c r="D215" s="1739"/>
      <c r="E215" s="1739"/>
      <c r="F215" s="1767"/>
      <c r="G215" s="1767"/>
      <c r="H215" s="1767"/>
      <c r="I215" s="1767"/>
      <c r="J215" s="1767"/>
      <c r="K215" s="1739"/>
      <c r="L215" s="1739"/>
      <c r="M215" s="1739"/>
      <c r="N215" s="1818"/>
      <c r="O215" s="1819"/>
      <c r="P215" s="1820"/>
      <c r="Q215" s="1820"/>
      <c r="R215" s="1821"/>
      <c r="S215" s="1739" t="b">
        <v>0</v>
      </c>
      <c r="T215" s="1770" t="b">
        <v>0</v>
      </c>
      <c r="U215" s="1822"/>
      <c r="V215" s="1822"/>
      <c r="W215" s="1822"/>
      <c r="X215" s="1739"/>
      <c r="Y215" s="1739"/>
      <c r="Z215" s="1739"/>
      <c r="AA215" s="1739"/>
      <c r="AB215" s="1739"/>
      <c r="AC215" s="1739"/>
      <c r="AD215" s="1739"/>
      <c r="AE215" s="1739"/>
      <c r="AF215" s="1739"/>
      <c r="AG215" s="1739"/>
      <c r="AH215" s="1739"/>
      <c r="AI215" s="1739"/>
      <c r="AJ215" s="1739"/>
      <c r="AK215" s="1739"/>
      <c r="AL215" s="1739"/>
    </row>
    <row r="216" ht="32.25" customHeight="1">
      <c r="A216" s="1767"/>
      <c r="B216" s="1823"/>
      <c r="C216" s="1739"/>
      <c r="D216" s="1739"/>
      <c r="E216" s="1739"/>
      <c r="F216" s="1767"/>
      <c r="G216" s="1767"/>
      <c r="H216" s="1767"/>
      <c r="I216" s="1767"/>
      <c r="J216" s="1767"/>
      <c r="K216" s="1739"/>
      <c r="L216" s="1739"/>
      <c r="M216" s="1739"/>
      <c r="N216" s="1818"/>
      <c r="O216" s="1819"/>
      <c r="P216" s="1820"/>
      <c r="Q216" s="1820"/>
      <c r="R216" s="1821"/>
      <c r="S216" s="1739" t="b">
        <v>0</v>
      </c>
      <c r="T216" s="1770" t="b">
        <v>0</v>
      </c>
      <c r="U216" s="1822"/>
      <c r="V216" s="1822"/>
      <c r="W216" s="1822"/>
      <c r="X216" s="1739"/>
      <c r="Y216" s="1739"/>
      <c r="Z216" s="1739"/>
      <c r="AA216" s="1739"/>
      <c r="AB216" s="1739"/>
      <c r="AC216" s="1739"/>
      <c r="AD216" s="1739"/>
      <c r="AE216" s="1739"/>
      <c r="AF216" s="1739"/>
      <c r="AG216" s="1739"/>
      <c r="AH216" s="1739"/>
      <c r="AI216" s="1739"/>
      <c r="AJ216" s="1739"/>
      <c r="AK216" s="1739"/>
      <c r="AL216" s="1739"/>
    </row>
    <row r="217" ht="32.25" customHeight="1">
      <c r="A217" s="1767"/>
      <c r="B217" s="1823"/>
      <c r="C217" s="1739"/>
      <c r="D217" s="1739"/>
      <c r="E217" s="1739"/>
      <c r="F217" s="1767"/>
      <c r="G217" s="1767"/>
      <c r="H217" s="1767"/>
      <c r="I217" s="1767"/>
      <c r="J217" s="1767"/>
      <c r="K217" s="1739"/>
      <c r="L217" s="1739"/>
      <c r="M217" s="1739"/>
      <c r="N217" s="1818"/>
      <c r="O217" s="1819"/>
      <c r="P217" s="1820"/>
      <c r="Q217" s="1820"/>
      <c r="R217" s="1821"/>
      <c r="S217" s="1739" t="b">
        <v>0</v>
      </c>
      <c r="T217" s="1770" t="b">
        <v>0</v>
      </c>
      <c r="U217" s="1822"/>
      <c r="V217" s="1822"/>
      <c r="W217" s="1822"/>
      <c r="X217" s="1739"/>
      <c r="Y217" s="1739"/>
      <c r="Z217" s="1739"/>
      <c r="AA217" s="1739"/>
      <c r="AB217" s="1739"/>
      <c r="AC217" s="1739"/>
      <c r="AD217" s="1739"/>
      <c r="AE217" s="1739"/>
      <c r="AF217" s="1739"/>
      <c r="AG217" s="1739"/>
      <c r="AH217" s="1739"/>
      <c r="AI217" s="1739"/>
      <c r="AJ217" s="1739"/>
      <c r="AK217" s="1739"/>
      <c r="AL217" s="1739"/>
    </row>
    <row r="218" ht="32.25" customHeight="1">
      <c r="A218" s="1767"/>
      <c r="B218" s="1823"/>
      <c r="C218" s="1739"/>
      <c r="D218" s="1739"/>
      <c r="E218" s="1739"/>
      <c r="F218" s="1767"/>
      <c r="G218" s="1767"/>
      <c r="H218" s="1767"/>
      <c r="I218" s="1767"/>
      <c r="J218" s="1767"/>
      <c r="K218" s="1739"/>
      <c r="L218" s="1739"/>
      <c r="M218" s="1739"/>
      <c r="N218" s="1818"/>
      <c r="O218" s="1819"/>
      <c r="P218" s="1820"/>
      <c r="Q218" s="1820"/>
      <c r="R218" s="1821"/>
      <c r="S218" s="1739" t="b">
        <v>0</v>
      </c>
      <c r="T218" s="1770" t="b">
        <v>0</v>
      </c>
      <c r="U218" s="1822"/>
      <c r="V218" s="1822"/>
      <c r="W218" s="1822"/>
      <c r="X218" s="1739"/>
      <c r="Y218" s="1739"/>
      <c r="Z218" s="1739"/>
      <c r="AA218" s="1739"/>
      <c r="AB218" s="1739"/>
      <c r="AC218" s="1739"/>
      <c r="AD218" s="1739"/>
      <c r="AE218" s="1739"/>
      <c r="AF218" s="1739"/>
      <c r="AG218" s="1739"/>
      <c r="AH218" s="1739"/>
      <c r="AI218" s="1739"/>
      <c r="AJ218" s="1739"/>
      <c r="AK218" s="1739"/>
      <c r="AL218" s="1739"/>
    </row>
    <row r="219" ht="32.25" customHeight="1">
      <c r="A219" s="1767"/>
      <c r="B219" s="1823"/>
      <c r="C219" s="1739"/>
      <c r="D219" s="1739"/>
      <c r="E219" s="1739"/>
      <c r="F219" s="1767"/>
      <c r="G219" s="1767"/>
      <c r="H219" s="1767"/>
      <c r="I219" s="1767"/>
      <c r="J219" s="1767"/>
      <c r="K219" s="1739"/>
      <c r="L219" s="1739"/>
      <c r="M219" s="1739"/>
      <c r="N219" s="1818"/>
      <c r="O219" s="1819"/>
      <c r="P219" s="1820"/>
      <c r="Q219" s="1820"/>
      <c r="R219" s="1821"/>
      <c r="S219" s="1739" t="b">
        <v>0</v>
      </c>
      <c r="T219" s="1770" t="b">
        <v>0</v>
      </c>
      <c r="U219" s="1822"/>
      <c r="V219" s="1822"/>
      <c r="W219" s="1822"/>
      <c r="X219" s="1739"/>
      <c r="Y219" s="1739"/>
      <c r="Z219" s="1739"/>
      <c r="AA219" s="1739"/>
      <c r="AB219" s="1739"/>
      <c r="AC219" s="1739"/>
      <c r="AD219" s="1739"/>
      <c r="AE219" s="1739"/>
      <c r="AF219" s="1739"/>
      <c r="AG219" s="1739"/>
      <c r="AH219" s="1739"/>
      <c r="AI219" s="1739"/>
      <c r="AJ219" s="1739"/>
      <c r="AK219" s="1739"/>
      <c r="AL219" s="1739"/>
    </row>
    <row r="220" ht="32.25" customHeight="1">
      <c r="A220" s="1767"/>
      <c r="B220" s="1823"/>
      <c r="C220" s="1739"/>
      <c r="D220" s="1739"/>
      <c r="E220" s="1739"/>
      <c r="F220" s="1767"/>
      <c r="G220" s="1767"/>
      <c r="H220" s="1767"/>
      <c r="I220" s="1767"/>
      <c r="J220" s="1767"/>
      <c r="K220" s="1739"/>
      <c r="L220" s="1739"/>
      <c r="M220" s="1739"/>
      <c r="N220" s="1818"/>
      <c r="O220" s="1819"/>
      <c r="P220" s="1820"/>
      <c r="Q220" s="1820"/>
      <c r="R220" s="1821"/>
      <c r="S220" s="1739" t="b">
        <v>0</v>
      </c>
      <c r="T220" s="1770" t="b">
        <v>0</v>
      </c>
      <c r="U220" s="1822"/>
      <c r="V220" s="1822"/>
      <c r="W220" s="1822"/>
      <c r="X220" s="1739"/>
      <c r="Y220" s="1739"/>
      <c r="Z220" s="1739"/>
      <c r="AA220" s="1739"/>
      <c r="AB220" s="1739"/>
      <c r="AC220" s="1739"/>
      <c r="AD220" s="1739"/>
      <c r="AE220" s="1739"/>
      <c r="AF220" s="1739"/>
      <c r="AG220" s="1739"/>
      <c r="AH220" s="1739"/>
      <c r="AI220" s="1739"/>
      <c r="AJ220" s="1739"/>
      <c r="AK220" s="1739"/>
      <c r="AL220" s="1739"/>
    </row>
    <row r="221" ht="32.25" customHeight="1">
      <c r="A221" s="1767"/>
      <c r="B221" s="1823"/>
      <c r="C221" s="1739"/>
      <c r="D221" s="1739"/>
      <c r="E221" s="1739"/>
      <c r="F221" s="1767"/>
      <c r="G221" s="1767"/>
      <c r="H221" s="1767"/>
      <c r="I221" s="1767"/>
      <c r="J221" s="1767"/>
      <c r="K221" s="1739"/>
      <c r="L221" s="1739"/>
      <c r="M221" s="1739"/>
      <c r="N221" s="1818"/>
      <c r="O221" s="1819"/>
      <c r="P221" s="1820"/>
      <c r="Q221" s="1820"/>
      <c r="R221" s="1821"/>
      <c r="S221" s="1739" t="b">
        <v>0</v>
      </c>
      <c r="T221" s="1770" t="b">
        <v>0</v>
      </c>
      <c r="U221" s="1822"/>
      <c r="V221" s="1822"/>
      <c r="W221" s="1822"/>
      <c r="X221" s="1739"/>
      <c r="Y221" s="1739"/>
      <c r="Z221" s="1739"/>
      <c r="AA221" s="1739"/>
      <c r="AB221" s="1739"/>
      <c r="AC221" s="1739"/>
      <c r="AD221" s="1739"/>
      <c r="AE221" s="1739"/>
      <c r="AF221" s="1739"/>
      <c r="AG221" s="1739"/>
      <c r="AH221" s="1739"/>
      <c r="AI221" s="1739"/>
      <c r="AJ221" s="1739"/>
      <c r="AK221" s="1739"/>
      <c r="AL221" s="1739"/>
    </row>
    <row r="222" ht="32.25" customHeight="1">
      <c r="A222" s="1767"/>
      <c r="B222" s="1823"/>
      <c r="C222" s="1739"/>
      <c r="D222" s="1739"/>
      <c r="E222" s="1739"/>
      <c r="F222" s="1767"/>
      <c r="G222" s="1767"/>
      <c r="H222" s="1767"/>
      <c r="I222" s="1767"/>
      <c r="J222" s="1767"/>
      <c r="K222" s="1739"/>
      <c r="L222" s="1739"/>
      <c r="M222" s="1739"/>
      <c r="N222" s="1818"/>
      <c r="O222" s="1819"/>
      <c r="P222" s="1820"/>
      <c r="Q222" s="1820"/>
      <c r="R222" s="1821"/>
      <c r="S222" s="1739" t="b">
        <v>0</v>
      </c>
      <c r="T222" s="1770" t="b">
        <v>0</v>
      </c>
      <c r="U222" s="1822"/>
      <c r="V222" s="1822"/>
      <c r="W222" s="1822"/>
      <c r="X222" s="1739"/>
      <c r="Y222" s="1739"/>
      <c r="Z222" s="1739"/>
      <c r="AA222" s="1739"/>
      <c r="AB222" s="1739"/>
      <c r="AC222" s="1739"/>
      <c r="AD222" s="1739"/>
      <c r="AE222" s="1739"/>
      <c r="AF222" s="1739"/>
      <c r="AG222" s="1739"/>
      <c r="AH222" s="1739"/>
      <c r="AI222" s="1739"/>
      <c r="AJ222" s="1739"/>
      <c r="AK222" s="1739"/>
      <c r="AL222" s="1739"/>
    </row>
    <row r="223" ht="32.25" customHeight="1">
      <c r="A223" s="1767"/>
      <c r="B223" s="1823"/>
      <c r="C223" s="1739"/>
      <c r="D223" s="1739"/>
      <c r="E223" s="1739"/>
      <c r="F223" s="1767"/>
      <c r="G223" s="1767"/>
      <c r="H223" s="1767"/>
      <c r="I223" s="1767"/>
      <c r="J223" s="1767"/>
      <c r="K223" s="1739"/>
      <c r="L223" s="1739"/>
      <c r="M223" s="1739"/>
      <c r="N223" s="1818"/>
      <c r="O223" s="1819"/>
      <c r="P223" s="1820"/>
      <c r="Q223" s="1820"/>
      <c r="R223" s="1821"/>
      <c r="S223" s="1739" t="b">
        <v>0</v>
      </c>
      <c r="T223" s="1770" t="b">
        <v>0</v>
      </c>
      <c r="U223" s="1822"/>
      <c r="V223" s="1822"/>
      <c r="W223" s="1822"/>
      <c r="X223" s="1739"/>
      <c r="Y223" s="1739"/>
      <c r="Z223" s="1739"/>
      <c r="AA223" s="1739"/>
      <c r="AB223" s="1739"/>
      <c r="AC223" s="1739"/>
      <c r="AD223" s="1739"/>
      <c r="AE223" s="1739"/>
      <c r="AF223" s="1739"/>
      <c r="AG223" s="1739"/>
      <c r="AH223" s="1739"/>
      <c r="AI223" s="1739"/>
      <c r="AJ223" s="1739"/>
      <c r="AK223" s="1739"/>
      <c r="AL223" s="1739"/>
    </row>
    <row r="224" ht="32.25" customHeight="1">
      <c r="A224" s="1767"/>
      <c r="B224" s="1823"/>
      <c r="C224" s="1739"/>
      <c r="D224" s="1739"/>
      <c r="E224" s="1739"/>
      <c r="F224" s="1767"/>
      <c r="G224" s="1767"/>
      <c r="H224" s="1767"/>
      <c r="I224" s="1767"/>
      <c r="J224" s="1767"/>
      <c r="K224" s="1739"/>
      <c r="L224" s="1739"/>
      <c r="M224" s="1739"/>
      <c r="N224" s="1818"/>
      <c r="O224" s="1819"/>
      <c r="P224" s="1820"/>
      <c r="Q224" s="1820"/>
      <c r="R224" s="1821"/>
      <c r="S224" s="1739" t="b">
        <v>0</v>
      </c>
      <c r="T224" s="1770" t="b">
        <v>0</v>
      </c>
      <c r="U224" s="1822"/>
      <c r="V224" s="1822"/>
      <c r="W224" s="1822"/>
      <c r="X224" s="1739"/>
      <c r="Y224" s="1739"/>
      <c r="Z224" s="1739"/>
      <c r="AA224" s="1739"/>
      <c r="AB224" s="1739"/>
      <c r="AC224" s="1739"/>
      <c r="AD224" s="1739"/>
      <c r="AE224" s="1739"/>
      <c r="AF224" s="1739"/>
      <c r="AG224" s="1739"/>
      <c r="AH224" s="1739"/>
      <c r="AI224" s="1739"/>
      <c r="AJ224" s="1739"/>
      <c r="AK224" s="1739"/>
      <c r="AL224" s="1739"/>
    </row>
    <row r="225" ht="32.25" customHeight="1">
      <c r="A225" s="1767"/>
      <c r="B225" s="1823"/>
      <c r="C225" s="1739"/>
      <c r="D225" s="1739"/>
      <c r="E225" s="1739"/>
      <c r="F225" s="1767"/>
      <c r="G225" s="1767"/>
      <c r="H225" s="1767"/>
      <c r="I225" s="1767"/>
      <c r="J225" s="1767"/>
      <c r="K225" s="1739"/>
      <c r="L225" s="1739"/>
      <c r="M225" s="1739"/>
      <c r="N225" s="1818"/>
      <c r="O225" s="1819"/>
      <c r="P225" s="1820"/>
      <c r="Q225" s="1820"/>
      <c r="R225" s="1821"/>
      <c r="S225" s="1739" t="b">
        <v>0</v>
      </c>
      <c r="T225" s="1770" t="b">
        <v>0</v>
      </c>
      <c r="U225" s="1822"/>
      <c r="V225" s="1822"/>
      <c r="W225" s="1822"/>
      <c r="X225" s="1739"/>
      <c r="Y225" s="1739"/>
      <c r="Z225" s="1739"/>
      <c r="AA225" s="1739"/>
      <c r="AB225" s="1739"/>
      <c r="AC225" s="1739"/>
      <c r="AD225" s="1739"/>
      <c r="AE225" s="1739"/>
      <c r="AF225" s="1739"/>
      <c r="AG225" s="1739"/>
      <c r="AH225" s="1739"/>
      <c r="AI225" s="1739"/>
      <c r="AJ225" s="1739"/>
      <c r="AK225" s="1739"/>
      <c r="AL225" s="1739"/>
    </row>
    <row r="226" ht="32.25" customHeight="1">
      <c r="A226" s="1767"/>
      <c r="B226" s="1823"/>
      <c r="C226" s="1739"/>
      <c r="D226" s="1739"/>
      <c r="E226" s="1739"/>
      <c r="F226" s="1767"/>
      <c r="G226" s="1767"/>
      <c r="H226" s="1767"/>
      <c r="I226" s="1767"/>
      <c r="J226" s="1767"/>
      <c r="K226" s="1739"/>
      <c r="L226" s="1739"/>
      <c r="M226" s="1739"/>
      <c r="N226" s="1818"/>
      <c r="O226" s="1819"/>
      <c r="P226" s="1820"/>
      <c r="Q226" s="1820"/>
      <c r="R226" s="1821"/>
      <c r="S226" s="1739" t="b">
        <v>0</v>
      </c>
      <c r="T226" s="1770" t="b">
        <v>0</v>
      </c>
      <c r="U226" s="1822"/>
      <c r="V226" s="1822"/>
      <c r="W226" s="1822"/>
      <c r="X226" s="1739"/>
      <c r="Y226" s="1739"/>
      <c r="Z226" s="1739"/>
      <c r="AA226" s="1739"/>
      <c r="AB226" s="1739"/>
      <c r="AC226" s="1739"/>
      <c r="AD226" s="1739"/>
      <c r="AE226" s="1739"/>
      <c r="AF226" s="1739"/>
      <c r="AG226" s="1739"/>
      <c r="AH226" s="1739"/>
      <c r="AI226" s="1739"/>
      <c r="AJ226" s="1739"/>
      <c r="AK226" s="1739"/>
      <c r="AL226" s="1739"/>
    </row>
    <row r="227" ht="32.25" customHeight="1">
      <c r="A227" s="1767"/>
      <c r="B227" s="1823"/>
      <c r="C227" s="1739"/>
      <c r="D227" s="1739"/>
      <c r="E227" s="1739"/>
      <c r="F227" s="1767"/>
      <c r="G227" s="1767"/>
      <c r="H227" s="1767"/>
      <c r="I227" s="1767"/>
      <c r="J227" s="1767"/>
      <c r="K227" s="1739"/>
      <c r="L227" s="1739"/>
      <c r="M227" s="1739"/>
      <c r="N227" s="1818"/>
      <c r="O227" s="1819"/>
      <c r="P227" s="1820"/>
      <c r="Q227" s="1820"/>
      <c r="R227" s="1821"/>
      <c r="S227" s="1739" t="b">
        <v>0</v>
      </c>
      <c r="T227" s="1770" t="b">
        <v>0</v>
      </c>
      <c r="U227" s="1822"/>
      <c r="V227" s="1822"/>
      <c r="W227" s="1822"/>
      <c r="X227" s="1739"/>
      <c r="Y227" s="1739"/>
      <c r="Z227" s="1739"/>
      <c r="AA227" s="1739"/>
      <c r="AB227" s="1739"/>
      <c r="AC227" s="1739"/>
      <c r="AD227" s="1739"/>
      <c r="AE227" s="1739"/>
      <c r="AF227" s="1739"/>
      <c r="AG227" s="1739"/>
      <c r="AH227" s="1739"/>
      <c r="AI227" s="1739"/>
      <c r="AJ227" s="1739"/>
      <c r="AK227" s="1739"/>
      <c r="AL227" s="1739"/>
    </row>
    <row r="228" ht="32.25" customHeight="1">
      <c r="A228" s="1767"/>
      <c r="B228" s="1823"/>
      <c r="C228" s="1739"/>
      <c r="D228" s="1739"/>
      <c r="E228" s="1739"/>
      <c r="F228" s="1767"/>
      <c r="G228" s="1767"/>
      <c r="H228" s="1767"/>
      <c r="I228" s="1767"/>
      <c r="J228" s="1767"/>
      <c r="K228" s="1739"/>
      <c r="L228" s="1739"/>
      <c r="M228" s="1739"/>
      <c r="N228" s="1818"/>
      <c r="O228" s="1819"/>
      <c r="P228" s="1820"/>
      <c r="Q228" s="1820"/>
      <c r="R228" s="1821"/>
      <c r="S228" s="1739" t="b">
        <v>0</v>
      </c>
      <c r="T228" s="1770" t="b">
        <v>0</v>
      </c>
      <c r="U228" s="1822"/>
      <c r="V228" s="1822"/>
      <c r="W228" s="1822"/>
      <c r="X228" s="1739"/>
      <c r="Y228" s="1739"/>
      <c r="Z228" s="1739"/>
      <c r="AA228" s="1739"/>
      <c r="AB228" s="1739"/>
      <c r="AC228" s="1739"/>
      <c r="AD228" s="1739"/>
      <c r="AE228" s="1739"/>
      <c r="AF228" s="1739"/>
      <c r="AG228" s="1739"/>
      <c r="AH228" s="1739"/>
      <c r="AI228" s="1739"/>
      <c r="AJ228" s="1739"/>
      <c r="AK228" s="1739"/>
      <c r="AL228" s="1739"/>
    </row>
    <row r="229" ht="32.25" customHeight="1">
      <c r="A229" s="1767"/>
      <c r="B229" s="1823"/>
      <c r="C229" s="1739"/>
      <c r="D229" s="1739"/>
      <c r="E229" s="1739"/>
      <c r="F229" s="1767"/>
      <c r="G229" s="1767"/>
      <c r="H229" s="1767"/>
      <c r="I229" s="1767"/>
      <c r="J229" s="1767"/>
      <c r="K229" s="1739"/>
      <c r="L229" s="1739"/>
      <c r="M229" s="1739"/>
      <c r="N229" s="1818"/>
      <c r="O229" s="1819"/>
      <c r="P229" s="1820"/>
      <c r="Q229" s="1820"/>
      <c r="R229" s="1821"/>
      <c r="S229" s="1739" t="b">
        <v>0</v>
      </c>
      <c r="T229" s="1770" t="b">
        <v>0</v>
      </c>
      <c r="U229" s="1822"/>
      <c r="V229" s="1822"/>
      <c r="W229" s="1822"/>
      <c r="X229" s="1739"/>
      <c r="Y229" s="1739"/>
      <c r="Z229" s="1739"/>
      <c r="AA229" s="1739"/>
      <c r="AB229" s="1739"/>
      <c r="AC229" s="1739"/>
      <c r="AD229" s="1739"/>
      <c r="AE229" s="1739"/>
      <c r="AF229" s="1739"/>
      <c r="AG229" s="1739"/>
      <c r="AH229" s="1739"/>
      <c r="AI229" s="1739"/>
      <c r="AJ229" s="1739"/>
      <c r="AK229" s="1739"/>
      <c r="AL229" s="1739"/>
    </row>
    <row r="230" ht="32.25" customHeight="1">
      <c r="A230" s="1767"/>
      <c r="B230" s="1823"/>
      <c r="C230" s="1739"/>
      <c r="D230" s="1739"/>
      <c r="E230" s="1739"/>
      <c r="F230" s="1767"/>
      <c r="G230" s="1767"/>
      <c r="H230" s="1767"/>
      <c r="I230" s="1767"/>
      <c r="J230" s="1767"/>
      <c r="K230" s="1739"/>
      <c r="L230" s="1739"/>
      <c r="M230" s="1739"/>
      <c r="N230" s="1818"/>
      <c r="O230" s="1819"/>
      <c r="P230" s="1820"/>
      <c r="Q230" s="1820"/>
      <c r="R230" s="1821"/>
      <c r="S230" s="1739" t="b">
        <v>0</v>
      </c>
      <c r="T230" s="1770" t="b">
        <v>0</v>
      </c>
      <c r="U230" s="1822"/>
      <c r="V230" s="1822"/>
      <c r="W230" s="1822"/>
      <c r="X230" s="1739"/>
      <c r="Y230" s="1739"/>
      <c r="Z230" s="1739"/>
      <c r="AA230" s="1739"/>
      <c r="AB230" s="1739"/>
      <c r="AC230" s="1739"/>
      <c r="AD230" s="1739"/>
      <c r="AE230" s="1739"/>
      <c r="AF230" s="1739"/>
      <c r="AG230" s="1739"/>
      <c r="AH230" s="1739"/>
      <c r="AI230" s="1739"/>
      <c r="AJ230" s="1739"/>
      <c r="AK230" s="1739"/>
      <c r="AL230" s="1739"/>
    </row>
    <row r="231" ht="32.25" customHeight="1">
      <c r="A231" s="1767"/>
      <c r="B231" s="1823"/>
      <c r="C231" s="1739"/>
      <c r="D231" s="1739"/>
      <c r="E231" s="1739"/>
      <c r="F231" s="1767"/>
      <c r="G231" s="1767"/>
      <c r="H231" s="1767"/>
      <c r="I231" s="1767"/>
      <c r="J231" s="1767"/>
      <c r="K231" s="1739"/>
      <c r="L231" s="1739"/>
      <c r="M231" s="1739"/>
      <c r="N231" s="1818"/>
      <c r="O231" s="1819"/>
      <c r="P231" s="1820"/>
      <c r="Q231" s="1820"/>
      <c r="R231" s="1821"/>
      <c r="S231" s="1739" t="b">
        <v>0</v>
      </c>
      <c r="T231" s="1770" t="b">
        <v>0</v>
      </c>
      <c r="U231" s="1822"/>
      <c r="V231" s="1822"/>
      <c r="W231" s="1822"/>
      <c r="X231" s="1739"/>
      <c r="Y231" s="1739"/>
      <c r="Z231" s="1739"/>
      <c r="AA231" s="1739"/>
      <c r="AB231" s="1739"/>
      <c r="AC231" s="1739"/>
      <c r="AD231" s="1739"/>
      <c r="AE231" s="1739"/>
      <c r="AF231" s="1739"/>
      <c r="AG231" s="1739"/>
      <c r="AH231" s="1739"/>
      <c r="AI231" s="1739"/>
      <c r="AJ231" s="1739"/>
      <c r="AK231" s="1739"/>
      <c r="AL231" s="1739"/>
    </row>
    <row r="232" ht="32.25" customHeight="1">
      <c r="A232" s="1767"/>
      <c r="B232" s="1823"/>
      <c r="C232" s="1739"/>
      <c r="D232" s="1739"/>
      <c r="E232" s="1739"/>
      <c r="F232" s="1767"/>
      <c r="G232" s="1767"/>
      <c r="H232" s="1767"/>
      <c r="I232" s="1767"/>
      <c r="J232" s="1767"/>
      <c r="K232" s="1739"/>
      <c r="L232" s="1739"/>
      <c r="M232" s="1739"/>
      <c r="N232" s="1818"/>
      <c r="O232" s="1819"/>
      <c r="P232" s="1820"/>
      <c r="Q232" s="1820"/>
      <c r="R232" s="1821"/>
      <c r="S232" s="1739" t="b">
        <v>0</v>
      </c>
      <c r="T232" s="1770" t="b">
        <v>0</v>
      </c>
      <c r="U232" s="1822"/>
      <c r="V232" s="1822"/>
      <c r="W232" s="1822"/>
      <c r="X232" s="1739"/>
      <c r="Y232" s="1739"/>
      <c r="Z232" s="1739"/>
      <c r="AA232" s="1739"/>
      <c r="AB232" s="1739"/>
      <c r="AC232" s="1739"/>
      <c r="AD232" s="1739"/>
      <c r="AE232" s="1739"/>
      <c r="AF232" s="1739"/>
      <c r="AG232" s="1739"/>
      <c r="AH232" s="1739"/>
      <c r="AI232" s="1739"/>
      <c r="AJ232" s="1739"/>
      <c r="AK232" s="1739"/>
      <c r="AL232" s="1739"/>
    </row>
    <row r="233" ht="32.25" customHeight="1">
      <c r="A233" s="1767"/>
      <c r="B233" s="1823"/>
      <c r="C233" s="1739"/>
      <c r="D233" s="1739"/>
      <c r="E233" s="1739"/>
      <c r="F233" s="1767"/>
      <c r="G233" s="1767"/>
      <c r="H233" s="1767"/>
      <c r="I233" s="1767"/>
      <c r="J233" s="1767"/>
      <c r="K233" s="1739"/>
      <c r="L233" s="1739"/>
      <c r="M233" s="1739"/>
      <c r="N233" s="1818"/>
      <c r="O233" s="1819"/>
      <c r="P233" s="1820"/>
      <c r="Q233" s="1820"/>
      <c r="R233" s="1821"/>
      <c r="S233" s="1739" t="b">
        <v>0</v>
      </c>
      <c r="T233" s="1770" t="b">
        <v>0</v>
      </c>
      <c r="U233" s="1822"/>
      <c r="V233" s="1822"/>
      <c r="W233" s="1822"/>
      <c r="X233" s="1739"/>
      <c r="Y233" s="1739"/>
      <c r="Z233" s="1739"/>
      <c r="AA233" s="1739"/>
      <c r="AB233" s="1739"/>
      <c r="AC233" s="1739"/>
      <c r="AD233" s="1739"/>
      <c r="AE233" s="1739"/>
      <c r="AF233" s="1739"/>
      <c r="AG233" s="1739"/>
      <c r="AH233" s="1739"/>
      <c r="AI233" s="1739"/>
      <c r="AJ233" s="1739"/>
      <c r="AK233" s="1739"/>
      <c r="AL233" s="1739"/>
    </row>
    <row r="234" ht="32.25" customHeight="1">
      <c r="A234" s="1767"/>
      <c r="B234" s="1823"/>
      <c r="C234" s="1739"/>
      <c r="D234" s="1739"/>
      <c r="E234" s="1739"/>
      <c r="F234" s="1767"/>
      <c r="G234" s="1767"/>
      <c r="H234" s="1767"/>
      <c r="I234" s="1767"/>
      <c r="J234" s="1767"/>
      <c r="K234" s="1739"/>
      <c r="L234" s="1739"/>
      <c r="M234" s="1739"/>
      <c r="N234" s="1818"/>
      <c r="O234" s="1819"/>
      <c r="P234" s="1820"/>
      <c r="Q234" s="1820"/>
      <c r="R234" s="1821"/>
      <c r="S234" s="1739" t="b">
        <v>0</v>
      </c>
      <c r="T234" s="1770" t="b">
        <v>0</v>
      </c>
      <c r="U234" s="1822"/>
      <c r="V234" s="1822"/>
      <c r="W234" s="1822"/>
      <c r="X234" s="1739"/>
      <c r="Y234" s="1739"/>
      <c r="Z234" s="1739"/>
      <c r="AA234" s="1739"/>
      <c r="AB234" s="1739"/>
      <c r="AC234" s="1739"/>
      <c r="AD234" s="1739"/>
      <c r="AE234" s="1739"/>
      <c r="AF234" s="1739"/>
      <c r="AG234" s="1739"/>
      <c r="AH234" s="1739"/>
      <c r="AI234" s="1739"/>
      <c r="AJ234" s="1739"/>
      <c r="AK234" s="1739"/>
      <c r="AL234" s="1739"/>
    </row>
    <row r="235" ht="32.25" customHeight="1">
      <c r="A235" s="1767"/>
      <c r="B235" s="1823"/>
      <c r="C235" s="1739"/>
      <c r="D235" s="1739"/>
      <c r="E235" s="1739"/>
      <c r="F235" s="1767"/>
      <c r="G235" s="1767"/>
      <c r="H235" s="1767"/>
      <c r="I235" s="1767"/>
      <c r="J235" s="1767"/>
      <c r="K235" s="1739"/>
      <c r="L235" s="1739"/>
      <c r="M235" s="1739"/>
      <c r="N235" s="1818"/>
      <c r="O235" s="1819"/>
      <c r="P235" s="1820"/>
      <c r="Q235" s="1820"/>
      <c r="R235" s="1821"/>
      <c r="S235" s="1739" t="b">
        <v>0</v>
      </c>
      <c r="T235" s="1770" t="b">
        <v>0</v>
      </c>
      <c r="U235" s="1822"/>
      <c r="V235" s="1822"/>
      <c r="W235" s="1822"/>
      <c r="X235" s="1739"/>
      <c r="Y235" s="1739"/>
      <c r="Z235" s="1739"/>
      <c r="AA235" s="1739"/>
      <c r="AB235" s="1739"/>
      <c r="AC235" s="1739"/>
      <c r="AD235" s="1739"/>
      <c r="AE235" s="1739"/>
      <c r="AF235" s="1739"/>
      <c r="AG235" s="1739"/>
      <c r="AH235" s="1739"/>
      <c r="AI235" s="1739"/>
      <c r="AJ235" s="1739"/>
      <c r="AK235" s="1739"/>
      <c r="AL235" s="1739"/>
    </row>
    <row r="236" ht="32.25" customHeight="1">
      <c r="A236" s="1767"/>
      <c r="B236" s="1823"/>
      <c r="C236" s="1739"/>
      <c r="D236" s="1739"/>
      <c r="E236" s="1739"/>
      <c r="F236" s="1767"/>
      <c r="G236" s="1767"/>
      <c r="H236" s="1767"/>
      <c r="I236" s="1767"/>
      <c r="J236" s="1767"/>
      <c r="K236" s="1739"/>
      <c r="L236" s="1739"/>
      <c r="M236" s="1739"/>
      <c r="N236" s="1818"/>
      <c r="O236" s="1819"/>
      <c r="P236" s="1820"/>
      <c r="Q236" s="1820"/>
      <c r="R236" s="1821"/>
      <c r="S236" s="1739" t="b">
        <v>0</v>
      </c>
      <c r="T236" s="1770" t="b">
        <v>0</v>
      </c>
      <c r="U236" s="1822"/>
      <c r="V236" s="1822"/>
      <c r="W236" s="1822"/>
      <c r="X236" s="1739"/>
      <c r="Y236" s="1739"/>
      <c r="Z236" s="1739"/>
      <c r="AA236" s="1739"/>
      <c r="AB236" s="1739"/>
      <c r="AC236" s="1739"/>
      <c r="AD236" s="1739"/>
      <c r="AE236" s="1739"/>
      <c r="AF236" s="1739"/>
      <c r="AG236" s="1739"/>
      <c r="AH236" s="1739"/>
      <c r="AI236" s="1739"/>
      <c r="AJ236" s="1739"/>
      <c r="AK236" s="1739"/>
      <c r="AL236" s="1739"/>
    </row>
    <row r="237" ht="32.25" customHeight="1">
      <c r="A237" s="1767"/>
      <c r="B237" s="1823"/>
      <c r="C237" s="1739"/>
      <c r="D237" s="1739"/>
      <c r="E237" s="1739"/>
      <c r="F237" s="1767"/>
      <c r="G237" s="1767"/>
      <c r="H237" s="1767"/>
      <c r="I237" s="1767"/>
      <c r="J237" s="1767"/>
      <c r="K237" s="1739"/>
      <c r="L237" s="1739"/>
      <c r="M237" s="1739"/>
      <c r="N237" s="1818"/>
      <c r="O237" s="1819"/>
      <c r="P237" s="1820"/>
      <c r="Q237" s="1820"/>
      <c r="R237" s="1821"/>
      <c r="S237" s="1739" t="b">
        <v>0</v>
      </c>
      <c r="T237" s="1770" t="b">
        <v>0</v>
      </c>
      <c r="U237" s="1822"/>
      <c r="V237" s="1822"/>
      <c r="W237" s="1822"/>
      <c r="X237" s="1739"/>
      <c r="Y237" s="1739"/>
      <c r="Z237" s="1739"/>
      <c r="AA237" s="1739"/>
      <c r="AB237" s="1739"/>
      <c r="AC237" s="1739"/>
      <c r="AD237" s="1739"/>
      <c r="AE237" s="1739"/>
      <c r="AF237" s="1739"/>
      <c r="AG237" s="1739"/>
      <c r="AH237" s="1739"/>
      <c r="AI237" s="1739"/>
      <c r="AJ237" s="1739"/>
      <c r="AK237" s="1739"/>
      <c r="AL237" s="1739"/>
    </row>
    <row r="238" ht="32.25" customHeight="1">
      <c r="A238" s="1767"/>
      <c r="B238" s="1823"/>
      <c r="C238" s="1739"/>
      <c r="D238" s="1739"/>
      <c r="E238" s="1739"/>
      <c r="F238" s="1767"/>
      <c r="G238" s="1767"/>
      <c r="H238" s="1767"/>
      <c r="I238" s="1767"/>
      <c r="J238" s="1767"/>
      <c r="K238" s="1739"/>
      <c r="L238" s="1739"/>
      <c r="M238" s="1739"/>
      <c r="N238" s="1818"/>
      <c r="O238" s="1819"/>
      <c r="P238" s="1820"/>
      <c r="Q238" s="1820"/>
      <c r="R238" s="1821"/>
      <c r="S238" s="1739" t="b">
        <v>0</v>
      </c>
      <c r="T238" s="1770" t="b">
        <v>0</v>
      </c>
      <c r="U238" s="1822"/>
      <c r="V238" s="1822"/>
      <c r="W238" s="1822"/>
      <c r="X238" s="1739"/>
      <c r="Y238" s="1739"/>
      <c r="Z238" s="1739"/>
      <c r="AA238" s="1739"/>
      <c r="AB238" s="1739"/>
      <c r="AC238" s="1739"/>
      <c r="AD238" s="1739"/>
      <c r="AE238" s="1739"/>
      <c r="AF238" s="1739"/>
      <c r="AG238" s="1739"/>
      <c r="AH238" s="1739"/>
      <c r="AI238" s="1739"/>
      <c r="AJ238" s="1739"/>
      <c r="AK238" s="1739"/>
      <c r="AL238" s="1739"/>
    </row>
    <row r="239" ht="32.25" customHeight="1">
      <c r="A239" s="1767"/>
      <c r="B239" s="1823"/>
      <c r="C239" s="1739"/>
      <c r="D239" s="1739"/>
      <c r="E239" s="1739"/>
      <c r="F239" s="1767"/>
      <c r="G239" s="1767"/>
      <c r="H239" s="1767"/>
      <c r="I239" s="1767"/>
      <c r="J239" s="1767"/>
      <c r="K239" s="1739"/>
      <c r="L239" s="1739"/>
      <c r="M239" s="1739"/>
      <c r="N239" s="1818"/>
      <c r="O239" s="1819"/>
      <c r="P239" s="1820"/>
      <c r="Q239" s="1820"/>
      <c r="R239" s="1821"/>
      <c r="S239" s="1739" t="b">
        <v>0</v>
      </c>
      <c r="T239" s="1770" t="b">
        <v>0</v>
      </c>
      <c r="U239" s="1822"/>
      <c r="V239" s="1822"/>
      <c r="W239" s="1822"/>
      <c r="X239" s="1739"/>
      <c r="Y239" s="1739"/>
      <c r="Z239" s="1739"/>
      <c r="AA239" s="1739"/>
      <c r="AB239" s="1739"/>
      <c r="AC239" s="1739"/>
      <c r="AD239" s="1739"/>
      <c r="AE239" s="1739"/>
      <c r="AF239" s="1739"/>
      <c r="AG239" s="1739"/>
      <c r="AH239" s="1739"/>
      <c r="AI239" s="1739"/>
      <c r="AJ239" s="1739"/>
      <c r="AK239" s="1739"/>
      <c r="AL239" s="1739"/>
    </row>
    <row r="240" ht="32.25" customHeight="1">
      <c r="A240" s="1767"/>
      <c r="B240" s="1823"/>
      <c r="C240" s="1739"/>
      <c r="D240" s="1739"/>
      <c r="E240" s="1739"/>
      <c r="F240" s="1767"/>
      <c r="G240" s="1767"/>
      <c r="H240" s="1767"/>
      <c r="I240" s="1767"/>
      <c r="J240" s="1767"/>
      <c r="K240" s="1739"/>
      <c r="L240" s="1739"/>
      <c r="M240" s="1739"/>
      <c r="N240" s="1818"/>
      <c r="O240" s="1819"/>
      <c r="P240" s="1820"/>
      <c r="Q240" s="1820"/>
      <c r="R240" s="1821"/>
      <c r="S240" s="1739" t="b">
        <v>0</v>
      </c>
      <c r="T240" s="1770" t="b">
        <v>0</v>
      </c>
      <c r="U240" s="1822"/>
      <c r="V240" s="1822"/>
      <c r="W240" s="1822"/>
      <c r="X240" s="1739"/>
      <c r="Y240" s="1739"/>
      <c r="Z240" s="1739"/>
      <c r="AA240" s="1739"/>
      <c r="AB240" s="1739"/>
      <c r="AC240" s="1739"/>
      <c r="AD240" s="1739"/>
      <c r="AE240" s="1739"/>
      <c r="AF240" s="1739"/>
      <c r="AG240" s="1739"/>
      <c r="AH240" s="1739"/>
      <c r="AI240" s="1739"/>
      <c r="AJ240" s="1739"/>
      <c r="AK240" s="1739"/>
      <c r="AL240" s="1739"/>
    </row>
    <row r="241" ht="32.25" customHeight="1">
      <c r="A241" s="1767"/>
      <c r="B241" s="1823"/>
      <c r="C241" s="1739"/>
      <c r="D241" s="1739"/>
      <c r="E241" s="1739"/>
      <c r="F241" s="1767"/>
      <c r="G241" s="1767"/>
      <c r="H241" s="1767"/>
      <c r="I241" s="1767"/>
      <c r="J241" s="1767"/>
      <c r="K241" s="1739"/>
      <c r="L241" s="1739"/>
      <c r="M241" s="1739"/>
      <c r="N241" s="1818"/>
      <c r="O241" s="1819"/>
      <c r="P241" s="1820"/>
      <c r="Q241" s="1820"/>
      <c r="R241" s="1821"/>
      <c r="S241" s="1739" t="b">
        <v>0</v>
      </c>
      <c r="T241" s="1770" t="b">
        <v>0</v>
      </c>
      <c r="U241" s="1822"/>
      <c r="V241" s="1822"/>
      <c r="W241" s="1822"/>
      <c r="X241" s="1739"/>
      <c r="Y241" s="1739"/>
      <c r="Z241" s="1739"/>
      <c r="AA241" s="1739"/>
      <c r="AB241" s="1739"/>
      <c r="AC241" s="1739"/>
      <c r="AD241" s="1739"/>
      <c r="AE241" s="1739"/>
      <c r="AF241" s="1739"/>
      <c r="AG241" s="1739"/>
      <c r="AH241" s="1739"/>
      <c r="AI241" s="1739"/>
      <c r="AJ241" s="1739"/>
      <c r="AK241" s="1739"/>
      <c r="AL241" s="1739"/>
    </row>
    <row r="242" ht="32.25" customHeight="1">
      <c r="A242" s="1767"/>
      <c r="B242" s="1823"/>
      <c r="C242" s="1739"/>
      <c r="D242" s="1739"/>
      <c r="E242" s="1739"/>
      <c r="F242" s="1767"/>
      <c r="G242" s="1767"/>
      <c r="H242" s="1767"/>
      <c r="I242" s="1767"/>
      <c r="J242" s="1767"/>
      <c r="K242" s="1739"/>
      <c r="L242" s="1739"/>
      <c r="M242" s="1739"/>
      <c r="N242" s="1818"/>
      <c r="O242" s="1819"/>
      <c r="P242" s="1820"/>
      <c r="Q242" s="1820"/>
      <c r="R242" s="1821"/>
      <c r="S242" s="1739" t="b">
        <v>0</v>
      </c>
      <c r="T242" s="1770" t="b">
        <v>0</v>
      </c>
      <c r="U242" s="1822"/>
      <c r="V242" s="1822"/>
      <c r="W242" s="1822"/>
      <c r="X242" s="1739"/>
      <c r="Y242" s="1739"/>
      <c r="Z242" s="1739"/>
      <c r="AA242" s="1739"/>
      <c r="AB242" s="1739"/>
      <c r="AC242" s="1739"/>
      <c r="AD242" s="1739"/>
      <c r="AE242" s="1739"/>
      <c r="AF242" s="1739"/>
      <c r="AG242" s="1739"/>
      <c r="AH242" s="1739"/>
      <c r="AI242" s="1739"/>
      <c r="AJ242" s="1739"/>
      <c r="AK242" s="1739"/>
      <c r="AL242" s="1739"/>
    </row>
    <row r="243" ht="32.25" customHeight="1">
      <c r="A243" s="1767"/>
      <c r="B243" s="1823"/>
      <c r="C243" s="1739"/>
      <c r="D243" s="1739"/>
      <c r="E243" s="1739"/>
      <c r="F243" s="1767"/>
      <c r="G243" s="1767"/>
      <c r="H243" s="1767"/>
      <c r="I243" s="1767"/>
      <c r="J243" s="1767"/>
      <c r="K243" s="1739"/>
      <c r="L243" s="1739"/>
      <c r="M243" s="1739"/>
      <c r="N243" s="1818"/>
      <c r="O243" s="1819"/>
      <c r="P243" s="1820"/>
      <c r="Q243" s="1820"/>
      <c r="R243" s="1821"/>
      <c r="S243" s="1739" t="b">
        <v>0</v>
      </c>
      <c r="T243" s="1770" t="b">
        <v>0</v>
      </c>
      <c r="U243" s="1822"/>
      <c r="V243" s="1822"/>
      <c r="W243" s="1822"/>
      <c r="X243" s="1739"/>
      <c r="Y243" s="1739"/>
      <c r="Z243" s="1739"/>
      <c r="AA243" s="1739"/>
      <c r="AB243" s="1739"/>
      <c r="AC243" s="1739"/>
      <c r="AD243" s="1739"/>
      <c r="AE243" s="1739"/>
      <c r="AF243" s="1739"/>
      <c r="AG243" s="1739"/>
      <c r="AH243" s="1739"/>
      <c r="AI243" s="1739"/>
      <c r="AJ243" s="1739"/>
      <c r="AK243" s="1739"/>
      <c r="AL243" s="1739"/>
    </row>
    <row r="244" ht="32.25" customHeight="1">
      <c r="A244" s="1767"/>
      <c r="B244" s="1823"/>
      <c r="C244" s="1739"/>
      <c r="D244" s="1739"/>
      <c r="E244" s="1739"/>
      <c r="F244" s="1767"/>
      <c r="G244" s="1767"/>
      <c r="H244" s="1767"/>
      <c r="I244" s="1767"/>
      <c r="J244" s="1767"/>
      <c r="K244" s="1739"/>
      <c r="L244" s="1739"/>
      <c r="M244" s="1739"/>
      <c r="N244" s="1818"/>
      <c r="O244" s="1819"/>
      <c r="P244" s="1820"/>
      <c r="Q244" s="1820"/>
      <c r="R244" s="1821"/>
      <c r="S244" s="1739" t="b">
        <v>0</v>
      </c>
      <c r="T244" s="1770" t="b">
        <v>0</v>
      </c>
      <c r="U244" s="1822"/>
      <c r="V244" s="1822"/>
      <c r="W244" s="1822"/>
      <c r="X244" s="1739"/>
      <c r="Y244" s="1739"/>
      <c r="Z244" s="1739"/>
      <c r="AA244" s="1739"/>
      <c r="AB244" s="1739"/>
      <c r="AC244" s="1739"/>
      <c r="AD244" s="1739"/>
      <c r="AE244" s="1739"/>
      <c r="AF244" s="1739"/>
      <c r="AG244" s="1739"/>
      <c r="AH244" s="1739"/>
      <c r="AI244" s="1739"/>
      <c r="AJ244" s="1739"/>
      <c r="AK244" s="1739"/>
      <c r="AL244" s="1739"/>
    </row>
    <row r="245" ht="32.25" customHeight="1">
      <c r="A245" s="1767"/>
      <c r="B245" s="1823"/>
      <c r="C245" s="1739"/>
      <c r="D245" s="1739"/>
      <c r="E245" s="1739"/>
      <c r="F245" s="1767"/>
      <c r="G245" s="1767"/>
      <c r="H245" s="1767"/>
      <c r="I245" s="1767"/>
      <c r="J245" s="1767"/>
      <c r="K245" s="1739"/>
      <c r="L245" s="1739"/>
      <c r="M245" s="1739"/>
      <c r="N245" s="1818"/>
      <c r="O245" s="1819"/>
      <c r="P245" s="1820"/>
      <c r="Q245" s="1820"/>
      <c r="R245" s="1821"/>
      <c r="S245" s="1739" t="b">
        <v>0</v>
      </c>
      <c r="T245" s="1770" t="b">
        <v>0</v>
      </c>
      <c r="U245" s="1822"/>
      <c r="V245" s="1822"/>
      <c r="W245" s="1822"/>
      <c r="X245" s="1739"/>
      <c r="Y245" s="1739"/>
      <c r="Z245" s="1739"/>
      <c r="AA245" s="1739"/>
      <c r="AB245" s="1739"/>
      <c r="AC245" s="1739"/>
      <c r="AD245" s="1739"/>
      <c r="AE245" s="1739"/>
      <c r="AF245" s="1739"/>
      <c r="AG245" s="1739"/>
      <c r="AH245" s="1739"/>
      <c r="AI245" s="1739"/>
      <c r="AJ245" s="1739"/>
      <c r="AK245" s="1739"/>
      <c r="AL245" s="1739"/>
    </row>
    <row r="246" ht="32.25" customHeight="1">
      <c r="A246" s="1767"/>
      <c r="B246" s="1823"/>
      <c r="C246" s="1739"/>
      <c r="D246" s="1739"/>
      <c r="E246" s="1739"/>
      <c r="F246" s="1767"/>
      <c r="G246" s="1767"/>
      <c r="H246" s="1767"/>
      <c r="I246" s="1767"/>
      <c r="J246" s="1767"/>
      <c r="K246" s="1739"/>
      <c r="L246" s="1739"/>
      <c r="M246" s="1739"/>
      <c r="N246" s="1818"/>
      <c r="O246" s="1819"/>
      <c r="P246" s="1820"/>
      <c r="Q246" s="1820"/>
      <c r="R246" s="1821"/>
      <c r="S246" s="1739" t="b">
        <v>0</v>
      </c>
      <c r="T246" s="1770" t="b">
        <v>0</v>
      </c>
      <c r="U246" s="1822"/>
      <c r="V246" s="1822"/>
      <c r="W246" s="1822"/>
      <c r="X246" s="1739"/>
      <c r="Y246" s="1739"/>
      <c r="Z246" s="1739"/>
      <c r="AA246" s="1739"/>
      <c r="AB246" s="1739"/>
      <c r="AC246" s="1739"/>
      <c r="AD246" s="1739"/>
      <c r="AE246" s="1739"/>
      <c r="AF246" s="1739"/>
      <c r="AG246" s="1739"/>
      <c r="AH246" s="1739"/>
      <c r="AI246" s="1739"/>
      <c r="AJ246" s="1739"/>
      <c r="AK246" s="1739"/>
      <c r="AL246" s="1739"/>
    </row>
    <row r="247" ht="32.25" customHeight="1">
      <c r="A247" s="1767"/>
      <c r="B247" s="1823"/>
      <c r="C247" s="1739"/>
      <c r="D247" s="1739"/>
      <c r="E247" s="1739"/>
      <c r="F247" s="1767"/>
      <c r="G247" s="1767"/>
      <c r="H247" s="1767"/>
      <c r="I247" s="1767"/>
      <c r="J247" s="1767"/>
      <c r="K247" s="1739"/>
      <c r="L247" s="1739"/>
      <c r="M247" s="1739"/>
      <c r="N247" s="1818"/>
      <c r="O247" s="1819"/>
      <c r="P247" s="1820"/>
      <c r="Q247" s="1820"/>
      <c r="R247" s="1821"/>
      <c r="S247" s="1739" t="b">
        <v>0</v>
      </c>
      <c r="T247" s="1770" t="b">
        <v>0</v>
      </c>
      <c r="U247" s="1822"/>
      <c r="V247" s="1822"/>
      <c r="W247" s="1822"/>
      <c r="X247" s="1739"/>
      <c r="Y247" s="1739"/>
      <c r="Z247" s="1739"/>
      <c r="AA247" s="1739"/>
      <c r="AB247" s="1739"/>
      <c r="AC247" s="1739"/>
      <c r="AD247" s="1739"/>
      <c r="AE247" s="1739"/>
      <c r="AF247" s="1739"/>
      <c r="AG247" s="1739"/>
      <c r="AH247" s="1739"/>
      <c r="AI247" s="1739"/>
      <c r="AJ247" s="1739"/>
      <c r="AK247" s="1739"/>
      <c r="AL247" s="1739"/>
    </row>
    <row r="248" ht="32.25" customHeight="1">
      <c r="A248" s="1767"/>
      <c r="B248" s="1823"/>
      <c r="C248" s="1739"/>
      <c r="D248" s="1739"/>
      <c r="E248" s="1739"/>
      <c r="F248" s="1767"/>
      <c r="G248" s="1767"/>
      <c r="H248" s="1767"/>
      <c r="I248" s="1767"/>
      <c r="J248" s="1767"/>
      <c r="K248" s="1739"/>
      <c r="L248" s="1739"/>
      <c r="M248" s="1739"/>
      <c r="N248" s="1818"/>
      <c r="O248" s="1819"/>
      <c r="P248" s="1820"/>
      <c r="Q248" s="1820"/>
      <c r="R248" s="1821"/>
      <c r="S248" s="1739" t="b">
        <v>0</v>
      </c>
      <c r="T248" s="1770" t="b">
        <v>0</v>
      </c>
      <c r="U248" s="1822"/>
      <c r="V248" s="1822"/>
      <c r="W248" s="1822"/>
      <c r="X248" s="1739"/>
      <c r="Y248" s="1739"/>
      <c r="Z248" s="1739"/>
      <c r="AA248" s="1739"/>
      <c r="AB248" s="1739"/>
      <c r="AC248" s="1739"/>
      <c r="AD248" s="1739"/>
      <c r="AE248" s="1739"/>
      <c r="AF248" s="1739"/>
      <c r="AG248" s="1739"/>
      <c r="AH248" s="1739"/>
      <c r="AI248" s="1739"/>
      <c r="AJ248" s="1739"/>
      <c r="AK248" s="1739"/>
      <c r="AL248" s="1739"/>
    </row>
    <row r="249" ht="32.25" customHeight="1">
      <c r="A249" s="1767"/>
      <c r="B249" s="1823"/>
      <c r="C249" s="1739"/>
      <c r="D249" s="1739"/>
      <c r="E249" s="1739"/>
      <c r="F249" s="1767"/>
      <c r="G249" s="1767"/>
      <c r="H249" s="1767"/>
      <c r="I249" s="1767"/>
      <c r="J249" s="1767"/>
      <c r="K249" s="1739"/>
      <c r="L249" s="1739"/>
      <c r="M249" s="1739"/>
      <c r="N249" s="1818"/>
      <c r="O249" s="1819"/>
      <c r="P249" s="1820"/>
      <c r="Q249" s="1820"/>
      <c r="R249" s="1821"/>
      <c r="S249" s="1739" t="b">
        <v>0</v>
      </c>
      <c r="T249" s="1770" t="b">
        <v>0</v>
      </c>
      <c r="U249" s="1822"/>
      <c r="V249" s="1822"/>
      <c r="W249" s="1822"/>
      <c r="X249" s="1739"/>
      <c r="Y249" s="1739"/>
      <c r="Z249" s="1739"/>
      <c r="AA249" s="1739"/>
      <c r="AB249" s="1739"/>
      <c r="AC249" s="1739"/>
      <c r="AD249" s="1739"/>
      <c r="AE249" s="1739"/>
      <c r="AF249" s="1739"/>
      <c r="AG249" s="1739"/>
      <c r="AH249" s="1739"/>
      <c r="AI249" s="1739"/>
      <c r="AJ249" s="1739"/>
      <c r="AK249" s="1739"/>
      <c r="AL249" s="1739"/>
    </row>
    <row r="250" ht="32.25" customHeight="1">
      <c r="A250" s="1767"/>
      <c r="B250" s="1823"/>
      <c r="C250" s="1739"/>
      <c r="D250" s="1739"/>
      <c r="E250" s="1739"/>
      <c r="F250" s="1767"/>
      <c r="G250" s="1767"/>
      <c r="H250" s="1767"/>
      <c r="I250" s="1767"/>
      <c r="J250" s="1767"/>
      <c r="K250" s="1739"/>
      <c r="L250" s="1739"/>
      <c r="M250" s="1739"/>
      <c r="N250" s="1818"/>
      <c r="O250" s="1819"/>
      <c r="P250" s="1820"/>
      <c r="Q250" s="1820"/>
      <c r="R250" s="1821"/>
      <c r="S250" s="1739" t="b">
        <v>0</v>
      </c>
      <c r="T250" s="1770" t="b">
        <v>0</v>
      </c>
      <c r="U250" s="1822"/>
      <c r="V250" s="1822"/>
      <c r="W250" s="1822"/>
      <c r="X250" s="1739"/>
      <c r="Y250" s="1739"/>
      <c r="Z250" s="1739"/>
      <c r="AA250" s="1739"/>
      <c r="AB250" s="1739"/>
      <c r="AC250" s="1739"/>
      <c r="AD250" s="1739"/>
      <c r="AE250" s="1739"/>
      <c r="AF250" s="1739"/>
      <c r="AG250" s="1739"/>
      <c r="AH250" s="1739"/>
      <c r="AI250" s="1739"/>
      <c r="AJ250" s="1739"/>
      <c r="AK250" s="1739"/>
      <c r="AL250" s="1739"/>
    </row>
    <row r="251" ht="32.25" customHeight="1">
      <c r="A251" s="1767"/>
      <c r="B251" s="1823"/>
      <c r="C251" s="1739"/>
      <c r="D251" s="1739"/>
      <c r="E251" s="1739"/>
      <c r="F251" s="1767"/>
      <c r="G251" s="1767"/>
      <c r="H251" s="1767"/>
      <c r="I251" s="1767"/>
      <c r="J251" s="1767"/>
      <c r="K251" s="1739"/>
      <c r="L251" s="1739"/>
      <c r="M251" s="1739"/>
      <c r="N251" s="1818"/>
      <c r="O251" s="1819"/>
      <c r="P251" s="1820"/>
      <c r="Q251" s="1820"/>
      <c r="R251" s="1821"/>
      <c r="S251" s="1739" t="b">
        <v>0</v>
      </c>
      <c r="T251" s="1770" t="b">
        <v>0</v>
      </c>
      <c r="U251" s="1822"/>
      <c r="V251" s="1822"/>
      <c r="W251" s="1822"/>
      <c r="X251" s="1739"/>
      <c r="Y251" s="1739"/>
      <c r="Z251" s="1739"/>
      <c r="AA251" s="1739"/>
      <c r="AB251" s="1739"/>
      <c r="AC251" s="1739"/>
      <c r="AD251" s="1739"/>
      <c r="AE251" s="1739"/>
      <c r="AF251" s="1739"/>
      <c r="AG251" s="1739"/>
      <c r="AH251" s="1739"/>
      <c r="AI251" s="1739"/>
      <c r="AJ251" s="1739"/>
      <c r="AK251" s="1739"/>
      <c r="AL251" s="1739"/>
    </row>
    <row r="252" ht="32.25" customHeight="1">
      <c r="A252" s="1767"/>
      <c r="B252" s="1823"/>
      <c r="C252" s="1739"/>
      <c r="D252" s="1739"/>
      <c r="E252" s="1739"/>
      <c r="F252" s="1767"/>
      <c r="G252" s="1767"/>
      <c r="H252" s="1767"/>
      <c r="I252" s="1767"/>
      <c r="J252" s="1767"/>
      <c r="K252" s="1739"/>
      <c r="L252" s="1739"/>
      <c r="M252" s="1739"/>
      <c r="N252" s="1818"/>
      <c r="O252" s="1819"/>
      <c r="P252" s="1820"/>
      <c r="Q252" s="1820"/>
      <c r="R252" s="1821"/>
      <c r="S252" s="1739" t="b">
        <v>0</v>
      </c>
      <c r="T252" s="1770" t="b">
        <v>0</v>
      </c>
      <c r="U252" s="1822"/>
      <c r="V252" s="1822"/>
      <c r="W252" s="1822"/>
      <c r="X252" s="1739"/>
      <c r="Y252" s="1739"/>
      <c r="Z252" s="1739"/>
      <c r="AA252" s="1739"/>
      <c r="AB252" s="1739"/>
      <c r="AC252" s="1739"/>
      <c r="AD252" s="1739"/>
      <c r="AE252" s="1739"/>
      <c r="AF252" s="1739"/>
      <c r="AG252" s="1739"/>
      <c r="AH252" s="1739"/>
      <c r="AI252" s="1739"/>
      <c r="AJ252" s="1739"/>
      <c r="AK252" s="1739"/>
      <c r="AL252" s="1739"/>
    </row>
    <row r="253" ht="32.25" customHeight="1">
      <c r="A253" s="1767"/>
      <c r="B253" s="1823"/>
      <c r="C253" s="1739"/>
      <c r="D253" s="1739"/>
      <c r="E253" s="1739"/>
      <c r="F253" s="1767"/>
      <c r="G253" s="1767"/>
      <c r="H253" s="1767"/>
      <c r="I253" s="1767"/>
      <c r="J253" s="1767"/>
      <c r="K253" s="1739"/>
      <c r="L253" s="1739"/>
      <c r="M253" s="1739"/>
      <c r="N253" s="1818"/>
      <c r="O253" s="1819"/>
      <c r="P253" s="1820"/>
      <c r="Q253" s="1820"/>
      <c r="R253" s="1821"/>
      <c r="S253" s="1739" t="b">
        <v>0</v>
      </c>
      <c r="T253" s="1770" t="b">
        <v>0</v>
      </c>
      <c r="U253" s="1822"/>
      <c r="V253" s="1822"/>
      <c r="W253" s="1822"/>
      <c r="X253" s="1739"/>
      <c r="Y253" s="1739"/>
      <c r="Z253" s="1739"/>
      <c r="AA253" s="1739"/>
      <c r="AB253" s="1739"/>
      <c r="AC253" s="1739"/>
      <c r="AD253" s="1739"/>
      <c r="AE253" s="1739"/>
      <c r="AF253" s="1739"/>
      <c r="AG253" s="1739"/>
      <c r="AH253" s="1739"/>
      <c r="AI253" s="1739"/>
      <c r="AJ253" s="1739"/>
      <c r="AK253" s="1739"/>
      <c r="AL253" s="1739"/>
    </row>
    <row r="254" ht="32.25" customHeight="1">
      <c r="A254" s="1767"/>
      <c r="B254" s="1823"/>
      <c r="C254" s="1739"/>
      <c r="D254" s="1739"/>
      <c r="E254" s="1739"/>
      <c r="F254" s="1767"/>
      <c r="G254" s="1767"/>
      <c r="H254" s="1767"/>
      <c r="I254" s="1767"/>
      <c r="J254" s="1767"/>
      <c r="K254" s="1739"/>
      <c r="L254" s="1739"/>
      <c r="M254" s="1739"/>
      <c r="N254" s="1818"/>
      <c r="O254" s="1819"/>
      <c r="P254" s="1820"/>
      <c r="Q254" s="1820"/>
      <c r="R254" s="1821"/>
      <c r="S254" s="1739" t="b">
        <v>0</v>
      </c>
      <c r="T254" s="1770" t="b">
        <v>0</v>
      </c>
      <c r="U254" s="1822"/>
      <c r="V254" s="1822"/>
      <c r="W254" s="1822"/>
      <c r="X254" s="1739"/>
      <c r="Y254" s="1739"/>
      <c r="Z254" s="1739"/>
      <c r="AA254" s="1739"/>
      <c r="AB254" s="1739"/>
      <c r="AC254" s="1739"/>
      <c r="AD254" s="1739"/>
      <c r="AE254" s="1739"/>
      <c r="AF254" s="1739"/>
      <c r="AG254" s="1739"/>
      <c r="AH254" s="1739"/>
      <c r="AI254" s="1739"/>
      <c r="AJ254" s="1739"/>
      <c r="AK254" s="1739"/>
      <c r="AL254" s="1739"/>
    </row>
    <row r="255" ht="32.25" customHeight="1">
      <c r="A255" s="1767"/>
      <c r="B255" s="1823"/>
      <c r="C255" s="1739"/>
      <c r="D255" s="1739"/>
      <c r="E255" s="1739"/>
      <c r="F255" s="1767"/>
      <c r="G255" s="1767"/>
      <c r="H255" s="1767"/>
      <c r="I255" s="1767"/>
      <c r="J255" s="1767"/>
      <c r="K255" s="1739"/>
      <c r="L255" s="1739"/>
      <c r="M255" s="1739"/>
      <c r="N255" s="1818"/>
      <c r="O255" s="1819"/>
      <c r="P255" s="1820"/>
      <c r="Q255" s="1820"/>
      <c r="R255" s="1821"/>
      <c r="S255" s="1739" t="b">
        <v>0</v>
      </c>
      <c r="T255" s="1770" t="b">
        <v>0</v>
      </c>
      <c r="U255" s="1822"/>
      <c r="V255" s="1822"/>
      <c r="W255" s="1822"/>
      <c r="X255" s="1739"/>
      <c r="Y255" s="1739"/>
      <c r="Z255" s="1739"/>
      <c r="AA255" s="1739"/>
      <c r="AB255" s="1739"/>
      <c r="AC255" s="1739"/>
      <c r="AD255" s="1739"/>
      <c r="AE255" s="1739"/>
      <c r="AF255" s="1739"/>
      <c r="AG255" s="1739"/>
      <c r="AH255" s="1739"/>
      <c r="AI255" s="1739"/>
      <c r="AJ255" s="1739"/>
      <c r="AK255" s="1739"/>
      <c r="AL255" s="1739"/>
    </row>
    <row r="256" ht="32.25" customHeight="1">
      <c r="A256" s="1767"/>
      <c r="B256" s="1823"/>
      <c r="C256" s="1739"/>
      <c r="D256" s="1739"/>
      <c r="E256" s="1739"/>
      <c r="F256" s="1767"/>
      <c r="G256" s="1767"/>
      <c r="H256" s="1767"/>
      <c r="I256" s="1767"/>
      <c r="J256" s="1767"/>
      <c r="K256" s="1739"/>
      <c r="L256" s="1739"/>
      <c r="M256" s="1739"/>
      <c r="N256" s="1818"/>
      <c r="O256" s="1819"/>
      <c r="P256" s="1820"/>
      <c r="Q256" s="1820"/>
      <c r="R256" s="1821"/>
      <c r="S256" s="1739" t="b">
        <v>0</v>
      </c>
      <c r="T256" s="1770" t="b">
        <v>0</v>
      </c>
      <c r="U256" s="1822"/>
      <c r="V256" s="1822"/>
      <c r="W256" s="1822"/>
      <c r="X256" s="1739"/>
      <c r="Y256" s="1739"/>
      <c r="Z256" s="1739"/>
      <c r="AA256" s="1739"/>
      <c r="AB256" s="1739"/>
      <c r="AC256" s="1739"/>
      <c r="AD256" s="1739"/>
      <c r="AE256" s="1739"/>
      <c r="AF256" s="1739"/>
      <c r="AG256" s="1739"/>
      <c r="AH256" s="1739"/>
      <c r="AI256" s="1739"/>
      <c r="AJ256" s="1739"/>
      <c r="AK256" s="1739"/>
      <c r="AL256" s="1739"/>
    </row>
    <row r="257" ht="32.25" customHeight="1">
      <c r="A257" s="1767"/>
      <c r="B257" s="1823"/>
      <c r="C257" s="1739"/>
      <c r="D257" s="1739"/>
      <c r="E257" s="1739"/>
      <c r="F257" s="1767"/>
      <c r="G257" s="1767"/>
      <c r="H257" s="1767"/>
      <c r="I257" s="1767"/>
      <c r="J257" s="1767"/>
      <c r="K257" s="1739"/>
      <c r="L257" s="1739"/>
      <c r="M257" s="1739"/>
      <c r="N257" s="1818"/>
      <c r="O257" s="1819"/>
      <c r="P257" s="1820"/>
      <c r="Q257" s="1820"/>
      <c r="R257" s="1821"/>
      <c r="S257" s="1739" t="b">
        <v>0</v>
      </c>
      <c r="T257" s="1770" t="b">
        <v>0</v>
      </c>
      <c r="U257" s="1822"/>
      <c r="V257" s="1822"/>
      <c r="W257" s="1822"/>
      <c r="X257" s="1739"/>
      <c r="Y257" s="1739"/>
      <c r="Z257" s="1739"/>
      <c r="AA257" s="1739"/>
      <c r="AB257" s="1739"/>
      <c r="AC257" s="1739"/>
      <c r="AD257" s="1739"/>
      <c r="AE257" s="1739"/>
      <c r="AF257" s="1739"/>
      <c r="AG257" s="1739"/>
      <c r="AH257" s="1739"/>
      <c r="AI257" s="1739"/>
      <c r="AJ257" s="1739"/>
      <c r="AK257" s="1739"/>
      <c r="AL257" s="1739"/>
    </row>
    <row r="258" ht="32.25" customHeight="1">
      <c r="A258" s="1767"/>
      <c r="B258" s="1823"/>
      <c r="C258" s="1739"/>
      <c r="D258" s="1739"/>
      <c r="E258" s="1739"/>
      <c r="F258" s="1767"/>
      <c r="G258" s="1767"/>
      <c r="H258" s="1767"/>
      <c r="I258" s="1767"/>
      <c r="J258" s="1767"/>
      <c r="K258" s="1739"/>
      <c r="L258" s="1739"/>
      <c r="M258" s="1739"/>
      <c r="N258" s="1818"/>
      <c r="O258" s="1819"/>
      <c r="P258" s="1820"/>
      <c r="Q258" s="1820"/>
      <c r="R258" s="1821"/>
      <c r="S258" s="1739" t="b">
        <v>0</v>
      </c>
      <c r="T258" s="1770" t="b">
        <v>0</v>
      </c>
      <c r="U258" s="1822"/>
      <c r="V258" s="1822"/>
      <c r="W258" s="1822"/>
      <c r="X258" s="1739"/>
      <c r="Y258" s="1739"/>
      <c r="Z258" s="1739"/>
      <c r="AA258" s="1739"/>
      <c r="AB258" s="1739"/>
      <c r="AC258" s="1739"/>
      <c r="AD258" s="1739"/>
      <c r="AE258" s="1739"/>
      <c r="AF258" s="1739"/>
      <c r="AG258" s="1739"/>
      <c r="AH258" s="1739"/>
      <c r="AI258" s="1739"/>
      <c r="AJ258" s="1739"/>
      <c r="AK258" s="1739"/>
      <c r="AL258" s="1739"/>
    </row>
    <row r="259" ht="32.25" customHeight="1">
      <c r="A259" s="1767"/>
      <c r="B259" s="1823"/>
      <c r="C259" s="1739"/>
      <c r="D259" s="1739"/>
      <c r="E259" s="1739"/>
      <c r="F259" s="1767"/>
      <c r="G259" s="1767"/>
      <c r="H259" s="1767"/>
      <c r="I259" s="1767"/>
      <c r="J259" s="1767"/>
      <c r="K259" s="1739"/>
      <c r="L259" s="1739"/>
      <c r="M259" s="1739"/>
      <c r="N259" s="1818"/>
      <c r="O259" s="1819"/>
      <c r="P259" s="1820"/>
      <c r="Q259" s="1820"/>
      <c r="R259" s="1821"/>
      <c r="S259" s="1739" t="b">
        <v>0</v>
      </c>
      <c r="T259" s="1770" t="b">
        <v>0</v>
      </c>
      <c r="U259" s="1822"/>
      <c r="V259" s="1822"/>
      <c r="W259" s="1822"/>
      <c r="X259" s="1739"/>
      <c r="Y259" s="1739"/>
      <c r="Z259" s="1739"/>
      <c r="AA259" s="1739"/>
      <c r="AB259" s="1739"/>
      <c r="AC259" s="1739"/>
      <c r="AD259" s="1739"/>
      <c r="AE259" s="1739"/>
      <c r="AF259" s="1739"/>
      <c r="AG259" s="1739"/>
      <c r="AH259" s="1739"/>
      <c r="AI259" s="1739"/>
      <c r="AJ259" s="1739"/>
      <c r="AK259" s="1739"/>
      <c r="AL259" s="1739"/>
    </row>
    <row r="260" ht="32.25" customHeight="1">
      <c r="A260" s="1767"/>
      <c r="B260" s="1823"/>
      <c r="C260" s="1739"/>
      <c r="D260" s="1739"/>
      <c r="E260" s="1739"/>
      <c r="F260" s="1767"/>
      <c r="G260" s="1767"/>
      <c r="H260" s="1767"/>
      <c r="I260" s="1767"/>
      <c r="J260" s="1767"/>
      <c r="K260" s="1739"/>
      <c r="L260" s="1739"/>
      <c r="M260" s="1739"/>
      <c r="N260" s="1818"/>
      <c r="O260" s="1819"/>
      <c r="P260" s="1820"/>
      <c r="Q260" s="1820"/>
      <c r="R260" s="1821"/>
      <c r="S260" s="1739" t="b">
        <v>0</v>
      </c>
      <c r="T260" s="1770" t="b">
        <v>0</v>
      </c>
      <c r="U260" s="1822"/>
      <c r="V260" s="1822"/>
      <c r="W260" s="1822"/>
      <c r="X260" s="1739"/>
      <c r="Y260" s="1739"/>
      <c r="Z260" s="1739"/>
      <c r="AA260" s="1739"/>
      <c r="AB260" s="1739"/>
      <c r="AC260" s="1739"/>
      <c r="AD260" s="1739"/>
      <c r="AE260" s="1739"/>
      <c r="AF260" s="1739"/>
      <c r="AG260" s="1739"/>
      <c r="AH260" s="1739"/>
      <c r="AI260" s="1739"/>
      <c r="AJ260" s="1739"/>
      <c r="AK260" s="1739"/>
      <c r="AL260" s="1739"/>
    </row>
    <row r="261" ht="32.25" customHeight="1">
      <c r="A261" s="1767"/>
      <c r="B261" s="1823"/>
      <c r="C261" s="1739"/>
      <c r="D261" s="1739"/>
      <c r="E261" s="1739"/>
      <c r="F261" s="1767"/>
      <c r="G261" s="1767"/>
      <c r="H261" s="1767"/>
      <c r="I261" s="1767"/>
      <c r="J261" s="1767"/>
      <c r="K261" s="1739"/>
      <c r="L261" s="1739"/>
      <c r="M261" s="1739"/>
      <c r="N261" s="1818"/>
      <c r="O261" s="1819"/>
      <c r="P261" s="1820"/>
      <c r="Q261" s="1820"/>
      <c r="R261" s="1821"/>
      <c r="S261" s="1739" t="b">
        <v>0</v>
      </c>
      <c r="T261" s="1770" t="b">
        <v>0</v>
      </c>
      <c r="U261" s="1822"/>
      <c r="V261" s="1822"/>
      <c r="W261" s="1822"/>
      <c r="X261" s="1739"/>
      <c r="Y261" s="1739"/>
      <c r="Z261" s="1739"/>
      <c r="AA261" s="1739"/>
      <c r="AB261" s="1739"/>
      <c r="AC261" s="1739"/>
      <c r="AD261" s="1739"/>
      <c r="AE261" s="1739"/>
      <c r="AF261" s="1739"/>
      <c r="AG261" s="1739"/>
      <c r="AH261" s="1739"/>
      <c r="AI261" s="1739"/>
      <c r="AJ261" s="1739"/>
      <c r="AK261" s="1739"/>
      <c r="AL261" s="1739"/>
    </row>
    <row r="262" ht="32.25" customHeight="1">
      <c r="A262" s="1767"/>
      <c r="B262" s="1823"/>
      <c r="C262" s="1739"/>
      <c r="D262" s="1739"/>
      <c r="E262" s="1739"/>
      <c r="F262" s="1767"/>
      <c r="G262" s="1767"/>
      <c r="H262" s="1767"/>
      <c r="I262" s="1767"/>
      <c r="J262" s="1767"/>
      <c r="K262" s="1739"/>
      <c r="L262" s="1739"/>
      <c r="M262" s="1739"/>
      <c r="N262" s="1818"/>
      <c r="O262" s="1819"/>
      <c r="P262" s="1820"/>
      <c r="Q262" s="1820"/>
      <c r="R262" s="1821"/>
      <c r="S262" s="1739" t="b">
        <v>0</v>
      </c>
      <c r="T262" s="1770" t="b">
        <v>0</v>
      </c>
      <c r="U262" s="1822"/>
      <c r="V262" s="1822"/>
      <c r="W262" s="1822"/>
      <c r="X262" s="1739"/>
      <c r="Y262" s="1739"/>
      <c r="Z262" s="1739"/>
      <c r="AA262" s="1739"/>
      <c r="AB262" s="1739"/>
      <c r="AC262" s="1739"/>
      <c r="AD262" s="1739"/>
      <c r="AE262" s="1739"/>
      <c r="AF262" s="1739"/>
      <c r="AG262" s="1739"/>
      <c r="AH262" s="1739"/>
      <c r="AI262" s="1739"/>
      <c r="AJ262" s="1739"/>
      <c r="AK262" s="1739"/>
      <c r="AL262" s="1739"/>
    </row>
    <row r="263" ht="32.25" customHeight="1">
      <c r="A263" s="1767"/>
      <c r="B263" s="1823"/>
      <c r="C263" s="1739"/>
      <c r="D263" s="1739"/>
      <c r="E263" s="1739"/>
      <c r="F263" s="1767"/>
      <c r="G263" s="1767"/>
      <c r="H263" s="1767"/>
      <c r="I263" s="1767"/>
      <c r="J263" s="1767"/>
      <c r="K263" s="1739"/>
      <c r="L263" s="1739"/>
      <c r="M263" s="1739"/>
      <c r="N263" s="1818"/>
      <c r="O263" s="1819"/>
      <c r="P263" s="1820"/>
      <c r="Q263" s="1820"/>
      <c r="R263" s="1821"/>
      <c r="S263" s="1739" t="b">
        <v>0</v>
      </c>
      <c r="T263" s="1770" t="b">
        <v>0</v>
      </c>
      <c r="U263" s="1822"/>
      <c r="V263" s="1822"/>
      <c r="W263" s="1822"/>
      <c r="X263" s="1739"/>
      <c r="Y263" s="1739"/>
      <c r="Z263" s="1739"/>
      <c r="AA263" s="1739"/>
      <c r="AB263" s="1739"/>
      <c r="AC263" s="1739"/>
      <c r="AD263" s="1739"/>
      <c r="AE263" s="1739"/>
      <c r="AF263" s="1739"/>
      <c r="AG263" s="1739"/>
      <c r="AH263" s="1739"/>
      <c r="AI263" s="1739"/>
      <c r="AJ263" s="1739"/>
      <c r="AK263" s="1739"/>
      <c r="AL263" s="1739"/>
    </row>
    <row r="264" ht="32.25" customHeight="1">
      <c r="A264" s="1767"/>
      <c r="B264" s="1823"/>
      <c r="C264" s="1739"/>
      <c r="D264" s="1739"/>
      <c r="E264" s="1739"/>
      <c r="F264" s="1767"/>
      <c r="G264" s="1767"/>
      <c r="H264" s="1767"/>
      <c r="I264" s="1767"/>
      <c r="J264" s="1767"/>
      <c r="K264" s="1739"/>
      <c r="L264" s="1739"/>
      <c r="M264" s="1739"/>
      <c r="N264" s="1818"/>
      <c r="O264" s="1819"/>
      <c r="P264" s="1820"/>
      <c r="Q264" s="1820"/>
      <c r="R264" s="1821"/>
      <c r="S264" s="1739" t="b">
        <v>0</v>
      </c>
      <c r="T264" s="1770" t="b">
        <v>0</v>
      </c>
      <c r="U264" s="1822"/>
      <c r="V264" s="1822"/>
      <c r="W264" s="1822"/>
      <c r="X264" s="1739"/>
      <c r="Y264" s="1739"/>
      <c r="Z264" s="1739"/>
      <c r="AA264" s="1739"/>
      <c r="AB264" s="1739"/>
      <c r="AC264" s="1739"/>
      <c r="AD264" s="1739"/>
      <c r="AE264" s="1739"/>
      <c r="AF264" s="1739"/>
      <c r="AG264" s="1739"/>
      <c r="AH264" s="1739"/>
      <c r="AI264" s="1739"/>
      <c r="AJ264" s="1739"/>
      <c r="AK264" s="1739"/>
      <c r="AL264" s="1739"/>
    </row>
    <row r="265" ht="32.25" customHeight="1">
      <c r="A265" s="1767"/>
      <c r="B265" s="1823"/>
      <c r="C265" s="1739"/>
      <c r="D265" s="1739"/>
      <c r="E265" s="1739"/>
      <c r="F265" s="1767"/>
      <c r="G265" s="1767"/>
      <c r="H265" s="1767"/>
      <c r="I265" s="1767"/>
      <c r="J265" s="1767"/>
      <c r="K265" s="1739"/>
      <c r="L265" s="1739"/>
      <c r="M265" s="1739"/>
      <c r="N265" s="1818"/>
      <c r="O265" s="1819"/>
      <c r="P265" s="1820"/>
      <c r="Q265" s="1820"/>
      <c r="R265" s="1821"/>
      <c r="S265" s="1739" t="b">
        <v>0</v>
      </c>
      <c r="T265" s="1770" t="b">
        <v>0</v>
      </c>
      <c r="U265" s="1822"/>
      <c r="V265" s="1822"/>
      <c r="W265" s="1822"/>
      <c r="X265" s="1739"/>
      <c r="Y265" s="1739"/>
      <c r="Z265" s="1739"/>
      <c r="AA265" s="1739"/>
      <c r="AB265" s="1739"/>
      <c r="AC265" s="1739"/>
      <c r="AD265" s="1739"/>
      <c r="AE265" s="1739"/>
      <c r="AF265" s="1739"/>
      <c r="AG265" s="1739"/>
      <c r="AH265" s="1739"/>
      <c r="AI265" s="1739"/>
      <c r="AJ265" s="1739"/>
      <c r="AK265" s="1739"/>
      <c r="AL265" s="1739"/>
    </row>
    <row r="266" ht="32.25" customHeight="1">
      <c r="A266" s="1767"/>
      <c r="B266" s="1823"/>
      <c r="C266" s="1739"/>
      <c r="D266" s="1739"/>
      <c r="E266" s="1739"/>
      <c r="F266" s="1767"/>
      <c r="G266" s="1767"/>
      <c r="H266" s="1767"/>
      <c r="I266" s="1767"/>
      <c r="J266" s="1767"/>
      <c r="K266" s="1739"/>
      <c r="L266" s="1739"/>
      <c r="M266" s="1739"/>
      <c r="N266" s="1818"/>
      <c r="O266" s="1819"/>
      <c r="P266" s="1820"/>
      <c r="Q266" s="1820"/>
      <c r="R266" s="1821"/>
      <c r="S266" s="1739" t="b">
        <v>0</v>
      </c>
      <c r="T266" s="1770" t="b">
        <v>0</v>
      </c>
      <c r="U266" s="1822"/>
      <c r="V266" s="1822"/>
      <c r="W266" s="1822"/>
      <c r="X266" s="1739"/>
      <c r="Y266" s="1739"/>
      <c r="Z266" s="1739"/>
      <c r="AA266" s="1739"/>
      <c r="AB266" s="1739"/>
      <c r="AC266" s="1739"/>
      <c r="AD266" s="1739"/>
      <c r="AE266" s="1739"/>
      <c r="AF266" s="1739"/>
      <c r="AG266" s="1739"/>
      <c r="AH266" s="1739"/>
      <c r="AI266" s="1739"/>
      <c r="AJ266" s="1739"/>
      <c r="AK266" s="1739"/>
      <c r="AL266" s="1739"/>
    </row>
    <row r="267" ht="32.25" customHeight="1">
      <c r="A267" s="1767"/>
      <c r="B267" s="1823"/>
      <c r="C267" s="1739"/>
      <c r="D267" s="1739"/>
      <c r="E267" s="1739"/>
      <c r="F267" s="1767"/>
      <c r="G267" s="1767"/>
      <c r="H267" s="1767"/>
      <c r="I267" s="1767"/>
      <c r="J267" s="1767"/>
      <c r="K267" s="1739"/>
      <c r="L267" s="1739"/>
      <c r="M267" s="1739"/>
      <c r="N267" s="1818"/>
      <c r="O267" s="1819"/>
      <c r="P267" s="1820"/>
      <c r="Q267" s="1820"/>
      <c r="R267" s="1821"/>
      <c r="S267" s="1739" t="b">
        <v>0</v>
      </c>
      <c r="T267" s="1770" t="b">
        <v>0</v>
      </c>
      <c r="U267" s="1822"/>
      <c r="V267" s="1822"/>
      <c r="W267" s="1822"/>
      <c r="X267" s="1739"/>
      <c r="Y267" s="1739"/>
      <c r="Z267" s="1739"/>
      <c r="AA267" s="1739"/>
      <c r="AB267" s="1739"/>
      <c r="AC267" s="1739"/>
      <c r="AD267" s="1739"/>
      <c r="AE267" s="1739"/>
      <c r="AF267" s="1739"/>
      <c r="AG267" s="1739"/>
      <c r="AH267" s="1739"/>
      <c r="AI267" s="1739"/>
      <c r="AJ267" s="1739"/>
      <c r="AK267" s="1739"/>
      <c r="AL267" s="1739"/>
    </row>
    <row r="268" ht="32.25" customHeight="1">
      <c r="A268" s="1767"/>
      <c r="B268" s="1823"/>
      <c r="C268" s="1739"/>
      <c r="D268" s="1739"/>
      <c r="E268" s="1739"/>
      <c r="F268" s="1767"/>
      <c r="G268" s="1767"/>
      <c r="H268" s="1767"/>
      <c r="I268" s="1767"/>
      <c r="J268" s="1767"/>
      <c r="K268" s="1739"/>
      <c r="L268" s="1739"/>
      <c r="M268" s="1739"/>
      <c r="N268" s="1818"/>
      <c r="O268" s="1819"/>
      <c r="P268" s="1820"/>
      <c r="Q268" s="1820"/>
      <c r="R268" s="1821"/>
      <c r="S268" s="1739" t="b">
        <v>0</v>
      </c>
      <c r="T268" s="1770" t="b">
        <v>0</v>
      </c>
      <c r="U268" s="1822"/>
      <c r="V268" s="1822"/>
      <c r="W268" s="1822"/>
      <c r="X268" s="1739"/>
      <c r="Y268" s="1739"/>
      <c r="Z268" s="1739"/>
      <c r="AA268" s="1739"/>
      <c r="AB268" s="1739"/>
      <c r="AC268" s="1739"/>
      <c r="AD268" s="1739"/>
      <c r="AE268" s="1739"/>
      <c r="AF268" s="1739"/>
      <c r="AG268" s="1739"/>
      <c r="AH268" s="1739"/>
      <c r="AI268" s="1739"/>
      <c r="AJ268" s="1739"/>
      <c r="AK268" s="1739"/>
      <c r="AL268" s="1739"/>
    </row>
    <row r="269" ht="32.25" customHeight="1">
      <c r="A269" s="1767"/>
      <c r="B269" s="1823"/>
      <c r="C269" s="1739"/>
      <c r="D269" s="1739"/>
      <c r="E269" s="1739"/>
      <c r="F269" s="1767"/>
      <c r="G269" s="1767"/>
      <c r="H269" s="1767"/>
      <c r="I269" s="1767"/>
      <c r="J269" s="1767"/>
      <c r="K269" s="1739"/>
      <c r="L269" s="1739"/>
      <c r="M269" s="1739"/>
      <c r="N269" s="1818"/>
      <c r="O269" s="1819"/>
      <c r="P269" s="1820"/>
      <c r="Q269" s="1820"/>
      <c r="R269" s="1821"/>
      <c r="S269" s="1739" t="b">
        <v>0</v>
      </c>
      <c r="T269" s="1770" t="b">
        <v>0</v>
      </c>
      <c r="U269" s="1822"/>
      <c r="V269" s="1822"/>
      <c r="W269" s="1822"/>
      <c r="X269" s="1739"/>
      <c r="Y269" s="1739"/>
      <c r="Z269" s="1739"/>
      <c r="AA269" s="1739"/>
      <c r="AB269" s="1739"/>
      <c r="AC269" s="1739"/>
      <c r="AD269" s="1739"/>
      <c r="AE269" s="1739"/>
      <c r="AF269" s="1739"/>
      <c r="AG269" s="1739"/>
      <c r="AH269" s="1739"/>
      <c r="AI269" s="1739"/>
      <c r="AJ269" s="1739"/>
      <c r="AK269" s="1739"/>
      <c r="AL269" s="1739"/>
    </row>
    <row r="270" ht="32.25" customHeight="1">
      <c r="A270" s="1767"/>
      <c r="B270" s="1823"/>
      <c r="C270" s="1739"/>
      <c r="D270" s="1739"/>
      <c r="E270" s="1739"/>
      <c r="F270" s="1767"/>
      <c r="G270" s="1767"/>
      <c r="H270" s="1767"/>
      <c r="I270" s="1767"/>
      <c r="J270" s="1767"/>
      <c r="K270" s="1739"/>
      <c r="L270" s="1739"/>
      <c r="M270" s="1739"/>
      <c r="N270" s="1818"/>
      <c r="O270" s="1819"/>
      <c r="P270" s="1820"/>
      <c r="Q270" s="1820"/>
      <c r="R270" s="1821"/>
      <c r="S270" s="1739" t="b">
        <v>0</v>
      </c>
      <c r="T270" s="1770" t="b">
        <v>0</v>
      </c>
      <c r="U270" s="1822"/>
      <c r="V270" s="1822"/>
      <c r="W270" s="1822"/>
      <c r="X270" s="1739"/>
      <c r="Y270" s="1739"/>
      <c r="Z270" s="1739"/>
      <c r="AA270" s="1739"/>
      <c r="AB270" s="1739"/>
      <c r="AC270" s="1739"/>
      <c r="AD270" s="1739"/>
      <c r="AE270" s="1739"/>
      <c r="AF270" s="1739"/>
      <c r="AG270" s="1739"/>
      <c r="AH270" s="1739"/>
      <c r="AI270" s="1739"/>
      <c r="AJ270" s="1739"/>
      <c r="AK270" s="1739"/>
      <c r="AL270" s="1739"/>
    </row>
    <row r="271" ht="32.25" customHeight="1">
      <c r="A271" s="1767"/>
      <c r="B271" s="1823"/>
      <c r="C271" s="1739"/>
      <c r="D271" s="1739"/>
      <c r="E271" s="1739"/>
      <c r="F271" s="1767"/>
      <c r="G271" s="1767"/>
      <c r="H271" s="1767"/>
      <c r="I271" s="1767"/>
      <c r="J271" s="1767"/>
      <c r="K271" s="1739"/>
      <c r="L271" s="1739"/>
      <c r="M271" s="1739"/>
      <c r="N271" s="1818"/>
      <c r="O271" s="1819"/>
      <c r="P271" s="1820"/>
      <c r="Q271" s="1820"/>
      <c r="R271" s="1821"/>
      <c r="S271" s="1739" t="b">
        <v>0</v>
      </c>
      <c r="T271" s="1770" t="b">
        <v>0</v>
      </c>
      <c r="U271" s="1822"/>
      <c r="V271" s="1822"/>
      <c r="W271" s="1822"/>
      <c r="X271" s="1739"/>
      <c r="Y271" s="1739"/>
      <c r="Z271" s="1739"/>
      <c r="AA271" s="1739"/>
      <c r="AB271" s="1739"/>
      <c r="AC271" s="1739"/>
      <c r="AD271" s="1739"/>
      <c r="AE271" s="1739"/>
      <c r="AF271" s="1739"/>
      <c r="AG271" s="1739"/>
      <c r="AH271" s="1739"/>
      <c r="AI271" s="1739"/>
      <c r="AJ271" s="1739"/>
      <c r="AK271" s="1739"/>
      <c r="AL271" s="1739"/>
    </row>
    <row r="272" ht="32.25" customHeight="1">
      <c r="A272" s="1767"/>
      <c r="B272" s="1823"/>
      <c r="C272" s="1739"/>
      <c r="D272" s="1739"/>
      <c r="E272" s="1739"/>
      <c r="F272" s="1767"/>
      <c r="G272" s="1767"/>
      <c r="H272" s="1767"/>
      <c r="I272" s="1767"/>
      <c r="J272" s="1767"/>
      <c r="K272" s="1739"/>
      <c r="L272" s="1739"/>
      <c r="M272" s="1739"/>
      <c r="N272" s="1818"/>
      <c r="O272" s="1819"/>
      <c r="P272" s="1820"/>
      <c r="Q272" s="1820"/>
      <c r="R272" s="1821"/>
      <c r="S272" s="1739" t="b">
        <v>0</v>
      </c>
      <c r="T272" s="1770" t="b">
        <v>0</v>
      </c>
      <c r="U272" s="1822"/>
      <c r="V272" s="1822"/>
      <c r="W272" s="1822"/>
      <c r="X272" s="1739"/>
      <c r="Y272" s="1739"/>
      <c r="Z272" s="1739"/>
      <c r="AA272" s="1739"/>
      <c r="AB272" s="1739"/>
      <c r="AC272" s="1739"/>
      <c r="AD272" s="1739"/>
      <c r="AE272" s="1739"/>
      <c r="AF272" s="1739"/>
      <c r="AG272" s="1739"/>
      <c r="AH272" s="1739"/>
      <c r="AI272" s="1739"/>
      <c r="AJ272" s="1739"/>
      <c r="AK272" s="1739"/>
      <c r="AL272" s="1739"/>
    </row>
    <row r="273" ht="32.25" customHeight="1">
      <c r="A273" s="1767"/>
      <c r="B273" s="1823"/>
      <c r="C273" s="1739"/>
      <c r="D273" s="1739"/>
      <c r="E273" s="1739"/>
      <c r="F273" s="1767"/>
      <c r="G273" s="1767"/>
      <c r="H273" s="1767"/>
      <c r="I273" s="1767"/>
      <c r="J273" s="1767"/>
      <c r="K273" s="1739"/>
      <c r="L273" s="1739"/>
      <c r="M273" s="1739"/>
      <c r="N273" s="1818"/>
      <c r="O273" s="1819"/>
      <c r="P273" s="1820"/>
      <c r="Q273" s="1820"/>
      <c r="R273" s="1821"/>
      <c r="S273" s="1739" t="b">
        <v>0</v>
      </c>
      <c r="T273" s="1770" t="b">
        <v>0</v>
      </c>
      <c r="U273" s="1822"/>
      <c r="V273" s="1822"/>
      <c r="W273" s="1822"/>
      <c r="X273" s="1739"/>
      <c r="Y273" s="1739"/>
      <c r="Z273" s="1739"/>
      <c r="AA273" s="1739"/>
      <c r="AB273" s="1739"/>
      <c r="AC273" s="1739"/>
      <c r="AD273" s="1739"/>
      <c r="AE273" s="1739"/>
      <c r="AF273" s="1739"/>
      <c r="AG273" s="1739"/>
      <c r="AH273" s="1739"/>
      <c r="AI273" s="1739"/>
      <c r="AJ273" s="1739"/>
      <c r="AK273" s="1739"/>
      <c r="AL273" s="1739"/>
    </row>
    <row r="274" ht="32.25" customHeight="1">
      <c r="A274" s="1767"/>
      <c r="B274" s="1823"/>
      <c r="C274" s="1739"/>
      <c r="D274" s="1739"/>
      <c r="E274" s="1739"/>
      <c r="F274" s="1767"/>
      <c r="G274" s="1767"/>
      <c r="H274" s="1767"/>
      <c r="I274" s="1767"/>
      <c r="J274" s="1767"/>
      <c r="K274" s="1739"/>
      <c r="L274" s="1739"/>
      <c r="M274" s="1739"/>
      <c r="N274" s="1818"/>
      <c r="O274" s="1819"/>
      <c r="P274" s="1820"/>
      <c r="Q274" s="1820"/>
      <c r="R274" s="1821"/>
      <c r="S274" s="1739" t="b">
        <v>0</v>
      </c>
      <c r="T274" s="1770" t="b">
        <v>0</v>
      </c>
      <c r="U274" s="1822"/>
      <c r="V274" s="1822"/>
      <c r="W274" s="1822"/>
      <c r="X274" s="1739"/>
      <c r="Y274" s="1739"/>
      <c r="Z274" s="1739"/>
      <c r="AA274" s="1739"/>
      <c r="AB274" s="1739"/>
      <c r="AC274" s="1739"/>
      <c r="AD274" s="1739"/>
      <c r="AE274" s="1739"/>
      <c r="AF274" s="1739"/>
      <c r="AG274" s="1739"/>
      <c r="AH274" s="1739"/>
      <c r="AI274" s="1739"/>
      <c r="AJ274" s="1739"/>
      <c r="AK274" s="1739"/>
      <c r="AL274" s="1739"/>
    </row>
    <row r="275" ht="32.25" customHeight="1">
      <c r="A275" s="1767"/>
      <c r="B275" s="1823"/>
      <c r="C275" s="1739"/>
      <c r="D275" s="1739"/>
      <c r="E275" s="1739"/>
      <c r="F275" s="1767"/>
      <c r="G275" s="1767"/>
      <c r="H275" s="1767"/>
      <c r="I275" s="1767"/>
      <c r="J275" s="1767"/>
      <c r="K275" s="1739"/>
      <c r="L275" s="1739"/>
      <c r="M275" s="1739"/>
      <c r="N275" s="1818"/>
      <c r="O275" s="1819"/>
      <c r="P275" s="1820"/>
      <c r="Q275" s="1820"/>
      <c r="R275" s="1821"/>
      <c r="S275" s="1739" t="b">
        <v>0</v>
      </c>
      <c r="T275" s="1770" t="b">
        <v>0</v>
      </c>
      <c r="U275" s="1822"/>
      <c r="V275" s="1822"/>
      <c r="W275" s="1822"/>
      <c r="X275" s="1739"/>
      <c r="Y275" s="1739"/>
      <c r="Z275" s="1739"/>
      <c r="AA275" s="1739"/>
      <c r="AB275" s="1739"/>
      <c r="AC275" s="1739"/>
      <c r="AD275" s="1739"/>
      <c r="AE275" s="1739"/>
      <c r="AF275" s="1739"/>
      <c r="AG275" s="1739"/>
      <c r="AH275" s="1739"/>
      <c r="AI275" s="1739"/>
      <c r="AJ275" s="1739"/>
      <c r="AK275" s="1739"/>
      <c r="AL275" s="1739"/>
    </row>
    <row r="276" ht="32.25" customHeight="1">
      <c r="A276" s="1767"/>
      <c r="B276" s="1823"/>
      <c r="C276" s="1739"/>
      <c r="D276" s="1739"/>
      <c r="E276" s="1739"/>
      <c r="F276" s="1767"/>
      <c r="G276" s="1767"/>
      <c r="H276" s="1767"/>
      <c r="I276" s="1767"/>
      <c r="J276" s="1767"/>
      <c r="K276" s="1739"/>
      <c r="L276" s="1739"/>
      <c r="M276" s="1739"/>
      <c r="N276" s="1818"/>
      <c r="O276" s="1819"/>
      <c r="P276" s="1820"/>
      <c r="Q276" s="1820"/>
      <c r="R276" s="1821"/>
      <c r="S276" s="1739" t="b">
        <v>0</v>
      </c>
      <c r="T276" s="1770" t="b">
        <v>0</v>
      </c>
      <c r="U276" s="1822"/>
      <c r="V276" s="1822"/>
      <c r="W276" s="1822"/>
      <c r="X276" s="1739"/>
      <c r="Y276" s="1739"/>
      <c r="Z276" s="1739"/>
      <c r="AA276" s="1739"/>
      <c r="AB276" s="1739"/>
      <c r="AC276" s="1739"/>
      <c r="AD276" s="1739"/>
      <c r="AE276" s="1739"/>
      <c r="AF276" s="1739"/>
      <c r="AG276" s="1739"/>
      <c r="AH276" s="1739"/>
      <c r="AI276" s="1739"/>
      <c r="AJ276" s="1739"/>
      <c r="AK276" s="1739"/>
      <c r="AL276" s="1739"/>
    </row>
    <row r="277" ht="32.25" customHeight="1">
      <c r="A277" s="1767"/>
      <c r="B277" s="1823"/>
      <c r="C277" s="1739"/>
      <c r="D277" s="1739"/>
      <c r="E277" s="1739"/>
      <c r="F277" s="1767"/>
      <c r="G277" s="1767"/>
      <c r="H277" s="1767"/>
      <c r="I277" s="1767"/>
      <c r="J277" s="1767"/>
      <c r="K277" s="1739"/>
      <c r="L277" s="1739"/>
      <c r="M277" s="1739"/>
      <c r="N277" s="1818"/>
      <c r="O277" s="1819"/>
      <c r="P277" s="1820"/>
      <c r="Q277" s="1820"/>
      <c r="R277" s="1821"/>
      <c r="S277" s="1739" t="b">
        <v>0</v>
      </c>
      <c r="T277" s="1770" t="b">
        <v>0</v>
      </c>
      <c r="U277" s="1822"/>
      <c r="V277" s="1822"/>
      <c r="W277" s="1822"/>
      <c r="X277" s="1739"/>
      <c r="Y277" s="1739"/>
      <c r="Z277" s="1739"/>
      <c r="AA277" s="1739"/>
      <c r="AB277" s="1739"/>
      <c r="AC277" s="1739"/>
      <c r="AD277" s="1739"/>
      <c r="AE277" s="1739"/>
      <c r="AF277" s="1739"/>
      <c r="AG277" s="1739"/>
      <c r="AH277" s="1739"/>
      <c r="AI277" s="1739"/>
      <c r="AJ277" s="1739"/>
      <c r="AK277" s="1739"/>
      <c r="AL277" s="1739"/>
    </row>
    <row r="278" ht="32.25" customHeight="1">
      <c r="A278" s="1767"/>
      <c r="B278" s="1823"/>
      <c r="C278" s="1739"/>
      <c r="D278" s="1739"/>
      <c r="E278" s="1739"/>
      <c r="F278" s="1767"/>
      <c r="G278" s="1767"/>
      <c r="H278" s="1767"/>
      <c r="I278" s="1767"/>
      <c r="J278" s="1767"/>
      <c r="K278" s="1739"/>
      <c r="L278" s="1739"/>
      <c r="M278" s="1739"/>
      <c r="N278" s="1818"/>
      <c r="O278" s="1819"/>
      <c r="P278" s="1820"/>
      <c r="Q278" s="1820"/>
      <c r="R278" s="1821"/>
      <c r="S278" s="1739" t="b">
        <v>0</v>
      </c>
      <c r="T278" s="1770" t="b">
        <v>0</v>
      </c>
      <c r="U278" s="1822"/>
      <c r="V278" s="1822"/>
      <c r="W278" s="1822"/>
      <c r="X278" s="1739"/>
      <c r="Y278" s="1739"/>
      <c r="Z278" s="1739"/>
      <c r="AA278" s="1739"/>
      <c r="AB278" s="1739"/>
      <c r="AC278" s="1739"/>
      <c r="AD278" s="1739"/>
      <c r="AE278" s="1739"/>
      <c r="AF278" s="1739"/>
      <c r="AG278" s="1739"/>
      <c r="AH278" s="1739"/>
      <c r="AI278" s="1739"/>
      <c r="AJ278" s="1739"/>
      <c r="AK278" s="1739"/>
      <c r="AL278" s="1739"/>
    </row>
    <row r="279" ht="32.25" customHeight="1">
      <c r="A279" s="1767"/>
      <c r="B279" s="1823"/>
      <c r="C279" s="1739"/>
      <c r="D279" s="1739"/>
      <c r="E279" s="1739"/>
      <c r="F279" s="1767"/>
      <c r="G279" s="1767"/>
      <c r="H279" s="1767"/>
      <c r="I279" s="1767"/>
      <c r="J279" s="1767"/>
      <c r="K279" s="1739"/>
      <c r="L279" s="1739"/>
      <c r="M279" s="1739"/>
      <c r="N279" s="1818"/>
      <c r="O279" s="1819"/>
      <c r="P279" s="1820"/>
      <c r="Q279" s="1820"/>
      <c r="R279" s="1821"/>
      <c r="S279" s="1739" t="b">
        <v>0</v>
      </c>
      <c r="T279" s="1770" t="b">
        <v>0</v>
      </c>
      <c r="U279" s="1822"/>
      <c r="V279" s="1822"/>
      <c r="W279" s="1822"/>
      <c r="X279" s="1739"/>
      <c r="Y279" s="1739"/>
      <c r="Z279" s="1739"/>
      <c r="AA279" s="1739"/>
      <c r="AB279" s="1739"/>
      <c r="AC279" s="1739"/>
      <c r="AD279" s="1739"/>
      <c r="AE279" s="1739"/>
      <c r="AF279" s="1739"/>
      <c r="AG279" s="1739"/>
      <c r="AH279" s="1739"/>
      <c r="AI279" s="1739"/>
      <c r="AJ279" s="1739"/>
      <c r="AK279" s="1739"/>
      <c r="AL279" s="1739"/>
    </row>
    <row r="280" ht="32.25" customHeight="1">
      <c r="A280" s="1767"/>
      <c r="B280" s="1823"/>
      <c r="C280" s="1739"/>
      <c r="D280" s="1739"/>
      <c r="E280" s="1739"/>
      <c r="F280" s="1767"/>
      <c r="G280" s="1767"/>
      <c r="H280" s="1767"/>
      <c r="I280" s="1767"/>
      <c r="J280" s="1767"/>
      <c r="K280" s="1739"/>
      <c r="L280" s="1739"/>
      <c r="M280" s="1739"/>
      <c r="N280" s="1818"/>
      <c r="O280" s="1819"/>
      <c r="P280" s="1820"/>
      <c r="Q280" s="1820"/>
      <c r="R280" s="1821"/>
      <c r="S280" s="1739" t="b">
        <v>0</v>
      </c>
      <c r="T280" s="1770" t="b">
        <v>0</v>
      </c>
      <c r="U280" s="1822"/>
      <c r="V280" s="1822"/>
      <c r="W280" s="1822"/>
      <c r="X280" s="1739"/>
      <c r="Y280" s="1739"/>
      <c r="Z280" s="1739"/>
      <c r="AA280" s="1739"/>
      <c r="AB280" s="1739"/>
      <c r="AC280" s="1739"/>
      <c r="AD280" s="1739"/>
      <c r="AE280" s="1739"/>
      <c r="AF280" s="1739"/>
      <c r="AG280" s="1739"/>
      <c r="AH280" s="1739"/>
      <c r="AI280" s="1739"/>
      <c r="AJ280" s="1739"/>
      <c r="AK280" s="1739"/>
      <c r="AL280" s="1739"/>
    </row>
    <row r="281" ht="32.25" customHeight="1">
      <c r="A281" s="1767"/>
      <c r="B281" s="1823"/>
      <c r="C281" s="1739"/>
      <c r="D281" s="1739"/>
      <c r="E281" s="1739"/>
      <c r="F281" s="1767"/>
      <c r="G281" s="1767"/>
      <c r="H281" s="1767"/>
      <c r="I281" s="1767"/>
      <c r="J281" s="1767"/>
      <c r="K281" s="1739"/>
      <c r="L281" s="1739"/>
      <c r="M281" s="1739"/>
      <c r="N281" s="1818"/>
      <c r="O281" s="1819"/>
      <c r="P281" s="1820"/>
      <c r="Q281" s="1820"/>
      <c r="R281" s="1821"/>
      <c r="S281" s="1739" t="b">
        <v>0</v>
      </c>
      <c r="T281" s="1770" t="b">
        <v>0</v>
      </c>
      <c r="U281" s="1822"/>
      <c r="V281" s="1822"/>
      <c r="W281" s="1822"/>
      <c r="X281" s="1739"/>
      <c r="Y281" s="1739"/>
      <c r="Z281" s="1739"/>
      <c r="AA281" s="1739"/>
      <c r="AB281" s="1739"/>
      <c r="AC281" s="1739"/>
      <c r="AD281" s="1739"/>
      <c r="AE281" s="1739"/>
      <c r="AF281" s="1739"/>
      <c r="AG281" s="1739"/>
      <c r="AH281" s="1739"/>
      <c r="AI281" s="1739"/>
      <c r="AJ281" s="1739"/>
      <c r="AK281" s="1739"/>
      <c r="AL281" s="1739"/>
    </row>
    <row r="282" ht="32.25" customHeight="1">
      <c r="A282" s="1767"/>
      <c r="B282" s="1823"/>
      <c r="C282" s="1739"/>
      <c r="D282" s="1739"/>
      <c r="E282" s="1739"/>
      <c r="F282" s="1767"/>
      <c r="G282" s="1767"/>
      <c r="H282" s="1767"/>
      <c r="I282" s="1767"/>
      <c r="J282" s="1767"/>
      <c r="K282" s="1739"/>
      <c r="L282" s="1739"/>
      <c r="M282" s="1739"/>
      <c r="N282" s="1818"/>
      <c r="O282" s="1819"/>
      <c r="P282" s="1820"/>
      <c r="Q282" s="1820"/>
      <c r="R282" s="1821"/>
      <c r="S282" s="1739" t="b">
        <v>0</v>
      </c>
      <c r="T282" s="1770" t="b">
        <v>0</v>
      </c>
      <c r="U282" s="1822"/>
      <c r="V282" s="1822"/>
      <c r="W282" s="1822"/>
      <c r="X282" s="1739"/>
      <c r="Y282" s="1739"/>
      <c r="Z282" s="1739"/>
      <c r="AA282" s="1739"/>
      <c r="AB282" s="1739"/>
      <c r="AC282" s="1739"/>
      <c r="AD282" s="1739"/>
      <c r="AE282" s="1739"/>
      <c r="AF282" s="1739"/>
      <c r="AG282" s="1739"/>
      <c r="AH282" s="1739"/>
      <c r="AI282" s="1739"/>
      <c r="AJ282" s="1739"/>
      <c r="AK282" s="1739"/>
      <c r="AL282" s="1739"/>
    </row>
    <row r="283" ht="32.25" customHeight="1">
      <c r="A283" s="1767"/>
      <c r="B283" s="1823"/>
      <c r="C283" s="1739"/>
      <c r="D283" s="1739"/>
      <c r="E283" s="1739"/>
      <c r="F283" s="1767"/>
      <c r="G283" s="1767"/>
      <c r="H283" s="1767"/>
      <c r="I283" s="1767"/>
      <c r="J283" s="1767"/>
      <c r="K283" s="1739"/>
      <c r="L283" s="1739"/>
      <c r="M283" s="1739"/>
      <c r="N283" s="1818"/>
      <c r="O283" s="1819"/>
      <c r="P283" s="1820"/>
      <c r="Q283" s="1820"/>
      <c r="R283" s="1821"/>
      <c r="S283" s="1739" t="b">
        <v>0</v>
      </c>
      <c r="T283" s="1770" t="b">
        <v>0</v>
      </c>
      <c r="U283" s="1822"/>
      <c r="V283" s="1822"/>
      <c r="W283" s="1822"/>
      <c r="X283" s="1739"/>
      <c r="Y283" s="1739"/>
      <c r="Z283" s="1739"/>
      <c r="AA283" s="1739"/>
      <c r="AB283" s="1739"/>
      <c r="AC283" s="1739"/>
      <c r="AD283" s="1739"/>
      <c r="AE283" s="1739"/>
      <c r="AF283" s="1739"/>
      <c r="AG283" s="1739"/>
      <c r="AH283" s="1739"/>
      <c r="AI283" s="1739"/>
      <c r="AJ283" s="1739"/>
      <c r="AK283" s="1739"/>
      <c r="AL283" s="1739"/>
    </row>
    <row r="284" ht="32.25" customHeight="1">
      <c r="A284" s="1767"/>
      <c r="B284" s="1823"/>
      <c r="C284" s="1739"/>
      <c r="D284" s="1739"/>
      <c r="E284" s="1739"/>
      <c r="F284" s="1767"/>
      <c r="G284" s="1767"/>
      <c r="H284" s="1767"/>
      <c r="I284" s="1767"/>
      <c r="J284" s="1767"/>
      <c r="K284" s="1739"/>
      <c r="L284" s="1739"/>
      <c r="M284" s="1739"/>
      <c r="N284" s="1818"/>
      <c r="O284" s="1819"/>
      <c r="P284" s="1820"/>
      <c r="Q284" s="1820"/>
      <c r="R284" s="1821"/>
      <c r="S284" s="1739" t="b">
        <v>0</v>
      </c>
      <c r="T284" s="1770" t="b">
        <v>0</v>
      </c>
      <c r="U284" s="1822"/>
      <c r="V284" s="1822"/>
      <c r="W284" s="1822"/>
      <c r="X284" s="1739"/>
      <c r="Y284" s="1739"/>
      <c r="Z284" s="1739"/>
      <c r="AA284" s="1739"/>
      <c r="AB284" s="1739"/>
      <c r="AC284" s="1739"/>
      <c r="AD284" s="1739"/>
      <c r="AE284" s="1739"/>
      <c r="AF284" s="1739"/>
      <c r="AG284" s="1739"/>
      <c r="AH284" s="1739"/>
      <c r="AI284" s="1739"/>
      <c r="AJ284" s="1739"/>
      <c r="AK284" s="1739"/>
      <c r="AL284" s="1739"/>
    </row>
    <row r="285" ht="32.25" customHeight="1">
      <c r="A285" s="1767"/>
      <c r="B285" s="1823"/>
      <c r="C285" s="1739"/>
      <c r="D285" s="1739"/>
      <c r="E285" s="1739"/>
      <c r="F285" s="1767"/>
      <c r="G285" s="1767"/>
      <c r="H285" s="1767"/>
      <c r="I285" s="1767"/>
      <c r="J285" s="1767"/>
      <c r="K285" s="1739"/>
      <c r="L285" s="1739"/>
      <c r="M285" s="1739"/>
      <c r="N285" s="1818"/>
      <c r="O285" s="1819"/>
      <c r="P285" s="1820"/>
      <c r="Q285" s="1820"/>
      <c r="R285" s="1821"/>
      <c r="S285" s="1739" t="b">
        <v>0</v>
      </c>
      <c r="T285" s="1770" t="b">
        <v>0</v>
      </c>
      <c r="U285" s="1822"/>
      <c r="V285" s="1822"/>
      <c r="W285" s="1822"/>
      <c r="X285" s="1739"/>
      <c r="Y285" s="1739"/>
      <c r="Z285" s="1739"/>
      <c r="AA285" s="1739"/>
      <c r="AB285" s="1739"/>
      <c r="AC285" s="1739"/>
      <c r="AD285" s="1739"/>
      <c r="AE285" s="1739"/>
      <c r="AF285" s="1739"/>
      <c r="AG285" s="1739"/>
      <c r="AH285" s="1739"/>
      <c r="AI285" s="1739"/>
      <c r="AJ285" s="1739"/>
      <c r="AK285" s="1739"/>
      <c r="AL285" s="1739"/>
    </row>
    <row r="286" ht="32.25" customHeight="1">
      <c r="A286" s="1767"/>
      <c r="B286" s="1823"/>
      <c r="C286" s="1739"/>
      <c r="D286" s="1739"/>
      <c r="E286" s="1739"/>
      <c r="F286" s="1767"/>
      <c r="G286" s="1767"/>
      <c r="H286" s="1767"/>
      <c r="I286" s="1767"/>
      <c r="J286" s="1767"/>
      <c r="K286" s="1739"/>
      <c r="L286" s="1739"/>
      <c r="M286" s="1739"/>
      <c r="N286" s="1818"/>
      <c r="O286" s="1819"/>
      <c r="P286" s="1820"/>
      <c r="Q286" s="1820"/>
      <c r="R286" s="1821"/>
      <c r="S286" s="1739" t="b">
        <v>0</v>
      </c>
      <c r="T286" s="1770" t="b">
        <v>0</v>
      </c>
      <c r="U286" s="1822"/>
      <c r="V286" s="1822"/>
      <c r="W286" s="1822"/>
      <c r="X286" s="1739"/>
      <c r="Y286" s="1739"/>
      <c r="Z286" s="1739"/>
      <c r="AA286" s="1739"/>
      <c r="AB286" s="1739"/>
      <c r="AC286" s="1739"/>
      <c r="AD286" s="1739"/>
      <c r="AE286" s="1739"/>
      <c r="AF286" s="1739"/>
      <c r="AG286" s="1739"/>
      <c r="AH286" s="1739"/>
      <c r="AI286" s="1739"/>
      <c r="AJ286" s="1739"/>
      <c r="AK286" s="1739"/>
      <c r="AL286" s="1739"/>
    </row>
    <row r="287" ht="32.25" customHeight="1">
      <c r="A287" s="1767"/>
      <c r="B287" s="1823"/>
      <c r="C287" s="1739"/>
      <c r="D287" s="1739"/>
      <c r="E287" s="1739"/>
      <c r="F287" s="1767"/>
      <c r="G287" s="1767"/>
      <c r="H287" s="1767"/>
      <c r="I287" s="1767"/>
      <c r="J287" s="1767"/>
      <c r="K287" s="1739"/>
      <c r="L287" s="1739"/>
      <c r="M287" s="1739"/>
      <c r="N287" s="1818"/>
      <c r="O287" s="1819"/>
      <c r="P287" s="1820"/>
      <c r="Q287" s="1820"/>
      <c r="R287" s="1821"/>
      <c r="S287" s="1739" t="b">
        <v>0</v>
      </c>
      <c r="T287" s="1770" t="b">
        <v>0</v>
      </c>
      <c r="U287" s="1822"/>
      <c r="V287" s="1822"/>
      <c r="W287" s="1822"/>
      <c r="X287" s="1739"/>
      <c r="Y287" s="1739"/>
      <c r="Z287" s="1739"/>
      <c r="AA287" s="1739"/>
      <c r="AB287" s="1739"/>
      <c r="AC287" s="1739"/>
      <c r="AD287" s="1739"/>
      <c r="AE287" s="1739"/>
      <c r="AF287" s="1739"/>
      <c r="AG287" s="1739"/>
      <c r="AH287" s="1739"/>
      <c r="AI287" s="1739"/>
      <c r="AJ287" s="1739"/>
      <c r="AK287" s="1739"/>
      <c r="AL287" s="1739"/>
    </row>
    <row r="288" ht="32.25" customHeight="1">
      <c r="A288" s="1767"/>
      <c r="B288" s="1823"/>
      <c r="C288" s="1739"/>
      <c r="D288" s="1739"/>
      <c r="E288" s="1739"/>
      <c r="F288" s="1767"/>
      <c r="G288" s="1767"/>
      <c r="H288" s="1767"/>
      <c r="I288" s="1767"/>
      <c r="J288" s="1767"/>
      <c r="K288" s="1739"/>
      <c r="L288" s="1739"/>
      <c r="M288" s="1739"/>
      <c r="N288" s="1818"/>
      <c r="O288" s="1819"/>
      <c r="P288" s="1820"/>
      <c r="Q288" s="1820"/>
      <c r="R288" s="1821"/>
      <c r="S288" s="1739" t="b">
        <v>0</v>
      </c>
      <c r="T288" s="1770" t="b">
        <v>0</v>
      </c>
      <c r="U288" s="1822"/>
      <c r="V288" s="1822"/>
      <c r="W288" s="1822"/>
      <c r="X288" s="1739"/>
      <c r="Y288" s="1739"/>
      <c r="Z288" s="1739"/>
      <c r="AA288" s="1739"/>
      <c r="AB288" s="1739"/>
      <c r="AC288" s="1739"/>
      <c r="AD288" s="1739"/>
      <c r="AE288" s="1739"/>
      <c r="AF288" s="1739"/>
      <c r="AG288" s="1739"/>
      <c r="AH288" s="1739"/>
      <c r="AI288" s="1739"/>
      <c r="AJ288" s="1739"/>
      <c r="AK288" s="1739"/>
      <c r="AL288" s="1739"/>
    </row>
    <row r="289" ht="32.25" customHeight="1">
      <c r="A289" s="1767"/>
      <c r="B289" s="1823"/>
      <c r="C289" s="1739"/>
      <c r="D289" s="1739"/>
      <c r="E289" s="1739"/>
      <c r="F289" s="1767"/>
      <c r="G289" s="1767"/>
      <c r="H289" s="1767"/>
      <c r="I289" s="1767"/>
      <c r="J289" s="1767"/>
      <c r="K289" s="1739"/>
      <c r="L289" s="1739"/>
      <c r="M289" s="1739"/>
      <c r="N289" s="1818"/>
      <c r="O289" s="1819"/>
      <c r="P289" s="1820"/>
      <c r="Q289" s="1820"/>
      <c r="R289" s="1821"/>
      <c r="S289" s="1739" t="b">
        <v>0</v>
      </c>
      <c r="T289" s="1770" t="b">
        <v>0</v>
      </c>
      <c r="U289" s="1822"/>
      <c r="V289" s="1822"/>
      <c r="W289" s="1822"/>
      <c r="X289" s="1739"/>
      <c r="Y289" s="1739"/>
      <c r="Z289" s="1739"/>
      <c r="AA289" s="1739"/>
      <c r="AB289" s="1739"/>
      <c r="AC289" s="1739"/>
      <c r="AD289" s="1739"/>
      <c r="AE289" s="1739"/>
      <c r="AF289" s="1739"/>
      <c r="AG289" s="1739"/>
      <c r="AH289" s="1739"/>
      <c r="AI289" s="1739"/>
      <c r="AJ289" s="1739"/>
      <c r="AK289" s="1739"/>
      <c r="AL289" s="1739"/>
    </row>
    <row r="290" ht="32.25" customHeight="1">
      <c r="A290" s="1767"/>
      <c r="B290" s="1823"/>
      <c r="C290" s="1739"/>
      <c r="D290" s="1739"/>
      <c r="E290" s="1739"/>
      <c r="F290" s="1767"/>
      <c r="G290" s="1767"/>
      <c r="H290" s="1767"/>
      <c r="I290" s="1767"/>
      <c r="J290" s="1767"/>
      <c r="K290" s="1739"/>
      <c r="L290" s="1739"/>
      <c r="M290" s="1739"/>
      <c r="N290" s="1818"/>
      <c r="O290" s="1819"/>
      <c r="P290" s="1820"/>
      <c r="Q290" s="1820"/>
      <c r="R290" s="1821"/>
      <c r="S290" s="1739" t="b">
        <v>0</v>
      </c>
      <c r="T290" s="1770" t="b">
        <v>0</v>
      </c>
      <c r="U290" s="1822"/>
      <c r="V290" s="1822"/>
      <c r="W290" s="1822"/>
      <c r="X290" s="1739"/>
      <c r="Y290" s="1739"/>
      <c r="Z290" s="1739"/>
      <c r="AA290" s="1739"/>
      <c r="AB290" s="1739"/>
      <c r="AC290" s="1739"/>
      <c r="AD290" s="1739"/>
      <c r="AE290" s="1739"/>
      <c r="AF290" s="1739"/>
      <c r="AG290" s="1739"/>
      <c r="AH290" s="1739"/>
      <c r="AI290" s="1739"/>
      <c r="AJ290" s="1739"/>
      <c r="AK290" s="1739"/>
      <c r="AL290" s="1739"/>
    </row>
    <row r="291" ht="32.25" customHeight="1">
      <c r="A291" s="1767"/>
      <c r="B291" s="1823"/>
      <c r="C291" s="1739"/>
      <c r="D291" s="1739"/>
      <c r="E291" s="1739"/>
      <c r="F291" s="1767"/>
      <c r="G291" s="1767"/>
      <c r="H291" s="1767"/>
      <c r="I291" s="1767"/>
      <c r="J291" s="1767"/>
      <c r="K291" s="1739"/>
      <c r="L291" s="1739"/>
      <c r="M291" s="1739"/>
      <c r="N291" s="1818"/>
      <c r="O291" s="1819"/>
      <c r="P291" s="1820"/>
      <c r="Q291" s="1820"/>
      <c r="R291" s="1821"/>
      <c r="S291" s="1739" t="b">
        <v>0</v>
      </c>
      <c r="T291" s="1770" t="b">
        <v>0</v>
      </c>
      <c r="U291" s="1822"/>
      <c r="V291" s="1822"/>
      <c r="W291" s="1822"/>
      <c r="X291" s="1739"/>
      <c r="Y291" s="1739"/>
      <c r="Z291" s="1739"/>
      <c r="AA291" s="1739"/>
      <c r="AB291" s="1739"/>
      <c r="AC291" s="1739"/>
      <c r="AD291" s="1739"/>
      <c r="AE291" s="1739"/>
      <c r="AF291" s="1739"/>
      <c r="AG291" s="1739"/>
      <c r="AH291" s="1739"/>
      <c r="AI291" s="1739"/>
      <c r="AJ291" s="1739"/>
      <c r="AK291" s="1739"/>
      <c r="AL291" s="1739"/>
    </row>
    <row r="292" ht="32.25" customHeight="1">
      <c r="A292" s="1767"/>
      <c r="B292" s="1823"/>
      <c r="C292" s="1739"/>
      <c r="D292" s="1739"/>
      <c r="E292" s="1739"/>
      <c r="F292" s="1767"/>
      <c r="G292" s="1767"/>
      <c r="H292" s="1767"/>
      <c r="I292" s="1767"/>
      <c r="J292" s="1767"/>
      <c r="K292" s="1739"/>
      <c r="L292" s="1739"/>
      <c r="M292" s="1739"/>
      <c r="N292" s="1818"/>
      <c r="O292" s="1819"/>
      <c r="P292" s="1820"/>
      <c r="Q292" s="1820"/>
      <c r="R292" s="1821"/>
      <c r="S292" s="1739" t="b">
        <v>0</v>
      </c>
      <c r="T292" s="1770" t="b">
        <v>0</v>
      </c>
      <c r="U292" s="1822"/>
      <c r="V292" s="1822"/>
      <c r="W292" s="1822"/>
      <c r="X292" s="1739"/>
      <c r="Y292" s="1739"/>
      <c r="Z292" s="1739"/>
      <c r="AA292" s="1739"/>
      <c r="AB292" s="1739"/>
      <c r="AC292" s="1739"/>
      <c r="AD292" s="1739"/>
      <c r="AE292" s="1739"/>
      <c r="AF292" s="1739"/>
      <c r="AG292" s="1739"/>
      <c r="AH292" s="1739"/>
      <c r="AI292" s="1739"/>
      <c r="AJ292" s="1739"/>
      <c r="AK292" s="1739"/>
      <c r="AL292" s="1739"/>
    </row>
    <row r="293" ht="32.25" customHeight="1">
      <c r="A293" s="1767"/>
      <c r="B293" s="1823"/>
      <c r="C293" s="1739"/>
      <c r="D293" s="1739"/>
      <c r="E293" s="1739"/>
      <c r="F293" s="1767"/>
      <c r="G293" s="1767"/>
      <c r="H293" s="1767"/>
      <c r="I293" s="1767"/>
      <c r="J293" s="1767"/>
      <c r="K293" s="1739"/>
      <c r="L293" s="1739"/>
      <c r="M293" s="1739"/>
      <c r="N293" s="1818"/>
      <c r="O293" s="1819"/>
      <c r="P293" s="1820"/>
      <c r="Q293" s="1820"/>
      <c r="R293" s="1821"/>
      <c r="S293" s="1739" t="b">
        <v>0</v>
      </c>
      <c r="T293" s="1770" t="b">
        <v>0</v>
      </c>
      <c r="U293" s="1822"/>
      <c r="V293" s="1822"/>
      <c r="W293" s="1822"/>
      <c r="X293" s="1739"/>
      <c r="Y293" s="1739"/>
      <c r="Z293" s="1739"/>
      <c r="AA293" s="1739"/>
      <c r="AB293" s="1739"/>
      <c r="AC293" s="1739"/>
      <c r="AD293" s="1739"/>
      <c r="AE293" s="1739"/>
      <c r="AF293" s="1739"/>
      <c r="AG293" s="1739"/>
      <c r="AH293" s="1739"/>
      <c r="AI293" s="1739"/>
      <c r="AJ293" s="1739"/>
      <c r="AK293" s="1739"/>
      <c r="AL293" s="1739"/>
    </row>
    <row r="294" ht="32.25" customHeight="1">
      <c r="A294" s="1767"/>
      <c r="B294" s="1823"/>
      <c r="C294" s="1739"/>
      <c r="D294" s="1739"/>
      <c r="E294" s="1739"/>
      <c r="F294" s="1767"/>
      <c r="G294" s="1767"/>
      <c r="H294" s="1767"/>
      <c r="I294" s="1767"/>
      <c r="J294" s="1767"/>
      <c r="K294" s="1739"/>
      <c r="L294" s="1739"/>
      <c r="M294" s="1739"/>
      <c r="N294" s="1818"/>
      <c r="O294" s="1819"/>
      <c r="P294" s="1820"/>
      <c r="Q294" s="1820"/>
      <c r="R294" s="1821"/>
      <c r="S294" s="1739" t="b">
        <v>0</v>
      </c>
      <c r="T294" s="1770" t="b">
        <v>0</v>
      </c>
      <c r="U294" s="1822"/>
      <c r="V294" s="1822"/>
      <c r="W294" s="1822"/>
      <c r="X294" s="1739"/>
      <c r="Y294" s="1739"/>
      <c r="Z294" s="1739"/>
      <c r="AA294" s="1739"/>
      <c r="AB294" s="1739"/>
      <c r="AC294" s="1739"/>
      <c r="AD294" s="1739"/>
      <c r="AE294" s="1739"/>
      <c r="AF294" s="1739"/>
      <c r="AG294" s="1739"/>
      <c r="AH294" s="1739"/>
      <c r="AI294" s="1739"/>
      <c r="AJ294" s="1739"/>
      <c r="AK294" s="1739"/>
      <c r="AL294" s="1739"/>
    </row>
    <row r="295" ht="32.25" customHeight="1">
      <c r="A295" s="1767"/>
      <c r="B295" s="1823"/>
      <c r="C295" s="1739"/>
      <c r="D295" s="1739"/>
      <c r="E295" s="1739"/>
      <c r="F295" s="1767"/>
      <c r="G295" s="1767"/>
      <c r="H295" s="1767"/>
      <c r="I295" s="1767"/>
      <c r="J295" s="1767"/>
      <c r="K295" s="1739"/>
      <c r="L295" s="1739"/>
      <c r="M295" s="1739"/>
      <c r="N295" s="1818"/>
      <c r="O295" s="1819"/>
      <c r="P295" s="1820"/>
      <c r="Q295" s="1820"/>
      <c r="R295" s="1821"/>
      <c r="S295" s="1739" t="b">
        <v>0</v>
      </c>
      <c r="T295" s="1770" t="b">
        <v>0</v>
      </c>
      <c r="U295" s="1822"/>
      <c r="V295" s="1822"/>
      <c r="W295" s="1822"/>
      <c r="X295" s="1739"/>
      <c r="Y295" s="1739"/>
      <c r="Z295" s="1739"/>
      <c r="AA295" s="1739"/>
      <c r="AB295" s="1739"/>
      <c r="AC295" s="1739"/>
      <c r="AD295" s="1739"/>
      <c r="AE295" s="1739"/>
      <c r="AF295" s="1739"/>
      <c r="AG295" s="1739"/>
      <c r="AH295" s="1739"/>
      <c r="AI295" s="1739"/>
      <c r="AJ295" s="1739"/>
      <c r="AK295" s="1739"/>
      <c r="AL295" s="1739"/>
    </row>
    <row r="296" ht="32.25" customHeight="1">
      <c r="A296" s="1767"/>
      <c r="B296" s="1823"/>
      <c r="C296" s="1739"/>
      <c r="D296" s="1739"/>
      <c r="E296" s="1739"/>
      <c r="F296" s="1767"/>
      <c r="G296" s="1767"/>
      <c r="H296" s="1767"/>
      <c r="I296" s="1767"/>
      <c r="J296" s="1767"/>
      <c r="K296" s="1739"/>
      <c r="L296" s="1739"/>
      <c r="M296" s="1739"/>
      <c r="N296" s="1818"/>
      <c r="O296" s="1819"/>
      <c r="P296" s="1820"/>
      <c r="Q296" s="1820"/>
      <c r="R296" s="1821"/>
      <c r="S296" s="1739" t="b">
        <v>0</v>
      </c>
      <c r="T296" s="1770" t="b">
        <v>0</v>
      </c>
      <c r="U296" s="1822"/>
      <c r="V296" s="1822"/>
      <c r="W296" s="1822"/>
      <c r="X296" s="1739"/>
      <c r="Y296" s="1739"/>
      <c r="Z296" s="1739"/>
      <c r="AA296" s="1739"/>
      <c r="AB296" s="1739"/>
      <c r="AC296" s="1739"/>
      <c r="AD296" s="1739"/>
      <c r="AE296" s="1739"/>
      <c r="AF296" s="1739"/>
      <c r="AG296" s="1739"/>
      <c r="AH296" s="1739"/>
      <c r="AI296" s="1739"/>
      <c r="AJ296" s="1739"/>
      <c r="AK296" s="1739"/>
      <c r="AL296" s="1739"/>
    </row>
    <row r="297" ht="32.25" customHeight="1">
      <c r="A297" s="1767"/>
      <c r="B297" s="1823"/>
      <c r="C297" s="1739"/>
      <c r="D297" s="1739"/>
      <c r="E297" s="1739"/>
      <c r="F297" s="1767"/>
      <c r="G297" s="1767"/>
      <c r="H297" s="1767"/>
      <c r="I297" s="1767"/>
      <c r="J297" s="1767"/>
      <c r="K297" s="1739"/>
      <c r="L297" s="1739"/>
      <c r="M297" s="1739"/>
      <c r="N297" s="1818"/>
      <c r="O297" s="1819"/>
      <c r="P297" s="1820"/>
      <c r="Q297" s="1820"/>
      <c r="R297" s="1821"/>
      <c r="S297" s="1739" t="b">
        <v>0</v>
      </c>
      <c r="T297" s="1770" t="b">
        <v>0</v>
      </c>
      <c r="U297" s="1822"/>
      <c r="V297" s="1822"/>
      <c r="W297" s="1822"/>
      <c r="X297" s="1739"/>
      <c r="Y297" s="1739"/>
      <c r="Z297" s="1739"/>
      <c r="AA297" s="1739"/>
      <c r="AB297" s="1739"/>
      <c r="AC297" s="1739"/>
      <c r="AD297" s="1739"/>
      <c r="AE297" s="1739"/>
      <c r="AF297" s="1739"/>
      <c r="AG297" s="1739"/>
      <c r="AH297" s="1739"/>
      <c r="AI297" s="1739"/>
      <c r="AJ297" s="1739"/>
      <c r="AK297" s="1739"/>
      <c r="AL297" s="1739"/>
    </row>
    <row r="298" ht="32.25" customHeight="1">
      <c r="A298" s="1767"/>
      <c r="B298" s="1823"/>
      <c r="C298" s="1739"/>
      <c r="D298" s="1739"/>
      <c r="E298" s="1739"/>
      <c r="F298" s="1767"/>
      <c r="G298" s="1767"/>
      <c r="H298" s="1767"/>
      <c r="I298" s="1767"/>
      <c r="J298" s="1767"/>
      <c r="K298" s="1739"/>
      <c r="L298" s="1739"/>
      <c r="M298" s="1739"/>
      <c r="N298" s="1818"/>
      <c r="O298" s="1819"/>
      <c r="P298" s="1820"/>
      <c r="Q298" s="1820"/>
      <c r="R298" s="1821"/>
      <c r="S298" s="1739" t="b">
        <v>0</v>
      </c>
      <c r="T298" s="1770" t="b">
        <v>0</v>
      </c>
      <c r="U298" s="1822"/>
      <c r="V298" s="1822"/>
      <c r="W298" s="1822"/>
      <c r="X298" s="1739"/>
      <c r="Y298" s="1739"/>
      <c r="Z298" s="1739"/>
      <c r="AA298" s="1739"/>
      <c r="AB298" s="1739"/>
      <c r="AC298" s="1739"/>
      <c r="AD298" s="1739"/>
      <c r="AE298" s="1739"/>
      <c r="AF298" s="1739"/>
      <c r="AG298" s="1739"/>
      <c r="AH298" s="1739"/>
      <c r="AI298" s="1739"/>
      <c r="AJ298" s="1739"/>
      <c r="AK298" s="1739"/>
      <c r="AL298" s="1739"/>
    </row>
    <row r="299" ht="32.25" customHeight="1">
      <c r="A299" s="1767"/>
      <c r="B299" s="1823"/>
      <c r="C299" s="1739"/>
      <c r="D299" s="1739"/>
      <c r="E299" s="1739"/>
      <c r="F299" s="1767"/>
      <c r="G299" s="1767"/>
      <c r="H299" s="1767"/>
      <c r="I299" s="1767"/>
      <c r="J299" s="1767"/>
      <c r="K299" s="1739"/>
      <c r="L299" s="1739"/>
      <c r="M299" s="1739"/>
      <c r="N299" s="1818"/>
      <c r="O299" s="1819"/>
      <c r="P299" s="1820"/>
      <c r="Q299" s="1820"/>
      <c r="R299" s="1821"/>
      <c r="S299" s="1739" t="b">
        <v>0</v>
      </c>
      <c r="T299" s="1770" t="b">
        <v>0</v>
      </c>
      <c r="U299" s="1822"/>
      <c r="V299" s="1822"/>
      <c r="W299" s="1822"/>
      <c r="X299" s="1739"/>
      <c r="Y299" s="1739"/>
      <c r="Z299" s="1739"/>
      <c r="AA299" s="1739"/>
      <c r="AB299" s="1739"/>
      <c r="AC299" s="1739"/>
      <c r="AD299" s="1739"/>
      <c r="AE299" s="1739"/>
      <c r="AF299" s="1739"/>
      <c r="AG299" s="1739"/>
      <c r="AH299" s="1739"/>
      <c r="AI299" s="1739"/>
      <c r="AJ299" s="1739"/>
      <c r="AK299" s="1739"/>
      <c r="AL299" s="1739"/>
    </row>
    <row r="300" ht="32.25" customHeight="1">
      <c r="A300" s="1767"/>
      <c r="B300" s="1823"/>
      <c r="C300" s="1739"/>
      <c r="D300" s="1739"/>
      <c r="E300" s="1739"/>
      <c r="F300" s="1767"/>
      <c r="G300" s="1767"/>
      <c r="H300" s="1767"/>
      <c r="I300" s="1767"/>
      <c r="J300" s="1767"/>
      <c r="K300" s="1739"/>
      <c r="L300" s="1739"/>
      <c r="M300" s="1739"/>
      <c r="N300" s="1818"/>
      <c r="O300" s="1819"/>
      <c r="P300" s="1820"/>
      <c r="Q300" s="1820"/>
      <c r="R300" s="1821"/>
      <c r="S300" s="1739" t="b">
        <v>0</v>
      </c>
      <c r="T300" s="1770" t="b">
        <v>0</v>
      </c>
      <c r="U300" s="1822"/>
      <c r="V300" s="1822"/>
      <c r="W300" s="1822"/>
      <c r="X300" s="1739"/>
      <c r="Y300" s="1739"/>
      <c r="Z300" s="1739"/>
      <c r="AA300" s="1739"/>
      <c r="AB300" s="1739"/>
      <c r="AC300" s="1739"/>
      <c r="AD300" s="1739"/>
      <c r="AE300" s="1739"/>
      <c r="AF300" s="1739"/>
      <c r="AG300" s="1739"/>
      <c r="AH300" s="1739"/>
      <c r="AI300" s="1739"/>
      <c r="AJ300" s="1739"/>
      <c r="AK300" s="1739"/>
      <c r="AL300" s="1739"/>
    </row>
    <row r="301" ht="32.25" customHeight="1">
      <c r="A301" s="1767"/>
      <c r="B301" s="1823"/>
      <c r="C301" s="1739"/>
      <c r="D301" s="1739"/>
      <c r="E301" s="1739"/>
      <c r="F301" s="1767"/>
      <c r="G301" s="1767"/>
      <c r="H301" s="1767"/>
      <c r="I301" s="1767"/>
      <c r="J301" s="1767"/>
      <c r="K301" s="1739"/>
      <c r="L301" s="1739"/>
      <c r="M301" s="1739"/>
      <c r="N301" s="1818"/>
      <c r="O301" s="1819"/>
      <c r="P301" s="1820"/>
      <c r="Q301" s="1820"/>
      <c r="R301" s="1821"/>
      <c r="S301" s="1739" t="b">
        <v>0</v>
      </c>
      <c r="T301" s="1770" t="b">
        <v>0</v>
      </c>
      <c r="U301" s="1822"/>
      <c r="V301" s="1822"/>
      <c r="W301" s="1822"/>
      <c r="X301" s="1739"/>
      <c r="Y301" s="1739"/>
      <c r="Z301" s="1739"/>
      <c r="AA301" s="1739"/>
      <c r="AB301" s="1739"/>
      <c r="AC301" s="1739"/>
      <c r="AD301" s="1739"/>
      <c r="AE301" s="1739"/>
      <c r="AF301" s="1739"/>
      <c r="AG301" s="1739"/>
      <c r="AH301" s="1739"/>
      <c r="AI301" s="1739"/>
      <c r="AJ301" s="1739"/>
      <c r="AK301" s="1739"/>
      <c r="AL301" s="1739"/>
    </row>
    <row r="302" ht="32.25" customHeight="1">
      <c r="A302" s="1767"/>
      <c r="B302" s="1823"/>
      <c r="C302" s="1739"/>
      <c r="D302" s="1739"/>
      <c r="E302" s="1739"/>
      <c r="F302" s="1767"/>
      <c r="G302" s="1767"/>
      <c r="H302" s="1767"/>
      <c r="I302" s="1767"/>
      <c r="J302" s="1767"/>
      <c r="K302" s="1739"/>
      <c r="L302" s="1739"/>
      <c r="M302" s="1739"/>
      <c r="N302" s="1818"/>
      <c r="O302" s="1819"/>
      <c r="P302" s="1820"/>
      <c r="Q302" s="1820"/>
      <c r="R302" s="1821"/>
      <c r="S302" s="1739" t="b">
        <v>0</v>
      </c>
      <c r="T302" s="1770" t="b">
        <v>0</v>
      </c>
      <c r="U302" s="1822"/>
      <c r="V302" s="1822"/>
      <c r="W302" s="1822"/>
      <c r="X302" s="1739"/>
      <c r="Y302" s="1739"/>
      <c r="Z302" s="1739"/>
      <c r="AA302" s="1739"/>
      <c r="AB302" s="1739"/>
      <c r="AC302" s="1739"/>
      <c r="AD302" s="1739"/>
      <c r="AE302" s="1739"/>
      <c r="AF302" s="1739"/>
      <c r="AG302" s="1739"/>
      <c r="AH302" s="1739"/>
      <c r="AI302" s="1739"/>
      <c r="AJ302" s="1739"/>
      <c r="AK302" s="1739"/>
      <c r="AL302" s="1739"/>
    </row>
    <row r="303" ht="32.25" customHeight="1">
      <c r="A303" s="1767"/>
      <c r="B303" s="1823"/>
      <c r="C303" s="1739"/>
      <c r="D303" s="1739"/>
      <c r="E303" s="1739"/>
      <c r="F303" s="1767"/>
      <c r="G303" s="1767"/>
      <c r="H303" s="1767"/>
      <c r="I303" s="1767"/>
      <c r="J303" s="1767"/>
      <c r="K303" s="1739"/>
      <c r="L303" s="1739"/>
      <c r="M303" s="1739"/>
      <c r="N303" s="1818"/>
      <c r="O303" s="1819"/>
      <c r="P303" s="1820"/>
      <c r="Q303" s="1820"/>
      <c r="R303" s="1821"/>
      <c r="S303" s="1739" t="b">
        <v>0</v>
      </c>
      <c r="T303" s="1770" t="b">
        <v>0</v>
      </c>
      <c r="U303" s="1822"/>
      <c r="V303" s="1822"/>
      <c r="W303" s="1822"/>
      <c r="X303" s="1739"/>
      <c r="Y303" s="1739"/>
      <c r="Z303" s="1739"/>
      <c r="AA303" s="1739"/>
      <c r="AB303" s="1739"/>
      <c r="AC303" s="1739"/>
      <c r="AD303" s="1739"/>
      <c r="AE303" s="1739"/>
      <c r="AF303" s="1739"/>
      <c r="AG303" s="1739"/>
      <c r="AH303" s="1739"/>
      <c r="AI303" s="1739"/>
      <c r="AJ303" s="1739"/>
      <c r="AK303" s="1739"/>
      <c r="AL303" s="1739"/>
    </row>
    <row r="304" ht="32.25" customHeight="1">
      <c r="A304" s="1767"/>
      <c r="B304" s="1823"/>
      <c r="C304" s="1739"/>
      <c r="D304" s="1739"/>
      <c r="E304" s="1739"/>
      <c r="F304" s="1767"/>
      <c r="G304" s="1767"/>
      <c r="H304" s="1767"/>
      <c r="I304" s="1767"/>
      <c r="J304" s="1767"/>
      <c r="K304" s="1739"/>
      <c r="L304" s="1739"/>
      <c r="M304" s="1739"/>
      <c r="N304" s="1818"/>
      <c r="O304" s="1819"/>
      <c r="P304" s="1820"/>
      <c r="Q304" s="1820"/>
      <c r="R304" s="1821"/>
      <c r="S304" s="1739" t="b">
        <v>0</v>
      </c>
      <c r="T304" s="1770" t="b">
        <v>0</v>
      </c>
      <c r="U304" s="1822"/>
      <c r="V304" s="1822"/>
      <c r="W304" s="1822"/>
      <c r="X304" s="1739"/>
      <c r="Y304" s="1739"/>
      <c r="Z304" s="1739"/>
      <c r="AA304" s="1739"/>
      <c r="AB304" s="1739"/>
      <c r="AC304" s="1739"/>
      <c r="AD304" s="1739"/>
      <c r="AE304" s="1739"/>
      <c r="AF304" s="1739"/>
      <c r="AG304" s="1739"/>
      <c r="AH304" s="1739"/>
      <c r="AI304" s="1739"/>
      <c r="AJ304" s="1739"/>
      <c r="AK304" s="1739"/>
      <c r="AL304" s="1739"/>
    </row>
    <row r="305" ht="32.25" customHeight="1">
      <c r="A305" s="1767"/>
      <c r="B305" s="1823"/>
      <c r="C305" s="1739"/>
      <c r="D305" s="1739"/>
      <c r="E305" s="1739"/>
      <c r="F305" s="1767"/>
      <c r="G305" s="1767"/>
      <c r="H305" s="1767"/>
      <c r="I305" s="1767"/>
      <c r="J305" s="1767"/>
      <c r="K305" s="1739"/>
      <c r="L305" s="1739"/>
      <c r="M305" s="1739"/>
      <c r="N305" s="1818"/>
      <c r="O305" s="1819"/>
      <c r="P305" s="1820"/>
      <c r="Q305" s="1820"/>
      <c r="R305" s="1821"/>
      <c r="S305" s="1739" t="b">
        <v>0</v>
      </c>
      <c r="T305" s="1770" t="b">
        <v>0</v>
      </c>
      <c r="U305" s="1822"/>
      <c r="V305" s="1822"/>
      <c r="W305" s="1822"/>
      <c r="X305" s="1739"/>
      <c r="Y305" s="1739"/>
      <c r="Z305" s="1739"/>
      <c r="AA305" s="1739"/>
      <c r="AB305" s="1739"/>
      <c r="AC305" s="1739"/>
      <c r="AD305" s="1739"/>
      <c r="AE305" s="1739"/>
      <c r="AF305" s="1739"/>
      <c r="AG305" s="1739"/>
      <c r="AH305" s="1739"/>
      <c r="AI305" s="1739"/>
      <c r="AJ305" s="1739"/>
      <c r="AK305" s="1739"/>
      <c r="AL305" s="1739"/>
    </row>
    <row r="306" ht="32.25" customHeight="1">
      <c r="A306" s="1767"/>
      <c r="B306" s="1823"/>
      <c r="C306" s="1739"/>
      <c r="D306" s="1739"/>
      <c r="E306" s="1739"/>
      <c r="F306" s="1767"/>
      <c r="G306" s="1767"/>
      <c r="H306" s="1767"/>
      <c r="I306" s="1767"/>
      <c r="J306" s="1767"/>
      <c r="K306" s="1739"/>
      <c r="L306" s="1739"/>
      <c r="M306" s="1739"/>
      <c r="N306" s="1818"/>
      <c r="O306" s="1819"/>
      <c r="P306" s="1820"/>
      <c r="Q306" s="1820"/>
      <c r="R306" s="1821"/>
      <c r="S306" s="1739" t="b">
        <v>0</v>
      </c>
      <c r="T306" s="1770" t="b">
        <v>0</v>
      </c>
      <c r="U306" s="1822"/>
      <c r="V306" s="1822"/>
      <c r="W306" s="1822"/>
      <c r="X306" s="1739"/>
      <c r="Y306" s="1739"/>
      <c r="Z306" s="1739"/>
      <c r="AA306" s="1739"/>
      <c r="AB306" s="1739"/>
      <c r="AC306" s="1739"/>
      <c r="AD306" s="1739"/>
      <c r="AE306" s="1739"/>
      <c r="AF306" s="1739"/>
      <c r="AG306" s="1739"/>
      <c r="AH306" s="1739"/>
      <c r="AI306" s="1739"/>
      <c r="AJ306" s="1739"/>
      <c r="AK306" s="1739"/>
      <c r="AL306" s="1739"/>
    </row>
    <row r="307" ht="32.25" customHeight="1">
      <c r="A307" s="1767"/>
      <c r="B307" s="1823"/>
      <c r="C307" s="1739"/>
      <c r="D307" s="1739"/>
      <c r="E307" s="1739"/>
      <c r="F307" s="1767"/>
      <c r="G307" s="1767"/>
      <c r="H307" s="1767"/>
      <c r="I307" s="1767"/>
      <c r="J307" s="1767"/>
      <c r="K307" s="1739"/>
      <c r="L307" s="1739"/>
      <c r="M307" s="1739"/>
      <c r="N307" s="1818"/>
      <c r="O307" s="1819"/>
      <c r="P307" s="1820"/>
      <c r="Q307" s="1820"/>
      <c r="R307" s="1821"/>
      <c r="S307" s="1739" t="b">
        <v>0</v>
      </c>
      <c r="T307" s="1770" t="b">
        <v>0</v>
      </c>
      <c r="U307" s="1822"/>
      <c r="V307" s="1822"/>
      <c r="W307" s="1822"/>
      <c r="X307" s="1739"/>
      <c r="Y307" s="1739"/>
      <c r="Z307" s="1739"/>
      <c r="AA307" s="1739"/>
      <c r="AB307" s="1739"/>
      <c r="AC307" s="1739"/>
      <c r="AD307" s="1739"/>
      <c r="AE307" s="1739"/>
      <c r="AF307" s="1739"/>
      <c r="AG307" s="1739"/>
      <c r="AH307" s="1739"/>
      <c r="AI307" s="1739"/>
      <c r="AJ307" s="1739"/>
      <c r="AK307" s="1739"/>
      <c r="AL307" s="1739"/>
    </row>
    <row r="308" ht="32.25" customHeight="1">
      <c r="A308" s="1767"/>
      <c r="B308" s="1823"/>
      <c r="C308" s="1739"/>
      <c r="D308" s="1739"/>
      <c r="E308" s="1739"/>
      <c r="F308" s="1767"/>
      <c r="G308" s="1767"/>
      <c r="H308" s="1767"/>
      <c r="I308" s="1767"/>
      <c r="J308" s="1767"/>
      <c r="K308" s="1739"/>
      <c r="L308" s="1739"/>
      <c r="M308" s="1739"/>
      <c r="N308" s="1818"/>
      <c r="O308" s="1819"/>
      <c r="P308" s="1820"/>
      <c r="Q308" s="1820"/>
      <c r="R308" s="1821"/>
      <c r="S308" s="1739" t="b">
        <v>0</v>
      </c>
      <c r="T308" s="1770" t="b">
        <v>0</v>
      </c>
      <c r="U308" s="1822"/>
      <c r="V308" s="1822"/>
      <c r="W308" s="1822"/>
      <c r="X308" s="1739"/>
      <c r="Y308" s="1739"/>
      <c r="Z308" s="1739"/>
      <c r="AA308" s="1739"/>
      <c r="AB308" s="1739"/>
      <c r="AC308" s="1739"/>
      <c r="AD308" s="1739"/>
      <c r="AE308" s="1739"/>
      <c r="AF308" s="1739"/>
      <c r="AG308" s="1739"/>
      <c r="AH308" s="1739"/>
      <c r="AI308" s="1739"/>
      <c r="AJ308" s="1739"/>
      <c r="AK308" s="1739"/>
      <c r="AL308" s="1739"/>
    </row>
    <row r="309" ht="32.25" customHeight="1">
      <c r="A309" s="1767"/>
      <c r="B309" s="1823"/>
      <c r="C309" s="1739"/>
      <c r="D309" s="1739"/>
      <c r="E309" s="1739"/>
      <c r="F309" s="1767"/>
      <c r="G309" s="1767"/>
      <c r="H309" s="1767"/>
      <c r="I309" s="1767"/>
      <c r="J309" s="1767"/>
      <c r="K309" s="1739"/>
      <c r="L309" s="1739"/>
      <c r="M309" s="1739"/>
      <c r="N309" s="1818"/>
      <c r="O309" s="1819"/>
      <c r="P309" s="1820"/>
      <c r="Q309" s="1820"/>
      <c r="R309" s="1821"/>
      <c r="S309" s="1739" t="b">
        <v>0</v>
      </c>
      <c r="T309" s="1770" t="b">
        <v>0</v>
      </c>
      <c r="U309" s="1822"/>
      <c r="V309" s="1822"/>
      <c r="W309" s="1822"/>
      <c r="X309" s="1739"/>
      <c r="Y309" s="1739"/>
      <c r="Z309" s="1739"/>
      <c r="AA309" s="1739"/>
      <c r="AB309" s="1739"/>
      <c r="AC309" s="1739"/>
      <c r="AD309" s="1739"/>
      <c r="AE309" s="1739"/>
      <c r="AF309" s="1739"/>
      <c r="AG309" s="1739"/>
      <c r="AH309" s="1739"/>
      <c r="AI309" s="1739"/>
      <c r="AJ309" s="1739"/>
      <c r="AK309" s="1739"/>
      <c r="AL309" s="1739"/>
    </row>
    <row r="310" ht="32.25" customHeight="1">
      <c r="A310" s="1767"/>
      <c r="B310" s="1823"/>
      <c r="C310" s="1739"/>
      <c r="D310" s="1739"/>
      <c r="E310" s="1739"/>
      <c r="F310" s="1767"/>
      <c r="G310" s="1767"/>
      <c r="H310" s="1767"/>
      <c r="I310" s="1767"/>
      <c r="J310" s="1767"/>
      <c r="K310" s="1739"/>
      <c r="L310" s="1739"/>
      <c r="M310" s="1739"/>
      <c r="N310" s="1818"/>
      <c r="O310" s="1819"/>
      <c r="P310" s="1820"/>
      <c r="Q310" s="1820"/>
      <c r="R310" s="1821"/>
      <c r="S310" s="1739" t="b">
        <v>0</v>
      </c>
      <c r="T310" s="1770" t="b">
        <v>0</v>
      </c>
      <c r="U310" s="1822"/>
      <c r="V310" s="1822"/>
      <c r="W310" s="1822"/>
      <c r="X310" s="1739"/>
      <c r="Y310" s="1739"/>
      <c r="Z310" s="1739"/>
      <c r="AA310" s="1739"/>
      <c r="AB310" s="1739"/>
      <c r="AC310" s="1739"/>
      <c r="AD310" s="1739"/>
      <c r="AE310" s="1739"/>
      <c r="AF310" s="1739"/>
      <c r="AG310" s="1739"/>
      <c r="AH310" s="1739"/>
      <c r="AI310" s="1739"/>
      <c r="AJ310" s="1739"/>
      <c r="AK310" s="1739"/>
      <c r="AL310" s="1739"/>
    </row>
    <row r="311" ht="32.25" customHeight="1">
      <c r="A311" s="1767"/>
      <c r="B311" s="1823"/>
      <c r="C311" s="1739"/>
      <c r="D311" s="1739"/>
      <c r="E311" s="1739"/>
      <c r="F311" s="1767"/>
      <c r="G311" s="1767"/>
      <c r="H311" s="1767"/>
      <c r="I311" s="1767"/>
      <c r="J311" s="1767"/>
      <c r="K311" s="1739"/>
      <c r="L311" s="1739"/>
      <c r="M311" s="1739"/>
      <c r="N311" s="1818"/>
      <c r="O311" s="1819"/>
      <c r="P311" s="1820"/>
      <c r="Q311" s="1820"/>
      <c r="R311" s="1821"/>
      <c r="S311" s="1739" t="b">
        <v>0</v>
      </c>
      <c r="T311" s="1770" t="b">
        <v>0</v>
      </c>
      <c r="U311" s="1822"/>
      <c r="V311" s="1822"/>
      <c r="W311" s="1822"/>
      <c r="X311" s="1739"/>
      <c r="Y311" s="1739"/>
      <c r="Z311" s="1739"/>
      <c r="AA311" s="1739"/>
      <c r="AB311" s="1739"/>
      <c r="AC311" s="1739"/>
      <c r="AD311" s="1739"/>
      <c r="AE311" s="1739"/>
      <c r="AF311" s="1739"/>
      <c r="AG311" s="1739"/>
      <c r="AH311" s="1739"/>
      <c r="AI311" s="1739"/>
      <c r="AJ311" s="1739"/>
      <c r="AK311" s="1739"/>
      <c r="AL311" s="1739"/>
    </row>
    <row r="312" ht="32.25" customHeight="1">
      <c r="A312" s="1767"/>
      <c r="B312" s="1823"/>
      <c r="C312" s="1739"/>
      <c r="D312" s="1739"/>
      <c r="E312" s="1739"/>
      <c r="F312" s="1767"/>
      <c r="G312" s="1767"/>
      <c r="H312" s="1767"/>
      <c r="I312" s="1767"/>
      <c r="J312" s="1767"/>
      <c r="K312" s="1739"/>
      <c r="L312" s="1739"/>
      <c r="M312" s="1739"/>
      <c r="N312" s="1818"/>
      <c r="O312" s="1819"/>
      <c r="P312" s="1820"/>
      <c r="Q312" s="1820"/>
      <c r="R312" s="1821"/>
      <c r="S312" s="1739" t="b">
        <v>0</v>
      </c>
      <c r="T312" s="1770" t="b">
        <v>0</v>
      </c>
      <c r="U312" s="1822"/>
      <c r="V312" s="1822"/>
      <c r="W312" s="1822"/>
      <c r="X312" s="1739"/>
      <c r="Y312" s="1739"/>
      <c r="Z312" s="1739"/>
      <c r="AA312" s="1739"/>
      <c r="AB312" s="1739"/>
      <c r="AC312" s="1739"/>
      <c r="AD312" s="1739"/>
      <c r="AE312" s="1739"/>
      <c r="AF312" s="1739"/>
      <c r="AG312" s="1739"/>
      <c r="AH312" s="1739"/>
      <c r="AI312" s="1739"/>
      <c r="AJ312" s="1739"/>
      <c r="AK312" s="1739"/>
      <c r="AL312" s="1739"/>
    </row>
    <row r="313" ht="32.25" customHeight="1">
      <c r="A313" s="1767"/>
      <c r="B313" s="1823"/>
      <c r="C313" s="1739"/>
      <c r="D313" s="1739"/>
      <c r="E313" s="1739"/>
      <c r="F313" s="1767"/>
      <c r="G313" s="1767"/>
      <c r="H313" s="1767"/>
      <c r="I313" s="1767"/>
      <c r="J313" s="1767"/>
      <c r="K313" s="1739"/>
      <c r="L313" s="1739"/>
      <c r="M313" s="1739"/>
      <c r="N313" s="1818"/>
      <c r="O313" s="1819"/>
      <c r="P313" s="1820"/>
      <c r="Q313" s="1820"/>
      <c r="R313" s="1821"/>
      <c r="S313" s="1739" t="b">
        <v>0</v>
      </c>
      <c r="T313" s="1770" t="b">
        <v>0</v>
      </c>
      <c r="U313" s="1822"/>
      <c r="V313" s="1822"/>
      <c r="W313" s="1822"/>
      <c r="X313" s="1739"/>
      <c r="Y313" s="1739"/>
      <c r="Z313" s="1739"/>
      <c r="AA313" s="1739"/>
      <c r="AB313" s="1739"/>
      <c r="AC313" s="1739"/>
      <c r="AD313" s="1739"/>
      <c r="AE313" s="1739"/>
      <c r="AF313" s="1739"/>
      <c r="AG313" s="1739"/>
      <c r="AH313" s="1739"/>
      <c r="AI313" s="1739"/>
      <c r="AJ313" s="1739"/>
      <c r="AK313" s="1739"/>
      <c r="AL313" s="1739"/>
    </row>
    <row r="314" ht="32.25" customHeight="1">
      <c r="A314" s="1767"/>
      <c r="B314" s="1823"/>
      <c r="C314" s="1739"/>
      <c r="D314" s="1739"/>
      <c r="E314" s="1739"/>
      <c r="F314" s="1767"/>
      <c r="G314" s="1767"/>
      <c r="H314" s="1767"/>
      <c r="I314" s="1767"/>
      <c r="J314" s="1767"/>
      <c r="K314" s="1739"/>
      <c r="L314" s="1739"/>
      <c r="M314" s="1739"/>
      <c r="N314" s="1818"/>
      <c r="O314" s="1819"/>
      <c r="P314" s="1820"/>
      <c r="Q314" s="1820"/>
      <c r="R314" s="1821"/>
      <c r="S314" s="1739" t="b">
        <v>0</v>
      </c>
      <c r="T314" s="1770" t="b">
        <v>0</v>
      </c>
      <c r="U314" s="1822"/>
      <c r="V314" s="1822"/>
      <c r="W314" s="1822"/>
      <c r="X314" s="1739"/>
      <c r="Y314" s="1739"/>
      <c r="Z314" s="1739"/>
      <c r="AA314" s="1739"/>
      <c r="AB314" s="1739"/>
      <c r="AC314" s="1739"/>
      <c r="AD314" s="1739"/>
      <c r="AE314" s="1739"/>
      <c r="AF314" s="1739"/>
      <c r="AG314" s="1739"/>
      <c r="AH314" s="1739"/>
      <c r="AI314" s="1739"/>
      <c r="AJ314" s="1739"/>
      <c r="AK314" s="1739"/>
      <c r="AL314" s="1739"/>
    </row>
    <row r="315" ht="32.25" customHeight="1">
      <c r="A315" s="1767"/>
      <c r="B315" s="1823"/>
      <c r="C315" s="1739"/>
      <c r="D315" s="1739"/>
      <c r="E315" s="1739"/>
      <c r="F315" s="1767"/>
      <c r="G315" s="1767"/>
      <c r="H315" s="1767"/>
      <c r="I315" s="1767"/>
      <c r="J315" s="1767"/>
      <c r="K315" s="1739"/>
      <c r="L315" s="1739"/>
      <c r="M315" s="1739"/>
      <c r="N315" s="1818"/>
      <c r="O315" s="1819"/>
      <c r="P315" s="1820"/>
      <c r="Q315" s="1820"/>
      <c r="R315" s="1821"/>
      <c r="S315" s="1739" t="b">
        <v>0</v>
      </c>
      <c r="T315" s="1770" t="b">
        <v>0</v>
      </c>
      <c r="U315" s="1822"/>
      <c r="V315" s="1822"/>
      <c r="W315" s="1822"/>
      <c r="X315" s="1739"/>
      <c r="Y315" s="1739"/>
      <c r="Z315" s="1739"/>
      <c r="AA315" s="1739"/>
      <c r="AB315" s="1739"/>
      <c r="AC315" s="1739"/>
      <c r="AD315" s="1739"/>
      <c r="AE315" s="1739"/>
      <c r="AF315" s="1739"/>
      <c r="AG315" s="1739"/>
      <c r="AH315" s="1739"/>
      <c r="AI315" s="1739"/>
      <c r="AJ315" s="1739"/>
      <c r="AK315" s="1739"/>
      <c r="AL315" s="1739"/>
    </row>
    <row r="316" ht="32.25" customHeight="1">
      <c r="A316" s="1767"/>
      <c r="B316" s="1823"/>
      <c r="C316" s="1739"/>
      <c r="D316" s="1739"/>
      <c r="E316" s="1739"/>
      <c r="F316" s="1767"/>
      <c r="G316" s="1767"/>
      <c r="H316" s="1767"/>
      <c r="I316" s="1767"/>
      <c r="J316" s="1767"/>
      <c r="K316" s="1739"/>
      <c r="L316" s="1739"/>
      <c r="M316" s="1739"/>
      <c r="N316" s="1818"/>
      <c r="O316" s="1819"/>
      <c r="P316" s="1820"/>
      <c r="Q316" s="1820"/>
      <c r="R316" s="1821"/>
      <c r="S316" s="1739" t="b">
        <v>0</v>
      </c>
      <c r="T316" s="1770" t="b">
        <v>0</v>
      </c>
      <c r="U316" s="1822"/>
      <c r="V316" s="1822"/>
      <c r="W316" s="1822"/>
      <c r="X316" s="1739"/>
      <c r="Y316" s="1739"/>
      <c r="Z316" s="1739"/>
      <c r="AA316" s="1739"/>
      <c r="AB316" s="1739"/>
      <c r="AC316" s="1739"/>
      <c r="AD316" s="1739"/>
      <c r="AE316" s="1739"/>
      <c r="AF316" s="1739"/>
      <c r="AG316" s="1739"/>
      <c r="AH316" s="1739"/>
      <c r="AI316" s="1739"/>
      <c r="AJ316" s="1739"/>
      <c r="AK316" s="1739"/>
      <c r="AL316" s="1739"/>
    </row>
    <row r="317" ht="32.25" customHeight="1">
      <c r="A317" s="1767"/>
      <c r="B317" s="1823"/>
      <c r="C317" s="1739"/>
      <c r="D317" s="1739"/>
      <c r="E317" s="1739"/>
      <c r="F317" s="1767"/>
      <c r="G317" s="1767"/>
      <c r="H317" s="1767"/>
      <c r="I317" s="1767"/>
      <c r="J317" s="1767"/>
      <c r="K317" s="1739"/>
      <c r="L317" s="1739"/>
      <c r="M317" s="1739"/>
      <c r="N317" s="1818"/>
      <c r="O317" s="1819"/>
      <c r="P317" s="1820"/>
      <c r="Q317" s="1820"/>
      <c r="R317" s="1821"/>
      <c r="S317" s="1739" t="b">
        <v>0</v>
      </c>
      <c r="T317" s="1770" t="b">
        <v>0</v>
      </c>
      <c r="U317" s="1822"/>
      <c r="V317" s="1822"/>
      <c r="W317" s="1822"/>
      <c r="X317" s="1739"/>
      <c r="Y317" s="1739"/>
      <c r="Z317" s="1739"/>
      <c r="AA317" s="1739"/>
      <c r="AB317" s="1739"/>
      <c r="AC317" s="1739"/>
      <c r="AD317" s="1739"/>
      <c r="AE317" s="1739"/>
      <c r="AF317" s="1739"/>
      <c r="AG317" s="1739"/>
      <c r="AH317" s="1739"/>
      <c r="AI317" s="1739"/>
      <c r="AJ317" s="1739"/>
      <c r="AK317" s="1739"/>
      <c r="AL317" s="1739"/>
    </row>
    <row r="318" ht="32.25" customHeight="1">
      <c r="A318" s="1767"/>
      <c r="B318" s="1823"/>
      <c r="C318" s="1739"/>
      <c r="D318" s="1739"/>
      <c r="E318" s="1739"/>
      <c r="F318" s="1767"/>
      <c r="G318" s="1767"/>
      <c r="H318" s="1767"/>
      <c r="I318" s="1767"/>
      <c r="J318" s="1767"/>
      <c r="K318" s="1739"/>
      <c r="L318" s="1739"/>
      <c r="M318" s="1739"/>
      <c r="N318" s="1818"/>
      <c r="O318" s="1819"/>
      <c r="P318" s="1820"/>
      <c r="Q318" s="1820"/>
      <c r="R318" s="1821"/>
      <c r="S318" s="1739" t="b">
        <v>0</v>
      </c>
      <c r="T318" s="1770" t="b">
        <v>0</v>
      </c>
      <c r="U318" s="1822"/>
      <c r="V318" s="1822"/>
      <c r="W318" s="1822"/>
      <c r="X318" s="1739"/>
      <c r="Y318" s="1739"/>
      <c r="Z318" s="1739"/>
      <c r="AA318" s="1739"/>
      <c r="AB318" s="1739"/>
      <c r="AC318" s="1739"/>
      <c r="AD318" s="1739"/>
      <c r="AE318" s="1739"/>
      <c r="AF318" s="1739"/>
      <c r="AG318" s="1739"/>
      <c r="AH318" s="1739"/>
      <c r="AI318" s="1739"/>
      <c r="AJ318" s="1739"/>
      <c r="AK318" s="1739"/>
      <c r="AL318" s="1739"/>
    </row>
    <row r="319" ht="32.25" customHeight="1">
      <c r="A319" s="1767"/>
      <c r="B319" s="1823"/>
      <c r="C319" s="1739"/>
      <c r="D319" s="1739"/>
      <c r="E319" s="1739"/>
      <c r="F319" s="1767"/>
      <c r="G319" s="1767"/>
      <c r="H319" s="1767"/>
      <c r="I319" s="1767"/>
      <c r="J319" s="1767"/>
      <c r="K319" s="1739"/>
      <c r="L319" s="1739"/>
      <c r="M319" s="1739"/>
      <c r="N319" s="1818"/>
      <c r="O319" s="1819"/>
      <c r="P319" s="1820"/>
      <c r="Q319" s="1820"/>
      <c r="R319" s="1821"/>
      <c r="S319" s="1739" t="b">
        <v>0</v>
      </c>
      <c r="T319" s="1770" t="b">
        <v>0</v>
      </c>
      <c r="U319" s="1822"/>
      <c r="V319" s="1822"/>
      <c r="W319" s="1822"/>
      <c r="X319" s="1739"/>
      <c r="Y319" s="1739"/>
      <c r="Z319" s="1739"/>
      <c r="AA319" s="1739"/>
      <c r="AB319" s="1739"/>
      <c r="AC319" s="1739"/>
      <c r="AD319" s="1739"/>
      <c r="AE319" s="1739"/>
      <c r="AF319" s="1739"/>
      <c r="AG319" s="1739"/>
      <c r="AH319" s="1739"/>
      <c r="AI319" s="1739"/>
      <c r="AJ319" s="1739"/>
      <c r="AK319" s="1739"/>
      <c r="AL319" s="1739"/>
    </row>
    <row r="320" ht="32.25" customHeight="1">
      <c r="A320" s="1767"/>
      <c r="B320" s="1823"/>
      <c r="C320" s="1739"/>
      <c r="D320" s="1739"/>
      <c r="E320" s="1739"/>
      <c r="F320" s="1767"/>
      <c r="G320" s="1767"/>
      <c r="H320" s="1767"/>
      <c r="I320" s="1767"/>
      <c r="J320" s="1767"/>
      <c r="K320" s="1739"/>
      <c r="L320" s="1739"/>
      <c r="M320" s="1739"/>
      <c r="N320" s="1818"/>
      <c r="O320" s="1819"/>
      <c r="P320" s="1820"/>
      <c r="Q320" s="1820"/>
      <c r="R320" s="1821"/>
      <c r="S320" s="1739" t="b">
        <v>0</v>
      </c>
      <c r="T320" s="1770" t="b">
        <v>0</v>
      </c>
      <c r="U320" s="1822"/>
      <c r="V320" s="1822"/>
      <c r="W320" s="1822"/>
      <c r="X320" s="1739"/>
      <c r="Y320" s="1739"/>
      <c r="Z320" s="1739"/>
      <c r="AA320" s="1739"/>
      <c r="AB320" s="1739"/>
      <c r="AC320" s="1739"/>
      <c r="AD320" s="1739"/>
      <c r="AE320" s="1739"/>
      <c r="AF320" s="1739"/>
      <c r="AG320" s="1739"/>
      <c r="AH320" s="1739"/>
      <c r="AI320" s="1739"/>
      <c r="AJ320" s="1739"/>
      <c r="AK320" s="1739"/>
      <c r="AL320" s="1739"/>
    </row>
    <row r="321" ht="32.25" customHeight="1">
      <c r="A321" s="1767"/>
      <c r="B321" s="1823"/>
      <c r="C321" s="1739"/>
      <c r="D321" s="1739"/>
      <c r="E321" s="1739"/>
      <c r="F321" s="1767"/>
      <c r="G321" s="1767"/>
      <c r="H321" s="1767"/>
      <c r="I321" s="1767"/>
      <c r="J321" s="1767"/>
      <c r="K321" s="1739"/>
      <c r="L321" s="1739"/>
      <c r="M321" s="1739"/>
      <c r="N321" s="1818"/>
      <c r="O321" s="1819"/>
      <c r="P321" s="1820"/>
      <c r="Q321" s="1820"/>
      <c r="R321" s="1821"/>
      <c r="S321" s="1739" t="b">
        <v>0</v>
      </c>
      <c r="T321" s="1770" t="b">
        <v>0</v>
      </c>
      <c r="U321" s="1822"/>
      <c r="V321" s="1822"/>
      <c r="W321" s="1822"/>
      <c r="X321" s="1739"/>
      <c r="Y321" s="1739"/>
      <c r="Z321" s="1739"/>
      <c r="AA321" s="1739"/>
      <c r="AB321" s="1739"/>
      <c r="AC321" s="1739"/>
      <c r="AD321" s="1739"/>
      <c r="AE321" s="1739"/>
      <c r="AF321" s="1739"/>
      <c r="AG321" s="1739"/>
      <c r="AH321" s="1739"/>
      <c r="AI321" s="1739"/>
      <c r="AJ321" s="1739"/>
      <c r="AK321" s="1739"/>
      <c r="AL321" s="1739"/>
    </row>
    <row r="322" ht="32.25" customHeight="1">
      <c r="A322" s="1767"/>
      <c r="B322" s="1823"/>
      <c r="C322" s="1739"/>
      <c r="D322" s="1739"/>
      <c r="E322" s="1739"/>
      <c r="F322" s="1767"/>
      <c r="G322" s="1767"/>
      <c r="H322" s="1767"/>
      <c r="I322" s="1767"/>
      <c r="J322" s="1767"/>
      <c r="K322" s="1739"/>
      <c r="L322" s="1739"/>
      <c r="M322" s="1739"/>
      <c r="N322" s="1818"/>
      <c r="O322" s="1819"/>
      <c r="P322" s="1820"/>
      <c r="Q322" s="1820"/>
      <c r="R322" s="1821"/>
      <c r="S322" s="1739" t="b">
        <v>0</v>
      </c>
      <c r="T322" s="1770" t="b">
        <v>0</v>
      </c>
      <c r="U322" s="1822"/>
      <c r="V322" s="1822"/>
      <c r="W322" s="1822"/>
      <c r="X322" s="1739"/>
      <c r="Y322" s="1739"/>
      <c r="Z322" s="1739"/>
      <c r="AA322" s="1739"/>
      <c r="AB322" s="1739"/>
      <c r="AC322" s="1739"/>
      <c r="AD322" s="1739"/>
      <c r="AE322" s="1739"/>
      <c r="AF322" s="1739"/>
      <c r="AG322" s="1739"/>
      <c r="AH322" s="1739"/>
      <c r="AI322" s="1739"/>
      <c r="AJ322" s="1739"/>
      <c r="AK322" s="1739"/>
      <c r="AL322" s="1739"/>
    </row>
    <row r="323" ht="32.25" customHeight="1">
      <c r="A323" s="1767"/>
      <c r="B323" s="1823"/>
      <c r="C323" s="1739"/>
      <c r="D323" s="1739"/>
      <c r="E323" s="1739"/>
      <c r="F323" s="1767"/>
      <c r="G323" s="1767"/>
      <c r="H323" s="1767"/>
      <c r="I323" s="1767"/>
      <c r="J323" s="1767"/>
      <c r="K323" s="1739"/>
      <c r="L323" s="1739"/>
      <c r="M323" s="1739"/>
      <c r="N323" s="1818"/>
      <c r="O323" s="1819"/>
      <c r="P323" s="1820"/>
      <c r="Q323" s="1820"/>
      <c r="R323" s="1821"/>
      <c r="S323" s="1739" t="b">
        <v>0</v>
      </c>
      <c r="T323" s="1770" t="b">
        <v>0</v>
      </c>
      <c r="U323" s="1822"/>
      <c r="V323" s="1822"/>
      <c r="W323" s="1822"/>
      <c r="X323" s="1739"/>
      <c r="Y323" s="1739"/>
      <c r="Z323" s="1739"/>
      <c r="AA323" s="1739"/>
      <c r="AB323" s="1739"/>
      <c r="AC323" s="1739"/>
      <c r="AD323" s="1739"/>
      <c r="AE323" s="1739"/>
      <c r="AF323" s="1739"/>
      <c r="AG323" s="1739"/>
      <c r="AH323" s="1739"/>
      <c r="AI323" s="1739"/>
      <c r="AJ323" s="1739"/>
      <c r="AK323" s="1739"/>
      <c r="AL323" s="1739"/>
    </row>
    <row r="324" ht="32.25" customHeight="1">
      <c r="A324" s="1767"/>
      <c r="B324" s="1823"/>
      <c r="C324" s="1739"/>
      <c r="D324" s="1739"/>
      <c r="E324" s="1739"/>
      <c r="F324" s="1767"/>
      <c r="G324" s="1767"/>
      <c r="H324" s="1767"/>
      <c r="I324" s="1767"/>
      <c r="J324" s="1767"/>
      <c r="K324" s="1739"/>
      <c r="L324" s="1739"/>
      <c r="M324" s="1739"/>
      <c r="N324" s="1818"/>
      <c r="O324" s="1819"/>
      <c r="P324" s="1820"/>
      <c r="Q324" s="1820"/>
      <c r="R324" s="1821"/>
      <c r="S324" s="1739" t="b">
        <v>0</v>
      </c>
      <c r="T324" s="1770" t="b">
        <v>0</v>
      </c>
      <c r="U324" s="1822"/>
      <c r="V324" s="1822"/>
      <c r="W324" s="1822"/>
      <c r="X324" s="1739"/>
      <c r="Y324" s="1739"/>
      <c r="Z324" s="1739"/>
      <c r="AA324" s="1739"/>
      <c r="AB324" s="1739"/>
      <c r="AC324" s="1739"/>
      <c r="AD324" s="1739"/>
      <c r="AE324" s="1739"/>
      <c r="AF324" s="1739"/>
      <c r="AG324" s="1739"/>
      <c r="AH324" s="1739"/>
      <c r="AI324" s="1739"/>
      <c r="AJ324" s="1739"/>
      <c r="AK324" s="1739"/>
      <c r="AL324" s="1739"/>
    </row>
    <row r="325" ht="32.25" customHeight="1">
      <c r="A325" s="1767"/>
      <c r="B325" s="1823"/>
      <c r="C325" s="1739"/>
      <c r="D325" s="1739"/>
      <c r="E325" s="1739"/>
      <c r="F325" s="1767"/>
      <c r="G325" s="1767"/>
      <c r="H325" s="1767"/>
      <c r="I325" s="1767"/>
      <c r="J325" s="1767"/>
      <c r="K325" s="1739"/>
      <c r="L325" s="1739"/>
      <c r="M325" s="1739"/>
      <c r="N325" s="1818"/>
      <c r="O325" s="1819"/>
      <c r="P325" s="1820"/>
      <c r="Q325" s="1820"/>
      <c r="R325" s="1821"/>
      <c r="S325" s="1739" t="b">
        <v>0</v>
      </c>
      <c r="T325" s="1770" t="b">
        <v>0</v>
      </c>
      <c r="U325" s="1822"/>
      <c r="V325" s="1822"/>
      <c r="W325" s="1822"/>
      <c r="X325" s="1739"/>
      <c r="Y325" s="1739"/>
      <c r="Z325" s="1739"/>
      <c r="AA325" s="1739"/>
      <c r="AB325" s="1739"/>
      <c r="AC325" s="1739"/>
      <c r="AD325" s="1739"/>
      <c r="AE325" s="1739"/>
      <c r="AF325" s="1739"/>
      <c r="AG325" s="1739"/>
      <c r="AH325" s="1739"/>
      <c r="AI325" s="1739"/>
      <c r="AJ325" s="1739"/>
      <c r="AK325" s="1739"/>
      <c r="AL325" s="1739"/>
    </row>
    <row r="326" ht="32.25" customHeight="1">
      <c r="A326" s="1767"/>
      <c r="B326" s="1823"/>
      <c r="C326" s="1739"/>
      <c r="D326" s="1739"/>
      <c r="E326" s="1739"/>
      <c r="F326" s="1767"/>
      <c r="G326" s="1767"/>
      <c r="H326" s="1767"/>
      <c r="I326" s="1767"/>
      <c r="J326" s="1767"/>
      <c r="K326" s="1739"/>
      <c r="L326" s="1739"/>
      <c r="M326" s="1739"/>
      <c r="N326" s="1818"/>
      <c r="O326" s="1819"/>
      <c r="P326" s="1820"/>
      <c r="Q326" s="1820"/>
      <c r="R326" s="1821"/>
      <c r="S326" s="1739" t="b">
        <v>0</v>
      </c>
      <c r="T326" s="1770" t="b">
        <v>0</v>
      </c>
      <c r="U326" s="1822"/>
      <c r="V326" s="1822"/>
      <c r="W326" s="1822"/>
      <c r="X326" s="1739"/>
      <c r="Y326" s="1739"/>
      <c r="Z326" s="1739"/>
      <c r="AA326" s="1739"/>
      <c r="AB326" s="1739"/>
      <c r="AC326" s="1739"/>
      <c r="AD326" s="1739"/>
      <c r="AE326" s="1739"/>
      <c r="AF326" s="1739"/>
      <c r="AG326" s="1739"/>
      <c r="AH326" s="1739"/>
      <c r="AI326" s="1739"/>
      <c r="AJ326" s="1739"/>
      <c r="AK326" s="1739"/>
      <c r="AL326" s="1739"/>
    </row>
    <row r="327" ht="32.25" customHeight="1">
      <c r="A327" s="1767"/>
      <c r="B327" s="1823"/>
      <c r="C327" s="1739"/>
      <c r="D327" s="1739"/>
      <c r="E327" s="1739"/>
      <c r="F327" s="1767"/>
      <c r="G327" s="1767"/>
      <c r="H327" s="1767"/>
      <c r="I327" s="1767"/>
      <c r="J327" s="1767"/>
      <c r="K327" s="1739"/>
      <c r="L327" s="1739"/>
      <c r="M327" s="1739"/>
      <c r="N327" s="1818"/>
      <c r="O327" s="1819"/>
      <c r="P327" s="1820"/>
      <c r="Q327" s="1820"/>
      <c r="R327" s="1821"/>
      <c r="S327" s="1739" t="b">
        <v>0</v>
      </c>
      <c r="T327" s="1770" t="b">
        <v>0</v>
      </c>
      <c r="U327" s="1822"/>
      <c r="V327" s="1822"/>
      <c r="W327" s="1822"/>
      <c r="X327" s="1739"/>
      <c r="Y327" s="1739"/>
      <c r="Z327" s="1739"/>
      <c r="AA327" s="1739"/>
      <c r="AB327" s="1739"/>
      <c r="AC327" s="1739"/>
      <c r="AD327" s="1739"/>
      <c r="AE327" s="1739"/>
      <c r="AF327" s="1739"/>
      <c r="AG327" s="1739"/>
      <c r="AH327" s="1739"/>
      <c r="AI327" s="1739"/>
      <c r="AJ327" s="1739"/>
      <c r="AK327" s="1739"/>
      <c r="AL327" s="1739"/>
    </row>
    <row r="328" ht="32.25" customHeight="1">
      <c r="A328" s="1767"/>
      <c r="B328" s="1823"/>
      <c r="C328" s="1739"/>
      <c r="D328" s="1739"/>
      <c r="E328" s="1739"/>
      <c r="F328" s="1767"/>
      <c r="G328" s="1767"/>
      <c r="H328" s="1767"/>
      <c r="I328" s="1767"/>
      <c r="J328" s="1767"/>
      <c r="K328" s="1739"/>
      <c r="L328" s="1739"/>
      <c r="M328" s="1739"/>
      <c r="N328" s="1818"/>
      <c r="O328" s="1819"/>
      <c r="P328" s="1820"/>
      <c r="Q328" s="1820"/>
      <c r="R328" s="1821"/>
      <c r="S328" s="1739" t="b">
        <v>0</v>
      </c>
      <c r="T328" s="1770" t="b">
        <v>0</v>
      </c>
      <c r="U328" s="1822"/>
      <c r="V328" s="1822"/>
      <c r="W328" s="1822"/>
      <c r="X328" s="1739"/>
      <c r="Y328" s="1739"/>
      <c r="Z328" s="1739"/>
      <c r="AA328" s="1739"/>
      <c r="AB328" s="1739"/>
      <c r="AC328" s="1739"/>
      <c r="AD328" s="1739"/>
      <c r="AE328" s="1739"/>
      <c r="AF328" s="1739"/>
      <c r="AG328" s="1739"/>
      <c r="AH328" s="1739"/>
      <c r="AI328" s="1739"/>
      <c r="AJ328" s="1739"/>
      <c r="AK328" s="1739"/>
      <c r="AL328" s="1739"/>
    </row>
    <row r="329" ht="32.25" customHeight="1">
      <c r="A329" s="1767"/>
      <c r="B329" s="1823"/>
      <c r="C329" s="1739"/>
      <c r="D329" s="1739"/>
      <c r="E329" s="1739"/>
      <c r="F329" s="1767"/>
      <c r="G329" s="1767"/>
      <c r="H329" s="1767"/>
      <c r="I329" s="1767"/>
      <c r="J329" s="1767"/>
      <c r="K329" s="1739"/>
      <c r="L329" s="1739"/>
      <c r="M329" s="1739"/>
      <c r="N329" s="1818"/>
      <c r="O329" s="1819"/>
      <c r="P329" s="1820"/>
      <c r="Q329" s="1820"/>
      <c r="R329" s="1821"/>
      <c r="S329" s="1739" t="b">
        <v>0</v>
      </c>
      <c r="T329" s="1770" t="b">
        <v>0</v>
      </c>
      <c r="U329" s="1822"/>
      <c r="V329" s="1822"/>
      <c r="W329" s="1822"/>
      <c r="X329" s="1739"/>
      <c r="Y329" s="1739"/>
      <c r="Z329" s="1739"/>
      <c r="AA329" s="1739"/>
      <c r="AB329" s="1739"/>
      <c r="AC329" s="1739"/>
      <c r="AD329" s="1739"/>
      <c r="AE329" s="1739"/>
      <c r="AF329" s="1739"/>
      <c r="AG329" s="1739"/>
      <c r="AH329" s="1739"/>
      <c r="AI329" s="1739"/>
      <c r="AJ329" s="1739"/>
      <c r="AK329" s="1739"/>
      <c r="AL329" s="1739"/>
    </row>
    <row r="330" ht="32.25" customHeight="1">
      <c r="A330" s="1767"/>
      <c r="B330" s="1823"/>
      <c r="C330" s="1739"/>
      <c r="D330" s="1739"/>
      <c r="E330" s="1739"/>
      <c r="F330" s="1767"/>
      <c r="G330" s="1767"/>
      <c r="H330" s="1767"/>
      <c r="I330" s="1767"/>
      <c r="J330" s="1767"/>
      <c r="K330" s="1739"/>
      <c r="L330" s="1739"/>
      <c r="M330" s="1739"/>
      <c r="N330" s="1818"/>
      <c r="O330" s="1819"/>
      <c r="P330" s="1820"/>
      <c r="Q330" s="1820"/>
      <c r="R330" s="1821"/>
      <c r="S330" s="1739" t="b">
        <v>0</v>
      </c>
      <c r="T330" s="1770" t="b">
        <v>0</v>
      </c>
      <c r="U330" s="1822"/>
      <c r="V330" s="1822"/>
      <c r="W330" s="1822"/>
      <c r="X330" s="1739"/>
      <c r="Y330" s="1739"/>
      <c r="Z330" s="1739"/>
      <c r="AA330" s="1739"/>
      <c r="AB330" s="1739"/>
      <c r="AC330" s="1739"/>
      <c r="AD330" s="1739"/>
      <c r="AE330" s="1739"/>
      <c r="AF330" s="1739"/>
      <c r="AG330" s="1739"/>
      <c r="AH330" s="1739"/>
      <c r="AI330" s="1739"/>
      <c r="AJ330" s="1739"/>
      <c r="AK330" s="1739"/>
      <c r="AL330" s="1739"/>
    </row>
    <row r="331" ht="32.25" customHeight="1">
      <c r="A331" s="1767"/>
      <c r="B331" s="1823"/>
      <c r="C331" s="1739"/>
      <c r="D331" s="1739"/>
      <c r="E331" s="1739"/>
      <c r="F331" s="1767"/>
      <c r="G331" s="1767"/>
      <c r="H331" s="1767"/>
      <c r="I331" s="1767"/>
      <c r="J331" s="1767"/>
      <c r="K331" s="1739"/>
      <c r="L331" s="1739"/>
      <c r="M331" s="1739"/>
      <c r="N331" s="1818"/>
      <c r="O331" s="1819"/>
      <c r="P331" s="1820"/>
      <c r="Q331" s="1820"/>
      <c r="R331" s="1821"/>
      <c r="S331" s="1739" t="b">
        <v>0</v>
      </c>
      <c r="T331" s="1770" t="b">
        <v>0</v>
      </c>
      <c r="U331" s="1822"/>
      <c r="V331" s="1822"/>
      <c r="W331" s="1822"/>
      <c r="X331" s="1739"/>
      <c r="Y331" s="1739"/>
      <c r="Z331" s="1739"/>
      <c r="AA331" s="1739"/>
      <c r="AB331" s="1739"/>
      <c r="AC331" s="1739"/>
      <c r="AD331" s="1739"/>
      <c r="AE331" s="1739"/>
      <c r="AF331" s="1739"/>
      <c r="AG331" s="1739"/>
      <c r="AH331" s="1739"/>
      <c r="AI331" s="1739"/>
      <c r="AJ331" s="1739"/>
      <c r="AK331" s="1739"/>
      <c r="AL331" s="1739"/>
    </row>
    <row r="332" ht="32.25" customHeight="1">
      <c r="A332" s="1767"/>
      <c r="B332" s="1823"/>
      <c r="C332" s="1739"/>
      <c r="D332" s="1739"/>
      <c r="E332" s="1739"/>
      <c r="F332" s="1767"/>
      <c r="G332" s="1767"/>
      <c r="H332" s="1767"/>
      <c r="I332" s="1767"/>
      <c r="J332" s="1767"/>
      <c r="K332" s="1739"/>
      <c r="L332" s="1739"/>
      <c r="M332" s="1739"/>
      <c r="N332" s="1818"/>
      <c r="O332" s="1819"/>
      <c r="P332" s="1820"/>
      <c r="Q332" s="1820"/>
      <c r="R332" s="1821"/>
      <c r="S332" s="1739" t="b">
        <v>0</v>
      </c>
      <c r="T332" s="1770" t="b">
        <v>0</v>
      </c>
      <c r="U332" s="1822"/>
      <c r="V332" s="1822"/>
      <c r="W332" s="1822"/>
      <c r="X332" s="1739"/>
      <c r="Y332" s="1739"/>
      <c r="Z332" s="1739"/>
      <c r="AA332" s="1739"/>
      <c r="AB332" s="1739"/>
      <c r="AC332" s="1739"/>
      <c r="AD332" s="1739"/>
      <c r="AE332" s="1739"/>
      <c r="AF332" s="1739"/>
      <c r="AG332" s="1739"/>
      <c r="AH332" s="1739"/>
      <c r="AI332" s="1739"/>
      <c r="AJ332" s="1739"/>
      <c r="AK332" s="1739"/>
      <c r="AL332" s="1739"/>
    </row>
    <row r="333" ht="32.25" customHeight="1">
      <c r="A333" s="1767"/>
      <c r="B333" s="1823"/>
      <c r="C333" s="1739"/>
      <c r="D333" s="1739"/>
      <c r="E333" s="1739"/>
      <c r="F333" s="1767"/>
      <c r="G333" s="1767"/>
      <c r="H333" s="1767"/>
      <c r="I333" s="1767"/>
      <c r="J333" s="1767"/>
      <c r="K333" s="1739"/>
      <c r="L333" s="1739"/>
      <c r="M333" s="1739"/>
      <c r="N333" s="1818"/>
      <c r="O333" s="1819"/>
      <c r="P333" s="1820"/>
      <c r="Q333" s="1820"/>
      <c r="R333" s="1821"/>
      <c r="S333" s="1739" t="b">
        <v>0</v>
      </c>
      <c r="T333" s="1770" t="b">
        <v>0</v>
      </c>
      <c r="U333" s="1822"/>
      <c r="V333" s="1822"/>
      <c r="W333" s="1822"/>
      <c r="X333" s="1739"/>
      <c r="Y333" s="1739"/>
      <c r="Z333" s="1739"/>
      <c r="AA333" s="1739"/>
      <c r="AB333" s="1739"/>
      <c r="AC333" s="1739"/>
      <c r="AD333" s="1739"/>
      <c r="AE333" s="1739"/>
      <c r="AF333" s="1739"/>
      <c r="AG333" s="1739"/>
      <c r="AH333" s="1739"/>
      <c r="AI333" s="1739"/>
      <c r="AJ333" s="1739"/>
      <c r="AK333" s="1739"/>
      <c r="AL333" s="1739"/>
    </row>
    <row r="334" ht="32.25" customHeight="1">
      <c r="A334" s="1767"/>
      <c r="B334" s="1823"/>
      <c r="C334" s="1739"/>
      <c r="D334" s="1739"/>
      <c r="E334" s="1739"/>
      <c r="F334" s="1767"/>
      <c r="G334" s="1767"/>
      <c r="H334" s="1767"/>
      <c r="I334" s="1767"/>
      <c r="J334" s="1767"/>
      <c r="K334" s="1739"/>
      <c r="L334" s="1739"/>
      <c r="M334" s="1739"/>
      <c r="N334" s="1818"/>
      <c r="O334" s="1819"/>
      <c r="P334" s="1820"/>
      <c r="Q334" s="1820"/>
      <c r="R334" s="1821"/>
      <c r="S334" s="1739" t="b">
        <v>0</v>
      </c>
      <c r="T334" s="1770" t="b">
        <v>0</v>
      </c>
      <c r="U334" s="1822"/>
      <c r="V334" s="1822"/>
      <c r="W334" s="1822"/>
      <c r="X334" s="1739"/>
      <c r="Y334" s="1739"/>
      <c r="Z334" s="1739"/>
      <c r="AA334" s="1739"/>
      <c r="AB334" s="1739"/>
      <c r="AC334" s="1739"/>
      <c r="AD334" s="1739"/>
      <c r="AE334" s="1739"/>
      <c r="AF334" s="1739"/>
      <c r="AG334" s="1739"/>
      <c r="AH334" s="1739"/>
      <c r="AI334" s="1739"/>
      <c r="AJ334" s="1739"/>
      <c r="AK334" s="1739"/>
      <c r="AL334" s="1739"/>
    </row>
    <row r="335" ht="32.25" customHeight="1">
      <c r="A335" s="1767"/>
      <c r="B335" s="1823"/>
      <c r="C335" s="1739"/>
      <c r="D335" s="1739"/>
      <c r="E335" s="1739"/>
      <c r="F335" s="1767"/>
      <c r="G335" s="1767"/>
      <c r="H335" s="1767"/>
      <c r="I335" s="1767"/>
      <c r="J335" s="1767"/>
      <c r="K335" s="1739"/>
      <c r="L335" s="1739"/>
      <c r="M335" s="1739"/>
      <c r="N335" s="1818"/>
      <c r="O335" s="1819"/>
      <c r="P335" s="1820"/>
      <c r="Q335" s="1820"/>
      <c r="R335" s="1821"/>
      <c r="S335" s="1739" t="b">
        <v>0</v>
      </c>
      <c r="T335" s="1770" t="b">
        <v>0</v>
      </c>
      <c r="U335" s="1822"/>
      <c r="V335" s="1822"/>
      <c r="W335" s="1822"/>
      <c r="X335" s="1739"/>
      <c r="Y335" s="1739"/>
      <c r="Z335" s="1739"/>
      <c r="AA335" s="1739"/>
      <c r="AB335" s="1739"/>
      <c r="AC335" s="1739"/>
      <c r="AD335" s="1739"/>
      <c r="AE335" s="1739"/>
      <c r="AF335" s="1739"/>
      <c r="AG335" s="1739"/>
      <c r="AH335" s="1739"/>
      <c r="AI335" s="1739"/>
      <c r="AJ335" s="1739"/>
      <c r="AK335" s="1739"/>
      <c r="AL335" s="1739"/>
    </row>
    <row r="336" ht="32.25" customHeight="1">
      <c r="A336" s="1767"/>
      <c r="B336" s="1823"/>
      <c r="C336" s="1739"/>
      <c r="D336" s="1739"/>
      <c r="E336" s="1739"/>
      <c r="F336" s="1767"/>
      <c r="G336" s="1767"/>
      <c r="H336" s="1767"/>
      <c r="I336" s="1767"/>
      <c r="J336" s="1767"/>
      <c r="K336" s="1739"/>
      <c r="L336" s="1739"/>
      <c r="M336" s="1739"/>
      <c r="N336" s="1818"/>
      <c r="O336" s="1819"/>
      <c r="P336" s="1820"/>
      <c r="Q336" s="1820"/>
      <c r="R336" s="1821"/>
      <c r="S336" s="1739" t="b">
        <v>0</v>
      </c>
      <c r="T336" s="1770" t="b">
        <v>0</v>
      </c>
      <c r="U336" s="1822"/>
      <c r="V336" s="1822"/>
      <c r="W336" s="1822"/>
      <c r="X336" s="1739"/>
      <c r="Y336" s="1739"/>
      <c r="Z336" s="1739"/>
      <c r="AA336" s="1739"/>
      <c r="AB336" s="1739"/>
      <c r="AC336" s="1739"/>
      <c r="AD336" s="1739"/>
      <c r="AE336" s="1739"/>
      <c r="AF336" s="1739"/>
      <c r="AG336" s="1739"/>
      <c r="AH336" s="1739"/>
      <c r="AI336" s="1739"/>
      <c r="AJ336" s="1739"/>
      <c r="AK336" s="1739"/>
      <c r="AL336" s="1739"/>
    </row>
    <row r="337" ht="32.25" customHeight="1">
      <c r="A337" s="1767"/>
      <c r="B337" s="1823"/>
      <c r="C337" s="1739"/>
      <c r="D337" s="1739"/>
      <c r="E337" s="1739"/>
      <c r="F337" s="1767"/>
      <c r="G337" s="1767"/>
      <c r="H337" s="1767"/>
      <c r="I337" s="1767"/>
      <c r="J337" s="1767"/>
      <c r="K337" s="1739"/>
      <c r="L337" s="1739"/>
      <c r="M337" s="1739"/>
      <c r="N337" s="1818"/>
      <c r="O337" s="1819"/>
      <c r="P337" s="1820"/>
      <c r="Q337" s="1820"/>
      <c r="R337" s="1821"/>
      <c r="S337" s="1739" t="b">
        <v>0</v>
      </c>
      <c r="T337" s="1770" t="b">
        <v>0</v>
      </c>
      <c r="U337" s="1822"/>
      <c r="V337" s="1822"/>
      <c r="W337" s="1822"/>
      <c r="X337" s="1739"/>
      <c r="Y337" s="1739"/>
      <c r="Z337" s="1739"/>
      <c r="AA337" s="1739"/>
      <c r="AB337" s="1739"/>
      <c r="AC337" s="1739"/>
      <c r="AD337" s="1739"/>
      <c r="AE337" s="1739"/>
      <c r="AF337" s="1739"/>
      <c r="AG337" s="1739"/>
      <c r="AH337" s="1739"/>
      <c r="AI337" s="1739"/>
      <c r="AJ337" s="1739"/>
      <c r="AK337" s="1739"/>
      <c r="AL337" s="1739"/>
    </row>
    <row r="338" ht="32.25" customHeight="1">
      <c r="A338" s="1767"/>
      <c r="B338" s="1823"/>
      <c r="C338" s="1739"/>
      <c r="D338" s="1739"/>
      <c r="E338" s="1739"/>
      <c r="F338" s="1767"/>
      <c r="G338" s="1767"/>
      <c r="H338" s="1767"/>
      <c r="I338" s="1767"/>
      <c r="J338" s="1767"/>
      <c r="K338" s="1739"/>
      <c r="L338" s="1739"/>
      <c r="M338" s="1739"/>
      <c r="N338" s="1818"/>
      <c r="O338" s="1819"/>
      <c r="P338" s="1820"/>
      <c r="Q338" s="1820"/>
      <c r="R338" s="1821"/>
      <c r="S338" s="1739" t="b">
        <v>0</v>
      </c>
      <c r="T338" s="1770" t="b">
        <v>0</v>
      </c>
      <c r="U338" s="1822"/>
      <c r="V338" s="1822"/>
      <c r="W338" s="1822"/>
      <c r="X338" s="1739"/>
      <c r="Y338" s="1739"/>
      <c r="Z338" s="1739"/>
      <c r="AA338" s="1739"/>
      <c r="AB338" s="1739"/>
      <c r="AC338" s="1739"/>
      <c r="AD338" s="1739"/>
      <c r="AE338" s="1739"/>
      <c r="AF338" s="1739"/>
      <c r="AG338" s="1739"/>
      <c r="AH338" s="1739"/>
      <c r="AI338" s="1739"/>
      <c r="AJ338" s="1739"/>
      <c r="AK338" s="1739"/>
      <c r="AL338" s="1739"/>
    </row>
    <row r="339" ht="32.25" customHeight="1">
      <c r="A339" s="1767"/>
      <c r="B339" s="1823"/>
      <c r="C339" s="1739"/>
      <c r="D339" s="1739"/>
      <c r="E339" s="1739"/>
      <c r="F339" s="1767"/>
      <c r="G339" s="1767"/>
      <c r="H339" s="1767"/>
      <c r="I339" s="1767"/>
      <c r="J339" s="1767"/>
      <c r="K339" s="1739"/>
      <c r="L339" s="1739"/>
      <c r="M339" s="1739"/>
      <c r="N339" s="1818"/>
      <c r="O339" s="1819"/>
      <c r="P339" s="1820"/>
      <c r="Q339" s="1820"/>
      <c r="R339" s="1821"/>
      <c r="S339" s="1739" t="b">
        <v>0</v>
      </c>
      <c r="T339" s="1770" t="b">
        <v>0</v>
      </c>
      <c r="U339" s="1822"/>
      <c r="V339" s="1822"/>
      <c r="W339" s="1822"/>
      <c r="X339" s="1739"/>
      <c r="Y339" s="1739"/>
      <c r="Z339" s="1739"/>
      <c r="AA339" s="1739"/>
      <c r="AB339" s="1739"/>
      <c r="AC339" s="1739"/>
      <c r="AD339" s="1739"/>
      <c r="AE339" s="1739"/>
      <c r="AF339" s="1739"/>
      <c r="AG339" s="1739"/>
      <c r="AH339" s="1739"/>
      <c r="AI339" s="1739"/>
      <c r="AJ339" s="1739"/>
      <c r="AK339" s="1739"/>
      <c r="AL339" s="1739"/>
    </row>
    <row r="340" ht="32.25" customHeight="1">
      <c r="A340" s="1767"/>
      <c r="B340" s="1823"/>
      <c r="C340" s="1739"/>
      <c r="D340" s="1739"/>
      <c r="E340" s="1739"/>
      <c r="F340" s="1767"/>
      <c r="G340" s="1767"/>
      <c r="H340" s="1767"/>
      <c r="I340" s="1767"/>
      <c r="J340" s="1767"/>
      <c r="K340" s="1739"/>
      <c r="L340" s="1739"/>
      <c r="M340" s="1739"/>
      <c r="N340" s="1818"/>
      <c r="O340" s="1819"/>
      <c r="P340" s="1820"/>
      <c r="Q340" s="1820"/>
      <c r="R340" s="1821"/>
      <c r="S340" s="1739" t="b">
        <v>0</v>
      </c>
      <c r="T340" s="1770" t="b">
        <v>0</v>
      </c>
      <c r="U340" s="1822"/>
      <c r="V340" s="1822"/>
      <c r="W340" s="1822"/>
      <c r="X340" s="1739"/>
      <c r="Y340" s="1739"/>
      <c r="Z340" s="1739"/>
      <c r="AA340" s="1739"/>
      <c r="AB340" s="1739"/>
      <c r="AC340" s="1739"/>
      <c r="AD340" s="1739"/>
      <c r="AE340" s="1739"/>
      <c r="AF340" s="1739"/>
      <c r="AG340" s="1739"/>
      <c r="AH340" s="1739"/>
      <c r="AI340" s="1739"/>
      <c r="AJ340" s="1739"/>
      <c r="AK340" s="1739"/>
      <c r="AL340" s="1739"/>
    </row>
    <row r="341" ht="32.25" customHeight="1">
      <c r="A341" s="1767"/>
      <c r="B341" s="1823"/>
      <c r="C341" s="1739"/>
      <c r="D341" s="1739"/>
      <c r="E341" s="1739"/>
      <c r="F341" s="1767"/>
      <c r="G341" s="1767"/>
      <c r="H341" s="1767"/>
      <c r="I341" s="1767"/>
      <c r="J341" s="1767"/>
      <c r="K341" s="1739"/>
      <c r="L341" s="1739"/>
      <c r="M341" s="1739"/>
      <c r="N341" s="1818"/>
      <c r="O341" s="1819"/>
      <c r="P341" s="1820"/>
      <c r="Q341" s="1820"/>
      <c r="R341" s="1821"/>
      <c r="S341" s="1739" t="b">
        <v>0</v>
      </c>
      <c r="T341" s="1770" t="b">
        <v>0</v>
      </c>
      <c r="U341" s="1822"/>
      <c r="V341" s="1822"/>
      <c r="W341" s="1822"/>
      <c r="X341" s="1739"/>
      <c r="Y341" s="1739"/>
      <c r="Z341" s="1739"/>
      <c r="AA341" s="1739"/>
      <c r="AB341" s="1739"/>
      <c r="AC341" s="1739"/>
      <c r="AD341" s="1739"/>
      <c r="AE341" s="1739"/>
      <c r="AF341" s="1739"/>
      <c r="AG341" s="1739"/>
      <c r="AH341" s="1739"/>
      <c r="AI341" s="1739"/>
      <c r="AJ341" s="1739"/>
      <c r="AK341" s="1739"/>
      <c r="AL341" s="1739"/>
    </row>
    <row r="342" ht="32.25" customHeight="1">
      <c r="A342" s="1767"/>
      <c r="B342" s="1823"/>
      <c r="C342" s="1739"/>
      <c r="D342" s="1739"/>
      <c r="E342" s="1739"/>
      <c r="F342" s="1767"/>
      <c r="G342" s="1767"/>
      <c r="H342" s="1767"/>
      <c r="I342" s="1767"/>
      <c r="J342" s="1767"/>
      <c r="K342" s="1739"/>
      <c r="L342" s="1739"/>
      <c r="M342" s="1739"/>
      <c r="N342" s="1818"/>
      <c r="O342" s="1819"/>
      <c r="P342" s="1820"/>
      <c r="Q342" s="1820"/>
      <c r="R342" s="1821"/>
      <c r="S342" s="1739" t="b">
        <v>0</v>
      </c>
      <c r="T342" s="1770" t="b">
        <v>0</v>
      </c>
      <c r="U342" s="1822"/>
      <c r="V342" s="1822"/>
      <c r="W342" s="1822"/>
      <c r="X342" s="1739"/>
      <c r="Y342" s="1739"/>
      <c r="Z342" s="1739"/>
      <c r="AA342" s="1739"/>
      <c r="AB342" s="1739"/>
      <c r="AC342" s="1739"/>
      <c r="AD342" s="1739"/>
      <c r="AE342" s="1739"/>
      <c r="AF342" s="1739"/>
      <c r="AG342" s="1739"/>
      <c r="AH342" s="1739"/>
      <c r="AI342" s="1739"/>
      <c r="AJ342" s="1739"/>
      <c r="AK342" s="1739"/>
      <c r="AL342" s="1739"/>
    </row>
    <row r="343" ht="32.25" customHeight="1">
      <c r="A343" s="1767"/>
      <c r="B343" s="1823"/>
      <c r="C343" s="1739"/>
      <c r="D343" s="1739"/>
      <c r="E343" s="1739"/>
      <c r="F343" s="1767"/>
      <c r="G343" s="1767"/>
      <c r="H343" s="1767"/>
      <c r="I343" s="1767"/>
      <c r="J343" s="1767"/>
      <c r="K343" s="1739"/>
      <c r="L343" s="1739"/>
      <c r="M343" s="1739"/>
      <c r="N343" s="1818"/>
      <c r="O343" s="1819"/>
      <c r="P343" s="1820"/>
      <c r="Q343" s="1820"/>
      <c r="R343" s="1821"/>
      <c r="S343" s="1739" t="b">
        <v>0</v>
      </c>
      <c r="T343" s="1770" t="b">
        <v>0</v>
      </c>
      <c r="U343" s="1822"/>
      <c r="V343" s="1822"/>
      <c r="W343" s="1822"/>
      <c r="X343" s="1739"/>
      <c r="Y343" s="1739"/>
      <c r="Z343" s="1739"/>
      <c r="AA343" s="1739"/>
      <c r="AB343" s="1739"/>
      <c r="AC343" s="1739"/>
      <c r="AD343" s="1739"/>
      <c r="AE343" s="1739"/>
      <c r="AF343" s="1739"/>
      <c r="AG343" s="1739"/>
      <c r="AH343" s="1739"/>
      <c r="AI343" s="1739"/>
      <c r="AJ343" s="1739"/>
      <c r="AK343" s="1739"/>
      <c r="AL343" s="1739"/>
    </row>
    <row r="344" ht="32.25" customHeight="1">
      <c r="A344" s="1767"/>
      <c r="B344" s="1823"/>
      <c r="C344" s="1739"/>
      <c r="D344" s="1739"/>
      <c r="E344" s="1739"/>
      <c r="F344" s="1767"/>
      <c r="G344" s="1767"/>
      <c r="H344" s="1767"/>
      <c r="I344" s="1767"/>
      <c r="J344" s="1767"/>
      <c r="K344" s="1739"/>
      <c r="L344" s="1739"/>
      <c r="M344" s="1739"/>
      <c r="N344" s="1818"/>
      <c r="O344" s="1819"/>
      <c r="P344" s="1820"/>
      <c r="Q344" s="1820"/>
      <c r="R344" s="1821"/>
      <c r="S344" s="1739" t="b">
        <v>0</v>
      </c>
      <c r="T344" s="1770" t="b">
        <v>0</v>
      </c>
      <c r="U344" s="1822"/>
      <c r="V344" s="1822"/>
      <c r="W344" s="1822"/>
      <c r="X344" s="1739"/>
      <c r="Y344" s="1739"/>
      <c r="Z344" s="1739"/>
      <c r="AA344" s="1739"/>
      <c r="AB344" s="1739"/>
      <c r="AC344" s="1739"/>
      <c r="AD344" s="1739"/>
      <c r="AE344" s="1739"/>
      <c r="AF344" s="1739"/>
      <c r="AG344" s="1739"/>
      <c r="AH344" s="1739"/>
      <c r="AI344" s="1739"/>
      <c r="AJ344" s="1739"/>
      <c r="AK344" s="1739"/>
      <c r="AL344" s="1739"/>
    </row>
    <row r="345" ht="32.25" customHeight="1">
      <c r="A345" s="1767"/>
      <c r="B345" s="1823"/>
      <c r="C345" s="1739"/>
      <c r="D345" s="1739"/>
      <c r="E345" s="1739"/>
      <c r="F345" s="1767"/>
      <c r="G345" s="1767"/>
      <c r="H345" s="1767"/>
      <c r="I345" s="1767"/>
      <c r="J345" s="1767"/>
      <c r="K345" s="1739"/>
      <c r="L345" s="1739"/>
      <c r="M345" s="1739"/>
      <c r="N345" s="1818"/>
      <c r="O345" s="1819"/>
      <c r="P345" s="1820"/>
      <c r="Q345" s="1820"/>
      <c r="R345" s="1821"/>
      <c r="S345" s="1739" t="b">
        <v>0</v>
      </c>
      <c r="T345" s="1770" t="b">
        <v>0</v>
      </c>
      <c r="U345" s="1822"/>
      <c r="V345" s="1822"/>
      <c r="W345" s="1822"/>
      <c r="X345" s="1739"/>
      <c r="Y345" s="1739"/>
      <c r="Z345" s="1739"/>
      <c r="AA345" s="1739"/>
      <c r="AB345" s="1739"/>
      <c r="AC345" s="1739"/>
      <c r="AD345" s="1739"/>
      <c r="AE345" s="1739"/>
      <c r="AF345" s="1739"/>
      <c r="AG345" s="1739"/>
      <c r="AH345" s="1739"/>
      <c r="AI345" s="1739"/>
      <c r="AJ345" s="1739"/>
      <c r="AK345" s="1739"/>
      <c r="AL345" s="1739"/>
    </row>
    <row r="346" ht="32.25" customHeight="1">
      <c r="A346" s="1767"/>
      <c r="B346" s="1823"/>
      <c r="C346" s="1739"/>
      <c r="D346" s="1739"/>
      <c r="E346" s="1739"/>
      <c r="F346" s="1767"/>
      <c r="G346" s="1767"/>
      <c r="H346" s="1767"/>
      <c r="I346" s="1767"/>
      <c r="J346" s="1767"/>
      <c r="K346" s="1739"/>
      <c r="L346" s="1739"/>
      <c r="M346" s="1739"/>
      <c r="N346" s="1818"/>
      <c r="O346" s="1819"/>
      <c r="P346" s="1820"/>
      <c r="Q346" s="1820"/>
      <c r="R346" s="1821"/>
      <c r="S346" s="1739" t="b">
        <v>0</v>
      </c>
      <c r="T346" s="1770" t="b">
        <v>0</v>
      </c>
      <c r="U346" s="1822"/>
      <c r="V346" s="1822"/>
      <c r="W346" s="1822"/>
      <c r="X346" s="1739"/>
      <c r="Y346" s="1739"/>
      <c r="Z346" s="1739"/>
      <c r="AA346" s="1739"/>
      <c r="AB346" s="1739"/>
      <c r="AC346" s="1739"/>
      <c r="AD346" s="1739"/>
      <c r="AE346" s="1739"/>
      <c r="AF346" s="1739"/>
      <c r="AG346" s="1739"/>
      <c r="AH346" s="1739"/>
      <c r="AI346" s="1739"/>
      <c r="AJ346" s="1739"/>
      <c r="AK346" s="1739"/>
      <c r="AL346" s="1739"/>
    </row>
    <row r="347" ht="32.25" customHeight="1">
      <c r="A347" s="1767"/>
      <c r="B347" s="1823"/>
      <c r="C347" s="1739"/>
      <c r="D347" s="1739"/>
      <c r="E347" s="1739"/>
      <c r="F347" s="1767"/>
      <c r="G347" s="1767"/>
      <c r="H347" s="1767"/>
      <c r="I347" s="1767"/>
      <c r="J347" s="1767"/>
      <c r="K347" s="1739"/>
      <c r="L347" s="1739"/>
      <c r="M347" s="1739"/>
      <c r="N347" s="1818"/>
      <c r="O347" s="1819"/>
      <c r="P347" s="1820"/>
      <c r="Q347" s="1820"/>
      <c r="R347" s="1821"/>
      <c r="S347" s="1739" t="b">
        <v>0</v>
      </c>
      <c r="T347" s="1770" t="b">
        <v>0</v>
      </c>
      <c r="U347" s="1822"/>
      <c r="V347" s="1822"/>
      <c r="W347" s="1822"/>
      <c r="X347" s="1739"/>
      <c r="Y347" s="1739"/>
      <c r="Z347" s="1739"/>
      <c r="AA347" s="1739"/>
      <c r="AB347" s="1739"/>
      <c r="AC347" s="1739"/>
      <c r="AD347" s="1739"/>
      <c r="AE347" s="1739"/>
      <c r="AF347" s="1739"/>
      <c r="AG347" s="1739"/>
      <c r="AH347" s="1739"/>
      <c r="AI347" s="1739"/>
      <c r="AJ347" s="1739"/>
      <c r="AK347" s="1739"/>
      <c r="AL347" s="1739"/>
    </row>
    <row r="348" ht="32.25" customHeight="1">
      <c r="A348" s="1767"/>
      <c r="B348" s="1823"/>
      <c r="C348" s="1739"/>
      <c r="D348" s="1739"/>
      <c r="E348" s="1739"/>
      <c r="F348" s="1767"/>
      <c r="G348" s="1767"/>
      <c r="H348" s="1767"/>
      <c r="I348" s="1767"/>
      <c r="J348" s="1767"/>
      <c r="K348" s="1739"/>
      <c r="L348" s="1739"/>
      <c r="M348" s="1739"/>
      <c r="N348" s="1818"/>
      <c r="O348" s="1819"/>
      <c r="P348" s="1820"/>
      <c r="Q348" s="1820"/>
      <c r="R348" s="1821"/>
      <c r="S348" s="1739" t="b">
        <v>0</v>
      </c>
      <c r="T348" s="1770" t="b">
        <v>0</v>
      </c>
      <c r="U348" s="1822"/>
      <c r="V348" s="1822"/>
      <c r="W348" s="1822"/>
      <c r="X348" s="1739"/>
      <c r="Y348" s="1739"/>
      <c r="Z348" s="1739"/>
      <c r="AA348" s="1739"/>
      <c r="AB348" s="1739"/>
      <c r="AC348" s="1739"/>
      <c r="AD348" s="1739"/>
      <c r="AE348" s="1739"/>
      <c r="AF348" s="1739"/>
      <c r="AG348" s="1739"/>
      <c r="AH348" s="1739"/>
      <c r="AI348" s="1739"/>
      <c r="AJ348" s="1739"/>
      <c r="AK348" s="1739"/>
      <c r="AL348" s="1739"/>
    </row>
    <row r="349" ht="32.25" customHeight="1">
      <c r="A349" s="1767"/>
      <c r="B349" s="1823"/>
      <c r="C349" s="1739"/>
      <c r="D349" s="1739"/>
      <c r="E349" s="1739"/>
      <c r="F349" s="1767"/>
      <c r="G349" s="1767"/>
      <c r="H349" s="1767"/>
      <c r="I349" s="1767"/>
      <c r="J349" s="1767"/>
      <c r="K349" s="1739"/>
      <c r="L349" s="1739"/>
      <c r="M349" s="1739"/>
      <c r="N349" s="1818"/>
      <c r="O349" s="1819"/>
      <c r="P349" s="1820"/>
      <c r="Q349" s="1820"/>
      <c r="R349" s="1821"/>
      <c r="S349" s="1739" t="b">
        <v>0</v>
      </c>
      <c r="T349" s="1770" t="b">
        <v>0</v>
      </c>
      <c r="U349" s="1822"/>
      <c r="V349" s="1822"/>
      <c r="W349" s="1822"/>
      <c r="X349" s="1739"/>
      <c r="Y349" s="1739"/>
      <c r="Z349" s="1739"/>
      <c r="AA349" s="1739"/>
      <c r="AB349" s="1739"/>
      <c r="AC349" s="1739"/>
      <c r="AD349" s="1739"/>
      <c r="AE349" s="1739"/>
      <c r="AF349" s="1739"/>
      <c r="AG349" s="1739"/>
      <c r="AH349" s="1739"/>
      <c r="AI349" s="1739"/>
      <c r="AJ349" s="1739"/>
      <c r="AK349" s="1739"/>
      <c r="AL349" s="1739"/>
    </row>
    <row r="350" ht="32.25" customHeight="1">
      <c r="A350" s="1767"/>
      <c r="B350" s="1823"/>
      <c r="C350" s="1739"/>
      <c r="D350" s="1739"/>
      <c r="E350" s="1739"/>
      <c r="F350" s="1767"/>
      <c r="G350" s="1767"/>
      <c r="H350" s="1767"/>
      <c r="I350" s="1767"/>
      <c r="J350" s="1767"/>
      <c r="K350" s="1739"/>
      <c r="L350" s="1739"/>
      <c r="M350" s="1739"/>
      <c r="N350" s="1818"/>
      <c r="O350" s="1819"/>
      <c r="P350" s="1820"/>
      <c r="Q350" s="1820"/>
      <c r="R350" s="1821"/>
      <c r="S350" s="1739" t="b">
        <v>0</v>
      </c>
      <c r="T350" s="1770" t="b">
        <v>0</v>
      </c>
      <c r="U350" s="1822"/>
      <c r="V350" s="1822"/>
      <c r="W350" s="1822"/>
      <c r="X350" s="1739"/>
      <c r="Y350" s="1739"/>
      <c r="Z350" s="1739"/>
      <c r="AA350" s="1739"/>
      <c r="AB350" s="1739"/>
      <c r="AC350" s="1739"/>
      <c r="AD350" s="1739"/>
      <c r="AE350" s="1739"/>
      <c r="AF350" s="1739"/>
      <c r="AG350" s="1739"/>
      <c r="AH350" s="1739"/>
      <c r="AI350" s="1739"/>
      <c r="AJ350" s="1739"/>
      <c r="AK350" s="1739"/>
      <c r="AL350" s="1739"/>
    </row>
    <row r="351" ht="32.25" customHeight="1">
      <c r="A351" s="1767"/>
      <c r="B351" s="1823"/>
      <c r="C351" s="1739"/>
      <c r="D351" s="1739"/>
      <c r="E351" s="1739"/>
      <c r="F351" s="1767"/>
      <c r="G351" s="1767"/>
      <c r="H351" s="1767"/>
      <c r="I351" s="1767"/>
      <c r="J351" s="1767"/>
      <c r="K351" s="1739"/>
      <c r="L351" s="1739"/>
      <c r="M351" s="1739"/>
      <c r="N351" s="1818"/>
      <c r="O351" s="1819"/>
      <c r="P351" s="1820"/>
      <c r="Q351" s="1820"/>
      <c r="R351" s="1821"/>
      <c r="S351" s="1739" t="b">
        <v>0</v>
      </c>
      <c r="T351" s="1770" t="b">
        <v>0</v>
      </c>
      <c r="U351" s="1822"/>
      <c r="V351" s="1822"/>
      <c r="W351" s="1822"/>
      <c r="X351" s="1739"/>
      <c r="Y351" s="1739"/>
      <c r="Z351" s="1739"/>
      <c r="AA351" s="1739"/>
      <c r="AB351" s="1739"/>
      <c r="AC351" s="1739"/>
      <c r="AD351" s="1739"/>
      <c r="AE351" s="1739"/>
      <c r="AF351" s="1739"/>
      <c r="AG351" s="1739"/>
      <c r="AH351" s="1739"/>
      <c r="AI351" s="1739"/>
      <c r="AJ351" s="1739"/>
      <c r="AK351" s="1739"/>
      <c r="AL351" s="1739"/>
    </row>
    <row r="352" ht="32.25" customHeight="1">
      <c r="A352" s="1767"/>
      <c r="B352" s="1823"/>
      <c r="C352" s="1739"/>
      <c r="D352" s="1739"/>
      <c r="E352" s="1739"/>
      <c r="F352" s="1767"/>
      <c r="G352" s="1767"/>
      <c r="H352" s="1767"/>
      <c r="I352" s="1767"/>
      <c r="J352" s="1767"/>
      <c r="K352" s="1739"/>
      <c r="L352" s="1739"/>
      <c r="M352" s="1739"/>
      <c r="N352" s="1818"/>
      <c r="O352" s="1819"/>
      <c r="P352" s="1820"/>
      <c r="Q352" s="1820"/>
      <c r="R352" s="1821"/>
      <c r="S352" s="1739" t="b">
        <v>0</v>
      </c>
      <c r="T352" s="1770" t="b">
        <v>0</v>
      </c>
      <c r="U352" s="1822"/>
      <c r="V352" s="1822"/>
      <c r="W352" s="1822"/>
      <c r="X352" s="1739"/>
      <c r="Y352" s="1739"/>
      <c r="Z352" s="1739"/>
      <c r="AA352" s="1739"/>
      <c r="AB352" s="1739"/>
      <c r="AC352" s="1739"/>
      <c r="AD352" s="1739"/>
      <c r="AE352" s="1739"/>
      <c r="AF352" s="1739"/>
      <c r="AG352" s="1739"/>
      <c r="AH352" s="1739"/>
      <c r="AI352" s="1739"/>
      <c r="AJ352" s="1739"/>
      <c r="AK352" s="1739"/>
      <c r="AL352" s="1739"/>
    </row>
    <row r="353" ht="32.25" customHeight="1">
      <c r="A353" s="1767"/>
      <c r="B353" s="1823"/>
      <c r="C353" s="1739"/>
      <c r="D353" s="1739"/>
      <c r="E353" s="1739"/>
      <c r="F353" s="1767"/>
      <c r="G353" s="1767"/>
      <c r="H353" s="1767"/>
      <c r="I353" s="1767"/>
      <c r="J353" s="1767"/>
      <c r="K353" s="1739"/>
      <c r="L353" s="1739"/>
      <c r="M353" s="1739"/>
      <c r="N353" s="1818"/>
      <c r="O353" s="1819"/>
      <c r="P353" s="1820"/>
      <c r="Q353" s="1820"/>
      <c r="R353" s="1821"/>
      <c r="S353" s="1739" t="b">
        <v>0</v>
      </c>
      <c r="T353" s="1770" t="b">
        <v>0</v>
      </c>
      <c r="U353" s="1822"/>
      <c r="V353" s="1822"/>
      <c r="W353" s="1822"/>
      <c r="X353" s="1739"/>
      <c r="Y353" s="1739"/>
      <c r="Z353" s="1739"/>
      <c r="AA353" s="1739"/>
      <c r="AB353" s="1739"/>
      <c r="AC353" s="1739"/>
      <c r="AD353" s="1739"/>
      <c r="AE353" s="1739"/>
      <c r="AF353" s="1739"/>
      <c r="AG353" s="1739"/>
      <c r="AH353" s="1739"/>
      <c r="AI353" s="1739"/>
      <c r="AJ353" s="1739"/>
      <c r="AK353" s="1739"/>
      <c r="AL353" s="1739"/>
    </row>
    <row r="354" ht="32.25" customHeight="1">
      <c r="A354" s="1767"/>
      <c r="B354" s="1823"/>
      <c r="C354" s="1739"/>
      <c r="D354" s="1739"/>
      <c r="E354" s="1739"/>
      <c r="F354" s="1767"/>
      <c r="G354" s="1767"/>
      <c r="H354" s="1767"/>
      <c r="I354" s="1767"/>
      <c r="J354" s="1767"/>
      <c r="K354" s="1739"/>
      <c r="L354" s="1739"/>
      <c r="M354" s="1739"/>
      <c r="N354" s="1818"/>
      <c r="O354" s="1819"/>
      <c r="P354" s="1820"/>
      <c r="Q354" s="1820"/>
      <c r="R354" s="1821"/>
      <c r="S354" s="1739" t="b">
        <v>0</v>
      </c>
      <c r="T354" s="1770" t="b">
        <v>0</v>
      </c>
      <c r="U354" s="1822"/>
      <c r="V354" s="1822"/>
      <c r="W354" s="1822"/>
      <c r="X354" s="1739"/>
      <c r="Y354" s="1739"/>
      <c r="Z354" s="1739"/>
      <c r="AA354" s="1739"/>
      <c r="AB354" s="1739"/>
      <c r="AC354" s="1739"/>
      <c r="AD354" s="1739"/>
      <c r="AE354" s="1739"/>
      <c r="AF354" s="1739"/>
      <c r="AG354" s="1739"/>
      <c r="AH354" s="1739"/>
      <c r="AI354" s="1739"/>
      <c r="AJ354" s="1739"/>
      <c r="AK354" s="1739"/>
      <c r="AL354" s="1739"/>
    </row>
    <row r="355" ht="32.25" customHeight="1">
      <c r="A355" s="1767"/>
      <c r="B355" s="1823"/>
      <c r="C355" s="1739"/>
      <c r="D355" s="1739"/>
      <c r="E355" s="1739"/>
      <c r="F355" s="1767"/>
      <c r="G355" s="1767"/>
      <c r="H355" s="1767"/>
      <c r="I355" s="1767"/>
      <c r="J355" s="1767"/>
      <c r="K355" s="1739"/>
      <c r="L355" s="1739"/>
      <c r="M355" s="1739"/>
      <c r="N355" s="1818"/>
      <c r="O355" s="1819"/>
      <c r="P355" s="1820"/>
      <c r="Q355" s="1820"/>
      <c r="R355" s="1821"/>
      <c r="S355" s="1739" t="b">
        <v>0</v>
      </c>
      <c r="T355" s="1770" t="b">
        <v>0</v>
      </c>
      <c r="U355" s="1822"/>
      <c r="V355" s="1822"/>
      <c r="W355" s="1822"/>
      <c r="X355" s="1739"/>
      <c r="Y355" s="1739"/>
      <c r="Z355" s="1739"/>
      <c r="AA355" s="1739"/>
      <c r="AB355" s="1739"/>
      <c r="AC355" s="1739"/>
      <c r="AD355" s="1739"/>
      <c r="AE355" s="1739"/>
      <c r="AF355" s="1739"/>
      <c r="AG355" s="1739"/>
      <c r="AH355" s="1739"/>
      <c r="AI355" s="1739"/>
      <c r="AJ355" s="1739"/>
      <c r="AK355" s="1739"/>
      <c r="AL355" s="1739"/>
    </row>
    <row r="356" ht="32.25" customHeight="1">
      <c r="A356" s="1767"/>
      <c r="B356" s="1823"/>
      <c r="C356" s="1739"/>
      <c r="D356" s="1739"/>
      <c r="E356" s="1739"/>
      <c r="F356" s="1767"/>
      <c r="G356" s="1767"/>
      <c r="H356" s="1767"/>
      <c r="I356" s="1767"/>
      <c r="J356" s="1767"/>
      <c r="K356" s="1739"/>
      <c r="L356" s="1739"/>
      <c r="M356" s="1739"/>
      <c r="N356" s="1818"/>
      <c r="O356" s="1819"/>
      <c r="P356" s="1820"/>
      <c r="Q356" s="1820"/>
      <c r="R356" s="1821"/>
      <c r="S356" s="1739" t="b">
        <v>0</v>
      </c>
      <c r="T356" s="1770" t="b">
        <v>0</v>
      </c>
      <c r="U356" s="1822"/>
      <c r="V356" s="1822"/>
      <c r="W356" s="1822"/>
      <c r="X356" s="1739"/>
      <c r="Y356" s="1739"/>
      <c r="Z356" s="1739"/>
      <c r="AA356" s="1739"/>
      <c r="AB356" s="1739"/>
      <c r="AC356" s="1739"/>
      <c r="AD356" s="1739"/>
      <c r="AE356" s="1739"/>
      <c r="AF356" s="1739"/>
      <c r="AG356" s="1739"/>
      <c r="AH356" s="1739"/>
      <c r="AI356" s="1739"/>
      <c r="AJ356" s="1739"/>
      <c r="AK356" s="1739"/>
      <c r="AL356" s="1739"/>
    </row>
    <row r="357" ht="32.25" customHeight="1">
      <c r="A357" s="1767"/>
      <c r="B357" s="1823"/>
      <c r="C357" s="1739"/>
      <c r="D357" s="1739"/>
      <c r="E357" s="1739"/>
      <c r="F357" s="1767"/>
      <c r="G357" s="1767"/>
      <c r="H357" s="1767"/>
      <c r="I357" s="1767"/>
      <c r="J357" s="1767"/>
      <c r="K357" s="1739"/>
      <c r="L357" s="1739"/>
      <c r="M357" s="1739"/>
      <c r="N357" s="1818"/>
      <c r="O357" s="1819"/>
      <c r="P357" s="1820"/>
      <c r="Q357" s="1820"/>
      <c r="R357" s="1821"/>
      <c r="S357" s="1739" t="b">
        <v>0</v>
      </c>
      <c r="T357" s="1770" t="b">
        <v>0</v>
      </c>
      <c r="U357" s="1822"/>
      <c r="V357" s="1822"/>
      <c r="W357" s="1822"/>
      <c r="X357" s="1739"/>
      <c r="Y357" s="1739"/>
      <c r="Z357" s="1739"/>
      <c r="AA357" s="1739"/>
      <c r="AB357" s="1739"/>
      <c r="AC357" s="1739"/>
      <c r="AD357" s="1739"/>
      <c r="AE357" s="1739"/>
      <c r="AF357" s="1739"/>
      <c r="AG357" s="1739"/>
      <c r="AH357" s="1739"/>
      <c r="AI357" s="1739"/>
      <c r="AJ357" s="1739"/>
      <c r="AK357" s="1739"/>
      <c r="AL357" s="1739"/>
    </row>
    <row r="358" ht="32.25" customHeight="1">
      <c r="A358" s="1767"/>
      <c r="B358" s="1823"/>
      <c r="C358" s="1739"/>
      <c r="D358" s="1739"/>
      <c r="E358" s="1739"/>
      <c r="F358" s="1767"/>
      <c r="G358" s="1767"/>
      <c r="H358" s="1767"/>
      <c r="I358" s="1767"/>
      <c r="J358" s="1767"/>
      <c r="K358" s="1739"/>
      <c r="L358" s="1739"/>
      <c r="M358" s="1739"/>
      <c r="N358" s="1818"/>
      <c r="O358" s="1819"/>
      <c r="P358" s="1820"/>
      <c r="Q358" s="1820"/>
      <c r="R358" s="1821"/>
      <c r="S358" s="1739" t="b">
        <v>0</v>
      </c>
      <c r="T358" s="1770" t="b">
        <v>0</v>
      </c>
      <c r="U358" s="1822"/>
      <c r="V358" s="1822"/>
      <c r="W358" s="1822"/>
      <c r="X358" s="1739"/>
      <c r="Y358" s="1739"/>
      <c r="Z358" s="1739"/>
      <c r="AA358" s="1739"/>
      <c r="AB358" s="1739"/>
      <c r="AC358" s="1739"/>
      <c r="AD358" s="1739"/>
      <c r="AE358" s="1739"/>
      <c r="AF358" s="1739"/>
      <c r="AG358" s="1739"/>
      <c r="AH358" s="1739"/>
      <c r="AI358" s="1739"/>
      <c r="AJ358" s="1739"/>
      <c r="AK358" s="1739"/>
      <c r="AL358" s="1739"/>
    </row>
    <row r="359" ht="32.25" customHeight="1">
      <c r="A359" s="1767"/>
      <c r="B359" s="1823"/>
      <c r="C359" s="1739"/>
      <c r="D359" s="1739"/>
      <c r="E359" s="1739"/>
      <c r="F359" s="1767"/>
      <c r="G359" s="1767"/>
      <c r="H359" s="1767"/>
      <c r="I359" s="1767"/>
      <c r="J359" s="1767"/>
      <c r="K359" s="1739"/>
      <c r="L359" s="1739"/>
      <c r="M359" s="1739"/>
      <c r="N359" s="1818"/>
      <c r="O359" s="1819"/>
      <c r="P359" s="1820"/>
      <c r="Q359" s="1820"/>
      <c r="R359" s="1821"/>
      <c r="S359" s="1739" t="b">
        <v>0</v>
      </c>
      <c r="T359" s="1770" t="b">
        <v>0</v>
      </c>
      <c r="U359" s="1822"/>
      <c r="V359" s="1822"/>
      <c r="W359" s="1822"/>
      <c r="X359" s="1739"/>
      <c r="Y359" s="1739"/>
      <c r="Z359" s="1739"/>
      <c r="AA359" s="1739"/>
      <c r="AB359" s="1739"/>
      <c r="AC359" s="1739"/>
      <c r="AD359" s="1739"/>
      <c r="AE359" s="1739"/>
      <c r="AF359" s="1739"/>
      <c r="AG359" s="1739"/>
      <c r="AH359" s="1739"/>
      <c r="AI359" s="1739"/>
      <c r="AJ359" s="1739"/>
      <c r="AK359" s="1739"/>
      <c r="AL359" s="1739"/>
    </row>
    <row r="360" ht="32.25" customHeight="1">
      <c r="A360" s="1767"/>
      <c r="B360" s="1823"/>
      <c r="C360" s="1739"/>
      <c r="D360" s="1739"/>
      <c r="E360" s="1739"/>
      <c r="F360" s="1767"/>
      <c r="G360" s="1767"/>
      <c r="H360" s="1767"/>
      <c r="I360" s="1767"/>
      <c r="J360" s="1767"/>
      <c r="K360" s="1739"/>
      <c r="L360" s="1739"/>
      <c r="M360" s="1739"/>
      <c r="N360" s="1818"/>
      <c r="O360" s="1819"/>
      <c r="P360" s="1820"/>
      <c r="Q360" s="1820"/>
      <c r="R360" s="1821"/>
      <c r="S360" s="1739" t="b">
        <v>0</v>
      </c>
      <c r="T360" s="1770" t="b">
        <v>0</v>
      </c>
      <c r="U360" s="1822"/>
      <c r="V360" s="1822"/>
      <c r="W360" s="1822"/>
      <c r="X360" s="1739"/>
      <c r="Y360" s="1739"/>
      <c r="Z360" s="1739"/>
      <c r="AA360" s="1739"/>
      <c r="AB360" s="1739"/>
      <c r="AC360" s="1739"/>
      <c r="AD360" s="1739"/>
      <c r="AE360" s="1739"/>
      <c r="AF360" s="1739"/>
      <c r="AG360" s="1739"/>
      <c r="AH360" s="1739"/>
      <c r="AI360" s="1739"/>
      <c r="AJ360" s="1739"/>
      <c r="AK360" s="1739"/>
      <c r="AL360" s="1739"/>
    </row>
    <row r="361" ht="32.25" customHeight="1">
      <c r="A361" s="1767"/>
      <c r="B361" s="1823"/>
      <c r="C361" s="1739"/>
      <c r="D361" s="1739"/>
      <c r="E361" s="1739"/>
      <c r="F361" s="1767"/>
      <c r="G361" s="1767"/>
      <c r="H361" s="1767"/>
      <c r="I361" s="1767"/>
      <c r="J361" s="1767"/>
      <c r="K361" s="1739"/>
      <c r="L361" s="1739"/>
      <c r="M361" s="1739"/>
      <c r="N361" s="1818"/>
      <c r="O361" s="1819"/>
      <c r="P361" s="1820"/>
      <c r="Q361" s="1820"/>
      <c r="R361" s="1821"/>
      <c r="S361" s="1739" t="b">
        <v>0</v>
      </c>
      <c r="T361" s="1770" t="b">
        <v>0</v>
      </c>
      <c r="U361" s="1822"/>
      <c r="V361" s="1822"/>
      <c r="W361" s="1822"/>
      <c r="X361" s="1739"/>
      <c r="Y361" s="1739"/>
      <c r="Z361" s="1739"/>
      <c r="AA361" s="1739"/>
      <c r="AB361" s="1739"/>
      <c r="AC361" s="1739"/>
      <c r="AD361" s="1739"/>
      <c r="AE361" s="1739"/>
      <c r="AF361" s="1739"/>
      <c r="AG361" s="1739"/>
      <c r="AH361" s="1739"/>
      <c r="AI361" s="1739"/>
      <c r="AJ361" s="1739"/>
      <c r="AK361" s="1739"/>
      <c r="AL361" s="1739"/>
    </row>
    <row r="362" ht="32.25" customHeight="1">
      <c r="A362" s="1767"/>
      <c r="B362" s="1823"/>
      <c r="C362" s="1739"/>
      <c r="D362" s="1739"/>
      <c r="E362" s="1739"/>
      <c r="F362" s="1767"/>
      <c r="G362" s="1767"/>
      <c r="H362" s="1767"/>
      <c r="I362" s="1767"/>
      <c r="J362" s="1767"/>
      <c r="K362" s="1739"/>
      <c r="L362" s="1739"/>
      <c r="M362" s="1739"/>
      <c r="N362" s="1818"/>
      <c r="O362" s="1819"/>
      <c r="P362" s="1820"/>
      <c r="Q362" s="1820"/>
      <c r="R362" s="1821"/>
      <c r="S362" s="1739" t="b">
        <v>0</v>
      </c>
      <c r="T362" s="1770" t="b">
        <v>0</v>
      </c>
      <c r="U362" s="1822"/>
      <c r="V362" s="1822"/>
      <c r="W362" s="1822"/>
      <c r="X362" s="1739"/>
      <c r="Y362" s="1739"/>
      <c r="Z362" s="1739"/>
      <c r="AA362" s="1739"/>
      <c r="AB362" s="1739"/>
      <c r="AC362" s="1739"/>
      <c r="AD362" s="1739"/>
      <c r="AE362" s="1739"/>
      <c r="AF362" s="1739"/>
      <c r="AG362" s="1739"/>
      <c r="AH362" s="1739"/>
      <c r="AI362" s="1739"/>
      <c r="AJ362" s="1739"/>
      <c r="AK362" s="1739"/>
      <c r="AL362" s="1739"/>
    </row>
    <row r="363" ht="32.25" customHeight="1">
      <c r="A363" s="1767"/>
      <c r="B363" s="1823"/>
      <c r="C363" s="1739"/>
      <c r="D363" s="1739"/>
      <c r="E363" s="1739"/>
      <c r="F363" s="1767"/>
      <c r="G363" s="1767"/>
      <c r="H363" s="1767"/>
      <c r="I363" s="1767"/>
      <c r="J363" s="1767"/>
      <c r="K363" s="1739"/>
      <c r="L363" s="1739"/>
      <c r="M363" s="1739"/>
      <c r="N363" s="1818"/>
      <c r="O363" s="1819"/>
      <c r="P363" s="1820"/>
      <c r="Q363" s="1820"/>
      <c r="R363" s="1821"/>
      <c r="S363" s="1739" t="b">
        <v>0</v>
      </c>
      <c r="T363" s="1770" t="b">
        <v>0</v>
      </c>
      <c r="U363" s="1822"/>
      <c r="V363" s="1822"/>
      <c r="W363" s="1822"/>
      <c r="X363" s="1739"/>
      <c r="Y363" s="1739"/>
      <c r="Z363" s="1739"/>
      <c r="AA363" s="1739"/>
      <c r="AB363" s="1739"/>
      <c r="AC363" s="1739"/>
      <c r="AD363" s="1739"/>
      <c r="AE363" s="1739"/>
      <c r="AF363" s="1739"/>
      <c r="AG363" s="1739"/>
      <c r="AH363" s="1739"/>
      <c r="AI363" s="1739"/>
      <c r="AJ363" s="1739"/>
      <c r="AK363" s="1739"/>
      <c r="AL363" s="1739"/>
    </row>
    <row r="364" ht="32.25" customHeight="1">
      <c r="A364" s="1767"/>
      <c r="B364" s="1823"/>
      <c r="C364" s="1739"/>
      <c r="D364" s="1739"/>
      <c r="E364" s="1739"/>
      <c r="F364" s="1767"/>
      <c r="G364" s="1767"/>
      <c r="H364" s="1767"/>
      <c r="I364" s="1767"/>
      <c r="J364" s="1767"/>
      <c r="K364" s="1739"/>
      <c r="L364" s="1739"/>
      <c r="M364" s="1739"/>
      <c r="N364" s="1818"/>
      <c r="O364" s="1819"/>
      <c r="P364" s="1820"/>
      <c r="Q364" s="1820"/>
      <c r="R364" s="1821"/>
      <c r="S364" s="1739" t="b">
        <v>0</v>
      </c>
      <c r="T364" s="1770" t="b">
        <v>0</v>
      </c>
      <c r="U364" s="1822"/>
      <c r="V364" s="1822"/>
      <c r="W364" s="1822"/>
      <c r="X364" s="1739"/>
      <c r="Y364" s="1739"/>
      <c r="Z364" s="1739"/>
      <c r="AA364" s="1739"/>
      <c r="AB364" s="1739"/>
      <c r="AC364" s="1739"/>
      <c r="AD364" s="1739"/>
      <c r="AE364" s="1739"/>
      <c r="AF364" s="1739"/>
      <c r="AG364" s="1739"/>
      <c r="AH364" s="1739"/>
      <c r="AI364" s="1739"/>
      <c r="AJ364" s="1739"/>
      <c r="AK364" s="1739"/>
      <c r="AL364" s="1739"/>
    </row>
    <row r="365" ht="32.25" customHeight="1">
      <c r="A365" s="1767"/>
      <c r="B365" s="1823"/>
      <c r="C365" s="1739"/>
      <c r="D365" s="1739"/>
      <c r="E365" s="1739"/>
      <c r="F365" s="1767"/>
      <c r="G365" s="1767"/>
      <c r="H365" s="1767"/>
      <c r="I365" s="1767"/>
      <c r="J365" s="1767"/>
      <c r="K365" s="1739"/>
      <c r="L365" s="1739"/>
      <c r="M365" s="1739"/>
      <c r="N365" s="1818"/>
      <c r="O365" s="1819"/>
      <c r="P365" s="1820"/>
      <c r="Q365" s="1820"/>
      <c r="R365" s="1821"/>
      <c r="S365" s="1739" t="b">
        <v>0</v>
      </c>
      <c r="T365" s="1770" t="b">
        <v>0</v>
      </c>
      <c r="U365" s="1822"/>
      <c r="V365" s="1822"/>
      <c r="W365" s="1822"/>
      <c r="X365" s="1739"/>
      <c r="Y365" s="1739"/>
      <c r="Z365" s="1739"/>
      <c r="AA365" s="1739"/>
      <c r="AB365" s="1739"/>
      <c r="AC365" s="1739"/>
      <c r="AD365" s="1739"/>
      <c r="AE365" s="1739"/>
      <c r="AF365" s="1739"/>
      <c r="AG365" s="1739"/>
      <c r="AH365" s="1739"/>
      <c r="AI365" s="1739"/>
      <c r="AJ365" s="1739"/>
      <c r="AK365" s="1739"/>
      <c r="AL365" s="1739"/>
    </row>
    <row r="366" ht="32.25" customHeight="1">
      <c r="A366" s="1767"/>
      <c r="B366" s="1823"/>
      <c r="C366" s="1739"/>
      <c r="D366" s="1739"/>
      <c r="E366" s="1739"/>
      <c r="F366" s="1767"/>
      <c r="G366" s="1767"/>
      <c r="H366" s="1767"/>
      <c r="I366" s="1767"/>
      <c r="J366" s="1767"/>
      <c r="K366" s="1739"/>
      <c r="L366" s="1739"/>
      <c r="M366" s="1739"/>
      <c r="N366" s="1818"/>
      <c r="O366" s="1819"/>
      <c r="P366" s="1820"/>
      <c r="Q366" s="1820"/>
      <c r="R366" s="1821"/>
      <c r="S366" s="1739" t="b">
        <v>0</v>
      </c>
      <c r="T366" s="1770" t="b">
        <v>0</v>
      </c>
      <c r="U366" s="1822"/>
      <c r="V366" s="1822"/>
      <c r="W366" s="1822"/>
      <c r="X366" s="1739"/>
      <c r="Y366" s="1739"/>
      <c r="Z366" s="1739"/>
      <c r="AA366" s="1739"/>
      <c r="AB366" s="1739"/>
      <c r="AC366" s="1739"/>
      <c r="AD366" s="1739"/>
      <c r="AE366" s="1739"/>
      <c r="AF366" s="1739"/>
      <c r="AG366" s="1739"/>
      <c r="AH366" s="1739"/>
      <c r="AI366" s="1739"/>
      <c r="AJ366" s="1739"/>
      <c r="AK366" s="1739"/>
      <c r="AL366" s="1739"/>
    </row>
    <row r="367" ht="32.25" customHeight="1">
      <c r="A367" s="1767"/>
      <c r="B367" s="1823"/>
      <c r="C367" s="1739"/>
      <c r="D367" s="1739"/>
      <c r="E367" s="1739"/>
      <c r="F367" s="1767"/>
      <c r="G367" s="1767"/>
      <c r="H367" s="1767"/>
      <c r="I367" s="1767"/>
      <c r="J367" s="1767"/>
      <c r="K367" s="1739"/>
      <c r="L367" s="1739"/>
      <c r="M367" s="1739"/>
      <c r="N367" s="1818"/>
      <c r="O367" s="1819"/>
      <c r="P367" s="1820"/>
      <c r="Q367" s="1820"/>
      <c r="R367" s="1821"/>
      <c r="S367" s="1739" t="b">
        <v>0</v>
      </c>
      <c r="T367" s="1770" t="b">
        <v>0</v>
      </c>
      <c r="U367" s="1822"/>
      <c r="V367" s="1822"/>
      <c r="W367" s="1822"/>
      <c r="X367" s="1739"/>
      <c r="Y367" s="1739"/>
      <c r="Z367" s="1739"/>
      <c r="AA367" s="1739"/>
      <c r="AB367" s="1739"/>
      <c r="AC367" s="1739"/>
      <c r="AD367" s="1739"/>
      <c r="AE367" s="1739"/>
      <c r="AF367" s="1739"/>
      <c r="AG367" s="1739"/>
      <c r="AH367" s="1739"/>
      <c r="AI367" s="1739"/>
      <c r="AJ367" s="1739"/>
      <c r="AK367" s="1739"/>
      <c r="AL367" s="1739"/>
    </row>
    <row r="368" ht="32.25" customHeight="1">
      <c r="A368" s="1767"/>
      <c r="B368" s="1823"/>
      <c r="C368" s="1739"/>
      <c r="D368" s="1739"/>
      <c r="E368" s="1739"/>
      <c r="F368" s="1767"/>
      <c r="G368" s="1767"/>
      <c r="H368" s="1767"/>
      <c r="I368" s="1767"/>
      <c r="J368" s="1767"/>
      <c r="K368" s="1739"/>
      <c r="L368" s="1739"/>
      <c r="M368" s="1739"/>
      <c r="N368" s="1818"/>
      <c r="O368" s="1819"/>
      <c r="P368" s="1820"/>
      <c r="Q368" s="1820"/>
      <c r="R368" s="1821"/>
      <c r="S368" s="1739" t="b">
        <v>0</v>
      </c>
      <c r="T368" s="1770" t="b">
        <v>0</v>
      </c>
      <c r="U368" s="1822"/>
      <c r="V368" s="1822"/>
      <c r="W368" s="1822"/>
      <c r="X368" s="1739"/>
      <c r="Y368" s="1739"/>
      <c r="Z368" s="1739"/>
      <c r="AA368" s="1739"/>
      <c r="AB368" s="1739"/>
      <c r="AC368" s="1739"/>
      <c r="AD368" s="1739"/>
      <c r="AE368" s="1739"/>
      <c r="AF368" s="1739"/>
      <c r="AG368" s="1739"/>
      <c r="AH368" s="1739"/>
      <c r="AI368" s="1739"/>
      <c r="AJ368" s="1739"/>
      <c r="AK368" s="1739"/>
      <c r="AL368" s="1739"/>
    </row>
    <row r="369" ht="32.25" customHeight="1">
      <c r="A369" s="1767"/>
      <c r="B369" s="1823"/>
      <c r="C369" s="1739"/>
      <c r="D369" s="1739"/>
      <c r="E369" s="1739"/>
      <c r="F369" s="1767"/>
      <c r="G369" s="1767"/>
      <c r="H369" s="1767"/>
      <c r="I369" s="1767"/>
      <c r="J369" s="1767"/>
      <c r="K369" s="1739"/>
      <c r="L369" s="1739"/>
      <c r="M369" s="1739"/>
      <c r="N369" s="1818"/>
      <c r="O369" s="1819"/>
      <c r="P369" s="1820"/>
      <c r="Q369" s="1820"/>
      <c r="R369" s="1821"/>
      <c r="S369" s="1739" t="b">
        <v>0</v>
      </c>
      <c r="T369" s="1770" t="b">
        <v>0</v>
      </c>
      <c r="U369" s="1822"/>
      <c r="V369" s="1822"/>
      <c r="W369" s="1822"/>
      <c r="X369" s="1739"/>
      <c r="Y369" s="1739"/>
      <c r="Z369" s="1739"/>
      <c r="AA369" s="1739"/>
      <c r="AB369" s="1739"/>
      <c r="AC369" s="1739"/>
      <c r="AD369" s="1739"/>
      <c r="AE369" s="1739"/>
      <c r="AF369" s="1739"/>
      <c r="AG369" s="1739"/>
      <c r="AH369" s="1739"/>
      <c r="AI369" s="1739"/>
      <c r="AJ369" s="1739"/>
      <c r="AK369" s="1739"/>
      <c r="AL369" s="1739"/>
    </row>
    <row r="370" ht="32.25" customHeight="1">
      <c r="A370" s="1767"/>
      <c r="B370" s="1823"/>
      <c r="C370" s="1739"/>
      <c r="D370" s="1739"/>
      <c r="E370" s="1739"/>
      <c r="F370" s="1767"/>
      <c r="G370" s="1767"/>
      <c r="H370" s="1767"/>
      <c r="I370" s="1767"/>
      <c r="J370" s="1767"/>
      <c r="K370" s="1739"/>
      <c r="L370" s="1739"/>
      <c r="M370" s="1739"/>
      <c r="N370" s="1818"/>
      <c r="O370" s="1819"/>
      <c r="P370" s="1820"/>
      <c r="Q370" s="1820"/>
      <c r="R370" s="1821"/>
      <c r="S370" s="1739" t="b">
        <v>0</v>
      </c>
      <c r="T370" s="1770" t="b">
        <v>0</v>
      </c>
      <c r="U370" s="1822"/>
      <c r="V370" s="1822"/>
      <c r="W370" s="1822"/>
      <c r="X370" s="1739"/>
      <c r="Y370" s="1739"/>
      <c r="Z370" s="1739"/>
      <c r="AA370" s="1739"/>
      <c r="AB370" s="1739"/>
      <c r="AC370" s="1739"/>
      <c r="AD370" s="1739"/>
      <c r="AE370" s="1739"/>
      <c r="AF370" s="1739"/>
      <c r="AG370" s="1739"/>
      <c r="AH370" s="1739"/>
      <c r="AI370" s="1739"/>
      <c r="AJ370" s="1739"/>
      <c r="AK370" s="1739"/>
      <c r="AL370" s="1739"/>
    </row>
    <row r="371" ht="32.25" customHeight="1">
      <c r="A371" s="1767"/>
      <c r="B371" s="1823"/>
      <c r="C371" s="1739"/>
      <c r="D371" s="1739"/>
      <c r="E371" s="1739"/>
      <c r="F371" s="1767"/>
      <c r="G371" s="1767"/>
      <c r="H371" s="1767"/>
      <c r="I371" s="1767"/>
      <c r="J371" s="1767"/>
      <c r="K371" s="1739"/>
      <c r="L371" s="1739"/>
      <c r="M371" s="1739"/>
      <c r="N371" s="1818"/>
      <c r="O371" s="1819"/>
      <c r="P371" s="1820"/>
      <c r="Q371" s="1820"/>
      <c r="R371" s="1821"/>
      <c r="S371" s="1739" t="b">
        <v>0</v>
      </c>
      <c r="T371" s="1770" t="b">
        <v>0</v>
      </c>
      <c r="U371" s="1822"/>
      <c r="V371" s="1822"/>
      <c r="W371" s="1822"/>
      <c r="X371" s="1739"/>
      <c r="Y371" s="1739"/>
      <c r="Z371" s="1739"/>
      <c r="AA371" s="1739"/>
      <c r="AB371" s="1739"/>
      <c r="AC371" s="1739"/>
      <c r="AD371" s="1739"/>
      <c r="AE371" s="1739"/>
      <c r="AF371" s="1739"/>
      <c r="AG371" s="1739"/>
      <c r="AH371" s="1739"/>
      <c r="AI371" s="1739"/>
      <c r="AJ371" s="1739"/>
      <c r="AK371" s="1739"/>
      <c r="AL371" s="1739"/>
    </row>
    <row r="372" ht="32.25" customHeight="1">
      <c r="A372" s="1767"/>
      <c r="B372" s="1823"/>
      <c r="C372" s="1739"/>
      <c r="D372" s="1739"/>
      <c r="E372" s="1739"/>
      <c r="F372" s="1767"/>
      <c r="G372" s="1767"/>
      <c r="H372" s="1767"/>
      <c r="I372" s="1767"/>
      <c r="J372" s="1767"/>
      <c r="K372" s="1739"/>
      <c r="L372" s="1739"/>
      <c r="M372" s="1739"/>
      <c r="N372" s="1818"/>
      <c r="O372" s="1819"/>
      <c r="P372" s="1820"/>
      <c r="Q372" s="1820"/>
      <c r="R372" s="1821"/>
      <c r="S372" s="1739" t="b">
        <v>0</v>
      </c>
      <c r="T372" s="1770" t="b">
        <v>0</v>
      </c>
      <c r="U372" s="1822"/>
      <c r="V372" s="1822"/>
      <c r="W372" s="1822"/>
      <c r="X372" s="1739"/>
      <c r="Y372" s="1739"/>
      <c r="Z372" s="1739"/>
      <c r="AA372" s="1739"/>
      <c r="AB372" s="1739"/>
      <c r="AC372" s="1739"/>
      <c r="AD372" s="1739"/>
      <c r="AE372" s="1739"/>
      <c r="AF372" s="1739"/>
      <c r="AG372" s="1739"/>
      <c r="AH372" s="1739"/>
      <c r="AI372" s="1739"/>
      <c r="AJ372" s="1739"/>
      <c r="AK372" s="1739"/>
      <c r="AL372" s="1739"/>
    </row>
    <row r="373" ht="32.25" customHeight="1">
      <c r="A373" s="1767"/>
      <c r="B373" s="1823"/>
      <c r="C373" s="1739"/>
      <c r="D373" s="1739"/>
      <c r="E373" s="1739"/>
      <c r="F373" s="1767"/>
      <c r="G373" s="1767"/>
      <c r="H373" s="1767"/>
      <c r="I373" s="1767"/>
      <c r="J373" s="1767"/>
      <c r="K373" s="1739"/>
      <c r="L373" s="1739"/>
      <c r="M373" s="1739"/>
      <c r="N373" s="1818"/>
      <c r="O373" s="1819"/>
      <c r="P373" s="1820"/>
      <c r="Q373" s="1820"/>
      <c r="R373" s="1821"/>
      <c r="S373" s="1739" t="b">
        <v>0</v>
      </c>
      <c r="T373" s="1770" t="b">
        <v>0</v>
      </c>
      <c r="U373" s="1822"/>
      <c r="V373" s="1822"/>
      <c r="W373" s="1822"/>
      <c r="X373" s="1739"/>
      <c r="Y373" s="1739"/>
      <c r="Z373" s="1739"/>
      <c r="AA373" s="1739"/>
      <c r="AB373" s="1739"/>
      <c r="AC373" s="1739"/>
      <c r="AD373" s="1739"/>
      <c r="AE373" s="1739"/>
      <c r="AF373" s="1739"/>
      <c r="AG373" s="1739"/>
      <c r="AH373" s="1739"/>
      <c r="AI373" s="1739"/>
      <c r="AJ373" s="1739"/>
      <c r="AK373" s="1739"/>
      <c r="AL373" s="1739"/>
    </row>
    <row r="374" ht="32.25" customHeight="1">
      <c r="A374" s="1767"/>
      <c r="B374" s="1823"/>
      <c r="C374" s="1739"/>
      <c r="D374" s="1739"/>
      <c r="E374" s="1739"/>
      <c r="F374" s="1767"/>
      <c r="G374" s="1767"/>
      <c r="H374" s="1767"/>
      <c r="I374" s="1767"/>
      <c r="J374" s="1767"/>
      <c r="K374" s="1739"/>
      <c r="L374" s="1739"/>
      <c r="M374" s="1739"/>
      <c r="N374" s="1818"/>
      <c r="O374" s="1819"/>
      <c r="P374" s="1820"/>
      <c r="Q374" s="1820"/>
      <c r="R374" s="1821"/>
      <c r="S374" s="1739" t="b">
        <v>0</v>
      </c>
      <c r="T374" s="1770" t="b">
        <v>0</v>
      </c>
      <c r="U374" s="1822"/>
      <c r="V374" s="1822"/>
      <c r="W374" s="1822"/>
      <c r="X374" s="1739"/>
      <c r="Y374" s="1739"/>
      <c r="Z374" s="1739"/>
      <c r="AA374" s="1739"/>
      <c r="AB374" s="1739"/>
      <c r="AC374" s="1739"/>
      <c r="AD374" s="1739"/>
      <c r="AE374" s="1739"/>
      <c r="AF374" s="1739"/>
      <c r="AG374" s="1739"/>
      <c r="AH374" s="1739"/>
      <c r="AI374" s="1739"/>
      <c r="AJ374" s="1739"/>
      <c r="AK374" s="1739"/>
      <c r="AL374" s="1739"/>
    </row>
    <row r="375" ht="32.25" customHeight="1">
      <c r="A375" s="1767"/>
      <c r="B375" s="1823"/>
      <c r="C375" s="1739"/>
      <c r="D375" s="1739"/>
      <c r="E375" s="1739"/>
      <c r="F375" s="1767"/>
      <c r="G375" s="1767"/>
      <c r="H375" s="1767"/>
      <c r="I375" s="1767"/>
      <c r="J375" s="1767"/>
      <c r="K375" s="1739"/>
      <c r="L375" s="1739"/>
      <c r="M375" s="1739"/>
      <c r="N375" s="1818"/>
      <c r="O375" s="1819"/>
      <c r="P375" s="1820"/>
      <c r="Q375" s="1820"/>
      <c r="R375" s="1821"/>
      <c r="S375" s="1739" t="b">
        <v>0</v>
      </c>
      <c r="T375" s="1770" t="b">
        <v>0</v>
      </c>
      <c r="U375" s="1822"/>
      <c r="V375" s="1822"/>
      <c r="W375" s="1822"/>
      <c r="X375" s="1739"/>
      <c r="Y375" s="1739"/>
      <c r="Z375" s="1739"/>
      <c r="AA375" s="1739"/>
      <c r="AB375" s="1739"/>
      <c r="AC375" s="1739"/>
      <c r="AD375" s="1739"/>
      <c r="AE375" s="1739"/>
      <c r="AF375" s="1739"/>
      <c r="AG375" s="1739"/>
      <c r="AH375" s="1739"/>
      <c r="AI375" s="1739"/>
      <c r="AJ375" s="1739"/>
      <c r="AK375" s="1739"/>
      <c r="AL375" s="1739"/>
    </row>
    <row r="376" ht="32.25" customHeight="1">
      <c r="A376" s="1767"/>
      <c r="B376" s="1823"/>
      <c r="C376" s="1739"/>
      <c r="D376" s="1739"/>
      <c r="E376" s="1739"/>
      <c r="F376" s="1767"/>
      <c r="G376" s="1767"/>
      <c r="H376" s="1767"/>
      <c r="I376" s="1767"/>
      <c r="J376" s="1767"/>
      <c r="K376" s="1739"/>
      <c r="L376" s="1739"/>
      <c r="M376" s="1739"/>
      <c r="N376" s="1818"/>
      <c r="O376" s="1819"/>
      <c r="P376" s="1820"/>
      <c r="Q376" s="1820"/>
      <c r="R376" s="1821"/>
      <c r="S376" s="1739" t="b">
        <v>0</v>
      </c>
      <c r="T376" s="1770" t="b">
        <v>0</v>
      </c>
      <c r="U376" s="1822"/>
      <c r="V376" s="1822"/>
      <c r="W376" s="1822"/>
      <c r="X376" s="1739"/>
      <c r="Y376" s="1739"/>
      <c r="Z376" s="1739"/>
      <c r="AA376" s="1739"/>
      <c r="AB376" s="1739"/>
      <c r="AC376" s="1739"/>
      <c r="AD376" s="1739"/>
      <c r="AE376" s="1739"/>
      <c r="AF376" s="1739"/>
      <c r="AG376" s="1739"/>
      <c r="AH376" s="1739"/>
      <c r="AI376" s="1739"/>
      <c r="AJ376" s="1739"/>
      <c r="AK376" s="1739"/>
      <c r="AL376" s="1739"/>
    </row>
    <row r="377" ht="32.25" customHeight="1">
      <c r="A377" s="1767"/>
      <c r="B377" s="1823"/>
      <c r="C377" s="1739"/>
      <c r="D377" s="1739"/>
      <c r="E377" s="1739"/>
      <c r="F377" s="1767"/>
      <c r="G377" s="1767"/>
      <c r="H377" s="1767"/>
      <c r="I377" s="1767"/>
      <c r="J377" s="1767"/>
      <c r="K377" s="1739"/>
      <c r="L377" s="1739"/>
      <c r="M377" s="1739"/>
      <c r="N377" s="1818"/>
      <c r="O377" s="1819"/>
      <c r="P377" s="1820"/>
      <c r="Q377" s="1820"/>
      <c r="R377" s="1821"/>
      <c r="S377" s="1739" t="b">
        <v>0</v>
      </c>
      <c r="T377" s="1770" t="b">
        <v>0</v>
      </c>
      <c r="U377" s="1822"/>
      <c r="V377" s="1822"/>
      <c r="W377" s="1822"/>
      <c r="X377" s="1739"/>
      <c r="Y377" s="1739"/>
      <c r="Z377" s="1739"/>
      <c r="AA377" s="1739"/>
      <c r="AB377" s="1739"/>
      <c r="AC377" s="1739"/>
      <c r="AD377" s="1739"/>
      <c r="AE377" s="1739"/>
      <c r="AF377" s="1739"/>
      <c r="AG377" s="1739"/>
      <c r="AH377" s="1739"/>
      <c r="AI377" s="1739"/>
      <c r="AJ377" s="1739"/>
      <c r="AK377" s="1739"/>
      <c r="AL377" s="1739"/>
    </row>
    <row r="378" ht="32.25" customHeight="1">
      <c r="A378" s="1767"/>
      <c r="B378" s="1823"/>
      <c r="C378" s="1739"/>
      <c r="D378" s="1739"/>
      <c r="E378" s="1739"/>
      <c r="F378" s="1767"/>
      <c r="G378" s="1767"/>
      <c r="H378" s="1767"/>
      <c r="I378" s="1767"/>
      <c r="J378" s="1767"/>
      <c r="K378" s="1739"/>
      <c r="L378" s="1739"/>
      <c r="M378" s="1739"/>
      <c r="N378" s="1818"/>
      <c r="O378" s="1819"/>
      <c r="P378" s="1820"/>
      <c r="Q378" s="1820"/>
      <c r="R378" s="1821"/>
      <c r="S378" s="1739" t="b">
        <v>0</v>
      </c>
      <c r="T378" s="1770" t="b">
        <v>0</v>
      </c>
      <c r="U378" s="1822"/>
      <c r="V378" s="1822"/>
      <c r="W378" s="1822"/>
      <c r="X378" s="1739"/>
      <c r="Y378" s="1739"/>
      <c r="Z378" s="1739"/>
      <c r="AA378" s="1739"/>
      <c r="AB378" s="1739"/>
      <c r="AC378" s="1739"/>
      <c r="AD378" s="1739"/>
      <c r="AE378" s="1739"/>
      <c r="AF378" s="1739"/>
      <c r="AG378" s="1739"/>
      <c r="AH378" s="1739"/>
      <c r="AI378" s="1739"/>
      <c r="AJ378" s="1739"/>
      <c r="AK378" s="1739"/>
      <c r="AL378" s="1739"/>
    </row>
    <row r="379" ht="32.25" customHeight="1">
      <c r="A379" s="1767"/>
      <c r="B379" s="1823"/>
      <c r="C379" s="1739"/>
      <c r="D379" s="1739"/>
      <c r="E379" s="1739"/>
      <c r="F379" s="1767"/>
      <c r="G379" s="1767"/>
      <c r="H379" s="1767"/>
      <c r="I379" s="1767"/>
      <c r="J379" s="1767"/>
      <c r="K379" s="1739"/>
      <c r="L379" s="1739"/>
      <c r="M379" s="1739"/>
      <c r="N379" s="1818"/>
      <c r="O379" s="1819"/>
      <c r="P379" s="1820"/>
      <c r="Q379" s="1820"/>
      <c r="R379" s="1821"/>
      <c r="S379" s="1739" t="b">
        <v>0</v>
      </c>
      <c r="T379" s="1770" t="b">
        <v>0</v>
      </c>
      <c r="U379" s="1822"/>
      <c r="V379" s="1822"/>
      <c r="W379" s="1822"/>
      <c r="X379" s="1739"/>
      <c r="Y379" s="1739"/>
      <c r="Z379" s="1739"/>
      <c r="AA379" s="1739"/>
      <c r="AB379" s="1739"/>
      <c r="AC379" s="1739"/>
      <c r="AD379" s="1739"/>
      <c r="AE379" s="1739"/>
      <c r="AF379" s="1739"/>
      <c r="AG379" s="1739"/>
      <c r="AH379" s="1739"/>
      <c r="AI379" s="1739"/>
      <c r="AJ379" s="1739"/>
      <c r="AK379" s="1739"/>
      <c r="AL379" s="1739"/>
    </row>
    <row r="380" ht="32.25" customHeight="1">
      <c r="A380" s="1767"/>
      <c r="B380" s="1823"/>
      <c r="C380" s="1739"/>
      <c r="D380" s="1739"/>
      <c r="E380" s="1739"/>
      <c r="F380" s="1767"/>
      <c r="G380" s="1767"/>
      <c r="H380" s="1767"/>
      <c r="I380" s="1767"/>
      <c r="J380" s="1767"/>
      <c r="K380" s="1739"/>
      <c r="L380" s="1739"/>
      <c r="M380" s="1739"/>
      <c r="N380" s="1818"/>
      <c r="O380" s="1819"/>
      <c r="P380" s="1820"/>
      <c r="Q380" s="1820"/>
      <c r="R380" s="1821"/>
      <c r="S380" s="1739" t="b">
        <v>0</v>
      </c>
      <c r="T380" s="1770" t="b">
        <v>0</v>
      </c>
      <c r="U380" s="1822"/>
      <c r="V380" s="1822"/>
      <c r="W380" s="1822"/>
      <c r="X380" s="1739"/>
      <c r="Y380" s="1739"/>
      <c r="Z380" s="1739"/>
      <c r="AA380" s="1739"/>
      <c r="AB380" s="1739"/>
      <c r="AC380" s="1739"/>
      <c r="AD380" s="1739"/>
      <c r="AE380" s="1739"/>
      <c r="AF380" s="1739"/>
      <c r="AG380" s="1739"/>
      <c r="AH380" s="1739"/>
      <c r="AI380" s="1739"/>
      <c r="AJ380" s="1739"/>
      <c r="AK380" s="1739"/>
      <c r="AL380" s="1739"/>
    </row>
    <row r="381" ht="32.25" customHeight="1">
      <c r="A381" s="1767"/>
      <c r="B381" s="1823"/>
      <c r="C381" s="1739"/>
      <c r="D381" s="1739"/>
      <c r="E381" s="1739"/>
      <c r="F381" s="1767"/>
      <c r="G381" s="1767"/>
      <c r="H381" s="1767"/>
      <c r="I381" s="1767"/>
      <c r="J381" s="1767"/>
      <c r="K381" s="1739"/>
      <c r="L381" s="1739"/>
      <c r="M381" s="1739"/>
      <c r="N381" s="1818"/>
      <c r="O381" s="1819"/>
      <c r="P381" s="1820"/>
      <c r="Q381" s="1820"/>
      <c r="R381" s="1821"/>
      <c r="S381" s="1739" t="b">
        <v>0</v>
      </c>
      <c r="T381" s="1770" t="b">
        <v>0</v>
      </c>
      <c r="U381" s="1822"/>
      <c r="V381" s="1822"/>
      <c r="W381" s="1822"/>
      <c r="X381" s="1739"/>
      <c r="Y381" s="1739"/>
      <c r="Z381" s="1739"/>
      <c r="AA381" s="1739"/>
      <c r="AB381" s="1739"/>
      <c r="AC381" s="1739"/>
      <c r="AD381" s="1739"/>
      <c r="AE381" s="1739"/>
      <c r="AF381" s="1739"/>
      <c r="AG381" s="1739"/>
      <c r="AH381" s="1739"/>
      <c r="AI381" s="1739"/>
      <c r="AJ381" s="1739"/>
      <c r="AK381" s="1739"/>
      <c r="AL381" s="1739"/>
    </row>
    <row r="382" ht="32.25" customHeight="1">
      <c r="A382" s="1767"/>
      <c r="B382" s="1823"/>
      <c r="C382" s="1739"/>
      <c r="D382" s="1739"/>
      <c r="E382" s="1739"/>
      <c r="F382" s="1767"/>
      <c r="G382" s="1767"/>
      <c r="H382" s="1767"/>
      <c r="I382" s="1767"/>
      <c r="J382" s="1767"/>
      <c r="K382" s="1739"/>
      <c r="L382" s="1739"/>
      <c r="M382" s="1739"/>
      <c r="N382" s="1818"/>
      <c r="O382" s="1819"/>
      <c r="P382" s="1820"/>
      <c r="Q382" s="1820"/>
      <c r="R382" s="1821"/>
      <c r="S382" s="1739" t="b">
        <v>0</v>
      </c>
      <c r="T382" s="1770" t="b">
        <v>0</v>
      </c>
      <c r="U382" s="1822"/>
      <c r="V382" s="1822"/>
      <c r="W382" s="1822"/>
      <c r="X382" s="1739"/>
      <c r="Y382" s="1739"/>
      <c r="Z382" s="1739"/>
      <c r="AA382" s="1739"/>
      <c r="AB382" s="1739"/>
      <c r="AC382" s="1739"/>
      <c r="AD382" s="1739"/>
      <c r="AE382" s="1739"/>
      <c r="AF382" s="1739"/>
      <c r="AG382" s="1739"/>
      <c r="AH382" s="1739"/>
      <c r="AI382" s="1739"/>
      <c r="AJ382" s="1739"/>
      <c r="AK382" s="1739"/>
      <c r="AL382" s="1739"/>
    </row>
    <row r="383" ht="32.25" customHeight="1">
      <c r="A383" s="1767"/>
      <c r="B383" s="1823"/>
      <c r="C383" s="1739"/>
      <c r="D383" s="1739"/>
      <c r="E383" s="1739"/>
      <c r="F383" s="1767"/>
      <c r="G383" s="1767"/>
      <c r="H383" s="1767"/>
      <c r="I383" s="1767"/>
      <c r="J383" s="1767"/>
      <c r="K383" s="1739"/>
      <c r="L383" s="1739"/>
      <c r="M383" s="1739"/>
      <c r="N383" s="1818"/>
      <c r="O383" s="1819"/>
      <c r="P383" s="1820"/>
      <c r="Q383" s="1820"/>
      <c r="R383" s="1821"/>
      <c r="S383" s="1739" t="b">
        <v>0</v>
      </c>
      <c r="T383" s="1770" t="b">
        <v>0</v>
      </c>
      <c r="U383" s="1822"/>
      <c r="V383" s="1822"/>
      <c r="W383" s="1822"/>
      <c r="X383" s="1739"/>
      <c r="Y383" s="1739"/>
      <c r="Z383" s="1739"/>
      <c r="AA383" s="1739"/>
      <c r="AB383" s="1739"/>
      <c r="AC383" s="1739"/>
      <c r="AD383" s="1739"/>
      <c r="AE383" s="1739"/>
      <c r="AF383" s="1739"/>
      <c r="AG383" s="1739"/>
      <c r="AH383" s="1739"/>
      <c r="AI383" s="1739"/>
      <c r="AJ383" s="1739"/>
      <c r="AK383" s="1739"/>
      <c r="AL383" s="1739"/>
    </row>
    <row r="384" ht="32.25" customHeight="1">
      <c r="A384" s="1767"/>
      <c r="B384" s="1823"/>
      <c r="C384" s="1739"/>
      <c r="D384" s="1739"/>
      <c r="E384" s="1739"/>
      <c r="F384" s="1767"/>
      <c r="G384" s="1767"/>
      <c r="H384" s="1767"/>
      <c r="I384" s="1767"/>
      <c r="J384" s="1767"/>
      <c r="K384" s="1739"/>
      <c r="L384" s="1739"/>
      <c r="M384" s="1739"/>
      <c r="N384" s="1818"/>
      <c r="O384" s="1819"/>
      <c r="P384" s="1820"/>
      <c r="Q384" s="1820"/>
      <c r="R384" s="1821"/>
      <c r="S384" s="1739" t="b">
        <v>0</v>
      </c>
      <c r="T384" s="1770" t="b">
        <v>0</v>
      </c>
      <c r="U384" s="1822"/>
      <c r="V384" s="1822"/>
      <c r="W384" s="1822"/>
      <c r="X384" s="1739"/>
      <c r="Y384" s="1739"/>
      <c r="Z384" s="1739"/>
      <c r="AA384" s="1739"/>
      <c r="AB384" s="1739"/>
      <c r="AC384" s="1739"/>
      <c r="AD384" s="1739"/>
      <c r="AE384" s="1739"/>
      <c r="AF384" s="1739"/>
      <c r="AG384" s="1739"/>
      <c r="AH384" s="1739"/>
      <c r="AI384" s="1739"/>
      <c r="AJ384" s="1739"/>
      <c r="AK384" s="1739"/>
      <c r="AL384" s="1739"/>
    </row>
    <row r="385" ht="32.25" customHeight="1">
      <c r="A385" s="1767"/>
      <c r="B385" s="1823"/>
      <c r="C385" s="1739"/>
      <c r="D385" s="1739"/>
      <c r="E385" s="1739"/>
      <c r="F385" s="1767"/>
      <c r="G385" s="1767"/>
      <c r="H385" s="1767"/>
      <c r="I385" s="1767"/>
      <c r="J385" s="1767"/>
      <c r="K385" s="1739"/>
      <c r="L385" s="1739"/>
      <c r="M385" s="1739"/>
      <c r="N385" s="1818"/>
      <c r="O385" s="1819"/>
      <c r="P385" s="1820"/>
      <c r="Q385" s="1820"/>
      <c r="R385" s="1821"/>
      <c r="S385" s="1739" t="b">
        <v>0</v>
      </c>
      <c r="T385" s="1770" t="b">
        <v>0</v>
      </c>
      <c r="U385" s="1822"/>
      <c r="V385" s="1822"/>
      <c r="W385" s="1822"/>
      <c r="X385" s="1739"/>
      <c r="Y385" s="1739"/>
      <c r="Z385" s="1739"/>
      <c r="AA385" s="1739"/>
      <c r="AB385" s="1739"/>
      <c r="AC385" s="1739"/>
      <c r="AD385" s="1739"/>
      <c r="AE385" s="1739"/>
      <c r="AF385" s="1739"/>
      <c r="AG385" s="1739"/>
      <c r="AH385" s="1739"/>
      <c r="AI385" s="1739"/>
      <c r="AJ385" s="1739"/>
      <c r="AK385" s="1739"/>
      <c r="AL385" s="1739"/>
    </row>
    <row r="386" ht="32.25" customHeight="1">
      <c r="A386" s="1767"/>
      <c r="B386" s="1823"/>
      <c r="C386" s="1739"/>
      <c r="D386" s="1739"/>
      <c r="E386" s="1739"/>
      <c r="F386" s="1767"/>
      <c r="G386" s="1767"/>
      <c r="H386" s="1767"/>
      <c r="I386" s="1767"/>
      <c r="J386" s="1767"/>
      <c r="K386" s="1739"/>
      <c r="L386" s="1739"/>
      <c r="M386" s="1739"/>
      <c r="N386" s="1818"/>
      <c r="O386" s="1819"/>
      <c r="P386" s="1820"/>
      <c r="Q386" s="1820"/>
      <c r="R386" s="1821"/>
      <c r="S386" s="1739" t="b">
        <v>0</v>
      </c>
      <c r="T386" s="1770" t="b">
        <v>0</v>
      </c>
      <c r="U386" s="1822"/>
      <c r="V386" s="1822"/>
      <c r="W386" s="1822"/>
      <c r="X386" s="1739"/>
      <c r="Y386" s="1739"/>
      <c r="Z386" s="1739"/>
      <c r="AA386" s="1739"/>
      <c r="AB386" s="1739"/>
      <c r="AC386" s="1739"/>
      <c r="AD386" s="1739"/>
      <c r="AE386" s="1739"/>
      <c r="AF386" s="1739"/>
      <c r="AG386" s="1739"/>
      <c r="AH386" s="1739"/>
      <c r="AI386" s="1739"/>
      <c r="AJ386" s="1739"/>
      <c r="AK386" s="1739"/>
      <c r="AL386" s="1739"/>
    </row>
    <row r="387" ht="32.25" customHeight="1">
      <c r="A387" s="1767"/>
      <c r="B387" s="1823"/>
      <c r="C387" s="1739"/>
      <c r="D387" s="1739"/>
      <c r="E387" s="1739"/>
      <c r="F387" s="1767"/>
      <c r="G387" s="1767"/>
      <c r="H387" s="1767"/>
      <c r="I387" s="1767"/>
      <c r="J387" s="1767"/>
      <c r="K387" s="1739"/>
      <c r="L387" s="1739"/>
      <c r="M387" s="1739"/>
      <c r="N387" s="1818"/>
      <c r="O387" s="1819"/>
      <c r="P387" s="1820"/>
      <c r="Q387" s="1820"/>
      <c r="R387" s="1821"/>
      <c r="S387" s="1739" t="b">
        <v>0</v>
      </c>
      <c r="T387" s="1770" t="b">
        <v>0</v>
      </c>
      <c r="U387" s="1822"/>
      <c r="V387" s="1822"/>
      <c r="W387" s="1822"/>
      <c r="X387" s="1739"/>
      <c r="Y387" s="1739"/>
      <c r="Z387" s="1739"/>
      <c r="AA387" s="1739"/>
      <c r="AB387" s="1739"/>
      <c r="AC387" s="1739"/>
      <c r="AD387" s="1739"/>
      <c r="AE387" s="1739"/>
      <c r="AF387" s="1739"/>
      <c r="AG387" s="1739"/>
      <c r="AH387" s="1739"/>
      <c r="AI387" s="1739"/>
      <c r="AJ387" s="1739"/>
      <c r="AK387" s="1739"/>
      <c r="AL387" s="1739"/>
    </row>
    <row r="388" ht="32.25" customHeight="1">
      <c r="A388" s="1767"/>
      <c r="B388" s="1823"/>
      <c r="C388" s="1739"/>
      <c r="D388" s="1739"/>
      <c r="E388" s="1739"/>
      <c r="F388" s="1767"/>
      <c r="G388" s="1767"/>
      <c r="H388" s="1767"/>
      <c r="I388" s="1767"/>
      <c r="J388" s="1767"/>
      <c r="K388" s="1739"/>
      <c r="L388" s="1739"/>
      <c r="M388" s="1739"/>
      <c r="N388" s="1818"/>
      <c r="O388" s="1819"/>
      <c r="P388" s="1820"/>
      <c r="Q388" s="1820"/>
      <c r="R388" s="1821"/>
      <c r="S388" s="1739" t="b">
        <v>0</v>
      </c>
      <c r="T388" s="1770" t="b">
        <v>0</v>
      </c>
      <c r="U388" s="1822"/>
      <c r="V388" s="1822"/>
      <c r="W388" s="1822"/>
      <c r="X388" s="1739"/>
      <c r="Y388" s="1739"/>
      <c r="Z388" s="1739"/>
      <c r="AA388" s="1739"/>
      <c r="AB388" s="1739"/>
      <c r="AC388" s="1739"/>
      <c r="AD388" s="1739"/>
      <c r="AE388" s="1739"/>
      <c r="AF388" s="1739"/>
      <c r="AG388" s="1739"/>
      <c r="AH388" s="1739"/>
      <c r="AI388" s="1739"/>
      <c r="AJ388" s="1739"/>
      <c r="AK388" s="1739"/>
      <c r="AL388" s="1739"/>
    </row>
    <row r="389" ht="32.25" customHeight="1">
      <c r="A389" s="1767"/>
      <c r="B389" s="1823"/>
      <c r="C389" s="1739"/>
      <c r="D389" s="1739"/>
      <c r="E389" s="1739"/>
      <c r="F389" s="1767"/>
      <c r="G389" s="1767"/>
      <c r="H389" s="1767"/>
      <c r="I389" s="1767"/>
      <c r="J389" s="1767"/>
      <c r="K389" s="1739"/>
      <c r="L389" s="1739"/>
      <c r="M389" s="1739"/>
      <c r="N389" s="1818"/>
      <c r="O389" s="1819"/>
      <c r="P389" s="1820"/>
      <c r="Q389" s="1820"/>
      <c r="R389" s="1821"/>
      <c r="S389" s="1739" t="b">
        <v>0</v>
      </c>
      <c r="T389" s="1770" t="b">
        <v>0</v>
      </c>
      <c r="U389" s="1822"/>
      <c r="V389" s="1822"/>
      <c r="W389" s="1822"/>
      <c r="X389" s="1739"/>
      <c r="Y389" s="1739"/>
      <c r="Z389" s="1739"/>
      <c r="AA389" s="1739"/>
      <c r="AB389" s="1739"/>
      <c r="AC389" s="1739"/>
      <c r="AD389" s="1739"/>
      <c r="AE389" s="1739"/>
      <c r="AF389" s="1739"/>
      <c r="AG389" s="1739"/>
      <c r="AH389" s="1739"/>
      <c r="AI389" s="1739"/>
      <c r="AJ389" s="1739"/>
      <c r="AK389" s="1739"/>
      <c r="AL389" s="1739"/>
    </row>
    <row r="390" ht="32.25" customHeight="1">
      <c r="A390" s="1767"/>
      <c r="B390" s="1823"/>
      <c r="C390" s="1739"/>
      <c r="D390" s="1739"/>
      <c r="E390" s="1739"/>
      <c r="F390" s="1767"/>
      <c r="G390" s="1767"/>
      <c r="H390" s="1767"/>
      <c r="I390" s="1767"/>
      <c r="J390" s="1767"/>
      <c r="K390" s="1739"/>
      <c r="L390" s="1739"/>
      <c r="M390" s="1739"/>
      <c r="N390" s="1818"/>
      <c r="O390" s="1819"/>
      <c r="P390" s="1820"/>
      <c r="Q390" s="1820"/>
      <c r="R390" s="1821"/>
      <c r="S390" s="1739" t="b">
        <v>0</v>
      </c>
      <c r="T390" s="1770" t="b">
        <v>0</v>
      </c>
      <c r="U390" s="1822"/>
      <c r="V390" s="1822"/>
      <c r="W390" s="1822"/>
      <c r="X390" s="1739"/>
      <c r="Y390" s="1739"/>
      <c r="Z390" s="1739"/>
      <c r="AA390" s="1739"/>
      <c r="AB390" s="1739"/>
      <c r="AC390" s="1739"/>
      <c r="AD390" s="1739"/>
      <c r="AE390" s="1739"/>
      <c r="AF390" s="1739"/>
      <c r="AG390" s="1739"/>
      <c r="AH390" s="1739"/>
      <c r="AI390" s="1739"/>
      <c r="AJ390" s="1739"/>
      <c r="AK390" s="1739"/>
      <c r="AL390" s="1739"/>
    </row>
    <row r="391" ht="32.25" customHeight="1">
      <c r="A391" s="1767"/>
      <c r="B391" s="1823"/>
      <c r="C391" s="1739"/>
      <c r="D391" s="1739"/>
      <c r="E391" s="1739"/>
      <c r="F391" s="1767"/>
      <c r="G391" s="1767"/>
      <c r="H391" s="1767"/>
      <c r="I391" s="1767"/>
      <c r="J391" s="1767"/>
      <c r="K391" s="1739"/>
      <c r="L391" s="1739"/>
      <c r="M391" s="1739"/>
      <c r="N391" s="1818"/>
      <c r="O391" s="1819"/>
      <c r="P391" s="1820"/>
      <c r="Q391" s="1820"/>
      <c r="R391" s="1821"/>
      <c r="S391" s="1739" t="b">
        <v>0</v>
      </c>
      <c r="T391" s="1770" t="b">
        <v>0</v>
      </c>
      <c r="U391" s="1822"/>
      <c r="V391" s="1822"/>
      <c r="W391" s="1822"/>
      <c r="X391" s="1739"/>
      <c r="Y391" s="1739"/>
      <c r="Z391" s="1739"/>
      <c r="AA391" s="1739"/>
      <c r="AB391" s="1739"/>
      <c r="AC391" s="1739"/>
      <c r="AD391" s="1739"/>
      <c r="AE391" s="1739"/>
      <c r="AF391" s="1739"/>
      <c r="AG391" s="1739"/>
      <c r="AH391" s="1739"/>
      <c r="AI391" s="1739"/>
      <c r="AJ391" s="1739"/>
      <c r="AK391" s="1739"/>
      <c r="AL391" s="1739"/>
    </row>
    <row r="392" ht="32.25" customHeight="1">
      <c r="A392" s="1767"/>
      <c r="B392" s="1823"/>
      <c r="C392" s="1739"/>
      <c r="D392" s="1739"/>
      <c r="E392" s="1739"/>
      <c r="F392" s="1767"/>
      <c r="G392" s="1767"/>
      <c r="H392" s="1767"/>
      <c r="I392" s="1767"/>
      <c r="J392" s="1767"/>
      <c r="K392" s="1739"/>
      <c r="L392" s="1739"/>
      <c r="M392" s="1739"/>
      <c r="N392" s="1818"/>
      <c r="O392" s="1819"/>
      <c r="P392" s="1820"/>
      <c r="Q392" s="1820"/>
      <c r="R392" s="1821"/>
      <c r="S392" s="1739" t="b">
        <v>0</v>
      </c>
      <c r="T392" s="1770" t="b">
        <v>0</v>
      </c>
      <c r="U392" s="1822"/>
      <c r="V392" s="1822"/>
      <c r="W392" s="1822"/>
      <c r="X392" s="1739"/>
      <c r="Y392" s="1739"/>
      <c r="Z392" s="1739"/>
      <c r="AA392" s="1739"/>
      <c r="AB392" s="1739"/>
      <c r="AC392" s="1739"/>
      <c r="AD392" s="1739"/>
      <c r="AE392" s="1739"/>
      <c r="AF392" s="1739"/>
      <c r="AG392" s="1739"/>
      <c r="AH392" s="1739"/>
      <c r="AI392" s="1739"/>
      <c r="AJ392" s="1739"/>
      <c r="AK392" s="1739"/>
      <c r="AL392" s="1739"/>
    </row>
    <row r="393" ht="32.25" customHeight="1">
      <c r="A393" s="1767"/>
      <c r="B393" s="1823"/>
      <c r="C393" s="1739"/>
      <c r="D393" s="1739"/>
      <c r="E393" s="1739"/>
      <c r="F393" s="1767"/>
      <c r="G393" s="1767"/>
      <c r="H393" s="1767"/>
      <c r="I393" s="1767"/>
      <c r="J393" s="1767"/>
      <c r="K393" s="1739"/>
      <c r="L393" s="1739"/>
      <c r="M393" s="1739"/>
      <c r="N393" s="1818"/>
      <c r="O393" s="1819"/>
      <c r="P393" s="1820"/>
      <c r="Q393" s="1820"/>
      <c r="R393" s="1821"/>
      <c r="S393" s="1739" t="b">
        <v>0</v>
      </c>
      <c r="T393" s="1770" t="b">
        <v>0</v>
      </c>
      <c r="U393" s="1822"/>
      <c r="V393" s="1822"/>
      <c r="W393" s="1822"/>
      <c r="X393" s="1739"/>
      <c r="Y393" s="1739"/>
      <c r="Z393" s="1739"/>
      <c r="AA393" s="1739"/>
      <c r="AB393" s="1739"/>
      <c r="AC393" s="1739"/>
      <c r="AD393" s="1739"/>
      <c r="AE393" s="1739"/>
      <c r="AF393" s="1739"/>
      <c r="AG393" s="1739"/>
      <c r="AH393" s="1739"/>
      <c r="AI393" s="1739"/>
      <c r="AJ393" s="1739"/>
      <c r="AK393" s="1739"/>
      <c r="AL393" s="1739"/>
    </row>
    <row r="394" ht="32.25" customHeight="1">
      <c r="A394" s="1767"/>
      <c r="B394" s="1823"/>
      <c r="C394" s="1739"/>
      <c r="D394" s="1739"/>
      <c r="E394" s="1739"/>
      <c r="F394" s="1767"/>
      <c r="G394" s="1767"/>
      <c r="H394" s="1767"/>
      <c r="I394" s="1767"/>
      <c r="J394" s="1767"/>
      <c r="K394" s="1739"/>
      <c r="L394" s="1739"/>
      <c r="M394" s="1739"/>
      <c r="N394" s="1818"/>
      <c r="O394" s="1819"/>
      <c r="P394" s="1820"/>
      <c r="Q394" s="1820"/>
      <c r="R394" s="1821"/>
      <c r="S394" s="1739" t="b">
        <v>0</v>
      </c>
      <c r="T394" s="1770" t="b">
        <v>0</v>
      </c>
      <c r="U394" s="1822"/>
      <c r="V394" s="1822"/>
      <c r="W394" s="1822"/>
      <c r="X394" s="1739"/>
      <c r="Y394" s="1739"/>
      <c r="Z394" s="1739"/>
      <c r="AA394" s="1739"/>
      <c r="AB394" s="1739"/>
      <c r="AC394" s="1739"/>
      <c r="AD394" s="1739"/>
      <c r="AE394" s="1739"/>
      <c r="AF394" s="1739"/>
      <c r="AG394" s="1739"/>
      <c r="AH394" s="1739"/>
      <c r="AI394" s="1739"/>
      <c r="AJ394" s="1739"/>
      <c r="AK394" s="1739"/>
      <c r="AL394" s="1739"/>
    </row>
    <row r="395" ht="32.25" customHeight="1">
      <c r="A395" s="1767"/>
      <c r="B395" s="1823"/>
      <c r="C395" s="1739"/>
      <c r="D395" s="1739"/>
      <c r="E395" s="1739"/>
      <c r="F395" s="1767"/>
      <c r="G395" s="1767"/>
      <c r="H395" s="1767"/>
      <c r="I395" s="1767"/>
      <c r="J395" s="1767"/>
      <c r="K395" s="1739"/>
      <c r="L395" s="1739"/>
      <c r="M395" s="1739"/>
      <c r="N395" s="1818"/>
      <c r="O395" s="1819"/>
      <c r="P395" s="1820"/>
      <c r="Q395" s="1820"/>
      <c r="R395" s="1821"/>
      <c r="S395" s="1739" t="b">
        <v>0</v>
      </c>
      <c r="T395" s="1770" t="b">
        <v>0</v>
      </c>
      <c r="U395" s="1822"/>
      <c r="V395" s="1822"/>
      <c r="W395" s="1822"/>
      <c r="X395" s="1739"/>
      <c r="Y395" s="1739"/>
      <c r="Z395" s="1739"/>
      <c r="AA395" s="1739"/>
      <c r="AB395" s="1739"/>
      <c r="AC395" s="1739"/>
      <c r="AD395" s="1739"/>
      <c r="AE395" s="1739"/>
      <c r="AF395" s="1739"/>
      <c r="AG395" s="1739"/>
      <c r="AH395" s="1739"/>
      <c r="AI395" s="1739"/>
      <c r="AJ395" s="1739"/>
      <c r="AK395" s="1739"/>
      <c r="AL395" s="1739"/>
    </row>
    <row r="396" ht="32.25" customHeight="1">
      <c r="A396" s="1767"/>
      <c r="B396" s="1823"/>
      <c r="C396" s="1739"/>
      <c r="D396" s="1739"/>
      <c r="E396" s="1739"/>
      <c r="F396" s="1767"/>
      <c r="G396" s="1767"/>
      <c r="H396" s="1767"/>
      <c r="I396" s="1767"/>
      <c r="J396" s="1767"/>
      <c r="K396" s="1739"/>
      <c r="L396" s="1739"/>
      <c r="M396" s="1739"/>
      <c r="N396" s="1818"/>
      <c r="O396" s="1819"/>
      <c r="P396" s="1820"/>
      <c r="Q396" s="1820"/>
      <c r="R396" s="1821"/>
      <c r="S396" s="1739" t="b">
        <v>0</v>
      </c>
      <c r="T396" s="1770" t="b">
        <v>0</v>
      </c>
      <c r="U396" s="1822"/>
      <c r="V396" s="1822"/>
      <c r="W396" s="1822"/>
      <c r="X396" s="1739"/>
      <c r="Y396" s="1739"/>
      <c r="Z396" s="1739"/>
      <c r="AA396" s="1739"/>
      <c r="AB396" s="1739"/>
      <c r="AC396" s="1739"/>
      <c r="AD396" s="1739"/>
      <c r="AE396" s="1739"/>
      <c r="AF396" s="1739"/>
      <c r="AG396" s="1739"/>
      <c r="AH396" s="1739"/>
      <c r="AI396" s="1739"/>
      <c r="AJ396" s="1739"/>
      <c r="AK396" s="1739"/>
      <c r="AL396" s="1739"/>
    </row>
    <row r="397" ht="32.25" customHeight="1">
      <c r="A397" s="1767"/>
      <c r="B397" s="1823"/>
      <c r="C397" s="1739"/>
      <c r="D397" s="1739"/>
      <c r="E397" s="1739"/>
      <c r="F397" s="1767"/>
      <c r="G397" s="1767"/>
      <c r="H397" s="1767"/>
      <c r="I397" s="1767"/>
      <c r="J397" s="1767"/>
      <c r="K397" s="1739"/>
      <c r="L397" s="1739"/>
      <c r="M397" s="1739"/>
      <c r="N397" s="1818"/>
      <c r="O397" s="1819"/>
      <c r="P397" s="1820"/>
      <c r="Q397" s="1820"/>
      <c r="R397" s="1821"/>
      <c r="S397" s="1739" t="b">
        <v>0</v>
      </c>
      <c r="T397" s="1770" t="b">
        <v>0</v>
      </c>
      <c r="U397" s="1822"/>
      <c r="V397" s="1822"/>
      <c r="W397" s="1822"/>
      <c r="X397" s="1739"/>
      <c r="Y397" s="1739"/>
      <c r="Z397" s="1739"/>
      <c r="AA397" s="1739"/>
      <c r="AB397" s="1739"/>
      <c r="AC397" s="1739"/>
      <c r="AD397" s="1739"/>
      <c r="AE397" s="1739"/>
      <c r="AF397" s="1739"/>
      <c r="AG397" s="1739"/>
      <c r="AH397" s="1739"/>
      <c r="AI397" s="1739"/>
      <c r="AJ397" s="1739"/>
      <c r="AK397" s="1739"/>
      <c r="AL397" s="1739"/>
    </row>
    <row r="398" ht="32.25" customHeight="1">
      <c r="A398" s="1767"/>
      <c r="B398" s="1823"/>
      <c r="C398" s="1739"/>
      <c r="D398" s="1739"/>
      <c r="E398" s="1739"/>
      <c r="F398" s="1767"/>
      <c r="G398" s="1767"/>
      <c r="H398" s="1767"/>
      <c r="I398" s="1767"/>
      <c r="J398" s="1767"/>
      <c r="K398" s="1739"/>
      <c r="L398" s="1739"/>
      <c r="M398" s="1739"/>
      <c r="N398" s="1818"/>
      <c r="O398" s="1819"/>
      <c r="P398" s="1820"/>
      <c r="Q398" s="1820"/>
      <c r="R398" s="1821"/>
      <c r="S398" s="1739" t="b">
        <v>0</v>
      </c>
      <c r="T398" s="1770" t="b">
        <v>0</v>
      </c>
      <c r="U398" s="1822"/>
      <c r="V398" s="1822"/>
      <c r="W398" s="1822"/>
      <c r="X398" s="1739"/>
      <c r="Y398" s="1739"/>
      <c r="Z398" s="1739"/>
      <c r="AA398" s="1739"/>
      <c r="AB398" s="1739"/>
      <c r="AC398" s="1739"/>
      <c r="AD398" s="1739"/>
      <c r="AE398" s="1739"/>
      <c r="AF398" s="1739"/>
      <c r="AG398" s="1739"/>
      <c r="AH398" s="1739"/>
      <c r="AI398" s="1739"/>
      <c r="AJ398" s="1739"/>
      <c r="AK398" s="1739"/>
      <c r="AL398" s="1739"/>
    </row>
    <row r="399" ht="32.25" customHeight="1">
      <c r="A399" s="1767"/>
      <c r="B399" s="1823"/>
      <c r="C399" s="1739"/>
      <c r="D399" s="1739"/>
      <c r="E399" s="1739"/>
      <c r="F399" s="1767"/>
      <c r="G399" s="1767"/>
      <c r="H399" s="1767"/>
      <c r="I399" s="1767"/>
      <c r="J399" s="1767"/>
      <c r="K399" s="1739"/>
      <c r="L399" s="1739"/>
      <c r="M399" s="1739"/>
      <c r="N399" s="1818"/>
      <c r="O399" s="1819"/>
      <c r="P399" s="1820"/>
      <c r="Q399" s="1820"/>
      <c r="R399" s="1821"/>
      <c r="S399" s="1739" t="b">
        <v>0</v>
      </c>
      <c r="T399" s="1770" t="b">
        <v>0</v>
      </c>
      <c r="U399" s="1822"/>
      <c r="V399" s="1822"/>
      <c r="W399" s="1822"/>
      <c r="X399" s="1739"/>
      <c r="Y399" s="1739"/>
      <c r="Z399" s="1739"/>
      <c r="AA399" s="1739"/>
      <c r="AB399" s="1739"/>
      <c r="AC399" s="1739"/>
      <c r="AD399" s="1739"/>
      <c r="AE399" s="1739"/>
      <c r="AF399" s="1739"/>
      <c r="AG399" s="1739"/>
      <c r="AH399" s="1739"/>
      <c r="AI399" s="1739"/>
      <c r="AJ399" s="1739"/>
      <c r="AK399" s="1739"/>
      <c r="AL399" s="1739"/>
    </row>
    <row r="400" ht="32.25" customHeight="1">
      <c r="A400" s="1767"/>
      <c r="B400" s="1823"/>
      <c r="C400" s="1739"/>
      <c r="D400" s="1739"/>
      <c r="E400" s="1739"/>
      <c r="F400" s="1767"/>
      <c r="G400" s="1767"/>
      <c r="H400" s="1767"/>
      <c r="I400" s="1767"/>
      <c r="J400" s="1767"/>
      <c r="K400" s="1739"/>
      <c r="L400" s="1739"/>
      <c r="M400" s="1739"/>
      <c r="N400" s="1818"/>
      <c r="O400" s="1819"/>
      <c r="P400" s="1820"/>
      <c r="Q400" s="1820"/>
      <c r="R400" s="1821"/>
      <c r="S400" s="1739" t="b">
        <v>0</v>
      </c>
      <c r="T400" s="1770" t="b">
        <v>0</v>
      </c>
      <c r="U400" s="1822"/>
      <c r="V400" s="1822"/>
      <c r="W400" s="1822"/>
      <c r="X400" s="1739"/>
      <c r="Y400" s="1739"/>
      <c r="Z400" s="1739"/>
      <c r="AA400" s="1739"/>
      <c r="AB400" s="1739"/>
      <c r="AC400" s="1739"/>
      <c r="AD400" s="1739"/>
      <c r="AE400" s="1739"/>
      <c r="AF400" s="1739"/>
      <c r="AG400" s="1739"/>
      <c r="AH400" s="1739"/>
      <c r="AI400" s="1739"/>
      <c r="AJ400" s="1739"/>
      <c r="AK400" s="1739"/>
      <c r="AL400" s="1739"/>
    </row>
    <row r="401" ht="32.25" customHeight="1">
      <c r="A401" s="1767"/>
      <c r="B401" s="1823"/>
      <c r="C401" s="1739"/>
      <c r="D401" s="1739"/>
      <c r="E401" s="1739"/>
      <c r="F401" s="1767"/>
      <c r="G401" s="1767"/>
      <c r="H401" s="1767"/>
      <c r="I401" s="1767"/>
      <c r="J401" s="1767"/>
      <c r="K401" s="1739"/>
      <c r="L401" s="1739"/>
      <c r="M401" s="1739"/>
      <c r="N401" s="1818"/>
      <c r="O401" s="1819"/>
      <c r="P401" s="1820"/>
      <c r="Q401" s="1820"/>
      <c r="R401" s="1821"/>
      <c r="S401" s="1739" t="b">
        <v>0</v>
      </c>
      <c r="T401" s="1770" t="b">
        <v>0</v>
      </c>
      <c r="U401" s="1822"/>
      <c r="V401" s="1822"/>
      <c r="W401" s="1822"/>
      <c r="X401" s="1739"/>
      <c r="Y401" s="1739"/>
      <c r="Z401" s="1739"/>
      <c r="AA401" s="1739"/>
      <c r="AB401" s="1739"/>
      <c r="AC401" s="1739"/>
      <c r="AD401" s="1739"/>
      <c r="AE401" s="1739"/>
      <c r="AF401" s="1739"/>
      <c r="AG401" s="1739"/>
      <c r="AH401" s="1739"/>
      <c r="AI401" s="1739"/>
      <c r="AJ401" s="1739"/>
      <c r="AK401" s="1739"/>
      <c r="AL401" s="1739"/>
    </row>
    <row r="402" ht="32.25" customHeight="1">
      <c r="A402" s="1767"/>
      <c r="B402" s="1823"/>
      <c r="C402" s="1739"/>
      <c r="D402" s="1739"/>
      <c r="E402" s="1739"/>
      <c r="F402" s="1767"/>
      <c r="G402" s="1767"/>
      <c r="H402" s="1767"/>
      <c r="I402" s="1767"/>
      <c r="J402" s="1767"/>
      <c r="K402" s="1739"/>
      <c r="L402" s="1739"/>
      <c r="M402" s="1739"/>
      <c r="N402" s="1818"/>
      <c r="O402" s="1819"/>
      <c r="P402" s="1820"/>
      <c r="Q402" s="1820"/>
      <c r="R402" s="1821"/>
      <c r="S402" s="1739" t="b">
        <v>0</v>
      </c>
      <c r="T402" s="1770" t="b">
        <v>0</v>
      </c>
      <c r="U402" s="1822"/>
      <c r="V402" s="1822"/>
      <c r="W402" s="1822"/>
      <c r="X402" s="1739"/>
      <c r="Y402" s="1739"/>
      <c r="Z402" s="1739"/>
      <c r="AA402" s="1739"/>
      <c r="AB402" s="1739"/>
      <c r="AC402" s="1739"/>
      <c r="AD402" s="1739"/>
      <c r="AE402" s="1739"/>
      <c r="AF402" s="1739"/>
      <c r="AG402" s="1739"/>
      <c r="AH402" s="1739"/>
      <c r="AI402" s="1739"/>
      <c r="AJ402" s="1739"/>
      <c r="AK402" s="1739"/>
      <c r="AL402" s="1739"/>
    </row>
    <row r="403" ht="32.25" customHeight="1">
      <c r="A403" s="1767"/>
      <c r="B403" s="1823"/>
      <c r="C403" s="1739"/>
      <c r="D403" s="1739"/>
      <c r="E403" s="1739"/>
      <c r="F403" s="1767"/>
      <c r="G403" s="1767"/>
      <c r="H403" s="1767"/>
      <c r="I403" s="1767"/>
      <c r="J403" s="1767"/>
      <c r="K403" s="1739"/>
      <c r="L403" s="1739"/>
      <c r="M403" s="1739"/>
      <c r="N403" s="1818"/>
      <c r="O403" s="1819"/>
      <c r="P403" s="1820"/>
      <c r="Q403" s="1820"/>
      <c r="R403" s="1821"/>
      <c r="S403" s="1739" t="b">
        <v>0</v>
      </c>
      <c r="T403" s="1770" t="b">
        <v>0</v>
      </c>
      <c r="U403" s="1822"/>
      <c r="V403" s="1822"/>
      <c r="W403" s="1822"/>
      <c r="X403" s="1739"/>
      <c r="Y403" s="1739"/>
      <c r="Z403" s="1739"/>
      <c r="AA403" s="1739"/>
      <c r="AB403" s="1739"/>
      <c r="AC403" s="1739"/>
      <c r="AD403" s="1739"/>
      <c r="AE403" s="1739"/>
      <c r="AF403" s="1739"/>
      <c r="AG403" s="1739"/>
      <c r="AH403" s="1739"/>
      <c r="AI403" s="1739"/>
      <c r="AJ403" s="1739"/>
      <c r="AK403" s="1739"/>
      <c r="AL403" s="1739"/>
    </row>
    <row r="404" ht="32.25" customHeight="1">
      <c r="A404" s="1767"/>
      <c r="B404" s="1823"/>
      <c r="C404" s="1739"/>
      <c r="D404" s="1739"/>
      <c r="E404" s="1739"/>
      <c r="F404" s="1767"/>
      <c r="G404" s="1767"/>
      <c r="H404" s="1767"/>
      <c r="I404" s="1767"/>
      <c r="J404" s="1767"/>
      <c r="K404" s="1739"/>
      <c r="L404" s="1739"/>
      <c r="M404" s="1739"/>
      <c r="N404" s="1818"/>
      <c r="O404" s="1819"/>
      <c r="P404" s="1820"/>
      <c r="Q404" s="1820"/>
      <c r="R404" s="1821"/>
      <c r="S404" s="1739" t="b">
        <v>0</v>
      </c>
      <c r="T404" s="1770" t="b">
        <v>0</v>
      </c>
      <c r="U404" s="1822"/>
      <c r="V404" s="1822"/>
      <c r="W404" s="1822"/>
      <c r="X404" s="1739"/>
      <c r="Y404" s="1739"/>
      <c r="Z404" s="1739"/>
      <c r="AA404" s="1739"/>
      <c r="AB404" s="1739"/>
      <c r="AC404" s="1739"/>
      <c r="AD404" s="1739"/>
      <c r="AE404" s="1739"/>
      <c r="AF404" s="1739"/>
      <c r="AG404" s="1739"/>
      <c r="AH404" s="1739"/>
      <c r="AI404" s="1739"/>
      <c r="AJ404" s="1739"/>
      <c r="AK404" s="1739"/>
      <c r="AL404" s="1739"/>
    </row>
    <row r="405" ht="32.25" customHeight="1">
      <c r="A405" s="1767"/>
      <c r="B405" s="1823"/>
      <c r="C405" s="1739"/>
      <c r="D405" s="1739"/>
      <c r="E405" s="1739"/>
      <c r="F405" s="1767"/>
      <c r="G405" s="1767"/>
      <c r="H405" s="1767"/>
      <c r="I405" s="1767"/>
      <c r="J405" s="1767"/>
      <c r="K405" s="1739"/>
      <c r="L405" s="1739"/>
      <c r="M405" s="1739"/>
      <c r="N405" s="1818"/>
      <c r="O405" s="1819"/>
      <c r="P405" s="1820"/>
      <c r="Q405" s="1820"/>
      <c r="R405" s="1821"/>
      <c r="S405" s="1739" t="b">
        <v>0</v>
      </c>
      <c r="T405" s="1770" t="b">
        <v>0</v>
      </c>
      <c r="U405" s="1822"/>
      <c r="V405" s="1822"/>
      <c r="W405" s="1822"/>
      <c r="X405" s="1739"/>
      <c r="Y405" s="1739"/>
      <c r="Z405" s="1739"/>
      <c r="AA405" s="1739"/>
      <c r="AB405" s="1739"/>
      <c r="AC405" s="1739"/>
      <c r="AD405" s="1739"/>
      <c r="AE405" s="1739"/>
      <c r="AF405" s="1739"/>
      <c r="AG405" s="1739"/>
      <c r="AH405" s="1739"/>
      <c r="AI405" s="1739"/>
      <c r="AJ405" s="1739"/>
      <c r="AK405" s="1739"/>
      <c r="AL405" s="1739"/>
    </row>
    <row r="406" ht="32.25" customHeight="1">
      <c r="A406" s="1767"/>
      <c r="B406" s="1823"/>
      <c r="C406" s="1739"/>
      <c r="D406" s="1739"/>
      <c r="E406" s="1739"/>
      <c r="F406" s="1767"/>
      <c r="G406" s="1767"/>
      <c r="H406" s="1767"/>
      <c r="I406" s="1767"/>
      <c r="J406" s="1767"/>
      <c r="K406" s="1739"/>
      <c r="L406" s="1739"/>
      <c r="M406" s="1739"/>
      <c r="N406" s="1818"/>
      <c r="O406" s="1819"/>
      <c r="P406" s="1820"/>
      <c r="Q406" s="1820"/>
      <c r="R406" s="1821"/>
      <c r="S406" s="1739" t="b">
        <v>0</v>
      </c>
      <c r="T406" s="1770" t="b">
        <v>0</v>
      </c>
      <c r="U406" s="1822"/>
      <c r="V406" s="1822"/>
      <c r="W406" s="1822"/>
      <c r="X406" s="1739"/>
      <c r="Y406" s="1739"/>
      <c r="Z406" s="1739"/>
      <c r="AA406" s="1739"/>
      <c r="AB406" s="1739"/>
      <c r="AC406" s="1739"/>
      <c r="AD406" s="1739"/>
      <c r="AE406" s="1739"/>
      <c r="AF406" s="1739"/>
      <c r="AG406" s="1739"/>
      <c r="AH406" s="1739"/>
      <c r="AI406" s="1739"/>
      <c r="AJ406" s="1739"/>
      <c r="AK406" s="1739"/>
      <c r="AL406" s="1739"/>
    </row>
    <row r="407" ht="32.25" customHeight="1">
      <c r="A407" s="1767"/>
      <c r="B407" s="1823"/>
      <c r="C407" s="1739"/>
      <c r="D407" s="1739"/>
      <c r="E407" s="1739"/>
      <c r="F407" s="1767"/>
      <c r="G407" s="1767"/>
      <c r="H407" s="1767"/>
      <c r="I407" s="1767"/>
      <c r="J407" s="1767"/>
      <c r="K407" s="1739"/>
      <c r="L407" s="1739"/>
      <c r="M407" s="1739"/>
      <c r="N407" s="1818"/>
      <c r="O407" s="1819"/>
      <c r="P407" s="1820"/>
      <c r="Q407" s="1820"/>
      <c r="R407" s="1821"/>
      <c r="S407" s="1739" t="b">
        <v>0</v>
      </c>
      <c r="T407" s="1770" t="b">
        <v>0</v>
      </c>
      <c r="U407" s="1822"/>
      <c r="V407" s="1822"/>
      <c r="W407" s="1822"/>
      <c r="X407" s="1739"/>
      <c r="Y407" s="1739"/>
      <c r="Z407" s="1739"/>
      <c r="AA407" s="1739"/>
      <c r="AB407" s="1739"/>
      <c r="AC407" s="1739"/>
      <c r="AD407" s="1739"/>
      <c r="AE407" s="1739"/>
      <c r="AF407" s="1739"/>
      <c r="AG407" s="1739"/>
      <c r="AH407" s="1739"/>
      <c r="AI407" s="1739"/>
      <c r="AJ407" s="1739"/>
      <c r="AK407" s="1739"/>
      <c r="AL407" s="1739"/>
    </row>
    <row r="408" ht="32.25" customHeight="1">
      <c r="A408" s="1767"/>
      <c r="B408" s="1823"/>
      <c r="C408" s="1739"/>
      <c r="D408" s="1739"/>
      <c r="E408" s="1739"/>
      <c r="F408" s="1767"/>
      <c r="G408" s="1767"/>
      <c r="H408" s="1767"/>
      <c r="I408" s="1767"/>
      <c r="J408" s="1767"/>
      <c r="K408" s="1739"/>
      <c r="L408" s="1739"/>
      <c r="M408" s="1739"/>
      <c r="N408" s="1818"/>
      <c r="O408" s="1819"/>
      <c r="P408" s="1820"/>
      <c r="Q408" s="1820"/>
      <c r="R408" s="1821"/>
      <c r="S408" s="1739" t="b">
        <v>0</v>
      </c>
      <c r="T408" s="1770" t="b">
        <v>0</v>
      </c>
      <c r="U408" s="1822"/>
      <c r="V408" s="1822"/>
      <c r="W408" s="1822"/>
      <c r="X408" s="1739"/>
      <c r="Y408" s="1739"/>
      <c r="Z408" s="1739"/>
      <c r="AA408" s="1739"/>
      <c r="AB408" s="1739"/>
      <c r="AC408" s="1739"/>
      <c r="AD408" s="1739"/>
      <c r="AE408" s="1739"/>
      <c r="AF408" s="1739"/>
      <c r="AG408" s="1739"/>
      <c r="AH408" s="1739"/>
      <c r="AI408" s="1739"/>
      <c r="AJ408" s="1739"/>
      <c r="AK408" s="1739"/>
      <c r="AL408" s="1739"/>
    </row>
    <row r="409" ht="32.25" customHeight="1">
      <c r="A409" s="1767"/>
      <c r="B409" s="1823"/>
      <c r="C409" s="1739"/>
      <c r="D409" s="1739"/>
      <c r="E409" s="1739"/>
      <c r="F409" s="1767"/>
      <c r="G409" s="1767"/>
      <c r="H409" s="1767"/>
      <c r="I409" s="1767"/>
      <c r="J409" s="1767"/>
      <c r="K409" s="1739"/>
      <c r="L409" s="1739"/>
      <c r="M409" s="1739"/>
      <c r="N409" s="1818"/>
      <c r="O409" s="1819"/>
      <c r="P409" s="1820"/>
      <c r="Q409" s="1820"/>
      <c r="R409" s="1821"/>
      <c r="S409" s="1739" t="b">
        <v>0</v>
      </c>
      <c r="T409" s="1770" t="b">
        <v>0</v>
      </c>
      <c r="U409" s="1822"/>
      <c r="V409" s="1822"/>
      <c r="W409" s="1822"/>
      <c r="X409" s="1739"/>
      <c r="Y409" s="1739"/>
      <c r="Z409" s="1739"/>
      <c r="AA409" s="1739"/>
      <c r="AB409" s="1739"/>
      <c r="AC409" s="1739"/>
      <c r="AD409" s="1739"/>
      <c r="AE409" s="1739"/>
      <c r="AF409" s="1739"/>
      <c r="AG409" s="1739"/>
      <c r="AH409" s="1739"/>
      <c r="AI409" s="1739"/>
      <c r="AJ409" s="1739"/>
      <c r="AK409" s="1739"/>
      <c r="AL409" s="1739"/>
    </row>
    <row r="410" ht="32.25" customHeight="1">
      <c r="A410" s="1767"/>
      <c r="B410" s="1823"/>
      <c r="C410" s="1739"/>
      <c r="D410" s="1739"/>
      <c r="E410" s="1739"/>
      <c r="F410" s="1767"/>
      <c r="G410" s="1767"/>
      <c r="H410" s="1767"/>
      <c r="I410" s="1767"/>
      <c r="J410" s="1767"/>
      <c r="K410" s="1739"/>
      <c r="L410" s="1739"/>
      <c r="M410" s="1739"/>
      <c r="N410" s="1818"/>
      <c r="O410" s="1819"/>
      <c r="P410" s="1820"/>
      <c r="Q410" s="1820"/>
      <c r="R410" s="1821"/>
      <c r="S410" s="1739" t="b">
        <v>0</v>
      </c>
      <c r="T410" s="1770" t="b">
        <v>0</v>
      </c>
      <c r="U410" s="1822"/>
      <c r="V410" s="1822"/>
      <c r="W410" s="1822"/>
      <c r="X410" s="1739"/>
      <c r="Y410" s="1739"/>
      <c r="Z410" s="1739"/>
      <c r="AA410" s="1739"/>
      <c r="AB410" s="1739"/>
      <c r="AC410" s="1739"/>
      <c r="AD410" s="1739"/>
      <c r="AE410" s="1739"/>
      <c r="AF410" s="1739"/>
      <c r="AG410" s="1739"/>
      <c r="AH410" s="1739"/>
      <c r="AI410" s="1739"/>
      <c r="AJ410" s="1739"/>
      <c r="AK410" s="1739"/>
      <c r="AL410" s="1739"/>
    </row>
    <row r="411" ht="32.25" customHeight="1">
      <c r="A411" s="1767"/>
      <c r="B411" s="1823"/>
      <c r="C411" s="1739"/>
      <c r="D411" s="1739"/>
      <c r="E411" s="1739"/>
      <c r="F411" s="1767"/>
      <c r="G411" s="1767"/>
      <c r="H411" s="1767"/>
      <c r="I411" s="1767"/>
      <c r="J411" s="1767"/>
      <c r="K411" s="1739"/>
      <c r="L411" s="1739"/>
      <c r="M411" s="1739"/>
      <c r="N411" s="1818"/>
      <c r="O411" s="1819"/>
      <c r="P411" s="1820"/>
      <c r="Q411" s="1820"/>
      <c r="R411" s="1821"/>
      <c r="S411" s="1739" t="b">
        <v>0</v>
      </c>
      <c r="T411" s="1770" t="b">
        <v>0</v>
      </c>
      <c r="U411" s="1822"/>
      <c r="V411" s="1822"/>
      <c r="W411" s="1822"/>
      <c r="X411" s="1739"/>
      <c r="Y411" s="1739"/>
      <c r="Z411" s="1739"/>
      <c r="AA411" s="1739"/>
      <c r="AB411" s="1739"/>
      <c r="AC411" s="1739"/>
      <c r="AD411" s="1739"/>
      <c r="AE411" s="1739"/>
      <c r="AF411" s="1739"/>
      <c r="AG411" s="1739"/>
      <c r="AH411" s="1739"/>
      <c r="AI411" s="1739"/>
      <c r="AJ411" s="1739"/>
      <c r="AK411" s="1739"/>
      <c r="AL411" s="1739"/>
    </row>
    <row r="412" ht="32.25" customHeight="1">
      <c r="A412" s="1767"/>
      <c r="B412" s="1823"/>
      <c r="C412" s="1739"/>
      <c r="D412" s="1739"/>
      <c r="E412" s="1739"/>
      <c r="F412" s="1767"/>
      <c r="G412" s="1767"/>
      <c r="H412" s="1767"/>
      <c r="I412" s="1767"/>
      <c r="J412" s="1767"/>
      <c r="K412" s="1739"/>
      <c r="L412" s="1739"/>
      <c r="M412" s="1739"/>
      <c r="N412" s="1818"/>
      <c r="O412" s="1819"/>
      <c r="P412" s="1820"/>
      <c r="Q412" s="1820"/>
      <c r="R412" s="1821"/>
      <c r="S412" s="1739" t="b">
        <v>0</v>
      </c>
      <c r="T412" s="1770" t="b">
        <v>0</v>
      </c>
      <c r="U412" s="1822"/>
      <c r="V412" s="1822"/>
      <c r="W412" s="1822"/>
      <c r="X412" s="1739"/>
      <c r="Y412" s="1739"/>
      <c r="Z412" s="1739"/>
      <c r="AA412" s="1739"/>
      <c r="AB412" s="1739"/>
      <c r="AC412" s="1739"/>
      <c r="AD412" s="1739"/>
      <c r="AE412" s="1739"/>
      <c r="AF412" s="1739"/>
      <c r="AG412" s="1739"/>
      <c r="AH412" s="1739"/>
      <c r="AI412" s="1739"/>
      <c r="AJ412" s="1739"/>
      <c r="AK412" s="1739"/>
      <c r="AL412" s="1739"/>
    </row>
    <row r="413" ht="32.25" customHeight="1">
      <c r="A413" s="1767"/>
      <c r="B413" s="1823"/>
      <c r="C413" s="1739"/>
      <c r="D413" s="1739"/>
      <c r="E413" s="1739"/>
      <c r="F413" s="1767"/>
      <c r="G413" s="1767"/>
      <c r="H413" s="1767"/>
      <c r="I413" s="1767"/>
      <c r="J413" s="1767"/>
      <c r="K413" s="1739"/>
      <c r="L413" s="1739"/>
      <c r="M413" s="1739"/>
      <c r="N413" s="1818"/>
      <c r="O413" s="1819"/>
      <c r="P413" s="1820"/>
      <c r="Q413" s="1820"/>
      <c r="R413" s="1821"/>
      <c r="S413" s="1739" t="b">
        <v>0</v>
      </c>
      <c r="T413" s="1770" t="b">
        <v>0</v>
      </c>
      <c r="U413" s="1822"/>
      <c r="V413" s="1822"/>
      <c r="W413" s="1822"/>
      <c r="X413" s="1739"/>
      <c r="Y413" s="1739"/>
      <c r="Z413" s="1739"/>
      <c r="AA413" s="1739"/>
      <c r="AB413" s="1739"/>
      <c r="AC413" s="1739"/>
      <c r="AD413" s="1739"/>
      <c r="AE413" s="1739"/>
      <c r="AF413" s="1739"/>
      <c r="AG413" s="1739"/>
      <c r="AH413" s="1739"/>
      <c r="AI413" s="1739"/>
      <c r="AJ413" s="1739"/>
      <c r="AK413" s="1739"/>
      <c r="AL413" s="1739"/>
    </row>
    <row r="414" ht="32.25" customHeight="1">
      <c r="A414" s="1767"/>
      <c r="B414" s="1823"/>
      <c r="C414" s="1739"/>
      <c r="D414" s="1739"/>
      <c r="E414" s="1739"/>
      <c r="F414" s="1767"/>
      <c r="G414" s="1767"/>
      <c r="H414" s="1767"/>
      <c r="I414" s="1767"/>
      <c r="J414" s="1767"/>
      <c r="K414" s="1739"/>
      <c r="L414" s="1739"/>
      <c r="M414" s="1739"/>
      <c r="N414" s="1818"/>
      <c r="O414" s="1819"/>
      <c r="P414" s="1820"/>
      <c r="Q414" s="1820"/>
      <c r="R414" s="1821"/>
      <c r="S414" s="1739" t="b">
        <v>0</v>
      </c>
      <c r="T414" s="1770" t="b">
        <v>0</v>
      </c>
      <c r="U414" s="1822"/>
      <c r="V414" s="1822"/>
      <c r="W414" s="1822"/>
      <c r="X414" s="1739"/>
      <c r="Y414" s="1739"/>
      <c r="Z414" s="1739"/>
      <c r="AA414" s="1739"/>
      <c r="AB414" s="1739"/>
      <c r="AC414" s="1739"/>
      <c r="AD414" s="1739"/>
      <c r="AE414" s="1739"/>
      <c r="AF414" s="1739"/>
      <c r="AG414" s="1739"/>
      <c r="AH414" s="1739"/>
      <c r="AI414" s="1739"/>
      <c r="AJ414" s="1739"/>
      <c r="AK414" s="1739"/>
      <c r="AL414" s="1739"/>
    </row>
    <row r="415" ht="32.25" customHeight="1">
      <c r="A415" s="1767"/>
      <c r="B415" s="1823"/>
      <c r="C415" s="1739"/>
      <c r="D415" s="1739"/>
      <c r="E415" s="1739"/>
      <c r="F415" s="1767"/>
      <c r="G415" s="1767"/>
      <c r="H415" s="1767"/>
      <c r="I415" s="1767"/>
      <c r="J415" s="1767"/>
      <c r="K415" s="1739"/>
      <c r="L415" s="1739"/>
      <c r="M415" s="1739"/>
      <c r="N415" s="1818"/>
      <c r="O415" s="1819"/>
      <c r="P415" s="1820"/>
      <c r="Q415" s="1820"/>
      <c r="R415" s="1821"/>
      <c r="S415" s="1739" t="b">
        <v>0</v>
      </c>
      <c r="T415" s="1770" t="b">
        <v>0</v>
      </c>
      <c r="U415" s="1822"/>
      <c r="V415" s="1822"/>
      <c r="W415" s="1822"/>
      <c r="X415" s="1739"/>
      <c r="Y415" s="1739"/>
      <c r="Z415" s="1739"/>
      <c r="AA415" s="1739"/>
      <c r="AB415" s="1739"/>
      <c r="AC415" s="1739"/>
      <c r="AD415" s="1739"/>
      <c r="AE415" s="1739"/>
      <c r="AF415" s="1739"/>
      <c r="AG415" s="1739"/>
      <c r="AH415" s="1739"/>
      <c r="AI415" s="1739"/>
      <c r="AJ415" s="1739"/>
      <c r="AK415" s="1739"/>
      <c r="AL415" s="1739"/>
    </row>
    <row r="416" ht="32.25" customHeight="1">
      <c r="A416" s="1767"/>
      <c r="B416" s="1823"/>
      <c r="C416" s="1739"/>
      <c r="D416" s="1739"/>
      <c r="E416" s="1739"/>
      <c r="F416" s="1767"/>
      <c r="G416" s="1767"/>
      <c r="H416" s="1767"/>
      <c r="I416" s="1767"/>
      <c r="J416" s="1767"/>
      <c r="K416" s="1739"/>
      <c r="L416" s="1739"/>
      <c r="M416" s="1739"/>
      <c r="N416" s="1818"/>
      <c r="O416" s="1819"/>
      <c r="P416" s="1820"/>
      <c r="Q416" s="1820"/>
      <c r="R416" s="1821"/>
      <c r="S416" s="1739" t="b">
        <v>0</v>
      </c>
      <c r="T416" s="1770" t="b">
        <v>0</v>
      </c>
      <c r="U416" s="1822"/>
      <c r="V416" s="1822"/>
      <c r="W416" s="1822"/>
      <c r="X416" s="1739"/>
      <c r="Y416" s="1739"/>
      <c r="Z416" s="1739"/>
      <c r="AA416" s="1739"/>
      <c r="AB416" s="1739"/>
      <c r="AC416" s="1739"/>
      <c r="AD416" s="1739"/>
      <c r="AE416" s="1739"/>
      <c r="AF416" s="1739"/>
      <c r="AG416" s="1739"/>
      <c r="AH416" s="1739"/>
      <c r="AI416" s="1739"/>
      <c r="AJ416" s="1739"/>
      <c r="AK416" s="1739"/>
      <c r="AL416" s="1739"/>
    </row>
    <row r="417" ht="32.25" customHeight="1">
      <c r="A417" s="1767"/>
      <c r="B417" s="1823"/>
      <c r="C417" s="1739"/>
      <c r="D417" s="1739"/>
      <c r="E417" s="1739"/>
      <c r="F417" s="1767"/>
      <c r="G417" s="1767"/>
      <c r="H417" s="1767"/>
      <c r="I417" s="1767"/>
      <c r="J417" s="1767"/>
      <c r="K417" s="1739"/>
      <c r="L417" s="1739"/>
      <c r="M417" s="1739"/>
      <c r="N417" s="1818"/>
      <c r="O417" s="1819"/>
      <c r="P417" s="1820"/>
      <c r="Q417" s="1820"/>
      <c r="R417" s="1821"/>
      <c r="S417" s="1739" t="b">
        <v>0</v>
      </c>
      <c r="T417" s="1770" t="b">
        <v>0</v>
      </c>
      <c r="U417" s="1822"/>
      <c r="V417" s="1822"/>
      <c r="W417" s="1822"/>
      <c r="X417" s="1739"/>
      <c r="Y417" s="1739"/>
      <c r="Z417" s="1739"/>
      <c r="AA417" s="1739"/>
      <c r="AB417" s="1739"/>
      <c r="AC417" s="1739"/>
      <c r="AD417" s="1739"/>
      <c r="AE417" s="1739"/>
      <c r="AF417" s="1739"/>
      <c r="AG417" s="1739"/>
      <c r="AH417" s="1739"/>
      <c r="AI417" s="1739"/>
      <c r="AJ417" s="1739"/>
      <c r="AK417" s="1739"/>
      <c r="AL417" s="1739"/>
    </row>
    <row r="418" ht="32.25" customHeight="1">
      <c r="A418" s="1767"/>
      <c r="B418" s="1823"/>
      <c r="C418" s="1739"/>
      <c r="D418" s="1739"/>
      <c r="E418" s="1739"/>
      <c r="F418" s="1767"/>
      <c r="G418" s="1767"/>
      <c r="H418" s="1767"/>
      <c r="I418" s="1767"/>
      <c r="J418" s="1767"/>
      <c r="K418" s="1739"/>
      <c r="L418" s="1739"/>
      <c r="M418" s="1739"/>
      <c r="N418" s="1818"/>
      <c r="O418" s="1819"/>
      <c r="P418" s="1820"/>
      <c r="Q418" s="1820"/>
      <c r="R418" s="1821"/>
      <c r="S418" s="1739" t="b">
        <v>0</v>
      </c>
      <c r="T418" s="1770" t="b">
        <v>0</v>
      </c>
      <c r="U418" s="1822"/>
      <c r="V418" s="1822"/>
      <c r="W418" s="1822"/>
      <c r="X418" s="1739"/>
      <c r="Y418" s="1739"/>
      <c r="Z418" s="1739"/>
      <c r="AA418" s="1739"/>
      <c r="AB418" s="1739"/>
      <c r="AC418" s="1739"/>
      <c r="AD418" s="1739"/>
      <c r="AE418" s="1739"/>
      <c r="AF418" s="1739"/>
      <c r="AG418" s="1739"/>
      <c r="AH418" s="1739"/>
      <c r="AI418" s="1739"/>
      <c r="AJ418" s="1739"/>
      <c r="AK418" s="1739"/>
      <c r="AL418" s="1739"/>
    </row>
    <row r="419" ht="32.25" customHeight="1">
      <c r="A419" s="1767"/>
      <c r="B419" s="1823"/>
      <c r="C419" s="1739"/>
      <c r="D419" s="1739"/>
      <c r="E419" s="1739"/>
      <c r="F419" s="1767"/>
      <c r="G419" s="1767"/>
      <c r="H419" s="1767"/>
      <c r="I419" s="1767"/>
      <c r="J419" s="1767"/>
      <c r="K419" s="1739"/>
      <c r="L419" s="1739"/>
      <c r="M419" s="1739"/>
      <c r="N419" s="1818"/>
      <c r="O419" s="1819"/>
      <c r="P419" s="1820"/>
      <c r="Q419" s="1820"/>
      <c r="R419" s="1821"/>
      <c r="S419" s="1739" t="b">
        <v>0</v>
      </c>
      <c r="T419" s="1770" t="b">
        <v>0</v>
      </c>
      <c r="U419" s="1822"/>
      <c r="V419" s="1822"/>
      <c r="W419" s="1822"/>
      <c r="X419" s="1739"/>
      <c r="Y419" s="1739"/>
      <c r="Z419" s="1739"/>
      <c r="AA419" s="1739"/>
      <c r="AB419" s="1739"/>
      <c r="AC419" s="1739"/>
      <c r="AD419" s="1739"/>
      <c r="AE419" s="1739"/>
      <c r="AF419" s="1739"/>
      <c r="AG419" s="1739"/>
      <c r="AH419" s="1739"/>
      <c r="AI419" s="1739"/>
      <c r="AJ419" s="1739"/>
      <c r="AK419" s="1739"/>
      <c r="AL419" s="1739"/>
    </row>
    <row r="420" ht="32.25" customHeight="1">
      <c r="A420" s="1767"/>
      <c r="B420" s="1823"/>
      <c r="C420" s="1739"/>
      <c r="D420" s="1739"/>
      <c r="E420" s="1739"/>
      <c r="F420" s="1767"/>
      <c r="G420" s="1767"/>
      <c r="H420" s="1767"/>
      <c r="I420" s="1767"/>
      <c r="J420" s="1767"/>
      <c r="K420" s="1739"/>
      <c r="L420" s="1739"/>
      <c r="M420" s="1739"/>
      <c r="N420" s="1818"/>
      <c r="O420" s="1819"/>
      <c r="P420" s="1820"/>
      <c r="Q420" s="1820"/>
      <c r="R420" s="1821"/>
      <c r="S420" s="1739" t="b">
        <v>0</v>
      </c>
      <c r="T420" s="1770" t="b">
        <v>0</v>
      </c>
      <c r="U420" s="1822"/>
      <c r="V420" s="1822"/>
      <c r="W420" s="1822"/>
      <c r="X420" s="1739"/>
      <c r="Y420" s="1739"/>
      <c r="Z420" s="1739"/>
      <c r="AA420" s="1739"/>
      <c r="AB420" s="1739"/>
      <c r="AC420" s="1739"/>
      <c r="AD420" s="1739"/>
      <c r="AE420" s="1739"/>
      <c r="AF420" s="1739"/>
      <c r="AG420" s="1739"/>
      <c r="AH420" s="1739"/>
      <c r="AI420" s="1739"/>
      <c r="AJ420" s="1739"/>
      <c r="AK420" s="1739"/>
      <c r="AL420" s="1739"/>
    </row>
    <row r="421" ht="32.25" customHeight="1">
      <c r="A421" s="1767"/>
      <c r="B421" s="1823"/>
      <c r="C421" s="1739"/>
      <c r="D421" s="1739"/>
      <c r="E421" s="1739"/>
      <c r="F421" s="1767"/>
      <c r="G421" s="1767"/>
      <c r="H421" s="1767"/>
      <c r="I421" s="1767"/>
      <c r="J421" s="1767"/>
      <c r="K421" s="1739"/>
      <c r="L421" s="1739"/>
      <c r="M421" s="1739"/>
      <c r="N421" s="1818"/>
      <c r="O421" s="1819"/>
      <c r="P421" s="1820"/>
      <c r="Q421" s="1820"/>
      <c r="R421" s="1821"/>
      <c r="S421" s="1739" t="b">
        <v>0</v>
      </c>
      <c r="T421" s="1770" t="b">
        <v>0</v>
      </c>
      <c r="U421" s="1822"/>
      <c r="V421" s="1822"/>
      <c r="W421" s="1822"/>
      <c r="X421" s="1739"/>
      <c r="Y421" s="1739"/>
      <c r="Z421" s="1739"/>
      <c r="AA421" s="1739"/>
      <c r="AB421" s="1739"/>
      <c r="AC421" s="1739"/>
      <c r="AD421" s="1739"/>
      <c r="AE421" s="1739"/>
      <c r="AF421" s="1739"/>
      <c r="AG421" s="1739"/>
      <c r="AH421" s="1739"/>
      <c r="AI421" s="1739"/>
      <c r="AJ421" s="1739"/>
      <c r="AK421" s="1739"/>
      <c r="AL421" s="1739"/>
    </row>
    <row r="422" ht="32.25" customHeight="1">
      <c r="A422" s="1767"/>
      <c r="B422" s="1823"/>
      <c r="C422" s="1739"/>
      <c r="D422" s="1739"/>
      <c r="E422" s="1739"/>
      <c r="F422" s="1767"/>
      <c r="G422" s="1767"/>
      <c r="H422" s="1767"/>
      <c r="I422" s="1767"/>
      <c r="J422" s="1767"/>
      <c r="K422" s="1739"/>
      <c r="L422" s="1739"/>
      <c r="M422" s="1739"/>
      <c r="N422" s="1818"/>
      <c r="O422" s="1819"/>
      <c r="P422" s="1820"/>
      <c r="Q422" s="1820"/>
      <c r="R422" s="1821"/>
      <c r="S422" s="1739" t="b">
        <v>0</v>
      </c>
      <c r="T422" s="1770" t="b">
        <v>0</v>
      </c>
      <c r="U422" s="1822"/>
      <c r="V422" s="1822"/>
      <c r="W422" s="1822"/>
      <c r="X422" s="1739"/>
      <c r="Y422" s="1739"/>
      <c r="Z422" s="1739"/>
      <c r="AA422" s="1739"/>
      <c r="AB422" s="1739"/>
      <c r="AC422" s="1739"/>
      <c r="AD422" s="1739"/>
      <c r="AE422" s="1739"/>
      <c r="AF422" s="1739"/>
      <c r="AG422" s="1739"/>
      <c r="AH422" s="1739"/>
      <c r="AI422" s="1739"/>
      <c r="AJ422" s="1739"/>
      <c r="AK422" s="1739"/>
      <c r="AL422" s="1739"/>
    </row>
    <row r="423" ht="32.25" customHeight="1">
      <c r="A423" s="1767"/>
      <c r="B423" s="1823"/>
      <c r="C423" s="1739"/>
      <c r="D423" s="1739"/>
      <c r="E423" s="1739"/>
      <c r="F423" s="1767"/>
      <c r="G423" s="1767"/>
      <c r="H423" s="1767"/>
      <c r="I423" s="1767"/>
      <c r="J423" s="1767"/>
      <c r="K423" s="1739"/>
      <c r="L423" s="1739"/>
      <c r="M423" s="1739"/>
      <c r="N423" s="1818"/>
      <c r="O423" s="1819"/>
      <c r="P423" s="1820"/>
      <c r="Q423" s="1820"/>
      <c r="R423" s="1821"/>
      <c r="S423" s="1739" t="b">
        <v>0</v>
      </c>
      <c r="T423" s="1770" t="b">
        <v>0</v>
      </c>
      <c r="U423" s="1822"/>
      <c r="V423" s="1822"/>
      <c r="W423" s="1822"/>
      <c r="X423" s="1739"/>
      <c r="Y423" s="1739"/>
      <c r="Z423" s="1739"/>
      <c r="AA423" s="1739"/>
      <c r="AB423" s="1739"/>
      <c r="AC423" s="1739"/>
      <c r="AD423" s="1739"/>
      <c r="AE423" s="1739"/>
      <c r="AF423" s="1739"/>
      <c r="AG423" s="1739"/>
      <c r="AH423" s="1739"/>
      <c r="AI423" s="1739"/>
      <c r="AJ423" s="1739"/>
      <c r="AK423" s="1739"/>
      <c r="AL423" s="1739"/>
    </row>
    <row r="424" ht="32.25" customHeight="1">
      <c r="A424" s="1767"/>
      <c r="B424" s="1823"/>
      <c r="C424" s="1739"/>
      <c r="D424" s="1739"/>
      <c r="E424" s="1739"/>
      <c r="F424" s="1767"/>
      <c r="G424" s="1767"/>
      <c r="H424" s="1767"/>
      <c r="I424" s="1767"/>
      <c r="J424" s="1767"/>
      <c r="K424" s="1739"/>
      <c r="L424" s="1739"/>
      <c r="M424" s="1739"/>
      <c r="N424" s="1818"/>
      <c r="O424" s="1819"/>
      <c r="P424" s="1820"/>
      <c r="Q424" s="1820"/>
      <c r="R424" s="1821"/>
      <c r="S424" s="1739" t="b">
        <v>0</v>
      </c>
      <c r="T424" s="1770" t="b">
        <v>0</v>
      </c>
      <c r="U424" s="1822"/>
      <c r="V424" s="1822"/>
      <c r="W424" s="1822"/>
      <c r="X424" s="1739"/>
      <c r="Y424" s="1739"/>
      <c r="Z424" s="1739"/>
      <c r="AA424" s="1739"/>
      <c r="AB424" s="1739"/>
      <c r="AC424" s="1739"/>
      <c r="AD424" s="1739"/>
      <c r="AE424" s="1739"/>
      <c r="AF424" s="1739"/>
      <c r="AG424" s="1739"/>
      <c r="AH424" s="1739"/>
      <c r="AI424" s="1739"/>
      <c r="AJ424" s="1739"/>
      <c r="AK424" s="1739"/>
      <c r="AL424" s="1739"/>
    </row>
    <row r="425" ht="32.25" customHeight="1">
      <c r="A425" s="1767"/>
      <c r="B425" s="1823"/>
      <c r="C425" s="1739"/>
      <c r="D425" s="1739"/>
      <c r="E425" s="1739"/>
      <c r="F425" s="1767"/>
      <c r="G425" s="1767"/>
      <c r="H425" s="1767"/>
      <c r="I425" s="1767"/>
      <c r="J425" s="1767"/>
      <c r="K425" s="1739"/>
      <c r="L425" s="1739"/>
      <c r="M425" s="1739"/>
      <c r="N425" s="1818"/>
      <c r="O425" s="1819"/>
      <c r="P425" s="1820"/>
      <c r="Q425" s="1820"/>
      <c r="R425" s="1821"/>
      <c r="S425" s="1739" t="b">
        <v>0</v>
      </c>
      <c r="T425" s="1770" t="b">
        <v>0</v>
      </c>
      <c r="U425" s="1822"/>
      <c r="V425" s="1822"/>
      <c r="W425" s="1822"/>
      <c r="X425" s="1739"/>
      <c r="Y425" s="1739"/>
      <c r="Z425" s="1739"/>
      <c r="AA425" s="1739"/>
      <c r="AB425" s="1739"/>
      <c r="AC425" s="1739"/>
      <c r="AD425" s="1739"/>
      <c r="AE425" s="1739"/>
      <c r="AF425" s="1739"/>
      <c r="AG425" s="1739"/>
      <c r="AH425" s="1739"/>
      <c r="AI425" s="1739"/>
      <c r="AJ425" s="1739"/>
      <c r="AK425" s="1739"/>
      <c r="AL425" s="1739"/>
    </row>
    <row r="426" ht="32.25" customHeight="1">
      <c r="A426" s="1767"/>
      <c r="B426" s="1823"/>
      <c r="C426" s="1739"/>
      <c r="D426" s="1739"/>
      <c r="E426" s="1739"/>
      <c r="F426" s="1767"/>
      <c r="G426" s="1767"/>
      <c r="H426" s="1767"/>
      <c r="I426" s="1767"/>
      <c r="J426" s="1767"/>
      <c r="K426" s="1739"/>
      <c r="L426" s="1739"/>
      <c r="M426" s="1739"/>
      <c r="N426" s="1818"/>
      <c r="O426" s="1819"/>
      <c r="P426" s="1820"/>
      <c r="Q426" s="1820"/>
      <c r="R426" s="1821"/>
      <c r="S426" s="1739" t="b">
        <v>0</v>
      </c>
      <c r="T426" s="1770" t="b">
        <v>0</v>
      </c>
      <c r="U426" s="1822"/>
      <c r="V426" s="1822"/>
      <c r="W426" s="1822"/>
      <c r="X426" s="1739"/>
      <c r="Y426" s="1739"/>
      <c r="Z426" s="1739"/>
      <c r="AA426" s="1739"/>
      <c r="AB426" s="1739"/>
      <c r="AC426" s="1739"/>
      <c r="AD426" s="1739"/>
      <c r="AE426" s="1739"/>
      <c r="AF426" s="1739"/>
      <c r="AG426" s="1739"/>
      <c r="AH426" s="1739"/>
      <c r="AI426" s="1739"/>
      <c r="AJ426" s="1739"/>
      <c r="AK426" s="1739"/>
      <c r="AL426" s="1739"/>
    </row>
    <row r="427" ht="32.25" customHeight="1">
      <c r="A427" s="1767"/>
      <c r="B427" s="1823"/>
      <c r="C427" s="1739"/>
      <c r="D427" s="1739"/>
      <c r="E427" s="1739"/>
      <c r="F427" s="1767"/>
      <c r="G427" s="1767"/>
      <c r="H427" s="1767"/>
      <c r="I427" s="1767"/>
      <c r="J427" s="1767"/>
      <c r="K427" s="1739"/>
      <c r="L427" s="1739"/>
      <c r="M427" s="1739"/>
      <c r="N427" s="1818"/>
      <c r="O427" s="1819"/>
      <c r="P427" s="1820"/>
      <c r="Q427" s="1820"/>
      <c r="R427" s="1821"/>
      <c r="S427" s="1739" t="b">
        <v>0</v>
      </c>
      <c r="T427" s="1770" t="b">
        <v>0</v>
      </c>
      <c r="U427" s="1822"/>
      <c r="V427" s="1822"/>
      <c r="W427" s="1822"/>
      <c r="X427" s="1739"/>
      <c r="Y427" s="1739"/>
      <c r="Z427" s="1739"/>
      <c r="AA427" s="1739"/>
      <c r="AB427" s="1739"/>
      <c r="AC427" s="1739"/>
      <c r="AD427" s="1739"/>
      <c r="AE427" s="1739"/>
      <c r="AF427" s="1739"/>
      <c r="AG427" s="1739"/>
      <c r="AH427" s="1739"/>
      <c r="AI427" s="1739"/>
      <c r="AJ427" s="1739"/>
      <c r="AK427" s="1739"/>
      <c r="AL427" s="1739"/>
    </row>
    <row r="428" ht="32.25" customHeight="1">
      <c r="A428" s="1767"/>
      <c r="B428" s="1823"/>
      <c r="C428" s="1739"/>
      <c r="D428" s="1739"/>
      <c r="E428" s="1739"/>
      <c r="F428" s="1767"/>
      <c r="G428" s="1767"/>
      <c r="H428" s="1767"/>
      <c r="I428" s="1767"/>
      <c r="J428" s="1767"/>
      <c r="K428" s="1739"/>
      <c r="L428" s="1739"/>
      <c r="M428" s="1739"/>
      <c r="N428" s="1818"/>
      <c r="O428" s="1819"/>
      <c r="P428" s="1820"/>
      <c r="Q428" s="1820"/>
      <c r="R428" s="1821"/>
      <c r="S428" s="1739" t="b">
        <v>0</v>
      </c>
      <c r="T428" s="1770" t="b">
        <v>0</v>
      </c>
      <c r="U428" s="1822"/>
      <c r="V428" s="1822"/>
      <c r="W428" s="1822"/>
      <c r="X428" s="1739"/>
      <c r="Y428" s="1739"/>
      <c r="Z428" s="1739"/>
      <c r="AA428" s="1739"/>
      <c r="AB428" s="1739"/>
      <c r="AC428" s="1739"/>
      <c r="AD428" s="1739"/>
      <c r="AE428" s="1739"/>
      <c r="AF428" s="1739"/>
      <c r="AG428" s="1739"/>
      <c r="AH428" s="1739"/>
      <c r="AI428" s="1739"/>
      <c r="AJ428" s="1739"/>
      <c r="AK428" s="1739"/>
      <c r="AL428" s="1739"/>
    </row>
    <row r="429" ht="32.25" customHeight="1">
      <c r="A429" s="1767"/>
      <c r="B429" s="1823"/>
      <c r="C429" s="1739"/>
      <c r="D429" s="1739"/>
      <c r="E429" s="1739"/>
      <c r="F429" s="1767"/>
      <c r="G429" s="1767"/>
      <c r="H429" s="1767"/>
      <c r="I429" s="1767"/>
      <c r="J429" s="1767"/>
      <c r="K429" s="1739"/>
      <c r="L429" s="1739"/>
      <c r="M429" s="1739"/>
      <c r="N429" s="1818"/>
      <c r="O429" s="1819"/>
      <c r="P429" s="1820"/>
      <c r="Q429" s="1820"/>
      <c r="R429" s="1821"/>
      <c r="S429" s="1739" t="b">
        <v>0</v>
      </c>
      <c r="T429" s="1770" t="b">
        <v>0</v>
      </c>
      <c r="U429" s="1822"/>
      <c r="V429" s="1822"/>
      <c r="W429" s="1822"/>
      <c r="X429" s="1739"/>
      <c r="Y429" s="1739"/>
      <c r="Z429" s="1739"/>
      <c r="AA429" s="1739"/>
      <c r="AB429" s="1739"/>
      <c r="AC429" s="1739"/>
      <c r="AD429" s="1739"/>
      <c r="AE429" s="1739"/>
      <c r="AF429" s="1739"/>
      <c r="AG429" s="1739"/>
      <c r="AH429" s="1739"/>
      <c r="AI429" s="1739"/>
      <c r="AJ429" s="1739"/>
      <c r="AK429" s="1739"/>
      <c r="AL429" s="1739"/>
    </row>
    <row r="430" ht="32.25" customHeight="1">
      <c r="A430" s="1767"/>
      <c r="B430" s="1823"/>
      <c r="C430" s="1739"/>
      <c r="D430" s="1739"/>
      <c r="E430" s="1739"/>
      <c r="F430" s="1767"/>
      <c r="G430" s="1767"/>
      <c r="H430" s="1767"/>
      <c r="I430" s="1767"/>
      <c r="J430" s="1767"/>
      <c r="K430" s="1739"/>
      <c r="L430" s="1739"/>
      <c r="M430" s="1739"/>
      <c r="N430" s="1818"/>
      <c r="O430" s="1819"/>
      <c r="P430" s="1820"/>
      <c r="Q430" s="1820"/>
      <c r="R430" s="1821"/>
      <c r="S430" s="1739" t="b">
        <v>0</v>
      </c>
      <c r="T430" s="1770" t="b">
        <v>0</v>
      </c>
      <c r="U430" s="1822"/>
      <c r="V430" s="1822"/>
      <c r="W430" s="1822"/>
      <c r="X430" s="1739"/>
      <c r="Y430" s="1739"/>
      <c r="Z430" s="1739"/>
      <c r="AA430" s="1739"/>
      <c r="AB430" s="1739"/>
      <c r="AC430" s="1739"/>
      <c r="AD430" s="1739"/>
      <c r="AE430" s="1739"/>
      <c r="AF430" s="1739"/>
      <c r="AG430" s="1739"/>
      <c r="AH430" s="1739"/>
      <c r="AI430" s="1739"/>
      <c r="AJ430" s="1739"/>
      <c r="AK430" s="1739"/>
      <c r="AL430" s="1739"/>
    </row>
    <row r="431" ht="32.25" customHeight="1">
      <c r="A431" s="1767"/>
      <c r="B431" s="1823"/>
      <c r="C431" s="1739"/>
      <c r="D431" s="1739"/>
      <c r="E431" s="1739"/>
      <c r="F431" s="1767"/>
      <c r="G431" s="1767"/>
      <c r="H431" s="1767"/>
      <c r="I431" s="1767"/>
      <c r="J431" s="1767"/>
      <c r="K431" s="1739"/>
      <c r="L431" s="1739"/>
      <c r="M431" s="1739"/>
      <c r="N431" s="1818"/>
      <c r="O431" s="1819"/>
      <c r="P431" s="1820"/>
      <c r="Q431" s="1820"/>
      <c r="R431" s="1821"/>
      <c r="S431" s="1739" t="b">
        <v>0</v>
      </c>
      <c r="T431" s="1770" t="b">
        <v>0</v>
      </c>
      <c r="U431" s="1822"/>
      <c r="V431" s="1822"/>
      <c r="W431" s="1822"/>
      <c r="X431" s="1739"/>
      <c r="Y431" s="1739"/>
      <c r="Z431" s="1739"/>
      <c r="AA431" s="1739"/>
      <c r="AB431" s="1739"/>
      <c r="AC431" s="1739"/>
      <c r="AD431" s="1739"/>
      <c r="AE431" s="1739"/>
      <c r="AF431" s="1739"/>
      <c r="AG431" s="1739"/>
      <c r="AH431" s="1739"/>
      <c r="AI431" s="1739"/>
      <c r="AJ431" s="1739"/>
      <c r="AK431" s="1739"/>
      <c r="AL431" s="1739"/>
    </row>
    <row r="432" ht="32.25" customHeight="1">
      <c r="A432" s="1767"/>
      <c r="B432" s="1823"/>
      <c r="C432" s="1739"/>
      <c r="D432" s="1739"/>
      <c r="E432" s="1739"/>
      <c r="F432" s="1767"/>
      <c r="G432" s="1767"/>
      <c r="H432" s="1767"/>
      <c r="I432" s="1767"/>
      <c r="J432" s="1767"/>
      <c r="K432" s="1739"/>
      <c r="L432" s="1739"/>
      <c r="M432" s="1739"/>
      <c r="N432" s="1818"/>
      <c r="O432" s="1819"/>
      <c r="P432" s="1820"/>
      <c r="Q432" s="1820"/>
      <c r="R432" s="1821"/>
      <c r="S432" s="1739" t="b">
        <v>0</v>
      </c>
      <c r="T432" s="1770" t="b">
        <v>0</v>
      </c>
      <c r="U432" s="1822"/>
      <c r="V432" s="1822"/>
      <c r="W432" s="1822"/>
      <c r="X432" s="1739"/>
      <c r="Y432" s="1739"/>
      <c r="Z432" s="1739"/>
      <c r="AA432" s="1739"/>
      <c r="AB432" s="1739"/>
      <c r="AC432" s="1739"/>
      <c r="AD432" s="1739"/>
      <c r="AE432" s="1739"/>
      <c r="AF432" s="1739"/>
      <c r="AG432" s="1739"/>
      <c r="AH432" s="1739"/>
      <c r="AI432" s="1739"/>
      <c r="AJ432" s="1739"/>
      <c r="AK432" s="1739"/>
      <c r="AL432" s="1739"/>
    </row>
    <row r="433" ht="32.25" customHeight="1">
      <c r="A433" s="1767"/>
      <c r="B433" s="1823"/>
      <c r="C433" s="1739"/>
      <c r="D433" s="1739"/>
      <c r="E433" s="1739"/>
      <c r="F433" s="1767"/>
      <c r="G433" s="1767"/>
      <c r="H433" s="1767"/>
      <c r="I433" s="1767"/>
      <c r="J433" s="1767"/>
      <c r="K433" s="1739"/>
      <c r="L433" s="1739"/>
      <c r="M433" s="1739"/>
      <c r="N433" s="1818"/>
      <c r="O433" s="1819"/>
      <c r="P433" s="1820"/>
      <c r="Q433" s="1820"/>
      <c r="R433" s="1821"/>
      <c r="S433" s="1739" t="b">
        <v>0</v>
      </c>
      <c r="T433" s="1770" t="b">
        <v>0</v>
      </c>
      <c r="U433" s="1822"/>
      <c r="V433" s="1822"/>
      <c r="W433" s="1822"/>
      <c r="X433" s="1739"/>
      <c r="Y433" s="1739"/>
      <c r="Z433" s="1739"/>
      <c r="AA433" s="1739"/>
      <c r="AB433" s="1739"/>
      <c r="AC433" s="1739"/>
      <c r="AD433" s="1739"/>
      <c r="AE433" s="1739"/>
      <c r="AF433" s="1739"/>
      <c r="AG433" s="1739"/>
      <c r="AH433" s="1739"/>
      <c r="AI433" s="1739"/>
      <c r="AJ433" s="1739"/>
      <c r="AK433" s="1739"/>
      <c r="AL433" s="1739"/>
    </row>
    <row r="434" ht="32.25" customHeight="1">
      <c r="A434" s="1767"/>
      <c r="B434" s="1823"/>
      <c r="C434" s="1739"/>
      <c r="D434" s="1739"/>
      <c r="E434" s="1739"/>
      <c r="F434" s="1767"/>
      <c r="G434" s="1767"/>
      <c r="H434" s="1767"/>
      <c r="I434" s="1767"/>
      <c r="J434" s="1767"/>
      <c r="K434" s="1739"/>
      <c r="L434" s="1739"/>
      <c r="M434" s="1739"/>
      <c r="N434" s="1818"/>
      <c r="O434" s="1819"/>
      <c r="P434" s="1820"/>
      <c r="Q434" s="1820"/>
      <c r="R434" s="1821"/>
      <c r="S434" s="1739" t="b">
        <v>0</v>
      </c>
      <c r="T434" s="1770" t="b">
        <v>0</v>
      </c>
      <c r="U434" s="1822"/>
      <c r="V434" s="1822"/>
      <c r="W434" s="1822"/>
      <c r="X434" s="1739"/>
      <c r="Y434" s="1739"/>
      <c r="Z434" s="1739"/>
      <c r="AA434" s="1739"/>
      <c r="AB434" s="1739"/>
      <c r="AC434" s="1739"/>
      <c r="AD434" s="1739"/>
      <c r="AE434" s="1739"/>
      <c r="AF434" s="1739"/>
      <c r="AG434" s="1739"/>
      <c r="AH434" s="1739"/>
      <c r="AI434" s="1739"/>
      <c r="AJ434" s="1739"/>
      <c r="AK434" s="1739"/>
      <c r="AL434" s="1739"/>
    </row>
    <row r="435" ht="32.25" customHeight="1">
      <c r="A435" s="1767"/>
      <c r="B435" s="1823"/>
      <c r="C435" s="1739"/>
      <c r="D435" s="1739"/>
      <c r="E435" s="1739"/>
      <c r="F435" s="1767"/>
      <c r="G435" s="1767"/>
      <c r="H435" s="1767"/>
      <c r="I435" s="1767"/>
      <c r="J435" s="1767"/>
      <c r="K435" s="1739"/>
      <c r="L435" s="1739"/>
      <c r="M435" s="1739"/>
      <c r="N435" s="1818"/>
      <c r="O435" s="1819"/>
      <c r="P435" s="1820"/>
      <c r="Q435" s="1820"/>
      <c r="R435" s="1821"/>
      <c r="S435" s="1739" t="b">
        <v>0</v>
      </c>
      <c r="T435" s="1770" t="b">
        <v>0</v>
      </c>
      <c r="U435" s="1822"/>
      <c r="V435" s="1822"/>
      <c r="W435" s="1822"/>
      <c r="X435" s="1739"/>
      <c r="Y435" s="1739"/>
      <c r="Z435" s="1739"/>
      <c r="AA435" s="1739"/>
      <c r="AB435" s="1739"/>
      <c r="AC435" s="1739"/>
      <c r="AD435" s="1739"/>
      <c r="AE435" s="1739"/>
      <c r="AF435" s="1739"/>
      <c r="AG435" s="1739"/>
      <c r="AH435" s="1739"/>
      <c r="AI435" s="1739"/>
      <c r="AJ435" s="1739"/>
      <c r="AK435" s="1739"/>
      <c r="AL435" s="1739"/>
    </row>
    <row r="436" ht="32.25" customHeight="1">
      <c r="A436" s="1767"/>
      <c r="B436" s="1823"/>
      <c r="C436" s="1739"/>
      <c r="D436" s="1739"/>
      <c r="E436" s="1739"/>
      <c r="F436" s="1767"/>
      <c r="G436" s="1767"/>
      <c r="H436" s="1767"/>
      <c r="I436" s="1767"/>
      <c r="J436" s="1767"/>
      <c r="K436" s="1739"/>
      <c r="L436" s="1739"/>
      <c r="M436" s="1739"/>
      <c r="N436" s="1818"/>
      <c r="O436" s="1819"/>
      <c r="P436" s="1820"/>
      <c r="Q436" s="1820"/>
      <c r="R436" s="1821"/>
      <c r="S436" s="1739" t="b">
        <v>0</v>
      </c>
      <c r="T436" s="1770" t="b">
        <v>0</v>
      </c>
      <c r="U436" s="1822"/>
      <c r="V436" s="1822"/>
      <c r="W436" s="1822"/>
      <c r="X436" s="1739"/>
      <c r="Y436" s="1739"/>
      <c r="Z436" s="1739"/>
      <c r="AA436" s="1739"/>
      <c r="AB436" s="1739"/>
      <c r="AC436" s="1739"/>
      <c r="AD436" s="1739"/>
      <c r="AE436" s="1739"/>
      <c r="AF436" s="1739"/>
      <c r="AG436" s="1739"/>
      <c r="AH436" s="1739"/>
      <c r="AI436" s="1739"/>
      <c r="AJ436" s="1739"/>
      <c r="AK436" s="1739"/>
      <c r="AL436" s="1739"/>
    </row>
    <row r="437" ht="32.25" customHeight="1">
      <c r="A437" s="1767"/>
      <c r="B437" s="1823"/>
      <c r="C437" s="1739"/>
      <c r="D437" s="1739"/>
      <c r="E437" s="1739"/>
      <c r="F437" s="1767"/>
      <c r="G437" s="1767"/>
      <c r="H437" s="1767"/>
      <c r="I437" s="1767"/>
      <c r="J437" s="1767"/>
      <c r="K437" s="1739"/>
      <c r="L437" s="1739"/>
      <c r="M437" s="1739"/>
      <c r="N437" s="1818"/>
      <c r="O437" s="1819"/>
      <c r="P437" s="1820"/>
      <c r="Q437" s="1820"/>
      <c r="R437" s="1821"/>
      <c r="S437" s="1739" t="b">
        <v>0</v>
      </c>
      <c r="T437" s="1770" t="b">
        <v>0</v>
      </c>
      <c r="U437" s="1822"/>
      <c r="V437" s="1822"/>
      <c r="W437" s="1822"/>
      <c r="X437" s="1739"/>
      <c r="Y437" s="1739"/>
      <c r="Z437" s="1739"/>
      <c r="AA437" s="1739"/>
      <c r="AB437" s="1739"/>
      <c r="AC437" s="1739"/>
      <c r="AD437" s="1739"/>
      <c r="AE437" s="1739"/>
      <c r="AF437" s="1739"/>
      <c r="AG437" s="1739"/>
      <c r="AH437" s="1739"/>
      <c r="AI437" s="1739"/>
      <c r="AJ437" s="1739"/>
      <c r="AK437" s="1739"/>
      <c r="AL437" s="1739"/>
    </row>
    <row r="438" ht="32.25" customHeight="1">
      <c r="A438" s="1767"/>
      <c r="B438" s="1823"/>
      <c r="C438" s="1739"/>
      <c r="D438" s="1739"/>
      <c r="E438" s="1739"/>
      <c r="F438" s="1767"/>
      <c r="G438" s="1767"/>
      <c r="H438" s="1767"/>
      <c r="I438" s="1767"/>
      <c r="J438" s="1767"/>
      <c r="K438" s="1739"/>
      <c r="L438" s="1739"/>
      <c r="M438" s="1739"/>
      <c r="N438" s="1818"/>
      <c r="O438" s="1819"/>
      <c r="P438" s="1820"/>
      <c r="Q438" s="1820"/>
      <c r="R438" s="1821"/>
      <c r="S438" s="1739" t="b">
        <v>0</v>
      </c>
      <c r="T438" s="1770" t="b">
        <v>0</v>
      </c>
      <c r="U438" s="1822"/>
      <c r="V438" s="1822"/>
      <c r="W438" s="1822"/>
      <c r="X438" s="1739"/>
      <c r="Y438" s="1739"/>
      <c r="Z438" s="1739"/>
      <c r="AA438" s="1739"/>
      <c r="AB438" s="1739"/>
      <c r="AC438" s="1739"/>
      <c r="AD438" s="1739"/>
      <c r="AE438" s="1739"/>
      <c r="AF438" s="1739"/>
      <c r="AG438" s="1739"/>
      <c r="AH438" s="1739"/>
      <c r="AI438" s="1739"/>
      <c r="AJ438" s="1739"/>
      <c r="AK438" s="1739"/>
      <c r="AL438" s="1739"/>
    </row>
    <row r="439" ht="32.25" customHeight="1">
      <c r="A439" s="1767"/>
      <c r="B439" s="1823"/>
      <c r="C439" s="1739"/>
      <c r="D439" s="1739"/>
      <c r="E439" s="1739"/>
      <c r="F439" s="1767"/>
      <c r="G439" s="1767"/>
      <c r="H439" s="1767"/>
      <c r="I439" s="1767"/>
      <c r="J439" s="1767"/>
      <c r="K439" s="1739"/>
      <c r="L439" s="1739"/>
      <c r="M439" s="1739"/>
      <c r="N439" s="1818"/>
      <c r="O439" s="1819"/>
      <c r="P439" s="1820"/>
      <c r="Q439" s="1820"/>
      <c r="R439" s="1821"/>
      <c r="S439" s="1739" t="b">
        <v>0</v>
      </c>
      <c r="T439" s="1770" t="b">
        <v>0</v>
      </c>
      <c r="U439" s="1822"/>
      <c r="V439" s="1822"/>
      <c r="W439" s="1822"/>
      <c r="X439" s="1739"/>
      <c r="Y439" s="1739"/>
      <c r="Z439" s="1739"/>
      <c r="AA439" s="1739"/>
      <c r="AB439" s="1739"/>
      <c r="AC439" s="1739"/>
      <c r="AD439" s="1739"/>
      <c r="AE439" s="1739"/>
      <c r="AF439" s="1739"/>
      <c r="AG439" s="1739"/>
      <c r="AH439" s="1739"/>
      <c r="AI439" s="1739"/>
      <c r="AJ439" s="1739"/>
      <c r="AK439" s="1739"/>
      <c r="AL439" s="1739"/>
    </row>
    <row r="440" ht="32.25" customHeight="1">
      <c r="A440" s="1767"/>
      <c r="B440" s="1823"/>
      <c r="C440" s="1739"/>
      <c r="D440" s="1739"/>
      <c r="E440" s="1739"/>
      <c r="F440" s="1767"/>
      <c r="G440" s="1767"/>
      <c r="H440" s="1767"/>
      <c r="I440" s="1767"/>
      <c r="J440" s="1767"/>
      <c r="K440" s="1739"/>
      <c r="L440" s="1739"/>
      <c r="M440" s="1739"/>
      <c r="N440" s="1818"/>
      <c r="O440" s="1819"/>
      <c r="P440" s="1820"/>
      <c r="Q440" s="1820"/>
      <c r="R440" s="1821"/>
      <c r="S440" s="1739" t="b">
        <v>0</v>
      </c>
      <c r="T440" s="1770" t="b">
        <v>0</v>
      </c>
      <c r="U440" s="1822"/>
      <c r="V440" s="1822"/>
      <c r="W440" s="1822"/>
      <c r="X440" s="1739"/>
      <c r="Y440" s="1739"/>
      <c r="Z440" s="1739"/>
      <c r="AA440" s="1739"/>
      <c r="AB440" s="1739"/>
      <c r="AC440" s="1739"/>
      <c r="AD440" s="1739"/>
      <c r="AE440" s="1739"/>
      <c r="AF440" s="1739"/>
      <c r="AG440" s="1739"/>
      <c r="AH440" s="1739"/>
      <c r="AI440" s="1739"/>
      <c r="AJ440" s="1739"/>
      <c r="AK440" s="1739"/>
      <c r="AL440" s="1739"/>
    </row>
    <row r="441" ht="32.25" customHeight="1">
      <c r="A441" s="1767"/>
      <c r="B441" s="1823"/>
      <c r="C441" s="1739"/>
      <c r="D441" s="1739"/>
      <c r="E441" s="1739"/>
      <c r="F441" s="1767"/>
      <c r="G441" s="1767"/>
      <c r="H441" s="1767"/>
      <c r="I441" s="1767"/>
      <c r="J441" s="1767"/>
      <c r="K441" s="1739"/>
      <c r="L441" s="1739"/>
      <c r="M441" s="1739"/>
      <c r="N441" s="1818"/>
      <c r="O441" s="1819"/>
      <c r="P441" s="1820"/>
      <c r="Q441" s="1820"/>
      <c r="R441" s="1821"/>
      <c r="S441" s="1739" t="b">
        <v>0</v>
      </c>
      <c r="T441" s="1770" t="b">
        <v>0</v>
      </c>
      <c r="U441" s="1822"/>
      <c r="V441" s="1822"/>
      <c r="W441" s="1822"/>
      <c r="X441" s="1739"/>
      <c r="Y441" s="1739"/>
      <c r="Z441" s="1739"/>
      <c r="AA441" s="1739"/>
      <c r="AB441" s="1739"/>
      <c r="AC441" s="1739"/>
      <c r="AD441" s="1739"/>
      <c r="AE441" s="1739"/>
      <c r="AF441" s="1739"/>
      <c r="AG441" s="1739"/>
      <c r="AH441" s="1739"/>
      <c r="AI441" s="1739"/>
      <c r="AJ441" s="1739"/>
      <c r="AK441" s="1739"/>
      <c r="AL441" s="1739"/>
    </row>
    <row r="442" ht="32.25" customHeight="1">
      <c r="A442" s="1767"/>
      <c r="B442" s="1823"/>
      <c r="C442" s="1739"/>
      <c r="D442" s="1739"/>
      <c r="E442" s="1739"/>
      <c r="F442" s="1767"/>
      <c r="G442" s="1767"/>
      <c r="H442" s="1767"/>
      <c r="I442" s="1767"/>
      <c r="J442" s="1767"/>
      <c r="K442" s="1739"/>
      <c r="L442" s="1739"/>
      <c r="M442" s="1739"/>
      <c r="N442" s="1818"/>
      <c r="O442" s="1819"/>
      <c r="P442" s="1820"/>
      <c r="Q442" s="1820"/>
      <c r="R442" s="1821"/>
      <c r="S442" s="1739" t="b">
        <v>0</v>
      </c>
      <c r="T442" s="1770" t="b">
        <v>0</v>
      </c>
      <c r="U442" s="1822"/>
      <c r="V442" s="1822"/>
      <c r="W442" s="1822"/>
      <c r="X442" s="1739"/>
      <c r="Y442" s="1739"/>
      <c r="Z442" s="1739"/>
      <c r="AA442" s="1739"/>
      <c r="AB442" s="1739"/>
      <c r="AC442" s="1739"/>
      <c r="AD442" s="1739"/>
      <c r="AE442" s="1739"/>
      <c r="AF442" s="1739"/>
      <c r="AG442" s="1739"/>
      <c r="AH442" s="1739"/>
      <c r="AI442" s="1739"/>
      <c r="AJ442" s="1739"/>
      <c r="AK442" s="1739"/>
      <c r="AL442" s="1739"/>
    </row>
    <row r="443" ht="32.25" customHeight="1">
      <c r="A443" s="1767"/>
      <c r="B443" s="1823"/>
      <c r="C443" s="1739"/>
      <c r="D443" s="1739"/>
      <c r="E443" s="1739"/>
      <c r="F443" s="1767"/>
      <c r="G443" s="1767"/>
      <c r="H443" s="1767"/>
      <c r="I443" s="1767"/>
      <c r="J443" s="1767"/>
      <c r="K443" s="1739"/>
      <c r="L443" s="1739"/>
      <c r="M443" s="1739"/>
      <c r="N443" s="1818"/>
      <c r="O443" s="1819"/>
      <c r="P443" s="1820"/>
      <c r="Q443" s="1820"/>
      <c r="R443" s="1821"/>
      <c r="S443" s="1739" t="b">
        <v>0</v>
      </c>
      <c r="T443" s="1770" t="b">
        <v>0</v>
      </c>
      <c r="U443" s="1822"/>
      <c r="V443" s="1822"/>
      <c r="W443" s="1822"/>
      <c r="X443" s="1739"/>
      <c r="Y443" s="1739"/>
      <c r="Z443" s="1739"/>
      <c r="AA443" s="1739"/>
      <c r="AB443" s="1739"/>
      <c r="AC443" s="1739"/>
      <c r="AD443" s="1739"/>
      <c r="AE443" s="1739"/>
      <c r="AF443" s="1739"/>
      <c r="AG443" s="1739"/>
      <c r="AH443" s="1739"/>
      <c r="AI443" s="1739"/>
      <c r="AJ443" s="1739"/>
      <c r="AK443" s="1739"/>
      <c r="AL443" s="1739"/>
    </row>
    <row r="444" ht="32.25" customHeight="1">
      <c r="A444" s="1767"/>
      <c r="B444" s="1823"/>
      <c r="C444" s="1739"/>
      <c r="D444" s="1739"/>
      <c r="E444" s="1739"/>
      <c r="F444" s="1767"/>
      <c r="G444" s="1767"/>
      <c r="H444" s="1767"/>
      <c r="I444" s="1767"/>
      <c r="J444" s="1767"/>
      <c r="K444" s="1739"/>
      <c r="L444" s="1739"/>
      <c r="M444" s="1739"/>
      <c r="N444" s="1818"/>
      <c r="O444" s="1819"/>
      <c r="P444" s="1820"/>
      <c r="Q444" s="1820"/>
      <c r="R444" s="1821"/>
      <c r="S444" s="1739" t="b">
        <v>0</v>
      </c>
      <c r="T444" s="1770" t="b">
        <v>0</v>
      </c>
      <c r="U444" s="1822"/>
      <c r="V444" s="1822"/>
      <c r="W444" s="1822"/>
      <c r="X444" s="1739"/>
      <c r="Y444" s="1739"/>
      <c r="Z444" s="1739"/>
      <c r="AA444" s="1739"/>
      <c r="AB444" s="1739"/>
      <c r="AC444" s="1739"/>
      <c r="AD444" s="1739"/>
      <c r="AE444" s="1739"/>
      <c r="AF444" s="1739"/>
      <c r="AG444" s="1739"/>
      <c r="AH444" s="1739"/>
      <c r="AI444" s="1739"/>
      <c r="AJ444" s="1739"/>
      <c r="AK444" s="1739"/>
      <c r="AL444" s="1739"/>
    </row>
    <row r="445" ht="32.25" customHeight="1">
      <c r="A445" s="1767"/>
      <c r="B445" s="1823"/>
      <c r="C445" s="1739"/>
      <c r="D445" s="1739"/>
      <c r="E445" s="1739"/>
      <c r="F445" s="1767"/>
      <c r="G445" s="1767"/>
      <c r="H445" s="1767"/>
      <c r="I445" s="1767"/>
      <c r="J445" s="1767"/>
      <c r="K445" s="1739"/>
      <c r="L445" s="1739"/>
      <c r="M445" s="1739"/>
      <c r="N445" s="1818"/>
      <c r="O445" s="1819"/>
      <c r="P445" s="1820"/>
      <c r="Q445" s="1820"/>
      <c r="R445" s="1821"/>
      <c r="S445" s="1739" t="b">
        <v>0</v>
      </c>
      <c r="T445" s="1770" t="b">
        <v>0</v>
      </c>
      <c r="U445" s="1822"/>
      <c r="V445" s="1822"/>
      <c r="W445" s="1822"/>
      <c r="X445" s="1739"/>
      <c r="Y445" s="1739"/>
      <c r="Z445" s="1739"/>
      <c r="AA445" s="1739"/>
      <c r="AB445" s="1739"/>
      <c r="AC445" s="1739"/>
      <c r="AD445" s="1739"/>
      <c r="AE445" s="1739"/>
      <c r="AF445" s="1739"/>
      <c r="AG445" s="1739"/>
      <c r="AH445" s="1739"/>
      <c r="AI445" s="1739"/>
      <c r="AJ445" s="1739"/>
      <c r="AK445" s="1739"/>
      <c r="AL445" s="1739"/>
    </row>
    <row r="446" ht="32.25" customHeight="1">
      <c r="A446" s="1767"/>
      <c r="B446" s="1823"/>
      <c r="C446" s="1739"/>
      <c r="D446" s="1739"/>
      <c r="E446" s="1739"/>
      <c r="F446" s="1767"/>
      <c r="G446" s="1767"/>
      <c r="H446" s="1767"/>
      <c r="I446" s="1767"/>
      <c r="J446" s="1767"/>
      <c r="K446" s="1739"/>
      <c r="L446" s="1739"/>
      <c r="M446" s="1739"/>
      <c r="N446" s="1818"/>
      <c r="O446" s="1819"/>
      <c r="P446" s="1820"/>
      <c r="Q446" s="1820"/>
      <c r="R446" s="1821"/>
      <c r="S446" s="1739" t="b">
        <v>0</v>
      </c>
      <c r="T446" s="1770" t="b">
        <v>0</v>
      </c>
      <c r="U446" s="1822"/>
      <c r="V446" s="1822"/>
      <c r="W446" s="1822"/>
      <c r="X446" s="1739"/>
      <c r="Y446" s="1739"/>
      <c r="Z446" s="1739"/>
      <c r="AA446" s="1739"/>
      <c r="AB446" s="1739"/>
      <c r="AC446" s="1739"/>
      <c r="AD446" s="1739"/>
      <c r="AE446" s="1739"/>
      <c r="AF446" s="1739"/>
      <c r="AG446" s="1739"/>
      <c r="AH446" s="1739"/>
      <c r="AI446" s="1739"/>
      <c r="AJ446" s="1739"/>
      <c r="AK446" s="1739"/>
      <c r="AL446" s="1739"/>
    </row>
    <row r="447" ht="32.25" customHeight="1">
      <c r="A447" s="1767"/>
      <c r="B447" s="1823"/>
      <c r="C447" s="1739"/>
      <c r="D447" s="1739"/>
      <c r="E447" s="1739"/>
      <c r="F447" s="1767"/>
      <c r="G447" s="1767"/>
      <c r="H447" s="1767"/>
      <c r="I447" s="1767"/>
      <c r="J447" s="1767"/>
      <c r="K447" s="1739"/>
      <c r="L447" s="1739"/>
      <c r="M447" s="1739"/>
      <c r="N447" s="1818"/>
      <c r="O447" s="1819"/>
      <c r="P447" s="1820"/>
      <c r="Q447" s="1820"/>
      <c r="R447" s="1821"/>
      <c r="S447" s="1739" t="b">
        <v>0</v>
      </c>
      <c r="T447" s="1770" t="b">
        <v>0</v>
      </c>
      <c r="U447" s="1822"/>
      <c r="V447" s="1822"/>
      <c r="W447" s="1822"/>
      <c r="X447" s="1739"/>
      <c r="Y447" s="1739"/>
      <c r="Z447" s="1739"/>
      <c r="AA447" s="1739"/>
      <c r="AB447" s="1739"/>
      <c r="AC447" s="1739"/>
      <c r="AD447" s="1739"/>
      <c r="AE447" s="1739"/>
      <c r="AF447" s="1739"/>
      <c r="AG447" s="1739"/>
      <c r="AH447" s="1739"/>
      <c r="AI447" s="1739"/>
      <c r="AJ447" s="1739"/>
      <c r="AK447" s="1739"/>
      <c r="AL447" s="1739"/>
    </row>
    <row r="448" ht="32.25" customHeight="1">
      <c r="A448" s="1767"/>
      <c r="B448" s="1823"/>
      <c r="C448" s="1739"/>
      <c r="D448" s="1739"/>
      <c r="E448" s="1739"/>
      <c r="F448" s="1767"/>
      <c r="G448" s="1767"/>
      <c r="H448" s="1767"/>
      <c r="I448" s="1767"/>
      <c r="J448" s="1767"/>
      <c r="K448" s="1739"/>
      <c r="L448" s="1739"/>
      <c r="M448" s="1739"/>
      <c r="N448" s="1818"/>
      <c r="O448" s="1819"/>
      <c r="P448" s="1820"/>
      <c r="Q448" s="1820"/>
      <c r="R448" s="1821"/>
      <c r="S448" s="1739" t="b">
        <v>0</v>
      </c>
      <c r="T448" s="1770" t="b">
        <v>0</v>
      </c>
      <c r="U448" s="1822"/>
      <c r="V448" s="1822"/>
      <c r="W448" s="1822"/>
      <c r="X448" s="1739"/>
      <c r="Y448" s="1739"/>
      <c r="Z448" s="1739"/>
      <c r="AA448" s="1739"/>
      <c r="AB448" s="1739"/>
      <c r="AC448" s="1739"/>
      <c r="AD448" s="1739"/>
      <c r="AE448" s="1739"/>
      <c r="AF448" s="1739"/>
      <c r="AG448" s="1739"/>
      <c r="AH448" s="1739"/>
      <c r="AI448" s="1739"/>
      <c r="AJ448" s="1739"/>
      <c r="AK448" s="1739"/>
      <c r="AL448" s="1739"/>
    </row>
    <row r="449" ht="32.25" customHeight="1">
      <c r="A449" s="1767"/>
      <c r="B449" s="1823"/>
      <c r="C449" s="1739"/>
      <c r="D449" s="1739"/>
      <c r="E449" s="1739"/>
      <c r="F449" s="1767"/>
      <c r="G449" s="1767"/>
      <c r="H449" s="1767"/>
      <c r="I449" s="1767"/>
      <c r="J449" s="1767"/>
      <c r="K449" s="1739"/>
      <c r="L449" s="1739"/>
      <c r="M449" s="1739"/>
      <c r="N449" s="1818"/>
      <c r="O449" s="1819"/>
      <c r="P449" s="1820"/>
      <c r="Q449" s="1820"/>
      <c r="R449" s="1821"/>
      <c r="S449" s="1739" t="b">
        <v>0</v>
      </c>
      <c r="T449" s="1770" t="b">
        <v>0</v>
      </c>
      <c r="U449" s="1822"/>
      <c r="V449" s="1822"/>
      <c r="W449" s="1822"/>
      <c r="X449" s="1739"/>
      <c r="Y449" s="1739"/>
      <c r="Z449" s="1739"/>
      <c r="AA449" s="1739"/>
      <c r="AB449" s="1739"/>
      <c r="AC449" s="1739"/>
      <c r="AD449" s="1739"/>
      <c r="AE449" s="1739"/>
      <c r="AF449" s="1739"/>
      <c r="AG449" s="1739"/>
      <c r="AH449" s="1739"/>
      <c r="AI449" s="1739"/>
      <c r="AJ449" s="1739"/>
      <c r="AK449" s="1739"/>
      <c r="AL449" s="1739"/>
    </row>
    <row r="450" ht="32.25" customHeight="1">
      <c r="A450" s="1767"/>
      <c r="B450" s="1823"/>
      <c r="C450" s="1739"/>
      <c r="D450" s="1739"/>
      <c r="E450" s="1739"/>
      <c r="F450" s="1767"/>
      <c r="G450" s="1767"/>
      <c r="H450" s="1767"/>
      <c r="I450" s="1767"/>
      <c r="J450" s="1767"/>
      <c r="K450" s="1739"/>
      <c r="L450" s="1739"/>
      <c r="M450" s="1739"/>
      <c r="N450" s="1818"/>
      <c r="O450" s="1819"/>
      <c r="P450" s="1820"/>
      <c r="Q450" s="1820"/>
      <c r="R450" s="1821"/>
      <c r="S450" s="1739" t="b">
        <v>0</v>
      </c>
      <c r="T450" s="1770" t="b">
        <v>0</v>
      </c>
      <c r="U450" s="1822"/>
      <c r="V450" s="1822"/>
      <c r="W450" s="1822"/>
      <c r="X450" s="1739"/>
      <c r="Y450" s="1739"/>
      <c r="Z450" s="1739"/>
      <c r="AA450" s="1739"/>
      <c r="AB450" s="1739"/>
      <c r="AC450" s="1739"/>
      <c r="AD450" s="1739"/>
      <c r="AE450" s="1739"/>
      <c r="AF450" s="1739"/>
      <c r="AG450" s="1739"/>
      <c r="AH450" s="1739"/>
      <c r="AI450" s="1739"/>
      <c r="AJ450" s="1739"/>
      <c r="AK450" s="1739"/>
      <c r="AL450" s="1739"/>
    </row>
    <row r="451" ht="32.25" customHeight="1">
      <c r="A451" s="1767"/>
      <c r="B451" s="1823"/>
      <c r="C451" s="1739"/>
      <c r="D451" s="1739"/>
      <c r="E451" s="1739"/>
      <c r="F451" s="1767"/>
      <c r="G451" s="1767"/>
      <c r="H451" s="1767"/>
      <c r="I451" s="1767"/>
      <c r="J451" s="1767"/>
      <c r="K451" s="1739"/>
      <c r="L451" s="1739"/>
      <c r="M451" s="1739"/>
      <c r="N451" s="1818"/>
      <c r="O451" s="1819"/>
      <c r="P451" s="1820"/>
      <c r="Q451" s="1820"/>
      <c r="R451" s="1821"/>
      <c r="S451" s="1739" t="b">
        <v>0</v>
      </c>
      <c r="T451" s="1770" t="b">
        <v>0</v>
      </c>
      <c r="U451" s="1822"/>
      <c r="V451" s="1822"/>
      <c r="W451" s="1822"/>
      <c r="X451" s="1739"/>
      <c r="Y451" s="1739"/>
      <c r="Z451" s="1739"/>
      <c r="AA451" s="1739"/>
      <c r="AB451" s="1739"/>
      <c r="AC451" s="1739"/>
      <c r="AD451" s="1739"/>
      <c r="AE451" s="1739"/>
      <c r="AF451" s="1739"/>
      <c r="AG451" s="1739"/>
      <c r="AH451" s="1739"/>
      <c r="AI451" s="1739"/>
      <c r="AJ451" s="1739"/>
      <c r="AK451" s="1739"/>
      <c r="AL451" s="1739"/>
    </row>
    <row r="452" ht="32.25" customHeight="1">
      <c r="A452" s="1767"/>
      <c r="B452" s="1823"/>
      <c r="C452" s="1739"/>
      <c r="D452" s="1739"/>
      <c r="E452" s="1739"/>
      <c r="F452" s="1767"/>
      <c r="G452" s="1767"/>
      <c r="H452" s="1767"/>
      <c r="I452" s="1767"/>
      <c r="J452" s="1767"/>
      <c r="K452" s="1739"/>
      <c r="L452" s="1739"/>
      <c r="M452" s="1739"/>
      <c r="N452" s="1818"/>
      <c r="O452" s="1819"/>
      <c r="P452" s="1820"/>
      <c r="Q452" s="1820"/>
      <c r="R452" s="1821"/>
      <c r="S452" s="1739" t="b">
        <v>0</v>
      </c>
      <c r="T452" s="1770" t="b">
        <v>0</v>
      </c>
      <c r="U452" s="1822"/>
      <c r="V452" s="1822"/>
      <c r="W452" s="1822"/>
      <c r="X452" s="1739"/>
      <c r="Y452" s="1739"/>
      <c r="Z452" s="1739"/>
      <c r="AA452" s="1739"/>
      <c r="AB452" s="1739"/>
      <c r="AC452" s="1739"/>
      <c r="AD452" s="1739"/>
      <c r="AE452" s="1739"/>
      <c r="AF452" s="1739"/>
      <c r="AG452" s="1739"/>
      <c r="AH452" s="1739"/>
      <c r="AI452" s="1739"/>
      <c r="AJ452" s="1739"/>
      <c r="AK452" s="1739"/>
      <c r="AL452" s="1739"/>
    </row>
    <row r="453" ht="32.25" customHeight="1">
      <c r="A453" s="1767"/>
      <c r="B453" s="1823"/>
      <c r="C453" s="1739"/>
      <c r="D453" s="1739"/>
      <c r="E453" s="1739"/>
      <c r="F453" s="1767"/>
      <c r="G453" s="1767"/>
      <c r="H453" s="1767"/>
      <c r="I453" s="1767"/>
      <c r="J453" s="1767"/>
      <c r="K453" s="1739"/>
      <c r="L453" s="1739"/>
      <c r="M453" s="1739"/>
      <c r="N453" s="1818"/>
      <c r="O453" s="1819"/>
      <c r="P453" s="1820"/>
      <c r="Q453" s="1820"/>
      <c r="R453" s="1821"/>
      <c r="S453" s="1739" t="b">
        <v>0</v>
      </c>
      <c r="T453" s="1770" t="b">
        <v>0</v>
      </c>
      <c r="U453" s="1822"/>
      <c r="V453" s="1822"/>
      <c r="W453" s="1822"/>
      <c r="X453" s="1739"/>
      <c r="Y453" s="1739"/>
      <c r="Z453" s="1739"/>
      <c r="AA453" s="1739"/>
      <c r="AB453" s="1739"/>
      <c r="AC453" s="1739"/>
      <c r="AD453" s="1739"/>
      <c r="AE453" s="1739"/>
      <c r="AF453" s="1739"/>
      <c r="AG453" s="1739"/>
      <c r="AH453" s="1739"/>
      <c r="AI453" s="1739"/>
      <c r="AJ453" s="1739"/>
      <c r="AK453" s="1739"/>
      <c r="AL453" s="1739"/>
    </row>
    <row r="454" ht="32.25" customHeight="1">
      <c r="A454" s="1767"/>
      <c r="B454" s="1823"/>
      <c r="C454" s="1739"/>
      <c r="D454" s="1739"/>
      <c r="E454" s="1739"/>
      <c r="F454" s="1767"/>
      <c r="G454" s="1767"/>
      <c r="H454" s="1767"/>
      <c r="I454" s="1767"/>
      <c r="J454" s="1767"/>
      <c r="K454" s="1739"/>
      <c r="L454" s="1739"/>
      <c r="M454" s="1739"/>
      <c r="N454" s="1818"/>
      <c r="O454" s="1819"/>
      <c r="P454" s="1820"/>
      <c r="Q454" s="1820"/>
      <c r="R454" s="1821"/>
      <c r="S454" s="1739" t="b">
        <v>0</v>
      </c>
      <c r="T454" s="1770" t="b">
        <v>0</v>
      </c>
      <c r="U454" s="1822"/>
      <c r="V454" s="1822"/>
      <c r="W454" s="1822"/>
      <c r="X454" s="1739"/>
      <c r="Y454" s="1739"/>
      <c r="Z454" s="1739"/>
      <c r="AA454" s="1739"/>
      <c r="AB454" s="1739"/>
      <c r="AC454" s="1739"/>
      <c r="AD454" s="1739"/>
      <c r="AE454" s="1739"/>
      <c r="AF454" s="1739"/>
      <c r="AG454" s="1739"/>
      <c r="AH454" s="1739"/>
      <c r="AI454" s="1739"/>
      <c r="AJ454" s="1739"/>
      <c r="AK454" s="1739"/>
      <c r="AL454" s="1739"/>
    </row>
    <row r="455" ht="32.25" customHeight="1">
      <c r="A455" s="1767"/>
      <c r="B455" s="1823"/>
      <c r="C455" s="1739"/>
      <c r="D455" s="1739"/>
      <c r="E455" s="1739"/>
      <c r="F455" s="1767"/>
      <c r="G455" s="1767"/>
      <c r="H455" s="1767"/>
      <c r="I455" s="1767"/>
      <c r="J455" s="1767"/>
      <c r="K455" s="1739"/>
      <c r="L455" s="1739"/>
      <c r="M455" s="1739"/>
      <c r="N455" s="1818"/>
      <c r="O455" s="1819"/>
      <c r="P455" s="1820"/>
      <c r="Q455" s="1820"/>
      <c r="R455" s="1821"/>
      <c r="S455" s="1739" t="b">
        <v>0</v>
      </c>
      <c r="T455" s="1770" t="b">
        <v>0</v>
      </c>
      <c r="U455" s="1822"/>
      <c r="V455" s="1822"/>
      <c r="W455" s="1822"/>
      <c r="X455" s="1739"/>
      <c r="Y455" s="1739"/>
      <c r="Z455" s="1739"/>
      <c r="AA455" s="1739"/>
      <c r="AB455" s="1739"/>
      <c r="AC455" s="1739"/>
      <c r="AD455" s="1739"/>
      <c r="AE455" s="1739"/>
      <c r="AF455" s="1739"/>
      <c r="AG455" s="1739"/>
      <c r="AH455" s="1739"/>
      <c r="AI455" s="1739"/>
      <c r="AJ455" s="1739"/>
      <c r="AK455" s="1739"/>
      <c r="AL455" s="1739"/>
    </row>
    <row r="456" ht="32.25" customHeight="1">
      <c r="A456" s="1767"/>
      <c r="B456" s="1823"/>
      <c r="C456" s="1739"/>
      <c r="D456" s="1739"/>
      <c r="E456" s="1739"/>
      <c r="F456" s="1767"/>
      <c r="G456" s="1767"/>
      <c r="H456" s="1767"/>
      <c r="I456" s="1767"/>
      <c r="J456" s="1767"/>
      <c r="K456" s="1739"/>
      <c r="L456" s="1739"/>
      <c r="M456" s="1739"/>
      <c r="N456" s="1818"/>
      <c r="O456" s="1819"/>
      <c r="P456" s="1820"/>
      <c r="Q456" s="1820"/>
      <c r="R456" s="1821"/>
      <c r="S456" s="1739" t="b">
        <v>0</v>
      </c>
      <c r="T456" s="1770" t="b">
        <v>0</v>
      </c>
      <c r="U456" s="1822"/>
      <c r="V456" s="1822"/>
      <c r="W456" s="1822"/>
      <c r="X456" s="1739"/>
      <c r="Y456" s="1739"/>
      <c r="Z456" s="1739"/>
      <c r="AA456" s="1739"/>
      <c r="AB456" s="1739"/>
      <c r="AC456" s="1739"/>
      <c r="AD456" s="1739"/>
      <c r="AE456" s="1739"/>
      <c r="AF456" s="1739"/>
      <c r="AG456" s="1739"/>
      <c r="AH456" s="1739"/>
      <c r="AI456" s="1739"/>
      <c r="AJ456" s="1739"/>
      <c r="AK456" s="1739"/>
      <c r="AL456" s="1739"/>
    </row>
    <row r="457" ht="32.25" customHeight="1">
      <c r="A457" s="1767"/>
      <c r="B457" s="1823"/>
      <c r="C457" s="1739"/>
      <c r="D457" s="1739"/>
      <c r="E457" s="1739"/>
      <c r="F457" s="1767"/>
      <c r="G457" s="1767"/>
      <c r="H457" s="1767"/>
      <c r="I457" s="1767"/>
      <c r="J457" s="1767"/>
      <c r="K457" s="1739"/>
      <c r="L457" s="1739"/>
      <c r="M457" s="1739"/>
      <c r="N457" s="1818"/>
      <c r="O457" s="1819"/>
      <c r="P457" s="1820"/>
      <c r="Q457" s="1820"/>
      <c r="R457" s="1821"/>
      <c r="S457" s="1739" t="b">
        <v>0</v>
      </c>
      <c r="T457" s="1770" t="b">
        <v>0</v>
      </c>
      <c r="U457" s="1822"/>
      <c r="V457" s="1822"/>
      <c r="W457" s="1822"/>
      <c r="X457" s="1739"/>
      <c r="Y457" s="1739"/>
      <c r="Z457" s="1739"/>
      <c r="AA457" s="1739"/>
      <c r="AB457" s="1739"/>
      <c r="AC457" s="1739"/>
      <c r="AD457" s="1739"/>
      <c r="AE457" s="1739"/>
      <c r="AF457" s="1739"/>
      <c r="AG457" s="1739"/>
      <c r="AH457" s="1739"/>
      <c r="AI457" s="1739"/>
      <c r="AJ457" s="1739"/>
      <c r="AK457" s="1739"/>
      <c r="AL457" s="1739"/>
    </row>
    <row r="458" ht="32.25" customHeight="1">
      <c r="A458" s="1767"/>
      <c r="B458" s="1823"/>
      <c r="C458" s="1739"/>
      <c r="D458" s="1739"/>
      <c r="E458" s="1739"/>
      <c r="F458" s="1767"/>
      <c r="G458" s="1767"/>
      <c r="H458" s="1767"/>
      <c r="I458" s="1767"/>
      <c r="J458" s="1767"/>
      <c r="K458" s="1739"/>
      <c r="L458" s="1739"/>
      <c r="M458" s="1739"/>
      <c r="N458" s="1818"/>
      <c r="O458" s="1819"/>
      <c r="P458" s="1820"/>
      <c r="Q458" s="1820"/>
      <c r="R458" s="1821"/>
      <c r="S458" s="1739" t="b">
        <v>0</v>
      </c>
      <c r="T458" s="1770" t="b">
        <v>0</v>
      </c>
      <c r="U458" s="1822"/>
      <c r="V458" s="1822"/>
      <c r="W458" s="1822"/>
      <c r="X458" s="1739"/>
      <c r="Y458" s="1739"/>
      <c r="Z458" s="1739"/>
      <c r="AA458" s="1739"/>
      <c r="AB458" s="1739"/>
      <c r="AC458" s="1739"/>
      <c r="AD458" s="1739"/>
      <c r="AE458" s="1739"/>
      <c r="AF458" s="1739"/>
      <c r="AG458" s="1739"/>
      <c r="AH458" s="1739"/>
      <c r="AI458" s="1739"/>
      <c r="AJ458" s="1739"/>
      <c r="AK458" s="1739"/>
      <c r="AL458" s="1739"/>
    </row>
    <row r="459" ht="32.25" customHeight="1">
      <c r="A459" s="1767"/>
      <c r="B459" s="1823"/>
      <c r="C459" s="1739"/>
      <c r="D459" s="1739"/>
      <c r="E459" s="1739"/>
      <c r="F459" s="1767"/>
      <c r="G459" s="1767"/>
      <c r="H459" s="1767"/>
      <c r="I459" s="1767"/>
      <c r="J459" s="1767"/>
      <c r="K459" s="1739"/>
      <c r="L459" s="1739"/>
      <c r="M459" s="1739"/>
      <c r="N459" s="1818"/>
      <c r="O459" s="1819"/>
      <c r="P459" s="1820"/>
      <c r="Q459" s="1820"/>
      <c r="R459" s="1821"/>
      <c r="S459" s="1739" t="b">
        <v>0</v>
      </c>
      <c r="T459" s="1770" t="b">
        <v>0</v>
      </c>
      <c r="U459" s="1822"/>
      <c r="V459" s="1822"/>
      <c r="W459" s="1822"/>
      <c r="X459" s="1739"/>
      <c r="Y459" s="1739"/>
      <c r="Z459" s="1739"/>
      <c r="AA459" s="1739"/>
      <c r="AB459" s="1739"/>
      <c r="AC459" s="1739"/>
      <c r="AD459" s="1739"/>
      <c r="AE459" s="1739"/>
      <c r="AF459" s="1739"/>
      <c r="AG459" s="1739"/>
      <c r="AH459" s="1739"/>
      <c r="AI459" s="1739"/>
      <c r="AJ459" s="1739"/>
      <c r="AK459" s="1739"/>
      <c r="AL459" s="1739"/>
    </row>
    <row r="460" ht="32.25" customHeight="1">
      <c r="A460" s="1767"/>
      <c r="B460" s="1823"/>
      <c r="C460" s="1739"/>
      <c r="D460" s="1739"/>
      <c r="E460" s="1739"/>
      <c r="F460" s="1767"/>
      <c r="G460" s="1767"/>
      <c r="H460" s="1767"/>
      <c r="I460" s="1767"/>
      <c r="J460" s="1767"/>
      <c r="K460" s="1739"/>
      <c r="L460" s="1739"/>
      <c r="M460" s="1739"/>
      <c r="N460" s="1818"/>
      <c r="O460" s="1819"/>
      <c r="P460" s="1820"/>
      <c r="Q460" s="1820"/>
      <c r="R460" s="1821"/>
      <c r="S460" s="1739" t="b">
        <v>0</v>
      </c>
      <c r="T460" s="1770" t="b">
        <v>0</v>
      </c>
      <c r="U460" s="1822"/>
      <c r="V460" s="1822"/>
      <c r="W460" s="1822"/>
      <c r="X460" s="1739"/>
      <c r="Y460" s="1739"/>
      <c r="Z460" s="1739"/>
      <c r="AA460" s="1739"/>
      <c r="AB460" s="1739"/>
      <c r="AC460" s="1739"/>
      <c r="AD460" s="1739"/>
      <c r="AE460" s="1739"/>
      <c r="AF460" s="1739"/>
      <c r="AG460" s="1739"/>
      <c r="AH460" s="1739"/>
      <c r="AI460" s="1739"/>
      <c r="AJ460" s="1739"/>
      <c r="AK460" s="1739"/>
      <c r="AL460" s="1739"/>
    </row>
    <row r="461" ht="32.25" customHeight="1">
      <c r="A461" s="1767"/>
      <c r="B461" s="1823"/>
      <c r="C461" s="1739"/>
      <c r="D461" s="1739"/>
      <c r="E461" s="1739"/>
      <c r="F461" s="1767"/>
      <c r="G461" s="1767"/>
      <c r="H461" s="1767"/>
      <c r="I461" s="1767"/>
      <c r="J461" s="1767"/>
      <c r="K461" s="1739"/>
      <c r="L461" s="1739"/>
      <c r="M461" s="1739"/>
      <c r="N461" s="1818"/>
      <c r="O461" s="1819"/>
      <c r="P461" s="1820"/>
      <c r="Q461" s="1820"/>
      <c r="R461" s="1821"/>
      <c r="S461" s="1739" t="b">
        <v>0</v>
      </c>
      <c r="T461" s="1770" t="b">
        <v>0</v>
      </c>
      <c r="U461" s="1822"/>
      <c r="V461" s="1822"/>
      <c r="W461" s="1822"/>
      <c r="X461" s="1739"/>
      <c r="Y461" s="1739"/>
      <c r="Z461" s="1739"/>
      <c r="AA461" s="1739"/>
      <c r="AB461" s="1739"/>
      <c r="AC461" s="1739"/>
      <c r="AD461" s="1739"/>
      <c r="AE461" s="1739"/>
      <c r="AF461" s="1739"/>
      <c r="AG461" s="1739"/>
      <c r="AH461" s="1739"/>
      <c r="AI461" s="1739"/>
      <c r="AJ461" s="1739"/>
      <c r="AK461" s="1739"/>
      <c r="AL461" s="1739"/>
    </row>
    <row r="462" ht="32.25" customHeight="1">
      <c r="A462" s="1767"/>
      <c r="B462" s="1823"/>
      <c r="C462" s="1739"/>
      <c r="D462" s="1739"/>
      <c r="E462" s="1739"/>
      <c r="F462" s="1767"/>
      <c r="G462" s="1767"/>
      <c r="H462" s="1767"/>
      <c r="I462" s="1767"/>
      <c r="J462" s="1767"/>
      <c r="K462" s="1739"/>
      <c r="L462" s="1739"/>
      <c r="M462" s="1739"/>
      <c r="N462" s="1818"/>
      <c r="O462" s="1819"/>
      <c r="P462" s="1820"/>
      <c r="Q462" s="1820"/>
      <c r="R462" s="1821"/>
      <c r="S462" s="1739" t="b">
        <v>0</v>
      </c>
      <c r="T462" s="1770" t="b">
        <v>0</v>
      </c>
      <c r="U462" s="1822"/>
      <c r="V462" s="1822"/>
      <c r="W462" s="1822"/>
      <c r="X462" s="1739"/>
      <c r="Y462" s="1739"/>
      <c r="Z462" s="1739"/>
      <c r="AA462" s="1739"/>
      <c r="AB462" s="1739"/>
      <c r="AC462" s="1739"/>
      <c r="AD462" s="1739"/>
      <c r="AE462" s="1739"/>
      <c r="AF462" s="1739"/>
      <c r="AG462" s="1739"/>
      <c r="AH462" s="1739"/>
      <c r="AI462" s="1739"/>
      <c r="AJ462" s="1739"/>
      <c r="AK462" s="1739"/>
      <c r="AL462" s="1739"/>
    </row>
    <row r="463" ht="32.25" customHeight="1">
      <c r="A463" s="1767"/>
      <c r="B463" s="1823"/>
      <c r="C463" s="1739"/>
      <c r="D463" s="1739"/>
      <c r="E463" s="1739"/>
      <c r="F463" s="1767"/>
      <c r="G463" s="1767"/>
      <c r="H463" s="1767"/>
      <c r="I463" s="1767"/>
      <c r="J463" s="1767"/>
      <c r="K463" s="1739"/>
      <c r="L463" s="1739"/>
      <c r="M463" s="1739"/>
      <c r="N463" s="1818"/>
      <c r="O463" s="1819"/>
      <c r="P463" s="1820"/>
      <c r="Q463" s="1820"/>
      <c r="R463" s="1821"/>
      <c r="S463" s="1739" t="b">
        <v>0</v>
      </c>
      <c r="T463" s="1770" t="b">
        <v>0</v>
      </c>
      <c r="U463" s="1822"/>
      <c r="V463" s="1822"/>
      <c r="W463" s="1822"/>
      <c r="X463" s="1739"/>
      <c r="Y463" s="1739"/>
      <c r="Z463" s="1739"/>
      <c r="AA463" s="1739"/>
      <c r="AB463" s="1739"/>
      <c r="AC463" s="1739"/>
      <c r="AD463" s="1739"/>
      <c r="AE463" s="1739"/>
      <c r="AF463" s="1739"/>
      <c r="AG463" s="1739"/>
      <c r="AH463" s="1739"/>
      <c r="AI463" s="1739"/>
      <c r="AJ463" s="1739"/>
      <c r="AK463" s="1739"/>
      <c r="AL463" s="1739"/>
    </row>
    <row r="464" ht="32.25" customHeight="1">
      <c r="A464" s="1767"/>
      <c r="B464" s="1823"/>
      <c r="C464" s="1739"/>
      <c r="D464" s="1739"/>
      <c r="E464" s="1739"/>
      <c r="F464" s="1767"/>
      <c r="G464" s="1767"/>
      <c r="H464" s="1767"/>
      <c r="I464" s="1767"/>
      <c r="J464" s="1767"/>
      <c r="K464" s="1739"/>
      <c r="L464" s="1739"/>
      <c r="M464" s="1739"/>
      <c r="N464" s="1818"/>
      <c r="O464" s="1819"/>
      <c r="P464" s="1820"/>
      <c r="Q464" s="1820"/>
      <c r="R464" s="1821"/>
      <c r="S464" s="1739" t="b">
        <v>0</v>
      </c>
      <c r="T464" s="1770" t="b">
        <v>0</v>
      </c>
      <c r="U464" s="1822"/>
      <c r="V464" s="1822"/>
      <c r="W464" s="1822"/>
      <c r="X464" s="1739"/>
      <c r="Y464" s="1739"/>
      <c r="Z464" s="1739"/>
      <c r="AA464" s="1739"/>
      <c r="AB464" s="1739"/>
      <c r="AC464" s="1739"/>
      <c r="AD464" s="1739"/>
      <c r="AE464" s="1739"/>
      <c r="AF464" s="1739"/>
      <c r="AG464" s="1739"/>
      <c r="AH464" s="1739"/>
      <c r="AI464" s="1739"/>
      <c r="AJ464" s="1739"/>
      <c r="AK464" s="1739"/>
      <c r="AL464" s="1739"/>
    </row>
    <row r="465" ht="32.25" customHeight="1">
      <c r="A465" s="1767"/>
      <c r="B465" s="1823"/>
      <c r="C465" s="1739"/>
      <c r="D465" s="1739"/>
      <c r="E465" s="1739"/>
      <c r="F465" s="1767"/>
      <c r="G465" s="1767"/>
      <c r="H465" s="1767"/>
      <c r="I465" s="1767"/>
      <c r="J465" s="1767"/>
      <c r="K465" s="1739"/>
      <c r="L465" s="1739"/>
      <c r="M465" s="1739"/>
      <c r="N465" s="1818"/>
      <c r="O465" s="1819"/>
      <c r="P465" s="1820"/>
      <c r="Q465" s="1820"/>
      <c r="R465" s="1821"/>
      <c r="S465" s="1739" t="b">
        <v>0</v>
      </c>
      <c r="T465" s="1770" t="b">
        <v>0</v>
      </c>
      <c r="U465" s="1822"/>
      <c r="V465" s="1822"/>
      <c r="W465" s="1822"/>
      <c r="X465" s="1739"/>
      <c r="Y465" s="1739"/>
      <c r="Z465" s="1739"/>
      <c r="AA465" s="1739"/>
      <c r="AB465" s="1739"/>
      <c r="AC465" s="1739"/>
      <c r="AD465" s="1739"/>
      <c r="AE465" s="1739"/>
      <c r="AF465" s="1739"/>
      <c r="AG465" s="1739"/>
      <c r="AH465" s="1739"/>
      <c r="AI465" s="1739"/>
      <c r="AJ465" s="1739"/>
      <c r="AK465" s="1739"/>
      <c r="AL465" s="1739"/>
    </row>
    <row r="466" ht="32.25" customHeight="1">
      <c r="A466" s="1767"/>
      <c r="B466" s="1823"/>
      <c r="C466" s="1739"/>
      <c r="D466" s="1739"/>
      <c r="E466" s="1739"/>
      <c r="F466" s="1767"/>
      <c r="G466" s="1767"/>
      <c r="H466" s="1767"/>
      <c r="I466" s="1767"/>
      <c r="J466" s="1767"/>
      <c r="K466" s="1739"/>
      <c r="L466" s="1739"/>
      <c r="M466" s="1739"/>
      <c r="N466" s="1818"/>
      <c r="O466" s="1819"/>
      <c r="P466" s="1820"/>
      <c r="Q466" s="1820"/>
      <c r="R466" s="1821"/>
      <c r="S466" s="1739" t="b">
        <v>0</v>
      </c>
      <c r="T466" s="1770" t="b">
        <v>0</v>
      </c>
      <c r="U466" s="1822"/>
      <c r="V466" s="1822"/>
      <c r="W466" s="1822"/>
      <c r="X466" s="1739"/>
      <c r="Y466" s="1739"/>
      <c r="Z466" s="1739"/>
      <c r="AA466" s="1739"/>
      <c r="AB466" s="1739"/>
      <c r="AC466" s="1739"/>
      <c r="AD466" s="1739"/>
      <c r="AE466" s="1739"/>
      <c r="AF466" s="1739"/>
      <c r="AG466" s="1739"/>
      <c r="AH466" s="1739"/>
      <c r="AI466" s="1739"/>
      <c r="AJ466" s="1739"/>
      <c r="AK466" s="1739"/>
      <c r="AL466" s="1739"/>
    </row>
    <row r="467" ht="32.25" customHeight="1">
      <c r="A467" s="1767"/>
      <c r="B467" s="1823"/>
      <c r="C467" s="1739"/>
      <c r="D467" s="1739"/>
      <c r="E467" s="1739"/>
      <c r="F467" s="1767"/>
      <c r="G467" s="1767"/>
      <c r="H467" s="1767"/>
      <c r="I467" s="1767"/>
      <c r="J467" s="1767"/>
      <c r="K467" s="1739"/>
      <c r="L467" s="1739"/>
      <c r="M467" s="1739"/>
      <c r="N467" s="1818"/>
      <c r="O467" s="1819"/>
      <c r="P467" s="1820"/>
      <c r="Q467" s="1820"/>
      <c r="R467" s="1821"/>
      <c r="S467" s="1739" t="b">
        <v>0</v>
      </c>
      <c r="T467" s="1770" t="b">
        <v>0</v>
      </c>
      <c r="U467" s="1822"/>
      <c r="V467" s="1822"/>
      <c r="W467" s="1822"/>
      <c r="X467" s="1739"/>
      <c r="Y467" s="1739"/>
      <c r="Z467" s="1739"/>
      <c r="AA467" s="1739"/>
      <c r="AB467" s="1739"/>
      <c r="AC467" s="1739"/>
      <c r="AD467" s="1739"/>
      <c r="AE467" s="1739"/>
      <c r="AF467" s="1739"/>
      <c r="AG467" s="1739"/>
      <c r="AH467" s="1739"/>
      <c r="AI467" s="1739"/>
      <c r="AJ467" s="1739"/>
      <c r="AK467" s="1739"/>
      <c r="AL467" s="1739"/>
    </row>
    <row r="468" ht="32.25" customHeight="1">
      <c r="A468" s="1767"/>
      <c r="B468" s="1823"/>
      <c r="C468" s="1739"/>
      <c r="D468" s="1739"/>
      <c r="E468" s="1739"/>
      <c r="F468" s="1767"/>
      <c r="G468" s="1767"/>
      <c r="H468" s="1767"/>
      <c r="I468" s="1767"/>
      <c r="J468" s="1767"/>
      <c r="K468" s="1739"/>
      <c r="L468" s="1739"/>
      <c r="M468" s="1739"/>
      <c r="N468" s="1818"/>
      <c r="O468" s="1819"/>
      <c r="P468" s="1820"/>
      <c r="Q468" s="1820"/>
      <c r="R468" s="1821"/>
      <c r="S468" s="1739" t="b">
        <v>0</v>
      </c>
      <c r="T468" s="1770" t="b">
        <v>0</v>
      </c>
      <c r="U468" s="1822"/>
      <c r="V468" s="1822"/>
      <c r="W468" s="1822"/>
      <c r="X468" s="1739"/>
      <c r="Y468" s="1739"/>
      <c r="Z468" s="1739"/>
      <c r="AA468" s="1739"/>
      <c r="AB468" s="1739"/>
      <c r="AC468" s="1739"/>
      <c r="AD468" s="1739"/>
      <c r="AE468" s="1739"/>
      <c r="AF468" s="1739"/>
      <c r="AG468" s="1739"/>
      <c r="AH468" s="1739"/>
      <c r="AI468" s="1739"/>
      <c r="AJ468" s="1739"/>
      <c r="AK468" s="1739"/>
      <c r="AL468" s="1739"/>
    </row>
    <row r="469" ht="32.25" customHeight="1">
      <c r="A469" s="1767"/>
      <c r="B469" s="1823"/>
      <c r="C469" s="1739"/>
      <c r="D469" s="1739"/>
      <c r="E469" s="1739"/>
      <c r="F469" s="1767"/>
      <c r="G469" s="1767"/>
      <c r="H469" s="1767"/>
      <c r="I469" s="1767"/>
      <c r="J469" s="1767"/>
      <c r="K469" s="1739"/>
      <c r="L469" s="1739"/>
      <c r="M469" s="1739"/>
      <c r="N469" s="1818"/>
      <c r="O469" s="1819"/>
      <c r="P469" s="1820"/>
      <c r="Q469" s="1820"/>
      <c r="R469" s="1821"/>
      <c r="S469" s="1739" t="b">
        <v>0</v>
      </c>
      <c r="T469" s="1770" t="b">
        <v>0</v>
      </c>
      <c r="U469" s="1822"/>
      <c r="V469" s="1822"/>
      <c r="W469" s="1822"/>
      <c r="X469" s="1739"/>
      <c r="Y469" s="1739"/>
      <c r="Z469" s="1739"/>
      <c r="AA469" s="1739"/>
      <c r="AB469" s="1739"/>
      <c r="AC469" s="1739"/>
      <c r="AD469" s="1739"/>
      <c r="AE469" s="1739"/>
      <c r="AF469" s="1739"/>
      <c r="AG469" s="1739"/>
      <c r="AH469" s="1739"/>
      <c r="AI469" s="1739"/>
      <c r="AJ469" s="1739"/>
      <c r="AK469" s="1739"/>
      <c r="AL469" s="1739"/>
    </row>
    <row r="470" ht="32.25" customHeight="1">
      <c r="A470" s="1767"/>
      <c r="B470" s="1823"/>
      <c r="C470" s="1739"/>
      <c r="D470" s="1739"/>
      <c r="E470" s="1739"/>
      <c r="F470" s="1767"/>
      <c r="G470" s="1767"/>
      <c r="H470" s="1767"/>
      <c r="I470" s="1767"/>
      <c r="J470" s="1767"/>
      <c r="K470" s="1739"/>
      <c r="L470" s="1739"/>
      <c r="M470" s="1739"/>
      <c r="N470" s="1818"/>
      <c r="O470" s="1819"/>
      <c r="P470" s="1820"/>
      <c r="Q470" s="1820"/>
      <c r="R470" s="1821"/>
      <c r="S470" s="1739" t="b">
        <v>0</v>
      </c>
      <c r="T470" s="1770" t="b">
        <v>0</v>
      </c>
      <c r="U470" s="1822"/>
      <c r="V470" s="1822"/>
      <c r="W470" s="1822"/>
      <c r="X470" s="1739"/>
      <c r="Y470" s="1739"/>
      <c r="Z470" s="1739"/>
      <c r="AA470" s="1739"/>
      <c r="AB470" s="1739"/>
      <c r="AC470" s="1739"/>
      <c r="AD470" s="1739"/>
      <c r="AE470" s="1739"/>
      <c r="AF470" s="1739"/>
      <c r="AG470" s="1739"/>
      <c r="AH470" s="1739"/>
      <c r="AI470" s="1739"/>
      <c r="AJ470" s="1739"/>
      <c r="AK470" s="1739"/>
      <c r="AL470" s="1739"/>
    </row>
    <row r="471" ht="32.25" customHeight="1">
      <c r="A471" s="1767"/>
      <c r="B471" s="1823"/>
      <c r="C471" s="1739"/>
      <c r="D471" s="1739"/>
      <c r="E471" s="1739"/>
      <c r="F471" s="1767"/>
      <c r="G471" s="1767"/>
      <c r="H471" s="1767"/>
      <c r="I471" s="1767"/>
      <c r="J471" s="1767"/>
      <c r="K471" s="1739"/>
      <c r="L471" s="1739"/>
      <c r="M471" s="1739"/>
      <c r="N471" s="1818"/>
      <c r="O471" s="1819"/>
      <c r="P471" s="1820"/>
      <c r="Q471" s="1820"/>
      <c r="R471" s="1821"/>
      <c r="S471" s="1739" t="b">
        <v>0</v>
      </c>
      <c r="T471" s="1770" t="b">
        <v>0</v>
      </c>
      <c r="U471" s="1822"/>
      <c r="V471" s="1822"/>
      <c r="W471" s="1822"/>
      <c r="X471" s="1739"/>
      <c r="Y471" s="1739"/>
      <c r="Z471" s="1739"/>
      <c r="AA471" s="1739"/>
      <c r="AB471" s="1739"/>
      <c r="AC471" s="1739"/>
      <c r="AD471" s="1739"/>
      <c r="AE471" s="1739"/>
      <c r="AF471" s="1739"/>
      <c r="AG471" s="1739"/>
      <c r="AH471" s="1739"/>
      <c r="AI471" s="1739"/>
      <c r="AJ471" s="1739"/>
      <c r="AK471" s="1739"/>
      <c r="AL471" s="1739"/>
    </row>
    <row r="472" ht="32.25" customHeight="1">
      <c r="A472" s="1767"/>
      <c r="B472" s="1823"/>
      <c r="C472" s="1739"/>
      <c r="D472" s="1739"/>
      <c r="E472" s="1739"/>
      <c r="F472" s="1767"/>
      <c r="G472" s="1767"/>
      <c r="H472" s="1767"/>
      <c r="I472" s="1767"/>
      <c r="J472" s="1767"/>
      <c r="K472" s="1739"/>
      <c r="L472" s="1739"/>
      <c r="M472" s="1739"/>
      <c r="N472" s="1818"/>
      <c r="O472" s="1819"/>
      <c r="P472" s="1820"/>
      <c r="Q472" s="1820"/>
      <c r="R472" s="1821"/>
      <c r="S472" s="1739" t="b">
        <v>0</v>
      </c>
      <c r="T472" s="1770" t="b">
        <v>0</v>
      </c>
      <c r="U472" s="1822"/>
      <c r="V472" s="1822"/>
      <c r="W472" s="1822"/>
      <c r="X472" s="1739"/>
      <c r="Y472" s="1739"/>
      <c r="Z472" s="1739"/>
      <c r="AA472" s="1739"/>
      <c r="AB472" s="1739"/>
      <c r="AC472" s="1739"/>
      <c r="AD472" s="1739"/>
      <c r="AE472" s="1739"/>
      <c r="AF472" s="1739"/>
      <c r="AG472" s="1739"/>
      <c r="AH472" s="1739"/>
      <c r="AI472" s="1739"/>
      <c r="AJ472" s="1739"/>
      <c r="AK472" s="1739"/>
      <c r="AL472" s="1739"/>
    </row>
    <row r="473" ht="32.25" customHeight="1">
      <c r="A473" s="1767"/>
      <c r="B473" s="1823"/>
      <c r="C473" s="1739"/>
      <c r="D473" s="1739"/>
      <c r="E473" s="1739"/>
      <c r="F473" s="1767"/>
      <c r="G473" s="1767"/>
      <c r="H473" s="1767"/>
      <c r="I473" s="1767"/>
      <c r="J473" s="1767"/>
      <c r="K473" s="1739"/>
      <c r="L473" s="1739"/>
      <c r="M473" s="1739"/>
      <c r="N473" s="1818"/>
      <c r="O473" s="1819"/>
      <c r="P473" s="1820"/>
      <c r="Q473" s="1820"/>
      <c r="R473" s="1821"/>
      <c r="S473" s="1739" t="b">
        <v>0</v>
      </c>
      <c r="T473" s="1770" t="b">
        <v>0</v>
      </c>
      <c r="U473" s="1822"/>
      <c r="V473" s="1822"/>
      <c r="W473" s="1822"/>
      <c r="X473" s="1739"/>
      <c r="Y473" s="1739"/>
      <c r="Z473" s="1739"/>
      <c r="AA473" s="1739"/>
      <c r="AB473" s="1739"/>
      <c r="AC473" s="1739"/>
      <c r="AD473" s="1739"/>
      <c r="AE473" s="1739"/>
      <c r="AF473" s="1739"/>
      <c r="AG473" s="1739"/>
      <c r="AH473" s="1739"/>
      <c r="AI473" s="1739"/>
      <c r="AJ473" s="1739"/>
      <c r="AK473" s="1739"/>
      <c r="AL473" s="1739"/>
    </row>
    <row r="474" ht="32.25" customHeight="1">
      <c r="A474" s="1767"/>
      <c r="B474" s="1823"/>
      <c r="C474" s="1739"/>
      <c r="D474" s="1739"/>
      <c r="E474" s="1739"/>
      <c r="F474" s="1767"/>
      <c r="G474" s="1767"/>
      <c r="H474" s="1767"/>
      <c r="I474" s="1767"/>
      <c r="J474" s="1767"/>
      <c r="K474" s="1739"/>
      <c r="L474" s="1739"/>
      <c r="M474" s="1739"/>
      <c r="N474" s="1818"/>
      <c r="O474" s="1819"/>
      <c r="P474" s="1820"/>
      <c r="Q474" s="1820"/>
      <c r="R474" s="1821"/>
      <c r="S474" s="1739" t="b">
        <v>0</v>
      </c>
      <c r="T474" s="1770" t="b">
        <v>0</v>
      </c>
      <c r="U474" s="1822"/>
      <c r="V474" s="1822"/>
      <c r="W474" s="1822"/>
      <c r="X474" s="1739"/>
      <c r="Y474" s="1739"/>
      <c r="Z474" s="1739"/>
      <c r="AA474" s="1739"/>
      <c r="AB474" s="1739"/>
      <c r="AC474" s="1739"/>
      <c r="AD474" s="1739"/>
      <c r="AE474" s="1739"/>
      <c r="AF474" s="1739"/>
      <c r="AG474" s="1739"/>
      <c r="AH474" s="1739"/>
      <c r="AI474" s="1739"/>
      <c r="AJ474" s="1739"/>
      <c r="AK474" s="1739"/>
      <c r="AL474" s="1739"/>
    </row>
    <row r="475" ht="32.25" customHeight="1">
      <c r="A475" s="1767"/>
      <c r="B475" s="1823"/>
      <c r="C475" s="1739"/>
      <c r="D475" s="1739"/>
      <c r="E475" s="1739"/>
      <c r="F475" s="1767"/>
      <c r="G475" s="1767"/>
      <c r="H475" s="1767"/>
      <c r="I475" s="1767"/>
      <c r="J475" s="1767"/>
      <c r="K475" s="1739"/>
      <c r="L475" s="1739"/>
      <c r="M475" s="1739"/>
      <c r="N475" s="1818"/>
      <c r="O475" s="1819"/>
      <c r="P475" s="1820"/>
      <c r="Q475" s="1820"/>
      <c r="R475" s="1821"/>
      <c r="S475" s="1739" t="b">
        <v>0</v>
      </c>
      <c r="T475" s="1770" t="b">
        <v>0</v>
      </c>
      <c r="U475" s="1822"/>
      <c r="V475" s="1822"/>
      <c r="W475" s="1822"/>
      <c r="X475" s="1739"/>
      <c r="Y475" s="1739"/>
      <c r="Z475" s="1739"/>
      <c r="AA475" s="1739"/>
      <c r="AB475" s="1739"/>
      <c r="AC475" s="1739"/>
      <c r="AD475" s="1739"/>
      <c r="AE475" s="1739"/>
      <c r="AF475" s="1739"/>
      <c r="AG475" s="1739"/>
      <c r="AH475" s="1739"/>
      <c r="AI475" s="1739"/>
      <c r="AJ475" s="1739"/>
      <c r="AK475" s="1739"/>
      <c r="AL475" s="1739"/>
    </row>
    <row r="476" ht="32.25" customHeight="1">
      <c r="A476" s="1767"/>
      <c r="B476" s="1823"/>
      <c r="C476" s="1739"/>
      <c r="D476" s="1739"/>
      <c r="E476" s="1739"/>
      <c r="F476" s="1767"/>
      <c r="G476" s="1767"/>
      <c r="H476" s="1767"/>
      <c r="I476" s="1767"/>
      <c r="J476" s="1767"/>
      <c r="K476" s="1739"/>
      <c r="L476" s="1739"/>
      <c r="M476" s="1739"/>
      <c r="N476" s="1818"/>
      <c r="O476" s="1819"/>
      <c r="P476" s="1820"/>
      <c r="Q476" s="1820"/>
      <c r="R476" s="1821"/>
      <c r="S476" s="1739" t="b">
        <v>0</v>
      </c>
      <c r="T476" s="1770" t="b">
        <v>0</v>
      </c>
      <c r="U476" s="1822"/>
      <c r="V476" s="1822"/>
      <c r="W476" s="1822"/>
      <c r="X476" s="1739"/>
      <c r="Y476" s="1739"/>
      <c r="Z476" s="1739"/>
      <c r="AA476" s="1739"/>
      <c r="AB476" s="1739"/>
      <c r="AC476" s="1739"/>
      <c r="AD476" s="1739"/>
      <c r="AE476" s="1739"/>
      <c r="AF476" s="1739"/>
      <c r="AG476" s="1739"/>
      <c r="AH476" s="1739"/>
      <c r="AI476" s="1739"/>
      <c r="AJ476" s="1739"/>
      <c r="AK476" s="1739"/>
      <c r="AL476" s="1739"/>
    </row>
    <row r="477" ht="32.25" customHeight="1">
      <c r="A477" s="1767"/>
      <c r="B477" s="1823"/>
      <c r="C477" s="1739"/>
      <c r="D477" s="1739"/>
      <c r="E477" s="1739"/>
      <c r="F477" s="1767"/>
      <c r="G477" s="1767"/>
      <c r="H477" s="1767"/>
      <c r="I477" s="1767"/>
      <c r="J477" s="1767"/>
      <c r="K477" s="1739"/>
      <c r="L477" s="1739"/>
      <c r="M477" s="1739"/>
      <c r="N477" s="1818"/>
      <c r="O477" s="1819"/>
      <c r="P477" s="1820"/>
      <c r="Q477" s="1820"/>
      <c r="R477" s="1821"/>
      <c r="S477" s="1739" t="b">
        <v>0</v>
      </c>
      <c r="T477" s="1770" t="b">
        <v>0</v>
      </c>
      <c r="U477" s="1822"/>
      <c r="V477" s="1822"/>
      <c r="W477" s="1822"/>
      <c r="X477" s="1739"/>
      <c r="Y477" s="1739"/>
      <c r="Z477" s="1739"/>
      <c r="AA477" s="1739"/>
      <c r="AB477" s="1739"/>
      <c r="AC477" s="1739"/>
      <c r="AD477" s="1739"/>
      <c r="AE477" s="1739"/>
      <c r="AF477" s="1739"/>
      <c r="AG477" s="1739"/>
      <c r="AH477" s="1739"/>
      <c r="AI477" s="1739"/>
      <c r="AJ477" s="1739"/>
      <c r="AK477" s="1739"/>
      <c r="AL477" s="1739"/>
    </row>
    <row r="478" ht="32.25" customHeight="1">
      <c r="A478" s="1767"/>
      <c r="B478" s="1823"/>
      <c r="C478" s="1739"/>
      <c r="D478" s="1739"/>
      <c r="E478" s="1739"/>
      <c r="F478" s="1767"/>
      <c r="G478" s="1767"/>
      <c r="H478" s="1767"/>
      <c r="I478" s="1767"/>
      <c r="J478" s="1767"/>
      <c r="K478" s="1739"/>
      <c r="L478" s="1739"/>
      <c r="M478" s="1739"/>
      <c r="N478" s="1818"/>
      <c r="O478" s="1819"/>
      <c r="P478" s="1820"/>
      <c r="Q478" s="1820"/>
      <c r="R478" s="1821"/>
      <c r="S478" s="1739" t="b">
        <v>0</v>
      </c>
      <c r="T478" s="1770" t="b">
        <v>0</v>
      </c>
      <c r="U478" s="1822"/>
      <c r="V478" s="1822"/>
      <c r="W478" s="1822"/>
      <c r="X478" s="1739"/>
      <c r="Y478" s="1739"/>
      <c r="Z478" s="1739"/>
      <c r="AA478" s="1739"/>
      <c r="AB478" s="1739"/>
      <c r="AC478" s="1739"/>
      <c r="AD478" s="1739"/>
      <c r="AE478" s="1739"/>
      <c r="AF478" s="1739"/>
      <c r="AG478" s="1739"/>
      <c r="AH478" s="1739"/>
      <c r="AI478" s="1739"/>
      <c r="AJ478" s="1739"/>
      <c r="AK478" s="1739"/>
      <c r="AL478" s="1739"/>
    </row>
    <row r="479" ht="32.25" customHeight="1">
      <c r="A479" s="1767"/>
      <c r="B479" s="1823"/>
      <c r="C479" s="1739"/>
      <c r="D479" s="1739"/>
      <c r="E479" s="1739"/>
      <c r="F479" s="1767"/>
      <c r="G479" s="1767"/>
      <c r="H479" s="1767"/>
      <c r="I479" s="1767"/>
      <c r="J479" s="1767"/>
      <c r="K479" s="1739"/>
      <c r="L479" s="1739"/>
      <c r="M479" s="1739"/>
      <c r="N479" s="1818"/>
      <c r="O479" s="1819"/>
      <c r="P479" s="1820"/>
      <c r="Q479" s="1820"/>
      <c r="R479" s="1821"/>
      <c r="S479" s="1739" t="b">
        <v>0</v>
      </c>
      <c r="T479" s="1770" t="b">
        <v>0</v>
      </c>
      <c r="U479" s="1822"/>
      <c r="V479" s="1822"/>
      <c r="W479" s="1822"/>
      <c r="X479" s="1739"/>
      <c r="Y479" s="1739"/>
      <c r="Z479" s="1739"/>
      <c r="AA479" s="1739"/>
      <c r="AB479" s="1739"/>
      <c r="AC479" s="1739"/>
      <c r="AD479" s="1739"/>
      <c r="AE479" s="1739"/>
      <c r="AF479" s="1739"/>
      <c r="AG479" s="1739"/>
      <c r="AH479" s="1739"/>
      <c r="AI479" s="1739"/>
      <c r="AJ479" s="1739"/>
      <c r="AK479" s="1739"/>
      <c r="AL479" s="1739"/>
    </row>
    <row r="480" ht="32.25" customHeight="1">
      <c r="A480" s="1767"/>
      <c r="B480" s="1823"/>
      <c r="C480" s="1739"/>
      <c r="D480" s="1739"/>
      <c r="E480" s="1739"/>
      <c r="F480" s="1767"/>
      <c r="G480" s="1767"/>
      <c r="H480" s="1767"/>
      <c r="I480" s="1767"/>
      <c r="J480" s="1767"/>
      <c r="K480" s="1739"/>
      <c r="L480" s="1739"/>
      <c r="M480" s="1739"/>
      <c r="N480" s="1818"/>
      <c r="O480" s="1819"/>
      <c r="P480" s="1820"/>
      <c r="Q480" s="1820"/>
      <c r="R480" s="1821"/>
      <c r="S480" s="1739" t="b">
        <v>0</v>
      </c>
      <c r="T480" s="1770" t="b">
        <v>0</v>
      </c>
      <c r="U480" s="1822"/>
      <c r="V480" s="1822"/>
      <c r="W480" s="1822"/>
      <c r="X480" s="1739"/>
      <c r="Y480" s="1739"/>
      <c r="Z480" s="1739"/>
      <c r="AA480" s="1739"/>
      <c r="AB480" s="1739"/>
      <c r="AC480" s="1739"/>
      <c r="AD480" s="1739"/>
      <c r="AE480" s="1739"/>
      <c r="AF480" s="1739"/>
      <c r="AG480" s="1739"/>
      <c r="AH480" s="1739"/>
      <c r="AI480" s="1739"/>
      <c r="AJ480" s="1739"/>
      <c r="AK480" s="1739"/>
      <c r="AL480" s="1739"/>
    </row>
    <row r="481" ht="32.25" customHeight="1">
      <c r="A481" s="1767"/>
      <c r="B481" s="1823"/>
      <c r="C481" s="1739"/>
      <c r="D481" s="1739"/>
      <c r="E481" s="1739"/>
      <c r="F481" s="1767"/>
      <c r="G481" s="1767"/>
      <c r="H481" s="1767"/>
      <c r="I481" s="1767"/>
      <c r="J481" s="1767"/>
      <c r="K481" s="1739"/>
      <c r="L481" s="1739"/>
      <c r="M481" s="1739"/>
      <c r="N481" s="1818"/>
      <c r="O481" s="1819"/>
      <c r="P481" s="1820"/>
      <c r="Q481" s="1820"/>
      <c r="R481" s="1821"/>
      <c r="S481" s="1739" t="b">
        <v>0</v>
      </c>
      <c r="T481" s="1770" t="b">
        <v>0</v>
      </c>
      <c r="U481" s="1822"/>
      <c r="V481" s="1822"/>
      <c r="W481" s="1822"/>
      <c r="X481" s="1739"/>
      <c r="Y481" s="1739"/>
      <c r="Z481" s="1739"/>
      <c r="AA481" s="1739"/>
      <c r="AB481" s="1739"/>
      <c r="AC481" s="1739"/>
      <c r="AD481" s="1739"/>
      <c r="AE481" s="1739"/>
      <c r="AF481" s="1739"/>
      <c r="AG481" s="1739"/>
      <c r="AH481" s="1739"/>
      <c r="AI481" s="1739"/>
      <c r="AJ481" s="1739"/>
      <c r="AK481" s="1739"/>
      <c r="AL481" s="1739"/>
    </row>
    <row r="482" ht="32.25" customHeight="1">
      <c r="A482" s="1767"/>
      <c r="B482" s="1823"/>
      <c r="C482" s="1739"/>
      <c r="D482" s="1739"/>
      <c r="E482" s="1739"/>
      <c r="F482" s="1767"/>
      <c r="G482" s="1767"/>
      <c r="H482" s="1767"/>
      <c r="I482" s="1767"/>
      <c r="J482" s="1767"/>
      <c r="K482" s="1739"/>
      <c r="L482" s="1739"/>
      <c r="M482" s="1739"/>
      <c r="N482" s="1818"/>
      <c r="O482" s="1819"/>
      <c r="P482" s="1820"/>
      <c r="Q482" s="1820"/>
      <c r="R482" s="1821"/>
      <c r="S482" s="1739" t="b">
        <v>0</v>
      </c>
      <c r="T482" s="1770" t="b">
        <v>0</v>
      </c>
      <c r="U482" s="1822"/>
      <c r="V482" s="1822"/>
      <c r="W482" s="1822"/>
      <c r="X482" s="1739"/>
      <c r="Y482" s="1739"/>
      <c r="Z482" s="1739"/>
      <c r="AA482" s="1739"/>
      <c r="AB482" s="1739"/>
      <c r="AC482" s="1739"/>
      <c r="AD482" s="1739"/>
      <c r="AE482" s="1739"/>
      <c r="AF482" s="1739"/>
      <c r="AG482" s="1739"/>
      <c r="AH482" s="1739"/>
      <c r="AI482" s="1739"/>
      <c r="AJ482" s="1739"/>
      <c r="AK482" s="1739"/>
      <c r="AL482" s="1739"/>
    </row>
    <row r="483" ht="32.25" customHeight="1">
      <c r="A483" s="1767"/>
      <c r="B483" s="1823"/>
      <c r="C483" s="1739"/>
      <c r="D483" s="1739"/>
      <c r="E483" s="1739"/>
      <c r="F483" s="1767"/>
      <c r="G483" s="1767"/>
      <c r="H483" s="1767"/>
      <c r="I483" s="1767"/>
      <c r="J483" s="1767"/>
      <c r="K483" s="1739"/>
      <c r="L483" s="1739"/>
      <c r="M483" s="1739"/>
      <c r="N483" s="1818"/>
      <c r="O483" s="1819"/>
      <c r="P483" s="1820"/>
      <c r="Q483" s="1820"/>
      <c r="R483" s="1821"/>
      <c r="S483" s="1739" t="b">
        <v>0</v>
      </c>
      <c r="T483" s="1770" t="b">
        <v>0</v>
      </c>
      <c r="U483" s="1822"/>
      <c r="V483" s="1822"/>
      <c r="W483" s="1822"/>
      <c r="X483" s="1739"/>
      <c r="Y483" s="1739"/>
      <c r="Z483" s="1739"/>
      <c r="AA483" s="1739"/>
      <c r="AB483" s="1739"/>
      <c r="AC483" s="1739"/>
      <c r="AD483" s="1739"/>
      <c r="AE483" s="1739"/>
      <c r="AF483" s="1739"/>
      <c r="AG483" s="1739"/>
      <c r="AH483" s="1739"/>
      <c r="AI483" s="1739"/>
      <c r="AJ483" s="1739"/>
      <c r="AK483" s="1739"/>
      <c r="AL483" s="1739"/>
    </row>
    <row r="484" ht="32.25" customHeight="1">
      <c r="A484" s="1767"/>
      <c r="B484" s="1823"/>
      <c r="C484" s="1739"/>
      <c r="D484" s="1739"/>
      <c r="E484" s="1739"/>
      <c r="F484" s="1767"/>
      <c r="G484" s="1767"/>
      <c r="H484" s="1767"/>
      <c r="I484" s="1767"/>
      <c r="J484" s="1767"/>
      <c r="K484" s="1739"/>
      <c r="L484" s="1739"/>
      <c r="M484" s="1739"/>
      <c r="N484" s="1818"/>
      <c r="O484" s="1819"/>
      <c r="P484" s="1820"/>
      <c r="Q484" s="1820"/>
      <c r="R484" s="1821"/>
      <c r="S484" s="1739" t="b">
        <v>0</v>
      </c>
      <c r="T484" s="1770" t="b">
        <v>0</v>
      </c>
      <c r="U484" s="1822"/>
      <c r="V484" s="1822"/>
      <c r="W484" s="1822"/>
      <c r="X484" s="1739"/>
      <c r="Y484" s="1739"/>
      <c r="Z484" s="1739"/>
      <c r="AA484" s="1739"/>
      <c r="AB484" s="1739"/>
      <c r="AC484" s="1739"/>
      <c r="AD484" s="1739"/>
      <c r="AE484" s="1739"/>
      <c r="AF484" s="1739"/>
      <c r="AG484" s="1739"/>
      <c r="AH484" s="1739"/>
      <c r="AI484" s="1739"/>
      <c r="AJ484" s="1739"/>
      <c r="AK484" s="1739"/>
      <c r="AL484" s="1739"/>
    </row>
    <row r="485" ht="32.25" customHeight="1">
      <c r="A485" s="1767"/>
      <c r="B485" s="1823"/>
      <c r="C485" s="1739"/>
      <c r="D485" s="1739"/>
      <c r="E485" s="1739"/>
      <c r="F485" s="1767"/>
      <c r="G485" s="1767"/>
      <c r="H485" s="1767"/>
      <c r="I485" s="1767"/>
      <c r="J485" s="1767"/>
      <c r="K485" s="1739"/>
      <c r="L485" s="1739"/>
      <c r="M485" s="1739"/>
      <c r="N485" s="1818"/>
      <c r="O485" s="1819"/>
      <c r="P485" s="1820"/>
      <c r="Q485" s="1820"/>
      <c r="R485" s="1821"/>
      <c r="S485" s="1739" t="b">
        <v>0</v>
      </c>
      <c r="T485" s="1770" t="b">
        <v>0</v>
      </c>
      <c r="U485" s="1822"/>
      <c r="V485" s="1822"/>
      <c r="W485" s="1822"/>
      <c r="X485" s="1739"/>
      <c r="Y485" s="1739"/>
      <c r="Z485" s="1739"/>
      <c r="AA485" s="1739"/>
      <c r="AB485" s="1739"/>
      <c r="AC485" s="1739"/>
      <c r="AD485" s="1739"/>
      <c r="AE485" s="1739"/>
      <c r="AF485" s="1739"/>
      <c r="AG485" s="1739"/>
      <c r="AH485" s="1739"/>
      <c r="AI485" s="1739"/>
      <c r="AJ485" s="1739"/>
      <c r="AK485" s="1739"/>
      <c r="AL485" s="1739"/>
    </row>
    <row r="486" ht="32.25" customHeight="1">
      <c r="A486" s="1767"/>
      <c r="B486" s="1823"/>
      <c r="C486" s="1739"/>
      <c r="D486" s="1739"/>
      <c r="E486" s="1739"/>
      <c r="F486" s="1767"/>
      <c r="G486" s="1767"/>
      <c r="H486" s="1767"/>
      <c r="I486" s="1767"/>
      <c r="J486" s="1767"/>
      <c r="K486" s="1739"/>
      <c r="L486" s="1739"/>
      <c r="M486" s="1739"/>
      <c r="N486" s="1818"/>
      <c r="O486" s="1819"/>
      <c r="P486" s="1820"/>
      <c r="Q486" s="1820"/>
      <c r="R486" s="1821"/>
      <c r="S486" s="1739" t="b">
        <v>0</v>
      </c>
      <c r="T486" s="1770" t="b">
        <v>0</v>
      </c>
      <c r="U486" s="1822"/>
      <c r="V486" s="1822"/>
      <c r="W486" s="1822"/>
      <c r="X486" s="1739"/>
      <c r="Y486" s="1739"/>
      <c r="Z486" s="1739"/>
      <c r="AA486" s="1739"/>
      <c r="AB486" s="1739"/>
      <c r="AC486" s="1739"/>
      <c r="AD486" s="1739"/>
      <c r="AE486" s="1739"/>
      <c r="AF486" s="1739"/>
      <c r="AG486" s="1739"/>
      <c r="AH486" s="1739"/>
      <c r="AI486" s="1739"/>
      <c r="AJ486" s="1739"/>
      <c r="AK486" s="1739"/>
      <c r="AL486" s="1739"/>
    </row>
    <row r="487" ht="32.25" customHeight="1">
      <c r="A487" s="1767"/>
      <c r="B487" s="1823"/>
      <c r="C487" s="1739"/>
      <c r="D487" s="1739"/>
      <c r="E487" s="1739"/>
      <c r="F487" s="1767"/>
      <c r="G487" s="1767"/>
      <c r="H487" s="1767"/>
      <c r="I487" s="1767"/>
      <c r="J487" s="1767"/>
      <c r="K487" s="1739"/>
      <c r="L487" s="1739"/>
      <c r="M487" s="1739"/>
      <c r="N487" s="1818"/>
      <c r="O487" s="1819"/>
      <c r="P487" s="1820"/>
      <c r="Q487" s="1820"/>
      <c r="R487" s="1821"/>
      <c r="S487" s="1739" t="b">
        <v>0</v>
      </c>
      <c r="T487" s="1770" t="b">
        <v>0</v>
      </c>
      <c r="U487" s="1822"/>
      <c r="V487" s="1822"/>
      <c r="W487" s="1822"/>
      <c r="X487" s="1739"/>
      <c r="Y487" s="1739"/>
      <c r="Z487" s="1739"/>
      <c r="AA487" s="1739"/>
      <c r="AB487" s="1739"/>
      <c r="AC487" s="1739"/>
      <c r="AD487" s="1739"/>
      <c r="AE487" s="1739"/>
      <c r="AF487" s="1739"/>
      <c r="AG487" s="1739"/>
      <c r="AH487" s="1739"/>
      <c r="AI487" s="1739"/>
      <c r="AJ487" s="1739"/>
      <c r="AK487" s="1739"/>
      <c r="AL487" s="1739"/>
    </row>
    <row r="488" ht="32.25" customHeight="1">
      <c r="A488" s="1767"/>
      <c r="B488" s="1823"/>
      <c r="C488" s="1739"/>
      <c r="D488" s="1739"/>
      <c r="E488" s="1739"/>
      <c r="F488" s="1767"/>
      <c r="G488" s="1767"/>
      <c r="H488" s="1767"/>
      <c r="I488" s="1767"/>
      <c r="J488" s="1767"/>
      <c r="K488" s="1739"/>
      <c r="L488" s="1739"/>
      <c r="M488" s="1739"/>
      <c r="N488" s="1818"/>
      <c r="O488" s="1819"/>
      <c r="P488" s="1820"/>
      <c r="Q488" s="1820"/>
      <c r="R488" s="1821"/>
      <c r="S488" s="1739" t="b">
        <v>0</v>
      </c>
      <c r="T488" s="1770" t="b">
        <v>0</v>
      </c>
      <c r="U488" s="1822"/>
      <c r="V488" s="1822"/>
      <c r="W488" s="1822"/>
      <c r="X488" s="1739"/>
      <c r="Y488" s="1739"/>
      <c r="Z488" s="1739"/>
      <c r="AA488" s="1739"/>
      <c r="AB488" s="1739"/>
      <c r="AC488" s="1739"/>
      <c r="AD488" s="1739"/>
      <c r="AE488" s="1739"/>
      <c r="AF488" s="1739"/>
      <c r="AG488" s="1739"/>
      <c r="AH488" s="1739"/>
      <c r="AI488" s="1739"/>
      <c r="AJ488" s="1739"/>
      <c r="AK488" s="1739"/>
      <c r="AL488" s="1739"/>
    </row>
    <row r="489" ht="32.25" customHeight="1">
      <c r="A489" s="1767"/>
      <c r="B489" s="1823"/>
      <c r="C489" s="1739"/>
      <c r="D489" s="1739"/>
      <c r="E489" s="1739"/>
      <c r="F489" s="1767"/>
      <c r="G489" s="1767"/>
      <c r="H489" s="1767"/>
      <c r="I489" s="1767"/>
      <c r="J489" s="1767"/>
      <c r="K489" s="1739"/>
      <c r="L489" s="1739"/>
      <c r="M489" s="1739"/>
      <c r="N489" s="1818"/>
      <c r="O489" s="1819"/>
      <c r="P489" s="1820"/>
      <c r="Q489" s="1820"/>
      <c r="R489" s="1821"/>
      <c r="S489" s="1739" t="b">
        <v>0</v>
      </c>
      <c r="T489" s="1770" t="b">
        <v>0</v>
      </c>
      <c r="U489" s="1822"/>
      <c r="V489" s="1822"/>
      <c r="W489" s="1822"/>
      <c r="X489" s="1739"/>
      <c r="Y489" s="1739"/>
      <c r="Z489" s="1739"/>
      <c r="AA489" s="1739"/>
      <c r="AB489" s="1739"/>
      <c r="AC489" s="1739"/>
      <c r="AD489" s="1739"/>
      <c r="AE489" s="1739"/>
      <c r="AF489" s="1739"/>
      <c r="AG489" s="1739"/>
      <c r="AH489" s="1739"/>
      <c r="AI489" s="1739"/>
      <c r="AJ489" s="1739"/>
      <c r="AK489" s="1739"/>
      <c r="AL489" s="1739"/>
    </row>
    <row r="490" ht="32.25" customHeight="1">
      <c r="A490" s="1767"/>
      <c r="B490" s="1823"/>
      <c r="C490" s="1739"/>
      <c r="D490" s="1739"/>
      <c r="E490" s="1739"/>
      <c r="F490" s="1767"/>
      <c r="G490" s="1767"/>
      <c r="H490" s="1767"/>
      <c r="I490" s="1767"/>
      <c r="J490" s="1767"/>
      <c r="K490" s="1739"/>
      <c r="L490" s="1739"/>
      <c r="M490" s="1739"/>
      <c r="N490" s="1818"/>
      <c r="O490" s="1819"/>
      <c r="P490" s="1820"/>
      <c r="Q490" s="1820"/>
      <c r="R490" s="1821"/>
      <c r="S490" s="1739" t="b">
        <v>0</v>
      </c>
      <c r="T490" s="1770" t="b">
        <v>0</v>
      </c>
      <c r="U490" s="1822"/>
      <c r="V490" s="1822"/>
      <c r="W490" s="1822"/>
      <c r="X490" s="1739"/>
      <c r="Y490" s="1739"/>
      <c r="Z490" s="1739"/>
      <c r="AA490" s="1739"/>
      <c r="AB490" s="1739"/>
      <c r="AC490" s="1739"/>
      <c r="AD490" s="1739"/>
      <c r="AE490" s="1739"/>
      <c r="AF490" s="1739"/>
      <c r="AG490" s="1739"/>
      <c r="AH490" s="1739"/>
      <c r="AI490" s="1739"/>
      <c r="AJ490" s="1739"/>
      <c r="AK490" s="1739"/>
      <c r="AL490" s="1739"/>
    </row>
    <row r="491" ht="32.25" customHeight="1">
      <c r="A491" s="1767"/>
      <c r="B491" s="1823"/>
      <c r="C491" s="1739"/>
      <c r="D491" s="1739"/>
      <c r="E491" s="1739"/>
      <c r="F491" s="1767"/>
      <c r="G491" s="1767"/>
      <c r="H491" s="1767"/>
      <c r="I491" s="1767"/>
      <c r="J491" s="1767"/>
      <c r="K491" s="1739"/>
      <c r="L491" s="1739"/>
      <c r="M491" s="1739"/>
      <c r="N491" s="1818"/>
      <c r="O491" s="1819"/>
      <c r="P491" s="1820"/>
      <c r="Q491" s="1820"/>
      <c r="R491" s="1821"/>
      <c r="S491" s="1739" t="b">
        <v>0</v>
      </c>
      <c r="T491" s="1770" t="b">
        <v>0</v>
      </c>
      <c r="U491" s="1822"/>
      <c r="V491" s="1822"/>
      <c r="W491" s="1822"/>
      <c r="X491" s="1739"/>
      <c r="Y491" s="1739"/>
      <c r="Z491" s="1739"/>
      <c r="AA491" s="1739"/>
      <c r="AB491" s="1739"/>
      <c r="AC491" s="1739"/>
      <c r="AD491" s="1739"/>
      <c r="AE491" s="1739"/>
      <c r="AF491" s="1739"/>
      <c r="AG491" s="1739"/>
      <c r="AH491" s="1739"/>
      <c r="AI491" s="1739"/>
      <c r="AJ491" s="1739"/>
      <c r="AK491" s="1739"/>
      <c r="AL491" s="1739"/>
    </row>
    <row r="492" ht="32.25" customHeight="1">
      <c r="A492" s="1767"/>
      <c r="B492" s="1823"/>
      <c r="C492" s="1739"/>
      <c r="D492" s="1739"/>
      <c r="E492" s="1739"/>
      <c r="F492" s="1767"/>
      <c r="G492" s="1767"/>
      <c r="H492" s="1767"/>
      <c r="I492" s="1767"/>
      <c r="J492" s="1767"/>
      <c r="K492" s="1739"/>
      <c r="L492" s="1739"/>
      <c r="M492" s="1739"/>
      <c r="N492" s="1818"/>
      <c r="O492" s="1819"/>
      <c r="P492" s="1820"/>
      <c r="Q492" s="1820"/>
      <c r="R492" s="1821"/>
      <c r="S492" s="1739" t="b">
        <v>0</v>
      </c>
      <c r="T492" s="1770" t="b">
        <v>0</v>
      </c>
      <c r="U492" s="1822"/>
      <c r="V492" s="1822"/>
      <c r="W492" s="1822"/>
      <c r="X492" s="1739"/>
      <c r="Y492" s="1739"/>
      <c r="Z492" s="1739"/>
      <c r="AA492" s="1739"/>
      <c r="AB492" s="1739"/>
      <c r="AC492" s="1739"/>
      <c r="AD492" s="1739"/>
      <c r="AE492" s="1739"/>
      <c r="AF492" s="1739"/>
      <c r="AG492" s="1739"/>
      <c r="AH492" s="1739"/>
      <c r="AI492" s="1739"/>
      <c r="AJ492" s="1739"/>
      <c r="AK492" s="1739"/>
      <c r="AL492" s="1739"/>
    </row>
    <row r="493" ht="32.25" customHeight="1">
      <c r="A493" s="1767"/>
      <c r="B493" s="1823"/>
      <c r="C493" s="1739"/>
      <c r="D493" s="1739"/>
      <c r="E493" s="1739"/>
      <c r="F493" s="1767"/>
      <c r="G493" s="1767"/>
      <c r="H493" s="1767"/>
      <c r="I493" s="1767"/>
      <c r="J493" s="1767"/>
      <c r="K493" s="1739"/>
      <c r="L493" s="1739"/>
      <c r="M493" s="1739"/>
      <c r="N493" s="1818"/>
      <c r="O493" s="1819"/>
      <c r="P493" s="1820"/>
      <c r="Q493" s="1820"/>
      <c r="R493" s="1821"/>
      <c r="S493" s="1739" t="b">
        <v>0</v>
      </c>
      <c r="T493" s="1770" t="b">
        <v>0</v>
      </c>
      <c r="U493" s="1822"/>
      <c r="V493" s="1822"/>
      <c r="W493" s="1822"/>
      <c r="X493" s="1739"/>
      <c r="Y493" s="1739"/>
      <c r="Z493" s="1739"/>
      <c r="AA493" s="1739"/>
      <c r="AB493" s="1739"/>
      <c r="AC493" s="1739"/>
      <c r="AD493" s="1739"/>
      <c r="AE493" s="1739"/>
      <c r="AF493" s="1739"/>
      <c r="AG493" s="1739"/>
      <c r="AH493" s="1739"/>
      <c r="AI493" s="1739"/>
      <c r="AJ493" s="1739"/>
      <c r="AK493" s="1739"/>
      <c r="AL493" s="1739"/>
    </row>
    <row r="494" ht="32.25" customHeight="1">
      <c r="A494" s="1767"/>
      <c r="B494" s="1823"/>
      <c r="C494" s="1739"/>
      <c r="D494" s="1739"/>
      <c r="E494" s="1739"/>
      <c r="F494" s="1767"/>
      <c r="G494" s="1767"/>
      <c r="H494" s="1767"/>
      <c r="I494" s="1767"/>
      <c r="J494" s="1767"/>
      <c r="K494" s="1739"/>
      <c r="L494" s="1739"/>
      <c r="M494" s="1739"/>
      <c r="N494" s="1818"/>
      <c r="O494" s="1819"/>
      <c r="P494" s="1820"/>
      <c r="Q494" s="1820"/>
      <c r="R494" s="1821"/>
      <c r="S494" s="1739" t="b">
        <v>0</v>
      </c>
      <c r="T494" s="1770" t="b">
        <v>0</v>
      </c>
      <c r="U494" s="1822"/>
      <c r="V494" s="1822"/>
      <c r="W494" s="1822"/>
      <c r="X494" s="1739"/>
      <c r="Y494" s="1739"/>
      <c r="Z494" s="1739"/>
      <c r="AA494" s="1739"/>
      <c r="AB494" s="1739"/>
      <c r="AC494" s="1739"/>
      <c r="AD494" s="1739"/>
      <c r="AE494" s="1739"/>
      <c r="AF494" s="1739"/>
      <c r="AG494" s="1739"/>
      <c r="AH494" s="1739"/>
      <c r="AI494" s="1739"/>
      <c r="AJ494" s="1739"/>
      <c r="AK494" s="1739"/>
      <c r="AL494" s="1739"/>
    </row>
    <row r="495" ht="32.25" customHeight="1">
      <c r="A495" s="1767"/>
      <c r="B495" s="1823"/>
      <c r="C495" s="1739"/>
      <c r="D495" s="1739"/>
      <c r="E495" s="1739"/>
      <c r="F495" s="1767"/>
      <c r="G495" s="1767"/>
      <c r="H495" s="1767"/>
      <c r="I495" s="1767"/>
      <c r="J495" s="1767"/>
      <c r="K495" s="1739"/>
      <c r="L495" s="1739"/>
      <c r="M495" s="1739"/>
      <c r="N495" s="1818"/>
      <c r="O495" s="1819"/>
      <c r="P495" s="1820"/>
      <c r="Q495" s="1820"/>
      <c r="R495" s="1821"/>
      <c r="S495" s="1739" t="b">
        <v>0</v>
      </c>
      <c r="T495" s="1770" t="b">
        <v>0</v>
      </c>
      <c r="U495" s="1822"/>
      <c r="V495" s="1822"/>
      <c r="W495" s="1822"/>
      <c r="X495" s="1739"/>
      <c r="Y495" s="1739"/>
      <c r="Z495" s="1739"/>
      <c r="AA495" s="1739"/>
      <c r="AB495" s="1739"/>
      <c r="AC495" s="1739"/>
      <c r="AD495" s="1739"/>
      <c r="AE495" s="1739"/>
      <c r="AF495" s="1739"/>
      <c r="AG495" s="1739"/>
      <c r="AH495" s="1739"/>
      <c r="AI495" s="1739"/>
      <c r="AJ495" s="1739"/>
      <c r="AK495" s="1739"/>
      <c r="AL495" s="1739"/>
    </row>
    <row r="496" ht="32.25" customHeight="1">
      <c r="A496" s="1767"/>
      <c r="B496" s="1823"/>
      <c r="C496" s="1739"/>
      <c r="D496" s="1739"/>
      <c r="E496" s="1739"/>
      <c r="F496" s="1767"/>
      <c r="G496" s="1767"/>
      <c r="H496" s="1767"/>
      <c r="I496" s="1767"/>
      <c r="J496" s="1767"/>
      <c r="K496" s="1739"/>
      <c r="L496" s="1739"/>
      <c r="M496" s="1739"/>
      <c r="N496" s="1818"/>
      <c r="O496" s="1819"/>
      <c r="P496" s="1820"/>
      <c r="Q496" s="1820"/>
      <c r="R496" s="1821"/>
      <c r="S496" s="1739" t="b">
        <v>0</v>
      </c>
      <c r="T496" s="1770" t="b">
        <v>0</v>
      </c>
      <c r="U496" s="1822"/>
      <c r="V496" s="1822"/>
      <c r="W496" s="1822"/>
      <c r="X496" s="1739"/>
      <c r="Y496" s="1739"/>
      <c r="Z496" s="1739"/>
      <c r="AA496" s="1739"/>
      <c r="AB496" s="1739"/>
      <c r="AC496" s="1739"/>
      <c r="AD496" s="1739"/>
      <c r="AE496" s="1739"/>
      <c r="AF496" s="1739"/>
      <c r="AG496" s="1739"/>
      <c r="AH496" s="1739"/>
      <c r="AI496" s="1739"/>
      <c r="AJ496" s="1739"/>
      <c r="AK496" s="1739"/>
      <c r="AL496" s="1739"/>
    </row>
    <row r="497" ht="32.25" customHeight="1">
      <c r="A497" s="1767"/>
      <c r="B497" s="1823"/>
      <c r="C497" s="1739"/>
      <c r="D497" s="1739"/>
      <c r="E497" s="1739"/>
      <c r="F497" s="1767"/>
      <c r="G497" s="1767"/>
      <c r="H497" s="1767"/>
      <c r="I497" s="1767"/>
      <c r="J497" s="1767"/>
      <c r="K497" s="1739"/>
      <c r="L497" s="1739"/>
      <c r="M497" s="1739"/>
      <c r="N497" s="1818"/>
      <c r="O497" s="1819"/>
      <c r="P497" s="1820"/>
      <c r="Q497" s="1820"/>
      <c r="R497" s="1821"/>
      <c r="S497" s="1739" t="b">
        <v>0</v>
      </c>
      <c r="T497" s="1770" t="b">
        <v>0</v>
      </c>
      <c r="U497" s="1822"/>
      <c r="V497" s="1822"/>
      <c r="W497" s="1822"/>
      <c r="X497" s="1739"/>
      <c r="Y497" s="1739"/>
      <c r="Z497" s="1739"/>
      <c r="AA497" s="1739"/>
      <c r="AB497" s="1739"/>
      <c r="AC497" s="1739"/>
      <c r="AD497" s="1739"/>
      <c r="AE497" s="1739"/>
      <c r="AF497" s="1739"/>
      <c r="AG497" s="1739"/>
      <c r="AH497" s="1739"/>
      <c r="AI497" s="1739"/>
      <c r="AJ497" s="1739"/>
      <c r="AK497" s="1739"/>
      <c r="AL497" s="1739"/>
    </row>
    <row r="498" ht="32.25" customHeight="1">
      <c r="A498" s="1767"/>
      <c r="B498" s="1823"/>
      <c r="C498" s="1739"/>
      <c r="D498" s="1739"/>
      <c r="E498" s="1739"/>
      <c r="F498" s="1767"/>
      <c r="G498" s="1767"/>
      <c r="H498" s="1767"/>
      <c r="I498" s="1767"/>
      <c r="J498" s="1767"/>
      <c r="K498" s="1739"/>
      <c r="L498" s="1739"/>
      <c r="M498" s="1739"/>
      <c r="N498" s="1818"/>
      <c r="O498" s="1819"/>
      <c r="P498" s="1820"/>
      <c r="Q498" s="1820"/>
      <c r="R498" s="1821"/>
      <c r="S498" s="1739" t="b">
        <v>0</v>
      </c>
      <c r="T498" s="1770" t="b">
        <v>0</v>
      </c>
      <c r="U498" s="1822"/>
      <c r="V498" s="1822"/>
      <c r="W498" s="1822"/>
      <c r="X498" s="1739"/>
      <c r="Y498" s="1739"/>
      <c r="Z498" s="1739"/>
      <c r="AA498" s="1739"/>
      <c r="AB498" s="1739"/>
      <c r="AC498" s="1739"/>
      <c r="AD498" s="1739"/>
      <c r="AE498" s="1739"/>
      <c r="AF498" s="1739"/>
      <c r="AG498" s="1739"/>
      <c r="AH498" s="1739"/>
      <c r="AI498" s="1739"/>
      <c r="AJ498" s="1739"/>
      <c r="AK498" s="1739"/>
      <c r="AL498" s="1739"/>
    </row>
    <row r="499" ht="32.25" customHeight="1">
      <c r="A499" s="1767"/>
      <c r="B499" s="1823"/>
      <c r="C499" s="1739"/>
      <c r="D499" s="1739"/>
      <c r="E499" s="1739"/>
      <c r="F499" s="1767"/>
      <c r="G499" s="1767"/>
      <c r="H499" s="1767"/>
      <c r="I499" s="1767"/>
      <c r="J499" s="1767"/>
      <c r="K499" s="1739"/>
      <c r="L499" s="1739"/>
      <c r="M499" s="1739"/>
      <c r="N499" s="1818"/>
      <c r="O499" s="1819"/>
      <c r="P499" s="1820"/>
      <c r="Q499" s="1820"/>
      <c r="R499" s="1821"/>
      <c r="S499" s="1739" t="b">
        <v>0</v>
      </c>
      <c r="T499" s="1770" t="b">
        <v>0</v>
      </c>
      <c r="U499" s="1822"/>
      <c r="V499" s="1822"/>
      <c r="W499" s="1822"/>
      <c r="X499" s="1739"/>
      <c r="Y499" s="1739"/>
      <c r="Z499" s="1739"/>
      <c r="AA499" s="1739"/>
      <c r="AB499" s="1739"/>
      <c r="AC499" s="1739"/>
      <c r="AD499" s="1739"/>
      <c r="AE499" s="1739"/>
      <c r="AF499" s="1739"/>
      <c r="AG499" s="1739"/>
      <c r="AH499" s="1739"/>
      <c r="AI499" s="1739"/>
      <c r="AJ499" s="1739"/>
      <c r="AK499" s="1739"/>
      <c r="AL499" s="1739"/>
    </row>
    <row r="500" ht="32.25" customHeight="1">
      <c r="A500" s="1767"/>
      <c r="B500" s="1823"/>
      <c r="C500" s="1739"/>
      <c r="D500" s="1739"/>
      <c r="E500" s="1739"/>
      <c r="F500" s="1767"/>
      <c r="G500" s="1767"/>
      <c r="H500" s="1767"/>
      <c r="I500" s="1767"/>
      <c r="J500" s="1767"/>
      <c r="K500" s="1739"/>
      <c r="L500" s="1739"/>
      <c r="M500" s="1739"/>
      <c r="N500" s="1818"/>
      <c r="O500" s="1819"/>
      <c r="P500" s="1820"/>
      <c r="Q500" s="1820"/>
      <c r="R500" s="1821"/>
      <c r="S500" s="1739" t="b">
        <v>0</v>
      </c>
      <c r="T500" s="1770" t="b">
        <v>0</v>
      </c>
      <c r="U500" s="1822"/>
      <c r="V500" s="1822"/>
      <c r="W500" s="1822"/>
      <c r="X500" s="1739"/>
      <c r="Y500" s="1739"/>
      <c r="Z500" s="1739"/>
      <c r="AA500" s="1739"/>
      <c r="AB500" s="1739"/>
      <c r="AC500" s="1739"/>
      <c r="AD500" s="1739"/>
      <c r="AE500" s="1739"/>
      <c r="AF500" s="1739"/>
      <c r="AG500" s="1739"/>
      <c r="AH500" s="1739"/>
      <c r="AI500" s="1739"/>
      <c r="AJ500" s="1739"/>
      <c r="AK500" s="1739"/>
      <c r="AL500" s="1739"/>
    </row>
    <row r="501" ht="32.25" customHeight="1">
      <c r="A501" s="1767"/>
      <c r="B501" s="1823"/>
      <c r="C501" s="1739"/>
      <c r="D501" s="1739"/>
      <c r="E501" s="1739"/>
      <c r="F501" s="1767"/>
      <c r="G501" s="1767"/>
      <c r="H501" s="1767"/>
      <c r="I501" s="1767"/>
      <c r="J501" s="1767"/>
      <c r="K501" s="1739"/>
      <c r="L501" s="1739"/>
      <c r="M501" s="1739"/>
      <c r="N501" s="1818"/>
      <c r="O501" s="1819"/>
      <c r="P501" s="1820"/>
      <c r="Q501" s="1820"/>
      <c r="R501" s="1821"/>
      <c r="S501" s="1739" t="b">
        <v>0</v>
      </c>
      <c r="T501" s="1770" t="b">
        <v>0</v>
      </c>
      <c r="U501" s="1822"/>
      <c r="V501" s="1822"/>
      <c r="W501" s="1822"/>
      <c r="X501" s="1739"/>
      <c r="Y501" s="1739"/>
      <c r="Z501" s="1739"/>
      <c r="AA501" s="1739"/>
      <c r="AB501" s="1739"/>
      <c r="AC501" s="1739"/>
      <c r="AD501" s="1739"/>
      <c r="AE501" s="1739"/>
      <c r="AF501" s="1739"/>
      <c r="AG501" s="1739"/>
      <c r="AH501" s="1739"/>
      <c r="AI501" s="1739"/>
      <c r="AJ501" s="1739"/>
      <c r="AK501" s="1739"/>
      <c r="AL501" s="1739"/>
    </row>
    <row r="502" ht="32.25" customHeight="1">
      <c r="A502" s="1767"/>
      <c r="B502" s="1823"/>
      <c r="C502" s="1739"/>
      <c r="D502" s="1739"/>
      <c r="E502" s="1739"/>
      <c r="F502" s="1767"/>
      <c r="G502" s="1767"/>
      <c r="H502" s="1767"/>
      <c r="I502" s="1767"/>
      <c r="J502" s="1767"/>
      <c r="K502" s="1739"/>
      <c r="L502" s="1739"/>
      <c r="M502" s="1739"/>
      <c r="N502" s="1818"/>
      <c r="O502" s="1819"/>
      <c r="P502" s="1820"/>
      <c r="Q502" s="1820"/>
      <c r="R502" s="1821"/>
      <c r="S502" s="1739" t="b">
        <v>0</v>
      </c>
      <c r="T502" s="1770" t="b">
        <v>0</v>
      </c>
      <c r="U502" s="1822"/>
      <c r="V502" s="1822"/>
      <c r="W502" s="1822"/>
      <c r="X502" s="1739"/>
      <c r="Y502" s="1739"/>
      <c r="Z502" s="1739"/>
      <c r="AA502" s="1739"/>
      <c r="AB502" s="1739"/>
      <c r="AC502" s="1739"/>
      <c r="AD502" s="1739"/>
      <c r="AE502" s="1739"/>
      <c r="AF502" s="1739"/>
      <c r="AG502" s="1739"/>
      <c r="AH502" s="1739"/>
      <c r="AI502" s="1739"/>
      <c r="AJ502" s="1739"/>
      <c r="AK502" s="1739"/>
      <c r="AL502" s="1739"/>
    </row>
    <row r="503" ht="32.25" customHeight="1">
      <c r="A503" s="1767"/>
      <c r="B503" s="1823"/>
      <c r="C503" s="1739"/>
      <c r="D503" s="1739"/>
      <c r="E503" s="1739"/>
      <c r="F503" s="1767"/>
      <c r="G503" s="1767"/>
      <c r="H503" s="1767"/>
      <c r="I503" s="1767"/>
      <c r="J503" s="1767"/>
      <c r="K503" s="1739"/>
      <c r="L503" s="1739"/>
      <c r="M503" s="1739"/>
      <c r="N503" s="1818"/>
      <c r="O503" s="1819"/>
      <c r="P503" s="1820"/>
      <c r="Q503" s="1820"/>
      <c r="R503" s="1821"/>
      <c r="S503" s="1739" t="b">
        <v>0</v>
      </c>
      <c r="T503" s="1770" t="b">
        <v>0</v>
      </c>
      <c r="U503" s="1822"/>
      <c r="V503" s="1822"/>
      <c r="W503" s="1822"/>
      <c r="X503" s="1739"/>
      <c r="Y503" s="1739"/>
      <c r="Z503" s="1739"/>
      <c r="AA503" s="1739"/>
      <c r="AB503" s="1739"/>
      <c r="AC503" s="1739"/>
      <c r="AD503" s="1739"/>
      <c r="AE503" s="1739"/>
      <c r="AF503" s="1739"/>
      <c r="AG503" s="1739"/>
      <c r="AH503" s="1739"/>
      <c r="AI503" s="1739"/>
      <c r="AJ503" s="1739"/>
      <c r="AK503" s="1739"/>
      <c r="AL503" s="1739"/>
    </row>
    <row r="504" ht="32.25" customHeight="1">
      <c r="A504" s="1767"/>
      <c r="B504" s="1823"/>
      <c r="C504" s="1739"/>
      <c r="D504" s="1739"/>
      <c r="E504" s="1739"/>
      <c r="F504" s="1767"/>
      <c r="G504" s="1767"/>
      <c r="H504" s="1767"/>
      <c r="I504" s="1767"/>
      <c r="J504" s="1767"/>
      <c r="K504" s="1739"/>
      <c r="L504" s="1739"/>
      <c r="M504" s="1739"/>
      <c r="N504" s="1818"/>
      <c r="O504" s="1819"/>
      <c r="P504" s="1820"/>
      <c r="Q504" s="1820"/>
      <c r="R504" s="1821"/>
      <c r="S504" s="1739" t="b">
        <v>0</v>
      </c>
      <c r="T504" s="1770" t="b">
        <v>0</v>
      </c>
      <c r="U504" s="1822"/>
      <c r="V504" s="1822"/>
      <c r="W504" s="1822"/>
      <c r="X504" s="1739"/>
      <c r="Y504" s="1739"/>
      <c r="Z504" s="1739"/>
      <c r="AA504" s="1739"/>
      <c r="AB504" s="1739"/>
      <c r="AC504" s="1739"/>
      <c r="AD504" s="1739"/>
      <c r="AE504" s="1739"/>
      <c r="AF504" s="1739"/>
      <c r="AG504" s="1739"/>
      <c r="AH504" s="1739"/>
      <c r="AI504" s="1739"/>
      <c r="AJ504" s="1739"/>
      <c r="AK504" s="1739"/>
      <c r="AL504" s="1739"/>
    </row>
    <row r="505" ht="32.25" customHeight="1">
      <c r="A505" s="1767"/>
      <c r="B505" s="1823"/>
      <c r="C505" s="1739"/>
      <c r="D505" s="1739"/>
      <c r="E505" s="1739"/>
      <c r="F505" s="1767"/>
      <c r="G505" s="1767"/>
      <c r="H505" s="1767"/>
      <c r="I505" s="1767"/>
      <c r="J505" s="1767"/>
      <c r="K505" s="1739"/>
      <c r="L505" s="1739"/>
      <c r="M505" s="1739"/>
      <c r="N505" s="1818"/>
      <c r="O505" s="1819"/>
      <c r="P505" s="1820"/>
      <c r="Q505" s="1820"/>
      <c r="R505" s="1821"/>
      <c r="S505" s="1739" t="b">
        <v>0</v>
      </c>
      <c r="T505" s="1770" t="b">
        <v>0</v>
      </c>
      <c r="U505" s="1822"/>
      <c r="V505" s="1822"/>
      <c r="W505" s="1822"/>
      <c r="X505" s="1739"/>
      <c r="Y505" s="1739"/>
      <c r="Z505" s="1739"/>
      <c r="AA505" s="1739"/>
      <c r="AB505" s="1739"/>
      <c r="AC505" s="1739"/>
      <c r="AD505" s="1739"/>
      <c r="AE505" s="1739"/>
      <c r="AF505" s="1739"/>
      <c r="AG505" s="1739"/>
      <c r="AH505" s="1739"/>
      <c r="AI505" s="1739"/>
      <c r="AJ505" s="1739"/>
      <c r="AK505" s="1739"/>
      <c r="AL505" s="1739"/>
    </row>
    <row r="506" ht="32.25" customHeight="1">
      <c r="A506" s="1767"/>
      <c r="B506" s="1823"/>
      <c r="C506" s="1739"/>
      <c r="D506" s="1739"/>
      <c r="E506" s="1739"/>
      <c r="F506" s="1767"/>
      <c r="G506" s="1767"/>
      <c r="H506" s="1767"/>
      <c r="I506" s="1767"/>
      <c r="J506" s="1767"/>
      <c r="K506" s="1739"/>
      <c r="L506" s="1739"/>
      <c r="M506" s="1739"/>
      <c r="N506" s="1818"/>
      <c r="O506" s="1819"/>
      <c r="P506" s="1820"/>
      <c r="Q506" s="1820"/>
      <c r="R506" s="1821"/>
      <c r="S506" s="1739" t="b">
        <v>0</v>
      </c>
      <c r="T506" s="1770" t="b">
        <v>0</v>
      </c>
      <c r="U506" s="1822"/>
      <c r="V506" s="1822"/>
      <c r="W506" s="1822"/>
      <c r="X506" s="1739"/>
      <c r="Y506" s="1739"/>
      <c r="Z506" s="1739"/>
      <c r="AA506" s="1739"/>
      <c r="AB506" s="1739"/>
      <c r="AC506" s="1739"/>
      <c r="AD506" s="1739"/>
      <c r="AE506" s="1739"/>
      <c r="AF506" s="1739"/>
      <c r="AG506" s="1739"/>
      <c r="AH506" s="1739"/>
      <c r="AI506" s="1739"/>
      <c r="AJ506" s="1739"/>
      <c r="AK506" s="1739"/>
      <c r="AL506" s="1739"/>
    </row>
    <row r="507" ht="32.25" customHeight="1">
      <c r="A507" s="1767"/>
      <c r="B507" s="1823"/>
      <c r="C507" s="1739"/>
      <c r="D507" s="1739"/>
      <c r="E507" s="1739"/>
      <c r="F507" s="1767"/>
      <c r="G507" s="1767"/>
      <c r="H507" s="1767"/>
      <c r="I507" s="1767"/>
      <c r="J507" s="1767"/>
      <c r="K507" s="1739"/>
      <c r="L507" s="1739"/>
      <c r="M507" s="1739"/>
      <c r="N507" s="1818"/>
      <c r="O507" s="1819"/>
      <c r="P507" s="1820"/>
      <c r="Q507" s="1820"/>
      <c r="R507" s="1821"/>
      <c r="S507" s="1739" t="b">
        <v>0</v>
      </c>
      <c r="T507" s="1770" t="b">
        <v>0</v>
      </c>
      <c r="U507" s="1822"/>
      <c r="V507" s="1822"/>
      <c r="W507" s="1822"/>
      <c r="X507" s="1739"/>
      <c r="Y507" s="1739"/>
      <c r="Z507" s="1739"/>
      <c r="AA507" s="1739"/>
      <c r="AB507" s="1739"/>
      <c r="AC507" s="1739"/>
      <c r="AD507" s="1739"/>
      <c r="AE507" s="1739"/>
      <c r="AF507" s="1739"/>
      <c r="AG507" s="1739"/>
      <c r="AH507" s="1739"/>
      <c r="AI507" s="1739"/>
      <c r="AJ507" s="1739"/>
      <c r="AK507" s="1739"/>
      <c r="AL507" s="1739"/>
    </row>
    <row r="508" ht="32.25" customHeight="1">
      <c r="A508" s="1767"/>
      <c r="B508" s="1823"/>
      <c r="C508" s="1739"/>
      <c r="D508" s="1739"/>
      <c r="E508" s="1739"/>
      <c r="F508" s="1767"/>
      <c r="G508" s="1767"/>
      <c r="H508" s="1767"/>
      <c r="I508" s="1767"/>
      <c r="J508" s="1767"/>
      <c r="K508" s="1739"/>
      <c r="L508" s="1739"/>
      <c r="M508" s="1739"/>
      <c r="N508" s="1818"/>
      <c r="O508" s="1819"/>
      <c r="P508" s="1820"/>
      <c r="Q508" s="1820"/>
      <c r="R508" s="1821"/>
      <c r="S508" s="1739" t="b">
        <v>0</v>
      </c>
      <c r="T508" s="1770" t="b">
        <v>0</v>
      </c>
      <c r="U508" s="1822"/>
      <c r="V508" s="1822"/>
      <c r="W508" s="1822"/>
      <c r="X508" s="1739"/>
      <c r="Y508" s="1739"/>
      <c r="Z508" s="1739"/>
      <c r="AA508" s="1739"/>
      <c r="AB508" s="1739"/>
      <c r="AC508" s="1739"/>
      <c r="AD508" s="1739"/>
      <c r="AE508" s="1739"/>
      <c r="AF508" s="1739"/>
      <c r="AG508" s="1739"/>
      <c r="AH508" s="1739"/>
      <c r="AI508" s="1739"/>
      <c r="AJ508" s="1739"/>
      <c r="AK508" s="1739"/>
      <c r="AL508" s="1739"/>
    </row>
    <row r="509" ht="32.25" customHeight="1">
      <c r="A509" s="1767"/>
      <c r="B509" s="1823"/>
      <c r="C509" s="1739"/>
      <c r="D509" s="1739"/>
      <c r="E509" s="1739"/>
      <c r="F509" s="1767"/>
      <c r="G509" s="1767"/>
      <c r="H509" s="1767"/>
      <c r="I509" s="1767"/>
      <c r="J509" s="1767"/>
      <c r="K509" s="1739"/>
      <c r="L509" s="1739"/>
      <c r="M509" s="1739"/>
      <c r="N509" s="1818"/>
      <c r="O509" s="1819"/>
      <c r="P509" s="1820"/>
      <c r="Q509" s="1820"/>
      <c r="R509" s="1821"/>
      <c r="S509" s="1739" t="b">
        <v>0</v>
      </c>
      <c r="T509" s="1770" t="b">
        <v>0</v>
      </c>
      <c r="U509" s="1822"/>
      <c r="V509" s="1822"/>
      <c r="W509" s="1822"/>
      <c r="X509" s="1739"/>
      <c r="Y509" s="1739"/>
      <c r="Z509" s="1739"/>
      <c r="AA509" s="1739"/>
      <c r="AB509" s="1739"/>
      <c r="AC509" s="1739"/>
      <c r="AD509" s="1739"/>
      <c r="AE509" s="1739"/>
      <c r="AF509" s="1739"/>
      <c r="AG509" s="1739"/>
      <c r="AH509" s="1739"/>
      <c r="AI509" s="1739"/>
      <c r="AJ509" s="1739"/>
      <c r="AK509" s="1739"/>
      <c r="AL509" s="1739"/>
    </row>
    <row r="510" ht="32.25" customHeight="1">
      <c r="A510" s="1767"/>
      <c r="B510" s="1823"/>
      <c r="C510" s="1739"/>
      <c r="D510" s="1739"/>
      <c r="E510" s="1739"/>
      <c r="F510" s="1767"/>
      <c r="G510" s="1767"/>
      <c r="H510" s="1767"/>
      <c r="I510" s="1767"/>
      <c r="J510" s="1767"/>
      <c r="K510" s="1739"/>
      <c r="L510" s="1739"/>
      <c r="M510" s="1739"/>
      <c r="N510" s="1818"/>
      <c r="O510" s="1819"/>
      <c r="P510" s="1820"/>
      <c r="Q510" s="1820"/>
      <c r="R510" s="1821"/>
      <c r="S510" s="1739" t="b">
        <v>0</v>
      </c>
      <c r="T510" s="1770" t="b">
        <v>0</v>
      </c>
      <c r="U510" s="1822"/>
      <c r="V510" s="1822"/>
      <c r="W510" s="1822"/>
      <c r="X510" s="1739"/>
      <c r="Y510" s="1739"/>
      <c r="Z510" s="1739"/>
      <c r="AA510" s="1739"/>
      <c r="AB510" s="1739"/>
      <c r="AC510" s="1739"/>
      <c r="AD510" s="1739"/>
      <c r="AE510" s="1739"/>
      <c r="AF510" s="1739"/>
      <c r="AG510" s="1739"/>
      <c r="AH510" s="1739"/>
      <c r="AI510" s="1739"/>
      <c r="AJ510" s="1739"/>
      <c r="AK510" s="1739"/>
      <c r="AL510" s="1739"/>
    </row>
    <row r="511" ht="32.25" customHeight="1">
      <c r="A511" s="1767"/>
      <c r="B511" s="1823"/>
      <c r="C511" s="1739"/>
      <c r="D511" s="1739"/>
      <c r="E511" s="1739"/>
      <c r="F511" s="1767"/>
      <c r="G511" s="1767"/>
      <c r="H511" s="1767"/>
      <c r="I511" s="1767"/>
      <c r="J511" s="1767"/>
      <c r="K511" s="1739"/>
      <c r="L511" s="1739"/>
      <c r="M511" s="1739"/>
      <c r="N511" s="1818"/>
      <c r="O511" s="1819"/>
      <c r="P511" s="1820"/>
      <c r="Q511" s="1820"/>
      <c r="R511" s="1821"/>
      <c r="S511" s="1739" t="b">
        <v>0</v>
      </c>
      <c r="T511" s="1770" t="b">
        <v>0</v>
      </c>
      <c r="U511" s="1822"/>
      <c r="V511" s="1822"/>
      <c r="W511" s="1822"/>
      <c r="X511" s="1739"/>
      <c r="Y511" s="1739"/>
      <c r="Z511" s="1739"/>
      <c r="AA511" s="1739"/>
      <c r="AB511" s="1739"/>
      <c r="AC511" s="1739"/>
      <c r="AD511" s="1739"/>
      <c r="AE511" s="1739"/>
      <c r="AF511" s="1739"/>
      <c r="AG511" s="1739"/>
      <c r="AH511" s="1739"/>
      <c r="AI511" s="1739"/>
      <c r="AJ511" s="1739"/>
      <c r="AK511" s="1739"/>
      <c r="AL511" s="1739"/>
    </row>
    <row r="512" ht="32.25" customHeight="1">
      <c r="A512" s="1767"/>
      <c r="B512" s="1823"/>
      <c r="C512" s="1739"/>
      <c r="D512" s="1739"/>
      <c r="E512" s="1739"/>
      <c r="F512" s="1767"/>
      <c r="G512" s="1767"/>
      <c r="H512" s="1767"/>
      <c r="I512" s="1767"/>
      <c r="J512" s="1767"/>
      <c r="K512" s="1739"/>
      <c r="L512" s="1739"/>
      <c r="M512" s="1739"/>
      <c r="N512" s="1818"/>
      <c r="O512" s="1819"/>
      <c r="P512" s="1820"/>
      <c r="Q512" s="1820"/>
      <c r="R512" s="1821"/>
      <c r="S512" s="1739" t="b">
        <v>0</v>
      </c>
      <c r="T512" s="1770" t="b">
        <v>0</v>
      </c>
      <c r="U512" s="1822"/>
      <c r="V512" s="1822"/>
      <c r="W512" s="1822"/>
      <c r="X512" s="1739"/>
      <c r="Y512" s="1739"/>
      <c r="Z512" s="1739"/>
      <c r="AA512" s="1739"/>
      <c r="AB512" s="1739"/>
      <c r="AC512" s="1739"/>
      <c r="AD512" s="1739"/>
      <c r="AE512" s="1739"/>
      <c r="AF512" s="1739"/>
      <c r="AG512" s="1739"/>
      <c r="AH512" s="1739"/>
      <c r="AI512" s="1739"/>
      <c r="AJ512" s="1739"/>
      <c r="AK512" s="1739"/>
      <c r="AL512" s="1739"/>
    </row>
    <row r="513" ht="32.25" customHeight="1">
      <c r="A513" s="1767"/>
      <c r="B513" s="1823"/>
      <c r="C513" s="1739"/>
      <c r="D513" s="1739"/>
      <c r="E513" s="1739"/>
      <c r="F513" s="1767"/>
      <c r="G513" s="1767"/>
      <c r="H513" s="1767"/>
      <c r="I513" s="1767"/>
      <c r="J513" s="1767"/>
      <c r="K513" s="1739"/>
      <c r="L513" s="1739"/>
      <c r="M513" s="1739"/>
      <c r="N513" s="1818"/>
      <c r="O513" s="1819"/>
      <c r="P513" s="1820"/>
      <c r="Q513" s="1820"/>
      <c r="R513" s="1821"/>
      <c r="S513" s="1739" t="b">
        <v>0</v>
      </c>
      <c r="T513" s="1770" t="b">
        <v>0</v>
      </c>
      <c r="U513" s="1822"/>
      <c r="V513" s="1822"/>
      <c r="W513" s="1822"/>
      <c r="X513" s="1739"/>
      <c r="Y513" s="1739"/>
      <c r="Z513" s="1739"/>
      <c r="AA513" s="1739"/>
      <c r="AB513" s="1739"/>
      <c r="AC513" s="1739"/>
      <c r="AD513" s="1739"/>
      <c r="AE513" s="1739"/>
      <c r="AF513" s="1739"/>
      <c r="AG513" s="1739"/>
      <c r="AH513" s="1739"/>
      <c r="AI513" s="1739"/>
      <c r="AJ513" s="1739"/>
      <c r="AK513" s="1739"/>
      <c r="AL513" s="1739"/>
    </row>
    <row r="514" ht="32.25" customHeight="1">
      <c r="A514" s="1767"/>
      <c r="B514" s="1823"/>
      <c r="C514" s="1739"/>
      <c r="D514" s="1739"/>
      <c r="E514" s="1739"/>
      <c r="F514" s="1767"/>
      <c r="G514" s="1767"/>
      <c r="H514" s="1767"/>
      <c r="I514" s="1767"/>
      <c r="J514" s="1767"/>
      <c r="K514" s="1739"/>
      <c r="L514" s="1739"/>
      <c r="M514" s="1739"/>
      <c r="N514" s="1818"/>
      <c r="O514" s="1819"/>
      <c r="P514" s="1820"/>
      <c r="Q514" s="1820"/>
      <c r="R514" s="1821"/>
      <c r="S514" s="1739" t="b">
        <v>0</v>
      </c>
      <c r="T514" s="1770" t="b">
        <v>0</v>
      </c>
      <c r="U514" s="1822"/>
      <c r="V514" s="1822"/>
      <c r="W514" s="1822"/>
      <c r="X514" s="1739"/>
      <c r="Y514" s="1739"/>
      <c r="Z514" s="1739"/>
      <c r="AA514" s="1739"/>
      <c r="AB514" s="1739"/>
      <c r="AC514" s="1739"/>
      <c r="AD514" s="1739"/>
      <c r="AE514" s="1739"/>
      <c r="AF514" s="1739"/>
      <c r="AG514" s="1739"/>
      <c r="AH514" s="1739"/>
      <c r="AI514" s="1739"/>
      <c r="AJ514" s="1739"/>
      <c r="AK514" s="1739"/>
      <c r="AL514" s="1739"/>
    </row>
    <row r="515" ht="32.25" customHeight="1">
      <c r="A515" s="1767"/>
      <c r="B515" s="1823"/>
      <c r="C515" s="1739"/>
      <c r="D515" s="1739"/>
      <c r="E515" s="1739"/>
      <c r="F515" s="1767"/>
      <c r="G515" s="1767"/>
      <c r="H515" s="1767"/>
      <c r="I515" s="1767"/>
      <c r="J515" s="1767"/>
      <c r="K515" s="1739"/>
      <c r="L515" s="1739"/>
      <c r="M515" s="1739"/>
      <c r="N515" s="1818"/>
      <c r="O515" s="1819"/>
      <c r="P515" s="1820"/>
      <c r="Q515" s="1820"/>
      <c r="R515" s="1821"/>
      <c r="S515" s="1739" t="b">
        <v>0</v>
      </c>
      <c r="T515" s="1770" t="b">
        <v>0</v>
      </c>
      <c r="U515" s="1822"/>
      <c r="V515" s="1822"/>
      <c r="W515" s="1822"/>
      <c r="X515" s="1739"/>
      <c r="Y515" s="1739"/>
      <c r="Z515" s="1739"/>
      <c r="AA515" s="1739"/>
      <c r="AB515" s="1739"/>
      <c r="AC515" s="1739"/>
      <c r="AD515" s="1739"/>
      <c r="AE515" s="1739"/>
      <c r="AF515" s="1739"/>
      <c r="AG515" s="1739"/>
      <c r="AH515" s="1739"/>
      <c r="AI515" s="1739"/>
      <c r="AJ515" s="1739"/>
      <c r="AK515" s="1739"/>
      <c r="AL515" s="1739"/>
    </row>
    <row r="516" ht="32.25" customHeight="1">
      <c r="A516" s="1767"/>
      <c r="B516" s="1823"/>
      <c r="C516" s="1739"/>
      <c r="D516" s="1739"/>
      <c r="E516" s="1739"/>
      <c r="F516" s="1767"/>
      <c r="G516" s="1767"/>
      <c r="H516" s="1767"/>
      <c r="I516" s="1767"/>
      <c r="J516" s="1767"/>
      <c r="K516" s="1739"/>
      <c r="L516" s="1739"/>
      <c r="M516" s="1739"/>
      <c r="N516" s="1818"/>
      <c r="O516" s="1819"/>
      <c r="P516" s="1820"/>
      <c r="Q516" s="1820"/>
      <c r="R516" s="1821"/>
      <c r="S516" s="1739" t="b">
        <v>0</v>
      </c>
      <c r="T516" s="1770" t="b">
        <v>0</v>
      </c>
      <c r="U516" s="1822"/>
      <c r="V516" s="1822"/>
      <c r="W516" s="1822"/>
      <c r="X516" s="1739"/>
      <c r="Y516" s="1739"/>
      <c r="Z516" s="1739"/>
      <c r="AA516" s="1739"/>
      <c r="AB516" s="1739"/>
      <c r="AC516" s="1739"/>
      <c r="AD516" s="1739"/>
      <c r="AE516" s="1739"/>
      <c r="AF516" s="1739"/>
      <c r="AG516" s="1739"/>
      <c r="AH516" s="1739"/>
      <c r="AI516" s="1739"/>
      <c r="AJ516" s="1739"/>
      <c r="AK516" s="1739"/>
      <c r="AL516" s="1739"/>
    </row>
    <row r="517" ht="32.25" customHeight="1">
      <c r="A517" s="1767"/>
      <c r="B517" s="1823"/>
      <c r="C517" s="1739"/>
      <c r="D517" s="1739"/>
      <c r="E517" s="1739"/>
      <c r="F517" s="1767"/>
      <c r="G517" s="1767"/>
      <c r="H517" s="1767"/>
      <c r="I517" s="1767"/>
      <c r="J517" s="1767"/>
      <c r="K517" s="1739"/>
      <c r="L517" s="1739"/>
      <c r="M517" s="1739"/>
      <c r="N517" s="1818"/>
      <c r="O517" s="1819"/>
      <c r="P517" s="1820"/>
      <c r="Q517" s="1820"/>
      <c r="R517" s="1821"/>
      <c r="S517" s="1739" t="b">
        <v>0</v>
      </c>
      <c r="T517" s="1770" t="b">
        <v>0</v>
      </c>
      <c r="U517" s="1822"/>
      <c r="V517" s="1822"/>
      <c r="W517" s="1822"/>
      <c r="X517" s="1739"/>
      <c r="Y517" s="1739"/>
      <c r="Z517" s="1739"/>
      <c r="AA517" s="1739"/>
      <c r="AB517" s="1739"/>
      <c r="AC517" s="1739"/>
      <c r="AD517" s="1739"/>
      <c r="AE517" s="1739"/>
      <c r="AF517" s="1739"/>
      <c r="AG517" s="1739"/>
      <c r="AH517" s="1739"/>
      <c r="AI517" s="1739"/>
      <c r="AJ517" s="1739"/>
      <c r="AK517" s="1739"/>
      <c r="AL517" s="1739"/>
    </row>
    <row r="518" ht="32.25" customHeight="1">
      <c r="A518" s="1767"/>
      <c r="B518" s="1823"/>
      <c r="C518" s="1739"/>
      <c r="D518" s="1739"/>
      <c r="E518" s="1739"/>
      <c r="F518" s="1767"/>
      <c r="G518" s="1767"/>
      <c r="H518" s="1767"/>
      <c r="I518" s="1767"/>
      <c r="J518" s="1767"/>
      <c r="K518" s="1739"/>
      <c r="L518" s="1739"/>
      <c r="M518" s="1739"/>
      <c r="N518" s="1818"/>
      <c r="O518" s="1819"/>
      <c r="P518" s="1820"/>
      <c r="Q518" s="1820"/>
      <c r="R518" s="1821"/>
      <c r="S518" s="1739" t="b">
        <v>0</v>
      </c>
      <c r="T518" s="1770" t="b">
        <v>0</v>
      </c>
      <c r="U518" s="1822"/>
      <c r="V518" s="1822"/>
      <c r="W518" s="1822"/>
      <c r="X518" s="1739"/>
      <c r="Y518" s="1739"/>
      <c r="Z518" s="1739"/>
      <c r="AA518" s="1739"/>
      <c r="AB518" s="1739"/>
      <c r="AC518" s="1739"/>
      <c r="AD518" s="1739"/>
      <c r="AE518" s="1739"/>
      <c r="AF518" s="1739"/>
      <c r="AG518" s="1739"/>
      <c r="AH518" s="1739"/>
      <c r="AI518" s="1739"/>
      <c r="AJ518" s="1739"/>
      <c r="AK518" s="1739"/>
      <c r="AL518" s="1739"/>
    </row>
    <row r="519" ht="32.25" customHeight="1">
      <c r="A519" s="1767"/>
      <c r="B519" s="1823"/>
      <c r="C519" s="1739"/>
      <c r="D519" s="1739"/>
      <c r="E519" s="1739"/>
      <c r="F519" s="1767"/>
      <c r="G519" s="1767"/>
      <c r="H519" s="1767"/>
      <c r="I519" s="1767"/>
      <c r="J519" s="1767"/>
      <c r="K519" s="1739"/>
      <c r="L519" s="1739"/>
      <c r="M519" s="1739"/>
      <c r="N519" s="1818"/>
      <c r="O519" s="1819"/>
      <c r="P519" s="1820"/>
      <c r="Q519" s="1820"/>
      <c r="R519" s="1821"/>
      <c r="S519" s="1739" t="b">
        <v>0</v>
      </c>
      <c r="T519" s="1770" t="b">
        <v>0</v>
      </c>
      <c r="U519" s="1822"/>
      <c r="V519" s="1822"/>
      <c r="W519" s="1822"/>
      <c r="X519" s="1739"/>
      <c r="Y519" s="1739"/>
      <c r="Z519" s="1739"/>
      <c r="AA519" s="1739"/>
      <c r="AB519" s="1739"/>
      <c r="AC519" s="1739"/>
      <c r="AD519" s="1739"/>
      <c r="AE519" s="1739"/>
      <c r="AF519" s="1739"/>
      <c r="AG519" s="1739"/>
      <c r="AH519" s="1739"/>
      <c r="AI519" s="1739"/>
      <c r="AJ519" s="1739"/>
      <c r="AK519" s="1739"/>
      <c r="AL519" s="1739"/>
    </row>
    <row r="520" ht="32.25" customHeight="1">
      <c r="A520" s="1767"/>
      <c r="B520" s="1823"/>
      <c r="C520" s="1739"/>
      <c r="D520" s="1739"/>
      <c r="E520" s="1739"/>
      <c r="F520" s="1767"/>
      <c r="G520" s="1767"/>
      <c r="H520" s="1767"/>
      <c r="I520" s="1767"/>
      <c r="J520" s="1767"/>
      <c r="K520" s="1739"/>
      <c r="L520" s="1739"/>
      <c r="M520" s="1739"/>
      <c r="N520" s="1818"/>
      <c r="O520" s="1819"/>
      <c r="P520" s="1820"/>
      <c r="Q520" s="1820"/>
      <c r="R520" s="1821"/>
      <c r="S520" s="1739" t="b">
        <v>0</v>
      </c>
      <c r="T520" s="1770" t="b">
        <v>0</v>
      </c>
      <c r="U520" s="1822"/>
      <c r="V520" s="1822"/>
      <c r="W520" s="1822"/>
      <c r="X520" s="1739"/>
      <c r="Y520" s="1739"/>
      <c r="Z520" s="1739"/>
      <c r="AA520" s="1739"/>
      <c r="AB520" s="1739"/>
      <c r="AC520" s="1739"/>
      <c r="AD520" s="1739"/>
      <c r="AE520" s="1739"/>
      <c r="AF520" s="1739"/>
      <c r="AG520" s="1739"/>
      <c r="AH520" s="1739"/>
      <c r="AI520" s="1739"/>
      <c r="AJ520" s="1739"/>
      <c r="AK520" s="1739"/>
      <c r="AL520" s="1739"/>
    </row>
    <row r="521" ht="32.25" customHeight="1">
      <c r="A521" s="1767"/>
      <c r="B521" s="1823"/>
      <c r="C521" s="1739"/>
      <c r="D521" s="1739"/>
      <c r="E521" s="1739"/>
      <c r="F521" s="1767"/>
      <c r="G521" s="1767"/>
      <c r="H521" s="1767"/>
      <c r="I521" s="1767"/>
      <c r="J521" s="1767"/>
      <c r="K521" s="1739"/>
      <c r="L521" s="1739"/>
      <c r="M521" s="1739"/>
      <c r="N521" s="1818"/>
      <c r="O521" s="1819"/>
      <c r="P521" s="1820"/>
      <c r="Q521" s="1820"/>
      <c r="R521" s="1821"/>
      <c r="S521" s="1739" t="b">
        <v>0</v>
      </c>
      <c r="T521" s="1770" t="b">
        <v>0</v>
      </c>
      <c r="U521" s="1822"/>
      <c r="V521" s="1822"/>
      <c r="W521" s="1822"/>
      <c r="X521" s="1739"/>
      <c r="Y521" s="1739"/>
      <c r="Z521" s="1739"/>
      <c r="AA521" s="1739"/>
      <c r="AB521" s="1739"/>
      <c r="AC521" s="1739"/>
      <c r="AD521" s="1739"/>
      <c r="AE521" s="1739"/>
      <c r="AF521" s="1739"/>
      <c r="AG521" s="1739"/>
      <c r="AH521" s="1739"/>
      <c r="AI521" s="1739"/>
      <c r="AJ521" s="1739"/>
      <c r="AK521" s="1739"/>
      <c r="AL521" s="1739"/>
    </row>
    <row r="522" ht="32.25" customHeight="1">
      <c r="A522" s="1767"/>
      <c r="B522" s="1823"/>
      <c r="C522" s="1739"/>
      <c r="D522" s="1739"/>
      <c r="E522" s="1739"/>
      <c r="F522" s="1767"/>
      <c r="G522" s="1767"/>
      <c r="H522" s="1767"/>
      <c r="I522" s="1767"/>
      <c r="J522" s="1767"/>
      <c r="K522" s="1739"/>
      <c r="L522" s="1739"/>
      <c r="M522" s="1739"/>
      <c r="N522" s="1818"/>
      <c r="O522" s="1819"/>
      <c r="P522" s="1820"/>
      <c r="Q522" s="1820"/>
      <c r="R522" s="1821"/>
      <c r="S522" s="1739" t="b">
        <v>0</v>
      </c>
      <c r="T522" s="1770" t="b">
        <v>0</v>
      </c>
      <c r="U522" s="1822"/>
      <c r="V522" s="1822"/>
      <c r="W522" s="1822"/>
      <c r="X522" s="1739"/>
      <c r="Y522" s="1739"/>
      <c r="Z522" s="1739"/>
      <c r="AA522" s="1739"/>
      <c r="AB522" s="1739"/>
      <c r="AC522" s="1739"/>
      <c r="AD522" s="1739"/>
      <c r="AE522" s="1739"/>
      <c r="AF522" s="1739"/>
      <c r="AG522" s="1739"/>
      <c r="AH522" s="1739"/>
      <c r="AI522" s="1739"/>
      <c r="AJ522" s="1739"/>
      <c r="AK522" s="1739"/>
      <c r="AL522" s="1739"/>
    </row>
    <row r="523" ht="32.25" customHeight="1">
      <c r="A523" s="1767"/>
      <c r="B523" s="1823"/>
      <c r="C523" s="1739"/>
      <c r="D523" s="1739"/>
      <c r="E523" s="1739"/>
      <c r="F523" s="1767"/>
      <c r="G523" s="1767"/>
      <c r="H523" s="1767"/>
      <c r="I523" s="1767"/>
      <c r="J523" s="1767"/>
      <c r="K523" s="1739"/>
      <c r="L523" s="1739"/>
      <c r="M523" s="1739"/>
      <c r="N523" s="1818"/>
      <c r="O523" s="1819"/>
      <c r="P523" s="1820"/>
      <c r="Q523" s="1820"/>
      <c r="R523" s="1821"/>
      <c r="S523" s="1739" t="b">
        <v>0</v>
      </c>
      <c r="T523" s="1770" t="b">
        <v>0</v>
      </c>
      <c r="U523" s="1822"/>
      <c r="V523" s="1822"/>
      <c r="W523" s="1822"/>
      <c r="X523" s="1739"/>
      <c r="Y523" s="1739"/>
      <c r="Z523" s="1739"/>
      <c r="AA523" s="1739"/>
      <c r="AB523" s="1739"/>
      <c r="AC523" s="1739"/>
      <c r="AD523" s="1739"/>
      <c r="AE523" s="1739"/>
      <c r="AF523" s="1739"/>
      <c r="AG523" s="1739"/>
      <c r="AH523" s="1739"/>
      <c r="AI523" s="1739"/>
      <c r="AJ523" s="1739"/>
      <c r="AK523" s="1739"/>
      <c r="AL523" s="1739"/>
    </row>
    <row r="524" ht="32.25" customHeight="1">
      <c r="A524" s="1767"/>
      <c r="B524" s="1823"/>
      <c r="C524" s="1739"/>
      <c r="D524" s="1739"/>
      <c r="E524" s="1739"/>
      <c r="F524" s="1767"/>
      <c r="G524" s="1767"/>
      <c r="H524" s="1767"/>
      <c r="I524" s="1767"/>
      <c r="J524" s="1767"/>
      <c r="K524" s="1739"/>
      <c r="L524" s="1739"/>
      <c r="M524" s="1739"/>
      <c r="N524" s="1818"/>
      <c r="O524" s="1819"/>
      <c r="P524" s="1820"/>
      <c r="Q524" s="1820"/>
      <c r="R524" s="1821"/>
      <c r="S524" s="1739" t="b">
        <v>0</v>
      </c>
      <c r="T524" s="1770" t="b">
        <v>0</v>
      </c>
      <c r="U524" s="1822"/>
      <c r="V524" s="1822"/>
      <c r="W524" s="1822"/>
      <c r="X524" s="1739"/>
      <c r="Y524" s="1739"/>
      <c r="Z524" s="1739"/>
      <c r="AA524" s="1739"/>
      <c r="AB524" s="1739"/>
      <c r="AC524" s="1739"/>
      <c r="AD524" s="1739"/>
      <c r="AE524" s="1739"/>
      <c r="AF524" s="1739"/>
      <c r="AG524" s="1739"/>
      <c r="AH524" s="1739"/>
      <c r="AI524" s="1739"/>
      <c r="AJ524" s="1739"/>
      <c r="AK524" s="1739"/>
      <c r="AL524" s="1739"/>
    </row>
    <row r="525" ht="32.25" customHeight="1">
      <c r="A525" s="1767"/>
      <c r="B525" s="1823"/>
      <c r="C525" s="1739"/>
      <c r="D525" s="1739"/>
      <c r="E525" s="1739"/>
      <c r="F525" s="1767"/>
      <c r="G525" s="1767"/>
      <c r="H525" s="1767"/>
      <c r="I525" s="1767"/>
      <c r="J525" s="1767"/>
      <c r="K525" s="1739"/>
      <c r="L525" s="1739"/>
      <c r="M525" s="1739"/>
      <c r="N525" s="1818"/>
      <c r="O525" s="1819"/>
      <c r="P525" s="1820"/>
      <c r="Q525" s="1820"/>
      <c r="R525" s="1821"/>
      <c r="S525" s="1739" t="b">
        <v>0</v>
      </c>
      <c r="T525" s="1770" t="b">
        <v>0</v>
      </c>
      <c r="U525" s="1822"/>
      <c r="V525" s="1822"/>
      <c r="W525" s="1822"/>
      <c r="X525" s="1739"/>
      <c r="Y525" s="1739"/>
      <c r="Z525" s="1739"/>
      <c r="AA525" s="1739"/>
      <c r="AB525" s="1739"/>
      <c r="AC525" s="1739"/>
      <c r="AD525" s="1739"/>
      <c r="AE525" s="1739"/>
      <c r="AF525" s="1739"/>
      <c r="AG525" s="1739"/>
      <c r="AH525" s="1739"/>
      <c r="AI525" s="1739"/>
      <c r="AJ525" s="1739"/>
      <c r="AK525" s="1739"/>
      <c r="AL525" s="1739"/>
    </row>
    <row r="526" ht="32.25" customHeight="1">
      <c r="A526" s="1767"/>
      <c r="B526" s="1823"/>
      <c r="C526" s="1739"/>
      <c r="D526" s="1739"/>
      <c r="E526" s="1739"/>
      <c r="F526" s="1767"/>
      <c r="G526" s="1767"/>
      <c r="H526" s="1767"/>
      <c r="I526" s="1767"/>
      <c r="J526" s="1767"/>
      <c r="K526" s="1739"/>
      <c r="L526" s="1739"/>
      <c r="M526" s="1739"/>
      <c r="N526" s="1818"/>
      <c r="O526" s="1819"/>
      <c r="P526" s="1820"/>
      <c r="Q526" s="1820"/>
      <c r="R526" s="1821"/>
      <c r="S526" s="1739" t="b">
        <v>0</v>
      </c>
      <c r="T526" s="1770" t="b">
        <v>0</v>
      </c>
      <c r="U526" s="1822"/>
      <c r="V526" s="1822"/>
      <c r="W526" s="1822"/>
      <c r="X526" s="1739"/>
      <c r="Y526" s="1739"/>
      <c r="Z526" s="1739"/>
      <c r="AA526" s="1739"/>
      <c r="AB526" s="1739"/>
      <c r="AC526" s="1739"/>
      <c r="AD526" s="1739"/>
      <c r="AE526" s="1739"/>
      <c r="AF526" s="1739"/>
      <c r="AG526" s="1739"/>
      <c r="AH526" s="1739"/>
      <c r="AI526" s="1739"/>
      <c r="AJ526" s="1739"/>
      <c r="AK526" s="1739"/>
      <c r="AL526" s="1739"/>
    </row>
    <row r="527" ht="32.25" customHeight="1">
      <c r="A527" s="1767"/>
      <c r="B527" s="1823"/>
      <c r="C527" s="1739"/>
      <c r="D527" s="1739"/>
      <c r="E527" s="1739"/>
      <c r="F527" s="1767"/>
      <c r="G527" s="1767"/>
      <c r="H527" s="1767"/>
      <c r="I527" s="1767"/>
      <c r="J527" s="1767"/>
      <c r="K527" s="1739"/>
      <c r="L527" s="1739"/>
      <c r="M527" s="1739"/>
      <c r="N527" s="1818"/>
      <c r="O527" s="1819"/>
      <c r="P527" s="1820"/>
      <c r="Q527" s="1820"/>
      <c r="R527" s="1821"/>
      <c r="S527" s="1739" t="b">
        <v>0</v>
      </c>
      <c r="T527" s="1770" t="b">
        <v>0</v>
      </c>
      <c r="U527" s="1822"/>
      <c r="V527" s="1822"/>
      <c r="W527" s="1822"/>
      <c r="X527" s="1739"/>
      <c r="Y527" s="1739"/>
      <c r="Z527" s="1739"/>
      <c r="AA527" s="1739"/>
      <c r="AB527" s="1739"/>
      <c r="AC527" s="1739"/>
      <c r="AD527" s="1739"/>
      <c r="AE527" s="1739"/>
      <c r="AF527" s="1739"/>
      <c r="AG527" s="1739"/>
      <c r="AH527" s="1739"/>
      <c r="AI527" s="1739"/>
      <c r="AJ527" s="1739"/>
      <c r="AK527" s="1739"/>
      <c r="AL527" s="1739"/>
    </row>
    <row r="528" ht="32.25" customHeight="1">
      <c r="A528" s="1767"/>
      <c r="B528" s="1823"/>
      <c r="C528" s="1739"/>
      <c r="D528" s="1739"/>
      <c r="E528" s="1739"/>
      <c r="F528" s="1767"/>
      <c r="G528" s="1767"/>
      <c r="H528" s="1767"/>
      <c r="I528" s="1767"/>
      <c r="J528" s="1767"/>
      <c r="K528" s="1739"/>
      <c r="L528" s="1739"/>
      <c r="M528" s="1739"/>
      <c r="N528" s="1818"/>
      <c r="O528" s="1819"/>
      <c r="P528" s="1820"/>
      <c r="Q528" s="1820"/>
      <c r="R528" s="1821"/>
      <c r="S528" s="1739" t="b">
        <v>0</v>
      </c>
      <c r="T528" s="1770" t="b">
        <v>0</v>
      </c>
      <c r="U528" s="1822"/>
      <c r="V528" s="1822"/>
      <c r="W528" s="1822"/>
      <c r="X528" s="1739"/>
      <c r="Y528" s="1739"/>
      <c r="Z528" s="1739"/>
      <c r="AA528" s="1739"/>
      <c r="AB528" s="1739"/>
      <c r="AC528" s="1739"/>
      <c r="AD528" s="1739"/>
      <c r="AE528" s="1739"/>
      <c r="AF528" s="1739"/>
      <c r="AG528" s="1739"/>
      <c r="AH528" s="1739"/>
      <c r="AI528" s="1739"/>
      <c r="AJ528" s="1739"/>
      <c r="AK528" s="1739"/>
      <c r="AL528" s="1739"/>
    </row>
    <row r="529" ht="32.25" customHeight="1">
      <c r="A529" s="1767"/>
      <c r="B529" s="1823"/>
      <c r="C529" s="1739"/>
      <c r="D529" s="1739"/>
      <c r="E529" s="1739"/>
      <c r="F529" s="1767"/>
      <c r="G529" s="1767"/>
      <c r="H529" s="1767"/>
      <c r="I529" s="1767"/>
      <c r="J529" s="1767"/>
      <c r="K529" s="1739"/>
      <c r="L529" s="1739"/>
      <c r="M529" s="1739"/>
      <c r="N529" s="1818"/>
      <c r="O529" s="1819"/>
      <c r="P529" s="1820"/>
      <c r="Q529" s="1820"/>
      <c r="R529" s="1821"/>
      <c r="S529" s="1739" t="b">
        <v>0</v>
      </c>
      <c r="T529" s="1770" t="b">
        <v>0</v>
      </c>
      <c r="U529" s="1822"/>
      <c r="V529" s="1822"/>
      <c r="W529" s="1822"/>
      <c r="X529" s="1739"/>
      <c r="Y529" s="1739"/>
      <c r="Z529" s="1739"/>
      <c r="AA529" s="1739"/>
      <c r="AB529" s="1739"/>
      <c r="AC529" s="1739"/>
      <c r="AD529" s="1739"/>
      <c r="AE529" s="1739"/>
      <c r="AF529" s="1739"/>
      <c r="AG529" s="1739"/>
      <c r="AH529" s="1739"/>
      <c r="AI529" s="1739"/>
      <c r="AJ529" s="1739"/>
      <c r="AK529" s="1739"/>
      <c r="AL529" s="1739"/>
    </row>
    <row r="530" ht="32.25" customHeight="1">
      <c r="A530" s="1767"/>
      <c r="B530" s="1823"/>
      <c r="C530" s="1739"/>
      <c r="D530" s="1739"/>
      <c r="E530" s="1739"/>
      <c r="F530" s="1767"/>
      <c r="G530" s="1767"/>
      <c r="H530" s="1767"/>
      <c r="I530" s="1767"/>
      <c r="J530" s="1767"/>
      <c r="K530" s="1739"/>
      <c r="L530" s="1739"/>
      <c r="M530" s="1739"/>
      <c r="N530" s="1818"/>
      <c r="O530" s="1819"/>
      <c r="P530" s="1820"/>
      <c r="Q530" s="1820"/>
      <c r="R530" s="1821"/>
      <c r="S530" s="1739" t="b">
        <v>0</v>
      </c>
      <c r="T530" s="1770" t="b">
        <v>0</v>
      </c>
      <c r="U530" s="1822"/>
      <c r="V530" s="1822"/>
      <c r="W530" s="1822"/>
      <c r="X530" s="1739"/>
      <c r="Y530" s="1739"/>
      <c r="Z530" s="1739"/>
      <c r="AA530" s="1739"/>
      <c r="AB530" s="1739"/>
      <c r="AC530" s="1739"/>
      <c r="AD530" s="1739"/>
      <c r="AE530" s="1739"/>
      <c r="AF530" s="1739"/>
      <c r="AG530" s="1739"/>
      <c r="AH530" s="1739"/>
      <c r="AI530" s="1739"/>
      <c r="AJ530" s="1739"/>
      <c r="AK530" s="1739"/>
      <c r="AL530" s="1739"/>
    </row>
    <row r="531" ht="32.25" customHeight="1">
      <c r="A531" s="1767"/>
      <c r="B531" s="1823"/>
      <c r="C531" s="1739"/>
      <c r="D531" s="1739"/>
      <c r="E531" s="1739"/>
      <c r="F531" s="1767"/>
      <c r="G531" s="1767"/>
      <c r="H531" s="1767"/>
      <c r="I531" s="1767"/>
      <c r="J531" s="1767"/>
      <c r="K531" s="1739"/>
      <c r="L531" s="1739"/>
      <c r="M531" s="1739"/>
      <c r="N531" s="1818"/>
      <c r="O531" s="1819"/>
      <c r="P531" s="1820"/>
      <c r="Q531" s="1820"/>
      <c r="R531" s="1821"/>
      <c r="S531" s="1739" t="b">
        <v>0</v>
      </c>
      <c r="T531" s="1770" t="b">
        <v>0</v>
      </c>
      <c r="U531" s="1822"/>
      <c r="V531" s="1822"/>
      <c r="W531" s="1822"/>
      <c r="X531" s="1739"/>
      <c r="Y531" s="1739"/>
      <c r="Z531" s="1739"/>
      <c r="AA531" s="1739"/>
      <c r="AB531" s="1739"/>
      <c r="AC531" s="1739"/>
      <c r="AD531" s="1739"/>
      <c r="AE531" s="1739"/>
      <c r="AF531" s="1739"/>
      <c r="AG531" s="1739"/>
      <c r="AH531" s="1739"/>
      <c r="AI531" s="1739"/>
      <c r="AJ531" s="1739"/>
      <c r="AK531" s="1739"/>
      <c r="AL531" s="1739"/>
    </row>
    <row r="532" ht="32.25" customHeight="1">
      <c r="A532" s="1767"/>
      <c r="B532" s="1823"/>
      <c r="C532" s="1739"/>
      <c r="D532" s="1739"/>
      <c r="E532" s="1739"/>
      <c r="F532" s="1767"/>
      <c r="G532" s="1767"/>
      <c r="H532" s="1767"/>
      <c r="I532" s="1767"/>
      <c r="J532" s="1767"/>
      <c r="K532" s="1739"/>
      <c r="L532" s="1739"/>
      <c r="M532" s="1739"/>
      <c r="N532" s="1818"/>
      <c r="O532" s="1819"/>
      <c r="P532" s="1820"/>
      <c r="Q532" s="1820"/>
      <c r="R532" s="1821"/>
      <c r="S532" s="1739" t="b">
        <v>0</v>
      </c>
      <c r="T532" s="1770" t="b">
        <v>0</v>
      </c>
      <c r="U532" s="1822"/>
      <c r="V532" s="1822"/>
      <c r="W532" s="1822"/>
      <c r="X532" s="1739"/>
      <c r="Y532" s="1739"/>
      <c r="Z532" s="1739"/>
      <c r="AA532" s="1739"/>
      <c r="AB532" s="1739"/>
      <c r="AC532" s="1739"/>
      <c r="AD532" s="1739"/>
      <c r="AE532" s="1739"/>
      <c r="AF532" s="1739"/>
      <c r="AG532" s="1739"/>
      <c r="AH532" s="1739"/>
      <c r="AI532" s="1739"/>
      <c r="AJ532" s="1739"/>
      <c r="AK532" s="1739"/>
      <c r="AL532" s="1739"/>
    </row>
    <row r="533" ht="32.25" customHeight="1">
      <c r="A533" s="1767"/>
      <c r="B533" s="1823"/>
      <c r="C533" s="1739"/>
      <c r="D533" s="1739"/>
      <c r="E533" s="1739"/>
      <c r="F533" s="1767"/>
      <c r="G533" s="1767"/>
      <c r="H533" s="1767"/>
      <c r="I533" s="1767"/>
      <c r="J533" s="1767"/>
      <c r="K533" s="1739"/>
      <c r="L533" s="1739"/>
      <c r="M533" s="1739"/>
      <c r="N533" s="1818"/>
      <c r="O533" s="1819"/>
      <c r="P533" s="1820"/>
      <c r="Q533" s="1820"/>
      <c r="R533" s="1821"/>
      <c r="S533" s="1739" t="b">
        <v>0</v>
      </c>
      <c r="T533" s="1770" t="b">
        <v>0</v>
      </c>
      <c r="U533" s="1822"/>
      <c r="V533" s="1822"/>
      <c r="W533" s="1822"/>
      <c r="X533" s="1739"/>
      <c r="Y533" s="1739"/>
      <c r="Z533" s="1739"/>
      <c r="AA533" s="1739"/>
      <c r="AB533" s="1739"/>
      <c r="AC533" s="1739"/>
      <c r="AD533" s="1739"/>
      <c r="AE533" s="1739"/>
      <c r="AF533" s="1739"/>
      <c r="AG533" s="1739"/>
      <c r="AH533" s="1739"/>
      <c r="AI533" s="1739"/>
      <c r="AJ533" s="1739"/>
      <c r="AK533" s="1739"/>
      <c r="AL533" s="1739"/>
    </row>
    <row r="534" ht="32.25" customHeight="1">
      <c r="A534" s="1767"/>
      <c r="B534" s="1823"/>
      <c r="C534" s="1739"/>
      <c r="D534" s="1739"/>
      <c r="E534" s="1739"/>
      <c r="F534" s="1767"/>
      <c r="G534" s="1767"/>
      <c r="H534" s="1767"/>
      <c r="I534" s="1767"/>
      <c r="J534" s="1767"/>
      <c r="K534" s="1739"/>
      <c r="L534" s="1739"/>
      <c r="M534" s="1739"/>
      <c r="N534" s="1818"/>
      <c r="O534" s="1819"/>
      <c r="P534" s="1820"/>
      <c r="Q534" s="1820"/>
      <c r="R534" s="1821"/>
      <c r="S534" s="1739" t="b">
        <v>0</v>
      </c>
      <c r="T534" s="1770" t="b">
        <v>0</v>
      </c>
      <c r="U534" s="1822"/>
      <c r="V534" s="1822"/>
      <c r="W534" s="1822"/>
      <c r="X534" s="1739"/>
      <c r="Y534" s="1739"/>
      <c r="Z534" s="1739"/>
      <c r="AA534" s="1739"/>
      <c r="AB534" s="1739"/>
      <c r="AC534" s="1739"/>
      <c r="AD534" s="1739"/>
      <c r="AE534" s="1739"/>
      <c r="AF534" s="1739"/>
      <c r="AG534" s="1739"/>
      <c r="AH534" s="1739"/>
      <c r="AI534" s="1739"/>
      <c r="AJ534" s="1739"/>
      <c r="AK534" s="1739"/>
      <c r="AL534" s="1739"/>
    </row>
    <row r="535" ht="32.25" customHeight="1">
      <c r="A535" s="1767"/>
      <c r="B535" s="1823"/>
      <c r="C535" s="1739"/>
      <c r="D535" s="1739"/>
      <c r="E535" s="1739"/>
      <c r="F535" s="1767"/>
      <c r="G535" s="1767"/>
      <c r="H535" s="1767"/>
      <c r="I535" s="1767"/>
      <c r="J535" s="1767"/>
      <c r="K535" s="1739"/>
      <c r="L535" s="1739"/>
      <c r="M535" s="1739"/>
      <c r="N535" s="1818"/>
      <c r="O535" s="1819"/>
      <c r="P535" s="1820"/>
      <c r="Q535" s="1820"/>
      <c r="R535" s="1821"/>
      <c r="S535" s="1739" t="b">
        <v>0</v>
      </c>
      <c r="T535" s="1770" t="b">
        <v>0</v>
      </c>
      <c r="U535" s="1822"/>
      <c r="V535" s="1822"/>
      <c r="W535" s="1822"/>
      <c r="X535" s="1739"/>
      <c r="Y535" s="1739"/>
      <c r="Z535" s="1739"/>
      <c r="AA535" s="1739"/>
      <c r="AB535" s="1739"/>
      <c r="AC535" s="1739"/>
      <c r="AD535" s="1739"/>
      <c r="AE535" s="1739"/>
      <c r="AF535" s="1739"/>
      <c r="AG535" s="1739"/>
      <c r="AH535" s="1739"/>
      <c r="AI535" s="1739"/>
      <c r="AJ535" s="1739"/>
      <c r="AK535" s="1739"/>
      <c r="AL535" s="1739"/>
    </row>
    <row r="536" ht="32.25" customHeight="1">
      <c r="A536" s="1767"/>
      <c r="B536" s="1823"/>
      <c r="C536" s="1739"/>
      <c r="D536" s="1739"/>
      <c r="E536" s="1739"/>
      <c r="F536" s="1767"/>
      <c r="G536" s="1767"/>
      <c r="H536" s="1767"/>
      <c r="I536" s="1767"/>
      <c r="J536" s="1767"/>
      <c r="K536" s="1739"/>
      <c r="L536" s="1739"/>
      <c r="M536" s="1739"/>
      <c r="N536" s="1818"/>
      <c r="O536" s="1819"/>
      <c r="P536" s="1820"/>
      <c r="Q536" s="1820"/>
      <c r="R536" s="1821"/>
      <c r="S536" s="1739" t="b">
        <v>0</v>
      </c>
      <c r="T536" s="1770" t="b">
        <v>0</v>
      </c>
      <c r="U536" s="1822"/>
      <c r="V536" s="1822"/>
      <c r="W536" s="1822"/>
      <c r="X536" s="1739"/>
      <c r="Y536" s="1739"/>
      <c r="Z536" s="1739"/>
      <c r="AA536" s="1739"/>
      <c r="AB536" s="1739"/>
      <c r="AC536" s="1739"/>
      <c r="AD536" s="1739"/>
      <c r="AE536" s="1739"/>
      <c r="AF536" s="1739"/>
      <c r="AG536" s="1739"/>
      <c r="AH536" s="1739"/>
      <c r="AI536" s="1739"/>
      <c r="AJ536" s="1739"/>
      <c r="AK536" s="1739"/>
      <c r="AL536" s="1739"/>
    </row>
    <row r="537" ht="32.25" customHeight="1">
      <c r="A537" s="1767"/>
      <c r="B537" s="1823"/>
      <c r="C537" s="1739"/>
      <c r="D537" s="1739"/>
      <c r="E537" s="1739"/>
      <c r="F537" s="1767"/>
      <c r="G537" s="1767"/>
      <c r="H537" s="1767"/>
      <c r="I537" s="1767"/>
      <c r="J537" s="1767"/>
      <c r="K537" s="1739"/>
      <c r="L537" s="1739"/>
      <c r="M537" s="1739"/>
      <c r="N537" s="1818"/>
      <c r="O537" s="1819"/>
      <c r="P537" s="1820"/>
      <c r="Q537" s="1820"/>
      <c r="R537" s="1821"/>
      <c r="S537" s="1739" t="b">
        <v>0</v>
      </c>
      <c r="T537" s="1770" t="b">
        <v>0</v>
      </c>
      <c r="U537" s="1822"/>
      <c r="V537" s="1822"/>
      <c r="W537" s="1822"/>
      <c r="X537" s="1739"/>
      <c r="Y537" s="1739"/>
      <c r="Z537" s="1739"/>
      <c r="AA537" s="1739"/>
      <c r="AB537" s="1739"/>
      <c r="AC537" s="1739"/>
      <c r="AD537" s="1739"/>
      <c r="AE537" s="1739"/>
      <c r="AF537" s="1739"/>
      <c r="AG537" s="1739"/>
      <c r="AH537" s="1739"/>
      <c r="AI537" s="1739"/>
      <c r="AJ537" s="1739"/>
      <c r="AK537" s="1739"/>
      <c r="AL537" s="1739"/>
    </row>
    <row r="538" ht="32.25" customHeight="1">
      <c r="A538" s="1767"/>
      <c r="B538" s="1823"/>
      <c r="C538" s="1739"/>
      <c r="D538" s="1739"/>
      <c r="E538" s="1739"/>
      <c r="F538" s="1767"/>
      <c r="G538" s="1767"/>
      <c r="H538" s="1767"/>
      <c r="I538" s="1767"/>
      <c r="J538" s="1767"/>
      <c r="K538" s="1739"/>
      <c r="L538" s="1739"/>
      <c r="M538" s="1739"/>
      <c r="N538" s="1818"/>
      <c r="O538" s="1819"/>
      <c r="P538" s="1820"/>
      <c r="Q538" s="1820"/>
      <c r="R538" s="1821"/>
      <c r="S538" s="1739" t="b">
        <v>0</v>
      </c>
      <c r="T538" s="1770" t="b">
        <v>0</v>
      </c>
      <c r="U538" s="1822"/>
      <c r="V538" s="1822"/>
      <c r="W538" s="1822"/>
      <c r="X538" s="1739"/>
      <c r="Y538" s="1739"/>
      <c r="Z538" s="1739"/>
      <c r="AA538" s="1739"/>
      <c r="AB538" s="1739"/>
      <c r="AC538" s="1739"/>
      <c r="AD538" s="1739"/>
      <c r="AE538" s="1739"/>
      <c r="AF538" s="1739"/>
      <c r="AG538" s="1739"/>
      <c r="AH538" s="1739"/>
      <c r="AI538" s="1739"/>
      <c r="AJ538" s="1739"/>
      <c r="AK538" s="1739"/>
      <c r="AL538" s="1739"/>
    </row>
    <row r="539" ht="32.25" customHeight="1">
      <c r="A539" s="1767"/>
      <c r="B539" s="1823"/>
      <c r="C539" s="1739"/>
      <c r="D539" s="1739"/>
      <c r="E539" s="1739"/>
      <c r="F539" s="1767"/>
      <c r="G539" s="1767"/>
      <c r="H539" s="1767"/>
      <c r="I539" s="1767"/>
      <c r="J539" s="1767"/>
      <c r="K539" s="1739"/>
      <c r="L539" s="1739"/>
      <c r="M539" s="1739"/>
      <c r="N539" s="1818"/>
      <c r="O539" s="1819"/>
      <c r="P539" s="1820"/>
      <c r="Q539" s="1820"/>
      <c r="R539" s="1821"/>
      <c r="S539" s="1739" t="b">
        <v>0</v>
      </c>
      <c r="T539" s="1770" t="b">
        <v>0</v>
      </c>
      <c r="U539" s="1822"/>
      <c r="V539" s="1822"/>
      <c r="W539" s="1822"/>
      <c r="X539" s="1739"/>
      <c r="Y539" s="1739"/>
      <c r="Z539" s="1739"/>
      <c r="AA539" s="1739"/>
      <c r="AB539" s="1739"/>
      <c r="AC539" s="1739"/>
      <c r="AD539" s="1739"/>
      <c r="AE539" s="1739"/>
      <c r="AF539" s="1739"/>
      <c r="AG539" s="1739"/>
      <c r="AH539" s="1739"/>
      <c r="AI539" s="1739"/>
      <c r="AJ539" s="1739"/>
      <c r="AK539" s="1739"/>
      <c r="AL539" s="1739"/>
    </row>
    <row r="540" ht="32.25" customHeight="1">
      <c r="A540" s="1767"/>
      <c r="B540" s="1823"/>
      <c r="C540" s="1739"/>
      <c r="D540" s="1739"/>
      <c r="E540" s="1739"/>
      <c r="F540" s="1767"/>
      <c r="G540" s="1767"/>
      <c r="H540" s="1767"/>
      <c r="I540" s="1767"/>
      <c r="J540" s="1767"/>
      <c r="K540" s="1739"/>
      <c r="L540" s="1739"/>
      <c r="M540" s="1739"/>
      <c r="N540" s="1818"/>
      <c r="O540" s="1819"/>
      <c r="P540" s="1820"/>
      <c r="Q540" s="1820"/>
      <c r="R540" s="1821"/>
      <c r="S540" s="1739" t="b">
        <v>0</v>
      </c>
      <c r="T540" s="1770" t="b">
        <v>0</v>
      </c>
      <c r="U540" s="1822"/>
      <c r="V540" s="1822"/>
      <c r="W540" s="1822"/>
      <c r="X540" s="1739"/>
      <c r="Y540" s="1739"/>
      <c r="Z540" s="1739"/>
      <c r="AA540" s="1739"/>
      <c r="AB540" s="1739"/>
      <c r="AC540" s="1739"/>
      <c r="AD540" s="1739"/>
      <c r="AE540" s="1739"/>
      <c r="AF540" s="1739"/>
      <c r="AG540" s="1739"/>
      <c r="AH540" s="1739"/>
      <c r="AI540" s="1739"/>
      <c r="AJ540" s="1739"/>
      <c r="AK540" s="1739"/>
      <c r="AL540" s="1739"/>
    </row>
    <row r="541" ht="32.25" customHeight="1">
      <c r="A541" s="1767"/>
      <c r="B541" s="1823"/>
      <c r="C541" s="1739"/>
      <c r="D541" s="1739"/>
      <c r="E541" s="1739"/>
      <c r="F541" s="1767"/>
      <c r="G541" s="1767"/>
      <c r="H541" s="1767"/>
      <c r="I541" s="1767"/>
      <c r="J541" s="1767"/>
      <c r="K541" s="1739"/>
      <c r="L541" s="1739"/>
      <c r="M541" s="1739"/>
      <c r="N541" s="1818"/>
      <c r="O541" s="1819"/>
      <c r="P541" s="1820"/>
      <c r="Q541" s="1820"/>
      <c r="R541" s="1821"/>
      <c r="S541" s="1739" t="b">
        <v>0</v>
      </c>
      <c r="T541" s="1770" t="b">
        <v>0</v>
      </c>
      <c r="U541" s="1822"/>
      <c r="V541" s="1822"/>
      <c r="W541" s="1822"/>
      <c r="X541" s="1739"/>
      <c r="Y541" s="1739"/>
      <c r="Z541" s="1739"/>
      <c r="AA541" s="1739"/>
      <c r="AB541" s="1739"/>
      <c r="AC541" s="1739"/>
      <c r="AD541" s="1739"/>
      <c r="AE541" s="1739"/>
      <c r="AF541" s="1739"/>
      <c r="AG541" s="1739"/>
      <c r="AH541" s="1739"/>
      <c r="AI541" s="1739"/>
      <c r="AJ541" s="1739"/>
      <c r="AK541" s="1739"/>
      <c r="AL541" s="1739"/>
    </row>
    <row r="542" ht="32.25" customHeight="1">
      <c r="A542" s="1767"/>
      <c r="B542" s="1823"/>
      <c r="C542" s="1739"/>
      <c r="D542" s="1739"/>
      <c r="E542" s="1739"/>
      <c r="F542" s="1767"/>
      <c r="G542" s="1767"/>
      <c r="H542" s="1767"/>
      <c r="I542" s="1767"/>
      <c r="J542" s="1767"/>
      <c r="K542" s="1739"/>
      <c r="L542" s="1739"/>
      <c r="M542" s="1739"/>
      <c r="N542" s="1818"/>
      <c r="O542" s="1819"/>
      <c r="P542" s="1820"/>
      <c r="Q542" s="1820"/>
      <c r="R542" s="1821"/>
      <c r="S542" s="1739" t="b">
        <v>0</v>
      </c>
      <c r="T542" s="1770" t="b">
        <v>0</v>
      </c>
      <c r="U542" s="1822"/>
      <c r="V542" s="1822"/>
      <c r="W542" s="1822"/>
      <c r="X542" s="1739"/>
      <c r="Y542" s="1739"/>
      <c r="Z542" s="1739"/>
      <c r="AA542" s="1739"/>
      <c r="AB542" s="1739"/>
      <c r="AC542" s="1739"/>
      <c r="AD542" s="1739"/>
      <c r="AE542" s="1739"/>
      <c r="AF542" s="1739"/>
      <c r="AG542" s="1739"/>
      <c r="AH542" s="1739"/>
      <c r="AI542" s="1739"/>
      <c r="AJ542" s="1739"/>
      <c r="AK542" s="1739"/>
      <c r="AL542" s="1739"/>
    </row>
    <row r="543" ht="32.25" customHeight="1">
      <c r="A543" s="1767"/>
      <c r="B543" s="1823"/>
      <c r="C543" s="1739"/>
      <c r="D543" s="1739"/>
      <c r="E543" s="1739"/>
      <c r="F543" s="1767"/>
      <c r="G543" s="1767"/>
      <c r="H543" s="1767"/>
      <c r="I543" s="1767"/>
      <c r="J543" s="1767"/>
      <c r="K543" s="1739"/>
      <c r="L543" s="1739"/>
      <c r="M543" s="1739"/>
      <c r="N543" s="1818"/>
      <c r="O543" s="1819"/>
      <c r="P543" s="1820"/>
      <c r="Q543" s="1820"/>
      <c r="R543" s="1821"/>
      <c r="S543" s="1739" t="b">
        <v>0</v>
      </c>
      <c r="T543" s="1770" t="b">
        <v>0</v>
      </c>
      <c r="U543" s="1822"/>
      <c r="V543" s="1822"/>
      <c r="W543" s="1822"/>
      <c r="X543" s="1739"/>
      <c r="Y543" s="1739"/>
      <c r="Z543" s="1739"/>
      <c r="AA543" s="1739"/>
      <c r="AB543" s="1739"/>
      <c r="AC543" s="1739"/>
      <c r="AD543" s="1739"/>
      <c r="AE543" s="1739"/>
      <c r="AF543" s="1739"/>
      <c r="AG543" s="1739"/>
      <c r="AH543" s="1739"/>
      <c r="AI543" s="1739"/>
      <c r="AJ543" s="1739"/>
      <c r="AK543" s="1739"/>
      <c r="AL543" s="1739"/>
    </row>
    <row r="544" ht="32.25" customHeight="1">
      <c r="A544" s="1767"/>
      <c r="B544" s="1823"/>
      <c r="C544" s="1739"/>
      <c r="D544" s="1739"/>
      <c r="E544" s="1739"/>
      <c r="F544" s="1767"/>
      <c r="G544" s="1767"/>
      <c r="H544" s="1767"/>
      <c r="I544" s="1767"/>
      <c r="J544" s="1767"/>
      <c r="K544" s="1739"/>
      <c r="L544" s="1739"/>
      <c r="M544" s="1739"/>
      <c r="N544" s="1818"/>
      <c r="O544" s="1819"/>
      <c r="P544" s="1820"/>
      <c r="Q544" s="1820"/>
      <c r="R544" s="1821"/>
      <c r="S544" s="1739" t="b">
        <v>0</v>
      </c>
      <c r="T544" s="1770" t="b">
        <v>0</v>
      </c>
      <c r="U544" s="1822"/>
      <c r="V544" s="1822"/>
      <c r="W544" s="1822"/>
      <c r="X544" s="1739"/>
      <c r="Y544" s="1739"/>
      <c r="Z544" s="1739"/>
      <c r="AA544" s="1739"/>
      <c r="AB544" s="1739"/>
      <c r="AC544" s="1739"/>
      <c r="AD544" s="1739"/>
      <c r="AE544" s="1739"/>
      <c r="AF544" s="1739"/>
      <c r="AG544" s="1739"/>
      <c r="AH544" s="1739"/>
      <c r="AI544" s="1739"/>
      <c r="AJ544" s="1739"/>
      <c r="AK544" s="1739"/>
      <c r="AL544" s="1739"/>
    </row>
    <row r="545" ht="32.25" customHeight="1">
      <c r="A545" s="1767"/>
      <c r="B545" s="1823"/>
      <c r="C545" s="1739"/>
      <c r="D545" s="1739"/>
      <c r="E545" s="1739"/>
      <c r="F545" s="1767"/>
      <c r="G545" s="1767"/>
      <c r="H545" s="1767"/>
      <c r="I545" s="1767"/>
      <c r="J545" s="1767"/>
      <c r="K545" s="1739"/>
      <c r="L545" s="1739"/>
      <c r="M545" s="1739"/>
      <c r="N545" s="1818"/>
      <c r="O545" s="1819"/>
      <c r="P545" s="1820"/>
      <c r="Q545" s="1820"/>
      <c r="R545" s="1821"/>
      <c r="S545" s="1739" t="b">
        <v>0</v>
      </c>
      <c r="T545" s="1770" t="b">
        <v>0</v>
      </c>
      <c r="U545" s="1822"/>
      <c r="V545" s="1822"/>
      <c r="W545" s="1822"/>
      <c r="X545" s="1739"/>
      <c r="Y545" s="1739"/>
      <c r="Z545" s="1739"/>
      <c r="AA545" s="1739"/>
      <c r="AB545" s="1739"/>
      <c r="AC545" s="1739"/>
      <c r="AD545" s="1739"/>
      <c r="AE545" s="1739"/>
      <c r="AF545" s="1739"/>
      <c r="AG545" s="1739"/>
      <c r="AH545" s="1739"/>
      <c r="AI545" s="1739"/>
      <c r="AJ545" s="1739"/>
      <c r="AK545" s="1739"/>
      <c r="AL545" s="1739"/>
    </row>
    <row r="546" ht="32.25" customHeight="1">
      <c r="A546" s="1767"/>
      <c r="B546" s="1823"/>
      <c r="C546" s="1739"/>
      <c r="D546" s="1739"/>
      <c r="E546" s="1739"/>
      <c r="F546" s="1767"/>
      <c r="G546" s="1767"/>
      <c r="H546" s="1767"/>
      <c r="I546" s="1767"/>
      <c r="J546" s="1767"/>
      <c r="K546" s="1739"/>
      <c r="L546" s="1739"/>
      <c r="M546" s="1739"/>
      <c r="N546" s="1818"/>
      <c r="O546" s="1819"/>
      <c r="P546" s="1820"/>
      <c r="Q546" s="1820"/>
      <c r="R546" s="1821"/>
      <c r="S546" s="1739" t="b">
        <v>0</v>
      </c>
      <c r="T546" s="1770" t="b">
        <v>0</v>
      </c>
      <c r="U546" s="1822"/>
      <c r="V546" s="1822"/>
      <c r="W546" s="1822"/>
      <c r="X546" s="1739"/>
      <c r="Y546" s="1739"/>
      <c r="Z546" s="1739"/>
      <c r="AA546" s="1739"/>
      <c r="AB546" s="1739"/>
      <c r="AC546" s="1739"/>
      <c r="AD546" s="1739"/>
      <c r="AE546" s="1739"/>
      <c r="AF546" s="1739"/>
      <c r="AG546" s="1739"/>
      <c r="AH546" s="1739"/>
      <c r="AI546" s="1739"/>
      <c r="AJ546" s="1739"/>
      <c r="AK546" s="1739"/>
      <c r="AL546" s="1739"/>
    </row>
    <row r="547" ht="32.25" customHeight="1">
      <c r="A547" s="1767"/>
      <c r="B547" s="1823"/>
      <c r="C547" s="1739"/>
      <c r="D547" s="1739"/>
      <c r="E547" s="1739"/>
      <c r="F547" s="1767"/>
      <c r="G547" s="1767"/>
      <c r="H547" s="1767"/>
      <c r="I547" s="1767"/>
      <c r="J547" s="1767"/>
      <c r="K547" s="1739"/>
      <c r="L547" s="1739"/>
      <c r="M547" s="1739"/>
      <c r="N547" s="1818"/>
      <c r="O547" s="1819"/>
      <c r="P547" s="1820"/>
      <c r="Q547" s="1820"/>
      <c r="R547" s="1821"/>
      <c r="S547" s="1739" t="b">
        <v>0</v>
      </c>
      <c r="T547" s="1770" t="b">
        <v>0</v>
      </c>
      <c r="U547" s="1822"/>
      <c r="V547" s="1822"/>
      <c r="W547" s="1822"/>
      <c r="X547" s="1739"/>
      <c r="Y547" s="1739"/>
      <c r="Z547" s="1739"/>
      <c r="AA547" s="1739"/>
      <c r="AB547" s="1739"/>
      <c r="AC547" s="1739"/>
      <c r="AD547" s="1739"/>
      <c r="AE547" s="1739"/>
      <c r="AF547" s="1739"/>
      <c r="AG547" s="1739"/>
      <c r="AH547" s="1739"/>
      <c r="AI547" s="1739"/>
      <c r="AJ547" s="1739"/>
      <c r="AK547" s="1739"/>
      <c r="AL547" s="1739"/>
    </row>
    <row r="548" ht="32.25" customHeight="1">
      <c r="A548" s="1767"/>
      <c r="B548" s="1823"/>
      <c r="C548" s="1739"/>
      <c r="D548" s="1739"/>
      <c r="E548" s="1739"/>
      <c r="F548" s="1767"/>
      <c r="G548" s="1767"/>
      <c r="H548" s="1767"/>
      <c r="I548" s="1767"/>
      <c r="J548" s="1767"/>
      <c r="K548" s="1739"/>
      <c r="L548" s="1739"/>
      <c r="M548" s="1739"/>
      <c r="N548" s="1818"/>
      <c r="O548" s="1819"/>
      <c r="P548" s="1820"/>
      <c r="Q548" s="1820"/>
      <c r="R548" s="1821"/>
      <c r="S548" s="1739" t="b">
        <v>0</v>
      </c>
      <c r="T548" s="1770" t="b">
        <v>0</v>
      </c>
      <c r="U548" s="1822"/>
      <c r="V548" s="1822"/>
      <c r="W548" s="1822"/>
      <c r="X548" s="1739"/>
      <c r="Y548" s="1739"/>
      <c r="Z548" s="1739"/>
      <c r="AA548" s="1739"/>
      <c r="AB548" s="1739"/>
      <c r="AC548" s="1739"/>
      <c r="AD548" s="1739"/>
      <c r="AE548" s="1739"/>
      <c r="AF548" s="1739"/>
      <c r="AG548" s="1739"/>
      <c r="AH548" s="1739"/>
      <c r="AI548" s="1739"/>
      <c r="AJ548" s="1739"/>
      <c r="AK548" s="1739"/>
      <c r="AL548" s="1739"/>
    </row>
    <row r="549" ht="32.25" customHeight="1">
      <c r="A549" s="1767"/>
      <c r="B549" s="1823"/>
      <c r="C549" s="1739"/>
      <c r="D549" s="1739"/>
      <c r="E549" s="1739"/>
      <c r="F549" s="1767"/>
      <c r="G549" s="1767"/>
      <c r="H549" s="1767"/>
      <c r="I549" s="1767"/>
      <c r="J549" s="1767"/>
      <c r="K549" s="1739"/>
      <c r="L549" s="1739"/>
      <c r="M549" s="1739"/>
      <c r="N549" s="1818"/>
      <c r="O549" s="1819"/>
      <c r="P549" s="1820"/>
      <c r="Q549" s="1820"/>
      <c r="R549" s="1821"/>
      <c r="S549" s="1739" t="b">
        <v>0</v>
      </c>
      <c r="T549" s="1770" t="b">
        <v>0</v>
      </c>
      <c r="U549" s="1822"/>
      <c r="V549" s="1822"/>
      <c r="W549" s="1822"/>
      <c r="X549" s="1739"/>
      <c r="Y549" s="1739"/>
      <c r="Z549" s="1739"/>
      <c r="AA549" s="1739"/>
      <c r="AB549" s="1739"/>
      <c r="AC549" s="1739"/>
      <c r="AD549" s="1739"/>
      <c r="AE549" s="1739"/>
      <c r="AF549" s="1739"/>
      <c r="AG549" s="1739"/>
      <c r="AH549" s="1739"/>
      <c r="AI549" s="1739"/>
      <c r="AJ549" s="1739"/>
      <c r="AK549" s="1739"/>
      <c r="AL549" s="1739"/>
    </row>
    <row r="550" ht="32.25" customHeight="1">
      <c r="A550" s="1767"/>
      <c r="B550" s="1823"/>
      <c r="C550" s="1739"/>
      <c r="D550" s="1739"/>
      <c r="E550" s="1739"/>
      <c r="F550" s="1767"/>
      <c r="G550" s="1767"/>
      <c r="H550" s="1767"/>
      <c r="I550" s="1767"/>
      <c r="J550" s="1767"/>
      <c r="K550" s="1739"/>
      <c r="L550" s="1739"/>
      <c r="M550" s="1739"/>
      <c r="N550" s="1818"/>
      <c r="O550" s="1819"/>
      <c r="P550" s="1820"/>
      <c r="Q550" s="1820"/>
      <c r="R550" s="1821"/>
      <c r="S550" s="1739" t="b">
        <v>0</v>
      </c>
      <c r="T550" s="1770" t="b">
        <v>0</v>
      </c>
      <c r="U550" s="1822"/>
      <c r="V550" s="1822"/>
      <c r="W550" s="1822"/>
      <c r="X550" s="1739"/>
      <c r="Y550" s="1739"/>
      <c r="Z550" s="1739"/>
      <c r="AA550" s="1739"/>
      <c r="AB550" s="1739"/>
      <c r="AC550" s="1739"/>
      <c r="AD550" s="1739"/>
      <c r="AE550" s="1739"/>
      <c r="AF550" s="1739"/>
      <c r="AG550" s="1739"/>
      <c r="AH550" s="1739"/>
      <c r="AI550" s="1739"/>
      <c r="AJ550" s="1739"/>
      <c r="AK550" s="1739"/>
      <c r="AL550" s="1739"/>
    </row>
    <row r="551" ht="32.25" customHeight="1">
      <c r="A551" s="1767"/>
      <c r="B551" s="1823"/>
      <c r="C551" s="1739"/>
      <c r="D551" s="1739"/>
      <c r="E551" s="1739"/>
      <c r="F551" s="1767"/>
      <c r="G551" s="1767"/>
      <c r="H551" s="1767"/>
      <c r="I551" s="1767"/>
      <c r="J551" s="1767"/>
      <c r="K551" s="1739"/>
      <c r="L551" s="1739"/>
      <c r="M551" s="1739"/>
      <c r="N551" s="1818"/>
      <c r="O551" s="1819"/>
      <c r="P551" s="1820"/>
      <c r="Q551" s="1820"/>
      <c r="R551" s="1821"/>
      <c r="S551" s="1739" t="b">
        <v>0</v>
      </c>
      <c r="T551" s="1770" t="b">
        <v>0</v>
      </c>
      <c r="U551" s="1822"/>
      <c r="V551" s="1822"/>
      <c r="W551" s="1822"/>
      <c r="X551" s="1739"/>
      <c r="Y551" s="1739"/>
      <c r="Z551" s="1739"/>
      <c r="AA551" s="1739"/>
      <c r="AB551" s="1739"/>
      <c r="AC551" s="1739"/>
      <c r="AD551" s="1739"/>
      <c r="AE551" s="1739"/>
      <c r="AF551" s="1739"/>
      <c r="AG551" s="1739"/>
      <c r="AH551" s="1739"/>
      <c r="AI551" s="1739"/>
      <c r="AJ551" s="1739"/>
      <c r="AK551" s="1739"/>
      <c r="AL551" s="1739"/>
    </row>
    <row r="552" ht="32.25" customHeight="1">
      <c r="A552" s="1767"/>
      <c r="B552" s="1823"/>
      <c r="C552" s="1739"/>
      <c r="D552" s="1739"/>
      <c r="E552" s="1739"/>
      <c r="F552" s="1767"/>
      <c r="G552" s="1767"/>
      <c r="H552" s="1767"/>
      <c r="I552" s="1767"/>
      <c r="J552" s="1767"/>
      <c r="K552" s="1739"/>
      <c r="L552" s="1739"/>
      <c r="M552" s="1739"/>
      <c r="N552" s="1818"/>
      <c r="O552" s="1819"/>
      <c r="P552" s="1820"/>
      <c r="Q552" s="1820"/>
      <c r="R552" s="1821"/>
      <c r="S552" s="1739" t="b">
        <v>0</v>
      </c>
      <c r="T552" s="1770" t="b">
        <v>0</v>
      </c>
      <c r="U552" s="1822"/>
      <c r="V552" s="1822"/>
      <c r="W552" s="1822"/>
      <c r="X552" s="1739"/>
      <c r="Y552" s="1739"/>
      <c r="Z552" s="1739"/>
      <c r="AA552" s="1739"/>
      <c r="AB552" s="1739"/>
      <c r="AC552" s="1739"/>
      <c r="AD552" s="1739"/>
      <c r="AE552" s="1739"/>
      <c r="AF552" s="1739"/>
      <c r="AG552" s="1739"/>
      <c r="AH552" s="1739"/>
      <c r="AI552" s="1739"/>
      <c r="AJ552" s="1739"/>
      <c r="AK552" s="1739"/>
      <c r="AL552" s="1739"/>
    </row>
    <row r="553" ht="32.25" customHeight="1">
      <c r="A553" s="1767"/>
      <c r="B553" s="1823"/>
      <c r="C553" s="1739"/>
      <c r="D553" s="1739"/>
      <c r="E553" s="1739"/>
      <c r="F553" s="1767"/>
      <c r="G553" s="1767"/>
      <c r="H553" s="1767"/>
      <c r="I553" s="1767"/>
      <c r="J553" s="1767"/>
      <c r="K553" s="1739"/>
      <c r="L553" s="1739"/>
      <c r="M553" s="1739"/>
      <c r="N553" s="1818"/>
      <c r="O553" s="1819"/>
      <c r="P553" s="1820"/>
      <c r="Q553" s="1820"/>
      <c r="R553" s="1821"/>
      <c r="S553" s="1739" t="b">
        <v>0</v>
      </c>
      <c r="T553" s="1770" t="b">
        <v>0</v>
      </c>
      <c r="U553" s="1822"/>
      <c r="V553" s="1822"/>
      <c r="W553" s="1822"/>
      <c r="X553" s="1739"/>
      <c r="Y553" s="1739"/>
      <c r="Z553" s="1739"/>
      <c r="AA553" s="1739"/>
      <c r="AB553" s="1739"/>
      <c r="AC553" s="1739"/>
      <c r="AD553" s="1739"/>
      <c r="AE553" s="1739"/>
      <c r="AF553" s="1739"/>
      <c r="AG553" s="1739"/>
      <c r="AH553" s="1739"/>
      <c r="AI553" s="1739"/>
      <c r="AJ553" s="1739"/>
      <c r="AK553" s="1739"/>
      <c r="AL553" s="1739"/>
    </row>
    <row r="554" ht="32.25" customHeight="1">
      <c r="A554" s="1767"/>
      <c r="B554" s="1823"/>
      <c r="C554" s="1739"/>
      <c r="D554" s="1739"/>
      <c r="E554" s="1739"/>
      <c r="F554" s="1767"/>
      <c r="G554" s="1767"/>
      <c r="H554" s="1767"/>
      <c r="I554" s="1767"/>
      <c r="J554" s="1767"/>
      <c r="K554" s="1739"/>
      <c r="L554" s="1739"/>
      <c r="M554" s="1739"/>
      <c r="N554" s="1818"/>
      <c r="O554" s="1819"/>
      <c r="P554" s="1820"/>
      <c r="Q554" s="1820"/>
      <c r="R554" s="1821"/>
      <c r="S554" s="1739" t="b">
        <v>0</v>
      </c>
      <c r="T554" s="1770" t="b">
        <v>0</v>
      </c>
      <c r="U554" s="1822"/>
      <c r="V554" s="1822"/>
      <c r="W554" s="1822"/>
      <c r="X554" s="1739"/>
      <c r="Y554" s="1739"/>
      <c r="Z554" s="1739"/>
      <c r="AA554" s="1739"/>
      <c r="AB554" s="1739"/>
      <c r="AC554" s="1739"/>
      <c r="AD554" s="1739"/>
      <c r="AE554" s="1739"/>
      <c r="AF554" s="1739"/>
      <c r="AG554" s="1739"/>
      <c r="AH554" s="1739"/>
      <c r="AI554" s="1739"/>
      <c r="AJ554" s="1739"/>
      <c r="AK554" s="1739"/>
      <c r="AL554" s="1739"/>
    </row>
    <row r="555" ht="32.25" customHeight="1">
      <c r="A555" s="1767"/>
      <c r="B555" s="1823"/>
      <c r="C555" s="1739"/>
      <c r="D555" s="1739"/>
      <c r="E555" s="1739"/>
      <c r="F555" s="1767"/>
      <c r="G555" s="1767"/>
      <c r="H555" s="1767"/>
      <c r="I555" s="1767"/>
      <c r="J555" s="1767"/>
      <c r="K555" s="1739"/>
      <c r="L555" s="1739"/>
      <c r="M555" s="1739"/>
      <c r="N555" s="1818"/>
      <c r="O555" s="1819"/>
      <c r="P555" s="1820"/>
      <c r="Q555" s="1820"/>
      <c r="R555" s="1821"/>
      <c r="S555" s="1739" t="b">
        <v>0</v>
      </c>
      <c r="T555" s="1770" t="b">
        <v>0</v>
      </c>
      <c r="U555" s="1822"/>
      <c r="V555" s="1822"/>
      <c r="W555" s="1822"/>
      <c r="X555" s="1739"/>
      <c r="Y555" s="1739"/>
      <c r="Z555" s="1739"/>
      <c r="AA555" s="1739"/>
      <c r="AB555" s="1739"/>
      <c r="AC555" s="1739"/>
      <c r="AD555" s="1739"/>
      <c r="AE555" s="1739"/>
      <c r="AF555" s="1739"/>
      <c r="AG555" s="1739"/>
      <c r="AH555" s="1739"/>
      <c r="AI555" s="1739"/>
      <c r="AJ555" s="1739"/>
      <c r="AK555" s="1739"/>
      <c r="AL555" s="1739"/>
    </row>
    <row r="556" ht="32.25" customHeight="1">
      <c r="A556" s="1767"/>
      <c r="B556" s="1823"/>
      <c r="C556" s="1739"/>
      <c r="D556" s="1739"/>
      <c r="E556" s="1739"/>
      <c r="F556" s="1767"/>
      <c r="G556" s="1767"/>
      <c r="H556" s="1767"/>
      <c r="I556" s="1767"/>
      <c r="J556" s="1767"/>
      <c r="K556" s="1739"/>
      <c r="L556" s="1739"/>
      <c r="M556" s="1739"/>
      <c r="N556" s="1818"/>
      <c r="O556" s="1819"/>
      <c r="P556" s="1820"/>
      <c r="Q556" s="1820"/>
      <c r="R556" s="1821"/>
      <c r="S556" s="1739" t="b">
        <v>0</v>
      </c>
      <c r="T556" s="1770" t="b">
        <v>0</v>
      </c>
      <c r="U556" s="1822"/>
      <c r="V556" s="1822"/>
      <c r="W556" s="1822"/>
      <c r="X556" s="1739"/>
      <c r="Y556" s="1739"/>
      <c r="Z556" s="1739"/>
      <c r="AA556" s="1739"/>
      <c r="AB556" s="1739"/>
      <c r="AC556" s="1739"/>
      <c r="AD556" s="1739"/>
      <c r="AE556" s="1739"/>
      <c r="AF556" s="1739"/>
      <c r="AG556" s="1739"/>
      <c r="AH556" s="1739"/>
      <c r="AI556" s="1739"/>
      <c r="AJ556" s="1739"/>
      <c r="AK556" s="1739"/>
      <c r="AL556" s="1739"/>
    </row>
    <row r="557" ht="32.25" customHeight="1">
      <c r="A557" s="1767"/>
      <c r="B557" s="1823"/>
      <c r="C557" s="1739"/>
      <c r="D557" s="1739"/>
      <c r="E557" s="1739"/>
      <c r="F557" s="1767"/>
      <c r="G557" s="1767"/>
      <c r="H557" s="1767"/>
      <c r="I557" s="1767"/>
      <c r="J557" s="1767"/>
      <c r="K557" s="1739"/>
      <c r="L557" s="1739"/>
      <c r="M557" s="1739"/>
      <c r="N557" s="1818"/>
      <c r="O557" s="1819"/>
      <c r="P557" s="1820"/>
      <c r="Q557" s="1820"/>
      <c r="R557" s="1821"/>
      <c r="S557" s="1739" t="b">
        <v>0</v>
      </c>
      <c r="T557" s="1770" t="b">
        <v>0</v>
      </c>
      <c r="U557" s="1822"/>
      <c r="V557" s="1822"/>
      <c r="W557" s="1822"/>
      <c r="X557" s="1739"/>
      <c r="Y557" s="1739"/>
      <c r="Z557" s="1739"/>
      <c r="AA557" s="1739"/>
      <c r="AB557" s="1739"/>
      <c r="AC557" s="1739"/>
      <c r="AD557" s="1739"/>
      <c r="AE557" s="1739"/>
      <c r="AF557" s="1739"/>
      <c r="AG557" s="1739"/>
      <c r="AH557" s="1739"/>
      <c r="AI557" s="1739"/>
      <c r="AJ557" s="1739"/>
      <c r="AK557" s="1739"/>
      <c r="AL557" s="1739"/>
    </row>
    <row r="558" ht="32.25" customHeight="1">
      <c r="A558" s="1767"/>
      <c r="B558" s="1823"/>
      <c r="C558" s="1739"/>
      <c r="D558" s="1739"/>
      <c r="E558" s="1739"/>
      <c r="F558" s="1767"/>
      <c r="G558" s="1767"/>
      <c r="H558" s="1767"/>
      <c r="I558" s="1767"/>
      <c r="J558" s="1767"/>
      <c r="K558" s="1739"/>
      <c r="L558" s="1739"/>
      <c r="M558" s="1739"/>
      <c r="N558" s="1818"/>
      <c r="O558" s="1819"/>
      <c r="P558" s="1820"/>
      <c r="Q558" s="1820"/>
      <c r="R558" s="1821"/>
      <c r="S558" s="1739" t="b">
        <v>0</v>
      </c>
      <c r="T558" s="1770" t="b">
        <v>0</v>
      </c>
      <c r="U558" s="1822"/>
      <c r="V558" s="1822"/>
      <c r="W558" s="1822"/>
      <c r="X558" s="1739"/>
      <c r="Y558" s="1739"/>
      <c r="Z558" s="1739"/>
      <c r="AA558" s="1739"/>
      <c r="AB558" s="1739"/>
      <c r="AC558" s="1739"/>
      <c r="AD558" s="1739"/>
      <c r="AE558" s="1739"/>
      <c r="AF558" s="1739"/>
      <c r="AG558" s="1739"/>
      <c r="AH558" s="1739"/>
      <c r="AI558" s="1739"/>
      <c r="AJ558" s="1739"/>
      <c r="AK558" s="1739"/>
      <c r="AL558" s="1739"/>
    </row>
    <row r="559" ht="32.25" customHeight="1">
      <c r="A559" s="1767"/>
      <c r="B559" s="1823"/>
      <c r="C559" s="1739"/>
      <c r="D559" s="1739"/>
      <c r="E559" s="1739"/>
      <c r="F559" s="1767"/>
      <c r="G559" s="1767"/>
      <c r="H559" s="1767"/>
      <c r="I559" s="1767"/>
      <c r="J559" s="1767"/>
      <c r="K559" s="1739"/>
      <c r="L559" s="1739"/>
      <c r="M559" s="1739"/>
      <c r="N559" s="1818"/>
      <c r="O559" s="1819"/>
      <c r="P559" s="1820"/>
      <c r="Q559" s="1820"/>
      <c r="R559" s="1821"/>
      <c r="S559" s="1739" t="b">
        <v>0</v>
      </c>
      <c r="T559" s="1770" t="b">
        <v>0</v>
      </c>
      <c r="U559" s="1822"/>
      <c r="V559" s="1822"/>
      <c r="W559" s="1822"/>
      <c r="X559" s="1739"/>
      <c r="Y559" s="1739"/>
      <c r="Z559" s="1739"/>
      <c r="AA559" s="1739"/>
      <c r="AB559" s="1739"/>
      <c r="AC559" s="1739"/>
      <c r="AD559" s="1739"/>
      <c r="AE559" s="1739"/>
      <c r="AF559" s="1739"/>
      <c r="AG559" s="1739"/>
      <c r="AH559" s="1739"/>
      <c r="AI559" s="1739"/>
      <c r="AJ559" s="1739"/>
      <c r="AK559" s="1739"/>
      <c r="AL559" s="1739"/>
    </row>
    <row r="560" ht="32.25" customHeight="1">
      <c r="A560" s="1767"/>
      <c r="B560" s="1823"/>
      <c r="C560" s="1739"/>
      <c r="D560" s="1739"/>
      <c r="E560" s="1739"/>
      <c r="F560" s="1767"/>
      <c r="G560" s="1767"/>
      <c r="H560" s="1767"/>
      <c r="I560" s="1767"/>
      <c r="J560" s="1767"/>
      <c r="K560" s="1739"/>
      <c r="L560" s="1739"/>
      <c r="M560" s="1739"/>
      <c r="N560" s="1818"/>
      <c r="O560" s="1819"/>
      <c r="P560" s="1820"/>
      <c r="Q560" s="1820"/>
      <c r="R560" s="1821"/>
      <c r="S560" s="1739" t="b">
        <v>0</v>
      </c>
      <c r="T560" s="1770" t="b">
        <v>0</v>
      </c>
      <c r="U560" s="1822"/>
      <c r="V560" s="1822"/>
      <c r="W560" s="1822"/>
      <c r="X560" s="1739"/>
      <c r="Y560" s="1739"/>
      <c r="Z560" s="1739"/>
      <c r="AA560" s="1739"/>
      <c r="AB560" s="1739"/>
      <c r="AC560" s="1739"/>
      <c r="AD560" s="1739"/>
      <c r="AE560" s="1739"/>
      <c r="AF560" s="1739"/>
      <c r="AG560" s="1739"/>
      <c r="AH560" s="1739"/>
      <c r="AI560" s="1739"/>
      <c r="AJ560" s="1739"/>
      <c r="AK560" s="1739"/>
      <c r="AL560" s="1739"/>
    </row>
    <row r="561" ht="32.25" customHeight="1">
      <c r="A561" s="1767"/>
      <c r="B561" s="1823"/>
      <c r="C561" s="1739"/>
      <c r="D561" s="1739"/>
      <c r="E561" s="1739"/>
      <c r="F561" s="1767"/>
      <c r="G561" s="1767"/>
      <c r="H561" s="1767"/>
      <c r="I561" s="1767"/>
      <c r="J561" s="1767"/>
      <c r="K561" s="1739"/>
      <c r="L561" s="1739"/>
      <c r="M561" s="1739"/>
      <c r="N561" s="1818"/>
      <c r="O561" s="1819"/>
      <c r="P561" s="1820"/>
      <c r="Q561" s="1820"/>
      <c r="R561" s="1821"/>
      <c r="S561" s="1739" t="b">
        <v>0</v>
      </c>
      <c r="T561" s="1770" t="b">
        <v>0</v>
      </c>
      <c r="U561" s="1822"/>
      <c r="V561" s="1822"/>
      <c r="W561" s="1822"/>
      <c r="X561" s="1739"/>
      <c r="Y561" s="1739"/>
      <c r="Z561" s="1739"/>
      <c r="AA561" s="1739"/>
      <c r="AB561" s="1739"/>
      <c r="AC561" s="1739"/>
      <c r="AD561" s="1739"/>
      <c r="AE561" s="1739"/>
      <c r="AF561" s="1739"/>
      <c r="AG561" s="1739"/>
      <c r="AH561" s="1739"/>
      <c r="AI561" s="1739"/>
      <c r="AJ561" s="1739"/>
      <c r="AK561" s="1739"/>
      <c r="AL561" s="1739"/>
    </row>
    <row r="562" ht="32.25" customHeight="1">
      <c r="A562" s="1767"/>
      <c r="B562" s="1823"/>
      <c r="C562" s="1739"/>
      <c r="D562" s="1739"/>
      <c r="E562" s="1739"/>
      <c r="F562" s="1767"/>
      <c r="G562" s="1767"/>
      <c r="H562" s="1767"/>
      <c r="I562" s="1767"/>
      <c r="J562" s="1767"/>
      <c r="K562" s="1739"/>
      <c r="L562" s="1739"/>
      <c r="M562" s="1739"/>
      <c r="N562" s="1818"/>
      <c r="O562" s="1819"/>
      <c r="P562" s="1820"/>
      <c r="Q562" s="1820"/>
      <c r="R562" s="1821"/>
      <c r="S562" s="1739" t="b">
        <v>0</v>
      </c>
      <c r="T562" s="1770" t="b">
        <v>0</v>
      </c>
      <c r="U562" s="1822"/>
      <c r="V562" s="1822"/>
      <c r="W562" s="1822"/>
      <c r="X562" s="1739"/>
      <c r="Y562" s="1739"/>
      <c r="Z562" s="1739"/>
      <c r="AA562" s="1739"/>
      <c r="AB562" s="1739"/>
      <c r="AC562" s="1739"/>
      <c r="AD562" s="1739"/>
      <c r="AE562" s="1739"/>
      <c r="AF562" s="1739"/>
      <c r="AG562" s="1739"/>
      <c r="AH562" s="1739"/>
      <c r="AI562" s="1739"/>
      <c r="AJ562" s="1739"/>
      <c r="AK562" s="1739"/>
      <c r="AL562" s="1739"/>
    </row>
    <row r="563" ht="32.25" customHeight="1">
      <c r="A563" s="1767"/>
      <c r="B563" s="1823"/>
      <c r="C563" s="1739"/>
      <c r="D563" s="1739"/>
      <c r="E563" s="1739"/>
      <c r="F563" s="1767"/>
      <c r="G563" s="1767"/>
      <c r="H563" s="1767"/>
      <c r="I563" s="1767"/>
      <c r="J563" s="1767"/>
      <c r="K563" s="1739"/>
      <c r="L563" s="1739"/>
      <c r="M563" s="1739"/>
      <c r="N563" s="1818"/>
      <c r="O563" s="1819"/>
      <c r="P563" s="1820"/>
      <c r="Q563" s="1820"/>
      <c r="R563" s="1821"/>
      <c r="S563" s="1739" t="b">
        <v>0</v>
      </c>
      <c r="T563" s="1770" t="b">
        <v>0</v>
      </c>
      <c r="U563" s="1822"/>
      <c r="V563" s="1822"/>
      <c r="W563" s="1822"/>
      <c r="X563" s="1739"/>
      <c r="Y563" s="1739"/>
      <c r="Z563" s="1739"/>
      <c r="AA563" s="1739"/>
      <c r="AB563" s="1739"/>
      <c r="AC563" s="1739"/>
      <c r="AD563" s="1739"/>
      <c r="AE563" s="1739"/>
      <c r="AF563" s="1739"/>
      <c r="AG563" s="1739"/>
      <c r="AH563" s="1739"/>
      <c r="AI563" s="1739"/>
      <c r="AJ563" s="1739"/>
      <c r="AK563" s="1739"/>
      <c r="AL563" s="1739"/>
    </row>
    <row r="564" ht="32.25" customHeight="1">
      <c r="A564" s="1767"/>
      <c r="B564" s="1823"/>
      <c r="C564" s="1739"/>
      <c r="D564" s="1739"/>
      <c r="E564" s="1739"/>
      <c r="F564" s="1767"/>
      <c r="G564" s="1767"/>
      <c r="H564" s="1767"/>
      <c r="I564" s="1767"/>
      <c r="J564" s="1767"/>
      <c r="K564" s="1739"/>
      <c r="L564" s="1739"/>
      <c r="M564" s="1739"/>
      <c r="N564" s="1818"/>
      <c r="O564" s="1819"/>
      <c r="P564" s="1820"/>
      <c r="Q564" s="1820"/>
      <c r="R564" s="1821"/>
      <c r="S564" s="1739" t="b">
        <v>0</v>
      </c>
      <c r="T564" s="1770" t="b">
        <v>0</v>
      </c>
      <c r="U564" s="1822"/>
      <c r="V564" s="1822"/>
      <c r="W564" s="1822"/>
      <c r="X564" s="1739"/>
      <c r="Y564" s="1739"/>
      <c r="Z564" s="1739"/>
      <c r="AA564" s="1739"/>
      <c r="AB564" s="1739"/>
      <c r="AC564" s="1739"/>
      <c r="AD564" s="1739"/>
      <c r="AE564" s="1739"/>
      <c r="AF564" s="1739"/>
      <c r="AG564" s="1739"/>
      <c r="AH564" s="1739"/>
      <c r="AI564" s="1739"/>
      <c r="AJ564" s="1739"/>
      <c r="AK564" s="1739"/>
      <c r="AL564" s="1739"/>
    </row>
    <row r="565" ht="32.25" customHeight="1">
      <c r="A565" s="1767"/>
      <c r="B565" s="1823"/>
      <c r="C565" s="1739"/>
      <c r="D565" s="1739"/>
      <c r="E565" s="1739"/>
      <c r="F565" s="1767"/>
      <c r="G565" s="1767"/>
      <c r="H565" s="1767"/>
      <c r="I565" s="1767"/>
      <c r="J565" s="1767"/>
      <c r="K565" s="1739"/>
      <c r="L565" s="1739"/>
      <c r="M565" s="1739"/>
      <c r="N565" s="1818"/>
      <c r="O565" s="1819"/>
      <c r="P565" s="1820"/>
      <c r="Q565" s="1820"/>
      <c r="R565" s="1821"/>
      <c r="S565" s="1739" t="b">
        <v>0</v>
      </c>
      <c r="T565" s="1770" t="b">
        <v>0</v>
      </c>
      <c r="U565" s="1822"/>
      <c r="V565" s="1822"/>
      <c r="W565" s="1822"/>
      <c r="X565" s="1739"/>
      <c r="Y565" s="1739"/>
      <c r="Z565" s="1739"/>
      <c r="AA565" s="1739"/>
      <c r="AB565" s="1739"/>
      <c r="AC565" s="1739"/>
      <c r="AD565" s="1739"/>
      <c r="AE565" s="1739"/>
      <c r="AF565" s="1739"/>
      <c r="AG565" s="1739"/>
      <c r="AH565" s="1739"/>
      <c r="AI565" s="1739"/>
      <c r="AJ565" s="1739"/>
      <c r="AK565" s="1739"/>
      <c r="AL565" s="1739"/>
    </row>
    <row r="566" ht="32.25" customHeight="1">
      <c r="A566" s="1767"/>
      <c r="B566" s="1823"/>
      <c r="C566" s="1739"/>
      <c r="D566" s="1739"/>
      <c r="E566" s="1739"/>
      <c r="F566" s="1767"/>
      <c r="G566" s="1767"/>
      <c r="H566" s="1767"/>
      <c r="I566" s="1767"/>
      <c r="J566" s="1767"/>
      <c r="K566" s="1739"/>
      <c r="L566" s="1739"/>
      <c r="M566" s="1739"/>
      <c r="N566" s="1818"/>
      <c r="O566" s="1819"/>
      <c r="P566" s="1820"/>
      <c r="Q566" s="1820"/>
      <c r="R566" s="1821"/>
      <c r="S566" s="1739" t="b">
        <v>0</v>
      </c>
      <c r="T566" s="1770" t="b">
        <v>0</v>
      </c>
      <c r="U566" s="1822"/>
      <c r="V566" s="1822"/>
      <c r="W566" s="1822"/>
      <c r="X566" s="1739"/>
      <c r="Y566" s="1739"/>
      <c r="Z566" s="1739"/>
      <c r="AA566" s="1739"/>
      <c r="AB566" s="1739"/>
      <c r="AC566" s="1739"/>
      <c r="AD566" s="1739"/>
      <c r="AE566" s="1739"/>
      <c r="AF566" s="1739"/>
      <c r="AG566" s="1739"/>
      <c r="AH566" s="1739"/>
      <c r="AI566" s="1739"/>
      <c r="AJ566" s="1739"/>
      <c r="AK566" s="1739"/>
      <c r="AL566" s="1739"/>
    </row>
    <row r="567" ht="32.25" customHeight="1">
      <c r="A567" s="1767"/>
      <c r="B567" s="1823"/>
      <c r="C567" s="1739"/>
      <c r="D567" s="1739"/>
      <c r="E567" s="1739"/>
      <c r="F567" s="1767"/>
      <c r="G567" s="1767"/>
      <c r="H567" s="1767"/>
      <c r="I567" s="1767"/>
      <c r="J567" s="1767"/>
      <c r="K567" s="1739"/>
      <c r="L567" s="1739"/>
      <c r="M567" s="1739"/>
      <c r="N567" s="1818"/>
      <c r="O567" s="1819"/>
      <c r="P567" s="1820"/>
      <c r="Q567" s="1820"/>
      <c r="R567" s="1821"/>
      <c r="S567" s="1739" t="b">
        <v>0</v>
      </c>
      <c r="T567" s="1770" t="b">
        <v>0</v>
      </c>
      <c r="U567" s="1822"/>
      <c r="V567" s="1822"/>
      <c r="W567" s="1822"/>
      <c r="X567" s="1739"/>
      <c r="Y567" s="1739"/>
      <c r="Z567" s="1739"/>
      <c r="AA567" s="1739"/>
      <c r="AB567" s="1739"/>
      <c r="AC567" s="1739"/>
      <c r="AD567" s="1739"/>
      <c r="AE567" s="1739"/>
      <c r="AF567" s="1739"/>
      <c r="AG567" s="1739"/>
      <c r="AH567" s="1739"/>
      <c r="AI567" s="1739"/>
      <c r="AJ567" s="1739"/>
      <c r="AK567" s="1739"/>
      <c r="AL567" s="1739"/>
    </row>
    <row r="568" ht="32.25" customHeight="1">
      <c r="A568" s="1767"/>
      <c r="B568" s="1823"/>
      <c r="C568" s="1739"/>
      <c r="D568" s="1739"/>
      <c r="E568" s="1739"/>
      <c r="F568" s="1767"/>
      <c r="G568" s="1767"/>
      <c r="H568" s="1767"/>
      <c r="I568" s="1767"/>
      <c r="J568" s="1767"/>
      <c r="K568" s="1739"/>
      <c r="L568" s="1739"/>
      <c r="M568" s="1739"/>
      <c r="N568" s="1818"/>
      <c r="O568" s="1819"/>
      <c r="P568" s="1820"/>
      <c r="Q568" s="1820"/>
      <c r="R568" s="1821"/>
      <c r="S568" s="1739" t="b">
        <v>0</v>
      </c>
      <c r="T568" s="1770" t="b">
        <v>0</v>
      </c>
      <c r="U568" s="1822"/>
      <c r="V568" s="1822"/>
      <c r="W568" s="1822"/>
      <c r="X568" s="1739"/>
      <c r="Y568" s="1739"/>
      <c r="Z568" s="1739"/>
      <c r="AA568" s="1739"/>
      <c r="AB568" s="1739"/>
      <c r="AC568" s="1739"/>
      <c r="AD568" s="1739"/>
      <c r="AE568" s="1739"/>
      <c r="AF568" s="1739"/>
      <c r="AG568" s="1739"/>
      <c r="AH568" s="1739"/>
      <c r="AI568" s="1739"/>
      <c r="AJ568" s="1739"/>
      <c r="AK568" s="1739"/>
      <c r="AL568" s="1739"/>
    </row>
    <row r="569" ht="32.25" customHeight="1">
      <c r="A569" s="1767"/>
      <c r="B569" s="1823"/>
      <c r="C569" s="1739"/>
      <c r="D569" s="1739"/>
      <c r="E569" s="1739"/>
      <c r="F569" s="1767"/>
      <c r="G569" s="1767"/>
      <c r="H569" s="1767"/>
      <c r="I569" s="1767"/>
      <c r="J569" s="1767"/>
      <c r="K569" s="1739"/>
      <c r="L569" s="1739"/>
      <c r="M569" s="1739"/>
      <c r="N569" s="1818"/>
      <c r="O569" s="1819"/>
      <c r="P569" s="1820"/>
      <c r="Q569" s="1820"/>
      <c r="R569" s="1821"/>
      <c r="S569" s="1739" t="b">
        <v>0</v>
      </c>
      <c r="T569" s="1770" t="b">
        <v>0</v>
      </c>
      <c r="U569" s="1822"/>
      <c r="V569" s="1822"/>
      <c r="W569" s="1822"/>
      <c r="X569" s="1739"/>
      <c r="Y569" s="1739"/>
      <c r="Z569" s="1739"/>
      <c r="AA569" s="1739"/>
      <c r="AB569" s="1739"/>
      <c r="AC569" s="1739"/>
      <c r="AD569" s="1739"/>
      <c r="AE569" s="1739"/>
      <c r="AF569" s="1739"/>
      <c r="AG569" s="1739"/>
      <c r="AH569" s="1739"/>
      <c r="AI569" s="1739"/>
      <c r="AJ569" s="1739"/>
      <c r="AK569" s="1739"/>
      <c r="AL569" s="1739"/>
    </row>
    <row r="570" ht="32.25" customHeight="1">
      <c r="A570" s="1767"/>
      <c r="B570" s="1823"/>
      <c r="C570" s="1739"/>
      <c r="D570" s="1739"/>
      <c r="E570" s="1739"/>
      <c r="F570" s="1767"/>
      <c r="G570" s="1767"/>
      <c r="H570" s="1767"/>
      <c r="I570" s="1767"/>
      <c r="J570" s="1767"/>
      <c r="K570" s="1739"/>
      <c r="L570" s="1739"/>
      <c r="M570" s="1739"/>
      <c r="N570" s="1818"/>
      <c r="O570" s="1819"/>
      <c r="P570" s="1820"/>
      <c r="Q570" s="1820"/>
      <c r="R570" s="1821"/>
      <c r="S570" s="1739" t="b">
        <v>0</v>
      </c>
      <c r="T570" s="1770" t="b">
        <v>0</v>
      </c>
      <c r="U570" s="1822"/>
      <c r="V570" s="1822"/>
      <c r="W570" s="1822"/>
      <c r="X570" s="1739"/>
      <c r="Y570" s="1739"/>
      <c r="Z570" s="1739"/>
      <c r="AA570" s="1739"/>
      <c r="AB570" s="1739"/>
      <c r="AC570" s="1739"/>
      <c r="AD570" s="1739"/>
      <c r="AE570" s="1739"/>
      <c r="AF570" s="1739"/>
      <c r="AG570" s="1739"/>
      <c r="AH570" s="1739"/>
      <c r="AI570" s="1739"/>
      <c r="AJ570" s="1739"/>
      <c r="AK570" s="1739"/>
      <c r="AL570" s="1739"/>
    </row>
    <row r="571" ht="32.25" customHeight="1">
      <c r="A571" s="1767"/>
      <c r="B571" s="1823"/>
      <c r="C571" s="1739"/>
      <c r="D571" s="1739"/>
      <c r="E571" s="1739"/>
      <c r="F571" s="1767"/>
      <c r="G571" s="1767"/>
      <c r="H571" s="1767"/>
      <c r="I571" s="1767"/>
      <c r="J571" s="1767"/>
      <c r="K571" s="1739"/>
      <c r="L571" s="1739"/>
      <c r="M571" s="1739"/>
      <c r="N571" s="1818"/>
      <c r="O571" s="1819"/>
      <c r="P571" s="1820"/>
      <c r="Q571" s="1820"/>
      <c r="R571" s="1821"/>
      <c r="S571" s="1739" t="b">
        <v>0</v>
      </c>
      <c r="T571" s="1770" t="b">
        <v>0</v>
      </c>
      <c r="U571" s="1822"/>
      <c r="V571" s="1822"/>
      <c r="W571" s="1822"/>
      <c r="X571" s="1739"/>
      <c r="Y571" s="1739"/>
      <c r="Z571" s="1739"/>
      <c r="AA571" s="1739"/>
      <c r="AB571" s="1739"/>
      <c r="AC571" s="1739"/>
      <c r="AD571" s="1739"/>
      <c r="AE571" s="1739"/>
      <c r="AF571" s="1739"/>
      <c r="AG571" s="1739"/>
      <c r="AH571" s="1739"/>
      <c r="AI571" s="1739"/>
      <c r="AJ571" s="1739"/>
      <c r="AK571" s="1739"/>
      <c r="AL571" s="1739"/>
    </row>
    <row r="572" ht="32.25" customHeight="1">
      <c r="A572" s="1767"/>
      <c r="B572" s="1823"/>
      <c r="C572" s="1739"/>
      <c r="D572" s="1739"/>
      <c r="E572" s="1739"/>
      <c r="F572" s="1767"/>
      <c r="G572" s="1767"/>
      <c r="H572" s="1767"/>
      <c r="I572" s="1767"/>
      <c r="J572" s="1767"/>
      <c r="K572" s="1739"/>
      <c r="L572" s="1739"/>
      <c r="M572" s="1739"/>
      <c r="N572" s="1818"/>
      <c r="O572" s="1819"/>
      <c r="P572" s="1820"/>
      <c r="Q572" s="1820"/>
      <c r="R572" s="1821"/>
      <c r="S572" s="1739" t="b">
        <v>0</v>
      </c>
      <c r="T572" s="1770" t="b">
        <v>0</v>
      </c>
      <c r="U572" s="1822"/>
      <c r="V572" s="1822"/>
      <c r="W572" s="1822"/>
      <c r="X572" s="1739"/>
      <c r="Y572" s="1739"/>
      <c r="Z572" s="1739"/>
      <c r="AA572" s="1739"/>
      <c r="AB572" s="1739"/>
      <c r="AC572" s="1739"/>
      <c r="AD572" s="1739"/>
      <c r="AE572" s="1739"/>
      <c r="AF572" s="1739"/>
      <c r="AG572" s="1739"/>
      <c r="AH572" s="1739"/>
      <c r="AI572" s="1739"/>
      <c r="AJ572" s="1739"/>
      <c r="AK572" s="1739"/>
      <c r="AL572" s="1739"/>
    </row>
    <row r="573" ht="32.25" customHeight="1">
      <c r="A573" s="1767"/>
      <c r="B573" s="1823"/>
      <c r="C573" s="1739"/>
      <c r="D573" s="1739"/>
      <c r="E573" s="1739"/>
      <c r="F573" s="1767"/>
      <c r="G573" s="1767"/>
      <c r="H573" s="1767"/>
      <c r="I573" s="1767"/>
      <c r="J573" s="1767"/>
      <c r="K573" s="1739"/>
      <c r="L573" s="1739"/>
      <c r="M573" s="1739"/>
      <c r="N573" s="1818"/>
      <c r="O573" s="1819"/>
      <c r="P573" s="1820"/>
      <c r="Q573" s="1820"/>
      <c r="R573" s="1821"/>
      <c r="S573" s="1739" t="b">
        <v>0</v>
      </c>
      <c r="T573" s="1770" t="b">
        <v>0</v>
      </c>
      <c r="U573" s="1822"/>
      <c r="V573" s="1822"/>
      <c r="W573" s="1822"/>
      <c r="X573" s="1739"/>
      <c r="Y573" s="1739"/>
      <c r="Z573" s="1739"/>
      <c r="AA573" s="1739"/>
      <c r="AB573" s="1739"/>
      <c r="AC573" s="1739"/>
      <c r="AD573" s="1739"/>
      <c r="AE573" s="1739"/>
      <c r="AF573" s="1739"/>
      <c r="AG573" s="1739"/>
      <c r="AH573" s="1739"/>
      <c r="AI573" s="1739"/>
      <c r="AJ573" s="1739"/>
      <c r="AK573" s="1739"/>
      <c r="AL573" s="1739"/>
    </row>
    <row r="574" ht="32.25" customHeight="1">
      <c r="A574" s="1767"/>
      <c r="B574" s="1823"/>
      <c r="C574" s="1739"/>
      <c r="D574" s="1739"/>
      <c r="E574" s="1739"/>
      <c r="F574" s="1767"/>
      <c r="G574" s="1767"/>
      <c r="H574" s="1767"/>
      <c r="I574" s="1767"/>
      <c r="J574" s="1767"/>
      <c r="K574" s="1739"/>
      <c r="L574" s="1739"/>
      <c r="M574" s="1739"/>
      <c r="N574" s="1818"/>
      <c r="O574" s="1819"/>
      <c r="P574" s="1820"/>
      <c r="Q574" s="1820"/>
      <c r="R574" s="1821"/>
      <c r="S574" s="1739" t="b">
        <v>0</v>
      </c>
      <c r="T574" s="1770" t="b">
        <v>0</v>
      </c>
      <c r="U574" s="1822"/>
      <c r="V574" s="1822"/>
      <c r="W574" s="1822"/>
      <c r="X574" s="1739"/>
      <c r="Y574" s="1739"/>
      <c r="Z574" s="1739"/>
      <c r="AA574" s="1739"/>
      <c r="AB574" s="1739"/>
      <c r="AC574" s="1739"/>
      <c r="AD574" s="1739"/>
      <c r="AE574" s="1739"/>
      <c r="AF574" s="1739"/>
      <c r="AG574" s="1739"/>
      <c r="AH574" s="1739"/>
      <c r="AI574" s="1739"/>
      <c r="AJ574" s="1739"/>
      <c r="AK574" s="1739"/>
      <c r="AL574" s="1739"/>
    </row>
    <row r="575" ht="32.25" customHeight="1">
      <c r="A575" s="1767"/>
      <c r="B575" s="1823"/>
      <c r="C575" s="1739"/>
      <c r="D575" s="1739"/>
      <c r="E575" s="1739"/>
      <c r="F575" s="1767"/>
      <c r="G575" s="1767"/>
      <c r="H575" s="1767"/>
      <c r="I575" s="1767"/>
      <c r="J575" s="1767"/>
      <c r="K575" s="1739"/>
      <c r="L575" s="1739"/>
      <c r="M575" s="1739"/>
      <c r="N575" s="1818"/>
      <c r="O575" s="1819"/>
      <c r="P575" s="1820"/>
      <c r="Q575" s="1820"/>
      <c r="R575" s="1821"/>
      <c r="S575" s="1739" t="b">
        <v>0</v>
      </c>
      <c r="T575" s="1770" t="b">
        <v>0</v>
      </c>
      <c r="U575" s="1822"/>
      <c r="V575" s="1822"/>
      <c r="W575" s="1822"/>
      <c r="X575" s="1739"/>
      <c r="Y575" s="1739"/>
      <c r="Z575" s="1739"/>
      <c r="AA575" s="1739"/>
      <c r="AB575" s="1739"/>
      <c r="AC575" s="1739"/>
      <c r="AD575" s="1739"/>
      <c r="AE575" s="1739"/>
      <c r="AF575" s="1739"/>
      <c r="AG575" s="1739"/>
      <c r="AH575" s="1739"/>
      <c r="AI575" s="1739"/>
      <c r="AJ575" s="1739"/>
      <c r="AK575" s="1739"/>
      <c r="AL575" s="1739"/>
    </row>
    <row r="576" ht="32.25" customHeight="1">
      <c r="A576" s="1767"/>
      <c r="B576" s="1823"/>
      <c r="C576" s="1739"/>
      <c r="D576" s="1739"/>
      <c r="E576" s="1739"/>
      <c r="F576" s="1767"/>
      <c r="G576" s="1767"/>
      <c r="H576" s="1767"/>
      <c r="I576" s="1767"/>
      <c r="J576" s="1767"/>
      <c r="K576" s="1739"/>
      <c r="L576" s="1739"/>
      <c r="M576" s="1739"/>
      <c r="N576" s="1818"/>
      <c r="O576" s="1819"/>
      <c r="P576" s="1820"/>
      <c r="Q576" s="1820"/>
      <c r="R576" s="1821"/>
      <c r="S576" s="1739" t="b">
        <v>0</v>
      </c>
      <c r="T576" s="1770" t="b">
        <v>0</v>
      </c>
      <c r="U576" s="1822"/>
      <c r="V576" s="1822"/>
      <c r="W576" s="1822"/>
      <c r="X576" s="1739"/>
      <c r="Y576" s="1739"/>
      <c r="Z576" s="1739"/>
      <c r="AA576" s="1739"/>
      <c r="AB576" s="1739"/>
      <c r="AC576" s="1739"/>
      <c r="AD576" s="1739"/>
      <c r="AE576" s="1739"/>
      <c r="AF576" s="1739"/>
      <c r="AG576" s="1739"/>
      <c r="AH576" s="1739"/>
      <c r="AI576" s="1739"/>
      <c r="AJ576" s="1739"/>
      <c r="AK576" s="1739"/>
      <c r="AL576" s="1739"/>
    </row>
    <row r="577" ht="32.25" customHeight="1">
      <c r="A577" s="1767"/>
      <c r="B577" s="1823"/>
      <c r="C577" s="1739"/>
      <c r="D577" s="1739"/>
      <c r="E577" s="1739"/>
      <c r="F577" s="1767"/>
      <c r="G577" s="1767"/>
      <c r="H577" s="1767"/>
      <c r="I577" s="1767"/>
      <c r="J577" s="1767"/>
      <c r="K577" s="1739"/>
      <c r="L577" s="1739"/>
      <c r="M577" s="1739"/>
      <c r="N577" s="1818"/>
      <c r="O577" s="1819"/>
      <c r="P577" s="1820"/>
      <c r="Q577" s="1820"/>
      <c r="R577" s="1821"/>
      <c r="S577" s="1739" t="b">
        <v>0</v>
      </c>
      <c r="T577" s="1770" t="b">
        <v>0</v>
      </c>
      <c r="U577" s="1822"/>
      <c r="V577" s="1822"/>
      <c r="W577" s="1822"/>
      <c r="X577" s="1739"/>
      <c r="Y577" s="1739"/>
      <c r="Z577" s="1739"/>
      <c r="AA577" s="1739"/>
      <c r="AB577" s="1739"/>
      <c r="AC577" s="1739"/>
      <c r="AD577" s="1739"/>
      <c r="AE577" s="1739"/>
      <c r="AF577" s="1739"/>
      <c r="AG577" s="1739"/>
      <c r="AH577" s="1739"/>
      <c r="AI577" s="1739"/>
      <c r="AJ577" s="1739"/>
      <c r="AK577" s="1739"/>
      <c r="AL577" s="1739"/>
    </row>
    <row r="578" ht="32.25" customHeight="1">
      <c r="A578" s="1767"/>
      <c r="B578" s="1823"/>
      <c r="C578" s="1739"/>
      <c r="D578" s="1739"/>
      <c r="E578" s="1739"/>
      <c r="F578" s="1767"/>
      <c r="G578" s="1767"/>
      <c r="H578" s="1767"/>
      <c r="I578" s="1767"/>
      <c r="J578" s="1767"/>
      <c r="K578" s="1739"/>
      <c r="L578" s="1739"/>
      <c r="M578" s="1739"/>
      <c r="N578" s="1818"/>
      <c r="O578" s="1819"/>
      <c r="P578" s="1820"/>
      <c r="Q578" s="1820"/>
      <c r="R578" s="1821"/>
      <c r="S578" s="1739" t="b">
        <v>0</v>
      </c>
      <c r="T578" s="1770" t="b">
        <v>0</v>
      </c>
      <c r="U578" s="1822"/>
      <c r="V578" s="1822"/>
      <c r="W578" s="1822"/>
      <c r="X578" s="1739"/>
      <c r="Y578" s="1739"/>
      <c r="Z578" s="1739"/>
      <c r="AA578" s="1739"/>
      <c r="AB578" s="1739"/>
      <c r="AC578" s="1739"/>
      <c r="AD578" s="1739"/>
      <c r="AE578" s="1739"/>
      <c r="AF578" s="1739"/>
      <c r="AG578" s="1739"/>
      <c r="AH578" s="1739"/>
      <c r="AI578" s="1739"/>
      <c r="AJ578" s="1739"/>
      <c r="AK578" s="1739"/>
      <c r="AL578" s="1739"/>
    </row>
    <row r="579" ht="32.25" customHeight="1">
      <c r="A579" s="1767"/>
      <c r="B579" s="1823"/>
      <c r="C579" s="1739"/>
      <c r="D579" s="1739"/>
      <c r="E579" s="1739"/>
      <c r="F579" s="1767"/>
      <c r="G579" s="1767"/>
      <c r="H579" s="1767"/>
      <c r="I579" s="1767"/>
      <c r="J579" s="1767"/>
      <c r="K579" s="1739"/>
      <c r="L579" s="1739"/>
      <c r="M579" s="1739"/>
      <c r="N579" s="1818"/>
      <c r="O579" s="1819"/>
      <c r="P579" s="1820"/>
      <c r="Q579" s="1820"/>
      <c r="R579" s="1821"/>
      <c r="S579" s="1739" t="b">
        <v>0</v>
      </c>
      <c r="T579" s="1770" t="b">
        <v>0</v>
      </c>
      <c r="U579" s="1822"/>
      <c r="V579" s="1822"/>
      <c r="W579" s="1822"/>
      <c r="X579" s="1739"/>
      <c r="Y579" s="1739"/>
      <c r="Z579" s="1739"/>
      <c r="AA579" s="1739"/>
      <c r="AB579" s="1739"/>
      <c r="AC579" s="1739"/>
      <c r="AD579" s="1739"/>
      <c r="AE579" s="1739"/>
      <c r="AF579" s="1739"/>
      <c r="AG579" s="1739"/>
      <c r="AH579" s="1739"/>
      <c r="AI579" s="1739"/>
      <c r="AJ579" s="1739"/>
      <c r="AK579" s="1739"/>
      <c r="AL579" s="1739"/>
    </row>
    <row r="580" ht="32.25" customHeight="1">
      <c r="A580" s="1767"/>
      <c r="B580" s="1823"/>
      <c r="C580" s="1739"/>
      <c r="D580" s="1739"/>
      <c r="E580" s="1739"/>
      <c r="F580" s="1767"/>
      <c r="G580" s="1767"/>
      <c r="H580" s="1767"/>
      <c r="I580" s="1767"/>
      <c r="J580" s="1767"/>
      <c r="K580" s="1739"/>
      <c r="L580" s="1739"/>
      <c r="M580" s="1739"/>
      <c r="N580" s="1818"/>
      <c r="O580" s="1819"/>
      <c r="P580" s="1820"/>
      <c r="Q580" s="1820"/>
      <c r="R580" s="1821"/>
      <c r="S580" s="1739" t="b">
        <v>0</v>
      </c>
      <c r="T580" s="1770" t="b">
        <v>0</v>
      </c>
      <c r="U580" s="1822"/>
      <c r="V580" s="1822"/>
      <c r="W580" s="1822"/>
      <c r="X580" s="1739"/>
      <c r="Y580" s="1739"/>
      <c r="Z580" s="1739"/>
      <c r="AA580" s="1739"/>
      <c r="AB580" s="1739"/>
      <c r="AC580" s="1739"/>
      <c r="AD580" s="1739"/>
      <c r="AE580" s="1739"/>
      <c r="AF580" s="1739"/>
      <c r="AG580" s="1739"/>
      <c r="AH580" s="1739"/>
      <c r="AI580" s="1739"/>
      <c r="AJ580" s="1739"/>
      <c r="AK580" s="1739"/>
      <c r="AL580" s="1739"/>
    </row>
    <row r="581" ht="32.25" customHeight="1">
      <c r="A581" s="1767"/>
      <c r="B581" s="1823"/>
      <c r="C581" s="1739"/>
      <c r="D581" s="1739"/>
      <c r="E581" s="1739"/>
      <c r="F581" s="1767"/>
      <c r="G581" s="1767"/>
      <c r="H581" s="1767"/>
      <c r="I581" s="1767"/>
      <c r="J581" s="1767"/>
      <c r="K581" s="1739"/>
      <c r="L581" s="1739"/>
      <c r="M581" s="1739"/>
      <c r="N581" s="1818"/>
      <c r="O581" s="1819"/>
      <c r="P581" s="1820"/>
      <c r="Q581" s="1820"/>
      <c r="R581" s="1821"/>
      <c r="S581" s="1739" t="b">
        <v>0</v>
      </c>
      <c r="T581" s="1770" t="b">
        <v>0</v>
      </c>
      <c r="U581" s="1822"/>
      <c r="V581" s="1822"/>
      <c r="W581" s="1822"/>
      <c r="X581" s="1739"/>
      <c r="Y581" s="1739"/>
      <c r="Z581" s="1739"/>
      <c r="AA581" s="1739"/>
      <c r="AB581" s="1739"/>
      <c r="AC581" s="1739"/>
      <c r="AD581" s="1739"/>
      <c r="AE581" s="1739"/>
      <c r="AF581" s="1739"/>
      <c r="AG581" s="1739"/>
      <c r="AH581" s="1739"/>
      <c r="AI581" s="1739"/>
      <c r="AJ581" s="1739"/>
      <c r="AK581" s="1739"/>
      <c r="AL581" s="1739"/>
    </row>
    <row r="582" ht="32.25" customHeight="1">
      <c r="A582" s="1767"/>
      <c r="B582" s="1823"/>
      <c r="C582" s="1739"/>
      <c r="D582" s="1739"/>
      <c r="E582" s="1739"/>
      <c r="F582" s="1767"/>
      <c r="G582" s="1767"/>
      <c r="H582" s="1767"/>
      <c r="I582" s="1767"/>
      <c r="J582" s="1767"/>
      <c r="K582" s="1739"/>
      <c r="L582" s="1739"/>
      <c r="M582" s="1739"/>
      <c r="N582" s="1818"/>
      <c r="O582" s="1819"/>
      <c r="P582" s="1820"/>
      <c r="Q582" s="1820"/>
      <c r="R582" s="1821"/>
      <c r="S582" s="1739" t="b">
        <v>0</v>
      </c>
      <c r="T582" s="1770" t="b">
        <v>0</v>
      </c>
      <c r="U582" s="1822"/>
      <c r="V582" s="1822"/>
      <c r="W582" s="1822"/>
      <c r="X582" s="1739"/>
      <c r="Y582" s="1739"/>
      <c r="Z582" s="1739"/>
      <c r="AA582" s="1739"/>
      <c r="AB582" s="1739"/>
      <c r="AC582" s="1739"/>
      <c r="AD582" s="1739"/>
      <c r="AE582" s="1739"/>
      <c r="AF582" s="1739"/>
      <c r="AG582" s="1739"/>
      <c r="AH582" s="1739"/>
      <c r="AI582" s="1739"/>
      <c r="AJ582" s="1739"/>
      <c r="AK582" s="1739"/>
      <c r="AL582" s="1739"/>
    </row>
    <row r="583" ht="32.25" customHeight="1">
      <c r="A583" s="1767"/>
      <c r="B583" s="1823"/>
      <c r="C583" s="1739"/>
      <c r="D583" s="1739"/>
      <c r="E583" s="1739"/>
      <c r="F583" s="1767"/>
      <c r="G583" s="1767"/>
      <c r="H583" s="1767"/>
      <c r="I583" s="1767"/>
      <c r="J583" s="1767"/>
      <c r="K583" s="1739"/>
      <c r="L583" s="1739"/>
      <c r="M583" s="1739"/>
      <c r="N583" s="1818"/>
      <c r="O583" s="1819"/>
      <c r="P583" s="1820"/>
      <c r="Q583" s="1820"/>
      <c r="R583" s="1821"/>
      <c r="S583" s="1739" t="b">
        <v>0</v>
      </c>
      <c r="T583" s="1770" t="b">
        <v>0</v>
      </c>
      <c r="U583" s="1822"/>
      <c r="V583" s="1822"/>
      <c r="W583" s="1822"/>
      <c r="X583" s="1739"/>
      <c r="Y583" s="1739"/>
      <c r="Z583" s="1739"/>
      <c r="AA583" s="1739"/>
      <c r="AB583" s="1739"/>
      <c r="AC583" s="1739"/>
      <c r="AD583" s="1739"/>
      <c r="AE583" s="1739"/>
      <c r="AF583" s="1739"/>
      <c r="AG583" s="1739"/>
      <c r="AH583" s="1739"/>
      <c r="AI583" s="1739"/>
      <c r="AJ583" s="1739"/>
      <c r="AK583" s="1739"/>
      <c r="AL583" s="1739"/>
    </row>
    <row r="584" ht="32.25" customHeight="1">
      <c r="A584" s="1767"/>
      <c r="B584" s="1823"/>
      <c r="C584" s="1739"/>
      <c r="D584" s="1739"/>
      <c r="E584" s="1739"/>
      <c r="F584" s="1767"/>
      <c r="G584" s="1767"/>
      <c r="H584" s="1767"/>
      <c r="I584" s="1767"/>
      <c r="J584" s="1767"/>
      <c r="K584" s="1739"/>
      <c r="L584" s="1739"/>
      <c r="M584" s="1739"/>
      <c r="N584" s="1818"/>
      <c r="O584" s="1819"/>
      <c r="P584" s="1820"/>
      <c r="Q584" s="1820"/>
      <c r="R584" s="1821"/>
      <c r="S584" s="1739" t="b">
        <v>0</v>
      </c>
      <c r="T584" s="1770" t="b">
        <v>0</v>
      </c>
      <c r="U584" s="1822"/>
      <c r="V584" s="1822"/>
      <c r="W584" s="1822"/>
      <c r="X584" s="1739"/>
      <c r="Y584" s="1739"/>
      <c r="Z584" s="1739"/>
      <c r="AA584" s="1739"/>
      <c r="AB584" s="1739"/>
      <c r="AC584" s="1739"/>
      <c r="AD584" s="1739"/>
      <c r="AE584" s="1739"/>
      <c r="AF584" s="1739"/>
      <c r="AG584" s="1739"/>
      <c r="AH584" s="1739"/>
      <c r="AI584" s="1739"/>
      <c r="AJ584" s="1739"/>
      <c r="AK584" s="1739"/>
      <c r="AL584" s="1739"/>
    </row>
    <row r="585" ht="32.25" customHeight="1">
      <c r="A585" s="1767"/>
      <c r="B585" s="1823"/>
      <c r="C585" s="1739"/>
      <c r="D585" s="1739"/>
      <c r="E585" s="1739"/>
      <c r="F585" s="1767"/>
      <c r="G585" s="1767"/>
      <c r="H585" s="1767"/>
      <c r="I585" s="1767"/>
      <c r="J585" s="1767"/>
      <c r="K585" s="1739"/>
      <c r="L585" s="1739"/>
      <c r="M585" s="1739"/>
      <c r="N585" s="1818"/>
      <c r="O585" s="1819"/>
      <c r="P585" s="1820"/>
      <c r="Q585" s="1820"/>
      <c r="R585" s="1821"/>
      <c r="S585" s="1739" t="b">
        <v>0</v>
      </c>
      <c r="T585" s="1770" t="b">
        <v>0</v>
      </c>
      <c r="U585" s="1822"/>
      <c r="V585" s="1822"/>
      <c r="W585" s="1822"/>
      <c r="X585" s="1739"/>
      <c r="Y585" s="1739"/>
      <c r="Z585" s="1739"/>
      <c r="AA585" s="1739"/>
      <c r="AB585" s="1739"/>
      <c r="AC585" s="1739"/>
      <c r="AD585" s="1739"/>
      <c r="AE585" s="1739"/>
      <c r="AF585" s="1739"/>
      <c r="AG585" s="1739"/>
      <c r="AH585" s="1739"/>
      <c r="AI585" s="1739"/>
      <c r="AJ585" s="1739"/>
      <c r="AK585" s="1739"/>
      <c r="AL585" s="1739"/>
    </row>
    <row r="586" ht="32.25" customHeight="1">
      <c r="A586" s="1767"/>
      <c r="B586" s="1823"/>
      <c r="C586" s="1739"/>
      <c r="D586" s="1739"/>
      <c r="E586" s="1739"/>
      <c r="F586" s="1767"/>
      <c r="G586" s="1767"/>
      <c r="H586" s="1767"/>
      <c r="I586" s="1767"/>
      <c r="J586" s="1767"/>
      <c r="K586" s="1739"/>
      <c r="L586" s="1739"/>
      <c r="M586" s="1739"/>
      <c r="N586" s="1818"/>
      <c r="O586" s="1819"/>
      <c r="P586" s="1820"/>
      <c r="Q586" s="1820"/>
      <c r="R586" s="1821"/>
      <c r="S586" s="1739" t="b">
        <v>0</v>
      </c>
      <c r="T586" s="1770" t="b">
        <v>0</v>
      </c>
      <c r="U586" s="1822"/>
      <c r="V586" s="1822"/>
      <c r="W586" s="1822"/>
      <c r="X586" s="1739"/>
      <c r="Y586" s="1739"/>
      <c r="Z586" s="1739"/>
      <c r="AA586" s="1739"/>
      <c r="AB586" s="1739"/>
      <c r="AC586" s="1739"/>
      <c r="AD586" s="1739"/>
      <c r="AE586" s="1739"/>
      <c r="AF586" s="1739"/>
      <c r="AG586" s="1739"/>
      <c r="AH586" s="1739"/>
      <c r="AI586" s="1739"/>
      <c r="AJ586" s="1739"/>
      <c r="AK586" s="1739"/>
      <c r="AL586" s="1739"/>
    </row>
    <row r="587" ht="32.25" customHeight="1">
      <c r="A587" s="1767"/>
      <c r="B587" s="1823"/>
      <c r="C587" s="1739"/>
      <c r="D587" s="1739"/>
      <c r="E587" s="1739"/>
      <c r="F587" s="1767"/>
      <c r="G587" s="1767"/>
      <c r="H587" s="1767"/>
      <c r="I587" s="1767"/>
      <c r="J587" s="1767"/>
      <c r="K587" s="1739"/>
      <c r="L587" s="1739"/>
      <c r="M587" s="1739"/>
      <c r="N587" s="1818"/>
      <c r="O587" s="1819"/>
      <c r="P587" s="1820"/>
      <c r="Q587" s="1820"/>
      <c r="R587" s="1821"/>
      <c r="S587" s="1739" t="b">
        <v>0</v>
      </c>
      <c r="T587" s="1770" t="b">
        <v>0</v>
      </c>
      <c r="U587" s="1822"/>
      <c r="V587" s="1822"/>
      <c r="W587" s="1822"/>
      <c r="X587" s="1739"/>
      <c r="Y587" s="1739"/>
      <c r="Z587" s="1739"/>
      <c r="AA587" s="1739"/>
      <c r="AB587" s="1739"/>
      <c r="AC587" s="1739"/>
      <c r="AD587" s="1739"/>
      <c r="AE587" s="1739"/>
      <c r="AF587" s="1739"/>
      <c r="AG587" s="1739"/>
      <c r="AH587" s="1739"/>
      <c r="AI587" s="1739"/>
      <c r="AJ587" s="1739"/>
      <c r="AK587" s="1739"/>
      <c r="AL587" s="1739"/>
    </row>
    <row r="588" ht="32.25" customHeight="1">
      <c r="A588" s="1767"/>
      <c r="B588" s="1823"/>
      <c r="C588" s="1739"/>
      <c r="D588" s="1739"/>
      <c r="E588" s="1739"/>
      <c r="F588" s="1767"/>
      <c r="G588" s="1767"/>
      <c r="H588" s="1767"/>
      <c r="I588" s="1767"/>
      <c r="J588" s="1767"/>
      <c r="K588" s="1739"/>
      <c r="L588" s="1739"/>
      <c r="M588" s="1739"/>
      <c r="N588" s="1818"/>
      <c r="O588" s="1819"/>
      <c r="P588" s="1820"/>
      <c r="Q588" s="1820"/>
      <c r="R588" s="1821"/>
      <c r="S588" s="1739" t="b">
        <v>0</v>
      </c>
      <c r="T588" s="1770" t="b">
        <v>0</v>
      </c>
      <c r="U588" s="1822"/>
      <c r="V588" s="1822"/>
      <c r="W588" s="1822"/>
      <c r="X588" s="1739"/>
      <c r="Y588" s="1739"/>
      <c r="Z588" s="1739"/>
      <c r="AA588" s="1739"/>
      <c r="AB588" s="1739"/>
      <c r="AC588" s="1739"/>
      <c r="AD588" s="1739"/>
      <c r="AE588" s="1739"/>
      <c r="AF588" s="1739"/>
      <c r="AG588" s="1739"/>
      <c r="AH588" s="1739"/>
      <c r="AI588" s="1739"/>
      <c r="AJ588" s="1739"/>
      <c r="AK588" s="1739"/>
      <c r="AL588" s="1739"/>
    </row>
    <row r="589" ht="32.25" customHeight="1">
      <c r="A589" s="1767"/>
      <c r="B589" s="1823"/>
      <c r="C589" s="1739"/>
      <c r="D589" s="1739"/>
      <c r="E589" s="1739"/>
      <c r="F589" s="1767"/>
      <c r="G589" s="1767"/>
      <c r="H589" s="1767"/>
      <c r="I589" s="1767"/>
      <c r="J589" s="1767"/>
      <c r="K589" s="1739"/>
      <c r="L589" s="1739"/>
      <c r="M589" s="1739"/>
      <c r="N589" s="1818"/>
      <c r="O589" s="1819"/>
      <c r="P589" s="1820"/>
      <c r="Q589" s="1820"/>
      <c r="R589" s="1821"/>
      <c r="S589" s="1739" t="b">
        <v>0</v>
      </c>
      <c r="T589" s="1770" t="b">
        <v>0</v>
      </c>
      <c r="U589" s="1822"/>
      <c r="V589" s="1822"/>
      <c r="W589" s="1822"/>
      <c r="X589" s="1739"/>
      <c r="Y589" s="1739"/>
      <c r="Z589" s="1739"/>
      <c r="AA589" s="1739"/>
      <c r="AB589" s="1739"/>
      <c r="AC589" s="1739"/>
      <c r="AD589" s="1739"/>
      <c r="AE589" s="1739"/>
      <c r="AF589" s="1739"/>
      <c r="AG589" s="1739"/>
      <c r="AH589" s="1739"/>
      <c r="AI589" s="1739"/>
      <c r="AJ589" s="1739"/>
      <c r="AK589" s="1739"/>
      <c r="AL589" s="1739"/>
    </row>
    <row r="590" ht="32.25" customHeight="1">
      <c r="A590" s="1767"/>
      <c r="B590" s="1823"/>
      <c r="C590" s="1739"/>
      <c r="D590" s="1739"/>
      <c r="E590" s="1739"/>
      <c r="F590" s="1767"/>
      <c r="G590" s="1767"/>
      <c r="H590" s="1767"/>
      <c r="I590" s="1767"/>
      <c r="J590" s="1767"/>
      <c r="K590" s="1739"/>
      <c r="L590" s="1739"/>
      <c r="M590" s="1739"/>
      <c r="N590" s="1818"/>
      <c r="O590" s="1819"/>
      <c r="P590" s="1820"/>
      <c r="Q590" s="1820"/>
      <c r="R590" s="1821"/>
      <c r="S590" s="1739" t="b">
        <v>0</v>
      </c>
      <c r="T590" s="1770" t="b">
        <v>0</v>
      </c>
      <c r="U590" s="1822"/>
      <c r="V590" s="1822"/>
      <c r="W590" s="1822"/>
      <c r="X590" s="1739"/>
      <c r="Y590" s="1739"/>
      <c r="Z590" s="1739"/>
      <c r="AA590" s="1739"/>
      <c r="AB590" s="1739"/>
      <c r="AC590" s="1739"/>
      <c r="AD590" s="1739"/>
      <c r="AE590" s="1739"/>
      <c r="AF590" s="1739"/>
      <c r="AG590" s="1739"/>
      <c r="AH590" s="1739"/>
      <c r="AI590" s="1739"/>
      <c r="AJ590" s="1739"/>
      <c r="AK590" s="1739"/>
      <c r="AL590" s="1739"/>
    </row>
    <row r="591" ht="32.25" customHeight="1">
      <c r="A591" s="1767"/>
      <c r="B591" s="1823"/>
      <c r="C591" s="1739"/>
      <c r="D591" s="1739"/>
      <c r="E591" s="1739"/>
      <c r="F591" s="1767"/>
      <c r="G591" s="1767"/>
      <c r="H591" s="1767"/>
      <c r="I591" s="1767"/>
      <c r="J591" s="1767"/>
      <c r="K591" s="1739"/>
      <c r="L591" s="1739"/>
      <c r="M591" s="1739"/>
      <c r="N591" s="1818"/>
      <c r="O591" s="1819"/>
      <c r="P591" s="1820"/>
      <c r="Q591" s="1820"/>
      <c r="R591" s="1821"/>
      <c r="S591" s="1739" t="b">
        <v>0</v>
      </c>
      <c r="T591" s="1770" t="b">
        <v>0</v>
      </c>
      <c r="U591" s="1822"/>
      <c r="V591" s="1822"/>
      <c r="W591" s="1822"/>
      <c r="X591" s="1739"/>
      <c r="Y591" s="1739"/>
      <c r="Z591" s="1739"/>
      <c r="AA591" s="1739"/>
      <c r="AB591" s="1739"/>
      <c r="AC591" s="1739"/>
      <c r="AD591" s="1739"/>
      <c r="AE591" s="1739"/>
      <c r="AF591" s="1739"/>
      <c r="AG591" s="1739"/>
      <c r="AH591" s="1739"/>
      <c r="AI591" s="1739"/>
      <c r="AJ591" s="1739"/>
      <c r="AK591" s="1739"/>
      <c r="AL591" s="1739"/>
    </row>
    <row r="592" ht="32.25" customHeight="1">
      <c r="A592" s="1767"/>
      <c r="B592" s="1823"/>
      <c r="C592" s="1739"/>
      <c r="D592" s="1739"/>
      <c r="E592" s="1739"/>
      <c r="F592" s="1767"/>
      <c r="G592" s="1767"/>
      <c r="H592" s="1767"/>
      <c r="I592" s="1767"/>
      <c r="J592" s="1767"/>
      <c r="K592" s="1739"/>
      <c r="L592" s="1739"/>
      <c r="M592" s="1739"/>
      <c r="N592" s="1818"/>
      <c r="O592" s="1819"/>
      <c r="P592" s="1820"/>
      <c r="Q592" s="1820"/>
      <c r="R592" s="1821"/>
      <c r="S592" s="1739" t="b">
        <v>0</v>
      </c>
      <c r="T592" s="1770" t="b">
        <v>0</v>
      </c>
      <c r="U592" s="1822"/>
      <c r="V592" s="1822"/>
      <c r="W592" s="1822"/>
      <c r="X592" s="1739"/>
      <c r="Y592" s="1739"/>
      <c r="Z592" s="1739"/>
      <c r="AA592" s="1739"/>
      <c r="AB592" s="1739"/>
      <c r="AC592" s="1739"/>
      <c r="AD592" s="1739"/>
      <c r="AE592" s="1739"/>
      <c r="AF592" s="1739"/>
      <c r="AG592" s="1739"/>
      <c r="AH592" s="1739"/>
      <c r="AI592" s="1739"/>
      <c r="AJ592" s="1739"/>
      <c r="AK592" s="1739"/>
      <c r="AL592" s="1739"/>
    </row>
    <row r="593" ht="32.25" customHeight="1">
      <c r="A593" s="1767"/>
      <c r="B593" s="1823"/>
      <c r="C593" s="1739"/>
      <c r="D593" s="1739"/>
      <c r="E593" s="1739"/>
      <c r="F593" s="1767"/>
      <c r="G593" s="1767"/>
      <c r="H593" s="1767"/>
      <c r="I593" s="1767"/>
      <c r="J593" s="1767"/>
      <c r="K593" s="1739"/>
      <c r="L593" s="1739"/>
      <c r="M593" s="1739"/>
      <c r="N593" s="1818"/>
      <c r="O593" s="1819"/>
      <c r="P593" s="1820"/>
      <c r="Q593" s="1820"/>
      <c r="R593" s="1821"/>
      <c r="S593" s="1739" t="b">
        <v>0</v>
      </c>
      <c r="T593" s="1770" t="b">
        <v>0</v>
      </c>
      <c r="U593" s="1822"/>
      <c r="V593" s="1822"/>
      <c r="W593" s="1822"/>
      <c r="X593" s="1739"/>
      <c r="Y593" s="1739"/>
      <c r="Z593" s="1739"/>
      <c r="AA593" s="1739"/>
      <c r="AB593" s="1739"/>
      <c r="AC593" s="1739"/>
      <c r="AD593" s="1739"/>
      <c r="AE593" s="1739"/>
      <c r="AF593" s="1739"/>
      <c r="AG593" s="1739"/>
      <c r="AH593" s="1739"/>
      <c r="AI593" s="1739"/>
      <c r="AJ593" s="1739"/>
      <c r="AK593" s="1739"/>
      <c r="AL593" s="1739"/>
    </row>
    <row r="594" ht="32.25" customHeight="1">
      <c r="A594" s="1767"/>
      <c r="B594" s="1823"/>
      <c r="C594" s="1739"/>
      <c r="D594" s="1739"/>
      <c r="E594" s="1739"/>
      <c r="F594" s="1767"/>
      <c r="G594" s="1767"/>
      <c r="H594" s="1767"/>
      <c r="I594" s="1767"/>
      <c r="J594" s="1767"/>
      <c r="K594" s="1739"/>
      <c r="L594" s="1739"/>
      <c r="M594" s="1739"/>
      <c r="N594" s="1818"/>
      <c r="O594" s="1819"/>
      <c r="P594" s="1820"/>
      <c r="Q594" s="1820"/>
      <c r="R594" s="1821"/>
      <c r="S594" s="1739" t="b">
        <v>0</v>
      </c>
      <c r="T594" s="1770" t="b">
        <v>0</v>
      </c>
      <c r="U594" s="1822"/>
      <c r="V594" s="1822"/>
      <c r="W594" s="1822"/>
      <c r="X594" s="1739"/>
      <c r="Y594" s="1739"/>
      <c r="Z594" s="1739"/>
      <c r="AA594" s="1739"/>
      <c r="AB594" s="1739"/>
      <c r="AC594" s="1739"/>
      <c r="AD594" s="1739"/>
      <c r="AE594" s="1739"/>
      <c r="AF594" s="1739"/>
      <c r="AG594" s="1739"/>
      <c r="AH594" s="1739"/>
      <c r="AI594" s="1739"/>
      <c r="AJ594" s="1739"/>
      <c r="AK594" s="1739"/>
      <c r="AL594" s="1739"/>
    </row>
    <row r="595" ht="32.25" customHeight="1">
      <c r="A595" s="1767"/>
      <c r="B595" s="1823"/>
      <c r="C595" s="1739"/>
      <c r="D595" s="1739"/>
      <c r="E595" s="1739"/>
      <c r="F595" s="1767"/>
      <c r="G595" s="1767"/>
      <c r="H595" s="1767"/>
      <c r="I595" s="1767"/>
      <c r="J595" s="1767"/>
      <c r="K595" s="1739"/>
      <c r="L595" s="1739"/>
      <c r="M595" s="1739"/>
      <c r="N595" s="1818"/>
      <c r="O595" s="1819"/>
      <c r="P595" s="1820"/>
      <c r="Q595" s="1820"/>
      <c r="R595" s="1821"/>
      <c r="S595" s="1739" t="b">
        <v>0</v>
      </c>
      <c r="T595" s="1770" t="b">
        <v>0</v>
      </c>
      <c r="U595" s="1822"/>
      <c r="V595" s="1822"/>
      <c r="W595" s="1822"/>
      <c r="X595" s="1739"/>
      <c r="Y595" s="1739"/>
      <c r="Z595" s="1739"/>
      <c r="AA595" s="1739"/>
      <c r="AB595" s="1739"/>
      <c r="AC595" s="1739"/>
      <c r="AD595" s="1739"/>
      <c r="AE595" s="1739"/>
      <c r="AF595" s="1739"/>
      <c r="AG595" s="1739"/>
      <c r="AH595" s="1739"/>
      <c r="AI595" s="1739"/>
      <c r="AJ595" s="1739"/>
      <c r="AK595" s="1739"/>
      <c r="AL595" s="1739"/>
    </row>
    <row r="596" ht="32.25" customHeight="1">
      <c r="A596" s="1767"/>
      <c r="B596" s="1823"/>
      <c r="C596" s="1739"/>
      <c r="D596" s="1739"/>
      <c r="E596" s="1739"/>
      <c r="F596" s="1767"/>
      <c r="G596" s="1767"/>
      <c r="H596" s="1767"/>
      <c r="I596" s="1767"/>
      <c r="J596" s="1767"/>
      <c r="K596" s="1739"/>
      <c r="L596" s="1739"/>
      <c r="M596" s="1739"/>
      <c r="N596" s="1818"/>
      <c r="O596" s="1819"/>
      <c r="P596" s="1820"/>
      <c r="Q596" s="1820"/>
      <c r="R596" s="1821"/>
      <c r="S596" s="1739" t="b">
        <v>0</v>
      </c>
      <c r="T596" s="1770" t="b">
        <v>0</v>
      </c>
      <c r="U596" s="1822"/>
      <c r="V596" s="1822"/>
      <c r="W596" s="1822"/>
      <c r="X596" s="1739"/>
      <c r="Y596" s="1739"/>
      <c r="Z596" s="1739"/>
      <c r="AA596" s="1739"/>
      <c r="AB596" s="1739"/>
      <c r="AC596" s="1739"/>
      <c r="AD596" s="1739"/>
      <c r="AE596" s="1739"/>
      <c r="AF596" s="1739"/>
      <c r="AG596" s="1739"/>
      <c r="AH596" s="1739"/>
      <c r="AI596" s="1739"/>
      <c r="AJ596" s="1739"/>
      <c r="AK596" s="1739"/>
      <c r="AL596" s="1739"/>
    </row>
    <row r="597" ht="32.25" customHeight="1">
      <c r="A597" s="1767"/>
      <c r="B597" s="1823"/>
      <c r="C597" s="1739"/>
      <c r="D597" s="1739"/>
      <c r="E597" s="1739"/>
      <c r="F597" s="1767"/>
      <c r="G597" s="1767"/>
      <c r="H597" s="1767"/>
      <c r="I597" s="1767"/>
      <c r="J597" s="1767"/>
      <c r="K597" s="1739"/>
      <c r="L597" s="1739"/>
      <c r="M597" s="1739"/>
      <c r="N597" s="1818"/>
      <c r="O597" s="1819"/>
      <c r="P597" s="1820"/>
      <c r="Q597" s="1820"/>
      <c r="R597" s="1821"/>
      <c r="S597" s="1739" t="b">
        <v>0</v>
      </c>
      <c r="T597" s="1770" t="b">
        <v>0</v>
      </c>
      <c r="U597" s="1822"/>
      <c r="V597" s="1822"/>
      <c r="W597" s="1822"/>
      <c r="X597" s="1739"/>
      <c r="Y597" s="1739"/>
      <c r="Z597" s="1739"/>
      <c r="AA597" s="1739"/>
      <c r="AB597" s="1739"/>
      <c r="AC597" s="1739"/>
      <c r="AD597" s="1739"/>
      <c r="AE597" s="1739"/>
      <c r="AF597" s="1739"/>
      <c r="AG597" s="1739"/>
      <c r="AH597" s="1739"/>
      <c r="AI597" s="1739"/>
      <c r="AJ597" s="1739"/>
      <c r="AK597" s="1739"/>
      <c r="AL597" s="1739"/>
    </row>
    <row r="598" ht="32.25" customHeight="1">
      <c r="A598" s="1767"/>
      <c r="B598" s="1823"/>
      <c r="C598" s="1739"/>
      <c r="D598" s="1739"/>
      <c r="E598" s="1739"/>
      <c r="F598" s="1767"/>
      <c r="G598" s="1767"/>
      <c r="H598" s="1767"/>
      <c r="I598" s="1767"/>
      <c r="J598" s="1767"/>
      <c r="K598" s="1739"/>
      <c r="L598" s="1739"/>
      <c r="M598" s="1739"/>
      <c r="N598" s="1818"/>
      <c r="O598" s="1819"/>
      <c r="P598" s="1820"/>
      <c r="Q598" s="1820"/>
      <c r="R598" s="1821"/>
      <c r="S598" s="1739" t="b">
        <v>0</v>
      </c>
      <c r="T598" s="1770" t="b">
        <v>0</v>
      </c>
      <c r="U598" s="1822"/>
      <c r="V598" s="1822"/>
      <c r="W598" s="1822"/>
      <c r="X598" s="1739"/>
      <c r="Y598" s="1739"/>
      <c r="Z598" s="1739"/>
      <c r="AA598" s="1739"/>
      <c r="AB598" s="1739"/>
      <c r="AC598" s="1739"/>
      <c r="AD598" s="1739"/>
      <c r="AE598" s="1739"/>
      <c r="AF598" s="1739"/>
      <c r="AG598" s="1739"/>
      <c r="AH598" s="1739"/>
      <c r="AI598" s="1739"/>
      <c r="AJ598" s="1739"/>
      <c r="AK598" s="1739"/>
      <c r="AL598" s="1739"/>
    </row>
    <row r="599" ht="32.25" customHeight="1">
      <c r="A599" s="1767"/>
      <c r="B599" s="1823"/>
      <c r="C599" s="1739"/>
      <c r="D599" s="1739"/>
      <c r="E599" s="1739"/>
      <c r="F599" s="1767"/>
      <c r="G599" s="1767"/>
      <c r="H599" s="1767"/>
      <c r="I599" s="1767"/>
      <c r="J599" s="1767"/>
      <c r="K599" s="1739"/>
      <c r="L599" s="1739"/>
      <c r="M599" s="1739"/>
      <c r="N599" s="1818"/>
      <c r="O599" s="1819"/>
      <c r="P599" s="1820"/>
      <c r="Q599" s="1820"/>
      <c r="R599" s="1821"/>
      <c r="S599" s="1739" t="b">
        <v>0</v>
      </c>
      <c r="T599" s="1770" t="b">
        <v>0</v>
      </c>
      <c r="U599" s="1822"/>
      <c r="V599" s="1822"/>
      <c r="W599" s="1822"/>
      <c r="X599" s="1739"/>
      <c r="Y599" s="1739"/>
      <c r="Z599" s="1739"/>
      <c r="AA599" s="1739"/>
      <c r="AB599" s="1739"/>
      <c r="AC599" s="1739"/>
      <c r="AD599" s="1739"/>
      <c r="AE599" s="1739"/>
      <c r="AF599" s="1739"/>
      <c r="AG599" s="1739"/>
      <c r="AH599" s="1739"/>
      <c r="AI599" s="1739"/>
      <c r="AJ599" s="1739"/>
      <c r="AK599" s="1739"/>
      <c r="AL599" s="1739"/>
    </row>
    <row r="600" ht="32.25" customHeight="1">
      <c r="A600" s="1767"/>
      <c r="B600" s="1823"/>
      <c r="C600" s="1739"/>
      <c r="D600" s="1739"/>
      <c r="E600" s="1739"/>
      <c r="F600" s="1767"/>
      <c r="G600" s="1767"/>
      <c r="H600" s="1767"/>
      <c r="I600" s="1767"/>
      <c r="J600" s="1767"/>
      <c r="K600" s="1739"/>
      <c r="L600" s="1739"/>
      <c r="M600" s="1739"/>
      <c r="N600" s="1818"/>
      <c r="O600" s="1819"/>
      <c r="P600" s="1820"/>
      <c r="Q600" s="1820"/>
      <c r="R600" s="1821"/>
      <c r="S600" s="1739" t="b">
        <v>0</v>
      </c>
      <c r="T600" s="1770" t="b">
        <v>0</v>
      </c>
      <c r="U600" s="1822"/>
      <c r="V600" s="1822"/>
      <c r="W600" s="1822"/>
      <c r="X600" s="1739"/>
      <c r="Y600" s="1739"/>
      <c r="Z600" s="1739"/>
      <c r="AA600" s="1739"/>
      <c r="AB600" s="1739"/>
      <c r="AC600" s="1739"/>
      <c r="AD600" s="1739"/>
      <c r="AE600" s="1739"/>
      <c r="AF600" s="1739"/>
      <c r="AG600" s="1739"/>
      <c r="AH600" s="1739"/>
      <c r="AI600" s="1739"/>
      <c r="AJ600" s="1739"/>
      <c r="AK600" s="1739"/>
      <c r="AL600" s="1739"/>
    </row>
    <row r="601" ht="32.25" customHeight="1">
      <c r="A601" s="1767"/>
      <c r="B601" s="1823"/>
      <c r="C601" s="1739"/>
      <c r="D601" s="1739"/>
      <c r="E601" s="1739"/>
      <c r="F601" s="1767"/>
      <c r="G601" s="1767"/>
      <c r="H601" s="1767"/>
      <c r="I601" s="1767"/>
      <c r="J601" s="1767"/>
      <c r="K601" s="1739"/>
      <c r="L601" s="1739"/>
      <c r="M601" s="1739"/>
      <c r="N601" s="1818"/>
      <c r="O601" s="1819"/>
      <c r="P601" s="1820"/>
      <c r="Q601" s="1820"/>
      <c r="R601" s="1821"/>
      <c r="S601" s="1739" t="b">
        <v>0</v>
      </c>
      <c r="T601" s="1770" t="b">
        <v>0</v>
      </c>
      <c r="U601" s="1822"/>
      <c r="V601" s="1822"/>
      <c r="W601" s="1822"/>
      <c r="X601" s="1739"/>
      <c r="Y601" s="1739"/>
      <c r="Z601" s="1739"/>
      <c r="AA601" s="1739"/>
      <c r="AB601" s="1739"/>
      <c r="AC601" s="1739"/>
      <c r="AD601" s="1739"/>
      <c r="AE601" s="1739"/>
      <c r="AF601" s="1739"/>
      <c r="AG601" s="1739"/>
      <c r="AH601" s="1739"/>
      <c r="AI601" s="1739"/>
      <c r="AJ601" s="1739"/>
      <c r="AK601" s="1739"/>
      <c r="AL601" s="1739"/>
    </row>
    <row r="602" ht="32.25" customHeight="1">
      <c r="A602" s="1767"/>
      <c r="B602" s="1823"/>
      <c r="C602" s="1739"/>
      <c r="D602" s="1739"/>
      <c r="E602" s="1739"/>
      <c r="F602" s="1767"/>
      <c r="G602" s="1767"/>
      <c r="H602" s="1767"/>
      <c r="I602" s="1767"/>
      <c r="J602" s="1767"/>
      <c r="K602" s="1739"/>
      <c r="L602" s="1739"/>
      <c r="M602" s="1739"/>
      <c r="N602" s="1818"/>
      <c r="O602" s="1819"/>
      <c r="P602" s="1820"/>
      <c r="Q602" s="1820"/>
      <c r="R602" s="1821"/>
      <c r="S602" s="1739" t="b">
        <v>0</v>
      </c>
      <c r="T602" s="1770" t="b">
        <v>0</v>
      </c>
      <c r="U602" s="1822"/>
      <c r="V602" s="1822"/>
      <c r="W602" s="1822"/>
      <c r="X602" s="1739"/>
      <c r="Y602" s="1739"/>
      <c r="Z602" s="1739"/>
      <c r="AA602" s="1739"/>
      <c r="AB602" s="1739"/>
      <c r="AC602" s="1739"/>
      <c r="AD602" s="1739"/>
      <c r="AE602" s="1739"/>
      <c r="AF602" s="1739"/>
      <c r="AG602" s="1739"/>
      <c r="AH602" s="1739"/>
      <c r="AI602" s="1739"/>
      <c r="AJ602" s="1739"/>
      <c r="AK602" s="1739"/>
      <c r="AL602" s="1739"/>
    </row>
    <row r="603" ht="32.25" customHeight="1">
      <c r="A603" s="1767"/>
      <c r="B603" s="1823"/>
      <c r="C603" s="1739"/>
      <c r="D603" s="1739"/>
      <c r="E603" s="1739"/>
      <c r="F603" s="1767"/>
      <c r="G603" s="1767"/>
      <c r="H603" s="1767"/>
      <c r="I603" s="1767"/>
      <c r="J603" s="1767"/>
      <c r="K603" s="1739"/>
      <c r="L603" s="1739"/>
      <c r="M603" s="1739"/>
      <c r="N603" s="1818"/>
      <c r="O603" s="1819"/>
      <c r="P603" s="1820"/>
      <c r="Q603" s="1820"/>
      <c r="R603" s="1821"/>
      <c r="S603" s="1739" t="b">
        <v>0</v>
      </c>
      <c r="T603" s="1770" t="b">
        <v>0</v>
      </c>
      <c r="U603" s="1822"/>
      <c r="V603" s="1822"/>
      <c r="W603" s="1822"/>
      <c r="X603" s="1739"/>
      <c r="Y603" s="1739"/>
      <c r="Z603" s="1739"/>
      <c r="AA603" s="1739"/>
      <c r="AB603" s="1739"/>
      <c r="AC603" s="1739"/>
      <c r="AD603" s="1739"/>
      <c r="AE603" s="1739"/>
      <c r="AF603" s="1739"/>
      <c r="AG603" s="1739"/>
      <c r="AH603" s="1739"/>
      <c r="AI603" s="1739"/>
      <c r="AJ603" s="1739"/>
      <c r="AK603" s="1739"/>
      <c r="AL603" s="1739"/>
    </row>
    <row r="604" ht="32.25" customHeight="1">
      <c r="A604" s="1767"/>
      <c r="B604" s="1823"/>
      <c r="C604" s="1739"/>
      <c r="D604" s="1739"/>
      <c r="E604" s="1739"/>
      <c r="F604" s="1767"/>
      <c r="G604" s="1767"/>
      <c r="H604" s="1767"/>
      <c r="I604" s="1767"/>
      <c r="J604" s="1767"/>
      <c r="K604" s="1739"/>
      <c r="L604" s="1739"/>
      <c r="M604" s="1739"/>
      <c r="N604" s="1818"/>
      <c r="O604" s="1819"/>
      <c r="P604" s="1820"/>
      <c r="Q604" s="1820"/>
      <c r="R604" s="1821"/>
      <c r="S604" s="1739" t="b">
        <v>0</v>
      </c>
      <c r="T604" s="1770" t="b">
        <v>0</v>
      </c>
      <c r="U604" s="1822"/>
      <c r="V604" s="1822"/>
      <c r="W604" s="1822"/>
      <c r="X604" s="1739"/>
      <c r="Y604" s="1739"/>
      <c r="Z604" s="1739"/>
      <c r="AA604" s="1739"/>
      <c r="AB604" s="1739"/>
      <c r="AC604" s="1739"/>
      <c r="AD604" s="1739"/>
      <c r="AE604" s="1739"/>
      <c r="AF604" s="1739"/>
      <c r="AG604" s="1739"/>
      <c r="AH604" s="1739"/>
      <c r="AI604" s="1739"/>
      <c r="AJ604" s="1739"/>
      <c r="AK604" s="1739"/>
      <c r="AL604" s="1739"/>
    </row>
    <row r="605" ht="32.25" customHeight="1">
      <c r="A605" s="1767"/>
      <c r="B605" s="1823"/>
      <c r="C605" s="1739"/>
      <c r="D605" s="1739"/>
      <c r="E605" s="1739"/>
      <c r="F605" s="1767"/>
      <c r="G605" s="1767"/>
      <c r="H605" s="1767"/>
      <c r="I605" s="1767"/>
      <c r="J605" s="1767"/>
      <c r="K605" s="1739"/>
      <c r="L605" s="1739"/>
      <c r="M605" s="1739"/>
      <c r="N605" s="1818"/>
      <c r="O605" s="1819"/>
      <c r="P605" s="1820"/>
      <c r="Q605" s="1820"/>
      <c r="R605" s="1821"/>
      <c r="S605" s="1739" t="b">
        <v>0</v>
      </c>
      <c r="T605" s="1770" t="b">
        <v>0</v>
      </c>
      <c r="U605" s="1822"/>
      <c r="V605" s="1822"/>
      <c r="W605" s="1822"/>
      <c r="X605" s="1739"/>
      <c r="Y605" s="1739"/>
      <c r="Z605" s="1739"/>
      <c r="AA605" s="1739"/>
      <c r="AB605" s="1739"/>
      <c r="AC605" s="1739"/>
      <c r="AD605" s="1739"/>
      <c r="AE605" s="1739"/>
      <c r="AF605" s="1739"/>
      <c r="AG605" s="1739"/>
      <c r="AH605" s="1739"/>
      <c r="AI605" s="1739"/>
      <c r="AJ605" s="1739"/>
      <c r="AK605" s="1739"/>
      <c r="AL605" s="1739"/>
    </row>
    <row r="606" ht="32.25" customHeight="1">
      <c r="A606" s="1767"/>
      <c r="B606" s="1823"/>
      <c r="C606" s="1739"/>
      <c r="D606" s="1739"/>
      <c r="E606" s="1739"/>
      <c r="F606" s="1767"/>
      <c r="G606" s="1767"/>
      <c r="H606" s="1767"/>
      <c r="I606" s="1767"/>
      <c r="J606" s="1767"/>
      <c r="K606" s="1739"/>
      <c r="L606" s="1739"/>
      <c r="M606" s="1739"/>
      <c r="N606" s="1818"/>
      <c r="O606" s="1819"/>
      <c r="P606" s="1820"/>
      <c r="Q606" s="1820"/>
      <c r="R606" s="1821"/>
      <c r="S606" s="1739" t="b">
        <v>0</v>
      </c>
      <c r="T606" s="1770" t="b">
        <v>0</v>
      </c>
      <c r="U606" s="1822"/>
      <c r="V606" s="1822"/>
      <c r="W606" s="1822"/>
      <c r="X606" s="1739"/>
      <c r="Y606" s="1739"/>
      <c r="Z606" s="1739"/>
      <c r="AA606" s="1739"/>
      <c r="AB606" s="1739"/>
      <c r="AC606" s="1739"/>
      <c r="AD606" s="1739"/>
      <c r="AE606" s="1739"/>
      <c r="AF606" s="1739"/>
      <c r="AG606" s="1739"/>
      <c r="AH606" s="1739"/>
      <c r="AI606" s="1739"/>
      <c r="AJ606" s="1739"/>
      <c r="AK606" s="1739"/>
      <c r="AL606" s="1739"/>
    </row>
    <row r="607" ht="32.25" customHeight="1">
      <c r="A607" s="1767"/>
      <c r="B607" s="1823"/>
      <c r="C607" s="1739"/>
      <c r="D607" s="1739"/>
      <c r="E607" s="1739"/>
      <c r="F607" s="1767"/>
      <c r="G607" s="1767"/>
      <c r="H607" s="1767"/>
      <c r="I607" s="1767"/>
      <c r="J607" s="1767"/>
      <c r="K607" s="1739"/>
      <c r="L607" s="1739"/>
      <c r="M607" s="1739"/>
      <c r="N607" s="1818"/>
      <c r="O607" s="1819"/>
      <c r="P607" s="1820"/>
      <c r="Q607" s="1820"/>
      <c r="R607" s="1821"/>
      <c r="S607" s="1739" t="b">
        <v>0</v>
      </c>
      <c r="T607" s="1770" t="b">
        <v>0</v>
      </c>
      <c r="U607" s="1822"/>
      <c r="V607" s="1822"/>
      <c r="W607" s="1822"/>
      <c r="X607" s="1739"/>
      <c r="Y607" s="1739"/>
      <c r="Z607" s="1739"/>
      <c r="AA607" s="1739"/>
      <c r="AB607" s="1739"/>
      <c r="AC607" s="1739"/>
      <c r="AD607" s="1739"/>
      <c r="AE607" s="1739"/>
      <c r="AF607" s="1739"/>
      <c r="AG607" s="1739"/>
      <c r="AH607" s="1739"/>
      <c r="AI607" s="1739"/>
      <c r="AJ607" s="1739"/>
      <c r="AK607" s="1739"/>
      <c r="AL607" s="1739"/>
    </row>
    <row r="608" ht="32.25" customHeight="1">
      <c r="A608" s="1767"/>
      <c r="B608" s="1823"/>
      <c r="C608" s="1739"/>
      <c r="D608" s="1739"/>
      <c r="E608" s="1739"/>
      <c r="F608" s="1767"/>
      <c r="G608" s="1767"/>
      <c r="H608" s="1767"/>
      <c r="I608" s="1767"/>
      <c r="J608" s="1767"/>
      <c r="K608" s="1739"/>
      <c r="L608" s="1739"/>
      <c r="M608" s="1739"/>
      <c r="N608" s="1818"/>
      <c r="O608" s="1819"/>
      <c r="P608" s="1820"/>
      <c r="Q608" s="1820"/>
      <c r="R608" s="1821"/>
      <c r="S608" s="1739" t="b">
        <v>0</v>
      </c>
      <c r="T608" s="1770" t="b">
        <v>0</v>
      </c>
      <c r="U608" s="1822"/>
      <c r="V608" s="1822"/>
      <c r="W608" s="1822"/>
      <c r="X608" s="1739"/>
      <c r="Y608" s="1739"/>
      <c r="Z608" s="1739"/>
      <c r="AA608" s="1739"/>
      <c r="AB608" s="1739"/>
      <c r="AC608" s="1739"/>
      <c r="AD608" s="1739"/>
      <c r="AE608" s="1739"/>
      <c r="AF608" s="1739"/>
      <c r="AG608" s="1739"/>
      <c r="AH608" s="1739"/>
      <c r="AI608" s="1739"/>
      <c r="AJ608" s="1739"/>
      <c r="AK608" s="1739"/>
      <c r="AL608" s="1739"/>
    </row>
    <row r="609" ht="32.25" customHeight="1">
      <c r="A609" s="1767"/>
      <c r="B609" s="1823"/>
      <c r="C609" s="1739"/>
      <c r="D609" s="1739"/>
      <c r="E609" s="1739"/>
      <c r="F609" s="1767"/>
      <c r="G609" s="1767"/>
      <c r="H609" s="1767"/>
      <c r="I609" s="1767"/>
      <c r="J609" s="1767"/>
      <c r="K609" s="1739"/>
      <c r="L609" s="1739"/>
      <c r="M609" s="1739"/>
      <c r="N609" s="1818"/>
      <c r="O609" s="1819"/>
      <c r="P609" s="1820"/>
      <c r="Q609" s="1820"/>
      <c r="R609" s="1821"/>
      <c r="S609" s="1739" t="b">
        <v>0</v>
      </c>
      <c r="T609" s="1770" t="b">
        <v>0</v>
      </c>
      <c r="U609" s="1822"/>
      <c r="V609" s="1822"/>
      <c r="W609" s="1822"/>
      <c r="X609" s="1739"/>
      <c r="Y609" s="1739"/>
      <c r="Z609" s="1739"/>
      <c r="AA609" s="1739"/>
      <c r="AB609" s="1739"/>
      <c r="AC609" s="1739"/>
      <c r="AD609" s="1739"/>
      <c r="AE609" s="1739"/>
      <c r="AF609" s="1739"/>
      <c r="AG609" s="1739"/>
      <c r="AH609" s="1739"/>
      <c r="AI609" s="1739"/>
      <c r="AJ609" s="1739"/>
      <c r="AK609" s="1739"/>
      <c r="AL609" s="1739"/>
    </row>
    <row r="610" ht="32.25" customHeight="1">
      <c r="A610" s="1767"/>
      <c r="B610" s="1823"/>
      <c r="C610" s="1739"/>
      <c r="D610" s="1739"/>
      <c r="E610" s="1739"/>
      <c r="F610" s="1767"/>
      <c r="G610" s="1767"/>
      <c r="H610" s="1767"/>
      <c r="I610" s="1767"/>
      <c r="J610" s="1767"/>
      <c r="K610" s="1739"/>
      <c r="L610" s="1739"/>
      <c r="M610" s="1739"/>
      <c r="N610" s="1818"/>
      <c r="O610" s="1819"/>
      <c r="P610" s="1820"/>
      <c r="Q610" s="1820"/>
      <c r="R610" s="1821"/>
      <c r="S610" s="1739" t="b">
        <v>0</v>
      </c>
      <c r="T610" s="1770" t="b">
        <v>0</v>
      </c>
      <c r="U610" s="1822"/>
      <c r="V610" s="1822"/>
      <c r="W610" s="1822"/>
      <c r="X610" s="1739"/>
      <c r="Y610" s="1739"/>
      <c r="Z610" s="1739"/>
      <c r="AA610" s="1739"/>
      <c r="AB610" s="1739"/>
      <c r="AC610" s="1739"/>
      <c r="AD610" s="1739"/>
      <c r="AE610" s="1739"/>
      <c r="AF610" s="1739"/>
      <c r="AG610" s="1739"/>
      <c r="AH610" s="1739"/>
      <c r="AI610" s="1739"/>
      <c r="AJ610" s="1739"/>
      <c r="AK610" s="1739"/>
      <c r="AL610" s="1739"/>
    </row>
    <row r="611" ht="32.25" customHeight="1">
      <c r="A611" s="1767"/>
      <c r="B611" s="1823"/>
      <c r="C611" s="1739"/>
      <c r="D611" s="1739"/>
      <c r="E611" s="1739"/>
      <c r="F611" s="1767"/>
      <c r="G611" s="1767"/>
      <c r="H611" s="1767"/>
      <c r="I611" s="1767"/>
      <c r="J611" s="1767"/>
      <c r="K611" s="1739"/>
      <c r="L611" s="1739"/>
      <c r="M611" s="1739"/>
      <c r="N611" s="1818"/>
      <c r="O611" s="1819"/>
      <c r="P611" s="1820"/>
      <c r="Q611" s="1820"/>
      <c r="R611" s="1821"/>
      <c r="S611" s="1739" t="b">
        <v>0</v>
      </c>
      <c r="T611" s="1770" t="b">
        <v>0</v>
      </c>
      <c r="U611" s="1822"/>
      <c r="V611" s="1822"/>
      <c r="W611" s="1822"/>
      <c r="X611" s="1739"/>
      <c r="Y611" s="1739"/>
      <c r="Z611" s="1739"/>
      <c r="AA611" s="1739"/>
      <c r="AB611" s="1739"/>
      <c r="AC611" s="1739"/>
      <c r="AD611" s="1739"/>
      <c r="AE611" s="1739"/>
      <c r="AF611" s="1739"/>
      <c r="AG611" s="1739"/>
      <c r="AH611" s="1739"/>
      <c r="AI611" s="1739"/>
      <c r="AJ611" s="1739"/>
      <c r="AK611" s="1739"/>
      <c r="AL611" s="1739"/>
    </row>
    <row r="612" ht="32.25" customHeight="1">
      <c r="A612" s="1767"/>
      <c r="B612" s="1823"/>
      <c r="C612" s="1739"/>
      <c r="D612" s="1739"/>
      <c r="E612" s="1739"/>
      <c r="F612" s="1767"/>
      <c r="G612" s="1767"/>
      <c r="H612" s="1767"/>
      <c r="I612" s="1767"/>
      <c r="J612" s="1767"/>
      <c r="K612" s="1739"/>
      <c r="L612" s="1739"/>
      <c r="M612" s="1739"/>
      <c r="N612" s="1818"/>
      <c r="O612" s="1819"/>
      <c r="P612" s="1820"/>
      <c r="Q612" s="1820"/>
      <c r="R612" s="1821"/>
      <c r="S612" s="1739" t="b">
        <v>0</v>
      </c>
      <c r="T612" s="1770" t="b">
        <v>0</v>
      </c>
      <c r="U612" s="1822"/>
      <c r="V612" s="1822"/>
      <c r="W612" s="1822"/>
      <c r="X612" s="1739"/>
      <c r="Y612" s="1739"/>
      <c r="Z612" s="1739"/>
      <c r="AA612" s="1739"/>
      <c r="AB612" s="1739"/>
      <c r="AC612" s="1739"/>
      <c r="AD612" s="1739"/>
      <c r="AE612" s="1739"/>
      <c r="AF612" s="1739"/>
      <c r="AG612" s="1739"/>
      <c r="AH612" s="1739"/>
      <c r="AI612" s="1739"/>
      <c r="AJ612" s="1739"/>
      <c r="AK612" s="1739"/>
      <c r="AL612" s="1739"/>
    </row>
    <row r="613" ht="32.25" customHeight="1">
      <c r="A613" s="1767"/>
      <c r="B613" s="1823"/>
      <c r="C613" s="1739"/>
      <c r="D613" s="1739"/>
      <c r="E613" s="1739"/>
      <c r="F613" s="1767"/>
      <c r="G613" s="1767"/>
      <c r="H613" s="1767"/>
      <c r="I613" s="1767"/>
      <c r="J613" s="1767"/>
      <c r="K613" s="1739"/>
      <c r="L613" s="1739"/>
      <c r="M613" s="1739"/>
      <c r="N613" s="1818"/>
      <c r="O613" s="1819"/>
      <c r="P613" s="1820"/>
      <c r="Q613" s="1820"/>
      <c r="R613" s="1821"/>
      <c r="S613" s="1739" t="b">
        <v>0</v>
      </c>
      <c r="T613" s="1770" t="b">
        <v>0</v>
      </c>
      <c r="U613" s="1822"/>
      <c r="V613" s="1822"/>
      <c r="W613" s="1822"/>
      <c r="X613" s="1739"/>
      <c r="Y613" s="1739"/>
      <c r="Z613" s="1739"/>
      <c r="AA613" s="1739"/>
      <c r="AB613" s="1739"/>
      <c r="AC613" s="1739"/>
      <c r="AD613" s="1739"/>
      <c r="AE613" s="1739"/>
      <c r="AF613" s="1739"/>
      <c r="AG613" s="1739"/>
      <c r="AH613" s="1739"/>
      <c r="AI613" s="1739"/>
      <c r="AJ613" s="1739"/>
      <c r="AK613" s="1739"/>
      <c r="AL613" s="1739"/>
    </row>
    <row r="614" ht="32.25" customHeight="1">
      <c r="A614" s="1767"/>
      <c r="B614" s="1823"/>
      <c r="C614" s="1739"/>
      <c r="D614" s="1739"/>
      <c r="E614" s="1739"/>
      <c r="F614" s="1767"/>
      <c r="G614" s="1767"/>
      <c r="H614" s="1767"/>
      <c r="I614" s="1767"/>
      <c r="J614" s="1767"/>
      <c r="K614" s="1739"/>
      <c r="L614" s="1739"/>
      <c r="M614" s="1739"/>
      <c r="N614" s="1818"/>
      <c r="O614" s="1819"/>
      <c r="P614" s="1820"/>
      <c r="Q614" s="1820"/>
      <c r="R614" s="1821"/>
      <c r="S614" s="1739" t="b">
        <v>0</v>
      </c>
      <c r="T614" s="1770" t="b">
        <v>0</v>
      </c>
      <c r="U614" s="1822"/>
      <c r="V614" s="1822"/>
      <c r="W614" s="1822"/>
      <c r="X614" s="1739"/>
      <c r="Y614" s="1739"/>
      <c r="Z614" s="1739"/>
      <c r="AA614" s="1739"/>
      <c r="AB614" s="1739"/>
      <c r="AC614" s="1739"/>
      <c r="AD614" s="1739"/>
      <c r="AE614" s="1739"/>
      <c r="AF614" s="1739"/>
      <c r="AG614" s="1739"/>
      <c r="AH614" s="1739"/>
      <c r="AI614" s="1739"/>
      <c r="AJ614" s="1739"/>
      <c r="AK614" s="1739"/>
      <c r="AL614" s="1739"/>
    </row>
    <row r="615" ht="32.25" customHeight="1">
      <c r="A615" s="1767"/>
      <c r="B615" s="1823"/>
      <c r="C615" s="1739"/>
      <c r="D615" s="1739"/>
      <c r="E615" s="1739"/>
      <c r="F615" s="1767"/>
      <c r="G615" s="1767"/>
      <c r="H615" s="1767"/>
      <c r="I615" s="1767"/>
      <c r="J615" s="1767"/>
      <c r="K615" s="1739"/>
      <c r="L615" s="1739"/>
      <c r="M615" s="1739"/>
      <c r="N615" s="1818"/>
      <c r="O615" s="1819"/>
      <c r="P615" s="1820"/>
      <c r="Q615" s="1820"/>
      <c r="R615" s="1821"/>
      <c r="S615" s="1739" t="b">
        <v>0</v>
      </c>
      <c r="T615" s="1770" t="b">
        <v>0</v>
      </c>
      <c r="U615" s="1822"/>
      <c r="V615" s="1822"/>
      <c r="W615" s="1822"/>
      <c r="X615" s="1739"/>
      <c r="Y615" s="1739"/>
      <c r="Z615" s="1739"/>
      <c r="AA615" s="1739"/>
      <c r="AB615" s="1739"/>
      <c r="AC615" s="1739"/>
      <c r="AD615" s="1739"/>
      <c r="AE615" s="1739"/>
      <c r="AF615" s="1739"/>
      <c r="AG615" s="1739"/>
      <c r="AH615" s="1739"/>
      <c r="AI615" s="1739"/>
      <c r="AJ615" s="1739"/>
      <c r="AK615" s="1739"/>
      <c r="AL615" s="1739"/>
    </row>
    <row r="616" ht="32.25" customHeight="1">
      <c r="A616" s="1767"/>
      <c r="B616" s="1823"/>
      <c r="C616" s="1739"/>
      <c r="D616" s="1739"/>
      <c r="E616" s="1739"/>
      <c r="F616" s="1767"/>
      <c r="G616" s="1767"/>
      <c r="H616" s="1767"/>
      <c r="I616" s="1767"/>
      <c r="J616" s="1767"/>
      <c r="K616" s="1739"/>
      <c r="L616" s="1739"/>
      <c r="M616" s="1739"/>
      <c r="N616" s="1818"/>
      <c r="O616" s="1819"/>
      <c r="P616" s="1820"/>
      <c r="Q616" s="1820"/>
      <c r="R616" s="1821"/>
      <c r="S616" s="1739" t="b">
        <v>0</v>
      </c>
      <c r="T616" s="1770" t="b">
        <v>0</v>
      </c>
      <c r="U616" s="1822"/>
      <c r="V616" s="1822"/>
      <c r="W616" s="1822"/>
      <c r="X616" s="1739"/>
      <c r="Y616" s="1739"/>
      <c r="Z616" s="1739"/>
      <c r="AA616" s="1739"/>
      <c r="AB616" s="1739"/>
      <c r="AC616" s="1739"/>
      <c r="AD616" s="1739"/>
      <c r="AE616" s="1739"/>
      <c r="AF616" s="1739"/>
      <c r="AG616" s="1739"/>
      <c r="AH616" s="1739"/>
      <c r="AI616" s="1739"/>
      <c r="AJ616" s="1739"/>
      <c r="AK616" s="1739"/>
      <c r="AL616" s="1739"/>
    </row>
    <row r="617" ht="32.25" customHeight="1">
      <c r="A617" s="1767"/>
      <c r="B617" s="1823"/>
      <c r="C617" s="1739"/>
      <c r="D617" s="1739"/>
      <c r="E617" s="1739"/>
      <c r="F617" s="1767"/>
      <c r="G617" s="1767"/>
      <c r="H617" s="1767"/>
      <c r="I617" s="1767"/>
      <c r="J617" s="1767"/>
      <c r="K617" s="1739"/>
      <c r="L617" s="1739"/>
      <c r="M617" s="1739"/>
      <c r="N617" s="1818"/>
      <c r="O617" s="1819"/>
      <c r="P617" s="1820"/>
      <c r="Q617" s="1820"/>
      <c r="R617" s="1821"/>
      <c r="S617" s="1739" t="b">
        <v>0</v>
      </c>
      <c r="T617" s="1770" t="b">
        <v>0</v>
      </c>
      <c r="U617" s="1822"/>
      <c r="V617" s="1822"/>
      <c r="W617" s="1822"/>
      <c r="X617" s="1739"/>
      <c r="Y617" s="1739"/>
      <c r="Z617" s="1739"/>
      <c r="AA617" s="1739"/>
      <c r="AB617" s="1739"/>
      <c r="AC617" s="1739"/>
      <c r="AD617" s="1739"/>
      <c r="AE617" s="1739"/>
      <c r="AF617" s="1739"/>
      <c r="AG617" s="1739"/>
      <c r="AH617" s="1739"/>
      <c r="AI617" s="1739"/>
      <c r="AJ617" s="1739"/>
      <c r="AK617" s="1739"/>
      <c r="AL617" s="1739"/>
    </row>
    <row r="618" ht="32.25" customHeight="1">
      <c r="A618" s="1767"/>
      <c r="B618" s="1823"/>
      <c r="C618" s="1739"/>
      <c r="D618" s="1739"/>
      <c r="E618" s="1739"/>
      <c r="F618" s="1767"/>
      <c r="G618" s="1767"/>
      <c r="H618" s="1767"/>
      <c r="I618" s="1767"/>
      <c r="J618" s="1767"/>
      <c r="K618" s="1739"/>
      <c r="L618" s="1739"/>
      <c r="M618" s="1739"/>
      <c r="N618" s="1818"/>
      <c r="O618" s="1819"/>
      <c r="P618" s="1820"/>
      <c r="Q618" s="1820"/>
      <c r="R618" s="1821"/>
      <c r="S618" s="1739" t="b">
        <v>0</v>
      </c>
      <c r="T618" s="1770" t="b">
        <v>0</v>
      </c>
      <c r="U618" s="1822"/>
      <c r="V618" s="1822"/>
      <c r="W618" s="1822"/>
      <c r="X618" s="1739"/>
      <c r="Y618" s="1739"/>
      <c r="Z618" s="1739"/>
      <c r="AA618" s="1739"/>
      <c r="AB618" s="1739"/>
      <c r="AC618" s="1739"/>
      <c r="AD618" s="1739"/>
      <c r="AE618" s="1739"/>
      <c r="AF618" s="1739"/>
      <c r="AG618" s="1739"/>
      <c r="AH618" s="1739"/>
      <c r="AI618" s="1739"/>
      <c r="AJ618" s="1739"/>
      <c r="AK618" s="1739"/>
      <c r="AL618" s="1739"/>
    </row>
    <row r="619" ht="32.25" customHeight="1">
      <c r="A619" s="1767"/>
      <c r="B619" s="1823"/>
      <c r="C619" s="1739"/>
      <c r="D619" s="1739"/>
      <c r="E619" s="1739"/>
      <c r="F619" s="1767"/>
      <c r="G619" s="1767"/>
      <c r="H619" s="1767"/>
      <c r="I619" s="1767"/>
      <c r="J619" s="1767"/>
      <c r="K619" s="1739"/>
      <c r="L619" s="1739"/>
      <c r="M619" s="1739"/>
      <c r="N619" s="1818"/>
      <c r="O619" s="1819"/>
      <c r="P619" s="1820"/>
      <c r="Q619" s="1820"/>
      <c r="R619" s="1821"/>
      <c r="S619" s="1739" t="b">
        <v>0</v>
      </c>
      <c r="T619" s="1770" t="b">
        <v>0</v>
      </c>
      <c r="U619" s="1822"/>
      <c r="V619" s="1822"/>
      <c r="W619" s="1822"/>
      <c r="X619" s="1739"/>
      <c r="Y619" s="1739"/>
      <c r="Z619" s="1739"/>
      <c r="AA619" s="1739"/>
      <c r="AB619" s="1739"/>
      <c r="AC619" s="1739"/>
      <c r="AD619" s="1739"/>
      <c r="AE619" s="1739"/>
      <c r="AF619" s="1739"/>
      <c r="AG619" s="1739"/>
      <c r="AH619" s="1739"/>
      <c r="AI619" s="1739"/>
      <c r="AJ619" s="1739"/>
      <c r="AK619" s="1739"/>
      <c r="AL619" s="1739"/>
    </row>
    <row r="620" ht="32.25" customHeight="1">
      <c r="A620" s="1767"/>
      <c r="B620" s="1823"/>
      <c r="C620" s="1739"/>
      <c r="D620" s="1739"/>
      <c r="E620" s="1739"/>
      <c r="F620" s="1767"/>
      <c r="G620" s="1767"/>
      <c r="H620" s="1767"/>
      <c r="I620" s="1767"/>
      <c r="J620" s="1767"/>
      <c r="K620" s="1739"/>
      <c r="L620" s="1739"/>
      <c r="M620" s="1739"/>
      <c r="N620" s="1818"/>
      <c r="O620" s="1819"/>
      <c r="P620" s="1820"/>
      <c r="Q620" s="1820"/>
      <c r="R620" s="1821"/>
      <c r="S620" s="1739" t="b">
        <v>0</v>
      </c>
      <c r="T620" s="1770" t="b">
        <v>0</v>
      </c>
      <c r="U620" s="1822"/>
      <c r="V620" s="1822"/>
      <c r="W620" s="1822"/>
      <c r="X620" s="1739"/>
      <c r="Y620" s="1739"/>
      <c r="Z620" s="1739"/>
      <c r="AA620" s="1739"/>
      <c r="AB620" s="1739"/>
      <c r="AC620" s="1739"/>
      <c r="AD620" s="1739"/>
      <c r="AE620" s="1739"/>
      <c r="AF620" s="1739"/>
      <c r="AG620" s="1739"/>
      <c r="AH620" s="1739"/>
      <c r="AI620" s="1739"/>
      <c r="AJ620" s="1739"/>
      <c r="AK620" s="1739"/>
      <c r="AL620" s="1739"/>
    </row>
    <row r="621" ht="32.25" customHeight="1">
      <c r="A621" s="1767"/>
      <c r="B621" s="1823"/>
      <c r="C621" s="1739"/>
      <c r="D621" s="1739"/>
      <c r="E621" s="1739"/>
      <c r="F621" s="1767"/>
      <c r="G621" s="1767"/>
      <c r="H621" s="1767"/>
      <c r="I621" s="1767"/>
      <c r="J621" s="1767"/>
      <c r="K621" s="1739"/>
      <c r="L621" s="1739"/>
      <c r="M621" s="1739"/>
      <c r="N621" s="1818"/>
      <c r="O621" s="1819"/>
      <c r="P621" s="1820"/>
      <c r="Q621" s="1820"/>
      <c r="R621" s="1821"/>
      <c r="S621" s="1739" t="b">
        <v>0</v>
      </c>
      <c r="T621" s="1770" t="b">
        <v>0</v>
      </c>
      <c r="U621" s="1822"/>
      <c r="V621" s="1822"/>
      <c r="W621" s="1822"/>
      <c r="X621" s="1739"/>
      <c r="Y621" s="1739"/>
      <c r="Z621" s="1739"/>
      <c r="AA621" s="1739"/>
      <c r="AB621" s="1739"/>
      <c r="AC621" s="1739"/>
      <c r="AD621" s="1739"/>
      <c r="AE621" s="1739"/>
      <c r="AF621" s="1739"/>
      <c r="AG621" s="1739"/>
      <c r="AH621" s="1739"/>
      <c r="AI621" s="1739"/>
      <c r="AJ621" s="1739"/>
      <c r="AK621" s="1739"/>
      <c r="AL621" s="1739"/>
    </row>
    <row r="622" ht="32.25" customHeight="1">
      <c r="A622" s="1767"/>
      <c r="B622" s="1823"/>
      <c r="C622" s="1739"/>
      <c r="D622" s="1739"/>
      <c r="E622" s="1739"/>
      <c r="F622" s="1767"/>
      <c r="G622" s="1767"/>
      <c r="H622" s="1767"/>
      <c r="I622" s="1767"/>
      <c r="J622" s="1767"/>
      <c r="K622" s="1739"/>
      <c r="L622" s="1739"/>
      <c r="M622" s="1739"/>
      <c r="N622" s="1818"/>
      <c r="O622" s="1819"/>
      <c r="P622" s="1820"/>
      <c r="Q622" s="1820"/>
      <c r="R622" s="1821"/>
      <c r="S622" s="1739" t="b">
        <v>0</v>
      </c>
      <c r="T622" s="1770" t="b">
        <v>0</v>
      </c>
      <c r="U622" s="1822"/>
      <c r="V622" s="1822"/>
      <c r="W622" s="1822"/>
      <c r="X622" s="1739"/>
      <c r="Y622" s="1739"/>
      <c r="Z622" s="1739"/>
      <c r="AA622" s="1739"/>
      <c r="AB622" s="1739"/>
      <c r="AC622" s="1739"/>
      <c r="AD622" s="1739"/>
      <c r="AE622" s="1739"/>
      <c r="AF622" s="1739"/>
      <c r="AG622" s="1739"/>
      <c r="AH622" s="1739"/>
      <c r="AI622" s="1739"/>
      <c r="AJ622" s="1739"/>
      <c r="AK622" s="1739"/>
      <c r="AL622" s="1739"/>
    </row>
    <row r="623" ht="32.25" customHeight="1">
      <c r="A623" s="1767"/>
      <c r="B623" s="1823"/>
      <c r="C623" s="1739"/>
      <c r="D623" s="1739"/>
      <c r="E623" s="1739"/>
      <c r="F623" s="1767"/>
      <c r="G623" s="1767"/>
      <c r="H623" s="1767"/>
      <c r="I623" s="1767"/>
      <c r="J623" s="1767"/>
      <c r="K623" s="1739"/>
      <c r="L623" s="1739"/>
      <c r="M623" s="1739"/>
      <c r="N623" s="1818"/>
      <c r="O623" s="1819"/>
      <c r="P623" s="1820"/>
      <c r="Q623" s="1820"/>
      <c r="R623" s="1821"/>
      <c r="S623" s="1739" t="b">
        <v>0</v>
      </c>
      <c r="T623" s="1770" t="b">
        <v>0</v>
      </c>
      <c r="U623" s="1822"/>
      <c r="V623" s="1822"/>
      <c r="W623" s="1822"/>
      <c r="X623" s="1739"/>
      <c r="Y623" s="1739"/>
      <c r="Z623" s="1739"/>
      <c r="AA623" s="1739"/>
      <c r="AB623" s="1739"/>
      <c r="AC623" s="1739"/>
      <c r="AD623" s="1739"/>
      <c r="AE623" s="1739"/>
      <c r="AF623" s="1739"/>
      <c r="AG623" s="1739"/>
      <c r="AH623" s="1739"/>
      <c r="AI623" s="1739"/>
      <c r="AJ623" s="1739"/>
      <c r="AK623" s="1739"/>
      <c r="AL623" s="1739"/>
    </row>
    <row r="624" ht="32.25" customHeight="1">
      <c r="A624" s="1767"/>
      <c r="B624" s="1823"/>
      <c r="C624" s="1739"/>
      <c r="D624" s="1739"/>
      <c r="E624" s="1739"/>
      <c r="F624" s="1767"/>
      <c r="G624" s="1767"/>
      <c r="H624" s="1767"/>
      <c r="I624" s="1767"/>
      <c r="J624" s="1767"/>
      <c r="K624" s="1739"/>
      <c r="L624" s="1739"/>
      <c r="M624" s="1739"/>
      <c r="N624" s="1818"/>
      <c r="O624" s="1819"/>
      <c r="P624" s="1820"/>
      <c r="Q624" s="1820"/>
      <c r="R624" s="1821"/>
      <c r="S624" s="1739" t="b">
        <v>0</v>
      </c>
      <c r="T624" s="1770" t="b">
        <v>0</v>
      </c>
      <c r="U624" s="1822"/>
      <c r="V624" s="1822"/>
      <c r="W624" s="1822"/>
      <c r="X624" s="1739"/>
      <c r="Y624" s="1739"/>
      <c r="Z624" s="1739"/>
      <c r="AA624" s="1739"/>
      <c r="AB624" s="1739"/>
      <c r="AC624" s="1739"/>
      <c r="AD624" s="1739"/>
      <c r="AE624" s="1739"/>
      <c r="AF624" s="1739"/>
      <c r="AG624" s="1739"/>
      <c r="AH624" s="1739"/>
      <c r="AI624" s="1739"/>
      <c r="AJ624" s="1739"/>
      <c r="AK624" s="1739"/>
      <c r="AL624" s="1739"/>
    </row>
    <row r="625" ht="32.25" customHeight="1">
      <c r="A625" s="1767"/>
      <c r="B625" s="1823"/>
      <c r="C625" s="1739"/>
      <c r="D625" s="1739"/>
      <c r="E625" s="1739"/>
      <c r="F625" s="1767"/>
      <c r="G625" s="1767"/>
      <c r="H625" s="1767"/>
      <c r="I625" s="1767"/>
      <c r="J625" s="1767"/>
      <c r="K625" s="1739"/>
      <c r="L625" s="1739"/>
      <c r="M625" s="1739"/>
      <c r="N625" s="1818"/>
      <c r="O625" s="1819"/>
      <c r="P625" s="1820"/>
      <c r="Q625" s="1820"/>
      <c r="R625" s="1821"/>
      <c r="S625" s="1739" t="b">
        <v>0</v>
      </c>
      <c r="T625" s="1770" t="b">
        <v>0</v>
      </c>
      <c r="U625" s="1822"/>
      <c r="V625" s="1822"/>
      <c r="W625" s="1822"/>
      <c r="X625" s="1739"/>
      <c r="Y625" s="1739"/>
      <c r="Z625" s="1739"/>
      <c r="AA625" s="1739"/>
      <c r="AB625" s="1739"/>
      <c r="AC625" s="1739"/>
      <c r="AD625" s="1739"/>
      <c r="AE625" s="1739"/>
      <c r="AF625" s="1739"/>
      <c r="AG625" s="1739"/>
      <c r="AH625" s="1739"/>
      <c r="AI625" s="1739"/>
      <c r="AJ625" s="1739"/>
      <c r="AK625" s="1739"/>
      <c r="AL625" s="1739"/>
    </row>
    <row r="626" ht="32.25" customHeight="1">
      <c r="A626" s="1767"/>
      <c r="B626" s="1823"/>
      <c r="C626" s="1739"/>
      <c r="D626" s="1739"/>
      <c r="E626" s="1739"/>
      <c r="F626" s="1767"/>
      <c r="G626" s="1767"/>
      <c r="H626" s="1767"/>
      <c r="I626" s="1767"/>
      <c r="J626" s="1767"/>
      <c r="K626" s="1739"/>
      <c r="L626" s="1739"/>
      <c r="M626" s="1739"/>
      <c r="N626" s="1818"/>
      <c r="O626" s="1819"/>
      <c r="P626" s="1820"/>
      <c r="Q626" s="1820"/>
      <c r="R626" s="1821"/>
      <c r="S626" s="1739" t="b">
        <v>0</v>
      </c>
      <c r="T626" s="1770" t="b">
        <v>0</v>
      </c>
      <c r="U626" s="1822"/>
      <c r="V626" s="1822"/>
      <c r="W626" s="1822"/>
      <c r="X626" s="1739"/>
      <c r="Y626" s="1739"/>
      <c r="Z626" s="1739"/>
      <c r="AA626" s="1739"/>
      <c r="AB626" s="1739"/>
      <c r="AC626" s="1739"/>
      <c r="AD626" s="1739"/>
      <c r="AE626" s="1739"/>
      <c r="AF626" s="1739"/>
      <c r="AG626" s="1739"/>
      <c r="AH626" s="1739"/>
      <c r="AI626" s="1739"/>
      <c r="AJ626" s="1739"/>
      <c r="AK626" s="1739"/>
      <c r="AL626" s="1739"/>
    </row>
    <row r="627" ht="32.25" customHeight="1">
      <c r="A627" s="1767"/>
      <c r="B627" s="1823"/>
      <c r="C627" s="1739"/>
      <c r="D627" s="1739"/>
      <c r="E627" s="1739"/>
      <c r="F627" s="1767"/>
      <c r="G627" s="1767"/>
      <c r="H627" s="1767"/>
      <c r="I627" s="1767"/>
      <c r="J627" s="1767"/>
      <c r="K627" s="1739"/>
      <c r="L627" s="1739"/>
      <c r="M627" s="1739"/>
      <c r="N627" s="1818"/>
      <c r="O627" s="1819"/>
      <c r="P627" s="1820"/>
      <c r="Q627" s="1820"/>
      <c r="R627" s="1821"/>
      <c r="S627" s="1739" t="b">
        <v>0</v>
      </c>
      <c r="T627" s="1770" t="b">
        <v>0</v>
      </c>
      <c r="U627" s="1822"/>
      <c r="V627" s="1822"/>
      <c r="W627" s="1822"/>
      <c r="X627" s="1739"/>
      <c r="Y627" s="1739"/>
      <c r="Z627" s="1739"/>
      <c r="AA627" s="1739"/>
      <c r="AB627" s="1739"/>
      <c r="AC627" s="1739"/>
      <c r="AD627" s="1739"/>
      <c r="AE627" s="1739"/>
      <c r="AF627" s="1739"/>
      <c r="AG627" s="1739"/>
      <c r="AH627" s="1739"/>
      <c r="AI627" s="1739"/>
      <c r="AJ627" s="1739"/>
      <c r="AK627" s="1739"/>
      <c r="AL627" s="1739"/>
    </row>
    <row r="628" ht="32.25" customHeight="1">
      <c r="A628" s="1767"/>
      <c r="B628" s="1823"/>
      <c r="C628" s="1739"/>
      <c r="D628" s="1739"/>
      <c r="E628" s="1739"/>
      <c r="F628" s="1767"/>
      <c r="G628" s="1767"/>
      <c r="H628" s="1767"/>
      <c r="I628" s="1767"/>
      <c r="J628" s="1767"/>
      <c r="K628" s="1739"/>
      <c r="L628" s="1739"/>
      <c r="M628" s="1739"/>
      <c r="N628" s="1818"/>
      <c r="O628" s="1819"/>
      <c r="P628" s="1820"/>
      <c r="Q628" s="1820"/>
      <c r="R628" s="1821"/>
      <c r="S628" s="1739" t="b">
        <v>0</v>
      </c>
      <c r="T628" s="1770" t="b">
        <v>0</v>
      </c>
      <c r="U628" s="1822"/>
      <c r="V628" s="1822"/>
      <c r="W628" s="1822"/>
      <c r="X628" s="1739"/>
      <c r="Y628" s="1739"/>
      <c r="Z628" s="1739"/>
      <c r="AA628" s="1739"/>
      <c r="AB628" s="1739"/>
      <c r="AC628" s="1739"/>
      <c r="AD628" s="1739"/>
      <c r="AE628" s="1739"/>
      <c r="AF628" s="1739"/>
      <c r="AG628" s="1739"/>
      <c r="AH628" s="1739"/>
      <c r="AI628" s="1739"/>
      <c r="AJ628" s="1739"/>
      <c r="AK628" s="1739"/>
      <c r="AL628" s="1739"/>
    </row>
    <row r="629" ht="32.25" customHeight="1">
      <c r="A629" s="1767"/>
      <c r="B629" s="1823"/>
      <c r="C629" s="1739"/>
      <c r="D629" s="1739"/>
      <c r="E629" s="1739"/>
      <c r="F629" s="1767"/>
      <c r="G629" s="1767"/>
      <c r="H629" s="1767"/>
      <c r="I629" s="1767"/>
      <c r="J629" s="1767"/>
      <c r="K629" s="1739"/>
      <c r="L629" s="1739"/>
      <c r="M629" s="1739"/>
      <c r="N629" s="1818"/>
      <c r="O629" s="1819"/>
      <c r="P629" s="1820"/>
      <c r="Q629" s="1820"/>
      <c r="R629" s="1821"/>
      <c r="S629" s="1739" t="b">
        <v>0</v>
      </c>
      <c r="T629" s="1770" t="b">
        <v>0</v>
      </c>
      <c r="U629" s="1822"/>
      <c r="V629" s="1822"/>
      <c r="W629" s="1822"/>
      <c r="X629" s="1739"/>
      <c r="Y629" s="1739"/>
      <c r="Z629" s="1739"/>
      <c r="AA629" s="1739"/>
      <c r="AB629" s="1739"/>
      <c r="AC629" s="1739"/>
      <c r="AD629" s="1739"/>
      <c r="AE629" s="1739"/>
      <c r="AF629" s="1739"/>
      <c r="AG629" s="1739"/>
      <c r="AH629" s="1739"/>
      <c r="AI629" s="1739"/>
      <c r="AJ629" s="1739"/>
      <c r="AK629" s="1739"/>
      <c r="AL629" s="1739"/>
    </row>
    <row r="630" ht="32.25" customHeight="1">
      <c r="A630" s="1767"/>
      <c r="B630" s="1823"/>
      <c r="C630" s="1739"/>
      <c r="D630" s="1739"/>
      <c r="E630" s="1739"/>
      <c r="F630" s="1767"/>
      <c r="G630" s="1767"/>
      <c r="H630" s="1767"/>
      <c r="I630" s="1767"/>
      <c r="J630" s="1767"/>
      <c r="K630" s="1739"/>
      <c r="L630" s="1739"/>
      <c r="M630" s="1739"/>
      <c r="N630" s="1818"/>
      <c r="O630" s="1819"/>
      <c r="P630" s="1820"/>
      <c r="Q630" s="1820"/>
      <c r="R630" s="1821"/>
      <c r="S630" s="1739" t="b">
        <v>0</v>
      </c>
      <c r="T630" s="1770" t="b">
        <v>0</v>
      </c>
      <c r="U630" s="1822"/>
      <c r="V630" s="1822"/>
      <c r="W630" s="1822"/>
      <c r="X630" s="1739"/>
      <c r="Y630" s="1739"/>
      <c r="Z630" s="1739"/>
      <c r="AA630" s="1739"/>
      <c r="AB630" s="1739"/>
      <c r="AC630" s="1739"/>
      <c r="AD630" s="1739"/>
      <c r="AE630" s="1739"/>
      <c r="AF630" s="1739"/>
      <c r="AG630" s="1739"/>
      <c r="AH630" s="1739"/>
      <c r="AI630" s="1739"/>
      <c r="AJ630" s="1739"/>
      <c r="AK630" s="1739"/>
      <c r="AL630" s="1739"/>
    </row>
    <row r="631" ht="32.25" customHeight="1">
      <c r="A631" s="1767"/>
      <c r="B631" s="1823"/>
      <c r="C631" s="1739"/>
      <c r="D631" s="1739"/>
      <c r="E631" s="1739"/>
      <c r="F631" s="1767"/>
      <c r="G631" s="1767"/>
      <c r="H631" s="1767"/>
      <c r="I631" s="1767"/>
      <c r="J631" s="1767"/>
      <c r="K631" s="1739"/>
      <c r="L631" s="1739"/>
      <c r="M631" s="1739"/>
      <c r="N631" s="1818"/>
      <c r="O631" s="1819"/>
      <c r="P631" s="1820"/>
      <c r="Q631" s="1820"/>
      <c r="R631" s="1821"/>
      <c r="S631" s="1739" t="b">
        <v>0</v>
      </c>
      <c r="T631" s="1770" t="b">
        <v>0</v>
      </c>
      <c r="U631" s="1822"/>
      <c r="V631" s="1822"/>
      <c r="W631" s="1822"/>
      <c r="X631" s="1739"/>
      <c r="Y631" s="1739"/>
      <c r="Z631" s="1739"/>
      <c r="AA631" s="1739"/>
      <c r="AB631" s="1739"/>
      <c r="AC631" s="1739"/>
      <c r="AD631" s="1739"/>
      <c r="AE631" s="1739"/>
      <c r="AF631" s="1739"/>
      <c r="AG631" s="1739"/>
      <c r="AH631" s="1739"/>
      <c r="AI631" s="1739"/>
      <c r="AJ631" s="1739"/>
      <c r="AK631" s="1739"/>
      <c r="AL631" s="1739"/>
    </row>
    <row r="632" ht="32.25" customHeight="1">
      <c r="A632" s="1767"/>
      <c r="B632" s="1823"/>
      <c r="C632" s="1739"/>
      <c r="D632" s="1739"/>
      <c r="E632" s="1739"/>
      <c r="F632" s="1767"/>
      <c r="G632" s="1767"/>
      <c r="H632" s="1767"/>
      <c r="I632" s="1767"/>
      <c r="J632" s="1767"/>
      <c r="K632" s="1739"/>
      <c r="L632" s="1739"/>
      <c r="M632" s="1739"/>
      <c r="N632" s="1818"/>
      <c r="O632" s="1819"/>
      <c r="P632" s="1820"/>
      <c r="Q632" s="1820"/>
      <c r="R632" s="1821"/>
      <c r="S632" s="1739" t="b">
        <v>0</v>
      </c>
      <c r="T632" s="1770" t="b">
        <v>0</v>
      </c>
      <c r="U632" s="1822"/>
      <c r="V632" s="1822"/>
      <c r="W632" s="1822"/>
      <c r="X632" s="1739"/>
      <c r="Y632" s="1739"/>
      <c r="Z632" s="1739"/>
      <c r="AA632" s="1739"/>
      <c r="AB632" s="1739"/>
      <c r="AC632" s="1739"/>
      <c r="AD632" s="1739"/>
      <c r="AE632" s="1739"/>
      <c r="AF632" s="1739"/>
      <c r="AG632" s="1739"/>
      <c r="AH632" s="1739"/>
      <c r="AI632" s="1739"/>
      <c r="AJ632" s="1739"/>
      <c r="AK632" s="1739"/>
      <c r="AL632" s="1739"/>
    </row>
    <row r="633" ht="32.25" customHeight="1">
      <c r="A633" s="1767"/>
      <c r="B633" s="1823"/>
      <c r="C633" s="1739"/>
      <c r="D633" s="1739"/>
      <c r="E633" s="1739"/>
      <c r="F633" s="1767"/>
      <c r="G633" s="1767"/>
      <c r="H633" s="1767"/>
      <c r="I633" s="1767"/>
      <c r="J633" s="1767"/>
      <c r="K633" s="1739"/>
      <c r="L633" s="1739"/>
      <c r="M633" s="1739"/>
      <c r="N633" s="1818"/>
      <c r="O633" s="1819"/>
      <c r="P633" s="1820"/>
      <c r="Q633" s="1820"/>
      <c r="R633" s="1821"/>
      <c r="S633" s="1739" t="b">
        <v>0</v>
      </c>
      <c r="T633" s="1770" t="b">
        <v>0</v>
      </c>
      <c r="U633" s="1822"/>
      <c r="V633" s="1822"/>
      <c r="W633" s="1822"/>
      <c r="X633" s="1739"/>
      <c r="Y633" s="1739"/>
      <c r="Z633" s="1739"/>
      <c r="AA633" s="1739"/>
      <c r="AB633" s="1739"/>
      <c r="AC633" s="1739"/>
      <c r="AD633" s="1739"/>
      <c r="AE633" s="1739"/>
      <c r="AF633" s="1739"/>
      <c r="AG633" s="1739"/>
      <c r="AH633" s="1739"/>
      <c r="AI633" s="1739"/>
      <c r="AJ633" s="1739"/>
      <c r="AK633" s="1739"/>
      <c r="AL633" s="1739"/>
    </row>
    <row r="634" ht="32.25" customHeight="1">
      <c r="A634" s="1767"/>
      <c r="B634" s="1823"/>
      <c r="C634" s="1739"/>
      <c r="D634" s="1739"/>
      <c r="E634" s="1739"/>
      <c r="F634" s="1767"/>
      <c r="G634" s="1767"/>
      <c r="H634" s="1767"/>
      <c r="I634" s="1767"/>
      <c r="J634" s="1767"/>
      <c r="K634" s="1739"/>
      <c r="L634" s="1739"/>
      <c r="M634" s="1739"/>
      <c r="N634" s="1818"/>
      <c r="O634" s="1819"/>
      <c r="P634" s="1820"/>
      <c r="Q634" s="1820"/>
      <c r="R634" s="1821"/>
      <c r="S634" s="1739" t="b">
        <v>0</v>
      </c>
      <c r="T634" s="1770" t="b">
        <v>0</v>
      </c>
      <c r="U634" s="1822"/>
      <c r="V634" s="1822"/>
      <c r="W634" s="1822"/>
      <c r="X634" s="1739"/>
      <c r="Y634" s="1739"/>
      <c r="Z634" s="1739"/>
      <c r="AA634" s="1739"/>
      <c r="AB634" s="1739"/>
      <c r="AC634" s="1739"/>
      <c r="AD634" s="1739"/>
      <c r="AE634" s="1739"/>
      <c r="AF634" s="1739"/>
      <c r="AG634" s="1739"/>
      <c r="AH634" s="1739"/>
      <c r="AI634" s="1739"/>
      <c r="AJ634" s="1739"/>
      <c r="AK634" s="1739"/>
      <c r="AL634" s="1739"/>
    </row>
    <row r="635" ht="32.25" customHeight="1">
      <c r="A635" s="1767"/>
      <c r="B635" s="1823"/>
      <c r="C635" s="1739"/>
      <c r="D635" s="1739"/>
      <c r="E635" s="1739"/>
      <c r="F635" s="1767"/>
      <c r="G635" s="1767"/>
      <c r="H635" s="1767"/>
      <c r="I635" s="1767"/>
      <c r="J635" s="1767"/>
      <c r="K635" s="1739"/>
      <c r="L635" s="1739"/>
      <c r="M635" s="1739"/>
      <c r="N635" s="1818"/>
      <c r="O635" s="1819"/>
      <c r="P635" s="1820"/>
      <c r="Q635" s="1820"/>
      <c r="R635" s="1821"/>
      <c r="S635" s="1739" t="b">
        <v>0</v>
      </c>
      <c r="T635" s="1770" t="b">
        <v>0</v>
      </c>
      <c r="U635" s="1822"/>
      <c r="V635" s="1822"/>
      <c r="W635" s="1822"/>
      <c r="X635" s="1739"/>
      <c r="Y635" s="1739"/>
      <c r="Z635" s="1739"/>
      <c r="AA635" s="1739"/>
      <c r="AB635" s="1739"/>
      <c r="AC635" s="1739"/>
      <c r="AD635" s="1739"/>
      <c r="AE635" s="1739"/>
      <c r="AF635" s="1739"/>
      <c r="AG635" s="1739"/>
      <c r="AH635" s="1739"/>
      <c r="AI635" s="1739"/>
      <c r="AJ635" s="1739"/>
      <c r="AK635" s="1739"/>
      <c r="AL635" s="1739"/>
    </row>
    <row r="636" ht="32.25" customHeight="1">
      <c r="A636" s="1767"/>
      <c r="B636" s="1823"/>
      <c r="C636" s="1739"/>
      <c r="D636" s="1739"/>
      <c r="E636" s="1739"/>
      <c r="F636" s="1767"/>
      <c r="G636" s="1767"/>
      <c r="H636" s="1767"/>
      <c r="I636" s="1767"/>
      <c r="J636" s="1767"/>
      <c r="K636" s="1739"/>
      <c r="L636" s="1739"/>
      <c r="M636" s="1739"/>
      <c r="N636" s="1818"/>
      <c r="O636" s="1819"/>
      <c r="P636" s="1820"/>
      <c r="Q636" s="1820"/>
      <c r="R636" s="1821"/>
      <c r="S636" s="1739" t="b">
        <v>0</v>
      </c>
      <c r="T636" s="1770" t="b">
        <v>0</v>
      </c>
      <c r="U636" s="1822"/>
      <c r="V636" s="1822"/>
      <c r="W636" s="1822"/>
      <c r="X636" s="1739"/>
      <c r="Y636" s="1739"/>
      <c r="Z636" s="1739"/>
      <c r="AA636" s="1739"/>
      <c r="AB636" s="1739"/>
      <c r="AC636" s="1739"/>
      <c r="AD636" s="1739"/>
      <c r="AE636" s="1739"/>
      <c r="AF636" s="1739"/>
      <c r="AG636" s="1739"/>
      <c r="AH636" s="1739"/>
      <c r="AI636" s="1739"/>
      <c r="AJ636" s="1739"/>
      <c r="AK636" s="1739"/>
      <c r="AL636" s="1739"/>
    </row>
    <row r="637" ht="32.25" customHeight="1">
      <c r="A637" s="1767"/>
      <c r="B637" s="1823"/>
      <c r="C637" s="1739"/>
      <c r="D637" s="1739"/>
      <c r="E637" s="1739"/>
      <c r="F637" s="1767"/>
      <c r="G637" s="1767"/>
      <c r="H637" s="1767"/>
      <c r="I637" s="1767"/>
      <c r="J637" s="1767"/>
      <c r="K637" s="1739"/>
      <c r="L637" s="1739"/>
      <c r="M637" s="1739"/>
      <c r="N637" s="1818"/>
      <c r="O637" s="1819"/>
      <c r="P637" s="1820"/>
      <c r="Q637" s="1820"/>
      <c r="R637" s="1821"/>
      <c r="S637" s="1739" t="b">
        <v>0</v>
      </c>
      <c r="T637" s="1770" t="b">
        <v>0</v>
      </c>
      <c r="U637" s="1822"/>
      <c r="V637" s="1822"/>
      <c r="W637" s="1822"/>
      <c r="X637" s="1739"/>
      <c r="Y637" s="1739"/>
      <c r="Z637" s="1739"/>
      <c r="AA637" s="1739"/>
      <c r="AB637" s="1739"/>
      <c r="AC637" s="1739"/>
      <c r="AD637" s="1739"/>
      <c r="AE637" s="1739"/>
      <c r="AF637" s="1739"/>
      <c r="AG637" s="1739"/>
      <c r="AH637" s="1739"/>
      <c r="AI637" s="1739"/>
      <c r="AJ637" s="1739"/>
      <c r="AK637" s="1739"/>
      <c r="AL637" s="1739"/>
    </row>
    <row r="638" ht="32.25" customHeight="1">
      <c r="A638" s="1767"/>
      <c r="B638" s="1823"/>
      <c r="C638" s="1739"/>
      <c r="D638" s="1739"/>
      <c r="E638" s="1739"/>
      <c r="F638" s="1767"/>
      <c r="G638" s="1767"/>
      <c r="H638" s="1767"/>
      <c r="I638" s="1767"/>
      <c r="J638" s="1767"/>
      <c r="K638" s="1739"/>
      <c r="L638" s="1739"/>
      <c r="M638" s="1739"/>
      <c r="N638" s="1818"/>
      <c r="O638" s="1819"/>
      <c r="P638" s="1820"/>
      <c r="Q638" s="1820"/>
      <c r="R638" s="1821"/>
      <c r="S638" s="1739" t="b">
        <v>0</v>
      </c>
      <c r="T638" s="1770" t="b">
        <v>0</v>
      </c>
      <c r="U638" s="1822"/>
      <c r="V638" s="1822"/>
      <c r="W638" s="1822"/>
      <c r="X638" s="1739"/>
      <c r="Y638" s="1739"/>
      <c r="Z638" s="1739"/>
      <c r="AA638" s="1739"/>
      <c r="AB638" s="1739"/>
      <c r="AC638" s="1739"/>
      <c r="AD638" s="1739"/>
      <c r="AE638" s="1739"/>
      <c r="AF638" s="1739"/>
      <c r="AG638" s="1739"/>
      <c r="AH638" s="1739"/>
      <c r="AI638" s="1739"/>
      <c r="AJ638" s="1739"/>
      <c r="AK638" s="1739"/>
      <c r="AL638" s="1739"/>
    </row>
    <row r="639" ht="32.25" customHeight="1">
      <c r="A639" s="1767"/>
      <c r="B639" s="1823"/>
      <c r="C639" s="1739"/>
      <c r="D639" s="1739"/>
      <c r="E639" s="1739"/>
      <c r="F639" s="1767"/>
      <c r="G639" s="1767"/>
      <c r="H639" s="1767"/>
      <c r="I639" s="1767"/>
      <c r="J639" s="1767"/>
      <c r="K639" s="1739"/>
      <c r="L639" s="1739"/>
      <c r="M639" s="1739"/>
      <c r="N639" s="1818"/>
      <c r="O639" s="1819"/>
      <c r="P639" s="1820"/>
      <c r="Q639" s="1820"/>
      <c r="R639" s="1821"/>
      <c r="S639" s="1739" t="b">
        <v>0</v>
      </c>
      <c r="T639" s="1770" t="b">
        <v>0</v>
      </c>
      <c r="U639" s="1822"/>
      <c r="V639" s="1822"/>
      <c r="W639" s="1822"/>
      <c r="X639" s="1739"/>
      <c r="Y639" s="1739"/>
      <c r="Z639" s="1739"/>
      <c r="AA639" s="1739"/>
      <c r="AB639" s="1739"/>
      <c r="AC639" s="1739"/>
      <c r="AD639" s="1739"/>
      <c r="AE639" s="1739"/>
      <c r="AF639" s="1739"/>
      <c r="AG639" s="1739"/>
      <c r="AH639" s="1739"/>
      <c r="AI639" s="1739"/>
      <c r="AJ639" s="1739"/>
      <c r="AK639" s="1739"/>
      <c r="AL639" s="1739"/>
    </row>
    <row r="640" ht="32.25" customHeight="1">
      <c r="A640" s="1767"/>
      <c r="B640" s="1823"/>
      <c r="C640" s="1739"/>
      <c r="D640" s="1739"/>
      <c r="E640" s="1739"/>
      <c r="F640" s="1767"/>
      <c r="G640" s="1767"/>
      <c r="H640" s="1767"/>
      <c r="I640" s="1767"/>
      <c r="J640" s="1767"/>
      <c r="K640" s="1739"/>
      <c r="L640" s="1739"/>
      <c r="M640" s="1739"/>
      <c r="N640" s="1818"/>
      <c r="O640" s="1819"/>
      <c r="P640" s="1820"/>
      <c r="Q640" s="1820"/>
      <c r="R640" s="1821"/>
      <c r="S640" s="1739" t="b">
        <v>0</v>
      </c>
      <c r="T640" s="1770" t="b">
        <v>0</v>
      </c>
      <c r="U640" s="1822"/>
      <c r="V640" s="1822"/>
      <c r="W640" s="1822"/>
      <c r="X640" s="1739"/>
      <c r="Y640" s="1739"/>
      <c r="Z640" s="1739"/>
      <c r="AA640" s="1739"/>
      <c r="AB640" s="1739"/>
      <c r="AC640" s="1739"/>
      <c r="AD640" s="1739"/>
      <c r="AE640" s="1739"/>
      <c r="AF640" s="1739"/>
      <c r="AG640" s="1739"/>
      <c r="AH640" s="1739"/>
      <c r="AI640" s="1739"/>
      <c r="AJ640" s="1739"/>
      <c r="AK640" s="1739"/>
      <c r="AL640" s="1739"/>
    </row>
    <row r="641" ht="32.25" customHeight="1">
      <c r="A641" s="1767"/>
      <c r="B641" s="1823"/>
      <c r="C641" s="1739"/>
      <c r="D641" s="1739"/>
      <c r="E641" s="1739"/>
      <c r="F641" s="1767"/>
      <c r="G641" s="1767"/>
      <c r="H641" s="1767"/>
      <c r="I641" s="1767"/>
      <c r="J641" s="1767"/>
      <c r="K641" s="1739"/>
      <c r="L641" s="1739"/>
      <c r="M641" s="1739"/>
      <c r="N641" s="1818"/>
      <c r="O641" s="1819"/>
      <c r="P641" s="1820"/>
      <c r="Q641" s="1820"/>
      <c r="R641" s="1821"/>
      <c r="S641" s="1739" t="b">
        <v>0</v>
      </c>
      <c r="T641" s="1770" t="b">
        <v>0</v>
      </c>
      <c r="U641" s="1822"/>
      <c r="V641" s="1822"/>
      <c r="W641" s="1822"/>
      <c r="X641" s="1739"/>
      <c r="Y641" s="1739"/>
      <c r="Z641" s="1739"/>
      <c r="AA641" s="1739"/>
      <c r="AB641" s="1739"/>
      <c r="AC641" s="1739"/>
      <c r="AD641" s="1739"/>
      <c r="AE641" s="1739"/>
      <c r="AF641" s="1739"/>
      <c r="AG641" s="1739"/>
      <c r="AH641" s="1739"/>
      <c r="AI641" s="1739"/>
      <c r="AJ641" s="1739"/>
      <c r="AK641" s="1739"/>
      <c r="AL641" s="1739"/>
    </row>
    <row r="642" ht="32.25" customHeight="1">
      <c r="A642" s="1767"/>
      <c r="B642" s="1823"/>
      <c r="C642" s="1739"/>
      <c r="D642" s="1739"/>
      <c r="E642" s="1739"/>
      <c r="F642" s="1767"/>
      <c r="G642" s="1767"/>
      <c r="H642" s="1767"/>
      <c r="I642" s="1767"/>
      <c r="J642" s="1767"/>
      <c r="K642" s="1739"/>
      <c r="L642" s="1739"/>
      <c r="M642" s="1739"/>
      <c r="N642" s="1818"/>
      <c r="O642" s="1819"/>
      <c r="P642" s="1820"/>
      <c r="Q642" s="1820"/>
      <c r="R642" s="1821"/>
      <c r="S642" s="1739" t="b">
        <v>0</v>
      </c>
      <c r="T642" s="1770" t="b">
        <v>0</v>
      </c>
      <c r="U642" s="1822"/>
      <c r="V642" s="1822"/>
      <c r="W642" s="1822"/>
      <c r="X642" s="1739"/>
      <c r="Y642" s="1739"/>
      <c r="Z642" s="1739"/>
      <c r="AA642" s="1739"/>
      <c r="AB642" s="1739"/>
      <c r="AC642" s="1739"/>
      <c r="AD642" s="1739"/>
      <c r="AE642" s="1739"/>
      <c r="AF642" s="1739"/>
      <c r="AG642" s="1739"/>
      <c r="AH642" s="1739"/>
      <c r="AI642" s="1739"/>
      <c r="AJ642" s="1739"/>
      <c r="AK642" s="1739"/>
      <c r="AL642" s="1739"/>
    </row>
    <row r="643" ht="32.25" customHeight="1">
      <c r="A643" s="1767"/>
      <c r="B643" s="1823"/>
      <c r="C643" s="1739"/>
      <c r="D643" s="1739"/>
      <c r="E643" s="1739"/>
      <c r="F643" s="1767"/>
      <c r="G643" s="1767"/>
      <c r="H643" s="1767"/>
      <c r="I643" s="1767"/>
      <c r="J643" s="1767"/>
      <c r="K643" s="1739"/>
      <c r="L643" s="1739"/>
      <c r="M643" s="1739"/>
      <c r="N643" s="1818"/>
      <c r="O643" s="1819"/>
      <c r="P643" s="1820"/>
      <c r="Q643" s="1820"/>
      <c r="R643" s="1821"/>
      <c r="S643" s="1739" t="b">
        <v>0</v>
      </c>
      <c r="T643" s="1770" t="b">
        <v>0</v>
      </c>
      <c r="U643" s="1822"/>
      <c r="V643" s="1822"/>
      <c r="W643" s="1822"/>
      <c r="X643" s="1739"/>
      <c r="Y643" s="1739"/>
      <c r="Z643" s="1739"/>
      <c r="AA643" s="1739"/>
      <c r="AB643" s="1739"/>
      <c r="AC643" s="1739"/>
      <c r="AD643" s="1739"/>
      <c r="AE643" s="1739"/>
      <c r="AF643" s="1739"/>
      <c r="AG643" s="1739"/>
      <c r="AH643" s="1739"/>
      <c r="AI643" s="1739"/>
      <c r="AJ643" s="1739"/>
      <c r="AK643" s="1739"/>
      <c r="AL643" s="1739"/>
    </row>
    <row r="644" ht="32.25" customHeight="1">
      <c r="A644" s="1767"/>
      <c r="B644" s="1823"/>
      <c r="C644" s="1739"/>
      <c r="D644" s="1739"/>
      <c r="E644" s="1739"/>
      <c r="F644" s="1767"/>
      <c r="G644" s="1767"/>
      <c r="H644" s="1767"/>
      <c r="I644" s="1767"/>
      <c r="J644" s="1767"/>
      <c r="K644" s="1739"/>
      <c r="L644" s="1739"/>
      <c r="M644" s="1739"/>
      <c r="N644" s="1818"/>
      <c r="O644" s="1819"/>
      <c r="P644" s="1820"/>
      <c r="Q644" s="1820"/>
      <c r="R644" s="1821"/>
      <c r="S644" s="1739" t="b">
        <v>0</v>
      </c>
      <c r="T644" s="1770" t="b">
        <v>0</v>
      </c>
      <c r="U644" s="1822"/>
      <c r="V644" s="1822"/>
      <c r="W644" s="1822"/>
      <c r="X644" s="1739"/>
      <c r="Y644" s="1739"/>
      <c r="Z644" s="1739"/>
      <c r="AA644" s="1739"/>
      <c r="AB644" s="1739"/>
      <c r="AC644" s="1739"/>
      <c r="AD644" s="1739"/>
      <c r="AE644" s="1739"/>
      <c r="AF644" s="1739"/>
      <c r="AG644" s="1739"/>
      <c r="AH644" s="1739"/>
      <c r="AI644" s="1739"/>
      <c r="AJ644" s="1739"/>
      <c r="AK644" s="1739"/>
      <c r="AL644" s="1739"/>
    </row>
    <row r="645" ht="32.25" customHeight="1">
      <c r="A645" s="1767"/>
      <c r="B645" s="1823"/>
      <c r="C645" s="1739"/>
      <c r="D645" s="1739"/>
      <c r="E645" s="1739"/>
      <c r="F645" s="1767"/>
      <c r="G645" s="1767"/>
      <c r="H645" s="1767"/>
      <c r="I645" s="1767"/>
      <c r="J645" s="1767"/>
      <c r="K645" s="1739"/>
      <c r="L645" s="1739"/>
      <c r="M645" s="1739"/>
      <c r="N645" s="1818"/>
      <c r="O645" s="1819"/>
      <c r="P645" s="1820"/>
      <c r="Q645" s="1820"/>
      <c r="R645" s="1821"/>
      <c r="S645" s="1739" t="b">
        <v>0</v>
      </c>
      <c r="T645" s="1770" t="b">
        <v>0</v>
      </c>
      <c r="U645" s="1822"/>
      <c r="V645" s="1822"/>
      <c r="W645" s="1822"/>
      <c r="X645" s="1739"/>
      <c r="Y645" s="1739"/>
      <c r="Z645" s="1739"/>
      <c r="AA645" s="1739"/>
      <c r="AB645" s="1739"/>
      <c r="AC645" s="1739"/>
      <c r="AD645" s="1739"/>
      <c r="AE645" s="1739"/>
      <c r="AF645" s="1739"/>
      <c r="AG645" s="1739"/>
      <c r="AH645" s="1739"/>
      <c r="AI645" s="1739"/>
      <c r="AJ645" s="1739"/>
      <c r="AK645" s="1739"/>
      <c r="AL645" s="1739"/>
    </row>
    <row r="646" ht="32.25" customHeight="1">
      <c r="A646" s="1767"/>
      <c r="B646" s="1823"/>
      <c r="C646" s="1739"/>
      <c r="D646" s="1739"/>
      <c r="E646" s="1739"/>
      <c r="F646" s="1767"/>
      <c r="G646" s="1767"/>
      <c r="H646" s="1767"/>
      <c r="I646" s="1767"/>
      <c r="J646" s="1767"/>
      <c r="K646" s="1739"/>
      <c r="L646" s="1739"/>
      <c r="M646" s="1739"/>
      <c r="N646" s="1818"/>
      <c r="O646" s="1819"/>
      <c r="P646" s="1820"/>
      <c r="Q646" s="1820"/>
      <c r="R646" s="1821"/>
      <c r="S646" s="1739" t="b">
        <v>0</v>
      </c>
      <c r="T646" s="1770" t="b">
        <v>0</v>
      </c>
      <c r="U646" s="1822"/>
      <c r="V646" s="1822"/>
      <c r="W646" s="1822"/>
      <c r="X646" s="1739"/>
      <c r="Y646" s="1739"/>
      <c r="Z646" s="1739"/>
      <c r="AA646" s="1739"/>
      <c r="AB646" s="1739"/>
      <c r="AC646" s="1739"/>
      <c r="AD646" s="1739"/>
      <c r="AE646" s="1739"/>
      <c r="AF646" s="1739"/>
      <c r="AG646" s="1739"/>
      <c r="AH646" s="1739"/>
      <c r="AI646" s="1739"/>
      <c r="AJ646" s="1739"/>
      <c r="AK646" s="1739"/>
      <c r="AL646" s="1739"/>
    </row>
    <row r="647" ht="32.25" customHeight="1">
      <c r="A647" s="1767"/>
      <c r="B647" s="1823"/>
      <c r="C647" s="1739"/>
      <c r="D647" s="1739"/>
      <c r="E647" s="1739"/>
      <c r="F647" s="1767"/>
      <c r="G647" s="1767"/>
      <c r="H647" s="1767"/>
      <c r="I647" s="1767"/>
      <c r="J647" s="1767"/>
      <c r="K647" s="1739"/>
      <c r="L647" s="1739"/>
      <c r="M647" s="1739"/>
      <c r="N647" s="1818"/>
      <c r="O647" s="1819"/>
      <c r="P647" s="1820"/>
      <c r="Q647" s="1820"/>
      <c r="R647" s="1821"/>
      <c r="S647" s="1739" t="b">
        <v>0</v>
      </c>
      <c r="T647" s="1770" t="b">
        <v>0</v>
      </c>
      <c r="U647" s="1822"/>
      <c r="V647" s="1822"/>
      <c r="W647" s="1822"/>
      <c r="X647" s="1739"/>
      <c r="Y647" s="1739"/>
      <c r="Z647" s="1739"/>
      <c r="AA647" s="1739"/>
      <c r="AB647" s="1739"/>
      <c r="AC647" s="1739"/>
      <c r="AD647" s="1739"/>
      <c r="AE647" s="1739"/>
      <c r="AF647" s="1739"/>
      <c r="AG647" s="1739"/>
      <c r="AH647" s="1739"/>
      <c r="AI647" s="1739"/>
      <c r="AJ647" s="1739"/>
      <c r="AK647" s="1739"/>
      <c r="AL647" s="1739"/>
    </row>
    <row r="648" ht="32.25" customHeight="1">
      <c r="A648" s="1767"/>
      <c r="B648" s="1823"/>
      <c r="C648" s="1739"/>
      <c r="D648" s="1739"/>
      <c r="E648" s="1739"/>
      <c r="F648" s="1767"/>
      <c r="G648" s="1767"/>
      <c r="H648" s="1767"/>
      <c r="I648" s="1767"/>
      <c r="J648" s="1767"/>
      <c r="K648" s="1739"/>
      <c r="L648" s="1739"/>
      <c r="M648" s="1739"/>
      <c r="N648" s="1818"/>
      <c r="O648" s="1819"/>
      <c r="P648" s="1820"/>
      <c r="Q648" s="1820"/>
      <c r="R648" s="1821"/>
      <c r="S648" s="1739" t="b">
        <v>0</v>
      </c>
      <c r="T648" s="1770" t="b">
        <v>0</v>
      </c>
      <c r="U648" s="1822"/>
      <c r="V648" s="1822"/>
      <c r="W648" s="1822"/>
      <c r="X648" s="1739"/>
      <c r="Y648" s="1739"/>
      <c r="Z648" s="1739"/>
      <c r="AA648" s="1739"/>
      <c r="AB648" s="1739"/>
      <c r="AC648" s="1739"/>
      <c r="AD648" s="1739"/>
      <c r="AE648" s="1739"/>
      <c r="AF648" s="1739"/>
      <c r="AG648" s="1739"/>
      <c r="AH648" s="1739"/>
      <c r="AI648" s="1739"/>
      <c r="AJ648" s="1739"/>
      <c r="AK648" s="1739"/>
      <c r="AL648" s="1739"/>
    </row>
    <row r="649" ht="32.25" customHeight="1">
      <c r="A649" s="1767"/>
      <c r="B649" s="1823"/>
      <c r="C649" s="1739"/>
      <c r="D649" s="1739"/>
      <c r="E649" s="1739"/>
      <c r="F649" s="1767"/>
      <c r="G649" s="1767"/>
      <c r="H649" s="1767"/>
      <c r="I649" s="1767"/>
      <c r="J649" s="1767"/>
      <c r="K649" s="1739"/>
      <c r="L649" s="1739"/>
      <c r="M649" s="1739"/>
      <c r="N649" s="1818"/>
      <c r="O649" s="1819"/>
      <c r="P649" s="1820"/>
      <c r="Q649" s="1820"/>
      <c r="R649" s="1821"/>
      <c r="S649" s="1739" t="b">
        <v>0</v>
      </c>
      <c r="T649" s="1770" t="b">
        <v>0</v>
      </c>
      <c r="U649" s="1822"/>
      <c r="V649" s="1822"/>
      <c r="W649" s="1822"/>
      <c r="X649" s="1739"/>
      <c r="Y649" s="1739"/>
      <c r="Z649" s="1739"/>
      <c r="AA649" s="1739"/>
      <c r="AB649" s="1739"/>
      <c r="AC649" s="1739"/>
      <c r="AD649" s="1739"/>
      <c r="AE649" s="1739"/>
      <c r="AF649" s="1739"/>
      <c r="AG649" s="1739"/>
      <c r="AH649" s="1739"/>
      <c r="AI649" s="1739"/>
      <c r="AJ649" s="1739"/>
      <c r="AK649" s="1739"/>
      <c r="AL649" s="1739"/>
    </row>
    <row r="650" ht="32.25" customHeight="1">
      <c r="A650" s="1767"/>
      <c r="B650" s="1823"/>
      <c r="C650" s="1739"/>
      <c r="D650" s="1739"/>
      <c r="E650" s="1739"/>
      <c r="F650" s="1767"/>
      <c r="G650" s="1767"/>
      <c r="H650" s="1767"/>
      <c r="I650" s="1767"/>
      <c r="J650" s="1767"/>
      <c r="K650" s="1739"/>
      <c r="L650" s="1739"/>
      <c r="M650" s="1739"/>
      <c r="N650" s="1818"/>
      <c r="O650" s="1819"/>
      <c r="P650" s="1820"/>
      <c r="Q650" s="1820"/>
      <c r="R650" s="1821"/>
      <c r="S650" s="1739" t="b">
        <v>0</v>
      </c>
      <c r="T650" s="1770" t="b">
        <v>0</v>
      </c>
      <c r="U650" s="1822"/>
      <c r="V650" s="1822"/>
      <c r="W650" s="1822"/>
      <c r="X650" s="1739"/>
      <c r="Y650" s="1739"/>
      <c r="Z650" s="1739"/>
      <c r="AA650" s="1739"/>
      <c r="AB650" s="1739"/>
      <c r="AC650" s="1739"/>
      <c r="AD650" s="1739"/>
      <c r="AE650" s="1739"/>
      <c r="AF650" s="1739"/>
      <c r="AG650" s="1739"/>
      <c r="AH650" s="1739"/>
      <c r="AI650" s="1739"/>
      <c r="AJ650" s="1739"/>
      <c r="AK650" s="1739"/>
      <c r="AL650" s="1739"/>
    </row>
    <row r="651" ht="32.25" customHeight="1">
      <c r="A651" s="1767"/>
      <c r="B651" s="1823"/>
      <c r="C651" s="1739"/>
      <c r="D651" s="1739"/>
      <c r="E651" s="1739"/>
      <c r="F651" s="1767"/>
      <c r="G651" s="1767"/>
      <c r="H651" s="1767"/>
      <c r="I651" s="1767"/>
      <c r="J651" s="1767"/>
      <c r="K651" s="1739"/>
      <c r="L651" s="1739"/>
      <c r="M651" s="1739"/>
      <c r="N651" s="1818"/>
      <c r="O651" s="1819"/>
      <c r="P651" s="1820"/>
      <c r="Q651" s="1820"/>
      <c r="R651" s="1821"/>
      <c r="S651" s="1739" t="b">
        <v>0</v>
      </c>
      <c r="T651" s="1770" t="b">
        <v>0</v>
      </c>
      <c r="U651" s="1822"/>
      <c r="V651" s="1822"/>
      <c r="W651" s="1822"/>
      <c r="X651" s="1739"/>
      <c r="Y651" s="1739"/>
      <c r="Z651" s="1739"/>
      <c r="AA651" s="1739"/>
      <c r="AB651" s="1739"/>
      <c r="AC651" s="1739"/>
      <c r="AD651" s="1739"/>
      <c r="AE651" s="1739"/>
      <c r="AF651" s="1739"/>
      <c r="AG651" s="1739"/>
      <c r="AH651" s="1739"/>
      <c r="AI651" s="1739"/>
      <c r="AJ651" s="1739"/>
      <c r="AK651" s="1739"/>
      <c r="AL651" s="1739"/>
    </row>
    <row r="652" ht="32.25" customHeight="1">
      <c r="A652" s="1767"/>
      <c r="B652" s="1823"/>
      <c r="C652" s="1739"/>
      <c r="D652" s="1739"/>
      <c r="E652" s="1739"/>
      <c r="F652" s="1767"/>
      <c r="G652" s="1767"/>
      <c r="H652" s="1767"/>
      <c r="I652" s="1767"/>
      <c r="J652" s="1767"/>
      <c r="K652" s="1739"/>
      <c r="L652" s="1739"/>
      <c r="M652" s="1739"/>
      <c r="N652" s="1818"/>
      <c r="O652" s="1819"/>
      <c r="P652" s="1820"/>
      <c r="Q652" s="1820"/>
      <c r="R652" s="1821"/>
      <c r="S652" s="1739" t="b">
        <v>0</v>
      </c>
      <c r="T652" s="1770" t="b">
        <v>0</v>
      </c>
      <c r="U652" s="1822"/>
      <c r="V652" s="1822"/>
      <c r="W652" s="1822"/>
      <c r="X652" s="1739"/>
      <c r="Y652" s="1739"/>
      <c r="Z652" s="1739"/>
      <c r="AA652" s="1739"/>
      <c r="AB652" s="1739"/>
      <c r="AC652" s="1739"/>
      <c r="AD652" s="1739"/>
      <c r="AE652" s="1739"/>
      <c r="AF652" s="1739"/>
      <c r="AG652" s="1739"/>
      <c r="AH652" s="1739"/>
      <c r="AI652" s="1739"/>
      <c r="AJ652" s="1739"/>
      <c r="AK652" s="1739"/>
      <c r="AL652" s="1739"/>
    </row>
    <row r="653" ht="32.25" customHeight="1">
      <c r="A653" s="1767"/>
      <c r="B653" s="1823"/>
      <c r="C653" s="1739"/>
      <c r="D653" s="1739"/>
      <c r="E653" s="1739"/>
      <c r="F653" s="1767"/>
      <c r="G653" s="1767"/>
      <c r="H653" s="1767"/>
      <c r="I653" s="1767"/>
      <c r="J653" s="1767"/>
      <c r="K653" s="1739"/>
      <c r="L653" s="1739"/>
      <c r="M653" s="1739"/>
      <c r="N653" s="1818"/>
      <c r="O653" s="1819"/>
      <c r="P653" s="1820"/>
      <c r="Q653" s="1820"/>
      <c r="R653" s="1821"/>
      <c r="S653" s="1739" t="b">
        <v>0</v>
      </c>
      <c r="T653" s="1770" t="b">
        <v>0</v>
      </c>
      <c r="U653" s="1822"/>
      <c r="V653" s="1822"/>
      <c r="W653" s="1822"/>
      <c r="X653" s="1739"/>
      <c r="Y653" s="1739"/>
      <c r="Z653" s="1739"/>
      <c r="AA653" s="1739"/>
      <c r="AB653" s="1739"/>
      <c r="AC653" s="1739"/>
      <c r="AD653" s="1739"/>
      <c r="AE653" s="1739"/>
      <c r="AF653" s="1739"/>
      <c r="AG653" s="1739"/>
      <c r="AH653" s="1739"/>
      <c r="AI653" s="1739"/>
      <c r="AJ653" s="1739"/>
      <c r="AK653" s="1739"/>
      <c r="AL653" s="1739"/>
    </row>
    <row r="654" ht="32.25" customHeight="1">
      <c r="A654" s="1767"/>
      <c r="B654" s="1823"/>
      <c r="C654" s="1739"/>
      <c r="D654" s="1739"/>
      <c r="E654" s="1739"/>
      <c r="F654" s="1767"/>
      <c r="G654" s="1767"/>
      <c r="H654" s="1767"/>
      <c r="I654" s="1767"/>
      <c r="J654" s="1767"/>
      <c r="K654" s="1739"/>
      <c r="L654" s="1739"/>
      <c r="M654" s="1739"/>
      <c r="N654" s="1818"/>
      <c r="O654" s="1819"/>
      <c r="P654" s="1820"/>
      <c r="Q654" s="1820"/>
      <c r="R654" s="1821"/>
      <c r="S654" s="1739" t="b">
        <v>0</v>
      </c>
      <c r="T654" s="1770" t="b">
        <v>0</v>
      </c>
      <c r="U654" s="1822"/>
      <c r="V654" s="1822"/>
      <c r="W654" s="1822"/>
      <c r="X654" s="1739"/>
      <c r="Y654" s="1739"/>
      <c r="Z654" s="1739"/>
      <c r="AA654" s="1739"/>
      <c r="AB654" s="1739"/>
      <c r="AC654" s="1739"/>
      <c r="AD654" s="1739"/>
      <c r="AE654" s="1739"/>
      <c r="AF654" s="1739"/>
      <c r="AG654" s="1739"/>
      <c r="AH654" s="1739"/>
      <c r="AI654" s="1739"/>
      <c r="AJ654" s="1739"/>
      <c r="AK654" s="1739"/>
      <c r="AL654" s="1739"/>
    </row>
    <row r="655" ht="32.25" customHeight="1">
      <c r="A655" s="1767"/>
      <c r="B655" s="1823"/>
      <c r="C655" s="1739"/>
      <c r="D655" s="1739"/>
      <c r="E655" s="1739"/>
      <c r="F655" s="1767"/>
      <c r="G655" s="1767"/>
      <c r="H655" s="1767"/>
      <c r="I655" s="1767"/>
      <c r="J655" s="1767"/>
      <c r="K655" s="1739"/>
      <c r="L655" s="1739"/>
      <c r="M655" s="1739"/>
      <c r="N655" s="1818"/>
      <c r="O655" s="1819"/>
      <c r="P655" s="1820"/>
      <c r="Q655" s="1820"/>
      <c r="R655" s="1821"/>
      <c r="S655" s="1739" t="b">
        <v>0</v>
      </c>
      <c r="T655" s="1770" t="b">
        <v>0</v>
      </c>
      <c r="U655" s="1822"/>
      <c r="V655" s="1822"/>
      <c r="W655" s="1822"/>
      <c r="X655" s="1739"/>
      <c r="Y655" s="1739"/>
      <c r="Z655" s="1739"/>
      <c r="AA655" s="1739"/>
      <c r="AB655" s="1739"/>
      <c r="AC655" s="1739"/>
      <c r="AD655" s="1739"/>
      <c r="AE655" s="1739"/>
      <c r="AF655" s="1739"/>
      <c r="AG655" s="1739"/>
      <c r="AH655" s="1739"/>
      <c r="AI655" s="1739"/>
      <c r="AJ655" s="1739"/>
      <c r="AK655" s="1739"/>
      <c r="AL655" s="1739"/>
    </row>
    <row r="656" ht="32.25" customHeight="1">
      <c r="A656" s="1767"/>
      <c r="B656" s="1823"/>
      <c r="C656" s="1739"/>
      <c r="D656" s="1739"/>
      <c r="E656" s="1739"/>
      <c r="F656" s="1767"/>
      <c r="G656" s="1767"/>
      <c r="H656" s="1767"/>
      <c r="I656" s="1767"/>
      <c r="J656" s="1767"/>
      <c r="K656" s="1739"/>
      <c r="L656" s="1739"/>
      <c r="M656" s="1739"/>
      <c r="N656" s="1818"/>
      <c r="O656" s="1819"/>
      <c r="P656" s="1820"/>
      <c r="Q656" s="1820"/>
      <c r="R656" s="1821"/>
      <c r="S656" s="1739" t="b">
        <v>0</v>
      </c>
      <c r="T656" s="1770" t="b">
        <v>0</v>
      </c>
      <c r="U656" s="1822"/>
      <c r="V656" s="1822"/>
      <c r="W656" s="1822"/>
      <c r="X656" s="1739"/>
      <c r="Y656" s="1739"/>
      <c r="Z656" s="1739"/>
      <c r="AA656" s="1739"/>
      <c r="AB656" s="1739"/>
      <c r="AC656" s="1739"/>
      <c r="AD656" s="1739"/>
      <c r="AE656" s="1739"/>
      <c r="AF656" s="1739"/>
      <c r="AG656" s="1739"/>
      <c r="AH656" s="1739"/>
      <c r="AI656" s="1739"/>
      <c r="AJ656" s="1739"/>
      <c r="AK656" s="1739"/>
      <c r="AL656" s="1739"/>
    </row>
    <row r="657" ht="32.25" customHeight="1">
      <c r="A657" s="1767"/>
      <c r="B657" s="1823"/>
      <c r="C657" s="1739"/>
      <c r="D657" s="1739"/>
      <c r="E657" s="1739"/>
      <c r="F657" s="1767"/>
      <c r="G657" s="1767"/>
      <c r="H657" s="1767"/>
      <c r="I657" s="1767"/>
      <c r="J657" s="1767"/>
      <c r="K657" s="1739"/>
      <c r="L657" s="1739"/>
      <c r="M657" s="1739"/>
      <c r="N657" s="1818"/>
      <c r="O657" s="1819"/>
      <c r="P657" s="1820"/>
      <c r="Q657" s="1820"/>
      <c r="R657" s="1821"/>
      <c r="S657" s="1739" t="b">
        <v>0</v>
      </c>
      <c r="T657" s="1770" t="b">
        <v>0</v>
      </c>
      <c r="U657" s="1822"/>
      <c r="V657" s="1822"/>
      <c r="W657" s="1822"/>
      <c r="X657" s="1739"/>
      <c r="Y657" s="1739"/>
      <c r="Z657" s="1739"/>
      <c r="AA657" s="1739"/>
      <c r="AB657" s="1739"/>
      <c r="AC657" s="1739"/>
      <c r="AD657" s="1739"/>
      <c r="AE657" s="1739"/>
      <c r="AF657" s="1739"/>
      <c r="AG657" s="1739"/>
      <c r="AH657" s="1739"/>
      <c r="AI657" s="1739"/>
      <c r="AJ657" s="1739"/>
      <c r="AK657" s="1739"/>
      <c r="AL657" s="1739"/>
    </row>
    <row r="658" ht="32.25" customHeight="1">
      <c r="A658" s="1767"/>
      <c r="B658" s="1823"/>
      <c r="C658" s="1739"/>
      <c r="D658" s="1739"/>
      <c r="E658" s="1739"/>
      <c r="F658" s="1767"/>
      <c r="G658" s="1767"/>
      <c r="H658" s="1767"/>
      <c r="I658" s="1767"/>
      <c r="J658" s="1767"/>
      <c r="K658" s="1739"/>
      <c r="L658" s="1739"/>
      <c r="M658" s="1739"/>
      <c r="N658" s="1818"/>
      <c r="O658" s="1819"/>
      <c r="P658" s="1820"/>
      <c r="Q658" s="1820"/>
      <c r="R658" s="1821"/>
      <c r="S658" s="1739" t="b">
        <v>0</v>
      </c>
      <c r="T658" s="1770" t="b">
        <v>0</v>
      </c>
      <c r="U658" s="1822"/>
      <c r="V658" s="1822"/>
      <c r="W658" s="1822"/>
      <c r="X658" s="1739"/>
      <c r="Y658" s="1739"/>
      <c r="Z658" s="1739"/>
      <c r="AA658" s="1739"/>
      <c r="AB658" s="1739"/>
      <c r="AC658" s="1739"/>
      <c r="AD658" s="1739"/>
      <c r="AE658" s="1739"/>
      <c r="AF658" s="1739"/>
      <c r="AG658" s="1739"/>
      <c r="AH658" s="1739"/>
      <c r="AI658" s="1739"/>
      <c r="AJ658" s="1739"/>
      <c r="AK658" s="1739"/>
      <c r="AL658" s="1739"/>
    </row>
    <row r="659" ht="32.25" customHeight="1">
      <c r="A659" s="1767"/>
      <c r="B659" s="1823"/>
      <c r="C659" s="1739"/>
      <c r="D659" s="1739"/>
      <c r="E659" s="1739"/>
      <c r="F659" s="1767"/>
      <c r="G659" s="1767"/>
      <c r="H659" s="1767"/>
      <c r="I659" s="1767"/>
      <c r="J659" s="1767"/>
      <c r="K659" s="1739"/>
      <c r="L659" s="1739"/>
      <c r="M659" s="1739"/>
      <c r="N659" s="1818"/>
      <c r="O659" s="1819"/>
      <c r="P659" s="1820"/>
      <c r="Q659" s="1820"/>
      <c r="R659" s="1821"/>
      <c r="S659" s="1739" t="b">
        <v>0</v>
      </c>
      <c r="T659" s="1770" t="b">
        <v>0</v>
      </c>
      <c r="U659" s="1822"/>
      <c r="V659" s="1822"/>
      <c r="W659" s="1822"/>
      <c r="X659" s="1739"/>
      <c r="Y659" s="1739"/>
      <c r="Z659" s="1739"/>
      <c r="AA659" s="1739"/>
      <c r="AB659" s="1739"/>
      <c r="AC659" s="1739"/>
      <c r="AD659" s="1739"/>
      <c r="AE659" s="1739"/>
      <c r="AF659" s="1739"/>
      <c r="AG659" s="1739"/>
      <c r="AH659" s="1739"/>
      <c r="AI659" s="1739"/>
      <c r="AJ659" s="1739"/>
      <c r="AK659" s="1739"/>
      <c r="AL659" s="1739"/>
    </row>
    <row r="660" ht="32.25" customHeight="1">
      <c r="A660" s="1767"/>
      <c r="B660" s="1823"/>
      <c r="C660" s="1739"/>
      <c r="D660" s="1739"/>
      <c r="E660" s="1739"/>
      <c r="F660" s="1767"/>
      <c r="G660" s="1767"/>
      <c r="H660" s="1767"/>
      <c r="I660" s="1767"/>
      <c r="J660" s="1767"/>
      <c r="K660" s="1739"/>
      <c r="L660" s="1739"/>
      <c r="M660" s="1739"/>
      <c r="N660" s="1818"/>
      <c r="O660" s="1819"/>
      <c r="P660" s="1820"/>
      <c r="Q660" s="1820"/>
      <c r="R660" s="1821"/>
      <c r="S660" s="1739" t="b">
        <v>0</v>
      </c>
      <c r="T660" s="1770" t="b">
        <v>0</v>
      </c>
      <c r="U660" s="1822"/>
      <c r="V660" s="1822"/>
      <c r="W660" s="1822"/>
      <c r="X660" s="1739"/>
      <c r="Y660" s="1739"/>
      <c r="Z660" s="1739"/>
      <c r="AA660" s="1739"/>
      <c r="AB660" s="1739"/>
      <c r="AC660" s="1739"/>
      <c r="AD660" s="1739"/>
      <c r="AE660" s="1739"/>
      <c r="AF660" s="1739"/>
      <c r="AG660" s="1739"/>
      <c r="AH660" s="1739"/>
      <c r="AI660" s="1739"/>
      <c r="AJ660" s="1739"/>
      <c r="AK660" s="1739"/>
      <c r="AL660" s="1739"/>
    </row>
    <row r="661" ht="32.25" customHeight="1">
      <c r="A661" s="1767"/>
      <c r="B661" s="1823"/>
      <c r="C661" s="1739"/>
      <c r="D661" s="1739"/>
      <c r="E661" s="1739"/>
      <c r="F661" s="1767"/>
      <c r="G661" s="1767"/>
      <c r="H661" s="1767"/>
      <c r="I661" s="1767"/>
      <c r="J661" s="1767"/>
      <c r="K661" s="1739"/>
      <c r="L661" s="1739"/>
      <c r="M661" s="1739"/>
      <c r="N661" s="1818"/>
      <c r="O661" s="1819"/>
      <c r="P661" s="1820"/>
      <c r="Q661" s="1820"/>
      <c r="R661" s="1821"/>
      <c r="S661" s="1739" t="b">
        <v>0</v>
      </c>
      <c r="T661" s="1770" t="b">
        <v>0</v>
      </c>
      <c r="U661" s="1822"/>
      <c r="V661" s="1822"/>
      <c r="W661" s="1822"/>
      <c r="X661" s="1739"/>
      <c r="Y661" s="1739"/>
      <c r="Z661" s="1739"/>
      <c r="AA661" s="1739"/>
      <c r="AB661" s="1739"/>
      <c r="AC661" s="1739"/>
      <c r="AD661" s="1739"/>
      <c r="AE661" s="1739"/>
      <c r="AF661" s="1739"/>
      <c r="AG661" s="1739"/>
      <c r="AH661" s="1739"/>
      <c r="AI661" s="1739"/>
      <c r="AJ661" s="1739"/>
      <c r="AK661" s="1739"/>
      <c r="AL661" s="1739"/>
    </row>
    <row r="662" ht="32.25" customHeight="1">
      <c r="A662" s="1767"/>
      <c r="B662" s="1823"/>
      <c r="C662" s="1739"/>
      <c r="D662" s="1739"/>
      <c r="E662" s="1739"/>
      <c r="F662" s="1767"/>
      <c r="G662" s="1767"/>
      <c r="H662" s="1767"/>
      <c r="I662" s="1767"/>
      <c r="J662" s="1767"/>
      <c r="K662" s="1739"/>
      <c r="L662" s="1739"/>
      <c r="M662" s="1739"/>
      <c r="N662" s="1818"/>
      <c r="O662" s="1819"/>
      <c r="P662" s="1820"/>
      <c r="Q662" s="1820"/>
      <c r="R662" s="1821"/>
      <c r="S662" s="1739" t="b">
        <v>0</v>
      </c>
      <c r="T662" s="1770" t="b">
        <v>0</v>
      </c>
      <c r="U662" s="1822"/>
      <c r="V662" s="1822"/>
      <c r="W662" s="1822"/>
      <c r="X662" s="1739"/>
      <c r="Y662" s="1739"/>
      <c r="Z662" s="1739"/>
      <c r="AA662" s="1739"/>
      <c r="AB662" s="1739"/>
      <c r="AC662" s="1739"/>
      <c r="AD662" s="1739"/>
      <c r="AE662" s="1739"/>
      <c r="AF662" s="1739"/>
      <c r="AG662" s="1739"/>
      <c r="AH662" s="1739"/>
      <c r="AI662" s="1739"/>
      <c r="AJ662" s="1739"/>
      <c r="AK662" s="1739"/>
      <c r="AL662" s="1739"/>
    </row>
    <row r="663" ht="32.25" customHeight="1">
      <c r="A663" s="1767"/>
      <c r="B663" s="1823"/>
      <c r="C663" s="1739"/>
      <c r="D663" s="1739"/>
      <c r="E663" s="1739"/>
      <c r="F663" s="1767"/>
      <c r="G663" s="1767"/>
      <c r="H663" s="1767"/>
      <c r="I663" s="1767"/>
      <c r="J663" s="1767"/>
      <c r="K663" s="1739"/>
      <c r="L663" s="1739"/>
      <c r="M663" s="1739"/>
      <c r="N663" s="1818"/>
      <c r="O663" s="1819"/>
      <c r="P663" s="1820"/>
      <c r="Q663" s="1820"/>
      <c r="R663" s="1821"/>
      <c r="S663" s="1739" t="b">
        <v>0</v>
      </c>
      <c r="T663" s="1770" t="b">
        <v>0</v>
      </c>
      <c r="U663" s="1822"/>
      <c r="V663" s="1822"/>
      <c r="W663" s="1822"/>
      <c r="X663" s="1739"/>
      <c r="Y663" s="1739"/>
      <c r="Z663" s="1739"/>
      <c r="AA663" s="1739"/>
      <c r="AB663" s="1739"/>
      <c r="AC663" s="1739"/>
      <c r="AD663" s="1739"/>
      <c r="AE663" s="1739"/>
      <c r="AF663" s="1739"/>
      <c r="AG663" s="1739"/>
      <c r="AH663" s="1739"/>
      <c r="AI663" s="1739"/>
      <c r="AJ663" s="1739"/>
      <c r="AK663" s="1739"/>
      <c r="AL663" s="1739"/>
    </row>
    <row r="664" ht="32.25" customHeight="1">
      <c r="A664" s="1767"/>
      <c r="B664" s="1823"/>
      <c r="C664" s="1739"/>
      <c r="D664" s="1739"/>
      <c r="E664" s="1739"/>
      <c r="F664" s="1767"/>
      <c r="G664" s="1767"/>
      <c r="H664" s="1767"/>
      <c r="I664" s="1767"/>
      <c r="J664" s="1767"/>
      <c r="K664" s="1739"/>
      <c r="L664" s="1739"/>
      <c r="M664" s="1739"/>
      <c r="N664" s="1818"/>
      <c r="O664" s="1819"/>
      <c r="P664" s="1820"/>
      <c r="Q664" s="1820"/>
      <c r="R664" s="1821"/>
      <c r="S664" s="1739" t="b">
        <v>0</v>
      </c>
      <c r="T664" s="1770" t="b">
        <v>0</v>
      </c>
      <c r="U664" s="1822"/>
      <c r="V664" s="1822"/>
      <c r="W664" s="1822"/>
      <c r="X664" s="1739"/>
      <c r="Y664" s="1739"/>
      <c r="Z664" s="1739"/>
      <c r="AA664" s="1739"/>
      <c r="AB664" s="1739"/>
      <c r="AC664" s="1739"/>
      <c r="AD664" s="1739"/>
      <c r="AE664" s="1739"/>
      <c r="AF664" s="1739"/>
      <c r="AG664" s="1739"/>
      <c r="AH664" s="1739"/>
      <c r="AI664" s="1739"/>
      <c r="AJ664" s="1739"/>
      <c r="AK664" s="1739"/>
      <c r="AL664" s="1739"/>
    </row>
    <row r="665" ht="32.25" customHeight="1">
      <c r="A665" s="1767"/>
      <c r="B665" s="1823"/>
      <c r="C665" s="1739"/>
      <c r="D665" s="1739"/>
      <c r="E665" s="1739"/>
      <c r="F665" s="1767"/>
      <c r="G665" s="1767"/>
      <c r="H665" s="1767"/>
      <c r="I665" s="1767"/>
      <c r="J665" s="1767"/>
      <c r="K665" s="1739"/>
      <c r="L665" s="1739"/>
      <c r="M665" s="1739"/>
      <c r="N665" s="1818"/>
      <c r="O665" s="1819"/>
      <c r="P665" s="1820"/>
      <c r="Q665" s="1820"/>
      <c r="R665" s="1821"/>
      <c r="S665" s="1739" t="b">
        <v>0</v>
      </c>
      <c r="T665" s="1770" t="b">
        <v>0</v>
      </c>
      <c r="U665" s="1822"/>
      <c r="V665" s="1822"/>
      <c r="W665" s="1822"/>
      <c r="X665" s="1739"/>
      <c r="Y665" s="1739"/>
      <c r="Z665" s="1739"/>
      <c r="AA665" s="1739"/>
      <c r="AB665" s="1739"/>
      <c r="AC665" s="1739"/>
      <c r="AD665" s="1739"/>
      <c r="AE665" s="1739"/>
      <c r="AF665" s="1739"/>
      <c r="AG665" s="1739"/>
      <c r="AH665" s="1739"/>
      <c r="AI665" s="1739"/>
      <c r="AJ665" s="1739"/>
      <c r="AK665" s="1739"/>
      <c r="AL665" s="1739"/>
    </row>
    <row r="666" ht="32.25" customHeight="1">
      <c r="A666" s="1767"/>
      <c r="B666" s="1823"/>
      <c r="C666" s="1739"/>
      <c r="D666" s="1739"/>
      <c r="E666" s="1739"/>
      <c r="F666" s="1767"/>
      <c r="G666" s="1767"/>
      <c r="H666" s="1767"/>
      <c r="I666" s="1767"/>
      <c r="J666" s="1767"/>
      <c r="K666" s="1739"/>
      <c r="L666" s="1739"/>
      <c r="M666" s="1739"/>
      <c r="N666" s="1818"/>
      <c r="O666" s="1819"/>
      <c r="P666" s="1820"/>
      <c r="Q666" s="1820"/>
      <c r="R666" s="1821"/>
      <c r="S666" s="1739" t="b">
        <v>0</v>
      </c>
      <c r="T666" s="1770" t="b">
        <v>0</v>
      </c>
      <c r="U666" s="1822"/>
      <c r="V666" s="1822"/>
      <c r="W666" s="1822"/>
      <c r="X666" s="1739"/>
      <c r="Y666" s="1739"/>
      <c r="Z666" s="1739"/>
      <c r="AA666" s="1739"/>
      <c r="AB666" s="1739"/>
      <c r="AC666" s="1739"/>
      <c r="AD666" s="1739"/>
      <c r="AE666" s="1739"/>
      <c r="AF666" s="1739"/>
      <c r="AG666" s="1739"/>
      <c r="AH666" s="1739"/>
      <c r="AI666" s="1739"/>
      <c r="AJ666" s="1739"/>
      <c r="AK666" s="1739"/>
      <c r="AL666" s="1739"/>
    </row>
    <row r="667" ht="32.25" customHeight="1">
      <c r="A667" s="1767"/>
      <c r="B667" s="1823"/>
      <c r="C667" s="1739"/>
      <c r="D667" s="1739"/>
      <c r="E667" s="1739"/>
      <c r="F667" s="1767"/>
      <c r="G667" s="1767"/>
      <c r="H667" s="1767"/>
      <c r="I667" s="1767"/>
      <c r="J667" s="1767"/>
      <c r="K667" s="1739"/>
      <c r="L667" s="1739"/>
      <c r="M667" s="1739"/>
      <c r="N667" s="1818"/>
      <c r="O667" s="1819"/>
      <c r="P667" s="1820"/>
      <c r="Q667" s="1820"/>
      <c r="R667" s="1821"/>
      <c r="S667" s="1739" t="b">
        <v>0</v>
      </c>
      <c r="T667" s="1770" t="b">
        <v>0</v>
      </c>
      <c r="U667" s="1822"/>
      <c r="V667" s="1822"/>
      <c r="W667" s="1822"/>
      <c r="X667" s="1739"/>
      <c r="Y667" s="1739"/>
      <c r="Z667" s="1739"/>
      <c r="AA667" s="1739"/>
      <c r="AB667" s="1739"/>
      <c r="AC667" s="1739"/>
      <c r="AD667" s="1739"/>
      <c r="AE667" s="1739"/>
      <c r="AF667" s="1739"/>
      <c r="AG667" s="1739"/>
      <c r="AH667" s="1739"/>
      <c r="AI667" s="1739"/>
      <c r="AJ667" s="1739"/>
      <c r="AK667" s="1739"/>
      <c r="AL667" s="1739"/>
    </row>
    <row r="668" ht="32.25" customHeight="1">
      <c r="A668" s="1767"/>
      <c r="B668" s="1823"/>
      <c r="C668" s="1739"/>
      <c r="D668" s="1739"/>
      <c r="E668" s="1739"/>
      <c r="F668" s="1767"/>
      <c r="G668" s="1767"/>
      <c r="H668" s="1767"/>
      <c r="I668" s="1767"/>
      <c r="J668" s="1767"/>
      <c r="K668" s="1739"/>
      <c r="L668" s="1739"/>
      <c r="M668" s="1739"/>
      <c r="N668" s="1818"/>
      <c r="O668" s="1819"/>
      <c r="P668" s="1820"/>
      <c r="Q668" s="1820"/>
      <c r="R668" s="1821"/>
      <c r="S668" s="1739" t="b">
        <v>0</v>
      </c>
      <c r="T668" s="1770" t="b">
        <v>0</v>
      </c>
      <c r="U668" s="1822"/>
      <c r="V668" s="1822"/>
      <c r="W668" s="1822"/>
      <c r="X668" s="1739"/>
      <c r="Y668" s="1739"/>
      <c r="Z668" s="1739"/>
      <c r="AA668" s="1739"/>
      <c r="AB668" s="1739"/>
      <c r="AC668" s="1739"/>
      <c r="AD668" s="1739"/>
      <c r="AE668" s="1739"/>
      <c r="AF668" s="1739"/>
      <c r="AG668" s="1739"/>
      <c r="AH668" s="1739"/>
      <c r="AI668" s="1739"/>
      <c r="AJ668" s="1739"/>
      <c r="AK668" s="1739"/>
      <c r="AL668" s="1739"/>
    </row>
    <row r="669" ht="32.25" customHeight="1">
      <c r="A669" s="1767"/>
      <c r="B669" s="1823"/>
      <c r="C669" s="1739"/>
      <c r="D669" s="1739"/>
      <c r="E669" s="1739"/>
      <c r="F669" s="1767"/>
      <c r="G669" s="1767"/>
      <c r="H669" s="1767"/>
      <c r="I669" s="1767"/>
      <c r="J669" s="1767"/>
      <c r="K669" s="1739"/>
      <c r="L669" s="1739"/>
      <c r="M669" s="1739"/>
      <c r="N669" s="1818"/>
      <c r="O669" s="1819"/>
      <c r="P669" s="1820"/>
      <c r="Q669" s="1820"/>
      <c r="R669" s="1821"/>
      <c r="S669" s="1739" t="b">
        <v>0</v>
      </c>
      <c r="T669" s="1770" t="b">
        <v>0</v>
      </c>
      <c r="U669" s="1822"/>
      <c r="V669" s="1822"/>
      <c r="W669" s="1822"/>
      <c r="X669" s="1739"/>
      <c r="Y669" s="1739"/>
      <c r="Z669" s="1739"/>
      <c r="AA669" s="1739"/>
      <c r="AB669" s="1739"/>
      <c r="AC669" s="1739"/>
      <c r="AD669" s="1739"/>
      <c r="AE669" s="1739"/>
      <c r="AF669" s="1739"/>
      <c r="AG669" s="1739"/>
      <c r="AH669" s="1739"/>
      <c r="AI669" s="1739"/>
      <c r="AJ669" s="1739"/>
      <c r="AK669" s="1739"/>
      <c r="AL669" s="1739"/>
    </row>
    <row r="670" ht="32.25" customHeight="1">
      <c r="A670" s="1767"/>
      <c r="B670" s="1823"/>
      <c r="C670" s="1739"/>
      <c r="D670" s="1739"/>
      <c r="E670" s="1739"/>
      <c r="F670" s="1767"/>
      <c r="G670" s="1767"/>
      <c r="H670" s="1767"/>
      <c r="I670" s="1767"/>
      <c r="J670" s="1767"/>
      <c r="K670" s="1739"/>
      <c r="L670" s="1739"/>
      <c r="M670" s="1739"/>
      <c r="N670" s="1818"/>
      <c r="O670" s="1819"/>
      <c r="P670" s="1820"/>
      <c r="Q670" s="1820"/>
      <c r="R670" s="1821"/>
      <c r="S670" s="1739" t="b">
        <v>0</v>
      </c>
      <c r="T670" s="1770" t="b">
        <v>0</v>
      </c>
      <c r="U670" s="1822"/>
      <c r="V670" s="1822"/>
      <c r="W670" s="1822"/>
      <c r="X670" s="1739"/>
      <c r="Y670" s="1739"/>
      <c r="Z670" s="1739"/>
      <c r="AA670" s="1739"/>
      <c r="AB670" s="1739"/>
      <c r="AC670" s="1739"/>
      <c r="AD670" s="1739"/>
      <c r="AE670" s="1739"/>
      <c r="AF670" s="1739"/>
      <c r="AG670" s="1739"/>
      <c r="AH670" s="1739"/>
      <c r="AI670" s="1739"/>
      <c r="AJ670" s="1739"/>
      <c r="AK670" s="1739"/>
      <c r="AL670" s="1739"/>
    </row>
    <row r="671" ht="32.25" customHeight="1">
      <c r="A671" s="1767"/>
      <c r="B671" s="1823"/>
      <c r="C671" s="1739"/>
      <c r="D671" s="1739"/>
      <c r="E671" s="1739"/>
      <c r="F671" s="1767"/>
      <c r="G671" s="1767"/>
      <c r="H671" s="1767"/>
      <c r="I671" s="1767"/>
      <c r="J671" s="1767"/>
      <c r="K671" s="1739"/>
      <c r="L671" s="1739"/>
      <c r="M671" s="1739"/>
      <c r="N671" s="1818"/>
      <c r="O671" s="1819"/>
      <c r="P671" s="1820"/>
      <c r="Q671" s="1820"/>
      <c r="R671" s="1821"/>
      <c r="S671" s="1739" t="b">
        <v>0</v>
      </c>
      <c r="T671" s="1770" t="b">
        <v>0</v>
      </c>
      <c r="U671" s="1822"/>
      <c r="V671" s="1822"/>
      <c r="W671" s="1822"/>
      <c r="X671" s="1739"/>
      <c r="Y671" s="1739"/>
      <c r="Z671" s="1739"/>
      <c r="AA671" s="1739"/>
      <c r="AB671" s="1739"/>
      <c r="AC671" s="1739"/>
      <c r="AD671" s="1739"/>
      <c r="AE671" s="1739"/>
      <c r="AF671" s="1739"/>
      <c r="AG671" s="1739"/>
      <c r="AH671" s="1739"/>
      <c r="AI671" s="1739"/>
      <c r="AJ671" s="1739"/>
      <c r="AK671" s="1739"/>
      <c r="AL671" s="1739"/>
    </row>
    <row r="672" ht="32.25" customHeight="1">
      <c r="A672" s="1767"/>
      <c r="B672" s="1823"/>
      <c r="C672" s="1739"/>
      <c r="D672" s="1739"/>
      <c r="E672" s="1739"/>
      <c r="F672" s="1767"/>
      <c r="G672" s="1767"/>
      <c r="H672" s="1767"/>
      <c r="I672" s="1767"/>
      <c r="J672" s="1767"/>
      <c r="K672" s="1739"/>
      <c r="L672" s="1739"/>
      <c r="M672" s="1739"/>
      <c r="N672" s="1818"/>
      <c r="O672" s="1819"/>
      <c r="P672" s="1820"/>
      <c r="Q672" s="1820"/>
      <c r="R672" s="1821"/>
      <c r="S672" s="1739" t="b">
        <v>0</v>
      </c>
      <c r="T672" s="1770" t="b">
        <v>0</v>
      </c>
      <c r="U672" s="1822"/>
      <c r="V672" s="1822"/>
      <c r="W672" s="1822"/>
      <c r="X672" s="1739"/>
      <c r="Y672" s="1739"/>
      <c r="Z672" s="1739"/>
      <c r="AA672" s="1739"/>
      <c r="AB672" s="1739"/>
      <c r="AC672" s="1739"/>
      <c r="AD672" s="1739"/>
      <c r="AE672" s="1739"/>
      <c r="AF672" s="1739"/>
      <c r="AG672" s="1739"/>
      <c r="AH672" s="1739"/>
      <c r="AI672" s="1739"/>
      <c r="AJ672" s="1739"/>
      <c r="AK672" s="1739"/>
      <c r="AL672" s="1739"/>
    </row>
    <row r="673" ht="32.25" customHeight="1">
      <c r="A673" s="1767"/>
      <c r="B673" s="1823"/>
      <c r="C673" s="1739"/>
      <c r="D673" s="1739"/>
      <c r="E673" s="1739"/>
      <c r="F673" s="1767"/>
      <c r="G673" s="1767"/>
      <c r="H673" s="1767"/>
      <c r="I673" s="1767"/>
      <c r="J673" s="1767"/>
      <c r="K673" s="1739"/>
      <c r="L673" s="1739"/>
      <c r="M673" s="1739"/>
      <c r="N673" s="1818"/>
      <c r="O673" s="1819"/>
      <c r="P673" s="1820"/>
      <c r="Q673" s="1820"/>
      <c r="R673" s="1821"/>
      <c r="S673" s="1739" t="b">
        <v>0</v>
      </c>
      <c r="T673" s="1770" t="b">
        <v>0</v>
      </c>
      <c r="U673" s="1822"/>
      <c r="V673" s="1822"/>
      <c r="W673" s="1822"/>
      <c r="X673" s="1739"/>
      <c r="Y673" s="1739"/>
      <c r="Z673" s="1739"/>
      <c r="AA673" s="1739"/>
      <c r="AB673" s="1739"/>
      <c r="AC673" s="1739"/>
      <c r="AD673" s="1739"/>
      <c r="AE673" s="1739"/>
      <c r="AF673" s="1739"/>
      <c r="AG673" s="1739"/>
      <c r="AH673" s="1739"/>
      <c r="AI673" s="1739"/>
      <c r="AJ673" s="1739"/>
      <c r="AK673" s="1739"/>
      <c r="AL673" s="1739"/>
    </row>
    <row r="674" ht="32.25" customHeight="1">
      <c r="A674" s="1767"/>
      <c r="B674" s="1823"/>
      <c r="C674" s="1739"/>
      <c r="D674" s="1739"/>
      <c r="E674" s="1739"/>
      <c r="F674" s="1767"/>
      <c r="G674" s="1767"/>
      <c r="H674" s="1767"/>
      <c r="I674" s="1767"/>
      <c r="J674" s="1767"/>
      <c r="K674" s="1739"/>
      <c r="L674" s="1739"/>
      <c r="M674" s="1739"/>
      <c r="N674" s="1818"/>
      <c r="O674" s="1819"/>
      <c r="P674" s="1820"/>
      <c r="Q674" s="1820"/>
      <c r="R674" s="1821"/>
      <c r="S674" s="1739" t="b">
        <v>0</v>
      </c>
      <c r="T674" s="1770" t="b">
        <v>0</v>
      </c>
      <c r="U674" s="1822"/>
      <c r="V674" s="1822"/>
      <c r="W674" s="1822"/>
      <c r="X674" s="1739"/>
      <c r="Y674" s="1739"/>
      <c r="Z674" s="1739"/>
      <c r="AA674" s="1739"/>
      <c r="AB674" s="1739"/>
      <c r="AC674" s="1739"/>
      <c r="AD674" s="1739"/>
      <c r="AE674" s="1739"/>
      <c r="AF674" s="1739"/>
      <c r="AG674" s="1739"/>
      <c r="AH674" s="1739"/>
      <c r="AI674" s="1739"/>
      <c r="AJ674" s="1739"/>
      <c r="AK674" s="1739"/>
      <c r="AL674" s="1739"/>
    </row>
    <row r="675" ht="32.25" customHeight="1">
      <c r="A675" s="1767"/>
      <c r="B675" s="1823"/>
      <c r="C675" s="1739"/>
      <c r="D675" s="1739"/>
      <c r="E675" s="1739"/>
      <c r="F675" s="1767"/>
      <c r="G675" s="1767"/>
      <c r="H675" s="1767"/>
      <c r="I675" s="1767"/>
      <c r="J675" s="1767"/>
      <c r="K675" s="1739"/>
      <c r="L675" s="1739"/>
      <c r="M675" s="1739"/>
      <c r="N675" s="1818"/>
      <c r="O675" s="1819"/>
      <c r="P675" s="1820"/>
      <c r="Q675" s="1820"/>
      <c r="R675" s="1821"/>
      <c r="S675" s="1739" t="b">
        <v>0</v>
      </c>
      <c r="T675" s="1770" t="b">
        <v>0</v>
      </c>
      <c r="U675" s="1822"/>
      <c r="V675" s="1822"/>
      <c r="W675" s="1822"/>
      <c r="X675" s="1739"/>
      <c r="Y675" s="1739"/>
      <c r="Z675" s="1739"/>
      <c r="AA675" s="1739"/>
      <c r="AB675" s="1739"/>
      <c r="AC675" s="1739"/>
      <c r="AD675" s="1739"/>
      <c r="AE675" s="1739"/>
      <c r="AF675" s="1739"/>
      <c r="AG675" s="1739"/>
      <c r="AH675" s="1739"/>
      <c r="AI675" s="1739"/>
      <c r="AJ675" s="1739"/>
      <c r="AK675" s="1739"/>
      <c r="AL675" s="1739"/>
    </row>
    <row r="676" ht="32.25" customHeight="1">
      <c r="A676" s="1767"/>
      <c r="B676" s="1823"/>
      <c r="C676" s="1739"/>
      <c r="D676" s="1739"/>
      <c r="E676" s="1739"/>
      <c r="F676" s="1767"/>
      <c r="G676" s="1767"/>
      <c r="H676" s="1767"/>
      <c r="I676" s="1767"/>
      <c r="J676" s="1767"/>
      <c r="K676" s="1739"/>
      <c r="L676" s="1739"/>
      <c r="M676" s="1739"/>
      <c r="N676" s="1818"/>
      <c r="O676" s="1819"/>
      <c r="P676" s="1820"/>
      <c r="Q676" s="1820"/>
      <c r="R676" s="1821"/>
      <c r="S676" s="1739" t="b">
        <v>0</v>
      </c>
      <c r="T676" s="1770" t="b">
        <v>0</v>
      </c>
      <c r="U676" s="1822"/>
      <c r="V676" s="1822"/>
      <c r="W676" s="1822"/>
      <c r="X676" s="1739"/>
      <c r="Y676" s="1739"/>
      <c r="Z676" s="1739"/>
      <c r="AA676" s="1739"/>
      <c r="AB676" s="1739"/>
      <c r="AC676" s="1739"/>
      <c r="AD676" s="1739"/>
      <c r="AE676" s="1739"/>
      <c r="AF676" s="1739"/>
      <c r="AG676" s="1739"/>
      <c r="AH676" s="1739"/>
      <c r="AI676" s="1739"/>
      <c r="AJ676" s="1739"/>
      <c r="AK676" s="1739"/>
      <c r="AL676" s="1739"/>
    </row>
    <row r="677" ht="32.25" customHeight="1">
      <c r="A677" s="1767"/>
      <c r="B677" s="1823"/>
      <c r="C677" s="1739"/>
      <c r="D677" s="1739"/>
      <c r="E677" s="1739"/>
      <c r="F677" s="1767"/>
      <c r="G677" s="1767"/>
      <c r="H677" s="1767"/>
      <c r="I677" s="1767"/>
      <c r="J677" s="1767"/>
      <c r="K677" s="1739"/>
      <c r="L677" s="1739"/>
      <c r="M677" s="1739"/>
      <c r="N677" s="1818"/>
      <c r="O677" s="1819"/>
      <c r="P677" s="1820"/>
      <c r="Q677" s="1820"/>
      <c r="R677" s="1821"/>
      <c r="S677" s="1739" t="b">
        <v>0</v>
      </c>
      <c r="T677" s="1770" t="b">
        <v>0</v>
      </c>
      <c r="U677" s="1822"/>
      <c r="V677" s="1822"/>
      <c r="W677" s="1822"/>
      <c r="X677" s="1739"/>
      <c r="Y677" s="1739"/>
      <c r="Z677" s="1739"/>
      <c r="AA677" s="1739"/>
      <c r="AB677" s="1739"/>
      <c r="AC677" s="1739"/>
      <c r="AD677" s="1739"/>
      <c r="AE677" s="1739"/>
      <c r="AF677" s="1739"/>
      <c r="AG677" s="1739"/>
      <c r="AH677" s="1739"/>
      <c r="AI677" s="1739"/>
      <c r="AJ677" s="1739"/>
      <c r="AK677" s="1739"/>
      <c r="AL677" s="1739"/>
    </row>
    <row r="678" ht="32.25" customHeight="1">
      <c r="A678" s="1767"/>
      <c r="B678" s="1823"/>
      <c r="C678" s="1739"/>
      <c r="D678" s="1739"/>
      <c r="E678" s="1739"/>
      <c r="F678" s="1767"/>
      <c r="G678" s="1767"/>
      <c r="H678" s="1767"/>
      <c r="I678" s="1767"/>
      <c r="J678" s="1767"/>
      <c r="K678" s="1739"/>
      <c r="L678" s="1739"/>
      <c r="M678" s="1739"/>
      <c r="N678" s="1818"/>
      <c r="O678" s="1819"/>
      <c r="P678" s="1820"/>
      <c r="Q678" s="1820"/>
      <c r="R678" s="1821"/>
      <c r="S678" s="1739" t="b">
        <v>0</v>
      </c>
      <c r="T678" s="1770" t="b">
        <v>0</v>
      </c>
      <c r="U678" s="1822"/>
      <c r="V678" s="1822"/>
      <c r="W678" s="1822"/>
      <c r="X678" s="1739"/>
      <c r="Y678" s="1739"/>
      <c r="Z678" s="1739"/>
      <c r="AA678" s="1739"/>
      <c r="AB678" s="1739"/>
      <c r="AC678" s="1739"/>
      <c r="AD678" s="1739"/>
      <c r="AE678" s="1739"/>
      <c r="AF678" s="1739"/>
      <c r="AG678" s="1739"/>
      <c r="AH678" s="1739"/>
      <c r="AI678" s="1739"/>
      <c r="AJ678" s="1739"/>
      <c r="AK678" s="1739"/>
      <c r="AL678" s="1739"/>
    </row>
    <row r="679" ht="32.25" customHeight="1">
      <c r="A679" s="1767"/>
      <c r="B679" s="1823"/>
      <c r="C679" s="1739"/>
      <c r="D679" s="1739"/>
      <c r="E679" s="1739"/>
      <c r="F679" s="1767"/>
      <c r="G679" s="1767"/>
      <c r="H679" s="1767"/>
      <c r="I679" s="1767"/>
      <c r="J679" s="1767"/>
      <c r="K679" s="1739"/>
      <c r="L679" s="1739"/>
      <c r="M679" s="1739"/>
      <c r="N679" s="1818"/>
      <c r="O679" s="1819"/>
      <c r="P679" s="1820"/>
      <c r="Q679" s="1820"/>
      <c r="R679" s="1821"/>
      <c r="S679" s="1739" t="b">
        <v>0</v>
      </c>
      <c r="T679" s="1770" t="b">
        <v>0</v>
      </c>
      <c r="U679" s="1822"/>
      <c r="V679" s="1822"/>
      <c r="W679" s="1822"/>
      <c r="X679" s="1739"/>
      <c r="Y679" s="1739"/>
      <c r="Z679" s="1739"/>
      <c r="AA679" s="1739"/>
      <c r="AB679" s="1739"/>
      <c r="AC679" s="1739"/>
      <c r="AD679" s="1739"/>
      <c r="AE679" s="1739"/>
      <c r="AF679" s="1739"/>
      <c r="AG679" s="1739"/>
      <c r="AH679" s="1739"/>
      <c r="AI679" s="1739"/>
      <c r="AJ679" s="1739"/>
      <c r="AK679" s="1739"/>
      <c r="AL679" s="1739"/>
    </row>
    <row r="680" ht="32.25" customHeight="1">
      <c r="A680" s="1767"/>
      <c r="B680" s="1823"/>
      <c r="C680" s="1739"/>
      <c r="D680" s="1739"/>
      <c r="E680" s="1739"/>
      <c r="F680" s="1767"/>
      <c r="G680" s="1767"/>
      <c r="H680" s="1767"/>
      <c r="I680" s="1767"/>
      <c r="J680" s="1767"/>
      <c r="K680" s="1739"/>
      <c r="L680" s="1739"/>
      <c r="M680" s="1739"/>
      <c r="N680" s="1818"/>
      <c r="O680" s="1819"/>
      <c r="P680" s="1820"/>
      <c r="Q680" s="1820"/>
      <c r="R680" s="1821"/>
      <c r="S680" s="1739" t="b">
        <v>0</v>
      </c>
      <c r="T680" s="1770" t="b">
        <v>0</v>
      </c>
      <c r="U680" s="1822"/>
      <c r="V680" s="1822"/>
      <c r="W680" s="1822"/>
      <c r="X680" s="1739"/>
      <c r="Y680" s="1739"/>
      <c r="Z680" s="1739"/>
      <c r="AA680" s="1739"/>
      <c r="AB680" s="1739"/>
      <c r="AC680" s="1739"/>
      <c r="AD680" s="1739"/>
      <c r="AE680" s="1739"/>
      <c r="AF680" s="1739"/>
      <c r="AG680" s="1739"/>
      <c r="AH680" s="1739"/>
      <c r="AI680" s="1739"/>
      <c r="AJ680" s="1739"/>
      <c r="AK680" s="1739"/>
      <c r="AL680" s="1739"/>
    </row>
    <row r="681" ht="32.25" customHeight="1">
      <c r="A681" s="1767"/>
      <c r="B681" s="1823"/>
      <c r="C681" s="1739"/>
      <c r="D681" s="1739"/>
      <c r="E681" s="1739"/>
      <c r="F681" s="1767"/>
      <c r="G681" s="1767"/>
      <c r="H681" s="1767"/>
      <c r="I681" s="1767"/>
      <c r="J681" s="1767"/>
      <c r="K681" s="1739"/>
      <c r="L681" s="1739"/>
      <c r="M681" s="1739"/>
      <c r="N681" s="1818"/>
      <c r="O681" s="1819"/>
      <c r="P681" s="1820"/>
      <c r="Q681" s="1820"/>
      <c r="R681" s="1821"/>
      <c r="S681" s="1739" t="b">
        <v>0</v>
      </c>
      <c r="T681" s="1770" t="b">
        <v>0</v>
      </c>
      <c r="U681" s="1822"/>
      <c r="V681" s="1822"/>
      <c r="W681" s="1822"/>
      <c r="X681" s="1739"/>
      <c r="Y681" s="1739"/>
      <c r="Z681" s="1739"/>
      <c r="AA681" s="1739"/>
      <c r="AB681" s="1739"/>
      <c r="AC681" s="1739"/>
      <c r="AD681" s="1739"/>
      <c r="AE681" s="1739"/>
      <c r="AF681" s="1739"/>
      <c r="AG681" s="1739"/>
      <c r="AH681" s="1739"/>
      <c r="AI681" s="1739"/>
      <c r="AJ681" s="1739"/>
      <c r="AK681" s="1739"/>
      <c r="AL681" s="1739"/>
    </row>
    <row r="682" ht="32.25" customHeight="1">
      <c r="A682" s="1767"/>
      <c r="B682" s="1823"/>
      <c r="C682" s="1739"/>
      <c r="D682" s="1739"/>
      <c r="E682" s="1739"/>
      <c r="F682" s="1767"/>
      <c r="G682" s="1767"/>
      <c r="H682" s="1767"/>
      <c r="I682" s="1767"/>
      <c r="J682" s="1767"/>
      <c r="K682" s="1739"/>
      <c r="L682" s="1739"/>
      <c r="M682" s="1739"/>
      <c r="N682" s="1818"/>
      <c r="O682" s="1819"/>
      <c r="P682" s="1820"/>
      <c r="Q682" s="1820"/>
      <c r="R682" s="1821"/>
      <c r="S682" s="1739" t="b">
        <v>0</v>
      </c>
      <c r="T682" s="1770" t="b">
        <v>0</v>
      </c>
      <c r="U682" s="1822"/>
      <c r="V682" s="1822"/>
      <c r="W682" s="1822"/>
      <c r="X682" s="1739"/>
      <c r="Y682" s="1739"/>
      <c r="Z682" s="1739"/>
      <c r="AA682" s="1739"/>
      <c r="AB682" s="1739"/>
      <c r="AC682" s="1739"/>
      <c r="AD682" s="1739"/>
      <c r="AE682" s="1739"/>
      <c r="AF682" s="1739"/>
      <c r="AG682" s="1739"/>
      <c r="AH682" s="1739"/>
      <c r="AI682" s="1739"/>
      <c r="AJ682" s="1739"/>
      <c r="AK682" s="1739"/>
      <c r="AL682" s="1739"/>
    </row>
    <row r="683" ht="32.25" customHeight="1">
      <c r="A683" s="1767"/>
      <c r="B683" s="1823"/>
      <c r="C683" s="1739"/>
      <c r="D683" s="1739"/>
      <c r="E683" s="1739"/>
      <c r="F683" s="1767"/>
      <c r="G683" s="1767"/>
      <c r="H683" s="1767"/>
      <c r="I683" s="1767"/>
      <c r="J683" s="1767"/>
      <c r="K683" s="1739"/>
      <c r="L683" s="1739"/>
      <c r="M683" s="1739"/>
      <c r="N683" s="1818"/>
      <c r="O683" s="1819"/>
      <c r="P683" s="1820"/>
      <c r="Q683" s="1820"/>
      <c r="R683" s="1821"/>
      <c r="S683" s="1739" t="b">
        <v>0</v>
      </c>
      <c r="T683" s="1770" t="b">
        <v>0</v>
      </c>
      <c r="U683" s="1822"/>
      <c r="V683" s="1822"/>
      <c r="W683" s="1822"/>
      <c r="X683" s="1739"/>
      <c r="Y683" s="1739"/>
      <c r="Z683" s="1739"/>
      <c r="AA683" s="1739"/>
      <c r="AB683" s="1739"/>
      <c r="AC683" s="1739"/>
      <c r="AD683" s="1739"/>
      <c r="AE683" s="1739"/>
      <c r="AF683" s="1739"/>
      <c r="AG683" s="1739"/>
      <c r="AH683" s="1739"/>
      <c r="AI683" s="1739"/>
      <c r="AJ683" s="1739"/>
      <c r="AK683" s="1739"/>
      <c r="AL683" s="1739"/>
    </row>
    <row r="684" ht="32.25" customHeight="1">
      <c r="A684" s="1767"/>
      <c r="B684" s="1823"/>
      <c r="C684" s="1739"/>
      <c r="D684" s="1739"/>
      <c r="E684" s="1739"/>
      <c r="F684" s="1767"/>
      <c r="G684" s="1767"/>
      <c r="H684" s="1767"/>
      <c r="I684" s="1767"/>
      <c r="J684" s="1767"/>
      <c r="K684" s="1739"/>
      <c r="L684" s="1739"/>
      <c r="M684" s="1739"/>
      <c r="N684" s="1818"/>
      <c r="O684" s="1819"/>
      <c r="P684" s="1820"/>
      <c r="Q684" s="1820"/>
      <c r="R684" s="1821"/>
      <c r="S684" s="1739" t="b">
        <v>0</v>
      </c>
      <c r="T684" s="1770" t="b">
        <v>0</v>
      </c>
      <c r="U684" s="1822"/>
      <c r="V684" s="1822"/>
      <c r="W684" s="1822"/>
      <c r="X684" s="1739"/>
      <c r="Y684" s="1739"/>
      <c r="Z684" s="1739"/>
      <c r="AA684" s="1739"/>
      <c r="AB684" s="1739"/>
      <c r="AC684" s="1739"/>
      <c r="AD684" s="1739"/>
      <c r="AE684" s="1739"/>
      <c r="AF684" s="1739"/>
      <c r="AG684" s="1739"/>
      <c r="AH684" s="1739"/>
      <c r="AI684" s="1739"/>
      <c r="AJ684" s="1739"/>
      <c r="AK684" s="1739"/>
      <c r="AL684" s="1739"/>
    </row>
    <row r="685" ht="32.25" customHeight="1">
      <c r="A685" s="1767"/>
      <c r="B685" s="1823"/>
      <c r="C685" s="1739"/>
      <c r="D685" s="1739"/>
      <c r="E685" s="1739"/>
      <c r="F685" s="1767"/>
      <c r="G685" s="1767"/>
      <c r="H685" s="1767"/>
      <c r="I685" s="1767"/>
      <c r="J685" s="1767"/>
      <c r="K685" s="1739"/>
      <c r="L685" s="1739"/>
      <c r="M685" s="1739"/>
      <c r="N685" s="1818"/>
      <c r="O685" s="1819"/>
      <c r="P685" s="1820"/>
      <c r="Q685" s="1820"/>
      <c r="R685" s="1821"/>
      <c r="S685" s="1739" t="b">
        <v>0</v>
      </c>
      <c r="T685" s="1770" t="b">
        <v>0</v>
      </c>
      <c r="U685" s="1822"/>
      <c r="V685" s="1822"/>
      <c r="W685" s="1822"/>
      <c r="X685" s="1739"/>
      <c r="Y685" s="1739"/>
      <c r="Z685" s="1739"/>
      <c r="AA685" s="1739"/>
      <c r="AB685" s="1739"/>
      <c r="AC685" s="1739"/>
      <c r="AD685" s="1739"/>
      <c r="AE685" s="1739"/>
      <c r="AF685" s="1739"/>
      <c r="AG685" s="1739"/>
      <c r="AH685" s="1739"/>
      <c r="AI685" s="1739"/>
      <c r="AJ685" s="1739"/>
      <c r="AK685" s="1739"/>
      <c r="AL685" s="1739"/>
    </row>
    <row r="686" ht="32.25" customHeight="1">
      <c r="A686" s="1767"/>
      <c r="B686" s="1823"/>
      <c r="C686" s="1739"/>
      <c r="D686" s="1739"/>
      <c r="E686" s="1739"/>
      <c r="F686" s="1767"/>
      <c r="G686" s="1767"/>
      <c r="H686" s="1767"/>
      <c r="I686" s="1767"/>
      <c r="J686" s="1767"/>
      <c r="K686" s="1739"/>
      <c r="L686" s="1739"/>
      <c r="M686" s="1739"/>
      <c r="N686" s="1818"/>
      <c r="O686" s="1819"/>
      <c r="P686" s="1820"/>
      <c r="Q686" s="1820"/>
      <c r="R686" s="1821"/>
      <c r="S686" s="1739" t="b">
        <v>0</v>
      </c>
      <c r="T686" s="1770" t="b">
        <v>0</v>
      </c>
      <c r="U686" s="1822"/>
      <c r="V686" s="1822"/>
      <c r="W686" s="1822"/>
      <c r="X686" s="1739"/>
      <c r="Y686" s="1739"/>
      <c r="Z686" s="1739"/>
      <c r="AA686" s="1739"/>
      <c r="AB686" s="1739"/>
      <c r="AC686" s="1739"/>
      <c r="AD686" s="1739"/>
      <c r="AE686" s="1739"/>
      <c r="AF686" s="1739"/>
      <c r="AG686" s="1739"/>
      <c r="AH686" s="1739"/>
      <c r="AI686" s="1739"/>
      <c r="AJ686" s="1739"/>
      <c r="AK686" s="1739"/>
      <c r="AL686" s="1739"/>
    </row>
    <row r="687" ht="32.25" customHeight="1">
      <c r="A687" s="1767"/>
      <c r="B687" s="1823"/>
      <c r="C687" s="1739"/>
      <c r="D687" s="1739"/>
      <c r="E687" s="1739"/>
      <c r="F687" s="1767"/>
      <c r="G687" s="1767"/>
      <c r="H687" s="1767"/>
      <c r="I687" s="1767"/>
      <c r="J687" s="1767"/>
      <c r="K687" s="1739"/>
      <c r="L687" s="1739"/>
      <c r="M687" s="1739"/>
      <c r="N687" s="1818"/>
      <c r="O687" s="1819"/>
      <c r="P687" s="1820"/>
      <c r="Q687" s="1820"/>
      <c r="R687" s="1821"/>
      <c r="S687" s="1739" t="b">
        <v>0</v>
      </c>
      <c r="T687" s="1770" t="b">
        <v>0</v>
      </c>
      <c r="U687" s="1822"/>
      <c r="V687" s="1822"/>
      <c r="W687" s="1822"/>
      <c r="X687" s="1739"/>
      <c r="Y687" s="1739"/>
      <c r="Z687" s="1739"/>
      <c r="AA687" s="1739"/>
      <c r="AB687" s="1739"/>
      <c r="AC687" s="1739"/>
      <c r="AD687" s="1739"/>
      <c r="AE687" s="1739"/>
      <c r="AF687" s="1739"/>
      <c r="AG687" s="1739"/>
      <c r="AH687" s="1739"/>
      <c r="AI687" s="1739"/>
      <c r="AJ687" s="1739"/>
      <c r="AK687" s="1739"/>
      <c r="AL687" s="1739"/>
    </row>
    <row r="688" ht="32.25" customHeight="1">
      <c r="A688" s="1767"/>
      <c r="B688" s="1823"/>
      <c r="C688" s="1739"/>
      <c r="D688" s="1739"/>
      <c r="E688" s="1739"/>
      <c r="F688" s="1767"/>
      <c r="G688" s="1767"/>
      <c r="H688" s="1767"/>
      <c r="I688" s="1767"/>
      <c r="J688" s="1767"/>
      <c r="K688" s="1739"/>
      <c r="L688" s="1739"/>
      <c r="M688" s="1739"/>
      <c r="N688" s="1818"/>
      <c r="O688" s="1819"/>
      <c r="P688" s="1820"/>
      <c r="Q688" s="1820"/>
      <c r="R688" s="1821"/>
      <c r="S688" s="1739" t="b">
        <v>0</v>
      </c>
      <c r="T688" s="1770" t="b">
        <v>0</v>
      </c>
      <c r="U688" s="1822"/>
      <c r="V688" s="1822"/>
      <c r="W688" s="1822"/>
      <c r="X688" s="1739"/>
      <c r="Y688" s="1739"/>
      <c r="Z688" s="1739"/>
      <c r="AA688" s="1739"/>
      <c r="AB688" s="1739"/>
      <c r="AC688" s="1739"/>
      <c r="AD688" s="1739"/>
      <c r="AE688" s="1739"/>
      <c r="AF688" s="1739"/>
      <c r="AG688" s="1739"/>
      <c r="AH688" s="1739"/>
      <c r="AI688" s="1739"/>
      <c r="AJ688" s="1739"/>
      <c r="AK688" s="1739"/>
      <c r="AL688" s="1739"/>
    </row>
    <row r="689" ht="32.25" customHeight="1">
      <c r="A689" s="1767"/>
      <c r="B689" s="1823"/>
      <c r="C689" s="1739"/>
      <c r="D689" s="1739"/>
      <c r="E689" s="1739"/>
      <c r="F689" s="1767"/>
      <c r="G689" s="1767"/>
      <c r="H689" s="1767"/>
      <c r="I689" s="1767"/>
      <c r="J689" s="1767"/>
      <c r="K689" s="1739"/>
      <c r="L689" s="1739"/>
      <c r="M689" s="1739"/>
      <c r="N689" s="1818"/>
      <c r="O689" s="1819"/>
      <c r="P689" s="1820"/>
      <c r="Q689" s="1820"/>
      <c r="R689" s="1821"/>
      <c r="S689" s="1739" t="b">
        <v>0</v>
      </c>
      <c r="T689" s="1770" t="b">
        <v>0</v>
      </c>
      <c r="U689" s="1822"/>
      <c r="V689" s="1822"/>
      <c r="W689" s="1822"/>
      <c r="X689" s="1739"/>
      <c r="Y689" s="1739"/>
      <c r="Z689" s="1739"/>
      <c r="AA689" s="1739"/>
      <c r="AB689" s="1739"/>
      <c r="AC689" s="1739"/>
      <c r="AD689" s="1739"/>
      <c r="AE689" s="1739"/>
      <c r="AF689" s="1739"/>
      <c r="AG689" s="1739"/>
      <c r="AH689" s="1739"/>
      <c r="AI689" s="1739"/>
      <c r="AJ689" s="1739"/>
      <c r="AK689" s="1739"/>
      <c r="AL689" s="1739"/>
    </row>
    <row r="690" ht="32.25" customHeight="1">
      <c r="A690" s="1767"/>
      <c r="B690" s="1823"/>
      <c r="C690" s="1739"/>
      <c r="D690" s="1739"/>
      <c r="E690" s="1739"/>
      <c r="F690" s="1767"/>
      <c r="G690" s="1767"/>
      <c r="H690" s="1767"/>
      <c r="I690" s="1767"/>
      <c r="J690" s="1767"/>
      <c r="K690" s="1739"/>
      <c r="L690" s="1739"/>
      <c r="M690" s="1739"/>
      <c r="N690" s="1818"/>
      <c r="O690" s="1819"/>
      <c r="P690" s="1820"/>
      <c r="Q690" s="1820"/>
      <c r="R690" s="1821"/>
      <c r="S690" s="1739" t="b">
        <v>0</v>
      </c>
      <c r="T690" s="1770" t="b">
        <v>0</v>
      </c>
      <c r="U690" s="1822"/>
      <c r="V690" s="1822"/>
      <c r="W690" s="1822"/>
      <c r="X690" s="1739"/>
      <c r="Y690" s="1739"/>
      <c r="Z690" s="1739"/>
      <c r="AA690" s="1739"/>
      <c r="AB690" s="1739"/>
      <c r="AC690" s="1739"/>
      <c r="AD690" s="1739"/>
      <c r="AE690" s="1739"/>
      <c r="AF690" s="1739"/>
      <c r="AG690" s="1739"/>
      <c r="AH690" s="1739"/>
      <c r="AI690" s="1739"/>
      <c r="AJ690" s="1739"/>
      <c r="AK690" s="1739"/>
      <c r="AL690" s="1739"/>
    </row>
    <row r="691" ht="32.25" customHeight="1">
      <c r="A691" s="1767"/>
      <c r="B691" s="1823"/>
      <c r="C691" s="1739"/>
      <c r="D691" s="1739"/>
      <c r="E691" s="1739"/>
      <c r="F691" s="1767"/>
      <c r="G691" s="1767"/>
      <c r="H691" s="1767"/>
      <c r="I691" s="1767"/>
      <c r="J691" s="1767"/>
      <c r="K691" s="1739"/>
      <c r="L691" s="1739"/>
      <c r="M691" s="1739"/>
      <c r="N691" s="1818"/>
      <c r="O691" s="1819"/>
      <c r="P691" s="1820"/>
      <c r="Q691" s="1820"/>
      <c r="R691" s="1821"/>
      <c r="S691" s="1739" t="b">
        <v>0</v>
      </c>
      <c r="T691" s="1770" t="b">
        <v>0</v>
      </c>
      <c r="U691" s="1822"/>
      <c r="V691" s="1822"/>
      <c r="W691" s="1822"/>
      <c r="X691" s="1739"/>
      <c r="Y691" s="1739"/>
      <c r="Z691" s="1739"/>
      <c r="AA691" s="1739"/>
      <c r="AB691" s="1739"/>
      <c r="AC691" s="1739"/>
      <c r="AD691" s="1739"/>
      <c r="AE691" s="1739"/>
      <c r="AF691" s="1739"/>
      <c r="AG691" s="1739"/>
      <c r="AH691" s="1739"/>
      <c r="AI691" s="1739"/>
      <c r="AJ691" s="1739"/>
      <c r="AK691" s="1739"/>
      <c r="AL691" s="1739"/>
    </row>
    <row r="692" ht="32.25" customHeight="1">
      <c r="A692" s="1767"/>
      <c r="B692" s="1823"/>
      <c r="C692" s="1739"/>
      <c r="D692" s="1739"/>
      <c r="E692" s="1739"/>
      <c r="F692" s="1767"/>
      <c r="G692" s="1767"/>
      <c r="H692" s="1767"/>
      <c r="I692" s="1767"/>
      <c r="J692" s="1767"/>
      <c r="K692" s="1739"/>
      <c r="L692" s="1739"/>
      <c r="M692" s="1739"/>
      <c r="N692" s="1818"/>
      <c r="O692" s="1819"/>
      <c r="P692" s="1820"/>
      <c r="Q692" s="1820"/>
      <c r="R692" s="1821"/>
      <c r="S692" s="1739" t="b">
        <v>0</v>
      </c>
      <c r="T692" s="1770" t="b">
        <v>0</v>
      </c>
      <c r="U692" s="1822"/>
      <c r="V692" s="1822"/>
      <c r="W692" s="1822"/>
      <c r="X692" s="1739"/>
      <c r="Y692" s="1739"/>
      <c r="Z692" s="1739"/>
      <c r="AA692" s="1739"/>
      <c r="AB692" s="1739"/>
      <c r="AC692" s="1739"/>
      <c r="AD692" s="1739"/>
      <c r="AE692" s="1739"/>
      <c r="AF692" s="1739"/>
      <c r="AG692" s="1739"/>
      <c r="AH692" s="1739"/>
      <c r="AI692" s="1739"/>
      <c r="AJ692" s="1739"/>
      <c r="AK692" s="1739"/>
      <c r="AL692" s="1739"/>
    </row>
    <row r="693" ht="32.25" customHeight="1">
      <c r="A693" s="1767"/>
      <c r="B693" s="1823"/>
      <c r="C693" s="1739"/>
      <c r="D693" s="1739"/>
      <c r="E693" s="1739"/>
      <c r="F693" s="1767"/>
      <c r="G693" s="1767"/>
      <c r="H693" s="1767"/>
      <c r="I693" s="1767"/>
      <c r="J693" s="1767"/>
      <c r="K693" s="1739"/>
      <c r="L693" s="1739"/>
      <c r="M693" s="1739"/>
      <c r="N693" s="1818"/>
      <c r="O693" s="1819"/>
      <c r="P693" s="1820"/>
      <c r="Q693" s="1820"/>
      <c r="R693" s="1821"/>
      <c r="S693" s="1739" t="b">
        <v>0</v>
      </c>
      <c r="T693" s="1770" t="b">
        <v>0</v>
      </c>
      <c r="U693" s="1822"/>
      <c r="V693" s="1822"/>
      <c r="W693" s="1822"/>
      <c r="X693" s="1739"/>
      <c r="Y693" s="1739"/>
      <c r="Z693" s="1739"/>
      <c r="AA693" s="1739"/>
      <c r="AB693" s="1739"/>
      <c r="AC693" s="1739"/>
      <c r="AD693" s="1739"/>
      <c r="AE693" s="1739"/>
      <c r="AF693" s="1739"/>
      <c r="AG693" s="1739"/>
      <c r="AH693" s="1739"/>
      <c r="AI693" s="1739"/>
      <c r="AJ693" s="1739"/>
      <c r="AK693" s="1739"/>
      <c r="AL693" s="1739"/>
    </row>
    <row r="694" ht="32.25" customHeight="1">
      <c r="A694" s="1767"/>
      <c r="B694" s="1823"/>
      <c r="C694" s="1739"/>
      <c r="D694" s="1739"/>
      <c r="E694" s="1739"/>
      <c r="F694" s="1767"/>
      <c r="G694" s="1767"/>
      <c r="H694" s="1767"/>
      <c r="I694" s="1767"/>
      <c r="J694" s="1767"/>
      <c r="K694" s="1739"/>
      <c r="L694" s="1739"/>
      <c r="M694" s="1739"/>
      <c r="N694" s="1818"/>
      <c r="O694" s="1819"/>
      <c r="P694" s="1820"/>
      <c r="Q694" s="1820"/>
      <c r="R694" s="1821"/>
      <c r="S694" s="1739" t="b">
        <v>0</v>
      </c>
      <c r="T694" s="1770" t="b">
        <v>0</v>
      </c>
      <c r="U694" s="1822"/>
      <c r="V694" s="1822"/>
      <c r="W694" s="1822"/>
      <c r="X694" s="1739"/>
      <c r="Y694" s="1739"/>
      <c r="Z694" s="1739"/>
      <c r="AA694" s="1739"/>
      <c r="AB694" s="1739"/>
      <c r="AC694" s="1739"/>
      <c r="AD694" s="1739"/>
      <c r="AE694" s="1739"/>
      <c r="AF694" s="1739"/>
      <c r="AG694" s="1739"/>
      <c r="AH694" s="1739"/>
      <c r="AI694" s="1739"/>
      <c r="AJ694" s="1739"/>
      <c r="AK694" s="1739"/>
      <c r="AL694" s="1739"/>
    </row>
    <row r="695" ht="32.25" customHeight="1">
      <c r="A695" s="1767"/>
      <c r="B695" s="1823"/>
      <c r="C695" s="1739"/>
      <c r="D695" s="1739"/>
      <c r="E695" s="1739"/>
      <c r="F695" s="1767"/>
      <c r="G695" s="1767"/>
      <c r="H695" s="1767"/>
      <c r="I695" s="1767"/>
      <c r="J695" s="1767"/>
      <c r="K695" s="1739"/>
      <c r="L695" s="1739"/>
      <c r="M695" s="1739"/>
      <c r="N695" s="1818"/>
      <c r="O695" s="1819"/>
      <c r="P695" s="1820"/>
      <c r="Q695" s="1820"/>
      <c r="R695" s="1821"/>
      <c r="S695" s="1739" t="b">
        <v>0</v>
      </c>
      <c r="T695" s="1770" t="b">
        <v>0</v>
      </c>
      <c r="U695" s="1822"/>
      <c r="V695" s="1822"/>
      <c r="W695" s="1822"/>
      <c r="X695" s="1739"/>
      <c r="Y695" s="1739"/>
      <c r="Z695" s="1739"/>
      <c r="AA695" s="1739"/>
      <c r="AB695" s="1739"/>
      <c r="AC695" s="1739"/>
      <c r="AD695" s="1739"/>
      <c r="AE695" s="1739"/>
      <c r="AF695" s="1739"/>
      <c r="AG695" s="1739"/>
      <c r="AH695" s="1739"/>
      <c r="AI695" s="1739"/>
      <c r="AJ695" s="1739"/>
      <c r="AK695" s="1739"/>
      <c r="AL695" s="1739"/>
    </row>
    <row r="696" ht="32.25" customHeight="1">
      <c r="A696" s="1767"/>
      <c r="B696" s="1823"/>
      <c r="C696" s="1739"/>
      <c r="D696" s="1739"/>
      <c r="E696" s="1739"/>
      <c r="F696" s="1767"/>
      <c r="G696" s="1767"/>
      <c r="H696" s="1767"/>
      <c r="I696" s="1767"/>
      <c r="J696" s="1767"/>
      <c r="K696" s="1739"/>
      <c r="L696" s="1739"/>
      <c r="M696" s="1739"/>
      <c r="N696" s="1818"/>
      <c r="O696" s="1819"/>
      <c r="P696" s="1820"/>
      <c r="Q696" s="1820"/>
      <c r="R696" s="1821"/>
      <c r="S696" s="1739" t="b">
        <v>0</v>
      </c>
      <c r="T696" s="1770" t="b">
        <v>0</v>
      </c>
      <c r="U696" s="1822"/>
      <c r="V696" s="1822"/>
      <c r="W696" s="1822"/>
      <c r="X696" s="1739"/>
      <c r="Y696" s="1739"/>
      <c r="Z696" s="1739"/>
      <c r="AA696" s="1739"/>
      <c r="AB696" s="1739"/>
      <c r="AC696" s="1739"/>
      <c r="AD696" s="1739"/>
      <c r="AE696" s="1739"/>
      <c r="AF696" s="1739"/>
      <c r="AG696" s="1739"/>
      <c r="AH696" s="1739"/>
      <c r="AI696" s="1739"/>
      <c r="AJ696" s="1739"/>
      <c r="AK696" s="1739"/>
      <c r="AL696" s="1739"/>
    </row>
    <row r="697" ht="32.25" customHeight="1">
      <c r="A697" s="1767"/>
      <c r="B697" s="1823"/>
      <c r="C697" s="1739"/>
      <c r="D697" s="1739"/>
      <c r="E697" s="1739"/>
      <c r="F697" s="1767"/>
      <c r="G697" s="1767"/>
      <c r="H697" s="1767"/>
      <c r="I697" s="1767"/>
      <c r="J697" s="1767"/>
      <c r="K697" s="1739"/>
      <c r="L697" s="1739"/>
      <c r="M697" s="1739"/>
      <c r="N697" s="1818"/>
      <c r="O697" s="1819"/>
      <c r="P697" s="1820"/>
      <c r="Q697" s="1820"/>
      <c r="R697" s="1821"/>
      <c r="S697" s="1739" t="b">
        <v>0</v>
      </c>
      <c r="T697" s="1770" t="b">
        <v>0</v>
      </c>
      <c r="U697" s="1822"/>
      <c r="V697" s="1822"/>
      <c r="W697" s="1822"/>
      <c r="X697" s="1739"/>
      <c r="Y697" s="1739"/>
      <c r="Z697" s="1739"/>
      <c r="AA697" s="1739"/>
      <c r="AB697" s="1739"/>
      <c r="AC697" s="1739"/>
      <c r="AD697" s="1739"/>
      <c r="AE697" s="1739"/>
      <c r="AF697" s="1739"/>
      <c r="AG697" s="1739"/>
      <c r="AH697" s="1739"/>
      <c r="AI697" s="1739"/>
      <c r="AJ697" s="1739"/>
      <c r="AK697" s="1739"/>
      <c r="AL697" s="1739"/>
    </row>
    <row r="698" ht="32.25" customHeight="1">
      <c r="A698" s="1767"/>
      <c r="B698" s="1823"/>
      <c r="C698" s="1739"/>
      <c r="D698" s="1739"/>
      <c r="E698" s="1739"/>
      <c r="F698" s="1767"/>
      <c r="G698" s="1767"/>
      <c r="H698" s="1767"/>
      <c r="I698" s="1767"/>
      <c r="J698" s="1767"/>
      <c r="K698" s="1739"/>
      <c r="L698" s="1739"/>
      <c r="M698" s="1739"/>
      <c r="N698" s="1818"/>
      <c r="O698" s="1819"/>
      <c r="P698" s="1820"/>
      <c r="Q698" s="1820"/>
      <c r="R698" s="1821"/>
      <c r="S698" s="1739" t="b">
        <v>0</v>
      </c>
      <c r="T698" s="1770" t="b">
        <v>0</v>
      </c>
      <c r="U698" s="1822"/>
      <c r="V698" s="1822"/>
      <c r="W698" s="1822"/>
      <c r="X698" s="1739"/>
      <c r="Y698" s="1739"/>
      <c r="Z698" s="1739"/>
      <c r="AA698" s="1739"/>
      <c r="AB698" s="1739"/>
      <c r="AC698" s="1739"/>
      <c r="AD698" s="1739"/>
      <c r="AE698" s="1739"/>
      <c r="AF698" s="1739"/>
      <c r="AG698" s="1739"/>
      <c r="AH698" s="1739"/>
      <c r="AI698" s="1739"/>
      <c r="AJ698" s="1739"/>
      <c r="AK698" s="1739"/>
      <c r="AL698" s="1739"/>
    </row>
    <row r="699" ht="32.25" customHeight="1">
      <c r="A699" s="1767"/>
      <c r="B699" s="1823"/>
      <c r="C699" s="1739"/>
      <c r="D699" s="1739"/>
      <c r="E699" s="1739"/>
      <c r="F699" s="1767"/>
      <c r="G699" s="1767"/>
      <c r="H699" s="1767"/>
      <c r="I699" s="1767"/>
      <c r="J699" s="1767"/>
      <c r="K699" s="1739"/>
      <c r="L699" s="1739"/>
      <c r="M699" s="1739"/>
      <c r="N699" s="1818"/>
      <c r="O699" s="1819"/>
      <c r="P699" s="1820"/>
      <c r="Q699" s="1820"/>
      <c r="R699" s="1821"/>
      <c r="S699" s="1739" t="b">
        <v>0</v>
      </c>
      <c r="T699" s="1770" t="b">
        <v>0</v>
      </c>
      <c r="U699" s="1822"/>
      <c r="V699" s="1822"/>
      <c r="W699" s="1822"/>
      <c r="X699" s="1739"/>
      <c r="Y699" s="1739"/>
      <c r="Z699" s="1739"/>
      <c r="AA699" s="1739"/>
      <c r="AB699" s="1739"/>
      <c r="AC699" s="1739"/>
      <c r="AD699" s="1739"/>
      <c r="AE699" s="1739"/>
      <c r="AF699" s="1739"/>
      <c r="AG699" s="1739"/>
      <c r="AH699" s="1739"/>
      <c r="AI699" s="1739"/>
      <c r="AJ699" s="1739"/>
      <c r="AK699" s="1739"/>
      <c r="AL699" s="1739"/>
    </row>
    <row r="700" ht="32.25" customHeight="1">
      <c r="A700" s="1767"/>
      <c r="B700" s="1823"/>
      <c r="C700" s="1739"/>
      <c r="D700" s="1739"/>
      <c r="E700" s="1739"/>
      <c r="F700" s="1767"/>
      <c r="G700" s="1767"/>
      <c r="H700" s="1767"/>
      <c r="I700" s="1767"/>
      <c r="J700" s="1767"/>
      <c r="K700" s="1739"/>
      <c r="L700" s="1739"/>
      <c r="M700" s="1739"/>
      <c r="N700" s="1818"/>
      <c r="O700" s="1819"/>
      <c r="P700" s="1820"/>
      <c r="Q700" s="1820"/>
      <c r="R700" s="1821"/>
      <c r="S700" s="1739" t="b">
        <v>0</v>
      </c>
      <c r="T700" s="1770" t="b">
        <v>0</v>
      </c>
      <c r="U700" s="1822"/>
      <c r="V700" s="1822"/>
      <c r="W700" s="1822"/>
      <c r="X700" s="1739"/>
      <c r="Y700" s="1739"/>
      <c r="Z700" s="1739"/>
      <c r="AA700" s="1739"/>
      <c r="AB700" s="1739"/>
      <c r="AC700" s="1739"/>
      <c r="AD700" s="1739"/>
      <c r="AE700" s="1739"/>
      <c r="AF700" s="1739"/>
      <c r="AG700" s="1739"/>
      <c r="AH700" s="1739"/>
      <c r="AI700" s="1739"/>
      <c r="AJ700" s="1739"/>
      <c r="AK700" s="1739"/>
      <c r="AL700" s="1739"/>
    </row>
    <row r="701" ht="32.25" customHeight="1">
      <c r="A701" s="1767"/>
      <c r="B701" s="1823"/>
      <c r="C701" s="1739"/>
      <c r="D701" s="1739"/>
      <c r="E701" s="1739"/>
      <c r="F701" s="1767"/>
      <c r="G701" s="1767"/>
      <c r="H701" s="1767"/>
      <c r="I701" s="1767"/>
      <c r="J701" s="1767"/>
      <c r="K701" s="1739"/>
      <c r="L701" s="1739"/>
      <c r="M701" s="1739"/>
      <c r="N701" s="1818"/>
      <c r="O701" s="1819"/>
      <c r="P701" s="1820"/>
      <c r="Q701" s="1820"/>
      <c r="R701" s="1821"/>
      <c r="S701" s="1739" t="b">
        <v>0</v>
      </c>
      <c r="T701" s="1770" t="b">
        <v>0</v>
      </c>
      <c r="U701" s="1822"/>
      <c r="V701" s="1822"/>
      <c r="W701" s="1822"/>
      <c r="X701" s="1739"/>
      <c r="Y701" s="1739"/>
      <c r="Z701" s="1739"/>
      <c r="AA701" s="1739"/>
      <c r="AB701" s="1739"/>
      <c r="AC701" s="1739"/>
      <c r="AD701" s="1739"/>
      <c r="AE701" s="1739"/>
      <c r="AF701" s="1739"/>
      <c r="AG701" s="1739"/>
      <c r="AH701" s="1739"/>
      <c r="AI701" s="1739"/>
      <c r="AJ701" s="1739"/>
      <c r="AK701" s="1739"/>
      <c r="AL701" s="1739"/>
    </row>
    <row r="702" ht="32.25" customHeight="1">
      <c r="A702" s="1767"/>
      <c r="B702" s="1823"/>
      <c r="C702" s="1739"/>
      <c r="D702" s="1739"/>
      <c r="E702" s="1739"/>
      <c r="F702" s="1767"/>
      <c r="G702" s="1767"/>
      <c r="H702" s="1767"/>
      <c r="I702" s="1767"/>
      <c r="J702" s="1767"/>
      <c r="K702" s="1739"/>
      <c r="L702" s="1739"/>
      <c r="M702" s="1739"/>
      <c r="N702" s="1818"/>
      <c r="O702" s="1819"/>
      <c r="P702" s="1820"/>
      <c r="Q702" s="1820"/>
      <c r="R702" s="1821"/>
      <c r="S702" s="1739" t="b">
        <v>0</v>
      </c>
      <c r="T702" s="1770" t="b">
        <v>0</v>
      </c>
      <c r="U702" s="1822"/>
      <c r="V702" s="1822"/>
      <c r="W702" s="1822"/>
      <c r="X702" s="1739"/>
      <c r="Y702" s="1739"/>
      <c r="Z702" s="1739"/>
      <c r="AA702" s="1739"/>
      <c r="AB702" s="1739"/>
      <c r="AC702" s="1739"/>
      <c r="AD702" s="1739"/>
      <c r="AE702" s="1739"/>
      <c r="AF702" s="1739"/>
      <c r="AG702" s="1739"/>
      <c r="AH702" s="1739"/>
      <c r="AI702" s="1739"/>
      <c r="AJ702" s="1739"/>
      <c r="AK702" s="1739"/>
      <c r="AL702" s="1739"/>
    </row>
    <row r="703" ht="32.25" customHeight="1">
      <c r="A703" s="1767"/>
      <c r="B703" s="1823"/>
      <c r="C703" s="1739"/>
      <c r="D703" s="1739"/>
      <c r="E703" s="1739"/>
      <c r="F703" s="1767"/>
      <c r="G703" s="1767"/>
      <c r="H703" s="1767"/>
      <c r="I703" s="1767"/>
      <c r="J703" s="1767"/>
      <c r="K703" s="1739"/>
      <c r="L703" s="1739"/>
      <c r="M703" s="1739"/>
      <c r="N703" s="1818"/>
      <c r="O703" s="1819"/>
      <c r="P703" s="1820"/>
      <c r="Q703" s="1820"/>
      <c r="R703" s="1821"/>
      <c r="S703" s="1739" t="b">
        <v>0</v>
      </c>
      <c r="T703" s="1770" t="b">
        <v>0</v>
      </c>
      <c r="U703" s="1822"/>
      <c r="V703" s="1822"/>
      <c r="W703" s="1822"/>
      <c r="X703" s="1739"/>
      <c r="Y703" s="1739"/>
      <c r="Z703" s="1739"/>
      <c r="AA703" s="1739"/>
      <c r="AB703" s="1739"/>
      <c r="AC703" s="1739"/>
      <c r="AD703" s="1739"/>
      <c r="AE703" s="1739"/>
      <c r="AF703" s="1739"/>
      <c r="AG703" s="1739"/>
      <c r="AH703" s="1739"/>
      <c r="AI703" s="1739"/>
      <c r="AJ703" s="1739"/>
      <c r="AK703" s="1739"/>
      <c r="AL703" s="1739"/>
    </row>
    <row r="704" ht="32.25" customHeight="1">
      <c r="A704" s="1767"/>
      <c r="B704" s="1823"/>
      <c r="C704" s="1739"/>
      <c r="D704" s="1739"/>
      <c r="E704" s="1739"/>
      <c r="F704" s="1767"/>
      <c r="G704" s="1767"/>
      <c r="H704" s="1767"/>
      <c r="I704" s="1767"/>
      <c r="J704" s="1767"/>
      <c r="K704" s="1739"/>
      <c r="L704" s="1739"/>
      <c r="M704" s="1739"/>
      <c r="N704" s="1818"/>
      <c r="O704" s="1819"/>
      <c r="P704" s="1820"/>
      <c r="Q704" s="1820"/>
      <c r="R704" s="1821"/>
      <c r="S704" s="1739" t="b">
        <v>0</v>
      </c>
      <c r="T704" s="1770" t="b">
        <v>0</v>
      </c>
      <c r="U704" s="1822"/>
      <c r="V704" s="1822"/>
      <c r="W704" s="1822"/>
      <c r="X704" s="1739"/>
      <c r="Y704" s="1739"/>
      <c r="Z704" s="1739"/>
      <c r="AA704" s="1739"/>
      <c r="AB704" s="1739"/>
      <c r="AC704" s="1739"/>
      <c r="AD704" s="1739"/>
      <c r="AE704" s="1739"/>
      <c r="AF704" s="1739"/>
      <c r="AG704" s="1739"/>
      <c r="AH704" s="1739"/>
      <c r="AI704" s="1739"/>
      <c r="AJ704" s="1739"/>
      <c r="AK704" s="1739"/>
      <c r="AL704" s="1739"/>
    </row>
    <row r="705" ht="32.25" customHeight="1">
      <c r="A705" s="1767"/>
      <c r="B705" s="1823"/>
      <c r="C705" s="1739"/>
      <c r="D705" s="1739"/>
      <c r="E705" s="1739"/>
      <c r="F705" s="1767"/>
      <c r="G705" s="1767"/>
      <c r="H705" s="1767"/>
      <c r="I705" s="1767"/>
      <c r="J705" s="1767"/>
      <c r="K705" s="1739"/>
      <c r="L705" s="1739"/>
      <c r="M705" s="1739"/>
      <c r="N705" s="1818"/>
      <c r="O705" s="1819"/>
      <c r="P705" s="1820"/>
      <c r="Q705" s="1820"/>
      <c r="R705" s="1821"/>
      <c r="S705" s="1739" t="b">
        <v>0</v>
      </c>
      <c r="T705" s="1770" t="b">
        <v>0</v>
      </c>
      <c r="U705" s="1822"/>
      <c r="V705" s="1822"/>
      <c r="W705" s="1822"/>
      <c r="X705" s="1739"/>
      <c r="Y705" s="1739"/>
      <c r="Z705" s="1739"/>
      <c r="AA705" s="1739"/>
      <c r="AB705" s="1739"/>
      <c r="AC705" s="1739"/>
      <c r="AD705" s="1739"/>
      <c r="AE705" s="1739"/>
      <c r="AF705" s="1739"/>
      <c r="AG705" s="1739"/>
      <c r="AH705" s="1739"/>
      <c r="AI705" s="1739"/>
      <c r="AJ705" s="1739"/>
      <c r="AK705" s="1739"/>
      <c r="AL705" s="1739"/>
    </row>
    <row r="706" ht="32.25" customHeight="1">
      <c r="A706" s="1767"/>
      <c r="B706" s="1823"/>
      <c r="C706" s="1739"/>
      <c r="D706" s="1739"/>
      <c r="E706" s="1739"/>
      <c r="F706" s="1767"/>
      <c r="G706" s="1767"/>
      <c r="H706" s="1767"/>
      <c r="I706" s="1767"/>
      <c r="J706" s="1767"/>
      <c r="K706" s="1739"/>
      <c r="L706" s="1739"/>
      <c r="M706" s="1739"/>
      <c r="N706" s="1818"/>
      <c r="O706" s="1819"/>
      <c r="P706" s="1820"/>
      <c r="Q706" s="1820"/>
      <c r="R706" s="1821"/>
      <c r="S706" s="1739" t="b">
        <v>0</v>
      </c>
      <c r="T706" s="1770" t="b">
        <v>0</v>
      </c>
      <c r="U706" s="1822"/>
      <c r="V706" s="1822"/>
      <c r="W706" s="1822"/>
      <c r="X706" s="1739"/>
      <c r="Y706" s="1739"/>
      <c r="Z706" s="1739"/>
      <c r="AA706" s="1739"/>
      <c r="AB706" s="1739"/>
      <c r="AC706" s="1739"/>
      <c r="AD706" s="1739"/>
      <c r="AE706" s="1739"/>
      <c r="AF706" s="1739"/>
      <c r="AG706" s="1739"/>
      <c r="AH706" s="1739"/>
      <c r="AI706" s="1739"/>
      <c r="AJ706" s="1739"/>
      <c r="AK706" s="1739"/>
      <c r="AL706" s="1739"/>
    </row>
    <row r="707" ht="32.25" customHeight="1">
      <c r="A707" s="1767"/>
      <c r="B707" s="1823"/>
      <c r="C707" s="1739"/>
      <c r="D707" s="1739"/>
      <c r="E707" s="1739"/>
      <c r="F707" s="1767"/>
      <c r="G707" s="1767"/>
      <c r="H707" s="1767"/>
      <c r="I707" s="1767"/>
      <c r="J707" s="1767"/>
      <c r="K707" s="1739"/>
      <c r="L707" s="1739"/>
      <c r="M707" s="1739"/>
      <c r="N707" s="1818"/>
      <c r="O707" s="1819"/>
      <c r="P707" s="1820"/>
      <c r="Q707" s="1820"/>
      <c r="R707" s="1821"/>
      <c r="S707" s="1739" t="b">
        <v>0</v>
      </c>
      <c r="T707" s="1770" t="b">
        <v>0</v>
      </c>
      <c r="U707" s="1822"/>
      <c r="V707" s="1822"/>
      <c r="W707" s="1822"/>
      <c r="X707" s="1739"/>
      <c r="Y707" s="1739"/>
      <c r="Z707" s="1739"/>
      <c r="AA707" s="1739"/>
      <c r="AB707" s="1739"/>
      <c r="AC707" s="1739"/>
      <c r="AD707" s="1739"/>
      <c r="AE707" s="1739"/>
      <c r="AF707" s="1739"/>
      <c r="AG707" s="1739"/>
      <c r="AH707" s="1739"/>
      <c r="AI707" s="1739"/>
      <c r="AJ707" s="1739"/>
      <c r="AK707" s="1739"/>
      <c r="AL707" s="1739"/>
    </row>
    <row r="708" ht="32.25" customHeight="1">
      <c r="A708" s="1767"/>
      <c r="B708" s="1823"/>
      <c r="C708" s="1739"/>
      <c r="D708" s="1739"/>
      <c r="E708" s="1739"/>
      <c r="F708" s="1767"/>
      <c r="G708" s="1767"/>
      <c r="H708" s="1767"/>
      <c r="I708" s="1767"/>
      <c r="J708" s="1767"/>
      <c r="K708" s="1739"/>
      <c r="L708" s="1739"/>
      <c r="M708" s="1739"/>
      <c r="N708" s="1818"/>
      <c r="O708" s="1819"/>
      <c r="P708" s="1820"/>
      <c r="Q708" s="1820"/>
      <c r="R708" s="1821"/>
      <c r="S708" s="1739" t="b">
        <v>0</v>
      </c>
      <c r="T708" s="1770" t="b">
        <v>0</v>
      </c>
      <c r="U708" s="1822"/>
      <c r="V708" s="1822"/>
      <c r="W708" s="1822"/>
      <c r="X708" s="1739"/>
      <c r="Y708" s="1739"/>
      <c r="Z708" s="1739"/>
      <c r="AA708" s="1739"/>
      <c r="AB708" s="1739"/>
      <c r="AC708" s="1739"/>
      <c r="AD708" s="1739"/>
      <c r="AE708" s="1739"/>
      <c r="AF708" s="1739"/>
      <c r="AG708" s="1739"/>
      <c r="AH708" s="1739"/>
      <c r="AI708" s="1739"/>
      <c r="AJ708" s="1739"/>
      <c r="AK708" s="1739"/>
      <c r="AL708" s="1739"/>
    </row>
    <row r="709" ht="32.25" customHeight="1">
      <c r="A709" s="1767"/>
      <c r="B709" s="1823"/>
      <c r="C709" s="1739"/>
      <c r="D709" s="1739"/>
      <c r="E709" s="1739"/>
      <c r="F709" s="1767"/>
      <c r="G709" s="1767"/>
      <c r="H709" s="1767"/>
      <c r="I709" s="1767"/>
      <c r="J709" s="1767"/>
      <c r="K709" s="1739"/>
      <c r="L709" s="1739"/>
      <c r="M709" s="1739"/>
      <c r="N709" s="1818"/>
      <c r="O709" s="1819"/>
      <c r="P709" s="1820"/>
      <c r="Q709" s="1820"/>
      <c r="R709" s="1821"/>
      <c r="S709" s="1739" t="b">
        <v>0</v>
      </c>
      <c r="T709" s="1770" t="b">
        <v>0</v>
      </c>
      <c r="U709" s="1822"/>
      <c r="V709" s="1822"/>
      <c r="W709" s="1822"/>
      <c r="X709" s="1739"/>
      <c r="Y709" s="1739"/>
      <c r="Z709" s="1739"/>
      <c r="AA709" s="1739"/>
      <c r="AB709" s="1739"/>
      <c r="AC709" s="1739"/>
      <c r="AD709" s="1739"/>
      <c r="AE709" s="1739"/>
      <c r="AF709" s="1739"/>
      <c r="AG709" s="1739"/>
      <c r="AH709" s="1739"/>
      <c r="AI709" s="1739"/>
      <c r="AJ709" s="1739"/>
      <c r="AK709" s="1739"/>
      <c r="AL709" s="1739"/>
    </row>
    <row r="710" ht="32.25" customHeight="1">
      <c r="A710" s="1767"/>
      <c r="B710" s="1823"/>
      <c r="C710" s="1739"/>
      <c r="D710" s="1739"/>
      <c r="E710" s="1739"/>
      <c r="F710" s="1767"/>
      <c r="G710" s="1767"/>
      <c r="H710" s="1767"/>
      <c r="I710" s="1767"/>
      <c r="J710" s="1767"/>
      <c r="K710" s="1739"/>
      <c r="L710" s="1739"/>
      <c r="M710" s="1739"/>
      <c r="N710" s="1818"/>
      <c r="O710" s="1819"/>
      <c r="P710" s="1820"/>
      <c r="Q710" s="1820"/>
      <c r="R710" s="1821"/>
      <c r="S710" s="1739" t="b">
        <v>0</v>
      </c>
      <c r="T710" s="1770" t="b">
        <v>0</v>
      </c>
      <c r="U710" s="1822"/>
      <c r="V710" s="1822"/>
      <c r="W710" s="1822"/>
      <c r="X710" s="1739"/>
      <c r="Y710" s="1739"/>
      <c r="Z710" s="1739"/>
      <c r="AA710" s="1739"/>
      <c r="AB710" s="1739"/>
      <c r="AC710" s="1739"/>
      <c r="AD710" s="1739"/>
      <c r="AE710" s="1739"/>
      <c r="AF710" s="1739"/>
      <c r="AG710" s="1739"/>
      <c r="AH710" s="1739"/>
      <c r="AI710" s="1739"/>
      <c r="AJ710" s="1739"/>
      <c r="AK710" s="1739"/>
      <c r="AL710" s="1739"/>
    </row>
    <row r="711" ht="32.25" customHeight="1">
      <c r="A711" s="1767"/>
      <c r="B711" s="1823"/>
      <c r="C711" s="1739"/>
      <c r="D711" s="1739"/>
      <c r="E711" s="1739"/>
      <c r="F711" s="1767"/>
      <c r="G711" s="1767"/>
      <c r="H711" s="1767"/>
      <c r="I711" s="1767"/>
      <c r="J711" s="1767"/>
      <c r="K711" s="1739"/>
      <c r="L711" s="1739"/>
      <c r="M711" s="1739"/>
      <c r="N711" s="1818"/>
      <c r="O711" s="1819"/>
      <c r="P711" s="1820"/>
      <c r="Q711" s="1820"/>
      <c r="R711" s="1821"/>
      <c r="S711" s="1739" t="b">
        <v>0</v>
      </c>
      <c r="T711" s="1770" t="b">
        <v>0</v>
      </c>
      <c r="U711" s="1822"/>
      <c r="V711" s="1822"/>
      <c r="W711" s="1822"/>
      <c r="X711" s="1739"/>
      <c r="Y711" s="1739"/>
      <c r="Z711" s="1739"/>
      <c r="AA711" s="1739"/>
      <c r="AB711" s="1739"/>
      <c r="AC711" s="1739"/>
      <c r="AD711" s="1739"/>
      <c r="AE711" s="1739"/>
      <c r="AF711" s="1739"/>
      <c r="AG711" s="1739"/>
      <c r="AH711" s="1739"/>
      <c r="AI711" s="1739"/>
      <c r="AJ711" s="1739"/>
      <c r="AK711" s="1739"/>
      <c r="AL711" s="1739"/>
    </row>
    <row r="712" ht="32.25" customHeight="1">
      <c r="A712" s="1767"/>
      <c r="B712" s="1823"/>
      <c r="C712" s="1739"/>
      <c r="D712" s="1739"/>
      <c r="E712" s="1739"/>
      <c r="F712" s="1767"/>
      <c r="G712" s="1767"/>
      <c r="H712" s="1767"/>
      <c r="I712" s="1767"/>
      <c r="J712" s="1767"/>
      <c r="K712" s="1739"/>
      <c r="L712" s="1739"/>
      <c r="M712" s="1739"/>
      <c r="N712" s="1818"/>
      <c r="O712" s="1819"/>
      <c r="P712" s="1820"/>
      <c r="Q712" s="1820"/>
      <c r="R712" s="1821"/>
      <c r="S712" s="1739" t="b">
        <v>0</v>
      </c>
      <c r="T712" s="1770" t="b">
        <v>0</v>
      </c>
      <c r="U712" s="1822"/>
      <c r="V712" s="1822"/>
      <c r="W712" s="1822"/>
      <c r="X712" s="1739"/>
      <c r="Y712" s="1739"/>
      <c r="Z712" s="1739"/>
      <c r="AA712" s="1739"/>
      <c r="AB712" s="1739"/>
      <c r="AC712" s="1739"/>
      <c r="AD712" s="1739"/>
      <c r="AE712" s="1739"/>
      <c r="AF712" s="1739"/>
      <c r="AG712" s="1739"/>
      <c r="AH712" s="1739"/>
      <c r="AI712" s="1739"/>
      <c r="AJ712" s="1739"/>
      <c r="AK712" s="1739"/>
      <c r="AL712" s="1739"/>
    </row>
    <row r="713" ht="32.25" customHeight="1">
      <c r="A713" s="1767"/>
      <c r="B713" s="1823"/>
      <c r="C713" s="1739"/>
      <c r="D713" s="1739"/>
      <c r="E713" s="1739"/>
      <c r="F713" s="1767"/>
      <c r="G713" s="1767"/>
      <c r="H713" s="1767"/>
      <c r="I713" s="1767"/>
      <c r="J713" s="1767"/>
      <c r="K713" s="1739"/>
      <c r="L713" s="1739"/>
      <c r="M713" s="1739"/>
      <c r="N713" s="1818"/>
      <c r="O713" s="1819"/>
      <c r="P713" s="1820"/>
      <c r="Q713" s="1820"/>
      <c r="R713" s="1821"/>
      <c r="S713" s="1739" t="b">
        <v>0</v>
      </c>
      <c r="T713" s="1770" t="b">
        <v>0</v>
      </c>
      <c r="U713" s="1822"/>
      <c r="V713" s="1822"/>
      <c r="W713" s="1822"/>
      <c r="X713" s="1739"/>
      <c r="Y713" s="1739"/>
      <c r="Z713" s="1739"/>
      <c r="AA713" s="1739"/>
      <c r="AB713" s="1739"/>
      <c r="AC713" s="1739"/>
      <c r="AD713" s="1739"/>
      <c r="AE713" s="1739"/>
      <c r="AF713" s="1739"/>
      <c r="AG713" s="1739"/>
      <c r="AH713" s="1739"/>
      <c r="AI713" s="1739"/>
      <c r="AJ713" s="1739"/>
      <c r="AK713" s="1739"/>
      <c r="AL713" s="1739"/>
    </row>
    <row r="714" ht="32.25" customHeight="1">
      <c r="A714" s="1767"/>
      <c r="B714" s="1823"/>
      <c r="C714" s="1739"/>
      <c r="D714" s="1739"/>
      <c r="E714" s="1739"/>
      <c r="F714" s="1767"/>
      <c r="G714" s="1767"/>
      <c r="H714" s="1767"/>
      <c r="I714" s="1767"/>
      <c r="J714" s="1767"/>
      <c r="K714" s="1739"/>
      <c r="L714" s="1739"/>
      <c r="M714" s="1739"/>
      <c r="N714" s="1818"/>
      <c r="O714" s="1819"/>
      <c r="P714" s="1820"/>
      <c r="Q714" s="1820"/>
      <c r="R714" s="1821"/>
      <c r="S714" s="1739" t="b">
        <v>0</v>
      </c>
      <c r="T714" s="1770" t="b">
        <v>0</v>
      </c>
      <c r="U714" s="1822"/>
      <c r="V714" s="1822"/>
      <c r="W714" s="1822"/>
      <c r="X714" s="1739"/>
      <c r="Y714" s="1739"/>
      <c r="Z714" s="1739"/>
      <c r="AA714" s="1739"/>
      <c r="AB714" s="1739"/>
      <c r="AC714" s="1739"/>
      <c r="AD714" s="1739"/>
      <c r="AE714" s="1739"/>
      <c r="AF714" s="1739"/>
      <c r="AG714" s="1739"/>
      <c r="AH714" s="1739"/>
      <c r="AI714" s="1739"/>
      <c r="AJ714" s="1739"/>
      <c r="AK714" s="1739"/>
      <c r="AL714" s="1739"/>
    </row>
    <row r="715" ht="32.25" customHeight="1">
      <c r="A715" s="1767"/>
      <c r="B715" s="1823"/>
      <c r="C715" s="1739"/>
      <c r="D715" s="1739"/>
      <c r="E715" s="1739"/>
      <c r="F715" s="1767"/>
      <c r="G715" s="1767"/>
      <c r="H715" s="1767"/>
      <c r="I715" s="1767"/>
      <c r="J715" s="1767"/>
      <c r="K715" s="1739"/>
      <c r="L715" s="1739"/>
      <c r="M715" s="1739"/>
      <c r="N715" s="1818"/>
      <c r="O715" s="1819"/>
      <c r="P715" s="1820"/>
      <c r="Q715" s="1820"/>
      <c r="R715" s="1821"/>
      <c r="S715" s="1739" t="b">
        <v>0</v>
      </c>
      <c r="T715" s="1770" t="b">
        <v>0</v>
      </c>
      <c r="U715" s="1822"/>
      <c r="V715" s="1822"/>
      <c r="W715" s="1822"/>
      <c r="X715" s="1739"/>
      <c r="Y715" s="1739"/>
      <c r="Z715" s="1739"/>
      <c r="AA715" s="1739"/>
      <c r="AB715" s="1739"/>
      <c r="AC715" s="1739"/>
      <c r="AD715" s="1739"/>
      <c r="AE715" s="1739"/>
      <c r="AF715" s="1739"/>
      <c r="AG715" s="1739"/>
      <c r="AH715" s="1739"/>
      <c r="AI715" s="1739"/>
      <c r="AJ715" s="1739"/>
      <c r="AK715" s="1739"/>
      <c r="AL715" s="1739"/>
    </row>
    <row r="716" ht="32.25" customHeight="1">
      <c r="A716" s="1767"/>
      <c r="B716" s="1823"/>
      <c r="C716" s="1739"/>
      <c r="D716" s="1739"/>
      <c r="E716" s="1739"/>
      <c r="F716" s="1767"/>
      <c r="G716" s="1767"/>
      <c r="H716" s="1767"/>
      <c r="I716" s="1767"/>
      <c r="J716" s="1767"/>
      <c r="K716" s="1739"/>
      <c r="L716" s="1739"/>
      <c r="M716" s="1739"/>
      <c r="N716" s="1818"/>
      <c r="O716" s="1819"/>
      <c r="P716" s="1820"/>
      <c r="Q716" s="1820"/>
      <c r="R716" s="1821"/>
      <c r="S716" s="1739" t="b">
        <v>0</v>
      </c>
      <c r="T716" s="1770" t="b">
        <v>0</v>
      </c>
      <c r="U716" s="1822"/>
      <c r="V716" s="1822"/>
      <c r="W716" s="1822"/>
      <c r="X716" s="1739"/>
      <c r="Y716" s="1739"/>
      <c r="Z716" s="1739"/>
      <c r="AA716" s="1739"/>
      <c r="AB716" s="1739"/>
      <c r="AC716" s="1739"/>
      <c r="AD716" s="1739"/>
      <c r="AE716" s="1739"/>
      <c r="AF716" s="1739"/>
      <c r="AG716" s="1739"/>
      <c r="AH716" s="1739"/>
      <c r="AI716" s="1739"/>
      <c r="AJ716" s="1739"/>
      <c r="AK716" s="1739"/>
      <c r="AL716" s="1739"/>
    </row>
    <row r="717" ht="32.25" customHeight="1">
      <c r="A717" s="1767"/>
      <c r="B717" s="1823"/>
      <c r="C717" s="1739"/>
      <c r="D717" s="1739"/>
      <c r="E717" s="1739"/>
      <c r="F717" s="1767"/>
      <c r="G717" s="1767"/>
      <c r="H717" s="1767"/>
      <c r="I717" s="1767"/>
      <c r="J717" s="1767"/>
      <c r="K717" s="1739"/>
      <c r="L717" s="1739"/>
      <c r="M717" s="1739"/>
      <c r="N717" s="1818"/>
      <c r="O717" s="1819"/>
      <c r="P717" s="1820"/>
      <c r="Q717" s="1820"/>
      <c r="R717" s="1821"/>
      <c r="S717" s="1739" t="b">
        <v>0</v>
      </c>
      <c r="T717" s="1770" t="b">
        <v>0</v>
      </c>
      <c r="U717" s="1822"/>
      <c r="V717" s="1822"/>
      <c r="W717" s="1822"/>
      <c r="X717" s="1739"/>
      <c r="Y717" s="1739"/>
      <c r="Z717" s="1739"/>
      <c r="AA717" s="1739"/>
      <c r="AB717" s="1739"/>
      <c r="AC717" s="1739"/>
      <c r="AD717" s="1739"/>
      <c r="AE717" s="1739"/>
      <c r="AF717" s="1739"/>
      <c r="AG717" s="1739"/>
      <c r="AH717" s="1739"/>
      <c r="AI717" s="1739"/>
      <c r="AJ717" s="1739"/>
      <c r="AK717" s="1739"/>
      <c r="AL717" s="1739"/>
    </row>
    <row r="718" ht="32.25" customHeight="1">
      <c r="A718" s="1767"/>
      <c r="B718" s="1823"/>
      <c r="C718" s="1739"/>
      <c r="D718" s="1739"/>
      <c r="E718" s="1739"/>
      <c r="F718" s="1767"/>
      <c r="G718" s="1767"/>
      <c r="H718" s="1767"/>
      <c r="I718" s="1767"/>
      <c r="J718" s="1767"/>
      <c r="K718" s="1739"/>
      <c r="L718" s="1739"/>
      <c r="M718" s="1739"/>
      <c r="N718" s="1818"/>
      <c r="O718" s="1819"/>
      <c r="P718" s="1820"/>
      <c r="Q718" s="1820"/>
      <c r="R718" s="1821"/>
      <c r="S718" s="1739" t="b">
        <v>0</v>
      </c>
      <c r="T718" s="1770" t="b">
        <v>0</v>
      </c>
      <c r="U718" s="1822"/>
      <c r="V718" s="1822"/>
      <c r="W718" s="1822"/>
      <c r="X718" s="1739"/>
      <c r="Y718" s="1739"/>
      <c r="Z718" s="1739"/>
      <c r="AA718" s="1739"/>
      <c r="AB718" s="1739"/>
      <c r="AC718" s="1739"/>
      <c r="AD718" s="1739"/>
      <c r="AE718" s="1739"/>
      <c r="AF718" s="1739"/>
      <c r="AG718" s="1739"/>
      <c r="AH718" s="1739"/>
      <c r="AI718" s="1739"/>
      <c r="AJ718" s="1739"/>
      <c r="AK718" s="1739"/>
      <c r="AL718" s="1739"/>
    </row>
    <row r="719" ht="32.25" customHeight="1">
      <c r="A719" s="1767"/>
      <c r="B719" s="1823"/>
      <c r="C719" s="1739"/>
      <c r="D719" s="1739"/>
      <c r="E719" s="1739"/>
      <c r="F719" s="1767"/>
      <c r="G719" s="1767"/>
      <c r="H719" s="1767"/>
      <c r="I719" s="1767"/>
      <c r="J719" s="1767"/>
      <c r="K719" s="1739"/>
      <c r="L719" s="1739"/>
      <c r="M719" s="1739"/>
      <c r="N719" s="1818"/>
      <c r="O719" s="1819"/>
      <c r="P719" s="1820"/>
      <c r="Q719" s="1820"/>
      <c r="R719" s="1821"/>
      <c r="S719" s="1739" t="b">
        <v>0</v>
      </c>
      <c r="T719" s="1770" t="b">
        <v>0</v>
      </c>
      <c r="U719" s="1822"/>
      <c r="V719" s="1822"/>
      <c r="W719" s="1822"/>
      <c r="X719" s="1739"/>
      <c r="Y719" s="1739"/>
      <c r="Z719" s="1739"/>
      <c r="AA719" s="1739"/>
      <c r="AB719" s="1739"/>
      <c r="AC719" s="1739"/>
      <c r="AD719" s="1739"/>
      <c r="AE719" s="1739"/>
      <c r="AF719" s="1739"/>
      <c r="AG719" s="1739"/>
      <c r="AH719" s="1739"/>
      <c r="AI719" s="1739"/>
      <c r="AJ719" s="1739"/>
      <c r="AK719" s="1739"/>
      <c r="AL719" s="1739"/>
    </row>
    <row r="720" ht="32.25" customHeight="1">
      <c r="A720" s="1767"/>
      <c r="B720" s="1823"/>
      <c r="C720" s="1739"/>
      <c r="D720" s="1739"/>
      <c r="E720" s="1739"/>
      <c r="F720" s="1767"/>
      <c r="G720" s="1767"/>
      <c r="H720" s="1767"/>
      <c r="I720" s="1767"/>
      <c r="J720" s="1767"/>
      <c r="K720" s="1739"/>
      <c r="L720" s="1739"/>
      <c r="M720" s="1739"/>
      <c r="N720" s="1818"/>
      <c r="O720" s="1819"/>
      <c r="P720" s="1820"/>
      <c r="Q720" s="1820"/>
      <c r="R720" s="1821"/>
      <c r="S720" s="1739" t="b">
        <v>0</v>
      </c>
      <c r="T720" s="1770" t="b">
        <v>0</v>
      </c>
      <c r="U720" s="1822"/>
      <c r="V720" s="1822"/>
      <c r="W720" s="1822"/>
      <c r="X720" s="1739"/>
      <c r="Y720" s="1739"/>
      <c r="Z720" s="1739"/>
      <c r="AA720" s="1739"/>
      <c r="AB720" s="1739"/>
      <c r="AC720" s="1739"/>
      <c r="AD720" s="1739"/>
      <c r="AE720" s="1739"/>
      <c r="AF720" s="1739"/>
      <c r="AG720" s="1739"/>
      <c r="AH720" s="1739"/>
      <c r="AI720" s="1739"/>
      <c r="AJ720" s="1739"/>
      <c r="AK720" s="1739"/>
      <c r="AL720" s="1739"/>
    </row>
    <row r="721" ht="32.25" customHeight="1">
      <c r="A721" s="1767"/>
      <c r="B721" s="1823"/>
      <c r="C721" s="1739"/>
      <c r="D721" s="1739"/>
      <c r="E721" s="1739"/>
      <c r="F721" s="1767"/>
      <c r="G721" s="1767"/>
      <c r="H721" s="1767"/>
      <c r="I721" s="1767"/>
      <c r="J721" s="1767"/>
      <c r="K721" s="1739"/>
      <c r="L721" s="1739"/>
      <c r="M721" s="1739"/>
      <c r="N721" s="1818"/>
      <c r="O721" s="1819"/>
      <c r="P721" s="1820"/>
      <c r="Q721" s="1820"/>
      <c r="R721" s="1821"/>
      <c r="S721" s="1739" t="b">
        <v>0</v>
      </c>
      <c r="T721" s="1770" t="b">
        <v>0</v>
      </c>
      <c r="U721" s="1822"/>
      <c r="V721" s="1822"/>
      <c r="W721" s="1822"/>
      <c r="X721" s="1739"/>
      <c r="Y721" s="1739"/>
      <c r="Z721" s="1739"/>
      <c r="AA721" s="1739"/>
      <c r="AB721" s="1739"/>
      <c r="AC721" s="1739"/>
      <c r="AD721" s="1739"/>
      <c r="AE721" s="1739"/>
      <c r="AF721" s="1739"/>
      <c r="AG721" s="1739"/>
      <c r="AH721" s="1739"/>
      <c r="AI721" s="1739"/>
      <c r="AJ721" s="1739"/>
      <c r="AK721" s="1739"/>
      <c r="AL721" s="1739"/>
    </row>
    <row r="722" ht="32.25" customHeight="1">
      <c r="A722" s="1767"/>
      <c r="B722" s="1823"/>
      <c r="C722" s="1739"/>
      <c r="D722" s="1739"/>
      <c r="E722" s="1739"/>
      <c r="F722" s="1767"/>
      <c r="G722" s="1767"/>
      <c r="H722" s="1767"/>
      <c r="I722" s="1767"/>
      <c r="J722" s="1767"/>
      <c r="K722" s="1739"/>
      <c r="L722" s="1739"/>
      <c r="M722" s="1739"/>
      <c r="N722" s="1818"/>
      <c r="O722" s="1819"/>
      <c r="P722" s="1820"/>
      <c r="Q722" s="1820"/>
      <c r="R722" s="1821"/>
      <c r="S722" s="1739" t="b">
        <v>0</v>
      </c>
      <c r="T722" s="1770" t="b">
        <v>0</v>
      </c>
      <c r="U722" s="1822"/>
      <c r="V722" s="1822"/>
      <c r="W722" s="1822"/>
      <c r="X722" s="1739"/>
      <c r="Y722" s="1739"/>
      <c r="Z722" s="1739"/>
      <c r="AA722" s="1739"/>
      <c r="AB722" s="1739"/>
      <c r="AC722" s="1739"/>
      <c r="AD722" s="1739"/>
      <c r="AE722" s="1739"/>
      <c r="AF722" s="1739"/>
      <c r="AG722" s="1739"/>
      <c r="AH722" s="1739"/>
      <c r="AI722" s="1739"/>
      <c r="AJ722" s="1739"/>
      <c r="AK722" s="1739"/>
      <c r="AL722" s="1739"/>
    </row>
    <row r="723" ht="32.25" customHeight="1">
      <c r="A723" s="1767"/>
      <c r="B723" s="1823"/>
      <c r="C723" s="1739"/>
      <c r="D723" s="1739"/>
      <c r="E723" s="1739"/>
      <c r="F723" s="1767"/>
      <c r="G723" s="1767"/>
      <c r="H723" s="1767"/>
      <c r="I723" s="1767"/>
      <c r="J723" s="1767"/>
      <c r="K723" s="1739"/>
      <c r="L723" s="1739"/>
      <c r="M723" s="1739"/>
      <c r="N723" s="1818"/>
      <c r="O723" s="1819"/>
      <c r="P723" s="1820"/>
      <c r="Q723" s="1820"/>
      <c r="R723" s="1821"/>
      <c r="S723" s="1739" t="b">
        <v>0</v>
      </c>
      <c r="T723" s="1770" t="b">
        <v>0</v>
      </c>
      <c r="U723" s="1822"/>
      <c r="V723" s="1822"/>
      <c r="W723" s="1822"/>
      <c r="X723" s="1739"/>
      <c r="Y723" s="1739"/>
      <c r="Z723" s="1739"/>
      <c r="AA723" s="1739"/>
      <c r="AB723" s="1739"/>
      <c r="AC723" s="1739"/>
      <c r="AD723" s="1739"/>
      <c r="AE723" s="1739"/>
      <c r="AF723" s="1739"/>
      <c r="AG723" s="1739"/>
      <c r="AH723" s="1739"/>
      <c r="AI723" s="1739"/>
      <c r="AJ723" s="1739"/>
      <c r="AK723" s="1739"/>
      <c r="AL723" s="1739"/>
    </row>
    <row r="724" ht="32.25" customHeight="1">
      <c r="A724" s="1767"/>
      <c r="B724" s="1823"/>
      <c r="C724" s="1739"/>
      <c r="D724" s="1739"/>
      <c r="E724" s="1739"/>
      <c r="F724" s="1767"/>
      <c r="G724" s="1767"/>
      <c r="H724" s="1767"/>
      <c r="I724" s="1767"/>
      <c r="J724" s="1767"/>
      <c r="K724" s="1739"/>
      <c r="L724" s="1739"/>
      <c r="M724" s="1739"/>
      <c r="N724" s="1818"/>
      <c r="O724" s="1819"/>
      <c r="P724" s="1820"/>
      <c r="Q724" s="1820"/>
      <c r="R724" s="1821"/>
      <c r="S724" s="1739" t="b">
        <v>0</v>
      </c>
      <c r="T724" s="1770" t="b">
        <v>0</v>
      </c>
      <c r="U724" s="1822"/>
      <c r="V724" s="1822"/>
      <c r="W724" s="1822"/>
      <c r="X724" s="1739"/>
      <c r="Y724" s="1739"/>
      <c r="Z724" s="1739"/>
      <c r="AA724" s="1739"/>
      <c r="AB724" s="1739"/>
      <c r="AC724" s="1739"/>
      <c r="AD724" s="1739"/>
      <c r="AE724" s="1739"/>
      <c r="AF724" s="1739"/>
      <c r="AG724" s="1739"/>
      <c r="AH724" s="1739"/>
      <c r="AI724" s="1739"/>
      <c r="AJ724" s="1739"/>
      <c r="AK724" s="1739"/>
      <c r="AL724" s="1739"/>
    </row>
    <row r="725" ht="32.25" customHeight="1">
      <c r="A725" s="1767"/>
      <c r="B725" s="1823"/>
      <c r="C725" s="1739"/>
      <c r="D725" s="1739"/>
      <c r="E725" s="1739"/>
      <c r="F725" s="1767"/>
      <c r="G725" s="1767"/>
      <c r="H725" s="1767"/>
      <c r="I725" s="1767"/>
      <c r="J725" s="1767"/>
      <c r="K725" s="1739"/>
      <c r="L725" s="1739"/>
      <c r="M725" s="1739"/>
      <c r="N725" s="1818"/>
      <c r="O725" s="1819"/>
      <c r="P725" s="1820"/>
      <c r="Q725" s="1820"/>
      <c r="R725" s="1821"/>
      <c r="S725" s="1739" t="b">
        <v>0</v>
      </c>
      <c r="T725" s="1770" t="b">
        <v>0</v>
      </c>
      <c r="U725" s="1822"/>
      <c r="V725" s="1822"/>
      <c r="W725" s="1822"/>
      <c r="X725" s="1739"/>
      <c r="Y725" s="1739"/>
      <c r="Z725" s="1739"/>
      <c r="AA725" s="1739"/>
      <c r="AB725" s="1739"/>
      <c r="AC725" s="1739"/>
      <c r="AD725" s="1739"/>
      <c r="AE725" s="1739"/>
      <c r="AF725" s="1739"/>
      <c r="AG725" s="1739"/>
      <c r="AH725" s="1739"/>
      <c r="AI725" s="1739"/>
      <c r="AJ725" s="1739"/>
      <c r="AK725" s="1739"/>
      <c r="AL725" s="1739"/>
    </row>
    <row r="726" ht="32.25" customHeight="1">
      <c r="A726" s="1767"/>
      <c r="B726" s="1823"/>
      <c r="C726" s="1739"/>
      <c r="D726" s="1739"/>
      <c r="E726" s="1739"/>
      <c r="F726" s="1767"/>
      <c r="G726" s="1767"/>
      <c r="H726" s="1767"/>
      <c r="I726" s="1767"/>
      <c r="J726" s="1767"/>
      <c r="K726" s="1739"/>
      <c r="L726" s="1739"/>
      <c r="M726" s="1739"/>
      <c r="N726" s="1818"/>
      <c r="O726" s="1819"/>
      <c r="P726" s="1820"/>
      <c r="Q726" s="1820"/>
      <c r="R726" s="1821"/>
      <c r="S726" s="1739" t="b">
        <v>0</v>
      </c>
      <c r="T726" s="1770" t="b">
        <v>0</v>
      </c>
      <c r="U726" s="1822"/>
      <c r="V726" s="1822"/>
      <c r="W726" s="1822"/>
      <c r="X726" s="1739"/>
      <c r="Y726" s="1739"/>
      <c r="Z726" s="1739"/>
      <c r="AA726" s="1739"/>
      <c r="AB726" s="1739"/>
      <c r="AC726" s="1739"/>
      <c r="AD726" s="1739"/>
      <c r="AE726" s="1739"/>
      <c r="AF726" s="1739"/>
      <c r="AG726" s="1739"/>
      <c r="AH726" s="1739"/>
      <c r="AI726" s="1739"/>
      <c r="AJ726" s="1739"/>
      <c r="AK726" s="1739"/>
      <c r="AL726" s="1739"/>
    </row>
    <row r="727" ht="32.25" customHeight="1">
      <c r="A727" s="1767"/>
      <c r="B727" s="1823"/>
      <c r="C727" s="1739"/>
      <c r="D727" s="1739"/>
      <c r="E727" s="1739"/>
      <c r="F727" s="1767"/>
      <c r="G727" s="1767"/>
      <c r="H727" s="1767"/>
      <c r="I727" s="1767"/>
      <c r="J727" s="1767"/>
      <c r="K727" s="1739"/>
      <c r="L727" s="1739"/>
      <c r="M727" s="1739"/>
      <c r="N727" s="1818"/>
      <c r="O727" s="1819"/>
      <c r="P727" s="1820"/>
      <c r="Q727" s="1820"/>
      <c r="R727" s="1821"/>
      <c r="S727" s="1739" t="b">
        <v>0</v>
      </c>
      <c r="T727" s="1770" t="b">
        <v>0</v>
      </c>
      <c r="U727" s="1822"/>
      <c r="V727" s="1822"/>
      <c r="W727" s="1822"/>
      <c r="X727" s="1739"/>
      <c r="Y727" s="1739"/>
      <c r="Z727" s="1739"/>
      <c r="AA727" s="1739"/>
      <c r="AB727" s="1739"/>
      <c r="AC727" s="1739"/>
      <c r="AD727" s="1739"/>
      <c r="AE727" s="1739"/>
      <c r="AF727" s="1739"/>
      <c r="AG727" s="1739"/>
      <c r="AH727" s="1739"/>
      <c r="AI727" s="1739"/>
      <c r="AJ727" s="1739"/>
      <c r="AK727" s="1739"/>
      <c r="AL727" s="1739"/>
    </row>
    <row r="728" ht="32.25" customHeight="1">
      <c r="A728" s="1767"/>
      <c r="B728" s="1823"/>
      <c r="C728" s="1739"/>
      <c r="D728" s="1739"/>
      <c r="E728" s="1739"/>
      <c r="F728" s="1767"/>
      <c r="G728" s="1767"/>
      <c r="H728" s="1767"/>
      <c r="I728" s="1767"/>
      <c r="J728" s="1767"/>
      <c r="K728" s="1739"/>
      <c r="L728" s="1739"/>
      <c r="M728" s="1739"/>
      <c r="N728" s="1818"/>
      <c r="O728" s="1819"/>
      <c r="P728" s="1820"/>
      <c r="Q728" s="1820"/>
      <c r="R728" s="1821"/>
      <c r="S728" s="1739" t="b">
        <v>0</v>
      </c>
      <c r="T728" s="1770" t="b">
        <v>0</v>
      </c>
      <c r="U728" s="1822"/>
      <c r="V728" s="1822"/>
      <c r="W728" s="1822"/>
      <c r="X728" s="1739"/>
      <c r="Y728" s="1739"/>
      <c r="Z728" s="1739"/>
      <c r="AA728" s="1739"/>
      <c r="AB728" s="1739"/>
      <c r="AC728" s="1739"/>
      <c r="AD728" s="1739"/>
      <c r="AE728" s="1739"/>
      <c r="AF728" s="1739"/>
      <c r="AG728" s="1739"/>
      <c r="AH728" s="1739"/>
      <c r="AI728" s="1739"/>
      <c r="AJ728" s="1739"/>
      <c r="AK728" s="1739"/>
      <c r="AL728" s="1739"/>
    </row>
    <row r="729" ht="32.25" customHeight="1">
      <c r="A729" s="1767"/>
      <c r="B729" s="1823"/>
      <c r="C729" s="1739"/>
      <c r="D729" s="1739"/>
      <c r="E729" s="1739"/>
      <c r="F729" s="1767"/>
      <c r="G729" s="1767"/>
      <c r="H729" s="1767"/>
      <c r="I729" s="1767"/>
      <c r="J729" s="1767"/>
      <c r="K729" s="1739"/>
      <c r="L729" s="1739"/>
      <c r="M729" s="1739"/>
      <c r="N729" s="1818"/>
      <c r="O729" s="1819"/>
      <c r="P729" s="1820"/>
      <c r="Q729" s="1820"/>
      <c r="R729" s="1821"/>
      <c r="S729" s="1739" t="b">
        <v>0</v>
      </c>
      <c r="T729" s="1770" t="b">
        <v>0</v>
      </c>
      <c r="U729" s="1822"/>
      <c r="V729" s="1822"/>
      <c r="W729" s="1822"/>
      <c r="X729" s="1739"/>
      <c r="Y729" s="1739"/>
      <c r="Z729" s="1739"/>
      <c r="AA729" s="1739"/>
      <c r="AB729" s="1739"/>
      <c r="AC729" s="1739"/>
      <c r="AD729" s="1739"/>
      <c r="AE729" s="1739"/>
      <c r="AF729" s="1739"/>
      <c r="AG729" s="1739"/>
      <c r="AH729" s="1739"/>
      <c r="AI729" s="1739"/>
      <c r="AJ729" s="1739"/>
      <c r="AK729" s="1739"/>
      <c r="AL729" s="1739"/>
    </row>
    <row r="730" ht="32.25" customHeight="1">
      <c r="A730" s="1767"/>
      <c r="B730" s="1823"/>
      <c r="C730" s="1739"/>
      <c r="D730" s="1739"/>
      <c r="E730" s="1739"/>
      <c r="F730" s="1767"/>
      <c r="G730" s="1767"/>
      <c r="H730" s="1767"/>
      <c r="I730" s="1767"/>
      <c r="J730" s="1767"/>
      <c r="K730" s="1739"/>
      <c r="L730" s="1739"/>
      <c r="M730" s="1739"/>
      <c r="N730" s="1818"/>
      <c r="O730" s="1819"/>
      <c r="P730" s="1820"/>
      <c r="Q730" s="1820"/>
      <c r="R730" s="1821"/>
      <c r="S730" s="1739" t="b">
        <v>0</v>
      </c>
      <c r="T730" s="1770" t="b">
        <v>0</v>
      </c>
      <c r="U730" s="1822"/>
      <c r="V730" s="1822"/>
      <c r="W730" s="1822"/>
      <c r="X730" s="1739"/>
      <c r="Y730" s="1739"/>
      <c r="Z730" s="1739"/>
      <c r="AA730" s="1739"/>
      <c r="AB730" s="1739"/>
      <c r="AC730" s="1739"/>
      <c r="AD730" s="1739"/>
      <c r="AE730" s="1739"/>
      <c r="AF730" s="1739"/>
      <c r="AG730" s="1739"/>
      <c r="AH730" s="1739"/>
      <c r="AI730" s="1739"/>
      <c r="AJ730" s="1739"/>
      <c r="AK730" s="1739"/>
      <c r="AL730" s="1739"/>
    </row>
    <row r="731" ht="32.25" customHeight="1">
      <c r="A731" s="1767"/>
      <c r="B731" s="1823"/>
      <c r="C731" s="1739"/>
      <c r="D731" s="1739"/>
      <c r="E731" s="1739"/>
      <c r="F731" s="1767"/>
      <c r="G731" s="1767"/>
      <c r="H731" s="1767"/>
      <c r="I731" s="1767"/>
      <c r="J731" s="1767"/>
      <c r="K731" s="1739"/>
      <c r="L731" s="1739"/>
      <c r="M731" s="1739"/>
      <c r="N731" s="1818"/>
      <c r="O731" s="1819"/>
      <c r="P731" s="1820"/>
      <c r="Q731" s="1820"/>
      <c r="R731" s="1821"/>
      <c r="S731" s="1739" t="b">
        <v>0</v>
      </c>
      <c r="T731" s="1770" t="b">
        <v>0</v>
      </c>
      <c r="U731" s="1822"/>
      <c r="V731" s="1822"/>
      <c r="W731" s="1822"/>
      <c r="X731" s="1739"/>
      <c r="Y731" s="1739"/>
      <c r="Z731" s="1739"/>
      <c r="AA731" s="1739"/>
      <c r="AB731" s="1739"/>
      <c r="AC731" s="1739"/>
      <c r="AD731" s="1739"/>
      <c r="AE731" s="1739"/>
      <c r="AF731" s="1739"/>
      <c r="AG731" s="1739"/>
      <c r="AH731" s="1739"/>
      <c r="AI731" s="1739"/>
      <c r="AJ731" s="1739"/>
      <c r="AK731" s="1739"/>
      <c r="AL731" s="1739"/>
    </row>
    <row r="732" ht="32.25" customHeight="1">
      <c r="A732" s="1767"/>
      <c r="B732" s="1823"/>
      <c r="C732" s="1739"/>
      <c r="D732" s="1739"/>
      <c r="E732" s="1739"/>
      <c r="F732" s="1767"/>
      <c r="G732" s="1767"/>
      <c r="H732" s="1767"/>
      <c r="I732" s="1767"/>
      <c r="J732" s="1767"/>
      <c r="K732" s="1739"/>
      <c r="L732" s="1739"/>
      <c r="M732" s="1739"/>
      <c r="N732" s="1818"/>
      <c r="O732" s="1819"/>
      <c r="P732" s="1820"/>
      <c r="Q732" s="1820"/>
      <c r="R732" s="1821"/>
      <c r="S732" s="1739" t="b">
        <v>0</v>
      </c>
      <c r="T732" s="1770" t="b">
        <v>0</v>
      </c>
      <c r="U732" s="1822"/>
      <c r="V732" s="1822"/>
      <c r="W732" s="1822"/>
      <c r="X732" s="1739"/>
      <c r="Y732" s="1739"/>
      <c r="Z732" s="1739"/>
      <c r="AA732" s="1739"/>
      <c r="AB732" s="1739"/>
      <c r="AC732" s="1739"/>
      <c r="AD732" s="1739"/>
      <c r="AE732" s="1739"/>
      <c r="AF732" s="1739"/>
      <c r="AG732" s="1739"/>
      <c r="AH732" s="1739"/>
      <c r="AI732" s="1739"/>
      <c r="AJ732" s="1739"/>
      <c r="AK732" s="1739"/>
      <c r="AL732" s="1739"/>
    </row>
    <row r="733" ht="32.25" customHeight="1">
      <c r="A733" s="1767"/>
      <c r="B733" s="1823"/>
      <c r="C733" s="1739"/>
      <c r="D733" s="1739"/>
      <c r="E733" s="1739"/>
      <c r="F733" s="1767"/>
      <c r="G733" s="1767"/>
      <c r="H733" s="1767"/>
      <c r="I733" s="1767"/>
      <c r="J733" s="1767"/>
      <c r="K733" s="1739"/>
      <c r="L733" s="1739"/>
      <c r="M733" s="1739"/>
      <c r="N733" s="1818"/>
      <c r="O733" s="1819"/>
      <c r="P733" s="1820"/>
      <c r="Q733" s="1820"/>
      <c r="R733" s="1821"/>
      <c r="S733" s="1739" t="b">
        <v>0</v>
      </c>
      <c r="T733" s="1770" t="b">
        <v>0</v>
      </c>
      <c r="U733" s="1822"/>
      <c r="V733" s="1822"/>
      <c r="W733" s="1822"/>
      <c r="X733" s="1739"/>
      <c r="Y733" s="1739"/>
      <c r="Z733" s="1739"/>
      <c r="AA733" s="1739"/>
      <c r="AB733" s="1739"/>
      <c r="AC733" s="1739"/>
      <c r="AD733" s="1739"/>
      <c r="AE733" s="1739"/>
      <c r="AF733" s="1739"/>
      <c r="AG733" s="1739"/>
      <c r="AH733" s="1739"/>
      <c r="AI733" s="1739"/>
      <c r="AJ733" s="1739"/>
      <c r="AK733" s="1739"/>
      <c r="AL733" s="1739"/>
    </row>
    <row r="734" ht="32.25" customHeight="1">
      <c r="A734" s="1767"/>
      <c r="B734" s="1823"/>
      <c r="C734" s="1739"/>
      <c r="D734" s="1739"/>
      <c r="E734" s="1739"/>
      <c r="F734" s="1767"/>
      <c r="G734" s="1767"/>
      <c r="H734" s="1767"/>
      <c r="I734" s="1767"/>
      <c r="J734" s="1767"/>
      <c r="K734" s="1739"/>
      <c r="L734" s="1739"/>
      <c r="M734" s="1739"/>
      <c r="N734" s="1818"/>
      <c r="O734" s="1819"/>
      <c r="P734" s="1820"/>
      <c r="Q734" s="1820"/>
      <c r="R734" s="1821"/>
      <c r="S734" s="1739" t="b">
        <v>0</v>
      </c>
      <c r="T734" s="1770" t="b">
        <v>0</v>
      </c>
      <c r="U734" s="1822"/>
      <c r="V734" s="1822"/>
      <c r="W734" s="1822"/>
      <c r="X734" s="1739"/>
      <c r="Y734" s="1739"/>
      <c r="Z734" s="1739"/>
      <c r="AA734" s="1739"/>
      <c r="AB734" s="1739"/>
      <c r="AC734" s="1739"/>
      <c r="AD734" s="1739"/>
      <c r="AE734" s="1739"/>
      <c r="AF734" s="1739"/>
      <c r="AG734" s="1739"/>
      <c r="AH734" s="1739"/>
      <c r="AI734" s="1739"/>
      <c r="AJ734" s="1739"/>
      <c r="AK734" s="1739"/>
      <c r="AL734" s="1739"/>
    </row>
    <row r="735" ht="32.25" customHeight="1">
      <c r="A735" s="1767"/>
      <c r="B735" s="1823"/>
      <c r="C735" s="1739"/>
      <c r="D735" s="1739"/>
      <c r="E735" s="1739"/>
      <c r="F735" s="1767"/>
      <c r="G735" s="1767"/>
      <c r="H735" s="1767"/>
      <c r="I735" s="1767"/>
      <c r="J735" s="1767"/>
      <c r="K735" s="1739"/>
      <c r="L735" s="1739"/>
      <c r="M735" s="1739"/>
      <c r="N735" s="1818"/>
      <c r="O735" s="1819"/>
      <c r="P735" s="1820"/>
      <c r="Q735" s="1820"/>
      <c r="R735" s="1821"/>
      <c r="S735" s="1739" t="b">
        <v>0</v>
      </c>
      <c r="T735" s="1770" t="b">
        <v>0</v>
      </c>
      <c r="U735" s="1822"/>
      <c r="V735" s="1822"/>
      <c r="W735" s="1822"/>
      <c r="X735" s="1739"/>
      <c r="Y735" s="1739"/>
      <c r="Z735" s="1739"/>
      <c r="AA735" s="1739"/>
      <c r="AB735" s="1739"/>
      <c r="AC735" s="1739"/>
      <c r="AD735" s="1739"/>
      <c r="AE735" s="1739"/>
      <c r="AF735" s="1739"/>
      <c r="AG735" s="1739"/>
      <c r="AH735" s="1739"/>
      <c r="AI735" s="1739"/>
      <c r="AJ735" s="1739"/>
      <c r="AK735" s="1739"/>
      <c r="AL735" s="1739"/>
    </row>
    <row r="736" ht="32.25" customHeight="1">
      <c r="A736" s="1767"/>
      <c r="B736" s="1823"/>
      <c r="C736" s="1739"/>
      <c r="D736" s="1739"/>
      <c r="E736" s="1739"/>
      <c r="F736" s="1767"/>
      <c r="G736" s="1767"/>
      <c r="H736" s="1767"/>
      <c r="I736" s="1767"/>
      <c r="J736" s="1767"/>
      <c r="K736" s="1739"/>
      <c r="L736" s="1739"/>
      <c r="M736" s="1739"/>
      <c r="N736" s="1818"/>
      <c r="O736" s="1819"/>
      <c r="P736" s="1820"/>
      <c r="Q736" s="1820"/>
      <c r="R736" s="1821"/>
      <c r="S736" s="1739" t="b">
        <v>0</v>
      </c>
      <c r="T736" s="1770" t="b">
        <v>0</v>
      </c>
      <c r="U736" s="1822"/>
      <c r="V736" s="1822"/>
      <c r="W736" s="1822"/>
      <c r="X736" s="1739"/>
      <c r="Y736" s="1739"/>
      <c r="Z736" s="1739"/>
      <c r="AA736" s="1739"/>
      <c r="AB736" s="1739"/>
      <c r="AC736" s="1739"/>
      <c r="AD736" s="1739"/>
      <c r="AE736" s="1739"/>
      <c r="AF736" s="1739"/>
      <c r="AG736" s="1739"/>
      <c r="AH736" s="1739"/>
      <c r="AI736" s="1739"/>
      <c r="AJ736" s="1739"/>
      <c r="AK736" s="1739"/>
      <c r="AL736" s="1739"/>
    </row>
    <row r="737" ht="32.25" customHeight="1">
      <c r="A737" s="1767"/>
      <c r="B737" s="1823"/>
      <c r="C737" s="1739"/>
      <c r="D737" s="1739"/>
      <c r="E737" s="1739"/>
      <c r="F737" s="1767"/>
      <c r="G737" s="1767"/>
      <c r="H737" s="1767"/>
      <c r="I737" s="1767"/>
      <c r="J737" s="1767"/>
      <c r="K737" s="1739"/>
      <c r="L737" s="1739"/>
      <c r="M737" s="1739"/>
      <c r="N737" s="1818"/>
      <c r="O737" s="1819"/>
      <c r="P737" s="1820"/>
      <c r="Q737" s="1820"/>
      <c r="R737" s="1821"/>
      <c r="S737" s="1739" t="b">
        <v>0</v>
      </c>
      <c r="T737" s="1770" t="b">
        <v>0</v>
      </c>
      <c r="U737" s="1822"/>
      <c r="V737" s="1822"/>
      <c r="W737" s="1822"/>
      <c r="X737" s="1739"/>
      <c r="Y737" s="1739"/>
      <c r="Z737" s="1739"/>
      <c r="AA737" s="1739"/>
      <c r="AB737" s="1739"/>
      <c r="AC737" s="1739"/>
      <c r="AD737" s="1739"/>
      <c r="AE737" s="1739"/>
      <c r="AF737" s="1739"/>
      <c r="AG737" s="1739"/>
      <c r="AH737" s="1739"/>
      <c r="AI737" s="1739"/>
      <c r="AJ737" s="1739"/>
      <c r="AK737" s="1739"/>
      <c r="AL737" s="1739"/>
    </row>
    <row r="738" ht="32.25" customHeight="1">
      <c r="A738" s="1767"/>
      <c r="B738" s="1823"/>
      <c r="C738" s="1739"/>
      <c r="D738" s="1739"/>
      <c r="E738" s="1739"/>
      <c r="F738" s="1767"/>
      <c r="G738" s="1767"/>
      <c r="H738" s="1767"/>
      <c r="I738" s="1767"/>
      <c r="J738" s="1767"/>
      <c r="K738" s="1739"/>
      <c r="L738" s="1739"/>
      <c r="M738" s="1739"/>
      <c r="N738" s="1818"/>
      <c r="O738" s="1819"/>
      <c r="P738" s="1820"/>
      <c r="Q738" s="1820"/>
      <c r="R738" s="1821"/>
      <c r="S738" s="1739" t="b">
        <v>0</v>
      </c>
      <c r="T738" s="1770" t="b">
        <v>0</v>
      </c>
      <c r="U738" s="1822"/>
      <c r="V738" s="1822"/>
      <c r="W738" s="1822"/>
      <c r="X738" s="1739"/>
      <c r="Y738" s="1739"/>
      <c r="Z738" s="1739"/>
      <c r="AA738" s="1739"/>
      <c r="AB738" s="1739"/>
      <c r="AC738" s="1739"/>
      <c r="AD738" s="1739"/>
      <c r="AE738" s="1739"/>
      <c r="AF738" s="1739"/>
      <c r="AG738" s="1739"/>
      <c r="AH738" s="1739"/>
      <c r="AI738" s="1739"/>
      <c r="AJ738" s="1739"/>
      <c r="AK738" s="1739"/>
      <c r="AL738" s="1739"/>
    </row>
    <row r="739" ht="32.25" customHeight="1">
      <c r="A739" s="1767"/>
      <c r="B739" s="1823"/>
      <c r="C739" s="1739"/>
      <c r="D739" s="1739"/>
      <c r="E739" s="1739"/>
      <c r="F739" s="1767"/>
      <c r="G739" s="1767"/>
      <c r="H739" s="1767"/>
      <c r="I739" s="1767"/>
      <c r="J739" s="1767"/>
      <c r="K739" s="1739"/>
      <c r="L739" s="1739"/>
      <c r="M739" s="1739"/>
      <c r="N739" s="1818"/>
      <c r="O739" s="1819"/>
      <c r="P739" s="1820"/>
      <c r="Q739" s="1820"/>
      <c r="R739" s="1821"/>
      <c r="S739" s="1739" t="b">
        <v>0</v>
      </c>
      <c r="T739" s="1770" t="b">
        <v>0</v>
      </c>
      <c r="U739" s="1822"/>
      <c r="V739" s="1822"/>
      <c r="W739" s="1822"/>
      <c r="X739" s="1739"/>
      <c r="Y739" s="1739"/>
      <c r="Z739" s="1739"/>
      <c r="AA739" s="1739"/>
      <c r="AB739" s="1739"/>
      <c r="AC739" s="1739"/>
      <c r="AD739" s="1739"/>
      <c r="AE739" s="1739"/>
      <c r="AF739" s="1739"/>
      <c r="AG739" s="1739"/>
      <c r="AH739" s="1739"/>
      <c r="AI739" s="1739"/>
      <c r="AJ739" s="1739"/>
      <c r="AK739" s="1739"/>
      <c r="AL739" s="1739"/>
    </row>
    <row r="740" ht="32.25" customHeight="1">
      <c r="A740" s="1767"/>
      <c r="B740" s="1823"/>
      <c r="C740" s="1739"/>
      <c r="D740" s="1739"/>
      <c r="E740" s="1739"/>
      <c r="F740" s="1767"/>
      <c r="G740" s="1767"/>
      <c r="H740" s="1767"/>
      <c r="I740" s="1767"/>
      <c r="J740" s="1767"/>
      <c r="K740" s="1739"/>
      <c r="L740" s="1739"/>
      <c r="M740" s="1739"/>
      <c r="N740" s="1818"/>
      <c r="O740" s="1819"/>
      <c r="P740" s="1820"/>
      <c r="Q740" s="1820"/>
      <c r="R740" s="1821"/>
      <c r="S740" s="1739" t="b">
        <v>0</v>
      </c>
      <c r="T740" s="1770" t="b">
        <v>0</v>
      </c>
      <c r="U740" s="1822"/>
      <c r="V740" s="1822"/>
      <c r="W740" s="1822"/>
      <c r="X740" s="1739"/>
      <c r="Y740" s="1739"/>
      <c r="Z740" s="1739"/>
      <c r="AA740" s="1739"/>
      <c r="AB740" s="1739"/>
      <c r="AC740" s="1739"/>
      <c r="AD740" s="1739"/>
      <c r="AE740" s="1739"/>
      <c r="AF740" s="1739"/>
      <c r="AG740" s="1739"/>
      <c r="AH740" s="1739"/>
      <c r="AI740" s="1739"/>
      <c r="AJ740" s="1739"/>
      <c r="AK740" s="1739"/>
      <c r="AL740" s="1739"/>
    </row>
    <row r="741" ht="32.25" customHeight="1">
      <c r="A741" s="1767"/>
      <c r="B741" s="1823"/>
      <c r="C741" s="1739"/>
      <c r="D741" s="1739"/>
      <c r="E741" s="1739"/>
      <c r="F741" s="1767"/>
      <c r="G741" s="1767"/>
      <c r="H741" s="1767"/>
      <c r="I741" s="1767"/>
      <c r="J741" s="1767"/>
      <c r="K741" s="1739"/>
      <c r="L741" s="1739"/>
      <c r="M741" s="1739"/>
      <c r="N741" s="1818"/>
      <c r="O741" s="1819"/>
      <c r="P741" s="1820"/>
      <c r="Q741" s="1820"/>
      <c r="R741" s="1821"/>
      <c r="S741" s="1739" t="b">
        <v>0</v>
      </c>
      <c r="T741" s="1770" t="b">
        <v>0</v>
      </c>
      <c r="U741" s="1822"/>
      <c r="V741" s="1822"/>
      <c r="W741" s="1822"/>
      <c r="X741" s="1739"/>
      <c r="Y741" s="1739"/>
      <c r="Z741" s="1739"/>
      <c r="AA741" s="1739"/>
      <c r="AB741" s="1739"/>
      <c r="AC741" s="1739"/>
      <c r="AD741" s="1739"/>
      <c r="AE741" s="1739"/>
      <c r="AF741" s="1739"/>
      <c r="AG741" s="1739"/>
      <c r="AH741" s="1739"/>
      <c r="AI741" s="1739"/>
      <c r="AJ741" s="1739"/>
      <c r="AK741" s="1739"/>
      <c r="AL741" s="1739"/>
    </row>
    <row r="742" ht="32.25" customHeight="1">
      <c r="A742" s="1767"/>
      <c r="B742" s="1823"/>
      <c r="C742" s="1739"/>
      <c r="D742" s="1739"/>
      <c r="E742" s="1739"/>
      <c r="F742" s="1767"/>
      <c r="G742" s="1767"/>
      <c r="H742" s="1767"/>
      <c r="I742" s="1767"/>
      <c r="J742" s="1767"/>
      <c r="K742" s="1739"/>
      <c r="L742" s="1739"/>
      <c r="M742" s="1739"/>
      <c r="N742" s="1818"/>
      <c r="O742" s="1819"/>
      <c r="P742" s="1820"/>
      <c r="Q742" s="1820"/>
      <c r="R742" s="1821"/>
      <c r="S742" s="1739" t="b">
        <v>0</v>
      </c>
      <c r="T742" s="1770" t="b">
        <v>0</v>
      </c>
      <c r="U742" s="1822"/>
      <c r="V742" s="1822"/>
      <c r="W742" s="1822"/>
      <c r="X742" s="1739"/>
      <c r="Y742" s="1739"/>
      <c r="Z742" s="1739"/>
      <c r="AA742" s="1739"/>
      <c r="AB742" s="1739"/>
      <c r="AC742" s="1739"/>
      <c r="AD742" s="1739"/>
      <c r="AE742" s="1739"/>
      <c r="AF742" s="1739"/>
      <c r="AG742" s="1739"/>
      <c r="AH742" s="1739"/>
      <c r="AI742" s="1739"/>
      <c r="AJ742" s="1739"/>
      <c r="AK742" s="1739"/>
      <c r="AL742" s="1739"/>
    </row>
    <row r="743" ht="32.25" customHeight="1">
      <c r="A743" s="1767"/>
      <c r="B743" s="1823"/>
      <c r="C743" s="1739"/>
      <c r="D743" s="1739"/>
      <c r="E743" s="1739"/>
      <c r="F743" s="1767"/>
      <c r="G743" s="1767"/>
      <c r="H743" s="1767"/>
      <c r="I743" s="1767"/>
      <c r="J743" s="1767"/>
      <c r="K743" s="1739"/>
      <c r="L743" s="1739"/>
      <c r="M743" s="1739"/>
      <c r="N743" s="1818"/>
      <c r="O743" s="1819"/>
      <c r="P743" s="1820"/>
      <c r="Q743" s="1820"/>
      <c r="R743" s="1821"/>
      <c r="S743" s="1739" t="b">
        <v>0</v>
      </c>
      <c r="T743" s="1770" t="b">
        <v>0</v>
      </c>
      <c r="U743" s="1822"/>
      <c r="V743" s="1822"/>
      <c r="W743" s="1822"/>
      <c r="X743" s="1739"/>
      <c r="Y743" s="1739"/>
      <c r="Z743" s="1739"/>
      <c r="AA743" s="1739"/>
      <c r="AB743" s="1739"/>
      <c r="AC743" s="1739"/>
      <c r="AD743" s="1739"/>
      <c r="AE743" s="1739"/>
      <c r="AF743" s="1739"/>
      <c r="AG743" s="1739"/>
      <c r="AH743" s="1739"/>
      <c r="AI743" s="1739"/>
      <c r="AJ743" s="1739"/>
      <c r="AK743" s="1739"/>
      <c r="AL743" s="1739"/>
    </row>
    <row r="744" ht="32.25" customHeight="1">
      <c r="A744" s="1767"/>
      <c r="B744" s="1823"/>
      <c r="C744" s="1739"/>
      <c r="D744" s="1739"/>
      <c r="E744" s="1739"/>
      <c r="F744" s="1767"/>
      <c r="G744" s="1767"/>
      <c r="H744" s="1767"/>
      <c r="I744" s="1767"/>
      <c r="J744" s="1767"/>
      <c r="K744" s="1739"/>
      <c r="L744" s="1739"/>
      <c r="M744" s="1739"/>
      <c r="N744" s="1818"/>
      <c r="O744" s="1819"/>
      <c r="P744" s="1820"/>
      <c r="Q744" s="1820"/>
      <c r="R744" s="1821"/>
      <c r="S744" s="1739" t="b">
        <v>0</v>
      </c>
      <c r="T744" s="1770" t="b">
        <v>0</v>
      </c>
      <c r="U744" s="1822"/>
      <c r="V744" s="1822"/>
      <c r="W744" s="1822"/>
      <c r="X744" s="1739"/>
      <c r="Y744" s="1739"/>
      <c r="Z744" s="1739"/>
      <c r="AA744" s="1739"/>
      <c r="AB744" s="1739"/>
      <c r="AC744" s="1739"/>
      <c r="AD744" s="1739"/>
      <c r="AE744" s="1739"/>
      <c r="AF744" s="1739"/>
      <c r="AG744" s="1739"/>
      <c r="AH744" s="1739"/>
      <c r="AI744" s="1739"/>
      <c r="AJ744" s="1739"/>
      <c r="AK744" s="1739"/>
      <c r="AL744" s="1739"/>
    </row>
    <row r="745" ht="32.25" customHeight="1">
      <c r="A745" s="1767"/>
      <c r="B745" s="1823"/>
      <c r="C745" s="1739"/>
      <c r="D745" s="1739"/>
      <c r="E745" s="1739"/>
      <c r="F745" s="1767"/>
      <c r="G745" s="1767"/>
      <c r="H745" s="1767"/>
      <c r="I745" s="1767"/>
      <c r="J745" s="1767"/>
      <c r="K745" s="1739"/>
      <c r="L745" s="1739"/>
      <c r="M745" s="1739"/>
      <c r="N745" s="1818"/>
      <c r="O745" s="1819"/>
      <c r="P745" s="1820"/>
      <c r="Q745" s="1820"/>
      <c r="R745" s="1821"/>
      <c r="S745" s="1739" t="b">
        <v>0</v>
      </c>
      <c r="T745" s="1770" t="b">
        <v>0</v>
      </c>
      <c r="U745" s="1822"/>
      <c r="V745" s="1822"/>
      <c r="W745" s="1822"/>
      <c r="X745" s="1739"/>
      <c r="Y745" s="1739"/>
      <c r="Z745" s="1739"/>
      <c r="AA745" s="1739"/>
      <c r="AB745" s="1739"/>
      <c r="AC745" s="1739"/>
      <c r="AD745" s="1739"/>
      <c r="AE745" s="1739"/>
      <c r="AF745" s="1739"/>
      <c r="AG745" s="1739"/>
      <c r="AH745" s="1739"/>
      <c r="AI745" s="1739"/>
      <c r="AJ745" s="1739"/>
      <c r="AK745" s="1739"/>
      <c r="AL745" s="1739"/>
    </row>
    <row r="746" ht="32.25" customHeight="1">
      <c r="A746" s="1767"/>
      <c r="B746" s="1823"/>
      <c r="C746" s="1739"/>
      <c r="D746" s="1739"/>
      <c r="E746" s="1739"/>
      <c r="F746" s="1767"/>
      <c r="G746" s="1767"/>
      <c r="H746" s="1767"/>
      <c r="I746" s="1767"/>
      <c r="J746" s="1767"/>
      <c r="K746" s="1739"/>
      <c r="L746" s="1739"/>
      <c r="M746" s="1739"/>
      <c r="N746" s="1818"/>
      <c r="O746" s="1819"/>
      <c r="P746" s="1820"/>
      <c r="Q746" s="1820"/>
      <c r="R746" s="1821"/>
      <c r="S746" s="1739" t="b">
        <v>0</v>
      </c>
      <c r="T746" s="1770" t="b">
        <v>0</v>
      </c>
      <c r="U746" s="1822"/>
      <c r="V746" s="1822"/>
      <c r="W746" s="1822"/>
      <c r="X746" s="1739"/>
      <c r="Y746" s="1739"/>
      <c r="Z746" s="1739"/>
      <c r="AA746" s="1739"/>
      <c r="AB746" s="1739"/>
      <c r="AC746" s="1739"/>
      <c r="AD746" s="1739"/>
      <c r="AE746" s="1739"/>
      <c r="AF746" s="1739"/>
      <c r="AG746" s="1739"/>
      <c r="AH746" s="1739"/>
      <c r="AI746" s="1739"/>
      <c r="AJ746" s="1739"/>
      <c r="AK746" s="1739"/>
      <c r="AL746" s="1739"/>
    </row>
    <row r="747" ht="32.25" customHeight="1">
      <c r="A747" s="1767"/>
      <c r="B747" s="1823"/>
      <c r="C747" s="1739"/>
      <c r="D747" s="1739"/>
      <c r="E747" s="1739"/>
      <c r="F747" s="1767"/>
      <c r="G747" s="1767"/>
      <c r="H747" s="1767"/>
      <c r="I747" s="1767"/>
      <c r="J747" s="1767"/>
      <c r="K747" s="1739"/>
      <c r="L747" s="1739"/>
      <c r="M747" s="1739"/>
      <c r="N747" s="1818"/>
      <c r="O747" s="1819"/>
      <c r="P747" s="1820"/>
      <c r="Q747" s="1820"/>
      <c r="R747" s="1821"/>
      <c r="S747" s="1739" t="b">
        <v>0</v>
      </c>
      <c r="T747" s="1770" t="b">
        <v>0</v>
      </c>
      <c r="U747" s="1822"/>
      <c r="V747" s="1822"/>
      <c r="W747" s="1822"/>
      <c r="X747" s="1739"/>
      <c r="Y747" s="1739"/>
      <c r="Z747" s="1739"/>
      <c r="AA747" s="1739"/>
      <c r="AB747" s="1739"/>
      <c r="AC747" s="1739"/>
      <c r="AD747" s="1739"/>
      <c r="AE747" s="1739"/>
      <c r="AF747" s="1739"/>
      <c r="AG747" s="1739"/>
      <c r="AH747" s="1739"/>
      <c r="AI747" s="1739"/>
      <c r="AJ747" s="1739"/>
      <c r="AK747" s="1739"/>
      <c r="AL747" s="1739"/>
    </row>
    <row r="748" ht="32.25" customHeight="1">
      <c r="A748" s="1767"/>
      <c r="B748" s="1823"/>
      <c r="C748" s="1739"/>
      <c r="D748" s="1739"/>
      <c r="E748" s="1739"/>
      <c r="F748" s="1767"/>
      <c r="G748" s="1767"/>
      <c r="H748" s="1767"/>
      <c r="I748" s="1767"/>
      <c r="J748" s="1767"/>
      <c r="K748" s="1739"/>
      <c r="L748" s="1739"/>
      <c r="M748" s="1739"/>
      <c r="N748" s="1818"/>
      <c r="O748" s="1819"/>
      <c r="P748" s="1820"/>
      <c r="Q748" s="1820"/>
      <c r="R748" s="1821"/>
      <c r="S748" s="1739" t="b">
        <v>0</v>
      </c>
      <c r="T748" s="1770" t="b">
        <v>0</v>
      </c>
      <c r="U748" s="1822"/>
      <c r="V748" s="1822"/>
      <c r="W748" s="1822"/>
      <c r="X748" s="1739"/>
      <c r="Y748" s="1739"/>
      <c r="Z748" s="1739"/>
      <c r="AA748" s="1739"/>
      <c r="AB748" s="1739"/>
      <c r="AC748" s="1739"/>
      <c r="AD748" s="1739"/>
      <c r="AE748" s="1739"/>
      <c r="AF748" s="1739"/>
      <c r="AG748" s="1739"/>
      <c r="AH748" s="1739"/>
      <c r="AI748" s="1739"/>
      <c r="AJ748" s="1739"/>
      <c r="AK748" s="1739"/>
      <c r="AL748" s="1739"/>
    </row>
    <row r="749" ht="32.25" customHeight="1">
      <c r="A749" s="1767"/>
      <c r="B749" s="1823"/>
      <c r="C749" s="1739"/>
      <c r="D749" s="1739"/>
      <c r="E749" s="1739"/>
      <c r="F749" s="1767"/>
      <c r="G749" s="1767"/>
      <c r="H749" s="1767"/>
      <c r="I749" s="1767"/>
      <c r="J749" s="1767"/>
      <c r="K749" s="1739"/>
      <c r="L749" s="1739"/>
      <c r="M749" s="1739"/>
      <c r="N749" s="1818"/>
      <c r="O749" s="1819"/>
      <c r="P749" s="1820"/>
      <c r="Q749" s="1820"/>
      <c r="R749" s="1821"/>
      <c r="S749" s="1739" t="b">
        <v>0</v>
      </c>
      <c r="T749" s="1770" t="b">
        <v>0</v>
      </c>
      <c r="U749" s="1822"/>
      <c r="V749" s="1822"/>
      <c r="W749" s="1822"/>
      <c r="X749" s="1739"/>
      <c r="Y749" s="1739"/>
      <c r="Z749" s="1739"/>
      <c r="AA749" s="1739"/>
      <c r="AB749" s="1739"/>
      <c r="AC749" s="1739"/>
      <c r="AD749" s="1739"/>
      <c r="AE749" s="1739"/>
      <c r="AF749" s="1739"/>
      <c r="AG749" s="1739"/>
      <c r="AH749" s="1739"/>
      <c r="AI749" s="1739"/>
      <c r="AJ749" s="1739"/>
      <c r="AK749" s="1739"/>
      <c r="AL749" s="1739"/>
    </row>
    <row r="750" ht="32.25" customHeight="1">
      <c r="A750" s="1767"/>
      <c r="B750" s="1823"/>
      <c r="C750" s="1739"/>
      <c r="D750" s="1739"/>
      <c r="E750" s="1739"/>
      <c r="F750" s="1767"/>
      <c r="G750" s="1767"/>
      <c r="H750" s="1767"/>
      <c r="I750" s="1767"/>
      <c r="J750" s="1767"/>
      <c r="K750" s="1739"/>
      <c r="L750" s="1739"/>
      <c r="M750" s="1739"/>
      <c r="N750" s="1818"/>
      <c r="O750" s="1819"/>
      <c r="P750" s="1820"/>
      <c r="Q750" s="1820"/>
      <c r="R750" s="1821"/>
      <c r="S750" s="1739" t="b">
        <v>0</v>
      </c>
      <c r="T750" s="1770" t="b">
        <v>0</v>
      </c>
      <c r="U750" s="1822"/>
      <c r="V750" s="1822"/>
      <c r="W750" s="1822"/>
      <c r="X750" s="1739"/>
      <c r="Y750" s="1739"/>
      <c r="Z750" s="1739"/>
      <c r="AA750" s="1739"/>
      <c r="AB750" s="1739"/>
      <c r="AC750" s="1739"/>
      <c r="AD750" s="1739"/>
      <c r="AE750" s="1739"/>
      <c r="AF750" s="1739"/>
      <c r="AG750" s="1739"/>
      <c r="AH750" s="1739"/>
      <c r="AI750" s="1739"/>
      <c r="AJ750" s="1739"/>
      <c r="AK750" s="1739"/>
      <c r="AL750" s="1739"/>
    </row>
    <row r="751" ht="32.25" customHeight="1">
      <c r="A751" s="1767"/>
      <c r="B751" s="1823"/>
      <c r="C751" s="1739"/>
      <c r="D751" s="1739"/>
      <c r="E751" s="1739"/>
      <c r="F751" s="1767"/>
      <c r="G751" s="1767"/>
      <c r="H751" s="1767"/>
      <c r="I751" s="1767"/>
      <c r="J751" s="1767"/>
      <c r="K751" s="1739"/>
      <c r="L751" s="1739"/>
      <c r="M751" s="1739"/>
      <c r="N751" s="1818"/>
      <c r="O751" s="1819"/>
      <c r="P751" s="1820"/>
      <c r="Q751" s="1820"/>
      <c r="R751" s="1821"/>
      <c r="S751" s="1739" t="b">
        <v>0</v>
      </c>
      <c r="T751" s="1770" t="b">
        <v>0</v>
      </c>
      <c r="U751" s="1822"/>
      <c r="V751" s="1822"/>
      <c r="W751" s="1822"/>
      <c r="X751" s="1739"/>
      <c r="Y751" s="1739"/>
      <c r="Z751" s="1739"/>
      <c r="AA751" s="1739"/>
      <c r="AB751" s="1739"/>
      <c r="AC751" s="1739"/>
      <c r="AD751" s="1739"/>
      <c r="AE751" s="1739"/>
      <c r="AF751" s="1739"/>
      <c r="AG751" s="1739"/>
      <c r="AH751" s="1739"/>
      <c r="AI751" s="1739"/>
      <c r="AJ751" s="1739"/>
      <c r="AK751" s="1739"/>
      <c r="AL751" s="1739"/>
    </row>
    <row r="752" ht="32.25" customHeight="1">
      <c r="A752" s="1767"/>
      <c r="B752" s="1823"/>
      <c r="C752" s="1739"/>
      <c r="D752" s="1739"/>
      <c r="E752" s="1739"/>
      <c r="F752" s="1767"/>
      <c r="G752" s="1767"/>
      <c r="H752" s="1767"/>
      <c r="I752" s="1767"/>
      <c r="J752" s="1767"/>
      <c r="K752" s="1739"/>
      <c r="L752" s="1739"/>
      <c r="M752" s="1739"/>
      <c r="N752" s="1818"/>
      <c r="O752" s="1819"/>
      <c r="P752" s="1820"/>
      <c r="Q752" s="1820"/>
      <c r="R752" s="1821"/>
      <c r="S752" s="1739" t="b">
        <v>0</v>
      </c>
      <c r="T752" s="1770" t="b">
        <v>0</v>
      </c>
      <c r="U752" s="1822"/>
      <c r="V752" s="1822"/>
      <c r="W752" s="1822"/>
      <c r="X752" s="1739"/>
      <c r="Y752" s="1739"/>
      <c r="Z752" s="1739"/>
      <c r="AA752" s="1739"/>
      <c r="AB752" s="1739"/>
      <c r="AC752" s="1739"/>
      <c r="AD752" s="1739"/>
      <c r="AE752" s="1739"/>
      <c r="AF752" s="1739"/>
      <c r="AG752" s="1739"/>
      <c r="AH752" s="1739"/>
      <c r="AI752" s="1739"/>
      <c r="AJ752" s="1739"/>
      <c r="AK752" s="1739"/>
      <c r="AL752" s="1739"/>
    </row>
    <row r="753" ht="32.25" customHeight="1">
      <c r="A753" s="1767"/>
      <c r="B753" s="1823"/>
      <c r="C753" s="1739"/>
      <c r="D753" s="1739"/>
      <c r="E753" s="1739"/>
      <c r="F753" s="1767"/>
      <c r="G753" s="1767"/>
      <c r="H753" s="1767"/>
      <c r="I753" s="1767"/>
      <c r="J753" s="1767"/>
      <c r="K753" s="1739"/>
      <c r="L753" s="1739"/>
      <c r="M753" s="1739"/>
      <c r="N753" s="1818"/>
      <c r="O753" s="1819"/>
      <c r="P753" s="1820"/>
      <c r="Q753" s="1820"/>
      <c r="R753" s="1821"/>
      <c r="S753" s="1739" t="b">
        <v>0</v>
      </c>
      <c r="T753" s="1770" t="b">
        <v>0</v>
      </c>
      <c r="U753" s="1822"/>
      <c r="V753" s="1822"/>
      <c r="W753" s="1822"/>
      <c r="X753" s="1739"/>
      <c r="Y753" s="1739"/>
      <c r="Z753" s="1739"/>
      <c r="AA753" s="1739"/>
      <c r="AB753" s="1739"/>
      <c r="AC753" s="1739"/>
      <c r="AD753" s="1739"/>
      <c r="AE753" s="1739"/>
      <c r="AF753" s="1739"/>
      <c r="AG753" s="1739"/>
      <c r="AH753" s="1739"/>
      <c r="AI753" s="1739"/>
      <c r="AJ753" s="1739"/>
      <c r="AK753" s="1739"/>
      <c r="AL753" s="1739"/>
    </row>
    <row r="754" ht="32.25" customHeight="1">
      <c r="A754" s="1767"/>
      <c r="B754" s="1823"/>
      <c r="C754" s="1739"/>
      <c r="D754" s="1739"/>
      <c r="E754" s="1739"/>
      <c r="F754" s="1767"/>
      <c r="G754" s="1767"/>
      <c r="H754" s="1767"/>
      <c r="I754" s="1767"/>
      <c r="J754" s="1767"/>
      <c r="K754" s="1739"/>
      <c r="L754" s="1739"/>
      <c r="M754" s="1739"/>
      <c r="N754" s="1818"/>
      <c r="O754" s="1819"/>
      <c r="P754" s="1820"/>
      <c r="Q754" s="1820"/>
      <c r="R754" s="1821"/>
      <c r="S754" s="1739" t="b">
        <v>0</v>
      </c>
      <c r="T754" s="1770" t="b">
        <v>0</v>
      </c>
      <c r="U754" s="1822"/>
      <c r="V754" s="1822"/>
      <c r="W754" s="1822"/>
      <c r="X754" s="1739"/>
      <c r="Y754" s="1739"/>
      <c r="Z754" s="1739"/>
      <c r="AA754" s="1739"/>
      <c r="AB754" s="1739"/>
      <c r="AC754" s="1739"/>
      <c r="AD754" s="1739"/>
      <c r="AE754" s="1739"/>
      <c r="AF754" s="1739"/>
      <c r="AG754" s="1739"/>
      <c r="AH754" s="1739"/>
      <c r="AI754" s="1739"/>
      <c r="AJ754" s="1739"/>
      <c r="AK754" s="1739"/>
      <c r="AL754" s="1739"/>
    </row>
    <row r="755" ht="32.25" customHeight="1">
      <c r="A755" s="1767"/>
      <c r="B755" s="1823"/>
      <c r="C755" s="1739"/>
      <c r="D755" s="1739"/>
      <c r="E755" s="1739"/>
      <c r="F755" s="1767"/>
      <c r="G755" s="1767"/>
      <c r="H755" s="1767"/>
      <c r="I755" s="1767"/>
      <c r="J755" s="1767"/>
      <c r="K755" s="1739"/>
      <c r="L755" s="1739"/>
      <c r="M755" s="1739"/>
      <c r="N755" s="1818"/>
      <c r="O755" s="1819"/>
      <c r="P755" s="1820"/>
      <c r="Q755" s="1820"/>
      <c r="R755" s="1821"/>
      <c r="S755" s="1739" t="b">
        <v>0</v>
      </c>
      <c r="T755" s="1770" t="b">
        <v>0</v>
      </c>
      <c r="U755" s="1822"/>
      <c r="V755" s="1822"/>
      <c r="W755" s="1822"/>
      <c r="X755" s="1739"/>
      <c r="Y755" s="1739"/>
      <c r="Z755" s="1739"/>
      <c r="AA755" s="1739"/>
      <c r="AB755" s="1739"/>
      <c r="AC755" s="1739"/>
      <c r="AD755" s="1739"/>
      <c r="AE755" s="1739"/>
      <c r="AF755" s="1739"/>
      <c r="AG755" s="1739"/>
      <c r="AH755" s="1739"/>
      <c r="AI755" s="1739"/>
      <c r="AJ755" s="1739"/>
      <c r="AK755" s="1739"/>
      <c r="AL755" s="1739"/>
    </row>
    <row r="756" ht="32.25" customHeight="1">
      <c r="A756" s="1767"/>
      <c r="B756" s="1823"/>
      <c r="C756" s="1739"/>
      <c r="D756" s="1739"/>
      <c r="E756" s="1739"/>
      <c r="F756" s="1767"/>
      <c r="G756" s="1767"/>
      <c r="H756" s="1767"/>
      <c r="I756" s="1767"/>
      <c r="J756" s="1767"/>
      <c r="K756" s="1739"/>
      <c r="L756" s="1739"/>
      <c r="M756" s="1739"/>
      <c r="N756" s="1818"/>
      <c r="O756" s="1819"/>
      <c r="P756" s="1820"/>
      <c r="Q756" s="1820"/>
      <c r="R756" s="1821"/>
      <c r="S756" s="1739" t="b">
        <v>0</v>
      </c>
      <c r="T756" s="1770" t="b">
        <v>0</v>
      </c>
      <c r="U756" s="1822"/>
      <c r="V756" s="1822"/>
      <c r="W756" s="1822"/>
      <c r="X756" s="1739"/>
      <c r="Y756" s="1739"/>
      <c r="Z756" s="1739"/>
      <c r="AA756" s="1739"/>
      <c r="AB756" s="1739"/>
      <c r="AC756" s="1739"/>
      <c r="AD756" s="1739"/>
      <c r="AE756" s="1739"/>
      <c r="AF756" s="1739"/>
      <c r="AG756" s="1739"/>
      <c r="AH756" s="1739"/>
      <c r="AI756" s="1739"/>
      <c r="AJ756" s="1739"/>
      <c r="AK756" s="1739"/>
      <c r="AL756" s="1739"/>
    </row>
    <row r="757" ht="32.25" customHeight="1">
      <c r="A757" s="1767"/>
      <c r="B757" s="1823"/>
      <c r="C757" s="1739"/>
      <c r="D757" s="1739"/>
      <c r="E757" s="1739"/>
      <c r="F757" s="1767"/>
      <c r="G757" s="1767"/>
      <c r="H757" s="1767"/>
      <c r="I757" s="1767"/>
      <c r="J757" s="1767"/>
      <c r="K757" s="1739"/>
      <c r="L757" s="1739"/>
      <c r="M757" s="1739"/>
      <c r="N757" s="1818"/>
      <c r="O757" s="1819"/>
      <c r="P757" s="1820"/>
      <c r="Q757" s="1820"/>
      <c r="R757" s="1821"/>
      <c r="S757" s="1739" t="b">
        <v>0</v>
      </c>
      <c r="T757" s="1770" t="b">
        <v>0</v>
      </c>
      <c r="U757" s="1822"/>
      <c r="V757" s="1822"/>
      <c r="W757" s="1822"/>
      <c r="X757" s="1739"/>
      <c r="Y757" s="1739"/>
      <c r="Z757" s="1739"/>
      <c r="AA757" s="1739"/>
      <c r="AB757" s="1739"/>
      <c r="AC757" s="1739"/>
      <c r="AD757" s="1739"/>
      <c r="AE757" s="1739"/>
      <c r="AF757" s="1739"/>
      <c r="AG757" s="1739"/>
      <c r="AH757" s="1739"/>
      <c r="AI757" s="1739"/>
      <c r="AJ757" s="1739"/>
      <c r="AK757" s="1739"/>
      <c r="AL757" s="1739"/>
    </row>
    <row r="758" ht="32.25" customHeight="1">
      <c r="A758" s="1767"/>
      <c r="B758" s="1823"/>
      <c r="C758" s="1739"/>
      <c r="D758" s="1739"/>
      <c r="E758" s="1739"/>
      <c r="F758" s="1767"/>
      <c r="G758" s="1767"/>
      <c r="H758" s="1767"/>
      <c r="I758" s="1767"/>
      <c r="J758" s="1767"/>
      <c r="K758" s="1739"/>
      <c r="L758" s="1739"/>
      <c r="M758" s="1739"/>
      <c r="N758" s="1818"/>
      <c r="O758" s="1819"/>
      <c r="P758" s="1820"/>
      <c r="Q758" s="1820"/>
      <c r="R758" s="1821"/>
      <c r="S758" s="1739" t="b">
        <v>0</v>
      </c>
      <c r="T758" s="1770" t="b">
        <v>0</v>
      </c>
      <c r="U758" s="1822"/>
      <c r="V758" s="1822"/>
      <c r="W758" s="1822"/>
      <c r="X758" s="1739"/>
      <c r="Y758" s="1739"/>
      <c r="Z758" s="1739"/>
      <c r="AA758" s="1739"/>
      <c r="AB758" s="1739"/>
      <c r="AC758" s="1739"/>
      <c r="AD758" s="1739"/>
      <c r="AE758" s="1739"/>
      <c r="AF758" s="1739"/>
      <c r="AG758" s="1739"/>
      <c r="AH758" s="1739"/>
      <c r="AI758" s="1739"/>
      <c r="AJ758" s="1739"/>
      <c r="AK758" s="1739"/>
      <c r="AL758" s="1739"/>
    </row>
    <row r="759" ht="32.25" customHeight="1">
      <c r="A759" s="1767"/>
      <c r="B759" s="1823"/>
      <c r="C759" s="1739"/>
      <c r="D759" s="1739"/>
      <c r="E759" s="1739"/>
      <c r="F759" s="1767"/>
      <c r="G759" s="1767"/>
      <c r="H759" s="1767"/>
      <c r="I759" s="1767"/>
      <c r="J759" s="1767"/>
      <c r="K759" s="1739"/>
      <c r="L759" s="1739"/>
      <c r="M759" s="1739"/>
      <c r="N759" s="1818"/>
      <c r="O759" s="1819"/>
      <c r="P759" s="1820"/>
      <c r="Q759" s="1820"/>
      <c r="R759" s="1821"/>
      <c r="S759" s="1739" t="b">
        <v>0</v>
      </c>
      <c r="T759" s="1770" t="b">
        <v>0</v>
      </c>
      <c r="U759" s="1822"/>
      <c r="V759" s="1822"/>
      <c r="W759" s="1822"/>
      <c r="X759" s="1739"/>
      <c r="Y759" s="1739"/>
      <c r="Z759" s="1739"/>
      <c r="AA759" s="1739"/>
      <c r="AB759" s="1739"/>
      <c r="AC759" s="1739"/>
      <c r="AD759" s="1739"/>
      <c r="AE759" s="1739"/>
      <c r="AF759" s="1739"/>
      <c r="AG759" s="1739"/>
      <c r="AH759" s="1739"/>
      <c r="AI759" s="1739"/>
      <c r="AJ759" s="1739"/>
      <c r="AK759" s="1739"/>
      <c r="AL759" s="1739"/>
    </row>
    <row r="760" ht="32.25" customHeight="1">
      <c r="A760" s="1767"/>
      <c r="B760" s="1823"/>
      <c r="C760" s="1739"/>
      <c r="D760" s="1739"/>
      <c r="E760" s="1739"/>
      <c r="F760" s="1767"/>
      <c r="G760" s="1767"/>
      <c r="H760" s="1767"/>
      <c r="I760" s="1767"/>
      <c r="J760" s="1767"/>
      <c r="K760" s="1739"/>
      <c r="L760" s="1739"/>
      <c r="M760" s="1739"/>
      <c r="N760" s="1818"/>
      <c r="O760" s="1819"/>
      <c r="P760" s="1820"/>
      <c r="Q760" s="1820"/>
      <c r="R760" s="1821"/>
      <c r="S760" s="1739" t="b">
        <v>0</v>
      </c>
      <c r="T760" s="1770" t="b">
        <v>0</v>
      </c>
      <c r="U760" s="1822"/>
      <c r="V760" s="1822"/>
      <c r="W760" s="1822"/>
      <c r="X760" s="1739"/>
      <c r="Y760" s="1739"/>
      <c r="Z760" s="1739"/>
      <c r="AA760" s="1739"/>
      <c r="AB760" s="1739"/>
      <c r="AC760" s="1739"/>
      <c r="AD760" s="1739"/>
      <c r="AE760" s="1739"/>
      <c r="AF760" s="1739"/>
      <c r="AG760" s="1739"/>
      <c r="AH760" s="1739"/>
      <c r="AI760" s="1739"/>
      <c r="AJ760" s="1739"/>
      <c r="AK760" s="1739"/>
      <c r="AL760" s="1739"/>
    </row>
    <row r="761" ht="32.25" customHeight="1">
      <c r="A761" s="1767"/>
      <c r="B761" s="1823"/>
      <c r="C761" s="1739"/>
      <c r="D761" s="1739"/>
      <c r="E761" s="1739"/>
      <c r="F761" s="1767"/>
      <c r="G761" s="1767"/>
      <c r="H761" s="1767"/>
      <c r="I761" s="1767"/>
      <c r="J761" s="1767"/>
      <c r="K761" s="1739"/>
      <c r="L761" s="1739"/>
      <c r="M761" s="1739"/>
      <c r="N761" s="1818"/>
      <c r="O761" s="1819"/>
      <c r="P761" s="1820"/>
      <c r="Q761" s="1820"/>
      <c r="R761" s="1821"/>
      <c r="S761" s="1739" t="b">
        <v>0</v>
      </c>
      <c r="T761" s="1770" t="b">
        <v>0</v>
      </c>
      <c r="U761" s="1822"/>
      <c r="V761" s="1822"/>
      <c r="W761" s="1822"/>
      <c r="X761" s="1739"/>
      <c r="Y761" s="1739"/>
      <c r="Z761" s="1739"/>
      <c r="AA761" s="1739"/>
      <c r="AB761" s="1739"/>
      <c r="AC761" s="1739"/>
      <c r="AD761" s="1739"/>
      <c r="AE761" s="1739"/>
      <c r="AF761" s="1739"/>
      <c r="AG761" s="1739"/>
      <c r="AH761" s="1739"/>
      <c r="AI761" s="1739"/>
      <c r="AJ761" s="1739"/>
      <c r="AK761" s="1739"/>
      <c r="AL761" s="1739"/>
    </row>
    <row r="762" ht="32.25" customHeight="1">
      <c r="A762" s="1767"/>
      <c r="B762" s="1823"/>
      <c r="C762" s="1739"/>
      <c r="D762" s="1739"/>
      <c r="E762" s="1739"/>
      <c r="F762" s="1767"/>
      <c r="G762" s="1767"/>
      <c r="H762" s="1767"/>
      <c r="I762" s="1767"/>
      <c r="J762" s="1767"/>
      <c r="K762" s="1739"/>
      <c r="L762" s="1739"/>
      <c r="M762" s="1739"/>
      <c r="N762" s="1818"/>
      <c r="O762" s="1819"/>
      <c r="P762" s="1820"/>
      <c r="Q762" s="1820"/>
      <c r="R762" s="1821"/>
      <c r="S762" s="1739" t="b">
        <v>0</v>
      </c>
      <c r="T762" s="1770" t="b">
        <v>0</v>
      </c>
      <c r="U762" s="1822"/>
      <c r="V762" s="1822"/>
      <c r="W762" s="1822"/>
      <c r="X762" s="1739"/>
      <c r="Y762" s="1739"/>
      <c r="Z762" s="1739"/>
      <c r="AA762" s="1739"/>
      <c r="AB762" s="1739"/>
      <c r="AC762" s="1739"/>
      <c r="AD762" s="1739"/>
      <c r="AE762" s="1739"/>
      <c r="AF762" s="1739"/>
      <c r="AG762" s="1739"/>
      <c r="AH762" s="1739"/>
      <c r="AI762" s="1739"/>
      <c r="AJ762" s="1739"/>
      <c r="AK762" s="1739"/>
      <c r="AL762" s="1739"/>
    </row>
    <row r="763" ht="32.25" customHeight="1">
      <c r="A763" s="1767"/>
      <c r="B763" s="1823"/>
      <c r="C763" s="1739"/>
      <c r="D763" s="1739"/>
      <c r="E763" s="1739"/>
      <c r="F763" s="1767"/>
      <c r="G763" s="1767"/>
      <c r="H763" s="1767"/>
      <c r="I763" s="1767"/>
      <c r="J763" s="1767"/>
      <c r="K763" s="1739"/>
      <c r="L763" s="1739"/>
      <c r="M763" s="1739"/>
      <c r="N763" s="1818"/>
      <c r="O763" s="1819"/>
      <c r="P763" s="1820"/>
      <c r="Q763" s="1820"/>
      <c r="R763" s="1821"/>
      <c r="S763" s="1739" t="b">
        <v>0</v>
      </c>
      <c r="T763" s="1770" t="b">
        <v>0</v>
      </c>
      <c r="U763" s="1822"/>
      <c r="V763" s="1822"/>
      <c r="W763" s="1822"/>
      <c r="X763" s="1739"/>
      <c r="Y763" s="1739"/>
      <c r="Z763" s="1739"/>
      <c r="AA763" s="1739"/>
      <c r="AB763" s="1739"/>
      <c r="AC763" s="1739"/>
      <c r="AD763" s="1739"/>
      <c r="AE763" s="1739"/>
      <c r="AF763" s="1739"/>
      <c r="AG763" s="1739"/>
      <c r="AH763" s="1739"/>
      <c r="AI763" s="1739"/>
      <c r="AJ763" s="1739"/>
      <c r="AK763" s="1739"/>
      <c r="AL763" s="1739"/>
    </row>
    <row r="764" ht="32.25" customHeight="1">
      <c r="A764" s="1767"/>
      <c r="B764" s="1823"/>
      <c r="C764" s="1739"/>
      <c r="D764" s="1739"/>
      <c r="E764" s="1739"/>
      <c r="F764" s="1767"/>
      <c r="G764" s="1767"/>
      <c r="H764" s="1767"/>
      <c r="I764" s="1767"/>
      <c r="J764" s="1767"/>
      <c r="K764" s="1739"/>
      <c r="L764" s="1739"/>
      <c r="M764" s="1739"/>
      <c r="N764" s="1818"/>
      <c r="O764" s="1819"/>
      <c r="P764" s="1820"/>
      <c r="Q764" s="1820"/>
      <c r="R764" s="1821"/>
      <c r="S764" s="1739" t="b">
        <v>0</v>
      </c>
      <c r="T764" s="1770" t="b">
        <v>0</v>
      </c>
      <c r="U764" s="1822"/>
      <c r="V764" s="1822"/>
      <c r="W764" s="1822"/>
      <c r="X764" s="1739"/>
      <c r="Y764" s="1739"/>
      <c r="Z764" s="1739"/>
      <c r="AA764" s="1739"/>
      <c r="AB764" s="1739"/>
      <c r="AC764" s="1739"/>
      <c r="AD764" s="1739"/>
      <c r="AE764" s="1739"/>
      <c r="AF764" s="1739"/>
      <c r="AG764" s="1739"/>
      <c r="AH764" s="1739"/>
      <c r="AI764" s="1739"/>
      <c r="AJ764" s="1739"/>
      <c r="AK764" s="1739"/>
      <c r="AL764" s="1739"/>
    </row>
    <row r="765" ht="32.25" customHeight="1">
      <c r="A765" s="1767"/>
      <c r="B765" s="1823"/>
      <c r="C765" s="1739"/>
      <c r="D765" s="1739"/>
      <c r="E765" s="1739"/>
      <c r="F765" s="1767"/>
      <c r="G765" s="1767"/>
      <c r="H765" s="1767"/>
      <c r="I765" s="1767"/>
      <c r="J765" s="1767"/>
      <c r="K765" s="1739"/>
      <c r="L765" s="1739"/>
      <c r="M765" s="1739"/>
      <c r="N765" s="1818"/>
      <c r="O765" s="1819"/>
      <c r="P765" s="1820"/>
      <c r="Q765" s="1820"/>
      <c r="R765" s="1821"/>
      <c r="S765" s="1739" t="b">
        <v>0</v>
      </c>
      <c r="T765" s="1770" t="b">
        <v>0</v>
      </c>
      <c r="U765" s="1822"/>
      <c r="V765" s="1822"/>
      <c r="W765" s="1822"/>
      <c r="X765" s="1739"/>
      <c r="Y765" s="1739"/>
      <c r="Z765" s="1739"/>
      <c r="AA765" s="1739"/>
      <c r="AB765" s="1739"/>
      <c r="AC765" s="1739"/>
      <c r="AD765" s="1739"/>
      <c r="AE765" s="1739"/>
      <c r="AF765" s="1739"/>
      <c r="AG765" s="1739"/>
      <c r="AH765" s="1739"/>
      <c r="AI765" s="1739"/>
      <c r="AJ765" s="1739"/>
      <c r="AK765" s="1739"/>
      <c r="AL765" s="1739"/>
    </row>
    <row r="766" ht="32.25" customHeight="1">
      <c r="A766" s="1767"/>
      <c r="B766" s="1823"/>
      <c r="C766" s="1739"/>
      <c r="D766" s="1739"/>
      <c r="E766" s="1739"/>
      <c r="F766" s="1767"/>
      <c r="G766" s="1767"/>
      <c r="H766" s="1767"/>
      <c r="I766" s="1767"/>
      <c r="J766" s="1767"/>
      <c r="K766" s="1739"/>
      <c r="L766" s="1739"/>
      <c r="M766" s="1739"/>
      <c r="N766" s="1818"/>
      <c r="O766" s="1819"/>
      <c r="P766" s="1820"/>
      <c r="Q766" s="1820"/>
      <c r="R766" s="1821"/>
      <c r="S766" s="1739" t="b">
        <v>0</v>
      </c>
      <c r="T766" s="1770" t="b">
        <v>0</v>
      </c>
      <c r="U766" s="1822"/>
      <c r="V766" s="1822"/>
      <c r="W766" s="1822"/>
      <c r="X766" s="1739"/>
      <c r="Y766" s="1739"/>
      <c r="Z766" s="1739"/>
      <c r="AA766" s="1739"/>
      <c r="AB766" s="1739"/>
      <c r="AC766" s="1739"/>
      <c r="AD766" s="1739"/>
      <c r="AE766" s="1739"/>
      <c r="AF766" s="1739"/>
      <c r="AG766" s="1739"/>
      <c r="AH766" s="1739"/>
      <c r="AI766" s="1739"/>
      <c r="AJ766" s="1739"/>
      <c r="AK766" s="1739"/>
      <c r="AL766" s="1739"/>
    </row>
    <row r="767" ht="32.25" customHeight="1">
      <c r="A767" s="1767"/>
      <c r="B767" s="1823"/>
      <c r="C767" s="1739"/>
      <c r="D767" s="1739"/>
      <c r="E767" s="1739"/>
      <c r="F767" s="1767"/>
      <c r="G767" s="1767"/>
      <c r="H767" s="1767"/>
      <c r="I767" s="1767"/>
      <c r="J767" s="1767"/>
      <c r="K767" s="1739"/>
      <c r="L767" s="1739"/>
      <c r="M767" s="1739"/>
      <c r="N767" s="1818"/>
      <c r="O767" s="1819"/>
      <c r="P767" s="1820"/>
      <c r="Q767" s="1820"/>
      <c r="R767" s="1821"/>
      <c r="S767" s="1739" t="b">
        <v>0</v>
      </c>
      <c r="T767" s="1770" t="b">
        <v>0</v>
      </c>
      <c r="U767" s="1822"/>
      <c r="V767" s="1822"/>
      <c r="W767" s="1822"/>
      <c r="X767" s="1739"/>
      <c r="Y767" s="1739"/>
      <c r="Z767" s="1739"/>
      <c r="AA767" s="1739"/>
      <c r="AB767" s="1739"/>
      <c r="AC767" s="1739"/>
      <c r="AD767" s="1739"/>
      <c r="AE767" s="1739"/>
      <c r="AF767" s="1739"/>
      <c r="AG767" s="1739"/>
      <c r="AH767" s="1739"/>
      <c r="AI767" s="1739"/>
      <c r="AJ767" s="1739"/>
      <c r="AK767" s="1739"/>
      <c r="AL767" s="1739"/>
    </row>
    <row r="768" ht="32.25" customHeight="1">
      <c r="A768" s="1767"/>
      <c r="B768" s="1823"/>
      <c r="C768" s="1739"/>
      <c r="D768" s="1739"/>
      <c r="E768" s="1739"/>
      <c r="F768" s="1767"/>
      <c r="G768" s="1767"/>
      <c r="H768" s="1767"/>
      <c r="I768" s="1767"/>
      <c r="J768" s="1767"/>
      <c r="K768" s="1739"/>
      <c r="L768" s="1739"/>
      <c r="M768" s="1739"/>
      <c r="N768" s="1818"/>
      <c r="O768" s="1819"/>
      <c r="P768" s="1820"/>
      <c r="Q768" s="1820"/>
      <c r="R768" s="1821"/>
      <c r="S768" s="1739" t="b">
        <v>0</v>
      </c>
      <c r="T768" s="1770" t="b">
        <v>0</v>
      </c>
      <c r="U768" s="1822"/>
      <c r="V768" s="1822"/>
      <c r="W768" s="1822"/>
      <c r="X768" s="1739"/>
      <c r="Y768" s="1739"/>
      <c r="Z768" s="1739"/>
      <c r="AA768" s="1739"/>
      <c r="AB768" s="1739"/>
      <c r="AC768" s="1739"/>
      <c r="AD768" s="1739"/>
      <c r="AE768" s="1739"/>
      <c r="AF768" s="1739"/>
      <c r="AG768" s="1739"/>
      <c r="AH768" s="1739"/>
      <c r="AI768" s="1739"/>
      <c r="AJ768" s="1739"/>
      <c r="AK768" s="1739"/>
      <c r="AL768" s="1739"/>
    </row>
    <row r="769" ht="32.25" customHeight="1">
      <c r="A769" s="1767"/>
      <c r="B769" s="1823"/>
      <c r="C769" s="1739"/>
      <c r="D769" s="1739"/>
      <c r="E769" s="1739"/>
      <c r="F769" s="1767"/>
      <c r="G769" s="1767"/>
      <c r="H769" s="1767"/>
      <c r="I769" s="1767"/>
      <c r="J769" s="1767"/>
      <c r="K769" s="1739"/>
      <c r="L769" s="1739"/>
      <c r="M769" s="1739"/>
      <c r="N769" s="1818"/>
      <c r="O769" s="1819"/>
      <c r="P769" s="1820"/>
      <c r="Q769" s="1820"/>
      <c r="R769" s="1821"/>
      <c r="S769" s="1739" t="b">
        <v>0</v>
      </c>
      <c r="T769" s="1770" t="b">
        <v>0</v>
      </c>
      <c r="U769" s="1822"/>
      <c r="V769" s="1822"/>
      <c r="W769" s="1822"/>
      <c r="X769" s="1739"/>
      <c r="Y769" s="1739"/>
      <c r="Z769" s="1739"/>
      <c r="AA769" s="1739"/>
      <c r="AB769" s="1739"/>
      <c r="AC769" s="1739"/>
      <c r="AD769" s="1739"/>
      <c r="AE769" s="1739"/>
      <c r="AF769" s="1739"/>
      <c r="AG769" s="1739"/>
      <c r="AH769" s="1739"/>
      <c r="AI769" s="1739"/>
      <c r="AJ769" s="1739"/>
      <c r="AK769" s="1739"/>
      <c r="AL769" s="1739"/>
    </row>
    <row r="770" ht="32.25" customHeight="1">
      <c r="A770" s="1767"/>
      <c r="B770" s="1823"/>
      <c r="C770" s="1739"/>
      <c r="D770" s="1739"/>
      <c r="E770" s="1739"/>
      <c r="F770" s="1767"/>
      <c r="G770" s="1767"/>
      <c r="H770" s="1767"/>
      <c r="I770" s="1767"/>
      <c r="J770" s="1767"/>
      <c r="K770" s="1739"/>
      <c r="L770" s="1739"/>
      <c r="M770" s="1739"/>
      <c r="N770" s="1818"/>
      <c r="O770" s="1819"/>
      <c r="P770" s="1820"/>
      <c r="Q770" s="1820"/>
      <c r="R770" s="1821"/>
      <c r="S770" s="1739" t="b">
        <v>0</v>
      </c>
      <c r="T770" s="1770" t="b">
        <v>0</v>
      </c>
      <c r="U770" s="1822"/>
      <c r="V770" s="1822"/>
      <c r="W770" s="1822"/>
      <c r="X770" s="1739"/>
      <c r="Y770" s="1739"/>
      <c r="Z770" s="1739"/>
      <c r="AA770" s="1739"/>
      <c r="AB770" s="1739"/>
      <c r="AC770" s="1739"/>
      <c r="AD770" s="1739"/>
      <c r="AE770" s="1739"/>
      <c r="AF770" s="1739"/>
      <c r="AG770" s="1739"/>
      <c r="AH770" s="1739"/>
      <c r="AI770" s="1739"/>
      <c r="AJ770" s="1739"/>
      <c r="AK770" s="1739"/>
      <c r="AL770" s="1739"/>
    </row>
    <row r="771" ht="32.25" customHeight="1">
      <c r="A771" s="1767"/>
      <c r="B771" s="1823"/>
      <c r="C771" s="1739"/>
      <c r="D771" s="1739"/>
      <c r="E771" s="1739"/>
      <c r="F771" s="1767"/>
      <c r="G771" s="1767"/>
      <c r="H771" s="1767"/>
      <c r="I771" s="1767"/>
      <c r="J771" s="1767"/>
      <c r="K771" s="1739"/>
      <c r="L771" s="1739"/>
      <c r="M771" s="1739"/>
      <c r="N771" s="1818"/>
      <c r="O771" s="1819"/>
      <c r="P771" s="1820"/>
      <c r="Q771" s="1820"/>
      <c r="R771" s="1821"/>
      <c r="S771" s="1739" t="b">
        <v>0</v>
      </c>
      <c r="T771" s="1770" t="b">
        <v>0</v>
      </c>
      <c r="U771" s="1822"/>
      <c r="V771" s="1822"/>
      <c r="W771" s="1822"/>
      <c r="X771" s="1739"/>
      <c r="Y771" s="1739"/>
      <c r="Z771" s="1739"/>
      <c r="AA771" s="1739"/>
      <c r="AB771" s="1739"/>
      <c r="AC771" s="1739"/>
      <c r="AD771" s="1739"/>
      <c r="AE771" s="1739"/>
      <c r="AF771" s="1739"/>
      <c r="AG771" s="1739"/>
      <c r="AH771" s="1739"/>
      <c r="AI771" s="1739"/>
      <c r="AJ771" s="1739"/>
      <c r="AK771" s="1739"/>
      <c r="AL771" s="1739"/>
    </row>
    <row r="772" ht="32.25" customHeight="1">
      <c r="A772" s="1767"/>
      <c r="B772" s="1823"/>
      <c r="C772" s="1739"/>
      <c r="D772" s="1739"/>
      <c r="E772" s="1739"/>
      <c r="F772" s="1767"/>
      <c r="G772" s="1767"/>
      <c r="H772" s="1767"/>
      <c r="I772" s="1767"/>
      <c r="J772" s="1767"/>
      <c r="K772" s="1739"/>
      <c r="L772" s="1739"/>
      <c r="M772" s="1739"/>
      <c r="N772" s="1818"/>
      <c r="O772" s="1819"/>
      <c r="P772" s="1820"/>
      <c r="Q772" s="1820"/>
      <c r="R772" s="1821"/>
      <c r="S772" s="1739" t="b">
        <v>0</v>
      </c>
      <c r="T772" s="1770" t="b">
        <v>0</v>
      </c>
      <c r="U772" s="1822"/>
      <c r="V772" s="1822"/>
      <c r="W772" s="1822"/>
      <c r="X772" s="1739"/>
      <c r="Y772" s="1739"/>
      <c r="Z772" s="1739"/>
      <c r="AA772" s="1739"/>
      <c r="AB772" s="1739"/>
      <c r="AC772" s="1739"/>
      <c r="AD772" s="1739"/>
      <c r="AE772" s="1739"/>
      <c r="AF772" s="1739"/>
      <c r="AG772" s="1739"/>
      <c r="AH772" s="1739"/>
      <c r="AI772" s="1739"/>
      <c r="AJ772" s="1739"/>
      <c r="AK772" s="1739"/>
      <c r="AL772" s="1739"/>
    </row>
    <row r="773" ht="32.25" customHeight="1">
      <c r="A773" s="1767"/>
      <c r="B773" s="1823"/>
      <c r="C773" s="1739"/>
      <c r="D773" s="1739"/>
      <c r="E773" s="1739"/>
      <c r="F773" s="1767"/>
      <c r="G773" s="1767"/>
      <c r="H773" s="1767"/>
      <c r="I773" s="1767"/>
      <c r="J773" s="1767"/>
      <c r="K773" s="1739"/>
      <c r="L773" s="1739"/>
      <c r="M773" s="1739"/>
      <c r="N773" s="1818"/>
      <c r="O773" s="1819"/>
      <c r="P773" s="1820"/>
      <c r="Q773" s="1820"/>
      <c r="R773" s="1821"/>
      <c r="S773" s="1739" t="b">
        <v>0</v>
      </c>
      <c r="T773" s="1770" t="b">
        <v>0</v>
      </c>
      <c r="U773" s="1822"/>
      <c r="V773" s="1822"/>
      <c r="W773" s="1822"/>
      <c r="X773" s="1739"/>
      <c r="Y773" s="1739"/>
      <c r="Z773" s="1739"/>
      <c r="AA773" s="1739"/>
      <c r="AB773" s="1739"/>
      <c r="AC773" s="1739"/>
      <c r="AD773" s="1739"/>
      <c r="AE773" s="1739"/>
      <c r="AF773" s="1739"/>
      <c r="AG773" s="1739"/>
      <c r="AH773" s="1739"/>
      <c r="AI773" s="1739"/>
      <c r="AJ773" s="1739"/>
      <c r="AK773" s="1739"/>
      <c r="AL773" s="1739"/>
    </row>
    <row r="774" ht="32.25" customHeight="1">
      <c r="A774" s="1767"/>
      <c r="B774" s="1823"/>
      <c r="C774" s="1739"/>
      <c r="D774" s="1739"/>
      <c r="E774" s="1739"/>
      <c r="F774" s="1767"/>
      <c r="G774" s="1767"/>
      <c r="H774" s="1767"/>
      <c r="I774" s="1767"/>
      <c r="J774" s="1767"/>
      <c r="K774" s="1739"/>
      <c r="L774" s="1739"/>
      <c r="M774" s="1739"/>
      <c r="N774" s="1818"/>
      <c r="O774" s="1819"/>
      <c r="P774" s="1820"/>
      <c r="Q774" s="1820"/>
      <c r="R774" s="1821"/>
      <c r="S774" s="1739" t="b">
        <v>0</v>
      </c>
      <c r="T774" s="1770" t="b">
        <v>0</v>
      </c>
      <c r="U774" s="1822"/>
      <c r="V774" s="1822"/>
      <c r="W774" s="1822"/>
      <c r="X774" s="1739"/>
      <c r="Y774" s="1739"/>
      <c r="Z774" s="1739"/>
      <c r="AA774" s="1739"/>
      <c r="AB774" s="1739"/>
      <c r="AC774" s="1739"/>
      <c r="AD774" s="1739"/>
      <c r="AE774" s="1739"/>
      <c r="AF774" s="1739"/>
      <c r="AG774" s="1739"/>
      <c r="AH774" s="1739"/>
      <c r="AI774" s="1739"/>
      <c r="AJ774" s="1739"/>
      <c r="AK774" s="1739"/>
      <c r="AL774" s="1739"/>
    </row>
    <row r="775" ht="32.25" customHeight="1">
      <c r="A775" s="1767"/>
      <c r="B775" s="1823"/>
      <c r="C775" s="1739"/>
      <c r="D775" s="1739"/>
      <c r="E775" s="1739"/>
      <c r="F775" s="1767"/>
      <c r="G775" s="1767"/>
      <c r="H775" s="1767"/>
      <c r="I775" s="1767"/>
      <c r="J775" s="1767"/>
      <c r="K775" s="1739"/>
      <c r="L775" s="1739"/>
      <c r="M775" s="1739"/>
      <c r="N775" s="1818"/>
      <c r="O775" s="1819"/>
      <c r="P775" s="1820"/>
      <c r="Q775" s="1820"/>
      <c r="R775" s="1821"/>
      <c r="S775" s="1739" t="b">
        <v>0</v>
      </c>
      <c r="T775" s="1770" t="b">
        <v>0</v>
      </c>
      <c r="U775" s="1822"/>
      <c r="V775" s="1822"/>
      <c r="W775" s="1822"/>
      <c r="X775" s="1739"/>
      <c r="Y775" s="1739"/>
      <c r="Z775" s="1739"/>
      <c r="AA775" s="1739"/>
      <c r="AB775" s="1739"/>
      <c r="AC775" s="1739"/>
      <c r="AD775" s="1739"/>
      <c r="AE775" s="1739"/>
      <c r="AF775" s="1739"/>
      <c r="AG775" s="1739"/>
      <c r="AH775" s="1739"/>
      <c r="AI775" s="1739"/>
      <c r="AJ775" s="1739"/>
      <c r="AK775" s="1739"/>
      <c r="AL775" s="1739"/>
    </row>
    <row r="776" ht="32.25" customHeight="1">
      <c r="A776" s="1767"/>
      <c r="B776" s="1823"/>
      <c r="C776" s="1739"/>
      <c r="D776" s="1739"/>
      <c r="E776" s="1739"/>
      <c r="F776" s="1767"/>
      <c r="G776" s="1767"/>
      <c r="H776" s="1767"/>
      <c r="I776" s="1767"/>
      <c r="J776" s="1767"/>
      <c r="K776" s="1739"/>
      <c r="L776" s="1739"/>
      <c r="M776" s="1739"/>
      <c r="N776" s="1818"/>
      <c r="O776" s="1819"/>
      <c r="P776" s="1820"/>
      <c r="Q776" s="1820"/>
      <c r="R776" s="1821"/>
      <c r="S776" s="1739" t="b">
        <v>0</v>
      </c>
      <c r="T776" s="1770" t="b">
        <v>0</v>
      </c>
      <c r="U776" s="1822"/>
      <c r="V776" s="1822"/>
      <c r="W776" s="1822"/>
      <c r="X776" s="1739"/>
      <c r="Y776" s="1739"/>
      <c r="Z776" s="1739"/>
      <c r="AA776" s="1739"/>
      <c r="AB776" s="1739"/>
      <c r="AC776" s="1739"/>
      <c r="AD776" s="1739"/>
      <c r="AE776" s="1739"/>
      <c r="AF776" s="1739"/>
      <c r="AG776" s="1739"/>
      <c r="AH776" s="1739"/>
      <c r="AI776" s="1739"/>
      <c r="AJ776" s="1739"/>
      <c r="AK776" s="1739"/>
      <c r="AL776" s="1739"/>
    </row>
    <row r="777" ht="32.25" customHeight="1">
      <c r="A777" s="1767"/>
      <c r="B777" s="1823"/>
      <c r="C777" s="1739"/>
      <c r="D777" s="1739"/>
      <c r="E777" s="1739"/>
      <c r="F777" s="1767"/>
      <c r="G777" s="1767"/>
      <c r="H777" s="1767"/>
      <c r="I777" s="1767"/>
      <c r="J777" s="1767"/>
      <c r="K777" s="1739"/>
      <c r="L777" s="1739"/>
      <c r="M777" s="1739"/>
      <c r="N777" s="1818"/>
      <c r="O777" s="1819"/>
      <c r="P777" s="1820"/>
      <c r="Q777" s="1820"/>
      <c r="R777" s="1821"/>
      <c r="S777" s="1739" t="b">
        <v>0</v>
      </c>
      <c r="T777" s="1770" t="b">
        <v>0</v>
      </c>
      <c r="U777" s="1822"/>
      <c r="V777" s="1822"/>
      <c r="W777" s="1822"/>
      <c r="X777" s="1739"/>
      <c r="Y777" s="1739"/>
      <c r="Z777" s="1739"/>
      <c r="AA777" s="1739"/>
      <c r="AB777" s="1739"/>
      <c r="AC777" s="1739"/>
      <c r="AD777" s="1739"/>
      <c r="AE777" s="1739"/>
      <c r="AF777" s="1739"/>
      <c r="AG777" s="1739"/>
      <c r="AH777" s="1739"/>
      <c r="AI777" s="1739"/>
      <c r="AJ777" s="1739"/>
      <c r="AK777" s="1739"/>
      <c r="AL777" s="1739"/>
    </row>
    <row r="778" ht="32.25" customHeight="1">
      <c r="A778" s="1767"/>
      <c r="B778" s="1823"/>
      <c r="C778" s="1739"/>
      <c r="D778" s="1739"/>
      <c r="E778" s="1739"/>
      <c r="F778" s="1767"/>
      <c r="G778" s="1767"/>
      <c r="H778" s="1767"/>
      <c r="I778" s="1767"/>
      <c r="J778" s="1767"/>
      <c r="K778" s="1739"/>
      <c r="L778" s="1739"/>
      <c r="M778" s="1739"/>
      <c r="N778" s="1818"/>
      <c r="O778" s="1819"/>
      <c r="P778" s="1820"/>
      <c r="Q778" s="1820"/>
      <c r="R778" s="1821"/>
      <c r="S778" s="1739" t="b">
        <v>0</v>
      </c>
      <c r="T778" s="1770" t="b">
        <v>0</v>
      </c>
      <c r="U778" s="1822"/>
      <c r="V778" s="1822"/>
      <c r="W778" s="1822"/>
      <c r="X778" s="1739"/>
      <c r="Y778" s="1739"/>
      <c r="Z778" s="1739"/>
      <c r="AA778" s="1739"/>
      <c r="AB778" s="1739"/>
      <c r="AC778" s="1739"/>
      <c r="AD778" s="1739"/>
      <c r="AE778" s="1739"/>
      <c r="AF778" s="1739"/>
      <c r="AG778" s="1739"/>
      <c r="AH778" s="1739"/>
      <c r="AI778" s="1739"/>
      <c r="AJ778" s="1739"/>
      <c r="AK778" s="1739"/>
      <c r="AL778" s="1739"/>
    </row>
    <row r="779" ht="32.25" customHeight="1">
      <c r="A779" s="1767"/>
      <c r="B779" s="1823"/>
      <c r="C779" s="1739"/>
      <c r="D779" s="1739"/>
      <c r="E779" s="1739"/>
      <c r="F779" s="1767"/>
      <c r="G779" s="1767"/>
      <c r="H779" s="1767"/>
      <c r="I779" s="1767"/>
      <c r="J779" s="1767"/>
      <c r="K779" s="1739"/>
      <c r="L779" s="1739"/>
      <c r="M779" s="1739"/>
      <c r="N779" s="1818"/>
      <c r="O779" s="1819"/>
      <c r="P779" s="1820"/>
      <c r="Q779" s="1820"/>
      <c r="R779" s="1821"/>
      <c r="S779" s="1739" t="b">
        <v>0</v>
      </c>
      <c r="T779" s="1770" t="b">
        <v>0</v>
      </c>
      <c r="U779" s="1822"/>
      <c r="V779" s="1822"/>
      <c r="W779" s="1822"/>
      <c r="X779" s="1739"/>
      <c r="Y779" s="1739"/>
      <c r="Z779" s="1739"/>
      <c r="AA779" s="1739"/>
      <c r="AB779" s="1739"/>
      <c r="AC779" s="1739"/>
      <c r="AD779" s="1739"/>
      <c r="AE779" s="1739"/>
      <c r="AF779" s="1739"/>
      <c r="AG779" s="1739"/>
      <c r="AH779" s="1739"/>
      <c r="AI779" s="1739"/>
      <c r="AJ779" s="1739"/>
      <c r="AK779" s="1739"/>
      <c r="AL779" s="1739"/>
    </row>
    <row r="780" ht="32.25" customHeight="1">
      <c r="A780" s="1767"/>
      <c r="B780" s="1823"/>
      <c r="C780" s="1739"/>
      <c r="D780" s="1739"/>
      <c r="E780" s="1739"/>
      <c r="F780" s="1767"/>
      <c r="G780" s="1767"/>
      <c r="H780" s="1767"/>
      <c r="I780" s="1767"/>
      <c r="J780" s="1767"/>
      <c r="K780" s="1739"/>
      <c r="L780" s="1739"/>
      <c r="M780" s="1739"/>
      <c r="N780" s="1818"/>
      <c r="O780" s="1819"/>
      <c r="P780" s="1820"/>
      <c r="Q780" s="1820"/>
      <c r="R780" s="1821"/>
      <c r="S780" s="1739" t="b">
        <v>0</v>
      </c>
      <c r="T780" s="1770" t="b">
        <v>0</v>
      </c>
      <c r="U780" s="1822"/>
      <c r="V780" s="1822"/>
      <c r="W780" s="1822"/>
      <c r="X780" s="1739"/>
      <c r="Y780" s="1739"/>
      <c r="Z780" s="1739"/>
      <c r="AA780" s="1739"/>
      <c r="AB780" s="1739"/>
      <c r="AC780" s="1739"/>
      <c r="AD780" s="1739"/>
      <c r="AE780" s="1739"/>
      <c r="AF780" s="1739"/>
      <c r="AG780" s="1739"/>
      <c r="AH780" s="1739"/>
      <c r="AI780" s="1739"/>
      <c r="AJ780" s="1739"/>
      <c r="AK780" s="1739"/>
      <c r="AL780" s="1739"/>
    </row>
    <row r="781" ht="32.25" customHeight="1">
      <c r="A781" s="1767"/>
      <c r="B781" s="1823"/>
      <c r="C781" s="1739"/>
      <c r="D781" s="1739"/>
      <c r="E781" s="1739"/>
      <c r="F781" s="1767"/>
      <c r="G781" s="1767"/>
      <c r="H781" s="1767"/>
      <c r="I781" s="1767"/>
      <c r="J781" s="1767"/>
      <c r="K781" s="1739"/>
      <c r="L781" s="1739"/>
      <c r="M781" s="1739"/>
      <c r="N781" s="1818"/>
      <c r="O781" s="1819"/>
      <c r="P781" s="1820"/>
      <c r="Q781" s="1820"/>
      <c r="R781" s="1821"/>
      <c r="S781" s="1739" t="b">
        <v>0</v>
      </c>
      <c r="T781" s="1770" t="b">
        <v>0</v>
      </c>
      <c r="U781" s="1822"/>
      <c r="V781" s="1822"/>
      <c r="W781" s="1822"/>
      <c r="X781" s="1739"/>
      <c r="Y781" s="1739"/>
      <c r="Z781" s="1739"/>
      <c r="AA781" s="1739"/>
      <c r="AB781" s="1739"/>
      <c r="AC781" s="1739"/>
      <c r="AD781" s="1739"/>
      <c r="AE781" s="1739"/>
      <c r="AF781" s="1739"/>
      <c r="AG781" s="1739"/>
      <c r="AH781" s="1739"/>
      <c r="AI781" s="1739"/>
      <c r="AJ781" s="1739"/>
      <c r="AK781" s="1739"/>
      <c r="AL781" s="1739"/>
    </row>
    <row r="782" ht="32.25" customHeight="1">
      <c r="A782" s="1767"/>
      <c r="B782" s="1823"/>
      <c r="C782" s="1739"/>
      <c r="D782" s="1739"/>
      <c r="E782" s="1739"/>
      <c r="F782" s="1767"/>
      <c r="G782" s="1767"/>
      <c r="H782" s="1767"/>
      <c r="I782" s="1767"/>
      <c r="J782" s="1767"/>
      <c r="K782" s="1739"/>
      <c r="L782" s="1739"/>
      <c r="M782" s="1739"/>
      <c r="N782" s="1818"/>
      <c r="O782" s="1819"/>
      <c r="P782" s="1820"/>
      <c r="Q782" s="1820"/>
      <c r="R782" s="1821"/>
      <c r="S782" s="1739" t="b">
        <v>0</v>
      </c>
      <c r="T782" s="1770" t="b">
        <v>0</v>
      </c>
      <c r="U782" s="1822"/>
      <c r="V782" s="1822"/>
      <c r="W782" s="1822"/>
      <c r="X782" s="1739"/>
      <c r="Y782" s="1739"/>
      <c r="Z782" s="1739"/>
      <c r="AA782" s="1739"/>
      <c r="AB782" s="1739"/>
      <c r="AC782" s="1739"/>
      <c r="AD782" s="1739"/>
      <c r="AE782" s="1739"/>
      <c r="AF782" s="1739"/>
      <c r="AG782" s="1739"/>
      <c r="AH782" s="1739"/>
      <c r="AI782" s="1739"/>
      <c r="AJ782" s="1739"/>
      <c r="AK782" s="1739"/>
      <c r="AL782" s="1739"/>
    </row>
    <row r="783" ht="32.25" customHeight="1">
      <c r="A783" s="1767"/>
      <c r="B783" s="1823"/>
      <c r="C783" s="1739"/>
      <c r="D783" s="1739"/>
      <c r="E783" s="1739"/>
      <c r="F783" s="1767"/>
      <c r="G783" s="1767"/>
      <c r="H783" s="1767"/>
      <c r="I783" s="1767"/>
      <c r="J783" s="1767"/>
      <c r="K783" s="1739"/>
      <c r="L783" s="1739"/>
      <c r="M783" s="1739"/>
      <c r="N783" s="1818"/>
      <c r="O783" s="1819"/>
      <c r="P783" s="1820"/>
      <c r="Q783" s="1820"/>
      <c r="R783" s="1821"/>
      <c r="S783" s="1739" t="b">
        <v>0</v>
      </c>
      <c r="T783" s="1770" t="b">
        <v>0</v>
      </c>
      <c r="U783" s="1822"/>
      <c r="V783" s="1822"/>
      <c r="W783" s="1822"/>
      <c r="X783" s="1739"/>
      <c r="Y783" s="1739"/>
      <c r="Z783" s="1739"/>
      <c r="AA783" s="1739"/>
      <c r="AB783" s="1739"/>
      <c r="AC783" s="1739"/>
      <c r="AD783" s="1739"/>
      <c r="AE783" s="1739"/>
      <c r="AF783" s="1739"/>
      <c r="AG783" s="1739"/>
      <c r="AH783" s="1739"/>
      <c r="AI783" s="1739"/>
      <c r="AJ783" s="1739"/>
      <c r="AK783" s="1739"/>
      <c r="AL783" s="1739"/>
    </row>
    <row r="784" ht="32.25" customHeight="1">
      <c r="A784" s="1767"/>
      <c r="B784" s="1823"/>
      <c r="C784" s="1739"/>
      <c r="D784" s="1739"/>
      <c r="E784" s="1739"/>
      <c r="F784" s="1767"/>
      <c r="G784" s="1767"/>
      <c r="H784" s="1767"/>
      <c r="I784" s="1767"/>
      <c r="J784" s="1767"/>
      <c r="K784" s="1739"/>
      <c r="L784" s="1739"/>
      <c r="M784" s="1739"/>
      <c r="N784" s="1818"/>
      <c r="O784" s="1819"/>
      <c r="P784" s="1820"/>
      <c r="Q784" s="1820"/>
      <c r="R784" s="1821"/>
      <c r="S784" s="1739" t="b">
        <v>0</v>
      </c>
      <c r="T784" s="1770" t="b">
        <v>0</v>
      </c>
      <c r="U784" s="1822"/>
      <c r="V784" s="1822"/>
      <c r="W784" s="1822"/>
      <c r="X784" s="1739"/>
      <c r="Y784" s="1739"/>
      <c r="Z784" s="1739"/>
      <c r="AA784" s="1739"/>
      <c r="AB784" s="1739"/>
      <c r="AC784" s="1739"/>
      <c r="AD784" s="1739"/>
      <c r="AE784" s="1739"/>
      <c r="AF784" s="1739"/>
      <c r="AG784" s="1739"/>
      <c r="AH784" s="1739"/>
      <c r="AI784" s="1739"/>
      <c r="AJ784" s="1739"/>
      <c r="AK784" s="1739"/>
      <c r="AL784" s="1739"/>
    </row>
    <row r="785" ht="32.25" customHeight="1">
      <c r="A785" s="1767"/>
      <c r="B785" s="1823"/>
      <c r="C785" s="1739"/>
      <c r="D785" s="1739"/>
      <c r="E785" s="1739"/>
      <c r="F785" s="1767"/>
      <c r="G785" s="1767"/>
      <c r="H785" s="1767"/>
      <c r="I785" s="1767"/>
      <c r="J785" s="1767"/>
      <c r="K785" s="1739"/>
      <c r="L785" s="1739"/>
      <c r="M785" s="1739"/>
      <c r="N785" s="1818"/>
      <c r="O785" s="1819"/>
      <c r="P785" s="1820"/>
      <c r="Q785" s="1820"/>
      <c r="R785" s="1821"/>
      <c r="S785" s="1739" t="b">
        <v>0</v>
      </c>
      <c r="T785" s="1770" t="b">
        <v>0</v>
      </c>
      <c r="U785" s="1822"/>
      <c r="V785" s="1822"/>
      <c r="W785" s="1822"/>
      <c r="X785" s="1739"/>
      <c r="Y785" s="1739"/>
      <c r="Z785" s="1739"/>
      <c r="AA785" s="1739"/>
      <c r="AB785" s="1739"/>
      <c r="AC785" s="1739"/>
      <c r="AD785" s="1739"/>
      <c r="AE785" s="1739"/>
      <c r="AF785" s="1739"/>
      <c r="AG785" s="1739"/>
      <c r="AH785" s="1739"/>
      <c r="AI785" s="1739"/>
      <c r="AJ785" s="1739"/>
      <c r="AK785" s="1739"/>
      <c r="AL785" s="1739"/>
    </row>
    <row r="786" ht="32.25" customHeight="1">
      <c r="A786" s="1767"/>
      <c r="B786" s="1823"/>
      <c r="C786" s="1739"/>
      <c r="D786" s="1739"/>
      <c r="E786" s="1739"/>
      <c r="F786" s="1767"/>
      <c r="G786" s="1767"/>
      <c r="H786" s="1767"/>
      <c r="I786" s="1767"/>
      <c r="J786" s="1767"/>
      <c r="K786" s="1739"/>
      <c r="L786" s="1739"/>
      <c r="M786" s="1739"/>
      <c r="N786" s="1818"/>
      <c r="O786" s="1819"/>
      <c r="P786" s="1820"/>
      <c r="Q786" s="1820"/>
      <c r="R786" s="1821"/>
      <c r="S786" s="1739" t="b">
        <v>0</v>
      </c>
      <c r="T786" s="1770" t="b">
        <v>0</v>
      </c>
      <c r="U786" s="1822"/>
      <c r="V786" s="1822"/>
      <c r="W786" s="1822"/>
      <c r="X786" s="1739"/>
      <c r="Y786" s="1739"/>
      <c r="Z786" s="1739"/>
      <c r="AA786" s="1739"/>
      <c r="AB786" s="1739"/>
      <c r="AC786" s="1739"/>
      <c r="AD786" s="1739"/>
      <c r="AE786" s="1739"/>
      <c r="AF786" s="1739"/>
      <c r="AG786" s="1739"/>
      <c r="AH786" s="1739"/>
      <c r="AI786" s="1739"/>
      <c r="AJ786" s="1739"/>
      <c r="AK786" s="1739"/>
      <c r="AL786" s="1739"/>
    </row>
    <row r="787" ht="32.25" customHeight="1">
      <c r="A787" s="1767"/>
      <c r="B787" s="1823"/>
      <c r="C787" s="1739"/>
      <c r="D787" s="1739"/>
      <c r="E787" s="1739"/>
      <c r="F787" s="1767"/>
      <c r="G787" s="1767"/>
      <c r="H787" s="1767"/>
      <c r="I787" s="1767"/>
      <c r="J787" s="1767"/>
      <c r="K787" s="1739"/>
      <c r="L787" s="1739"/>
      <c r="M787" s="1739"/>
      <c r="N787" s="1818"/>
      <c r="O787" s="1819"/>
      <c r="P787" s="1820"/>
      <c r="Q787" s="1820"/>
      <c r="R787" s="1821"/>
      <c r="S787" s="1739" t="b">
        <v>0</v>
      </c>
      <c r="T787" s="1770" t="b">
        <v>0</v>
      </c>
      <c r="U787" s="1822"/>
      <c r="V787" s="1822"/>
      <c r="W787" s="1822"/>
      <c r="X787" s="1739"/>
      <c r="Y787" s="1739"/>
      <c r="Z787" s="1739"/>
      <c r="AA787" s="1739"/>
      <c r="AB787" s="1739"/>
      <c r="AC787" s="1739"/>
      <c r="AD787" s="1739"/>
      <c r="AE787" s="1739"/>
      <c r="AF787" s="1739"/>
      <c r="AG787" s="1739"/>
      <c r="AH787" s="1739"/>
      <c r="AI787" s="1739"/>
      <c r="AJ787" s="1739"/>
      <c r="AK787" s="1739"/>
      <c r="AL787" s="1739"/>
    </row>
    <row r="788" ht="32.25" customHeight="1">
      <c r="A788" s="1767"/>
      <c r="B788" s="1823"/>
      <c r="C788" s="1739"/>
      <c r="D788" s="1739"/>
      <c r="E788" s="1739"/>
      <c r="F788" s="1767"/>
      <c r="G788" s="1767"/>
      <c r="H788" s="1767"/>
      <c r="I788" s="1767"/>
      <c r="J788" s="1767"/>
      <c r="K788" s="1739"/>
      <c r="L788" s="1739"/>
      <c r="M788" s="1739"/>
      <c r="N788" s="1818"/>
      <c r="O788" s="1819"/>
      <c r="P788" s="1820"/>
      <c r="Q788" s="1820"/>
      <c r="R788" s="1821"/>
      <c r="S788" s="1739" t="b">
        <v>0</v>
      </c>
      <c r="T788" s="1770" t="b">
        <v>0</v>
      </c>
      <c r="U788" s="1822"/>
      <c r="V788" s="1822"/>
      <c r="W788" s="1822"/>
      <c r="X788" s="1739"/>
      <c r="Y788" s="1739"/>
      <c r="Z788" s="1739"/>
      <c r="AA788" s="1739"/>
      <c r="AB788" s="1739"/>
      <c r="AC788" s="1739"/>
      <c r="AD788" s="1739"/>
      <c r="AE788" s="1739"/>
      <c r="AF788" s="1739"/>
      <c r="AG788" s="1739"/>
      <c r="AH788" s="1739"/>
      <c r="AI788" s="1739"/>
      <c r="AJ788" s="1739"/>
      <c r="AK788" s="1739"/>
      <c r="AL788" s="1739"/>
    </row>
    <row r="789" ht="32.25" customHeight="1">
      <c r="A789" s="1767"/>
      <c r="B789" s="1823"/>
      <c r="C789" s="1739"/>
      <c r="D789" s="1739"/>
      <c r="E789" s="1739"/>
      <c r="F789" s="1767"/>
      <c r="G789" s="1767"/>
      <c r="H789" s="1767"/>
      <c r="I789" s="1767"/>
      <c r="J789" s="1767"/>
      <c r="K789" s="1739"/>
      <c r="L789" s="1739"/>
      <c r="M789" s="1739"/>
      <c r="N789" s="1818"/>
      <c r="O789" s="1819"/>
      <c r="P789" s="1820"/>
      <c r="Q789" s="1820"/>
      <c r="R789" s="1821"/>
      <c r="S789" s="1739" t="b">
        <v>0</v>
      </c>
      <c r="T789" s="1770" t="b">
        <v>0</v>
      </c>
      <c r="U789" s="1822"/>
      <c r="V789" s="1822"/>
      <c r="W789" s="1822"/>
      <c r="X789" s="1739"/>
      <c r="Y789" s="1739"/>
      <c r="Z789" s="1739"/>
      <c r="AA789" s="1739"/>
      <c r="AB789" s="1739"/>
      <c r="AC789" s="1739"/>
      <c r="AD789" s="1739"/>
      <c r="AE789" s="1739"/>
      <c r="AF789" s="1739"/>
      <c r="AG789" s="1739"/>
      <c r="AH789" s="1739"/>
      <c r="AI789" s="1739"/>
      <c r="AJ789" s="1739"/>
      <c r="AK789" s="1739"/>
      <c r="AL789" s="1739"/>
    </row>
    <row r="790" ht="32.25" customHeight="1">
      <c r="A790" s="1767"/>
      <c r="B790" s="1823"/>
      <c r="C790" s="1739"/>
      <c r="D790" s="1739"/>
      <c r="E790" s="1739"/>
      <c r="F790" s="1767"/>
      <c r="G790" s="1767"/>
      <c r="H790" s="1767"/>
      <c r="I790" s="1767"/>
      <c r="J790" s="1767"/>
      <c r="K790" s="1739"/>
      <c r="L790" s="1739"/>
      <c r="M790" s="1739"/>
      <c r="N790" s="1818"/>
      <c r="O790" s="1819"/>
      <c r="P790" s="1820"/>
      <c r="Q790" s="1820"/>
      <c r="R790" s="1821"/>
      <c r="S790" s="1739" t="b">
        <v>0</v>
      </c>
      <c r="T790" s="1770" t="b">
        <v>0</v>
      </c>
      <c r="U790" s="1822"/>
      <c r="V790" s="1822"/>
      <c r="W790" s="1822"/>
      <c r="X790" s="1739"/>
      <c r="Y790" s="1739"/>
      <c r="Z790" s="1739"/>
      <c r="AA790" s="1739"/>
      <c r="AB790" s="1739"/>
      <c r="AC790" s="1739"/>
      <c r="AD790" s="1739"/>
      <c r="AE790" s="1739"/>
      <c r="AF790" s="1739"/>
      <c r="AG790" s="1739"/>
      <c r="AH790" s="1739"/>
      <c r="AI790" s="1739"/>
      <c r="AJ790" s="1739"/>
      <c r="AK790" s="1739"/>
      <c r="AL790" s="1739"/>
    </row>
    <row r="791" ht="32.25" customHeight="1">
      <c r="A791" s="1767"/>
      <c r="B791" s="1823"/>
      <c r="C791" s="1739"/>
      <c r="D791" s="1739"/>
      <c r="E791" s="1739"/>
      <c r="F791" s="1767"/>
      <c r="G791" s="1767"/>
      <c r="H791" s="1767"/>
      <c r="I791" s="1767"/>
      <c r="J791" s="1767"/>
      <c r="K791" s="1739"/>
      <c r="L791" s="1739"/>
      <c r="M791" s="1739"/>
      <c r="N791" s="1818"/>
      <c r="O791" s="1819"/>
      <c r="P791" s="1820"/>
      <c r="Q791" s="1820"/>
      <c r="R791" s="1821"/>
      <c r="S791" s="1739" t="b">
        <v>0</v>
      </c>
      <c r="T791" s="1770" t="b">
        <v>0</v>
      </c>
      <c r="U791" s="1822"/>
      <c r="V791" s="1822"/>
      <c r="W791" s="1822"/>
      <c r="X791" s="1739"/>
      <c r="Y791" s="1739"/>
      <c r="Z791" s="1739"/>
      <c r="AA791" s="1739"/>
      <c r="AB791" s="1739"/>
      <c r="AC791" s="1739"/>
      <c r="AD791" s="1739"/>
      <c r="AE791" s="1739"/>
      <c r="AF791" s="1739"/>
      <c r="AG791" s="1739"/>
      <c r="AH791" s="1739"/>
      <c r="AI791" s="1739"/>
      <c r="AJ791" s="1739"/>
      <c r="AK791" s="1739"/>
      <c r="AL791" s="1739"/>
    </row>
    <row r="792" ht="32.25" customHeight="1">
      <c r="A792" s="1767"/>
      <c r="B792" s="1823"/>
      <c r="C792" s="1739"/>
      <c r="D792" s="1739"/>
      <c r="E792" s="1739"/>
      <c r="F792" s="1767"/>
      <c r="G792" s="1767"/>
      <c r="H792" s="1767"/>
      <c r="I792" s="1767"/>
      <c r="J792" s="1767"/>
      <c r="K792" s="1739"/>
      <c r="L792" s="1739"/>
      <c r="M792" s="1739"/>
      <c r="N792" s="1818"/>
      <c r="O792" s="1819"/>
      <c r="P792" s="1820"/>
      <c r="Q792" s="1820"/>
      <c r="R792" s="1821"/>
      <c r="S792" s="1739" t="b">
        <v>0</v>
      </c>
      <c r="T792" s="1770" t="b">
        <v>0</v>
      </c>
      <c r="U792" s="1822"/>
      <c r="V792" s="1822"/>
      <c r="W792" s="1822"/>
      <c r="X792" s="1739"/>
      <c r="Y792" s="1739"/>
      <c r="Z792" s="1739"/>
      <c r="AA792" s="1739"/>
      <c r="AB792" s="1739"/>
      <c r="AC792" s="1739"/>
      <c r="AD792" s="1739"/>
      <c r="AE792" s="1739"/>
      <c r="AF792" s="1739"/>
      <c r="AG792" s="1739"/>
      <c r="AH792" s="1739"/>
      <c r="AI792" s="1739"/>
      <c r="AJ792" s="1739"/>
      <c r="AK792" s="1739"/>
      <c r="AL792" s="1739"/>
    </row>
    <row r="793" ht="32.25" customHeight="1">
      <c r="A793" s="1767"/>
      <c r="B793" s="1823"/>
      <c r="C793" s="1739"/>
      <c r="D793" s="1739"/>
      <c r="E793" s="1739"/>
      <c r="F793" s="1767"/>
      <c r="G793" s="1767"/>
      <c r="H793" s="1767"/>
      <c r="I793" s="1767"/>
      <c r="J793" s="1767"/>
      <c r="K793" s="1739"/>
      <c r="L793" s="1739"/>
      <c r="M793" s="1739"/>
      <c r="N793" s="1818"/>
      <c r="O793" s="1819"/>
      <c r="P793" s="1820"/>
      <c r="Q793" s="1820"/>
      <c r="R793" s="1821"/>
      <c r="S793" s="1739" t="b">
        <v>0</v>
      </c>
      <c r="T793" s="1770" t="b">
        <v>0</v>
      </c>
      <c r="U793" s="1822"/>
      <c r="V793" s="1822"/>
      <c r="W793" s="1822"/>
      <c r="X793" s="1739"/>
      <c r="Y793" s="1739"/>
      <c r="Z793" s="1739"/>
      <c r="AA793" s="1739"/>
      <c r="AB793" s="1739"/>
      <c r="AC793" s="1739"/>
      <c r="AD793" s="1739"/>
      <c r="AE793" s="1739"/>
      <c r="AF793" s="1739"/>
      <c r="AG793" s="1739"/>
      <c r="AH793" s="1739"/>
      <c r="AI793" s="1739"/>
      <c r="AJ793" s="1739"/>
      <c r="AK793" s="1739"/>
      <c r="AL793" s="1739"/>
    </row>
    <row r="794" ht="32.25" customHeight="1">
      <c r="A794" s="1767"/>
      <c r="B794" s="1823"/>
      <c r="C794" s="1739"/>
      <c r="D794" s="1739"/>
      <c r="E794" s="1739"/>
      <c r="F794" s="1767"/>
      <c r="G794" s="1767"/>
      <c r="H794" s="1767"/>
      <c r="I794" s="1767"/>
      <c r="J794" s="1767"/>
      <c r="K794" s="1739"/>
      <c r="L794" s="1739"/>
      <c r="M794" s="1739"/>
      <c r="N794" s="1818"/>
      <c r="O794" s="1819"/>
      <c r="P794" s="1820"/>
      <c r="Q794" s="1820"/>
      <c r="R794" s="1821"/>
      <c r="S794" s="1739" t="b">
        <v>0</v>
      </c>
      <c r="T794" s="1770" t="b">
        <v>0</v>
      </c>
      <c r="U794" s="1822"/>
      <c r="V794" s="1822"/>
      <c r="W794" s="1822"/>
      <c r="X794" s="1739"/>
      <c r="Y794" s="1739"/>
      <c r="Z794" s="1739"/>
      <c r="AA794" s="1739"/>
      <c r="AB794" s="1739"/>
      <c r="AC794" s="1739"/>
      <c r="AD794" s="1739"/>
      <c r="AE794" s="1739"/>
      <c r="AF794" s="1739"/>
      <c r="AG794" s="1739"/>
      <c r="AH794" s="1739"/>
      <c r="AI794" s="1739"/>
      <c r="AJ794" s="1739"/>
      <c r="AK794" s="1739"/>
      <c r="AL794" s="1739"/>
    </row>
    <row r="795" ht="32.25" customHeight="1">
      <c r="A795" s="1767"/>
      <c r="B795" s="1823"/>
      <c r="C795" s="1739"/>
      <c r="D795" s="1739"/>
      <c r="E795" s="1739"/>
      <c r="F795" s="1767"/>
      <c r="G795" s="1767"/>
      <c r="H795" s="1767"/>
      <c r="I795" s="1767"/>
      <c r="J795" s="1767"/>
      <c r="K795" s="1739"/>
      <c r="L795" s="1739"/>
      <c r="M795" s="1739"/>
      <c r="N795" s="1818"/>
      <c r="O795" s="1819"/>
      <c r="P795" s="1820"/>
      <c r="Q795" s="1820"/>
      <c r="R795" s="1821"/>
      <c r="S795" s="1739" t="b">
        <v>0</v>
      </c>
      <c r="T795" s="1770" t="b">
        <v>0</v>
      </c>
      <c r="U795" s="1822"/>
      <c r="V795" s="1822"/>
      <c r="W795" s="1822"/>
      <c r="X795" s="1739"/>
      <c r="Y795" s="1739"/>
      <c r="Z795" s="1739"/>
      <c r="AA795" s="1739"/>
      <c r="AB795" s="1739"/>
      <c r="AC795" s="1739"/>
      <c r="AD795" s="1739"/>
      <c r="AE795" s="1739"/>
      <c r="AF795" s="1739"/>
      <c r="AG795" s="1739"/>
      <c r="AH795" s="1739"/>
      <c r="AI795" s="1739"/>
      <c r="AJ795" s="1739"/>
      <c r="AK795" s="1739"/>
      <c r="AL795" s="1739"/>
    </row>
    <row r="796" ht="32.25" customHeight="1">
      <c r="A796" s="1767"/>
      <c r="B796" s="1823"/>
      <c r="C796" s="1739"/>
      <c r="D796" s="1739"/>
      <c r="E796" s="1739"/>
      <c r="F796" s="1767"/>
      <c r="G796" s="1767"/>
      <c r="H796" s="1767"/>
      <c r="I796" s="1767"/>
      <c r="J796" s="1767"/>
      <c r="K796" s="1739"/>
      <c r="L796" s="1739"/>
      <c r="M796" s="1739"/>
      <c r="N796" s="1818"/>
      <c r="O796" s="1819"/>
      <c r="P796" s="1820"/>
      <c r="Q796" s="1820"/>
      <c r="R796" s="1821"/>
      <c r="S796" s="1739" t="b">
        <v>0</v>
      </c>
      <c r="T796" s="1770" t="b">
        <v>0</v>
      </c>
      <c r="U796" s="1822"/>
      <c r="V796" s="1822"/>
      <c r="W796" s="1822"/>
      <c r="X796" s="1739"/>
      <c r="Y796" s="1739"/>
      <c r="Z796" s="1739"/>
      <c r="AA796" s="1739"/>
      <c r="AB796" s="1739"/>
      <c r="AC796" s="1739"/>
      <c r="AD796" s="1739"/>
      <c r="AE796" s="1739"/>
      <c r="AF796" s="1739"/>
      <c r="AG796" s="1739"/>
      <c r="AH796" s="1739"/>
      <c r="AI796" s="1739"/>
      <c r="AJ796" s="1739"/>
      <c r="AK796" s="1739"/>
      <c r="AL796" s="1739"/>
    </row>
    <row r="797" ht="32.25" customHeight="1">
      <c r="A797" s="1767"/>
      <c r="B797" s="1823"/>
      <c r="C797" s="1739"/>
      <c r="D797" s="1739"/>
      <c r="E797" s="1739"/>
      <c r="F797" s="1767"/>
      <c r="G797" s="1767"/>
      <c r="H797" s="1767"/>
      <c r="I797" s="1767"/>
      <c r="J797" s="1767"/>
      <c r="K797" s="1739"/>
      <c r="L797" s="1739"/>
      <c r="M797" s="1739"/>
      <c r="N797" s="1818"/>
      <c r="O797" s="1819"/>
      <c r="P797" s="1820"/>
      <c r="Q797" s="1820"/>
      <c r="R797" s="1821"/>
      <c r="S797" s="1739" t="b">
        <v>0</v>
      </c>
      <c r="T797" s="1770" t="b">
        <v>0</v>
      </c>
      <c r="U797" s="1822"/>
      <c r="V797" s="1822"/>
      <c r="W797" s="1822"/>
      <c r="X797" s="1739"/>
      <c r="Y797" s="1739"/>
      <c r="Z797" s="1739"/>
      <c r="AA797" s="1739"/>
      <c r="AB797" s="1739"/>
      <c r="AC797" s="1739"/>
      <c r="AD797" s="1739"/>
      <c r="AE797" s="1739"/>
      <c r="AF797" s="1739"/>
      <c r="AG797" s="1739"/>
      <c r="AH797" s="1739"/>
      <c r="AI797" s="1739"/>
      <c r="AJ797" s="1739"/>
      <c r="AK797" s="1739"/>
      <c r="AL797" s="1739"/>
    </row>
    <row r="798" ht="32.25" customHeight="1">
      <c r="A798" s="1767"/>
      <c r="B798" s="1823"/>
      <c r="C798" s="1739"/>
      <c r="D798" s="1739"/>
      <c r="E798" s="1739"/>
      <c r="F798" s="1767"/>
      <c r="G798" s="1767"/>
      <c r="H798" s="1767"/>
      <c r="I798" s="1767"/>
      <c r="J798" s="1767"/>
      <c r="K798" s="1739"/>
      <c r="L798" s="1739"/>
      <c r="M798" s="1739"/>
      <c r="N798" s="1818"/>
      <c r="O798" s="1819"/>
      <c r="P798" s="1820"/>
      <c r="Q798" s="1820"/>
      <c r="R798" s="1821"/>
      <c r="S798" s="1739" t="b">
        <v>0</v>
      </c>
      <c r="T798" s="1770" t="b">
        <v>0</v>
      </c>
      <c r="U798" s="1822"/>
      <c r="V798" s="1822"/>
      <c r="W798" s="1822"/>
      <c r="X798" s="1739"/>
      <c r="Y798" s="1739"/>
      <c r="Z798" s="1739"/>
      <c r="AA798" s="1739"/>
      <c r="AB798" s="1739"/>
      <c r="AC798" s="1739"/>
      <c r="AD798" s="1739"/>
      <c r="AE798" s="1739"/>
      <c r="AF798" s="1739"/>
      <c r="AG798" s="1739"/>
      <c r="AH798" s="1739"/>
      <c r="AI798" s="1739"/>
      <c r="AJ798" s="1739"/>
      <c r="AK798" s="1739"/>
      <c r="AL798" s="1739"/>
    </row>
    <row r="799" ht="32.25" customHeight="1">
      <c r="A799" s="1767"/>
      <c r="B799" s="1823"/>
      <c r="C799" s="1739"/>
      <c r="D799" s="1739"/>
      <c r="E799" s="1739"/>
      <c r="F799" s="1767"/>
      <c r="G799" s="1767"/>
      <c r="H799" s="1767"/>
      <c r="I799" s="1767"/>
      <c r="J799" s="1767"/>
      <c r="K799" s="1739"/>
      <c r="L799" s="1739"/>
      <c r="M799" s="1739"/>
      <c r="N799" s="1818"/>
      <c r="O799" s="1819"/>
      <c r="P799" s="1820"/>
      <c r="Q799" s="1820"/>
      <c r="R799" s="1821"/>
      <c r="S799" s="1739" t="b">
        <v>0</v>
      </c>
      <c r="T799" s="1770" t="b">
        <v>0</v>
      </c>
      <c r="U799" s="1822"/>
      <c r="V799" s="1822"/>
      <c r="W799" s="1822"/>
      <c r="X799" s="1739"/>
      <c r="Y799" s="1739"/>
      <c r="Z799" s="1739"/>
      <c r="AA799" s="1739"/>
      <c r="AB799" s="1739"/>
      <c r="AC799" s="1739"/>
      <c r="AD799" s="1739"/>
      <c r="AE799" s="1739"/>
      <c r="AF799" s="1739"/>
      <c r="AG799" s="1739"/>
      <c r="AH799" s="1739"/>
      <c r="AI799" s="1739"/>
      <c r="AJ799" s="1739"/>
      <c r="AK799" s="1739"/>
      <c r="AL799" s="1739"/>
    </row>
    <row r="800" ht="32.25" customHeight="1">
      <c r="A800" s="1767"/>
      <c r="B800" s="1823"/>
      <c r="C800" s="1739"/>
      <c r="D800" s="1739"/>
      <c r="E800" s="1739"/>
      <c r="F800" s="1767"/>
      <c r="G800" s="1767"/>
      <c r="H800" s="1767"/>
      <c r="I800" s="1767"/>
      <c r="J800" s="1767"/>
      <c r="K800" s="1739"/>
      <c r="L800" s="1739"/>
      <c r="M800" s="1739"/>
      <c r="N800" s="1818"/>
      <c r="O800" s="1819"/>
      <c r="P800" s="1820"/>
      <c r="Q800" s="1820"/>
      <c r="R800" s="1821"/>
      <c r="S800" s="1739" t="b">
        <v>0</v>
      </c>
      <c r="T800" s="1770" t="b">
        <v>0</v>
      </c>
      <c r="U800" s="1822"/>
      <c r="V800" s="1822"/>
      <c r="W800" s="1822"/>
      <c r="X800" s="1739"/>
      <c r="Y800" s="1739"/>
      <c r="Z800" s="1739"/>
      <c r="AA800" s="1739"/>
      <c r="AB800" s="1739"/>
      <c r="AC800" s="1739"/>
      <c r="AD800" s="1739"/>
      <c r="AE800" s="1739"/>
      <c r="AF800" s="1739"/>
      <c r="AG800" s="1739"/>
      <c r="AH800" s="1739"/>
      <c r="AI800" s="1739"/>
      <c r="AJ800" s="1739"/>
      <c r="AK800" s="1739"/>
      <c r="AL800" s="1739"/>
    </row>
    <row r="801" ht="32.25" customHeight="1">
      <c r="A801" s="1767"/>
      <c r="B801" s="1823"/>
      <c r="C801" s="1739"/>
      <c r="D801" s="1739"/>
      <c r="E801" s="1739"/>
      <c r="F801" s="1767"/>
      <c r="G801" s="1767"/>
      <c r="H801" s="1767"/>
      <c r="I801" s="1767"/>
      <c r="J801" s="1767"/>
      <c r="K801" s="1739"/>
      <c r="L801" s="1739"/>
      <c r="M801" s="1739"/>
      <c r="N801" s="1818"/>
      <c r="O801" s="1819"/>
      <c r="P801" s="1820"/>
      <c r="Q801" s="1820"/>
      <c r="R801" s="1821"/>
      <c r="S801" s="1739" t="b">
        <v>0</v>
      </c>
      <c r="T801" s="1770" t="b">
        <v>0</v>
      </c>
      <c r="U801" s="1822"/>
      <c r="V801" s="1822"/>
      <c r="W801" s="1822"/>
      <c r="X801" s="1739"/>
      <c r="Y801" s="1739"/>
      <c r="Z801" s="1739"/>
      <c r="AA801" s="1739"/>
      <c r="AB801" s="1739"/>
      <c r="AC801" s="1739"/>
      <c r="AD801" s="1739"/>
      <c r="AE801" s="1739"/>
      <c r="AF801" s="1739"/>
      <c r="AG801" s="1739"/>
      <c r="AH801" s="1739"/>
      <c r="AI801" s="1739"/>
      <c r="AJ801" s="1739"/>
      <c r="AK801" s="1739"/>
      <c r="AL801" s="1739"/>
    </row>
    <row r="802" ht="32.25" customHeight="1">
      <c r="A802" s="1767"/>
      <c r="B802" s="1823"/>
      <c r="C802" s="1739"/>
      <c r="D802" s="1739"/>
      <c r="E802" s="1739"/>
      <c r="F802" s="1767"/>
      <c r="G802" s="1767"/>
      <c r="H802" s="1767"/>
      <c r="I802" s="1767"/>
      <c r="J802" s="1767"/>
      <c r="K802" s="1739"/>
      <c r="L802" s="1739"/>
      <c r="M802" s="1739"/>
      <c r="N802" s="1818"/>
      <c r="O802" s="1819"/>
      <c r="P802" s="1820"/>
      <c r="Q802" s="1820"/>
      <c r="R802" s="1821"/>
      <c r="S802" s="1739" t="b">
        <v>0</v>
      </c>
      <c r="T802" s="1770" t="b">
        <v>0</v>
      </c>
      <c r="U802" s="1822"/>
      <c r="V802" s="1822"/>
      <c r="W802" s="1822"/>
      <c r="X802" s="1739"/>
      <c r="Y802" s="1739"/>
      <c r="Z802" s="1739"/>
      <c r="AA802" s="1739"/>
      <c r="AB802" s="1739"/>
      <c r="AC802" s="1739"/>
      <c r="AD802" s="1739"/>
      <c r="AE802" s="1739"/>
      <c r="AF802" s="1739"/>
      <c r="AG802" s="1739"/>
      <c r="AH802" s="1739"/>
      <c r="AI802" s="1739"/>
      <c r="AJ802" s="1739"/>
      <c r="AK802" s="1739"/>
      <c r="AL802" s="1739"/>
    </row>
    <row r="803" ht="32.25" customHeight="1">
      <c r="A803" s="1767"/>
      <c r="B803" s="1823"/>
      <c r="C803" s="1739"/>
      <c r="D803" s="1739"/>
      <c r="E803" s="1739"/>
      <c r="F803" s="1767"/>
      <c r="G803" s="1767"/>
      <c r="H803" s="1767"/>
      <c r="I803" s="1767"/>
      <c r="J803" s="1767"/>
      <c r="K803" s="1739"/>
      <c r="L803" s="1739"/>
      <c r="M803" s="1739"/>
      <c r="N803" s="1818"/>
      <c r="O803" s="1819"/>
      <c r="P803" s="1820"/>
      <c r="Q803" s="1820"/>
      <c r="R803" s="1821"/>
      <c r="S803" s="1739" t="b">
        <v>0</v>
      </c>
      <c r="T803" s="1770" t="b">
        <v>0</v>
      </c>
      <c r="U803" s="1822"/>
      <c r="V803" s="1822"/>
      <c r="W803" s="1822"/>
      <c r="X803" s="1739"/>
      <c r="Y803" s="1739"/>
      <c r="Z803" s="1739"/>
      <c r="AA803" s="1739"/>
      <c r="AB803" s="1739"/>
      <c r="AC803" s="1739"/>
      <c r="AD803" s="1739"/>
      <c r="AE803" s="1739"/>
      <c r="AF803" s="1739"/>
      <c r="AG803" s="1739"/>
      <c r="AH803" s="1739"/>
      <c r="AI803" s="1739"/>
      <c r="AJ803" s="1739"/>
      <c r="AK803" s="1739"/>
      <c r="AL803" s="1739"/>
    </row>
    <row r="804" ht="32.25" customHeight="1">
      <c r="A804" s="1767"/>
      <c r="B804" s="1823"/>
      <c r="C804" s="1739"/>
      <c r="D804" s="1739"/>
      <c r="E804" s="1739"/>
      <c r="F804" s="1767"/>
      <c r="G804" s="1767"/>
      <c r="H804" s="1767"/>
      <c r="I804" s="1767"/>
      <c r="J804" s="1767"/>
      <c r="K804" s="1739"/>
      <c r="L804" s="1739"/>
      <c r="M804" s="1739"/>
      <c r="N804" s="1818"/>
      <c r="O804" s="1819"/>
      <c r="P804" s="1820"/>
      <c r="Q804" s="1820"/>
      <c r="R804" s="1821"/>
      <c r="S804" s="1739" t="b">
        <v>0</v>
      </c>
      <c r="T804" s="1770" t="b">
        <v>0</v>
      </c>
      <c r="U804" s="1822"/>
      <c r="V804" s="1822"/>
      <c r="W804" s="1822"/>
      <c r="X804" s="1739"/>
      <c r="Y804" s="1739"/>
      <c r="Z804" s="1739"/>
      <c r="AA804" s="1739"/>
      <c r="AB804" s="1739"/>
      <c r="AC804" s="1739"/>
      <c r="AD804" s="1739"/>
      <c r="AE804" s="1739"/>
      <c r="AF804" s="1739"/>
      <c r="AG804" s="1739"/>
      <c r="AH804" s="1739"/>
      <c r="AI804" s="1739"/>
      <c r="AJ804" s="1739"/>
      <c r="AK804" s="1739"/>
      <c r="AL804" s="1739"/>
    </row>
    <row r="805" ht="32.25" customHeight="1">
      <c r="A805" s="1767"/>
      <c r="B805" s="1823"/>
      <c r="C805" s="1739"/>
      <c r="D805" s="1739"/>
      <c r="E805" s="1739"/>
      <c r="F805" s="1767"/>
      <c r="G805" s="1767"/>
      <c r="H805" s="1767"/>
      <c r="I805" s="1767"/>
      <c r="J805" s="1767"/>
      <c r="K805" s="1739"/>
      <c r="L805" s="1739"/>
      <c r="M805" s="1739"/>
      <c r="N805" s="1818"/>
      <c r="O805" s="1819"/>
      <c r="P805" s="1820"/>
      <c r="Q805" s="1820"/>
      <c r="R805" s="1821"/>
      <c r="S805" s="1739" t="b">
        <v>0</v>
      </c>
      <c r="T805" s="1770" t="b">
        <v>0</v>
      </c>
      <c r="U805" s="1822"/>
      <c r="V805" s="1822"/>
      <c r="W805" s="1822"/>
      <c r="X805" s="1739"/>
      <c r="Y805" s="1739"/>
      <c r="Z805" s="1739"/>
      <c r="AA805" s="1739"/>
      <c r="AB805" s="1739"/>
      <c r="AC805" s="1739"/>
      <c r="AD805" s="1739"/>
      <c r="AE805" s="1739"/>
      <c r="AF805" s="1739"/>
      <c r="AG805" s="1739"/>
      <c r="AH805" s="1739"/>
      <c r="AI805" s="1739"/>
      <c r="AJ805" s="1739"/>
      <c r="AK805" s="1739"/>
      <c r="AL805" s="1739"/>
    </row>
    <row r="806" ht="32.25" customHeight="1">
      <c r="A806" s="1767"/>
      <c r="B806" s="1823"/>
      <c r="C806" s="1739"/>
      <c r="D806" s="1739"/>
      <c r="E806" s="1739"/>
      <c r="F806" s="1767"/>
      <c r="G806" s="1767"/>
      <c r="H806" s="1767"/>
      <c r="I806" s="1767"/>
      <c r="J806" s="1767"/>
      <c r="K806" s="1739"/>
      <c r="L806" s="1739"/>
      <c r="M806" s="1739"/>
      <c r="N806" s="1818"/>
      <c r="O806" s="1819"/>
      <c r="P806" s="1820"/>
      <c r="Q806" s="1820"/>
      <c r="R806" s="1821"/>
      <c r="S806" s="1739" t="b">
        <v>0</v>
      </c>
      <c r="T806" s="1770" t="b">
        <v>0</v>
      </c>
      <c r="U806" s="1822"/>
      <c r="V806" s="1822"/>
      <c r="W806" s="1822"/>
      <c r="X806" s="1739"/>
      <c r="Y806" s="1739"/>
      <c r="Z806" s="1739"/>
      <c r="AA806" s="1739"/>
      <c r="AB806" s="1739"/>
      <c r="AC806" s="1739"/>
      <c r="AD806" s="1739"/>
      <c r="AE806" s="1739"/>
      <c r="AF806" s="1739"/>
      <c r="AG806" s="1739"/>
      <c r="AH806" s="1739"/>
      <c r="AI806" s="1739"/>
      <c r="AJ806" s="1739"/>
      <c r="AK806" s="1739"/>
      <c r="AL806" s="1739"/>
    </row>
    <row r="807" ht="32.25" customHeight="1">
      <c r="A807" s="1767"/>
      <c r="B807" s="1823"/>
      <c r="C807" s="1739"/>
      <c r="D807" s="1739"/>
      <c r="E807" s="1739"/>
      <c r="F807" s="1767"/>
      <c r="G807" s="1767"/>
      <c r="H807" s="1767"/>
      <c r="I807" s="1767"/>
      <c r="J807" s="1767"/>
      <c r="K807" s="1739"/>
      <c r="L807" s="1739"/>
      <c r="M807" s="1739"/>
      <c r="N807" s="1818"/>
      <c r="O807" s="1819"/>
      <c r="P807" s="1820"/>
      <c r="Q807" s="1820"/>
      <c r="R807" s="1821"/>
      <c r="S807" s="1739" t="b">
        <v>0</v>
      </c>
      <c r="T807" s="1770" t="b">
        <v>0</v>
      </c>
      <c r="U807" s="1822"/>
      <c r="V807" s="1822"/>
      <c r="W807" s="1822"/>
      <c r="X807" s="1739"/>
      <c r="Y807" s="1739"/>
      <c r="Z807" s="1739"/>
      <c r="AA807" s="1739"/>
      <c r="AB807" s="1739"/>
      <c r="AC807" s="1739"/>
      <c r="AD807" s="1739"/>
      <c r="AE807" s="1739"/>
      <c r="AF807" s="1739"/>
      <c r="AG807" s="1739"/>
      <c r="AH807" s="1739"/>
      <c r="AI807" s="1739"/>
      <c r="AJ807" s="1739"/>
      <c r="AK807" s="1739"/>
      <c r="AL807" s="1739"/>
    </row>
    <row r="808" ht="32.25" customHeight="1">
      <c r="A808" s="1767"/>
      <c r="B808" s="1823"/>
      <c r="C808" s="1739"/>
      <c r="D808" s="1739"/>
      <c r="E808" s="1739"/>
      <c r="F808" s="1767"/>
      <c r="G808" s="1767"/>
      <c r="H808" s="1767"/>
      <c r="I808" s="1767"/>
      <c r="J808" s="1767"/>
      <c r="K808" s="1739"/>
      <c r="L808" s="1739"/>
      <c r="M808" s="1739"/>
      <c r="N808" s="1818"/>
      <c r="O808" s="1819"/>
      <c r="P808" s="1820"/>
      <c r="Q808" s="1820"/>
      <c r="R808" s="1821"/>
      <c r="S808" s="1739" t="b">
        <v>0</v>
      </c>
      <c r="T808" s="1770" t="b">
        <v>0</v>
      </c>
      <c r="U808" s="1822"/>
      <c r="V808" s="1822"/>
      <c r="W808" s="1822"/>
      <c r="X808" s="1739"/>
      <c r="Y808" s="1739"/>
      <c r="Z808" s="1739"/>
      <c r="AA808" s="1739"/>
      <c r="AB808" s="1739"/>
      <c r="AC808" s="1739"/>
      <c r="AD808" s="1739"/>
      <c r="AE808" s="1739"/>
      <c r="AF808" s="1739"/>
      <c r="AG808" s="1739"/>
      <c r="AH808" s="1739"/>
      <c r="AI808" s="1739"/>
      <c r="AJ808" s="1739"/>
      <c r="AK808" s="1739"/>
      <c r="AL808" s="1739"/>
    </row>
    <row r="809" ht="32.25" customHeight="1">
      <c r="A809" s="1767"/>
      <c r="B809" s="1823"/>
      <c r="C809" s="1739"/>
      <c r="D809" s="1739"/>
      <c r="E809" s="1739"/>
      <c r="F809" s="1767"/>
      <c r="G809" s="1767"/>
      <c r="H809" s="1767"/>
      <c r="I809" s="1767"/>
      <c r="J809" s="1767"/>
      <c r="K809" s="1739"/>
      <c r="L809" s="1739"/>
      <c r="M809" s="1739"/>
      <c r="N809" s="1818"/>
      <c r="O809" s="1819"/>
      <c r="P809" s="1820"/>
      <c r="Q809" s="1820"/>
      <c r="R809" s="1821"/>
      <c r="S809" s="1739" t="b">
        <v>0</v>
      </c>
      <c r="T809" s="1770" t="b">
        <v>0</v>
      </c>
      <c r="U809" s="1822"/>
      <c r="V809" s="1822"/>
      <c r="W809" s="1822"/>
      <c r="X809" s="1739"/>
      <c r="Y809" s="1739"/>
      <c r="Z809" s="1739"/>
      <c r="AA809" s="1739"/>
      <c r="AB809" s="1739"/>
      <c r="AC809" s="1739"/>
      <c r="AD809" s="1739"/>
      <c r="AE809" s="1739"/>
      <c r="AF809" s="1739"/>
      <c r="AG809" s="1739"/>
      <c r="AH809" s="1739"/>
      <c r="AI809" s="1739"/>
      <c r="AJ809" s="1739"/>
      <c r="AK809" s="1739"/>
      <c r="AL809" s="1739"/>
    </row>
    <row r="810" ht="32.25" customHeight="1">
      <c r="A810" s="1767"/>
      <c r="B810" s="1823"/>
      <c r="C810" s="1739"/>
      <c r="D810" s="1739"/>
      <c r="E810" s="1739"/>
      <c r="F810" s="1767"/>
      <c r="G810" s="1767"/>
      <c r="H810" s="1767"/>
      <c r="I810" s="1767"/>
      <c r="J810" s="1767"/>
      <c r="K810" s="1739"/>
      <c r="L810" s="1739"/>
      <c r="M810" s="1739"/>
      <c r="N810" s="1818"/>
      <c r="O810" s="1819"/>
      <c r="P810" s="1820"/>
      <c r="Q810" s="1820"/>
      <c r="R810" s="1821"/>
      <c r="S810" s="1739" t="b">
        <v>0</v>
      </c>
      <c r="T810" s="1770" t="b">
        <v>0</v>
      </c>
      <c r="U810" s="1822"/>
      <c r="V810" s="1822"/>
      <c r="W810" s="1822"/>
      <c r="X810" s="1739"/>
      <c r="Y810" s="1739"/>
      <c r="Z810" s="1739"/>
      <c r="AA810" s="1739"/>
      <c r="AB810" s="1739"/>
      <c r="AC810" s="1739"/>
      <c r="AD810" s="1739"/>
      <c r="AE810" s="1739"/>
      <c r="AF810" s="1739"/>
      <c r="AG810" s="1739"/>
      <c r="AH810" s="1739"/>
      <c r="AI810" s="1739"/>
      <c r="AJ810" s="1739"/>
      <c r="AK810" s="1739"/>
      <c r="AL810" s="1739"/>
    </row>
    <row r="811" ht="32.25" customHeight="1">
      <c r="A811" s="1767"/>
      <c r="B811" s="1823"/>
      <c r="C811" s="1739"/>
      <c r="D811" s="1739"/>
      <c r="E811" s="1739"/>
      <c r="F811" s="1767"/>
      <c r="G811" s="1767"/>
      <c r="H811" s="1767"/>
      <c r="I811" s="1767"/>
      <c r="J811" s="1767"/>
      <c r="K811" s="1739"/>
      <c r="L811" s="1739"/>
      <c r="M811" s="1739"/>
      <c r="N811" s="1818"/>
      <c r="O811" s="1819"/>
      <c r="P811" s="1820"/>
      <c r="Q811" s="1820"/>
      <c r="R811" s="1821"/>
      <c r="S811" s="1739" t="b">
        <v>0</v>
      </c>
      <c r="T811" s="1770" t="b">
        <v>0</v>
      </c>
      <c r="U811" s="1822"/>
      <c r="V811" s="1822"/>
      <c r="W811" s="1822"/>
      <c r="X811" s="1739"/>
      <c r="Y811" s="1739"/>
      <c r="Z811" s="1739"/>
      <c r="AA811" s="1739"/>
      <c r="AB811" s="1739"/>
      <c r="AC811" s="1739"/>
      <c r="AD811" s="1739"/>
      <c r="AE811" s="1739"/>
      <c r="AF811" s="1739"/>
      <c r="AG811" s="1739"/>
      <c r="AH811" s="1739"/>
      <c r="AI811" s="1739"/>
      <c r="AJ811" s="1739"/>
      <c r="AK811" s="1739"/>
      <c r="AL811" s="1739"/>
    </row>
    <row r="812" ht="32.25" customHeight="1">
      <c r="A812" s="1767"/>
      <c r="B812" s="1823"/>
      <c r="C812" s="1739"/>
      <c r="D812" s="1739"/>
      <c r="E812" s="1739"/>
      <c r="F812" s="1767"/>
      <c r="G812" s="1767"/>
      <c r="H812" s="1767"/>
      <c r="I812" s="1767"/>
      <c r="J812" s="1767"/>
      <c r="K812" s="1739"/>
      <c r="L812" s="1739"/>
      <c r="M812" s="1739"/>
      <c r="N812" s="1818"/>
      <c r="O812" s="1819"/>
      <c r="P812" s="1820"/>
      <c r="Q812" s="1820"/>
      <c r="R812" s="1821"/>
      <c r="S812" s="1739" t="b">
        <v>0</v>
      </c>
      <c r="T812" s="1770" t="b">
        <v>0</v>
      </c>
      <c r="U812" s="1822"/>
      <c r="V812" s="1822"/>
      <c r="W812" s="1822"/>
      <c r="X812" s="1739"/>
      <c r="Y812" s="1739"/>
      <c r="Z812" s="1739"/>
      <c r="AA812" s="1739"/>
      <c r="AB812" s="1739"/>
      <c r="AC812" s="1739"/>
      <c r="AD812" s="1739"/>
      <c r="AE812" s="1739"/>
      <c r="AF812" s="1739"/>
      <c r="AG812" s="1739"/>
      <c r="AH812" s="1739"/>
      <c r="AI812" s="1739"/>
      <c r="AJ812" s="1739"/>
      <c r="AK812" s="1739"/>
      <c r="AL812" s="1739"/>
    </row>
    <row r="813" ht="32.25" customHeight="1">
      <c r="A813" s="1767"/>
      <c r="B813" s="1823"/>
      <c r="C813" s="1739"/>
      <c r="D813" s="1739"/>
      <c r="E813" s="1739"/>
      <c r="F813" s="1767"/>
      <c r="G813" s="1767"/>
      <c r="H813" s="1767"/>
      <c r="I813" s="1767"/>
      <c r="J813" s="1767"/>
      <c r="K813" s="1739"/>
      <c r="L813" s="1739"/>
      <c r="M813" s="1739"/>
      <c r="N813" s="1818"/>
      <c r="O813" s="1819"/>
      <c r="P813" s="1820"/>
      <c r="Q813" s="1820"/>
      <c r="R813" s="1821"/>
      <c r="S813" s="1739" t="b">
        <v>0</v>
      </c>
      <c r="T813" s="1770" t="b">
        <v>0</v>
      </c>
      <c r="U813" s="1822"/>
      <c r="V813" s="1822"/>
      <c r="W813" s="1822"/>
      <c r="X813" s="1739"/>
      <c r="Y813" s="1739"/>
      <c r="Z813" s="1739"/>
      <c r="AA813" s="1739"/>
      <c r="AB813" s="1739"/>
      <c r="AC813" s="1739"/>
      <c r="AD813" s="1739"/>
      <c r="AE813" s="1739"/>
      <c r="AF813" s="1739"/>
      <c r="AG813" s="1739"/>
      <c r="AH813" s="1739"/>
      <c r="AI813" s="1739"/>
      <c r="AJ813" s="1739"/>
      <c r="AK813" s="1739"/>
      <c r="AL813" s="1739"/>
    </row>
    <row r="814" ht="32.25" customHeight="1">
      <c r="A814" s="1767"/>
      <c r="B814" s="1823"/>
      <c r="C814" s="1739"/>
      <c r="D814" s="1739"/>
      <c r="E814" s="1739"/>
      <c r="F814" s="1767"/>
      <c r="G814" s="1767"/>
      <c r="H814" s="1767"/>
      <c r="I814" s="1767"/>
      <c r="J814" s="1767"/>
      <c r="K814" s="1739"/>
      <c r="L814" s="1739"/>
      <c r="M814" s="1739"/>
      <c r="N814" s="1818"/>
      <c r="O814" s="1819"/>
      <c r="P814" s="1820"/>
      <c r="Q814" s="1820"/>
      <c r="R814" s="1821"/>
      <c r="S814" s="1739" t="b">
        <v>0</v>
      </c>
      <c r="T814" s="1770" t="b">
        <v>0</v>
      </c>
      <c r="U814" s="1822"/>
      <c r="V814" s="1822"/>
      <c r="W814" s="1822"/>
      <c r="X814" s="1739"/>
      <c r="Y814" s="1739"/>
      <c r="Z814" s="1739"/>
      <c r="AA814" s="1739"/>
      <c r="AB814" s="1739"/>
      <c r="AC814" s="1739"/>
      <c r="AD814" s="1739"/>
      <c r="AE814" s="1739"/>
      <c r="AF814" s="1739"/>
      <c r="AG814" s="1739"/>
      <c r="AH814" s="1739"/>
      <c r="AI814" s="1739"/>
      <c r="AJ814" s="1739"/>
      <c r="AK814" s="1739"/>
      <c r="AL814" s="1739"/>
    </row>
    <row r="815" ht="32.25" customHeight="1">
      <c r="A815" s="1767"/>
      <c r="B815" s="1823"/>
      <c r="C815" s="1739"/>
      <c r="D815" s="1739"/>
      <c r="E815" s="1739"/>
      <c r="F815" s="1767"/>
      <c r="G815" s="1767"/>
      <c r="H815" s="1767"/>
      <c r="I815" s="1767"/>
      <c r="J815" s="1767"/>
      <c r="K815" s="1739"/>
      <c r="L815" s="1739"/>
      <c r="M815" s="1739"/>
      <c r="N815" s="1818"/>
      <c r="O815" s="1819"/>
      <c r="P815" s="1820"/>
      <c r="Q815" s="1820"/>
      <c r="R815" s="1821"/>
      <c r="S815" s="1739" t="b">
        <v>0</v>
      </c>
      <c r="T815" s="1770" t="b">
        <v>0</v>
      </c>
      <c r="U815" s="1822"/>
      <c r="V815" s="1822"/>
      <c r="W815" s="1822"/>
      <c r="X815" s="1739"/>
      <c r="Y815" s="1739"/>
      <c r="Z815" s="1739"/>
      <c r="AA815" s="1739"/>
      <c r="AB815" s="1739"/>
      <c r="AC815" s="1739"/>
      <c r="AD815" s="1739"/>
      <c r="AE815" s="1739"/>
      <c r="AF815" s="1739"/>
      <c r="AG815" s="1739"/>
      <c r="AH815" s="1739"/>
      <c r="AI815" s="1739"/>
      <c r="AJ815" s="1739"/>
      <c r="AK815" s="1739"/>
      <c r="AL815" s="1739"/>
    </row>
    <row r="816" ht="32.25" customHeight="1">
      <c r="A816" s="1767"/>
      <c r="B816" s="1823"/>
      <c r="C816" s="1739"/>
      <c r="D816" s="1739"/>
      <c r="E816" s="1739"/>
      <c r="F816" s="1767"/>
      <c r="G816" s="1767"/>
      <c r="H816" s="1767"/>
      <c r="I816" s="1767"/>
      <c r="J816" s="1767"/>
      <c r="K816" s="1739"/>
      <c r="L816" s="1739"/>
      <c r="M816" s="1739"/>
      <c r="N816" s="1818"/>
      <c r="O816" s="1819"/>
      <c r="P816" s="1820"/>
      <c r="Q816" s="1820"/>
      <c r="R816" s="1821"/>
      <c r="S816" s="1739" t="b">
        <v>0</v>
      </c>
      <c r="T816" s="1770" t="b">
        <v>0</v>
      </c>
      <c r="U816" s="1822"/>
      <c r="V816" s="1822"/>
      <c r="W816" s="1822"/>
      <c r="X816" s="1739"/>
      <c r="Y816" s="1739"/>
      <c r="Z816" s="1739"/>
      <c r="AA816" s="1739"/>
      <c r="AB816" s="1739"/>
      <c r="AC816" s="1739"/>
      <c r="AD816" s="1739"/>
      <c r="AE816" s="1739"/>
      <c r="AF816" s="1739"/>
      <c r="AG816" s="1739"/>
      <c r="AH816" s="1739"/>
      <c r="AI816" s="1739"/>
      <c r="AJ816" s="1739"/>
      <c r="AK816" s="1739"/>
      <c r="AL816" s="1739"/>
    </row>
    <row r="817" ht="32.25" customHeight="1">
      <c r="A817" s="1767"/>
      <c r="B817" s="1823"/>
      <c r="C817" s="1739"/>
      <c r="D817" s="1739"/>
      <c r="E817" s="1739"/>
      <c r="F817" s="1767"/>
      <c r="G817" s="1767"/>
      <c r="H817" s="1767"/>
      <c r="I817" s="1767"/>
      <c r="J817" s="1767"/>
      <c r="K817" s="1739"/>
      <c r="L817" s="1739"/>
      <c r="M817" s="1739"/>
      <c r="N817" s="1818"/>
      <c r="O817" s="1819"/>
      <c r="P817" s="1820"/>
      <c r="Q817" s="1820"/>
      <c r="R817" s="1821"/>
      <c r="S817" s="1739" t="b">
        <v>0</v>
      </c>
      <c r="T817" s="1770" t="b">
        <v>0</v>
      </c>
      <c r="U817" s="1822"/>
      <c r="V817" s="1822"/>
      <c r="W817" s="1822"/>
      <c r="X817" s="1739"/>
      <c r="Y817" s="1739"/>
      <c r="Z817" s="1739"/>
      <c r="AA817" s="1739"/>
      <c r="AB817" s="1739"/>
      <c r="AC817" s="1739"/>
      <c r="AD817" s="1739"/>
      <c r="AE817" s="1739"/>
      <c r="AF817" s="1739"/>
      <c r="AG817" s="1739"/>
      <c r="AH817" s="1739"/>
      <c r="AI817" s="1739"/>
      <c r="AJ817" s="1739"/>
      <c r="AK817" s="1739"/>
      <c r="AL817" s="1739"/>
    </row>
    <row r="818" ht="32.25" customHeight="1">
      <c r="A818" s="1767"/>
      <c r="B818" s="1823"/>
      <c r="C818" s="1739"/>
      <c r="D818" s="1739"/>
      <c r="E818" s="1739"/>
      <c r="F818" s="1767"/>
      <c r="G818" s="1767"/>
      <c r="H818" s="1767"/>
      <c r="I818" s="1767"/>
      <c r="J818" s="1767"/>
      <c r="K818" s="1739"/>
      <c r="L818" s="1739"/>
      <c r="M818" s="1739"/>
      <c r="N818" s="1818"/>
      <c r="O818" s="1819"/>
      <c r="P818" s="1820"/>
      <c r="Q818" s="1820"/>
      <c r="R818" s="1821"/>
      <c r="S818" s="1739" t="b">
        <v>0</v>
      </c>
      <c r="T818" s="1770" t="b">
        <v>0</v>
      </c>
      <c r="U818" s="1822"/>
      <c r="V818" s="1822"/>
      <c r="W818" s="1822"/>
      <c r="X818" s="1739"/>
      <c r="Y818" s="1739"/>
      <c r="Z818" s="1739"/>
      <c r="AA818" s="1739"/>
      <c r="AB818" s="1739"/>
      <c r="AC818" s="1739"/>
      <c r="AD818" s="1739"/>
      <c r="AE818" s="1739"/>
      <c r="AF818" s="1739"/>
      <c r="AG818" s="1739"/>
      <c r="AH818" s="1739"/>
      <c r="AI818" s="1739"/>
      <c r="AJ818" s="1739"/>
      <c r="AK818" s="1739"/>
      <c r="AL818" s="1739"/>
    </row>
    <row r="819" ht="32.25" customHeight="1">
      <c r="A819" s="1767"/>
      <c r="B819" s="1823"/>
      <c r="C819" s="1739"/>
      <c r="D819" s="1739"/>
      <c r="E819" s="1739"/>
      <c r="F819" s="1767"/>
      <c r="G819" s="1767"/>
      <c r="H819" s="1767"/>
      <c r="I819" s="1767"/>
      <c r="J819" s="1767"/>
      <c r="K819" s="1739"/>
      <c r="L819" s="1739"/>
      <c r="M819" s="1739"/>
      <c r="N819" s="1818"/>
      <c r="O819" s="1819"/>
      <c r="P819" s="1820"/>
      <c r="Q819" s="1820"/>
      <c r="R819" s="1821"/>
      <c r="S819" s="1739" t="b">
        <v>0</v>
      </c>
      <c r="T819" s="1770" t="b">
        <v>0</v>
      </c>
      <c r="U819" s="1822"/>
      <c r="V819" s="1822"/>
      <c r="W819" s="1822"/>
      <c r="X819" s="1739"/>
      <c r="Y819" s="1739"/>
      <c r="Z819" s="1739"/>
      <c r="AA819" s="1739"/>
      <c r="AB819" s="1739"/>
      <c r="AC819" s="1739"/>
      <c r="AD819" s="1739"/>
      <c r="AE819" s="1739"/>
      <c r="AF819" s="1739"/>
      <c r="AG819" s="1739"/>
      <c r="AH819" s="1739"/>
      <c r="AI819" s="1739"/>
      <c r="AJ819" s="1739"/>
      <c r="AK819" s="1739"/>
      <c r="AL819" s="1739"/>
    </row>
    <row r="820" ht="32.25" customHeight="1">
      <c r="A820" s="1767"/>
      <c r="B820" s="1823"/>
      <c r="C820" s="1739"/>
      <c r="D820" s="1739"/>
      <c r="E820" s="1739"/>
      <c r="F820" s="1767"/>
      <c r="G820" s="1767"/>
      <c r="H820" s="1767"/>
      <c r="I820" s="1767"/>
      <c r="J820" s="1767"/>
      <c r="K820" s="1739"/>
      <c r="L820" s="1739"/>
      <c r="M820" s="1739"/>
      <c r="N820" s="1818"/>
      <c r="O820" s="1819"/>
      <c r="P820" s="1820"/>
      <c r="Q820" s="1820"/>
      <c r="R820" s="1821"/>
      <c r="S820" s="1739" t="b">
        <v>0</v>
      </c>
      <c r="T820" s="1770" t="b">
        <v>0</v>
      </c>
      <c r="U820" s="1822"/>
      <c r="V820" s="1822"/>
      <c r="W820" s="1822"/>
      <c r="X820" s="1739"/>
      <c r="Y820" s="1739"/>
      <c r="Z820" s="1739"/>
      <c r="AA820" s="1739"/>
      <c r="AB820" s="1739"/>
      <c r="AC820" s="1739"/>
      <c r="AD820" s="1739"/>
      <c r="AE820" s="1739"/>
      <c r="AF820" s="1739"/>
      <c r="AG820" s="1739"/>
      <c r="AH820" s="1739"/>
      <c r="AI820" s="1739"/>
      <c r="AJ820" s="1739"/>
      <c r="AK820" s="1739"/>
      <c r="AL820" s="1739"/>
    </row>
    <row r="821" ht="32.25" customHeight="1">
      <c r="A821" s="1767"/>
      <c r="B821" s="1823"/>
      <c r="C821" s="1739"/>
      <c r="D821" s="1739"/>
      <c r="E821" s="1739"/>
      <c r="F821" s="1767"/>
      <c r="G821" s="1767"/>
      <c r="H821" s="1767"/>
      <c r="I821" s="1767"/>
      <c r="J821" s="1767"/>
      <c r="K821" s="1739"/>
      <c r="L821" s="1739"/>
      <c r="M821" s="1739"/>
      <c r="N821" s="1818"/>
      <c r="O821" s="1819"/>
      <c r="P821" s="1820"/>
      <c r="Q821" s="1820"/>
      <c r="R821" s="1821"/>
      <c r="S821" s="1739" t="b">
        <v>0</v>
      </c>
      <c r="T821" s="1770" t="b">
        <v>0</v>
      </c>
      <c r="U821" s="1822"/>
      <c r="V821" s="1822"/>
      <c r="W821" s="1822"/>
      <c r="X821" s="1739"/>
      <c r="Y821" s="1739"/>
      <c r="Z821" s="1739"/>
      <c r="AA821" s="1739"/>
      <c r="AB821" s="1739"/>
      <c r="AC821" s="1739"/>
      <c r="AD821" s="1739"/>
      <c r="AE821" s="1739"/>
      <c r="AF821" s="1739"/>
      <c r="AG821" s="1739"/>
      <c r="AH821" s="1739"/>
      <c r="AI821" s="1739"/>
      <c r="AJ821" s="1739"/>
      <c r="AK821" s="1739"/>
      <c r="AL821" s="1739"/>
    </row>
    <row r="822" ht="32.25" customHeight="1">
      <c r="A822" s="1767"/>
      <c r="B822" s="1823"/>
      <c r="C822" s="1739"/>
      <c r="D822" s="1739"/>
      <c r="E822" s="1739"/>
      <c r="F822" s="1767"/>
      <c r="G822" s="1767"/>
      <c r="H822" s="1767"/>
      <c r="I822" s="1767"/>
      <c r="J822" s="1767"/>
      <c r="K822" s="1739"/>
      <c r="L822" s="1739"/>
      <c r="M822" s="1739"/>
      <c r="N822" s="1818"/>
      <c r="O822" s="1819"/>
      <c r="P822" s="1820"/>
      <c r="Q822" s="1820"/>
      <c r="R822" s="1821"/>
      <c r="S822" s="1739" t="b">
        <v>0</v>
      </c>
      <c r="T822" s="1770" t="b">
        <v>0</v>
      </c>
      <c r="U822" s="1822"/>
      <c r="V822" s="1822"/>
      <c r="W822" s="1822"/>
      <c r="X822" s="1739"/>
      <c r="Y822" s="1739"/>
      <c r="Z822" s="1739"/>
      <c r="AA822" s="1739"/>
      <c r="AB822" s="1739"/>
      <c r="AC822" s="1739"/>
      <c r="AD822" s="1739"/>
      <c r="AE822" s="1739"/>
      <c r="AF822" s="1739"/>
      <c r="AG822" s="1739"/>
      <c r="AH822" s="1739"/>
      <c r="AI822" s="1739"/>
      <c r="AJ822" s="1739"/>
      <c r="AK822" s="1739"/>
      <c r="AL822" s="1739"/>
    </row>
    <row r="823" ht="32.25" customHeight="1">
      <c r="A823" s="1767"/>
      <c r="B823" s="1823"/>
      <c r="C823" s="1739"/>
      <c r="D823" s="1739"/>
      <c r="E823" s="1739"/>
      <c r="F823" s="1767"/>
      <c r="G823" s="1767"/>
      <c r="H823" s="1767"/>
      <c r="I823" s="1767"/>
      <c r="J823" s="1767"/>
      <c r="K823" s="1739"/>
      <c r="L823" s="1739"/>
      <c r="M823" s="1739"/>
      <c r="N823" s="1818"/>
      <c r="O823" s="1819"/>
      <c r="P823" s="1820"/>
      <c r="Q823" s="1820"/>
      <c r="R823" s="1821"/>
      <c r="S823" s="1739" t="b">
        <v>0</v>
      </c>
      <c r="T823" s="1770" t="b">
        <v>0</v>
      </c>
      <c r="U823" s="1822"/>
      <c r="V823" s="1822"/>
      <c r="W823" s="1822"/>
      <c r="X823" s="1739"/>
      <c r="Y823" s="1739"/>
      <c r="Z823" s="1739"/>
      <c r="AA823" s="1739"/>
      <c r="AB823" s="1739"/>
      <c r="AC823" s="1739"/>
      <c r="AD823" s="1739"/>
      <c r="AE823" s="1739"/>
      <c r="AF823" s="1739"/>
      <c r="AG823" s="1739"/>
      <c r="AH823" s="1739"/>
      <c r="AI823" s="1739"/>
      <c r="AJ823" s="1739"/>
      <c r="AK823" s="1739"/>
      <c r="AL823" s="1739"/>
    </row>
    <row r="824" ht="32.25" customHeight="1">
      <c r="A824" s="1767"/>
      <c r="B824" s="1823"/>
      <c r="C824" s="1739"/>
      <c r="D824" s="1739"/>
      <c r="E824" s="1739"/>
      <c r="F824" s="1767"/>
      <c r="G824" s="1767"/>
      <c r="H824" s="1767"/>
      <c r="I824" s="1767"/>
      <c r="J824" s="1767"/>
      <c r="K824" s="1739"/>
      <c r="L824" s="1739"/>
      <c r="M824" s="1739"/>
      <c r="N824" s="1818"/>
      <c r="O824" s="1819"/>
      <c r="P824" s="1820"/>
      <c r="Q824" s="1820"/>
      <c r="R824" s="1821"/>
      <c r="S824" s="1739" t="b">
        <v>0</v>
      </c>
      <c r="T824" s="1770" t="b">
        <v>0</v>
      </c>
      <c r="U824" s="1822"/>
      <c r="V824" s="1822"/>
      <c r="W824" s="1822"/>
      <c r="X824" s="1739"/>
      <c r="Y824" s="1739"/>
      <c r="Z824" s="1739"/>
      <c r="AA824" s="1739"/>
      <c r="AB824" s="1739"/>
      <c r="AC824" s="1739"/>
      <c r="AD824" s="1739"/>
      <c r="AE824" s="1739"/>
      <c r="AF824" s="1739"/>
      <c r="AG824" s="1739"/>
      <c r="AH824" s="1739"/>
      <c r="AI824" s="1739"/>
      <c r="AJ824" s="1739"/>
      <c r="AK824" s="1739"/>
      <c r="AL824" s="1739"/>
    </row>
    <row r="825" ht="32.25" customHeight="1">
      <c r="A825" s="1767"/>
      <c r="B825" s="1823"/>
      <c r="C825" s="1739"/>
      <c r="D825" s="1739"/>
      <c r="E825" s="1739"/>
      <c r="F825" s="1767"/>
      <c r="G825" s="1767"/>
      <c r="H825" s="1767"/>
      <c r="I825" s="1767"/>
      <c r="J825" s="1767"/>
      <c r="K825" s="1739"/>
      <c r="L825" s="1739"/>
      <c r="M825" s="1739"/>
      <c r="N825" s="1818"/>
      <c r="O825" s="1819"/>
      <c r="P825" s="1820"/>
      <c r="Q825" s="1820"/>
      <c r="R825" s="1821"/>
      <c r="S825" s="1739" t="b">
        <v>0</v>
      </c>
      <c r="T825" s="1770" t="b">
        <v>0</v>
      </c>
      <c r="U825" s="1822"/>
      <c r="V825" s="1822"/>
      <c r="W825" s="1822"/>
      <c r="X825" s="1739"/>
      <c r="Y825" s="1739"/>
      <c r="Z825" s="1739"/>
      <c r="AA825" s="1739"/>
      <c r="AB825" s="1739"/>
      <c r="AC825" s="1739"/>
      <c r="AD825" s="1739"/>
      <c r="AE825" s="1739"/>
      <c r="AF825" s="1739"/>
      <c r="AG825" s="1739"/>
      <c r="AH825" s="1739"/>
      <c r="AI825" s="1739"/>
      <c r="AJ825" s="1739"/>
      <c r="AK825" s="1739"/>
      <c r="AL825" s="1739"/>
    </row>
    <row r="826" ht="32.25" customHeight="1">
      <c r="A826" s="1767"/>
      <c r="B826" s="1823"/>
      <c r="C826" s="1739"/>
      <c r="D826" s="1739"/>
      <c r="E826" s="1739"/>
      <c r="F826" s="1767"/>
      <c r="G826" s="1767"/>
      <c r="H826" s="1767"/>
      <c r="I826" s="1767"/>
      <c r="J826" s="1767"/>
      <c r="K826" s="1739"/>
      <c r="L826" s="1739"/>
      <c r="M826" s="1739"/>
      <c r="N826" s="1818"/>
      <c r="O826" s="1819"/>
      <c r="P826" s="1820"/>
      <c r="Q826" s="1820"/>
      <c r="R826" s="1821"/>
      <c r="S826" s="1739" t="b">
        <v>0</v>
      </c>
      <c r="T826" s="1770" t="b">
        <v>0</v>
      </c>
      <c r="U826" s="1822"/>
      <c r="V826" s="1822"/>
      <c r="W826" s="1822"/>
      <c r="X826" s="1739"/>
      <c r="Y826" s="1739"/>
      <c r="Z826" s="1739"/>
      <c r="AA826" s="1739"/>
      <c r="AB826" s="1739"/>
      <c r="AC826" s="1739"/>
      <c r="AD826" s="1739"/>
      <c r="AE826" s="1739"/>
      <c r="AF826" s="1739"/>
      <c r="AG826" s="1739"/>
      <c r="AH826" s="1739"/>
      <c r="AI826" s="1739"/>
      <c r="AJ826" s="1739"/>
      <c r="AK826" s="1739"/>
      <c r="AL826" s="1739"/>
    </row>
    <row r="827" ht="32.25" customHeight="1">
      <c r="A827" s="1767"/>
      <c r="B827" s="1823"/>
      <c r="C827" s="1739"/>
      <c r="D827" s="1739"/>
      <c r="E827" s="1739"/>
      <c r="F827" s="1767"/>
      <c r="G827" s="1767"/>
      <c r="H827" s="1767"/>
      <c r="I827" s="1767"/>
      <c r="J827" s="1767"/>
      <c r="K827" s="1739"/>
      <c r="L827" s="1739"/>
      <c r="M827" s="1739"/>
      <c r="N827" s="1818"/>
      <c r="O827" s="1819"/>
      <c r="P827" s="1820"/>
      <c r="Q827" s="1820"/>
      <c r="R827" s="1821"/>
      <c r="S827" s="1739" t="b">
        <v>0</v>
      </c>
      <c r="T827" s="1770" t="b">
        <v>0</v>
      </c>
      <c r="U827" s="1822"/>
      <c r="V827" s="1822"/>
      <c r="W827" s="1822"/>
      <c r="X827" s="1739"/>
      <c r="Y827" s="1739"/>
      <c r="Z827" s="1739"/>
      <c r="AA827" s="1739"/>
      <c r="AB827" s="1739"/>
      <c r="AC827" s="1739"/>
      <c r="AD827" s="1739"/>
      <c r="AE827" s="1739"/>
      <c r="AF827" s="1739"/>
      <c r="AG827" s="1739"/>
      <c r="AH827" s="1739"/>
      <c r="AI827" s="1739"/>
      <c r="AJ827" s="1739"/>
      <c r="AK827" s="1739"/>
      <c r="AL827" s="1739"/>
    </row>
    <row r="828" ht="32.25" customHeight="1">
      <c r="A828" s="1767"/>
      <c r="B828" s="1823"/>
      <c r="C828" s="1739"/>
      <c r="D828" s="1739"/>
      <c r="E828" s="1739"/>
      <c r="F828" s="1767"/>
      <c r="G828" s="1767"/>
      <c r="H828" s="1767"/>
      <c r="I828" s="1767"/>
      <c r="J828" s="1767"/>
      <c r="K828" s="1739"/>
      <c r="L828" s="1739"/>
      <c r="M828" s="1739"/>
      <c r="N828" s="1818"/>
      <c r="O828" s="1819"/>
      <c r="P828" s="1820"/>
      <c r="Q828" s="1820"/>
      <c r="R828" s="1821"/>
      <c r="S828" s="1739" t="b">
        <v>0</v>
      </c>
      <c r="T828" s="1770" t="b">
        <v>0</v>
      </c>
      <c r="U828" s="1822"/>
      <c r="V828" s="1822"/>
      <c r="W828" s="1822"/>
      <c r="X828" s="1739"/>
      <c r="Y828" s="1739"/>
      <c r="Z828" s="1739"/>
      <c r="AA828" s="1739"/>
      <c r="AB828" s="1739"/>
      <c r="AC828" s="1739"/>
      <c r="AD828" s="1739"/>
      <c r="AE828" s="1739"/>
      <c r="AF828" s="1739"/>
      <c r="AG828" s="1739"/>
      <c r="AH828" s="1739"/>
      <c r="AI828" s="1739"/>
      <c r="AJ828" s="1739"/>
      <c r="AK828" s="1739"/>
      <c r="AL828" s="1739"/>
    </row>
    <row r="829" ht="32.25" customHeight="1">
      <c r="A829" s="1767"/>
      <c r="B829" s="1823"/>
      <c r="C829" s="1739"/>
      <c r="D829" s="1739"/>
      <c r="E829" s="1739"/>
      <c r="F829" s="1767"/>
      <c r="G829" s="1767"/>
      <c r="H829" s="1767"/>
      <c r="I829" s="1767"/>
      <c r="J829" s="1767"/>
      <c r="K829" s="1739"/>
      <c r="L829" s="1739"/>
      <c r="M829" s="1739"/>
      <c r="N829" s="1818"/>
      <c r="O829" s="1819"/>
      <c r="P829" s="1820"/>
      <c r="Q829" s="1820"/>
      <c r="R829" s="1821"/>
      <c r="S829" s="1739" t="b">
        <v>0</v>
      </c>
      <c r="T829" s="1770" t="b">
        <v>0</v>
      </c>
      <c r="U829" s="1822"/>
      <c r="V829" s="1822"/>
      <c r="W829" s="1822"/>
      <c r="X829" s="1739"/>
      <c r="Y829" s="1739"/>
      <c r="Z829" s="1739"/>
      <c r="AA829" s="1739"/>
      <c r="AB829" s="1739"/>
      <c r="AC829" s="1739"/>
      <c r="AD829" s="1739"/>
      <c r="AE829" s="1739"/>
      <c r="AF829" s="1739"/>
      <c r="AG829" s="1739"/>
      <c r="AH829" s="1739"/>
      <c r="AI829" s="1739"/>
      <c r="AJ829" s="1739"/>
      <c r="AK829" s="1739"/>
      <c r="AL829" s="1739"/>
    </row>
    <row r="830" ht="32.25" customHeight="1">
      <c r="A830" s="1767"/>
      <c r="B830" s="1823"/>
      <c r="C830" s="1739"/>
      <c r="D830" s="1739"/>
      <c r="E830" s="1739"/>
      <c r="F830" s="1767"/>
      <c r="G830" s="1767"/>
      <c r="H830" s="1767"/>
      <c r="I830" s="1767"/>
      <c r="J830" s="1767"/>
      <c r="K830" s="1739"/>
      <c r="L830" s="1739"/>
      <c r="M830" s="1739"/>
      <c r="N830" s="1818"/>
      <c r="O830" s="1819"/>
      <c r="P830" s="1820"/>
      <c r="Q830" s="1820"/>
      <c r="R830" s="1821"/>
      <c r="S830" s="1739" t="b">
        <v>0</v>
      </c>
      <c r="T830" s="1770" t="b">
        <v>0</v>
      </c>
      <c r="U830" s="1822"/>
      <c r="V830" s="1822"/>
      <c r="W830" s="1822"/>
      <c r="X830" s="1739"/>
      <c r="Y830" s="1739"/>
      <c r="Z830" s="1739"/>
      <c r="AA830" s="1739"/>
      <c r="AB830" s="1739"/>
      <c r="AC830" s="1739"/>
      <c r="AD830" s="1739"/>
      <c r="AE830" s="1739"/>
      <c r="AF830" s="1739"/>
      <c r="AG830" s="1739"/>
      <c r="AH830" s="1739"/>
      <c r="AI830" s="1739"/>
      <c r="AJ830" s="1739"/>
      <c r="AK830" s="1739"/>
      <c r="AL830" s="1739"/>
    </row>
    <row r="831" ht="32.25" customHeight="1">
      <c r="A831" s="1767"/>
      <c r="B831" s="1823"/>
      <c r="C831" s="1739"/>
      <c r="D831" s="1739"/>
      <c r="E831" s="1739"/>
      <c r="F831" s="1767"/>
      <c r="G831" s="1767"/>
      <c r="H831" s="1767"/>
      <c r="I831" s="1767"/>
      <c r="J831" s="1767"/>
      <c r="K831" s="1739"/>
      <c r="L831" s="1739"/>
      <c r="M831" s="1739"/>
      <c r="N831" s="1818"/>
      <c r="O831" s="1819"/>
      <c r="P831" s="1820"/>
      <c r="Q831" s="1820"/>
      <c r="R831" s="1821"/>
      <c r="S831" s="1739" t="b">
        <v>0</v>
      </c>
      <c r="T831" s="1770" t="b">
        <v>0</v>
      </c>
      <c r="U831" s="1822"/>
      <c r="V831" s="1822"/>
      <c r="W831" s="1822"/>
      <c r="X831" s="1739"/>
      <c r="Y831" s="1739"/>
      <c r="Z831" s="1739"/>
      <c r="AA831" s="1739"/>
      <c r="AB831" s="1739"/>
      <c r="AC831" s="1739"/>
      <c r="AD831" s="1739"/>
      <c r="AE831" s="1739"/>
      <c r="AF831" s="1739"/>
      <c r="AG831" s="1739"/>
      <c r="AH831" s="1739"/>
      <c r="AI831" s="1739"/>
      <c r="AJ831" s="1739"/>
      <c r="AK831" s="1739"/>
      <c r="AL831" s="1739"/>
    </row>
    <row r="832" ht="32.25" customHeight="1">
      <c r="A832" s="1767"/>
      <c r="B832" s="1823"/>
      <c r="C832" s="1739"/>
      <c r="D832" s="1739"/>
      <c r="E832" s="1739"/>
      <c r="F832" s="1767"/>
      <c r="G832" s="1767"/>
      <c r="H832" s="1767"/>
      <c r="I832" s="1767"/>
      <c r="J832" s="1767"/>
      <c r="K832" s="1739"/>
      <c r="L832" s="1739"/>
      <c r="M832" s="1739"/>
      <c r="N832" s="1818"/>
      <c r="O832" s="1819"/>
      <c r="P832" s="1820"/>
      <c r="Q832" s="1820"/>
      <c r="R832" s="1821"/>
      <c r="S832" s="1739" t="b">
        <v>0</v>
      </c>
      <c r="T832" s="1770" t="b">
        <v>0</v>
      </c>
      <c r="U832" s="1822"/>
      <c r="V832" s="1822"/>
      <c r="W832" s="1822"/>
      <c r="X832" s="1739"/>
      <c r="Y832" s="1739"/>
      <c r="Z832" s="1739"/>
      <c r="AA832" s="1739"/>
      <c r="AB832" s="1739"/>
      <c r="AC832" s="1739"/>
      <c r="AD832" s="1739"/>
      <c r="AE832" s="1739"/>
      <c r="AF832" s="1739"/>
      <c r="AG832" s="1739"/>
      <c r="AH832" s="1739"/>
      <c r="AI832" s="1739"/>
      <c r="AJ832" s="1739"/>
      <c r="AK832" s="1739"/>
      <c r="AL832" s="1739"/>
    </row>
    <row r="833" ht="32.25" customHeight="1">
      <c r="A833" s="1767"/>
      <c r="B833" s="1823"/>
      <c r="C833" s="1739"/>
      <c r="D833" s="1739"/>
      <c r="E833" s="1739"/>
      <c r="F833" s="1767"/>
      <c r="G833" s="1767"/>
      <c r="H833" s="1767"/>
      <c r="I833" s="1767"/>
      <c r="J833" s="1767"/>
      <c r="K833" s="1739"/>
      <c r="L833" s="1739"/>
      <c r="M833" s="1739"/>
      <c r="N833" s="1818"/>
      <c r="O833" s="1819"/>
      <c r="P833" s="1820"/>
      <c r="Q833" s="1820"/>
      <c r="R833" s="1821"/>
      <c r="S833" s="1739" t="b">
        <v>0</v>
      </c>
      <c r="T833" s="1770" t="b">
        <v>0</v>
      </c>
      <c r="U833" s="1822"/>
      <c r="V833" s="1822"/>
      <c r="W833" s="1822"/>
      <c r="X833" s="1739"/>
      <c r="Y833" s="1739"/>
      <c r="Z833" s="1739"/>
      <c r="AA833" s="1739"/>
      <c r="AB833" s="1739"/>
      <c r="AC833" s="1739"/>
      <c r="AD833" s="1739"/>
      <c r="AE833" s="1739"/>
      <c r="AF833" s="1739"/>
      <c r="AG833" s="1739"/>
      <c r="AH833" s="1739"/>
      <c r="AI833" s="1739"/>
      <c r="AJ833" s="1739"/>
      <c r="AK833" s="1739"/>
      <c r="AL833" s="1739"/>
    </row>
    <row r="834" ht="32.25" customHeight="1">
      <c r="A834" s="1767"/>
      <c r="B834" s="1823"/>
      <c r="C834" s="1739"/>
      <c r="D834" s="1739"/>
      <c r="E834" s="1739"/>
      <c r="F834" s="1767"/>
      <c r="G834" s="1767"/>
      <c r="H834" s="1767"/>
      <c r="I834" s="1767"/>
      <c r="J834" s="1767"/>
      <c r="K834" s="1739"/>
      <c r="L834" s="1739"/>
      <c r="M834" s="1739"/>
      <c r="N834" s="1818"/>
      <c r="O834" s="1819"/>
      <c r="P834" s="1820"/>
      <c r="Q834" s="1820"/>
      <c r="R834" s="1821"/>
      <c r="S834" s="1739" t="b">
        <v>0</v>
      </c>
      <c r="T834" s="1770" t="b">
        <v>0</v>
      </c>
      <c r="U834" s="1822"/>
      <c r="V834" s="1822"/>
      <c r="W834" s="1822"/>
      <c r="X834" s="1739"/>
      <c r="Y834" s="1739"/>
      <c r="Z834" s="1739"/>
      <c r="AA834" s="1739"/>
      <c r="AB834" s="1739"/>
      <c r="AC834" s="1739"/>
      <c r="AD834" s="1739"/>
      <c r="AE834" s="1739"/>
      <c r="AF834" s="1739"/>
      <c r="AG834" s="1739"/>
      <c r="AH834" s="1739"/>
      <c r="AI834" s="1739"/>
      <c r="AJ834" s="1739"/>
      <c r="AK834" s="1739"/>
      <c r="AL834" s="1739"/>
    </row>
    <row r="835" ht="32.25" customHeight="1">
      <c r="A835" s="1767"/>
      <c r="B835" s="1823"/>
      <c r="C835" s="1739"/>
      <c r="D835" s="1739"/>
      <c r="E835" s="1739"/>
      <c r="F835" s="1767"/>
      <c r="G835" s="1767"/>
      <c r="H835" s="1767"/>
      <c r="I835" s="1767"/>
      <c r="J835" s="1767"/>
      <c r="K835" s="1739"/>
      <c r="L835" s="1739"/>
      <c r="M835" s="1739"/>
      <c r="N835" s="1818"/>
      <c r="O835" s="1819"/>
      <c r="P835" s="1820"/>
      <c r="Q835" s="1820"/>
      <c r="R835" s="1821"/>
      <c r="S835" s="1739" t="b">
        <v>0</v>
      </c>
      <c r="T835" s="1770" t="b">
        <v>0</v>
      </c>
      <c r="U835" s="1822"/>
      <c r="V835" s="1822"/>
      <c r="W835" s="1822"/>
      <c r="X835" s="1739"/>
      <c r="Y835" s="1739"/>
      <c r="Z835" s="1739"/>
      <c r="AA835" s="1739"/>
      <c r="AB835" s="1739"/>
      <c r="AC835" s="1739"/>
      <c r="AD835" s="1739"/>
      <c r="AE835" s="1739"/>
      <c r="AF835" s="1739"/>
      <c r="AG835" s="1739"/>
      <c r="AH835" s="1739"/>
      <c r="AI835" s="1739"/>
      <c r="AJ835" s="1739"/>
      <c r="AK835" s="1739"/>
      <c r="AL835" s="1739"/>
    </row>
    <row r="836" ht="32.25" customHeight="1">
      <c r="A836" s="1767"/>
      <c r="B836" s="1823"/>
      <c r="C836" s="1739"/>
      <c r="D836" s="1739"/>
      <c r="E836" s="1739"/>
      <c r="F836" s="1767"/>
      <c r="G836" s="1767"/>
      <c r="H836" s="1767"/>
      <c r="I836" s="1767"/>
      <c r="J836" s="1767"/>
      <c r="K836" s="1739"/>
      <c r="L836" s="1739"/>
      <c r="M836" s="1739"/>
      <c r="N836" s="1818"/>
      <c r="O836" s="1819"/>
      <c r="P836" s="1820"/>
      <c r="Q836" s="1820"/>
      <c r="R836" s="1821"/>
      <c r="S836" s="1739" t="b">
        <v>0</v>
      </c>
      <c r="T836" s="1770" t="b">
        <v>0</v>
      </c>
      <c r="U836" s="1822"/>
      <c r="V836" s="1822"/>
      <c r="W836" s="1822"/>
      <c r="X836" s="1739"/>
      <c r="Y836" s="1739"/>
      <c r="Z836" s="1739"/>
      <c r="AA836" s="1739"/>
      <c r="AB836" s="1739"/>
      <c r="AC836" s="1739"/>
      <c r="AD836" s="1739"/>
      <c r="AE836" s="1739"/>
      <c r="AF836" s="1739"/>
      <c r="AG836" s="1739"/>
      <c r="AH836" s="1739"/>
      <c r="AI836" s="1739"/>
      <c r="AJ836" s="1739"/>
      <c r="AK836" s="1739"/>
      <c r="AL836" s="1739"/>
    </row>
    <row r="837" ht="32.25" customHeight="1">
      <c r="A837" s="1767"/>
      <c r="B837" s="1823"/>
      <c r="C837" s="1739"/>
      <c r="D837" s="1739"/>
      <c r="E837" s="1739"/>
      <c r="F837" s="1767"/>
      <c r="G837" s="1767"/>
      <c r="H837" s="1767"/>
      <c r="I837" s="1767"/>
      <c r="J837" s="1767"/>
      <c r="K837" s="1739"/>
      <c r="L837" s="1739"/>
      <c r="M837" s="1739"/>
      <c r="N837" s="1818"/>
      <c r="O837" s="1819"/>
      <c r="P837" s="1820"/>
      <c r="Q837" s="1820"/>
      <c r="R837" s="1821"/>
      <c r="S837" s="1739" t="b">
        <v>0</v>
      </c>
      <c r="T837" s="1770" t="b">
        <v>0</v>
      </c>
      <c r="U837" s="1822"/>
      <c r="V837" s="1822"/>
      <c r="W837" s="1822"/>
      <c r="X837" s="1739"/>
      <c r="Y837" s="1739"/>
      <c r="Z837" s="1739"/>
      <c r="AA837" s="1739"/>
      <c r="AB837" s="1739"/>
      <c r="AC837" s="1739"/>
      <c r="AD837" s="1739"/>
      <c r="AE837" s="1739"/>
      <c r="AF837" s="1739"/>
      <c r="AG837" s="1739"/>
      <c r="AH837" s="1739"/>
      <c r="AI837" s="1739"/>
      <c r="AJ837" s="1739"/>
      <c r="AK837" s="1739"/>
      <c r="AL837" s="1739"/>
    </row>
    <row r="838" ht="32.25" customHeight="1">
      <c r="A838" s="1767"/>
      <c r="B838" s="1823"/>
      <c r="C838" s="1739"/>
      <c r="D838" s="1739"/>
      <c r="E838" s="1739"/>
      <c r="F838" s="1767"/>
      <c r="G838" s="1767"/>
      <c r="H838" s="1767"/>
      <c r="I838" s="1767"/>
      <c r="J838" s="1767"/>
      <c r="K838" s="1739"/>
      <c r="L838" s="1739"/>
      <c r="M838" s="1739"/>
      <c r="N838" s="1818"/>
      <c r="O838" s="1819"/>
      <c r="P838" s="1820"/>
      <c r="Q838" s="1820"/>
      <c r="R838" s="1821"/>
      <c r="S838" s="1739" t="b">
        <v>0</v>
      </c>
      <c r="T838" s="1770" t="b">
        <v>0</v>
      </c>
      <c r="U838" s="1822"/>
      <c r="V838" s="1822"/>
      <c r="W838" s="1822"/>
      <c r="X838" s="1739"/>
      <c r="Y838" s="1739"/>
      <c r="Z838" s="1739"/>
      <c r="AA838" s="1739"/>
      <c r="AB838" s="1739"/>
      <c r="AC838" s="1739"/>
      <c r="AD838" s="1739"/>
      <c r="AE838" s="1739"/>
      <c r="AF838" s="1739"/>
      <c r="AG838" s="1739"/>
      <c r="AH838" s="1739"/>
      <c r="AI838" s="1739"/>
      <c r="AJ838" s="1739"/>
      <c r="AK838" s="1739"/>
      <c r="AL838" s="1739"/>
    </row>
    <row r="839" ht="32.25" customHeight="1">
      <c r="A839" s="1767"/>
      <c r="B839" s="1823"/>
      <c r="C839" s="1739"/>
      <c r="D839" s="1739"/>
      <c r="E839" s="1739"/>
      <c r="F839" s="1767"/>
      <c r="G839" s="1767"/>
      <c r="H839" s="1767"/>
      <c r="I839" s="1767"/>
      <c r="J839" s="1767"/>
      <c r="K839" s="1739"/>
      <c r="L839" s="1739"/>
      <c r="M839" s="1739"/>
      <c r="N839" s="1818"/>
      <c r="O839" s="1819"/>
      <c r="P839" s="1820"/>
      <c r="Q839" s="1820"/>
      <c r="R839" s="1821"/>
      <c r="S839" s="1739" t="b">
        <v>0</v>
      </c>
      <c r="T839" s="1770" t="b">
        <v>0</v>
      </c>
      <c r="U839" s="1822"/>
      <c r="V839" s="1822"/>
      <c r="W839" s="1822"/>
      <c r="X839" s="1739"/>
      <c r="Y839" s="1739"/>
      <c r="Z839" s="1739"/>
      <c r="AA839" s="1739"/>
      <c r="AB839" s="1739"/>
      <c r="AC839" s="1739"/>
      <c r="AD839" s="1739"/>
      <c r="AE839" s="1739"/>
      <c r="AF839" s="1739"/>
      <c r="AG839" s="1739"/>
      <c r="AH839" s="1739"/>
      <c r="AI839" s="1739"/>
      <c r="AJ839" s="1739"/>
      <c r="AK839" s="1739"/>
      <c r="AL839" s="1739"/>
    </row>
    <row r="840" ht="32.25" customHeight="1">
      <c r="A840" s="1767"/>
      <c r="B840" s="1823"/>
      <c r="C840" s="1739"/>
      <c r="D840" s="1739"/>
      <c r="E840" s="1739"/>
      <c r="F840" s="1767"/>
      <c r="G840" s="1767"/>
      <c r="H840" s="1767"/>
      <c r="I840" s="1767"/>
      <c r="J840" s="1767"/>
      <c r="K840" s="1739"/>
      <c r="L840" s="1739"/>
      <c r="M840" s="1739"/>
      <c r="N840" s="1818"/>
      <c r="O840" s="1819"/>
      <c r="P840" s="1820"/>
      <c r="Q840" s="1820"/>
      <c r="R840" s="1821"/>
      <c r="S840" s="1739" t="b">
        <v>0</v>
      </c>
      <c r="T840" s="1770" t="b">
        <v>0</v>
      </c>
      <c r="U840" s="1822"/>
      <c r="V840" s="1822"/>
      <c r="W840" s="1822"/>
      <c r="X840" s="1739"/>
      <c r="Y840" s="1739"/>
      <c r="Z840" s="1739"/>
      <c r="AA840" s="1739"/>
      <c r="AB840" s="1739"/>
      <c r="AC840" s="1739"/>
      <c r="AD840" s="1739"/>
      <c r="AE840" s="1739"/>
      <c r="AF840" s="1739"/>
      <c r="AG840" s="1739"/>
      <c r="AH840" s="1739"/>
      <c r="AI840" s="1739"/>
      <c r="AJ840" s="1739"/>
      <c r="AK840" s="1739"/>
      <c r="AL840" s="1739"/>
    </row>
    <row r="841" ht="32.25" customHeight="1">
      <c r="A841" s="1767"/>
      <c r="B841" s="1823"/>
      <c r="C841" s="1739"/>
      <c r="D841" s="1739"/>
      <c r="E841" s="1739"/>
      <c r="F841" s="1767"/>
      <c r="G841" s="1767"/>
      <c r="H841" s="1767"/>
      <c r="I841" s="1767"/>
      <c r="J841" s="1767"/>
      <c r="K841" s="1739"/>
      <c r="L841" s="1739"/>
      <c r="M841" s="1739"/>
      <c r="N841" s="1818"/>
      <c r="O841" s="1819"/>
      <c r="P841" s="1820"/>
      <c r="Q841" s="1820"/>
      <c r="R841" s="1821"/>
      <c r="S841" s="1739" t="b">
        <v>0</v>
      </c>
      <c r="T841" s="1770" t="b">
        <v>0</v>
      </c>
      <c r="U841" s="1822"/>
      <c r="V841" s="1822"/>
      <c r="W841" s="1822"/>
      <c r="X841" s="1739"/>
      <c r="Y841" s="1739"/>
      <c r="Z841" s="1739"/>
      <c r="AA841" s="1739"/>
      <c r="AB841" s="1739"/>
      <c r="AC841" s="1739"/>
      <c r="AD841" s="1739"/>
      <c r="AE841" s="1739"/>
      <c r="AF841" s="1739"/>
      <c r="AG841" s="1739"/>
      <c r="AH841" s="1739"/>
      <c r="AI841" s="1739"/>
      <c r="AJ841" s="1739"/>
      <c r="AK841" s="1739"/>
      <c r="AL841" s="1739"/>
    </row>
    <row r="842" ht="32.25" customHeight="1">
      <c r="A842" s="1767"/>
      <c r="B842" s="1823"/>
      <c r="C842" s="1739"/>
      <c r="D842" s="1739"/>
      <c r="E842" s="1739"/>
      <c r="F842" s="1767"/>
      <c r="G842" s="1767"/>
      <c r="H842" s="1767"/>
      <c r="I842" s="1767"/>
      <c r="J842" s="1767"/>
      <c r="K842" s="1739"/>
      <c r="L842" s="1739"/>
      <c r="M842" s="1739"/>
      <c r="N842" s="1818"/>
      <c r="O842" s="1819"/>
      <c r="P842" s="1820"/>
      <c r="Q842" s="1820"/>
      <c r="R842" s="1821"/>
      <c r="S842" s="1739" t="b">
        <v>0</v>
      </c>
      <c r="T842" s="1770" t="b">
        <v>0</v>
      </c>
      <c r="U842" s="1822"/>
      <c r="V842" s="1822"/>
      <c r="W842" s="1822"/>
      <c r="X842" s="1739"/>
      <c r="Y842" s="1739"/>
      <c r="Z842" s="1739"/>
      <c r="AA842" s="1739"/>
      <c r="AB842" s="1739"/>
      <c r="AC842" s="1739"/>
      <c r="AD842" s="1739"/>
      <c r="AE842" s="1739"/>
      <c r="AF842" s="1739"/>
      <c r="AG842" s="1739"/>
      <c r="AH842" s="1739"/>
      <c r="AI842" s="1739"/>
      <c r="AJ842" s="1739"/>
      <c r="AK842" s="1739"/>
      <c r="AL842" s="1739"/>
    </row>
    <row r="843" ht="32.25" customHeight="1">
      <c r="A843" s="1767"/>
      <c r="B843" s="1823"/>
      <c r="C843" s="1739"/>
      <c r="D843" s="1739"/>
      <c r="E843" s="1739"/>
      <c r="F843" s="1767"/>
      <c r="G843" s="1767"/>
      <c r="H843" s="1767"/>
      <c r="I843" s="1767"/>
      <c r="J843" s="1767"/>
      <c r="K843" s="1739"/>
      <c r="L843" s="1739"/>
      <c r="M843" s="1739"/>
      <c r="N843" s="1818"/>
      <c r="O843" s="1819"/>
      <c r="P843" s="1820"/>
      <c r="Q843" s="1820"/>
      <c r="R843" s="1821"/>
      <c r="S843" s="1739" t="b">
        <v>0</v>
      </c>
      <c r="T843" s="1770" t="b">
        <v>0</v>
      </c>
      <c r="U843" s="1822"/>
      <c r="V843" s="1822"/>
      <c r="W843" s="1822"/>
      <c r="X843" s="1739"/>
      <c r="Y843" s="1739"/>
      <c r="Z843" s="1739"/>
      <c r="AA843" s="1739"/>
      <c r="AB843" s="1739"/>
      <c r="AC843" s="1739"/>
      <c r="AD843" s="1739"/>
      <c r="AE843" s="1739"/>
      <c r="AF843" s="1739"/>
      <c r="AG843" s="1739"/>
      <c r="AH843" s="1739"/>
      <c r="AI843" s="1739"/>
      <c r="AJ843" s="1739"/>
      <c r="AK843" s="1739"/>
      <c r="AL843" s="1739"/>
    </row>
    <row r="844" ht="32.25" customHeight="1">
      <c r="A844" s="1767"/>
      <c r="B844" s="1823"/>
      <c r="C844" s="1739"/>
      <c r="D844" s="1739"/>
      <c r="E844" s="1739"/>
      <c r="F844" s="1767"/>
      <c r="G844" s="1767"/>
      <c r="H844" s="1767"/>
      <c r="I844" s="1767"/>
      <c r="J844" s="1767"/>
      <c r="K844" s="1739"/>
      <c r="L844" s="1739"/>
      <c r="M844" s="1739"/>
      <c r="N844" s="1818"/>
      <c r="O844" s="1819"/>
      <c r="P844" s="1820"/>
      <c r="Q844" s="1820"/>
      <c r="R844" s="1821"/>
      <c r="S844" s="1739" t="b">
        <v>0</v>
      </c>
      <c r="T844" s="1770" t="b">
        <v>0</v>
      </c>
      <c r="U844" s="1822"/>
      <c r="V844" s="1822"/>
      <c r="W844" s="1822"/>
      <c r="X844" s="1739"/>
      <c r="Y844" s="1739"/>
      <c r="Z844" s="1739"/>
      <c r="AA844" s="1739"/>
      <c r="AB844" s="1739"/>
      <c r="AC844" s="1739"/>
      <c r="AD844" s="1739"/>
      <c r="AE844" s="1739"/>
      <c r="AF844" s="1739"/>
      <c r="AG844" s="1739"/>
      <c r="AH844" s="1739"/>
      <c r="AI844" s="1739"/>
      <c r="AJ844" s="1739"/>
      <c r="AK844" s="1739"/>
      <c r="AL844" s="1739"/>
    </row>
    <row r="845" ht="32.25" customHeight="1">
      <c r="A845" s="1767"/>
      <c r="B845" s="1823"/>
      <c r="C845" s="1739"/>
      <c r="D845" s="1739"/>
      <c r="E845" s="1739"/>
      <c r="F845" s="1767"/>
      <c r="G845" s="1767"/>
      <c r="H845" s="1767"/>
      <c r="I845" s="1767"/>
      <c r="J845" s="1767"/>
      <c r="K845" s="1739"/>
      <c r="L845" s="1739"/>
      <c r="M845" s="1739"/>
      <c r="N845" s="1818"/>
      <c r="O845" s="1819"/>
      <c r="P845" s="1820"/>
      <c r="Q845" s="1820"/>
      <c r="R845" s="1821"/>
      <c r="S845" s="1739" t="b">
        <v>0</v>
      </c>
      <c r="T845" s="1770" t="b">
        <v>0</v>
      </c>
      <c r="U845" s="1822"/>
      <c r="V845" s="1822"/>
      <c r="W845" s="1822"/>
      <c r="X845" s="1739"/>
      <c r="Y845" s="1739"/>
      <c r="Z845" s="1739"/>
      <c r="AA845" s="1739"/>
      <c r="AB845" s="1739"/>
      <c r="AC845" s="1739"/>
      <c r="AD845" s="1739"/>
      <c r="AE845" s="1739"/>
      <c r="AF845" s="1739"/>
      <c r="AG845" s="1739"/>
      <c r="AH845" s="1739"/>
      <c r="AI845" s="1739"/>
      <c r="AJ845" s="1739"/>
      <c r="AK845" s="1739"/>
      <c r="AL845" s="1739"/>
    </row>
    <row r="846" ht="32.25" customHeight="1">
      <c r="A846" s="1767"/>
      <c r="B846" s="1823"/>
      <c r="C846" s="1739"/>
      <c r="D846" s="1739"/>
      <c r="E846" s="1739"/>
      <c r="F846" s="1767"/>
      <c r="G846" s="1767"/>
      <c r="H846" s="1767"/>
      <c r="I846" s="1767"/>
      <c r="J846" s="1767"/>
      <c r="K846" s="1739"/>
      <c r="L846" s="1739"/>
      <c r="M846" s="1739"/>
      <c r="N846" s="1818"/>
      <c r="O846" s="1819"/>
      <c r="P846" s="1820"/>
      <c r="Q846" s="1820"/>
      <c r="R846" s="1821"/>
      <c r="S846" s="1739" t="b">
        <v>0</v>
      </c>
      <c r="T846" s="1770" t="b">
        <v>0</v>
      </c>
      <c r="U846" s="1822"/>
      <c r="V846" s="1822"/>
      <c r="W846" s="1822"/>
      <c r="X846" s="1739"/>
      <c r="Y846" s="1739"/>
      <c r="Z846" s="1739"/>
      <c r="AA846" s="1739"/>
      <c r="AB846" s="1739"/>
      <c r="AC846" s="1739"/>
      <c r="AD846" s="1739"/>
      <c r="AE846" s="1739"/>
      <c r="AF846" s="1739"/>
      <c r="AG846" s="1739"/>
      <c r="AH846" s="1739"/>
      <c r="AI846" s="1739"/>
      <c r="AJ846" s="1739"/>
      <c r="AK846" s="1739"/>
      <c r="AL846" s="1739"/>
    </row>
    <row r="847" ht="32.25" customHeight="1">
      <c r="A847" s="1767"/>
      <c r="B847" s="1823"/>
      <c r="C847" s="1739"/>
      <c r="D847" s="1739"/>
      <c r="E847" s="1739"/>
      <c r="F847" s="1767"/>
      <c r="G847" s="1767"/>
      <c r="H847" s="1767"/>
      <c r="I847" s="1767"/>
      <c r="J847" s="1767"/>
      <c r="K847" s="1739"/>
      <c r="L847" s="1739"/>
      <c r="M847" s="1739"/>
      <c r="N847" s="1818"/>
      <c r="O847" s="1819"/>
      <c r="P847" s="1820"/>
      <c r="Q847" s="1820"/>
      <c r="R847" s="1821"/>
      <c r="S847" s="1739" t="b">
        <v>0</v>
      </c>
      <c r="T847" s="1770" t="b">
        <v>0</v>
      </c>
      <c r="U847" s="1822"/>
      <c r="V847" s="1822"/>
      <c r="W847" s="1822"/>
      <c r="X847" s="1739"/>
      <c r="Y847" s="1739"/>
      <c r="Z847" s="1739"/>
      <c r="AA847" s="1739"/>
      <c r="AB847" s="1739"/>
      <c r="AC847" s="1739"/>
      <c r="AD847" s="1739"/>
      <c r="AE847" s="1739"/>
      <c r="AF847" s="1739"/>
      <c r="AG847" s="1739"/>
      <c r="AH847" s="1739"/>
      <c r="AI847" s="1739"/>
      <c r="AJ847" s="1739"/>
      <c r="AK847" s="1739"/>
      <c r="AL847" s="1739"/>
    </row>
    <row r="848" ht="32.25" customHeight="1">
      <c r="A848" s="1767"/>
      <c r="B848" s="1823"/>
      <c r="C848" s="1739"/>
      <c r="D848" s="1739"/>
      <c r="E848" s="1739"/>
      <c r="F848" s="1767"/>
      <c r="G848" s="1767"/>
      <c r="H848" s="1767"/>
      <c r="I848" s="1767"/>
      <c r="J848" s="1767"/>
      <c r="K848" s="1739"/>
      <c r="L848" s="1739"/>
      <c r="M848" s="1739"/>
      <c r="N848" s="1818"/>
      <c r="O848" s="1819"/>
      <c r="P848" s="1820"/>
      <c r="Q848" s="1820"/>
      <c r="R848" s="1821"/>
      <c r="S848" s="1739" t="b">
        <v>0</v>
      </c>
      <c r="T848" s="1770" t="b">
        <v>0</v>
      </c>
      <c r="U848" s="1822"/>
      <c r="V848" s="1822"/>
      <c r="W848" s="1822"/>
      <c r="X848" s="1739"/>
      <c r="Y848" s="1739"/>
      <c r="Z848" s="1739"/>
      <c r="AA848" s="1739"/>
      <c r="AB848" s="1739"/>
      <c r="AC848" s="1739"/>
      <c r="AD848" s="1739"/>
      <c r="AE848" s="1739"/>
      <c r="AF848" s="1739"/>
      <c r="AG848" s="1739"/>
      <c r="AH848" s="1739"/>
      <c r="AI848" s="1739"/>
      <c r="AJ848" s="1739"/>
      <c r="AK848" s="1739"/>
      <c r="AL848" s="1739"/>
    </row>
    <row r="849" ht="32.25" customHeight="1">
      <c r="A849" s="1767"/>
      <c r="B849" s="1823"/>
      <c r="C849" s="1739"/>
      <c r="D849" s="1739"/>
      <c r="E849" s="1739"/>
      <c r="F849" s="1767"/>
      <c r="G849" s="1767"/>
      <c r="H849" s="1767"/>
      <c r="I849" s="1767"/>
      <c r="J849" s="1767"/>
      <c r="K849" s="1739"/>
      <c r="L849" s="1739"/>
      <c r="M849" s="1739"/>
      <c r="N849" s="1818"/>
      <c r="O849" s="1819"/>
      <c r="P849" s="1820"/>
      <c r="Q849" s="1820"/>
      <c r="R849" s="1821"/>
      <c r="S849" s="1739" t="b">
        <v>0</v>
      </c>
      <c r="T849" s="1770" t="b">
        <v>0</v>
      </c>
      <c r="U849" s="1822"/>
      <c r="V849" s="1822"/>
      <c r="W849" s="1822"/>
      <c r="X849" s="1739"/>
      <c r="Y849" s="1739"/>
      <c r="Z849" s="1739"/>
      <c r="AA849" s="1739"/>
      <c r="AB849" s="1739"/>
      <c r="AC849" s="1739"/>
      <c r="AD849" s="1739"/>
      <c r="AE849" s="1739"/>
      <c r="AF849" s="1739"/>
      <c r="AG849" s="1739"/>
      <c r="AH849" s="1739"/>
      <c r="AI849" s="1739"/>
      <c r="AJ849" s="1739"/>
      <c r="AK849" s="1739"/>
      <c r="AL849" s="1739"/>
    </row>
    <row r="850" ht="32.25" customHeight="1">
      <c r="A850" s="1767"/>
      <c r="B850" s="1823"/>
      <c r="C850" s="1739"/>
      <c r="D850" s="1739"/>
      <c r="E850" s="1739"/>
      <c r="F850" s="1767"/>
      <c r="G850" s="1767"/>
      <c r="H850" s="1767"/>
      <c r="I850" s="1767"/>
      <c r="J850" s="1767"/>
      <c r="K850" s="1739"/>
      <c r="L850" s="1739"/>
      <c r="M850" s="1739"/>
      <c r="N850" s="1818"/>
      <c r="O850" s="1819"/>
      <c r="P850" s="1820"/>
      <c r="Q850" s="1820"/>
      <c r="R850" s="1821"/>
      <c r="S850" s="1739" t="b">
        <v>0</v>
      </c>
      <c r="T850" s="1770" t="b">
        <v>0</v>
      </c>
      <c r="U850" s="1822"/>
      <c r="V850" s="1822"/>
      <c r="W850" s="1822"/>
      <c r="X850" s="1739"/>
      <c r="Y850" s="1739"/>
      <c r="Z850" s="1739"/>
      <c r="AA850" s="1739"/>
      <c r="AB850" s="1739"/>
      <c r="AC850" s="1739"/>
      <c r="AD850" s="1739"/>
      <c r="AE850" s="1739"/>
      <c r="AF850" s="1739"/>
      <c r="AG850" s="1739"/>
      <c r="AH850" s="1739"/>
      <c r="AI850" s="1739"/>
      <c r="AJ850" s="1739"/>
      <c r="AK850" s="1739"/>
      <c r="AL850" s="1739"/>
    </row>
    <row r="851" ht="32.25" customHeight="1">
      <c r="A851" s="1767"/>
      <c r="B851" s="1823"/>
      <c r="C851" s="1739"/>
      <c r="D851" s="1739"/>
      <c r="E851" s="1739"/>
      <c r="F851" s="1767"/>
      <c r="G851" s="1767"/>
      <c r="H851" s="1767"/>
      <c r="I851" s="1767"/>
      <c r="J851" s="1767"/>
      <c r="K851" s="1739"/>
      <c r="L851" s="1739"/>
      <c r="M851" s="1739"/>
      <c r="N851" s="1818"/>
      <c r="O851" s="1819"/>
      <c r="P851" s="1820"/>
      <c r="Q851" s="1820"/>
      <c r="R851" s="1821"/>
      <c r="S851" s="1739" t="b">
        <v>0</v>
      </c>
      <c r="T851" s="1770" t="b">
        <v>0</v>
      </c>
      <c r="U851" s="1822"/>
      <c r="V851" s="1822"/>
      <c r="W851" s="1822"/>
      <c r="X851" s="1739"/>
      <c r="Y851" s="1739"/>
      <c r="Z851" s="1739"/>
      <c r="AA851" s="1739"/>
      <c r="AB851" s="1739"/>
      <c r="AC851" s="1739"/>
      <c r="AD851" s="1739"/>
      <c r="AE851" s="1739"/>
      <c r="AF851" s="1739"/>
      <c r="AG851" s="1739"/>
      <c r="AH851" s="1739"/>
      <c r="AI851" s="1739"/>
      <c r="AJ851" s="1739"/>
      <c r="AK851" s="1739"/>
      <c r="AL851" s="1739"/>
    </row>
    <row r="852" ht="32.25" customHeight="1">
      <c r="A852" s="1767"/>
      <c r="B852" s="1823"/>
      <c r="C852" s="1739"/>
      <c r="D852" s="1739"/>
      <c r="E852" s="1739"/>
      <c r="F852" s="1767"/>
      <c r="G852" s="1767"/>
      <c r="H852" s="1767"/>
      <c r="I852" s="1767"/>
      <c r="J852" s="1767"/>
      <c r="K852" s="1739"/>
      <c r="L852" s="1739"/>
      <c r="M852" s="1739"/>
      <c r="N852" s="1818"/>
      <c r="O852" s="1819"/>
      <c r="P852" s="1820"/>
      <c r="Q852" s="1820"/>
      <c r="R852" s="1821"/>
      <c r="S852" s="1739" t="b">
        <v>0</v>
      </c>
      <c r="T852" s="1770" t="b">
        <v>0</v>
      </c>
      <c r="U852" s="1822"/>
      <c r="V852" s="1822"/>
      <c r="W852" s="1822"/>
      <c r="X852" s="1739"/>
      <c r="Y852" s="1739"/>
      <c r="Z852" s="1739"/>
      <c r="AA852" s="1739"/>
      <c r="AB852" s="1739"/>
      <c r="AC852" s="1739"/>
      <c r="AD852" s="1739"/>
      <c r="AE852" s="1739"/>
      <c r="AF852" s="1739"/>
      <c r="AG852" s="1739"/>
      <c r="AH852" s="1739"/>
      <c r="AI852" s="1739"/>
      <c r="AJ852" s="1739"/>
      <c r="AK852" s="1739"/>
      <c r="AL852" s="1739"/>
    </row>
    <row r="853" ht="32.25" customHeight="1">
      <c r="A853" s="1767"/>
      <c r="B853" s="1823"/>
      <c r="C853" s="1739"/>
      <c r="D853" s="1739"/>
      <c r="E853" s="1739"/>
      <c r="F853" s="1767"/>
      <c r="G853" s="1767"/>
      <c r="H853" s="1767"/>
      <c r="I853" s="1767"/>
      <c r="J853" s="1767"/>
      <c r="K853" s="1739"/>
      <c r="L853" s="1739"/>
      <c r="M853" s="1739"/>
      <c r="N853" s="1818"/>
      <c r="O853" s="1819"/>
      <c r="P853" s="1820"/>
      <c r="Q853" s="1820"/>
      <c r="R853" s="1821"/>
      <c r="S853" s="1739" t="b">
        <v>0</v>
      </c>
      <c r="T853" s="1770" t="b">
        <v>0</v>
      </c>
      <c r="U853" s="1822"/>
      <c r="V853" s="1822"/>
      <c r="W853" s="1822"/>
      <c r="X853" s="1739"/>
      <c r="Y853" s="1739"/>
      <c r="Z853" s="1739"/>
      <c r="AA853" s="1739"/>
      <c r="AB853" s="1739"/>
      <c r="AC853" s="1739"/>
      <c r="AD853" s="1739"/>
      <c r="AE853" s="1739"/>
      <c r="AF853" s="1739"/>
      <c r="AG853" s="1739"/>
      <c r="AH853" s="1739"/>
      <c r="AI853" s="1739"/>
      <c r="AJ853" s="1739"/>
      <c r="AK853" s="1739"/>
      <c r="AL853" s="1739"/>
    </row>
    <row r="854" ht="32.25" customHeight="1">
      <c r="A854" s="1767"/>
      <c r="B854" s="1823"/>
      <c r="C854" s="1739"/>
      <c r="D854" s="1739"/>
      <c r="E854" s="1739"/>
      <c r="F854" s="1767"/>
      <c r="G854" s="1767"/>
      <c r="H854" s="1767"/>
      <c r="I854" s="1767"/>
      <c r="J854" s="1767"/>
      <c r="K854" s="1739"/>
      <c r="L854" s="1739"/>
      <c r="M854" s="1739"/>
      <c r="N854" s="1818"/>
      <c r="O854" s="1819"/>
      <c r="P854" s="1820"/>
      <c r="Q854" s="1820"/>
      <c r="R854" s="1821"/>
      <c r="S854" s="1739" t="b">
        <v>0</v>
      </c>
      <c r="T854" s="1770" t="b">
        <v>0</v>
      </c>
      <c r="U854" s="1822"/>
      <c r="V854" s="1822"/>
      <c r="W854" s="1822"/>
      <c r="X854" s="1739"/>
      <c r="Y854" s="1739"/>
      <c r="Z854" s="1739"/>
      <c r="AA854" s="1739"/>
      <c r="AB854" s="1739"/>
      <c r="AC854" s="1739"/>
      <c r="AD854" s="1739"/>
      <c r="AE854" s="1739"/>
      <c r="AF854" s="1739"/>
      <c r="AG854" s="1739"/>
      <c r="AH854" s="1739"/>
      <c r="AI854" s="1739"/>
      <c r="AJ854" s="1739"/>
      <c r="AK854" s="1739"/>
      <c r="AL854" s="1739"/>
    </row>
    <row r="855" ht="32.25" customHeight="1">
      <c r="A855" s="1767"/>
      <c r="B855" s="1823"/>
      <c r="C855" s="1739"/>
      <c r="D855" s="1739"/>
      <c r="E855" s="1739"/>
      <c r="F855" s="1767"/>
      <c r="G855" s="1767"/>
      <c r="H855" s="1767"/>
      <c r="I855" s="1767"/>
      <c r="J855" s="1767"/>
      <c r="K855" s="1739"/>
      <c r="L855" s="1739"/>
      <c r="M855" s="1739"/>
      <c r="N855" s="1818"/>
      <c r="O855" s="1819"/>
      <c r="P855" s="1820"/>
      <c r="Q855" s="1820"/>
      <c r="R855" s="1821"/>
      <c r="S855" s="1739" t="b">
        <v>0</v>
      </c>
      <c r="T855" s="1770" t="b">
        <v>0</v>
      </c>
      <c r="U855" s="1822"/>
      <c r="V855" s="1822"/>
      <c r="W855" s="1822"/>
      <c r="X855" s="1739"/>
      <c r="Y855" s="1739"/>
      <c r="Z855" s="1739"/>
      <c r="AA855" s="1739"/>
      <c r="AB855" s="1739"/>
      <c r="AC855" s="1739"/>
      <c r="AD855" s="1739"/>
      <c r="AE855" s="1739"/>
      <c r="AF855" s="1739"/>
      <c r="AG855" s="1739"/>
      <c r="AH855" s="1739"/>
      <c r="AI855" s="1739"/>
      <c r="AJ855" s="1739"/>
      <c r="AK855" s="1739"/>
      <c r="AL855" s="1739"/>
    </row>
    <row r="856" ht="32.25" customHeight="1">
      <c r="A856" s="1767"/>
      <c r="B856" s="1823"/>
      <c r="C856" s="1739"/>
      <c r="D856" s="1739"/>
      <c r="E856" s="1739"/>
      <c r="F856" s="1767"/>
      <c r="G856" s="1767"/>
      <c r="H856" s="1767"/>
      <c r="I856" s="1767"/>
      <c r="J856" s="1767"/>
      <c r="K856" s="1739"/>
      <c r="L856" s="1739"/>
      <c r="M856" s="1739"/>
      <c r="N856" s="1818"/>
      <c r="O856" s="1819"/>
      <c r="P856" s="1820"/>
      <c r="Q856" s="1820"/>
      <c r="R856" s="1821"/>
      <c r="S856" s="1739" t="b">
        <v>0</v>
      </c>
      <c r="T856" s="1770" t="b">
        <v>0</v>
      </c>
      <c r="U856" s="1822"/>
      <c r="V856" s="1822"/>
      <c r="W856" s="1822"/>
      <c r="X856" s="1739"/>
      <c r="Y856" s="1739"/>
      <c r="Z856" s="1739"/>
      <c r="AA856" s="1739"/>
      <c r="AB856" s="1739"/>
      <c r="AC856" s="1739"/>
      <c r="AD856" s="1739"/>
      <c r="AE856" s="1739"/>
      <c r="AF856" s="1739"/>
      <c r="AG856" s="1739"/>
      <c r="AH856" s="1739"/>
      <c r="AI856" s="1739"/>
      <c r="AJ856" s="1739"/>
      <c r="AK856" s="1739"/>
      <c r="AL856" s="1739"/>
    </row>
    <row r="857" ht="32.25" customHeight="1">
      <c r="A857" s="1767"/>
      <c r="B857" s="1823"/>
      <c r="C857" s="1739"/>
      <c r="D857" s="1739"/>
      <c r="E857" s="1739"/>
      <c r="F857" s="1767"/>
      <c r="G857" s="1767"/>
      <c r="H857" s="1767"/>
      <c r="I857" s="1767"/>
      <c r="J857" s="1767"/>
      <c r="K857" s="1739"/>
      <c r="L857" s="1739"/>
      <c r="M857" s="1739"/>
      <c r="N857" s="1818"/>
      <c r="O857" s="1819"/>
      <c r="P857" s="1820"/>
      <c r="Q857" s="1820"/>
      <c r="R857" s="1821"/>
      <c r="S857" s="1739" t="b">
        <v>0</v>
      </c>
      <c r="T857" s="1770" t="b">
        <v>0</v>
      </c>
      <c r="U857" s="1822"/>
      <c r="V857" s="1822"/>
      <c r="W857" s="1822"/>
      <c r="X857" s="1739"/>
      <c r="Y857" s="1739"/>
      <c r="Z857" s="1739"/>
      <c r="AA857" s="1739"/>
      <c r="AB857" s="1739"/>
      <c r="AC857" s="1739"/>
      <c r="AD857" s="1739"/>
      <c r="AE857" s="1739"/>
      <c r="AF857" s="1739"/>
      <c r="AG857" s="1739"/>
      <c r="AH857" s="1739"/>
      <c r="AI857" s="1739"/>
      <c r="AJ857" s="1739"/>
      <c r="AK857" s="1739"/>
      <c r="AL857" s="1739"/>
    </row>
    <row r="858" ht="32.25" customHeight="1">
      <c r="A858" s="1767"/>
      <c r="B858" s="1823"/>
      <c r="C858" s="1739"/>
      <c r="D858" s="1739"/>
      <c r="E858" s="1739"/>
      <c r="F858" s="1767"/>
      <c r="G858" s="1767"/>
      <c r="H858" s="1767"/>
      <c r="I858" s="1767"/>
      <c r="J858" s="1767"/>
      <c r="K858" s="1739"/>
      <c r="L858" s="1739"/>
      <c r="M858" s="1739"/>
      <c r="N858" s="1818"/>
      <c r="O858" s="1819"/>
      <c r="P858" s="1820"/>
      <c r="Q858" s="1820"/>
      <c r="R858" s="1821"/>
      <c r="S858" s="1739" t="b">
        <v>0</v>
      </c>
      <c r="T858" s="1770" t="b">
        <v>0</v>
      </c>
      <c r="U858" s="1822"/>
      <c r="V858" s="1822"/>
      <c r="W858" s="1822"/>
      <c r="X858" s="1739"/>
      <c r="Y858" s="1739"/>
      <c r="Z858" s="1739"/>
      <c r="AA858" s="1739"/>
      <c r="AB858" s="1739"/>
      <c r="AC858" s="1739"/>
      <c r="AD858" s="1739"/>
      <c r="AE858" s="1739"/>
      <c r="AF858" s="1739"/>
      <c r="AG858" s="1739"/>
      <c r="AH858" s="1739"/>
      <c r="AI858" s="1739"/>
      <c r="AJ858" s="1739"/>
      <c r="AK858" s="1739"/>
      <c r="AL858" s="1739"/>
    </row>
    <row r="859" ht="32.25" customHeight="1">
      <c r="A859" s="1767"/>
      <c r="B859" s="1823"/>
      <c r="C859" s="1739"/>
      <c r="D859" s="1739"/>
      <c r="E859" s="1739"/>
      <c r="F859" s="1767"/>
      <c r="G859" s="1767"/>
      <c r="H859" s="1767"/>
      <c r="I859" s="1767"/>
      <c r="J859" s="1767"/>
      <c r="K859" s="1739"/>
      <c r="L859" s="1739"/>
      <c r="M859" s="1739"/>
      <c r="N859" s="1818"/>
      <c r="O859" s="1819"/>
      <c r="P859" s="1820"/>
      <c r="Q859" s="1820"/>
      <c r="R859" s="1821"/>
      <c r="S859" s="1739" t="b">
        <v>0</v>
      </c>
      <c r="T859" s="1770" t="b">
        <v>0</v>
      </c>
      <c r="U859" s="1822"/>
      <c r="V859" s="1822"/>
      <c r="W859" s="1822"/>
      <c r="X859" s="1739"/>
      <c r="Y859" s="1739"/>
      <c r="Z859" s="1739"/>
      <c r="AA859" s="1739"/>
      <c r="AB859" s="1739"/>
      <c r="AC859" s="1739"/>
      <c r="AD859" s="1739"/>
      <c r="AE859" s="1739"/>
      <c r="AF859" s="1739"/>
      <c r="AG859" s="1739"/>
      <c r="AH859" s="1739"/>
      <c r="AI859" s="1739"/>
      <c r="AJ859" s="1739"/>
      <c r="AK859" s="1739"/>
      <c r="AL859" s="1739"/>
    </row>
    <row r="860" ht="32.25" customHeight="1">
      <c r="A860" s="1767"/>
      <c r="B860" s="1823"/>
      <c r="C860" s="1739"/>
      <c r="D860" s="1739"/>
      <c r="E860" s="1739"/>
      <c r="F860" s="1767"/>
      <c r="G860" s="1767"/>
      <c r="H860" s="1767"/>
      <c r="I860" s="1767"/>
      <c r="J860" s="1767"/>
      <c r="K860" s="1739"/>
      <c r="L860" s="1739"/>
      <c r="M860" s="1739"/>
      <c r="N860" s="1818"/>
      <c r="O860" s="1819"/>
      <c r="P860" s="1820"/>
      <c r="Q860" s="1820"/>
      <c r="R860" s="1821"/>
      <c r="S860" s="1739" t="b">
        <v>0</v>
      </c>
      <c r="T860" s="1770" t="b">
        <v>0</v>
      </c>
      <c r="U860" s="1822"/>
      <c r="V860" s="1822"/>
      <c r="W860" s="1822"/>
      <c r="X860" s="1739"/>
      <c r="Y860" s="1739"/>
      <c r="Z860" s="1739"/>
      <c r="AA860" s="1739"/>
      <c r="AB860" s="1739"/>
      <c r="AC860" s="1739"/>
      <c r="AD860" s="1739"/>
      <c r="AE860" s="1739"/>
      <c r="AF860" s="1739"/>
      <c r="AG860" s="1739"/>
      <c r="AH860" s="1739"/>
      <c r="AI860" s="1739"/>
      <c r="AJ860" s="1739"/>
      <c r="AK860" s="1739"/>
      <c r="AL860" s="1739"/>
    </row>
    <row r="861" ht="32.25" customHeight="1">
      <c r="A861" s="1767"/>
      <c r="B861" s="1823"/>
      <c r="C861" s="1739"/>
      <c r="D861" s="1739"/>
      <c r="E861" s="1739"/>
      <c r="F861" s="1767"/>
      <c r="G861" s="1767"/>
      <c r="H861" s="1767"/>
      <c r="I861" s="1767"/>
      <c r="J861" s="1767"/>
      <c r="K861" s="1739"/>
      <c r="L861" s="1739"/>
      <c r="M861" s="1739"/>
      <c r="N861" s="1818"/>
      <c r="O861" s="1819"/>
      <c r="P861" s="1820"/>
      <c r="Q861" s="1820"/>
      <c r="R861" s="1821"/>
      <c r="S861" s="1739" t="b">
        <v>0</v>
      </c>
      <c r="T861" s="1770" t="b">
        <v>0</v>
      </c>
      <c r="U861" s="1822"/>
      <c r="V861" s="1822"/>
      <c r="W861" s="1822"/>
      <c r="X861" s="1739"/>
      <c r="Y861" s="1739"/>
      <c r="Z861" s="1739"/>
      <c r="AA861" s="1739"/>
      <c r="AB861" s="1739"/>
      <c r="AC861" s="1739"/>
      <c r="AD861" s="1739"/>
      <c r="AE861" s="1739"/>
      <c r="AF861" s="1739"/>
      <c r="AG861" s="1739"/>
      <c r="AH861" s="1739"/>
      <c r="AI861" s="1739"/>
      <c r="AJ861" s="1739"/>
      <c r="AK861" s="1739"/>
      <c r="AL861" s="1739"/>
    </row>
    <row r="862" ht="32.25" customHeight="1">
      <c r="A862" s="1767"/>
      <c r="B862" s="1823"/>
      <c r="C862" s="1739"/>
      <c r="D862" s="1739"/>
      <c r="E862" s="1739"/>
      <c r="F862" s="1767"/>
      <c r="G862" s="1767"/>
      <c r="H862" s="1767"/>
      <c r="I862" s="1767"/>
      <c r="J862" s="1767"/>
      <c r="K862" s="1739"/>
      <c r="L862" s="1739"/>
      <c r="M862" s="1739"/>
      <c r="N862" s="1818"/>
      <c r="O862" s="1819"/>
      <c r="P862" s="1820"/>
      <c r="Q862" s="1820"/>
      <c r="R862" s="1821"/>
      <c r="S862" s="1739" t="b">
        <v>0</v>
      </c>
      <c r="T862" s="1770" t="b">
        <v>0</v>
      </c>
      <c r="U862" s="1822"/>
      <c r="V862" s="1822"/>
      <c r="W862" s="1822"/>
      <c r="X862" s="1739"/>
      <c r="Y862" s="1739"/>
      <c r="Z862" s="1739"/>
      <c r="AA862" s="1739"/>
      <c r="AB862" s="1739"/>
      <c r="AC862" s="1739"/>
      <c r="AD862" s="1739"/>
      <c r="AE862" s="1739"/>
      <c r="AF862" s="1739"/>
      <c r="AG862" s="1739"/>
      <c r="AH862" s="1739"/>
      <c r="AI862" s="1739"/>
      <c r="AJ862" s="1739"/>
      <c r="AK862" s="1739"/>
      <c r="AL862" s="1739"/>
    </row>
    <row r="863" ht="32.25" customHeight="1">
      <c r="A863" s="1767"/>
      <c r="B863" s="1823"/>
      <c r="C863" s="1739"/>
      <c r="D863" s="1739"/>
      <c r="E863" s="1739"/>
      <c r="F863" s="1767"/>
      <c r="G863" s="1767"/>
      <c r="H863" s="1767"/>
      <c r="I863" s="1767"/>
      <c r="J863" s="1767"/>
      <c r="K863" s="1739"/>
      <c r="L863" s="1739"/>
      <c r="M863" s="1739"/>
      <c r="N863" s="1818"/>
      <c r="O863" s="1819"/>
      <c r="P863" s="1820"/>
      <c r="Q863" s="1820"/>
      <c r="R863" s="1821"/>
      <c r="S863" s="1739" t="b">
        <v>0</v>
      </c>
      <c r="T863" s="1770" t="b">
        <v>0</v>
      </c>
      <c r="U863" s="1822"/>
      <c r="V863" s="1822"/>
      <c r="W863" s="1822"/>
      <c r="X863" s="1739"/>
      <c r="Y863" s="1739"/>
      <c r="Z863" s="1739"/>
      <c r="AA863" s="1739"/>
      <c r="AB863" s="1739"/>
      <c r="AC863" s="1739"/>
      <c r="AD863" s="1739"/>
      <c r="AE863" s="1739"/>
      <c r="AF863" s="1739"/>
      <c r="AG863" s="1739"/>
      <c r="AH863" s="1739"/>
      <c r="AI863" s="1739"/>
      <c r="AJ863" s="1739"/>
      <c r="AK863" s="1739"/>
      <c r="AL863" s="1739"/>
    </row>
    <row r="864" ht="32.25" customHeight="1">
      <c r="A864" s="1767"/>
      <c r="B864" s="1823"/>
      <c r="C864" s="1739"/>
      <c r="D864" s="1739"/>
      <c r="E864" s="1739"/>
      <c r="F864" s="1767"/>
      <c r="G864" s="1767"/>
      <c r="H864" s="1767"/>
      <c r="I864" s="1767"/>
      <c r="J864" s="1767"/>
      <c r="K864" s="1739"/>
      <c r="L864" s="1739"/>
      <c r="M864" s="1739"/>
      <c r="N864" s="1818"/>
      <c r="O864" s="1819"/>
      <c r="P864" s="1820"/>
      <c r="Q864" s="1820"/>
      <c r="R864" s="1821"/>
      <c r="S864" s="1739" t="b">
        <v>0</v>
      </c>
      <c r="T864" s="1770" t="b">
        <v>0</v>
      </c>
      <c r="U864" s="1822"/>
      <c r="V864" s="1822"/>
      <c r="W864" s="1822"/>
      <c r="X864" s="1739"/>
      <c r="Y864" s="1739"/>
      <c r="Z864" s="1739"/>
      <c r="AA864" s="1739"/>
      <c r="AB864" s="1739"/>
      <c r="AC864" s="1739"/>
      <c r="AD864" s="1739"/>
      <c r="AE864" s="1739"/>
      <c r="AF864" s="1739"/>
      <c r="AG864" s="1739"/>
      <c r="AH864" s="1739"/>
      <c r="AI864" s="1739"/>
      <c r="AJ864" s="1739"/>
      <c r="AK864" s="1739"/>
      <c r="AL864" s="1739"/>
    </row>
    <row r="865" ht="32.25" customHeight="1">
      <c r="A865" s="1767"/>
      <c r="B865" s="1823"/>
      <c r="C865" s="1739"/>
      <c r="D865" s="1739"/>
      <c r="E865" s="1739"/>
      <c r="F865" s="1767"/>
      <c r="G865" s="1767"/>
      <c r="H865" s="1767"/>
      <c r="I865" s="1767"/>
      <c r="J865" s="1767"/>
      <c r="K865" s="1739"/>
      <c r="L865" s="1739"/>
      <c r="M865" s="1739"/>
      <c r="N865" s="1818"/>
      <c r="O865" s="1819"/>
      <c r="P865" s="1820"/>
      <c r="Q865" s="1820"/>
      <c r="R865" s="1821"/>
      <c r="S865" s="1739" t="b">
        <v>0</v>
      </c>
      <c r="T865" s="1770" t="b">
        <v>0</v>
      </c>
      <c r="U865" s="1822"/>
      <c r="V865" s="1822"/>
      <c r="W865" s="1822"/>
      <c r="X865" s="1739"/>
      <c r="Y865" s="1739"/>
      <c r="Z865" s="1739"/>
      <c r="AA865" s="1739"/>
      <c r="AB865" s="1739"/>
      <c r="AC865" s="1739"/>
      <c r="AD865" s="1739"/>
      <c r="AE865" s="1739"/>
      <c r="AF865" s="1739"/>
      <c r="AG865" s="1739"/>
      <c r="AH865" s="1739"/>
      <c r="AI865" s="1739"/>
      <c r="AJ865" s="1739"/>
      <c r="AK865" s="1739"/>
      <c r="AL865" s="1739"/>
    </row>
    <row r="866" ht="32.25" customHeight="1">
      <c r="A866" s="1767"/>
      <c r="B866" s="1823"/>
      <c r="C866" s="1739"/>
      <c r="D866" s="1739"/>
      <c r="E866" s="1739"/>
      <c r="F866" s="1767"/>
      <c r="G866" s="1767"/>
      <c r="H866" s="1767"/>
      <c r="I866" s="1767"/>
      <c r="J866" s="1767"/>
      <c r="K866" s="1739"/>
      <c r="L866" s="1739"/>
      <c r="M866" s="1739"/>
      <c r="N866" s="1818"/>
      <c r="O866" s="1819"/>
      <c r="P866" s="1820"/>
      <c r="Q866" s="1820"/>
      <c r="R866" s="1821"/>
      <c r="S866" s="1739" t="b">
        <v>0</v>
      </c>
      <c r="T866" s="1770" t="b">
        <v>0</v>
      </c>
      <c r="U866" s="1822"/>
      <c r="V866" s="1822"/>
      <c r="W866" s="1822"/>
      <c r="X866" s="1739"/>
      <c r="Y866" s="1739"/>
      <c r="Z866" s="1739"/>
      <c r="AA866" s="1739"/>
      <c r="AB866" s="1739"/>
      <c r="AC866" s="1739"/>
      <c r="AD866" s="1739"/>
      <c r="AE866" s="1739"/>
      <c r="AF866" s="1739"/>
      <c r="AG866" s="1739"/>
      <c r="AH866" s="1739"/>
      <c r="AI866" s="1739"/>
      <c r="AJ866" s="1739"/>
      <c r="AK866" s="1739"/>
      <c r="AL866" s="1739"/>
    </row>
    <row r="867" ht="32.25" customHeight="1">
      <c r="A867" s="1767"/>
      <c r="B867" s="1823"/>
      <c r="C867" s="1739"/>
      <c r="D867" s="1739"/>
      <c r="E867" s="1739"/>
      <c r="F867" s="1767"/>
      <c r="G867" s="1767"/>
      <c r="H867" s="1767"/>
      <c r="I867" s="1767"/>
      <c r="J867" s="1767"/>
      <c r="K867" s="1739"/>
      <c r="L867" s="1739"/>
      <c r="M867" s="1739"/>
      <c r="N867" s="1818"/>
      <c r="O867" s="1819"/>
      <c r="P867" s="1820"/>
      <c r="Q867" s="1820"/>
      <c r="R867" s="1821"/>
      <c r="S867" s="1739" t="b">
        <v>0</v>
      </c>
      <c r="T867" s="1770" t="b">
        <v>0</v>
      </c>
      <c r="U867" s="1822"/>
      <c r="V867" s="1822"/>
      <c r="W867" s="1822"/>
      <c r="X867" s="1739"/>
      <c r="Y867" s="1739"/>
      <c r="Z867" s="1739"/>
      <c r="AA867" s="1739"/>
      <c r="AB867" s="1739"/>
      <c r="AC867" s="1739"/>
      <c r="AD867" s="1739"/>
      <c r="AE867" s="1739"/>
      <c r="AF867" s="1739"/>
      <c r="AG867" s="1739"/>
      <c r="AH867" s="1739"/>
      <c r="AI867" s="1739"/>
      <c r="AJ867" s="1739"/>
      <c r="AK867" s="1739"/>
      <c r="AL867" s="1739"/>
    </row>
    <row r="868" ht="32.25" customHeight="1">
      <c r="A868" s="1767"/>
      <c r="B868" s="1823"/>
      <c r="C868" s="1739"/>
      <c r="D868" s="1739"/>
      <c r="E868" s="1739"/>
      <c r="F868" s="1767"/>
      <c r="G868" s="1767"/>
      <c r="H868" s="1767"/>
      <c r="I868" s="1767"/>
      <c r="J868" s="1767"/>
      <c r="K868" s="1739"/>
      <c r="L868" s="1739"/>
      <c r="M868" s="1739"/>
      <c r="N868" s="1818"/>
      <c r="O868" s="1819"/>
      <c r="P868" s="1820"/>
      <c r="Q868" s="1820"/>
      <c r="R868" s="1821"/>
      <c r="S868" s="1739" t="b">
        <v>0</v>
      </c>
      <c r="T868" s="1770" t="b">
        <v>0</v>
      </c>
      <c r="U868" s="1822"/>
      <c r="V868" s="1822"/>
      <c r="W868" s="1822"/>
      <c r="X868" s="1739"/>
      <c r="Y868" s="1739"/>
      <c r="Z868" s="1739"/>
      <c r="AA868" s="1739"/>
      <c r="AB868" s="1739"/>
      <c r="AC868" s="1739"/>
      <c r="AD868" s="1739"/>
      <c r="AE868" s="1739"/>
      <c r="AF868" s="1739"/>
      <c r="AG868" s="1739"/>
      <c r="AH868" s="1739"/>
      <c r="AI868" s="1739"/>
      <c r="AJ868" s="1739"/>
      <c r="AK868" s="1739"/>
      <c r="AL868" s="1739"/>
    </row>
    <row r="869" ht="32.25" customHeight="1">
      <c r="A869" s="1767"/>
      <c r="B869" s="1823"/>
      <c r="C869" s="1739"/>
      <c r="D869" s="1739"/>
      <c r="E869" s="1739"/>
      <c r="F869" s="1767"/>
      <c r="G869" s="1767"/>
      <c r="H869" s="1767"/>
      <c r="I869" s="1767"/>
      <c r="J869" s="1767"/>
      <c r="K869" s="1739"/>
      <c r="L869" s="1739"/>
      <c r="M869" s="1739"/>
      <c r="N869" s="1818"/>
      <c r="O869" s="1819"/>
      <c r="P869" s="1820"/>
      <c r="Q869" s="1820"/>
      <c r="R869" s="1821"/>
      <c r="S869" s="1739" t="b">
        <v>0</v>
      </c>
      <c r="T869" s="1770" t="b">
        <v>0</v>
      </c>
      <c r="U869" s="1822"/>
      <c r="V869" s="1822"/>
      <c r="W869" s="1822"/>
      <c r="X869" s="1739"/>
      <c r="Y869" s="1739"/>
      <c r="Z869" s="1739"/>
      <c r="AA869" s="1739"/>
      <c r="AB869" s="1739"/>
      <c r="AC869" s="1739"/>
      <c r="AD869" s="1739"/>
      <c r="AE869" s="1739"/>
      <c r="AF869" s="1739"/>
      <c r="AG869" s="1739"/>
      <c r="AH869" s="1739"/>
      <c r="AI869" s="1739"/>
      <c r="AJ869" s="1739"/>
      <c r="AK869" s="1739"/>
      <c r="AL869" s="1739"/>
    </row>
    <row r="870" ht="32.25" customHeight="1">
      <c r="A870" s="1767"/>
      <c r="B870" s="1823"/>
      <c r="C870" s="1739"/>
      <c r="D870" s="1739"/>
      <c r="E870" s="1739"/>
      <c r="F870" s="1767"/>
      <c r="G870" s="1767"/>
      <c r="H870" s="1767"/>
      <c r="I870" s="1767"/>
      <c r="J870" s="1767"/>
      <c r="K870" s="1739"/>
      <c r="L870" s="1739"/>
      <c r="M870" s="1739"/>
      <c r="N870" s="1818"/>
      <c r="O870" s="1819"/>
      <c r="P870" s="1820"/>
      <c r="Q870" s="1820"/>
      <c r="R870" s="1821"/>
      <c r="S870" s="1739" t="b">
        <v>0</v>
      </c>
      <c r="T870" s="1770" t="b">
        <v>0</v>
      </c>
      <c r="U870" s="1822"/>
      <c r="V870" s="1822"/>
      <c r="W870" s="1822"/>
      <c r="X870" s="1739"/>
      <c r="Y870" s="1739"/>
      <c r="Z870" s="1739"/>
      <c r="AA870" s="1739"/>
      <c r="AB870" s="1739"/>
      <c r="AC870" s="1739"/>
      <c r="AD870" s="1739"/>
      <c r="AE870" s="1739"/>
      <c r="AF870" s="1739"/>
      <c r="AG870" s="1739"/>
      <c r="AH870" s="1739"/>
      <c r="AI870" s="1739"/>
      <c r="AJ870" s="1739"/>
      <c r="AK870" s="1739"/>
      <c r="AL870" s="1739"/>
    </row>
    <row r="871" ht="32.25" customHeight="1">
      <c r="A871" s="1767"/>
      <c r="B871" s="1823"/>
      <c r="C871" s="1739"/>
      <c r="D871" s="1739"/>
      <c r="E871" s="1739"/>
      <c r="F871" s="1767"/>
      <c r="G871" s="1767"/>
      <c r="H871" s="1767"/>
      <c r="I871" s="1767"/>
      <c r="J871" s="1767"/>
      <c r="K871" s="1739"/>
      <c r="L871" s="1739"/>
      <c r="M871" s="1739"/>
      <c r="N871" s="1818"/>
      <c r="O871" s="1819"/>
      <c r="P871" s="1820"/>
      <c r="Q871" s="1820"/>
      <c r="R871" s="1821"/>
      <c r="S871" s="1739" t="b">
        <v>0</v>
      </c>
      <c r="T871" s="1770" t="b">
        <v>0</v>
      </c>
      <c r="U871" s="1822"/>
      <c r="V871" s="1822"/>
      <c r="W871" s="1822"/>
      <c r="X871" s="1739"/>
      <c r="Y871" s="1739"/>
      <c r="Z871" s="1739"/>
      <c r="AA871" s="1739"/>
      <c r="AB871" s="1739"/>
      <c r="AC871" s="1739"/>
      <c r="AD871" s="1739"/>
      <c r="AE871" s="1739"/>
      <c r="AF871" s="1739"/>
      <c r="AG871" s="1739"/>
      <c r="AH871" s="1739"/>
      <c r="AI871" s="1739"/>
      <c r="AJ871" s="1739"/>
      <c r="AK871" s="1739"/>
      <c r="AL871" s="1739"/>
    </row>
    <row r="872" ht="32.25" customHeight="1">
      <c r="A872" s="1767"/>
      <c r="B872" s="1823"/>
      <c r="C872" s="1739"/>
      <c r="D872" s="1739"/>
      <c r="E872" s="1739"/>
      <c r="F872" s="1767"/>
      <c r="G872" s="1767"/>
      <c r="H872" s="1767"/>
      <c r="I872" s="1767"/>
      <c r="J872" s="1767"/>
      <c r="K872" s="1739"/>
      <c r="L872" s="1739"/>
      <c r="M872" s="1739"/>
      <c r="N872" s="1818"/>
      <c r="O872" s="1819"/>
      <c r="P872" s="1820"/>
      <c r="Q872" s="1820"/>
      <c r="R872" s="1821"/>
      <c r="S872" s="1739" t="b">
        <v>0</v>
      </c>
      <c r="T872" s="1770" t="b">
        <v>0</v>
      </c>
      <c r="U872" s="1822"/>
      <c r="V872" s="1822"/>
      <c r="W872" s="1822"/>
      <c r="X872" s="1739"/>
      <c r="Y872" s="1739"/>
      <c r="Z872" s="1739"/>
      <c r="AA872" s="1739"/>
      <c r="AB872" s="1739"/>
      <c r="AC872" s="1739"/>
      <c r="AD872" s="1739"/>
      <c r="AE872" s="1739"/>
      <c r="AF872" s="1739"/>
      <c r="AG872" s="1739"/>
      <c r="AH872" s="1739"/>
      <c r="AI872" s="1739"/>
      <c r="AJ872" s="1739"/>
      <c r="AK872" s="1739"/>
      <c r="AL872" s="1739"/>
    </row>
    <row r="873" ht="32.25" customHeight="1">
      <c r="A873" s="1767"/>
      <c r="B873" s="1823"/>
      <c r="C873" s="1739"/>
      <c r="D873" s="1739"/>
      <c r="E873" s="1739"/>
      <c r="F873" s="1767"/>
      <c r="G873" s="1767"/>
      <c r="H873" s="1767"/>
      <c r="I873" s="1767"/>
      <c r="J873" s="1767"/>
      <c r="K873" s="1739"/>
      <c r="L873" s="1739"/>
      <c r="M873" s="1739"/>
      <c r="N873" s="1818"/>
      <c r="O873" s="1819"/>
      <c r="P873" s="1820"/>
      <c r="Q873" s="1820"/>
      <c r="R873" s="1821"/>
      <c r="S873" s="1739" t="b">
        <v>0</v>
      </c>
      <c r="T873" s="1770" t="b">
        <v>0</v>
      </c>
      <c r="U873" s="1822"/>
      <c r="V873" s="1822"/>
      <c r="W873" s="1822"/>
      <c r="X873" s="1739"/>
      <c r="Y873" s="1739"/>
      <c r="Z873" s="1739"/>
      <c r="AA873" s="1739"/>
      <c r="AB873" s="1739"/>
      <c r="AC873" s="1739"/>
      <c r="AD873" s="1739"/>
      <c r="AE873" s="1739"/>
      <c r="AF873" s="1739"/>
      <c r="AG873" s="1739"/>
      <c r="AH873" s="1739"/>
      <c r="AI873" s="1739"/>
      <c r="AJ873" s="1739"/>
      <c r="AK873" s="1739"/>
      <c r="AL873" s="1739"/>
    </row>
    <row r="874" ht="32.25" customHeight="1">
      <c r="A874" s="1767"/>
      <c r="B874" s="1823"/>
      <c r="C874" s="1739"/>
      <c r="D874" s="1739"/>
      <c r="E874" s="1739"/>
      <c r="F874" s="1767"/>
      <c r="G874" s="1767"/>
      <c r="H874" s="1767"/>
      <c r="I874" s="1767"/>
      <c r="J874" s="1767"/>
      <c r="K874" s="1739"/>
      <c r="L874" s="1739"/>
      <c r="M874" s="1739"/>
      <c r="N874" s="1818"/>
      <c r="O874" s="1819"/>
      <c r="P874" s="1820"/>
      <c r="Q874" s="1820"/>
      <c r="R874" s="1821"/>
      <c r="S874" s="1739" t="b">
        <v>0</v>
      </c>
      <c r="T874" s="1770" t="b">
        <v>0</v>
      </c>
      <c r="U874" s="1822"/>
      <c r="V874" s="1822"/>
      <c r="W874" s="1822"/>
      <c r="X874" s="1739"/>
      <c r="Y874" s="1739"/>
      <c r="Z874" s="1739"/>
      <c r="AA874" s="1739"/>
      <c r="AB874" s="1739"/>
      <c r="AC874" s="1739"/>
      <c r="AD874" s="1739"/>
      <c r="AE874" s="1739"/>
      <c r="AF874" s="1739"/>
      <c r="AG874" s="1739"/>
      <c r="AH874" s="1739"/>
      <c r="AI874" s="1739"/>
      <c r="AJ874" s="1739"/>
      <c r="AK874" s="1739"/>
      <c r="AL874" s="1739"/>
    </row>
    <row r="875" ht="32.25" customHeight="1">
      <c r="A875" s="1767"/>
      <c r="B875" s="1823"/>
      <c r="C875" s="1739"/>
      <c r="D875" s="1739"/>
      <c r="E875" s="1739"/>
      <c r="F875" s="1767"/>
      <c r="G875" s="1767"/>
      <c r="H875" s="1767"/>
      <c r="I875" s="1767"/>
      <c r="J875" s="1767"/>
      <c r="K875" s="1739"/>
      <c r="L875" s="1739"/>
      <c r="M875" s="1739"/>
      <c r="N875" s="1818"/>
      <c r="O875" s="1819"/>
      <c r="P875" s="1820"/>
      <c r="Q875" s="1820"/>
      <c r="R875" s="1821"/>
      <c r="S875" s="1739" t="b">
        <v>0</v>
      </c>
      <c r="T875" s="1770" t="b">
        <v>0</v>
      </c>
      <c r="U875" s="1822"/>
      <c r="V875" s="1822"/>
      <c r="W875" s="1822"/>
      <c r="X875" s="1739"/>
      <c r="Y875" s="1739"/>
      <c r="Z875" s="1739"/>
      <c r="AA875" s="1739"/>
      <c r="AB875" s="1739"/>
      <c r="AC875" s="1739"/>
      <c r="AD875" s="1739"/>
      <c r="AE875" s="1739"/>
      <c r="AF875" s="1739"/>
      <c r="AG875" s="1739"/>
      <c r="AH875" s="1739"/>
      <c r="AI875" s="1739"/>
      <c r="AJ875" s="1739"/>
      <c r="AK875" s="1739"/>
      <c r="AL875" s="1739"/>
    </row>
    <row r="876" ht="32.25" customHeight="1">
      <c r="A876" s="1767"/>
      <c r="B876" s="1823"/>
      <c r="C876" s="1739"/>
      <c r="D876" s="1739"/>
      <c r="E876" s="1739"/>
      <c r="F876" s="1767"/>
      <c r="G876" s="1767"/>
      <c r="H876" s="1767"/>
      <c r="I876" s="1767"/>
      <c r="J876" s="1767"/>
      <c r="K876" s="1739"/>
      <c r="L876" s="1739"/>
      <c r="M876" s="1739"/>
      <c r="N876" s="1818"/>
      <c r="O876" s="1819"/>
      <c r="P876" s="1820"/>
      <c r="Q876" s="1820"/>
      <c r="R876" s="1821"/>
      <c r="S876" s="1739" t="b">
        <v>0</v>
      </c>
      <c r="T876" s="1770" t="b">
        <v>0</v>
      </c>
      <c r="U876" s="1822"/>
      <c r="V876" s="1822"/>
      <c r="W876" s="1822"/>
      <c r="X876" s="1739"/>
      <c r="Y876" s="1739"/>
      <c r="Z876" s="1739"/>
      <c r="AA876" s="1739"/>
      <c r="AB876" s="1739"/>
      <c r="AC876" s="1739"/>
      <c r="AD876" s="1739"/>
      <c r="AE876" s="1739"/>
      <c r="AF876" s="1739"/>
      <c r="AG876" s="1739"/>
      <c r="AH876" s="1739"/>
      <c r="AI876" s="1739"/>
      <c r="AJ876" s="1739"/>
      <c r="AK876" s="1739"/>
      <c r="AL876" s="1739"/>
    </row>
    <row r="877" ht="32.25" customHeight="1">
      <c r="A877" s="1767"/>
      <c r="B877" s="1823"/>
      <c r="C877" s="1739"/>
      <c r="D877" s="1739"/>
      <c r="E877" s="1739"/>
      <c r="F877" s="1767"/>
      <c r="G877" s="1767"/>
      <c r="H877" s="1767"/>
      <c r="I877" s="1767"/>
      <c r="J877" s="1767"/>
      <c r="K877" s="1739"/>
      <c r="L877" s="1739"/>
      <c r="M877" s="1739"/>
      <c r="N877" s="1818"/>
      <c r="O877" s="1819"/>
      <c r="P877" s="1820"/>
      <c r="Q877" s="1820"/>
      <c r="R877" s="1821"/>
      <c r="S877" s="1739" t="b">
        <v>0</v>
      </c>
      <c r="T877" s="1770" t="b">
        <v>0</v>
      </c>
      <c r="U877" s="1822"/>
      <c r="V877" s="1822"/>
      <c r="W877" s="1822"/>
      <c r="X877" s="1739"/>
      <c r="Y877" s="1739"/>
      <c r="Z877" s="1739"/>
      <c r="AA877" s="1739"/>
      <c r="AB877" s="1739"/>
      <c r="AC877" s="1739"/>
      <c r="AD877" s="1739"/>
      <c r="AE877" s="1739"/>
      <c r="AF877" s="1739"/>
      <c r="AG877" s="1739"/>
      <c r="AH877" s="1739"/>
      <c r="AI877" s="1739"/>
      <c r="AJ877" s="1739"/>
      <c r="AK877" s="1739"/>
      <c r="AL877" s="1739"/>
    </row>
    <row r="878" ht="32.25" customHeight="1">
      <c r="A878" s="1767"/>
      <c r="B878" s="1823"/>
      <c r="C878" s="1739"/>
      <c r="D878" s="1739"/>
      <c r="E878" s="1739"/>
      <c r="F878" s="1767"/>
      <c r="G878" s="1767"/>
      <c r="H878" s="1767"/>
      <c r="I878" s="1767"/>
      <c r="J878" s="1767"/>
      <c r="K878" s="1739"/>
      <c r="L878" s="1739"/>
      <c r="M878" s="1739"/>
      <c r="N878" s="1818"/>
      <c r="O878" s="1819"/>
      <c r="P878" s="1820"/>
      <c r="Q878" s="1820"/>
      <c r="R878" s="1821"/>
      <c r="S878" s="1739" t="b">
        <v>0</v>
      </c>
      <c r="T878" s="1770" t="b">
        <v>0</v>
      </c>
      <c r="U878" s="1822"/>
      <c r="V878" s="1822"/>
      <c r="W878" s="1822"/>
      <c r="X878" s="1739"/>
      <c r="Y878" s="1739"/>
      <c r="Z878" s="1739"/>
      <c r="AA878" s="1739"/>
      <c r="AB878" s="1739"/>
      <c r="AC878" s="1739"/>
      <c r="AD878" s="1739"/>
      <c r="AE878" s="1739"/>
      <c r="AF878" s="1739"/>
      <c r="AG878" s="1739"/>
      <c r="AH878" s="1739"/>
      <c r="AI878" s="1739"/>
      <c r="AJ878" s="1739"/>
      <c r="AK878" s="1739"/>
      <c r="AL878" s="1739"/>
    </row>
    <row r="879" ht="32.25" customHeight="1">
      <c r="A879" s="1767"/>
      <c r="B879" s="1823"/>
      <c r="C879" s="1739"/>
      <c r="D879" s="1739"/>
      <c r="E879" s="1739"/>
      <c r="F879" s="1767"/>
      <c r="G879" s="1767"/>
      <c r="H879" s="1767"/>
      <c r="I879" s="1767"/>
      <c r="J879" s="1767"/>
      <c r="K879" s="1739"/>
      <c r="L879" s="1739"/>
      <c r="M879" s="1739"/>
      <c r="N879" s="1818"/>
      <c r="O879" s="1819"/>
      <c r="P879" s="1820"/>
      <c r="Q879" s="1820"/>
      <c r="R879" s="1821"/>
      <c r="S879" s="1739" t="b">
        <v>0</v>
      </c>
      <c r="T879" s="1770" t="b">
        <v>0</v>
      </c>
      <c r="U879" s="1822"/>
      <c r="V879" s="1822"/>
      <c r="W879" s="1822"/>
      <c r="X879" s="1739"/>
      <c r="Y879" s="1739"/>
      <c r="Z879" s="1739"/>
      <c r="AA879" s="1739"/>
      <c r="AB879" s="1739"/>
      <c r="AC879" s="1739"/>
      <c r="AD879" s="1739"/>
      <c r="AE879" s="1739"/>
      <c r="AF879" s="1739"/>
      <c r="AG879" s="1739"/>
      <c r="AH879" s="1739"/>
      <c r="AI879" s="1739"/>
      <c r="AJ879" s="1739"/>
      <c r="AK879" s="1739"/>
      <c r="AL879" s="1739"/>
    </row>
    <row r="880" ht="32.25" customHeight="1">
      <c r="A880" s="1767"/>
      <c r="B880" s="1823"/>
      <c r="C880" s="1739"/>
      <c r="D880" s="1739"/>
      <c r="E880" s="1739"/>
      <c r="F880" s="1767"/>
      <c r="G880" s="1767"/>
      <c r="H880" s="1767"/>
      <c r="I880" s="1767"/>
      <c r="J880" s="1767"/>
      <c r="K880" s="1739"/>
      <c r="L880" s="1739"/>
      <c r="M880" s="1739"/>
      <c r="N880" s="1818"/>
      <c r="O880" s="1819"/>
      <c r="P880" s="1820"/>
      <c r="Q880" s="1820"/>
      <c r="R880" s="1821"/>
      <c r="S880" s="1739" t="b">
        <v>0</v>
      </c>
      <c r="T880" s="1770" t="b">
        <v>0</v>
      </c>
      <c r="U880" s="1822"/>
      <c r="V880" s="1822"/>
      <c r="W880" s="1822"/>
      <c r="X880" s="1739"/>
      <c r="Y880" s="1739"/>
      <c r="Z880" s="1739"/>
      <c r="AA880" s="1739"/>
      <c r="AB880" s="1739"/>
      <c r="AC880" s="1739"/>
      <c r="AD880" s="1739"/>
      <c r="AE880" s="1739"/>
      <c r="AF880" s="1739"/>
      <c r="AG880" s="1739"/>
      <c r="AH880" s="1739"/>
      <c r="AI880" s="1739"/>
      <c r="AJ880" s="1739"/>
      <c r="AK880" s="1739"/>
      <c r="AL880" s="1739"/>
    </row>
    <row r="881" ht="32.25" customHeight="1">
      <c r="A881" s="1767"/>
      <c r="B881" s="1823"/>
      <c r="C881" s="1739"/>
      <c r="D881" s="1739"/>
      <c r="E881" s="1739"/>
      <c r="F881" s="1767"/>
      <c r="G881" s="1767"/>
      <c r="H881" s="1767"/>
      <c r="I881" s="1767"/>
      <c r="J881" s="1767"/>
      <c r="K881" s="1739"/>
      <c r="L881" s="1739"/>
      <c r="M881" s="1739"/>
      <c r="N881" s="1818"/>
      <c r="O881" s="1819"/>
      <c r="P881" s="1820"/>
      <c r="Q881" s="1820"/>
      <c r="R881" s="1821"/>
      <c r="S881" s="1739" t="b">
        <v>0</v>
      </c>
      <c r="T881" s="1770" t="b">
        <v>0</v>
      </c>
      <c r="U881" s="1822"/>
      <c r="V881" s="1822"/>
      <c r="W881" s="1822"/>
      <c r="X881" s="1739"/>
      <c r="Y881" s="1739"/>
      <c r="Z881" s="1739"/>
      <c r="AA881" s="1739"/>
      <c r="AB881" s="1739"/>
      <c r="AC881" s="1739"/>
      <c r="AD881" s="1739"/>
      <c r="AE881" s="1739"/>
      <c r="AF881" s="1739"/>
      <c r="AG881" s="1739"/>
      <c r="AH881" s="1739"/>
      <c r="AI881" s="1739"/>
      <c r="AJ881" s="1739"/>
      <c r="AK881" s="1739"/>
      <c r="AL881" s="1739"/>
    </row>
    <row r="882" ht="32.25" customHeight="1">
      <c r="A882" s="1767"/>
      <c r="B882" s="1823"/>
      <c r="C882" s="1739"/>
      <c r="D882" s="1739"/>
      <c r="E882" s="1739"/>
      <c r="F882" s="1767"/>
      <c r="G882" s="1767"/>
      <c r="H882" s="1767"/>
      <c r="I882" s="1767"/>
      <c r="J882" s="1767"/>
      <c r="K882" s="1739"/>
      <c r="L882" s="1739"/>
      <c r="M882" s="1739"/>
      <c r="N882" s="1818"/>
      <c r="O882" s="1819"/>
      <c r="P882" s="1820"/>
      <c r="Q882" s="1820"/>
      <c r="R882" s="1821"/>
      <c r="S882" s="1739" t="b">
        <v>0</v>
      </c>
      <c r="T882" s="1770" t="b">
        <v>0</v>
      </c>
      <c r="U882" s="1822"/>
      <c r="V882" s="1822"/>
      <c r="W882" s="1822"/>
      <c r="X882" s="1739"/>
      <c r="Y882" s="1739"/>
      <c r="Z882" s="1739"/>
      <c r="AA882" s="1739"/>
      <c r="AB882" s="1739"/>
      <c r="AC882" s="1739"/>
      <c r="AD882" s="1739"/>
      <c r="AE882" s="1739"/>
      <c r="AF882" s="1739"/>
      <c r="AG882" s="1739"/>
      <c r="AH882" s="1739"/>
      <c r="AI882" s="1739"/>
      <c r="AJ882" s="1739"/>
      <c r="AK882" s="1739"/>
      <c r="AL882" s="1739"/>
    </row>
    <row r="883" ht="32.25" customHeight="1">
      <c r="A883" s="1767"/>
      <c r="B883" s="1823"/>
      <c r="C883" s="1739"/>
      <c r="D883" s="1739"/>
      <c r="E883" s="1739"/>
      <c r="F883" s="1767"/>
      <c r="G883" s="1767"/>
      <c r="H883" s="1767"/>
      <c r="I883" s="1767"/>
      <c r="J883" s="1767"/>
      <c r="K883" s="1739"/>
      <c r="L883" s="1739"/>
      <c r="M883" s="1739"/>
      <c r="N883" s="1818"/>
      <c r="O883" s="1819"/>
      <c r="P883" s="1820"/>
      <c r="Q883" s="1820"/>
      <c r="R883" s="1821"/>
      <c r="S883" s="1739" t="b">
        <v>0</v>
      </c>
      <c r="T883" s="1770" t="b">
        <v>0</v>
      </c>
      <c r="U883" s="1822"/>
      <c r="V883" s="1822"/>
      <c r="W883" s="1822"/>
      <c r="X883" s="1739"/>
      <c r="Y883" s="1739"/>
      <c r="Z883" s="1739"/>
      <c r="AA883" s="1739"/>
      <c r="AB883" s="1739"/>
      <c r="AC883" s="1739"/>
      <c r="AD883" s="1739"/>
      <c r="AE883" s="1739"/>
      <c r="AF883" s="1739"/>
      <c r="AG883" s="1739"/>
      <c r="AH883" s="1739"/>
      <c r="AI883" s="1739"/>
      <c r="AJ883" s="1739"/>
      <c r="AK883" s="1739"/>
      <c r="AL883" s="1739"/>
    </row>
    <row r="884" ht="32.25" customHeight="1">
      <c r="A884" s="1767"/>
      <c r="B884" s="1823"/>
      <c r="C884" s="1739"/>
      <c r="D884" s="1739"/>
      <c r="E884" s="1739"/>
      <c r="F884" s="1767"/>
      <c r="G884" s="1767"/>
      <c r="H884" s="1767"/>
      <c r="I884" s="1767"/>
      <c r="J884" s="1767"/>
      <c r="K884" s="1739"/>
      <c r="L884" s="1739"/>
      <c r="M884" s="1739"/>
      <c r="N884" s="1818"/>
      <c r="O884" s="1819"/>
      <c r="P884" s="1820"/>
      <c r="Q884" s="1820"/>
      <c r="R884" s="1821"/>
      <c r="S884" s="1739" t="b">
        <v>0</v>
      </c>
      <c r="T884" s="1770" t="b">
        <v>0</v>
      </c>
      <c r="U884" s="1822"/>
      <c r="V884" s="1822"/>
      <c r="W884" s="1822"/>
      <c r="X884" s="1739"/>
      <c r="Y884" s="1739"/>
      <c r="Z884" s="1739"/>
      <c r="AA884" s="1739"/>
      <c r="AB884" s="1739"/>
      <c r="AC884" s="1739"/>
      <c r="AD884" s="1739"/>
      <c r="AE884" s="1739"/>
      <c r="AF884" s="1739"/>
      <c r="AG884" s="1739"/>
      <c r="AH884" s="1739"/>
      <c r="AI884" s="1739"/>
      <c r="AJ884" s="1739"/>
      <c r="AK884" s="1739"/>
      <c r="AL884" s="1739"/>
    </row>
    <row r="885" ht="32.25" customHeight="1">
      <c r="A885" s="1767"/>
      <c r="B885" s="1823"/>
      <c r="C885" s="1739"/>
      <c r="D885" s="1739"/>
      <c r="E885" s="1739"/>
      <c r="F885" s="1767"/>
      <c r="G885" s="1767"/>
      <c r="H885" s="1767"/>
      <c r="I885" s="1767"/>
      <c r="J885" s="1767"/>
      <c r="K885" s="1739"/>
      <c r="L885" s="1739"/>
      <c r="M885" s="1739"/>
      <c r="N885" s="1818"/>
      <c r="O885" s="1819"/>
      <c r="P885" s="1820"/>
      <c r="Q885" s="1820"/>
      <c r="R885" s="1821"/>
      <c r="S885" s="1739" t="b">
        <v>0</v>
      </c>
      <c r="T885" s="1770" t="b">
        <v>0</v>
      </c>
      <c r="U885" s="1822"/>
      <c r="V885" s="1822"/>
      <c r="W885" s="1822"/>
      <c r="X885" s="1739"/>
      <c r="Y885" s="1739"/>
      <c r="Z885" s="1739"/>
      <c r="AA885" s="1739"/>
      <c r="AB885" s="1739"/>
      <c r="AC885" s="1739"/>
      <c r="AD885" s="1739"/>
      <c r="AE885" s="1739"/>
      <c r="AF885" s="1739"/>
      <c r="AG885" s="1739"/>
      <c r="AH885" s="1739"/>
      <c r="AI885" s="1739"/>
      <c r="AJ885" s="1739"/>
      <c r="AK885" s="1739"/>
      <c r="AL885" s="1739"/>
    </row>
    <row r="886" ht="32.25" customHeight="1">
      <c r="A886" s="1767"/>
      <c r="B886" s="1823"/>
      <c r="C886" s="1739"/>
      <c r="D886" s="1739"/>
      <c r="E886" s="1739"/>
      <c r="F886" s="1767"/>
      <c r="G886" s="1767"/>
      <c r="H886" s="1767"/>
      <c r="I886" s="1767"/>
      <c r="J886" s="1767"/>
      <c r="K886" s="1739"/>
      <c r="L886" s="1739"/>
      <c r="M886" s="1739"/>
      <c r="N886" s="1818"/>
      <c r="O886" s="1819"/>
      <c r="P886" s="1820"/>
      <c r="Q886" s="1820"/>
      <c r="R886" s="1821"/>
      <c r="S886" s="1739" t="b">
        <v>0</v>
      </c>
      <c r="T886" s="1770" t="b">
        <v>0</v>
      </c>
      <c r="U886" s="1822"/>
      <c r="V886" s="1822"/>
      <c r="W886" s="1822"/>
      <c r="X886" s="1739"/>
      <c r="Y886" s="1739"/>
      <c r="Z886" s="1739"/>
      <c r="AA886" s="1739"/>
      <c r="AB886" s="1739"/>
      <c r="AC886" s="1739"/>
      <c r="AD886" s="1739"/>
      <c r="AE886" s="1739"/>
      <c r="AF886" s="1739"/>
      <c r="AG886" s="1739"/>
      <c r="AH886" s="1739"/>
      <c r="AI886" s="1739"/>
      <c r="AJ886" s="1739"/>
      <c r="AK886" s="1739"/>
      <c r="AL886" s="1739"/>
    </row>
    <row r="887" ht="32.25" customHeight="1">
      <c r="A887" s="1767"/>
      <c r="B887" s="1823"/>
      <c r="C887" s="1739"/>
      <c r="D887" s="1739"/>
      <c r="E887" s="1739"/>
      <c r="F887" s="1767"/>
      <c r="G887" s="1767"/>
      <c r="H887" s="1767"/>
      <c r="I887" s="1767"/>
      <c r="J887" s="1767"/>
      <c r="K887" s="1739"/>
      <c r="L887" s="1739"/>
      <c r="M887" s="1739"/>
      <c r="N887" s="1818"/>
      <c r="O887" s="1819"/>
      <c r="P887" s="1820"/>
      <c r="Q887" s="1820"/>
      <c r="R887" s="1821"/>
      <c r="S887" s="1739" t="b">
        <v>0</v>
      </c>
      <c r="T887" s="1770" t="b">
        <v>0</v>
      </c>
      <c r="U887" s="1822"/>
      <c r="V887" s="1822"/>
      <c r="W887" s="1822"/>
      <c r="X887" s="1739"/>
      <c r="Y887" s="1739"/>
      <c r="Z887" s="1739"/>
      <c r="AA887" s="1739"/>
      <c r="AB887" s="1739"/>
      <c r="AC887" s="1739"/>
      <c r="AD887" s="1739"/>
      <c r="AE887" s="1739"/>
      <c r="AF887" s="1739"/>
      <c r="AG887" s="1739"/>
      <c r="AH887" s="1739"/>
      <c r="AI887" s="1739"/>
      <c r="AJ887" s="1739"/>
      <c r="AK887" s="1739"/>
      <c r="AL887" s="1739"/>
    </row>
    <row r="888" ht="32.25" customHeight="1">
      <c r="A888" s="1767"/>
      <c r="B888" s="1823"/>
      <c r="C888" s="1739"/>
      <c r="D888" s="1739"/>
      <c r="E888" s="1739"/>
      <c r="F888" s="1767"/>
      <c r="G888" s="1767"/>
      <c r="H888" s="1767"/>
      <c r="I888" s="1767"/>
      <c r="J888" s="1767"/>
      <c r="K888" s="1739"/>
      <c r="L888" s="1739"/>
      <c r="M888" s="1739"/>
      <c r="N888" s="1818"/>
      <c r="O888" s="1819"/>
      <c r="P888" s="1820"/>
      <c r="Q888" s="1820"/>
      <c r="R888" s="1821"/>
      <c r="S888" s="1739" t="b">
        <v>0</v>
      </c>
      <c r="T888" s="1770" t="b">
        <v>0</v>
      </c>
      <c r="U888" s="1822"/>
      <c r="V888" s="1822"/>
      <c r="W888" s="1822"/>
      <c r="X888" s="1739"/>
      <c r="Y888" s="1739"/>
      <c r="Z888" s="1739"/>
      <c r="AA888" s="1739"/>
      <c r="AB888" s="1739"/>
      <c r="AC888" s="1739"/>
      <c r="AD888" s="1739"/>
      <c r="AE888" s="1739"/>
      <c r="AF888" s="1739"/>
      <c r="AG888" s="1739"/>
      <c r="AH888" s="1739"/>
      <c r="AI888" s="1739"/>
      <c r="AJ888" s="1739"/>
      <c r="AK888" s="1739"/>
      <c r="AL888" s="1739"/>
    </row>
    <row r="889" ht="32.25" customHeight="1">
      <c r="A889" s="1767"/>
      <c r="B889" s="1823"/>
      <c r="C889" s="1739"/>
      <c r="D889" s="1739"/>
      <c r="E889" s="1739"/>
      <c r="F889" s="1767"/>
      <c r="G889" s="1767"/>
      <c r="H889" s="1767"/>
      <c r="I889" s="1767"/>
      <c r="J889" s="1767"/>
      <c r="K889" s="1739"/>
      <c r="L889" s="1739"/>
      <c r="M889" s="1739"/>
      <c r="N889" s="1818"/>
      <c r="O889" s="1819"/>
      <c r="P889" s="1820"/>
      <c r="Q889" s="1820"/>
      <c r="R889" s="1821"/>
      <c r="S889" s="1739" t="b">
        <v>0</v>
      </c>
      <c r="T889" s="1770" t="b">
        <v>0</v>
      </c>
      <c r="U889" s="1822"/>
      <c r="V889" s="1822"/>
      <c r="W889" s="1822"/>
      <c r="X889" s="1739"/>
      <c r="Y889" s="1739"/>
      <c r="Z889" s="1739"/>
      <c r="AA889" s="1739"/>
      <c r="AB889" s="1739"/>
      <c r="AC889" s="1739"/>
      <c r="AD889" s="1739"/>
      <c r="AE889" s="1739"/>
      <c r="AF889" s="1739"/>
      <c r="AG889" s="1739"/>
      <c r="AH889" s="1739"/>
      <c r="AI889" s="1739"/>
      <c r="AJ889" s="1739"/>
      <c r="AK889" s="1739"/>
      <c r="AL889" s="1739"/>
    </row>
    <row r="890" ht="32.25" customHeight="1">
      <c r="A890" s="1767"/>
      <c r="B890" s="1823"/>
      <c r="C890" s="1739"/>
      <c r="D890" s="1739"/>
      <c r="E890" s="1739"/>
      <c r="F890" s="1767"/>
      <c r="G890" s="1767"/>
      <c r="H890" s="1767"/>
      <c r="I890" s="1767"/>
      <c r="J890" s="1767"/>
      <c r="K890" s="1739"/>
      <c r="L890" s="1739"/>
      <c r="M890" s="1739"/>
      <c r="N890" s="1818"/>
      <c r="O890" s="1819"/>
      <c r="P890" s="1820"/>
      <c r="Q890" s="1820"/>
      <c r="R890" s="1821"/>
      <c r="S890" s="1739" t="b">
        <v>0</v>
      </c>
      <c r="T890" s="1770" t="b">
        <v>0</v>
      </c>
      <c r="U890" s="1822"/>
      <c r="V890" s="1822"/>
      <c r="W890" s="1822"/>
      <c r="X890" s="1739"/>
      <c r="Y890" s="1739"/>
      <c r="Z890" s="1739"/>
      <c r="AA890" s="1739"/>
      <c r="AB890" s="1739"/>
      <c r="AC890" s="1739"/>
      <c r="AD890" s="1739"/>
      <c r="AE890" s="1739"/>
      <c r="AF890" s="1739"/>
      <c r="AG890" s="1739"/>
      <c r="AH890" s="1739"/>
      <c r="AI890" s="1739"/>
      <c r="AJ890" s="1739"/>
      <c r="AK890" s="1739"/>
      <c r="AL890" s="1739"/>
    </row>
    <row r="891" ht="32.25" customHeight="1">
      <c r="A891" s="1767"/>
      <c r="B891" s="1823"/>
      <c r="C891" s="1739"/>
      <c r="D891" s="1739"/>
      <c r="E891" s="1739"/>
      <c r="F891" s="1767"/>
      <c r="G891" s="1767"/>
      <c r="H891" s="1767"/>
      <c r="I891" s="1767"/>
      <c r="J891" s="1767"/>
      <c r="K891" s="1739"/>
      <c r="L891" s="1739"/>
      <c r="M891" s="1739"/>
      <c r="N891" s="1818"/>
      <c r="O891" s="1819"/>
      <c r="P891" s="1820"/>
      <c r="Q891" s="1820"/>
      <c r="R891" s="1821"/>
      <c r="S891" s="1739" t="b">
        <v>0</v>
      </c>
      <c r="T891" s="1770" t="b">
        <v>0</v>
      </c>
      <c r="U891" s="1822"/>
      <c r="V891" s="1822"/>
      <c r="W891" s="1822"/>
      <c r="X891" s="1739"/>
      <c r="Y891" s="1739"/>
      <c r="Z891" s="1739"/>
      <c r="AA891" s="1739"/>
      <c r="AB891" s="1739"/>
      <c r="AC891" s="1739"/>
      <c r="AD891" s="1739"/>
      <c r="AE891" s="1739"/>
      <c r="AF891" s="1739"/>
      <c r="AG891" s="1739"/>
      <c r="AH891" s="1739"/>
      <c r="AI891" s="1739"/>
      <c r="AJ891" s="1739"/>
      <c r="AK891" s="1739"/>
      <c r="AL891" s="1739"/>
    </row>
    <row r="892" ht="32.25" customHeight="1">
      <c r="A892" s="1767"/>
      <c r="B892" s="1823"/>
      <c r="C892" s="1739"/>
      <c r="D892" s="1739"/>
      <c r="E892" s="1739"/>
      <c r="F892" s="1767"/>
      <c r="G892" s="1767"/>
      <c r="H892" s="1767"/>
      <c r="I892" s="1767"/>
      <c r="J892" s="1767"/>
      <c r="K892" s="1739"/>
      <c r="L892" s="1739"/>
      <c r="M892" s="1739"/>
      <c r="N892" s="1818"/>
      <c r="O892" s="1819"/>
      <c r="P892" s="1820"/>
      <c r="Q892" s="1820"/>
      <c r="R892" s="1821"/>
      <c r="S892" s="1739" t="b">
        <v>0</v>
      </c>
      <c r="T892" s="1770" t="b">
        <v>0</v>
      </c>
      <c r="U892" s="1822"/>
      <c r="V892" s="1822"/>
      <c r="W892" s="1822"/>
      <c r="X892" s="1739"/>
      <c r="Y892" s="1739"/>
      <c r="Z892" s="1739"/>
      <c r="AA892" s="1739"/>
      <c r="AB892" s="1739"/>
      <c r="AC892" s="1739"/>
      <c r="AD892" s="1739"/>
      <c r="AE892" s="1739"/>
      <c r="AF892" s="1739"/>
      <c r="AG892" s="1739"/>
      <c r="AH892" s="1739"/>
      <c r="AI892" s="1739"/>
      <c r="AJ892" s="1739"/>
      <c r="AK892" s="1739"/>
      <c r="AL892" s="1739"/>
    </row>
    <row r="893" ht="32.25" customHeight="1">
      <c r="A893" s="1767"/>
      <c r="B893" s="1823"/>
      <c r="C893" s="1739"/>
      <c r="D893" s="1739"/>
      <c r="E893" s="1739"/>
      <c r="F893" s="1767"/>
      <c r="G893" s="1767"/>
      <c r="H893" s="1767"/>
      <c r="I893" s="1767"/>
      <c r="J893" s="1767"/>
      <c r="K893" s="1739"/>
      <c r="L893" s="1739"/>
      <c r="M893" s="1739"/>
      <c r="N893" s="1818"/>
      <c r="O893" s="1819"/>
      <c r="P893" s="1820"/>
      <c r="Q893" s="1820"/>
      <c r="R893" s="1821"/>
      <c r="S893" s="1739" t="b">
        <v>0</v>
      </c>
      <c r="T893" s="1770" t="b">
        <v>0</v>
      </c>
      <c r="U893" s="1822"/>
      <c r="V893" s="1822"/>
      <c r="W893" s="1822"/>
      <c r="X893" s="1739"/>
      <c r="Y893" s="1739"/>
      <c r="Z893" s="1739"/>
      <c r="AA893" s="1739"/>
      <c r="AB893" s="1739"/>
      <c r="AC893" s="1739"/>
      <c r="AD893" s="1739"/>
      <c r="AE893" s="1739"/>
      <c r="AF893" s="1739"/>
      <c r="AG893" s="1739"/>
      <c r="AH893" s="1739"/>
      <c r="AI893" s="1739"/>
      <c r="AJ893" s="1739"/>
      <c r="AK893" s="1739"/>
      <c r="AL893" s="1739"/>
    </row>
    <row r="894" ht="32.25" customHeight="1">
      <c r="A894" s="1767"/>
      <c r="B894" s="1823"/>
      <c r="C894" s="1739"/>
      <c r="D894" s="1739"/>
      <c r="E894" s="1739"/>
      <c r="F894" s="1767"/>
      <c r="G894" s="1767"/>
      <c r="H894" s="1767"/>
      <c r="I894" s="1767"/>
      <c r="J894" s="1767"/>
      <c r="K894" s="1739"/>
      <c r="L894" s="1739"/>
      <c r="M894" s="1739"/>
      <c r="N894" s="1818"/>
      <c r="O894" s="1819"/>
      <c r="P894" s="1820"/>
      <c r="Q894" s="1820"/>
      <c r="R894" s="1821"/>
      <c r="S894" s="1739" t="b">
        <v>0</v>
      </c>
      <c r="T894" s="1770" t="b">
        <v>0</v>
      </c>
      <c r="U894" s="1822"/>
      <c r="V894" s="1822"/>
      <c r="W894" s="1822"/>
      <c r="X894" s="1739"/>
      <c r="Y894" s="1739"/>
      <c r="Z894" s="1739"/>
      <c r="AA894" s="1739"/>
      <c r="AB894" s="1739"/>
      <c r="AC894" s="1739"/>
      <c r="AD894" s="1739"/>
      <c r="AE894" s="1739"/>
      <c r="AF894" s="1739"/>
      <c r="AG894" s="1739"/>
      <c r="AH894" s="1739"/>
      <c r="AI894" s="1739"/>
      <c r="AJ894" s="1739"/>
      <c r="AK894" s="1739"/>
      <c r="AL894" s="1739"/>
    </row>
    <row r="895" ht="32.25" customHeight="1">
      <c r="A895" s="1767"/>
      <c r="B895" s="1823"/>
      <c r="C895" s="1739"/>
      <c r="D895" s="1739"/>
      <c r="E895" s="1739"/>
      <c r="F895" s="1767"/>
      <c r="G895" s="1767"/>
      <c r="H895" s="1767"/>
      <c r="I895" s="1767"/>
      <c r="J895" s="1767"/>
      <c r="K895" s="1739"/>
      <c r="L895" s="1739"/>
      <c r="M895" s="1739"/>
      <c r="N895" s="1818"/>
      <c r="O895" s="1819"/>
      <c r="P895" s="1820"/>
      <c r="Q895" s="1820"/>
      <c r="R895" s="1821"/>
      <c r="S895" s="1739" t="b">
        <v>0</v>
      </c>
      <c r="T895" s="1770" t="b">
        <v>0</v>
      </c>
      <c r="U895" s="1822"/>
      <c r="V895" s="1822"/>
      <c r="W895" s="1822"/>
      <c r="X895" s="1739"/>
      <c r="Y895" s="1739"/>
      <c r="Z895" s="1739"/>
      <c r="AA895" s="1739"/>
      <c r="AB895" s="1739"/>
      <c r="AC895" s="1739"/>
      <c r="AD895" s="1739"/>
      <c r="AE895" s="1739"/>
      <c r="AF895" s="1739"/>
      <c r="AG895" s="1739"/>
      <c r="AH895" s="1739"/>
      <c r="AI895" s="1739"/>
      <c r="AJ895" s="1739"/>
      <c r="AK895" s="1739"/>
      <c r="AL895" s="1739"/>
    </row>
    <row r="896" ht="32.25" customHeight="1">
      <c r="A896" s="1767"/>
      <c r="B896" s="1823"/>
      <c r="C896" s="1739"/>
      <c r="D896" s="1739"/>
      <c r="E896" s="1739"/>
      <c r="F896" s="1767"/>
      <c r="G896" s="1767"/>
      <c r="H896" s="1767"/>
      <c r="I896" s="1767"/>
      <c r="J896" s="1767"/>
      <c r="K896" s="1739"/>
      <c r="L896" s="1739"/>
      <c r="M896" s="1739"/>
      <c r="N896" s="1818"/>
      <c r="O896" s="1819"/>
      <c r="P896" s="1820"/>
      <c r="Q896" s="1820"/>
      <c r="R896" s="1821"/>
      <c r="S896" s="1739" t="b">
        <v>0</v>
      </c>
      <c r="T896" s="1770" t="b">
        <v>0</v>
      </c>
      <c r="U896" s="1822"/>
      <c r="V896" s="1822"/>
      <c r="W896" s="1822"/>
      <c r="X896" s="1739"/>
      <c r="Y896" s="1739"/>
      <c r="Z896" s="1739"/>
      <c r="AA896" s="1739"/>
      <c r="AB896" s="1739"/>
      <c r="AC896" s="1739"/>
      <c r="AD896" s="1739"/>
      <c r="AE896" s="1739"/>
      <c r="AF896" s="1739"/>
      <c r="AG896" s="1739"/>
      <c r="AH896" s="1739"/>
      <c r="AI896" s="1739"/>
      <c r="AJ896" s="1739"/>
      <c r="AK896" s="1739"/>
      <c r="AL896" s="1739"/>
    </row>
    <row r="897" ht="32.25" customHeight="1">
      <c r="A897" s="1767"/>
      <c r="B897" s="1823"/>
      <c r="C897" s="1739"/>
      <c r="D897" s="1739"/>
      <c r="E897" s="1739"/>
      <c r="F897" s="1767"/>
      <c r="G897" s="1767"/>
      <c r="H897" s="1767"/>
      <c r="I897" s="1767"/>
      <c r="J897" s="1767"/>
      <c r="K897" s="1739"/>
      <c r="L897" s="1739"/>
      <c r="M897" s="1739"/>
      <c r="N897" s="1818"/>
      <c r="O897" s="1819"/>
      <c r="P897" s="1820"/>
      <c r="Q897" s="1820"/>
      <c r="R897" s="1821"/>
      <c r="S897" s="1739" t="b">
        <v>0</v>
      </c>
      <c r="T897" s="1770" t="b">
        <v>0</v>
      </c>
      <c r="U897" s="1822"/>
      <c r="V897" s="1822"/>
      <c r="W897" s="1822"/>
      <c r="X897" s="1739"/>
      <c r="Y897" s="1739"/>
      <c r="Z897" s="1739"/>
      <c r="AA897" s="1739"/>
      <c r="AB897" s="1739"/>
      <c r="AC897" s="1739"/>
      <c r="AD897" s="1739"/>
      <c r="AE897" s="1739"/>
      <c r="AF897" s="1739"/>
      <c r="AG897" s="1739"/>
      <c r="AH897" s="1739"/>
      <c r="AI897" s="1739"/>
      <c r="AJ897" s="1739"/>
      <c r="AK897" s="1739"/>
      <c r="AL897" s="1739"/>
    </row>
    <row r="898" ht="32.25" customHeight="1">
      <c r="A898" s="1767"/>
      <c r="B898" s="1823"/>
      <c r="C898" s="1739"/>
      <c r="D898" s="1739"/>
      <c r="E898" s="1739"/>
      <c r="F898" s="1767"/>
      <c r="G898" s="1767"/>
      <c r="H898" s="1767"/>
      <c r="I898" s="1767"/>
      <c r="J898" s="1767"/>
      <c r="K898" s="1739"/>
      <c r="L898" s="1739"/>
      <c r="M898" s="1739"/>
      <c r="N898" s="1818"/>
      <c r="O898" s="1819"/>
      <c r="P898" s="1820"/>
      <c r="Q898" s="1820"/>
      <c r="R898" s="1821"/>
      <c r="S898" s="1739" t="b">
        <v>0</v>
      </c>
      <c r="T898" s="1770" t="b">
        <v>0</v>
      </c>
      <c r="U898" s="1822"/>
      <c r="V898" s="1822"/>
      <c r="W898" s="1822"/>
      <c r="X898" s="1739"/>
      <c r="Y898" s="1739"/>
      <c r="Z898" s="1739"/>
      <c r="AA898" s="1739"/>
      <c r="AB898" s="1739"/>
      <c r="AC898" s="1739"/>
      <c r="AD898" s="1739"/>
      <c r="AE898" s="1739"/>
      <c r="AF898" s="1739"/>
      <c r="AG898" s="1739"/>
      <c r="AH898" s="1739"/>
      <c r="AI898" s="1739"/>
      <c r="AJ898" s="1739"/>
      <c r="AK898" s="1739"/>
      <c r="AL898" s="1739"/>
    </row>
    <row r="899" ht="32.25" customHeight="1">
      <c r="A899" s="1767"/>
      <c r="B899" s="1823"/>
      <c r="C899" s="1739"/>
      <c r="D899" s="1739"/>
      <c r="E899" s="1739"/>
      <c r="F899" s="1767"/>
      <c r="G899" s="1767"/>
      <c r="H899" s="1767"/>
      <c r="I899" s="1767"/>
      <c r="J899" s="1767"/>
      <c r="K899" s="1739"/>
      <c r="L899" s="1739"/>
      <c r="M899" s="1739"/>
      <c r="N899" s="1818"/>
      <c r="O899" s="1819"/>
      <c r="P899" s="1820"/>
      <c r="Q899" s="1820"/>
      <c r="R899" s="1821"/>
      <c r="S899" s="1739" t="b">
        <v>0</v>
      </c>
      <c r="T899" s="1770" t="b">
        <v>0</v>
      </c>
      <c r="U899" s="1822"/>
      <c r="V899" s="1822"/>
      <c r="W899" s="1822"/>
      <c r="X899" s="1739"/>
      <c r="Y899" s="1739"/>
      <c r="Z899" s="1739"/>
      <c r="AA899" s="1739"/>
      <c r="AB899" s="1739"/>
      <c r="AC899" s="1739"/>
      <c r="AD899" s="1739"/>
      <c r="AE899" s="1739"/>
      <c r="AF899" s="1739"/>
      <c r="AG899" s="1739"/>
      <c r="AH899" s="1739"/>
      <c r="AI899" s="1739"/>
      <c r="AJ899" s="1739"/>
      <c r="AK899" s="1739"/>
      <c r="AL899" s="1739"/>
    </row>
    <row r="900" ht="32.25" customHeight="1">
      <c r="A900" s="1767"/>
      <c r="B900" s="1823"/>
      <c r="C900" s="1739"/>
      <c r="D900" s="1739"/>
      <c r="E900" s="1739"/>
      <c r="F900" s="1767"/>
      <c r="G900" s="1767"/>
      <c r="H900" s="1767"/>
      <c r="I900" s="1767"/>
      <c r="J900" s="1767"/>
      <c r="K900" s="1739"/>
      <c r="L900" s="1739"/>
      <c r="M900" s="1739"/>
      <c r="N900" s="1818"/>
      <c r="O900" s="1819"/>
      <c r="P900" s="1820"/>
      <c r="Q900" s="1820"/>
      <c r="R900" s="1821"/>
      <c r="S900" s="1739" t="b">
        <v>0</v>
      </c>
      <c r="T900" s="1770" t="b">
        <v>0</v>
      </c>
      <c r="U900" s="1822"/>
      <c r="V900" s="1822"/>
      <c r="W900" s="1822"/>
      <c r="X900" s="1739"/>
      <c r="Y900" s="1739"/>
      <c r="Z900" s="1739"/>
      <c r="AA900" s="1739"/>
      <c r="AB900" s="1739"/>
      <c r="AC900" s="1739"/>
      <c r="AD900" s="1739"/>
      <c r="AE900" s="1739"/>
      <c r="AF900" s="1739"/>
      <c r="AG900" s="1739"/>
      <c r="AH900" s="1739"/>
      <c r="AI900" s="1739"/>
      <c r="AJ900" s="1739"/>
      <c r="AK900" s="1739"/>
      <c r="AL900" s="1739"/>
    </row>
    <row r="901" ht="32.25" customHeight="1">
      <c r="A901" s="1767"/>
      <c r="B901" s="1823"/>
      <c r="C901" s="1739"/>
      <c r="D901" s="1739"/>
      <c r="E901" s="1739"/>
      <c r="F901" s="1767"/>
      <c r="G901" s="1767"/>
      <c r="H901" s="1767"/>
      <c r="I901" s="1767"/>
      <c r="J901" s="1767"/>
      <c r="K901" s="1739"/>
      <c r="L901" s="1739"/>
      <c r="M901" s="1739"/>
      <c r="N901" s="1818"/>
      <c r="O901" s="1819"/>
      <c r="P901" s="1820"/>
      <c r="Q901" s="1820"/>
      <c r="R901" s="1821"/>
      <c r="S901" s="1739" t="b">
        <v>0</v>
      </c>
      <c r="T901" s="1770" t="b">
        <v>0</v>
      </c>
      <c r="U901" s="1822"/>
      <c r="V901" s="1822"/>
      <c r="W901" s="1822"/>
      <c r="X901" s="1739"/>
      <c r="Y901" s="1739"/>
      <c r="Z901" s="1739"/>
      <c r="AA901" s="1739"/>
      <c r="AB901" s="1739"/>
      <c r="AC901" s="1739"/>
      <c r="AD901" s="1739"/>
      <c r="AE901" s="1739"/>
      <c r="AF901" s="1739"/>
      <c r="AG901" s="1739"/>
      <c r="AH901" s="1739"/>
      <c r="AI901" s="1739"/>
      <c r="AJ901" s="1739"/>
      <c r="AK901" s="1739"/>
      <c r="AL901" s="1739"/>
    </row>
    <row r="902" ht="32.25" customHeight="1">
      <c r="A902" s="1767"/>
      <c r="B902" s="1823"/>
      <c r="C902" s="1739"/>
      <c r="D902" s="1739"/>
      <c r="E902" s="1739"/>
      <c r="F902" s="1767"/>
      <c r="G902" s="1767"/>
      <c r="H902" s="1767"/>
      <c r="I902" s="1767"/>
      <c r="J902" s="1767"/>
      <c r="K902" s="1739"/>
      <c r="L902" s="1739"/>
      <c r="M902" s="1739"/>
      <c r="N902" s="1818"/>
      <c r="O902" s="1819"/>
      <c r="P902" s="1820"/>
      <c r="Q902" s="1820"/>
      <c r="R902" s="1821"/>
      <c r="S902" s="1739" t="b">
        <v>0</v>
      </c>
      <c r="T902" s="1770" t="b">
        <v>0</v>
      </c>
      <c r="U902" s="1822"/>
      <c r="V902" s="1822"/>
      <c r="W902" s="1822"/>
      <c r="X902" s="1739"/>
      <c r="Y902" s="1739"/>
      <c r="Z902" s="1739"/>
      <c r="AA902" s="1739"/>
      <c r="AB902" s="1739"/>
      <c r="AC902" s="1739"/>
      <c r="AD902" s="1739"/>
      <c r="AE902" s="1739"/>
      <c r="AF902" s="1739"/>
      <c r="AG902" s="1739"/>
      <c r="AH902" s="1739"/>
      <c r="AI902" s="1739"/>
      <c r="AJ902" s="1739"/>
      <c r="AK902" s="1739"/>
      <c r="AL902" s="1739"/>
    </row>
    <row r="903" ht="32.25" customHeight="1">
      <c r="A903" s="1767"/>
      <c r="B903" s="1823"/>
      <c r="C903" s="1739"/>
      <c r="D903" s="1739"/>
      <c r="E903" s="1739"/>
      <c r="F903" s="1767"/>
      <c r="G903" s="1767"/>
      <c r="H903" s="1767"/>
      <c r="I903" s="1767"/>
      <c r="J903" s="1767"/>
      <c r="K903" s="1739"/>
      <c r="L903" s="1739"/>
      <c r="M903" s="1739"/>
      <c r="N903" s="1818"/>
      <c r="O903" s="1819"/>
      <c r="P903" s="1820"/>
      <c r="Q903" s="1820"/>
      <c r="R903" s="1821"/>
      <c r="S903" s="1739" t="b">
        <v>0</v>
      </c>
      <c r="T903" s="1770" t="b">
        <v>0</v>
      </c>
      <c r="U903" s="1822"/>
      <c r="V903" s="1822"/>
      <c r="W903" s="1822"/>
      <c r="X903" s="1739"/>
      <c r="Y903" s="1739"/>
      <c r="Z903" s="1739"/>
      <c r="AA903" s="1739"/>
      <c r="AB903" s="1739"/>
      <c r="AC903" s="1739"/>
      <c r="AD903" s="1739"/>
      <c r="AE903" s="1739"/>
      <c r="AF903" s="1739"/>
      <c r="AG903" s="1739"/>
      <c r="AH903" s="1739"/>
      <c r="AI903" s="1739"/>
      <c r="AJ903" s="1739"/>
      <c r="AK903" s="1739"/>
      <c r="AL903" s="1739"/>
    </row>
    <row r="904" ht="32.25" customHeight="1">
      <c r="A904" s="1767"/>
      <c r="B904" s="1823"/>
      <c r="C904" s="1739"/>
      <c r="D904" s="1739"/>
      <c r="E904" s="1739"/>
      <c r="F904" s="1767"/>
      <c r="G904" s="1767"/>
      <c r="H904" s="1767"/>
      <c r="I904" s="1767"/>
      <c r="J904" s="1767"/>
      <c r="K904" s="1739"/>
      <c r="L904" s="1739"/>
      <c r="M904" s="1739"/>
      <c r="N904" s="1818"/>
      <c r="O904" s="1819"/>
      <c r="P904" s="1820"/>
      <c r="Q904" s="1820"/>
      <c r="R904" s="1821"/>
      <c r="S904" s="1739" t="b">
        <v>0</v>
      </c>
      <c r="T904" s="1770" t="b">
        <v>0</v>
      </c>
      <c r="U904" s="1822"/>
      <c r="V904" s="1822"/>
      <c r="W904" s="1822"/>
      <c r="X904" s="1739"/>
      <c r="Y904" s="1739"/>
      <c r="Z904" s="1739"/>
      <c r="AA904" s="1739"/>
      <c r="AB904" s="1739"/>
      <c r="AC904" s="1739"/>
      <c r="AD904" s="1739"/>
      <c r="AE904" s="1739"/>
      <c r="AF904" s="1739"/>
      <c r="AG904" s="1739"/>
      <c r="AH904" s="1739"/>
      <c r="AI904" s="1739"/>
      <c r="AJ904" s="1739"/>
      <c r="AK904" s="1739"/>
      <c r="AL904" s="1739"/>
    </row>
    <row r="905" ht="32.25" customHeight="1">
      <c r="A905" s="1767"/>
      <c r="B905" s="1823"/>
      <c r="C905" s="1739"/>
      <c r="D905" s="1739"/>
      <c r="E905" s="1739"/>
      <c r="F905" s="1767"/>
      <c r="G905" s="1767"/>
      <c r="H905" s="1767"/>
      <c r="I905" s="1767"/>
      <c r="J905" s="1767"/>
      <c r="K905" s="1739"/>
      <c r="L905" s="1739"/>
      <c r="M905" s="1739"/>
      <c r="N905" s="1818"/>
      <c r="O905" s="1819"/>
      <c r="P905" s="1820"/>
      <c r="Q905" s="1820"/>
      <c r="R905" s="1821"/>
      <c r="S905" s="1739" t="b">
        <v>0</v>
      </c>
      <c r="T905" s="1770" t="b">
        <v>0</v>
      </c>
      <c r="U905" s="1822"/>
      <c r="V905" s="1822"/>
      <c r="W905" s="1822"/>
      <c r="X905" s="1739"/>
      <c r="Y905" s="1739"/>
      <c r="Z905" s="1739"/>
      <c r="AA905" s="1739"/>
      <c r="AB905" s="1739"/>
      <c r="AC905" s="1739"/>
      <c r="AD905" s="1739"/>
      <c r="AE905" s="1739"/>
      <c r="AF905" s="1739"/>
      <c r="AG905" s="1739"/>
      <c r="AH905" s="1739"/>
      <c r="AI905" s="1739"/>
      <c r="AJ905" s="1739"/>
      <c r="AK905" s="1739"/>
      <c r="AL905" s="1739"/>
    </row>
    <row r="906" ht="32.25" customHeight="1">
      <c r="A906" s="1767"/>
      <c r="B906" s="1823"/>
      <c r="C906" s="1739"/>
      <c r="D906" s="1739"/>
      <c r="E906" s="1739"/>
      <c r="F906" s="1767"/>
      <c r="G906" s="1767"/>
      <c r="H906" s="1767"/>
      <c r="I906" s="1767"/>
      <c r="J906" s="1767"/>
      <c r="K906" s="1739"/>
      <c r="L906" s="1739"/>
      <c r="M906" s="1739"/>
      <c r="N906" s="1818"/>
      <c r="O906" s="1819"/>
      <c r="P906" s="1820"/>
      <c r="Q906" s="1820"/>
      <c r="R906" s="1821"/>
      <c r="S906" s="1739" t="b">
        <v>0</v>
      </c>
      <c r="T906" s="1770" t="b">
        <v>0</v>
      </c>
      <c r="U906" s="1822"/>
      <c r="V906" s="1822"/>
      <c r="W906" s="1822"/>
      <c r="X906" s="1739"/>
      <c r="Y906" s="1739"/>
      <c r="Z906" s="1739"/>
      <c r="AA906" s="1739"/>
      <c r="AB906" s="1739"/>
      <c r="AC906" s="1739"/>
      <c r="AD906" s="1739"/>
      <c r="AE906" s="1739"/>
      <c r="AF906" s="1739"/>
      <c r="AG906" s="1739"/>
      <c r="AH906" s="1739"/>
      <c r="AI906" s="1739"/>
      <c r="AJ906" s="1739"/>
      <c r="AK906" s="1739"/>
      <c r="AL906" s="1739"/>
    </row>
    <row r="907" ht="32.25" customHeight="1">
      <c r="A907" s="1767"/>
      <c r="B907" s="1823"/>
      <c r="C907" s="1739"/>
      <c r="D907" s="1739"/>
      <c r="E907" s="1739"/>
      <c r="F907" s="1767"/>
      <c r="G907" s="1767"/>
      <c r="H907" s="1767"/>
      <c r="I907" s="1767"/>
      <c r="J907" s="1767"/>
      <c r="K907" s="1739"/>
      <c r="L907" s="1739"/>
      <c r="M907" s="1739"/>
      <c r="N907" s="1818"/>
      <c r="O907" s="1819"/>
      <c r="P907" s="1820"/>
      <c r="Q907" s="1820"/>
      <c r="R907" s="1821"/>
      <c r="S907" s="1739" t="b">
        <v>0</v>
      </c>
      <c r="T907" s="1770" t="b">
        <v>0</v>
      </c>
      <c r="U907" s="1822"/>
      <c r="V907" s="1822"/>
      <c r="W907" s="1822"/>
      <c r="X907" s="1739"/>
      <c r="Y907" s="1739"/>
      <c r="Z907" s="1739"/>
      <c r="AA907" s="1739"/>
      <c r="AB907" s="1739"/>
      <c r="AC907" s="1739"/>
      <c r="AD907" s="1739"/>
      <c r="AE907" s="1739"/>
      <c r="AF907" s="1739"/>
      <c r="AG907" s="1739"/>
      <c r="AH907" s="1739"/>
      <c r="AI907" s="1739"/>
      <c r="AJ907" s="1739"/>
      <c r="AK907" s="1739"/>
      <c r="AL907" s="1739"/>
    </row>
    <row r="908" ht="32.25" customHeight="1">
      <c r="A908" s="1767"/>
      <c r="B908" s="1823"/>
      <c r="C908" s="1739"/>
      <c r="D908" s="1739"/>
      <c r="E908" s="1739"/>
      <c r="F908" s="1767"/>
      <c r="G908" s="1767"/>
      <c r="H908" s="1767"/>
      <c r="I908" s="1767"/>
      <c r="J908" s="1767"/>
      <c r="K908" s="1739"/>
      <c r="L908" s="1739"/>
      <c r="M908" s="1739"/>
      <c r="N908" s="1818"/>
      <c r="O908" s="1819"/>
      <c r="P908" s="1820"/>
      <c r="Q908" s="1820"/>
      <c r="R908" s="1821"/>
      <c r="S908" s="1739" t="b">
        <v>0</v>
      </c>
      <c r="T908" s="1770" t="b">
        <v>0</v>
      </c>
      <c r="U908" s="1822"/>
      <c r="V908" s="1822"/>
      <c r="W908" s="1822"/>
      <c r="X908" s="1739"/>
      <c r="Y908" s="1739"/>
      <c r="Z908" s="1739"/>
      <c r="AA908" s="1739"/>
      <c r="AB908" s="1739"/>
      <c r="AC908" s="1739"/>
      <c r="AD908" s="1739"/>
      <c r="AE908" s="1739"/>
      <c r="AF908" s="1739"/>
      <c r="AG908" s="1739"/>
      <c r="AH908" s="1739"/>
      <c r="AI908" s="1739"/>
      <c r="AJ908" s="1739"/>
      <c r="AK908" s="1739"/>
      <c r="AL908" s="1739"/>
    </row>
    <row r="909" ht="32.25" customHeight="1">
      <c r="A909" s="1767"/>
      <c r="B909" s="1823"/>
      <c r="C909" s="1739"/>
      <c r="D909" s="1739"/>
      <c r="E909" s="1739"/>
      <c r="F909" s="1767"/>
      <c r="G909" s="1767"/>
      <c r="H909" s="1767"/>
      <c r="I909" s="1767"/>
      <c r="J909" s="1767"/>
      <c r="K909" s="1739"/>
      <c r="L909" s="1739"/>
      <c r="M909" s="1739"/>
      <c r="N909" s="1818"/>
      <c r="O909" s="1819"/>
      <c r="P909" s="1820"/>
      <c r="Q909" s="1820"/>
      <c r="R909" s="1821"/>
      <c r="S909" s="1739" t="b">
        <v>0</v>
      </c>
      <c r="T909" s="1770" t="b">
        <v>0</v>
      </c>
      <c r="U909" s="1822"/>
      <c r="V909" s="1822"/>
      <c r="W909" s="1822"/>
      <c r="X909" s="1739"/>
      <c r="Y909" s="1739"/>
      <c r="Z909" s="1739"/>
      <c r="AA909" s="1739"/>
      <c r="AB909" s="1739"/>
      <c r="AC909" s="1739"/>
      <c r="AD909" s="1739"/>
      <c r="AE909" s="1739"/>
      <c r="AF909" s="1739"/>
      <c r="AG909" s="1739"/>
      <c r="AH909" s="1739"/>
      <c r="AI909" s="1739"/>
      <c r="AJ909" s="1739"/>
      <c r="AK909" s="1739"/>
      <c r="AL909" s="1739"/>
    </row>
    <row r="910" ht="32.25" customHeight="1">
      <c r="A910" s="1767"/>
      <c r="B910" s="1823"/>
      <c r="C910" s="1739"/>
      <c r="D910" s="1739"/>
      <c r="E910" s="1739"/>
      <c r="F910" s="1767"/>
      <c r="G910" s="1767"/>
      <c r="H910" s="1767"/>
      <c r="I910" s="1767"/>
      <c r="J910" s="1767"/>
      <c r="K910" s="1739"/>
      <c r="L910" s="1739"/>
      <c r="M910" s="1739"/>
      <c r="N910" s="1818"/>
      <c r="O910" s="1819"/>
      <c r="P910" s="1820"/>
      <c r="Q910" s="1820"/>
      <c r="R910" s="1821"/>
      <c r="S910" s="1739" t="b">
        <v>0</v>
      </c>
      <c r="T910" s="1770" t="b">
        <v>0</v>
      </c>
      <c r="U910" s="1822"/>
      <c r="V910" s="1822"/>
      <c r="W910" s="1822"/>
      <c r="X910" s="1739"/>
      <c r="Y910" s="1739"/>
      <c r="Z910" s="1739"/>
      <c r="AA910" s="1739"/>
      <c r="AB910" s="1739"/>
      <c r="AC910" s="1739"/>
      <c r="AD910" s="1739"/>
      <c r="AE910" s="1739"/>
      <c r="AF910" s="1739"/>
      <c r="AG910" s="1739"/>
      <c r="AH910" s="1739"/>
      <c r="AI910" s="1739"/>
      <c r="AJ910" s="1739"/>
      <c r="AK910" s="1739"/>
      <c r="AL910" s="1739"/>
    </row>
    <row r="911" ht="32.25" customHeight="1">
      <c r="A911" s="1767"/>
      <c r="B911" s="1823"/>
      <c r="C911" s="1739"/>
      <c r="D911" s="1739"/>
      <c r="E911" s="1739"/>
      <c r="F911" s="1767"/>
      <c r="G911" s="1767"/>
      <c r="H911" s="1767"/>
      <c r="I911" s="1767"/>
      <c r="J911" s="1767"/>
      <c r="K911" s="1739"/>
      <c r="L911" s="1739"/>
      <c r="M911" s="1739"/>
      <c r="N911" s="1818"/>
      <c r="O911" s="1819"/>
      <c r="P911" s="1820"/>
      <c r="Q911" s="1820"/>
      <c r="R911" s="1821"/>
      <c r="S911" s="1739" t="b">
        <v>0</v>
      </c>
      <c r="T911" s="1770" t="b">
        <v>0</v>
      </c>
      <c r="U911" s="1822"/>
      <c r="V911" s="1822"/>
      <c r="W911" s="1822"/>
      <c r="X911" s="1739"/>
      <c r="Y911" s="1739"/>
      <c r="Z911" s="1739"/>
      <c r="AA911" s="1739"/>
      <c r="AB911" s="1739"/>
      <c r="AC911" s="1739"/>
      <c r="AD911" s="1739"/>
      <c r="AE911" s="1739"/>
      <c r="AF911" s="1739"/>
      <c r="AG911" s="1739"/>
      <c r="AH911" s="1739"/>
      <c r="AI911" s="1739"/>
      <c r="AJ911" s="1739"/>
      <c r="AK911" s="1739"/>
      <c r="AL911" s="1739"/>
    </row>
    <row r="912" ht="32.25" customHeight="1">
      <c r="A912" s="1767"/>
      <c r="B912" s="1823"/>
      <c r="C912" s="1739"/>
      <c r="D912" s="1739"/>
      <c r="E912" s="1739"/>
      <c r="F912" s="1767"/>
      <c r="G912" s="1767"/>
      <c r="H912" s="1767"/>
      <c r="I912" s="1767"/>
      <c r="J912" s="1767"/>
      <c r="K912" s="1739"/>
      <c r="L912" s="1739"/>
      <c r="M912" s="1739"/>
      <c r="N912" s="1818"/>
      <c r="O912" s="1819"/>
      <c r="P912" s="1820"/>
      <c r="Q912" s="1820"/>
      <c r="R912" s="1821"/>
      <c r="S912" s="1739" t="b">
        <v>0</v>
      </c>
      <c r="T912" s="1770" t="b">
        <v>0</v>
      </c>
      <c r="U912" s="1822"/>
      <c r="V912" s="1822"/>
      <c r="W912" s="1822"/>
      <c r="X912" s="1739"/>
      <c r="Y912" s="1739"/>
      <c r="Z912" s="1739"/>
      <c r="AA912" s="1739"/>
      <c r="AB912" s="1739"/>
      <c r="AC912" s="1739"/>
      <c r="AD912" s="1739"/>
      <c r="AE912" s="1739"/>
      <c r="AF912" s="1739"/>
      <c r="AG912" s="1739"/>
      <c r="AH912" s="1739"/>
      <c r="AI912" s="1739"/>
      <c r="AJ912" s="1739"/>
      <c r="AK912" s="1739"/>
      <c r="AL912" s="1739"/>
    </row>
    <row r="913" ht="32.25" customHeight="1">
      <c r="A913" s="1767"/>
      <c r="B913" s="1823"/>
      <c r="C913" s="1739"/>
      <c r="D913" s="1739"/>
      <c r="E913" s="1739"/>
      <c r="F913" s="1767"/>
      <c r="G913" s="1767"/>
      <c r="H913" s="1767"/>
      <c r="I913" s="1767"/>
      <c r="J913" s="1767"/>
      <c r="K913" s="1739"/>
      <c r="L913" s="1739"/>
      <c r="M913" s="1739"/>
      <c r="N913" s="1818"/>
      <c r="O913" s="1819"/>
      <c r="P913" s="1820"/>
      <c r="Q913" s="1820"/>
      <c r="R913" s="1821"/>
      <c r="S913" s="1739" t="b">
        <v>0</v>
      </c>
      <c r="T913" s="1770" t="b">
        <v>0</v>
      </c>
      <c r="U913" s="1822"/>
      <c r="V913" s="1822"/>
      <c r="W913" s="1822"/>
      <c r="X913" s="1739"/>
      <c r="Y913" s="1739"/>
      <c r="Z913" s="1739"/>
      <c r="AA913" s="1739"/>
      <c r="AB913" s="1739"/>
      <c r="AC913" s="1739"/>
      <c r="AD913" s="1739"/>
      <c r="AE913" s="1739"/>
      <c r="AF913" s="1739"/>
      <c r="AG913" s="1739"/>
      <c r="AH913" s="1739"/>
      <c r="AI913" s="1739"/>
      <c r="AJ913" s="1739"/>
      <c r="AK913" s="1739"/>
      <c r="AL913" s="1739"/>
    </row>
    <row r="914" ht="32.25" customHeight="1">
      <c r="A914" s="1767"/>
      <c r="B914" s="1823"/>
      <c r="C914" s="1739"/>
      <c r="D914" s="1739"/>
      <c r="E914" s="1739"/>
      <c r="F914" s="1767"/>
      <c r="G914" s="1767"/>
      <c r="H914" s="1767"/>
      <c r="I914" s="1767"/>
      <c r="J914" s="1767"/>
      <c r="K914" s="1739"/>
      <c r="L914" s="1739"/>
      <c r="M914" s="1739"/>
      <c r="N914" s="1818"/>
      <c r="O914" s="1819"/>
      <c r="P914" s="1820"/>
      <c r="Q914" s="1820"/>
      <c r="R914" s="1821"/>
      <c r="S914" s="1739" t="b">
        <v>0</v>
      </c>
      <c r="T914" s="1770" t="b">
        <v>0</v>
      </c>
      <c r="U914" s="1822"/>
      <c r="V914" s="1822"/>
      <c r="W914" s="1822"/>
      <c r="X914" s="1739"/>
      <c r="Y914" s="1739"/>
      <c r="Z914" s="1739"/>
      <c r="AA914" s="1739"/>
      <c r="AB914" s="1739"/>
      <c r="AC914" s="1739"/>
      <c r="AD914" s="1739"/>
      <c r="AE914" s="1739"/>
      <c r="AF914" s="1739"/>
      <c r="AG914" s="1739"/>
      <c r="AH914" s="1739"/>
      <c r="AI914" s="1739"/>
      <c r="AJ914" s="1739"/>
      <c r="AK914" s="1739"/>
      <c r="AL914" s="1739"/>
    </row>
    <row r="915" ht="32.25" customHeight="1">
      <c r="A915" s="1767"/>
      <c r="B915" s="1823"/>
      <c r="C915" s="1739"/>
      <c r="D915" s="1739"/>
      <c r="E915" s="1739"/>
      <c r="F915" s="1767"/>
      <c r="G915" s="1767"/>
      <c r="H915" s="1767"/>
      <c r="I915" s="1767"/>
      <c r="J915" s="1767"/>
      <c r="K915" s="1739"/>
      <c r="L915" s="1739"/>
      <c r="M915" s="1739"/>
      <c r="N915" s="1818"/>
      <c r="O915" s="1819"/>
      <c r="P915" s="1820"/>
      <c r="Q915" s="1820"/>
      <c r="R915" s="1821"/>
      <c r="S915" s="1739" t="b">
        <v>0</v>
      </c>
      <c r="T915" s="1770" t="b">
        <v>0</v>
      </c>
      <c r="U915" s="1822"/>
      <c r="V915" s="1822"/>
      <c r="W915" s="1822"/>
      <c r="X915" s="1739"/>
      <c r="Y915" s="1739"/>
      <c r="Z915" s="1739"/>
      <c r="AA915" s="1739"/>
      <c r="AB915" s="1739"/>
      <c r="AC915" s="1739"/>
      <c r="AD915" s="1739"/>
      <c r="AE915" s="1739"/>
      <c r="AF915" s="1739"/>
      <c r="AG915" s="1739"/>
      <c r="AH915" s="1739"/>
      <c r="AI915" s="1739"/>
      <c r="AJ915" s="1739"/>
      <c r="AK915" s="1739"/>
      <c r="AL915" s="1739"/>
    </row>
    <row r="916" ht="32.25" customHeight="1">
      <c r="A916" s="1767"/>
      <c r="B916" s="1823"/>
      <c r="C916" s="1739"/>
      <c r="D916" s="1739"/>
      <c r="E916" s="1739"/>
      <c r="F916" s="1767"/>
      <c r="G916" s="1767"/>
      <c r="H916" s="1767"/>
      <c r="I916" s="1767"/>
      <c r="J916" s="1767"/>
      <c r="K916" s="1739"/>
      <c r="L916" s="1739"/>
      <c r="M916" s="1739"/>
      <c r="N916" s="1818"/>
      <c r="O916" s="1819"/>
      <c r="P916" s="1820"/>
      <c r="Q916" s="1820"/>
      <c r="R916" s="1821"/>
      <c r="S916" s="1739" t="b">
        <v>0</v>
      </c>
      <c r="T916" s="1770" t="b">
        <v>0</v>
      </c>
      <c r="U916" s="1822"/>
      <c r="V916" s="1822"/>
      <c r="W916" s="1822"/>
      <c r="X916" s="1739"/>
      <c r="Y916" s="1739"/>
      <c r="Z916" s="1739"/>
      <c r="AA916" s="1739"/>
      <c r="AB916" s="1739"/>
      <c r="AC916" s="1739"/>
      <c r="AD916" s="1739"/>
      <c r="AE916" s="1739"/>
      <c r="AF916" s="1739"/>
      <c r="AG916" s="1739"/>
      <c r="AH916" s="1739"/>
      <c r="AI916" s="1739"/>
      <c r="AJ916" s="1739"/>
      <c r="AK916" s="1739"/>
      <c r="AL916" s="1739"/>
    </row>
    <row r="917" ht="32.25" customHeight="1">
      <c r="A917" s="1767"/>
      <c r="B917" s="1823"/>
      <c r="C917" s="1739"/>
      <c r="D917" s="1739"/>
      <c r="E917" s="1739"/>
      <c r="F917" s="1767"/>
      <c r="G917" s="1767"/>
      <c r="H917" s="1767"/>
      <c r="I917" s="1767"/>
      <c r="J917" s="1767"/>
      <c r="K917" s="1739"/>
      <c r="L917" s="1739"/>
      <c r="M917" s="1739"/>
      <c r="N917" s="1818"/>
      <c r="O917" s="1819"/>
      <c r="P917" s="1820"/>
      <c r="Q917" s="1820"/>
      <c r="R917" s="1821"/>
      <c r="S917" s="1739" t="b">
        <v>0</v>
      </c>
      <c r="T917" s="1770" t="b">
        <v>0</v>
      </c>
      <c r="U917" s="1822"/>
      <c r="V917" s="1822"/>
      <c r="W917" s="1822"/>
      <c r="X917" s="1739"/>
      <c r="Y917" s="1739"/>
      <c r="Z917" s="1739"/>
      <c r="AA917" s="1739"/>
      <c r="AB917" s="1739"/>
      <c r="AC917" s="1739"/>
      <c r="AD917" s="1739"/>
      <c r="AE917" s="1739"/>
      <c r="AF917" s="1739"/>
      <c r="AG917" s="1739"/>
      <c r="AH917" s="1739"/>
      <c r="AI917" s="1739"/>
      <c r="AJ917" s="1739"/>
      <c r="AK917" s="1739"/>
      <c r="AL917" s="1739"/>
    </row>
    <row r="918" ht="32.25" customHeight="1">
      <c r="A918" s="1767"/>
      <c r="B918" s="1823"/>
      <c r="C918" s="1739"/>
      <c r="D918" s="1739"/>
      <c r="E918" s="1739"/>
      <c r="F918" s="1767"/>
      <c r="G918" s="1767"/>
      <c r="H918" s="1767"/>
      <c r="I918" s="1767"/>
      <c r="J918" s="1767"/>
      <c r="K918" s="1739"/>
      <c r="L918" s="1739"/>
      <c r="M918" s="1739"/>
      <c r="N918" s="1818"/>
      <c r="O918" s="1819"/>
      <c r="P918" s="1820"/>
      <c r="Q918" s="1820"/>
      <c r="R918" s="1821"/>
      <c r="S918" s="1739" t="b">
        <v>0</v>
      </c>
      <c r="T918" s="1770" t="b">
        <v>0</v>
      </c>
      <c r="U918" s="1822"/>
      <c r="V918" s="1822"/>
      <c r="W918" s="1822"/>
      <c r="X918" s="1739"/>
      <c r="Y918" s="1739"/>
      <c r="Z918" s="1739"/>
      <c r="AA918" s="1739"/>
      <c r="AB918" s="1739"/>
      <c r="AC918" s="1739"/>
      <c r="AD918" s="1739"/>
      <c r="AE918" s="1739"/>
      <c r="AF918" s="1739"/>
      <c r="AG918" s="1739"/>
      <c r="AH918" s="1739"/>
      <c r="AI918" s="1739"/>
      <c r="AJ918" s="1739"/>
      <c r="AK918" s="1739"/>
      <c r="AL918" s="1739"/>
    </row>
    <row r="919" ht="32.25" customHeight="1">
      <c r="A919" s="1767"/>
      <c r="B919" s="1823"/>
      <c r="C919" s="1739"/>
      <c r="D919" s="1739"/>
      <c r="E919" s="1739"/>
      <c r="F919" s="1767"/>
      <c r="G919" s="1767"/>
      <c r="H919" s="1767"/>
      <c r="I919" s="1767"/>
      <c r="J919" s="1767"/>
      <c r="K919" s="1739"/>
      <c r="L919" s="1739"/>
      <c r="M919" s="1739"/>
      <c r="N919" s="1818"/>
      <c r="O919" s="1819"/>
      <c r="P919" s="1820"/>
      <c r="Q919" s="1820"/>
      <c r="R919" s="1821"/>
      <c r="S919" s="1739" t="b">
        <v>0</v>
      </c>
      <c r="T919" s="1770" t="b">
        <v>0</v>
      </c>
      <c r="U919" s="1822"/>
      <c r="V919" s="1822"/>
      <c r="W919" s="1822"/>
      <c r="X919" s="1739"/>
      <c r="Y919" s="1739"/>
      <c r="Z919" s="1739"/>
      <c r="AA919" s="1739"/>
      <c r="AB919" s="1739"/>
      <c r="AC919" s="1739"/>
      <c r="AD919" s="1739"/>
      <c r="AE919" s="1739"/>
      <c r="AF919" s="1739"/>
      <c r="AG919" s="1739"/>
      <c r="AH919" s="1739"/>
      <c r="AI919" s="1739"/>
      <c r="AJ919" s="1739"/>
      <c r="AK919" s="1739"/>
      <c r="AL919" s="1739"/>
    </row>
    <row r="920" ht="32.25" customHeight="1">
      <c r="A920" s="1767"/>
      <c r="B920" s="1823"/>
      <c r="C920" s="1739"/>
      <c r="D920" s="1739"/>
      <c r="E920" s="1739"/>
      <c r="F920" s="1767"/>
      <c r="G920" s="1767"/>
      <c r="H920" s="1767"/>
      <c r="I920" s="1767"/>
      <c r="J920" s="1767"/>
      <c r="K920" s="1739"/>
      <c r="L920" s="1739"/>
      <c r="M920" s="1739"/>
      <c r="N920" s="1818"/>
      <c r="O920" s="1819"/>
      <c r="P920" s="1820"/>
      <c r="Q920" s="1820"/>
      <c r="R920" s="1821"/>
      <c r="S920" s="1739" t="b">
        <v>0</v>
      </c>
      <c r="T920" s="1770" t="b">
        <v>0</v>
      </c>
      <c r="U920" s="1822"/>
      <c r="V920" s="1822"/>
      <c r="W920" s="1822"/>
      <c r="X920" s="1739"/>
      <c r="Y920" s="1739"/>
      <c r="Z920" s="1739"/>
      <c r="AA920" s="1739"/>
      <c r="AB920" s="1739"/>
      <c r="AC920" s="1739"/>
      <c r="AD920" s="1739"/>
      <c r="AE920" s="1739"/>
      <c r="AF920" s="1739"/>
      <c r="AG920" s="1739"/>
      <c r="AH920" s="1739"/>
      <c r="AI920" s="1739"/>
      <c r="AJ920" s="1739"/>
      <c r="AK920" s="1739"/>
      <c r="AL920" s="1739"/>
    </row>
    <row r="921" ht="32.25" customHeight="1">
      <c r="A921" s="1767"/>
      <c r="B921" s="1823"/>
      <c r="C921" s="1739"/>
      <c r="D921" s="1739"/>
      <c r="E921" s="1739"/>
      <c r="F921" s="1767"/>
      <c r="G921" s="1767"/>
      <c r="H921" s="1767"/>
      <c r="I921" s="1767"/>
      <c r="J921" s="1767"/>
      <c r="K921" s="1739"/>
      <c r="L921" s="1739"/>
      <c r="M921" s="1739"/>
      <c r="N921" s="1818"/>
      <c r="O921" s="1819"/>
      <c r="P921" s="1820"/>
      <c r="Q921" s="1820"/>
      <c r="R921" s="1821"/>
      <c r="S921" s="1739" t="b">
        <v>0</v>
      </c>
      <c r="T921" s="1770" t="b">
        <v>0</v>
      </c>
      <c r="U921" s="1822"/>
      <c r="V921" s="1822"/>
      <c r="W921" s="1822"/>
      <c r="X921" s="1739"/>
      <c r="Y921" s="1739"/>
      <c r="Z921" s="1739"/>
      <c r="AA921" s="1739"/>
      <c r="AB921" s="1739"/>
      <c r="AC921" s="1739"/>
      <c r="AD921" s="1739"/>
      <c r="AE921" s="1739"/>
      <c r="AF921" s="1739"/>
      <c r="AG921" s="1739"/>
      <c r="AH921" s="1739"/>
      <c r="AI921" s="1739"/>
      <c r="AJ921" s="1739"/>
      <c r="AK921" s="1739"/>
      <c r="AL921" s="1739"/>
    </row>
    <row r="922" ht="32.25" customHeight="1">
      <c r="A922" s="1767"/>
      <c r="B922" s="1823"/>
      <c r="C922" s="1739"/>
      <c r="D922" s="1739"/>
      <c r="E922" s="1739"/>
      <c r="F922" s="1767"/>
      <c r="G922" s="1767"/>
      <c r="H922" s="1767"/>
      <c r="I922" s="1767"/>
      <c r="J922" s="1767"/>
      <c r="K922" s="1739"/>
      <c r="L922" s="1739"/>
      <c r="M922" s="1739"/>
      <c r="N922" s="1818"/>
      <c r="O922" s="1819"/>
      <c r="P922" s="1820"/>
      <c r="Q922" s="1820"/>
      <c r="R922" s="1821"/>
      <c r="S922" s="1739" t="b">
        <v>0</v>
      </c>
      <c r="T922" s="1770" t="b">
        <v>0</v>
      </c>
      <c r="U922" s="1822"/>
      <c r="V922" s="1822"/>
      <c r="W922" s="1822"/>
      <c r="X922" s="1739"/>
      <c r="Y922" s="1739"/>
      <c r="Z922" s="1739"/>
      <c r="AA922" s="1739"/>
      <c r="AB922" s="1739"/>
      <c r="AC922" s="1739"/>
      <c r="AD922" s="1739"/>
      <c r="AE922" s="1739"/>
      <c r="AF922" s="1739"/>
      <c r="AG922" s="1739"/>
      <c r="AH922" s="1739"/>
      <c r="AI922" s="1739"/>
      <c r="AJ922" s="1739"/>
      <c r="AK922" s="1739"/>
      <c r="AL922" s="1739"/>
    </row>
    <row r="923" ht="32.25" customHeight="1">
      <c r="A923" s="1767"/>
      <c r="B923" s="1823"/>
      <c r="C923" s="1739"/>
      <c r="D923" s="1739"/>
      <c r="E923" s="1739"/>
      <c r="F923" s="1767"/>
      <c r="G923" s="1767"/>
      <c r="H923" s="1767"/>
      <c r="I923" s="1767"/>
      <c r="J923" s="1767"/>
      <c r="K923" s="1739"/>
      <c r="L923" s="1739"/>
      <c r="M923" s="1739"/>
      <c r="N923" s="1818"/>
      <c r="O923" s="1819"/>
      <c r="P923" s="1820"/>
      <c r="Q923" s="1820"/>
      <c r="R923" s="1821"/>
      <c r="S923" s="1739" t="b">
        <v>0</v>
      </c>
      <c r="T923" s="1770" t="b">
        <v>0</v>
      </c>
      <c r="U923" s="1822"/>
      <c r="V923" s="1822"/>
      <c r="W923" s="1822"/>
      <c r="X923" s="1739"/>
      <c r="Y923" s="1739"/>
      <c r="Z923" s="1739"/>
      <c r="AA923" s="1739"/>
      <c r="AB923" s="1739"/>
      <c r="AC923" s="1739"/>
      <c r="AD923" s="1739"/>
      <c r="AE923" s="1739"/>
      <c r="AF923" s="1739"/>
      <c r="AG923" s="1739"/>
      <c r="AH923" s="1739"/>
      <c r="AI923" s="1739"/>
      <c r="AJ923" s="1739"/>
      <c r="AK923" s="1739"/>
      <c r="AL923" s="1739"/>
    </row>
    <row r="924" ht="32.25" customHeight="1">
      <c r="A924" s="1767"/>
      <c r="B924" s="1823"/>
      <c r="C924" s="1739"/>
      <c r="D924" s="1739"/>
      <c r="E924" s="1739"/>
      <c r="F924" s="1767"/>
      <c r="G924" s="1767"/>
      <c r="H924" s="1767"/>
      <c r="I924" s="1767"/>
      <c r="J924" s="1767"/>
      <c r="K924" s="1739"/>
      <c r="L924" s="1739"/>
      <c r="M924" s="1739"/>
      <c r="N924" s="1818"/>
      <c r="O924" s="1819"/>
      <c r="P924" s="1820"/>
      <c r="Q924" s="1820"/>
      <c r="R924" s="1821"/>
      <c r="S924" s="1739" t="b">
        <v>0</v>
      </c>
      <c r="T924" s="1770" t="b">
        <v>0</v>
      </c>
      <c r="U924" s="1822"/>
      <c r="V924" s="1822"/>
      <c r="W924" s="1822"/>
      <c r="X924" s="1739"/>
      <c r="Y924" s="1739"/>
      <c r="Z924" s="1739"/>
      <c r="AA924" s="1739"/>
      <c r="AB924" s="1739"/>
      <c r="AC924" s="1739"/>
      <c r="AD924" s="1739"/>
      <c r="AE924" s="1739"/>
      <c r="AF924" s="1739"/>
      <c r="AG924" s="1739"/>
      <c r="AH924" s="1739"/>
      <c r="AI924" s="1739"/>
      <c r="AJ924" s="1739"/>
      <c r="AK924" s="1739"/>
      <c r="AL924" s="1739"/>
    </row>
    <row r="925" ht="32.25" customHeight="1">
      <c r="A925" s="1767"/>
      <c r="B925" s="1823"/>
      <c r="C925" s="1739"/>
      <c r="D925" s="1739"/>
      <c r="E925" s="1739"/>
      <c r="F925" s="1767"/>
      <c r="G925" s="1767"/>
      <c r="H925" s="1767"/>
      <c r="I925" s="1767"/>
      <c r="J925" s="1767"/>
      <c r="K925" s="1739"/>
      <c r="L925" s="1739"/>
      <c r="M925" s="1739"/>
      <c r="N925" s="1818"/>
      <c r="O925" s="1819"/>
      <c r="P925" s="1820"/>
      <c r="Q925" s="1820"/>
      <c r="R925" s="1821"/>
      <c r="S925" s="1739" t="b">
        <v>0</v>
      </c>
      <c r="T925" s="1770" t="b">
        <v>0</v>
      </c>
      <c r="U925" s="1822"/>
      <c r="V925" s="1822"/>
      <c r="W925" s="1822"/>
      <c r="X925" s="1739"/>
      <c r="Y925" s="1739"/>
      <c r="Z925" s="1739"/>
      <c r="AA925" s="1739"/>
      <c r="AB925" s="1739"/>
      <c r="AC925" s="1739"/>
      <c r="AD925" s="1739"/>
      <c r="AE925" s="1739"/>
      <c r="AF925" s="1739"/>
      <c r="AG925" s="1739"/>
      <c r="AH925" s="1739"/>
      <c r="AI925" s="1739"/>
      <c r="AJ925" s="1739"/>
      <c r="AK925" s="1739"/>
      <c r="AL925" s="1739"/>
    </row>
    <row r="926" ht="32.25" customHeight="1">
      <c r="A926" s="1767"/>
      <c r="B926" s="1823"/>
      <c r="C926" s="1739"/>
      <c r="D926" s="1739"/>
      <c r="E926" s="1739"/>
      <c r="F926" s="1767"/>
      <c r="G926" s="1767"/>
      <c r="H926" s="1767"/>
      <c r="I926" s="1767"/>
      <c r="J926" s="1767"/>
      <c r="K926" s="1739"/>
      <c r="L926" s="1739"/>
      <c r="M926" s="1739"/>
      <c r="N926" s="1818"/>
      <c r="O926" s="1819"/>
      <c r="P926" s="1820"/>
      <c r="Q926" s="1820"/>
      <c r="R926" s="1821"/>
      <c r="S926" s="1739" t="b">
        <v>0</v>
      </c>
      <c r="T926" s="1770" t="b">
        <v>0</v>
      </c>
      <c r="U926" s="1822"/>
      <c r="V926" s="1822"/>
      <c r="W926" s="1822"/>
      <c r="X926" s="1739"/>
      <c r="Y926" s="1739"/>
      <c r="Z926" s="1739"/>
      <c r="AA926" s="1739"/>
      <c r="AB926" s="1739"/>
      <c r="AC926" s="1739"/>
      <c r="AD926" s="1739"/>
      <c r="AE926" s="1739"/>
      <c r="AF926" s="1739"/>
      <c r="AG926" s="1739"/>
      <c r="AH926" s="1739"/>
      <c r="AI926" s="1739"/>
      <c r="AJ926" s="1739"/>
      <c r="AK926" s="1739"/>
      <c r="AL926" s="1739"/>
    </row>
    <row r="927" ht="32.25" customHeight="1">
      <c r="A927" s="1767"/>
      <c r="B927" s="1823"/>
      <c r="C927" s="1739"/>
      <c r="D927" s="1739"/>
      <c r="E927" s="1739"/>
      <c r="F927" s="1767"/>
      <c r="G927" s="1767"/>
      <c r="H927" s="1767"/>
      <c r="I927" s="1767"/>
      <c r="J927" s="1767"/>
      <c r="K927" s="1739"/>
      <c r="L927" s="1739"/>
      <c r="M927" s="1739"/>
      <c r="N927" s="1818"/>
      <c r="O927" s="1819"/>
      <c r="P927" s="1820"/>
      <c r="Q927" s="1820"/>
      <c r="R927" s="1821"/>
      <c r="S927" s="1739" t="b">
        <v>0</v>
      </c>
      <c r="T927" s="1770" t="b">
        <v>0</v>
      </c>
      <c r="U927" s="1822"/>
      <c r="V927" s="1822"/>
      <c r="W927" s="1822"/>
      <c r="X927" s="1739"/>
      <c r="Y927" s="1739"/>
      <c r="Z927" s="1739"/>
      <c r="AA927" s="1739"/>
      <c r="AB927" s="1739"/>
      <c r="AC927" s="1739"/>
      <c r="AD927" s="1739"/>
      <c r="AE927" s="1739"/>
      <c r="AF927" s="1739"/>
      <c r="AG927" s="1739"/>
      <c r="AH927" s="1739"/>
      <c r="AI927" s="1739"/>
      <c r="AJ927" s="1739"/>
      <c r="AK927" s="1739"/>
      <c r="AL927" s="1739"/>
    </row>
    <row r="928" ht="32.25" customHeight="1">
      <c r="A928" s="1767"/>
      <c r="B928" s="1823"/>
      <c r="C928" s="1739"/>
      <c r="D928" s="1739"/>
      <c r="E928" s="1739"/>
      <c r="F928" s="1767"/>
      <c r="G928" s="1767"/>
      <c r="H928" s="1767"/>
      <c r="I928" s="1767"/>
      <c r="J928" s="1767"/>
      <c r="K928" s="1739"/>
      <c r="L928" s="1739"/>
      <c r="M928" s="1739"/>
      <c r="N928" s="1818"/>
      <c r="O928" s="1819"/>
      <c r="P928" s="1820"/>
      <c r="Q928" s="1820"/>
      <c r="R928" s="1821"/>
      <c r="S928" s="1739" t="b">
        <v>0</v>
      </c>
      <c r="T928" s="1770" t="b">
        <v>0</v>
      </c>
      <c r="U928" s="1822"/>
      <c r="V928" s="1822"/>
      <c r="W928" s="1822"/>
      <c r="X928" s="1739"/>
      <c r="Y928" s="1739"/>
      <c r="Z928" s="1739"/>
      <c r="AA928" s="1739"/>
      <c r="AB928" s="1739"/>
      <c r="AC928" s="1739"/>
      <c r="AD928" s="1739"/>
      <c r="AE928" s="1739"/>
      <c r="AF928" s="1739"/>
      <c r="AG928" s="1739"/>
      <c r="AH928" s="1739"/>
      <c r="AI928" s="1739"/>
      <c r="AJ928" s="1739"/>
      <c r="AK928" s="1739"/>
      <c r="AL928" s="1739"/>
    </row>
    <row r="929" ht="32.25" customHeight="1">
      <c r="A929" s="1767"/>
      <c r="B929" s="1823"/>
      <c r="C929" s="1739"/>
      <c r="D929" s="1739"/>
      <c r="E929" s="1739"/>
      <c r="F929" s="1767"/>
      <c r="G929" s="1767"/>
      <c r="H929" s="1767"/>
      <c r="I929" s="1767"/>
      <c r="J929" s="1767"/>
      <c r="K929" s="1739"/>
      <c r="L929" s="1739"/>
      <c r="M929" s="1739"/>
      <c r="N929" s="1818"/>
      <c r="O929" s="1819"/>
      <c r="P929" s="1820"/>
      <c r="Q929" s="1820"/>
      <c r="R929" s="1821"/>
      <c r="S929" s="1739" t="b">
        <v>0</v>
      </c>
      <c r="T929" s="1770" t="b">
        <v>0</v>
      </c>
      <c r="U929" s="1822"/>
      <c r="V929" s="1822"/>
      <c r="W929" s="1822"/>
      <c r="X929" s="1739"/>
      <c r="Y929" s="1739"/>
      <c r="Z929" s="1739"/>
      <c r="AA929" s="1739"/>
      <c r="AB929" s="1739"/>
      <c r="AC929" s="1739"/>
      <c r="AD929" s="1739"/>
      <c r="AE929" s="1739"/>
      <c r="AF929" s="1739"/>
      <c r="AG929" s="1739"/>
      <c r="AH929" s="1739"/>
      <c r="AI929" s="1739"/>
      <c r="AJ929" s="1739"/>
      <c r="AK929" s="1739"/>
      <c r="AL929" s="1739"/>
    </row>
    <row r="930" ht="32.25" customHeight="1">
      <c r="A930" s="1767"/>
      <c r="B930" s="1823"/>
      <c r="C930" s="1739"/>
      <c r="D930" s="1739"/>
      <c r="E930" s="1739"/>
      <c r="F930" s="1767"/>
      <c r="G930" s="1767"/>
      <c r="H930" s="1767"/>
      <c r="I930" s="1767"/>
      <c r="J930" s="1767"/>
      <c r="K930" s="1739"/>
      <c r="L930" s="1739"/>
      <c r="M930" s="1739"/>
      <c r="N930" s="1818"/>
      <c r="O930" s="1819"/>
      <c r="P930" s="1820"/>
      <c r="Q930" s="1820"/>
      <c r="R930" s="1821"/>
      <c r="S930" s="1739" t="b">
        <v>0</v>
      </c>
      <c r="T930" s="1770" t="b">
        <v>0</v>
      </c>
      <c r="U930" s="1822"/>
      <c r="V930" s="1822"/>
      <c r="W930" s="1822"/>
      <c r="X930" s="1739"/>
      <c r="Y930" s="1739"/>
      <c r="Z930" s="1739"/>
      <c r="AA930" s="1739"/>
      <c r="AB930" s="1739"/>
      <c r="AC930" s="1739"/>
      <c r="AD930" s="1739"/>
      <c r="AE930" s="1739"/>
      <c r="AF930" s="1739"/>
      <c r="AG930" s="1739"/>
      <c r="AH930" s="1739"/>
      <c r="AI930" s="1739"/>
      <c r="AJ930" s="1739"/>
      <c r="AK930" s="1739"/>
      <c r="AL930" s="1739"/>
    </row>
    <row r="931" ht="32.25" customHeight="1">
      <c r="A931" s="1767"/>
      <c r="B931" s="1823"/>
      <c r="C931" s="1739"/>
      <c r="D931" s="1739"/>
      <c r="E931" s="1739"/>
      <c r="F931" s="1767"/>
      <c r="G931" s="1767"/>
      <c r="H931" s="1767"/>
      <c r="I931" s="1767"/>
      <c r="J931" s="1767"/>
      <c r="K931" s="1739"/>
      <c r="L931" s="1739"/>
      <c r="M931" s="1739"/>
      <c r="N931" s="1818"/>
      <c r="O931" s="1819"/>
      <c r="P931" s="1820"/>
      <c r="Q931" s="1820"/>
      <c r="R931" s="1821"/>
      <c r="S931" s="1739" t="b">
        <v>0</v>
      </c>
      <c r="T931" s="1770" t="b">
        <v>0</v>
      </c>
      <c r="U931" s="1822"/>
      <c r="V931" s="1822"/>
      <c r="W931" s="1822"/>
      <c r="X931" s="1739"/>
      <c r="Y931" s="1739"/>
      <c r="Z931" s="1739"/>
      <c r="AA931" s="1739"/>
      <c r="AB931" s="1739"/>
      <c r="AC931" s="1739"/>
      <c r="AD931" s="1739"/>
      <c r="AE931" s="1739"/>
      <c r="AF931" s="1739"/>
      <c r="AG931" s="1739"/>
      <c r="AH931" s="1739"/>
      <c r="AI931" s="1739"/>
      <c r="AJ931" s="1739"/>
      <c r="AK931" s="1739"/>
      <c r="AL931" s="1739"/>
    </row>
    <row r="932" ht="32.25" customHeight="1">
      <c r="A932" s="1767"/>
      <c r="B932" s="1823"/>
      <c r="C932" s="1739"/>
      <c r="D932" s="1739"/>
      <c r="E932" s="1739"/>
      <c r="F932" s="1767"/>
      <c r="G932" s="1767"/>
      <c r="H932" s="1767"/>
      <c r="I932" s="1767"/>
      <c r="J932" s="1767"/>
      <c r="K932" s="1739"/>
      <c r="L932" s="1739"/>
      <c r="M932" s="1739"/>
      <c r="N932" s="1818"/>
      <c r="O932" s="1819"/>
      <c r="P932" s="1820"/>
      <c r="Q932" s="1820"/>
      <c r="R932" s="1821"/>
      <c r="S932" s="1739" t="b">
        <v>0</v>
      </c>
      <c r="T932" s="1770" t="b">
        <v>0</v>
      </c>
      <c r="U932" s="1822"/>
      <c r="V932" s="1822"/>
      <c r="W932" s="1822"/>
      <c r="X932" s="1739"/>
      <c r="Y932" s="1739"/>
      <c r="Z932" s="1739"/>
      <c r="AA932" s="1739"/>
      <c r="AB932" s="1739"/>
      <c r="AC932" s="1739"/>
      <c r="AD932" s="1739"/>
      <c r="AE932" s="1739"/>
      <c r="AF932" s="1739"/>
      <c r="AG932" s="1739"/>
      <c r="AH932" s="1739"/>
      <c r="AI932" s="1739"/>
      <c r="AJ932" s="1739"/>
      <c r="AK932" s="1739"/>
      <c r="AL932" s="1739"/>
    </row>
    <row r="933" ht="32.25" customHeight="1">
      <c r="A933" s="1767"/>
      <c r="B933" s="1823"/>
      <c r="C933" s="1739"/>
      <c r="D933" s="1739"/>
      <c r="E933" s="1739"/>
      <c r="F933" s="1767"/>
      <c r="G933" s="1767"/>
      <c r="H933" s="1767"/>
      <c r="I933" s="1767"/>
      <c r="J933" s="1767"/>
      <c r="K933" s="1739"/>
      <c r="L933" s="1739"/>
      <c r="M933" s="1739"/>
      <c r="N933" s="1818"/>
      <c r="O933" s="1819"/>
      <c r="P933" s="1820"/>
      <c r="Q933" s="1820"/>
      <c r="R933" s="1821"/>
      <c r="S933" s="1739" t="b">
        <v>0</v>
      </c>
      <c r="T933" s="1770" t="b">
        <v>0</v>
      </c>
      <c r="U933" s="1822"/>
      <c r="V933" s="1822"/>
      <c r="W933" s="1822"/>
      <c r="X933" s="1739"/>
      <c r="Y933" s="1739"/>
      <c r="Z933" s="1739"/>
      <c r="AA933" s="1739"/>
      <c r="AB933" s="1739"/>
      <c r="AC933" s="1739"/>
      <c r="AD933" s="1739"/>
      <c r="AE933" s="1739"/>
      <c r="AF933" s="1739"/>
      <c r="AG933" s="1739"/>
      <c r="AH933" s="1739"/>
      <c r="AI933" s="1739"/>
      <c r="AJ933" s="1739"/>
      <c r="AK933" s="1739"/>
      <c r="AL933" s="1739"/>
    </row>
    <row r="934" ht="32.25" customHeight="1">
      <c r="A934" s="1767"/>
      <c r="B934" s="1823"/>
      <c r="C934" s="1739"/>
      <c r="D934" s="1739"/>
      <c r="E934" s="1739"/>
      <c r="F934" s="1767"/>
      <c r="G934" s="1767"/>
      <c r="H934" s="1767"/>
      <c r="I934" s="1767"/>
      <c r="J934" s="1767"/>
      <c r="K934" s="1739"/>
      <c r="L934" s="1739"/>
      <c r="M934" s="1739"/>
      <c r="N934" s="1818"/>
      <c r="O934" s="1819"/>
      <c r="P934" s="1820"/>
      <c r="Q934" s="1820"/>
      <c r="R934" s="1821"/>
      <c r="S934" s="1739" t="b">
        <v>0</v>
      </c>
      <c r="T934" s="1770" t="b">
        <v>0</v>
      </c>
      <c r="U934" s="1822"/>
      <c r="V934" s="1822"/>
      <c r="W934" s="1822"/>
      <c r="X934" s="1739"/>
      <c r="Y934" s="1739"/>
      <c r="Z934" s="1739"/>
      <c r="AA934" s="1739"/>
      <c r="AB934" s="1739"/>
      <c r="AC934" s="1739"/>
      <c r="AD934" s="1739"/>
      <c r="AE934" s="1739"/>
      <c r="AF934" s="1739"/>
      <c r="AG934" s="1739"/>
      <c r="AH934" s="1739"/>
      <c r="AI934" s="1739"/>
      <c r="AJ934" s="1739"/>
      <c r="AK934" s="1739"/>
      <c r="AL934" s="1739"/>
    </row>
    <row r="935" ht="32.25" customHeight="1">
      <c r="A935" s="1767"/>
      <c r="B935" s="1823"/>
      <c r="C935" s="1739"/>
      <c r="D935" s="1739"/>
      <c r="E935" s="1739"/>
      <c r="F935" s="1767"/>
      <c r="G935" s="1767"/>
      <c r="H935" s="1767"/>
      <c r="I935" s="1767"/>
      <c r="J935" s="1767"/>
      <c r="K935" s="1739"/>
      <c r="L935" s="1739"/>
      <c r="M935" s="1739"/>
      <c r="N935" s="1818"/>
      <c r="O935" s="1819"/>
      <c r="P935" s="1820"/>
      <c r="Q935" s="1820"/>
      <c r="R935" s="1821"/>
      <c r="S935" s="1739" t="b">
        <v>0</v>
      </c>
      <c r="T935" s="1770" t="b">
        <v>0</v>
      </c>
      <c r="U935" s="1822"/>
      <c r="V935" s="1822"/>
      <c r="W935" s="1822"/>
      <c r="X935" s="1739"/>
      <c r="Y935" s="1739"/>
      <c r="Z935" s="1739"/>
      <c r="AA935" s="1739"/>
      <c r="AB935" s="1739"/>
      <c r="AC935" s="1739"/>
      <c r="AD935" s="1739"/>
      <c r="AE935" s="1739"/>
      <c r="AF935" s="1739"/>
      <c r="AG935" s="1739"/>
      <c r="AH935" s="1739"/>
      <c r="AI935" s="1739"/>
      <c r="AJ935" s="1739"/>
      <c r="AK935" s="1739"/>
      <c r="AL935" s="1739"/>
    </row>
    <row r="936" ht="32.25" customHeight="1">
      <c r="A936" s="1767"/>
      <c r="B936" s="1823"/>
      <c r="C936" s="1739"/>
      <c r="D936" s="1739"/>
      <c r="E936" s="1739"/>
      <c r="F936" s="1767"/>
      <c r="G936" s="1767"/>
      <c r="H936" s="1767"/>
      <c r="I936" s="1767"/>
      <c r="J936" s="1767"/>
      <c r="K936" s="1739"/>
      <c r="L936" s="1739"/>
      <c r="M936" s="1739"/>
      <c r="N936" s="1818"/>
      <c r="O936" s="1819"/>
      <c r="P936" s="1820"/>
      <c r="Q936" s="1820"/>
      <c r="R936" s="1821"/>
      <c r="S936" s="1739" t="b">
        <v>0</v>
      </c>
      <c r="T936" s="1770" t="b">
        <v>0</v>
      </c>
      <c r="U936" s="1822"/>
      <c r="V936" s="1822"/>
      <c r="W936" s="1822"/>
      <c r="X936" s="1739"/>
      <c r="Y936" s="1739"/>
      <c r="Z936" s="1739"/>
      <c r="AA936" s="1739"/>
      <c r="AB936" s="1739"/>
      <c r="AC936" s="1739"/>
      <c r="AD936" s="1739"/>
      <c r="AE936" s="1739"/>
      <c r="AF936" s="1739"/>
      <c r="AG936" s="1739"/>
      <c r="AH936" s="1739"/>
      <c r="AI936" s="1739"/>
      <c r="AJ936" s="1739"/>
      <c r="AK936" s="1739"/>
      <c r="AL936" s="1739"/>
    </row>
    <row r="937" ht="32.25" customHeight="1">
      <c r="A937" s="1767"/>
      <c r="B937" s="1823"/>
      <c r="C937" s="1739"/>
      <c r="D937" s="1739"/>
      <c r="E937" s="1739"/>
      <c r="F937" s="1767"/>
      <c r="G937" s="1767"/>
      <c r="H937" s="1767"/>
      <c r="I937" s="1767"/>
      <c r="J937" s="1767"/>
      <c r="K937" s="1739"/>
      <c r="L937" s="1739"/>
      <c r="M937" s="1739"/>
      <c r="N937" s="1818"/>
      <c r="O937" s="1819"/>
      <c r="P937" s="1820"/>
      <c r="Q937" s="1820"/>
      <c r="R937" s="1821"/>
      <c r="S937" s="1739" t="b">
        <v>0</v>
      </c>
      <c r="T937" s="1770" t="b">
        <v>0</v>
      </c>
      <c r="U937" s="1822"/>
      <c r="V937" s="1822"/>
      <c r="W937" s="1822"/>
      <c r="X937" s="1739"/>
      <c r="Y937" s="1739"/>
      <c r="Z937" s="1739"/>
      <c r="AA937" s="1739"/>
      <c r="AB937" s="1739"/>
      <c r="AC937" s="1739"/>
      <c r="AD937" s="1739"/>
      <c r="AE937" s="1739"/>
      <c r="AF937" s="1739"/>
      <c r="AG937" s="1739"/>
      <c r="AH937" s="1739"/>
      <c r="AI937" s="1739"/>
      <c r="AJ937" s="1739"/>
      <c r="AK937" s="1739"/>
      <c r="AL937" s="1739"/>
    </row>
    <row r="938" ht="32.25" customHeight="1">
      <c r="A938" s="1767"/>
      <c r="B938" s="1823"/>
      <c r="C938" s="1739"/>
      <c r="D938" s="1739"/>
      <c r="E938" s="1739"/>
      <c r="F938" s="1767"/>
      <c r="G938" s="1767"/>
      <c r="H938" s="1767"/>
      <c r="I938" s="1767"/>
      <c r="J938" s="1767"/>
      <c r="K938" s="1739"/>
      <c r="L938" s="1739"/>
      <c r="M938" s="1739"/>
      <c r="N938" s="1818"/>
      <c r="O938" s="1819"/>
      <c r="P938" s="1820"/>
      <c r="Q938" s="1820"/>
      <c r="R938" s="1821"/>
      <c r="S938" s="1739" t="b">
        <v>0</v>
      </c>
      <c r="T938" s="1770" t="b">
        <v>0</v>
      </c>
      <c r="U938" s="1822"/>
      <c r="V938" s="1822"/>
      <c r="W938" s="1822"/>
      <c r="X938" s="1739"/>
      <c r="Y938" s="1739"/>
      <c r="Z938" s="1739"/>
      <c r="AA938" s="1739"/>
      <c r="AB938" s="1739"/>
      <c r="AC938" s="1739"/>
      <c r="AD938" s="1739"/>
      <c r="AE938" s="1739"/>
      <c r="AF938" s="1739"/>
      <c r="AG938" s="1739"/>
      <c r="AH938" s="1739"/>
      <c r="AI938" s="1739"/>
      <c r="AJ938" s="1739"/>
      <c r="AK938" s="1739"/>
      <c r="AL938" s="1739"/>
    </row>
    <row r="939" ht="32.25" customHeight="1">
      <c r="A939" s="1767"/>
      <c r="B939" s="1823"/>
      <c r="C939" s="1739"/>
      <c r="D939" s="1739"/>
      <c r="E939" s="1739"/>
      <c r="F939" s="1767"/>
      <c r="G939" s="1767"/>
      <c r="H939" s="1767"/>
      <c r="I939" s="1767"/>
      <c r="J939" s="1767"/>
      <c r="K939" s="1739"/>
      <c r="L939" s="1739"/>
      <c r="M939" s="1739"/>
      <c r="N939" s="1818"/>
      <c r="O939" s="1819"/>
      <c r="P939" s="1820"/>
      <c r="Q939" s="1820"/>
      <c r="R939" s="1821"/>
      <c r="S939" s="1739" t="b">
        <v>0</v>
      </c>
      <c r="T939" s="1770" t="b">
        <v>0</v>
      </c>
      <c r="U939" s="1822"/>
      <c r="V939" s="1822"/>
      <c r="W939" s="1822"/>
      <c r="X939" s="1739"/>
      <c r="Y939" s="1739"/>
      <c r="Z939" s="1739"/>
      <c r="AA939" s="1739"/>
      <c r="AB939" s="1739"/>
      <c r="AC939" s="1739"/>
      <c r="AD939" s="1739"/>
      <c r="AE939" s="1739"/>
      <c r="AF939" s="1739"/>
      <c r="AG939" s="1739"/>
      <c r="AH939" s="1739"/>
      <c r="AI939" s="1739"/>
      <c r="AJ939" s="1739"/>
      <c r="AK939" s="1739"/>
      <c r="AL939" s="1739"/>
    </row>
    <row r="940" ht="32.25" customHeight="1">
      <c r="A940" s="1767"/>
      <c r="B940" s="1823"/>
      <c r="C940" s="1739"/>
      <c r="D940" s="1739"/>
      <c r="E940" s="1739"/>
      <c r="F940" s="1767"/>
      <c r="G940" s="1767"/>
      <c r="H940" s="1767"/>
      <c r="I940" s="1767"/>
      <c r="J940" s="1767"/>
      <c r="K940" s="1739"/>
      <c r="L940" s="1739"/>
      <c r="M940" s="1739"/>
      <c r="N940" s="1818"/>
      <c r="O940" s="1819"/>
      <c r="P940" s="1820"/>
      <c r="Q940" s="1820"/>
      <c r="R940" s="1821"/>
      <c r="S940" s="1739" t="b">
        <v>0</v>
      </c>
      <c r="T940" s="1770" t="b">
        <v>0</v>
      </c>
      <c r="U940" s="1822"/>
      <c r="V940" s="1822"/>
      <c r="W940" s="1822"/>
      <c r="X940" s="1739"/>
      <c r="Y940" s="1739"/>
      <c r="Z940" s="1739"/>
      <c r="AA940" s="1739"/>
      <c r="AB940" s="1739"/>
      <c r="AC940" s="1739"/>
      <c r="AD940" s="1739"/>
      <c r="AE940" s="1739"/>
      <c r="AF940" s="1739"/>
      <c r="AG940" s="1739"/>
      <c r="AH940" s="1739"/>
      <c r="AI940" s="1739"/>
      <c r="AJ940" s="1739"/>
      <c r="AK940" s="1739"/>
      <c r="AL940" s="1739"/>
    </row>
    <row r="941" ht="32.25" customHeight="1">
      <c r="A941" s="1767"/>
      <c r="B941" s="1823"/>
      <c r="C941" s="1739"/>
      <c r="D941" s="1739"/>
      <c r="E941" s="1739"/>
      <c r="F941" s="1767"/>
      <c r="G941" s="1767"/>
      <c r="H941" s="1767"/>
      <c r="I941" s="1767"/>
      <c r="J941" s="1767"/>
      <c r="K941" s="1739"/>
      <c r="L941" s="1739"/>
      <c r="M941" s="1739"/>
      <c r="N941" s="1818"/>
      <c r="O941" s="1819"/>
      <c r="P941" s="1820"/>
      <c r="Q941" s="1820"/>
      <c r="R941" s="1821"/>
      <c r="S941" s="1739" t="b">
        <v>0</v>
      </c>
      <c r="T941" s="1770" t="b">
        <v>0</v>
      </c>
      <c r="U941" s="1822"/>
      <c r="V941" s="1822"/>
      <c r="W941" s="1822"/>
      <c r="X941" s="1739"/>
      <c r="Y941" s="1739"/>
      <c r="Z941" s="1739"/>
      <c r="AA941" s="1739"/>
      <c r="AB941" s="1739"/>
      <c r="AC941" s="1739"/>
      <c r="AD941" s="1739"/>
      <c r="AE941" s="1739"/>
      <c r="AF941" s="1739"/>
      <c r="AG941" s="1739"/>
      <c r="AH941" s="1739"/>
      <c r="AI941" s="1739"/>
      <c r="AJ941" s="1739"/>
      <c r="AK941" s="1739"/>
      <c r="AL941" s="1739"/>
    </row>
    <row r="942" ht="32.25" customHeight="1">
      <c r="A942" s="1767"/>
      <c r="B942" s="1823"/>
      <c r="C942" s="1739"/>
      <c r="D942" s="1739"/>
      <c r="E942" s="1739"/>
      <c r="F942" s="1767"/>
      <c r="G942" s="1767"/>
      <c r="H942" s="1767"/>
      <c r="I942" s="1767"/>
      <c r="J942" s="1767"/>
      <c r="K942" s="1739"/>
      <c r="L942" s="1739"/>
      <c r="M942" s="1739"/>
      <c r="N942" s="1818"/>
      <c r="O942" s="1819"/>
      <c r="P942" s="1820"/>
      <c r="Q942" s="1820"/>
      <c r="R942" s="1821"/>
      <c r="S942" s="1739" t="b">
        <v>0</v>
      </c>
      <c r="T942" s="1770" t="b">
        <v>0</v>
      </c>
      <c r="U942" s="1822"/>
      <c r="V942" s="1822"/>
      <c r="W942" s="1822"/>
      <c r="X942" s="1739"/>
      <c r="Y942" s="1739"/>
      <c r="Z942" s="1739"/>
      <c r="AA942" s="1739"/>
      <c r="AB942" s="1739"/>
      <c r="AC942" s="1739"/>
      <c r="AD942" s="1739"/>
      <c r="AE942" s="1739"/>
      <c r="AF942" s="1739"/>
      <c r="AG942" s="1739"/>
      <c r="AH942" s="1739"/>
      <c r="AI942" s="1739"/>
      <c r="AJ942" s="1739"/>
      <c r="AK942" s="1739"/>
      <c r="AL942" s="1739"/>
    </row>
    <row r="943" ht="32.25" customHeight="1">
      <c r="A943" s="1767"/>
      <c r="B943" s="1823"/>
      <c r="C943" s="1739"/>
      <c r="D943" s="1739"/>
      <c r="E943" s="1739"/>
      <c r="F943" s="1767"/>
      <c r="G943" s="1767"/>
      <c r="H943" s="1767"/>
      <c r="I943" s="1767"/>
      <c r="J943" s="1767"/>
      <c r="K943" s="1739"/>
      <c r="L943" s="1739"/>
      <c r="M943" s="1739"/>
      <c r="N943" s="1818"/>
      <c r="O943" s="1819"/>
      <c r="P943" s="1820"/>
      <c r="Q943" s="1820"/>
      <c r="R943" s="1821"/>
      <c r="S943" s="1739" t="b">
        <v>0</v>
      </c>
      <c r="T943" s="1770" t="b">
        <v>0</v>
      </c>
      <c r="U943" s="1822"/>
      <c r="V943" s="1822"/>
      <c r="W943" s="1822"/>
      <c r="X943" s="1739"/>
      <c r="Y943" s="1739"/>
      <c r="Z943" s="1739"/>
      <c r="AA943" s="1739"/>
      <c r="AB943" s="1739"/>
      <c r="AC943" s="1739"/>
      <c r="AD943" s="1739"/>
      <c r="AE943" s="1739"/>
      <c r="AF943" s="1739"/>
      <c r="AG943" s="1739"/>
      <c r="AH943" s="1739"/>
      <c r="AI943" s="1739"/>
      <c r="AJ943" s="1739"/>
      <c r="AK943" s="1739"/>
      <c r="AL943" s="1739"/>
    </row>
    <row r="944" ht="32.25" customHeight="1">
      <c r="A944" s="1767"/>
      <c r="B944" s="1823"/>
      <c r="C944" s="1739"/>
      <c r="D944" s="1739"/>
      <c r="E944" s="1739"/>
      <c r="F944" s="1767"/>
      <c r="G944" s="1767"/>
      <c r="H944" s="1767"/>
      <c r="I944" s="1767"/>
      <c r="J944" s="1767"/>
      <c r="K944" s="1739"/>
      <c r="L944" s="1739"/>
      <c r="M944" s="1739"/>
      <c r="N944" s="1818"/>
      <c r="O944" s="1819"/>
      <c r="P944" s="1820"/>
      <c r="Q944" s="1820"/>
      <c r="R944" s="1821"/>
      <c r="S944" s="1739" t="b">
        <v>0</v>
      </c>
      <c r="T944" s="1770" t="b">
        <v>0</v>
      </c>
      <c r="U944" s="1822"/>
      <c r="V944" s="1822"/>
      <c r="W944" s="1822"/>
      <c r="X944" s="1739"/>
      <c r="Y944" s="1739"/>
      <c r="Z944" s="1739"/>
      <c r="AA944" s="1739"/>
      <c r="AB944" s="1739"/>
      <c r="AC944" s="1739"/>
      <c r="AD944" s="1739"/>
      <c r="AE944" s="1739"/>
      <c r="AF944" s="1739"/>
      <c r="AG944" s="1739"/>
      <c r="AH944" s="1739"/>
      <c r="AI944" s="1739"/>
      <c r="AJ944" s="1739"/>
      <c r="AK944" s="1739"/>
      <c r="AL944" s="1739"/>
    </row>
    <row r="945" ht="32.25" customHeight="1">
      <c r="A945" s="1767"/>
      <c r="B945" s="1823"/>
      <c r="C945" s="1739"/>
      <c r="D945" s="1739"/>
      <c r="E945" s="1739"/>
      <c r="F945" s="1767"/>
      <c r="G945" s="1767"/>
      <c r="H945" s="1767"/>
      <c r="I945" s="1767"/>
      <c r="J945" s="1767"/>
      <c r="K945" s="1739"/>
      <c r="L945" s="1739"/>
      <c r="M945" s="1739"/>
      <c r="N945" s="1818"/>
      <c r="O945" s="1819"/>
      <c r="P945" s="1820"/>
      <c r="Q945" s="1820"/>
      <c r="R945" s="1821"/>
      <c r="S945" s="1739" t="b">
        <v>0</v>
      </c>
      <c r="T945" s="1770" t="b">
        <v>0</v>
      </c>
      <c r="U945" s="1822"/>
      <c r="V945" s="1822"/>
      <c r="W945" s="1822"/>
      <c r="X945" s="1739"/>
      <c r="Y945" s="1739"/>
      <c r="Z945" s="1739"/>
      <c r="AA945" s="1739"/>
      <c r="AB945" s="1739"/>
      <c r="AC945" s="1739"/>
      <c r="AD945" s="1739"/>
      <c r="AE945" s="1739"/>
      <c r="AF945" s="1739"/>
      <c r="AG945" s="1739"/>
      <c r="AH945" s="1739"/>
      <c r="AI945" s="1739"/>
      <c r="AJ945" s="1739"/>
      <c r="AK945" s="1739"/>
      <c r="AL945" s="1739"/>
    </row>
    <row r="946" ht="32.25" customHeight="1">
      <c r="A946" s="1767"/>
      <c r="B946" s="1823"/>
      <c r="C946" s="1739"/>
      <c r="D946" s="1739"/>
      <c r="E946" s="1739"/>
      <c r="F946" s="1767"/>
      <c r="G946" s="1767"/>
      <c r="H946" s="1767"/>
      <c r="I946" s="1767"/>
      <c r="J946" s="1767"/>
      <c r="K946" s="1739"/>
      <c r="L946" s="1739"/>
      <c r="M946" s="1739"/>
      <c r="N946" s="1818"/>
      <c r="O946" s="1819"/>
      <c r="P946" s="1820"/>
      <c r="Q946" s="1820"/>
      <c r="R946" s="1821"/>
      <c r="S946" s="1739" t="b">
        <v>0</v>
      </c>
      <c r="T946" s="1770" t="b">
        <v>0</v>
      </c>
      <c r="U946" s="1822"/>
      <c r="V946" s="1822"/>
      <c r="W946" s="1822"/>
      <c r="X946" s="1739"/>
      <c r="Y946" s="1739"/>
      <c r="Z946" s="1739"/>
      <c r="AA946" s="1739"/>
      <c r="AB946" s="1739"/>
      <c r="AC946" s="1739"/>
      <c r="AD946" s="1739"/>
      <c r="AE946" s="1739"/>
      <c r="AF946" s="1739"/>
      <c r="AG946" s="1739"/>
      <c r="AH946" s="1739"/>
      <c r="AI946" s="1739"/>
      <c r="AJ946" s="1739"/>
      <c r="AK946" s="1739"/>
      <c r="AL946" s="1739"/>
    </row>
    <row r="947" ht="32.25" customHeight="1">
      <c r="A947" s="1767"/>
      <c r="B947" s="1823"/>
      <c r="C947" s="1739"/>
      <c r="D947" s="1739"/>
      <c r="E947" s="1739"/>
      <c r="F947" s="1767"/>
      <c r="G947" s="1767"/>
      <c r="H947" s="1767"/>
      <c r="I947" s="1767"/>
      <c r="J947" s="1767"/>
      <c r="K947" s="1739"/>
      <c r="L947" s="1739"/>
      <c r="M947" s="1739"/>
      <c r="N947" s="1818"/>
      <c r="O947" s="1819"/>
      <c r="P947" s="1820"/>
      <c r="Q947" s="1820"/>
      <c r="R947" s="1821"/>
      <c r="S947" s="1739" t="b">
        <v>0</v>
      </c>
      <c r="T947" s="1770" t="b">
        <v>0</v>
      </c>
      <c r="U947" s="1822"/>
      <c r="V947" s="1822"/>
      <c r="W947" s="1822"/>
      <c r="X947" s="1739"/>
      <c r="Y947" s="1739"/>
      <c r="Z947" s="1739"/>
      <c r="AA947" s="1739"/>
      <c r="AB947" s="1739"/>
      <c r="AC947" s="1739"/>
      <c r="AD947" s="1739"/>
      <c r="AE947" s="1739"/>
      <c r="AF947" s="1739"/>
      <c r="AG947" s="1739"/>
      <c r="AH947" s="1739"/>
      <c r="AI947" s="1739"/>
      <c r="AJ947" s="1739"/>
      <c r="AK947" s="1739"/>
      <c r="AL947" s="1739"/>
    </row>
    <row r="948" ht="32.25" customHeight="1">
      <c r="A948" s="1767"/>
      <c r="B948" s="1823"/>
      <c r="C948" s="1739"/>
      <c r="D948" s="1739"/>
      <c r="E948" s="1739"/>
      <c r="F948" s="1767"/>
      <c r="G948" s="1767"/>
      <c r="H948" s="1767"/>
      <c r="I948" s="1767"/>
      <c r="J948" s="1767"/>
      <c r="K948" s="1739"/>
      <c r="L948" s="1739"/>
      <c r="M948" s="1739"/>
      <c r="N948" s="1818"/>
      <c r="O948" s="1819"/>
      <c r="P948" s="1820"/>
      <c r="Q948" s="1820"/>
      <c r="R948" s="1821"/>
      <c r="S948" s="1739" t="b">
        <v>0</v>
      </c>
      <c r="T948" s="1770" t="b">
        <v>0</v>
      </c>
      <c r="U948" s="1822"/>
      <c r="V948" s="1822"/>
      <c r="W948" s="1822"/>
      <c r="X948" s="1739"/>
      <c r="Y948" s="1739"/>
      <c r="Z948" s="1739"/>
      <c r="AA948" s="1739"/>
      <c r="AB948" s="1739"/>
      <c r="AC948" s="1739"/>
      <c r="AD948" s="1739"/>
      <c r="AE948" s="1739"/>
      <c r="AF948" s="1739"/>
      <c r="AG948" s="1739"/>
      <c r="AH948" s="1739"/>
      <c r="AI948" s="1739"/>
      <c r="AJ948" s="1739"/>
      <c r="AK948" s="1739"/>
      <c r="AL948" s="1739"/>
    </row>
    <row r="949" ht="32.25" customHeight="1">
      <c r="A949" s="1767"/>
      <c r="B949" s="1823"/>
      <c r="C949" s="1739"/>
      <c r="D949" s="1739"/>
      <c r="E949" s="1739"/>
      <c r="F949" s="1767"/>
      <c r="G949" s="1767"/>
      <c r="H949" s="1767"/>
      <c r="I949" s="1767"/>
      <c r="J949" s="1767"/>
      <c r="K949" s="1739"/>
      <c r="L949" s="1739"/>
      <c r="M949" s="1739"/>
      <c r="N949" s="1818"/>
      <c r="O949" s="1819"/>
      <c r="P949" s="1820"/>
      <c r="Q949" s="1820"/>
      <c r="R949" s="1821"/>
      <c r="S949" s="1739" t="b">
        <v>0</v>
      </c>
      <c r="T949" s="1770" t="b">
        <v>0</v>
      </c>
      <c r="U949" s="1822"/>
      <c r="V949" s="1822"/>
      <c r="W949" s="1822"/>
      <c r="X949" s="1739"/>
      <c r="Y949" s="1739"/>
      <c r="Z949" s="1739"/>
      <c r="AA949" s="1739"/>
      <c r="AB949" s="1739"/>
      <c r="AC949" s="1739"/>
      <c r="AD949" s="1739"/>
      <c r="AE949" s="1739"/>
      <c r="AF949" s="1739"/>
      <c r="AG949" s="1739"/>
      <c r="AH949" s="1739"/>
      <c r="AI949" s="1739"/>
      <c r="AJ949" s="1739"/>
      <c r="AK949" s="1739"/>
      <c r="AL949" s="1739"/>
    </row>
    <row r="950" ht="32.25" customHeight="1">
      <c r="A950" s="1767"/>
      <c r="B950" s="1823"/>
      <c r="C950" s="1739"/>
      <c r="D950" s="1739"/>
      <c r="E950" s="1739"/>
      <c r="F950" s="1767"/>
      <c r="G950" s="1767"/>
      <c r="H950" s="1767"/>
      <c r="I950" s="1767"/>
      <c r="J950" s="1767"/>
      <c r="K950" s="1739"/>
      <c r="L950" s="1739"/>
      <c r="M950" s="1739"/>
      <c r="N950" s="1818"/>
      <c r="O950" s="1819"/>
      <c r="P950" s="1820"/>
      <c r="Q950" s="1820"/>
      <c r="R950" s="1821"/>
      <c r="S950" s="1739" t="b">
        <v>0</v>
      </c>
      <c r="T950" s="1770" t="b">
        <v>0</v>
      </c>
      <c r="U950" s="1822"/>
      <c r="V950" s="1822"/>
      <c r="W950" s="1822"/>
      <c r="X950" s="1739"/>
      <c r="Y950" s="1739"/>
      <c r="Z950" s="1739"/>
      <c r="AA950" s="1739"/>
      <c r="AB950" s="1739"/>
      <c r="AC950" s="1739"/>
      <c r="AD950" s="1739"/>
      <c r="AE950" s="1739"/>
      <c r="AF950" s="1739"/>
      <c r="AG950" s="1739"/>
      <c r="AH950" s="1739"/>
      <c r="AI950" s="1739"/>
      <c r="AJ950" s="1739"/>
      <c r="AK950" s="1739"/>
      <c r="AL950" s="1739"/>
    </row>
    <row r="951" ht="32.25" customHeight="1">
      <c r="A951" s="1767"/>
      <c r="B951" s="1823"/>
      <c r="C951" s="1739"/>
      <c r="D951" s="1739"/>
      <c r="E951" s="1739"/>
      <c r="F951" s="1767"/>
      <c r="G951" s="1767"/>
      <c r="H951" s="1767"/>
      <c r="I951" s="1767"/>
      <c r="J951" s="1767"/>
      <c r="K951" s="1739"/>
      <c r="L951" s="1739"/>
      <c r="M951" s="1739"/>
      <c r="N951" s="1818"/>
      <c r="O951" s="1819"/>
      <c r="P951" s="1820"/>
      <c r="Q951" s="1820"/>
      <c r="R951" s="1821"/>
      <c r="S951" s="1739" t="b">
        <v>0</v>
      </c>
      <c r="T951" s="1770" t="b">
        <v>0</v>
      </c>
      <c r="U951" s="1822"/>
      <c r="V951" s="1822"/>
      <c r="W951" s="1822"/>
      <c r="X951" s="1739"/>
      <c r="Y951" s="1739"/>
      <c r="Z951" s="1739"/>
      <c r="AA951" s="1739"/>
      <c r="AB951" s="1739"/>
      <c r="AC951" s="1739"/>
      <c r="AD951" s="1739"/>
      <c r="AE951" s="1739"/>
      <c r="AF951" s="1739"/>
      <c r="AG951" s="1739"/>
      <c r="AH951" s="1739"/>
      <c r="AI951" s="1739"/>
      <c r="AJ951" s="1739"/>
      <c r="AK951" s="1739"/>
      <c r="AL951" s="1739"/>
    </row>
    <row r="952" ht="32.25" customHeight="1">
      <c r="A952" s="1767"/>
      <c r="B952" s="1823"/>
      <c r="C952" s="1739"/>
      <c r="D952" s="1739"/>
      <c r="E952" s="1739"/>
      <c r="F952" s="1767"/>
      <c r="G952" s="1767"/>
      <c r="H952" s="1767"/>
      <c r="I952" s="1767"/>
      <c r="J952" s="1767"/>
      <c r="K952" s="1739"/>
      <c r="L952" s="1739"/>
      <c r="M952" s="1739"/>
      <c r="N952" s="1818"/>
      <c r="O952" s="1819"/>
      <c r="P952" s="1820"/>
      <c r="Q952" s="1820"/>
      <c r="R952" s="1821"/>
      <c r="S952" s="1739" t="b">
        <v>0</v>
      </c>
      <c r="T952" s="1770" t="b">
        <v>0</v>
      </c>
      <c r="U952" s="1822"/>
      <c r="V952" s="1822"/>
      <c r="W952" s="1822"/>
      <c r="X952" s="1739"/>
      <c r="Y952" s="1739"/>
      <c r="Z952" s="1739"/>
      <c r="AA952" s="1739"/>
      <c r="AB952" s="1739"/>
      <c r="AC952" s="1739"/>
      <c r="AD952" s="1739"/>
      <c r="AE952" s="1739"/>
      <c r="AF952" s="1739"/>
      <c r="AG952" s="1739"/>
      <c r="AH952" s="1739"/>
      <c r="AI952" s="1739"/>
      <c r="AJ952" s="1739"/>
      <c r="AK952" s="1739"/>
      <c r="AL952" s="1739"/>
    </row>
    <row r="953" ht="32.25" customHeight="1">
      <c r="A953" s="1767"/>
      <c r="B953" s="1823"/>
      <c r="C953" s="1739"/>
      <c r="D953" s="1739"/>
      <c r="E953" s="1739"/>
      <c r="F953" s="1767"/>
      <c r="G953" s="1767"/>
      <c r="H953" s="1767"/>
      <c r="I953" s="1767"/>
      <c r="J953" s="1767"/>
      <c r="K953" s="1739"/>
      <c r="L953" s="1739"/>
      <c r="M953" s="1739"/>
      <c r="N953" s="1818"/>
      <c r="O953" s="1819"/>
      <c r="P953" s="1820"/>
      <c r="Q953" s="1820"/>
      <c r="R953" s="1821"/>
      <c r="S953" s="1739" t="b">
        <v>0</v>
      </c>
      <c r="T953" s="1770" t="b">
        <v>0</v>
      </c>
      <c r="U953" s="1822"/>
      <c r="V953" s="1822"/>
      <c r="W953" s="1822"/>
      <c r="X953" s="1739"/>
      <c r="Y953" s="1739"/>
      <c r="Z953" s="1739"/>
      <c r="AA953" s="1739"/>
      <c r="AB953" s="1739"/>
      <c r="AC953" s="1739"/>
      <c r="AD953" s="1739"/>
      <c r="AE953" s="1739"/>
      <c r="AF953" s="1739"/>
      <c r="AG953" s="1739"/>
      <c r="AH953" s="1739"/>
      <c r="AI953" s="1739"/>
      <c r="AJ953" s="1739"/>
      <c r="AK953" s="1739"/>
      <c r="AL953" s="1739"/>
    </row>
    <row r="954" ht="32.25" customHeight="1">
      <c r="A954" s="1767"/>
      <c r="B954" s="1823"/>
      <c r="C954" s="1739"/>
      <c r="D954" s="1739"/>
      <c r="E954" s="1739"/>
      <c r="F954" s="1767"/>
      <c r="G954" s="1767"/>
      <c r="H954" s="1767"/>
      <c r="I954" s="1767"/>
      <c r="J954" s="1767"/>
      <c r="K954" s="1739"/>
      <c r="L954" s="1739"/>
      <c r="M954" s="1739"/>
      <c r="N954" s="1818"/>
      <c r="O954" s="1819"/>
      <c r="P954" s="1820"/>
      <c r="Q954" s="1820"/>
      <c r="R954" s="1821"/>
      <c r="S954" s="1739" t="b">
        <v>0</v>
      </c>
      <c r="T954" s="1770" t="b">
        <v>0</v>
      </c>
      <c r="U954" s="1822"/>
      <c r="V954" s="1822"/>
      <c r="W954" s="1822"/>
      <c r="X954" s="1739"/>
      <c r="Y954" s="1739"/>
      <c r="Z954" s="1739"/>
      <c r="AA954" s="1739"/>
      <c r="AB954" s="1739"/>
      <c r="AC954" s="1739"/>
      <c r="AD954" s="1739"/>
      <c r="AE954" s="1739"/>
      <c r="AF954" s="1739"/>
      <c r="AG954" s="1739"/>
      <c r="AH954" s="1739"/>
      <c r="AI954" s="1739"/>
      <c r="AJ954" s="1739"/>
      <c r="AK954" s="1739"/>
      <c r="AL954" s="1739"/>
    </row>
    <row r="955" ht="32.25" customHeight="1">
      <c r="A955" s="1767"/>
      <c r="B955" s="1823"/>
      <c r="C955" s="1739"/>
      <c r="D955" s="1739"/>
      <c r="E955" s="1739"/>
      <c r="F955" s="1767"/>
      <c r="G955" s="1767"/>
      <c r="H955" s="1767"/>
      <c r="I955" s="1767"/>
      <c r="J955" s="1767"/>
      <c r="K955" s="1739"/>
      <c r="L955" s="1739"/>
      <c r="M955" s="1739"/>
      <c r="N955" s="1818"/>
      <c r="O955" s="1819"/>
      <c r="P955" s="1820"/>
      <c r="Q955" s="1820"/>
      <c r="R955" s="1821"/>
      <c r="S955" s="1739" t="b">
        <v>0</v>
      </c>
      <c r="T955" s="1770" t="b">
        <v>0</v>
      </c>
      <c r="U955" s="1822"/>
      <c r="V955" s="1822"/>
      <c r="W955" s="1822"/>
      <c r="X955" s="1739"/>
      <c r="Y955" s="1739"/>
      <c r="Z955" s="1739"/>
      <c r="AA955" s="1739"/>
      <c r="AB955" s="1739"/>
      <c r="AC955" s="1739"/>
      <c r="AD955" s="1739"/>
      <c r="AE955" s="1739"/>
      <c r="AF955" s="1739"/>
      <c r="AG955" s="1739"/>
      <c r="AH955" s="1739"/>
      <c r="AI955" s="1739"/>
      <c r="AJ955" s="1739"/>
      <c r="AK955" s="1739"/>
      <c r="AL955" s="1739"/>
    </row>
    <row r="956" ht="32.25" customHeight="1">
      <c r="A956" s="1767"/>
      <c r="B956" s="1823"/>
      <c r="C956" s="1739"/>
      <c r="D956" s="1739"/>
      <c r="E956" s="1739"/>
      <c r="F956" s="1767"/>
      <c r="G956" s="1767"/>
      <c r="H956" s="1767"/>
      <c r="I956" s="1767"/>
      <c r="J956" s="1767"/>
      <c r="K956" s="1739"/>
      <c r="L956" s="1739"/>
      <c r="M956" s="1739"/>
      <c r="N956" s="1818"/>
      <c r="O956" s="1819"/>
      <c r="P956" s="1820"/>
      <c r="Q956" s="1820"/>
      <c r="R956" s="1821"/>
      <c r="S956" s="1739" t="b">
        <v>0</v>
      </c>
      <c r="T956" s="1770" t="b">
        <v>0</v>
      </c>
      <c r="U956" s="1822"/>
      <c r="V956" s="1822"/>
      <c r="W956" s="1822"/>
      <c r="X956" s="1739"/>
      <c r="Y956" s="1739"/>
      <c r="Z956" s="1739"/>
      <c r="AA956" s="1739"/>
      <c r="AB956" s="1739"/>
      <c r="AC956" s="1739"/>
      <c r="AD956" s="1739"/>
      <c r="AE956" s="1739"/>
      <c r="AF956" s="1739"/>
      <c r="AG956" s="1739"/>
      <c r="AH956" s="1739"/>
      <c r="AI956" s="1739"/>
      <c r="AJ956" s="1739"/>
      <c r="AK956" s="1739"/>
      <c r="AL956" s="1739"/>
    </row>
    <row r="957" ht="32.25" customHeight="1">
      <c r="A957" s="1767"/>
      <c r="B957" s="1823"/>
      <c r="C957" s="1739"/>
      <c r="D957" s="1739"/>
      <c r="E957" s="1739"/>
      <c r="F957" s="1767"/>
      <c r="G957" s="1767"/>
      <c r="H957" s="1767"/>
      <c r="I957" s="1767"/>
      <c r="J957" s="1767"/>
      <c r="K957" s="1739"/>
      <c r="L957" s="1739"/>
      <c r="M957" s="1739"/>
      <c r="N957" s="1818"/>
      <c r="O957" s="1819"/>
      <c r="P957" s="1820"/>
      <c r="Q957" s="1820"/>
      <c r="R957" s="1821"/>
      <c r="S957" s="1739" t="b">
        <v>0</v>
      </c>
      <c r="T957" s="1770" t="b">
        <v>0</v>
      </c>
      <c r="U957" s="1822"/>
      <c r="V957" s="1822"/>
      <c r="W957" s="1822"/>
      <c r="X957" s="1739"/>
      <c r="Y957" s="1739"/>
      <c r="Z957" s="1739"/>
      <c r="AA957" s="1739"/>
      <c r="AB957" s="1739"/>
      <c r="AC957" s="1739"/>
      <c r="AD957" s="1739"/>
      <c r="AE957" s="1739"/>
      <c r="AF957" s="1739"/>
      <c r="AG957" s="1739"/>
      <c r="AH957" s="1739"/>
      <c r="AI957" s="1739"/>
      <c r="AJ957" s="1739"/>
      <c r="AK957" s="1739"/>
      <c r="AL957" s="1739"/>
    </row>
    <row r="958" ht="32.25" customHeight="1">
      <c r="A958" s="1767"/>
      <c r="B958" s="1823"/>
      <c r="C958" s="1739"/>
      <c r="D958" s="1739"/>
      <c r="E958" s="1739"/>
      <c r="F958" s="1767"/>
      <c r="G958" s="1767"/>
      <c r="H958" s="1767"/>
      <c r="I958" s="1767"/>
      <c r="J958" s="1767"/>
      <c r="K958" s="1739"/>
      <c r="L958" s="1739"/>
      <c r="M958" s="1739"/>
      <c r="N958" s="1818"/>
      <c r="O958" s="1819"/>
      <c r="P958" s="1820"/>
      <c r="Q958" s="1820"/>
      <c r="R958" s="1821"/>
      <c r="S958" s="1739" t="b">
        <v>0</v>
      </c>
      <c r="T958" s="1770" t="b">
        <v>0</v>
      </c>
      <c r="U958" s="1822"/>
      <c r="V958" s="1822"/>
      <c r="W958" s="1822"/>
      <c r="X958" s="1739"/>
      <c r="Y958" s="1739"/>
      <c r="Z958" s="1739"/>
      <c r="AA958" s="1739"/>
      <c r="AB958" s="1739"/>
      <c r="AC958" s="1739"/>
      <c r="AD958" s="1739"/>
      <c r="AE958" s="1739"/>
      <c r="AF958" s="1739"/>
      <c r="AG958" s="1739"/>
      <c r="AH958" s="1739"/>
      <c r="AI958" s="1739"/>
      <c r="AJ958" s="1739"/>
      <c r="AK958" s="1739"/>
      <c r="AL958" s="1739"/>
    </row>
    <row r="959" ht="32.25" customHeight="1">
      <c r="A959" s="1767"/>
      <c r="B959" s="1823"/>
      <c r="C959" s="1739"/>
      <c r="D959" s="1739"/>
      <c r="E959" s="1739"/>
      <c r="F959" s="1767"/>
      <c r="G959" s="1767"/>
      <c r="H959" s="1767"/>
      <c r="I959" s="1767"/>
      <c r="J959" s="1767"/>
      <c r="K959" s="1739"/>
      <c r="L959" s="1739"/>
      <c r="M959" s="1739"/>
      <c r="N959" s="1818"/>
      <c r="O959" s="1819"/>
      <c r="P959" s="1820"/>
      <c r="Q959" s="1820"/>
      <c r="R959" s="1821"/>
      <c r="S959" s="1739" t="b">
        <v>0</v>
      </c>
      <c r="T959" s="1770" t="b">
        <v>0</v>
      </c>
      <c r="U959" s="1822"/>
      <c r="V959" s="1822"/>
      <c r="W959" s="1822"/>
      <c r="X959" s="1739"/>
      <c r="Y959" s="1739"/>
      <c r="Z959" s="1739"/>
      <c r="AA959" s="1739"/>
      <c r="AB959" s="1739"/>
      <c r="AC959" s="1739"/>
      <c r="AD959" s="1739"/>
      <c r="AE959" s="1739"/>
      <c r="AF959" s="1739"/>
      <c r="AG959" s="1739"/>
      <c r="AH959" s="1739"/>
      <c r="AI959" s="1739"/>
      <c r="AJ959" s="1739"/>
      <c r="AK959" s="1739"/>
      <c r="AL959" s="1739"/>
    </row>
    <row r="960" ht="32.25" customHeight="1">
      <c r="A960" s="1767"/>
      <c r="B960" s="1823"/>
      <c r="C960" s="1739"/>
      <c r="D960" s="1739"/>
      <c r="E960" s="1739"/>
      <c r="F960" s="1767"/>
      <c r="G960" s="1767"/>
      <c r="H960" s="1767"/>
      <c r="I960" s="1767"/>
      <c r="J960" s="1767"/>
      <c r="K960" s="1739"/>
      <c r="L960" s="1739"/>
      <c r="M960" s="1739"/>
      <c r="N960" s="1818"/>
      <c r="O960" s="1819"/>
      <c r="P960" s="1820"/>
      <c r="Q960" s="1820"/>
      <c r="R960" s="1821"/>
      <c r="S960" s="1739" t="b">
        <v>0</v>
      </c>
      <c r="T960" s="1770" t="b">
        <v>0</v>
      </c>
      <c r="U960" s="1822"/>
      <c r="V960" s="1822"/>
      <c r="W960" s="1822"/>
      <c r="X960" s="1739"/>
      <c r="Y960" s="1739"/>
      <c r="Z960" s="1739"/>
      <c r="AA960" s="1739"/>
      <c r="AB960" s="1739"/>
      <c r="AC960" s="1739"/>
      <c r="AD960" s="1739"/>
      <c r="AE960" s="1739"/>
      <c r="AF960" s="1739"/>
      <c r="AG960" s="1739"/>
      <c r="AH960" s="1739"/>
      <c r="AI960" s="1739"/>
      <c r="AJ960" s="1739"/>
      <c r="AK960" s="1739"/>
      <c r="AL960" s="1739"/>
    </row>
    <row r="961" ht="32.25" customHeight="1">
      <c r="A961" s="1767"/>
      <c r="B961" s="1823"/>
      <c r="C961" s="1739"/>
      <c r="D961" s="1739"/>
      <c r="E961" s="1739"/>
      <c r="F961" s="1767"/>
      <c r="G961" s="1767"/>
      <c r="H961" s="1767"/>
      <c r="I961" s="1767"/>
      <c r="J961" s="1767"/>
      <c r="K961" s="1739"/>
      <c r="L961" s="1739"/>
      <c r="M961" s="1739"/>
      <c r="N961" s="1818"/>
      <c r="O961" s="1819"/>
      <c r="P961" s="1820"/>
      <c r="Q961" s="1820"/>
      <c r="R961" s="1821"/>
      <c r="S961" s="1739" t="b">
        <v>0</v>
      </c>
      <c r="T961" s="1770" t="b">
        <v>0</v>
      </c>
      <c r="U961" s="1822"/>
      <c r="V961" s="1822"/>
      <c r="W961" s="1822"/>
      <c r="X961" s="1739"/>
      <c r="Y961" s="1739"/>
      <c r="Z961" s="1739"/>
      <c r="AA961" s="1739"/>
      <c r="AB961" s="1739"/>
      <c r="AC961" s="1739"/>
      <c r="AD961" s="1739"/>
      <c r="AE961" s="1739"/>
      <c r="AF961" s="1739"/>
      <c r="AG961" s="1739"/>
      <c r="AH961" s="1739"/>
      <c r="AI961" s="1739"/>
      <c r="AJ961" s="1739"/>
      <c r="AK961" s="1739"/>
      <c r="AL961" s="1739"/>
    </row>
    <row r="962" ht="32.25" customHeight="1">
      <c r="A962" s="1767"/>
      <c r="B962" s="1823"/>
      <c r="C962" s="1739"/>
      <c r="D962" s="1739"/>
      <c r="E962" s="1739"/>
      <c r="F962" s="1767"/>
      <c r="G962" s="1767"/>
      <c r="H962" s="1767"/>
      <c r="I962" s="1767"/>
      <c r="J962" s="1767"/>
      <c r="K962" s="1739"/>
      <c r="L962" s="1739"/>
      <c r="M962" s="1739"/>
      <c r="N962" s="1818"/>
      <c r="O962" s="1819"/>
      <c r="P962" s="1820"/>
      <c r="Q962" s="1820"/>
      <c r="R962" s="1821"/>
      <c r="S962" s="1739" t="b">
        <v>0</v>
      </c>
      <c r="T962" s="1770" t="b">
        <v>0</v>
      </c>
      <c r="U962" s="1822"/>
      <c r="V962" s="1822"/>
      <c r="W962" s="1822"/>
      <c r="X962" s="1739"/>
      <c r="Y962" s="1739"/>
      <c r="Z962" s="1739"/>
      <c r="AA962" s="1739"/>
      <c r="AB962" s="1739"/>
      <c r="AC962" s="1739"/>
      <c r="AD962" s="1739"/>
      <c r="AE962" s="1739"/>
      <c r="AF962" s="1739"/>
      <c r="AG962" s="1739"/>
      <c r="AH962" s="1739"/>
      <c r="AI962" s="1739"/>
      <c r="AJ962" s="1739"/>
      <c r="AK962" s="1739"/>
      <c r="AL962" s="1739"/>
    </row>
    <row r="963" ht="32.25" customHeight="1">
      <c r="A963" s="1767"/>
      <c r="B963" s="1823"/>
      <c r="C963" s="1739"/>
      <c r="D963" s="1739"/>
      <c r="E963" s="1739"/>
      <c r="F963" s="1767"/>
      <c r="G963" s="1767"/>
      <c r="H963" s="1767"/>
      <c r="I963" s="1767"/>
      <c r="J963" s="1767"/>
      <c r="K963" s="1739"/>
      <c r="L963" s="1739"/>
      <c r="M963" s="1739"/>
      <c r="N963" s="1818"/>
      <c r="O963" s="1819"/>
      <c r="P963" s="1820"/>
      <c r="Q963" s="1820"/>
      <c r="R963" s="1821"/>
      <c r="S963" s="1739" t="b">
        <v>0</v>
      </c>
      <c r="T963" s="1770" t="b">
        <v>0</v>
      </c>
      <c r="U963" s="1822"/>
      <c r="V963" s="1822"/>
      <c r="W963" s="1822"/>
      <c r="X963" s="1739"/>
      <c r="Y963" s="1739"/>
      <c r="Z963" s="1739"/>
      <c r="AA963" s="1739"/>
      <c r="AB963" s="1739"/>
      <c r="AC963" s="1739"/>
      <c r="AD963" s="1739"/>
      <c r="AE963" s="1739"/>
      <c r="AF963" s="1739"/>
      <c r="AG963" s="1739"/>
      <c r="AH963" s="1739"/>
      <c r="AI963" s="1739"/>
      <c r="AJ963" s="1739"/>
      <c r="AK963" s="1739"/>
      <c r="AL963" s="1739"/>
    </row>
    <row r="964" ht="32.25" customHeight="1">
      <c r="A964" s="1767"/>
      <c r="B964" s="1823"/>
      <c r="C964" s="1739"/>
      <c r="D964" s="1739"/>
      <c r="E964" s="1739"/>
      <c r="F964" s="1767"/>
      <c r="G964" s="1767"/>
      <c r="H964" s="1767"/>
      <c r="I964" s="1767"/>
      <c r="J964" s="1767"/>
      <c r="K964" s="1739"/>
      <c r="L964" s="1739"/>
      <c r="M964" s="1739"/>
      <c r="N964" s="1818"/>
      <c r="O964" s="1819"/>
      <c r="P964" s="1820"/>
      <c r="Q964" s="1820"/>
      <c r="R964" s="1821"/>
      <c r="S964" s="1739" t="b">
        <v>0</v>
      </c>
      <c r="T964" s="1770" t="b">
        <v>0</v>
      </c>
      <c r="U964" s="1822"/>
      <c r="V964" s="1822"/>
      <c r="W964" s="1822"/>
      <c r="X964" s="1739"/>
      <c r="Y964" s="1739"/>
      <c r="Z964" s="1739"/>
      <c r="AA964" s="1739"/>
      <c r="AB964" s="1739"/>
      <c r="AC964" s="1739"/>
      <c r="AD964" s="1739"/>
      <c r="AE964" s="1739"/>
      <c r="AF964" s="1739"/>
      <c r="AG964" s="1739"/>
      <c r="AH964" s="1739"/>
      <c r="AI964" s="1739"/>
      <c r="AJ964" s="1739"/>
      <c r="AK964" s="1739"/>
      <c r="AL964" s="1739"/>
    </row>
    <row r="965" ht="32.25" customHeight="1">
      <c r="A965" s="1767"/>
      <c r="B965" s="1823"/>
      <c r="C965" s="1739"/>
      <c r="D965" s="1739"/>
      <c r="E965" s="1739"/>
      <c r="F965" s="1767"/>
      <c r="G965" s="1767"/>
      <c r="H965" s="1767"/>
      <c r="I965" s="1767"/>
      <c r="J965" s="1767"/>
      <c r="K965" s="1739"/>
      <c r="L965" s="1739"/>
      <c r="M965" s="1739"/>
      <c r="N965" s="1818"/>
      <c r="O965" s="1819"/>
      <c r="P965" s="1820"/>
      <c r="Q965" s="1820"/>
      <c r="R965" s="1821"/>
      <c r="S965" s="1739" t="b">
        <v>0</v>
      </c>
      <c r="T965" s="1770" t="b">
        <v>0</v>
      </c>
      <c r="U965" s="1822"/>
      <c r="V965" s="1822"/>
      <c r="W965" s="1822"/>
      <c r="X965" s="1739"/>
      <c r="Y965" s="1739"/>
      <c r="Z965" s="1739"/>
      <c r="AA965" s="1739"/>
      <c r="AB965" s="1739"/>
      <c r="AC965" s="1739"/>
      <c r="AD965" s="1739"/>
      <c r="AE965" s="1739"/>
      <c r="AF965" s="1739"/>
      <c r="AG965" s="1739"/>
      <c r="AH965" s="1739"/>
      <c r="AI965" s="1739"/>
      <c r="AJ965" s="1739"/>
      <c r="AK965" s="1739"/>
      <c r="AL965" s="1739"/>
    </row>
    <row r="966" ht="32.25" customHeight="1">
      <c r="A966" s="1767"/>
      <c r="B966" s="1823"/>
      <c r="C966" s="1739"/>
      <c r="D966" s="1739"/>
      <c r="E966" s="1739"/>
      <c r="F966" s="1767"/>
      <c r="G966" s="1767"/>
      <c r="H966" s="1767"/>
      <c r="I966" s="1767"/>
      <c r="J966" s="1767"/>
      <c r="K966" s="1739"/>
      <c r="L966" s="1739"/>
      <c r="M966" s="1739"/>
      <c r="N966" s="1818"/>
      <c r="O966" s="1819"/>
      <c r="P966" s="1820"/>
      <c r="Q966" s="1820"/>
      <c r="R966" s="1821"/>
      <c r="S966" s="1739" t="b">
        <v>0</v>
      </c>
      <c r="T966" s="1770" t="b">
        <v>0</v>
      </c>
      <c r="U966" s="1822"/>
      <c r="V966" s="1822"/>
      <c r="W966" s="1822"/>
      <c r="X966" s="1739"/>
      <c r="Y966" s="1739"/>
      <c r="Z966" s="1739"/>
      <c r="AA966" s="1739"/>
      <c r="AB966" s="1739"/>
      <c r="AC966" s="1739"/>
      <c r="AD966" s="1739"/>
      <c r="AE966" s="1739"/>
      <c r="AF966" s="1739"/>
      <c r="AG966" s="1739"/>
      <c r="AH966" s="1739"/>
      <c r="AI966" s="1739"/>
      <c r="AJ966" s="1739"/>
      <c r="AK966" s="1739"/>
      <c r="AL966" s="1739"/>
    </row>
    <row r="967" ht="32.25" customHeight="1">
      <c r="A967" s="1767"/>
      <c r="B967" s="1823"/>
      <c r="C967" s="1739"/>
      <c r="D967" s="1739"/>
      <c r="E967" s="1739"/>
      <c r="F967" s="1767"/>
      <c r="G967" s="1767"/>
      <c r="H967" s="1767"/>
      <c r="I967" s="1767"/>
      <c r="J967" s="1767"/>
      <c r="K967" s="1739"/>
      <c r="L967" s="1739"/>
      <c r="M967" s="1739"/>
      <c r="N967" s="1818"/>
      <c r="O967" s="1819"/>
      <c r="P967" s="1820"/>
      <c r="Q967" s="1820"/>
      <c r="R967" s="1821"/>
      <c r="S967" s="1739" t="b">
        <v>0</v>
      </c>
      <c r="T967" s="1770" t="b">
        <v>0</v>
      </c>
      <c r="U967" s="1822"/>
      <c r="V967" s="1822"/>
      <c r="W967" s="1822"/>
      <c r="X967" s="1739"/>
      <c r="Y967" s="1739"/>
      <c r="Z967" s="1739"/>
      <c r="AA967" s="1739"/>
      <c r="AB967" s="1739"/>
      <c r="AC967" s="1739"/>
      <c r="AD967" s="1739"/>
      <c r="AE967" s="1739"/>
      <c r="AF967" s="1739"/>
      <c r="AG967" s="1739"/>
      <c r="AH967" s="1739"/>
      <c r="AI967" s="1739"/>
      <c r="AJ967" s="1739"/>
      <c r="AK967" s="1739"/>
      <c r="AL967" s="1739"/>
    </row>
    <row r="968" ht="32.25" customHeight="1">
      <c r="A968" s="1767"/>
      <c r="B968" s="1823"/>
      <c r="C968" s="1739"/>
      <c r="D968" s="1739"/>
      <c r="E968" s="1739"/>
      <c r="F968" s="1767"/>
      <c r="G968" s="1767"/>
      <c r="H968" s="1767"/>
      <c r="I968" s="1767"/>
      <c r="J968" s="1767"/>
      <c r="K968" s="1739"/>
      <c r="L968" s="1739"/>
      <c r="M968" s="1739"/>
      <c r="N968" s="1818"/>
      <c r="O968" s="1819"/>
      <c r="P968" s="1820"/>
      <c r="Q968" s="1820"/>
      <c r="R968" s="1821"/>
      <c r="S968" s="1739" t="b">
        <v>0</v>
      </c>
      <c r="T968" s="1770" t="b">
        <v>0</v>
      </c>
      <c r="U968" s="1822"/>
      <c r="V968" s="1822"/>
      <c r="W968" s="1822"/>
      <c r="X968" s="1739"/>
      <c r="Y968" s="1739"/>
      <c r="Z968" s="1739"/>
      <c r="AA968" s="1739"/>
      <c r="AB968" s="1739"/>
      <c r="AC968" s="1739"/>
      <c r="AD968" s="1739"/>
      <c r="AE968" s="1739"/>
      <c r="AF968" s="1739"/>
      <c r="AG968" s="1739"/>
      <c r="AH968" s="1739"/>
      <c r="AI968" s="1739"/>
      <c r="AJ968" s="1739"/>
      <c r="AK968" s="1739"/>
      <c r="AL968" s="1739"/>
    </row>
    <row r="969" ht="32.25" customHeight="1">
      <c r="A969" s="1767"/>
      <c r="B969" s="1823"/>
      <c r="C969" s="1739"/>
      <c r="D969" s="1739"/>
      <c r="E969" s="1739"/>
      <c r="F969" s="1767"/>
      <c r="G969" s="1767"/>
      <c r="H969" s="1767"/>
      <c r="I969" s="1767"/>
      <c r="J969" s="1767"/>
      <c r="K969" s="1739"/>
      <c r="L969" s="1739"/>
      <c r="M969" s="1739"/>
      <c r="N969" s="1818"/>
      <c r="O969" s="1819"/>
      <c r="P969" s="1820"/>
      <c r="Q969" s="1820"/>
      <c r="R969" s="1821"/>
      <c r="S969" s="1739" t="b">
        <v>0</v>
      </c>
      <c r="T969" s="1770" t="b">
        <v>0</v>
      </c>
      <c r="U969" s="1822"/>
      <c r="V969" s="1822"/>
      <c r="W969" s="1822"/>
      <c r="X969" s="1739"/>
      <c r="Y969" s="1739"/>
      <c r="Z969" s="1739"/>
      <c r="AA969" s="1739"/>
      <c r="AB969" s="1739"/>
      <c r="AC969" s="1739"/>
      <c r="AD969" s="1739"/>
      <c r="AE969" s="1739"/>
      <c r="AF969" s="1739"/>
      <c r="AG969" s="1739"/>
      <c r="AH969" s="1739"/>
      <c r="AI969" s="1739"/>
      <c r="AJ969" s="1739"/>
      <c r="AK969" s="1739"/>
      <c r="AL969" s="1739"/>
    </row>
    <row r="970" ht="32.25" customHeight="1">
      <c r="A970" s="1767"/>
      <c r="B970" s="1823"/>
      <c r="C970" s="1739"/>
      <c r="D970" s="1739"/>
      <c r="E970" s="1739"/>
      <c r="F970" s="1767"/>
      <c r="G970" s="1767"/>
      <c r="H970" s="1767"/>
      <c r="I970" s="1767"/>
      <c r="J970" s="1767"/>
      <c r="K970" s="1739"/>
      <c r="L970" s="1739"/>
      <c r="M970" s="1739"/>
      <c r="N970" s="1818"/>
      <c r="O970" s="1819"/>
      <c r="P970" s="1820"/>
      <c r="Q970" s="1820"/>
      <c r="R970" s="1821"/>
      <c r="S970" s="1739" t="b">
        <v>0</v>
      </c>
      <c r="T970" s="1770" t="b">
        <v>0</v>
      </c>
      <c r="U970" s="1822"/>
      <c r="V970" s="1822"/>
      <c r="W970" s="1822"/>
      <c r="X970" s="1739"/>
      <c r="Y970" s="1739"/>
      <c r="Z970" s="1739"/>
      <c r="AA970" s="1739"/>
      <c r="AB970" s="1739"/>
      <c r="AC970" s="1739"/>
      <c r="AD970" s="1739"/>
      <c r="AE970" s="1739"/>
      <c r="AF970" s="1739"/>
      <c r="AG970" s="1739"/>
      <c r="AH970" s="1739"/>
      <c r="AI970" s="1739"/>
      <c r="AJ970" s="1739"/>
      <c r="AK970" s="1739"/>
      <c r="AL970" s="1739"/>
    </row>
    <row r="971" ht="32.25" customHeight="1">
      <c r="A971" s="1767"/>
      <c r="B971" s="1823"/>
      <c r="C971" s="1739"/>
      <c r="D971" s="1739"/>
      <c r="E971" s="1739"/>
      <c r="F971" s="1767"/>
      <c r="G971" s="1767"/>
      <c r="H971" s="1767"/>
      <c r="I971" s="1767"/>
      <c r="J971" s="1767"/>
      <c r="K971" s="1739"/>
      <c r="L971" s="1739"/>
      <c r="M971" s="1739"/>
      <c r="N971" s="1818"/>
      <c r="O971" s="1819"/>
      <c r="P971" s="1820"/>
      <c r="Q971" s="1820"/>
      <c r="R971" s="1821"/>
      <c r="S971" s="1739" t="b">
        <v>0</v>
      </c>
      <c r="T971" s="1770" t="b">
        <v>0</v>
      </c>
      <c r="U971" s="1822"/>
      <c r="V971" s="1822"/>
      <c r="W971" s="1822"/>
      <c r="X971" s="1739"/>
      <c r="Y971" s="1739"/>
      <c r="Z971" s="1739"/>
      <c r="AA971" s="1739"/>
      <c r="AB971" s="1739"/>
      <c r="AC971" s="1739"/>
      <c r="AD971" s="1739"/>
      <c r="AE971" s="1739"/>
      <c r="AF971" s="1739"/>
      <c r="AG971" s="1739"/>
      <c r="AH971" s="1739"/>
      <c r="AI971" s="1739"/>
      <c r="AJ971" s="1739"/>
      <c r="AK971" s="1739"/>
      <c r="AL971" s="1739"/>
    </row>
    <row r="972" ht="32.25" customHeight="1">
      <c r="A972" s="1767"/>
      <c r="B972" s="1823"/>
      <c r="C972" s="1739"/>
      <c r="D972" s="1739"/>
      <c r="E972" s="1739"/>
      <c r="F972" s="1767"/>
      <c r="G972" s="1767"/>
      <c r="H972" s="1767"/>
      <c r="I972" s="1767"/>
      <c r="J972" s="1767"/>
      <c r="K972" s="1739"/>
      <c r="L972" s="1739"/>
      <c r="M972" s="1739"/>
      <c r="N972" s="1818"/>
      <c r="O972" s="1819"/>
      <c r="P972" s="1820"/>
      <c r="Q972" s="1820"/>
      <c r="R972" s="1821"/>
      <c r="S972" s="1739" t="b">
        <v>0</v>
      </c>
      <c r="T972" s="1770" t="b">
        <v>0</v>
      </c>
      <c r="U972" s="1822"/>
      <c r="V972" s="1822"/>
      <c r="W972" s="1822"/>
      <c r="X972" s="1739"/>
      <c r="Y972" s="1739"/>
      <c r="Z972" s="1739"/>
      <c r="AA972" s="1739"/>
      <c r="AB972" s="1739"/>
      <c r="AC972" s="1739"/>
      <c r="AD972" s="1739"/>
      <c r="AE972" s="1739"/>
      <c r="AF972" s="1739"/>
      <c r="AG972" s="1739"/>
      <c r="AH972" s="1739"/>
      <c r="AI972" s="1739"/>
      <c r="AJ972" s="1739"/>
      <c r="AK972" s="1739"/>
      <c r="AL972" s="1739"/>
    </row>
    <row r="973" ht="32.25" customHeight="1">
      <c r="A973" s="1767"/>
      <c r="B973" s="1823"/>
      <c r="C973" s="1739"/>
      <c r="D973" s="1739"/>
      <c r="E973" s="1739"/>
      <c r="F973" s="1767"/>
      <c r="G973" s="1767"/>
      <c r="H973" s="1767"/>
      <c r="I973" s="1767"/>
      <c r="J973" s="1767"/>
      <c r="K973" s="1739"/>
      <c r="L973" s="1739"/>
      <c r="M973" s="1739"/>
      <c r="N973" s="1818"/>
      <c r="O973" s="1819"/>
      <c r="P973" s="1820"/>
      <c r="Q973" s="1820"/>
      <c r="R973" s="1821"/>
      <c r="S973" s="1739" t="b">
        <v>0</v>
      </c>
      <c r="T973" s="1770" t="b">
        <v>0</v>
      </c>
      <c r="U973" s="1822"/>
      <c r="V973" s="1822"/>
      <c r="W973" s="1822"/>
      <c r="X973" s="1739"/>
      <c r="Y973" s="1739"/>
      <c r="Z973" s="1739"/>
      <c r="AA973" s="1739"/>
      <c r="AB973" s="1739"/>
      <c r="AC973" s="1739"/>
      <c r="AD973" s="1739"/>
      <c r="AE973" s="1739"/>
      <c r="AF973" s="1739"/>
      <c r="AG973" s="1739"/>
      <c r="AH973" s="1739"/>
      <c r="AI973" s="1739"/>
      <c r="AJ973" s="1739"/>
      <c r="AK973" s="1739"/>
      <c r="AL973" s="1739"/>
    </row>
    <row r="974" ht="32.25" customHeight="1">
      <c r="A974" s="1767"/>
      <c r="B974" s="1823"/>
      <c r="C974" s="1739"/>
      <c r="D974" s="1739"/>
      <c r="E974" s="1739"/>
      <c r="F974" s="1767"/>
      <c r="G974" s="1767"/>
      <c r="H974" s="1767"/>
      <c r="I974" s="1767"/>
      <c r="J974" s="1767"/>
      <c r="K974" s="1739"/>
      <c r="L974" s="1739"/>
      <c r="M974" s="1739"/>
      <c r="N974" s="1818"/>
      <c r="O974" s="1819"/>
      <c r="P974" s="1820"/>
      <c r="Q974" s="1820"/>
      <c r="R974" s="1821"/>
      <c r="S974" s="1739" t="b">
        <v>0</v>
      </c>
      <c r="T974" s="1770" t="b">
        <v>0</v>
      </c>
      <c r="U974" s="1822"/>
      <c r="V974" s="1822"/>
      <c r="W974" s="1822"/>
      <c r="X974" s="1739"/>
      <c r="Y974" s="1739"/>
      <c r="Z974" s="1739"/>
      <c r="AA974" s="1739"/>
      <c r="AB974" s="1739"/>
      <c r="AC974" s="1739"/>
      <c r="AD974" s="1739"/>
      <c r="AE974" s="1739"/>
      <c r="AF974" s="1739"/>
      <c r="AG974" s="1739"/>
      <c r="AH974" s="1739"/>
      <c r="AI974" s="1739"/>
      <c r="AJ974" s="1739"/>
      <c r="AK974" s="1739"/>
      <c r="AL974" s="1739"/>
    </row>
    <row r="975" ht="32.25" customHeight="1">
      <c r="A975" s="1767"/>
      <c r="B975" s="1823"/>
      <c r="C975" s="1739"/>
      <c r="D975" s="1739"/>
      <c r="E975" s="1739"/>
      <c r="F975" s="1767"/>
      <c r="G975" s="1767"/>
      <c r="H975" s="1767"/>
      <c r="I975" s="1767"/>
      <c r="J975" s="1767"/>
      <c r="K975" s="1739"/>
      <c r="L975" s="1739"/>
      <c r="M975" s="1739"/>
      <c r="N975" s="1818"/>
      <c r="O975" s="1819"/>
      <c r="P975" s="1820"/>
      <c r="Q975" s="1820"/>
      <c r="R975" s="1821"/>
      <c r="S975" s="1739" t="b">
        <v>0</v>
      </c>
      <c r="T975" s="1770" t="b">
        <v>0</v>
      </c>
      <c r="U975" s="1822"/>
      <c r="V975" s="1822"/>
      <c r="W975" s="1822"/>
      <c r="X975" s="1739"/>
      <c r="Y975" s="1739"/>
      <c r="Z975" s="1739"/>
      <c r="AA975" s="1739"/>
      <c r="AB975" s="1739"/>
      <c r="AC975" s="1739"/>
      <c r="AD975" s="1739"/>
      <c r="AE975" s="1739"/>
      <c r="AF975" s="1739"/>
      <c r="AG975" s="1739"/>
      <c r="AH975" s="1739"/>
      <c r="AI975" s="1739"/>
      <c r="AJ975" s="1739"/>
      <c r="AK975" s="1739"/>
      <c r="AL975" s="1739"/>
    </row>
    <row r="976" ht="32.25" customHeight="1">
      <c r="A976" s="1767"/>
      <c r="B976" s="1823"/>
      <c r="C976" s="1739"/>
      <c r="D976" s="1739"/>
      <c r="E976" s="1739"/>
      <c r="F976" s="1767"/>
      <c r="G976" s="1767"/>
      <c r="H976" s="1767"/>
      <c r="I976" s="1767"/>
      <c r="J976" s="1767"/>
      <c r="K976" s="1739"/>
      <c r="L976" s="1739"/>
      <c r="M976" s="1739"/>
      <c r="N976" s="1818"/>
      <c r="O976" s="1819"/>
      <c r="P976" s="1820"/>
      <c r="Q976" s="1820"/>
      <c r="R976" s="1821"/>
      <c r="S976" s="1739" t="b">
        <v>0</v>
      </c>
      <c r="T976" s="1770" t="b">
        <v>0</v>
      </c>
      <c r="U976" s="1822"/>
      <c r="V976" s="1822"/>
      <c r="W976" s="1822"/>
      <c r="X976" s="1739"/>
      <c r="Y976" s="1739"/>
      <c r="Z976" s="1739"/>
      <c r="AA976" s="1739"/>
      <c r="AB976" s="1739"/>
      <c r="AC976" s="1739"/>
      <c r="AD976" s="1739"/>
      <c r="AE976" s="1739"/>
      <c r="AF976" s="1739"/>
      <c r="AG976" s="1739"/>
      <c r="AH976" s="1739"/>
      <c r="AI976" s="1739"/>
      <c r="AJ976" s="1739"/>
      <c r="AK976" s="1739"/>
      <c r="AL976" s="1739"/>
    </row>
    <row r="977" ht="32.25" customHeight="1">
      <c r="A977" s="1767"/>
      <c r="B977" s="1823"/>
      <c r="C977" s="1739"/>
      <c r="D977" s="1739"/>
      <c r="E977" s="1739"/>
      <c r="F977" s="1767"/>
      <c r="G977" s="1767"/>
      <c r="H977" s="1767"/>
      <c r="I977" s="1767"/>
      <c r="J977" s="1767"/>
      <c r="K977" s="1739"/>
      <c r="L977" s="1739"/>
      <c r="M977" s="1739"/>
      <c r="N977" s="1818"/>
      <c r="O977" s="1819"/>
      <c r="P977" s="1820"/>
      <c r="Q977" s="1820"/>
      <c r="R977" s="1821"/>
      <c r="S977" s="1739" t="b">
        <v>0</v>
      </c>
      <c r="T977" s="1770" t="b">
        <v>0</v>
      </c>
      <c r="U977" s="1822"/>
      <c r="V977" s="1822"/>
      <c r="W977" s="1822"/>
      <c r="X977" s="1739"/>
      <c r="Y977" s="1739"/>
      <c r="Z977" s="1739"/>
      <c r="AA977" s="1739"/>
      <c r="AB977" s="1739"/>
      <c r="AC977" s="1739"/>
      <c r="AD977" s="1739"/>
      <c r="AE977" s="1739"/>
      <c r="AF977" s="1739"/>
      <c r="AG977" s="1739"/>
      <c r="AH977" s="1739"/>
      <c r="AI977" s="1739"/>
      <c r="AJ977" s="1739"/>
      <c r="AK977" s="1739"/>
      <c r="AL977" s="1739"/>
    </row>
    <row r="978" ht="32.25" customHeight="1">
      <c r="A978" s="1767"/>
      <c r="B978" s="1823"/>
      <c r="C978" s="1739"/>
      <c r="D978" s="1739"/>
      <c r="E978" s="1739"/>
      <c r="F978" s="1767"/>
      <c r="G978" s="1767"/>
      <c r="H978" s="1767"/>
      <c r="I978" s="1767"/>
      <c r="J978" s="1767"/>
      <c r="K978" s="1739"/>
      <c r="L978" s="1739"/>
      <c r="M978" s="1739"/>
      <c r="N978" s="1818"/>
      <c r="O978" s="1819"/>
      <c r="P978" s="1820"/>
      <c r="Q978" s="1820"/>
      <c r="R978" s="1821"/>
      <c r="S978" s="1739" t="b">
        <v>0</v>
      </c>
      <c r="T978" s="1770" t="b">
        <v>0</v>
      </c>
      <c r="U978" s="1822"/>
      <c r="V978" s="1822"/>
      <c r="W978" s="1822"/>
      <c r="X978" s="1739"/>
      <c r="Y978" s="1739"/>
      <c r="Z978" s="1739"/>
      <c r="AA978" s="1739"/>
      <c r="AB978" s="1739"/>
      <c r="AC978" s="1739"/>
      <c r="AD978" s="1739"/>
      <c r="AE978" s="1739"/>
      <c r="AF978" s="1739"/>
      <c r="AG978" s="1739"/>
      <c r="AH978" s="1739"/>
      <c r="AI978" s="1739"/>
      <c r="AJ978" s="1739"/>
      <c r="AK978" s="1739"/>
      <c r="AL978" s="1739"/>
    </row>
    <row r="979" ht="32.25" customHeight="1">
      <c r="A979" s="1767"/>
      <c r="B979" s="1823"/>
      <c r="C979" s="1739"/>
      <c r="D979" s="1739"/>
      <c r="E979" s="1739"/>
      <c r="F979" s="1767"/>
      <c r="G979" s="1767"/>
      <c r="H979" s="1767"/>
      <c r="I979" s="1767"/>
      <c r="J979" s="1767"/>
      <c r="K979" s="1739"/>
      <c r="L979" s="1739"/>
      <c r="M979" s="1739"/>
      <c r="N979" s="1818"/>
      <c r="O979" s="1819"/>
      <c r="P979" s="1820"/>
      <c r="Q979" s="1820"/>
      <c r="R979" s="1821"/>
      <c r="S979" s="1739" t="b">
        <v>0</v>
      </c>
      <c r="T979" s="1770" t="b">
        <v>0</v>
      </c>
      <c r="U979" s="1822"/>
      <c r="V979" s="1822"/>
      <c r="W979" s="1822"/>
      <c r="X979" s="1739"/>
      <c r="Y979" s="1739"/>
      <c r="Z979" s="1739"/>
      <c r="AA979" s="1739"/>
      <c r="AB979" s="1739"/>
      <c r="AC979" s="1739"/>
      <c r="AD979" s="1739"/>
      <c r="AE979" s="1739"/>
      <c r="AF979" s="1739"/>
      <c r="AG979" s="1739"/>
      <c r="AH979" s="1739"/>
      <c r="AI979" s="1739"/>
      <c r="AJ979" s="1739"/>
      <c r="AK979" s="1739"/>
      <c r="AL979" s="1739"/>
    </row>
    <row r="980" ht="32.25" customHeight="1">
      <c r="A980" s="1767"/>
      <c r="B980" s="1823"/>
      <c r="C980" s="1739"/>
      <c r="D980" s="1739"/>
      <c r="E980" s="1739"/>
      <c r="F980" s="1767"/>
      <c r="G980" s="1767"/>
      <c r="H980" s="1767"/>
      <c r="I980" s="1767"/>
      <c r="J980" s="1767"/>
      <c r="K980" s="1739"/>
      <c r="L980" s="1739"/>
      <c r="M980" s="1739"/>
      <c r="N980" s="1818"/>
      <c r="O980" s="1819"/>
      <c r="P980" s="1820"/>
      <c r="Q980" s="1820"/>
      <c r="R980" s="1821"/>
      <c r="S980" s="1739" t="b">
        <v>0</v>
      </c>
      <c r="T980" s="1770" t="b">
        <v>0</v>
      </c>
      <c r="U980" s="1822"/>
      <c r="V980" s="1822"/>
      <c r="W980" s="1822"/>
      <c r="X980" s="1739"/>
      <c r="Y980" s="1739"/>
      <c r="Z980" s="1739"/>
      <c r="AA980" s="1739"/>
      <c r="AB980" s="1739"/>
      <c r="AC980" s="1739"/>
      <c r="AD980" s="1739"/>
      <c r="AE980" s="1739"/>
      <c r="AF980" s="1739"/>
      <c r="AG980" s="1739"/>
      <c r="AH980" s="1739"/>
      <c r="AI980" s="1739"/>
      <c r="AJ980" s="1739"/>
      <c r="AK980" s="1739"/>
      <c r="AL980" s="1739"/>
    </row>
    <row r="981" ht="32.25" customHeight="1">
      <c r="A981" s="1767"/>
      <c r="B981" s="1823"/>
      <c r="C981" s="1739"/>
      <c r="D981" s="1739"/>
      <c r="E981" s="1739"/>
      <c r="F981" s="1767"/>
      <c r="G981" s="1767"/>
      <c r="H981" s="1767"/>
      <c r="I981" s="1767"/>
      <c r="J981" s="1767"/>
      <c r="K981" s="1739"/>
      <c r="L981" s="1739"/>
      <c r="M981" s="1739"/>
      <c r="N981" s="1818"/>
      <c r="O981" s="1819"/>
      <c r="P981" s="1820"/>
      <c r="Q981" s="1820"/>
      <c r="R981" s="1821"/>
      <c r="S981" s="1739" t="b">
        <v>0</v>
      </c>
      <c r="T981" s="1770" t="b">
        <v>0</v>
      </c>
      <c r="U981" s="1822"/>
      <c r="V981" s="1822"/>
      <c r="W981" s="1822"/>
      <c r="X981" s="1739"/>
      <c r="Y981" s="1739"/>
      <c r="Z981" s="1739"/>
      <c r="AA981" s="1739"/>
      <c r="AB981" s="1739"/>
      <c r="AC981" s="1739"/>
      <c r="AD981" s="1739"/>
      <c r="AE981" s="1739"/>
      <c r="AF981" s="1739"/>
      <c r="AG981" s="1739"/>
      <c r="AH981" s="1739"/>
      <c r="AI981" s="1739"/>
      <c r="AJ981" s="1739"/>
      <c r="AK981" s="1739"/>
      <c r="AL981" s="1739"/>
    </row>
    <row r="982" ht="32.25" customHeight="1">
      <c r="A982" s="1767"/>
      <c r="B982" s="1823"/>
      <c r="C982" s="1739"/>
      <c r="D982" s="1739"/>
      <c r="E982" s="1739"/>
      <c r="F982" s="1767"/>
      <c r="G982" s="1767"/>
      <c r="H982" s="1767"/>
      <c r="I982" s="1767"/>
      <c r="J982" s="1767"/>
      <c r="K982" s="1739"/>
      <c r="L982" s="1739"/>
      <c r="M982" s="1739"/>
      <c r="N982" s="1818"/>
      <c r="O982" s="1819"/>
      <c r="P982" s="1820"/>
      <c r="Q982" s="1820"/>
      <c r="R982" s="1821"/>
      <c r="S982" s="1739" t="b">
        <v>0</v>
      </c>
      <c r="T982" s="1770" t="b">
        <v>0</v>
      </c>
      <c r="U982" s="1822"/>
      <c r="V982" s="1822"/>
      <c r="W982" s="1822"/>
      <c r="X982" s="1739"/>
      <c r="Y982" s="1739"/>
      <c r="Z982" s="1739"/>
      <c r="AA982" s="1739"/>
      <c r="AB982" s="1739"/>
      <c r="AC982" s="1739"/>
      <c r="AD982" s="1739"/>
      <c r="AE982" s="1739"/>
      <c r="AF982" s="1739"/>
      <c r="AG982" s="1739"/>
      <c r="AH982" s="1739"/>
      <c r="AI982" s="1739"/>
      <c r="AJ982" s="1739"/>
      <c r="AK982" s="1739"/>
      <c r="AL982" s="1739"/>
    </row>
    <row r="983" ht="32.25" customHeight="1">
      <c r="A983" s="1767"/>
      <c r="B983" s="1823"/>
      <c r="C983" s="1739"/>
      <c r="D983" s="1739"/>
      <c r="E983" s="1739"/>
      <c r="F983" s="1767"/>
      <c r="G983" s="1767"/>
      <c r="H983" s="1767"/>
      <c r="I983" s="1767"/>
      <c r="J983" s="1767"/>
      <c r="K983" s="1739"/>
      <c r="L983" s="1739"/>
      <c r="M983" s="1739"/>
      <c r="N983" s="1818"/>
      <c r="O983" s="1819"/>
      <c r="P983" s="1820"/>
      <c r="Q983" s="1820"/>
      <c r="R983" s="1821"/>
      <c r="S983" s="1739" t="b">
        <v>0</v>
      </c>
      <c r="T983" s="1770" t="b">
        <v>0</v>
      </c>
      <c r="U983" s="1822"/>
      <c r="V983" s="1822"/>
      <c r="W983" s="1822"/>
      <c r="X983" s="1739"/>
      <c r="Y983" s="1739"/>
      <c r="Z983" s="1739"/>
      <c r="AA983" s="1739"/>
      <c r="AB983" s="1739"/>
      <c r="AC983" s="1739"/>
      <c r="AD983" s="1739"/>
      <c r="AE983" s="1739"/>
      <c r="AF983" s="1739"/>
      <c r="AG983" s="1739"/>
      <c r="AH983" s="1739"/>
      <c r="AI983" s="1739"/>
      <c r="AJ983" s="1739"/>
      <c r="AK983" s="1739"/>
      <c r="AL983" s="1739"/>
    </row>
    <row r="984" ht="32.25" customHeight="1">
      <c r="A984" s="1767"/>
      <c r="B984" s="1823"/>
      <c r="C984" s="1739"/>
      <c r="D984" s="1739"/>
      <c r="E984" s="1739"/>
      <c r="F984" s="1767"/>
      <c r="G984" s="1767"/>
      <c r="H984" s="1767"/>
      <c r="I984" s="1767"/>
      <c r="J984" s="1767"/>
      <c r="K984" s="1739"/>
      <c r="L984" s="1739"/>
      <c r="M984" s="1739"/>
      <c r="N984" s="1818"/>
      <c r="O984" s="1819"/>
      <c r="P984" s="1820"/>
      <c r="Q984" s="1820"/>
      <c r="R984" s="1821"/>
      <c r="S984" s="1739" t="b">
        <v>0</v>
      </c>
      <c r="T984" s="1770" t="b">
        <v>0</v>
      </c>
      <c r="U984" s="1822"/>
      <c r="V984" s="1822"/>
      <c r="W984" s="1822"/>
      <c r="X984" s="1739"/>
      <c r="Y984" s="1739"/>
      <c r="Z984" s="1739"/>
      <c r="AA984" s="1739"/>
      <c r="AB984" s="1739"/>
      <c r="AC984" s="1739"/>
      <c r="AD984" s="1739"/>
      <c r="AE984" s="1739"/>
      <c r="AF984" s="1739"/>
      <c r="AG984" s="1739"/>
      <c r="AH984" s="1739"/>
      <c r="AI984" s="1739"/>
      <c r="AJ984" s="1739"/>
      <c r="AK984" s="1739"/>
      <c r="AL984" s="1739"/>
    </row>
    <row r="985" ht="32.25" customHeight="1">
      <c r="A985" s="1767"/>
      <c r="B985" s="1823"/>
      <c r="C985" s="1739"/>
      <c r="D985" s="1739"/>
      <c r="E985" s="1739"/>
      <c r="F985" s="1767"/>
      <c r="G985" s="1767"/>
      <c r="H985" s="1767"/>
      <c r="I985" s="1767"/>
      <c r="J985" s="1767"/>
      <c r="K985" s="1739"/>
      <c r="L985" s="1739"/>
      <c r="M985" s="1739"/>
      <c r="N985" s="1818"/>
      <c r="O985" s="1819"/>
      <c r="P985" s="1820"/>
      <c r="Q985" s="1820"/>
      <c r="R985" s="1821"/>
      <c r="S985" s="1739" t="b">
        <v>0</v>
      </c>
      <c r="T985" s="1770" t="b">
        <v>0</v>
      </c>
      <c r="U985" s="1822"/>
      <c r="V985" s="1822"/>
      <c r="W985" s="1822"/>
      <c r="X985" s="1739"/>
      <c r="Y985" s="1739"/>
      <c r="Z985" s="1739"/>
      <c r="AA985" s="1739"/>
      <c r="AB985" s="1739"/>
      <c r="AC985" s="1739"/>
      <c r="AD985" s="1739"/>
      <c r="AE985" s="1739"/>
      <c r="AF985" s="1739"/>
      <c r="AG985" s="1739"/>
      <c r="AH985" s="1739"/>
      <c r="AI985" s="1739"/>
      <c r="AJ985" s="1739"/>
      <c r="AK985" s="1739"/>
      <c r="AL985" s="1739"/>
    </row>
    <row r="986" ht="32.25" customHeight="1">
      <c r="A986" s="1767"/>
      <c r="B986" s="1823"/>
      <c r="C986" s="1739"/>
      <c r="D986" s="1739"/>
      <c r="E986" s="1739"/>
      <c r="F986" s="1767"/>
      <c r="G986" s="1767"/>
      <c r="H986" s="1767"/>
      <c r="I986" s="1767"/>
      <c r="J986" s="1767"/>
      <c r="K986" s="1739"/>
      <c r="L986" s="1739"/>
      <c r="M986" s="1739"/>
      <c r="N986" s="1818"/>
      <c r="O986" s="1819"/>
      <c r="P986" s="1820"/>
      <c r="Q986" s="1820"/>
      <c r="R986" s="1821"/>
      <c r="S986" s="1739" t="b">
        <v>0</v>
      </c>
      <c r="T986" s="1770" t="b">
        <v>0</v>
      </c>
      <c r="U986" s="1822"/>
      <c r="V986" s="1822"/>
      <c r="W986" s="1822"/>
      <c r="X986" s="1739"/>
      <c r="Y986" s="1739"/>
      <c r="Z986" s="1739"/>
      <c r="AA986" s="1739"/>
      <c r="AB986" s="1739"/>
      <c r="AC986" s="1739"/>
      <c r="AD986" s="1739"/>
      <c r="AE986" s="1739"/>
      <c r="AF986" s="1739"/>
      <c r="AG986" s="1739"/>
      <c r="AH986" s="1739"/>
      <c r="AI986" s="1739"/>
      <c r="AJ986" s="1739"/>
      <c r="AK986" s="1739"/>
      <c r="AL986" s="1739"/>
    </row>
    <row r="987" ht="32.25" customHeight="1">
      <c r="A987" s="1767"/>
      <c r="B987" s="1823"/>
      <c r="C987" s="1739"/>
      <c r="D987" s="1739"/>
      <c r="E987" s="1739"/>
      <c r="F987" s="1767"/>
      <c r="G987" s="1767"/>
      <c r="H987" s="1767"/>
      <c r="I987" s="1767"/>
      <c r="J987" s="1767"/>
      <c r="K987" s="1739"/>
      <c r="L987" s="1739"/>
      <c r="M987" s="1739"/>
      <c r="N987" s="1818"/>
      <c r="O987" s="1819"/>
      <c r="P987" s="1820"/>
      <c r="Q987" s="1820"/>
      <c r="R987" s="1821"/>
      <c r="S987" s="1739" t="b">
        <v>0</v>
      </c>
      <c r="T987" s="1770" t="b">
        <v>0</v>
      </c>
      <c r="U987" s="1822"/>
      <c r="V987" s="1822"/>
      <c r="W987" s="1822"/>
      <c r="X987" s="1739"/>
      <c r="Y987" s="1739"/>
      <c r="Z987" s="1739"/>
      <c r="AA987" s="1739"/>
      <c r="AB987" s="1739"/>
      <c r="AC987" s="1739"/>
      <c r="AD987" s="1739"/>
      <c r="AE987" s="1739"/>
      <c r="AF987" s="1739"/>
      <c r="AG987" s="1739"/>
      <c r="AH987" s="1739"/>
      <c r="AI987" s="1739"/>
      <c r="AJ987" s="1739"/>
      <c r="AK987" s="1739"/>
      <c r="AL987" s="1739"/>
    </row>
    <row r="988" ht="32.25" customHeight="1">
      <c r="A988" s="1767"/>
      <c r="B988" s="1823"/>
      <c r="C988" s="1739"/>
      <c r="D988" s="1739"/>
      <c r="E988" s="1739"/>
      <c r="F988" s="1767"/>
      <c r="G988" s="1767"/>
      <c r="H988" s="1767"/>
      <c r="I988" s="1767"/>
      <c r="J988" s="1767"/>
      <c r="K988" s="1739"/>
      <c r="L988" s="1739"/>
      <c r="M988" s="1739"/>
      <c r="N988" s="1818"/>
      <c r="O988" s="1819"/>
      <c r="P988" s="1820"/>
      <c r="Q988" s="1820"/>
      <c r="R988" s="1821"/>
      <c r="S988" s="1739" t="b">
        <v>0</v>
      </c>
      <c r="T988" s="1770" t="b">
        <v>0</v>
      </c>
      <c r="U988" s="1822"/>
      <c r="V988" s="1822"/>
      <c r="W988" s="1822"/>
      <c r="X988" s="1739"/>
      <c r="Y988" s="1739"/>
      <c r="Z988" s="1739"/>
      <c r="AA988" s="1739"/>
      <c r="AB988" s="1739"/>
      <c r="AC988" s="1739"/>
      <c r="AD988" s="1739"/>
      <c r="AE988" s="1739"/>
      <c r="AF988" s="1739"/>
      <c r="AG988" s="1739"/>
      <c r="AH988" s="1739"/>
      <c r="AI988" s="1739"/>
      <c r="AJ988" s="1739"/>
      <c r="AK988" s="1739"/>
      <c r="AL988" s="1739"/>
    </row>
    <row r="989" ht="32.25" customHeight="1">
      <c r="A989" s="1767"/>
      <c r="B989" s="1823"/>
      <c r="C989" s="1739"/>
      <c r="D989" s="1739"/>
      <c r="E989" s="1739"/>
      <c r="F989" s="1767"/>
      <c r="G989" s="1767"/>
      <c r="H989" s="1767"/>
      <c r="I989" s="1767"/>
      <c r="J989" s="1767"/>
      <c r="K989" s="1739"/>
      <c r="L989" s="1739"/>
      <c r="M989" s="1739"/>
      <c r="N989" s="1818"/>
      <c r="O989" s="1819"/>
      <c r="P989" s="1820"/>
      <c r="Q989" s="1820"/>
      <c r="R989" s="1821"/>
      <c r="S989" s="1739" t="b">
        <v>0</v>
      </c>
      <c r="T989" s="1770" t="b">
        <v>0</v>
      </c>
      <c r="U989" s="1822"/>
      <c r="V989" s="1822"/>
      <c r="W989" s="1822"/>
      <c r="X989" s="1739"/>
      <c r="Y989" s="1739"/>
      <c r="Z989" s="1739"/>
      <c r="AA989" s="1739"/>
      <c r="AB989" s="1739"/>
      <c r="AC989" s="1739"/>
      <c r="AD989" s="1739"/>
      <c r="AE989" s="1739"/>
      <c r="AF989" s="1739"/>
      <c r="AG989" s="1739"/>
      <c r="AH989" s="1739"/>
      <c r="AI989" s="1739"/>
      <c r="AJ989" s="1739"/>
      <c r="AK989" s="1739"/>
      <c r="AL989" s="1739"/>
    </row>
    <row r="990" ht="32.25" customHeight="1">
      <c r="A990" s="1767"/>
      <c r="B990" s="1823"/>
      <c r="C990" s="1739"/>
      <c r="D990" s="1739"/>
      <c r="E990" s="1739"/>
      <c r="F990" s="1767"/>
      <c r="G990" s="1767"/>
      <c r="H990" s="1767"/>
      <c r="I990" s="1767"/>
      <c r="J990" s="1767"/>
      <c r="K990" s="1739"/>
      <c r="L990" s="1739"/>
      <c r="M990" s="1739"/>
      <c r="N990" s="1818"/>
      <c r="O990" s="1819"/>
      <c r="P990" s="1820"/>
      <c r="Q990" s="1820"/>
      <c r="R990" s="1821"/>
      <c r="S990" s="1739" t="b">
        <v>0</v>
      </c>
      <c r="T990" s="1770" t="b">
        <v>0</v>
      </c>
      <c r="U990" s="1822"/>
      <c r="V990" s="1822"/>
      <c r="W990" s="1822"/>
      <c r="X990" s="1739"/>
      <c r="Y990" s="1739"/>
      <c r="Z990" s="1739"/>
      <c r="AA990" s="1739"/>
      <c r="AB990" s="1739"/>
      <c r="AC990" s="1739"/>
      <c r="AD990" s="1739"/>
      <c r="AE990" s="1739"/>
      <c r="AF990" s="1739"/>
      <c r="AG990" s="1739"/>
      <c r="AH990" s="1739"/>
      <c r="AI990" s="1739"/>
      <c r="AJ990" s="1739"/>
      <c r="AK990" s="1739"/>
      <c r="AL990" s="1739"/>
    </row>
    <row r="991" ht="32.25" customHeight="1">
      <c r="A991" s="1767"/>
      <c r="B991" s="1823"/>
      <c r="C991" s="1739"/>
      <c r="D991" s="1739"/>
      <c r="E991" s="1739"/>
      <c r="F991" s="1767"/>
      <c r="G991" s="1767"/>
      <c r="H991" s="1767"/>
      <c r="I991" s="1767"/>
      <c r="J991" s="1767"/>
      <c r="K991" s="1739"/>
      <c r="L991" s="1739"/>
      <c r="M991" s="1739"/>
      <c r="N991" s="1818"/>
      <c r="O991" s="1819"/>
      <c r="P991" s="1820"/>
      <c r="Q991" s="1820"/>
      <c r="R991" s="1821"/>
      <c r="S991" s="1739" t="b">
        <v>0</v>
      </c>
      <c r="T991" s="1770" t="b">
        <v>0</v>
      </c>
      <c r="U991" s="1822"/>
      <c r="V991" s="1822"/>
      <c r="W991" s="1822"/>
      <c r="X991" s="1739"/>
      <c r="Y991" s="1739"/>
      <c r="Z991" s="1739"/>
      <c r="AA991" s="1739"/>
      <c r="AB991" s="1739"/>
      <c r="AC991" s="1739"/>
      <c r="AD991" s="1739"/>
      <c r="AE991" s="1739"/>
      <c r="AF991" s="1739"/>
      <c r="AG991" s="1739"/>
      <c r="AH991" s="1739"/>
      <c r="AI991" s="1739"/>
      <c r="AJ991" s="1739"/>
      <c r="AK991" s="1739"/>
      <c r="AL991" s="1739"/>
    </row>
    <row r="992" ht="32.25" customHeight="1">
      <c r="A992" s="1767"/>
      <c r="B992" s="1823"/>
      <c r="C992" s="1739"/>
      <c r="D992" s="1739"/>
      <c r="E992" s="1739"/>
      <c r="F992" s="1767"/>
      <c r="G992" s="1767"/>
      <c r="H992" s="1767"/>
      <c r="I992" s="1767"/>
      <c r="J992" s="1767"/>
      <c r="K992" s="1739"/>
      <c r="L992" s="1739"/>
      <c r="M992" s="1739"/>
      <c r="N992" s="1818"/>
      <c r="O992" s="1819"/>
      <c r="P992" s="1820"/>
      <c r="Q992" s="1820"/>
      <c r="R992" s="1821"/>
      <c r="S992" s="1739" t="b">
        <v>0</v>
      </c>
      <c r="T992" s="1770" t="b">
        <v>0</v>
      </c>
      <c r="U992" s="1822"/>
      <c r="V992" s="1822"/>
      <c r="W992" s="1822"/>
      <c r="X992" s="1739"/>
      <c r="Y992" s="1739"/>
      <c r="Z992" s="1739"/>
      <c r="AA992" s="1739"/>
      <c r="AB992" s="1739"/>
      <c r="AC992" s="1739"/>
      <c r="AD992" s="1739"/>
      <c r="AE992" s="1739"/>
      <c r="AF992" s="1739"/>
      <c r="AG992" s="1739"/>
      <c r="AH992" s="1739"/>
      <c r="AI992" s="1739"/>
      <c r="AJ992" s="1739"/>
      <c r="AK992" s="1739"/>
      <c r="AL992" s="1739"/>
    </row>
    <row r="993" ht="32.25" customHeight="1">
      <c r="A993" s="1767"/>
      <c r="B993" s="1823"/>
      <c r="C993" s="1739"/>
      <c r="D993" s="1739"/>
      <c r="E993" s="1739"/>
      <c r="F993" s="1767"/>
      <c r="G993" s="1767"/>
      <c r="H993" s="1767"/>
      <c r="I993" s="1767"/>
      <c r="J993" s="1767"/>
      <c r="K993" s="1739"/>
      <c r="L993" s="1739"/>
      <c r="M993" s="1739"/>
      <c r="N993" s="1818"/>
      <c r="O993" s="1819"/>
      <c r="P993" s="1820"/>
      <c r="Q993" s="1820"/>
      <c r="R993" s="1821"/>
      <c r="S993" s="1739" t="b">
        <v>0</v>
      </c>
      <c r="T993" s="1770" t="b">
        <v>0</v>
      </c>
      <c r="U993" s="1822"/>
      <c r="V993" s="1822"/>
      <c r="W993" s="1822"/>
      <c r="X993" s="1739"/>
      <c r="Y993" s="1739"/>
      <c r="Z993" s="1739"/>
      <c r="AA993" s="1739"/>
      <c r="AB993" s="1739"/>
      <c r="AC993" s="1739"/>
      <c r="AD993" s="1739"/>
      <c r="AE993" s="1739"/>
      <c r="AF993" s="1739"/>
      <c r="AG993" s="1739"/>
      <c r="AH993" s="1739"/>
      <c r="AI993" s="1739"/>
      <c r="AJ993" s="1739"/>
      <c r="AK993" s="1739"/>
      <c r="AL993" s="1739"/>
    </row>
    <row r="994" ht="32.25" customHeight="1">
      <c r="A994" s="1767"/>
      <c r="B994" s="1823"/>
      <c r="C994" s="1739"/>
      <c r="D994" s="1739"/>
      <c r="E994" s="1739"/>
      <c r="F994" s="1767"/>
      <c r="G994" s="1767"/>
      <c r="H994" s="1767"/>
      <c r="I994" s="1767"/>
      <c r="J994" s="1767"/>
      <c r="K994" s="1739"/>
      <c r="L994" s="1739"/>
      <c r="M994" s="1739"/>
      <c r="N994" s="1818"/>
      <c r="O994" s="1819"/>
      <c r="P994" s="1820"/>
      <c r="Q994" s="1820"/>
      <c r="R994" s="1821"/>
      <c r="S994" s="1739" t="b">
        <v>0</v>
      </c>
      <c r="T994" s="1770" t="b">
        <v>0</v>
      </c>
      <c r="U994" s="1822"/>
      <c r="V994" s="1822"/>
      <c r="W994" s="1822"/>
      <c r="X994" s="1739"/>
      <c r="Y994" s="1739"/>
      <c r="Z994" s="1739"/>
      <c r="AA994" s="1739"/>
      <c r="AB994" s="1739"/>
      <c r="AC994" s="1739"/>
      <c r="AD994" s="1739"/>
      <c r="AE994" s="1739"/>
      <c r="AF994" s="1739"/>
      <c r="AG994" s="1739"/>
      <c r="AH994" s="1739"/>
      <c r="AI994" s="1739"/>
      <c r="AJ994" s="1739"/>
      <c r="AK994" s="1739"/>
      <c r="AL994" s="1739"/>
    </row>
    <row r="995" ht="32.25" customHeight="1">
      <c r="A995" s="1767"/>
      <c r="B995" s="1823"/>
      <c r="C995" s="1739"/>
      <c r="D995" s="1739"/>
      <c r="E995" s="1739"/>
      <c r="F995" s="1767"/>
      <c r="G995" s="1767"/>
      <c r="H995" s="1767"/>
      <c r="I995" s="1767"/>
      <c r="J995" s="1767"/>
      <c r="K995" s="1739"/>
      <c r="L995" s="1739"/>
      <c r="M995" s="1739"/>
      <c r="N995" s="1818"/>
      <c r="O995" s="1819"/>
      <c r="P995" s="1820"/>
      <c r="Q995" s="1820"/>
      <c r="R995" s="1821"/>
      <c r="S995" s="1739" t="b">
        <v>0</v>
      </c>
      <c r="T995" s="1770" t="b">
        <v>0</v>
      </c>
      <c r="U995" s="1822"/>
      <c r="V995" s="1822"/>
      <c r="W995" s="1822"/>
      <c r="X995" s="1739"/>
      <c r="Y995" s="1739"/>
      <c r="Z995" s="1739"/>
      <c r="AA995" s="1739"/>
      <c r="AB995" s="1739"/>
      <c r="AC995" s="1739"/>
      <c r="AD995" s="1739"/>
      <c r="AE995" s="1739"/>
      <c r="AF995" s="1739"/>
      <c r="AG995" s="1739"/>
      <c r="AH995" s="1739"/>
      <c r="AI995" s="1739"/>
      <c r="AJ995" s="1739"/>
      <c r="AK995" s="1739"/>
      <c r="AL995" s="1739"/>
    </row>
    <row r="996" ht="32.25" customHeight="1">
      <c r="A996" s="1767"/>
      <c r="B996" s="1823"/>
      <c r="C996" s="1739"/>
      <c r="D996" s="1739"/>
      <c r="E996" s="1739"/>
      <c r="F996" s="1767"/>
      <c r="G996" s="1767"/>
      <c r="H996" s="1767"/>
      <c r="I996" s="1767"/>
      <c r="J996" s="1767"/>
      <c r="K996" s="1739"/>
      <c r="L996" s="1739"/>
      <c r="M996" s="1739"/>
      <c r="N996" s="1818"/>
      <c r="O996" s="1819"/>
      <c r="P996" s="1820"/>
      <c r="Q996" s="1820"/>
      <c r="R996" s="1821"/>
      <c r="S996" s="1739" t="b">
        <v>0</v>
      </c>
      <c r="T996" s="1770" t="b">
        <v>0</v>
      </c>
      <c r="U996" s="1822"/>
      <c r="V996" s="1822"/>
      <c r="W996" s="1822"/>
      <c r="X996" s="1739"/>
      <c r="Y996" s="1739"/>
      <c r="Z996" s="1739"/>
      <c r="AA996" s="1739"/>
      <c r="AB996" s="1739"/>
      <c r="AC996" s="1739"/>
      <c r="AD996" s="1739"/>
      <c r="AE996" s="1739"/>
      <c r="AF996" s="1739"/>
      <c r="AG996" s="1739"/>
      <c r="AH996" s="1739"/>
      <c r="AI996" s="1739"/>
      <c r="AJ996" s="1739"/>
      <c r="AK996" s="1739"/>
      <c r="AL996" s="1739"/>
    </row>
    <row r="997" ht="32.25" customHeight="1">
      <c r="A997" s="1767"/>
      <c r="B997" s="1823"/>
      <c r="C997" s="1739"/>
      <c r="D997" s="1739"/>
      <c r="E997" s="1739"/>
      <c r="F997" s="1767"/>
      <c r="G997" s="1767"/>
      <c r="H997" s="1767"/>
      <c r="I997" s="1767"/>
      <c r="J997" s="1767"/>
      <c r="K997" s="1739"/>
      <c r="L997" s="1739"/>
      <c r="M997" s="1739"/>
      <c r="N997" s="1818"/>
      <c r="O997" s="1819"/>
      <c r="P997" s="1820"/>
      <c r="Q997" s="1820"/>
      <c r="R997" s="1821"/>
      <c r="S997" s="1739" t="b">
        <v>0</v>
      </c>
      <c r="T997" s="1770" t="b">
        <v>0</v>
      </c>
      <c r="U997" s="1822"/>
      <c r="V997" s="1822"/>
      <c r="W997" s="1822"/>
      <c r="X997" s="1739"/>
      <c r="Y997" s="1739"/>
      <c r="Z997" s="1739"/>
      <c r="AA997" s="1739"/>
      <c r="AB997" s="1739"/>
      <c r="AC997" s="1739"/>
      <c r="AD997" s="1739"/>
      <c r="AE997" s="1739"/>
      <c r="AF997" s="1739"/>
      <c r="AG997" s="1739"/>
      <c r="AH997" s="1739"/>
      <c r="AI997" s="1739"/>
      <c r="AJ997" s="1739"/>
      <c r="AK997" s="1739"/>
      <c r="AL997" s="1739"/>
    </row>
    <row r="998" ht="32.25" customHeight="1">
      <c r="A998" s="1767"/>
      <c r="B998" s="1823"/>
      <c r="C998" s="1739"/>
      <c r="D998" s="1739"/>
      <c r="E998" s="1739"/>
      <c r="F998" s="1767"/>
      <c r="G998" s="1767"/>
      <c r="H998" s="1767"/>
      <c r="I998" s="1767"/>
      <c r="J998" s="1767"/>
      <c r="K998" s="1739"/>
      <c r="L998" s="1739"/>
      <c r="M998" s="1739"/>
      <c r="N998" s="1818"/>
      <c r="O998" s="1819"/>
      <c r="P998" s="1820"/>
      <c r="Q998" s="1820"/>
      <c r="R998" s="1821"/>
      <c r="S998" s="1739" t="b">
        <v>0</v>
      </c>
      <c r="T998" s="1770" t="b">
        <v>0</v>
      </c>
      <c r="U998" s="1822"/>
      <c r="V998" s="1822"/>
      <c r="W998" s="1822"/>
      <c r="X998" s="1739"/>
      <c r="Y998" s="1739"/>
      <c r="Z998" s="1739"/>
      <c r="AA998" s="1739"/>
      <c r="AB998" s="1739"/>
      <c r="AC998" s="1739"/>
      <c r="AD998" s="1739"/>
      <c r="AE998" s="1739"/>
      <c r="AF998" s="1739"/>
      <c r="AG998" s="1739"/>
      <c r="AH998" s="1739"/>
      <c r="AI998" s="1739"/>
      <c r="AJ998" s="1739"/>
      <c r="AK998" s="1739"/>
      <c r="AL998" s="1739"/>
    </row>
    <row r="999" ht="32.25" customHeight="1">
      <c r="A999" s="1767"/>
      <c r="B999" s="1823"/>
      <c r="C999" s="1739"/>
      <c r="D999" s="1739"/>
      <c r="E999" s="1739"/>
      <c r="F999" s="1767"/>
      <c r="G999" s="1767"/>
      <c r="H999" s="1767"/>
      <c r="I999" s="1767"/>
      <c r="J999" s="1767"/>
      <c r="K999" s="1739"/>
      <c r="L999" s="1739"/>
      <c r="M999" s="1739"/>
      <c r="N999" s="1818"/>
      <c r="O999" s="1819"/>
      <c r="P999" s="1820"/>
      <c r="Q999" s="1820"/>
      <c r="R999" s="1821"/>
      <c r="S999" s="1739" t="b">
        <v>0</v>
      </c>
      <c r="T999" s="1770" t="b">
        <v>0</v>
      </c>
      <c r="U999" s="1822"/>
      <c r="V999" s="1822"/>
      <c r="W999" s="1822"/>
      <c r="X999" s="1739"/>
      <c r="Y999" s="1739"/>
      <c r="Z999" s="1739"/>
      <c r="AA999" s="1739"/>
      <c r="AB999" s="1739"/>
      <c r="AC999" s="1739"/>
      <c r="AD999" s="1739"/>
      <c r="AE999" s="1739"/>
      <c r="AF999" s="1739"/>
      <c r="AG999" s="1739"/>
      <c r="AH999" s="1739"/>
      <c r="AI999" s="1739"/>
      <c r="AJ999" s="1739"/>
      <c r="AK999" s="1739"/>
      <c r="AL999" s="1739"/>
    </row>
    <row r="1000" ht="32.25" customHeight="1">
      <c r="A1000" s="1767"/>
      <c r="B1000" s="1823"/>
      <c r="C1000" s="1739"/>
      <c r="D1000" s="1739"/>
      <c r="E1000" s="1739"/>
      <c r="F1000" s="1767"/>
      <c r="G1000" s="1767"/>
      <c r="H1000" s="1767"/>
      <c r="I1000" s="1767"/>
      <c r="J1000" s="1767"/>
      <c r="K1000" s="1739"/>
      <c r="L1000" s="1739"/>
      <c r="M1000" s="1739"/>
      <c r="N1000" s="1818"/>
      <c r="O1000" s="1819"/>
      <c r="P1000" s="1820"/>
      <c r="Q1000" s="1820"/>
      <c r="R1000" s="1821"/>
      <c r="S1000" s="1739" t="b">
        <v>0</v>
      </c>
      <c r="T1000" s="1770" t="b">
        <v>0</v>
      </c>
      <c r="U1000" s="1822"/>
      <c r="V1000" s="1822"/>
      <c r="W1000" s="1822"/>
      <c r="X1000" s="1739"/>
      <c r="Y1000" s="1739"/>
      <c r="Z1000" s="1739"/>
      <c r="AA1000" s="1739"/>
      <c r="AB1000" s="1739"/>
      <c r="AC1000" s="1739"/>
      <c r="AD1000" s="1739"/>
      <c r="AE1000" s="1739"/>
      <c r="AF1000" s="1739"/>
      <c r="AG1000" s="1739"/>
      <c r="AH1000" s="1739"/>
      <c r="AI1000" s="1739"/>
      <c r="AJ1000" s="1739"/>
      <c r="AK1000" s="1739"/>
      <c r="AL1000" s="1739"/>
    </row>
    <row r="1001" ht="32.25" customHeight="1">
      <c r="A1001" s="1767"/>
      <c r="B1001" s="1823"/>
      <c r="C1001" s="1739"/>
      <c r="D1001" s="1739"/>
      <c r="E1001" s="1739"/>
      <c r="F1001" s="1767"/>
      <c r="G1001" s="1767"/>
      <c r="H1001" s="1767"/>
      <c r="I1001" s="1767"/>
      <c r="J1001" s="1767"/>
      <c r="K1001" s="1739"/>
      <c r="L1001" s="1739"/>
      <c r="M1001" s="1739"/>
      <c r="N1001" s="1818"/>
      <c r="O1001" s="1819"/>
      <c r="P1001" s="1820"/>
      <c r="Q1001" s="1820"/>
      <c r="R1001" s="1821"/>
      <c r="S1001" s="1739" t="b">
        <v>0</v>
      </c>
      <c r="T1001" s="1770" t="b">
        <v>0</v>
      </c>
      <c r="U1001" s="1822"/>
      <c r="V1001" s="1822"/>
      <c r="W1001" s="1822"/>
      <c r="X1001" s="1739"/>
      <c r="Y1001" s="1739"/>
      <c r="Z1001" s="1739"/>
      <c r="AA1001" s="1739"/>
      <c r="AB1001" s="1739"/>
      <c r="AC1001" s="1739"/>
      <c r="AD1001" s="1739"/>
      <c r="AE1001" s="1739"/>
      <c r="AF1001" s="1739"/>
      <c r="AG1001" s="1739"/>
      <c r="AH1001" s="1739"/>
      <c r="AI1001" s="1739"/>
      <c r="AJ1001" s="1739"/>
      <c r="AK1001" s="1739"/>
      <c r="AL1001" s="1739"/>
    </row>
    <row r="1002" ht="32.25" customHeight="1">
      <c r="A1002" s="1767"/>
      <c r="B1002" s="1823"/>
      <c r="C1002" s="1739"/>
      <c r="D1002" s="1739"/>
      <c r="E1002" s="1739"/>
      <c r="F1002" s="1767"/>
      <c r="G1002" s="1767"/>
      <c r="H1002" s="1767"/>
      <c r="I1002" s="1767"/>
      <c r="J1002" s="1767"/>
      <c r="K1002" s="1739"/>
      <c r="L1002" s="1739"/>
      <c r="M1002" s="1739"/>
      <c r="N1002" s="1818"/>
      <c r="O1002" s="1819"/>
      <c r="P1002" s="1820"/>
      <c r="Q1002" s="1820"/>
      <c r="R1002" s="1821"/>
      <c r="S1002" s="1739" t="b">
        <v>0</v>
      </c>
      <c r="T1002" s="1770" t="b">
        <v>0</v>
      </c>
      <c r="U1002" s="1822"/>
      <c r="V1002" s="1822"/>
      <c r="W1002" s="1822"/>
      <c r="X1002" s="1739"/>
      <c r="Y1002" s="1739"/>
      <c r="Z1002" s="1739"/>
      <c r="AA1002" s="1739"/>
      <c r="AB1002" s="1739"/>
      <c r="AC1002" s="1739"/>
      <c r="AD1002" s="1739"/>
      <c r="AE1002" s="1739"/>
      <c r="AF1002" s="1739"/>
      <c r="AG1002" s="1739"/>
      <c r="AH1002" s="1739"/>
      <c r="AI1002" s="1739"/>
      <c r="AJ1002" s="1739"/>
      <c r="AK1002" s="1739"/>
      <c r="AL1002" s="1739"/>
    </row>
    <row r="1003" ht="32.25" customHeight="1">
      <c r="A1003" s="1767"/>
      <c r="B1003" s="1823"/>
      <c r="C1003" s="1739"/>
      <c r="D1003" s="1739"/>
      <c r="E1003" s="1739"/>
      <c r="F1003" s="1767"/>
      <c r="G1003" s="1767"/>
      <c r="H1003" s="1767"/>
      <c r="I1003" s="1767"/>
      <c r="J1003" s="1767"/>
      <c r="K1003" s="1739"/>
      <c r="L1003" s="1739"/>
      <c r="M1003" s="1739"/>
      <c r="N1003" s="1818"/>
      <c r="O1003" s="1819"/>
      <c r="P1003" s="1820"/>
      <c r="Q1003" s="1820"/>
      <c r="R1003" s="1821"/>
      <c r="S1003" s="1739" t="b">
        <v>0</v>
      </c>
      <c r="T1003" s="1770" t="b">
        <v>0</v>
      </c>
      <c r="U1003" s="1822"/>
      <c r="V1003" s="1822"/>
      <c r="W1003" s="1822"/>
      <c r="X1003" s="1739"/>
      <c r="Y1003" s="1739"/>
      <c r="Z1003" s="1739"/>
      <c r="AA1003" s="1739"/>
      <c r="AB1003" s="1739"/>
      <c r="AC1003" s="1739"/>
      <c r="AD1003" s="1739"/>
      <c r="AE1003" s="1739"/>
      <c r="AF1003" s="1739"/>
      <c r="AG1003" s="1739"/>
      <c r="AH1003" s="1739"/>
      <c r="AI1003" s="1739"/>
      <c r="AJ1003" s="1739"/>
      <c r="AK1003" s="1739"/>
      <c r="AL1003" s="1739"/>
    </row>
    <row r="1004" ht="32.25" customHeight="1">
      <c r="A1004" s="1767"/>
      <c r="B1004" s="1823"/>
      <c r="C1004" s="1739"/>
      <c r="D1004" s="1739"/>
      <c r="E1004" s="1739"/>
      <c r="F1004" s="1767"/>
      <c r="G1004" s="1767"/>
      <c r="H1004" s="1767"/>
      <c r="I1004" s="1767"/>
      <c r="J1004" s="1767"/>
      <c r="K1004" s="1739"/>
      <c r="L1004" s="1739"/>
      <c r="M1004" s="1739"/>
      <c r="N1004" s="1818"/>
      <c r="O1004" s="1819"/>
      <c r="P1004" s="1820"/>
      <c r="Q1004" s="1820"/>
      <c r="R1004" s="1821"/>
      <c r="S1004" s="1739" t="b">
        <v>0</v>
      </c>
      <c r="T1004" s="1770" t="b">
        <v>0</v>
      </c>
      <c r="U1004" s="1822"/>
      <c r="V1004" s="1822"/>
      <c r="W1004" s="1822"/>
      <c r="X1004" s="1739"/>
      <c r="Y1004" s="1739"/>
      <c r="Z1004" s="1739"/>
      <c r="AA1004" s="1739"/>
      <c r="AB1004" s="1739"/>
      <c r="AC1004" s="1739"/>
      <c r="AD1004" s="1739"/>
      <c r="AE1004" s="1739"/>
      <c r="AF1004" s="1739"/>
      <c r="AG1004" s="1739"/>
      <c r="AH1004" s="1739"/>
      <c r="AI1004" s="1739"/>
      <c r="AJ1004" s="1739"/>
      <c r="AK1004" s="1739"/>
      <c r="AL1004" s="1739"/>
    </row>
    <row r="1005" ht="32.25" customHeight="1">
      <c r="A1005" s="1767"/>
      <c r="B1005" s="1823"/>
      <c r="C1005" s="1739"/>
      <c r="D1005" s="1739"/>
      <c r="E1005" s="1739"/>
      <c r="F1005" s="1767"/>
      <c r="G1005" s="1767"/>
      <c r="H1005" s="1767"/>
      <c r="I1005" s="1767"/>
      <c r="J1005" s="1767"/>
      <c r="K1005" s="1739"/>
      <c r="L1005" s="1739"/>
      <c r="M1005" s="1739"/>
      <c r="N1005" s="1818"/>
      <c r="O1005" s="1819"/>
      <c r="P1005" s="1820"/>
      <c r="Q1005" s="1820"/>
      <c r="R1005" s="1821"/>
      <c r="S1005" s="1739" t="b">
        <v>0</v>
      </c>
      <c r="T1005" s="1770" t="b">
        <v>0</v>
      </c>
      <c r="U1005" s="1822"/>
      <c r="V1005" s="1822"/>
      <c r="W1005" s="1822"/>
      <c r="X1005" s="1739"/>
      <c r="Y1005" s="1739"/>
      <c r="Z1005" s="1739"/>
      <c r="AA1005" s="1739"/>
      <c r="AB1005" s="1739"/>
      <c r="AC1005" s="1739"/>
      <c r="AD1005" s="1739"/>
      <c r="AE1005" s="1739"/>
      <c r="AF1005" s="1739"/>
      <c r="AG1005" s="1739"/>
      <c r="AH1005" s="1739"/>
      <c r="AI1005" s="1739"/>
      <c r="AJ1005" s="1739"/>
      <c r="AK1005" s="1739"/>
      <c r="AL1005" s="1739"/>
    </row>
    <row r="1006" ht="32.25" customHeight="1">
      <c r="A1006" s="1767"/>
      <c r="B1006" s="1823"/>
      <c r="C1006" s="1739"/>
      <c r="D1006" s="1739"/>
      <c r="E1006" s="1739"/>
      <c r="F1006" s="1767"/>
      <c r="G1006" s="1767"/>
      <c r="H1006" s="1767"/>
      <c r="I1006" s="1767"/>
      <c r="J1006" s="1767"/>
      <c r="K1006" s="1739"/>
      <c r="L1006" s="1739"/>
      <c r="M1006" s="1739"/>
      <c r="N1006" s="1818"/>
      <c r="O1006" s="1819"/>
      <c r="P1006" s="1820"/>
      <c r="Q1006" s="1820"/>
      <c r="R1006" s="1821"/>
      <c r="S1006" s="1739" t="b">
        <v>0</v>
      </c>
      <c r="T1006" s="1770" t="b">
        <v>0</v>
      </c>
      <c r="U1006" s="1822"/>
      <c r="V1006" s="1822"/>
      <c r="W1006" s="1822"/>
      <c r="X1006" s="1739"/>
      <c r="Y1006" s="1739"/>
      <c r="Z1006" s="1739"/>
      <c r="AA1006" s="1739"/>
      <c r="AB1006" s="1739"/>
      <c r="AC1006" s="1739"/>
      <c r="AD1006" s="1739"/>
      <c r="AE1006" s="1739"/>
      <c r="AF1006" s="1739"/>
      <c r="AG1006" s="1739"/>
      <c r="AH1006" s="1739"/>
      <c r="AI1006" s="1739"/>
      <c r="AJ1006" s="1739"/>
      <c r="AK1006" s="1739"/>
      <c r="AL1006" s="1739"/>
    </row>
    <row r="1007" ht="32.25" customHeight="1">
      <c r="A1007" s="1767"/>
      <c r="B1007" s="1823"/>
      <c r="C1007" s="1739"/>
      <c r="D1007" s="1739"/>
      <c r="E1007" s="1739"/>
      <c r="F1007" s="1767"/>
      <c r="G1007" s="1767"/>
      <c r="H1007" s="1767"/>
      <c r="I1007" s="1767"/>
      <c r="J1007" s="1767"/>
      <c r="K1007" s="1739"/>
      <c r="L1007" s="1739"/>
      <c r="M1007" s="1739"/>
      <c r="N1007" s="1818"/>
      <c r="O1007" s="1819"/>
      <c r="P1007" s="1820"/>
      <c r="Q1007" s="1820"/>
      <c r="R1007" s="1821"/>
      <c r="S1007" s="1739" t="b">
        <v>0</v>
      </c>
      <c r="T1007" s="1770" t="b">
        <v>0</v>
      </c>
      <c r="U1007" s="1822"/>
      <c r="V1007" s="1822"/>
      <c r="W1007" s="1822"/>
      <c r="X1007" s="1739"/>
      <c r="Y1007" s="1739"/>
      <c r="Z1007" s="1739"/>
      <c r="AA1007" s="1739"/>
      <c r="AB1007" s="1739"/>
      <c r="AC1007" s="1739"/>
      <c r="AD1007" s="1739"/>
      <c r="AE1007" s="1739"/>
      <c r="AF1007" s="1739"/>
      <c r="AG1007" s="1739"/>
      <c r="AH1007" s="1739"/>
      <c r="AI1007" s="1739"/>
      <c r="AJ1007" s="1739"/>
      <c r="AK1007" s="1739"/>
      <c r="AL1007" s="1739"/>
    </row>
    <row r="1008" ht="32.25" customHeight="1">
      <c r="A1008" s="1767"/>
      <c r="B1008" s="1823"/>
      <c r="C1008" s="1739"/>
      <c r="D1008" s="1739"/>
      <c r="E1008" s="1739"/>
      <c r="F1008" s="1767"/>
      <c r="G1008" s="1767"/>
      <c r="H1008" s="1767"/>
      <c r="I1008" s="1767"/>
      <c r="J1008" s="1767"/>
      <c r="K1008" s="1739"/>
      <c r="L1008" s="1739"/>
      <c r="M1008" s="1739"/>
      <c r="N1008" s="1818"/>
      <c r="O1008" s="1819"/>
      <c r="P1008" s="1820"/>
      <c r="Q1008" s="1820"/>
      <c r="R1008" s="1821"/>
      <c r="S1008" s="1739" t="b">
        <v>0</v>
      </c>
      <c r="T1008" s="1770" t="b">
        <v>0</v>
      </c>
      <c r="U1008" s="1822"/>
      <c r="V1008" s="1822"/>
      <c r="W1008" s="1822"/>
      <c r="X1008" s="1739"/>
      <c r="Y1008" s="1739"/>
      <c r="Z1008" s="1739"/>
      <c r="AA1008" s="1739"/>
      <c r="AB1008" s="1739"/>
      <c r="AC1008" s="1739"/>
      <c r="AD1008" s="1739"/>
      <c r="AE1008" s="1739"/>
      <c r="AF1008" s="1739"/>
      <c r="AG1008" s="1739"/>
      <c r="AH1008" s="1739"/>
      <c r="AI1008" s="1739"/>
      <c r="AJ1008" s="1739"/>
      <c r="AK1008" s="1739"/>
      <c r="AL1008" s="1739"/>
    </row>
    <row r="1009" ht="32.25" customHeight="1">
      <c r="A1009" s="1767"/>
      <c r="B1009" s="1823"/>
      <c r="C1009" s="1739"/>
      <c r="D1009" s="1739"/>
      <c r="E1009" s="1739"/>
      <c r="F1009" s="1767"/>
      <c r="G1009" s="1767"/>
      <c r="H1009" s="1767"/>
      <c r="I1009" s="1767"/>
      <c r="J1009" s="1767"/>
      <c r="K1009" s="1739"/>
      <c r="L1009" s="1739"/>
      <c r="M1009" s="1739"/>
      <c r="N1009" s="1818"/>
      <c r="O1009" s="1819"/>
      <c r="P1009" s="1820"/>
      <c r="Q1009" s="1820"/>
      <c r="R1009" s="1821"/>
      <c r="S1009" s="1739" t="b">
        <v>0</v>
      </c>
      <c r="T1009" s="1770" t="b">
        <v>0</v>
      </c>
      <c r="U1009" s="1822"/>
      <c r="V1009" s="1822"/>
      <c r="W1009" s="1822"/>
      <c r="X1009" s="1739"/>
      <c r="Y1009" s="1739"/>
      <c r="Z1009" s="1739"/>
      <c r="AA1009" s="1739"/>
      <c r="AB1009" s="1739"/>
      <c r="AC1009" s="1739"/>
      <c r="AD1009" s="1739"/>
      <c r="AE1009" s="1739"/>
      <c r="AF1009" s="1739"/>
      <c r="AG1009" s="1739"/>
      <c r="AH1009" s="1739"/>
      <c r="AI1009" s="1739"/>
      <c r="AJ1009" s="1739"/>
      <c r="AK1009" s="1739"/>
      <c r="AL1009" s="1739"/>
    </row>
    <row r="1010" ht="32.25" customHeight="1">
      <c r="A1010" s="1767"/>
      <c r="B1010" s="1823"/>
      <c r="C1010" s="1739"/>
      <c r="D1010" s="1739"/>
      <c r="E1010" s="1739"/>
      <c r="F1010" s="1767"/>
      <c r="G1010" s="1767"/>
      <c r="H1010" s="1767"/>
      <c r="I1010" s="1767"/>
      <c r="J1010" s="1767"/>
      <c r="K1010" s="1739"/>
      <c r="L1010" s="1739"/>
      <c r="M1010" s="1739"/>
      <c r="N1010" s="1818"/>
      <c r="O1010" s="1819"/>
      <c r="P1010" s="1820"/>
      <c r="Q1010" s="1820"/>
      <c r="R1010" s="1821"/>
      <c r="S1010" s="1739" t="b">
        <v>0</v>
      </c>
      <c r="T1010" s="1770" t="b">
        <v>0</v>
      </c>
      <c r="U1010" s="1822"/>
      <c r="V1010" s="1822"/>
      <c r="W1010" s="1822"/>
      <c r="X1010" s="1739"/>
      <c r="Y1010" s="1739"/>
      <c r="Z1010" s="1739"/>
      <c r="AA1010" s="1739"/>
      <c r="AB1010" s="1739"/>
      <c r="AC1010" s="1739"/>
      <c r="AD1010" s="1739"/>
      <c r="AE1010" s="1739"/>
      <c r="AF1010" s="1739"/>
      <c r="AG1010" s="1739"/>
      <c r="AH1010" s="1739"/>
      <c r="AI1010" s="1739"/>
      <c r="AJ1010" s="1739"/>
      <c r="AK1010" s="1739"/>
      <c r="AL1010" s="1739"/>
    </row>
    <row r="1011" ht="32.25" customHeight="1">
      <c r="A1011" s="1767"/>
      <c r="B1011" s="1823"/>
      <c r="C1011" s="1739"/>
      <c r="D1011" s="1739"/>
      <c r="E1011" s="1739"/>
      <c r="F1011" s="1767"/>
      <c r="G1011" s="1767"/>
      <c r="H1011" s="1767"/>
      <c r="I1011" s="1767"/>
      <c r="J1011" s="1767"/>
      <c r="K1011" s="1739"/>
      <c r="L1011" s="1739"/>
      <c r="M1011" s="1739"/>
      <c r="N1011" s="1818"/>
      <c r="O1011" s="1819"/>
      <c r="P1011" s="1820"/>
      <c r="Q1011" s="1820"/>
      <c r="R1011" s="1821"/>
      <c r="S1011" s="1739" t="b">
        <v>0</v>
      </c>
      <c r="T1011" s="1770" t="b">
        <v>0</v>
      </c>
      <c r="U1011" s="1822"/>
      <c r="V1011" s="1822"/>
      <c r="W1011" s="1822"/>
      <c r="X1011" s="1739"/>
      <c r="Y1011" s="1739"/>
      <c r="Z1011" s="1739"/>
      <c r="AA1011" s="1739"/>
      <c r="AB1011" s="1739"/>
      <c r="AC1011" s="1739"/>
      <c r="AD1011" s="1739"/>
      <c r="AE1011" s="1739"/>
      <c r="AF1011" s="1739"/>
      <c r="AG1011" s="1739"/>
      <c r="AH1011" s="1739"/>
      <c r="AI1011" s="1739"/>
      <c r="AJ1011" s="1739"/>
      <c r="AK1011" s="1739"/>
      <c r="AL1011" s="1739"/>
    </row>
    <row r="1012" ht="32.25" customHeight="1">
      <c r="A1012" s="1767"/>
      <c r="B1012" s="1823"/>
      <c r="C1012" s="1739"/>
      <c r="D1012" s="1739"/>
      <c r="E1012" s="1739"/>
      <c r="F1012" s="1767"/>
      <c r="G1012" s="1767"/>
      <c r="H1012" s="1767"/>
      <c r="I1012" s="1767"/>
      <c r="J1012" s="1767"/>
      <c r="K1012" s="1739"/>
      <c r="L1012" s="1739"/>
      <c r="M1012" s="1739"/>
      <c r="N1012" s="1818"/>
      <c r="O1012" s="1819"/>
      <c r="P1012" s="1820"/>
      <c r="Q1012" s="1820"/>
      <c r="R1012" s="1821"/>
      <c r="S1012" s="1739" t="b">
        <v>0</v>
      </c>
      <c r="T1012" s="1770" t="b">
        <v>0</v>
      </c>
      <c r="U1012" s="1822"/>
      <c r="V1012" s="1822"/>
      <c r="W1012" s="1822"/>
      <c r="X1012" s="1739"/>
      <c r="Y1012" s="1739"/>
      <c r="Z1012" s="1739"/>
      <c r="AA1012" s="1739"/>
      <c r="AB1012" s="1739"/>
      <c r="AC1012" s="1739"/>
      <c r="AD1012" s="1739"/>
      <c r="AE1012" s="1739"/>
      <c r="AF1012" s="1739"/>
      <c r="AG1012" s="1739"/>
      <c r="AH1012" s="1739"/>
      <c r="AI1012" s="1739"/>
      <c r="AJ1012" s="1739"/>
      <c r="AK1012" s="1739"/>
      <c r="AL1012" s="1739"/>
    </row>
    <row r="1013" ht="32.25" customHeight="1">
      <c r="A1013" s="1767"/>
      <c r="B1013" s="1823"/>
      <c r="C1013" s="1739"/>
      <c r="D1013" s="1739"/>
      <c r="E1013" s="1739"/>
      <c r="F1013" s="1767"/>
      <c r="G1013" s="1767"/>
      <c r="H1013" s="1767"/>
      <c r="I1013" s="1767"/>
      <c r="J1013" s="1767"/>
      <c r="K1013" s="1739"/>
      <c r="L1013" s="1739"/>
      <c r="M1013" s="1739"/>
      <c r="N1013" s="1818"/>
      <c r="O1013" s="1819"/>
      <c r="P1013" s="1820"/>
      <c r="Q1013" s="1820"/>
      <c r="R1013" s="1821"/>
      <c r="S1013" s="1739" t="b">
        <v>0</v>
      </c>
      <c r="T1013" s="1770" t="b">
        <v>0</v>
      </c>
      <c r="U1013" s="1822"/>
      <c r="V1013" s="1822"/>
      <c r="W1013" s="1822"/>
      <c r="X1013" s="1739"/>
      <c r="Y1013" s="1739"/>
      <c r="Z1013" s="1739"/>
      <c r="AA1013" s="1739"/>
      <c r="AB1013" s="1739"/>
      <c r="AC1013" s="1739"/>
      <c r="AD1013" s="1739"/>
      <c r="AE1013" s="1739"/>
      <c r="AF1013" s="1739"/>
      <c r="AG1013" s="1739"/>
      <c r="AH1013" s="1739"/>
      <c r="AI1013" s="1739"/>
      <c r="AJ1013" s="1739"/>
      <c r="AK1013" s="1739"/>
      <c r="AL1013" s="1739"/>
    </row>
    <row r="1014" ht="32.25" customHeight="1">
      <c r="A1014" s="1767"/>
      <c r="B1014" s="1823"/>
      <c r="C1014" s="1739"/>
      <c r="D1014" s="1739"/>
      <c r="E1014" s="1739"/>
      <c r="F1014" s="1767"/>
      <c r="G1014" s="1767"/>
      <c r="H1014" s="1767"/>
      <c r="I1014" s="1767"/>
      <c r="J1014" s="1767"/>
      <c r="K1014" s="1739"/>
      <c r="L1014" s="1739"/>
      <c r="M1014" s="1739"/>
      <c r="N1014" s="1818"/>
      <c r="O1014" s="1819"/>
      <c r="P1014" s="1820"/>
      <c r="Q1014" s="1820"/>
      <c r="R1014" s="1821"/>
      <c r="S1014" s="1739" t="b">
        <v>0</v>
      </c>
      <c r="T1014" s="1770" t="b">
        <v>0</v>
      </c>
      <c r="U1014" s="1822"/>
      <c r="V1014" s="1822"/>
      <c r="W1014" s="1822"/>
      <c r="X1014" s="1739"/>
      <c r="Y1014" s="1739"/>
      <c r="Z1014" s="1739"/>
      <c r="AA1014" s="1739"/>
      <c r="AB1014" s="1739"/>
      <c r="AC1014" s="1739"/>
      <c r="AD1014" s="1739"/>
      <c r="AE1014" s="1739"/>
      <c r="AF1014" s="1739"/>
      <c r="AG1014" s="1739"/>
      <c r="AH1014" s="1739"/>
      <c r="AI1014" s="1739"/>
      <c r="AJ1014" s="1739"/>
      <c r="AK1014" s="1739"/>
      <c r="AL1014" s="1739"/>
    </row>
    <row r="1015" ht="32.25" customHeight="1">
      <c r="A1015" s="1767"/>
      <c r="B1015" s="1823"/>
      <c r="C1015" s="1739"/>
      <c r="D1015" s="1739"/>
      <c r="E1015" s="1739"/>
      <c r="F1015" s="1767"/>
      <c r="G1015" s="1767"/>
      <c r="H1015" s="1767"/>
      <c r="I1015" s="1767"/>
      <c r="J1015" s="1767"/>
      <c r="K1015" s="1739"/>
      <c r="L1015" s="1739"/>
      <c r="M1015" s="1739"/>
      <c r="N1015" s="1818"/>
      <c r="O1015" s="1819"/>
      <c r="P1015" s="1820"/>
      <c r="Q1015" s="1820"/>
      <c r="R1015" s="1821"/>
      <c r="S1015" s="1739" t="b">
        <v>0</v>
      </c>
      <c r="T1015" s="1770" t="b">
        <v>0</v>
      </c>
      <c r="U1015" s="1822"/>
      <c r="V1015" s="1822"/>
      <c r="W1015" s="1822"/>
      <c r="X1015" s="1739"/>
      <c r="Y1015" s="1739"/>
      <c r="Z1015" s="1739"/>
      <c r="AA1015" s="1739"/>
      <c r="AB1015" s="1739"/>
      <c r="AC1015" s="1739"/>
      <c r="AD1015" s="1739"/>
      <c r="AE1015" s="1739"/>
      <c r="AF1015" s="1739"/>
      <c r="AG1015" s="1739"/>
      <c r="AH1015" s="1739"/>
      <c r="AI1015" s="1739"/>
      <c r="AJ1015" s="1739"/>
      <c r="AK1015" s="1739"/>
      <c r="AL1015" s="1739"/>
    </row>
    <row r="1016" ht="32.25" customHeight="1">
      <c r="A1016" s="1767"/>
      <c r="B1016" s="1823"/>
      <c r="C1016" s="1739"/>
      <c r="D1016" s="1739"/>
      <c r="E1016" s="1739"/>
      <c r="F1016" s="1767"/>
      <c r="G1016" s="1767"/>
      <c r="H1016" s="1767"/>
      <c r="I1016" s="1767"/>
      <c r="J1016" s="1767"/>
      <c r="K1016" s="1739"/>
      <c r="L1016" s="1739"/>
      <c r="M1016" s="1739"/>
      <c r="N1016" s="1818"/>
      <c r="O1016" s="1819"/>
      <c r="P1016" s="1820"/>
      <c r="Q1016" s="1820"/>
      <c r="R1016" s="1821"/>
      <c r="S1016" s="1739" t="b">
        <v>0</v>
      </c>
      <c r="T1016" s="1770" t="b">
        <v>0</v>
      </c>
      <c r="U1016" s="1822"/>
      <c r="V1016" s="1822"/>
      <c r="W1016" s="1822"/>
      <c r="X1016" s="1739"/>
      <c r="Y1016" s="1739"/>
      <c r="Z1016" s="1739"/>
      <c r="AA1016" s="1739"/>
      <c r="AB1016" s="1739"/>
      <c r="AC1016" s="1739"/>
      <c r="AD1016" s="1739"/>
      <c r="AE1016" s="1739"/>
      <c r="AF1016" s="1739"/>
      <c r="AG1016" s="1739"/>
      <c r="AH1016" s="1739"/>
      <c r="AI1016" s="1739"/>
      <c r="AJ1016" s="1739"/>
      <c r="AK1016" s="1739"/>
      <c r="AL1016" s="1739"/>
    </row>
    <row r="1017" ht="32.25" customHeight="1">
      <c r="A1017" s="1767"/>
      <c r="B1017" s="1823"/>
      <c r="C1017" s="1739"/>
      <c r="D1017" s="1739"/>
      <c r="E1017" s="1739"/>
      <c r="F1017" s="1767"/>
      <c r="G1017" s="1767"/>
      <c r="H1017" s="1767"/>
      <c r="I1017" s="1767"/>
      <c r="J1017" s="1767"/>
      <c r="K1017" s="1739"/>
      <c r="L1017" s="1739"/>
      <c r="M1017" s="1739"/>
      <c r="N1017" s="1818"/>
      <c r="O1017" s="1819"/>
      <c r="P1017" s="1820"/>
      <c r="Q1017" s="1820"/>
      <c r="R1017" s="1821"/>
      <c r="S1017" s="1739" t="b">
        <v>0</v>
      </c>
      <c r="T1017" s="1770" t="b">
        <v>0</v>
      </c>
      <c r="U1017" s="1822"/>
      <c r="V1017" s="1822"/>
      <c r="W1017" s="1822"/>
      <c r="X1017" s="1739"/>
      <c r="Y1017" s="1739"/>
      <c r="Z1017" s="1739"/>
      <c r="AA1017" s="1739"/>
      <c r="AB1017" s="1739"/>
      <c r="AC1017" s="1739"/>
      <c r="AD1017" s="1739"/>
      <c r="AE1017" s="1739"/>
      <c r="AF1017" s="1739"/>
      <c r="AG1017" s="1739"/>
      <c r="AH1017" s="1739"/>
      <c r="AI1017" s="1739"/>
      <c r="AJ1017" s="1739"/>
      <c r="AK1017" s="1739"/>
      <c r="AL1017" s="1739"/>
    </row>
    <row r="1018" ht="32.25" customHeight="1">
      <c r="A1018" s="1767"/>
      <c r="B1018" s="1823"/>
      <c r="C1018" s="1739"/>
      <c r="D1018" s="1739"/>
      <c r="E1018" s="1739"/>
      <c r="F1018" s="1767"/>
      <c r="G1018" s="1767"/>
      <c r="H1018" s="1767"/>
      <c r="I1018" s="1767"/>
      <c r="J1018" s="1767"/>
      <c r="K1018" s="1739"/>
      <c r="L1018" s="1739"/>
      <c r="M1018" s="1739"/>
      <c r="N1018" s="1818"/>
      <c r="O1018" s="1819"/>
      <c r="P1018" s="1820"/>
      <c r="Q1018" s="1820"/>
      <c r="R1018" s="1821"/>
      <c r="S1018" s="1739" t="b">
        <v>0</v>
      </c>
      <c r="T1018" s="1770" t="b">
        <v>0</v>
      </c>
      <c r="U1018" s="1822"/>
      <c r="V1018" s="1822"/>
      <c r="W1018" s="1822"/>
      <c r="X1018" s="1739"/>
      <c r="Y1018" s="1739"/>
      <c r="Z1018" s="1739"/>
      <c r="AA1018" s="1739"/>
      <c r="AB1018" s="1739"/>
      <c r="AC1018" s="1739"/>
      <c r="AD1018" s="1739"/>
      <c r="AE1018" s="1739"/>
      <c r="AF1018" s="1739"/>
      <c r="AG1018" s="1739"/>
      <c r="AH1018" s="1739"/>
      <c r="AI1018" s="1739"/>
      <c r="AJ1018" s="1739"/>
      <c r="AK1018" s="1739"/>
      <c r="AL1018" s="1739"/>
    </row>
    <row r="1019" ht="32.25" customHeight="1">
      <c r="A1019" s="1767"/>
      <c r="B1019" s="1823"/>
      <c r="C1019" s="1739"/>
      <c r="D1019" s="1739"/>
      <c r="E1019" s="1739"/>
      <c r="F1019" s="1767"/>
      <c r="G1019" s="1767"/>
      <c r="H1019" s="1767"/>
      <c r="I1019" s="1767"/>
      <c r="J1019" s="1767"/>
      <c r="K1019" s="1739"/>
      <c r="L1019" s="1739"/>
      <c r="M1019" s="1739"/>
      <c r="N1019" s="1818"/>
      <c r="O1019" s="1819"/>
      <c r="P1019" s="1820"/>
      <c r="Q1019" s="1820"/>
      <c r="R1019" s="1821"/>
      <c r="S1019" s="1739" t="b">
        <v>0</v>
      </c>
      <c r="T1019" s="1770" t="b">
        <v>0</v>
      </c>
      <c r="U1019" s="1822"/>
      <c r="V1019" s="1822"/>
      <c r="W1019" s="1822"/>
      <c r="X1019" s="1739"/>
      <c r="Y1019" s="1739"/>
      <c r="Z1019" s="1739"/>
      <c r="AA1019" s="1739"/>
      <c r="AB1019" s="1739"/>
      <c r="AC1019" s="1739"/>
      <c r="AD1019" s="1739"/>
      <c r="AE1019" s="1739"/>
      <c r="AF1019" s="1739"/>
      <c r="AG1019" s="1739"/>
      <c r="AH1019" s="1739"/>
      <c r="AI1019" s="1739"/>
      <c r="AJ1019" s="1739"/>
      <c r="AK1019" s="1739"/>
      <c r="AL1019" s="1739"/>
    </row>
    <row r="1020" ht="32.25" customHeight="1">
      <c r="A1020" s="1767"/>
      <c r="B1020" s="1823"/>
      <c r="C1020" s="1739"/>
      <c r="D1020" s="1739"/>
      <c r="E1020" s="1739"/>
      <c r="F1020" s="1767"/>
      <c r="G1020" s="1767"/>
      <c r="H1020" s="1767"/>
      <c r="I1020" s="1767"/>
      <c r="J1020" s="1767"/>
      <c r="K1020" s="1739"/>
      <c r="L1020" s="1739"/>
      <c r="M1020" s="1739"/>
      <c r="N1020" s="1818"/>
      <c r="O1020" s="1819"/>
      <c r="P1020" s="1820"/>
      <c r="Q1020" s="1820"/>
      <c r="R1020" s="1821"/>
      <c r="S1020" s="1739" t="b">
        <v>0</v>
      </c>
      <c r="T1020" s="1770" t="b">
        <v>0</v>
      </c>
      <c r="U1020" s="1822"/>
      <c r="V1020" s="1822"/>
      <c r="W1020" s="1822"/>
      <c r="X1020" s="1739"/>
      <c r="Y1020" s="1739"/>
      <c r="Z1020" s="1739"/>
      <c r="AA1020" s="1739"/>
      <c r="AB1020" s="1739"/>
      <c r="AC1020" s="1739"/>
      <c r="AD1020" s="1739"/>
      <c r="AE1020" s="1739"/>
      <c r="AF1020" s="1739"/>
      <c r="AG1020" s="1739"/>
      <c r="AH1020" s="1739"/>
      <c r="AI1020" s="1739"/>
      <c r="AJ1020" s="1739"/>
      <c r="AK1020" s="1739"/>
      <c r="AL1020" s="1739"/>
    </row>
    <row r="1021" ht="32.25" customHeight="1">
      <c r="A1021" s="1767"/>
      <c r="B1021" s="1823"/>
      <c r="C1021" s="1739"/>
      <c r="D1021" s="1739"/>
      <c r="E1021" s="1739"/>
      <c r="F1021" s="1767"/>
      <c r="G1021" s="1767"/>
      <c r="H1021" s="1767"/>
      <c r="I1021" s="1767"/>
      <c r="J1021" s="1767"/>
      <c r="K1021" s="1739"/>
      <c r="L1021" s="1739"/>
      <c r="M1021" s="1739"/>
      <c r="N1021" s="1818"/>
      <c r="O1021" s="1819"/>
      <c r="P1021" s="1820"/>
      <c r="Q1021" s="1820"/>
      <c r="R1021" s="1821"/>
      <c r="S1021" s="1739" t="b">
        <v>0</v>
      </c>
      <c r="T1021" s="1770" t="b">
        <v>0</v>
      </c>
      <c r="U1021" s="1822"/>
      <c r="V1021" s="1822"/>
      <c r="W1021" s="1822"/>
      <c r="X1021" s="1739"/>
      <c r="Y1021" s="1739"/>
      <c r="Z1021" s="1739"/>
      <c r="AA1021" s="1739"/>
      <c r="AB1021" s="1739"/>
      <c r="AC1021" s="1739"/>
      <c r="AD1021" s="1739"/>
      <c r="AE1021" s="1739"/>
      <c r="AF1021" s="1739"/>
      <c r="AG1021" s="1739"/>
      <c r="AH1021" s="1739"/>
      <c r="AI1021" s="1739"/>
      <c r="AJ1021" s="1739"/>
      <c r="AK1021" s="1739"/>
      <c r="AL1021" s="1739"/>
    </row>
    <row r="1022" ht="32.25" customHeight="1">
      <c r="A1022" s="1767"/>
      <c r="B1022" s="1823"/>
      <c r="C1022" s="1739"/>
      <c r="D1022" s="1739"/>
      <c r="E1022" s="1739"/>
      <c r="F1022" s="1767"/>
      <c r="G1022" s="1767"/>
      <c r="H1022" s="1767"/>
      <c r="I1022" s="1767"/>
      <c r="J1022" s="1767"/>
      <c r="K1022" s="1739"/>
      <c r="L1022" s="1739"/>
      <c r="M1022" s="1739"/>
      <c r="N1022" s="1818"/>
      <c r="O1022" s="1819"/>
      <c r="P1022" s="1820"/>
      <c r="Q1022" s="1820"/>
      <c r="R1022" s="1821"/>
      <c r="S1022" s="1739" t="b">
        <v>0</v>
      </c>
      <c r="T1022" s="1770" t="b">
        <v>0</v>
      </c>
      <c r="U1022" s="1822"/>
      <c r="V1022" s="1822"/>
      <c r="W1022" s="1822"/>
      <c r="X1022" s="1739"/>
      <c r="Y1022" s="1739"/>
      <c r="Z1022" s="1739"/>
      <c r="AA1022" s="1739"/>
      <c r="AB1022" s="1739"/>
      <c r="AC1022" s="1739"/>
      <c r="AD1022" s="1739"/>
      <c r="AE1022" s="1739"/>
      <c r="AF1022" s="1739"/>
      <c r="AG1022" s="1739"/>
      <c r="AH1022" s="1739"/>
      <c r="AI1022" s="1739"/>
      <c r="AJ1022" s="1739"/>
      <c r="AK1022" s="1739"/>
      <c r="AL1022" s="1739"/>
    </row>
    <row r="1023" ht="32.25" customHeight="1">
      <c r="A1023" s="1767"/>
      <c r="B1023" s="1823"/>
      <c r="C1023" s="1739"/>
      <c r="D1023" s="1739"/>
      <c r="E1023" s="1739"/>
      <c r="F1023" s="1767"/>
      <c r="G1023" s="1767"/>
      <c r="H1023" s="1767"/>
      <c r="I1023" s="1767"/>
      <c r="J1023" s="1767"/>
      <c r="K1023" s="1739"/>
      <c r="L1023" s="1739"/>
      <c r="M1023" s="1739"/>
      <c r="N1023" s="1818"/>
      <c r="O1023" s="1819"/>
      <c r="P1023" s="1820"/>
      <c r="Q1023" s="1820"/>
      <c r="R1023" s="1821"/>
      <c r="S1023" s="1739" t="b">
        <v>0</v>
      </c>
      <c r="T1023" s="1770" t="b">
        <v>0</v>
      </c>
      <c r="U1023" s="1822"/>
      <c r="V1023" s="1822"/>
      <c r="W1023" s="1822"/>
      <c r="X1023" s="1739"/>
      <c r="Y1023" s="1739"/>
      <c r="Z1023" s="1739"/>
      <c r="AA1023" s="1739"/>
      <c r="AB1023" s="1739"/>
      <c r="AC1023" s="1739"/>
      <c r="AD1023" s="1739"/>
      <c r="AE1023" s="1739"/>
      <c r="AF1023" s="1739"/>
      <c r="AG1023" s="1739"/>
      <c r="AH1023" s="1739"/>
      <c r="AI1023" s="1739"/>
      <c r="AJ1023" s="1739"/>
      <c r="AK1023" s="1739"/>
      <c r="AL1023" s="1739"/>
    </row>
    <row r="1024" ht="32.25" customHeight="1">
      <c r="A1024" s="1767"/>
      <c r="B1024" s="1823"/>
      <c r="C1024" s="1739"/>
      <c r="D1024" s="1739"/>
      <c r="E1024" s="1739"/>
      <c r="F1024" s="1767"/>
      <c r="G1024" s="1767"/>
      <c r="H1024" s="1767"/>
      <c r="I1024" s="1767"/>
      <c r="J1024" s="1767"/>
      <c r="K1024" s="1739"/>
      <c r="L1024" s="1739"/>
      <c r="M1024" s="1739"/>
      <c r="N1024" s="1818"/>
      <c r="O1024" s="1819"/>
      <c r="P1024" s="1820"/>
      <c r="Q1024" s="1820"/>
      <c r="R1024" s="1821"/>
      <c r="S1024" s="1739" t="b">
        <v>0</v>
      </c>
      <c r="T1024" s="1770" t="b">
        <v>0</v>
      </c>
      <c r="U1024" s="1822"/>
      <c r="V1024" s="1822"/>
      <c r="W1024" s="1822"/>
      <c r="X1024" s="1739"/>
      <c r="Y1024" s="1739"/>
      <c r="Z1024" s="1739"/>
      <c r="AA1024" s="1739"/>
      <c r="AB1024" s="1739"/>
      <c r="AC1024" s="1739"/>
      <c r="AD1024" s="1739"/>
      <c r="AE1024" s="1739"/>
      <c r="AF1024" s="1739"/>
      <c r="AG1024" s="1739"/>
      <c r="AH1024" s="1739"/>
      <c r="AI1024" s="1739"/>
      <c r="AJ1024" s="1739"/>
      <c r="AK1024" s="1739"/>
      <c r="AL1024" s="1739"/>
    </row>
    <row r="1025" ht="32.25" customHeight="1">
      <c r="A1025" s="1767"/>
      <c r="B1025" s="1823"/>
      <c r="C1025" s="1739"/>
      <c r="D1025" s="1739"/>
      <c r="E1025" s="1739"/>
      <c r="F1025" s="1767"/>
      <c r="G1025" s="1767"/>
      <c r="H1025" s="1767"/>
      <c r="I1025" s="1767"/>
      <c r="J1025" s="1767"/>
      <c r="K1025" s="1739"/>
      <c r="L1025" s="1739"/>
      <c r="M1025" s="1739"/>
      <c r="N1025" s="1818"/>
      <c r="O1025" s="1819"/>
      <c r="P1025" s="1820"/>
      <c r="Q1025" s="1820"/>
      <c r="R1025" s="1821"/>
      <c r="S1025" s="1739" t="b">
        <v>0</v>
      </c>
      <c r="T1025" s="1770" t="b">
        <v>0</v>
      </c>
      <c r="U1025" s="1822"/>
      <c r="V1025" s="1822"/>
      <c r="W1025" s="1822"/>
      <c r="X1025" s="1739"/>
      <c r="Y1025" s="1739"/>
      <c r="Z1025" s="1739"/>
      <c r="AA1025" s="1739"/>
      <c r="AB1025" s="1739"/>
      <c r="AC1025" s="1739"/>
      <c r="AD1025" s="1739"/>
      <c r="AE1025" s="1739"/>
      <c r="AF1025" s="1739"/>
      <c r="AG1025" s="1739"/>
      <c r="AH1025" s="1739"/>
      <c r="AI1025" s="1739"/>
      <c r="AJ1025" s="1739"/>
      <c r="AK1025" s="1739"/>
      <c r="AL1025" s="1739"/>
    </row>
    <row r="1026" ht="32.25" customHeight="1">
      <c r="A1026" s="1767"/>
      <c r="B1026" s="1823"/>
      <c r="C1026" s="1739"/>
      <c r="D1026" s="1739"/>
      <c r="E1026" s="1739"/>
      <c r="F1026" s="1767"/>
      <c r="G1026" s="1767"/>
      <c r="H1026" s="1767"/>
      <c r="I1026" s="1767"/>
      <c r="J1026" s="1767"/>
      <c r="K1026" s="1739"/>
      <c r="L1026" s="1739"/>
      <c r="M1026" s="1739"/>
      <c r="N1026" s="1818"/>
      <c r="O1026" s="1819"/>
      <c r="P1026" s="1820"/>
      <c r="Q1026" s="1820"/>
      <c r="R1026" s="1821"/>
      <c r="S1026" s="1739" t="b">
        <v>0</v>
      </c>
      <c r="T1026" s="1770" t="b">
        <v>0</v>
      </c>
      <c r="U1026" s="1822"/>
      <c r="V1026" s="1822"/>
      <c r="W1026" s="1822"/>
      <c r="X1026" s="1739"/>
      <c r="Y1026" s="1739"/>
      <c r="Z1026" s="1739"/>
      <c r="AA1026" s="1739"/>
      <c r="AB1026" s="1739"/>
      <c r="AC1026" s="1739"/>
      <c r="AD1026" s="1739"/>
      <c r="AE1026" s="1739"/>
      <c r="AF1026" s="1739"/>
      <c r="AG1026" s="1739"/>
      <c r="AH1026" s="1739"/>
      <c r="AI1026" s="1739"/>
      <c r="AJ1026" s="1739"/>
      <c r="AK1026" s="1739"/>
      <c r="AL1026" s="1739"/>
    </row>
    <row r="1027" ht="32.25" customHeight="1">
      <c r="A1027" s="1767"/>
      <c r="B1027" s="1823"/>
      <c r="C1027" s="1739"/>
      <c r="D1027" s="1739"/>
      <c r="E1027" s="1739"/>
      <c r="F1027" s="1767"/>
      <c r="G1027" s="1767"/>
      <c r="H1027" s="1767"/>
      <c r="I1027" s="1767"/>
      <c r="J1027" s="1767"/>
      <c r="K1027" s="1739"/>
      <c r="L1027" s="1739"/>
      <c r="M1027" s="1739"/>
      <c r="N1027" s="1818"/>
      <c r="O1027" s="1819"/>
      <c r="P1027" s="1820"/>
      <c r="Q1027" s="1820"/>
      <c r="R1027" s="1821"/>
      <c r="S1027" s="1739" t="b">
        <v>0</v>
      </c>
      <c r="T1027" s="1770" t="b">
        <v>0</v>
      </c>
      <c r="U1027" s="1822"/>
      <c r="V1027" s="1822"/>
      <c r="W1027" s="1822"/>
      <c r="X1027" s="1739"/>
      <c r="Y1027" s="1739"/>
      <c r="Z1027" s="1739"/>
      <c r="AA1027" s="1739"/>
      <c r="AB1027" s="1739"/>
      <c r="AC1027" s="1739"/>
      <c r="AD1027" s="1739"/>
      <c r="AE1027" s="1739"/>
      <c r="AF1027" s="1739"/>
      <c r="AG1027" s="1739"/>
      <c r="AH1027" s="1739"/>
      <c r="AI1027" s="1739"/>
      <c r="AJ1027" s="1739"/>
      <c r="AK1027" s="1739"/>
      <c r="AL1027" s="1739"/>
    </row>
    <row r="1028" ht="32.25" customHeight="1">
      <c r="A1028" s="1767"/>
      <c r="B1028" s="1823"/>
      <c r="C1028" s="1739"/>
      <c r="D1028" s="1739"/>
      <c r="E1028" s="1739"/>
      <c r="F1028" s="1767"/>
      <c r="G1028" s="1767"/>
      <c r="H1028" s="1767"/>
      <c r="I1028" s="1767"/>
      <c r="J1028" s="1767"/>
      <c r="K1028" s="1739"/>
      <c r="L1028" s="1739"/>
      <c r="M1028" s="1739"/>
      <c r="N1028" s="1818"/>
      <c r="O1028" s="1819"/>
      <c r="P1028" s="1820"/>
      <c r="Q1028" s="1820"/>
      <c r="R1028" s="1821"/>
      <c r="S1028" s="1739" t="b">
        <v>0</v>
      </c>
      <c r="T1028" s="1770" t="b">
        <v>0</v>
      </c>
      <c r="U1028" s="1822"/>
      <c r="V1028" s="1822"/>
      <c r="W1028" s="1822"/>
      <c r="X1028" s="1739"/>
      <c r="Y1028" s="1739"/>
      <c r="Z1028" s="1739"/>
      <c r="AA1028" s="1739"/>
      <c r="AB1028" s="1739"/>
      <c r="AC1028" s="1739"/>
      <c r="AD1028" s="1739"/>
      <c r="AE1028" s="1739"/>
      <c r="AF1028" s="1739"/>
      <c r="AG1028" s="1739"/>
      <c r="AH1028" s="1739"/>
      <c r="AI1028" s="1739"/>
      <c r="AJ1028" s="1739"/>
      <c r="AK1028" s="1739"/>
      <c r="AL1028" s="1739"/>
    </row>
    <row r="1029" ht="32.25" customHeight="1">
      <c r="A1029" s="1767"/>
      <c r="B1029" s="1823"/>
      <c r="C1029" s="1739"/>
      <c r="D1029" s="1739"/>
      <c r="E1029" s="1739"/>
      <c r="F1029" s="1767"/>
      <c r="G1029" s="1767"/>
      <c r="H1029" s="1767"/>
      <c r="I1029" s="1767"/>
      <c r="J1029" s="1767"/>
      <c r="K1029" s="1739"/>
      <c r="L1029" s="1739"/>
      <c r="M1029" s="1739"/>
      <c r="N1029" s="1818"/>
      <c r="O1029" s="1819"/>
      <c r="P1029" s="1820"/>
      <c r="Q1029" s="1820"/>
      <c r="R1029" s="1821"/>
      <c r="S1029" s="1739" t="b">
        <v>0</v>
      </c>
      <c r="T1029" s="1770" t="b">
        <v>0</v>
      </c>
      <c r="U1029" s="1822"/>
      <c r="V1029" s="1822"/>
      <c r="W1029" s="1822"/>
      <c r="X1029" s="1739"/>
      <c r="Y1029" s="1739"/>
      <c r="Z1029" s="1739"/>
      <c r="AA1029" s="1739"/>
      <c r="AB1029" s="1739"/>
      <c r="AC1029" s="1739"/>
      <c r="AD1029" s="1739"/>
      <c r="AE1029" s="1739"/>
      <c r="AF1029" s="1739"/>
      <c r="AG1029" s="1739"/>
      <c r="AH1029" s="1739"/>
      <c r="AI1029" s="1739"/>
      <c r="AJ1029" s="1739"/>
      <c r="AK1029" s="1739"/>
      <c r="AL1029" s="1739"/>
    </row>
    <row r="1030" ht="32.25" customHeight="1">
      <c r="A1030" s="1767"/>
      <c r="B1030" s="1823"/>
      <c r="C1030" s="1739"/>
      <c r="D1030" s="1739"/>
      <c r="E1030" s="1739"/>
      <c r="F1030" s="1767"/>
      <c r="G1030" s="1767"/>
      <c r="H1030" s="1767"/>
      <c r="I1030" s="1767"/>
      <c r="J1030" s="1767"/>
      <c r="K1030" s="1739"/>
      <c r="L1030" s="1739"/>
      <c r="M1030" s="1739"/>
      <c r="N1030" s="1818"/>
      <c r="O1030" s="1819"/>
      <c r="P1030" s="1820"/>
      <c r="Q1030" s="1820"/>
      <c r="R1030" s="1821"/>
      <c r="S1030" s="1739" t="b">
        <v>0</v>
      </c>
      <c r="T1030" s="1770" t="b">
        <v>0</v>
      </c>
      <c r="U1030" s="1822"/>
      <c r="V1030" s="1822"/>
      <c r="W1030" s="1822"/>
      <c r="X1030" s="1739"/>
      <c r="Y1030" s="1739"/>
      <c r="Z1030" s="1739"/>
      <c r="AA1030" s="1739"/>
      <c r="AB1030" s="1739"/>
      <c r="AC1030" s="1739"/>
      <c r="AD1030" s="1739"/>
      <c r="AE1030" s="1739"/>
      <c r="AF1030" s="1739"/>
      <c r="AG1030" s="1739"/>
      <c r="AH1030" s="1739"/>
      <c r="AI1030" s="1739"/>
      <c r="AJ1030" s="1739"/>
      <c r="AK1030" s="1739"/>
      <c r="AL1030" s="1739"/>
    </row>
    <row r="1031" ht="32.25" customHeight="1">
      <c r="A1031" s="1767"/>
      <c r="B1031" s="1823"/>
      <c r="C1031" s="1739"/>
      <c r="D1031" s="1739"/>
      <c r="E1031" s="1739"/>
      <c r="F1031" s="1767"/>
      <c r="G1031" s="1767"/>
      <c r="H1031" s="1767"/>
      <c r="I1031" s="1767"/>
      <c r="J1031" s="1767"/>
      <c r="K1031" s="1739"/>
      <c r="L1031" s="1739"/>
      <c r="M1031" s="1739"/>
      <c r="N1031" s="1818"/>
      <c r="O1031" s="1819"/>
      <c r="P1031" s="1820"/>
      <c r="Q1031" s="1820"/>
      <c r="R1031" s="1821"/>
      <c r="S1031" s="1739" t="b">
        <v>0</v>
      </c>
      <c r="T1031" s="1770" t="b">
        <v>0</v>
      </c>
      <c r="U1031" s="1822"/>
      <c r="V1031" s="1822"/>
      <c r="W1031" s="1822"/>
      <c r="X1031" s="1739"/>
      <c r="Y1031" s="1739"/>
      <c r="Z1031" s="1739"/>
      <c r="AA1031" s="1739"/>
      <c r="AB1031" s="1739"/>
      <c r="AC1031" s="1739"/>
      <c r="AD1031" s="1739"/>
      <c r="AE1031" s="1739"/>
      <c r="AF1031" s="1739"/>
      <c r="AG1031" s="1739"/>
      <c r="AH1031" s="1739"/>
      <c r="AI1031" s="1739"/>
      <c r="AJ1031" s="1739"/>
      <c r="AK1031" s="1739"/>
      <c r="AL1031" s="1739"/>
    </row>
    <row r="1032" ht="32.25" customHeight="1">
      <c r="A1032" s="1767"/>
      <c r="B1032" s="1823"/>
      <c r="C1032" s="1739"/>
      <c r="D1032" s="1739"/>
      <c r="E1032" s="1739"/>
      <c r="F1032" s="1767"/>
      <c r="G1032" s="1767"/>
      <c r="H1032" s="1767"/>
      <c r="I1032" s="1767"/>
      <c r="J1032" s="1767"/>
      <c r="K1032" s="1739"/>
      <c r="L1032" s="1739"/>
      <c r="M1032" s="1739"/>
      <c r="N1032" s="1818"/>
      <c r="O1032" s="1819"/>
      <c r="P1032" s="1820"/>
      <c r="Q1032" s="1820"/>
      <c r="R1032" s="1821"/>
      <c r="S1032" s="1739" t="b">
        <v>0</v>
      </c>
      <c r="T1032" s="1770" t="b">
        <v>0</v>
      </c>
      <c r="U1032" s="1822"/>
      <c r="V1032" s="1822"/>
      <c r="W1032" s="1822"/>
      <c r="X1032" s="1739"/>
      <c r="Y1032" s="1739"/>
      <c r="Z1032" s="1739"/>
      <c r="AA1032" s="1739"/>
      <c r="AB1032" s="1739"/>
      <c r="AC1032" s="1739"/>
      <c r="AD1032" s="1739"/>
      <c r="AE1032" s="1739"/>
      <c r="AF1032" s="1739"/>
      <c r="AG1032" s="1739"/>
      <c r="AH1032" s="1739"/>
      <c r="AI1032" s="1739"/>
      <c r="AJ1032" s="1739"/>
      <c r="AK1032" s="1739"/>
      <c r="AL1032" s="1739"/>
    </row>
    <row r="1033" ht="32.25" customHeight="1">
      <c r="A1033" s="1767"/>
      <c r="B1033" s="1823"/>
      <c r="C1033" s="1739"/>
      <c r="D1033" s="1739"/>
      <c r="E1033" s="1739"/>
      <c r="F1033" s="1767"/>
      <c r="G1033" s="1767"/>
      <c r="H1033" s="1767"/>
      <c r="I1033" s="1767"/>
      <c r="J1033" s="1767"/>
      <c r="K1033" s="1739"/>
      <c r="L1033" s="1739"/>
      <c r="M1033" s="1739"/>
      <c r="N1033" s="1818"/>
      <c r="O1033" s="1819"/>
      <c r="P1033" s="1820"/>
      <c r="Q1033" s="1820"/>
      <c r="R1033" s="1821"/>
      <c r="S1033" s="1739" t="b">
        <v>0</v>
      </c>
      <c r="T1033" s="1770" t="b">
        <v>0</v>
      </c>
      <c r="U1033" s="1822"/>
      <c r="V1033" s="1822"/>
      <c r="W1033" s="1822"/>
      <c r="X1033" s="1739"/>
      <c r="Y1033" s="1739"/>
      <c r="Z1033" s="1739"/>
      <c r="AA1033" s="1739"/>
      <c r="AB1033" s="1739"/>
      <c r="AC1033" s="1739"/>
      <c r="AD1033" s="1739"/>
      <c r="AE1033" s="1739"/>
      <c r="AF1033" s="1739"/>
      <c r="AG1033" s="1739"/>
      <c r="AH1033" s="1739"/>
      <c r="AI1033" s="1739"/>
      <c r="AJ1033" s="1739"/>
      <c r="AK1033" s="1739"/>
      <c r="AL1033" s="1739"/>
    </row>
    <row r="1034" ht="32.25" customHeight="1">
      <c r="A1034" s="1767"/>
      <c r="B1034" s="1823"/>
      <c r="C1034" s="1739"/>
      <c r="D1034" s="1739"/>
      <c r="E1034" s="1739"/>
      <c r="F1034" s="1767"/>
      <c r="G1034" s="1767"/>
      <c r="H1034" s="1767"/>
      <c r="I1034" s="1767"/>
      <c r="J1034" s="1767"/>
      <c r="K1034" s="1739"/>
      <c r="L1034" s="1739"/>
      <c r="M1034" s="1739"/>
      <c r="N1034" s="1818"/>
      <c r="O1034" s="1819"/>
      <c r="P1034" s="1820"/>
      <c r="Q1034" s="1820"/>
      <c r="R1034" s="1821"/>
      <c r="S1034" s="1739" t="b">
        <v>0</v>
      </c>
      <c r="T1034" s="1770" t="b">
        <v>0</v>
      </c>
      <c r="U1034" s="1822"/>
      <c r="V1034" s="1822"/>
      <c r="W1034" s="1822"/>
      <c r="X1034" s="1739"/>
      <c r="Y1034" s="1739"/>
      <c r="Z1034" s="1739"/>
      <c r="AA1034" s="1739"/>
      <c r="AB1034" s="1739"/>
      <c r="AC1034" s="1739"/>
      <c r="AD1034" s="1739"/>
      <c r="AE1034" s="1739"/>
      <c r="AF1034" s="1739"/>
      <c r="AG1034" s="1739"/>
      <c r="AH1034" s="1739"/>
      <c r="AI1034" s="1739"/>
      <c r="AJ1034" s="1739"/>
      <c r="AK1034" s="1739"/>
      <c r="AL1034" s="1739"/>
    </row>
    <row r="1035" ht="32.25" customHeight="1">
      <c r="A1035" s="1767"/>
      <c r="B1035" s="1823"/>
      <c r="C1035" s="1739"/>
      <c r="D1035" s="1739"/>
      <c r="E1035" s="1739"/>
      <c r="F1035" s="1767"/>
      <c r="G1035" s="1767"/>
      <c r="H1035" s="1767"/>
      <c r="I1035" s="1767"/>
      <c r="J1035" s="1767"/>
      <c r="K1035" s="1739"/>
      <c r="L1035" s="1739"/>
      <c r="M1035" s="1739"/>
      <c r="N1035" s="1818"/>
      <c r="O1035" s="1819"/>
      <c r="P1035" s="1820"/>
      <c r="Q1035" s="1820"/>
      <c r="R1035" s="1821"/>
      <c r="S1035" s="1739" t="b">
        <v>0</v>
      </c>
      <c r="T1035" s="1770" t="b">
        <v>0</v>
      </c>
      <c r="U1035" s="1822"/>
      <c r="V1035" s="1822"/>
      <c r="W1035" s="1822"/>
      <c r="X1035" s="1739"/>
      <c r="Y1035" s="1739"/>
      <c r="Z1035" s="1739"/>
      <c r="AA1035" s="1739"/>
      <c r="AB1035" s="1739"/>
      <c r="AC1035" s="1739"/>
      <c r="AD1035" s="1739"/>
      <c r="AE1035" s="1739"/>
      <c r="AF1035" s="1739"/>
      <c r="AG1035" s="1739"/>
      <c r="AH1035" s="1739"/>
      <c r="AI1035" s="1739"/>
      <c r="AJ1035" s="1739"/>
      <c r="AK1035" s="1739"/>
      <c r="AL1035" s="1739"/>
    </row>
    <row r="1036" ht="32.25" customHeight="1">
      <c r="A1036" s="1767"/>
      <c r="B1036" s="1823"/>
      <c r="C1036" s="1739"/>
      <c r="D1036" s="1739"/>
      <c r="E1036" s="1739"/>
      <c r="F1036" s="1767"/>
      <c r="G1036" s="1767"/>
      <c r="H1036" s="1767"/>
      <c r="I1036" s="1767"/>
      <c r="J1036" s="1767"/>
      <c r="K1036" s="1739"/>
      <c r="L1036" s="1739"/>
      <c r="M1036" s="1739"/>
      <c r="N1036" s="1818"/>
      <c r="O1036" s="1819"/>
      <c r="P1036" s="1820"/>
      <c r="Q1036" s="1820"/>
      <c r="R1036" s="1821"/>
      <c r="S1036" s="1739" t="b">
        <v>0</v>
      </c>
      <c r="T1036" s="1770" t="b">
        <v>0</v>
      </c>
      <c r="U1036" s="1822"/>
      <c r="V1036" s="1822"/>
      <c r="W1036" s="1822"/>
      <c r="X1036" s="1739"/>
      <c r="Y1036" s="1739"/>
      <c r="Z1036" s="1739"/>
      <c r="AA1036" s="1739"/>
      <c r="AB1036" s="1739"/>
      <c r="AC1036" s="1739"/>
      <c r="AD1036" s="1739"/>
      <c r="AE1036" s="1739"/>
      <c r="AF1036" s="1739"/>
      <c r="AG1036" s="1739"/>
      <c r="AH1036" s="1739"/>
      <c r="AI1036" s="1739"/>
      <c r="AJ1036" s="1739"/>
      <c r="AK1036" s="1739"/>
      <c r="AL1036" s="1739"/>
    </row>
    <row r="1037" ht="32.25" customHeight="1">
      <c r="A1037" s="1767"/>
      <c r="B1037" s="1823"/>
      <c r="C1037" s="1739"/>
      <c r="D1037" s="1739"/>
      <c r="E1037" s="1739"/>
      <c r="F1037" s="1767"/>
      <c r="G1037" s="1767"/>
      <c r="H1037" s="1767"/>
      <c r="I1037" s="1767"/>
      <c r="J1037" s="1767"/>
      <c r="K1037" s="1739"/>
      <c r="L1037" s="1739"/>
      <c r="M1037" s="1739"/>
      <c r="N1037" s="1818"/>
      <c r="O1037" s="1819"/>
      <c r="P1037" s="1820"/>
      <c r="Q1037" s="1820"/>
      <c r="R1037" s="1821"/>
      <c r="S1037" s="1739" t="b">
        <v>0</v>
      </c>
      <c r="T1037" s="1770" t="b">
        <v>0</v>
      </c>
      <c r="U1037" s="1822"/>
      <c r="V1037" s="1822"/>
      <c r="W1037" s="1822"/>
      <c r="X1037" s="1739"/>
      <c r="Y1037" s="1739"/>
      <c r="Z1037" s="1739"/>
      <c r="AA1037" s="1739"/>
      <c r="AB1037" s="1739"/>
      <c r="AC1037" s="1739"/>
      <c r="AD1037" s="1739"/>
      <c r="AE1037" s="1739"/>
      <c r="AF1037" s="1739"/>
      <c r="AG1037" s="1739"/>
      <c r="AH1037" s="1739"/>
      <c r="AI1037" s="1739"/>
      <c r="AJ1037" s="1739"/>
      <c r="AK1037" s="1739"/>
      <c r="AL1037" s="1739"/>
    </row>
    <row r="1038" ht="32.25" customHeight="1">
      <c r="A1038" s="1767"/>
      <c r="B1038" s="1823"/>
      <c r="C1038" s="1739"/>
      <c r="D1038" s="1739"/>
      <c r="E1038" s="1739"/>
      <c r="F1038" s="1767"/>
      <c r="G1038" s="1767"/>
      <c r="H1038" s="1767"/>
      <c r="I1038" s="1767"/>
      <c r="J1038" s="1767"/>
      <c r="K1038" s="1739"/>
      <c r="L1038" s="1739"/>
      <c r="M1038" s="1739"/>
      <c r="N1038" s="1818"/>
      <c r="O1038" s="1819"/>
      <c r="P1038" s="1820"/>
      <c r="Q1038" s="1820"/>
      <c r="R1038" s="1821"/>
      <c r="S1038" s="1739" t="b">
        <v>0</v>
      </c>
      <c r="T1038" s="1770" t="b">
        <v>0</v>
      </c>
      <c r="U1038" s="1822"/>
      <c r="V1038" s="1822"/>
      <c r="W1038" s="1822"/>
      <c r="X1038" s="1739"/>
      <c r="Y1038" s="1739"/>
      <c r="Z1038" s="1739"/>
      <c r="AA1038" s="1739"/>
      <c r="AB1038" s="1739"/>
      <c r="AC1038" s="1739"/>
      <c r="AD1038" s="1739"/>
      <c r="AE1038" s="1739"/>
      <c r="AF1038" s="1739"/>
      <c r="AG1038" s="1739"/>
      <c r="AH1038" s="1739"/>
      <c r="AI1038" s="1739"/>
      <c r="AJ1038" s="1739"/>
      <c r="AK1038" s="1739"/>
      <c r="AL1038" s="1739"/>
    </row>
    <row r="1039" ht="32.25" customHeight="1">
      <c r="A1039" s="1767"/>
      <c r="B1039" s="1823"/>
      <c r="C1039" s="1739"/>
      <c r="D1039" s="1739"/>
      <c r="E1039" s="1739"/>
      <c r="F1039" s="1767"/>
      <c r="G1039" s="1767"/>
      <c r="H1039" s="1767"/>
      <c r="I1039" s="1767"/>
      <c r="J1039" s="1767"/>
      <c r="K1039" s="1739"/>
      <c r="L1039" s="1739"/>
      <c r="M1039" s="1739"/>
      <c r="N1039" s="1818"/>
      <c r="O1039" s="1819"/>
      <c r="P1039" s="1820"/>
      <c r="Q1039" s="1820"/>
      <c r="R1039" s="1821"/>
      <c r="S1039" s="1739" t="b">
        <v>0</v>
      </c>
      <c r="T1039" s="1770" t="b">
        <v>0</v>
      </c>
      <c r="U1039" s="1822"/>
      <c r="V1039" s="1822"/>
      <c r="W1039" s="1822"/>
      <c r="X1039" s="1739"/>
      <c r="Y1039" s="1739"/>
      <c r="Z1039" s="1739"/>
      <c r="AA1039" s="1739"/>
      <c r="AB1039" s="1739"/>
      <c r="AC1039" s="1739"/>
      <c r="AD1039" s="1739"/>
      <c r="AE1039" s="1739"/>
      <c r="AF1039" s="1739"/>
      <c r="AG1039" s="1739"/>
      <c r="AH1039" s="1739"/>
      <c r="AI1039" s="1739"/>
      <c r="AJ1039" s="1739"/>
      <c r="AK1039" s="1739"/>
      <c r="AL1039" s="1739"/>
    </row>
    <row r="1040" ht="32.25" customHeight="1">
      <c r="A1040" s="1767"/>
      <c r="B1040" s="1823"/>
      <c r="C1040" s="1739"/>
      <c r="D1040" s="1739"/>
      <c r="E1040" s="1739"/>
      <c r="F1040" s="1767"/>
      <c r="G1040" s="1767"/>
      <c r="H1040" s="1767"/>
      <c r="I1040" s="1767"/>
      <c r="J1040" s="1767"/>
      <c r="K1040" s="1739"/>
      <c r="L1040" s="1739"/>
      <c r="M1040" s="1739"/>
      <c r="N1040" s="1818"/>
      <c r="O1040" s="1819"/>
      <c r="P1040" s="1820"/>
      <c r="Q1040" s="1820"/>
      <c r="R1040" s="1821"/>
      <c r="S1040" s="1739" t="b">
        <v>0</v>
      </c>
      <c r="T1040" s="1770" t="b">
        <v>0</v>
      </c>
      <c r="U1040" s="1822"/>
      <c r="V1040" s="1822"/>
      <c r="W1040" s="1822"/>
      <c r="X1040" s="1739"/>
      <c r="Y1040" s="1739"/>
      <c r="Z1040" s="1739"/>
      <c r="AA1040" s="1739"/>
      <c r="AB1040" s="1739"/>
      <c r="AC1040" s="1739"/>
      <c r="AD1040" s="1739"/>
      <c r="AE1040" s="1739"/>
      <c r="AF1040" s="1739"/>
      <c r="AG1040" s="1739"/>
      <c r="AH1040" s="1739"/>
      <c r="AI1040" s="1739"/>
      <c r="AJ1040" s="1739"/>
      <c r="AK1040" s="1739"/>
      <c r="AL1040" s="1739"/>
    </row>
    <row r="1041" ht="32.25" customHeight="1">
      <c r="A1041" s="1767"/>
      <c r="B1041" s="1823"/>
      <c r="C1041" s="1739"/>
      <c r="D1041" s="1739"/>
      <c r="E1041" s="1739"/>
      <c r="F1041" s="1767"/>
      <c r="G1041" s="1767"/>
      <c r="H1041" s="1767"/>
      <c r="I1041" s="1767"/>
      <c r="J1041" s="1767"/>
      <c r="K1041" s="1739"/>
      <c r="L1041" s="1739"/>
      <c r="M1041" s="1739"/>
      <c r="N1041" s="1818"/>
      <c r="O1041" s="1819"/>
      <c r="P1041" s="1820"/>
      <c r="Q1041" s="1820"/>
      <c r="R1041" s="1821"/>
      <c r="S1041" s="1739" t="b">
        <v>0</v>
      </c>
      <c r="T1041" s="1770" t="b">
        <v>0</v>
      </c>
      <c r="U1041" s="1822"/>
      <c r="V1041" s="1822"/>
      <c r="W1041" s="1822"/>
      <c r="X1041" s="1739"/>
      <c r="Y1041" s="1739"/>
      <c r="Z1041" s="1739"/>
      <c r="AA1041" s="1739"/>
      <c r="AB1041" s="1739"/>
      <c r="AC1041" s="1739"/>
      <c r="AD1041" s="1739"/>
      <c r="AE1041" s="1739"/>
      <c r="AF1041" s="1739"/>
      <c r="AG1041" s="1739"/>
      <c r="AH1041" s="1739"/>
      <c r="AI1041" s="1739"/>
      <c r="AJ1041" s="1739"/>
      <c r="AK1041" s="1739"/>
      <c r="AL1041" s="1739"/>
    </row>
    <row r="1042" ht="32.25" customHeight="1">
      <c r="A1042" s="1767"/>
      <c r="B1042" s="1823"/>
      <c r="C1042" s="1739"/>
      <c r="D1042" s="1739"/>
      <c r="E1042" s="1739"/>
      <c r="F1042" s="1767"/>
      <c r="G1042" s="1767"/>
      <c r="H1042" s="1767"/>
      <c r="I1042" s="1767"/>
      <c r="J1042" s="1767"/>
      <c r="K1042" s="1739"/>
      <c r="L1042" s="1739"/>
      <c r="M1042" s="1739"/>
      <c r="N1042" s="1818"/>
      <c r="O1042" s="1819"/>
      <c r="P1042" s="1820"/>
      <c r="Q1042" s="1820"/>
      <c r="R1042" s="1821"/>
      <c r="S1042" s="1739" t="b">
        <v>0</v>
      </c>
      <c r="T1042" s="1770" t="b">
        <v>0</v>
      </c>
      <c r="U1042" s="1822"/>
      <c r="V1042" s="1822"/>
      <c r="W1042" s="1822"/>
      <c r="X1042" s="1739"/>
      <c r="Y1042" s="1739"/>
      <c r="Z1042" s="1739"/>
      <c r="AA1042" s="1739"/>
      <c r="AB1042" s="1739"/>
      <c r="AC1042" s="1739"/>
      <c r="AD1042" s="1739"/>
      <c r="AE1042" s="1739"/>
      <c r="AF1042" s="1739"/>
      <c r="AG1042" s="1739"/>
      <c r="AH1042" s="1739"/>
      <c r="AI1042" s="1739"/>
      <c r="AJ1042" s="1739"/>
      <c r="AK1042" s="1739"/>
      <c r="AL1042" s="1739"/>
    </row>
    <row r="1043" ht="32.25" customHeight="1">
      <c r="A1043" s="1767"/>
      <c r="B1043" s="1823"/>
      <c r="C1043" s="1739"/>
      <c r="D1043" s="1739"/>
      <c r="E1043" s="1739"/>
      <c r="F1043" s="1767"/>
      <c r="G1043" s="1767"/>
      <c r="H1043" s="1767"/>
      <c r="I1043" s="1767"/>
      <c r="J1043" s="1767"/>
      <c r="K1043" s="1739"/>
      <c r="L1043" s="1739"/>
      <c r="M1043" s="1739"/>
      <c r="N1043" s="1818"/>
      <c r="O1043" s="1819"/>
      <c r="P1043" s="1820"/>
      <c r="Q1043" s="1820"/>
      <c r="R1043" s="1821"/>
      <c r="S1043" s="1739" t="b">
        <v>0</v>
      </c>
      <c r="T1043" s="1770" t="b">
        <v>0</v>
      </c>
      <c r="U1043" s="1822"/>
      <c r="V1043" s="1822"/>
      <c r="W1043" s="1822"/>
      <c r="X1043" s="1739"/>
      <c r="Y1043" s="1739"/>
      <c r="Z1043" s="1739"/>
      <c r="AA1043" s="1739"/>
      <c r="AB1043" s="1739"/>
      <c r="AC1043" s="1739"/>
      <c r="AD1043" s="1739"/>
      <c r="AE1043" s="1739"/>
      <c r="AF1043" s="1739"/>
      <c r="AG1043" s="1739"/>
      <c r="AH1043" s="1739"/>
      <c r="AI1043" s="1739"/>
      <c r="AJ1043" s="1739"/>
      <c r="AK1043" s="1739"/>
      <c r="AL1043" s="1739"/>
    </row>
    <row r="1044" ht="32.25" customHeight="1">
      <c r="A1044" s="1767"/>
      <c r="B1044" s="1823"/>
      <c r="C1044" s="1739"/>
      <c r="D1044" s="1739"/>
      <c r="E1044" s="1739"/>
      <c r="F1044" s="1767"/>
      <c r="G1044" s="1767"/>
      <c r="H1044" s="1767"/>
      <c r="I1044" s="1767"/>
      <c r="J1044" s="1767"/>
      <c r="K1044" s="1739"/>
      <c r="L1044" s="1739"/>
      <c r="M1044" s="1739"/>
      <c r="N1044" s="1818"/>
      <c r="O1044" s="1819"/>
      <c r="P1044" s="1820"/>
      <c r="Q1044" s="1820"/>
      <c r="R1044" s="1821"/>
      <c r="S1044" s="1739" t="b">
        <v>0</v>
      </c>
      <c r="T1044" s="1770" t="b">
        <v>0</v>
      </c>
      <c r="U1044" s="1822"/>
      <c r="V1044" s="1822"/>
      <c r="W1044" s="1822"/>
      <c r="X1044" s="1739"/>
      <c r="Y1044" s="1739"/>
      <c r="Z1044" s="1739"/>
      <c r="AA1044" s="1739"/>
      <c r="AB1044" s="1739"/>
      <c r="AC1044" s="1739"/>
      <c r="AD1044" s="1739"/>
      <c r="AE1044" s="1739"/>
      <c r="AF1044" s="1739"/>
      <c r="AG1044" s="1739"/>
      <c r="AH1044" s="1739"/>
      <c r="AI1044" s="1739"/>
      <c r="AJ1044" s="1739"/>
      <c r="AK1044" s="1739"/>
      <c r="AL1044" s="1739"/>
    </row>
    <row r="1045" ht="32.25" customHeight="1">
      <c r="A1045" s="1767"/>
      <c r="B1045" s="1823"/>
      <c r="C1045" s="1739"/>
      <c r="D1045" s="1739"/>
      <c r="E1045" s="1739"/>
      <c r="F1045" s="1767"/>
      <c r="G1045" s="1767"/>
      <c r="H1045" s="1767"/>
      <c r="I1045" s="1767"/>
      <c r="J1045" s="1767"/>
      <c r="K1045" s="1739"/>
      <c r="L1045" s="1739"/>
      <c r="M1045" s="1739"/>
      <c r="N1045" s="1818"/>
      <c r="O1045" s="1819"/>
      <c r="P1045" s="1820"/>
      <c r="Q1045" s="1820"/>
      <c r="R1045" s="1821"/>
      <c r="S1045" s="1739" t="b">
        <v>0</v>
      </c>
      <c r="T1045" s="1770" t="b">
        <v>0</v>
      </c>
      <c r="U1045" s="1822"/>
      <c r="V1045" s="1822"/>
      <c r="W1045" s="1822"/>
      <c r="X1045" s="1739"/>
      <c r="Y1045" s="1739"/>
      <c r="Z1045" s="1739"/>
      <c r="AA1045" s="1739"/>
      <c r="AB1045" s="1739"/>
      <c r="AC1045" s="1739"/>
      <c r="AD1045" s="1739"/>
      <c r="AE1045" s="1739"/>
      <c r="AF1045" s="1739"/>
      <c r="AG1045" s="1739"/>
      <c r="AH1045" s="1739"/>
      <c r="AI1045" s="1739"/>
      <c r="AJ1045" s="1739"/>
      <c r="AK1045" s="1739"/>
      <c r="AL1045" s="1739"/>
    </row>
    <row r="1046" ht="32.25" customHeight="1">
      <c r="A1046" s="1767"/>
      <c r="B1046" s="1823"/>
      <c r="C1046" s="1739"/>
      <c r="D1046" s="1739"/>
      <c r="E1046" s="1739"/>
      <c r="F1046" s="1767"/>
      <c r="G1046" s="1767"/>
      <c r="H1046" s="1767"/>
      <c r="I1046" s="1767"/>
      <c r="J1046" s="1767"/>
      <c r="K1046" s="1739"/>
      <c r="L1046" s="1739"/>
      <c r="M1046" s="1739"/>
      <c r="N1046" s="1818"/>
      <c r="O1046" s="1819"/>
      <c r="P1046" s="1820"/>
      <c r="Q1046" s="1820"/>
      <c r="R1046" s="1821"/>
      <c r="S1046" s="1739" t="b">
        <v>0</v>
      </c>
      <c r="T1046" s="1770" t="b">
        <v>0</v>
      </c>
      <c r="U1046" s="1822"/>
      <c r="V1046" s="1822"/>
      <c r="W1046" s="1822"/>
      <c r="X1046" s="1739"/>
      <c r="Y1046" s="1739"/>
      <c r="Z1046" s="1739"/>
      <c r="AA1046" s="1739"/>
      <c r="AB1046" s="1739"/>
      <c r="AC1046" s="1739"/>
      <c r="AD1046" s="1739"/>
      <c r="AE1046" s="1739"/>
      <c r="AF1046" s="1739"/>
      <c r="AG1046" s="1739"/>
      <c r="AH1046" s="1739"/>
      <c r="AI1046" s="1739"/>
      <c r="AJ1046" s="1739"/>
      <c r="AK1046" s="1739"/>
      <c r="AL1046" s="1739"/>
    </row>
    <row r="1047" ht="32.25" customHeight="1">
      <c r="A1047" s="1767"/>
      <c r="B1047" s="1823"/>
      <c r="C1047" s="1739"/>
      <c r="D1047" s="1739"/>
      <c r="E1047" s="1739"/>
      <c r="F1047" s="1767"/>
      <c r="G1047" s="1767"/>
      <c r="H1047" s="1767"/>
      <c r="I1047" s="1767"/>
      <c r="J1047" s="1767"/>
      <c r="K1047" s="1739"/>
      <c r="L1047" s="1739"/>
      <c r="M1047" s="1739"/>
      <c r="N1047" s="1818"/>
      <c r="O1047" s="1819"/>
      <c r="P1047" s="1820"/>
      <c r="Q1047" s="1820"/>
      <c r="R1047" s="1821"/>
      <c r="S1047" s="1739" t="b">
        <v>0</v>
      </c>
      <c r="T1047" s="1770" t="b">
        <v>0</v>
      </c>
      <c r="U1047" s="1822"/>
      <c r="V1047" s="1822"/>
      <c r="W1047" s="1822"/>
      <c r="X1047" s="1739"/>
      <c r="Y1047" s="1739"/>
      <c r="Z1047" s="1739"/>
      <c r="AA1047" s="1739"/>
      <c r="AB1047" s="1739"/>
      <c r="AC1047" s="1739"/>
      <c r="AD1047" s="1739"/>
      <c r="AE1047" s="1739"/>
      <c r="AF1047" s="1739"/>
      <c r="AG1047" s="1739"/>
      <c r="AH1047" s="1739"/>
      <c r="AI1047" s="1739"/>
      <c r="AJ1047" s="1739"/>
      <c r="AK1047" s="1739"/>
      <c r="AL1047" s="1739"/>
    </row>
    <row r="1048" ht="32.25" customHeight="1">
      <c r="A1048" s="1767"/>
      <c r="B1048" s="1823"/>
      <c r="C1048" s="1739"/>
      <c r="D1048" s="1739"/>
      <c r="E1048" s="1739"/>
      <c r="F1048" s="1767"/>
      <c r="G1048" s="1767"/>
      <c r="H1048" s="1767"/>
      <c r="I1048" s="1767"/>
      <c r="J1048" s="1767"/>
      <c r="K1048" s="1739"/>
      <c r="L1048" s="1739"/>
      <c r="M1048" s="1739"/>
      <c r="N1048" s="1818"/>
      <c r="O1048" s="1819"/>
      <c r="P1048" s="1820"/>
      <c r="Q1048" s="1820"/>
      <c r="R1048" s="1821"/>
      <c r="S1048" s="1739" t="b">
        <v>0</v>
      </c>
      <c r="T1048" s="1770" t="b">
        <v>0</v>
      </c>
      <c r="U1048" s="1822"/>
      <c r="V1048" s="1822"/>
      <c r="W1048" s="1822"/>
      <c r="X1048" s="1739"/>
      <c r="Y1048" s="1739"/>
      <c r="Z1048" s="1739"/>
      <c r="AA1048" s="1739"/>
      <c r="AB1048" s="1739"/>
      <c r="AC1048" s="1739"/>
      <c r="AD1048" s="1739"/>
      <c r="AE1048" s="1739"/>
      <c r="AF1048" s="1739"/>
      <c r="AG1048" s="1739"/>
      <c r="AH1048" s="1739"/>
      <c r="AI1048" s="1739"/>
      <c r="AJ1048" s="1739"/>
      <c r="AK1048" s="1739"/>
      <c r="AL1048" s="1739"/>
    </row>
    <row r="1049" ht="32.25" customHeight="1">
      <c r="A1049" s="1767"/>
      <c r="B1049" s="1823"/>
      <c r="C1049" s="1739"/>
      <c r="D1049" s="1739"/>
      <c r="E1049" s="1739"/>
      <c r="F1049" s="1767"/>
      <c r="G1049" s="1767"/>
      <c r="H1049" s="1767"/>
      <c r="I1049" s="1767"/>
      <c r="J1049" s="1767"/>
      <c r="K1049" s="1739"/>
      <c r="L1049" s="1739"/>
      <c r="M1049" s="1739"/>
      <c r="N1049" s="1818"/>
      <c r="O1049" s="1819"/>
      <c r="P1049" s="1820"/>
      <c r="Q1049" s="1820"/>
      <c r="R1049" s="1821"/>
      <c r="S1049" s="1739" t="b">
        <v>0</v>
      </c>
      <c r="T1049" s="1770" t="b">
        <v>0</v>
      </c>
      <c r="U1049" s="1822"/>
      <c r="V1049" s="1822"/>
      <c r="W1049" s="1822"/>
      <c r="X1049" s="1739"/>
      <c r="Y1049" s="1739"/>
      <c r="Z1049" s="1739"/>
      <c r="AA1049" s="1739"/>
      <c r="AB1049" s="1739"/>
      <c r="AC1049" s="1739"/>
      <c r="AD1049" s="1739"/>
      <c r="AE1049" s="1739"/>
      <c r="AF1049" s="1739"/>
      <c r="AG1049" s="1739"/>
      <c r="AH1049" s="1739"/>
      <c r="AI1049" s="1739"/>
      <c r="AJ1049" s="1739"/>
      <c r="AK1049" s="1739"/>
      <c r="AL1049" s="1739"/>
    </row>
    <row r="1050" ht="32.25" customHeight="1">
      <c r="A1050" s="1767"/>
      <c r="B1050" s="1823"/>
      <c r="C1050" s="1739"/>
      <c r="D1050" s="1739"/>
      <c r="E1050" s="1739"/>
      <c r="F1050" s="1767"/>
      <c r="G1050" s="1767"/>
      <c r="H1050" s="1767"/>
      <c r="I1050" s="1767"/>
      <c r="J1050" s="1767"/>
      <c r="K1050" s="1739"/>
      <c r="L1050" s="1739"/>
      <c r="M1050" s="1739"/>
      <c r="N1050" s="1818"/>
      <c r="O1050" s="1819"/>
      <c r="P1050" s="1820"/>
      <c r="Q1050" s="1820"/>
      <c r="R1050" s="1821"/>
      <c r="S1050" s="1739" t="b">
        <v>0</v>
      </c>
      <c r="T1050" s="1770" t="b">
        <v>0</v>
      </c>
      <c r="U1050" s="1822"/>
      <c r="V1050" s="1822"/>
      <c r="W1050" s="1822"/>
      <c r="X1050" s="1739"/>
      <c r="Y1050" s="1739"/>
      <c r="Z1050" s="1739"/>
      <c r="AA1050" s="1739"/>
      <c r="AB1050" s="1739"/>
      <c r="AC1050" s="1739"/>
      <c r="AD1050" s="1739"/>
      <c r="AE1050" s="1739"/>
      <c r="AF1050" s="1739"/>
      <c r="AG1050" s="1739"/>
      <c r="AH1050" s="1739"/>
      <c r="AI1050" s="1739"/>
      <c r="AJ1050" s="1739"/>
      <c r="AK1050" s="1739"/>
      <c r="AL1050" s="1739"/>
    </row>
    <row r="1051" ht="32.25" customHeight="1">
      <c r="A1051" s="1767"/>
      <c r="B1051" s="1823"/>
      <c r="C1051" s="1739"/>
      <c r="D1051" s="1739"/>
      <c r="E1051" s="1739"/>
      <c r="F1051" s="1767"/>
      <c r="G1051" s="1767"/>
      <c r="H1051" s="1767"/>
      <c r="I1051" s="1767"/>
      <c r="J1051" s="1767"/>
      <c r="K1051" s="1739"/>
      <c r="L1051" s="1739"/>
      <c r="M1051" s="1739"/>
      <c r="N1051" s="1818"/>
      <c r="O1051" s="1819"/>
      <c r="P1051" s="1820"/>
      <c r="Q1051" s="1820"/>
      <c r="R1051" s="1821"/>
      <c r="S1051" s="1739" t="b">
        <v>0</v>
      </c>
      <c r="T1051" s="1770" t="b">
        <v>0</v>
      </c>
      <c r="U1051" s="1822"/>
      <c r="V1051" s="1822"/>
      <c r="W1051" s="1822"/>
      <c r="X1051" s="1739"/>
      <c r="Y1051" s="1739"/>
      <c r="Z1051" s="1739"/>
      <c r="AA1051" s="1739"/>
      <c r="AB1051" s="1739"/>
      <c r="AC1051" s="1739"/>
      <c r="AD1051" s="1739"/>
      <c r="AE1051" s="1739"/>
      <c r="AF1051" s="1739"/>
      <c r="AG1051" s="1739"/>
      <c r="AH1051" s="1739"/>
      <c r="AI1051" s="1739"/>
      <c r="AJ1051" s="1739"/>
      <c r="AK1051" s="1739"/>
      <c r="AL1051" s="1739"/>
    </row>
    <row r="1052" ht="32.25" customHeight="1">
      <c r="A1052" s="1767"/>
      <c r="B1052" s="1823"/>
      <c r="C1052" s="1739"/>
      <c r="D1052" s="1739"/>
      <c r="E1052" s="1739"/>
      <c r="F1052" s="1767"/>
      <c r="G1052" s="1767"/>
      <c r="H1052" s="1767"/>
      <c r="I1052" s="1767"/>
      <c r="J1052" s="1767"/>
      <c r="K1052" s="1739"/>
      <c r="L1052" s="1739"/>
      <c r="M1052" s="1739"/>
      <c r="N1052" s="1818"/>
      <c r="O1052" s="1819"/>
      <c r="P1052" s="1820"/>
      <c r="Q1052" s="1820"/>
      <c r="R1052" s="1821"/>
      <c r="S1052" s="1739" t="b">
        <v>0</v>
      </c>
      <c r="T1052" s="1770" t="b">
        <v>0</v>
      </c>
      <c r="U1052" s="1822"/>
      <c r="V1052" s="1822"/>
      <c r="W1052" s="1822"/>
      <c r="X1052" s="1739"/>
      <c r="Y1052" s="1739"/>
      <c r="Z1052" s="1739"/>
      <c r="AA1052" s="1739"/>
      <c r="AB1052" s="1739"/>
      <c r="AC1052" s="1739"/>
      <c r="AD1052" s="1739"/>
      <c r="AE1052" s="1739"/>
      <c r="AF1052" s="1739"/>
      <c r="AG1052" s="1739"/>
      <c r="AH1052" s="1739"/>
      <c r="AI1052" s="1739"/>
      <c r="AJ1052" s="1739"/>
      <c r="AK1052" s="1739"/>
      <c r="AL1052" s="1739"/>
    </row>
    <row r="1053" ht="32.25" customHeight="1">
      <c r="A1053" s="1767"/>
      <c r="B1053" s="1823"/>
      <c r="C1053" s="1739"/>
      <c r="D1053" s="1739"/>
      <c r="E1053" s="1739"/>
      <c r="F1053" s="1767"/>
      <c r="G1053" s="1767"/>
      <c r="H1053" s="1767"/>
      <c r="I1053" s="1767"/>
      <c r="J1053" s="1767"/>
      <c r="K1053" s="1739"/>
      <c r="L1053" s="1739"/>
      <c r="M1053" s="1739"/>
      <c r="N1053" s="1818"/>
      <c r="O1053" s="1819"/>
      <c r="P1053" s="1820"/>
      <c r="Q1053" s="1820"/>
      <c r="R1053" s="1821"/>
      <c r="S1053" s="1739" t="b">
        <v>0</v>
      </c>
      <c r="T1053" s="1770" t="b">
        <v>0</v>
      </c>
      <c r="U1053" s="1822"/>
      <c r="V1053" s="1822"/>
      <c r="W1053" s="1822"/>
      <c r="X1053" s="1739"/>
      <c r="Y1053" s="1739"/>
      <c r="Z1053" s="1739"/>
      <c r="AA1053" s="1739"/>
      <c r="AB1053" s="1739"/>
      <c r="AC1053" s="1739"/>
      <c r="AD1053" s="1739"/>
      <c r="AE1053" s="1739"/>
      <c r="AF1053" s="1739"/>
      <c r="AG1053" s="1739"/>
      <c r="AH1053" s="1739"/>
      <c r="AI1053" s="1739"/>
      <c r="AJ1053" s="1739"/>
      <c r="AK1053" s="1739"/>
      <c r="AL1053" s="1739"/>
    </row>
    <row r="1054" ht="32.25" customHeight="1">
      <c r="A1054" s="1767"/>
      <c r="B1054" s="1823"/>
      <c r="C1054" s="1739"/>
      <c r="D1054" s="1739"/>
      <c r="E1054" s="1739"/>
      <c r="F1054" s="1767"/>
      <c r="G1054" s="1767"/>
      <c r="H1054" s="1767"/>
      <c r="I1054" s="1767"/>
      <c r="J1054" s="1767"/>
      <c r="K1054" s="1739"/>
      <c r="L1054" s="1739"/>
      <c r="M1054" s="1739"/>
      <c r="N1054" s="1818"/>
      <c r="O1054" s="1819"/>
      <c r="P1054" s="1820"/>
      <c r="Q1054" s="1820"/>
      <c r="R1054" s="1821"/>
      <c r="S1054" s="1739" t="b">
        <v>0</v>
      </c>
      <c r="T1054" s="1770" t="b">
        <v>0</v>
      </c>
      <c r="U1054" s="1822"/>
      <c r="V1054" s="1822"/>
      <c r="W1054" s="1822"/>
      <c r="X1054" s="1739"/>
      <c r="Y1054" s="1739"/>
      <c r="Z1054" s="1739"/>
      <c r="AA1054" s="1739"/>
      <c r="AB1054" s="1739"/>
      <c r="AC1054" s="1739"/>
      <c r="AD1054" s="1739"/>
      <c r="AE1054" s="1739"/>
      <c r="AF1054" s="1739"/>
      <c r="AG1054" s="1739"/>
      <c r="AH1054" s="1739"/>
      <c r="AI1054" s="1739"/>
      <c r="AJ1054" s="1739"/>
      <c r="AK1054" s="1739"/>
      <c r="AL1054" s="1739"/>
    </row>
    <row r="1055" ht="32.25" customHeight="1">
      <c r="A1055" s="1767"/>
      <c r="B1055" s="1823"/>
      <c r="C1055" s="1739"/>
      <c r="D1055" s="1739"/>
      <c r="E1055" s="1739"/>
      <c r="F1055" s="1767"/>
      <c r="G1055" s="1767"/>
      <c r="H1055" s="1767"/>
      <c r="I1055" s="1767"/>
      <c r="J1055" s="1767"/>
      <c r="K1055" s="1739"/>
      <c r="L1055" s="1739"/>
      <c r="M1055" s="1739"/>
      <c r="N1055" s="1818"/>
      <c r="O1055" s="1819"/>
      <c r="P1055" s="1820"/>
      <c r="Q1055" s="1820"/>
      <c r="R1055" s="1821"/>
      <c r="S1055" s="1739" t="b">
        <v>0</v>
      </c>
      <c r="T1055" s="1770" t="b">
        <v>0</v>
      </c>
      <c r="U1055" s="1822"/>
      <c r="V1055" s="1822"/>
      <c r="W1055" s="1822"/>
      <c r="X1055" s="1739"/>
      <c r="Y1055" s="1739"/>
      <c r="Z1055" s="1739"/>
      <c r="AA1055" s="1739"/>
      <c r="AB1055" s="1739"/>
      <c r="AC1055" s="1739"/>
      <c r="AD1055" s="1739"/>
      <c r="AE1055" s="1739"/>
      <c r="AF1055" s="1739"/>
      <c r="AG1055" s="1739"/>
      <c r="AH1055" s="1739"/>
      <c r="AI1055" s="1739"/>
      <c r="AJ1055" s="1739"/>
      <c r="AK1055" s="1739"/>
      <c r="AL1055" s="1739"/>
    </row>
    <row r="1056" ht="32.25" customHeight="1">
      <c r="A1056" s="1767"/>
      <c r="B1056" s="1823"/>
      <c r="C1056" s="1739"/>
      <c r="D1056" s="1739"/>
      <c r="E1056" s="1739"/>
      <c r="F1056" s="1767"/>
      <c r="G1056" s="1767"/>
      <c r="H1056" s="1767"/>
      <c r="I1056" s="1767"/>
      <c r="J1056" s="1767"/>
      <c r="K1056" s="1739"/>
      <c r="L1056" s="1739"/>
      <c r="M1056" s="1739"/>
      <c r="N1056" s="1818"/>
      <c r="O1056" s="1819"/>
      <c r="P1056" s="1820"/>
      <c r="Q1056" s="1820"/>
      <c r="R1056" s="1821"/>
      <c r="S1056" s="1739" t="b">
        <v>0</v>
      </c>
      <c r="T1056" s="1770" t="b">
        <v>0</v>
      </c>
      <c r="U1056" s="1822"/>
      <c r="V1056" s="1822"/>
      <c r="W1056" s="1822"/>
      <c r="X1056" s="1739"/>
      <c r="Y1056" s="1739"/>
      <c r="Z1056" s="1739"/>
      <c r="AA1056" s="1739"/>
      <c r="AB1056" s="1739"/>
      <c r="AC1056" s="1739"/>
      <c r="AD1056" s="1739"/>
      <c r="AE1056" s="1739"/>
      <c r="AF1056" s="1739"/>
      <c r="AG1056" s="1739"/>
      <c r="AH1056" s="1739"/>
      <c r="AI1056" s="1739"/>
      <c r="AJ1056" s="1739"/>
      <c r="AK1056" s="1739"/>
      <c r="AL1056" s="1739"/>
    </row>
    <row r="1057" ht="32.25" customHeight="1">
      <c r="A1057" s="1767"/>
      <c r="B1057" s="1823"/>
      <c r="C1057" s="1739"/>
      <c r="D1057" s="1739"/>
      <c r="E1057" s="1739"/>
      <c r="F1057" s="1767"/>
      <c r="G1057" s="1767"/>
      <c r="H1057" s="1767"/>
      <c r="I1057" s="1767"/>
      <c r="J1057" s="1767"/>
      <c r="K1057" s="1739"/>
      <c r="L1057" s="1739"/>
      <c r="M1057" s="1739"/>
      <c r="N1057" s="1818"/>
      <c r="O1057" s="1819"/>
      <c r="P1057" s="1820"/>
      <c r="Q1057" s="1820"/>
      <c r="R1057" s="1821"/>
      <c r="S1057" s="1739" t="b">
        <v>0</v>
      </c>
      <c r="T1057" s="1770" t="b">
        <v>0</v>
      </c>
      <c r="U1057" s="1822"/>
      <c r="V1057" s="1822"/>
      <c r="W1057" s="1822"/>
      <c r="X1057" s="1739"/>
      <c r="Y1057" s="1739"/>
      <c r="Z1057" s="1739"/>
      <c r="AA1057" s="1739"/>
      <c r="AB1057" s="1739"/>
      <c r="AC1057" s="1739"/>
      <c r="AD1057" s="1739"/>
      <c r="AE1057" s="1739"/>
      <c r="AF1057" s="1739"/>
      <c r="AG1057" s="1739"/>
      <c r="AH1057" s="1739"/>
      <c r="AI1057" s="1739"/>
      <c r="AJ1057" s="1739"/>
      <c r="AK1057" s="1739"/>
      <c r="AL1057" s="1739"/>
    </row>
    <row r="1058" ht="32.25" customHeight="1">
      <c r="A1058" s="1767"/>
      <c r="B1058" s="1823"/>
      <c r="C1058" s="1739"/>
      <c r="D1058" s="1739"/>
      <c r="E1058" s="1739"/>
      <c r="F1058" s="1767"/>
      <c r="G1058" s="1767"/>
      <c r="H1058" s="1767"/>
      <c r="I1058" s="1767"/>
      <c r="J1058" s="1767"/>
      <c r="K1058" s="1739"/>
      <c r="L1058" s="1739"/>
      <c r="M1058" s="1739"/>
      <c r="N1058" s="1818"/>
      <c r="O1058" s="1819"/>
      <c r="P1058" s="1820"/>
      <c r="Q1058" s="1820"/>
      <c r="R1058" s="1821"/>
      <c r="S1058" s="1739" t="b">
        <v>0</v>
      </c>
      <c r="T1058" s="1770" t="b">
        <v>0</v>
      </c>
      <c r="U1058" s="1822"/>
      <c r="V1058" s="1822"/>
      <c r="W1058" s="1822"/>
      <c r="X1058" s="1739"/>
      <c r="Y1058" s="1739"/>
      <c r="Z1058" s="1739"/>
      <c r="AA1058" s="1739"/>
      <c r="AB1058" s="1739"/>
      <c r="AC1058" s="1739"/>
      <c r="AD1058" s="1739"/>
      <c r="AE1058" s="1739"/>
      <c r="AF1058" s="1739"/>
      <c r="AG1058" s="1739"/>
      <c r="AH1058" s="1739"/>
      <c r="AI1058" s="1739"/>
      <c r="AJ1058" s="1739"/>
      <c r="AK1058" s="1739"/>
      <c r="AL1058" s="1739"/>
    </row>
    <row r="1059" ht="32.25" customHeight="1">
      <c r="A1059" s="1767"/>
      <c r="B1059" s="1823"/>
      <c r="C1059" s="1739"/>
      <c r="D1059" s="1739"/>
      <c r="E1059" s="1739"/>
      <c r="F1059" s="1767"/>
      <c r="G1059" s="1767"/>
      <c r="H1059" s="1767"/>
      <c r="I1059" s="1767"/>
      <c r="J1059" s="1767"/>
      <c r="K1059" s="1739"/>
      <c r="L1059" s="1739"/>
      <c r="M1059" s="1739"/>
      <c r="N1059" s="1818"/>
      <c r="O1059" s="1819"/>
      <c r="P1059" s="1820"/>
      <c r="Q1059" s="1820"/>
      <c r="R1059" s="1821"/>
      <c r="S1059" s="1739" t="b">
        <v>0</v>
      </c>
      <c r="T1059" s="1770" t="b">
        <v>0</v>
      </c>
      <c r="U1059" s="1822"/>
      <c r="V1059" s="1822"/>
      <c r="W1059" s="1822"/>
      <c r="X1059" s="1739"/>
      <c r="Y1059" s="1739"/>
      <c r="Z1059" s="1739"/>
      <c r="AA1059" s="1739"/>
      <c r="AB1059" s="1739"/>
      <c r="AC1059" s="1739"/>
      <c r="AD1059" s="1739"/>
      <c r="AE1059" s="1739"/>
      <c r="AF1059" s="1739"/>
      <c r="AG1059" s="1739"/>
      <c r="AH1059" s="1739"/>
      <c r="AI1059" s="1739"/>
      <c r="AJ1059" s="1739"/>
      <c r="AK1059" s="1739"/>
      <c r="AL1059" s="1739"/>
    </row>
    <row r="1060" ht="32.25" customHeight="1">
      <c r="A1060" s="1767"/>
      <c r="B1060" s="1823"/>
      <c r="C1060" s="1739"/>
      <c r="D1060" s="1739"/>
      <c r="E1060" s="1739"/>
      <c r="F1060" s="1767"/>
      <c r="G1060" s="1767"/>
      <c r="H1060" s="1767"/>
      <c r="I1060" s="1767"/>
      <c r="J1060" s="1767"/>
      <c r="K1060" s="1739"/>
      <c r="L1060" s="1739"/>
      <c r="M1060" s="1739"/>
      <c r="N1060" s="1818"/>
      <c r="O1060" s="1819"/>
      <c r="P1060" s="1820"/>
      <c r="Q1060" s="1820"/>
      <c r="R1060" s="1821"/>
      <c r="S1060" s="1739" t="b">
        <v>0</v>
      </c>
      <c r="T1060" s="1770" t="b">
        <v>0</v>
      </c>
      <c r="U1060" s="1822"/>
      <c r="V1060" s="1822"/>
      <c r="W1060" s="1822"/>
      <c r="X1060" s="1739"/>
      <c r="Y1060" s="1739"/>
      <c r="Z1060" s="1739"/>
      <c r="AA1060" s="1739"/>
      <c r="AB1060" s="1739"/>
      <c r="AC1060" s="1739"/>
      <c r="AD1060" s="1739"/>
      <c r="AE1060" s="1739"/>
      <c r="AF1060" s="1739"/>
      <c r="AG1060" s="1739"/>
      <c r="AH1060" s="1739"/>
      <c r="AI1060" s="1739"/>
      <c r="AJ1060" s="1739"/>
      <c r="AK1060" s="1739"/>
      <c r="AL1060" s="1739"/>
    </row>
    <row r="1061" ht="32.25" customHeight="1">
      <c r="A1061" s="1767"/>
      <c r="B1061" s="1823"/>
      <c r="C1061" s="1739"/>
      <c r="D1061" s="1739"/>
      <c r="E1061" s="1739"/>
      <c r="F1061" s="1767"/>
      <c r="G1061" s="1767"/>
      <c r="H1061" s="1767"/>
      <c r="I1061" s="1767"/>
      <c r="J1061" s="1767"/>
      <c r="K1061" s="1739"/>
      <c r="L1061" s="1739"/>
      <c r="M1061" s="1739"/>
      <c r="N1061" s="1818"/>
      <c r="O1061" s="1819"/>
      <c r="P1061" s="1820"/>
      <c r="Q1061" s="1820"/>
      <c r="R1061" s="1821"/>
      <c r="S1061" s="1739" t="b">
        <v>0</v>
      </c>
      <c r="T1061" s="1770" t="b">
        <v>0</v>
      </c>
      <c r="U1061" s="1822"/>
      <c r="V1061" s="1822"/>
      <c r="W1061" s="1822"/>
      <c r="X1061" s="1739"/>
      <c r="Y1061" s="1739"/>
      <c r="Z1061" s="1739"/>
      <c r="AA1061" s="1739"/>
      <c r="AB1061" s="1739"/>
      <c r="AC1061" s="1739"/>
      <c r="AD1061" s="1739"/>
      <c r="AE1061" s="1739"/>
      <c r="AF1061" s="1739"/>
      <c r="AG1061" s="1739"/>
      <c r="AH1061" s="1739"/>
      <c r="AI1061" s="1739"/>
      <c r="AJ1061" s="1739"/>
      <c r="AK1061" s="1739"/>
      <c r="AL1061" s="1739"/>
    </row>
    <row r="1062" ht="32.25" customHeight="1">
      <c r="A1062" s="1767"/>
      <c r="B1062" s="1823"/>
      <c r="C1062" s="1739"/>
      <c r="D1062" s="1739"/>
      <c r="E1062" s="1739"/>
      <c r="F1062" s="1767"/>
      <c r="G1062" s="1767"/>
      <c r="H1062" s="1767"/>
      <c r="I1062" s="1767"/>
      <c r="J1062" s="1767"/>
      <c r="K1062" s="1739"/>
      <c r="L1062" s="1739"/>
      <c r="M1062" s="1739"/>
      <c r="N1062" s="1818"/>
      <c r="O1062" s="1819"/>
      <c r="P1062" s="1820"/>
      <c r="Q1062" s="1820"/>
      <c r="R1062" s="1821"/>
      <c r="S1062" s="1739" t="b">
        <v>0</v>
      </c>
      <c r="T1062" s="1770" t="b">
        <v>0</v>
      </c>
      <c r="U1062" s="1822"/>
      <c r="V1062" s="1822"/>
      <c r="W1062" s="1822"/>
      <c r="X1062" s="1739"/>
      <c r="Y1062" s="1739"/>
      <c r="Z1062" s="1739"/>
      <c r="AA1062" s="1739"/>
      <c r="AB1062" s="1739"/>
      <c r="AC1062" s="1739"/>
      <c r="AD1062" s="1739"/>
      <c r="AE1062" s="1739"/>
      <c r="AF1062" s="1739"/>
      <c r="AG1062" s="1739"/>
      <c r="AH1062" s="1739"/>
      <c r="AI1062" s="1739"/>
      <c r="AJ1062" s="1739"/>
      <c r="AK1062" s="1739"/>
      <c r="AL1062" s="1739"/>
    </row>
    <row r="1063" ht="32.25" customHeight="1">
      <c r="A1063" s="1767"/>
      <c r="B1063" s="1823"/>
      <c r="C1063" s="1739"/>
      <c r="D1063" s="1739"/>
      <c r="E1063" s="1739"/>
      <c r="F1063" s="1767"/>
      <c r="G1063" s="1767"/>
      <c r="H1063" s="1767"/>
      <c r="I1063" s="1767"/>
      <c r="J1063" s="1767"/>
      <c r="K1063" s="1739"/>
      <c r="L1063" s="1739"/>
      <c r="M1063" s="1739"/>
      <c r="N1063" s="1818"/>
      <c r="O1063" s="1819"/>
      <c r="P1063" s="1820"/>
      <c r="Q1063" s="1820"/>
      <c r="R1063" s="1821"/>
      <c r="S1063" s="1739" t="b">
        <v>0</v>
      </c>
      <c r="T1063" s="1770" t="b">
        <v>0</v>
      </c>
      <c r="U1063" s="1822"/>
      <c r="V1063" s="1822"/>
      <c r="W1063" s="1822"/>
      <c r="X1063" s="1739"/>
      <c r="Y1063" s="1739"/>
      <c r="Z1063" s="1739"/>
      <c r="AA1063" s="1739"/>
      <c r="AB1063" s="1739"/>
      <c r="AC1063" s="1739"/>
      <c r="AD1063" s="1739"/>
      <c r="AE1063" s="1739"/>
      <c r="AF1063" s="1739"/>
      <c r="AG1063" s="1739"/>
      <c r="AH1063" s="1739"/>
      <c r="AI1063" s="1739"/>
      <c r="AJ1063" s="1739"/>
      <c r="AK1063" s="1739"/>
      <c r="AL1063" s="1739"/>
    </row>
    <row r="1064" ht="32.25" customHeight="1">
      <c r="A1064" s="1767"/>
      <c r="B1064" s="1823"/>
      <c r="C1064" s="1739"/>
      <c r="D1064" s="1739"/>
      <c r="E1064" s="1739"/>
      <c r="F1064" s="1767"/>
      <c r="G1064" s="1767"/>
      <c r="H1064" s="1767"/>
      <c r="I1064" s="1767"/>
      <c r="J1064" s="1767"/>
      <c r="K1064" s="1739"/>
      <c r="L1064" s="1739"/>
      <c r="M1064" s="1739"/>
      <c r="N1064" s="1818"/>
      <c r="O1064" s="1819"/>
      <c r="P1064" s="1820"/>
      <c r="Q1064" s="1820"/>
      <c r="R1064" s="1821"/>
      <c r="S1064" s="1739" t="b">
        <v>0</v>
      </c>
      <c r="T1064" s="1770" t="b">
        <v>0</v>
      </c>
      <c r="U1064" s="1822"/>
      <c r="V1064" s="1822"/>
      <c r="W1064" s="1822"/>
      <c r="X1064" s="1739"/>
      <c r="Y1064" s="1739"/>
      <c r="Z1064" s="1739"/>
      <c r="AA1064" s="1739"/>
      <c r="AB1064" s="1739"/>
      <c r="AC1064" s="1739"/>
      <c r="AD1064" s="1739"/>
      <c r="AE1064" s="1739"/>
      <c r="AF1064" s="1739"/>
      <c r="AG1064" s="1739"/>
      <c r="AH1064" s="1739"/>
      <c r="AI1064" s="1739"/>
      <c r="AJ1064" s="1739"/>
      <c r="AK1064" s="1739"/>
      <c r="AL1064" s="1739"/>
    </row>
    <row r="1065" ht="32.25" customHeight="1">
      <c r="A1065" s="1767"/>
      <c r="B1065" s="1823"/>
      <c r="C1065" s="1739"/>
      <c r="D1065" s="1739"/>
      <c r="E1065" s="1739"/>
      <c r="F1065" s="1767"/>
      <c r="G1065" s="1767"/>
      <c r="H1065" s="1767"/>
      <c r="I1065" s="1767"/>
      <c r="J1065" s="1767"/>
      <c r="K1065" s="1739"/>
      <c r="L1065" s="1739"/>
      <c r="M1065" s="1739"/>
      <c r="N1065" s="1818"/>
      <c r="O1065" s="1819"/>
      <c r="P1065" s="1820"/>
      <c r="Q1065" s="1820"/>
      <c r="R1065" s="1821"/>
      <c r="S1065" s="1739" t="b">
        <v>0</v>
      </c>
      <c r="T1065" s="1770" t="b">
        <v>0</v>
      </c>
      <c r="U1065" s="1822"/>
      <c r="V1065" s="1822"/>
      <c r="W1065" s="1822"/>
      <c r="X1065" s="1739"/>
      <c r="Y1065" s="1739"/>
      <c r="Z1065" s="1739"/>
      <c r="AA1065" s="1739"/>
      <c r="AB1065" s="1739"/>
      <c r="AC1065" s="1739"/>
      <c r="AD1065" s="1739"/>
      <c r="AE1065" s="1739"/>
      <c r="AF1065" s="1739"/>
      <c r="AG1065" s="1739"/>
      <c r="AH1065" s="1739"/>
      <c r="AI1065" s="1739"/>
      <c r="AJ1065" s="1739"/>
      <c r="AK1065" s="1739"/>
      <c r="AL1065" s="1739"/>
    </row>
    <row r="1066" ht="32.25" customHeight="1">
      <c r="A1066" s="1767"/>
      <c r="B1066" s="1823"/>
      <c r="C1066" s="1739"/>
      <c r="D1066" s="1739"/>
      <c r="E1066" s="1739"/>
      <c r="F1066" s="1767"/>
      <c r="G1066" s="1767"/>
      <c r="H1066" s="1767"/>
      <c r="I1066" s="1767"/>
      <c r="J1066" s="1767"/>
      <c r="K1066" s="1739"/>
      <c r="L1066" s="1739"/>
      <c r="M1066" s="1739"/>
      <c r="N1066" s="1818"/>
      <c r="O1066" s="1819"/>
      <c r="P1066" s="1820"/>
      <c r="Q1066" s="1820"/>
      <c r="R1066" s="1821"/>
      <c r="S1066" s="1739" t="b">
        <v>0</v>
      </c>
      <c r="T1066" s="1770" t="b">
        <v>0</v>
      </c>
      <c r="U1066" s="1822"/>
      <c r="V1066" s="1822"/>
      <c r="W1066" s="1822"/>
      <c r="X1066" s="1739"/>
      <c r="Y1066" s="1739"/>
      <c r="Z1066" s="1739"/>
      <c r="AA1066" s="1739"/>
      <c r="AB1066" s="1739"/>
      <c r="AC1066" s="1739"/>
      <c r="AD1066" s="1739"/>
      <c r="AE1066" s="1739"/>
      <c r="AF1066" s="1739"/>
      <c r="AG1066" s="1739"/>
      <c r="AH1066" s="1739"/>
      <c r="AI1066" s="1739"/>
      <c r="AJ1066" s="1739"/>
      <c r="AK1066" s="1739"/>
      <c r="AL1066" s="1739"/>
    </row>
    <row r="1067" ht="32.25" customHeight="1">
      <c r="A1067" s="1767"/>
      <c r="B1067" s="1823"/>
      <c r="C1067" s="1739"/>
      <c r="D1067" s="1739"/>
      <c r="E1067" s="1739"/>
      <c r="F1067" s="1767"/>
      <c r="G1067" s="1767"/>
      <c r="H1067" s="1767"/>
      <c r="I1067" s="1767"/>
      <c r="J1067" s="1767"/>
      <c r="K1067" s="1739"/>
      <c r="L1067" s="1739"/>
      <c r="M1067" s="1739"/>
      <c r="N1067" s="1818"/>
      <c r="O1067" s="1819"/>
      <c r="P1067" s="1820"/>
      <c r="Q1067" s="1820"/>
      <c r="R1067" s="1821"/>
      <c r="S1067" s="1739" t="b">
        <v>0</v>
      </c>
      <c r="T1067" s="1770" t="b">
        <v>0</v>
      </c>
      <c r="U1067" s="1822"/>
      <c r="V1067" s="1822"/>
      <c r="W1067" s="1822"/>
      <c r="X1067" s="1739"/>
      <c r="Y1067" s="1739"/>
      <c r="Z1067" s="1739"/>
      <c r="AA1067" s="1739"/>
      <c r="AB1067" s="1739"/>
      <c r="AC1067" s="1739"/>
      <c r="AD1067" s="1739"/>
      <c r="AE1067" s="1739"/>
      <c r="AF1067" s="1739"/>
      <c r="AG1067" s="1739"/>
      <c r="AH1067" s="1739"/>
      <c r="AI1067" s="1739"/>
      <c r="AJ1067" s="1739"/>
      <c r="AK1067" s="1739"/>
      <c r="AL1067" s="1739"/>
    </row>
    <row r="1068" ht="32.25" customHeight="1">
      <c r="A1068" s="1767"/>
      <c r="B1068" s="1823"/>
      <c r="C1068" s="1739"/>
      <c r="D1068" s="1739"/>
      <c r="E1068" s="1739"/>
      <c r="F1068" s="1767"/>
      <c r="G1068" s="1767"/>
      <c r="H1068" s="1767"/>
      <c r="I1068" s="1767"/>
      <c r="J1068" s="1767"/>
      <c r="K1068" s="1739"/>
      <c r="L1068" s="1739"/>
      <c r="M1068" s="1739"/>
      <c r="N1068" s="1818"/>
      <c r="O1068" s="1819"/>
      <c r="P1068" s="1820"/>
      <c r="Q1068" s="1820"/>
      <c r="R1068" s="1821"/>
      <c r="S1068" s="1739" t="b">
        <v>0</v>
      </c>
      <c r="T1068" s="1770" t="b">
        <v>0</v>
      </c>
      <c r="U1068" s="1822"/>
      <c r="V1068" s="1822"/>
      <c r="W1068" s="1822"/>
      <c r="X1068" s="1739"/>
      <c r="Y1068" s="1739"/>
      <c r="Z1068" s="1739"/>
      <c r="AA1068" s="1739"/>
      <c r="AB1068" s="1739"/>
      <c r="AC1068" s="1739"/>
      <c r="AD1068" s="1739"/>
      <c r="AE1068" s="1739"/>
      <c r="AF1068" s="1739"/>
      <c r="AG1068" s="1739"/>
      <c r="AH1068" s="1739"/>
      <c r="AI1068" s="1739"/>
      <c r="AJ1068" s="1739"/>
      <c r="AK1068" s="1739"/>
      <c r="AL1068" s="1739"/>
    </row>
  </sheetData>
  <autoFilter ref="$B$1:$Y$1068"/>
  <customSheetViews>
    <customSheetView guid="{C7A0B53F-37C1-4FD0-95D8-B980AB282A36}" filter="1" showAutoFilter="1">
      <autoFilter ref="$B$1:$Y$1068"/>
    </customSheetView>
    <customSheetView guid="{2C02DD6E-69C9-42D1-B5BC-EAAEDEC1FC10}" filter="1" showAutoFilter="1">
      <autoFilter ref="$B$1:$X$26">
        <filterColumn colId="22">
          <filters>
            <filter val="renovar"/>
            <filter val="revonar"/>
            <filter val="renovar (Entro el 5/11/2019)"/>
            <filter val="pasar a recibidos"/>
            <filter val="sin info (Entro el 29/10/2019)"/>
            <filter val="ya esta en la planilla formulario nuevo con nuevo contrato firmado"/>
            <filter val="Entro el 13/04/2020, renovo el contrato y ya le hicimos la evaluación. Volver a evaluarlo el 31/10"/>
            <filter val="sin info"/>
          </filters>
        </filterColumn>
      </autoFilter>
    </customSheetView>
    <customSheetView guid="{AEB11432-DD03-4E0B-8922-A32AEF59D958}" filter="1" showAutoFilter="1">
      <autoFilter ref="$A$1:$AL$1068"/>
    </customSheetView>
    <customSheetView guid="{E37D6065-ED66-4A29-A480-698F4D30EB49}" filter="1" showAutoFilter="1">
      <autoFilter ref="$A$1:$AL$1068">
        <filterColumn colId="21">
          <filters blank="1">
            <filter val="https://drive.google.com/file/d/1x9txup016GWB6xTO585yWORwDn38CCUZ/view?usp=sharing"/>
            <filter val="https://drive.google.com/file/d/1VQnyVFSz-ccZ0zmWfSNiwvjSgzwcdpyY/view?usp=sharing"/>
            <filter val="https://drive.google.com/file/d/1hbgwI0LZD9WjMQvf_jiFMlYxxdhnlG9S/view?usp=sharing"/>
            <filter val="https://drive.google.com/file/d/1JfMwRKUZAHW9gp2hXj-7qzS3EefZyGX_/view?usp=sharing"/>
            <filter val="https://drive.google.com/file/d/1_dNI7z4El_sC6EOIPQKA5Gbk1MokLlbK/view?usp=sharing"/>
            <filter val="https://drive.google.com/file/d/1BhIt3r4WjIpcconymXADE4RS41W7D0Mt/view?usp=sharing"/>
            <filter val="https://drive.google.com/file/d/1yRPgG1Ay0hXH-HyLXZwPQbEYv50ULtBV/view?usp=sharing"/>
            <filter val="https://drive.google.com/file/d/1sVJtmAoUDQ2V955oMyKFBsAzBa2cAajC/view?usp=sharing"/>
          </filters>
        </filterColumn>
      </autoFilter>
    </customSheetView>
    <customSheetView guid="{0F44637E-B285-4A2F-B6E8-93177AE571ED}" filter="1" showAutoFilter="1">
      <autoFilter ref="$A$1:$AL$1068">
        <sortState ref="A1:AL1068">
          <sortCondition ref="L1:L1068"/>
        </sortState>
      </autoFilter>
    </customSheetView>
  </customSheetViews>
  <dataValidations>
    <dataValidation type="list" allowBlank="1" sqref="N1:N7 N9:N1068">
      <formula1>"Mery,Mechi,Pao,Rosario,Caro,Alex"</formula1>
    </dataValidation>
  </dataValidations>
  <hyperlinks>
    <hyperlink r:id="rId1" ref="U2"/>
    <hyperlink r:id="rId2" ref="V2"/>
    <hyperlink r:id="rId3" ref="U3"/>
    <hyperlink r:id="rId4" ref="V3"/>
    <hyperlink r:id="rId5" ref="U4"/>
    <hyperlink r:id="rId6" ref="V4"/>
    <hyperlink r:id="rId7" ref="U5"/>
    <hyperlink r:id="rId8" ref="V5"/>
    <hyperlink r:id="rId9" ref="U6"/>
    <hyperlink r:id="rId10" ref="V6"/>
    <hyperlink r:id="rId11" ref="U7"/>
    <hyperlink r:id="rId12" ref="V7"/>
    <hyperlink r:id="rId13" ref="U9"/>
    <hyperlink r:id="rId14" ref="V9"/>
    <hyperlink r:id="rId15" ref="U10"/>
    <hyperlink r:id="rId16" ref="V10"/>
    <hyperlink r:id="rId17" ref="U11"/>
    <hyperlink r:id="rId18" ref="V11"/>
    <hyperlink r:id="rId19" ref="U12"/>
    <hyperlink r:id="rId20" ref="V12"/>
    <hyperlink r:id="rId21" ref="U13"/>
    <hyperlink r:id="rId22" ref="V13"/>
    <hyperlink r:id="rId23" ref="U14"/>
    <hyperlink r:id="rId24" ref="V14"/>
    <hyperlink r:id="rId25" ref="U15"/>
    <hyperlink r:id="rId26" ref="V15"/>
    <hyperlink r:id="rId27" ref="W15"/>
    <hyperlink r:id="rId28" ref="U16"/>
    <hyperlink r:id="rId29" ref="V16"/>
    <hyperlink r:id="rId30" ref="U17"/>
    <hyperlink r:id="rId31" ref="V17"/>
    <hyperlink r:id="rId32" ref="U18"/>
    <hyperlink r:id="rId33" ref="V18"/>
    <hyperlink r:id="rId34" ref="U19"/>
    <hyperlink r:id="rId35" ref="V19"/>
    <hyperlink r:id="rId36" ref="U20"/>
    <hyperlink r:id="rId37" ref="V20"/>
    <hyperlink r:id="rId38" ref="U21"/>
    <hyperlink r:id="rId39" ref="V21"/>
    <hyperlink r:id="rId40" ref="U22"/>
    <hyperlink r:id="rId41" ref="V22"/>
    <hyperlink r:id="rId42" ref="U23"/>
    <hyperlink r:id="rId43" ref="V23"/>
    <hyperlink r:id="rId44" ref="U24"/>
    <hyperlink r:id="rId45" ref="V24"/>
    <hyperlink r:id="rId46" ref="W24"/>
    <hyperlink r:id="rId47" ref="U25"/>
    <hyperlink r:id="rId48" ref="V25"/>
    <hyperlink r:id="rId49" ref="U26"/>
    <hyperlink r:id="rId50" ref="V26"/>
    <hyperlink r:id="rId51" ref="W26"/>
    <hyperlink r:id="rId52" ref="U27"/>
    <hyperlink r:id="rId53" ref="V27"/>
    <hyperlink r:id="rId54" ref="U28"/>
    <hyperlink r:id="rId55" ref="V28"/>
    <hyperlink r:id="rId56" ref="W28"/>
    <hyperlink r:id="rId57" ref="U29"/>
    <hyperlink r:id="rId58" ref="V29"/>
    <hyperlink r:id="rId59" ref="W29"/>
    <hyperlink r:id="rId60" ref="U30"/>
    <hyperlink r:id="rId61" ref="V30"/>
    <hyperlink r:id="rId62" ref="W30"/>
    <hyperlink r:id="rId63" ref="U31"/>
    <hyperlink r:id="rId64" ref="V31"/>
    <hyperlink r:id="rId65" ref="W31"/>
    <hyperlink r:id="rId66" ref="U32"/>
    <hyperlink r:id="rId67" ref="V32"/>
    <hyperlink r:id="rId68" ref="W32"/>
    <hyperlink r:id="rId69" ref="D33"/>
    <hyperlink r:id="rId70" ref="U33"/>
    <hyperlink r:id="rId71" ref="V33"/>
    <hyperlink r:id="rId72" ref="W33"/>
    <hyperlink r:id="rId73" ref="U34"/>
    <hyperlink r:id="rId74" ref="V34"/>
    <hyperlink r:id="rId75" ref="W34"/>
    <hyperlink r:id="rId76" ref="U35"/>
    <hyperlink r:id="rId77" ref="V35"/>
    <hyperlink r:id="rId78" ref="W35"/>
    <hyperlink r:id="rId79" ref="U36"/>
    <hyperlink r:id="rId80" ref="V36"/>
    <hyperlink r:id="rId81" ref="W36"/>
    <hyperlink r:id="rId82" ref="U37"/>
    <hyperlink r:id="rId83" ref="V37"/>
    <hyperlink r:id="rId84" ref="W37"/>
    <hyperlink r:id="rId85" ref="U38"/>
    <hyperlink r:id="rId86" ref="V38"/>
    <hyperlink r:id="rId87" ref="W38"/>
    <hyperlink r:id="rId88" ref="U39"/>
    <hyperlink r:id="rId89" ref="V39"/>
    <hyperlink r:id="rId90" ref="W39"/>
    <hyperlink r:id="rId91" ref="U40"/>
    <hyperlink r:id="rId92" ref="V40"/>
    <hyperlink r:id="rId93" ref="W40"/>
    <hyperlink r:id="rId94" ref="U41"/>
    <hyperlink r:id="rId95" ref="V41"/>
    <hyperlink r:id="rId96" ref="U42"/>
    <hyperlink r:id="rId97" ref="V42"/>
    <hyperlink r:id="rId98" ref="U43"/>
    <hyperlink r:id="rId99" ref="V43"/>
    <hyperlink r:id="rId100" ref="W43"/>
    <hyperlink r:id="rId101" ref="U44"/>
    <hyperlink r:id="rId102" ref="V44"/>
    <hyperlink r:id="rId103" ref="W44"/>
    <hyperlink r:id="rId104" ref="U45"/>
    <hyperlink r:id="rId105" ref="V45"/>
    <hyperlink r:id="rId106" ref="W45"/>
    <hyperlink r:id="rId107" ref="U46"/>
    <hyperlink r:id="rId108" ref="V46"/>
    <hyperlink r:id="rId109" ref="U47"/>
    <hyperlink r:id="rId110" ref="V47"/>
    <hyperlink r:id="rId111" ref="U48"/>
    <hyperlink r:id="rId112" ref="V48"/>
    <hyperlink r:id="rId113" ref="W48"/>
    <hyperlink r:id="rId114" ref="U50"/>
    <hyperlink r:id="rId115" ref="V50"/>
    <hyperlink r:id="rId116" ref="W50"/>
    <hyperlink r:id="rId117" ref="U51"/>
    <hyperlink r:id="rId118" ref="V51"/>
    <hyperlink r:id="rId119" ref="W51"/>
    <hyperlink r:id="rId120" ref="U52"/>
    <hyperlink r:id="rId121" ref="V52"/>
    <hyperlink r:id="rId122" ref="W52"/>
    <hyperlink r:id="rId123" ref="U53"/>
    <hyperlink r:id="rId124" ref="V53"/>
    <hyperlink r:id="rId125" ref="W53"/>
    <hyperlink r:id="rId126" ref="U54"/>
    <hyperlink r:id="rId127" ref="V54"/>
    <hyperlink r:id="rId128" ref="W54"/>
    <hyperlink r:id="rId129" ref="U55"/>
    <hyperlink r:id="rId130" ref="V55"/>
    <hyperlink r:id="rId131" ref="W55"/>
    <hyperlink r:id="rId132" ref="U56"/>
    <hyperlink r:id="rId133" ref="V56"/>
    <hyperlink r:id="rId134" ref="W56"/>
    <hyperlink r:id="rId135" ref="U57"/>
    <hyperlink r:id="rId136" ref="V57"/>
    <hyperlink r:id="rId137" ref="W57"/>
  </hyperlinks>
  <drawing r:id="rId138"/>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06" t="s">
        <v>1544</v>
      </c>
      <c r="B1" s="1506" t="s">
        <v>22</v>
      </c>
    </row>
    <row r="2">
      <c r="A2" s="1824" t="s">
        <v>56</v>
      </c>
      <c r="B2" s="1506" t="s">
        <v>391</v>
      </c>
    </row>
    <row r="3">
      <c r="A3" s="1824" t="s">
        <v>58</v>
      </c>
      <c r="B3" s="1506" t="s">
        <v>391</v>
      </c>
    </row>
    <row r="4">
      <c r="A4" s="1824" t="s">
        <v>60</v>
      </c>
      <c r="B4" s="1506" t="s">
        <v>4034</v>
      </c>
      <c r="C4" s="1825"/>
    </row>
    <row r="5">
      <c r="A5" s="1824" t="s">
        <v>61</v>
      </c>
      <c r="B5" s="1506" t="s">
        <v>391</v>
      </c>
    </row>
    <row r="6">
      <c r="A6" s="1824" t="s">
        <v>62</v>
      </c>
      <c r="B6" s="1506" t="s">
        <v>391</v>
      </c>
    </row>
    <row r="7">
      <c r="A7" s="1824" t="s">
        <v>64</v>
      </c>
      <c r="B7" s="1506" t="s">
        <v>391</v>
      </c>
    </row>
    <row r="8">
      <c r="A8" s="1824" t="s">
        <v>65</v>
      </c>
      <c r="B8" s="1506" t="s">
        <v>391</v>
      </c>
    </row>
    <row r="9">
      <c r="A9" s="1824" t="s">
        <v>66</v>
      </c>
      <c r="B9" s="1506" t="s">
        <v>391</v>
      </c>
    </row>
    <row r="10">
      <c r="A10" s="1824" t="s">
        <v>67</v>
      </c>
      <c r="B10" s="1506" t="s">
        <v>391</v>
      </c>
    </row>
    <row r="11">
      <c r="A11" s="1824" t="s">
        <v>68</v>
      </c>
      <c r="B11" s="1506" t="s">
        <v>391</v>
      </c>
    </row>
    <row r="12">
      <c r="A12" s="1824" t="s">
        <v>69</v>
      </c>
      <c r="B12" s="1506" t="s">
        <v>391</v>
      </c>
    </row>
    <row r="13">
      <c r="A13" s="1824" t="s">
        <v>70</v>
      </c>
      <c r="B13" s="1506" t="s">
        <v>391</v>
      </c>
    </row>
    <row r="14">
      <c r="A14" s="1824" t="s">
        <v>71</v>
      </c>
      <c r="B14" s="1506" t="s">
        <v>391</v>
      </c>
    </row>
    <row r="15">
      <c r="A15" s="1826" t="s">
        <v>72</v>
      </c>
      <c r="B15" s="1506" t="s">
        <v>391</v>
      </c>
    </row>
    <row r="16">
      <c r="A16" s="1824" t="s">
        <v>73</v>
      </c>
      <c r="B16" s="1506" t="s">
        <v>391</v>
      </c>
    </row>
    <row r="17">
      <c r="A17" s="1826" t="s">
        <v>74</v>
      </c>
      <c r="B17" s="1506" t="s">
        <v>391</v>
      </c>
    </row>
    <row r="18">
      <c r="A18" s="1824" t="s">
        <v>75</v>
      </c>
      <c r="B18" s="1506" t="s">
        <v>391</v>
      </c>
    </row>
    <row r="19">
      <c r="A19" s="1824" t="s">
        <v>76</v>
      </c>
      <c r="B19" s="1506" t="s">
        <v>391</v>
      </c>
    </row>
    <row r="20">
      <c r="A20" s="1824" t="s">
        <v>77</v>
      </c>
      <c r="B20" s="1506" t="s">
        <v>391</v>
      </c>
    </row>
    <row r="21">
      <c r="A21" s="1824" t="s">
        <v>78</v>
      </c>
      <c r="B21" s="1506" t="s">
        <v>391</v>
      </c>
    </row>
    <row r="22">
      <c r="A22" s="1824" t="s">
        <v>79</v>
      </c>
      <c r="B22" s="1506" t="s">
        <v>391</v>
      </c>
    </row>
    <row r="23">
      <c r="A23" s="1824" t="s">
        <v>80</v>
      </c>
      <c r="B23" s="1506" t="s">
        <v>391</v>
      </c>
    </row>
    <row r="24">
      <c r="A24" s="1826" t="s">
        <v>81</v>
      </c>
      <c r="B24" s="1506" t="s">
        <v>391</v>
      </c>
    </row>
    <row r="25">
      <c r="A25" s="1824" t="s">
        <v>82</v>
      </c>
      <c r="B25" s="1506" t="s">
        <v>391</v>
      </c>
    </row>
    <row r="26">
      <c r="A26" s="1824" t="s">
        <v>83</v>
      </c>
      <c r="B26" s="1506" t="s">
        <v>391</v>
      </c>
    </row>
    <row r="27">
      <c r="A27" s="1824" t="s">
        <v>84</v>
      </c>
      <c r="B27" s="1506" t="s">
        <v>391</v>
      </c>
    </row>
    <row r="28">
      <c r="A28" s="1824" t="s">
        <v>85</v>
      </c>
      <c r="B28" s="1507" t="s">
        <v>1948</v>
      </c>
    </row>
    <row r="29">
      <c r="A29" s="1824" t="s">
        <v>86</v>
      </c>
      <c r="B29" s="1506" t="s">
        <v>391</v>
      </c>
    </row>
    <row r="30">
      <c r="A30" s="1824" t="s">
        <v>87</v>
      </c>
      <c r="B30" s="1506" t="s">
        <v>391</v>
      </c>
    </row>
    <row r="31">
      <c r="A31" s="1824" t="s">
        <v>88</v>
      </c>
      <c r="B31" s="1506" t="s">
        <v>391</v>
      </c>
    </row>
    <row r="32">
      <c r="A32" s="1824" t="s">
        <v>89</v>
      </c>
      <c r="B32" s="1506" t="s">
        <v>391</v>
      </c>
    </row>
    <row r="33">
      <c r="A33" s="1824" t="s">
        <v>90</v>
      </c>
      <c r="B33" s="1506" t="s">
        <v>391</v>
      </c>
    </row>
    <row r="34">
      <c r="A34" s="1824" t="s">
        <v>91</v>
      </c>
      <c r="B34" s="1506" t="s">
        <v>391</v>
      </c>
    </row>
    <row r="35">
      <c r="A35" s="1824" t="s">
        <v>92</v>
      </c>
      <c r="B35" s="1506" t="s">
        <v>391</v>
      </c>
    </row>
    <row r="36">
      <c r="A36" s="1824" t="s">
        <v>93</v>
      </c>
      <c r="B36" s="1506" t="s">
        <v>391</v>
      </c>
    </row>
    <row r="37">
      <c r="A37" s="1824" t="s">
        <v>94</v>
      </c>
      <c r="B37" s="1506" t="s">
        <v>391</v>
      </c>
    </row>
    <row r="38">
      <c r="A38" s="1824" t="s">
        <v>95</v>
      </c>
      <c r="B38" s="1506" t="s">
        <v>391</v>
      </c>
    </row>
    <row r="39">
      <c r="A39" s="1824" t="s">
        <v>96</v>
      </c>
      <c r="B39" s="1506" t="s">
        <v>391</v>
      </c>
    </row>
    <row r="40">
      <c r="A40" s="1824" t="s">
        <v>97</v>
      </c>
      <c r="B40" s="1506" t="s">
        <v>391</v>
      </c>
    </row>
    <row r="41">
      <c r="A41" s="1824" t="s">
        <v>98</v>
      </c>
      <c r="B41" s="1506" t="s">
        <v>391</v>
      </c>
    </row>
    <row r="42">
      <c r="A42" s="1824" t="s">
        <v>99</v>
      </c>
      <c r="B42" s="1506" t="s">
        <v>391</v>
      </c>
    </row>
    <row r="43">
      <c r="A43" s="1824" t="s">
        <v>100</v>
      </c>
      <c r="B43" s="1506" t="s">
        <v>391</v>
      </c>
    </row>
    <row r="44">
      <c r="A44" s="1824" t="s">
        <v>101</v>
      </c>
      <c r="B44" s="1506" t="s">
        <v>391</v>
      </c>
    </row>
    <row r="45">
      <c r="A45" s="1824" t="s">
        <v>102</v>
      </c>
      <c r="B45" s="1506" t="s">
        <v>391</v>
      </c>
    </row>
    <row r="46">
      <c r="A46" s="1824" t="s">
        <v>103</v>
      </c>
      <c r="B46" s="1506" t="s">
        <v>391</v>
      </c>
    </row>
    <row r="47">
      <c r="A47" s="1824" t="s">
        <v>104</v>
      </c>
      <c r="B47" s="1506" t="s">
        <v>391</v>
      </c>
    </row>
    <row r="48">
      <c r="A48" s="1506" t="s">
        <v>105</v>
      </c>
      <c r="B48" s="1506" t="s">
        <v>13909</v>
      </c>
    </row>
    <row r="49">
      <c r="A49" s="1824" t="s">
        <v>106</v>
      </c>
      <c r="B49" s="1506" t="s">
        <v>391</v>
      </c>
    </row>
    <row r="50">
      <c r="A50" s="1824" t="s">
        <v>107</v>
      </c>
      <c r="B50" s="1506" t="s">
        <v>391</v>
      </c>
    </row>
    <row r="51">
      <c r="A51" s="1824" t="s">
        <v>108</v>
      </c>
      <c r="B51" s="1506" t="s">
        <v>391</v>
      </c>
    </row>
    <row r="52">
      <c r="A52" s="1824" t="s">
        <v>109</v>
      </c>
      <c r="B52" s="1506" t="s">
        <v>391</v>
      </c>
    </row>
    <row r="53">
      <c r="A53" s="1824" t="s">
        <v>110</v>
      </c>
      <c r="B53" s="1506" t="s">
        <v>391</v>
      </c>
    </row>
    <row r="54">
      <c r="A54" s="1824" t="s">
        <v>111</v>
      </c>
      <c r="B54" s="1506" t="s">
        <v>391</v>
      </c>
    </row>
    <row r="55">
      <c r="A55" s="1824" t="s">
        <v>112</v>
      </c>
      <c r="B55" s="1506" t="s">
        <v>391</v>
      </c>
    </row>
    <row r="56">
      <c r="A56" s="1824" t="s">
        <v>113</v>
      </c>
      <c r="B56" s="1506" t="s">
        <v>391</v>
      </c>
    </row>
    <row r="57">
      <c r="A57" s="1824" t="s">
        <v>114</v>
      </c>
      <c r="B57" s="1506" t="s">
        <v>391</v>
      </c>
    </row>
    <row r="58">
      <c r="A58" s="1824" t="s">
        <v>115</v>
      </c>
      <c r="B58" s="1506" t="s">
        <v>391</v>
      </c>
    </row>
    <row r="59">
      <c r="A59" s="1824" t="s">
        <v>116</v>
      </c>
      <c r="B59" s="1506" t="s">
        <v>391</v>
      </c>
    </row>
    <row r="60">
      <c r="A60" s="1824" t="s">
        <v>117</v>
      </c>
      <c r="B60" s="1506" t="s">
        <v>391</v>
      </c>
    </row>
    <row r="61">
      <c r="A61" s="1824" t="s">
        <v>118</v>
      </c>
      <c r="B61" s="1506" t="s">
        <v>391</v>
      </c>
    </row>
    <row r="62">
      <c r="A62" s="1824" t="s">
        <v>119</v>
      </c>
      <c r="B62" s="1506" t="s">
        <v>391</v>
      </c>
    </row>
    <row r="63">
      <c r="A63" s="1824" t="s">
        <v>120</v>
      </c>
      <c r="B63" s="1506" t="s">
        <v>391</v>
      </c>
    </row>
    <row r="64">
      <c r="A64" s="1824" t="s">
        <v>121</v>
      </c>
      <c r="B64" s="1506" t="s">
        <v>391</v>
      </c>
    </row>
    <row r="65">
      <c r="A65" s="1824" t="s">
        <v>122</v>
      </c>
      <c r="B65" s="1506" t="s">
        <v>391</v>
      </c>
    </row>
    <row r="66">
      <c r="A66" s="1824" t="s">
        <v>123</v>
      </c>
      <c r="B66" s="1506" t="s">
        <v>391</v>
      </c>
    </row>
    <row r="67">
      <c r="A67" s="1824" t="s">
        <v>124</v>
      </c>
      <c r="B67" s="1506" t="s">
        <v>391</v>
      </c>
    </row>
    <row r="68">
      <c r="A68" s="1824" t="s">
        <v>125</v>
      </c>
      <c r="B68" s="1506" t="s">
        <v>391</v>
      </c>
    </row>
    <row r="69">
      <c r="A69" s="1824" t="s">
        <v>126</v>
      </c>
      <c r="B69" s="1506" t="s">
        <v>391</v>
      </c>
    </row>
    <row r="70">
      <c r="A70" s="1824" t="s">
        <v>127</v>
      </c>
      <c r="B70" s="1506" t="s">
        <v>391</v>
      </c>
    </row>
    <row r="71">
      <c r="A71" s="1824" t="s">
        <v>128</v>
      </c>
      <c r="B71" s="1506" t="s">
        <v>391</v>
      </c>
    </row>
    <row r="72">
      <c r="A72" s="1824" t="s">
        <v>129</v>
      </c>
      <c r="B72" s="1506" t="s">
        <v>391</v>
      </c>
    </row>
    <row r="73">
      <c r="A73" s="1824" t="s">
        <v>130</v>
      </c>
      <c r="B73" s="1506" t="s">
        <v>391</v>
      </c>
    </row>
    <row r="74">
      <c r="A74" s="1824" t="s">
        <v>131</v>
      </c>
      <c r="B74" s="1506" t="s">
        <v>391</v>
      </c>
    </row>
    <row r="75">
      <c r="A75" s="1824" t="s">
        <v>132</v>
      </c>
      <c r="B75" s="1506" t="s">
        <v>391</v>
      </c>
    </row>
    <row r="76">
      <c r="A76" s="1824" t="s">
        <v>133</v>
      </c>
      <c r="B76" s="1506" t="s">
        <v>391</v>
      </c>
    </row>
    <row r="77">
      <c r="A77" s="1824" t="s">
        <v>134</v>
      </c>
      <c r="B77" s="1506" t="s">
        <v>391</v>
      </c>
    </row>
    <row r="78">
      <c r="A78" s="1826" t="s">
        <v>135</v>
      </c>
      <c r="B78" s="1506" t="s">
        <v>391</v>
      </c>
    </row>
    <row r="79">
      <c r="A79" s="1824" t="s">
        <v>136</v>
      </c>
      <c r="B79" s="1506" t="s">
        <v>391</v>
      </c>
    </row>
    <row r="80">
      <c r="A80" s="1824" t="s">
        <v>137</v>
      </c>
      <c r="B80" s="1506" t="s">
        <v>391</v>
      </c>
    </row>
    <row r="81">
      <c r="A81" s="1824" t="s">
        <v>138</v>
      </c>
      <c r="B81" s="1506" t="s">
        <v>391</v>
      </c>
    </row>
    <row r="82">
      <c r="A82" s="1824" t="s">
        <v>139</v>
      </c>
      <c r="B82" s="1506" t="s">
        <v>391</v>
      </c>
    </row>
    <row r="83">
      <c r="A83" s="1824" t="s">
        <v>140</v>
      </c>
      <c r="B83" s="1506" t="s">
        <v>391</v>
      </c>
    </row>
    <row r="84">
      <c r="A84" s="1824" t="s">
        <v>141</v>
      </c>
      <c r="B84" s="1506" t="s">
        <v>391</v>
      </c>
    </row>
    <row r="85">
      <c r="A85" s="1824" t="s">
        <v>142</v>
      </c>
      <c r="B85" s="1506" t="s">
        <v>391</v>
      </c>
    </row>
    <row r="86">
      <c r="A86" s="1824" t="s">
        <v>143</v>
      </c>
      <c r="B86" s="1506" t="s">
        <v>391</v>
      </c>
    </row>
    <row r="87">
      <c r="A87" s="1824" t="s">
        <v>144</v>
      </c>
      <c r="B87" s="1506" t="s">
        <v>391</v>
      </c>
    </row>
    <row r="88">
      <c r="A88" s="1824" t="s">
        <v>145</v>
      </c>
      <c r="B88" s="1506" t="s">
        <v>391</v>
      </c>
    </row>
    <row r="89">
      <c r="A89" s="1824" t="s">
        <v>146</v>
      </c>
      <c r="B89" s="1506" t="s">
        <v>391</v>
      </c>
    </row>
    <row r="90">
      <c r="A90" s="1824" t="s">
        <v>147</v>
      </c>
      <c r="B90" s="1506" t="s">
        <v>13910</v>
      </c>
    </row>
    <row r="91">
      <c r="A91" s="1824" t="s">
        <v>148</v>
      </c>
      <c r="B91" s="1506" t="s">
        <v>391</v>
      </c>
    </row>
    <row r="92">
      <c r="A92" s="1824" t="s">
        <v>149</v>
      </c>
      <c r="B92" s="1506" t="s">
        <v>391</v>
      </c>
    </row>
    <row r="93">
      <c r="A93" s="1824" t="s">
        <v>150</v>
      </c>
      <c r="B93" s="1506" t="s">
        <v>391</v>
      </c>
    </row>
    <row r="94">
      <c r="A94" s="1824" t="s">
        <v>151</v>
      </c>
      <c r="B94" s="1506" t="s">
        <v>391</v>
      </c>
    </row>
    <row r="95">
      <c r="A95" s="1824" t="s">
        <v>152</v>
      </c>
      <c r="B95" s="1506" t="s">
        <v>391</v>
      </c>
    </row>
    <row r="96">
      <c r="A96" s="1826" t="s">
        <v>153</v>
      </c>
      <c r="B96" s="1506" t="s">
        <v>391</v>
      </c>
    </row>
    <row r="97">
      <c r="A97" s="1824" t="s">
        <v>154</v>
      </c>
      <c r="B97" s="1506" t="s">
        <v>391</v>
      </c>
    </row>
    <row r="98">
      <c r="A98" s="1824" t="s">
        <v>155</v>
      </c>
      <c r="B98" s="1506" t="s">
        <v>391</v>
      </c>
    </row>
    <row r="99">
      <c r="A99" s="1824" t="s">
        <v>156</v>
      </c>
      <c r="B99" s="1506" t="s">
        <v>391</v>
      </c>
    </row>
    <row r="100">
      <c r="A100" s="1824" t="s">
        <v>157</v>
      </c>
      <c r="B100" s="1506" t="s">
        <v>391</v>
      </c>
    </row>
    <row r="101">
      <c r="A101" s="1824" t="s">
        <v>159</v>
      </c>
      <c r="B101" s="1506" t="s">
        <v>391</v>
      </c>
    </row>
    <row r="102">
      <c r="A102" s="1824" t="s">
        <v>161</v>
      </c>
      <c r="B102" s="1506" t="s">
        <v>13911</v>
      </c>
    </row>
    <row r="103">
      <c r="A103" s="1824" t="s">
        <v>162</v>
      </c>
      <c r="B103" s="1506" t="s">
        <v>391</v>
      </c>
    </row>
    <row r="104">
      <c r="A104" s="1824" t="s">
        <v>163</v>
      </c>
      <c r="B104" s="1506" t="s">
        <v>391</v>
      </c>
    </row>
    <row r="105">
      <c r="A105" s="1824" t="s">
        <v>164</v>
      </c>
      <c r="B105" s="1506" t="s">
        <v>391</v>
      </c>
    </row>
    <row r="106">
      <c r="A106" s="1824" t="s">
        <v>165</v>
      </c>
      <c r="B106" s="1506" t="s">
        <v>4034</v>
      </c>
    </row>
    <row r="107">
      <c r="A107" s="1824" t="s">
        <v>166</v>
      </c>
      <c r="B107" s="1506" t="s">
        <v>391</v>
      </c>
    </row>
    <row r="108">
      <c r="A108" s="1824" t="s">
        <v>167</v>
      </c>
      <c r="B108" s="1506" t="s">
        <v>391</v>
      </c>
    </row>
    <row r="109">
      <c r="A109" s="1824" t="s">
        <v>168</v>
      </c>
      <c r="B109" s="1506" t="s">
        <v>391</v>
      </c>
    </row>
    <row r="110">
      <c r="A110" s="1824" t="s">
        <v>169</v>
      </c>
      <c r="B110" s="1506" t="s">
        <v>391</v>
      </c>
    </row>
    <row r="111">
      <c r="A111" s="1824" t="s">
        <v>171</v>
      </c>
      <c r="B111" s="1506" t="s">
        <v>391</v>
      </c>
    </row>
    <row r="112">
      <c r="A112" s="1824" t="s">
        <v>173</v>
      </c>
      <c r="B112" s="1506" t="s">
        <v>391</v>
      </c>
    </row>
    <row r="113">
      <c r="A113" s="1824" t="s">
        <v>175</v>
      </c>
      <c r="B113" s="1506" t="s">
        <v>391</v>
      </c>
    </row>
    <row r="114">
      <c r="A114" s="1824" t="s">
        <v>176</v>
      </c>
      <c r="B114" s="1506" t="s">
        <v>391</v>
      </c>
    </row>
    <row r="115">
      <c r="A115" s="1824" t="s">
        <v>177</v>
      </c>
      <c r="B115" s="1506" t="s">
        <v>391</v>
      </c>
    </row>
    <row r="116">
      <c r="A116" s="1824" t="s">
        <v>178</v>
      </c>
      <c r="B116" s="1506" t="s">
        <v>391</v>
      </c>
    </row>
    <row r="117">
      <c r="A117" s="1824" t="s">
        <v>179</v>
      </c>
      <c r="B117" s="1506" t="s">
        <v>391</v>
      </c>
    </row>
    <row r="118">
      <c r="A118" s="1824" t="s">
        <v>180</v>
      </c>
      <c r="B118" s="1506" t="s">
        <v>391</v>
      </c>
    </row>
    <row r="119">
      <c r="A119" s="1824" t="s">
        <v>181</v>
      </c>
      <c r="B119" s="1506" t="s">
        <v>391</v>
      </c>
    </row>
    <row r="120">
      <c r="A120" s="1824" t="s">
        <v>182</v>
      </c>
      <c r="B120" s="1506" t="s">
        <v>391</v>
      </c>
    </row>
    <row r="121">
      <c r="A121" s="1824" t="s">
        <v>183</v>
      </c>
      <c r="B121" s="1506" t="s">
        <v>391</v>
      </c>
    </row>
    <row r="122">
      <c r="A122" s="1824" t="s">
        <v>184</v>
      </c>
      <c r="B122" s="1506" t="s">
        <v>391</v>
      </c>
    </row>
    <row r="123">
      <c r="A123" s="1824" t="s">
        <v>185</v>
      </c>
      <c r="B123" s="1506" t="s">
        <v>391</v>
      </c>
    </row>
    <row r="124">
      <c r="A124" s="1824" t="s">
        <v>186</v>
      </c>
      <c r="B124" s="1506" t="s">
        <v>391</v>
      </c>
    </row>
    <row r="125">
      <c r="A125" s="1824" t="s">
        <v>187</v>
      </c>
      <c r="B125" s="1506" t="s">
        <v>391</v>
      </c>
    </row>
    <row r="126">
      <c r="A126" s="1824" t="s">
        <v>188</v>
      </c>
      <c r="B126" s="1506" t="s">
        <v>391</v>
      </c>
    </row>
    <row r="127">
      <c r="A127" s="1824" t="s">
        <v>189</v>
      </c>
      <c r="B127" s="1506" t="s">
        <v>391</v>
      </c>
    </row>
    <row r="128">
      <c r="A128" s="1824" t="s">
        <v>190</v>
      </c>
      <c r="B128" s="1506" t="s">
        <v>391</v>
      </c>
    </row>
    <row r="129">
      <c r="A129" s="1824" t="s">
        <v>191</v>
      </c>
      <c r="B129" s="1506" t="s">
        <v>391</v>
      </c>
    </row>
    <row r="130">
      <c r="A130" s="1824" t="s">
        <v>192</v>
      </c>
      <c r="B130" s="1506" t="s">
        <v>391</v>
      </c>
    </row>
    <row r="131">
      <c r="A131" s="1824" t="s">
        <v>193</v>
      </c>
      <c r="B131" s="1506" t="s">
        <v>391</v>
      </c>
    </row>
    <row r="132">
      <c r="A132" s="1824" t="s">
        <v>194</v>
      </c>
      <c r="B132" s="1506" t="s">
        <v>391</v>
      </c>
    </row>
    <row r="133">
      <c r="A133" s="1824" t="s">
        <v>195</v>
      </c>
      <c r="B133" s="1506" t="s">
        <v>391</v>
      </c>
    </row>
    <row r="134">
      <c r="A134" s="1824" t="s">
        <v>196</v>
      </c>
      <c r="B134" s="1506" t="s">
        <v>391</v>
      </c>
    </row>
    <row r="135">
      <c r="A135" s="1824" t="s">
        <v>197</v>
      </c>
      <c r="B135" s="1506" t="s">
        <v>391</v>
      </c>
    </row>
    <row r="136">
      <c r="A136" s="1824" t="s">
        <v>198</v>
      </c>
      <c r="B136" s="1506" t="s">
        <v>391</v>
      </c>
    </row>
    <row r="137">
      <c r="A137" s="1824" t="s">
        <v>199</v>
      </c>
      <c r="B137" s="1506" t="s">
        <v>391</v>
      </c>
    </row>
    <row r="138">
      <c r="A138" s="1824" t="s">
        <v>200</v>
      </c>
      <c r="B138" s="1506" t="s">
        <v>391</v>
      </c>
    </row>
    <row r="139">
      <c r="A139" s="1824" t="s">
        <v>201</v>
      </c>
      <c r="B139" s="1506" t="s">
        <v>391</v>
      </c>
    </row>
    <row r="140">
      <c r="A140" s="1824" t="s">
        <v>202</v>
      </c>
      <c r="B140" s="1506" t="s">
        <v>391</v>
      </c>
    </row>
    <row r="141">
      <c r="A141" s="1824" t="s">
        <v>203</v>
      </c>
      <c r="B141" s="1506" t="s">
        <v>13912</v>
      </c>
    </row>
    <row r="142">
      <c r="A142" s="1824" t="s">
        <v>204</v>
      </c>
      <c r="B142" s="1506" t="s">
        <v>391</v>
      </c>
    </row>
    <row r="143">
      <c r="A143" s="1824" t="s">
        <v>205</v>
      </c>
      <c r="B143" s="1506" t="s">
        <v>391</v>
      </c>
    </row>
    <row r="144">
      <c r="A144" s="1824" t="s">
        <v>206</v>
      </c>
      <c r="B144" s="1506" t="s">
        <v>391</v>
      </c>
    </row>
    <row r="145">
      <c r="A145" s="1824" t="s">
        <v>207</v>
      </c>
      <c r="B145" s="1506" t="s">
        <v>391</v>
      </c>
    </row>
    <row r="146">
      <c r="A146" s="1824" t="s">
        <v>208</v>
      </c>
      <c r="B146" s="1506" t="s">
        <v>391</v>
      </c>
    </row>
    <row r="147">
      <c r="A147" s="1824" t="s">
        <v>179</v>
      </c>
      <c r="B147" s="1506" t="s">
        <v>391</v>
      </c>
    </row>
    <row r="148">
      <c r="A148" s="1824" t="s">
        <v>209</v>
      </c>
      <c r="B148" s="1506" t="s">
        <v>391</v>
      </c>
    </row>
    <row r="149">
      <c r="A149" s="1824" t="s">
        <v>210</v>
      </c>
      <c r="B149" s="1506" t="s">
        <v>391</v>
      </c>
    </row>
    <row r="150">
      <c r="A150" s="1824" t="s">
        <v>211</v>
      </c>
      <c r="B150" s="1506" t="s">
        <v>391</v>
      </c>
    </row>
    <row r="151">
      <c r="A151" s="1506" t="s">
        <v>213</v>
      </c>
      <c r="B151" s="1506" t="s">
        <v>391</v>
      </c>
    </row>
    <row r="152">
      <c r="A152" s="1824" t="s">
        <v>214</v>
      </c>
      <c r="B152" s="1506" t="s">
        <v>391</v>
      </c>
    </row>
    <row r="153">
      <c r="A153" s="1824" t="s">
        <v>215</v>
      </c>
      <c r="B153" s="1506" t="s">
        <v>391</v>
      </c>
    </row>
    <row r="154">
      <c r="A154" s="1824" t="s">
        <v>216</v>
      </c>
      <c r="B154" s="1506" t="s">
        <v>391</v>
      </c>
    </row>
    <row r="155">
      <c r="A155" s="1824" t="s">
        <v>217</v>
      </c>
      <c r="B155" s="1506" t="s">
        <v>391</v>
      </c>
    </row>
    <row r="156">
      <c r="A156" s="1824" t="s">
        <v>218</v>
      </c>
      <c r="B156" s="1506" t="s">
        <v>391</v>
      </c>
    </row>
    <row r="157">
      <c r="A157" s="1824" t="s">
        <v>219</v>
      </c>
      <c r="B157" s="1506" t="s">
        <v>391</v>
      </c>
    </row>
    <row r="158">
      <c r="A158" s="1824" t="s">
        <v>220</v>
      </c>
      <c r="B158" s="1506" t="s">
        <v>391</v>
      </c>
    </row>
    <row r="159">
      <c r="A159" s="1824" t="s">
        <v>221</v>
      </c>
      <c r="B159" s="1506" t="s">
        <v>391</v>
      </c>
    </row>
    <row r="160">
      <c r="A160" s="1824" t="s">
        <v>222</v>
      </c>
      <c r="B160" s="1506" t="s">
        <v>391</v>
      </c>
    </row>
    <row r="161">
      <c r="A161" s="1824" t="s">
        <v>223</v>
      </c>
      <c r="B161" s="1506" t="s">
        <v>391</v>
      </c>
    </row>
    <row r="162">
      <c r="A162" s="1824" t="s">
        <v>224</v>
      </c>
      <c r="B162" s="1506" t="s">
        <v>391</v>
      </c>
    </row>
    <row r="163">
      <c r="A163" s="1827" t="s">
        <v>14574</v>
      </c>
      <c r="B163" s="1506" t="s">
        <v>13913</v>
      </c>
    </row>
    <row r="164">
      <c r="A164" s="1824" t="s">
        <v>227</v>
      </c>
      <c r="B164" s="1506" t="s">
        <v>391</v>
      </c>
    </row>
    <row r="165">
      <c r="A165" s="1824" t="s">
        <v>228</v>
      </c>
      <c r="B165" s="1506" t="s">
        <v>391</v>
      </c>
    </row>
    <row r="166">
      <c r="A166" s="1824" t="s">
        <v>229</v>
      </c>
      <c r="B166" s="1506" t="s">
        <v>391</v>
      </c>
    </row>
    <row r="167">
      <c r="A167" s="1824" t="s">
        <v>230</v>
      </c>
      <c r="B167" s="1506" t="s">
        <v>13911</v>
      </c>
    </row>
    <row r="168">
      <c r="A168" s="1824" t="s">
        <v>231</v>
      </c>
      <c r="B168" s="1506" t="s">
        <v>391</v>
      </c>
    </row>
    <row r="169">
      <c r="A169" s="1824" t="s">
        <v>232</v>
      </c>
      <c r="B169" s="1506" t="s">
        <v>391</v>
      </c>
    </row>
    <row r="170">
      <c r="A170" s="1824" t="s">
        <v>233</v>
      </c>
      <c r="B170" s="1506" t="s">
        <v>391</v>
      </c>
    </row>
    <row r="171">
      <c r="A171" s="1824" t="s">
        <v>234</v>
      </c>
      <c r="B171" s="1506" t="s">
        <v>391</v>
      </c>
    </row>
    <row r="172">
      <c r="A172" s="1824" t="s">
        <v>235</v>
      </c>
      <c r="B172" s="1506" t="s">
        <v>13910</v>
      </c>
    </row>
    <row r="173">
      <c r="A173" s="1824" t="s">
        <v>236</v>
      </c>
      <c r="B173" s="1506" t="s">
        <v>391</v>
      </c>
    </row>
    <row r="174">
      <c r="A174" s="1824" t="s">
        <v>237</v>
      </c>
      <c r="B174" s="1506" t="s">
        <v>391</v>
      </c>
    </row>
    <row r="175">
      <c r="A175" s="1824" t="s">
        <v>238</v>
      </c>
      <c r="B175" s="1506" t="s">
        <v>391</v>
      </c>
    </row>
    <row r="176">
      <c r="A176" s="1824" t="s">
        <v>239</v>
      </c>
      <c r="B176" s="1506" t="s">
        <v>391</v>
      </c>
    </row>
    <row r="177">
      <c r="A177" s="1824" t="s">
        <v>240</v>
      </c>
      <c r="B177" s="1506" t="s">
        <v>391</v>
      </c>
    </row>
    <row r="178">
      <c r="A178" s="1824" t="s">
        <v>241</v>
      </c>
      <c r="B178" s="1506" t="s">
        <v>391</v>
      </c>
    </row>
    <row r="179">
      <c r="A179" s="1824" t="s">
        <v>242</v>
      </c>
      <c r="B179" s="1506" t="s">
        <v>391</v>
      </c>
    </row>
    <row r="180">
      <c r="A180" s="1824" t="s">
        <v>243</v>
      </c>
      <c r="B180" s="1506" t="s">
        <v>391</v>
      </c>
    </row>
    <row r="181">
      <c r="A181" s="1824" t="s">
        <v>244</v>
      </c>
      <c r="B181" s="1506" t="s">
        <v>391</v>
      </c>
    </row>
    <row r="182">
      <c r="A182" s="1824" t="s">
        <v>245</v>
      </c>
      <c r="B182" s="1506" t="s">
        <v>13914</v>
      </c>
    </row>
    <row r="183">
      <c r="A183" s="1824" t="s">
        <v>246</v>
      </c>
      <c r="B183" s="1506" t="s">
        <v>391</v>
      </c>
    </row>
    <row r="184">
      <c r="A184" s="1824" t="s">
        <v>247</v>
      </c>
      <c r="B184" s="1506" t="s">
        <v>391</v>
      </c>
    </row>
    <row r="185">
      <c r="A185" s="1824" t="s">
        <v>248</v>
      </c>
      <c r="B185" s="1506" t="s">
        <v>391</v>
      </c>
    </row>
    <row r="186">
      <c r="A186" s="1824" t="s">
        <v>249</v>
      </c>
      <c r="B186" s="1506" t="s">
        <v>391</v>
      </c>
    </row>
    <row r="187">
      <c r="A187" s="1824" t="s">
        <v>250</v>
      </c>
      <c r="B187" s="1506" t="s">
        <v>13914</v>
      </c>
    </row>
    <row r="188">
      <c r="A188" s="1506" t="s">
        <v>251</v>
      </c>
      <c r="B188" s="1506" t="s">
        <v>13915</v>
      </c>
    </row>
    <row r="189">
      <c r="A189" s="1824" t="s">
        <v>252</v>
      </c>
      <c r="B189" s="1506" t="s">
        <v>391</v>
      </c>
    </row>
    <row r="190">
      <c r="A190" s="1824" t="s">
        <v>253</v>
      </c>
      <c r="B190" s="1506" t="s">
        <v>391</v>
      </c>
    </row>
    <row r="191">
      <c r="A191" s="1824" t="s">
        <v>254</v>
      </c>
      <c r="B191" s="1506" t="s">
        <v>391</v>
      </c>
    </row>
    <row r="192">
      <c r="A192" s="1824" t="s">
        <v>255</v>
      </c>
      <c r="B192" s="1506" t="s">
        <v>391</v>
      </c>
    </row>
    <row r="193">
      <c r="A193" s="1506" t="s">
        <v>257</v>
      </c>
      <c r="B193" s="1506" t="s">
        <v>391</v>
      </c>
    </row>
    <row r="194">
      <c r="A194" s="1824" t="s">
        <v>258</v>
      </c>
      <c r="B194" s="1506" t="s">
        <v>391</v>
      </c>
    </row>
    <row r="195">
      <c r="A195" s="1824" t="s">
        <v>259</v>
      </c>
      <c r="B195" s="1506" t="s">
        <v>391</v>
      </c>
    </row>
    <row r="196">
      <c r="A196" s="1824" t="s">
        <v>260</v>
      </c>
      <c r="B196" s="1506" t="s">
        <v>391</v>
      </c>
    </row>
    <row r="197">
      <c r="A197" s="1827" t="s">
        <v>14575</v>
      </c>
      <c r="B197" s="1506" t="s">
        <v>391</v>
      </c>
    </row>
    <row r="198">
      <c r="A198" s="1824" t="s">
        <v>263</v>
      </c>
      <c r="B198" s="1506" t="s">
        <v>391</v>
      </c>
    </row>
    <row r="199">
      <c r="A199" s="1824" t="s">
        <v>264</v>
      </c>
      <c r="B199" s="1506" t="s">
        <v>391</v>
      </c>
    </row>
    <row r="200">
      <c r="A200" s="1824" t="s">
        <v>265</v>
      </c>
      <c r="B200" s="1506" t="s">
        <v>391</v>
      </c>
    </row>
    <row r="201">
      <c r="A201" s="1824" t="s">
        <v>266</v>
      </c>
      <c r="B201" s="1506" t="s">
        <v>391</v>
      </c>
    </row>
    <row r="202">
      <c r="A202" s="1506" t="s">
        <v>267</v>
      </c>
      <c r="B202" s="1506" t="s">
        <v>4034</v>
      </c>
    </row>
    <row r="203">
      <c r="A203" s="1824" t="s">
        <v>268</v>
      </c>
      <c r="B203" s="1506" t="s">
        <v>391</v>
      </c>
    </row>
    <row r="204">
      <c r="A204" s="1824" t="s">
        <v>269</v>
      </c>
      <c r="B204" s="1506" t="s">
        <v>391</v>
      </c>
    </row>
    <row r="205">
      <c r="A205" s="1824" t="s">
        <v>270</v>
      </c>
      <c r="B205" s="1506" t="s">
        <v>391</v>
      </c>
    </row>
    <row r="206">
      <c r="A206" s="1824" t="s">
        <v>271</v>
      </c>
      <c r="B206" s="1506" t="s">
        <v>391</v>
      </c>
    </row>
    <row r="207">
      <c r="A207" s="1824" t="s">
        <v>272</v>
      </c>
      <c r="B207" s="1506" t="s">
        <v>391</v>
      </c>
    </row>
    <row r="208">
      <c r="A208" s="1824" t="s">
        <v>273</v>
      </c>
      <c r="B208" s="1506" t="s">
        <v>391</v>
      </c>
    </row>
    <row r="209">
      <c r="A209" s="1824" t="s">
        <v>274</v>
      </c>
      <c r="B209" s="1506" t="s">
        <v>391</v>
      </c>
    </row>
    <row r="210">
      <c r="A210" s="1824" t="s">
        <v>275</v>
      </c>
      <c r="B210" s="1506" t="s">
        <v>391</v>
      </c>
    </row>
    <row r="211">
      <c r="A211" s="1824" t="s">
        <v>276</v>
      </c>
      <c r="B211" s="1506" t="s">
        <v>13914</v>
      </c>
    </row>
    <row r="212">
      <c r="A212" s="1824" t="s">
        <v>219</v>
      </c>
      <c r="B212" s="1506" t="s">
        <v>391</v>
      </c>
    </row>
    <row r="213">
      <c r="A213" s="1824" t="s">
        <v>277</v>
      </c>
      <c r="B213" s="1506" t="s">
        <v>391</v>
      </c>
    </row>
    <row r="214">
      <c r="A214" s="1824" t="s">
        <v>278</v>
      </c>
      <c r="B214" s="1506" t="s">
        <v>13911</v>
      </c>
    </row>
    <row r="215">
      <c r="A215" s="1824" t="s">
        <v>279</v>
      </c>
      <c r="B215" s="1506" t="s">
        <v>391</v>
      </c>
    </row>
    <row r="216">
      <c r="A216" s="1824" t="s">
        <v>280</v>
      </c>
      <c r="B216" s="1506" t="s">
        <v>391</v>
      </c>
    </row>
    <row r="217">
      <c r="A217" s="1824" t="s">
        <v>281</v>
      </c>
      <c r="B217" s="1506" t="s">
        <v>391</v>
      </c>
    </row>
    <row r="218">
      <c r="A218" s="1824" t="s">
        <v>283</v>
      </c>
      <c r="B218" s="1506" t="s">
        <v>391</v>
      </c>
    </row>
    <row r="219">
      <c r="A219" s="1824" t="s">
        <v>284</v>
      </c>
      <c r="B219" s="1506" t="s">
        <v>391</v>
      </c>
    </row>
    <row r="220">
      <c r="A220" s="1824" t="s">
        <v>285</v>
      </c>
      <c r="B220" s="1506" t="s">
        <v>391</v>
      </c>
    </row>
    <row r="221">
      <c r="A221" s="1824" t="s">
        <v>286</v>
      </c>
      <c r="B221" s="1506" t="s">
        <v>391</v>
      </c>
    </row>
    <row r="222">
      <c r="A222" s="1824" t="s">
        <v>287</v>
      </c>
      <c r="B222" s="1506" t="s">
        <v>391</v>
      </c>
    </row>
    <row r="223">
      <c r="A223" s="1824" t="s">
        <v>288</v>
      </c>
      <c r="B223" s="1506" t="s">
        <v>13910</v>
      </c>
    </row>
    <row r="224">
      <c r="A224" s="1824" t="s">
        <v>289</v>
      </c>
      <c r="B224" s="1506" t="s">
        <v>391</v>
      </c>
    </row>
    <row r="225">
      <c r="A225" s="1824" t="s">
        <v>290</v>
      </c>
      <c r="B225" s="1506" t="s">
        <v>391</v>
      </c>
    </row>
    <row r="226">
      <c r="A226" s="1824" t="s">
        <v>228</v>
      </c>
      <c r="B226" s="1506" t="s">
        <v>391</v>
      </c>
    </row>
    <row r="227">
      <c r="A227" s="1824" t="s">
        <v>291</v>
      </c>
      <c r="B227" s="1506" t="s">
        <v>391</v>
      </c>
    </row>
    <row r="228">
      <c r="A228" s="1824" t="s">
        <v>292</v>
      </c>
      <c r="B228" s="1506" t="s">
        <v>391</v>
      </c>
    </row>
    <row r="229">
      <c r="A229" s="1824" t="s">
        <v>293</v>
      </c>
      <c r="B229" s="1506" t="s">
        <v>391</v>
      </c>
    </row>
    <row r="230">
      <c r="A230" s="1824" t="s">
        <v>294</v>
      </c>
      <c r="B230" s="1506" t="s">
        <v>391</v>
      </c>
    </row>
    <row r="231">
      <c r="A231" s="1824" t="s">
        <v>296</v>
      </c>
      <c r="B231" s="1506" t="s">
        <v>391</v>
      </c>
    </row>
    <row r="232">
      <c r="A232" s="1824" t="s">
        <v>297</v>
      </c>
      <c r="B232" s="1506" t="s">
        <v>391</v>
      </c>
    </row>
    <row r="233">
      <c r="A233" s="1824" t="s">
        <v>298</v>
      </c>
      <c r="B233" s="1506" t="s">
        <v>391</v>
      </c>
    </row>
    <row r="234">
      <c r="A234" s="1824" t="s">
        <v>299</v>
      </c>
      <c r="B234" s="1506" t="s">
        <v>391</v>
      </c>
    </row>
    <row r="235">
      <c r="A235" s="1824" t="s">
        <v>300</v>
      </c>
      <c r="B235" s="1506" t="s">
        <v>391</v>
      </c>
    </row>
    <row r="236">
      <c r="A236" s="1824" t="s">
        <v>301</v>
      </c>
      <c r="B236" s="1506" t="s">
        <v>391</v>
      </c>
    </row>
    <row r="237">
      <c r="A237" s="1824" t="s">
        <v>302</v>
      </c>
      <c r="B237" s="1506" t="s">
        <v>391</v>
      </c>
    </row>
    <row r="238">
      <c r="A238" s="1506" t="s">
        <v>303</v>
      </c>
      <c r="B238" s="1506" t="s">
        <v>13913</v>
      </c>
    </row>
    <row r="239">
      <c r="A239" s="1506" t="s">
        <v>304</v>
      </c>
      <c r="B239" s="1506" t="s">
        <v>13916</v>
      </c>
    </row>
    <row r="240">
      <c r="A240" s="1506" t="s">
        <v>305</v>
      </c>
      <c r="B240" s="1506" t="s">
        <v>13915</v>
      </c>
    </row>
    <row r="241">
      <c r="A241" s="1824" t="s">
        <v>306</v>
      </c>
      <c r="B241" s="1506" t="s">
        <v>391</v>
      </c>
    </row>
    <row r="242">
      <c r="A242" s="1824" t="s">
        <v>307</v>
      </c>
      <c r="B242" s="1506" t="s">
        <v>391</v>
      </c>
    </row>
    <row r="243">
      <c r="A243" s="1824" t="s">
        <v>307</v>
      </c>
      <c r="B243" s="1506" t="s">
        <v>391</v>
      </c>
    </row>
    <row r="244">
      <c r="A244" s="1824" t="s">
        <v>308</v>
      </c>
      <c r="B244" s="1506" t="s">
        <v>391</v>
      </c>
    </row>
    <row r="245">
      <c r="A245" s="1824" t="s">
        <v>308</v>
      </c>
      <c r="B245" s="1506" t="s">
        <v>391</v>
      </c>
    </row>
    <row r="246">
      <c r="A246" s="1824" t="s">
        <v>309</v>
      </c>
      <c r="B246" s="1506" t="s">
        <v>391</v>
      </c>
    </row>
    <row r="247">
      <c r="A247" s="1824" t="s">
        <v>310</v>
      </c>
      <c r="B247" s="1506" t="s">
        <v>391</v>
      </c>
    </row>
    <row r="248">
      <c r="A248" s="1506" t="s">
        <v>311</v>
      </c>
      <c r="B248" s="1506" t="s">
        <v>13913</v>
      </c>
    </row>
    <row r="249">
      <c r="A249" s="1824" t="s">
        <v>312</v>
      </c>
      <c r="B249" s="1506" t="s">
        <v>391</v>
      </c>
    </row>
    <row r="250">
      <c r="A250" s="1506" t="s">
        <v>313</v>
      </c>
      <c r="B250" s="1506" t="s">
        <v>13915</v>
      </c>
    </row>
    <row r="251">
      <c r="A251" s="1824" t="s">
        <v>314</v>
      </c>
      <c r="B251" s="1506" t="s">
        <v>391</v>
      </c>
    </row>
    <row r="252">
      <c r="A252" s="1824" t="s">
        <v>315</v>
      </c>
      <c r="B252" s="1506" t="s">
        <v>391</v>
      </c>
    </row>
    <row r="253">
      <c r="A253" s="1824" t="s">
        <v>317</v>
      </c>
      <c r="B253" s="1506" t="s">
        <v>391</v>
      </c>
    </row>
    <row r="254">
      <c r="A254" s="1824" t="s">
        <v>318</v>
      </c>
      <c r="B254" s="1506" t="s">
        <v>4034</v>
      </c>
    </row>
    <row r="255">
      <c r="A255" s="1824" t="s">
        <v>319</v>
      </c>
      <c r="B255" s="1506" t="s">
        <v>391</v>
      </c>
    </row>
    <row r="256">
      <c r="A256" s="1824" t="s">
        <v>320</v>
      </c>
      <c r="B256" s="1506" t="s">
        <v>13917</v>
      </c>
    </row>
    <row r="257">
      <c r="A257" s="1824" t="s">
        <v>321</v>
      </c>
      <c r="B257" s="1506" t="s">
        <v>391</v>
      </c>
    </row>
    <row r="258">
      <c r="A258" s="1824" t="s">
        <v>322</v>
      </c>
      <c r="B258" s="1506" t="s">
        <v>391</v>
      </c>
    </row>
    <row r="259">
      <c r="A259" s="1824" t="s">
        <v>323</v>
      </c>
      <c r="B259" s="1506" t="s">
        <v>391</v>
      </c>
    </row>
    <row r="260">
      <c r="A260" s="1824" t="s">
        <v>324</v>
      </c>
      <c r="B260" s="1506" t="s">
        <v>391</v>
      </c>
    </row>
    <row r="261">
      <c r="A261" s="1824" t="s">
        <v>325</v>
      </c>
      <c r="B261" s="1506" t="s">
        <v>391</v>
      </c>
    </row>
    <row r="262">
      <c r="A262" s="1824" t="s">
        <v>326</v>
      </c>
      <c r="B262" s="1506" t="s">
        <v>391</v>
      </c>
    </row>
    <row r="263">
      <c r="A263" s="1824" t="s">
        <v>327</v>
      </c>
      <c r="B263" s="1506" t="s">
        <v>391</v>
      </c>
    </row>
    <row r="264">
      <c r="A264" s="1506" t="s">
        <v>328</v>
      </c>
      <c r="B264" s="1506" t="s">
        <v>13916</v>
      </c>
    </row>
    <row r="265">
      <c r="A265" s="1824" t="s">
        <v>329</v>
      </c>
      <c r="B265" s="1506" t="s">
        <v>391</v>
      </c>
    </row>
    <row r="266">
      <c r="A266" s="1824" t="s">
        <v>330</v>
      </c>
      <c r="B266" s="1506" t="s">
        <v>391</v>
      </c>
    </row>
    <row r="267">
      <c r="A267" s="1824" t="s">
        <v>332</v>
      </c>
      <c r="B267" s="1506" t="s">
        <v>391</v>
      </c>
    </row>
    <row r="268">
      <c r="A268" s="1824" t="s">
        <v>333</v>
      </c>
      <c r="B268" s="1506" t="s">
        <v>391</v>
      </c>
    </row>
    <row r="269">
      <c r="A269" s="1824" t="s">
        <v>334</v>
      </c>
      <c r="B269" s="1506" t="s">
        <v>391</v>
      </c>
    </row>
    <row r="270">
      <c r="A270" s="1824" t="s">
        <v>335</v>
      </c>
      <c r="B270" s="1506" t="s">
        <v>391</v>
      </c>
    </row>
    <row r="271">
      <c r="A271" s="1824" t="s">
        <v>336</v>
      </c>
      <c r="B271" s="1506" t="s">
        <v>391</v>
      </c>
    </row>
    <row r="272">
      <c r="A272" s="1824" t="s">
        <v>337</v>
      </c>
      <c r="B272" s="1506" t="s">
        <v>391</v>
      </c>
    </row>
    <row r="273">
      <c r="A273" s="1824" t="s">
        <v>338</v>
      </c>
      <c r="B273" s="1506" t="s">
        <v>391</v>
      </c>
    </row>
    <row r="274">
      <c r="A274" s="1824" t="s">
        <v>339</v>
      </c>
      <c r="B274" s="1506" t="s">
        <v>391</v>
      </c>
    </row>
    <row r="275">
      <c r="A275" s="1826" t="s">
        <v>340</v>
      </c>
      <c r="B275" s="1506" t="s">
        <v>391</v>
      </c>
    </row>
    <row r="276">
      <c r="A276" s="1824" t="s">
        <v>341</v>
      </c>
      <c r="B276" s="1506" t="s">
        <v>391</v>
      </c>
    </row>
    <row r="277">
      <c r="A277" s="1824" t="s">
        <v>342</v>
      </c>
      <c r="B277" s="1506" t="s">
        <v>391</v>
      </c>
    </row>
    <row r="278">
      <c r="A278" s="1824" t="s">
        <v>343</v>
      </c>
      <c r="B278" s="1506" t="s">
        <v>391</v>
      </c>
    </row>
    <row r="279">
      <c r="A279" s="1824" t="s">
        <v>345</v>
      </c>
      <c r="B279" s="1506" t="s">
        <v>391</v>
      </c>
    </row>
    <row r="280">
      <c r="A280" s="1824" t="s">
        <v>346</v>
      </c>
      <c r="B280" s="1506" t="s">
        <v>391</v>
      </c>
    </row>
    <row r="281">
      <c r="A281" s="1824" t="s">
        <v>347</v>
      </c>
      <c r="B281" s="1506" t="s">
        <v>391</v>
      </c>
    </row>
    <row r="282">
      <c r="A282" s="1824" t="s">
        <v>348</v>
      </c>
      <c r="B282" s="1506" t="s">
        <v>391</v>
      </c>
    </row>
    <row r="283">
      <c r="A283" s="1824" t="s">
        <v>349</v>
      </c>
      <c r="B283" s="1506" t="s">
        <v>391</v>
      </c>
    </row>
    <row r="284">
      <c r="A284" s="1824" t="s">
        <v>350</v>
      </c>
      <c r="B284" s="1506" t="s">
        <v>391</v>
      </c>
    </row>
    <row r="285">
      <c r="A285" s="1824" t="s">
        <v>351</v>
      </c>
      <c r="B285" s="1506" t="s">
        <v>391</v>
      </c>
    </row>
    <row r="286">
      <c r="A286" s="1506" t="s">
        <v>353</v>
      </c>
      <c r="B286" s="1506" t="s">
        <v>391</v>
      </c>
    </row>
    <row r="287">
      <c r="A287" s="1824" t="s">
        <v>354</v>
      </c>
      <c r="B287" s="1506" t="s">
        <v>391</v>
      </c>
    </row>
    <row r="288">
      <c r="A288" s="1824" t="s">
        <v>355</v>
      </c>
      <c r="B288" s="1506" t="s">
        <v>391</v>
      </c>
    </row>
    <row r="289">
      <c r="A289" s="1824" t="s">
        <v>356</v>
      </c>
      <c r="B289" s="1506" t="s">
        <v>391</v>
      </c>
    </row>
    <row r="290">
      <c r="A290" s="1824" t="s">
        <v>357</v>
      </c>
      <c r="B290" s="1506" t="s">
        <v>391</v>
      </c>
    </row>
    <row r="291">
      <c r="A291" s="1824" t="s">
        <v>358</v>
      </c>
      <c r="B291" s="1506" t="s">
        <v>391</v>
      </c>
    </row>
    <row r="292">
      <c r="A292" s="1826" t="s">
        <v>359</v>
      </c>
      <c r="B292" s="1507" t="s">
        <v>5065</v>
      </c>
    </row>
    <row r="293">
      <c r="A293" s="1824" t="s">
        <v>360</v>
      </c>
      <c r="B293" s="1506" t="s">
        <v>391</v>
      </c>
    </row>
    <row r="294">
      <c r="A294" s="1824" t="s">
        <v>361</v>
      </c>
      <c r="B294" s="1506" t="s">
        <v>391</v>
      </c>
    </row>
    <row r="295">
      <c r="A295" s="1824" t="s">
        <v>362</v>
      </c>
      <c r="B295" s="1506" t="s">
        <v>391</v>
      </c>
    </row>
    <row r="296">
      <c r="A296" s="1824" t="s">
        <v>363</v>
      </c>
      <c r="B296" s="1506" t="s">
        <v>391</v>
      </c>
    </row>
    <row r="297">
      <c r="A297" s="1824" t="s">
        <v>364</v>
      </c>
      <c r="B297" s="1506" t="s">
        <v>391</v>
      </c>
    </row>
    <row r="298">
      <c r="A298" s="1824" t="s">
        <v>365</v>
      </c>
      <c r="B298" s="1506" t="s">
        <v>391</v>
      </c>
    </row>
    <row r="299">
      <c r="A299" s="1824" t="s">
        <v>366</v>
      </c>
      <c r="B299" s="1506" t="s">
        <v>391</v>
      </c>
    </row>
    <row r="300">
      <c r="A300" s="1824" t="s">
        <v>367</v>
      </c>
      <c r="B300" s="1506" t="s">
        <v>391</v>
      </c>
    </row>
    <row r="301">
      <c r="A301" s="1824" t="s">
        <v>368</v>
      </c>
      <c r="B301" s="1506" t="s">
        <v>391</v>
      </c>
    </row>
    <row r="302">
      <c r="A302" s="1824" t="s">
        <v>369</v>
      </c>
      <c r="B302" s="1506" t="s">
        <v>391</v>
      </c>
    </row>
    <row r="303">
      <c r="A303" s="1506" t="s">
        <v>370</v>
      </c>
      <c r="B303" s="1506" t="s">
        <v>4034</v>
      </c>
    </row>
    <row r="304">
      <c r="A304" s="1506" t="s">
        <v>371</v>
      </c>
      <c r="B304" s="1506" t="s">
        <v>13911</v>
      </c>
    </row>
    <row r="305">
      <c r="A305" s="1824" t="s">
        <v>372</v>
      </c>
      <c r="B305" s="1506" t="s">
        <v>391</v>
      </c>
    </row>
    <row r="306">
      <c r="A306" s="1824" t="s">
        <v>373</v>
      </c>
      <c r="B306" s="1506" t="s">
        <v>391</v>
      </c>
    </row>
    <row r="307">
      <c r="A307" s="1824" t="s">
        <v>374</v>
      </c>
      <c r="B307" s="1506" t="s">
        <v>391</v>
      </c>
    </row>
    <row r="308">
      <c r="A308" s="1824" t="s">
        <v>375</v>
      </c>
      <c r="B308" s="1506" t="s">
        <v>13914</v>
      </c>
    </row>
    <row r="309">
      <c r="A309" s="1824" t="s">
        <v>376</v>
      </c>
      <c r="B309" s="1506" t="s">
        <v>391</v>
      </c>
    </row>
    <row r="310">
      <c r="A310" s="1506" t="s">
        <v>377</v>
      </c>
      <c r="B310" s="1506" t="s">
        <v>13918</v>
      </c>
    </row>
    <row r="311">
      <c r="A311" s="1824" t="s">
        <v>378</v>
      </c>
      <c r="B311" s="1506" t="s">
        <v>391</v>
      </c>
    </row>
    <row r="312">
      <c r="A312" s="1824" t="s">
        <v>379</v>
      </c>
      <c r="B312" s="1506" t="s">
        <v>391</v>
      </c>
    </row>
    <row r="313">
      <c r="A313" s="1824" t="s">
        <v>380</v>
      </c>
      <c r="B313" s="1506" t="s">
        <v>391</v>
      </c>
    </row>
    <row r="314">
      <c r="A314" s="1824" t="s">
        <v>381</v>
      </c>
      <c r="B314" s="1506" t="s">
        <v>391</v>
      </c>
    </row>
    <row r="315">
      <c r="A315" s="1824" t="s">
        <v>382</v>
      </c>
      <c r="B315" s="1506" t="s">
        <v>391</v>
      </c>
    </row>
    <row r="316">
      <c r="A316" s="1824" t="s">
        <v>383</v>
      </c>
      <c r="B316" s="1506" t="s">
        <v>391</v>
      </c>
    </row>
    <row r="317">
      <c r="A317" s="1506" t="s">
        <v>384</v>
      </c>
      <c r="B317" s="1506" t="s">
        <v>13915</v>
      </c>
    </row>
    <row r="318">
      <c r="A318" s="1824" t="s">
        <v>109</v>
      </c>
      <c r="B318" s="1506" t="s">
        <v>391</v>
      </c>
    </row>
    <row r="319">
      <c r="A319" s="1824" t="s">
        <v>387</v>
      </c>
      <c r="B319" s="1506" t="s">
        <v>391</v>
      </c>
    </row>
    <row r="320">
      <c r="A320" s="1824" t="s">
        <v>388</v>
      </c>
      <c r="B320" s="1506" t="s">
        <v>391</v>
      </c>
    </row>
    <row r="321">
      <c r="A321" s="1824" t="s">
        <v>291</v>
      </c>
      <c r="B321" s="1506" t="s">
        <v>391</v>
      </c>
    </row>
    <row r="322">
      <c r="A322" s="1824" t="s">
        <v>284</v>
      </c>
      <c r="B322" s="1506" t="s">
        <v>391</v>
      </c>
    </row>
    <row r="323">
      <c r="A323" s="1824" t="s">
        <v>345</v>
      </c>
      <c r="B323" s="1506" t="s">
        <v>391</v>
      </c>
    </row>
    <row r="324">
      <c r="A324" s="1824" t="s">
        <v>358</v>
      </c>
      <c r="B324" s="1506" t="s">
        <v>391</v>
      </c>
    </row>
    <row r="325">
      <c r="A325" s="1824" t="s">
        <v>360</v>
      </c>
      <c r="B325" s="1506" t="s">
        <v>391</v>
      </c>
    </row>
    <row r="326">
      <c r="A326" s="1824" t="s">
        <v>362</v>
      </c>
      <c r="B326" s="1506" t="s">
        <v>391</v>
      </c>
    </row>
    <row r="327">
      <c r="A327" s="1824" t="s">
        <v>365</v>
      </c>
      <c r="B327" s="1506" t="s">
        <v>391</v>
      </c>
    </row>
    <row r="328">
      <c r="A328" s="1824" t="s">
        <v>375</v>
      </c>
      <c r="B328" s="1506" t="s">
        <v>13914</v>
      </c>
    </row>
    <row r="329">
      <c r="A329" s="1824" t="s">
        <v>380</v>
      </c>
      <c r="B329" s="1506" t="s">
        <v>391</v>
      </c>
    </row>
    <row r="330">
      <c r="A330" s="1824" t="s">
        <v>379</v>
      </c>
      <c r="B330" s="1506" t="s">
        <v>391</v>
      </c>
    </row>
    <row r="331">
      <c r="A331" s="1824" t="s">
        <v>56</v>
      </c>
      <c r="B331" s="1506" t="s">
        <v>391</v>
      </c>
    </row>
    <row r="332">
      <c r="A332" s="1824" t="s">
        <v>58</v>
      </c>
      <c r="B332" s="1506" t="s">
        <v>391</v>
      </c>
    </row>
    <row r="333">
      <c r="A333" s="1824" t="s">
        <v>60</v>
      </c>
      <c r="B333" s="1506" t="s">
        <v>4034</v>
      </c>
    </row>
    <row r="334">
      <c r="A334" s="1824" t="s">
        <v>61</v>
      </c>
      <c r="B334" s="1506" t="s">
        <v>391</v>
      </c>
    </row>
    <row r="335">
      <c r="A335" s="1824" t="s">
        <v>62</v>
      </c>
      <c r="B335" s="1506" t="s">
        <v>391</v>
      </c>
    </row>
    <row r="336">
      <c r="A336" s="1824" t="s">
        <v>66</v>
      </c>
      <c r="B336" s="1506" t="s">
        <v>391</v>
      </c>
    </row>
    <row r="337">
      <c r="A337" s="1824" t="s">
        <v>67</v>
      </c>
      <c r="B337" s="1506" t="s">
        <v>391</v>
      </c>
    </row>
    <row r="338">
      <c r="A338" s="1824" t="s">
        <v>68</v>
      </c>
      <c r="B338" s="1506" t="s">
        <v>391</v>
      </c>
    </row>
    <row r="339">
      <c r="A339" s="1824" t="s">
        <v>69</v>
      </c>
      <c r="B339" s="1506" t="s">
        <v>391</v>
      </c>
    </row>
    <row r="340">
      <c r="A340" s="1824" t="s">
        <v>70</v>
      </c>
      <c r="B340" s="1506" t="s">
        <v>391</v>
      </c>
    </row>
    <row r="341">
      <c r="A341" s="1826" t="s">
        <v>73</v>
      </c>
      <c r="B341" s="1506" t="s">
        <v>391</v>
      </c>
    </row>
    <row r="342">
      <c r="A342" s="1826" t="s">
        <v>74</v>
      </c>
      <c r="B342" s="1506" t="s">
        <v>391</v>
      </c>
    </row>
    <row r="343">
      <c r="A343" s="1824" t="s">
        <v>76</v>
      </c>
      <c r="B343" s="1506" t="s">
        <v>391</v>
      </c>
    </row>
    <row r="344">
      <c r="A344" s="1824" t="s">
        <v>77</v>
      </c>
      <c r="B344" s="1506" t="s">
        <v>391</v>
      </c>
    </row>
    <row r="345">
      <c r="A345" s="1824" t="s">
        <v>78</v>
      </c>
      <c r="B345" s="1506" t="s">
        <v>391</v>
      </c>
    </row>
    <row r="346">
      <c r="A346" s="1824" t="s">
        <v>79</v>
      </c>
      <c r="B346" s="1506" t="s">
        <v>391</v>
      </c>
    </row>
    <row r="347">
      <c r="A347" s="1824" t="s">
        <v>80</v>
      </c>
      <c r="B347" s="1506" t="s">
        <v>391</v>
      </c>
    </row>
    <row r="348">
      <c r="A348" s="1824" t="s">
        <v>97</v>
      </c>
      <c r="B348" s="1506" t="s">
        <v>391</v>
      </c>
    </row>
    <row r="349">
      <c r="A349" s="1824" t="s">
        <v>98</v>
      </c>
      <c r="B349" s="1506" t="s">
        <v>391</v>
      </c>
    </row>
    <row r="350">
      <c r="A350" s="1824" t="s">
        <v>102</v>
      </c>
      <c r="B350" s="1506" t="s">
        <v>391</v>
      </c>
    </row>
    <row r="351">
      <c r="A351" s="1824" t="s">
        <v>110</v>
      </c>
      <c r="B351" s="1506" t="s">
        <v>391</v>
      </c>
    </row>
    <row r="352">
      <c r="A352" s="1824" t="s">
        <v>112</v>
      </c>
      <c r="B352" s="1506" t="s">
        <v>391</v>
      </c>
    </row>
    <row r="353">
      <c r="A353" s="1824" t="s">
        <v>95</v>
      </c>
      <c r="B353" s="1506" t="s">
        <v>391</v>
      </c>
    </row>
    <row r="354">
      <c r="A354" s="1824" t="s">
        <v>91</v>
      </c>
      <c r="B354" s="1506" t="s">
        <v>391</v>
      </c>
    </row>
    <row r="355">
      <c r="A355" s="1824" t="s">
        <v>90</v>
      </c>
      <c r="B355" s="1506" t="s">
        <v>391</v>
      </c>
    </row>
    <row r="356">
      <c r="A356" s="1824" t="s">
        <v>87</v>
      </c>
      <c r="B356" s="1506" t="s">
        <v>391</v>
      </c>
    </row>
    <row r="357">
      <c r="A357" s="1824" t="s">
        <v>99</v>
      </c>
      <c r="B357" s="1506" t="s">
        <v>391</v>
      </c>
    </row>
    <row r="358">
      <c r="A358" s="1824" t="s">
        <v>100</v>
      </c>
      <c r="B358" s="1506" t="s">
        <v>391</v>
      </c>
    </row>
    <row r="359">
      <c r="A359" s="1824" t="s">
        <v>96</v>
      </c>
      <c r="B359" s="1506" t="s">
        <v>391</v>
      </c>
    </row>
    <row r="360">
      <c r="A360" s="1824" t="s">
        <v>149</v>
      </c>
      <c r="B360" s="1506" t="s">
        <v>391</v>
      </c>
    </row>
    <row r="361">
      <c r="A361" s="1824" t="s">
        <v>151</v>
      </c>
      <c r="B361" s="1506" t="s">
        <v>391</v>
      </c>
    </row>
    <row r="362">
      <c r="A362" s="1824" t="s">
        <v>139</v>
      </c>
      <c r="B362" s="1506" t="s">
        <v>391</v>
      </c>
    </row>
    <row r="363">
      <c r="A363" s="1824" t="s">
        <v>137</v>
      </c>
      <c r="B363" s="1506" t="s">
        <v>391</v>
      </c>
    </row>
    <row r="364">
      <c r="A364" s="1826" t="s">
        <v>132</v>
      </c>
      <c r="B364" s="1506" t="s">
        <v>391</v>
      </c>
    </row>
    <row r="365">
      <c r="A365" s="1826" t="s">
        <v>135</v>
      </c>
      <c r="B365" s="1506" t="s">
        <v>391</v>
      </c>
    </row>
    <row r="366">
      <c r="A366" s="1824" t="s">
        <v>146</v>
      </c>
      <c r="B366" s="1506" t="s">
        <v>391</v>
      </c>
    </row>
    <row r="367">
      <c r="A367" s="1824" t="s">
        <v>134</v>
      </c>
      <c r="B367" s="1506" t="s">
        <v>391</v>
      </c>
    </row>
    <row r="368">
      <c r="A368" s="1824" t="s">
        <v>111</v>
      </c>
      <c r="B368" s="1506" t="s">
        <v>391</v>
      </c>
    </row>
    <row r="369">
      <c r="A369" s="1824" t="s">
        <v>85</v>
      </c>
      <c r="B369" s="1507" t="s">
        <v>1948</v>
      </c>
    </row>
    <row r="370">
      <c r="A370" s="1824" t="s">
        <v>113</v>
      </c>
      <c r="B370" s="1506" t="s">
        <v>391</v>
      </c>
    </row>
    <row r="371">
      <c r="A371" s="1824" t="s">
        <v>131</v>
      </c>
      <c r="B371" s="1506" t="s">
        <v>391</v>
      </c>
    </row>
    <row r="372">
      <c r="A372" s="1824" t="s">
        <v>56</v>
      </c>
      <c r="B372" s="1506" t="s">
        <v>391</v>
      </c>
    </row>
    <row r="373">
      <c r="A373" s="1824" t="s">
        <v>144</v>
      </c>
      <c r="B373" s="1506" t="s">
        <v>391</v>
      </c>
    </row>
    <row r="374">
      <c r="A374" s="1824" t="s">
        <v>148</v>
      </c>
      <c r="B374" s="1506" t="s">
        <v>391</v>
      </c>
    </row>
    <row r="375">
      <c r="A375" s="1824" t="s">
        <v>104</v>
      </c>
      <c r="B375" s="1506" t="s">
        <v>391</v>
      </c>
    </row>
    <row r="376">
      <c r="A376" s="1824" t="s">
        <v>86</v>
      </c>
      <c r="B376" s="1506" t="s">
        <v>391</v>
      </c>
    </row>
    <row r="377">
      <c r="A377" s="1824" t="s">
        <v>109</v>
      </c>
      <c r="B377" s="1506" t="s">
        <v>391</v>
      </c>
    </row>
    <row r="378">
      <c r="A378" s="1824" t="s">
        <v>141</v>
      </c>
      <c r="B378" s="1506" t="s">
        <v>391</v>
      </c>
    </row>
    <row r="379">
      <c r="A379" s="1824" t="s">
        <v>176</v>
      </c>
      <c r="B379" s="1506" t="s">
        <v>391</v>
      </c>
    </row>
    <row r="380">
      <c r="A380" s="1824" t="s">
        <v>180</v>
      </c>
      <c r="B380" s="1506" t="s">
        <v>391</v>
      </c>
    </row>
    <row r="381">
      <c r="A381" s="1826" t="s">
        <v>71</v>
      </c>
      <c r="B381" s="1506" t="s">
        <v>391</v>
      </c>
    </row>
    <row r="382">
      <c r="A382" s="1826" t="s">
        <v>72</v>
      </c>
      <c r="B382" s="1506" t="s">
        <v>391</v>
      </c>
    </row>
    <row r="383">
      <c r="A383" s="1826" t="s">
        <v>81</v>
      </c>
      <c r="B383" s="1506" t="s">
        <v>391</v>
      </c>
    </row>
    <row r="384">
      <c r="A384" s="1824" t="s">
        <v>93</v>
      </c>
      <c r="B384" s="1506" t="s">
        <v>391</v>
      </c>
    </row>
    <row r="385">
      <c r="A385" s="1824" t="s">
        <v>122</v>
      </c>
      <c r="B385" s="1506" t="s">
        <v>391</v>
      </c>
    </row>
    <row r="386">
      <c r="A386" s="1824" t="s">
        <v>186</v>
      </c>
      <c r="B386" s="1506" t="s">
        <v>391</v>
      </c>
    </row>
    <row r="387">
      <c r="A387" s="1824" t="s">
        <v>171</v>
      </c>
      <c r="B387" s="1506" t="s">
        <v>391</v>
      </c>
    </row>
    <row r="388">
      <c r="A388" s="1824" t="s">
        <v>101</v>
      </c>
      <c r="B388" s="1506" t="s">
        <v>391</v>
      </c>
    </row>
    <row r="389">
      <c r="A389" s="1824" t="s">
        <v>150</v>
      </c>
      <c r="B389" s="1506" t="s">
        <v>391</v>
      </c>
    </row>
    <row r="390">
      <c r="A390" s="1824" t="s">
        <v>390</v>
      </c>
      <c r="B390" s="1506" t="s">
        <v>13919</v>
      </c>
    </row>
    <row r="391">
      <c r="A391" s="1824" t="s">
        <v>218</v>
      </c>
      <c r="B391" s="1506" t="s">
        <v>391</v>
      </c>
    </row>
    <row r="392">
      <c r="A392" s="1824" t="s">
        <v>201</v>
      </c>
      <c r="B392" s="1506" t="s">
        <v>391</v>
      </c>
    </row>
    <row r="393">
      <c r="A393" s="1824" t="s">
        <v>194</v>
      </c>
      <c r="B393" s="1506" t="s">
        <v>391</v>
      </c>
    </row>
    <row r="394">
      <c r="A394" s="1824" t="s">
        <v>188</v>
      </c>
      <c r="B394" s="1506" t="s">
        <v>391</v>
      </c>
    </row>
    <row r="395">
      <c r="A395" s="1824" t="s">
        <v>190</v>
      </c>
      <c r="B395" s="1506" t="s">
        <v>391</v>
      </c>
    </row>
    <row r="396">
      <c r="A396" s="1824" t="s">
        <v>195</v>
      </c>
      <c r="B396" s="1506" t="s">
        <v>391</v>
      </c>
    </row>
    <row r="397">
      <c r="A397" s="1824" t="s">
        <v>196</v>
      </c>
      <c r="B397" s="1506" t="s">
        <v>391</v>
      </c>
    </row>
    <row r="398">
      <c r="A398" s="1824" t="s">
        <v>208</v>
      </c>
      <c r="B398" s="1506" t="s">
        <v>391</v>
      </c>
    </row>
    <row r="399">
      <c r="A399" s="1824" t="s">
        <v>206</v>
      </c>
      <c r="B399" s="1506" t="s">
        <v>391</v>
      </c>
    </row>
    <row r="400">
      <c r="A400" s="1824" t="s">
        <v>205</v>
      </c>
      <c r="B400" s="1506" t="s">
        <v>391</v>
      </c>
    </row>
    <row r="401">
      <c r="A401" s="1824" t="s">
        <v>199</v>
      </c>
      <c r="B401" s="1506" t="s">
        <v>391</v>
      </c>
    </row>
    <row r="402">
      <c r="A402" s="1824" t="s">
        <v>222</v>
      </c>
      <c r="B402" s="1506" t="s">
        <v>391</v>
      </c>
    </row>
    <row r="403">
      <c r="A403" s="1824" t="s">
        <v>183</v>
      </c>
      <c r="B403" s="1506" t="s">
        <v>391</v>
      </c>
    </row>
    <row r="404">
      <c r="A404" s="1824" t="s">
        <v>129</v>
      </c>
      <c r="B404" s="1506" t="s">
        <v>391</v>
      </c>
    </row>
    <row r="405">
      <c r="A405" s="1824" t="s">
        <v>142</v>
      </c>
      <c r="B405" s="1506" t="s">
        <v>391</v>
      </c>
    </row>
    <row r="406">
      <c r="A406" s="1824" t="s">
        <v>167</v>
      </c>
      <c r="B406" s="1506" t="s">
        <v>391</v>
      </c>
    </row>
    <row r="407">
      <c r="A407" s="1824" t="s">
        <v>203</v>
      </c>
      <c r="B407" s="1506" t="s">
        <v>13912</v>
      </c>
    </row>
    <row r="408">
      <c r="A408" s="1824" t="s">
        <v>164</v>
      </c>
      <c r="B408" s="1506" t="s">
        <v>391</v>
      </c>
    </row>
    <row r="409">
      <c r="A409" s="1824" t="s">
        <v>189</v>
      </c>
      <c r="B409" s="1506" t="s">
        <v>391</v>
      </c>
    </row>
    <row r="410">
      <c r="A410" s="1824" t="s">
        <v>224</v>
      </c>
      <c r="B410" s="1506" t="s">
        <v>391</v>
      </c>
    </row>
    <row r="411">
      <c r="A411" s="1824" t="s">
        <v>237</v>
      </c>
      <c r="B411" s="1506" t="s">
        <v>391</v>
      </c>
    </row>
    <row r="412">
      <c r="A412" s="1824" t="s">
        <v>297</v>
      </c>
      <c r="B412" s="1506" t="s">
        <v>391</v>
      </c>
    </row>
    <row r="413">
      <c r="A413" s="1824" t="s">
        <v>241</v>
      </c>
      <c r="B413" s="1506" t="s">
        <v>391</v>
      </c>
    </row>
    <row r="414">
      <c r="A414" s="1824" t="s">
        <v>239</v>
      </c>
      <c r="B414" s="1506" t="s">
        <v>391</v>
      </c>
    </row>
    <row r="415">
      <c r="A415" s="1824" t="s">
        <v>256</v>
      </c>
      <c r="B415" s="1506" t="s">
        <v>391</v>
      </c>
    </row>
    <row r="416">
      <c r="A416" s="1824" t="s">
        <v>279</v>
      </c>
      <c r="B416" s="1506" t="s">
        <v>391</v>
      </c>
    </row>
    <row r="417">
      <c r="A417" s="1824" t="s">
        <v>388</v>
      </c>
      <c r="B417" s="1506" t="s">
        <v>391</v>
      </c>
    </row>
    <row r="418">
      <c r="A418" s="1506" t="s">
        <v>391</v>
      </c>
      <c r="B418" s="1506" t="s">
        <v>1678</v>
      </c>
    </row>
    <row r="419">
      <c r="A419" s="1824" t="s">
        <v>392</v>
      </c>
      <c r="B419" s="1506" t="s">
        <v>391</v>
      </c>
    </row>
    <row r="420">
      <c r="A420" s="1824" t="s">
        <v>394</v>
      </c>
      <c r="B420" s="1506" t="s">
        <v>391</v>
      </c>
    </row>
    <row r="421">
      <c r="A421" s="1824" t="s">
        <v>396</v>
      </c>
      <c r="B421" s="1506" t="s">
        <v>391</v>
      </c>
    </row>
    <row r="422">
      <c r="A422" s="1824" t="s">
        <v>133</v>
      </c>
      <c r="B422" s="1506" t="s">
        <v>391</v>
      </c>
    </row>
    <row r="423">
      <c r="A423" s="1824" t="s">
        <v>135</v>
      </c>
      <c r="B423" s="1506" t="s">
        <v>391</v>
      </c>
    </row>
    <row r="424">
      <c r="A424" s="1824" t="s">
        <v>398</v>
      </c>
      <c r="B424" s="1506" t="s">
        <v>391</v>
      </c>
    </row>
    <row r="425">
      <c r="A425" s="1824" t="s">
        <v>399</v>
      </c>
      <c r="B425" s="1506" t="s">
        <v>391</v>
      </c>
    </row>
    <row r="426">
      <c r="A426" s="1824" t="s">
        <v>400</v>
      </c>
      <c r="B426" s="1506" t="s">
        <v>391</v>
      </c>
    </row>
    <row r="427">
      <c r="A427" s="1824" t="s">
        <v>401</v>
      </c>
      <c r="B427" s="1506" t="s">
        <v>391</v>
      </c>
    </row>
    <row r="428">
      <c r="A428" s="1824" t="s">
        <v>402</v>
      </c>
      <c r="B428" s="1506" t="s">
        <v>391</v>
      </c>
    </row>
    <row r="429">
      <c r="A429" s="1824" t="s">
        <v>403</v>
      </c>
      <c r="B429" s="1506" t="s">
        <v>391</v>
      </c>
    </row>
    <row r="430">
      <c r="A430" s="1824" t="s">
        <v>404</v>
      </c>
      <c r="B430" s="1506" t="s">
        <v>391</v>
      </c>
    </row>
    <row r="431">
      <c r="A431" s="1824" t="s">
        <v>405</v>
      </c>
      <c r="B431" s="1506" t="s">
        <v>391</v>
      </c>
    </row>
    <row r="432">
      <c r="A432" s="1824" t="s">
        <v>406</v>
      </c>
      <c r="B432" s="1506" t="s">
        <v>391</v>
      </c>
    </row>
    <row r="433">
      <c r="A433" s="1506" t="s">
        <v>386</v>
      </c>
      <c r="B433" s="1506" t="s">
        <v>13913</v>
      </c>
    </row>
    <row r="434">
      <c r="A434" s="1824" t="s">
        <v>407</v>
      </c>
      <c r="B434" s="1506" t="s">
        <v>391</v>
      </c>
    </row>
    <row r="435">
      <c r="A435" s="1824" t="s">
        <v>408</v>
      </c>
      <c r="B435" s="1506" t="s">
        <v>391</v>
      </c>
    </row>
    <row r="436">
      <c r="A436" s="1824" t="s">
        <v>409</v>
      </c>
      <c r="B436" s="1506" t="s">
        <v>391</v>
      </c>
    </row>
    <row r="437">
      <c r="A437" s="1824" t="s">
        <v>410</v>
      </c>
      <c r="B437" s="1506" t="s">
        <v>391</v>
      </c>
    </row>
    <row r="438">
      <c r="A438" s="1824" t="s">
        <v>411</v>
      </c>
      <c r="B438" s="1506" t="s">
        <v>391</v>
      </c>
    </row>
    <row r="439">
      <c r="A439" s="1824" t="s">
        <v>412</v>
      </c>
      <c r="B439" s="1506" t="s">
        <v>391</v>
      </c>
    </row>
    <row r="440">
      <c r="A440" s="1824" t="s">
        <v>413</v>
      </c>
      <c r="B440" s="1506" t="s">
        <v>391</v>
      </c>
    </row>
    <row r="441">
      <c r="A441" s="1824" t="s">
        <v>414</v>
      </c>
      <c r="B441" s="1506" t="s">
        <v>391</v>
      </c>
    </row>
    <row r="442">
      <c r="A442" s="1824" t="s">
        <v>415</v>
      </c>
      <c r="B442" s="1506" t="s">
        <v>391</v>
      </c>
    </row>
    <row r="443">
      <c r="A443" s="1824" t="s">
        <v>416</v>
      </c>
      <c r="B443" s="1506" t="s">
        <v>391</v>
      </c>
    </row>
    <row r="444">
      <c r="A444" s="1824" t="s">
        <v>417</v>
      </c>
      <c r="B444" s="1506" t="s">
        <v>391</v>
      </c>
    </row>
    <row r="445">
      <c r="A445" s="1824" t="s">
        <v>418</v>
      </c>
      <c r="B445" s="1506" t="s">
        <v>391</v>
      </c>
    </row>
    <row r="446">
      <c r="A446" s="1824" t="s">
        <v>419</v>
      </c>
      <c r="B446" s="1506" t="s">
        <v>391</v>
      </c>
    </row>
    <row r="447">
      <c r="A447" s="1824" t="s">
        <v>420</v>
      </c>
      <c r="B447" s="1506" t="s">
        <v>391</v>
      </c>
    </row>
    <row r="448">
      <c r="A448" s="1824" t="s">
        <v>421</v>
      </c>
      <c r="B448" s="1506" t="s">
        <v>391</v>
      </c>
    </row>
    <row r="449">
      <c r="A449" s="1824" t="s">
        <v>422</v>
      </c>
      <c r="B449" s="1506" t="s">
        <v>391</v>
      </c>
    </row>
    <row r="450">
      <c r="A450" s="1506" t="s">
        <v>423</v>
      </c>
      <c r="B450" s="1506" t="s">
        <v>386</v>
      </c>
    </row>
    <row r="451">
      <c r="A451" s="1824" t="s">
        <v>424</v>
      </c>
      <c r="B451" s="1506" t="s">
        <v>391</v>
      </c>
    </row>
    <row r="452">
      <c r="A452" s="1824" t="s">
        <v>425</v>
      </c>
      <c r="B452" s="1506" t="s">
        <v>386</v>
      </c>
    </row>
    <row r="453">
      <c r="A453" s="1824" t="s">
        <v>426</v>
      </c>
      <c r="B453" s="1506" t="s">
        <v>391</v>
      </c>
    </row>
    <row r="454">
      <c r="A454" s="1826" t="s">
        <v>427</v>
      </c>
      <c r="B454" s="1506" t="s">
        <v>391</v>
      </c>
    </row>
    <row r="455">
      <c r="A455" s="1824" t="s">
        <v>428</v>
      </c>
      <c r="B455" s="1506" t="s">
        <v>391</v>
      </c>
    </row>
    <row r="456">
      <c r="A456" s="1824" t="s">
        <v>429</v>
      </c>
      <c r="B456" s="1506" t="s">
        <v>391</v>
      </c>
    </row>
    <row r="457">
      <c r="A457" s="1826" t="s">
        <v>430</v>
      </c>
      <c r="B457" s="1506" t="s">
        <v>391</v>
      </c>
    </row>
    <row r="458">
      <c r="A458" s="1824" t="s">
        <v>431</v>
      </c>
      <c r="B458" s="1506" t="s">
        <v>386</v>
      </c>
    </row>
    <row r="459">
      <c r="A459" s="1824" t="s">
        <v>432</v>
      </c>
      <c r="B459" s="1506" t="s">
        <v>391</v>
      </c>
    </row>
    <row r="460">
      <c r="A460" s="1506" t="s">
        <v>433</v>
      </c>
      <c r="B460" s="1506" t="s">
        <v>386</v>
      </c>
    </row>
    <row r="461">
      <c r="A461" s="1506" t="s">
        <v>434</v>
      </c>
      <c r="B461" s="1506" t="s">
        <v>13913</v>
      </c>
    </row>
    <row r="462">
      <c r="A462" s="1824" t="s">
        <v>435</v>
      </c>
      <c r="B462" s="1506" t="s">
        <v>13911</v>
      </c>
    </row>
    <row r="463">
      <c r="A463" s="1826" t="s">
        <v>436</v>
      </c>
      <c r="B463" s="1506" t="s">
        <v>391</v>
      </c>
    </row>
    <row r="464">
      <c r="A464" s="1824" t="s">
        <v>437</v>
      </c>
      <c r="B464" s="1506" t="s">
        <v>13912</v>
      </c>
    </row>
    <row r="465">
      <c r="A465" s="1824" t="s">
        <v>438</v>
      </c>
      <c r="B465" s="1506" t="s">
        <v>13920</v>
      </c>
    </row>
    <row r="466">
      <c r="A466" s="1506" t="s">
        <v>439</v>
      </c>
      <c r="B466" s="1506" t="s">
        <v>13913</v>
      </c>
    </row>
    <row r="467">
      <c r="A467" s="1824" t="s">
        <v>440</v>
      </c>
      <c r="B467" s="1506" t="s">
        <v>13921</v>
      </c>
    </row>
    <row r="468">
      <c r="A468" s="1824" t="s">
        <v>441</v>
      </c>
      <c r="B468" s="1506" t="s">
        <v>4034</v>
      </c>
    </row>
    <row r="469">
      <c r="A469" s="1506" t="s">
        <v>442</v>
      </c>
      <c r="B469" s="1506" t="s">
        <v>13915</v>
      </c>
    </row>
    <row r="470">
      <c r="A470" s="1824" t="s">
        <v>443</v>
      </c>
      <c r="B470" s="1506" t="s">
        <v>391</v>
      </c>
    </row>
    <row r="471">
      <c r="A471" s="1824" t="s">
        <v>444</v>
      </c>
      <c r="B471" s="1506" t="s">
        <v>391</v>
      </c>
    </row>
    <row r="472">
      <c r="A472" s="1824" t="s">
        <v>445</v>
      </c>
      <c r="B472" s="1506" t="s">
        <v>391</v>
      </c>
    </row>
    <row r="473">
      <c r="A473" s="1824" t="s">
        <v>388</v>
      </c>
      <c r="B473" s="1506" t="s">
        <v>391</v>
      </c>
    </row>
    <row r="474">
      <c r="A474" s="1824" t="s">
        <v>180</v>
      </c>
      <c r="B474" s="1506" t="s">
        <v>391</v>
      </c>
    </row>
    <row r="475">
      <c r="A475" s="1824" t="s">
        <v>446</v>
      </c>
      <c r="B475" s="1506" t="s">
        <v>391</v>
      </c>
    </row>
    <row r="476">
      <c r="A476" s="1824" t="s">
        <v>448</v>
      </c>
      <c r="B476" s="1506" t="s">
        <v>391</v>
      </c>
    </row>
    <row r="477">
      <c r="A477" s="1824" t="s">
        <v>449</v>
      </c>
      <c r="B477" s="1506" t="s">
        <v>391</v>
      </c>
    </row>
    <row r="478">
      <c r="A478" s="1824" t="s">
        <v>450</v>
      </c>
      <c r="B478" s="1506" t="s">
        <v>391</v>
      </c>
    </row>
    <row r="479">
      <c r="A479" s="1824" t="s">
        <v>451</v>
      </c>
      <c r="B479" s="1506" t="s">
        <v>391</v>
      </c>
    </row>
    <row r="480">
      <c r="A480" s="1824" t="s">
        <v>452</v>
      </c>
      <c r="B480" s="1506" t="s">
        <v>391</v>
      </c>
    </row>
    <row r="481">
      <c r="A481" s="1826" t="s">
        <v>453</v>
      </c>
      <c r="B481" s="1506" t="s">
        <v>391</v>
      </c>
    </row>
    <row r="482">
      <c r="A482" s="1824" t="s">
        <v>450</v>
      </c>
      <c r="B482" s="1506" t="s">
        <v>391</v>
      </c>
    </row>
    <row r="483">
      <c r="A483" s="1824" t="s">
        <v>454</v>
      </c>
      <c r="B483" s="1506" t="s">
        <v>391</v>
      </c>
    </row>
    <row r="484">
      <c r="A484" s="1824" t="s">
        <v>455</v>
      </c>
      <c r="B484" s="1506" t="s">
        <v>391</v>
      </c>
    </row>
    <row r="485">
      <c r="A485" s="1824" t="s">
        <v>456</v>
      </c>
      <c r="B485" s="1506" t="s">
        <v>386</v>
      </c>
    </row>
    <row r="486">
      <c r="A486" s="1824" t="s">
        <v>457</v>
      </c>
      <c r="B486" s="1506" t="s">
        <v>391</v>
      </c>
    </row>
    <row r="487">
      <c r="A487" s="1824" t="s">
        <v>458</v>
      </c>
      <c r="B487" s="1506" t="s">
        <v>391</v>
      </c>
    </row>
    <row r="488">
      <c r="A488" s="1506" t="s">
        <v>459</v>
      </c>
      <c r="B488" s="1506" t="s">
        <v>13922</v>
      </c>
    </row>
    <row r="489">
      <c r="A489" s="1506" t="s">
        <v>386</v>
      </c>
      <c r="B489" s="1506" t="s">
        <v>13919</v>
      </c>
    </row>
    <row r="490">
      <c r="A490" s="1824" t="s">
        <v>460</v>
      </c>
      <c r="B490" s="1506" t="s">
        <v>391</v>
      </c>
    </row>
    <row r="491">
      <c r="A491" s="1824" t="s">
        <v>461</v>
      </c>
      <c r="B491" s="1506" t="s">
        <v>386</v>
      </c>
    </row>
    <row r="492">
      <c r="A492" s="1824" t="s">
        <v>462</v>
      </c>
      <c r="B492" s="1506" t="s">
        <v>391</v>
      </c>
    </row>
    <row r="493">
      <c r="A493" s="1824" t="s">
        <v>463</v>
      </c>
      <c r="B493" s="1506" t="s">
        <v>391</v>
      </c>
    </row>
    <row r="494">
      <c r="A494" s="1824" t="s">
        <v>464</v>
      </c>
      <c r="B494" s="1506" t="s">
        <v>391</v>
      </c>
    </row>
    <row r="495">
      <c r="A495" s="1824" t="s">
        <v>465</v>
      </c>
      <c r="B495" s="1506" t="s">
        <v>386</v>
      </c>
    </row>
    <row r="496">
      <c r="A496" s="1824" t="s">
        <v>466</v>
      </c>
      <c r="B496" s="1506" t="s">
        <v>386</v>
      </c>
    </row>
    <row r="497">
      <c r="A497" s="1824" t="s">
        <v>467</v>
      </c>
      <c r="B497" s="1506" t="s">
        <v>13914</v>
      </c>
    </row>
    <row r="498">
      <c r="A498" s="1824" t="s">
        <v>468</v>
      </c>
      <c r="B498" s="1506" t="s">
        <v>391</v>
      </c>
    </row>
    <row r="499">
      <c r="A499" s="1824" t="s">
        <v>469</v>
      </c>
      <c r="B499" s="1506" t="s">
        <v>13923</v>
      </c>
    </row>
    <row r="500">
      <c r="A500" s="1824" t="s">
        <v>470</v>
      </c>
      <c r="B500" s="1506" t="s">
        <v>391</v>
      </c>
    </row>
    <row r="501">
      <c r="A501" s="1824" t="s">
        <v>471</v>
      </c>
      <c r="B501" s="1506" t="s">
        <v>386</v>
      </c>
    </row>
    <row r="502">
      <c r="A502" s="1506" t="s">
        <v>473</v>
      </c>
      <c r="B502" s="1506" t="s">
        <v>13915</v>
      </c>
    </row>
    <row r="503">
      <c r="A503" s="1824" t="s">
        <v>474</v>
      </c>
      <c r="B503" s="1506" t="s">
        <v>391</v>
      </c>
    </row>
    <row r="504">
      <c r="A504" s="1506" t="s">
        <v>475</v>
      </c>
      <c r="B504" s="1506" t="s">
        <v>13913</v>
      </c>
    </row>
    <row r="505">
      <c r="A505" s="1824" t="s">
        <v>476</v>
      </c>
      <c r="B505" s="1506" t="s">
        <v>391</v>
      </c>
    </row>
    <row r="506">
      <c r="A506" s="1824" t="s">
        <v>477</v>
      </c>
      <c r="B506" s="1506" t="s">
        <v>391</v>
      </c>
    </row>
    <row r="507">
      <c r="A507" s="1824" t="s">
        <v>478</v>
      </c>
      <c r="B507" s="1506" t="s">
        <v>391</v>
      </c>
    </row>
    <row r="508">
      <c r="A508" s="1506" t="s">
        <v>386</v>
      </c>
      <c r="B508" s="1506" t="s">
        <v>391</v>
      </c>
    </row>
    <row r="509">
      <c r="A509" s="1824" t="s">
        <v>479</v>
      </c>
      <c r="B509" s="1506" t="s">
        <v>391</v>
      </c>
    </row>
    <row r="510">
      <c r="A510" s="1824" t="s">
        <v>480</v>
      </c>
      <c r="B510" s="1506" t="s">
        <v>391</v>
      </c>
    </row>
    <row r="511">
      <c r="A511" s="1824" t="s">
        <v>481</v>
      </c>
      <c r="B511" s="1506" t="s">
        <v>391</v>
      </c>
    </row>
    <row r="512">
      <c r="A512" s="1824" t="s">
        <v>482</v>
      </c>
      <c r="B512" s="1506" t="s">
        <v>391</v>
      </c>
    </row>
    <row r="513">
      <c r="A513" s="1824" t="s">
        <v>483</v>
      </c>
      <c r="B513" s="1506" t="s">
        <v>391</v>
      </c>
    </row>
    <row r="514">
      <c r="A514" s="1824" t="s">
        <v>484</v>
      </c>
      <c r="B514" s="1506" t="s">
        <v>391</v>
      </c>
    </row>
    <row r="515">
      <c r="A515" s="1826" t="s">
        <v>485</v>
      </c>
      <c r="B515" s="1506" t="s">
        <v>391</v>
      </c>
    </row>
    <row r="516">
      <c r="A516" s="1824" t="s">
        <v>486</v>
      </c>
      <c r="B516" s="1506" t="s">
        <v>391</v>
      </c>
    </row>
    <row r="517">
      <c r="A517" s="1506" t="s">
        <v>488</v>
      </c>
      <c r="B517" s="1506" t="s">
        <v>13916</v>
      </c>
    </row>
    <row r="518">
      <c r="A518" s="1824" t="s">
        <v>489</v>
      </c>
      <c r="B518" s="1506" t="s">
        <v>391</v>
      </c>
    </row>
    <row r="519">
      <c r="A519" s="1824" t="s">
        <v>490</v>
      </c>
      <c r="B519" s="1506" t="s">
        <v>391</v>
      </c>
    </row>
    <row r="520">
      <c r="A520" s="1824" t="s">
        <v>491</v>
      </c>
      <c r="B520" s="1506" t="s">
        <v>391</v>
      </c>
    </row>
    <row r="521">
      <c r="A521" s="1506" t="s">
        <v>386</v>
      </c>
      <c r="B521" s="1506" t="s">
        <v>13914</v>
      </c>
    </row>
    <row r="522">
      <c r="A522" s="1824" t="s">
        <v>492</v>
      </c>
      <c r="B522" s="1506" t="s">
        <v>391</v>
      </c>
    </row>
    <row r="523">
      <c r="A523" s="1824" t="s">
        <v>493</v>
      </c>
      <c r="B523" s="1506" t="s">
        <v>391</v>
      </c>
    </row>
    <row r="524">
      <c r="A524" s="1826" t="s">
        <v>494</v>
      </c>
      <c r="B524" s="1506" t="s">
        <v>391</v>
      </c>
    </row>
    <row r="525">
      <c r="A525" s="1824" t="s">
        <v>495</v>
      </c>
      <c r="B525" s="1506" t="s">
        <v>391</v>
      </c>
    </row>
    <row r="526">
      <c r="A526" s="1824" t="s">
        <v>496</v>
      </c>
      <c r="B526" s="1506" t="s">
        <v>391</v>
      </c>
    </row>
    <row r="527">
      <c r="A527" s="1824" t="s">
        <v>497</v>
      </c>
      <c r="B527" s="1506" t="s">
        <v>391</v>
      </c>
    </row>
    <row r="528">
      <c r="A528" s="1824" t="s">
        <v>498</v>
      </c>
      <c r="B528" s="1506" t="s">
        <v>391</v>
      </c>
    </row>
    <row r="529">
      <c r="A529" s="1824" t="s">
        <v>499</v>
      </c>
      <c r="B529" s="1506" t="s">
        <v>391</v>
      </c>
    </row>
    <row r="530">
      <c r="A530" s="1824" t="s">
        <v>500</v>
      </c>
      <c r="B530" s="1506" t="s">
        <v>391</v>
      </c>
    </row>
    <row r="531">
      <c r="A531" s="1824" t="s">
        <v>501</v>
      </c>
      <c r="B531" s="1506" t="s">
        <v>6139</v>
      </c>
    </row>
    <row r="532">
      <c r="A532" s="1824" t="s">
        <v>502</v>
      </c>
      <c r="B532" s="1506" t="s">
        <v>391</v>
      </c>
    </row>
    <row r="533">
      <c r="A533" s="1824" t="s">
        <v>130</v>
      </c>
      <c r="B533" s="1506" t="s">
        <v>391</v>
      </c>
    </row>
    <row r="534">
      <c r="A534" s="1824" t="s">
        <v>503</v>
      </c>
      <c r="B534" s="1506" t="s">
        <v>391</v>
      </c>
    </row>
    <row r="535">
      <c r="A535" s="1824" t="s">
        <v>504</v>
      </c>
      <c r="B535" s="1506" t="s">
        <v>13914</v>
      </c>
    </row>
    <row r="536">
      <c r="A536" s="1824" t="s">
        <v>505</v>
      </c>
      <c r="B536" s="1506" t="s">
        <v>386</v>
      </c>
    </row>
    <row r="537">
      <c r="A537" s="1506" t="s">
        <v>506</v>
      </c>
      <c r="B537" s="1506" t="s">
        <v>4034</v>
      </c>
    </row>
    <row r="538">
      <c r="A538" s="1506" t="s">
        <v>508</v>
      </c>
      <c r="B538" s="1506" t="s">
        <v>13915</v>
      </c>
    </row>
    <row r="539">
      <c r="A539" s="1824" t="s">
        <v>509</v>
      </c>
      <c r="B539" s="1506" t="s">
        <v>391</v>
      </c>
    </row>
    <row r="540">
      <c r="A540" s="1824" t="s">
        <v>510</v>
      </c>
      <c r="B540" s="1506" t="s">
        <v>391</v>
      </c>
    </row>
    <row r="541">
      <c r="A541" s="1824" t="s">
        <v>511</v>
      </c>
      <c r="B541" s="1506" t="s">
        <v>391</v>
      </c>
    </row>
    <row r="542">
      <c r="A542" s="1826" t="s">
        <v>512</v>
      </c>
      <c r="B542" s="1506" t="s">
        <v>391</v>
      </c>
    </row>
    <row r="543">
      <c r="A543" s="1824" t="s">
        <v>513</v>
      </c>
      <c r="B543" s="1506" t="s">
        <v>391</v>
      </c>
    </row>
    <row r="544">
      <c r="A544" s="1824" t="s">
        <v>514</v>
      </c>
      <c r="B544" s="1506" t="s">
        <v>391</v>
      </c>
    </row>
    <row r="545">
      <c r="A545" s="1506" t="s">
        <v>515</v>
      </c>
      <c r="B545" s="1506" t="s">
        <v>13913</v>
      </c>
    </row>
    <row r="546">
      <c r="A546" s="1824" t="s">
        <v>516</v>
      </c>
      <c r="B546" s="1506" t="s">
        <v>13920</v>
      </c>
    </row>
    <row r="547">
      <c r="A547" s="1824" t="s">
        <v>517</v>
      </c>
      <c r="B547" s="1506" t="s">
        <v>13925</v>
      </c>
    </row>
    <row r="548">
      <c r="A548" s="1826" t="s">
        <v>518</v>
      </c>
      <c r="B548" s="1506" t="s">
        <v>391</v>
      </c>
    </row>
    <row r="549">
      <c r="A549" s="1824" t="s">
        <v>519</v>
      </c>
      <c r="B549" s="1506" t="s">
        <v>391</v>
      </c>
    </row>
    <row r="550">
      <c r="A550" s="1826" t="s">
        <v>520</v>
      </c>
      <c r="B550" s="1506" t="s">
        <v>391</v>
      </c>
    </row>
    <row r="551">
      <c r="A551" s="1824" t="s">
        <v>521</v>
      </c>
      <c r="B551" s="1506" t="s">
        <v>391</v>
      </c>
    </row>
    <row r="552">
      <c r="A552" s="1824" t="s">
        <v>522</v>
      </c>
      <c r="B552" s="1506" t="s">
        <v>391</v>
      </c>
    </row>
    <row r="553">
      <c r="A553" s="1824" t="s">
        <v>523</v>
      </c>
      <c r="B553" s="1506" t="s">
        <v>391</v>
      </c>
    </row>
    <row r="554">
      <c r="A554" s="1824" t="s">
        <v>524</v>
      </c>
      <c r="B554" s="1506" t="s">
        <v>391</v>
      </c>
    </row>
    <row r="555">
      <c r="A555" s="1824" t="s">
        <v>525</v>
      </c>
      <c r="B555" s="1506" t="s">
        <v>391</v>
      </c>
    </row>
    <row r="556">
      <c r="A556" s="1824" t="s">
        <v>526</v>
      </c>
      <c r="B556" s="1506" t="s">
        <v>391</v>
      </c>
    </row>
    <row r="557">
      <c r="A557" s="1824" t="s">
        <v>527</v>
      </c>
      <c r="B557" s="1506" t="s">
        <v>391</v>
      </c>
    </row>
    <row r="558">
      <c r="A558" s="1824" t="s">
        <v>528</v>
      </c>
      <c r="B558" s="1506" t="s">
        <v>391</v>
      </c>
    </row>
    <row r="559">
      <c r="A559" s="1824" t="s">
        <v>529</v>
      </c>
      <c r="B559" s="1506" t="s">
        <v>391</v>
      </c>
    </row>
    <row r="560">
      <c r="A560" s="1824" t="s">
        <v>530</v>
      </c>
      <c r="B560" s="1506" t="s">
        <v>13920</v>
      </c>
    </row>
    <row r="561">
      <c r="A561" s="1824" t="s">
        <v>531</v>
      </c>
      <c r="B561" s="1506" t="s">
        <v>391</v>
      </c>
    </row>
    <row r="562">
      <c r="A562" s="1824" t="s">
        <v>532</v>
      </c>
      <c r="B562" s="1506" t="s">
        <v>391</v>
      </c>
    </row>
    <row r="563">
      <c r="A563" s="1824" t="s">
        <v>533</v>
      </c>
      <c r="B563" s="1506" t="s">
        <v>13911</v>
      </c>
    </row>
    <row r="564">
      <c r="A564" s="1506" t="s">
        <v>535</v>
      </c>
      <c r="B564" s="1506" t="s">
        <v>13926</v>
      </c>
    </row>
    <row r="565">
      <c r="A565" s="1506" t="s">
        <v>536</v>
      </c>
      <c r="B565" s="1506" t="s">
        <v>13909</v>
      </c>
    </row>
    <row r="566">
      <c r="A566" s="1506" t="s">
        <v>537</v>
      </c>
      <c r="B566" s="1506" t="s">
        <v>386</v>
      </c>
    </row>
    <row r="567">
      <c r="A567" s="1824" t="s">
        <v>538</v>
      </c>
      <c r="B567" s="1506" t="s">
        <v>391</v>
      </c>
    </row>
    <row r="568">
      <c r="A568" s="1506" t="s">
        <v>539</v>
      </c>
      <c r="B568" s="1506" t="s">
        <v>4034</v>
      </c>
    </row>
    <row r="569">
      <c r="A569" s="1824" t="s">
        <v>540</v>
      </c>
      <c r="B569" s="1506" t="s">
        <v>4034</v>
      </c>
    </row>
    <row r="570">
      <c r="A570" s="1506" t="s">
        <v>386</v>
      </c>
      <c r="B570" s="1506" t="s">
        <v>13915</v>
      </c>
    </row>
    <row r="571">
      <c r="A571" s="1824" t="s">
        <v>541</v>
      </c>
      <c r="B571" s="1506" t="s">
        <v>391</v>
      </c>
    </row>
    <row r="572">
      <c r="A572" s="1824" t="s">
        <v>542</v>
      </c>
      <c r="B572" s="1506" t="s">
        <v>391</v>
      </c>
    </row>
    <row r="573">
      <c r="A573" s="1824" t="s">
        <v>543</v>
      </c>
      <c r="B573" s="1506" t="s">
        <v>391</v>
      </c>
    </row>
    <row r="574">
      <c r="A574" s="1824" t="s">
        <v>544</v>
      </c>
      <c r="B574" s="1506" t="s">
        <v>391</v>
      </c>
    </row>
    <row r="575">
      <c r="A575" s="1824" t="s">
        <v>545</v>
      </c>
      <c r="B575" s="1506" t="s">
        <v>386</v>
      </c>
    </row>
    <row r="576">
      <c r="A576" s="1824" t="s">
        <v>546</v>
      </c>
      <c r="B576" s="1506" t="s">
        <v>391</v>
      </c>
    </row>
    <row r="577">
      <c r="A577" s="1824" t="s">
        <v>547</v>
      </c>
      <c r="B577" s="1506" t="s">
        <v>391</v>
      </c>
    </row>
    <row r="578">
      <c r="A578" s="1824" t="s">
        <v>548</v>
      </c>
      <c r="B578" s="1506" t="s">
        <v>391</v>
      </c>
    </row>
    <row r="579">
      <c r="A579" s="1506" t="s">
        <v>386</v>
      </c>
      <c r="B579" s="1506" t="s">
        <v>391</v>
      </c>
    </row>
    <row r="580">
      <c r="A580" s="1824" t="s">
        <v>549</v>
      </c>
      <c r="B580" s="1506" t="s">
        <v>391</v>
      </c>
    </row>
    <row r="581">
      <c r="A581" s="1824" t="s">
        <v>550</v>
      </c>
      <c r="B581" s="1506" t="s">
        <v>386</v>
      </c>
    </row>
    <row r="582">
      <c r="A582" s="1824" t="s">
        <v>551</v>
      </c>
      <c r="B582" s="1506" t="s">
        <v>386</v>
      </c>
    </row>
    <row r="583">
      <c r="A583" s="1824" t="s">
        <v>551</v>
      </c>
      <c r="B583" s="1506" t="s">
        <v>391</v>
      </c>
    </row>
    <row r="584">
      <c r="A584" s="1824" t="s">
        <v>552</v>
      </c>
      <c r="B584" s="1506" t="s">
        <v>391</v>
      </c>
    </row>
    <row r="585">
      <c r="A585" s="1824" t="s">
        <v>553</v>
      </c>
      <c r="B585" s="1506" t="s">
        <v>386</v>
      </c>
    </row>
    <row r="586">
      <c r="A586" s="1824" t="s">
        <v>554</v>
      </c>
      <c r="B586" s="1506" t="s">
        <v>391</v>
      </c>
    </row>
    <row r="587">
      <c r="A587" s="1824" t="s">
        <v>555</v>
      </c>
      <c r="B587" s="1506" t="s">
        <v>391</v>
      </c>
    </row>
    <row r="588">
      <c r="A588" s="1824" t="s">
        <v>556</v>
      </c>
      <c r="B588" s="1506" t="s">
        <v>391</v>
      </c>
    </row>
    <row r="589">
      <c r="A589" s="1824" t="s">
        <v>557</v>
      </c>
      <c r="B589" s="1506" t="s">
        <v>391</v>
      </c>
    </row>
    <row r="590">
      <c r="A590" s="1824" t="s">
        <v>558</v>
      </c>
      <c r="B590" s="1506" t="s">
        <v>391</v>
      </c>
    </row>
    <row r="591">
      <c r="A591" s="1824" t="s">
        <v>559</v>
      </c>
      <c r="B591" s="1506" t="s">
        <v>391</v>
      </c>
    </row>
    <row r="592">
      <c r="A592" s="1824" t="s">
        <v>560</v>
      </c>
      <c r="B592" s="1506" t="s">
        <v>13925</v>
      </c>
    </row>
    <row r="593">
      <c r="A593" s="1824" t="s">
        <v>561</v>
      </c>
      <c r="B593" s="1506" t="s">
        <v>391</v>
      </c>
    </row>
    <row r="594">
      <c r="A594" s="1824" t="s">
        <v>562</v>
      </c>
      <c r="B594" s="1506" t="s">
        <v>391</v>
      </c>
    </row>
    <row r="595">
      <c r="A595" s="1824" t="s">
        <v>563</v>
      </c>
      <c r="B595" s="1506" t="s">
        <v>391</v>
      </c>
    </row>
    <row r="596">
      <c r="A596" s="1824" t="s">
        <v>398</v>
      </c>
      <c r="B596" s="1506" t="s">
        <v>391</v>
      </c>
    </row>
    <row r="597">
      <c r="A597" s="1824" t="s">
        <v>564</v>
      </c>
      <c r="B597" s="1506" t="s">
        <v>391</v>
      </c>
    </row>
    <row r="598">
      <c r="A598" s="1824" t="s">
        <v>565</v>
      </c>
      <c r="B598" s="1506" t="s">
        <v>391</v>
      </c>
    </row>
    <row r="599">
      <c r="A599" s="1824" t="s">
        <v>566</v>
      </c>
      <c r="B599" s="1506" t="s">
        <v>391</v>
      </c>
    </row>
    <row r="600">
      <c r="A600" s="1824" t="s">
        <v>567</v>
      </c>
      <c r="B600" s="1506" t="s">
        <v>386</v>
      </c>
    </row>
    <row r="601">
      <c r="A601" s="1824" t="s">
        <v>568</v>
      </c>
      <c r="B601" s="1506" t="s">
        <v>391</v>
      </c>
    </row>
    <row r="602">
      <c r="A602" s="1506" t="s">
        <v>569</v>
      </c>
      <c r="B602" s="1506" t="s">
        <v>13915</v>
      </c>
    </row>
    <row r="603">
      <c r="A603" s="1824" t="s">
        <v>570</v>
      </c>
      <c r="B603" s="1506" t="s">
        <v>391</v>
      </c>
    </row>
    <row r="604">
      <c r="A604" s="1824" t="s">
        <v>571</v>
      </c>
      <c r="B604" s="1506" t="s">
        <v>391</v>
      </c>
    </row>
    <row r="605">
      <c r="A605" s="1824" t="s">
        <v>572</v>
      </c>
      <c r="B605" s="1506" t="s">
        <v>386</v>
      </c>
    </row>
    <row r="606">
      <c r="A606" s="1824" t="s">
        <v>573</v>
      </c>
      <c r="B606" s="1506" t="s">
        <v>6139</v>
      </c>
    </row>
    <row r="607">
      <c r="A607" s="1824" t="s">
        <v>574</v>
      </c>
      <c r="B607" s="1506" t="s">
        <v>391</v>
      </c>
    </row>
    <row r="608">
      <c r="A608" s="1824" t="s">
        <v>575</v>
      </c>
      <c r="B608" s="1506" t="s">
        <v>386</v>
      </c>
    </row>
    <row r="609">
      <c r="A609" s="1824" t="s">
        <v>576</v>
      </c>
      <c r="B609" s="1506" t="s">
        <v>386</v>
      </c>
    </row>
    <row r="610">
      <c r="A610" s="1824" t="s">
        <v>577</v>
      </c>
      <c r="B610" s="1506" t="s">
        <v>4034</v>
      </c>
    </row>
    <row r="611">
      <c r="A611" s="1506" t="s">
        <v>579</v>
      </c>
      <c r="B611" s="1506" t="s">
        <v>6139</v>
      </c>
    </row>
    <row r="612">
      <c r="A612" s="1826" t="s">
        <v>580</v>
      </c>
      <c r="B612" s="1506" t="s">
        <v>391</v>
      </c>
    </row>
    <row r="613">
      <c r="A613" s="1824" t="s">
        <v>581</v>
      </c>
      <c r="B613" s="1506" t="s">
        <v>391</v>
      </c>
    </row>
    <row r="614">
      <c r="A614" s="1824" t="s">
        <v>582</v>
      </c>
      <c r="B614" s="1506" t="s">
        <v>391</v>
      </c>
    </row>
    <row r="615">
      <c r="A615" s="1824" t="s">
        <v>583</v>
      </c>
      <c r="B615" s="1506" t="s">
        <v>391</v>
      </c>
    </row>
    <row r="616">
      <c r="A616" s="1824" t="s">
        <v>584</v>
      </c>
      <c r="B616" s="1506" t="s">
        <v>391</v>
      </c>
    </row>
    <row r="617">
      <c r="A617" s="1824" t="s">
        <v>585</v>
      </c>
      <c r="B617" s="1506" t="s">
        <v>391</v>
      </c>
    </row>
    <row r="618">
      <c r="A618" s="1506" t="s">
        <v>586</v>
      </c>
      <c r="B618" s="1506" t="s">
        <v>13916</v>
      </c>
    </row>
    <row r="619">
      <c r="A619" s="1824" t="s">
        <v>587</v>
      </c>
      <c r="B619" s="1506" t="s">
        <v>13927</v>
      </c>
    </row>
    <row r="620">
      <c r="A620" s="1824" t="s">
        <v>588</v>
      </c>
      <c r="B620" s="1506" t="s">
        <v>13927</v>
      </c>
    </row>
    <row r="621">
      <c r="A621" s="1824" t="s">
        <v>589</v>
      </c>
      <c r="B621" s="1506" t="s">
        <v>386</v>
      </c>
    </row>
    <row r="622">
      <c r="A622" s="1824" t="s">
        <v>590</v>
      </c>
      <c r="B622" s="1506" t="s">
        <v>391</v>
      </c>
    </row>
    <row r="623">
      <c r="A623" s="1824" t="s">
        <v>591</v>
      </c>
      <c r="B623" s="1506" t="s">
        <v>391</v>
      </c>
    </row>
    <row r="624">
      <c r="A624" s="1824" t="s">
        <v>592</v>
      </c>
      <c r="B624" s="1506" t="s">
        <v>391</v>
      </c>
    </row>
    <row r="625">
      <c r="A625" s="1824" t="s">
        <v>593</v>
      </c>
      <c r="B625" s="1506" t="s">
        <v>391</v>
      </c>
    </row>
    <row r="626">
      <c r="A626" s="1824" t="s">
        <v>594</v>
      </c>
      <c r="B626" s="1506" t="s">
        <v>6139</v>
      </c>
    </row>
    <row r="627">
      <c r="A627" s="1824" t="s">
        <v>595</v>
      </c>
      <c r="B627" s="1506" t="s">
        <v>391</v>
      </c>
    </row>
    <row r="628">
      <c r="A628" s="1824" t="s">
        <v>596</v>
      </c>
      <c r="B628" s="1506" t="s">
        <v>4034</v>
      </c>
    </row>
    <row r="629">
      <c r="A629" s="1824" t="s">
        <v>597</v>
      </c>
      <c r="B629" s="1506" t="s">
        <v>13928</v>
      </c>
    </row>
    <row r="630">
      <c r="A630" s="1506" t="s">
        <v>386</v>
      </c>
      <c r="B630" s="1506" t="s">
        <v>13919</v>
      </c>
    </row>
    <row r="631">
      <c r="A631" s="1506" t="s">
        <v>598</v>
      </c>
      <c r="B631" s="1506" t="s">
        <v>13926</v>
      </c>
    </row>
    <row r="632">
      <c r="A632" s="1824" t="s">
        <v>599</v>
      </c>
      <c r="B632" s="1506" t="s">
        <v>391</v>
      </c>
    </row>
    <row r="633">
      <c r="A633" s="1826" t="s">
        <v>600</v>
      </c>
      <c r="B633" s="1506" t="s">
        <v>391</v>
      </c>
    </row>
    <row r="634">
      <c r="A634" s="1506" t="s">
        <v>601</v>
      </c>
      <c r="B634" s="1506" t="s">
        <v>391</v>
      </c>
    </row>
    <row r="635">
      <c r="A635" s="1506" t="s">
        <v>386</v>
      </c>
      <c r="B635" s="1506" t="s">
        <v>391</v>
      </c>
    </row>
    <row r="636">
      <c r="A636" s="1824" t="s">
        <v>602</v>
      </c>
      <c r="B636" s="1506" t="s">
        <v>391</v>
      </c>
    </row>
    <row r="637">
      <c r="A637" s="1824" t="s">
        <v>603</v>
      </c>
      <c r="B637" s="1506" t="s">
        <v>391</v>
      </c>
    </row>
    <row r="638">
      <c r="A638" s="1826" t="s">
        <v>604</v>
      </c>
      <c r="B638" s="1506" t="s">
        <v>391</v>
      </c>
    </row>
    <row r="639">
      <c r="A639" s="1824" t="s">
        <v>605</v>
      </c>
      <c r="B639" s="1506" t="s">
        <v>391</v>
      </c>
    </row>
    <row r="640">
      <c r="A640" s="1824" t="s">
        <v>606</v>
      </c>
      <c r="B640" s="1506" t="s">
        <v>386</v>
      </c>
    </row>
    <row r="641">
      <c r="A641" s="1824" t="s">
        <v>607</v>
      </c>
      <c r="B641" s="1506" t="s">
        <v>391</v>
      </c>
    </row>
    <row r="642">
      <c r="A642" s="1826" t="s">
        <v>608</v>
      </c>
      <c r="B642" s="1506" t="s">
        <v>391</v>
      </c>
    </row>
    <row r="643">
      <c r="A643" s="1824" t="s">
        <v>609</v>
      </c>
      <c r="B643" s="1506" t="s">
        <v>386</v>
      </c>
    </row>
    <row r="644">
      <c r="A644" s="1824" t="s">
        <v>610</v>
      </c>
      <c r="B644" s="1506" t="s">
        <v>391</v>
      </c>
    </row>
    <row r="645">
      <c r="A645" s="1824" t="s">
        <v>611</v>
      </c>
      <c r="B645" s="1506" t="s">
        <v>391</v>
      </c>
    </row>
    <row r="646">
      <c r="A646" s="1824" t="s">
        <v>612</v>
      </c>
      <c r="B646" s="1506" t="s">
        <v>391</v>
      </c>
    </row>
    <row r="647">
      <c r="A647" s="1824" t="s">
        <v>613</v>
      </c>
      <c r="B647" s="1506" t="s">
        <v>391</v>
      </c>
    </row>
    <row r="648">
      <c r="A648" s="1824" t="s">
        <v>614</v>
      </c>
      <c r="B648" s="1506" t="s">
        <v>391</v>
      </c>
    </row>
    <row r="649">
      <c r="A649" s="1826" t="s">
        <v>615</v>
      </c>
      <c r="B649" s="1506" t="s">
        <v>13925</v>
      </c>
    </row>
    <row r="650">
      <c r="A650" s="1824" t="s">
        <v>616</v>
      </c>
      <c r="B650" s="1506" t="s">
        <v>13914</v>
      </c>
    </row>
    <row r="651">
      <c r="A651" s="1824" t="s">
        <v>617</v>
      </c>
      <c r="B651" s="1506" t="s">
        <v>391</v>
      </c>
    </row>
    <row r="652">
      <c r="A652" s="1824" t="s">
        <v>618</v>
      </c>
      <c r="B652" s="1506" t="s">
        <v>391</v>
      </c>
    </row>
    <row r="653">
      <c r="A653" s="1506" t="s">
        <v>619</v>
      </c>
      <c r="B653" s="1506" t="s">
        <v>13929</v>
      </c>
    </row>
    <row r="654">
      <c r="A654" s="1824" t="s">
        <v>202</v>
      </c>
      <c r="B654" s="1506" t="s">
        <v>386</v>
      </c>
    </row>
    <row r="655">
      <c r="A655" s="1824" t="s">
        <v>620</v>
      </c>
      <c r="B655" s="1506" t="s">
        <v>391</v>
      </c>
    </row>
    <row r="656">
      <c r="A656" s="1824" t="s">
        <v>621</v>
      </c>
      <c r="B656" s="1506" t="s">
        <v>386</v>
      </c>
    </row>
    <row r="657">
      <c r="A657" s="1824" t="s">
        <v>622</v>
      </c>
      <c r="B657" s="1506" t="s">
        <v>386</v>
      </c>
    </row>
    <row r="658">
      <c r="A658" s="1824" t="s">
        <v>623</v>
      </c>
      <c r="B658" s="1506" t="s">
        <v>13920</v>
      </c>
    </row>
    <row r="659">
      <c r="A659" s="1824" t="s">
        <v>624</v>
      </c>
      <c r="B659" s="1506" t="s">
        <v>386</v>
      </c>
    </row>
    <row r="660">
      <c r="A660" s="1824" t="s">
        <v>625</v>
      </c>
      <c r="B660" s="1506" t="s">
        <v>391</v>
      </c>
    </row>
    <row r="661">
      <c r="A661" s="1824" t="s">
        <v>626</v>
      </c>
      <c r="B661" s="1506" t="s">
        <v>391</v>
      </c>
    </row>
    <row r="662">
      <c r="A662" s="1824" t="s">
        <v>627</v>
      </c>
      <c r="B662" s="1506" t="s">
        <v>391</v>
      </c>
    </row>
    <row r="663">
      <c r="A663" s="1824" t="s">
        <v>628</v>
      </c>
      <c r="B663" s="1506" t="s">
        <v>391</v>
      </c>
    </row>
    <row r="664">
      <c r="A664" s="1824" t="s">
        <v>629</v>
      </c>
      <c r="B664" s="1506" t="s">
        <v>391</v>
      </c>
    </row>
    <row r="665">
      <c r="A665" s="1824" t="s">
        <v>630</v>
      </c>
      <c r="B665" s="1506" t="s">
        <v>391</v>
      </c>
    </row>
    <row r="666">
      <c r="A666" s="1824" t="s">
        <v>631</v>
      </c>
      <c r="B666" s="1506" t="s">
        <v>391</v>
      </c>
    </row>
    <row r="667">
      <c r="A667" s="1824" t="s">
        <v>632</v>
      </c>
      <c r="B667" s="1506" t="s">
        <v>391</v>
      </c>
    </row>
    <row r="668">
      <c r="A668" s="1824" t="s">
        <v>633</v>
      </c>
      <c r="B668" s="1506" t="s">
        <v>391</v>
      </c>
    </row>
    <row r="669">
      <c r="A669" s="1824" t="s">
        <v>634</v>
      </c>
      <c r="B669" s="1506" t="s">
        <v>391</v>
      </c>
    </row>
    <row r="670">
      <c r="A670" s="1824" t="s">
        <v>635</v>
      </c>
      <c r="B670" s="1506" t="s">
        <v>391</v>
      </c>
    </row>
    <row r="671">
      <c r="A671" s="1824" t="s">
        <v>636</v>
      </c>
      <c r="B671" s="1506" t="s">
        <v>391</v>
      </c>
    </row>
    <row r="672">
      <c r="A672" s="1824" t="s">
        <v>637</v>
      </c>
      <c r="B672" s="1506" t="s">
        <v>391</v>
      </c>
    </row>
    <row r="673">
      <c r="A673" s="1824" t="s">
        <v>638</v>
      </c>
      <c r="B673" s="1506" t="s">
        <v>391</v>
      </c>
    </row>
    <row r="674">
      <c r="A674" s="1824" t="s">
        <v>639</v>
      </c>
      <c r="B674" s="1506" t="s">
        <v>6139</v>
      </c>
    </row>
    <row r="675">
      <c r="A675" s="1824" t="s">
        <v>640</v>
      </c>
      <c r="B675" s="1506" t="s">
        <v>391</v>
      </c>
    </row>
    <row r="676">
      <c r="A676" s="1824" t="s">
        <v>641</v>
      </c>
      <c r="B676" s="1506" t="s">
        <v>391</v>
      </c>
    </row>
    <row r="677">
      <c r="A677" s="1824" t="s">
        <v>642</v>
      </c>
      <c r="B677" s="1506" t="s">
        <v>391</v>
      </c>
    </row>
    <row r="678">
      <c r="A678" s="1824" t="s">
        <v>643</v>
      </c>
      <c r="B678" s="1506" t="s">
        <v>391</v>
      </c>
    </row>
    <row r="679">
      <c r="A679" s="1824" t="s">
        <v>644</v>
      </c>
      <c r="B679" s="1506" t="s">
        <v>391</v>
      </c>
    </row>
    <row r="680">
      <c r="A680" s="1824" t="s">
        <v>645</v>
      </c>
      <c r="B680" s="1506" t="s">
        <v>391</v>
      </c>
    </row>
    <row r="681">
      <c r="A681" s="1824" t="s">
        <v>646</v>
      </c>
      <c r="B681" s="1506" t="s">
        <v>391</v>
      </c>
    </row>
    <row r="682">
      <c r="A682" s="1824" t="s">
        <v>647</v>
      </c>
      <c r="B682" s="1506" t="s">
        <v>391</v>
      </c>
    </row>
    <row r="683">
      <c r="A683" s="1824" t="s">
        <v>648</v>
      </c>
      <c r="B683" s="1506" t="s">
        <v>391</v>
      </c>
    </row>
    <row r="684">
      <c r="A684" s="1824" t="s">
        <v>649</v>
      </c>
      <c r="B684" s="1506" t="s">
        <v>391</v>
      </c>
    </row>
    <row r="685">
      <c r="A685" s="1824" t="s">
        <v>650</v>
      </c>
      <c r="B685" s="1506" t="s">
        <v>391</v>
      </c>
    </row>
    <row r="686">
      <c r="A686" s="1824" t="s">
        <v>651</v>
      </c>
      <c r="B686" s="1506" t="s">
        <v>391</v>
      </c>
    </row>
    <row r="687">
      <c r="A687" s="1824" t="s">
        <v>652</v>
      </c>
      <c r="B687" s="1506" t="s">
        <v>391</v>
      </c>
    </row>
    <row r="688">
      <c r="A688" s="1824" t="s">
        <v>653</v>
      </c>
      <c r="B688" s="1506" t="s">
        <v>391</v>
      </c>
    </row>
    <row r="689">
      <c r="A689" s="1824" t="s">
        <v>654</v>
      </c>
      <c r="B689" s="1506" t="s">
        <v>391</v>
      </c>
    </row>
    <row r="690">
      <c r="A690" s="1824" t="s">
        <v>655</v>
      </c>
      <c r="B690" s="1506" t="s">
        <v>391</v>
      </c>
    </row>
    <row r="691">
      <c r="A691" s="1824" t="s">
        <v>656</v>
      </c>
      <c r="B691" s="1506" t="s">
        <v>391</v>
      </c>
    </row>
    <row r="692">
      <c r="A692" s="1824" t="s">
        <v>657</v>
      </c>
      <c r="B692" s="1506" t="s">
        <v>391</v>
      </c>
    </row>
    <row r="693">
      <c r="A693" s="1824" t="s">
        <v>658</v>
      </c>
      <c r="B693" s="1506" t="s">
        <v>391</v>
      </c>
    </row>
    <row r="694">
      <c r="A694" s="1824" t="s">
        <v>659</v>
      </c>
      <c r="B694" s="1506" t="s">
        <v>391</v>
      </c>
    </row>
    <row r="695">
      <c r="A695" s="1824" t="s">
        <v>660</v>
      </c>
      <c r="B695" s="1506" t="s">
        <v>391</v>
      </c>
    </row>
    <row r="696">
      <c r="A696" s="1824" t="s">
        <v>661</v>
      </c>
      <c r="B696" s="1506" t="s">
        <v>391</v>
      </c>
    </row>
    <row r="697">
      <c r="A697" s="1824" t="s">
        <v>662</v>
      </c>
      <c r="B697" s="1506" t="s">
        <v>391</v>
      </c>
    </row>
    <row r="698">
      <c r="A698" s="1824" t="s">
        <v>663</v>
      </c>
      <c r="B698" s="1506" t="s">
        <v>391</v>
      </c>
    </row>
    <row r="699">
      <c r="A699" s="1824" t="s">
        <v>243</v>
      </c>
      <c r="B699" s="1506" t="s">
        <v>391</v>
      </c>
    </row>
    <row r="700">
      <c r="A700" s="1824" t="s">
        <v>284</v>
      </c>
      <c r="B700" s="1506" t="s">
        <v>391</v>
      </c>
    </row>
    <row r="701">
      <c r="A701" s="1824" t="s">
        <v>288</v>
      </c>
      <c r="B701" s="1506" t="s">
        <v>13910</v>
      </c>
    </row>
    <row r="702">
      <c r="A702" s="1824" t="s">
        <v>233</v>
      </c>
      <c r="B702" s="1506" t="s">
        <v>391</v>
      </c>
    </row>
    <row r="703">
      <c r="A703" s="1824" t="s">
        <v>300</v>
      </c>
      <c r="B703" s="1506" t="s">
        <v>391</v>
      </c>
    </row>
    <row r="704">
      <c r="A704" s="1824" t="s">
        <v>301</v>
      </c>
      <c r="B704" s="1506" t="s">
        <v>391</v>
      </c>
    </row>
    <row r="705">
      <c r="A705" s="1506" t="s">
        <v>304</v>
      </c>
      <c r="B705" s="1506" t="s">
        <v>13916</v>
      </c>
    </row>
    <row r="706">
      <c r="A706" s="1824" t="s">
        <v>312</v>
      </c>
      <c r="B706" s="1506" t="s">
        <v>391</v>
      </c>
    </row>
    <row r="707">
      <c r="A707" s="1824" t="s">
        <v>291</v>
      </c>
      <c r="B707" s="1506" t="s">
        <v>391</v>
      </c>
    </row>
    <row r="708">
      <c r="A708" s="1824" t="s">
        <v>293</v>
      </c>
      <c r="B708" s="1506" t="s">
        <v>391</v>
      </c>
    </row>
    <row r="709">
      <c r="A709" s="1824" t="s">
        <v>253</v>
      </c>
      <c r="B709" s="1506" t="s">
        <v>391</v>
      </c>
    </row>
    <row r="710">
      <c r="A710" s="1824" t="s">
        <v>292</v>
      </c>
      <c r="B710" s="1506" t="s">
        <v>391</v>
      </c>
    </row>
    <row r="711">
      <c r="A711" s="1824" t="s">
        <v>308</v>
      </c>
      <c r="B711" s="1506" t="s">
        <v>391</v>
      </c>
    </row>
    <row r="712">
      <c r="A712" s="1824" t="s">
        <v>319</v>
      </c>
      <c r="B712" s="1506" t="s">
        <v>391</v>
      </c>
    </row>
    <row r="713">
      <c r="A713" s="1824" t="s">
        <v>228</v>
      </c>
      <c r="B713" s="1506" t="s">
        <v>391</v>
      </c>
    </row>
    <row r="714">
      <c r="A714" s="1824" t="s">
        <v>323</v>
      </c>
      <c r="B714" s="1506" t="s">
        <v>391</v>
      </c>
    </row>
    <row r="715">
      <c r="A715" s="1824" t="s">
        <v>525</v>
      </c>
      <c r="B715" s="1506" t="s">
        <v>391</v>
      </c>
    </row>
    <row r="716">
      <c r="A716" s="1824" t="s">
        <v>280</v>
      </c>
      <c r="B716" s="1506" t="s">
        <v>391</v>
      </c>
    </row>
    <row r="717">
      <c r="A717" s="1824" t="s">
        <v>387</v>
      </c>
      <c r="B717" s="1506" t="s">
        <v>391</v>
      </c>
    </row>
    <row r="718">
      <c r="A718" s="1824" t="s">
        <v>664</v>
      </c>
      <c r="B718" s="1506" t="s">
        <v>391</v>
      </c>
    </row>
    <row r="719">
      <c r="A719" s="1824" t="s">
        <v>320</v>
      </c>
      <c r="B719" s="1506" t="s">
        <v>13917</v>
      </c>
    </row>
    <row r="720">
      <c r="A720" s="1824" t="s">
        <v>265</v>
      </c>
      <c r="B720" s="1506" t="s">
        <v>391</v>
      </c>
    </row>
    <row r="721">
      <c r="A721" s="1824" t="s">
        <v>665</v>
      </c>
      <c r="B721" s="1506" t="s">
        <v>13911</v>
      </c>
    </row>
    <row r="722">
      <c r="A722" s="1824" t="s">
        <v>278</v>
      </c>
      <c r="B722" s="1506" t="s">
        <v>13911</v>
      </c>
    </row>
    <row r="723">
      <c r="A723" s="1824" t="s">
        <v>322</v>
      </c>
      <c r="B723" s="1506" t="s">
        <v>391</v>
      </c>
    </row>
    <row r="724">
      <c r="A724" s="1824" t="s">
        <v>315</v>
      </c>
      <c r="B724" s="1506" t="s">
        <v>391</v>
      </c>
    </row>
    <row r="725">
      <c r="A725" s="1824" t="s">
        <v>250</v>
      </c>
      <c r="B725" s="1506" t="s">
        <v>13914</v>
      </c>
    </row>
    <row r="726">
      <c r="A726" s="1824" t="s">
        <v>232</v>
      </c>
      <c r="B726" s="1506" t="s">
        <v>391</v>
      </c>
    </row>
    <row r="727">
      <c r="A727" s="1824" t="s">
        <v>666</v>
      </c>
      <c r="B727" s="1506" t="s">
        <v>391</v>
      </c>
    </row>
    <row r="728">
      <c r="A728" s="1824" t="s">
        <v>667</v>
      </c>
      <c r="B728" s="1506" t="s">
        <v>391</v>
      </c>
    </row>
    <row r="729">
      <c r="A729" s="1824" t="s">
        <v>317</v>
      </c>
      <c r="B729" s="1506" t="s">
        <v>391</v>
      </c>
    </row>
    <row r="730">
      <c r="A730" s="1824" t="s">
        <v>665</v>
      </c>
      <c r="B730" s="1506" t="s">
        <v>13911</v>
      </c>
    </row>
    <row r="731">
      <c r="A731" s="1824" t="s">
        <v>278</v>
      </c>
      <c r="B731" s="1506" t="s">
        <v>13911</v>
      </c>
    </row>
    <row r="732">
      <c r="A732" s="1824" t="s">
        <v>326</v>
      </c>
      <c r="B732" s="1506" t="s">
        <v>391</v>
      </c>
    </row>
    <row r="733">
      <c r="A733" s="1824" t="s">
        <v>327</v>
      </c>
      <c r="B733" s="1506" t="s">
        <v>391</v>
      </c>
    </row>
    <row r="734">
      <c r="A734" s="1824" t="s">
        <v>329</v>
      </c>
      <c r="B734" s="1506" t="s">
        <v>391</v>
      </c>
    </row>
    <row r="735">
      <c r="A735" s="1824" t="s">
        <v>325</v>
      </c>
      <c r="B735" s="1506" t="s">
        <v>391</v>
      </c>
    </row>
    <row r="736">
      <c r="A736" s="1824" t="s">
        <v>335</v>
      </c>
      <c r="B736" s="1506" t="s">
        <v>391</v>
      </c>
    </row>
    <row r="737">
      <c r="A737" s="1824" t="s">
        <v>336</v>
      </c>
      <c r="B737" s="1506" t="s">
        <v>391</v>
      </c>
    </row>
    <row r="738">
      <c r="A738" s="1824" t="s">
        <v>324</v>
      </c>
      <c r="B738" s="1506" t="s">
        <v>391</v>
      </c>
    </row>
    <row r="739">
      <c r="A739" s="1824" t="s">
        <v>351</v>
      </c>
      <c r="B739" s="1506" t="s">
        <v>391</v>
      </c>
    </row>
    <row r="740">
      <c r="A740" s="1824" t="s">
        <v>346</v>
      </c>
      <c r="B740" s="1506" t="s">
        <v>391</v>
      </c>
    </row>
    <row r="741">
      <c r="A741" s="1824" t="s">
        <v>668</v>
      </c>
      <c r="B741" s="1506" t="s">
        <v>391</v>
      </c>
    </row>
    <row r="742">
      <c r="A742" s="1824" t="s">
        <v>357</v>
      </c>
      <c r="B742" s="1506" t="s">
        <v>391</v>
      </c>
    </row>
    <row r="743">
      <c r="A743" s="1824" t="s">
        <v>348</v>
      </c>
      <c r="B743" s="1506" t="s">
        <v>391</v>
      </c>
    </row>
    <row r="744">
      <c r="A744" s="1824" t="s">
        <v>347</v>
      </c>
      <c r="B744" s="1506" t="s">
        <v>391</v>
      </c>
    </row>
    <row r="745">
      <c r="A745" s="1824" t="s">
        <v>350</v>
      </c>
      <c r="B745" s="1506" t="s">
        <v>391</v>
      </c>
    </row>
    <row r="746">
      <c r="A746" s="1824" t="s">
        <v>345</v>
      </c>
      <c r="B746" s="1506" t="s">
        <v>391</v>
      </c>
    </row>
    <row r="747">
      <c r="A747" s="1824" t="s">
        <v>356</v>
      </c>
      <c r="B747" s="1506" t="s">
        <v>391</v>
      </c>
    </row>
    <row r="748">
      <c r="A748" s="1824" t="s">
        <v>358</v>
      </c>
      <c r="B748" s="1506" t="s">
        <v>391</v>
      </c>
    </row>
    <row r="749">
      <c r="A749" s="1824" t="s">
        <v>342</v>
      </c>
      <c r="B749" s="1506" t="s">
        <v>391</v>
      </c>
    </row>
    <row r="750">
      <c r="A750" s="1826" t="s">
        <v>340</v>
      </c>
      <c r="B750" s="1506" t="s">
        <v>391</v>
      </c>
    </row>
    <row r="751">
      <c r="A751" s="1824" t="s">
        <v>361</v>
      </c>
      <c r="B751" s="1506" t="s">
        <v>391</v>
      </c>
    </row>
    <row r="752">
      <c r="A752" s="1824" t="s">
        <v>363</v>
      </c>
      <c r="B752" s="1506" t="s">
        <v>391</v>
      </c>
    </row>
    <row r="753">
      <c r="A753" s="1824" t="s">
        <v>366</v>
      </c>
      <c r="B753" s="1506" t="s">
        <v>391</v>
      </c>
    </row>
    <row r="754">
      <c r="A754" s="1824" t="s">
        <v>367</v>
      </c>
      <c r="B754" s="1506" t="s">
        <v>391</v>
      </c>
    </row>
    <row r="755">
      <c r="A755" s="1824" t="s">
        <v>368</v>
      </c>
      <c r="B755" s="1506" t="s">
        <v>391</v>
      </c>
    </row>
    <row r="756">
      <c r="A756" s="1824" t="s">
        <v>369</v>
      </c>
      <c r="B756" s="1506" t="s">
        <v>391</v>
      </c>
    </row>
    <row r="757">
      <c r="A757" s="1506" t="s">
        <v>371</v>
      </c>
      <c r="B757" s="1506" t="s">
        <v>13911</v>
      </c>
    </row>
    <row r="758">
      <c r="A758" s="1824" t="s">
        <v>669</v>
      </c>
      <c r="B758" s="1506" t="s">
        <v>391</v>
      </c>
    </row>
    <row r="759">
      <c r="A759" s="1506" t="s">
        <v>423</v>
      </c>
      <c r="B759" s="1506" t="s">
        <v>386</v>
      </c>
    </row>
    <row r="760">
      <c r="A760" s="1824" t="s">
        <v>424</v>
      </c>
      <c r="B760" s="1506" t="s">
        <v>391</v>
      </c>
    </row>
    <row r="761">
      <c r="A761" s="1824" t="s">
        <v>425</v>
      </c>
      <c r="B761" s="1506" t="s">
        <v>386</v>
      </c>
    </row>
    <row r="762">
      <c r="A762" s="1824" t="s">
        <v>426</v>
      </c>
      <c r="B762" s="1506" t="s">
        <v>391</v>
      </c>
    </row>
    <row r="763">
      <c r="A763" s="1826" t="s">
        <v>427</v>
      </c>
      <c r="B763" s="1506" t="s">
        <v>391</v>
      </c>
    </row>
    <row r="764">
      <c r="A764" s="1824" t="s">
        <v>428</v>
      </c>
      <c r="B764" s="1506" t="s">
        <v>391</v>
      </c>
    </row>
    <row r="765">
      <c r="A765" s="1824" t="s">
        <v>429</v>
      </c>
      <c r="B765" s="1506" t="s">
        <v>391</v>
      </c>
    </row>
    <row r="766">
      <c r="A766" s="1826" t="s">
        <v>430</v>
      </c>
      <c r="B766" s="1506" t="s">
        <v>391</v>
      </c>
    </row>
    <row r="767">
      <c r="A767" s="1824" t="s">
        <v>431</v>
      </c>
      <c r="B767" s="1506" t="s">
        <v>386</v>
      </c>
    </row>
    <row r="768">
      <c r="A768" s="1824" t="s">
        <v>432</v>
      </c>
      <c r="B768" s="1506" t="s">
        <v>391</v>
      </c>
    </row>
    <row r="769">
      <c r="A769" s="1506" t="s">
        <v>433</v>
      </c>
      <c r="B769" s="1506" t="s">
        <v>386</v>
      </c>
    </row>
    <row r="770">
      <c r="A770" s="1506" t="s">
        <v>434</v>
      </c>
      <c r="B770" s="1506" t="s">
        <v>13913</v>
      </c>
    </row>
    <row r="771">
      <c r="A771" s="1824" t="s">
        <v>435</v>
      </c>
      <c r="B771" s="1506" t="s">
        <v>13911</v>
      </c>
    </row>
    <row r="772">
      <c r="A772" s="1826" t="s">
        <v>436</v>
      </c>
      <c r="B772" s="1506" t="s">
        <v>391</v>
      </c>
    </row>
    <row r="773">
      <c r="A773" s="1824" t="s">
        <v>437</v>
      </c>
      <c r="B773" s="1506" t="s">
        <v>13912</v>
      </c>
    </row>
    <row r="774">
      <c r="A774" s="1824" t="s">
        <v>438</v>
      </c>
      <c r="B774" s="1506" t="s">
        <v>13920</v>
      </c>
    </row>
    <row r="775">
      <c r="A775" s="1506" t="s">
        <v>439</v>
      </c>
      <c r="B775" s="1506" t="s">
        <v>13913</v>
      </c>
    </row>
    <row r="776">
      <c r="A776" s="1824" t="s">
        <v>440</v>
      </c>
      <c r="B776" s="1506" t="s">
        <v>13921</v>
      </c>
    </row>
    <row r="777">
      <c r="A777" s="1824" t="s">
        <v>441</v>
      </c>
      <c r="B777" s="1506" t="s">
        <v>4034</v>
      </c>
    </row>
    <row r="778">
      <c r="A778" s="1506" t="s">
        <v>442</v>
      </c>
      <c r="B778" s="1506" t="s">
        <v>13915</v>
      </c>
    </row>
    <row r="779">
      <c r="A779" s="1824" t="s">
        <v>443</v>
      </c>
      <c r="B779" s="1506" t="s">
        <v>391</v>
      </c>
    </row>
    <row r="780">
      <c r="A780" s="1824" t="s">
        <v>444</v>
      </c>
      <c r="B780" s="1506" t="s">
        <v>391</v>
      </c>
    </row>
    <row r="781">
      <c r="A781" s="1824" t="s">
        <v>445</v>
      </c>
      <c r="B781" s="1506" t="s">
        <v>391</v>
      </c>
    </row>
    <row r="782">
      <c r="A782" s="1824" t="s">
        <v>388</v>
      </c>
      <c r="B782" s="1506" t="s">
        <v>391</v>
      </c>
    </row>
    <row r="783">
      <c r="A783" s="1824" t="s">
        <v>180</v>
      </c>
      <c r="B783" s="1506" t="s">
        <v>391</v>
      </c>
    </row>
    <row r="784">
      <c r="A784" s="1824" t="s">
        <v>446</v>
      </c>
      <c r="B784" s="1506" t="s">
        <v>391</v>
      </c>
    </row>
    <row r="785">
      <c r="A785" s="1506" t="s">
        <v>447</v>
      </c>
      <c r="B785" s="1506" t="s">
        <v>386</v>
      </c>
    </row>
    <row r="786">
      <c r="A786" s="1824" t="s">
        <v>448</v>
      </c>
      <c r="B786" s="1506" t="s">
        <v>391</v>
      </c>
    </row>
    <row r="787">
      <c r="A787" s="1824" t="s">
        <v>449</v>
      </c>
      <c r="B787" s="1506" t="s">
        <v>391</v>
      </c>
    </row>
    <row r="788">
      <c r="A788" s="1824" t="s">
        <v>450</v>
      </c>
      <c r="B788" s="1506" t="s">
        <v>391</v>
      </c>
    </row>
    <row r="789">
      <c r="A789" s="1824" t="s">
        <v>451</v>
      </c>
      <c r="B789" s="1506" t="s">
        <v>391</v>
      </c>
    </row>
    <row r="790">
      <c r="A790" s="1824" t="s">
        <v>452</v>
      </c>
      <c r="B790" s="1506" t="s">
        <v>391</v>
      </c>
    </row>
    <row r="791">
      <c r="A791" s="1826" t="s">
        <v>453</v>
      </c>
      <c r="B791" s="1506" t="s">
        <v>391</v>
      </c>
    </row>
    <row r="792">
      <c r="A792" s="1824" t="s">
        <v>450</v>
      </c>
      <c r="B792" s="1506" t="s">
        <v>391</v>
      </c>
    </row>
    <row r="793">
      <c r="A793" s="1824" t="s">
        <v>454</v>
      </c>
      <c r="B793" s="1506" t="s">
        <v>391</v>
      </c>
    </row>
    <row r="794">
      <c r="A794" s="1824" t="s">
        <v>455</v>
      </c>
      <c r="B794" s="1506" t="s">
        <v>391</v>
      </c>
    </row>
    <row r="795">
      <c r="A795" s="1824" t="s">
        <v>456</v>
      </c>
      <c r="B795" s="1506" t="s">
        <v>386</v>
      </c>
    </row>
    <row r="796">
      <c r="A796" s="1824" t="s">
        <v>457</v>
      </c>
      <c r="B796" s="1506" t="s">
        <v>391</v>
      </c>
    </row>
    <row r="797">
      <c r="A797" s="1824" t="s">
        <v>458</v>
      </c>
      <c r="B797" s="1506" t="s">
        <v>391</v>
      </c>
    </row>
    <row r="798">
      <c r="A798" s="1506" t="s">
        <v>459</v>
      </c>
      <c r="B798" s="1506" t="s">
        <v>13922</v>
      </c>
    </row>
    <row r="799">
      <c r="A799" s="1506" t="s">
        <v>386</v>
      </c>
      <c r="B799" s="1506" t="s">
        <v>13919</v>
      </c>
    </row>
    <row r="800">
      <c r="A800" s="1824" t="s">
        <v>460</v>
      </c>
      <c r="B800" s="1506" t="s">
        <v>391</v>
      </c>
    </row>
    <row r="801">
      <c r="A801" s="1824" t="s">
        <v>461</v>
      </c>
      <c r="B801" s="1506" t="s">
        <v>386</v>
      </c>
    </row>
    <row r="802">
      <c r="A802" s="1824" t="s">
        <v>462</v>
      </c>
      <c r="B802" s="1506" t="s">
        <v>391</v>
      </c>
    </row>
    <row r="803">
      <c r="A803" s="1824" t="s">
        <v>463</v>
      </c>
      <c r="B803" s="1506" t="s">
        <v>391</v>
      </c>
    </row>
    <row r="804">
      <c r="A804" s="1824" t="s">
        <v>464</v>
      </c>
      <c r="B804" s="1506" t="s">
        <v>391</v>
      </c>
    </row>
    <row r="805">
      <c r="A805" s="1824" t="s">
        <v>465</v>
      </c>
      <c r="B805" s="1506" t="s">
        <v>386</v>
      </c>
    </row>
    <row r="806">
      <c r="A806" s="1824" t="s">
        <v>466</v>
      </c>
      <c r="B806" s="1506" t="s">
        <v>386</v>
      </c>
    </row>
    <row r="807">
      <c r="A807" s="1824" t="s">
        <v>467</v>
      </c>
      <c r="B807" s="1506" t="s">
        <v>13914</v>
      </c>
    </row>
    <row r="808">
      <c r="A808" s="1824" t="s">
        <v>468</v>
      </c>
      <c r="B808" s="1506" t="s">
        <v>391</v>
      </c>
    </row>
    <row r="809">
      <c r="A809" s="1824" t="s">
        <v>469</v>
      </c>
      <c r="B809" s="1506" t="s">
        <v>13923</v>
      </c>
    </row>
    <row r="810">
      <c r="A810" s="1824" t="s">
        <v>470</v>
      </c>
      <c r="B810" s="1506" t="s">
        <v>391</v>
      </c>
    </row>
    <row r="811">
      <c r="A811" s="1824" t="s">
        <v>471</v>
      </c>
      <c r="B811" s="1506" t="s">
        <v>386</v>
      </c>
    </row>
    <row r="812">
      <c r="A812" s="1506" t="s">
        <v>473</v>
      </c>
      <c r="B812" s="1506" t="s">
        <v>13915</v>
      </c>
    </row>
    <row r="813">
      <c r="A813" s="1824" t="s">
        <v>474</v>
      </c>
      <c r="B813" s="1506" t="s">
        <v>391</v>
      </c>
    </row>
    <row r="814">
      <c r="A814" s="1506" t="s">
        <v>475</v>
      </c>
      <c r="B814" s="1506" t="s">
        <v>13913</v>
      </c>
    </row>
    <row r="815">
      <c r="A815" s="1824" t="s">
        <v>476</v>
      </c>
      <c r="B815" s="1506" t="s">
        <v>391</v>
      </c>
    </row>
    <row r="816">
      <c r="A816" s="1824" t="s">
        <v>477</v>
      </c>
      <c r="B816" s="1506" t="s">
        <v>391</v>
      </c>
    </row>
    <row r="817">
      <c r="A817" s="1824" t="s">
        <v>478</v>
      </c>
      <c r="B817" s="1506" t="s">
        <v>391</v>
      </c>
    </row>
    <row r="818">
      <c r="A818" s="1506" t="s">
        <v>386</v>
      </c>
      <c r="B818" s="1506" t="s">
        <v>391</v>
      </c>
    </row>
    <row r="819">
      <c r="A819" s="1824" t="s">
        <v>479</v>
      </c>
      <c r="B819" s="1506" t="s">
        <v>391</v>
      </c>
    </row>
    <row r="820">
      <c r="A820" s="1824" t="s">
        <v>480</v>
      </c>
      <c r="B820" s="1506" t="s">
        <v>391</v>
      </c>
    </row>
    <row r="821">
      <c r="A821" s="1824" t="s">
        <v>481</v>
      </c>
      <c r="B821" s="1506" t="s">
        <v>391</v>
      </c>
    </row>
    <row r="822">
      <c r="A822" s="1824" t="s">
        <v>482</v>
      </c>
      <c r="B822" s="1506" t="s">
        <v>391</v>
      </c>
    </row>
    <row r="823">
      <c r="A823" s="1824" t="s">
        <v>483</v>
      </c>
      <c r="B823" s="1506" t="s">
        <v>391</v>
      </c>
    </row>
    <row r="824">
      <c r="A824" s="1824" t="s">
        <v>484</v>
      </c>
      <c r="B824" s="1506" t="s">
        <v>391</v>
      </c>
    </row>
    <row r="825">
      <c r="A825" s="1826" t="s">
        <v>485</v>
      </c>
      <c r="B825" s="1506" t="s">
        <v>391</v>
      </c>
    </row>
    <row r="826">
      <c r="A826" s="1824" t="s">
        <v>486</v>
      </c>
      <c r="B826" s="1506" t="s">
        <v>391</v>
      </c>
    </row>
    <row r="827">
      <c r="A827" s="1506" t="s">
        <v>488</v>
      </c>
      <c r="B827" s="1506" t="s">
        <v>13916</v>
      </c>
    </row>
    <row r="828">
      <c r="A828" s="1824" t="s">
        <v>489</v>
      </c>
      <c r="B828" s="1506" t="s">
        <v>391</v>
      </c>
    </row>
    <row r="829">
      <c r="A829" s="1824" t="s">
        <v>490</v>
      </c>
      <c r="B829" s="1506" t="s">
        <v>391</v>
      </c>
    </row>
    <row r="830">
      <c r="A830" s="1824" t="s">
        <v>491</v>
      </c>
      <c r="B830" s="1506" t="s">
        <v>391</v>
      </c>
    </row>
    <row r="831">
      <c r="A831" s="1506" t="s">
        <v>386</v>
      </c>
      <c r="B831" s="1506" t="s">
        <v>13914</v>
      </c>
    </row>
    <row r="832">
      <c r="A832" s="1824" t="s">
        <v>492</v>
      </c>
      <c r="B832" s="1506" t="s">
        <v>391</v>
      </c>
    </row>
    <row r="833">
      <c r="A833" s="1824" t="s">
        <v>493</v>
      </c>
      <c r="B833" s="1506" t="s">
        <v>391</v>
      </c>
    </row>
    <row r="834">
      <c r="A834" s="1826" t="s">
        <v>494</v>
      </c>
      <c r="B834" s="1506" t="s">
        <v>391</v>
      </c>
    </row>
    <row r="835">
      <c r="A835" s="1824" t="s">
        <v>495</v>
      </c>
      <c r="B835" s="1506" t="s">
        <v>391</v>
      </c>
    </row>
    <row r="836">
      <c r="A836" s="1824" t="s">
        <v>496</v>
      </c>
      <c r="B836" s="1506" t="s">
        <v>391</v>
      </c>
    </row>
    <row r="837">
      <c r="A837" s="1824" t="s">
        <v>497</v>
      </c>
      <c r="B837" s="1506" t="s">
        <v>391</v>
      </c>
    </row>
    <row r="838">
      <c r="A838" s="1824" t="s">
        <v>498</v>
      </c>
      <c r="B838" s="1506" t="s">
        <v>391</v>
      </c>
    </row>
    <row r="839">
      <c r="A839" s="1824" t="s">
        <v>499</v>
      </c>
      <c r="B839" s="1506" t="s">
        <v>391</v>
      </c>
    </row>
    <row r="840">
      <c r="A840" s="1824" t="s">
        <v>500</v>
      </c>
      <c r="B840" s="1506" t="s">
        <v>391</v>
      </c>
    </row>
    <row r="841">
      <c r="A841" s="1824" t="s">
        <v>501</v>
      </c>
      <c r="B841" s="1506" t="s">
        <v>6139</v>
      </c>
    </row>
    <row r="842">
      <c r="A842" s="1824" t="s">
        <v>502</v>
      </c>
      <c r="B842" s="1506" t="s">
        <v>391</v>
      </c>
    </row>
    <row r="843">
      <c r="A843" s="1824" t="s">
        <v>130</v>
      </c>
      <c r="B843" s="1506" t="s">
        <v>391</v>
      </c>
    </row>
    <row r="844">
      <c r="A844" s="1824" t="s">
        <v>503</v>
      </c>
      <c r="B844" s="1506" t="s">
        <v>391</v>
      </c>
    </row>
    <row r="845">
      <c r="A845" s="1824" t="s">
        <v>504</v>
      </c>
      <c r="B845" s="1506" t="s">
        <v>13914</v>
      </c>
    </row>
    <row r="846">
      <c r="A846" s="1824" t="s">
        <v>505</v>
      </c>
      <c r="B846" s="1506" t="s">
        <v>386</v>
      </c>
    </row>
    <row r="847">
      <c r="A847" s="1506" t="s">
        <v>506</v>
      </c>
      <c r="B847" s="1506" t="s">
        <v>4034</v>
      </c>
    </row>
    <row r="848">
      <c r="A848" s="1506" t="s">
        <v>508</v>
      </c>
      <c r="B848" s="1506" t="s">
        <v>13915</v>
      </c>
    </row>
    <row r="849">
      <c r="A849" s="1824" t="s">
        <v>509</v>
      </c>
      <c r="B849" s="1506" t="s">
        <v>391</v>
      </c>
    </row>
    <row r="850">
      <c r="A850" s="1824" t="s">
        <v>510</v>
      </c>
      <c r="B850" s="1506" t="s">
        <v>391</v>
      </c>
    </row>
    <row r="851">
      <c r="A851" s="1824" t="s">
        <v>511</v>
      </c>
      <c r="B851" s="1506" t="s">
        <v>391</v>
      </c>
    </row>
    <row r="852">
      <c r="A852" s="1826" t="s">
        <v>512</v>
      </c>
      <c r="B852" s="1506" t="s">
        <v>391</v>
      </c>
    </row>
    <row r="853">
      <c r="A853" s="1824" t="s">
        <v>513</v>
      </c>
      <c r="B853" s="1506" t="s">
        <v>391</v>
      </c>
    </row>
    <row r="854">
      <c r="A854" s="1824" t="s">
        <v>514</v>
      </c>
      <c r="B854" s="1506" t="s">
        <v>391</v>
      </c>
    </row>
    <row r="855">
      <c r="A855" s="1506" t="s">
        <v>515</v>
      </c>
      <c r="B855" s="1506" t="s">
        <v>13913</v>
      </c>
    </row>
    <row r="856">
      <c r="A856" s="1824" t="s">
        <v>516</v>
      </c>
      <c r="B856" s="1506" t="s">
        <v>13920</v>
      </c>
    </row>
    <row r="857">
      <c r="A857" s="1824" t="s">
        <v>517</v>
      </c>
      <c r="B857" s="1506" t="s">
        <v>13925</v>
      </c>
    </row>
    <row r="858">
      <c r="A858" s="1826" t="s">
        <v>518</v>
      </c>
      <c r="B858" s="1506" t="s">
        <v>391</v>
      </c>
    </row>
    <row r="859">
      <c r="A859" s="1824" t="s">
        <v>519</v>
      </c>
      <c r="B859" s="1506" t="s">
        <v>391</v>
      </c>
    </row>
    <row r="860">
      <c r="A860" s="1826" t="s">
        <v>520</v>
      </c>
      <c r="B860" s="1506" t="s">
        <v>391</v>
      </c>
    </row>
    <row r="861">
      <c r="A861" s="1824" t="s">
        <v>521</v>
      </c>
      <c r="B861" s="1506" t="s">
        <v>391</v>
      </c>
    </row>
    <row r="862">
      <c r="A862" s="1824" t="s">
        <v>522</v>
      </c>
      <c r="B862" s="1506" t="s">
        <v>391</v>
      </c>
    </row>
    <row r="863">
      <c r="A863" s="1824" t="s">
        <v>523</v>
      </c>
      <c r="B863" s="1506" t="s">
        <v>391</v>
      </c>
    </row>
    <row r="864">
      <c r="A864" s="1824" t="s">
        <v>524</v>
      </c>
      <c r="B864" s="1506" t="s">
        <v>391</v>
      </c>
    </row>
    <row r="865">
      <c r="A865" s="1824" t="s">
        <v>525</v>
      </c>
      <c r="B865" s="1506" t="s">
        <v>391</v>
      </c>
    </row>
    <row r="866">
      <c r="A866" s="1824" t="s">
        <v>526</v>
      </c>
      <c r="B866" s="1506" t="s">
        <v>391</v>
      </c>
    </row>
    <row r="867">
      <c r="A867" s="1824" t="s">
        <v>527</v>
      </c>
      <c r="B867" s="1506" t="s">
        <v>391</v>
      </c>
    </row>
    <row r="868">
      <c r="A868" s="1824" t="s">
        <v>528</v>
      </c>
      <c r="B868" s="1506" t="s">
        <v>391</v>
      </c>
    </row>
    <row r="869">
      <c r="A869" s="1824" t="s">
        <v>529</v>
      </c>
      <c r="B869" s="1506" t="s">
        <v>391</v>
      </c>
    </row>
    <row r="870">
      <c r="A870" s="1824" t="s">
        <v>530</v>
      </c>
      <c r="B870" s="1506" t="s">
        <v>13920</v>
      </c>
    </row>
    <row r="871">
      <c r="A871" s="1824" t="s">
        <v>531</v>
      </c>
      <c r="B871" s="1506" t="s">
        <v>391</v>
      </c>
    </row>
    <row r="872">
      <c r="A872" s="1824" t="s">
        <v>532</v>
      </c>
      <c r="B872" s="1506" t="s">
        <v>391</v>
      </c>
    </row>
    <row r="873">
      <c r="A873" s="1824" t="s">
        <v>533</v>
      </c>
      <c r="B873" s="1506" t="s">
        <v>13911</v>
      </c>
    </row>
    <row r="874">
      <c r="A874" s="1506" t="s">
        <v>535</v>
      </c>
      <c r="B874" s="1506" t="s">
        <v>13926</v>
      </c>
    </row>
    <row r="875">
      <c r="A875" s="1506" t="s">
        <v>536</v>
      </c>
      <c r="B875" s="1506" t="s">
        <v>13909</v>
      </c>
    </row>
    <row r="876">
      <c r="A876" s="1506" t="s">
        <v>537</v>
      </c>
      <c r="B876" s="1506" t="s">
        <v>386</v>
      </c>
    </row>
    <row r="877">
      <c r="A877" s="1824" t="s">
        <v>538</v>
      </c>
      <c r="B877" s="1506" t="s">
        <v>391</v>
      </c>
    </row>
    <row r="878">
      <c r="A878" s="1506" t="s">
        <v>539</v>
      </c>
      <c r="B878" s="1506" t="s">
        <v>4034</v>
      </c>
    </row>
    <row r="879">
      <c r="A879" s="1824" t="s">
        <v>540</v>
      </c>
      <c r="B879" s="1506" t="s">
        <v>4034</v>
      </c>
    </row>
    <row r="880">
      <c r="A880" s="1506" t="s">
        <v>386</v>
      </c>
      <c r="B880" s="1506" t="s">
        <v>13915</v>
      </c>
    </row>
    <row r="881">
      <c r="A881" s="1824" t="s">
        <v>541</v>
      </c>
      <c r="B881" s="1506" t="s">
        <v>391</v>
      </c>
    </row>
    <row r="882">
      <c r="A882" s="1824" t="s">
        <v>542</v>
      </c>
      <c r="B882" s="1506" t="s">
        <v>391</v>
      </c>
    </row>
    <row r="883">
      <c r="A883" s="1824" t="s">
        <v>543</v>
      </c>
      <c r="B883" s="1506" t="s">
        <v>391</v>
      </c>
    </row>
    <row r="884">
      <c r="A884" s="1824" t="s">
        <v>544</v>
      </c>
      <c r="B884" s="1506" t="s">
        <v>391</v>
      </c>
    </row>
    <row r="885">
      <c r="A885" s="1824" t="s">
        <v>545</v>
      </c>
      <c r="B885" s="1506" t="s">
        <v>386</v>
      </c>
    </row>
    <row r="886">
      <c r="A886" s="1824" t="s">
        <v>546</v>
      </c>
      <c r="B886" s="1506" t="s">
        <v>391</v>
      </c>
    </row>
    <row r="887">
      <c r="A887" s="1824" t="s">
        <v>547</v>
      </c>
      <c r="B887" s="1506" t="s">
        <v>391</v>
      </c>
    </row>
    <row r="888">
      <c r="A888" s="1824" t="s">
        <v>548</v>
      </c>
      <c r="B888" s="1506" t="s">
        <v>391</v>
      </c>
    </row>
    <row r="889">
      <c r="A889" s="1506" t="s">
        <v>386</v>
      </c>
      <c r="B889" s="1506" t="s">
        <v>391</v>
      </c>
    </row>
    <row r="890">
      <c r="A890" s="1824" t="s">
        <v>549</v>
      </c>
      <c r="B890" s="1506" t="s">
        <v>391</v>
      </c>
    </row>
    <row r="891">
      <c r="A891" s="1824" t="s">
        <v>550</v>
      </c>
      <c r="B891" s="1506" t="s">
        <v>386</v>
      </c>
    </row>
    <row r="892">
      <c r="A892" s="1824" t="s">
        <v>551</v>
      </c>
      <c r="B892" s="1506" t="s">
        <v>386</v>
      </c>
    </row>
    <row r="893">
      <c r="A893" s="1824" t="s">
        <v>551</v>
      </c>
      <c r="B893" s="1506" t="s">
        <v>391</v>
      </c>
    </row>
    <row r="894">
      <c r="A894" s="1824" t="s">
        <v>552</v>
      </c>
      <c r="B894" s="1506" t="s">
        <v>391</v>
      </c>
    </row>
    <row r="895">
      <c r="A895" s="1824" t="s">
        <v>553</v>
      </c>
      <c r="B895" s="1506" t="s">
        <v>386</v>
      </c>
    </row>
    <row r="896">
      <c r="A896" s="1824" t="s">
        <v>554</v>
      </c>
      <c r="B896" s="1506" t="s">
        <v>391</v>
      </c>
    </row>
    <row r="897">
      <c r="A897" s="1824" t="s">
        <v>555</v>
      </c>
      <c r="B897" s="1506" t="s">
        <v>391</v>
      </c>
    </row>
    <row r="898">
      <c r="A898" s="1824" t="s">
        <v>556</v>
      </c>
      <c r="B898" s="1506" t="s">
        <v>391</v>
      </c>
    </row>
    <row r="899">
      <c r="A899" s="1824" t="s">
        <v>557</v>
      </c>
      <c r="B899" s="1506" t="s">
        <v>391</v>
      </c>
    </row>
    <row r="900">
      <c r="A900" s="1824" t="s">
        <v>558</v>
      </c>
      <c r="B900" s="1506" t="s">
        <v>391</v>
      </c>
    </row>
    <row r="901">
      <c r="A901" s="1824" t="s">
        <v>559</v>
      </c>
      <c r="B901" s="1506" t="s">
        <v>391</v>
      </c>
    </row>
    <row r="902">
      <c r="A902" s="1824" t="s">
        <v>560</v>
      </c>
      <c r="B902" s="1506" t="s">
        <v>13925</v>
      </c>
    </row>
    <row r="903">
      <c r="A903" s="1824" t="s">
        <v>561</v>
      </c>
      <c r="B903" s="1506" t="s">
        <v>391</v>
      </c>
    </row>
    <row r="904">
      <c r="A904" s="1824" t="s">
        <v>562</v>
      </c>
      <c r="B904" s="1506" t="s">
        <v>391</v>
      </c>
    </row>
    <row r="905">
      <c r="A905" s="1824" t="s">
        <v>563</v>
      </c>
      <c r="B905" s="1506" t="s">
        <v>391</v>
      </c>
    </row>
    <row r="906">
      <c r="A906" s="1824" t="s">
        <v>398</v>
      </c>
      <c r="B906" s="1506" t="s">
        <v>391</v>
      </c>
    </row>
    <row r="907">
      <c r="A907" s="1824" t="s">
        <v>564</v>
      </c>
      <c r="B907" s="1506" t="s">
        <v>391</v>
      </c>
    </row>
    <row r="908">
      <c r="A908" s="1824" t="s">
        <v>565</v>
      </c>
      <c r="B908" s="1506" t="s">
        <v>391</v>
      </c>
    </row>
    <row r="909">
      <c r="A909" s="1824" t="s">
        <v>566</v>
      </c>
      <c r="B909" s="1506" t="s">
        <v>391</v>
      </c>
    </row>
    <row r="910">
      <c r="A910" s="1824" t="s">
        <v>567</v>
      </c>
      <c r="B910" s="1506" t="s">
        <v>386</v>
      </c>
    </row>
    <row r="911">
      <c r="A911" s="1824" t="s">
        <v>568</v>
      </c>
      <c r="B911" s="1506" t="s">
        <v>391</v>
      </c>
    </row>
    <row r="912">
      <c r="A912" s="1506" t="s">
        <v>569</v>
      </c>
      <c r="B912" s="1506" t="s">
        <v>13915</v>
      </c>
    </row>
    <row r="913">
      <c r="A913" s="1824" t="s">
        <v>570</v>
      </c>
      <c r="B913" s="1506" t="s">
        <v>391</v>
      </c>
    </row>
    <row r="914">
      <c r="A914" s="1824" t="s">
        <v>571</v>
      </c>
      <c r="B914" s="1506" t="s">
        <v>391</v>
      </c>
    </row>
    <row r="915">
      <c r="A915" s="1824" t="s">
        <v>572</v>
      </c>
      <c r="B915" s="1506" t="s">
        <v>386</v>
      </c>
    </row>
    <row r="916">
      <c r="A916" s="1824" t="s">
        <v>573</v>
      </c>
      <c r="B916" s="1506" t="s">
        <v>6139</v>
      </c>
    </row>
    <row r="917">
      <c r="A917" s="1824" t="s">
        <v>574</v>
      </c>
      <c r="B917" s="1506" t="s">
        <v>391</v>
      </c>
    </row>
    <row r="918">
      <c r="A918" s="1824" t="s">
        <v>575</v>
      </c>
      <c r="B918" s="1506" t="s">
        <v>386</v>
      </c>
    </row>
    <row r="919">
      <c r="A919" s="1824" t="s">
        <v>576</v>
      </c>
      <c r="B919" s="1506" t="s">
        <v>386</v>
      </c>
    </row>
    <row r="920">
      <c r="A920" s="1824" t="s">
        <v>577</v>
      </c>
      <c r="B920" s="1506" t="s">
        <v>4034</v>
      </c>
    </row>
    <row r="921">
      <c r="A921" s="1506" t="s">
        <v>579</v>
      </c>
      <c r="B921" s="1506" t="s">
        <v>6139</v>
      </c>
    </row>
    <row r="922">
      <c r="A922" s="1826" t="s">
        <v>580</v>
      </c>
      <c r="B922" s="1506" t="s">
        <v>391</v>
      </c>
    </row>
    <row r="923">
      <c r="A923" s="1824" t="s">
        <v>581</v>
      </c>
      <c r="B923" s="1506" t="s">
        <v>391</v>
      </c>
    </row>
    <row r="924">
      <c r="A924" s="1824" t="s">
        <v>582</v>
      </c>
      <c r="B924" s="1506" t="s">
        <v>391</v>
      </c>
    </row>
    <row r="925">
      <c r="A925" s="1824" t="s">
        <v>583</v>
      </c>
      <c r="B925" s="1506" t="s">
        <v>391</v>
      </c>
    </row>
    <row r="926">
      <c r="A926" s="1824" t="s">
        <v>584</v>
      </c>
      <c r="B926" s="1506" t="s">
        <v>391</v>
      </c>
    </row>
    <row r="927">
      <c r="A927" s="1824" t="s">
        <v>585</v>
      </c>
      <c r="B927" s="1506" t="s">
        <v>391</v>
      </c>
    </row>
    <row r="928">
      <c r="A928" s="1506" t="s">
        <v>586</v>
      </c>
      <c r="B928" s="1506" t="s">
        <v>13916</v>
      </c>
    </row>
    <row r="929">
      <c r="A929" s="1824" t="s">
        <v>587</v>
      </c>
      <c r="B929" s="1506" t="s">
        <v>13927</v>
      </c>
    </row>
    <row r="930">
      <c r="A930" s="1824" t="s">
        <v>588</v>
      </c>
      <c r="B930" s="1506" t="s">
        <v>13927</v>
      </c>
    </row>
    <row r="931">
      <c r="A931" s="1824" t="s">
        <v>589</v>
      </c>
      <c r="B931" s="1506" t="s">
        <v>386</v>
      </c>
    </row>
    <row r="932">
      <c r="A932" s="1824" t="s">
        <v>590</v>
      </c>
      <c r="B932" s="1506" t="s">
        <v>391</v>
      </c>
    </row>
    <row r="933">
      <c r="A933" s="1824" t="s">
        <v>591</v>
      </c>
      <c r="B933" s="1506" t="s">
        <v>391</v>
      </c>
    </row>
    <row r="934">
      <c r="A934" s="1824" t="s">
        <v>592</v>
      </c>
      <c r="B934" s="1506" t="s">
        <v>391</v>
      </c>
    </row>
    <row r="935">
      <c r="A935" s="1824" t="s">
        <v>593</v>
      </c>
      <c r="B935" s="1506" t="s">
        <v>391</v>
      </c>
    </row>
    <row r="936">
      <c r="A936" s="1824" t="s">
        <v>594</v>
      </c>
      <c r="B936" s="1506" t="s">
        <v>6139</v>
      </c>
    </row>
    <row r="937">
      <c r="A937" s="1824" t="s">
        <v>595</v>
      </c>
      <c r="B937" s="1506" t="s">
        <v>391</v>
      </c>
    </row>
    <row r="938">
      <c r="A938" s="1824" t="s">
        <v>596</v>
      </c>
      <c r="B938" s="1506" t="s">
        <v>4034</v>
      </c>
    </row>
    <row r="939">
      <c r="A939" s="1824" t="s">
        <v>597</v>
      </c>
      <c r="B939" s="1506" t="s">
        <v>13928</v>
      </c>
    </row>
    <row r="940">
      <c r="A940" s="1506" t="s">
        <v>386</v>
      </c>
      <c r="B940" s="1506" t="s">
        <v>13919</v>
      </c>
    </row>
    <row r="941">
      <c r="A941" s="1506" t="s">
        <v>447</v>
      </c>
      <c r="B941" s="1506" t="s">
        <v>386</v>
      </c>
    </row>
    <row r="942">
      <c r="A942" s="1506" t="s">
        <v>598</v>
      </c>
      <c r="B942" s="1506" t="s">
        <v>13926</v>
      </c>
    </row>
    <row r="943">
      <c r="A943" s="1824" t="s">
        <v>599</v>
      </c>
      <c r="B943" s="1506" t="s">
        <v>391</v>
      </c>
    </row>
    <row r="944">
      <c r="A944" s="1826" t="s">
        <v>600</v>
      </c>
      <c r="B944" s="1506" t="s">
        <v>391</v>
      </c>
    </row>
    <row r="945">
      <c r="A945" s="1506" t="s">
        <v>601</v>
      </c>
      <c r="B945" s="1506" t="s">
        <v>391</v>
      </c>
    </row>
    <row r="946">
      <c r="A946" s="1506" t="s">
        <v>386</v>
      </c>
      <c r="B946" s="1506" t="s">
        <v>391</v>
      </c>
    </row>
    <row r="947">
      <c r="A947" s="1824" t="s">
        <v>602</v>
      </c>
      <c r="B947" s="1506" t="s">
        <v>391</v>
      </c>
    </row>
    <row r="948">
      <c r="A948" s="1824" t="s">
        <v>603</v>
      </c>
      <c r="B948" s="1506" t="s">
        <v>391</v>
      </c>
    </row>
    <row r="949">
      <c r="A949" s="1826" t="s">
        <v>604</v>
      </c>
      <c r="B949" s="1506" t="s">
        <v>391</v>
      </c>
    </row>
    <row r="950">
      <c r="A950" s="1824" t="s">
        <v>605</v>
      </c>
      <c r="B950" s="1506" t="s">
        <v>391</v>
      </c>
    </row>
    <row r="951">
      <c r="A951" s="1824" t="s">
        <v>606</v>
      </c>
      <c r="B951" s="1506" t="s">
        <v>386</v>
      </c>
    </row>
    <row r="952">
      <c r="A952" s="1824" t="s">
        <v>607</v>
      </c>
      <c r="B952" s="1506" t="s">
        <v>391</v>
      </c>
    </row>
    <row r="953">
      <c r="A953" s="1826" t="s">
        <v>608</v>
      </c>
      <c r="B953" s="1506" t="s">
        <v>391</v>
      </c>
    </row>
    <row r="954">
      <c r="A954" s="1824" t="s">
        <v>609</v>
      </c>
      <c r="B954" s="1506" t="s">
        <v>386</v>
      </c>
    </row>
    <row r="955">
      <c r="A955" s="1824" t="s">
        <v>610</v>
      </c>
      <c r="B955" s="1506" t="s">
        <v>391</v>
      </c>
    </row>
    <row r="956">
      <c r="A956" s="1824" t="s">
        <v>611</v>
      </c>
      <c r="B956" s="1506" t="s">
        <v>391</v>
      </c>
    </row>
    <row r="957">
      <c r="A957" s="1824" t="s">
        <v>612</v>
      </c>
      <c r="B957" s="1506" t="s">
        <v>391</v>
      </c>
    </row>
    <row r="958">
      <c r="A958" s="1824" t="s">
        <v>613</v>
      </c>
      <c r="B958" s="1506" t="s">
        <v>391</v>
      </c>
    </row>
    <row r="959">
      <c r="A959" s="1824" t="s">
        <v>614</v>
      </c>
      <c r="B959" s="1506" t="s">
        <v>391</v>
      </c>
    </row>
    <row r="960">
      <c r="A960" s="1826" t="s">
        <v>615</v>
      </c>
      <c r="B960" s="1506" t="s">
        <v>13925</v>
      </c>
    </row>
    <row r="961">
      <c r="A961" s="1824" t="s">
        <v>616</v>
      </c>
      <c r="B961" s="1506" t="s">
        <v>13914</v>
      </c>
    </row>
    <row r="962">
      <c r="A962" s="1824" t="s">
        <v>617</v>
      </c>
      <c r="B962" s="1506" t="s">
        <v>391</v>
      </c>
    </row>
    <row r="963">
      <c r="A963" s="1824" t="s">
        <v>618</v>
      </c>
      <c r="B963" s="1506" t="s">
        <v>391</v>
      </c>
    </row>
    <row r="964">
      <c r="A964" s="1506" t="s">
        <v>619</v>
      </c>
      <c r="B964" s="1506" t="s">
        <v>13929</v>
      </c>
    </row>
    <row r="965">
      <c r="A965" s="1824" t="s">
        <v>202</v>
      </c>
      <c r="B965" s="1506" t="s">
        <v>386</v>
      </c>
    </row>
    <row r="966">
      <c r="A966" s="1824" t="s">
        <v>620</v>
      </c>
      <c r="B966" s="1506" t="s">
        <v>391</v>
      </c>
    </row>
    <row r="967">
      <c r="A967" s="1824" t="s">
        <v>621</v>
      </c>
      <c r="B967" s="1506" t="s">
        <v>386</v>
      </c>
    </row>
    <row r="968">
      <c r="A968" s="1824" t="s">
        <v>622</v>
      </c>
      <c r="B968" s="1506" t="s">
        <v>386</v>
      </c>
    </row>
    <row r="969">
      <c r="A969" s="1824" t="s">
        <v>623</v>
      </c>
      <c r="B969" s="1506" t="s">
        <v>13920</v>
      </c>
    </row>
    <row r="970">
      <c r="A970" s="1824" t="s">
        <v>624</v>
      </c>
      <c r="B970" s="1506" t="s">
        <v>386</v>
      </c>
    </row>
    <row r="971">
      <c r="A971" s="1824" t="s">
        <v>625</v>
      </c>
      <c r="B971" s="1506" t="s">
        <v>391</v>
      </c>
    </row>
    <row r="972">
      <c r="A972" s="1824" t="s">
        <v>626</v>
      </c>
      <c r="B972" s="1506" t="s">
        <v>391</v>
      </c>
    </row>
    <row r="973">
      <c r="A973" s="1824" t="s">
        <v>627</v>
      </c>
      <c r="B973" s="1506" t="s">
        <v>391</v>
      </c>
    </row>
    <row r="974">
      <c r="A974" s="1824" t="s">
        <v>628</v>
      </c>
      <c r="B974" s="1506" t="s">
        <v>391</v>
      </c>
    </row>
    <row r="975">
      <c r="A975" s="1824" t="s">
        <v>629</v>
      </c>
      <c r="B975" s="1506" t="s">
        <v>391</v>
      </c>
    </row>
    <row r="976">
      <c r="A976" s="1824" t="s">
        <v>630</v>
      </c>
      <c r="B976" s="1506" t="s">
        <v>391</v>
      </c>
    </row>
    <row r="977">
      <c r="A977" s="1824" t="s">
        <v>631</v>
      </c>
      <c r="B977" s="1506" t="s">
        <v>391</v>
      </c>
    </row>
    <row r="978">
      <c r="A978" s="1824" t="s">
        <v>632</v>
      </c>
      <c r="B978" s="1506" t="s">
        <v>391</v>
      </c>
    </row>
    <row r="979">
      <c r="A979" s="1824" t="s">
        <v>633</v>
      </c>
      <c r="B979" s="1506" t="s">
        <v>391</v>
      </c>
    </row>
    <row r="980">
      <c r="A980" s="1824" t="s">
        <v>634</v>
      </c>
      <c r="B980" s="1506" t="s">
        <v>391</v>
      </c>
    </row>
    <row r="981">
      <c r="A981" s="1824" t="s">
        <v>635</v>
      </c>
      <c r="B981" s="1506" t="s">
        <v>391</v>
      </c>
    </row>
    <row r="982">
      <c r="A982" s="1824" t="s">
        <v>636</v>
      </c>
      <c r="B982" s="1506" t="s">
        <v>391</v>
      </c>
    </row>
    <row r="983">
      <c r="A983" s="1824" t="s">
        <v>637</v>
      </c>
      <c r="B983" s="1506" t="s">
        <v>391</v>
      </c>
    </row>
    <row r="984">
      <c r="A984" s="1824" t="s">
        <v>638</v>
      </c>
      <c r="B984" s="1506" t="s">
        <v>391</v>
      </c>
    </row>
    <row r="985">
      <c r="A985" s="1824" t="s">
        <v>639</v>
      </c>
      <c r="B985" s="1506" t="s">
        <v>6139</v>
      </c>
    </row>
    <row r="986">
      <c r="A986" s="1824" t="s">
        <v>640</v>
      </c>
      <c r="B986" s="1506" t="s">
        <v>391</v>
      </c>
    </row>
    <row r="987">
      <c r="A987" s="1824" t="s">
        <v>641</v>
      </c>
      <c r="B987" s="1506" t="s">
        <v>391</v>
      </c>
    </row>
    <row r="988">
      <c r="A988" s="1824" t="s">
        <v>642</v>
      </c>
      <c r="B988" s="1506" t="s">
        <v>391</v>
      </c>
    </row>
    <row r="989">
      <c r="A989" s="1824" t="s">
        <v>643</v>
      </c>
      <c r="B989" s="1506" t="s">
        <v>391</v>
      </c>
    </row>
    <row r="990">
      <c r="A990" s="1824" t="s">
        <v>644</v>
      </c>
      <c r="B990" s="1506" t="s">
        <v>391</v>
      </c>
    </row>
    <row r="991">
      <c r="A991" s="1824" t="s">
        <v>645</v>
      </c>
      <c r="B991" s="1506" t="s">
        <v>391</v>
      </c>
    </row>
    <row r="992">
      <c r="A992" s="1824" t="s">
        <v>646</v>
      </c>
      <c r="B992" s="1506" t="s">
        <v>391</v>
      </c>
    </row>
    <row r="993">
      <c r="A993" s="1824" t="s">
        <v>647</v>
      </c>
      <c r="B993" s="1506" t="s">
        <v>391</v>
      </c>
    </row>
    <row r="994">
      <c r="A994" s="1824" t="s">
        <v>648</v>
      </c>
      <c r="B994" s="1506" t="s">
        <v>391</v>
      </c>
    </row>
    <row r="995">
      <c r="A995" s="1824" t="s">
        <v>649</v>
      </c>
      <c r="B995" s="1506" t="s">
        <v>391</v>
      </c>
    </row>
    <row r="996">
      <c r="A996" s="1824" t="s">
        <v>650</v>
      </c>
      <c r="B996" s="1506" t="s">
        <v>391</v>
      </c>
    </row>
    <row r="997">
      <c r="A997" s="1824" t="s">
        <v>651</v>
      </c>
      <c r="B997" s="1506" t="s">
        <v>391</v>
      </c>
    </row>
    <row r="998">
      <c r="A998" s="1824" t="s">
        <v>652</v>
      </c>
      <c r="B998" s="1506" t="s">
        <v>391</v>
      </c>
    </row>
    <row r="999">
      <c r="A999" s="1824" t="s">
        <v>653</v>
      </c>
      <c r="B999" s="1506" t="s">
        <v>391</v>
      </c>
    </row>
    <row r="1000">
      <c r="A1000" s="1824" t="s">
        <v>654</v>
      </c>
      <c r="B1000" s="1506" t="s">
        <v>391</v>
      </c>
    </row>
    <row r="1001">
      <c r="A1001" s="1824" t="s">
        <v>655</v>
      </c>
      <c r="B1001" s="1506" t="s">
        <v>391</v>
      </c>
    </row>
    <row r="1002">
      <c r="A1002" s="1824" t="s">
        <v>656</v>
      </c>
      <c r="B1002" s="1506" t="s">
        <v>391</v>
      </c>
    </row>
    <row r="1003">
      <c r="A1003" s="1824" t="s">
        <v>657</v>
      </c>
      <c r="B1003" s="1506" t="s">
        <v>391</v>
      </c>
    </row>
    <row r="1004">
      <c r="A1004" s="1824" t="s">
        <v>658</v>
      </c>
      <c r="B1004" s="1506" t="s">
        <v>391</v>
      </c>
    </row>
    <row r="1005">
      <c r="A1005" s="1824" t="s">
        <v>659</v>
      </c>
      <c r="B1005" s="1506" t="s">
        <v>391</v>
      </c>
    </row>
    <row r="1006">
      <c r="A1006" s="1824" t="s">
        <v>660</v>
      </c>
      <c r="B1006" s="1506" t="s">
        <v>391</v>
      </c>
    </row>
    <row r="1007">
      <c r="A1007" s="1824" t="s">
        <v>661</v>
      </c>
      <c r="B1007" s="1506" t="s">
        <v>391</v>
      </c>
    </row>
    <row r="1008">
      <c r="A1008" s="1824" t="s">
        <v>662</v>
      </c>
      <c r="B1008" s="1506" t="s">
        <v>391</v>
      </c>
    </row>
    <row r="1009">
      <c r="A1009" s="1824" t="s">
        <v>663</v>
      </c>
      <c r="B1009" s="1506" t="s">
        <v>391</v>
      </c>
    </row>
    <row r="1010">
      <c r="A1010" s="1824" t="s">
        <v>671</v>
      </c>
      <c r="B1010" s="1506" t="s">
        <v>391</v>
      </c>
    </row>
    <row r="1011">
      <c r="A1011" s="1824" t="s">
        <v>409</v>
      </c>
      <c r="B1011" s="1506" t="s">
        <v>391</v>
      </c>
    </row>
    <row r="1012">
      <c r="A1012" s="1824" t="s">
        <v>410</v>
      </c>
      <c r="B1012" s="1506" t="s">
        <v>391</v>
      </c>
    </row>
    <row r="1013">
      <c r="A1013" s="1824" t="s">
        <v>411</v>
      </c>
      <c r="B1013" s="1506" t="s">
        <v>391</v>
      </c>
    </row>
    <row r="1014">
      <c r="A1014" s="1824" t="s">
        <v>412</v>
      </c>
      <c r="B1014" s="1506" t="s">
        <v>391</v>
      </c>
    </row>
    <row r="1015">
      <c r="A1015" s="1824" t="s">
        <v>413</v>
      </c>
      <c r="B1015" s="1506" t="s">
        <v>391</v>
      </c>
    </row>
    <row r="1016">
      <c r="A1016" s="1824" t="s">
        <v>414</v>
      </c>
      <c r="B1016" s="1506" t="s">
        <v>391</v>
      </c>
    </row>
    <row r="1017">
      <c r="A1017" s="1824" t="s">
        <v>415</v>
      </c>
      <c r="B1017" s="1506" t="s">
        <v>391</v>
      </c>
    </row>
    <row r="1018">
      <c r="A1018" s="1824" t="s">
        <v>416</v>
      </c>
      <c r="B1018" s="1506" t="s">
        <v>391</v>
      </c>
    </row>
    <row r="1019">
      <c r="A1019" s="1824" t="s">
        <v>417</v>
      </c>
      <c r="B1019" s="1506" t="s">
        <v>391</v>
      </c>
    </row>
    <row r="1020">
      <c r="A1020" s="1824" t="s">
        <v>418</v>
      </c>
      <c r="B1020" s="1506" t="s">
        <v>391</v>
      </c>
    </row>
    <row r="1021">
      <c r="A1021" s="1824" t="s">
        <v>419</v>
      </c>
      <c r="B1021" s="1506" t="s">
        <v>391</v>
      </c>
    </row>
    <row r="1022">
      <c r="A1022" s="1824" t="s">
        <v>420</v>
      </c>
      <c r="B1022" s="1506" t="s">
        <v>391</v>
      </c>
    </row>
    <row r="1023">
      <c r="A1023" s="1824" t="s">
        <v>421</v>
      </c>
      <c r="B1023" s="1506" t="s">
        <v>391</v>
      </c>
    </row>
    <row r="1024">
      <c r="A1024" s="1824" t="s">
        <v>422</v>
      </c>
      <c r="B1024" s="1506" t="s">
        <v>391</v>
      </c>
    </row>
    <row r="1025">
      <c r="A1025" s="1824" t="s">
        <v>664</v>
      </c>
      <c r="B1025" s="1506" t="s">
        <v>391</v>
      </c>
    </row>
    <row r="1026">
      <c r="A1026" s="1824" t="s">
        <v>407</v>
      </c>
      <c r="B1026" s="1506" t="s">
        <v>391</v>
      </c>
    </row>
    <row r="1027">
      <c r="A1027" s="1824" t="s">
        <v>408</v>
      </c>
      <c r="B1027" s="1506" t="s">
        <v>391</v>
      </c>
    </row>
    <row r="1028">
      <c r="A1028" s="1824" t="s">
        <v>392</v>
      </c>
      <c r="B1028" s="1506" t="s">
        <v>391</v>
      </c>
    </row>
    <row r="1029">
      <c r="A1029" s="1824" t="s">
        <v>405</v>
      </c>
      <c r="B1029" s="1506" t="s">
        <v>391</v>
      </c>
    </row>
    <row r="1030">
      <c r="A1030" s="1824" t="s">
        <v>406</v>
      </c>
      <c r="B1030" s="1506" t="s">
        <v>391</v>
      </c>
    </row>
    <row r="1031">
      <c r="A1031" s="1506" t="s">
        <v>386</v>
      </c>
      <c r="B1031" s="1506" t="s">
        <v>13913</v>
      </c>
    </row>
    <row r="1032">
      <c r="A1032" s="1824" t="s">
        <v>150</v>
      </c>
      <c r="B1032" s="1506" t="s">
        <v>391</v>
      </c>
    </row>
    <row r="1033">
      <c r="A1033" s="1824" t="s">
        <v>399</v>
      </c>
      <c r="B1033" s="1506" t="s">
        <v>391</v>
      </c>
    </row>
    <row r="1034">
      <c r="A1034" s="1824" t="s">
        <v>400</v>
      </c>
      <c r="B1034" s="1506" t="s">
        <v>391</v>
      </c>
    </row>
    <row r="1035">
      <c r="A1035" s="1824" t="s">
        <v>401</v>
      </c>
      <c r="B1035" s="1506" t="s">
        <v>391</v>
      </c>
    </row>
    <row r="1036">
      <c r="A1036" s="1824" t="s">
        <v>402</v>
      </c>
      <c r="B1036" s="1506" t="s">
        <v>391</v>
      </c>
    </row>
    <row r="1037">
      <c r="A1037" s="1824" t="s">
        <v>403</v>
      </c>
      <c r="B1037" s="1506" t="s">
        <v>391</v>
      </c>
    </row>
    <row r="1038">
      <c r="A1038" s="1824" t="s">
        <v>404</v>
      </c>
      <c r="B1038" s="1506" t="s">
        <v>391</v>
      </c>
    </row>
    <row r="1039">
      <c r="A1039" s="1824" t="s">
        <v>87</v>
      </c>
      <c r="B1039" s="1506" t="s">
        <v>391</v>
      </c>
    </row>
    <row r="1040">
      <c r="A1040" s="1824" t="s">
        <v>58</v>
      </c>
      <c r="B1040" s="1506" t="s">
        <v>391</v>
      </c>
    </row>
    <row r="1041">
      <c r="A1041" s="1824" t="s">
        <v>60</v>
      </c>
      <c r="B1041" s="1506" t="s">
        <v>4034</v>
      </c>
    </row>
    <row r="1042">
      <c r="A1042" s="1824" t="s">
        <v>135</v>
      </c>
      <c r="B1042" s="1506" t="s">
        <v>391</v>
      </c>
    </row>
    <row r="1043">
      <c r="A1043" s="1824" t="s">
        <v>398</v>
      </c>
      <c r="B1043" s="1506" t="s">
        <v>391</v>
      </c>
    </row>
    <row r="1044">
      <c r="A1044" s="1824" t="s">
        <v>78</v>
      </c>
      <c r="B1044" s="1506" t="s">
        <v>391</v>
      </c>
    </row>
    <row r="1045">
      <c r="A1045" s="1824" t="s">
        <v>66</v>
      </c>
      <c r="B1045" s="1506" t="s">
        <v>391</v>
      </c>
    </row>
    <row r="1046">
      <c r="A1046" s="1824" t="s">
        <v>672</v>
      </c>
      <c r="B1046" s="1506" t="s">
        <v>391</v>
      </c>
    </row>
    <row r="1047">
      <c r="A1047" s="1824" t="s">
        <v>62</v>
      </c>
      <c r="B1047" s="1506" t="s">
        <v>391</v>
      </c>
    </row>
    <row r="1048">
      <c r="A1048" s="1824" t="s">
        <v>56</v>
      </c>
      <c r="B1048" s="1506" t="s">
        <v>391</v>
      </c>
    </row>
    <row r="1049">
      <c r="A1049" s="1824" t="s">
        <v>61</v>
      </c>
      <c r="B1049" s="1506" t="s">
        <v>391</v>
      </c>
    </row>
    <row r="1050">
      <c r="A1050" s="1824" t="s">
        <v>68</v>
      </c>
      <c r="B1050" s="1506" t="s">
        <v>391</v>
      </c>
    </row>
    <row r="1051">
      <c r="A1051" s="1824" t="s">
        <v>110</v>
      </c>
      <c r="B1051" s="1506" t="s">
        <v>391</v>
      </c>
    </row>
    <row r="1052">
      <c r="A1052" s="1824" t="s">
        <v>77</v>
      </c>
      <c r="B1052" s="1506" t="s">
        <v>391</v>
      </c>
    </row>
    <row r="1053">
      <c r="A1053" s="1824" t="s">
        <v>133</v>
      </c>
      <c r="B1053" s="1506" t="s">
        <v>391</v>
      </c>
    </row>
    <row r="1054">
      <c r="A1054" s="1824" t="s">
        <v>390</v>
      </c>
      <c r="B1054" s="1506" t="s">
        <v>13919</v>
      </c>
    </row>
    <row r="1055">
      <c r="A1055" s="1824" t="s">
        <v>394</v>
      </c>
      <c r="B1055" s="1506" t="s">
        <v>391</v>
      </c>
    </row>
    <row r="1056">
      <c r="A1056" s="1824" t="s">
        <v>396</v>
      </c>
      <c r="B1056" s="1506" t="s">
        <v>391</v>
      </c>
    </row>
    <row r="1057">
      <c r="A1057" s="1824" t="s">
        <v>392</v>
      </c>
      <c r="B1057" s="1506" t="s">
        <v>391</v>
      </c>
    </row>
    <row r="1058">
      <c r="A1058" s="1824" t="s">
        <v>148</v>
      </c>
      <c r="B1058" s="1506" t="s">
        <v>391</v>
      </c>
    </row>
    <row r="1059">
      <c r="A1059" s="1824" t="s">
        <v>144</v>
      </c>
      <c r="B1059" s="1506" t="s">
        <v>391</v>
      </c>
    </row>
    <row r="1060">
      <c r="A1060" s="1824" t="s">
        <v>116</v>
      </c>
      <c r="B1060" s="1506" t="s">
        <v>391</v>
      </c>
    </row>
    <row r="1061">
      <c r="A1061" s="1824" t="s">
        <v>67</v>
      </c>
      <c r="B1061" s="1506" t="s">
        <v>391</v>
      </c>
    </row>
    <row r="1062">
      <c r="A1062" s="1824" t="s">
        <v>69</v>
      </c>
      <c r="B1062" s="1506" t="s">
        <v>391</v>
      </c>
    </row>
    <row r="1063">
      <c r="A1063" s="1826" t="s">
        <v>70</v>
      </c>
      <c r="B1063" s="1506" t="s">
        <v>391</v>
      </c>
    </row>
    <row r="1064">
      <c r="A1064" s="1826" t="s">
        <v>73</v>
      </c>
      <c r="B1064" s="1506" t="s">
        <v>391</v>
      </c>
    </row>
    <row r="1065">
      <c r="A1065" s="1826" t="s">
        <v>74</v>
      </c>
      <c r="B1065" s="1506" t="s">
        <v>391</v>
      </c>
    </row>
    <row r="1066">
      <c r="A1066" s="1824" t="s">
        <v>76</v>
      </c>
      <c r="B1066" s="1506" t="s">
        <v>391</v>
      </c>
    </row>
    <row r="1067">
      <c r="A1067" s="1824" t="s">
        <v>79</v>
      </c>
      <c r="B1067" s="1506" t="s">
        <v>391</v>
      </c>
    </row>
    <row r="1068">
      <c r="A1068" s="1826" t="s">
        <v>80</v>
      </c>
      <c r="B1068" s="1506" t="s">
        <v>391</v>
      </c>
    </row>
    <row r="1069">
      <c r="A1069" s="1824" t="s">
        <v>97</v>
      </c>
      <c r="B1069" s="1506" t="s">
        <v>391</v>
      </c>
    </row>
    <row r="1070">
      <c r="A1070" s="1824" t="s">
        <v>98</v>
      </c>
      <c r="B1070" s="1506" t="s">
        <v>391</v>
      </c>
    </row>
    <row r="1071">
      <c r="A1071" s="1824" t="s">
        <v>102</v>
      </c>
      <c r="B1071" s="1506" t="s">
        <v>391</v>
      </c>
    </row>
    <row r="1072">
      <c r="A1072" s="1824" t="s">
        <v>112</v>
      </c>
      <c r="B1072" s="1506" t="s">
        <v>391</v>
      </c>
    </row>
    <row r="1073">
      <c r="A1073" s="1824" t="s">
        <v>91</v>
      </c>
      <c r="B1073" s="1506" t="s">
        <v>391</v>
      </c>
    </row>
    <row r="1074">
      <c r="A1074" s="1824" t="s">
        <v>90</v>
      </c>
      <c r="B1074" s="1506" t="s">
        <v>391</v>
      </c>
    </row>
    <row r="1075">
      <c r="A1075" s="1824" t="s">
        <v>87</v>
      </c>
      <c r="B1075" s="1506" t="s">
        <v>391</v>
      </c>
    </row>
    <row r="1076">
      <c r="A1076" s="1824" t="s">
        <v>99</v>
      </c>
      <c r="B1076" s="1506" t="s">
        <v>391</v>
      </c>
    </row>
    <row r="1077">
      <c r="A1077" s="1824" t="s">
        <v>100</v>
      </c>
      <c r="B1077" s="1506" t="s">
        <v>391</v>
      </c>
    </row>
    <row r="1078">
      <c r="A1078" s="1824" t="s">
        <v>149</v>
      </c>
      <c r="B1078" s="1506" t="s">
        <v>391</v>
      </c>
    </row>
    <row r="1079">
      <c r="A1079" s="1824" t="s">
        <v>151</v>
      </c>
      <c r="B1079" s="1506" t="s">
        <v>391</v>
      </c>
    </row>
    <row r="1080">
      <c r="A1080" s="1824" t="s">
        <v>139</v>
      </c>
      <c r="B1080" s="1506" t="s">
        <v>391</v>
      </c>
    </row>
    <row r="1081">
      <c r="A1081" s="1826" t="s">
        <v>137</v>
      </c>
      <c r="B1081" s="1506" t="s">
        <v>391</v>
      </c>
    </row>
    <row r="1082">
      <c r="A1082" s="1826" t="s">
        <v>132</v>
      </c>
      <c r="B1082" s="1506" t="s">
        <v>391</v>
      </c>
    </row>
    <row r="1083">
      <c r="A1083" s="1826" t="s">
        <v>135</v>
      </c>
      <c r="B1083" s="1506" t="s">
        <v>391</v>
      </c>
    </row>
    <row r="1084">
      <c r="A1084" s="1824" t="s">
        <v>146</v>
      </c>
      <c r="B1084" s="1506" t="s">
        <v>391</v>
      </c>
    </row>
    <row r="1085">
      <c r="A1085" s="1824" t="s">
        <v>134</v>
      </c>
      <c r="B1085" s="1506" t="s">
        <v>391</v>
      </c>
    </row>
    <row r="1086">
      <c r="A1086" s="1824" t="s">
        <v>111</v>
      </c>
      <c r="B1086" s="1506" t="s">
        <v>391</v>
      </c>
    </row>
    <row r="1087">
      <c r="A1087" s="1824" t="s">
        <v>113</v>
      </c>
      <c r="B1087" s="1506" t="s">
        <v>391</v>
      </c>
    </row>
    <row r="1088">
      <c r="A1088" s="1824" t="s">
        <v>104</v>
      </c>
      <c r="B1088" s="1506" t="s">
        <v>391</v>
      </c>
    </row>
    <row r="1089">
      <c r="A1089" s="1824" t="s">
        <v>86</v>
      </c>
      <c r="B1089" s="1506" t="s">
        <v>391</v>
      </c>
    </row>
    <row r="1090">
      <c r="A1090" s="1826" t="s">
        <v>109</v>
      </c>
      <c r="B1090" s="1506" t="s">
        <v>391</v>
      </c>
    </row>
    <row r="1091">
      <c r="A1091" s="1824" t="s">
        <v>141</v>
      </c>
      <c r="B1091" s="1506" t="s">
        <v>391</v>
      </c>
    </row>
    <row r="1092">
      <c r="A1092" s="1824" t="s">
        <v>131</v>
      </c>
      <c r="B1092" s="1506" t="s">
        <v>391</v>
      </c>
    </row>
    <row r="1093">
      <c r="A1093" s="1824" t="s">
        <v>56</v>
      </c>
      <c r="B1093" s="1506" t="s">
        <v>391</v>
      </c>
    </row>
    <row r="1094">
      <c r="A1094" s="1824" t="s">
        <v>176</v>
      </c>
      <c r="B1094" s="1506" t="s">
        <v>391</v>
      </c>
    </row>
    <row r="1095">
      <c r="A1095" s="1826" t="s">
        <v>180</v>
      </c>
      <c r="B1095" s="1506" t="s">
        <v>391</v>
      </c>
    </row>
    <row r="1096">
      <c r="A1096" s="1826" t="s">
        <v>71</v>
      </c>
      <c r="B1096" s="1506" t="s">
        <v>391</v>
      </c>
    </row>
    <row r="1097">
      <c r="A1097" s="1826" t="s">
        <v>72</v>
      </c>
      <c r="B1097" s="1506" t="s">
        <v>391</v>
      </c>
    </row>
    <row r="1098">
      <c r="A1098" s="1826" t="s">
        <v>81</v>
      </c>
      <c r="B1098" s="1506" t="s">
        <v>391</v>
      </c>
    </row>
    <row r="1099">
      <c r="A1099" s="1824" t="s">
        <v>93</v>
      </c>
      <c r="B1099" s="1506" t="s">
        <v>391</v>
      </c>
    </row>
    <row r="1100">
      <c r="A1100" s="1824" t="s">
        <v>122</v>
      </c>
      <c r="B1100" s="1506" t="s">
        <v>391</v>
      </c>
    </row>
    <row r="1101">
      <c r="A1101" s="1824" t="s">
        <v>186</v>
      </c>
      <c r="B1101" s="1506" t="s">
        <v>391</v>
      </c>
    </row>
    <row r="1102">
      <c r="A1102" s="1824" t="s">
        <v>171</v>
      </c>
      <c r="B1102" s="1506" t="s">
        <v>391</v>
      </c>
    </row>
    <row r="1103">
      <c r="A1103" s="1824" t="s">
        <v>101</v>
      </c>
      <c r="B1103" s="1506" t="s">
        <v>391</v>
      </c>
    </row>
    <row r="1104">
      <c r="A1104" s="1824" t="s">
        <v>150</v>
      </c>
      <c r="B1104" s="1506" t="s">
        <v>391</v>
      </c>
    </row>
    <row r="1105">
      <c r="A1105" s="1824" t="s">
        <v>218</v>
      </c>
      <c r="B1105" s="1506" t="s">
        <v>391</v>
      </c>
    </row>
    <row r="1106">
      <c r="A1106" s="1824" t="s">
        <v>201</v>
      </c>
      <c r="B1106" s="1506" t="s">
        <v>391</v>
      </c>
    </row>
    <row r="1107">
      <c r="A1107" s="1826" t="s">
        <v>194</v>
      </c>
      <c r="B1107" s="1506" t="s">
        <v>391</v>
      </c>
    </row>
    <row r="1108">
      <c r="A1108" s="1826" t="s">
        <v>188</v>
      </c>
      <c r="B1108" s="1506" t="s">
        <v>391</v>
      </c>
    </row>
    <row r="1109">
      <c r="A1109" s="1824" t="s">
        <v>190</v>
      </c>
      <c r="B1109" s="1506" t="s">
        <v>391</v>
      </c>
    </row>
    <row r="1110">
      <c r="A1110" s="1824" t="s">
        <v>195</v>
      </c>
      <c r="B1110" s="1506" t="s">
        <v>391</v>
      </c>
    </row>
    <row r="1111">
      <c r="A1111" s="1824" t="s">
        <v>208</v>
      </c>
      <c r="B1111" s="1506" t="s">
        <v>391</v>
      </c>
    </row>
    <row r="1112">
      <c r="A1112" s="1824" t="s">
        <v>206</v>
      </c>
      <c r="B1112" s="1506" t="s">
        <v>391</v>
      </c>
    </row>
    <row r="1113">
      <c r="A1113" s="1506" t="s">
        <v>304</v>
      </c>
      <c r="B1113" s="1506" t="s">
        <v>13916</v>
      </c>
    </row>
    <row r="1114">
      <c r="A1114" s="1824" t="s">
        <v>241</v>
      </c>
      <c r="B1114" s="1506" t="s">
        <v>391</v>
      </c>
    </row>
    <row r="1115">
      <c r="A1115" s="1824" t="s">
        <v>199</v>
      </c>
      <c r="B1115" s="1506" t="s">
        <v>391</v>
      </c>
    </row>
    <row r="1116">
      <c r="A1116" s="1824" t="s">
        <v>164</v>
      </c>
      <c r="B1116" s="1506" t="s">
        <v>391</v>
      </c>
    </row>
    <row r="1117">
      <c r="A1117" s="1824" t="s">
        <v>224</v>
      </c>
      <c r="B1117" s="1506" t="s">
        <v>391</v>
      </c>
    </row>
    <row r="1118">
      <c r="A1118" s="1824" t="s">
        <v>183</v>
      </c>
      <c r="B1118" s="1506" t="s">
        <v>391</v>
      </c>
    </row>
    <row r="1119">
      <c r="A1119" s="1824" t="s">
        <v>205</v>
      </c>
      <c r="B1119" s="1506" t="s">
        <v>391</v>
      </c>
    </row>
    <row r="1120">
      <c r="A1120" s="1824" t="s">
        <v>203</v>
      </c>
      <c r="B1120" s="1506" t="s">
        <v>13912</v>
      </c>
    </row>
    <row r="1121">
      <c r="A1121" s="1824" t="s">
        <v>189</v>
      </c>
      <c r="B1121" s="1506" t="s">
        <v>391</v>
      </c>
    </row>
    <row r="1122">
      <c r="A1122" s="1824" t="s">
        <v>237</v>
      </c>
      <c r="B1122" s="1506" t="s">
        <v>391</v>
      </c>
    </row>
    <row r="1123">
      <c r="A1123" s="1824" t="s">
        <v>301</v>
      </c>
      <c r="B1123" s="1506" t="s">
        <v>391</v>
      </c>
    </row>
    <row r="1124">
      <c r="A1124" s="1824" t="s">
        <v>129</v>
      </c>
      <c r="B1124" s="1506" t="s">
        <v>391</v>
      </c>
    </row>
    <row r="1125">
      <c r="A1125" s="1824" t="s">
        <v>315</v>
      </c>
      <c r="B1125" s="1506" t="s">
        <v>391</v>
      </c>
    </row>
    <row r="1126">
      <c r="A1126" s="1824" t="s">
        <v>217</v>
      </c>
      <c r="B1126" s="1506" t="s">
        <v>391</v>
      </c>
    </row>
    <row r="1127">
      <c r="A1127" s="1824" t="s">
        <v>280</v>
      </c>
      <c r="B1127" s="1506" t="s">
        <v>391</v>
      </c>
    </row>
    <row r="1128">
      <c r="A1128" s="1824" t="s">
        <v>243</v>
      </c>
      <c r="B1128" s="1506" t="s">
        <v>391</v>
      </c>
    </row>
    <row r="1129">
      <c r="A1129" s="1824" t="s">
        <v>297</v>
      </c>
      <c r="B1129" s="1506" t="s">
        <v>391</v>
      </c>
    </row>
    <row r="1130">
      <c r="A1130" s="1824" t="s">
        <v>288</v>
      </c>
      <c r="B1130" s="1506" t="s">
        <v>13910</v>
      </c>
    </row>
    <row r="1131">
      <c r="A1131" s="1824" t="s">
        <v>228</v>
      </c>
      <c r="B1131" s="1506" t="s">
        <v>391</v>
      </c>
    </row>
    <row r="1132">
      <c r="A1132" s="1824" t="s">
        <v>335</v>
      </c>
      <c r="B1132" s="1506" t="s">
        <v>391</v>
      </c>
    </row>
    <row r="1133">
      <c r="A1133" s="1824" t="s">
        <v>312</v>
      </c>
      <c r="B1133" s="1506" t="s">
        <v>391</v>
      </c>
    </row>
    <row r="1134">
      <c r="A1134" s="1824" t="s">
        <v>253</v>
      </c>
      <c r="B1134" s="1506" t="s">
        <v>391</v>
      </c>
    </row>
    <row r="1135">
      <c r="A1135" s="1824" t="s">
        <v>525</v>
      </c>
      <c r="B1135" s="1506" t="s">
        <v>391</v>
      </c>
    </row>
    <row r="1136">
      <c r="A1136" s="1824" t="s">
        <v>256</v>
      </c>
      <c r="B1136" s="1506" t="s">
        <v>391</v>
      </c>
    </row>
    <row r="1137">
      <c r="A1137" s="1824" t="s">
        <v>342</v>
      </c>
      <c r="B1137" s="1506" t="s">
        <v>391</v>
      </c>
    </row>
    <row r="1138">
      <c r="A1138" s="1824" t="s">
        <v>142</v>
      </c>
      <c r="B1138" s="1506" t="s">
        <v>391</v>
      </c>
    </row>
    <row r="1139">
      <c r="A1139" s="1824" t="s">
        <v>339</v>
      </c>
      <c r="B1139" s="1506" t="s">
        <v>391</v>
      </c>
    </row>
    <row r="1140">
      <c r="A1140" s="1824" t="s">
        <v>675</v>
      </c>
      <c r="B1140" s="1506" t="s">
        <v>391</v>
      </c>
    </row>
    <row r="1141">
      <c r="A1141" s="1824" t="s">
        <v>676</v>
      </c>
      <c r="B1141" s="1506" t="s">
        <v>391</v>
      </c>
    </row>
    <row r="1142">
      <c r="A1142" s="1824" t="s">
        <v>677</v>
      </c>
      <c r="B1142" s="1506" t="s">
        <v>13914</v>
      </c>
    </row>
    <row r="1143">
      <c r="A1143" s="1824" t="s">
        <v>678</v>
      </c>
      <c r="B1143" s="1506" t="s">
        <v>391</v>
      </c>
    </row>
    <row r="1144">
      <c r="A1144" s="1824" t="s">
        <v>159</v>
      </c>
      <c r="B1144" s="1506" t="s">
        <v>391</v>
      </c>
    </row>
    <row r="1145">
      <c r="A1145" s="1824" t="s">
        <v>679</v>
      </c>
      <c r="B1145" s="1506" t="s">
        <v>391</v>
      </c>
    </row>
    <row r="1146">
      <c r="A1146" s="1824" t="s">
        <v>680</v>
      </c>
      <c r="B1146" s="1506" t="s">
        <v>391</v>
      </c>
    </row>
    <row r="1147">
      <c r="A1147" s="1824" t="s">
        <v>681</v>
      </c>
      <c r="B1147" s="1506" t="s">
        <v>391</v>
      </c>
    </row>
    <row r="1148">
      <c r="A1148" s="1824" t="s">
        <v>682</v>
      </c>
      <c r="B1148" s="1506" t="s">
        <v>391</v>
      </c>
    </row>
    <row r="1149">
      <c r="A1149" s="1824" t="s">
        <v>683</v>
      </c>
      <c r="B1149" s="1506" t="s">
        <v>391</v>
      </c>
    </row>
    <row r="1150">
      <c r="A1150" s="1824" t="s">
        <v>684</v>
      </c>
      <c r="B1150" s="1506" t="s">
        <v>391</v>
      </c>
    </row>
    <row r="1151">
      <c r="A1151" s="1824" t="s">
        <v>685</v>
      </c>
      <c r="B1151" s="1506" t="s">
        <v>391</v>
      </c>
    </row>
    <row r="1152">
      <c r="A1152" s="1824" t="s">
        <v>686</v>
      </c>
      <c r="B1152" s="1506" t="s">
        <v>391</v>
      </c>
    </row>
    <row r="1153">
      <c r="A1153" s="1824" t="s">
        <v>687</v>
      </c>
      <c r="B1153" s="1506" t="s">
        <v>391</v>
      </c>
    </row>
    <row r="1154">
      <c r="A1154" s="1824" t="s">
        <v>688</v>
      </c>
      <c r="B1154" s="1506" t="s">
        <v>4034</v>
      </c>
    </row>
    <row r="1155">
      <c r="A1155" s="1824" t="s">
        <v>689</v>
      </c>
      <c r="B1155" s="1506" t="s">
        <v>4034</v>
      </c>
    </row>
    <row r="1156">
      <c r="A1156" s="1824" t="s">
        <v>690</v>
      </c>
      <c r="B1156" s="1506" t="s">
        <v>391</v>
      </c>
    </row>
    <row r="1157">
      <c r="A1157" s="1824" t="s">
        <v>691</v>
      </c>
      <c r="B1157" s="1506" t="s">
        <v>391</v>
      </c>
    </row>
    <row r="1158">
      <c r="A1158" s="1824" t="s">
        <v>692</v>
      </c>
      <c r="B1158" s="1506" t="s">
        <v>391</v>
      </c>
    </row>
    <row r="1159">
      <c r="A1159" s="1824" t="s">
        <v>380</v>
      </c>
      <c r="B1159" s="1506" t="s">
        <v>391</v>
      </c>
    </row>
    <row r="1160">
      <c r="A1160" s="1824" t="s">
        <v>693</v>
      </c>
      <c r="B1160" s="1506" t="s">
        <v>391</v>
      </c>
    </row>
    <row r="1161">
      <c r="A1161" s="1824" t="s">
        <v>694</v>
      </c>
      <c r="B1161" s="1506" t="s">
        <v>391</v>
      </c>
    </row>
    <row r="1162">
      <c r="A1162" s="1824" t="s">
        <v>695</v>
      </c>
      <c r="B1162" s="1506" t="s">
        <v>391</v>
      </c>
    </row>
    <row r="1163">
      <c r="A1163" s="1824" t="s">
        <v>696</v>
      </c>
      <c r="B1163" s="1506" t="s">
        <v>391</v>
      </c>
    </row>
    <row r="1164">
      <c r="A1164" s="1824" t="s">
        <v>697</v>
      </c>
      <c r="B1164" s="1506" t="s">
        <v>13914</v>
      </c>
    </row>
    <row r="1165">
      <c r="A1165" s="1824" t="s">
        <v>698</v>
      </c>
      <c r="B1165" s="1506" t="s">
        <v>391</v>
      </c>
    </row>
    <row r="1166">
      <c r="A1166" s="1824" t="s">
        <v>699</v>
      </c>
      <c r="B1166" s="1506" t="s">
        <v>391</v>
      </c>
    </row>
    <row r="1167">
      <c r="A1167" s="1824" t="s">
        <v>700</v>
      </c>
      <c r="B1167" s="1506" t="s">
        <v>391</v>
      </c>
    </row>
    <row r="1168">
      <c r="A1168" s="1824" t="s">
        <v>701</v>
      </c>
      <c r="B1168" s="1506" t="s">
        <v>391</v>
      </c>
    </row>
    <row r="1169">
      <c r="A1169" s="1824" t="s">
        <v>132</v>
      </c>
      <c r="B1169" s="1506" t="s">
        <v>391</v>
      </c>
    </row>
    <row r="1170">
      <c r="A1170" s="1824" t="s">
        <v>702</v>
      </c>
      <c r="B1170" s="1506" t="s">
        <v>391</v>
      </c>
    </row>
    <row r="1171">
      <c r="A1171" s="1824" t="s">
        <v>703</v>
      </c>
      <c r="B1171" s="1506" t="s">
        <v>4034</v>
      </c>
    </row>
    <row r="1172">
      <c r="A1172" s="1824" t="s">
        <v>697</v>
      </c>
      <c r="B1172" s="1506" t="s">
        <v>13914</v>
      </c>
    </row>
    <row r="1173">
      <c r="A1173" s="1824" t="s">
        <v>704</v>
      </c>
      <c r="B1173" s="1506" t="s">
        <v>391</v>
      </c>
    </row>
    <row r="1174">
      <c r="A1174" s="1824" t="s">
        <v>705</v>
      </c>
      <c r="B1174" s="1506" t="s">
        <v>391</v>
      </c>
    </row>
    <row r="1175">
      <c r="A1175" s="1824" t="s">
        <v>706</v>
      </c>
      <c r="B1175" s="1506" t="s">
        <v>391</v>
      </c>
    </row>
    <row r="1176">
      <c r="A1176" s="1824" t="s">
        <v>707</v>
      </c>
      <c r="B1176" s="1506" t="s">
        <v>3479</v>
      </c>
    </row>
    <row r="1177">
      <c r="A1177" s="1824" t="s">
        <v>708</v>
      </c>
      <c r="B1177" s="1506" t="s">
        <v>13914</v>
      </c>
    </row>
    <row r="1178">
      <c r="A1178" s="1824" t="s">
        <v>709</v>
      </c>
      <c r="B1178" s="1506" t="s">
        <v>391</v>
      </c>
    </row>
    <row r="1179">
      <c r="A1179" s="1824" t="s">
        <v>710</v>
      </c>
      <c r="B1179" s="1506" t="s">
        <v>391</v>
      </c>
    </row>
    <row r="1180">
      <c r="A1180" s="1824" t="s">
        <v>711</v>
      </c>
      <c r="B1180" s="1506" t="s">
        <v>391</v>
      </c>
    </row>
    <row r="1181">
      <c r="A1181" s="1824" t="s">
        <v>712</v>
      </c>
      <c r="B1181" s="1506" t="s">
        <v>391</v>
      </c>
    </row>
    <row r="1182">
      <c r="A1182" s="1824" t="s">
        <v>713</v>
      </c>
      <c r="B1182" s="1506" t="s">
        <v>13930</v>
      </c>
    </row>
    <row r="1183">
      <c r="A1183" s="1824" t="s">
        <v>714</v>
      </c>
      <c r="B1183" s="1506" t="s">
        <v>391</v>
      </c>
    </row>
    <row r="1184">
      <c r="A1184" s="1824" t="s">
        <v>715</v>
      </c>
      <c r="B1184" s="1506" t="s">
        <v>391</v>
      </c>
    </row>
    <row r="1185">
      <c r="A1185" s="1824" t="s">
        <v>716</v>
      </c>
      <c r="B1185" s="1506" t="s">
        <v>391</v>
      </c>
    </row>
    <row r="1186">
      <c r="A1186" s="1824" t="s">
        <v>717</v>
      </c>
      <c r="B1186" s="1506" t="s">
        <v>391</v>
      </c>
    </row>
    <row r="1187">
      <c r="A1187" s="1824" t="s">
        <v>718</v>
      </c>
      <c r="B1187" s="1506" t="s">
        <v>391</v>
      </c>
    </row>
    <row r="1188">
      <c r="A1188" s="1824" t="s">
        <v>719</v>
      </c>
      <c r="B1188" s="1506" t="s">
        <v>391</v>
      </c>
    </row>
    <row r="1189">
      <c r="A1189" s="1824" t="s">
        <v>720</v>
      </c>
      <c r="B1189" s="1506" t="s">
        <v>391</v>
      </c>
    </row>
    <row r="1190">
      <c r="A1190" s="1824" t="s">
        <v>721</v>
      </c>
      <c r="B1190" s="1506" t="s">
        <v>391</v>
      </c>
    </row>
    <row r="1191">
      <c r="A1191" s="1826" t="s">
        <v>146</v>
      </c>
      <c r="B1191" s="1506" t="s">
        <v>391</v>
      </c>
    </row>
    <row r="1192">
      <c r="A1192" s="1824" t="s">
        <v>722</v>
      </c>
      <c r="B1192" s="1506" t="s">
        <v>391</v>
      </c>
    </row>
    <row r="1193">
      <c r="A1193" s="1824" t="s">
        <v>722</v>
      </c>
      <c r="B1193" s="1506" t="s">
        <v>391</v>
      </c>
    </row>
    <row r="1194">
      <c r="A1194" s="1824" t="s">
        <v>721</v>
      </c>
      <c r="B1194" s="1506" t="s">
        <v>391</v>
      </c>
    </row>
    <row r="1195">
      <c r="A1195" s="1824" t="s">
        <v>723</v>
      </c>
      <c r="B1195" s="1506" t="s">
        <v>391</v>
      </c>
    </row>
    <row r="1196">
      <c r="A1196" s="1824" t="s">
        <v>724</v>
      </c>
      <c r="B1196" s="1506" t="s">
        <v>13920</v>
      </c>
    </row>
    <row r="1197">
      <c r="A1197" s="1824" t="s">
        <v>725</v>
      </c>
      <c r="B1197" s="1506" t="s">
        <v>391</v>
      </c>
    </row>
    <row r="1198">
      <c r="A1198" s="1824" t="s">
        <v>726</v>
      </c>
      <c r="B1198" s="1506" t="s">
        <v>391</v>
      </c>
    </row>
    <row r="1199">
      <c r="A1199" s="1824" t="s">
        <v>727</v>
      </c>
      <c r="B1199" s="1506" t="s">
        <v>391</v>
      </c>
    </row>
    <row r="1200">
      <c r="A1200" s="1824" t="s">
        <v>728</v>
      </c>
      <c r="B1200" s="1506" t="s">
        <v>391</v>
      </c>
    </row>
    <row r="1201">
      <c r="A1201" s="1824" t="s">
        <v>729</v>
      </c>
      <c r="B1201" s="1506" t="s">
        <v>391</v>
      </c>
    </row>
    <row r="1202">
      <c r="A1202" s="1824" t="s">
        <v>730</v>
      </c>
      <c r="B1202" s="1506" t="s">
        <v>391</v>
      </c>
    </row>
    <row r="1203">
      <c r="A1203" s="1824" t="s">
        <v>731</v>
      </c>
      <c r="B1203" s="1506" t="s">
        <v>391</v>
      </c>
    </row>
    <row r="1204">
      <c r="A1204" s="1824" t="s">
        <v>732</v>
      </c>
      <c r="B1204" s="1506" t="s">
        <v>391</v>
      </c>
    </row>
    <row r="1205">
      <c r="A1205" s="1824" t="s">
        <v>733</v>
      </c>
      <c r="B1205" s="1506" t="s">
        <v>391</v>
      </c>
    </row>
    <row r="1206">
      <c r="A1206" s="1824" t="s">
        <v>734</v>
      </c>
      <c r="B1206" s="1506" t="s">
        <v>391</v>
      </c>
    </row>
    <row r="1207">
      <c r="A1207" s="1824" t="s">
        <v>735</v>
      </c>
      <c r="B1207" s="1506" t="s">
        <v>391</v>
      </c>
    </row>
    <row r="1208">
      <c r="A1208" s="1824" t="s">
        <v>736</v>
      </c>
      <c r="B1208" s="1506" t="s">
        <v>391</v>
      </c>
    </row>
    <row r="1209">
      <c r="A1209" s="1824" t="s">
        <v>737</v>
      </c>
      <c r="B1209" s="1506" t="s">
        <v>391</v>
      </c>
    </row>
    <row r="1210">
      <c r="A1210" s="1824" t="s">
        <v>737</v>
      </c>
      <c r="B1210" s="1506" t="s">
        <v>391</v>
      </c>
    </row>
    <row r="1211">
      <c r="A1211" s="1824" t="s">
        <v>738</v>
      </c>
      <c r="B1211" s="1506" t="s">
        <v>391</v>
      </c>
    </row>
    <row r="1212">
      <c r="A1212" s="1824" t="s">
        <v>739</v>
      </c>
      <c r="B1212" s="1506" t="s">
        <v>391</v>
      </c>
    </row>
    <row r="1213">
      <c r="A1213" s="1824" t="s">
        <v>740</v>
      </c>
      <c r="B1213" s="1506" t="s">
        <v>391</v>
      </c>
    </row>
    <row r="1214">
      <c r="A1214" s="1824" t="s">
        <v>741</v>
      </c>
      <c r="B1214" s="1506" t="s">
        <v>391</v>
      </c>
    </row>
    <row r="1215">
      <c r="A1215" s="1824" t="s">
        <v>740</v>
      </c>
      <c r="B1215" s="1506" t="s">
        <v>391</v>
      </c>
    </row>
    <row r="1216">
      <c r="A1216" s="1824" t="s">
        <v>742</v>
      </c>
      <c r="B1216" s="1506" t="s">
        <v>391</v>
      </c>
    </row>
    <row r="1217">
      <c r="A1217" s="1824" t="s">
        <v>743</v>
      </c>
      <c r="B1217" s="1506" t="s">
        <v>391</v>
      </c>
    </row>
    <row r="1218">
      <c r="A1218" s="1824" t="s">
        <v>744</v>
      </c>
      <c r="B1218" s="1506" t="s">
        <v>391</v>
      </c>
    </row>
    <row r="1219">
      <c r="A1219" s="1824" t="s">
        <v>745</v>
      </c>
      <c r="B1219" s="1506" t="s">
        <v>391</v>
      </c>
    </row>
    <row r="1220">
      <c r="A1220" s="1824" t="s">
        <v>746</v>
      </c>
      <c r="B1220" s="1506" t="s">
        <v>391</v>
      </c>
    </row>
    <row r="1221">
      <c r="A1221" s="1824" t="s">
        <v>747</v>
      </c>
      <c r="B1221" s="1506" t="s">
        <v>391</v>
      </c>
    </row>
    <row r="1222">
      <c r="A1222" s="1824" t="s">
        <v>748</v>
      </c>
      <c r="B1222" s="1506" t="s">
        <v>391</v>
      </c>
    </row>
    <row r="1223">
      <c r="A1223" s="1824" t="s">
        <v>749</v>
      </c>
      <c r="B1223" s="1506" t="s">
        <v>391</v>
      </c>
    </row>
    <row r="1224">
      <c r="A1224" s="1824" t="s">
        <v>750</v>
      </c>
      <c r="B1224" s="1506" t="s">
        <v>391</v>
      </c>
    </row>
    <row r="1225">
      <c r="A1225" s="1824" t="s">
        <v>751</v>
      </c>
      <c r="B1225" s="1506" t="s">
        <v>391</v>
      </c>
    </row>
    <row r="1226">
      <c r="A1226" s="1824" t="s">
        <v>752</v>
      </c>
      <c r="B1226" s="1506" t="s">
        <v>391</v>
      </c>
    </row>
    <row r="1227">
      <c r="A1227" s="1824" t="s">
        <v>753</v>
      </c>
      <c r="B1227" s="1506" t="s">
        <v>391</v>
      </c>
    </row>
    <row r="1228">
      <c r="A1228" s="1824" t="s">
        <v>752</v>
      </c>
      <c r="B1228" s="1506" t="s">
        <v>391</v>
      </c>
    </row>
    <row r="1229">
      <c r="A1229" s="1824" t="s">
        <v>754</v>
      </c>
      <c r="B1229" s="1506" t="s">
        <v>13914</v>
      </c>
    </row>
    <row r="1230">
      <c r="A1230" s="1824" t="s">
        <v>755</v>
      </c>
      <c r="B1230" s="1506" t="s">
        <v>391</v>
      </c>
    </row>
    <row r="1231">
      <c r="A1231" s="1824" t="s">
        <v>756</v>
      </c>
      <c r="B1231" s="1506" t="s">
        <v>391</v>
      </c>
    </row>
    <row r="1232">
      <c r="A1232" s="1824" t="s">
        <v>757</v>
      </c>
      <c r="B1232" s="1506" t="s">
        <v>391</v>
      </c>
    </row>
    <row r="1233">
      <c r="A1233" s="1824" t="s">
        <v>758</v>
      </c>
      <c r="B1233" s="1506" t="s">
        <v>391</v>
      </c>
    </row>
    <row r="1234">
      <c r="A1234" s="1824" t="s">
        <v>759</v>
      </c>
      <c r="B1234" s="1506" t="s">
        <v>391</v>
      </c>
    </row>
    <row r="1235">
      <c r="A1235" s="1824" t="s">
        <v>760</v>
      </c>
      <c r="B1235" s="1506" t="s">
        <v>391</v>
      </c>
    </row>
    <row r="1236">
      <c r="A1236" s="1824" t="s">
        <v>761</v>
      </c>
      <c r="B1236" s="1506" t="s">
        <v>391</v>
      </c>
    </row>
    <row r="1237">
      <c r="A1237" s="1824" t="s">
        <v>762</v>
      </c>
      <c r="B1237" s="1506" t="s">
        <v>391</v>
      </c>
    </row>
    <row r="1238">
      <c r="A1238" s="1824" t="s">
        <v>763</v>
      </c>
      <c r="B1238" s="1506" t="s">
        <v>391</v>
      </c>
    </row>
    <row r="1239">
      <c r="A1239" s="1824" t="s">
        <v>764</v>
      </c>
      <c r="B1239" s="1506" t="s">
        <v>13909</v>
      </c>
    </row>
    <row r="1240">
      <c r="A1240" s="1824" t="s">
        <v>765</v>
      </c>
      <c r="B1240" s="1506" t="s">
        <v>391</v>
      </c>
    </row>
    <row r="1241">
      <c r="A1241" s="1824" t="s">
        <v>766</v>
      </c>
      <c r="B1241" s="1506" t="s">
        <v>391</v>
      </c>
    </row>
    <row r="1242">
      <c r="A1242" s="1824" t="s">
        <v>767</v>
      </c>
      <c r="B1242" s="1506" t="s">
        <v>391</v>
      </c>
    </row>
    <row r="1243">
      <c r="A1243" s="1824" t="s">
        <v>768</v>
      </c>
      <c r="B1243" s="1506" t="s">
        <v>391</v>
      </c>
    </row>
    <row r="1244">
      <c r="A1244" s="1824" t="s">
        <v>769</v>
      </c>
      <c r="B1244" s="1506" t="s">
        <v>391</v>
      </c>
    </row>
    <row r="1245">
      <c r="A1245" s="1824" t="s">
        <v>770</v>
      </c>
      <c r="B1245" s="1506" t="s">
        <v>13915</v>
      </c>
    </row>
    <row r="1246">
      <c r="A1246" s="1824" t="s">
        <v>771</v>
      </c>
      <c r="B1246" s="1506" t="s">
        <v>391</v>
      </c>
    </row>
    <row r="1247">
      <c r="A1247" s="1824" t="s">
        <v>772</v>
      </c>
      <c r="B1247" s="1506" t="s">
        <v>391</v>
      </c>
    </row>
    <row r="1248">
      <c r="A1248" s="1824" t="s">
        <v>773</v>
      </c>
      <c r="B1248" s="1506" t="s">
        <v>391</v>
      </c>
    </row>
    <row r="1249">
      <c r="A1249" s="1824" t="s">
        <v>774</v>
      </c>
      <c r="B1249" s="1506" t="s">
        <v>391</v>
      </c>
    </row>
    <row r="1250">
      <c r="A1250" s="1824" t="s">
        <v>775</v>
      </c>
      <c r="B1250" s="1506" t="s">
        <v>391</v>
      </c>
    </row>
    <row r="1251">
      <c r="A1251" s="1824" t="s">
        <v>776</v>
      </c>
      <c r="B1251" s="1506" t="s">
        <v>391</v>
      </c>
    </row>
    <row r="1252">
      <c r="A1252" s="1824" t="s">
        <v>70</v>
      </c>
      <c r="B1252" s="1506" t="s">
        <v>391</v>
      </c>
    </row>
    <row r="1253">
      <c r="A1253" s="1824" t="s">
        <v>777</v>
      </c>
      <c r="B1253" s="1506" t="s">
        <v>391</v>
      </c>
    </row>
    <row r="1254">
      <c r="A1254" s="1824" t="s">
        <v>778</v>
      </c>
      <c r="B1254" s="1506" t="s">
        <v>13914</v>
      </c>
    </row>
    <row r="1255">
      <c r="A1255" s="1824" t="s">
        <v>779</v>
      </c>
      <c r="B1255" s="1506" t="s">
        <v>391</v>
      </c>
    </row>
    <row r="1256">
      <c r="A1256" s="1824" t="s">
        <v>780</v>
      </c>
      <c r="B1256" s="1506" t="s">
        <v>391</v>
      </c>
    </row>
    <row r="1257">
      <c r="A1257" s="1824" t="s">
        <v>781</v>
      </c>
      <c r="B1257" s="1506" t="s">
        <v>391</v>
      </c>
    </row>
    <row r="1258">
      <c r="A1258" s="1824" t="s">
        <v>782</v>
      </c>
      <c r="B1258" s="1506" t="s">
        <v>391</v>
      </c>
    </row>
    <row r="1259">
      <c r="A1259" s="1824" t="s">
        <v>783</v>
      </c>
      <c r="B1259" s="1506" t="s">
        <v>391</v>
      </c>
    </row>
    <row r="1260">
      <c r="A1260" s="1824" t="s">
        <v>784</v>
      </c>
      <c r="B1260" s="1506" t="s">
        <v>391</v>
      </c>
    </row>
    <row r="1261">
      <c r="A1261" s="1824" t="s">
        <v>785</v>
      </c>
      <c r="B1261" s="1506" t="s">
        <v>391</v>
      </c>
    </row>
    <row r="1262">
      <c r="A1262" s="1824" t="s">
        <v>786</v>
      </c>
      <c r="B1262" s="1506" t="s">
        <v>391</v>
      </c>
    </row>
    <row r="1263">
      <c r="A1263" s="1824" t="s">
        <v>787</v>
      </c>
      <c r="B1263" s="1506" t="s">
        <v>391</v>
      </c>
    </row>
    <row r="1264">
      <c r="A1264" s="1824" t="s">
        <v>310</v>
      </c>
      <c r="B1264" s="1506" t="s">
        <v>391</v>
      </c>
    </row>
    <row r="1265">
      <c r="A1265" s="1824" t="s">
        <v>788</v>
      </c>
      <c r="B1265" s="1506" t="s">
        <v>391</v>
      </c>
    </row>
    <row r="1266">
      <c r="A1266" s="1824" t="s">
        <v>789</v>
      </c>
      <c r="B1266" s="1506" t="s">
        <v>391</v>
      </c>
    </row>
    <row r="1267">
      <c r="A1267" s="1824" t="s">
        <v>790</v>
      </c>
      <c r="B1267" s="1506" t="s">
        <v>391</v>
      </c>
    </row>
    <row r="1268">
      <c r="A1268" s="1824" t="s">
        <v>791</v>
      </c>
      <c r="B1268" s="1506" t="s">
        <v>391</v>
      </c>
    </row>
    <row r="1269">
      <c r="A1269" s="1824" t="s">
        <v>792</v>
      </c>
      <c r="B1269" s="1506" t="s">
        <v>391</v>
      </c>
    </row>
    <row r="1270">
      <c r="A1270" s="1824" t="s">
        <v>793</v>
      </c>
      <c r="B1270" s="1506" t="s">
        <v>391</v>
      </c>
    </row>
    <row r="1271">
      <c r="A1271" s="1824" t="s">
        <v>794</v>
      </c>
      <c r="B1271" s="1506" t="s">
        <v>13914</v>
      </c>
    </row>
    <row r="1272">
      <c r="A1272" s="1824" t="s">
        <v>150</v>
      </c>
      <c r="B1272" s="1506" t="s">
        <v>391</v>
      </c>
    </row>
    <row r="1273">
      <c r="A1273" s="1824" t="s">
        <v>82</v>
      </c>
      <c r="B1273" s="1506" t="s">
        <v>391</v>
      </c>
    </row>
    <row r="1274">
      <c r="A1274" s="1824" t="s">
        <v>659</v>
      </c>
      <c r="B1274" s="1506" t="s">
        <v>391</v>
      </c>
    </row>
    <row r="1275">
      <c r="A1275" s="1824" t="s">
        <v>795</v>
      </c>
      <c r="B1275" s="1506" t="s">
        <v>391</v>
      </c>
    </row>
    <row r="1276">
      <c r="A1276" s="1824" t="s">
        <v>796</v>
      </c>
      <c r="B1276" s="1506" t="s">
        <v>391</v>
      </c>
    </row>
    <row r="1277">
      <c r="A1277" s="1824" t="s">
        <v>797</v>
      </c>
      <c r="B1277" s="1506" t="s">
        <v>391</v>
      </c>
    </row>
    <row r="1278">
      <c r="A1278" s="1824" t="s">
        <v>798</v>
      </c>
      <c r="B1278" s="1506" t="s">
        <v>391</v>
      </c>
    </row>
    <row r="1279">
      <c r="A1279" s="1824" t="s">
        <v>799</v>
      </c>
      <c r="B1279" s="1506" t="s">
        <v>391</v>
      </c>
    </row>
    <row r="1280">
      <c r="A1280" s="1824" t="s">
        <v>800</v>
      </c>
      <c r="B1280" s="1506" t="s">
        <v>391</v>
      </c>
    </row>
    <row r="1281">
      <c r="A1281" s="1824" t="s">
        <v>801</v>
      </c>
      <c r="B1281" s="1506" t="s">
        <v>391</v>
      </c>
    </row>
    <row r="1282">
      <c r="A1282" s="1824" t="s">
        <v>802</v>
      </c>
      <c r="B1282" s="1506" t="s">
        <v>13931</v>
      </c>
    </row>
    <row r="1283">
      <c r="A1283" s="1824" t="s">
        <v>803</v>
      </c>
      <c r="B1283" s="1506" t="s">
        <v>391</v>
      </c>
    </row>
    <row r="1284">
      <c r="A1284" s="1824" t="s">
        <v>804</v>
      </c>
      <c r="B1284" s="1506" t="s">
        <v>391</v>
      </c>
    </row>
    <row r="1285">
      <c r="A1285" s="1824" t="s">
        <v>93</v>
      </c>
      <c r="B1285" s="1506" t="s">
        <v>391</v>
      </c>
    </row>
    <row r="1286">
      <c r="A1286" s="1824" t="s">
        <v>766</v>
      </c>
      <c r="B1286" s="1506" t="s">
        <v>391</v>
      </c>
    </row>
    <row r="1287">
      <c r="A1287" s="1824" t="s">
        <v>805</v>
      </c>
      <c r="B1287" s="1506" t="s">
        <v>391</v>
      </c>
    </row>
    <row r="1288">
      <c r="A1288" s="1824" t="s">
        <v>806</v>
      </c>
      <c r="B1288" s="1506" t="s">
        <v>391</v>
      </c>
    </row>
    <row r="1289">
      <c r="A1289" s="1824" t="s">
        <v>807</v>
      </c>
      <c r="B1289" s="1506" t="s">
        <v>391</v>
      </c>
    </row>
    <row r="1290">
      <c r="A1290" s="1824" t="s">
        <v>808</v>
      </c>
      <c r="B1290" s="1506" t="s">
        <v>391</v>
      </c>
    </row>
    <row r="1291">
      <c r="A1291" s="1824" t="s">
        <v>809</v>
      </c>
      <c r="B1291" s="1506" t="s">
        <v>391</v>
      </c>
    </row>
    <row r="1292">
      <c r="A1292" s="1824" t="s">
        <v>810</v>
      </c>
      <c r="B1292" s="1506" t="s">
        <v>391</v>
      </c>
    </row>
    <row r="1293">
      <c r="A1293" s="1824" t="s">
        <v>811</v>
      </c>
      <c r="B1293" s="1506" t="s">
        <v>391</v>
      </c>
    </row>
    <row r="1294">
      <c r="A1294" s="1824" t="s">
        <v>811</v>
      </c>
      <c r="B1294" s="1506" t="s">
        <v>391</v>
      </c>
    </row>
    <row r="1295">
      <c r="A1295" s="1824" t="s">
        <v>812</v>
      </c>
      <c r="B1295" s="1506" t="s">
        <v>13930</v>
      </c>
    </row>
    <row r="1296">
      <c r="A1296" s="1824" t="s">
        <v>813</v>
      </c>
      <c r="B1296" s="1506" t="s">
        <v>4034</v>
      </c>
    </row>
    <row r="1297">
      <c r="A1297" s="1824" t="s">
        <v>814</v>
      </c>
      <c r="B1297" s="1506" t="s">
        <v>391</v>
      </c>
    </row>
    <row r="1298">
      <c r="A1298" s="1824" t="s">
        <v>815</v>
      </c>
      <c r="B1298" s="1506" t="s">
        <v>391</v>
      </c>
    </row>
    <row r="1299">
      <c r="A1299" s="1824" t="s">
        <v>816</v>
      </c>
      <c r="B1299" s="1506" t="s">
        <v>391</v>
      </c>
    </row>
    <row r="1300">
      <c r="A1300" s="1824" t="s">
        <v>817</v>
      </c>
      <c r="B1300" s="1506" t="s">
        <v>391</v>
      </c>
    </row>
    <row r="1301">
      <c r="A1301" s="1824" t="s">
        <v>818</v>
      </c>
      <c r="B1301" s="1506" t="s">
        <v>391</v>
      </c>
    </row>
    <row r="1302">
      <c r="A1302" s="1824" t="s">
        <v>819</v>
      </c>
      <c r="B1302" s="1506" t="s">
        <v>391</v>
      </c>
    </row>
    <row r="1303">
      <c r="A1303" s="1824" t="s">
        <v>820</v>
      </c>
      <c r="B1303" s="1506" t="s">
        <v>391</v>
      </c>
    </row>
    <row r="1304">
      <c r="A1304" s="1824" t="s">
        <v>821</v>
      </c>
      <c r="B1304" s="1506" t="s">
        <v>391</v>
      </c>
    </row>
    <row r="1305">
      <c r="A1305" s="1824" t="s">
        <v>822</v>
      </c>
      <c r="B1305" s="1506" t="s">
        <v>391</v>
      </c>
    </row>
    <row r="1306">
      <c r="A1306" s="1824" t="s">
        <v>823</v>
      </c>
      <c r="B1306" s="1506" t="s">
        <v>391</v>
      </c>
    </row>
    <row r="1307">
      <c r="A1307" s="1824" t="s">
        <v>824</v>
      </c>
      <c r="B1307" s="1506" t="s">
        <v>391</v>
      </c>
    </row>
    <row r="1308">
      <c r="A1308" s="1824" t="s">
        <v>825</v>
      </c>
      <c r="B1308" s="1506" t="s">
        <v>13920</v>
      </c>
    </row>
    <row r="1309">
      <c r="A1309" s="1824" t="s">
        <v>826</v>
      </c>
      <c r="B1309" s="1506" t="s">
        <v>13914</v>
      </c>
    </row>
    <row r="1310">
      <c r="A1310" s="1824" t="s">
        <v>827</v>
      </c>
      <c r="B1310" s="1506" t="s">
        <v>4034</v>
      </c>
    </row>
    <row r="1311">
      <c r="A1311" s="1824" t="s">
        <v>828</v>
      </c>
      <c r="B1311" s="1506" t="s">
        <v>391</v>
      </c>
    </row>
    <row r="1312">
      <c r="A1312" s="1824" t="s">
        <v>829</v>
      </c>
      <c r="B1312" s="1506" t="s">
        <v>391</v>
      </c>
    </row>
    <row r="1313">
      <c r="A1313" s="1824" t="s">
        <v>830</v>
      </c>
      <c r="B1313" s="1506" t="s">
        <v>391</v>
      </c>
    </row>
    <row r="1314">
      <c r="A1314" s="1824" t="s">
        <v>831</v>
      </c>
      <c r="B1314" s="1506" t="s">
        <v>391</v>
      </c>
    </row>
    <row r="1315">
      <c r="A1315" s="1824" t="s">
        <v>832</v>
      </c>
      <c r="B1315" s="1506" t="s">
        <v>391</v>
      </c>
    </row>
    <row r="1316">
      <c r="A1316" s="1824" t="s">
        <v>833</v>
      </c>
      <c r="B1316" s="1506" t="s">
        <v>391</v>
      </c>
    </row>
    <row r="1317">
      <c r="A1317" s="1824" t="s">
        <v>628</v>
      </c>
      <c r="B1317" s="1506" t="s">
        <v>391</v>
      </c>
    </row>
    <row r="1318">
      <c r="A1318" s="1824" t="s">
        <v>834</v>
      </c>
      <c r="B1318" s="1506" t="s">
        <v>391</v>
      </c>
    </row>
    <row r="1319">
      <c r="A1319" s="1824" t="s">
        <v>835</v>
      </c>
      <c r="B1319" s="1506" t="s">
        <v>391</v>
      </c>
    </row>
    <row r="1320">
      <c r="A1320" s="1824" t="s">
        <v>836</v>
      </c>
      <c r="B1320" s="1506" t="s">
        <v>391</v>
      </c>
    </row>
    <row r="1321">
      <c r="A1321" s="1824" t="s">
        <v>837</v>
      </c>
      <c r="B1321" s="1506" t="s">
        <v>391</v>
      </c>
    </row>
    <row r="1322">
      <c r="A1322" s="1824" t="s">
        <v>668</v>
      </c>
      <c r="B1322" s="1506" t="s">
        <v>391</v>
      </c>
    </row>
    <row r="1323">
      <c r="A1323" s="1824" t="s">
        <v>838</v>
      </c>
      <c r="B1323" s="1506" t="s">
        <v>391</v>
      </c>
    </row>
    <row r="1324">
      <c r="A1324" s="1824" t="s">
        <v>839</v>
      </c>
      <c r="B1324" s="1506" t="s">
        <v>391</v>
      </c>
    </row>
    <row r="1325">
      <c r="A1325" s="1824" t="s">
        <v>840</v>
      </c>
      <c r="B1325" s="1506" t="s">
        <v>391</v>
      </c>
    </row>
    <row r="1326">
      <c r="A1326" s="1824" t="s">
        <v>841</v>
      </c>
      <c r="B1326" s="1506" t="s">
        <v>391</v>
      </c>
    </row>
    <row r="1327">
      <c r="A1327" s="1824" t="s">
        <v>842</v>
      </c>
      <c r="B1327" s="1506" t="s">
        <v>391</v>
      </c>
    </row>
    <row r="1328">
      <c r="A1328" s="1824" t="s">
        <v>843</v>
      </c>
      <c r="B1328" s="1506" t="s">
        <v>391</v>
      </c>
    </row>
    <row r="1329">
      <c r="A1329" s="1824" t="s">
        <v>310</v>
      </c>
      <c r="B1329" s="1506" t="s">
        <v>391</v>
      </c>
    </row>
    <row r="1330">
      <c r="A1330" s="1824" t="s">
        <v>844</v>
      </c>
      <c r="B1330" s="1506" t="s">
        <v>391</v>
      </c>
    </row>
    <row r="1331">
      <c r="A1331" s="1824" t="s">
        <v>248</v>
      </c>
      <c r="B1331" s="1506" t="s">
        <v>391</v>
      </c>
    </row>
    <row r="1332">
      <c r="A1332" s="1826" t="s">
        <v>845</v>
      </c>
      <c r="B1332" s="1506" t="s">
        <v>391</v>
      </c>
    </row>
    <row r="1333">
      <c r="A1333" s="1824" t="s">
        <v>846</v>
      </c>
      <c r="B1333" s="1506" t="s">
        <v>391</v>
      </c>
    </row>
    <row r="1334">
      <c r="A1334" s="1824" t="s">
        <v>847</v>
      </c>
      <c r="B1334" s="1506" t="s">
        <v>391</v>
      </c>
    </row>
    <row r="1335">
      <c r="A1335" s="1824" t="s">
        <v>848</v>
      </c>
      <c r="B1335" s="1506" t="s">
        <v>391</v>
      </c>
    </row>
    <row r="1336">
      <c r="A1336" s="1824" t="s">
        <v>849</v>
      </c>
      <c r="B1336" s="1506" t="s">
        <v>391</v>
      </c>
    </row>
    <row r="1337">
      <c r="A1337" s="1824" t="s">
        <v>850</v>
      </c>
      <c r="B1337" s="1506" t="s">
        <v>391</v>
      </c>
    </row>
    <row r="1338">
      <c r="A1338" s="1824" t="s">
        <v>851</v>
      </c>
      <c r="B1338" s="1506" t="s">
        <v>391</v>
      </c>
    </row>
    <row r="1339">
      <c r="A1339" s="1824" t="s">
        <v>852</v>
      </c>
      <c r="B1339" s="1506" t="s">
        <v>391</v>
      </c>
    </row>
    <row r="1340">
      <c r="A1340" s="1824" t="s">
        <v>853</v>
      </c>
      <c r="B1340" s="1506" t="s">
        <v>391</v>
      </c>
    </row>
    <row r="1341">
      <c r="A1341" s="1824" t="s">
        <v>854</v>
      </c>
      <c r="B1341" s="1506" t="s">
        <v>391</v>
      </c>
    </row>
    <row r="1342">
      <c r="A1342" s="1824" t="s">
        <v>855</v>
      </c>
      <c r="B1342" s="1506" t="s">
        <v>391</v>
      </c>
    </row>
    <row r="1343">
      <c r="A1343" s="1824" t="s">
        <v>856</v>
      </c>
      <c r="B1343" s="1506" t="s">
        <v>391</v>
      </c>
    </row>
    <row r="1344">
      <c r="A1344" s="1824" t="s">
        <v>857</v>
      </c>
      <c r="B1344" s="1506" t="s">
        <v>391</v>
      </c>
    </row>
    <row r="1345">
      <c r="A1345" s="1824" t="s">
        <v>858</v>
      </c>
      <c r="B1345" s="1506" t="s">
        <v>391</v>
      </c>
    </row>
    <row r="1346">
      <c r="A1346" s="1824" t="s">
        <v>859</v>
      </c>
      <c r="B1346" s="1506" t="s">
        <v>391</v>
      </c>
    </row>
    <row r="1347">
      <c r="A1347" s="1824" t="s">
        <v>860</v>
      </c>
      <c r="B1347" s="1506" t="s">
        <v>391</v>
      </c>
    </row>
    <row r="1348">
      <c r="A1348" s="1824" t="s">
        <v>861</v>
      </c>
      <c r="B1348" s="1506" t="s">
        <v>391</v>
      </c>
    </row>
    <row r="1349">
      <c r="A1349" s="1824" t="s">
        <v>862</v>
      </c>
      <c r="B1349" s="1506" t="s">
        <v>391</v>
      </c>
    </row>
    <row r="1350">
      <c r="A1350" s="1824" t="s">
        <v>863</v>
      </c>
      <c r="B1350" s="1506" t="s">
        <v>391</v>
      </c>
    </row>
    <row r="1351">
      <c r="A1351" s="1824" t="s">
        <v>864</v>
      </c>
      <c r="B1351" s="1506" t="s">
        <v>13914</v>
      </c>
    </row>
    <row r="1352">
      <c r="A1352" s="1824" t="s">
        <v>865</v>
      </c>
      <c r="B1352" s="1506" t="s">
        <v>391</v>
      </c>
    </row>
    <row r="1353">
      <c r="A1353" s="1824" t="s">
        <v>866</v>
      </c>
      <c r="B1353" s="1506" t="s">
        <v>391</v>
      </c>
    </row>
    <row r="1354">
      <c r="A1354" s="1824" t="s">
        <v>867</v>
      </c>
      <c r="B1354" s="1506" t="s">
        <v>391</v>
      </c>
    </row>
    <row r="1355">
      <c r="A1355" s="1824" t="s">
        <v>868</v>
      </c>
      <c r="B1355" s="1506" t="s">
        <v>391</v>
      </c>
    </row>
    <row r="1356">
      <c r="A1356" s="1824" t="s">
        <v>869</v>
      </c>
      <c r="B1356" s="1506" t="s">
        <v>391</v>
      </c>
    </row>
    <row r="1357">
      <c r="A1357" s="1824" t="s">
        <v>870</v>
      </c>
      <c r="B1357" s="1506" t="s">
        <v>391</v>
      </c>
    </row>
    <row r="1358">
      <c r="A1358" s="1824" t="s">
        <v>871</v>
      </c>
      <c r="B1358" s="1506" t="s">
        <v>391</v>
      </c>
    </row>
    <row r="1359">
      <c r="A1359" s="1824" t="s">
        <v>872</v>
      </c>
      <c r="B1359" s="1506" t="s">
        <v>391</v>
      </c>
    </row>
    <row r="1360">
      <c r="A1360" s="1824" t="s">
        <v>873</v>
      </c>
      <c r="B1360" s="1506" t="s">
        <v>391</v>
      </c>
    </row>
    <row r="1361">
      <c r="A1361" s="1824" t="s">
        <v>874</v>
      </c>
      <c r="B1361" s="1506" t="s">
        <v>13932</v>
      </c>
    </row>
    <row r="1362">
      <c r="A1362" s="1824" t="s">
        <v>875</v>
      </c>
      <c r="B1362" s="1506" t="s">
        <v>391</v>
      </c>
    </row>
    <row r="1363">
      <c r="A1363" s="1824" t="s">
        <v>876</v>
      </c>
      <c r="B1363" s="1506" t="s">
        <v>391</v>
      </c>
    </row>
    <row r="1364">
      <c r="A1364" s="1824" t="s">
        <v>877</v>
      </c>
      <c r="B1364" s="1506" t="s">
        <v>4034</v>
      </c>
    </row>
    <row r="1365">
      <c r="A1365" s="1824" t="s">
        <v>878</v>
      </c>
      <c r="B1365" s="1506" t="s">
        <v>391</v>
      </c>
    </row>
    <row r="1366">
      <c r="A1366" s="1824" t="s">
        <v>879</v>
      </c>
      <c r="B1366" s="1506" t="s">
        <v>391</v>
      </c>
    </row>
    <row r="1367">
      <c r="A1367" s="1824" t="s">
        <v>880</v>
      </c>
      <c r="B1367" s="1506" t="s">
        <v>391</v>
      </c>
    </row>
    <row r="1368">
      <c r="A1368" s="1824" t="s">
        <v>881</v>
      </c>
      <c r="B1368" s="1506" t="s">
        <v>391</v>
      </c>
    </row>
    <row r="1369">
      <c r="A1369" s="1824" t="s">
        <v>882</v>
      </c>
      <c r="B1369" s="1506" t="s">
        <v>391</v>
      </c>
    </row>
    <row r="1370">
      <c r="A1370" s="1824" t="s">
        <v>883</v>
      </c>
      <c r="B1370" s="1506" t="s">
        <v>391</v>
      </c>
    </row>
    <row r="1371">
      <c r="A1371" s="1824" t="s">
        <v>714</v>
      </c>
      <c r="B1371" s="1506" t="s">
        <v>391</v>
      </c>
    </row>
    <row r="1372">
      <c r="A1372" s="1824" t="s">
        <v>884</v>
      </c>
      <c r="B1372" s="1506" t="s">
        <v>391</v>
      </c>
    </row>
    <row r="1373">
      <c r="A1373" s="1824" t="s">
        <v>885</v>
      </c>
      <c r="B1373" s="1506" t="s">
        <v>391</v>
      </c>
    </row>
    <row r="1374">
      <c r="A1374" s="1824" t="s">
        <v>886</v>
      </c>
      <c r="B1374" s="1506" t="s">
        <v>13914</v>
      </c>
    </row>
    <row r="1375">
      <c r="A1375" s="1824" t="s">
        <v>887</v>
      </c>
      <c r="B1375" s="1506" t="s">
        <v>391</v>
      </c>
    </row>
    <row r="1376">
      <c r="A1376" s="1824" t="s">
        <v>888</v>
      </c>
      <c r="B1376" s="1506" t="s">
        <v>391</v>
      </c>
    </row>
    <row r="1377">
      <c r="A1377" s="1824" t="s">
        <v>889</v>
      </c>
      <c r="B1377" s="1506" t="s">
        <v>391</v>
      </c>
    </row>
    <row r="1378">
      <c r="A1378" s="1824" t="s">
        <v>890</v>
      </c>
      <c r="B1378" s="1506" t="s">
        <v>391</v>
      </c>
    </row>
    <row r="1379">
      <c r="A1379" s="1824" t="s">
        <v>891</v>
      </c>
      <c r="B1379" s="1506" t="s">
        <v>391</v>
      </c>
    </row>
    <row r="1380">
      <c r="A1380" s="1824" t="s">
        <v>892</v>
      </c>
      <c r="B1380" s="1506" t="s">
        <v>391</v>
      </c>
    </row>
    <row r="1381">
      <c r="A1381" s="1824" t="s">
        <v>893</v>
      </c>
      <c r="B1381" s="1506" t="s">
        <v>391</v>
      </c>
    </row>
    <row r="1382">
      <c r="A1382" s="1824" t="s">
        <v>894</v>
      </c>
      <c r="B1382" s="1506" t="s">
        <v>391</v>
      </c>
    </row>
    <row r="1383">
      <c r="A1383" s="1824" t="s">
        <v>895</v>
      </c>
      <c r="B1383" s="1506" t="s">
        <v>391</v>
      </c>
    </row>
    <row r="1384">
      <c r="A1384" s="1824" t="s">
        <v>896</v>
      </c>
      <c r="B1384" s="1506" t="s">
        <v>391</v>
      </c>
    </row>
    <row r="1385">
      <c r="A1385" s="1824" t="s">
        <v>897</v>
      </c>
      <c r="B1385" s="1506" t="s">
        <v>391</v>
      </c>
    </row>
    <row r="1386">
      <c r="A1386" s="1824" t="s">
        <v>898</v>
      </c>
      <c r="B1386" s="1506" t="s">
        <v>391</v>
      </c>
    </row>
    <row r="1387">
      <c r="A1387" s="1824" t="s">
        <v>899</v>
      </c>
      <c r="B1387" s="1506" t="s">
        <v>391</v>
      </c>
    </row>
    <row r="1388">
      <c r="A1388" s="1824" t="s">
        <v>900</v>
      </c>
      <c r="B1388" s="1506" t="s">
        <v>391</v>
      </c>
    </row>
    <row r="1389">
      <c r="A1389" s="1824" t="s">
        <v>901</v>
      </c>
      <c r="B1389" s="1506" t="s">
        <v>391</v>
      </c>
    </row>
    <row r="1390">
      <c r="A1390" s="1824" t="s">
        <v>902</v>
      </c>
      <c r="B1390" s="1506" t="s">
        <v>391</v>
      </c>
    </row>
    <row r="1391">
      <c r="A1391" s="1824" t="s">
        <v>903</v>
      </c>
      <c r="B1391" s="1506" t="s">
        <v>391</v>
      </c>
    </row>
    <row r="1392">
      <c r="A1392" s="1824" t="s">
        <v>339</v>
      </c>
      <c r="B1392" s="1506" t="s">
        <v>391</v>
      </c>
    </row>
    <row r="1393">
      <c r="A1393" s="1824" t="s">
        <v>904</v>
      </c>
      <c r="B1393" s="1506" t="s">
        <v>391</v>
      </c>
    </row>
    <row r="1394">
      <c r="A1394" s="1824" t="s">
        <v>905</v>
      </c>
      <c r="B1394" s="1506" t="s">
        <v>391</v>
      </c>
    </row>
    <row r="1395">
      <c r="A1395" s="1824" t="s">
        <v>906</v>
      </c>
      <c r="B1395" s="1506" t="s">
        <v>391</v>
      </c>
    </row>
    <row r="1396">
      <c r="A1396" s="1824" t="s">
        <v>907</v>
      </c>
      <c r="B1396" s="1506" t="s">
        <v>391</v>
      </c>
    </row>
    <row r="1397">
      <c r="A1397" s="1824" t="s">
        <v>908</v>
      </c>
      <c r="B1397" s="1506" t="s">
        <v>391</v>
      </c>
    </row>
    <row r="1398">
      <c r="A1398" s="1824" t="s">
        <v>909</v>
      </c>
      <c r="B1398" s="1506" t="s">
        <v>391</v>
      </c>
    </row>
    <row r="1399">
      <c r="A1399" s="1824" t="s">
        <v>910</v>
      </c>
      <c r="B1399" s="1506" t="s">
        <v>391</v>
      </c>
    </row>
    <row r="1400">
      <c r="A1400" s="1824" t="s">
        <v>911</v>
      </c>
      <c r="B1400" s="1506" t="s">
        <v>391</v>
      </c>
    </row>
    <row r="1401">
      <c r="A1401" s="1824" t="s">
        <v>912</v>
      </c>
      <c r="B1401" s="1506" t="s">
        <v>391</v>
      </c>
    </row>
    <row r="1402">
      <c r="A1402" s="1824" t="s">
        <v>913</v>
      </c>
      <c r="B1402" s="1506" t="s">
        <v>391</v>
      </c>
    </row>
    <row r="1403">
      <c r="A1403" s="1824" t="s">
        <v>914</v>
      </c>
      <c r="B1403" s="1506" t="s">
        <v>391</v>
      </c>
    </row>
    <row r="1404">
      <c r="A1404" s="1824" t="s">
        <v>915</v>
      </c>
      <c r="B1404" s="1506" t="s">
        <v>391</v>
      </c>
    </row>
    <row r="1405">
      <c r="A1405" s="1824" t="s">
        <v>275</v>
      </c>
      <c r="B1405" s="1506" t="s">
        <v>391</v>
      </c>
    </row>
    <row r="1406">
      <c r="A1406" s="1824" t="s">
        <v>916</v>
      </c>
      <c r="B1406" s="1506" t="s">
        <v>391</v>
      </c>
    </row>
    <row r="1407">
      <c r="A1407" s="1824" t="s">
        <v>917</v>
      </c>
      <c r="B1407" s="1506" t="s">
        <v>391</v>
      </c>
    </row>
    <row r="1408">
      <c r="A1408" s="1824" t="s">
        <v>918</v>
      </c>
      <c r="B1408" s="1506" t="s">
        <v>391</v>
      </c>
    </row>
    <row r="1409">
      <c r="A1409" s="1824" t="s">
        <v>919</v>
      </c>
      <c r="B1409" s="1506" t="s">
        <v>391</v>
      </c>
    </row>
    <row r="1410">
      <c r="A1410" s="1824" t="s">
        <v>920</v>
      </c>
      <c r="B1410" s="1506" t="s">
        <v>391</v>
      </c>
    </row>
    <row r="1411">
      <c r="A1411" s="1824" t="s">
        <v>921</v>
      </c>
      <c r="B1411" s="1506" t="s">
        <v>391</v>
      </c>
    </row>
    <row r="1412">
      <c r="A1412" s="1824" t="s">
        <v>922</v>
      </c>
      <c r="B1412" s="1506" t="s">
        <v>391</v>
      </c>
    </row>
    <row r="1413">
      <c r="A1413" s="1824" t="s">
        <v>923</v>
      </c>
      <c r="B1413" s="1506" t="s">
        <v>391</v>
      </c>
    </row>
    <row r="1414">
      <c r="A1414" s="1824" t="s">
        <v>924</v>
      </c>
      <c r="B1414" s="1506" t="s">
        <v>391</v>
      </c>
    </row>
    <row r="1415">
      <c r="A1415" s="1824" t="s">
        <v>925</v>
      </c>
      <c r="B1415" s="1506" t="s">
        <v>391</v>
      </c>
    </row>
    <row r="1416">
      <c r="A1416" s="1824" t="s">
        <v>926</v>
      </c>
      <c r="B1416" s="1506" t="s">
        <v>391</v>
      </c>
    </row>
    <row r="1417">
      <c r="A1417" s="1824" t="s">
        <v>927</v>
      </c>
      <c r="B1417" s="1506" t="s">
        <v>391</v>
      </c>
    </row>
    <row r="1418">
      <c r="A1418" s="1824" t="s">
        <v>928</v>
      </c>
      <c r="B1418" s="1506" t="s">
        <v>391</v>
      </c>
    </row>
    <row r="1419">
      <c r="A1419" s="1824" t="s">
        <v>234</v>
      </c>
      <c r="B1419" s="1506" t="s">
        <v>391</v>
      </c>
    </row>
    <row r="1420">
      <c r="A1420" s="1824" t="s">
        <v>929</v>
      </c>
      <c r="B1420" s="1506" t="s">
        <v>391</v>
      </c>
    </row>
    <row r="1421">
      <c r="A1421" s="1824" t="s">
        <v>930</v>
      </c>
      <c r="B1421" s="1506" t="s">
        <v>391</v>
      </c>
    </row>
    <row r="1422">
      <c r="A1422" s="1824" t="s">
        <v>339</v>
      </c>
      <c r="B1422" s="1506" t="s">
        <v>391</v>
      </c>
    </row>
    <row r="1423">
      <c r="A1423" s="1824" t="s">
        <v>931</v>
      </c>
      <c r="B1423" s="1506" t="s">
        <v>391</v>
      </c>
    </row>
    <row r="1424">
      <c r="A1424" s="1824" t="s">
        <v>932</v>
      </c>
      <c r="B1424" s="1506" t="s">
        <v>391</v>
      </c>
    </row>
    <row r="1425">
      <c r="A1425" s="1824" t="s">
        <v>933</v>
      </c>
      <c r="B1425" s="1506" t="s">
        <v>391</v>
      </c>
    </row>
    <row r="1426">
      <c r="A1426" s="1824" t="s">
        <v>933</v>
      </c>
      <c r="B1426" s="1506" t="s">
        <v>391</v>
      </c>
    </row>
    <row r="1427">
      <c r="A1427" s="1824" t="s">
        <v>934</v>
      </c>
      <c r="B1427" s="1506" t="s">
        <v>391</v>
      </c>
    </row>
    <row r="1428">
      <c r="A1428" s="1824" t="s">
        <v>935</v>
      </c>
      <c r="B1428" s="1506" t="s">
        <v>391</v>
      </c>
    </row>
    <row r="1429">
      <c r="A1429" s="1824" t="s">
        <v>936</v>
      </c>
      <c r="B1429" s="1506" t="s">
        <v>391</v>
      </c>
    </row>
    <row r="1430">
      <c r="A1430" s="1824" t="s">
        <v>937</v>
      </c>
      <c r="B1430" s="1506" t="s">
        <v>391</v>
      </c>
    </row>
    <row r="1431">
      <c r="A1431" s="1824" t="s">
        <v>938</v>
      </c>
      <c r="B1431" s="1506" t="s">
        <v>391</v>
      </c>
    </row>
    <row r="1432">
      <c r="A1432" s="1824" t="s">
        <v>234</v>
      </c>
      <c r="B1432" s="1506" t="s">
        <v>391</v>
      </c>
    </row>
    <row r="1433">
      <c r="A1433" s="1824" t="s">
        <v>939</v>
      </c>
      <c r="B1433" s="1506" t="s">
        <v>391</v>
      </c>
    </row>
    <row r="1434">
      <c r="A1434" s="1824" t="s">
        <v>940</v>
      </c>
      <c r="B1434" s="1506" t="s">
        <v>391</v>
      </c>
    </row>
    <row r="1435">
      <c r="A1435" s="1824" t="s">
        <v>924</v>
      </c>
      <c r="B1435" s="1506" t="s">
        <v>391</v>
      </c>
    </row>
    <row r="1436">
      <c r="A1436" s="1824" t="s">
        <v>205</v>
      </c>
      <c r="B1436" s="1506" t="s">
        <v>391</v>
      </c>
    </row>
    <row r="1437">
      <c r="A1437" s="1824" t="s">
        <v>941</v>
      </c>
      <c r="B1437" s="1506" t="s">
        <v>391</v>
      </c>
    </row>
    <row r="1438">
      <c r="A1438" s="1824" t="s">
        <v>941</v>
      </c>
      <c r="B1438" s="1506" t="s">
        <v>391</v>
      </c>
    </row>
    <row r="1439">
      <c r="A1439" s="1824" t="s">
        <v>942</v>
      </c>
      <c r="B1439" s="1506" t="s">
        <v>391</v>
      </c>
    </row>
    <row r="1440">
      <c r="A1440" s="1824" t="s">
        <v>943</v>
      </c>
      <c r="B1440" s="1506" t="s">
        <v>391</v>
      </c>
    </row>
    <row r="1441">
      <c r="A1441" s="1824" t="s">
        <v>944</v>
      </c>
      <c r="B1441" s="1506" t="s">
        <v>391</v>
      </c>
    </row>
    <row r="1442">
      <c r="A1442" s="1824" t="s">
        <v>945</v>
      </c>
      <c r="B1442" s="1506" t="s">
        <v>391</v>
      </c>
    </row>
    <row r="1443">
      <c r="A1443" s="1824" t="s">
        <v>280</v>
      </c>
      <c r="B1443" s="1506" t="s">
        <v>391</v>
      </c>
    </row>
    <row r="1444">
      <c r="A1444" s="1824" t="s">
        <v>946</v>
      </c>
      <c r="B1444" s="1506" t="s">
        <v>391</v>
      </c>
    </row>
    <row r="1445">
      <c r="A1445" s="1824" t="s">
        <v>947</v>
      </c>
      <c r="B1445" s="1506" t="s">
        <v>391</v>
      </c>
    </row>
    <row r="1446">
      <c r="A1446" s="1824" t="s">
        <v>948</v>
      </c>
      <c r="B1446" s="1506" t="s">
        <v>391</v>
      </c>
    </row>
    <row r="1447">
      <c r="A1447" s="1824" t="s">
        <v>949</v>
      </c>
      <c r="B1447" s="1506" t="s">
        <v>391</v>
      </c>
    </row>
    <row r="1448">
      <c r="A1448" s="1824" t="s">
        <v>950</v>
      </c>
      <c r="B1448" s="1506" t="s">
        <v>391</v>
      </c>
    </row>
    <row r="1449">
      <c r="A1449" s="1824" t="s">
        <v>951</v>
      </c>
      <c r="B1449" s="1506" t="s">
        <v>391</v>
      </c>
    </row>
    <row r="1450">
      <c r="A1450" s="1824" t="s">
        <v>952</v>
      </c>
      <c r="B1450" s="1506" t="s">
        <v>391</v>
      </c>
    </row>
    <row r="1451">
      <c r="A1451" s="1824" t="s">
        <v>953</v>
      </c>
      <c r="B1451" s="1506" t="s">
        <v>391</v>
      </c>
    </row>
    <row r="1452">
      <c r="A1452" s="1824" t="s">
        <v>954</v>
      </c>
      <c r="B1452" s="1506" t="s">
        <v>391</v>
      </c>
    </row>
    <row r="1453">
      <c r="A1453" s="1824" t="s">
        <v>955</v>
      </c>
      <c r="B1453" s="1506" t="s">
        <v>391</v>
      </c>
    </row>
    <row r="1454">
      <c r="A1454" s="1824" t="s">
        <v>954</v>
      </c>
      <c r="B1454" s="1506" t="s">
        <v>391</v>
      </c>
    </row>
    <row r="1455">
      <c r="A1455" s="1824" t="s">
        <v>956</v>
      </c>
      <c r="B1455" s="1506" t="s">
        <v>391</v>
      </c>
    </row>
    <row r="1456">
      <c r="A1456" s="1824" t="s">
        <v>957</v>
      </c>
      <c r="B1456" s="1506" t="s">
        <v>391</v>
      </c>
    </row>
    <row r="1457">
      <c r="A1457" s="1824" t="s">
        <v>958</v>
      </c>
      <c r="B1457" s="1506" t="s">
        <v>4034</v>
      </c>
    </row>
    <row r="1458">
      <c r="A1458" s="1824" t="s">
        <v>959</v>
      </c>
      <c r="B1458" s="1506" t="s">
        <v>391</v>
      </c>
    </row>
    <row r="1459">
      <c r="A1459" s="1824" t="s">
        <v>960</v>
      </c>
      <c r="B1459" s="1506" t="s">
        <v>391</v>
      </c>
    </row>
    <row r="1460">
      <c r="A1460" s="1824" t="s">
        <v>961</v>
      </c>
      <c r="B1460" s="1506" t="s">
        <v>391</v>
      </c>
    </row>
    <row r="1461">
      <c r="A1461" s="1824" t="s">
        <v>962</v>
      </c>
      <c r="B1461" s="1506" t="s">
        <v>391</v>
      </c>
    </row>
    <row r="1462">
      <c r="A1462" s="1824" t="s">
        <v>963</v>
      </c>
      <c r="B1462" s="1506" t="s">
        <v>391</v>
      </c>
    </row>
    <row r="1463">
      <c r="A1463" s="1824" t="s">
        <v>964</v>
      </c>
      <c r="B1463" s="1506" t="s">
        <v>391</v>
      </c>
    </row>
    <row r="1464">
      <c r="A1464" s="1824" t="s">
        <v>965</v>
      </c>
      <c r="B1464" s="1506" t="s">
        <v>391</v>
      </c>
    </row>
    <row r="1465">
      <c r="A1465" s="1824" t="s">
        <v>962</v>
      </c>
      <c r="B1465" s="1506" t="s">
        <v>391</v>
      </c>
    </row>
    <row r="1466">
      <c r="A1466" s="1824" t="s">
        <v>966</v>
      </c>
      <c r="B1466" s="1506" t="s">
        <v>391</v>
      </c>
    </row>
    <row r="1467">
      <c r="A1467" s="1824" t="s">
        <v>280</v>
      </c>
      <c r="B1467" s="1506" t="s">
        <v>391</v>
      </c>
    </row>
    <row r="1468">
      <c r="A1468" s="1824" t="s">
        <v>967</v>
      </c>
      <c r="B1468" s="1506" t="s">
        <v>391</v>
      </c>
    </row>
    <row r="1469">
      <c r="A1469" s="1824" t="s">
        <v>968</v>
      </c>
      <c r="B1469" s="1506" t="s">
        <v>391</v>
      </c>
    </row>
    <row r="1470">
      <c r="A1470" s="1824" t="s">
        <v>969</v>
      </c>
      <c r="B1470" s="1506" t="s">
        <v>391</v>
      </c>
    </row>
    <row r="1471">
      <c r="A1471" s="1824" t="s">
        <v>960</v>
      </c>
      <c r="B1471" s="1506" t="s">
        <v>391</v>
      </c>
    </row>
    <row r="1472">
      <c r="A1472" s="1824" t="s">
        <v>967</v>
      </c>
      <c r="B1472" s="1506" t="s">
        <v>391</v>
      </c>
    </row>
    <row r="1473">
      <c r="A1473" s="1824" t="s">
        <v>970</v>
      </c>
      <c r="B1473" s="1506" t="s">
        <v>391</v>
      </c>
    </row>
    <row r="1474">
      <c r="A1474" s="1824" t="s">
        <v>971</v>
      </c>
      <c r="B1474" s="1506" t="s">
        <v>391</v>
      </c>
    </row>
    <row r="1475">
      <c r="A1475" s="1824" t="s">
        <v>970</v>
      </c>
      <c r="B1475" s="1506" t="s">
        <v>391</v>
      </c>
    </row>
    <row r="1476">
      <c r="A1476" s="1824" t="s">
        <v>972</v>
      </c>
      <c r="B1476" s="1506" t="s">
        <v>391</v>
      </c>
    </row>
    <row r="1477">
      <c r="A1477" s="1824" t="s">
        <v>973</v>
      </c>
      <c r="B1477" s="1506" t="s">
        <v>391</v>
      </c>
    </row>
    <row r="1478">
      <c r="A1478" s="1824" t="s">
        <v>974</v>
      </c>
      <c r="B1478" s="1506" t="s">
        <v>391</v>
      </c>
    </row>
    <row r="1479">
      <c r="A1479" s="1824" t="s">
        <v>975</v>
      </c>
      <c r="B1479" s="1506" t="s">
        <v>391</v>
      </c>
    </row>
    <row r="1480">
      <c r="A1480" s="1824" t="s">
        <v>976</v>
      </c>
      <c r="B1480" s="1506" t="s">
        <v>391</v>
      </c>
    </row>
    <row r="1481">
      <c r="A1481" s="1824" t="s">
        <v>977</v>
      </c>
      <c r="B1481" s="1506" t="s">
        <v>391</v>
      </c>
    </row>
    <row r="1482">
      <c r="A1482" s="1824" t="s">
        <v>69</v>
      </c>
      <c r="B1482" s="1506" t="s">
        <v>391</v>
      </c>
    </row>
    <row r="1483">
      <c r="A1483" s="1824" t="s">
        <v>978</v>
      </c>
      <c r="B1483" s="1506" t="s">
        <v>391</v>
      </c>
    </row>
    <row r="1484">
      <c r="A1484" s="1824" t="s">
        <v>979</v>
      </c>
      <c r="B1484" s="1506" t="s">
        <v>391</v>
      </c>
    </row>
    <row r="1485">
      <c r="A1485" s="1824" t="s">
        <v>980</v>
      </c>
      <c r="B1485" s="1506" t="s">
        <v>391</v>
      </c>
    </row>
    <row r="1486">
      <c r="A1486" s="1824" t="s">
        <v>981</v>
      </c>
      <c r="B1486" s="1507" t="s">
        <v>1948</v>
      </c>
    </row>
    <row r="1487">
      <c r="A1487" s="1824" t="s">
        <v>982</v>
      </c>
      <c r="B1487" s="1506" t="s">
        <v>391</v>
      </c>
    </row>
    <row r="1488">
      <c r="A1488" s="1824" t="s">
        <v>983</v>
      </c>
      <c r="B1488" s="1506" t="s">
        <v>391</v>
      </c>
    </row>
    <row r="1489">
      <c r="A1489" s="1824" t="s">
        <v>984</v>
      </c>
      <c r="B1489" s="1506" t="s">
        <v>391</v>
      </c>
    </row>
    <row r="1490">
      <c r="A1490" s="1824" t="s">
        <v>985</v>
      </c>
      <c r="B1490" s="1506" t="s">
        <v>391</v>
      </c>
    </row>
    <row r="1491">
      <c r="A1491" s="1824" t="s">
        <v>986</v>
      </c>
      <c r="B1491" s="1507" t="s">
        <v>9480</v>
      </c>
    </row>
    <row r="1492">
      <c r="A1492" s="1824" t="s">
        <v>987</v>
      </c>
      <c r="B1492" s="1506" t="s">
        <v>391</v>
      </c>
    </row>
    <row r="1493">
      <c r="A1493" s="1824" t="s">
        <v>988</v>
      </c>
      <c r="B1493" s="1506" t="s">
        <v>391</v>
      </c>
    </row>
    <row r="1494">
      <c r="A1494" s="1824" t="s">
        <v>989</v>
      </c>
      <c r="B1494" s="1506" t="s">
        <v>391</v>
      </c>
    </row>
    <row r="1495">
      <c r="A1495" s="1824" t="s">
        <v>990</v>
      </c>
      <c r="B1495" s="1506" t="s">
        <v>391</v>
      </c>
    </row>
    <row r="1496">
      <c r="A1496" s="1824" t="s">
        <v>991</v>
      </c>
      <c r="B1496" s="1506" t="s">
        <v>391</v>
      </c>
    </row>
    <row r="1497">
      <c r="A1497" s="1824" t="s">
        <v>64</v>
      </c>
      <c r="B1497" s="1506" t="s">
        <v>391</v>
      </c>
    </row>
    <row r="1498">
      <c r="A1498" s="1824" t="s">
        <v>992</v>
      </c>
      <c r="B1498" s="1506" t="s">
        <v>391</v>
      </c>
    </row>
    <row r="1499">
      <c r="A1499" s="1824" t="s">
        <v>993</v>
      </c>
      <c r="B1499" s="1506" t="s">
        <v>391</v>
      </c>
    </row>
    <row r="1500">
      <c r="A1500" s="1824" t="s">
        <v>994</v>
      </c>
      <c r="B1500" s="1506" t="s">
        <v>391</v>
      </c>
    </row>
    <row r="1501">
      <c r="A1501" s="1824" t="s">
        <v>995</v>
      </c>
      <c r="B1501" s="1506" t="s">
        <v>391</v>
      </c>
    </row>
    <row r="1502">
      <c r="A1502" s="1824" t="s">
        <v>996</v>
      </c>
      <c r="B1502" s="1506" t="s">
        <v>13914</v>
      </c>
    </row>
    <row r="1503">
      <c r="A1503" s="1824" t="s">
        <v>997</v>
      </c>
      <c r="B1503" s="1506" t="s">
        <v>391</v>
      </c>
    </row>
    <row r="1504">
      <c r="A1504" s="1824" t="s">
        <v>998</v>
      </c>
      <c r="B1504" s="1506" t="s">
        <v>391</v>
      </c>
    </row>
    <row r="1505">
      <c r="A1505" s="1824" t="s">
        <v>999</v>
      </c>
      <c r="B1505" s="1506" t="s">
        <v>391</v>
      </c>
    </row>
    <row r="1506">
      <c r="A1506" s="1824" t="s">
        <v>1000</v>
      </c>
      <c r="B1506" s="1506" t="s">
        <v>391</v>
      </c>
    </row>
    <row r="1507">
      <c r="A1507" s="1824" t="s">
        <v>1001</v>
      </c>
      <c r="B1507" s="1506" t="s">
        <v>391</v>
      </c>
    </row>
    <row r="1508">
      <c r="A1508" s="1824" t="s">
        <v>1002</v>
      </c>
      <c r="B1508" s="1506" t="s">
        <v>391</v>
      </c>
    </row>
    <row r="1509">
      <c r="A1509" s="1824" t="s">
        <v>1003</v>
      </c>
      <c r="B1509" s="1506" t="s">
        <v>391</v>
      </c>
    </row>
    <row r="1510">
      <c r="A1510" s="1824" t="s">
        <v>1004</v>
      </c>
      <c r="B1510" s="1506" t="s">
        <v>391</v>
      </c>
    </row>
    <row r="1511">
      <c r="A1511" s="1824" t="s">
        <v>1005</v>
      </c>
      <c r="B1511" s="1506" t="s">
        <v>391</v>
      </c>
    </row>
    <row r="1512">
      <c r="A1512" s="1824" t="s">
        <v>75</v>
      </c>
      <c r="B1512" s="1506" t="s">
        <v>391</v>
      </c>
    </row>
    <row r="1513">
      <c r="A1513" s="1824" t="s">
        <v>1006</v>
      </c>
      <c r="B1513" s="1506" t="s">
        <v>391</v>
      </c>
    </row>
    <row r="1514">
      <c r="A1514" s="1824" t="s">
        <v>1007</v>
      </c>
      <c r="B1514" s="1506" t="s">
        <v>391</v>
      </c>
    </row>
    <row r="1515">
      <c r="A1515" s="1824" t="s">
        <v>1008</v>
      </c>
      <c r="B1515" s="1506" t="s">
        <v>391</v>
      </c>
    </row>
    <row r="1516">
      <c r="A1516" s="1824" t="s">
        <v>1009</v>
      </c>
      <c r="B1516" s="1506" t="s">
        <v>391</v>
      </c>
    </row>
    <row r="1517">
      <c r="A1517" s="1824" t="s">
        <v>1010</v>
      </c>
      <c r="B1517" s="1506" t="s">
        <v>391</v>
      </c>
    </row>
    <row r="1518">
      <c r="A1518" s="1824" t="s">
        <v>1011</v>
      </c>
      <c r="B1518" s="1506" t="s">
        <v>391</v>
      </c>
    </row>
    <row r="1519">
      <c r="A1519" s="1824" t="s">
        <v>1012</v>
      </c>
      <c r="B1519" s="1506" t="s">
        <v>391</v>
      </c>
    </row>
    <row r="1520">
      <c r="A1520" s="1824" t="s">
        <v>1013</v>
      </c>
      <c r="B1520" s="1506" t="s">
        <v>391</v>
      </c>
    </row>
    <row r="1521">
      <c r="A1521" s="1824" t="s">
        <v>1014</v>
      </c>
      <c r="B1521" s="1506" t="s">
        <v>391</v>
      </c>
    </row>
    <row r="1522">
      <c r="A1522" s="1824" t="s">
        <v>1015</v>
      </c>
      <c r="B1522" s="1506" t="s">
        <v>391</v>
      </c>
    </row>
    <row r="1523">
      <c r="A1523" s="1824" t="s">
        <v>1016</v>
      </c>
      <c r="B1523" s="1506" t="s">
        <v>391</v>
      </c>
    </row>
    <row r="1524">
      <c r="A1524" s="1824" t="s">
        <v>1017</v>
      </c>
      <c r="B1524" s="1506" t="s">
        <v>4034</v>
      </c>
    </row>
    <row r="1525">
      <c r="A1525" s="1824" t="s">
        <v>1018</v>
      </c>
      <c r="B1525" s="1506" t="s">
        <v>391</v>
      </c>
    </row>
    <row r="1526">
      <c r="A1526" s="1824" t="s">
        <v>1019</v>
      </c>
      <c r="B1526" s="1506" t="s">
        <v>391</v>
      </c>
    </row>
    <row r="1527">
      <c r="A1527" s="1824" t="s">
        <v>1020</v>
      </c>
      <c r="B1527" s="1506" t="s">
        <v>391</v>
      </c>
    </row>
    <row r="1528">
      <c r="A1528" s="1824" t="s">
        <v>1021</v>
      </c>
      <c r="B1528" s="1506" t="s">
        <v>391</v>
      </c>
    </row>
    <row r="1529">
      <c r="A1529" s="1824" t="s">
        <v>1022</v>
      </c>
      <c r="B1529" s="1506" t="s">
        <v>391</v>
      </c>
    </row>
    <row r="1530">
      <c r="A1530" s="1824" t="s">
        <v>1023</v>
      </c>
      <c r="B1530" s="1506" t="s">
        <v>391</v>
      </c>
    </row>
    <row r="1531">
      <c r="A1531" s="1824" t="s">
        <v>1024</v>
      </c>
      <c r="B1531" s="1506" t="s">
        <v>391</v>
      </c>
    </row>
    <row r="1532">
      <c r="A1532" s="1824" t="s">
        <v>1025</v>
      </c>
      <c r="B1532" s="1506" t="s">
        <v>391</v>
      </c>
    </row>
    <row r="1533">
      <c r="A1533" s="1824" t="s">
        <v>1026</v>
      </c>
      <c r="B1533" s="1506" t="s">
        <v>391</v>
      </c>
    </row>
    <row r="1534">
      <c r="A1534" s="1824" t="s">
        <v>1027</v>
      </c>
      <c r="B1534" s="1506" t="s">
        <v>391</v>
      </c>
    </row>
    <row r="1535">
      <c r="A1535" s="1824" t="s">
        <v>1028</v>
      </c>
      <c r="B1535" s="1506" t="s">
        <v>391</v>
      </c>
    </row>
    <row r="1536">
      <c r="A1536" s="1824" t="s">
        <v>1029</v>
      </c>
      <c r="B1536" s="1506" t="s">
        <v>391</v>
      </c>
    </row>
    <row r="1537">
      <c r="A1537" s="1824" t="s">
        <v>1030</v>
      </c>
      <c r="B1537" s="1506" t="s">
        <v>391</v>
      </c>
    </row>
    <row r="1538">
      <c r="A1538" s="1824" t="s">
        <v>1031</v>
      </c>
      <c r="B1538" s="1506" t="s">
        <v>391</v>
      </c>
    </row>
    <row r="1539">
      <c r="A1539" s="1824" t="s">
        <v>1032</v>
      </c>
      <c r="B1539" s="1506" t="s">
        <v>391</v>
      </c>
    </row>
    <row r="1540">
      <c r="A1540" s="1824" t="s">
        <v>103</v>
      </c>
      <c r="B1540" s="1506" t="s">
        <v>391</v>
      </c>
    </row>
    <row r="1541">
      <c r="A1541" s="1824" t="s">
        <v>1033</v>
      </c>
      <c r="B1541" s="1506" t="s">
        <v>391</v>
      </c>
    </row>
    <row r="1542">
      <c r="A1542" s="1824" t="s">
        <v>1034</v>
      </c>
      <c r="B1542" s="1506" t="s">
        <v>391</v>
      </c>
    </row>
    <row r="1543">
      <c r="A1543" s="1824" t="s">
        <v>1035</v>
      </c>
      <c r="B1543" s="1506" t="s">
        <v>391</v>
      </c>
    </row>
    <row r="1544">
      <c r="A1544" s="1824" t="s">
        <v>1036</v>
      </c>
      <c r="B1544" s="1506" t="s">
        <v>391</v>
      </c>
    </row>
    <row r="1545">
      <c r="A1545" s="1824" t="s">
        <v>1037</v>
      </c>
      <c r="B1545" s="1506" t="s">
        <v>391</v>
      </c>
    </row>
    <row r="1546">
      <c r="A1546" s="1824" t="s">
        <v>1038</v>
      </c>
      <c r="B1546" s="1506" t="s">
        <v>391</v>
      </c>
    </row>
    <row r="1547">
      <c r="A1547" s="1824" t="s">
        <v>1039</v>
      </c>
      <c r="B1547" s="1506" t="s">
        <v>391</v>
      </c>
    </row>
    <row r="1548">
      <c r="A1548" s="1824" t="s">
        <v>102</v>
      </c>
      <c r="B1548" s="1506" t="s">
        <v>391</v>
      </c>
    </row>
    <row r="1549">
      <c r="A1549" s="1824" t="s">
        <v>1040</v>
      </c>
      <c r="B1549" s="1506" t="s">
        <v>391</v>
      </c>
    </row>
    <row r="1550">
      <c r="A1550" s="1824" t="s">
        <v>1041</v>
      </c>
      <c r="B1550" s="1506" t="s">
        <v>391</v>
      </c>
    </row>
    <row r="1551">
      <c r="A1551" s="1824" t="s">
        <v>1042</v>
      </c>
      <c r="B1551" s="1506" t="s">
        <v>391</v>
      </c>
    </row>
    <row r="1552">
      <c r="A1552" s="1824" t="s">
        <v>1043</v>
      </c>
      <c r="B1552" s="1506" t="s">
        <v>391</v>
      </c>
    </row>
    <row r="1553">
      <c r="A1553" s="1824" t="s">
        <v>1044</v>
      </c>
      <c r="B1553" s="1506" t="s">
        <v>391</v>
      </c>
    </row>
    <row r="1554">
      <c r="A1554" s="1824" t="s">
        <v>1045</v>
      </c>
      <c r="B1554" s="1506" t="s">
        <v>4034</v>
      </c>
    </row>
    <row r="1555">
      <c r="A1555" s="1824" t="s">
        <v>1046</v>
      </c>
      <c r="B1555" s="1506" t="s">
        <v>391</v>
      </c>
    </row>
    <row r="1556">
      <c r="A1556" s="1824" t="s">
        <v>1047</v>
      </c>
      <c r="B1556" s="1506" t="s">
        <v>391</v>
      </c>
    </row>
    <row r="1557">
      <c r="A1557" s="1824" t="s">
        <v>1048</v>
      </c>
      <c r="B1557" s="1506" t="s">
        <v>391</v>
      </c>
    </row>
    <row r="1558">
      <c r="A1558" s="1824" t="s">
        <v>1049</v>
      </c>
      <c r="B1558" s="1506" t="s">
        <v>391</v>
      </c>
    </row>
    <row r="1559">
      <c r="A1559" s="1824" t="s">
        <v>1050</v>
      </c>
      <c r="B1559" s="1506" t="s">
        <v>391</v>
      </c>
    </row>
    <row r="1560">
      <c r="A1560" s="1824" t="s">
        <v>1051</v>
      </c>
      <c r="B1560" s="1506" t="s">
        <v>391</v>
      </c>
    </row>
    <row r="1561">
      <c r="A1561" s="1824" t="s">
        <v>1052</v>
      </c>
      <c r="B1561" s="1506" t="s">
        <v>391</v>
      </c>
    </row>
    <row r="1562">
      <c r="A1562" s="1824" t="s">
        <v>1053</v>
      </c>
      <c r="B1562" s="1506" t="s">
        <v>391</v>
      </c>
    </row>
    <row r="1563">
      <c r="A1563" s="1824" t="s">
        <v>101</v>
      </c>
      <c r="B1563" s="1506" t="s">
        <v>391</v>
      </c>
    </row>
    <row r="1564">
      <c r="A1564" s="1824" t="s">
        <v>1054</v>
      </c>
      <c r="B1564" s="1506" t="s">
        <v>391</v>
      </c>
    </row>
    <row r="1565">
      <c r="A1565" s="1824" t="s">
        <v>1055</v>
      </c>
      <c r="B1565" s="1506" t="s">
        <v>391</v>
      </c>
    </row>
    <row r="1566">
      <c r="A1566" s="1824" t="s">
        <v>1056</v>
      </c>
      <c r="B1566" s="1506" t="s">
        <v>391</v>
      </c>
    </row>
    <row r="1567">
      <c r="A1567" s="1824" t="s">
        <v>1057</v>
      </c>
      <c r="B1567" s="1506" t="s">
        <v>391</v>
      </c>
    </row>
    <row r="1568">
      <c r="A1568" s="1824" t="s">
        <v>1058</v>
      </c>
      <c r="B1568" s="1506" t="s">
        <v>391</v>
      </c>
    </row>
    <row r="1569">
      <c r="A1569" s="1824" t="s">
        <v>1059</v>
      </c>
      <c r="B1569" s="1506" t="s">
        <v>391</v>
      </c>
    </row>
    <row r="1570">
      <c r="A1570" s="1824" t="s">
        <v>1060</v>
      </c>
      <c r="B1570" s="1506" t="s">
        <v>391</v>
      </c>
    </row>
    <row r="1571">
      <c r="A1571" s="1824" t="s">
        <v>1061</v>
      </c>
      <c r="B1571" s="1506" t="s">
        <v>391</v>
      </c>
    </row>
    <row r="1572">
      <c r="A1572" s="1824" t="s">
        <v>1062</v>
      </c>
      <c r="B1572" s="1506" t="s">
        <v>391</v>
      </c>
    </row>
    <row r="1573">
      <c r="A1573" s="1824" t="s">
        <v>1063</v>
      </c>
      <c r="B1573" s="1506" t="s">
        <v>391</v>
      </c>
    </row>
    <row r="1574">
      <c r="A1574" s="1824" t="s">
        <v>1064</v>
      </c>
      <c r="B1574" s="1506" t="s">
        <v>391</v>
      </c>
    </row>
    <row r="1575">
      <c r="A1575" s="1824" t="s">
        <v>1065</v>
      </c>
      <c r="B1575" s="1506" t="s">
        <v>391</v>
      </c>
    </row>
    <row r="1576">
      <c r="A1576" s="1824" t="s">
        <v>1066</v>
      </c>
      <c r="B1576" s="1506" t="s">
        <v>391</v>
      </c>
    </row>
    <row r="1577">
      <c r="A1577" s="1824" t="s">
        <v>1067</v>
      </c>
      <c r="B1577" s="1506" t="s">
        <v>391</v>
      </c>
    </row>
    <row r="1578">
      <c r="A1578" s="1824" t="s">
        <v>1068</v>
      </c>
      <c r="B1578" s="1506" t="s">
        <v>391</v>
      </c>
    </row>
    <row r="1579">
      <c r="A1579" s="1824" t="s">
        <v>1069</v>
      </c>
      <c r="B1579" s="1506" t="s">
        <v>391</v>
      </c>
    </row>
    <row r="1580">
      <c r="A1580" s="1824" t="s">
        <v>1070</v>
      </c>
      <c r="B1580" s="1506" t="s">
        <v>391</v>
      </c>
    </row>
    <row r="1581">
      <c r="A1581" s="1824" t="s">
        <v>1071</v>
      </c>
      <c r="B1581" s="1506" t="s">
        <v>391</v>
      </c>
    </row>
    <row r="1582">
      <c r="A1582" s="1824" t="s">
        <v>1072</v>
      </c>
      <c r="B1582" s="1506" t="s">
        <v>391</v>
      </c>
    </row>
    <row r="1583">
      <c r="A1583" s="1824" t="s">
        <v>1073</v>
      </c>
      <c r="B1583" s="1506" t="s">
        <v>391</v>
      </c>
    </row>
    <row r="1584">
      <c r="A1584" s="1824" t="s">
        <v>1074</v>
      </c>
      <c r="B1584" s="1506" t="s">
        <v>391</v>
      </c>
    </row>
    <row r="1585">
      <c r="A1585" s="1824" t="s">
        <v>1075</v>
      </c>
      <c r="B1585" s="1506" t="s">
        <v>10182</v>
      </c>
    </row>
    <row r="1586">
      <c r="A1586" s="1824" t="s">
        <v>1055</v>
      </c>
      <c r="B1586" s="1506" t="s">
        <v>391</v>
      </c>
    </row>
    <row r="1587">
      <c r="A1587" s="1824" t="s">
        <v>1076</v>
      </c>
      <c r="B1587" s="1506" t="s">
        <v>13914</v>
      </c>
    </row>
    <row r="1588">
      <c r="A1588" s="1824" t="s">
        <v>1077</v>
      </c>
      <c r="B1588" s="1506" t="s">
        <v>391</v>
      </c>
    </row>
    <row r="1589">
      <c r="A1589" s="1824" t="s">
        <v>1078</v>
      </c>
      <c r="B1589" s="1506" t="s">
        <v>391</v>
      </c>
    </row>
    <row r="1590">
      <c r="A1590" s="1824" t="s">
        <v>1079</v>
      </c>
      <c r="B1590" s="1506" t="s">
        <v>391</v>
      </c>
    </row>
    <row r="1591">
      <c r="A1591" s="1824" t="s">
        <v>1080</v>
      </c>
      <c r="B1591" s="1506" t="s">
        <v>391</v>
      </c>
    </row>
    <row r="1592">
      <c r="A1592" s="1824" t="s">
        <v>1081</v>
      </c>
      <c r="B1592" s="1506" t="s">
        <v>391</v>
      </c>
    </row>
    <row r="1593">
      <c r="A1593" s="1824" t="s">
        <v>1082</v>
      </c>
      <c r="B1593" s="1506" t="s">
        <v>391</v>
      </c>
    </row>
    <row r="1594">
      <c r="A1594" s="1824" t="s">
        <v>1083</v>
      </c>
      <c r="B1594" s="1506" t="s">
        <v>391</v>
      </c>
    </row>
    <row r="1595">
      <c r="A1595" s="1824" t="s">
        <v>1084</v>
      </c>
      <c r="B1595" s="1506" t="s">
        <v>391</v>
      </c>
    </row>
    <row r="1596">
      <c r="A1596" s="1824" t="s">
        <v>1085</v>
      </c>
      <c r="B1596" s="1506" t="s">
        <v>391</v>
      </c>
    </row>
    <row r="1597">
      <c r="A1597" s="1824" t="s">
        <v>1086</v>
      </c>
      <c r="B1597" s="1506" t="s">
        <v>391</v>
      </c>
    </row>
    <row r="1598">
      <c r="A1598" s="1824" t="s">
        <v>1087</v>
      </c>
      <c r="B1598" s="1506" t="s">
        <v>391</v>
      </c>
    </row>
    <row r="1599">
      <c r="A1599" s="1824" t="s">
        <v>522</v>
      </c>
      <c r="B1599" s="1506" t="s">
        <v>391</v>
      </c>
    </row>
    <row r="1600">
      <c r="A1600" s="1824" t="s">
        <v>1088</v>
      </c>
      <c r="B1600" s="1506" t="s">
        <v>391</v>
      </c>
    </row>
    <row r="1601">
      <c r="A1601" s="1824" t="s">
        <v>1089</v>
      </c>
      <c r="B1601" s="1506" t="s">
        <v>391</v>
      </c>
    </row>
    <row r="1602">
      <c r="A1602" s="1824" t="s">
        <v>1090</v>
      </c>
      <c r="B1602" s="1506" t="s">
        <v>391</v>
      </c>
    </row>
    <row r="1603">
      <c r="A1603" s="1824" t="s">
        <v>1091</v>
      </c>
      <c r="B1603" s="1506" t="s">
        <v>391</v>
      </c>
    </row>
    <row r="1604">
      <c r="A1604" s="1824" t="s">
        <v>1092</v>
      </c>
      <c r="B1604" s="1506" t="s">
        <v>391</v>
      </c>
    </row>
    <row r="1605">
      <c r="A1605" s="1824" t="s">
        <v>1093</v>
      </c>
      <c r="B1605" s="1506" t="s">
        <v>391</v>
      </c>
    </row>
    <row r="1606">
      <c r="A1606" s="1824" t="s">
        <v>1094</v>
      </c>
      <c r="B1606" s="1506" t="s">
        <v>4034</v>
      </c>
    </row>
    <row r="1607">
      <c r="A1607" s="1824" t="s">
        <v>1095</v>
      </c>
      <c r="B1607" s="1506" t="s">
        <v>391</v>
      </c>
    </row>
    <row r="1608">
      <c r="A1608" s="1824" t="s">
        <v>1096</v>
      </c>
      <c r="B1608" s="1506" t="s">
        <v>391</v>
      </c>
    </row>
    <row r="1609">
      <c r="A1609" s="1824" t="s">
        <v>1097</v>
      </c>
      <c r="B1609" s="1506" t="s">
        <v>391</v>
      </c>
    </row>
    <row r="1610">
      <c r="A1610" s="1824" t="s">
        <v>1098</v>
      </c>
      <c r="B1610" s="1506" t="s">
        <v>391</v>
      </c>
    </row>
    <row r="1611">
      <c r="A1611" s="1824" t="s">
        <v>1099</v>
      </c>
      <c r="B1611" s="1506" t="s">
        <v>391</v>
      </c>
    </row>
    <row r="1612">
      <c r="A1612" s="1824" t="s">
        <v>1100</v>
      </c>
      <c r="B1612" s="1506" t="s">
        <v>391</v>
      </c>
    </row>
    <row r="1613">
      <c r="A1613" s="1824" t="s">
        <v>167</v>
      </c>
      <c r="B1613" s="1506" t="s">
        <v>391</v>
      </c>
    </row>
    <row r="1614">
      <c r="A1614" s="1824" t="s">
        <v>1101</v>
      </c>
      <c r="B1614" s="1506" t="s">
        <v>391</v>
      </c>
    </row>
    <row r="1615">
      <c r="A1615" s="1824" t="s">
        <v>1102</v>
      </c>
      <c r="B1615" s="1506" t="s">
        <v>391</v>
      </c>
    </row>
    <row r="1616">
      <c r="A1616" s="1824" t="s">
        <v>1103</v>
      </c>
      <c r="B1616" s="1506" t="s">
        <v>391</v>
      </c>
    </row>
    <row r="1617">
      <c r="A1617" s="1824" t="s">
        <v>238</v>
      </c>
      <c r="B1617" s="1506" t="s">
        <v>391</v>
      </c>
    </row>
    <row r="1618">
      <c r="A1618" s="1824" t="s">
        <v>1104</v>
      </c>
      <c r="B1618" s="1506" t="s">
        <v>391</v>
      </c>
    </row>
    <row r="1619">
      <c r="A1619" s="1824" t="s">
        <v>350</v>
      </c>
      <c r="B1619" s="1506" t="s">
        <v>391</v>
      </c>
    </row>
    <row r="1620">
      <c r="A1620" s="1824" t="s">
        <v>1105</v>
      </c>
      <c r="B1620" s="1506" t="s">
        <v>391</v>
      </c>
    </row>
    <row r="1621">
      <c r="A1621" s="1824" t="s">
        <v>1106</v>
      </c>
      <c r="B1621" s="1506" t="s">
        <v>391</v>
      </c>
    </row>
    <row r="1622">
      <c r="A1622" s="1824" t="s">
        <v>1107</v>
      </c>
      <c r="B1622" s="1506" t="s">
        <v>391</v>
      </c>
    </row>
    <row r="1623">
      <c r="A1623" s="1824" t="s">
        <v>1108</v>
      </c>
      <c r="B1623" s="1506" t="s">
        <v>391</v>
      </c>
    </row>
    <row r="1624">
      <c r="A1624" s="1824" t="s">
        <v>1109</v>
      </c>
      <c r="B1624" s="1506" t="s">
        <v>391</v>
      </c>
    </row>
    <row r="1625">
      <c r="A1625" s="1824" t="s">
        <v>1110</v>
      </c>
      <c r="B1625" s="1506" t="s">
        <v>391</v>
      </c>
    </row>
    <row r="1626">
      <c r="A1626" s="1824" t="s">
        <v>361</v>
      </c>
      <c r="B1626" s="1506" t="s">
        <v>391</v>
      </c>
    </row>
    <row r="1627">
      <c r="A1627" s="1824" t="s">
        <v>1111</v>
      </c>
      <c r="B1627" s="1506" t="s">
        <v>391</v>
      </c>
    </row>
    <row r="1628">
      <c r="A1628" s="1824" t="s">
        <v>1112</v>
      </c>
      <c r="B1628" s="1506" t="s">
        <v>391</v>
      </c>
    </row>
    <row r="1629">
      <c r="A1629" s="1824" t="s">
        <v>1113</v>
      </c>
      <c r="B1629" s="1506" t="s">
        <v>391</v>
      </c>
    </row>
    <row r="1630">
      <c r="A1630" s="1824" t="s">
        <v>1114</v>
      </c>
      <c r="B1630" s="1506" t="s">
        <v>391</v>
      </c>
    </row>
    <row r="1631">
      <c r="A1631" s="1824" t="s">
        <v>1115</v>
      </c>
      <c r="B1631" s="1506" t="s">
        <v>391</v>
      </c>
    </row>
    <row r="1632">
      <c r="A1632" s="1824" t="s">
        <v>1116</v>
      </c>
      <c r="B1632" s="1506" t="s">
        <v>391</v>
      </c>
    </row>
    <row r="1633">
      <c r="A1633" s="1824" t="s">
        <v>1117</v>
      </c>
      <c r="B1633" s="1506" t="s">
        <v>391</v>
      </c>
    </row>
    <row r="1634">
      <c r="A1634" s="1824" t="s">
        <v>1118</v>
      </c>
      <c r="B1634" s="1506" t="s">
        <v>391</v>
      </c>
    </row>
    <row r="1635">
      <c r="A1635" s="1824" t="s">
        <v>1119</v>
      </c>
      <c r="B1635" s="1506" t="s">
        <v>391</v>
      </c>
    </row>
    <row r="1636">
      <c r="A1636" s="1824" t="s">
        <v>1120</v>
      </c>
      <c r="B1636" s="1506" t="s">
        <v>4034</v>
      </c>
    </row>
    <row r="1637">
      <c r="A1637" s="1824" t="s">
        <v>1121</v>
      </c>
      <c r="B1637" s="1506" t="s">
        <v>391</v>
      </c>
    </row>
    <row r="1638">
      <c r="A1638" s="1824" t="s">
        <v>1122</v>
      </c>
      <c r="B1638" s="1506" t="s">
        <v>391</v>
      </c>
    </row>
    <row r="1639">
      <c r="A1639" s="1824" t="s">
        <v>1123</v>
      </c>
      <c r="B1639" s="1506" t="s">
        <v>391</v>
      </c>
    </row>
    <row r="1640">
      <c r="A1640" s="1824" t="s">
        <v>1124</v>
      </c>
      <c r="B1640" s="1506" t="s">
        <v>13912</v>
      </c>
    </row>
    <row r="1641">
      <c r="A1641" s="1824" t="s">
        <v>1125</v>
      </c>
      <c r="B1641" s="1506" t="s">
        <v>391</v>
      </c>
    </row>
    <row r="1642">
      <c r="A1642" s="1824" t="s">
        <v>1126</v>
      </c>
      <c r="B1642" s="1506" t="s">
        <v>391</v>
      </c>
    </row>
    <row r="1643">
      <c r="A1643" s="1824" t="s">
        <v>1127</v>
      </c>
      <c r="B1643" s="1506" t="s">
        <v>391</v>
      </c>
    </row>
    <row r="1644">
      <c r="A1644" s="1824" t="s">
        <v>1128</v>
      </c>
      <c r="B1644" s="1506" t="s">
        <v>391</v>
      </c>
    </row>
    <row r="1645">
      <c r="A1645" s="1824" t="s">
        <v>1129</v>
      </c>
      <c r="B1645" s="1506" t="s">
        <v>391</v>
      </c>
    </row>
    <row r="1646">
      <c r="A1646" s="1824" t="s">
        <v>155</v>
      </c>
      <c r="B1646" s="1506" t="s">
        <v>391</v>
      </c>
    </row>
    <row r="1647">
      <c r="A1647" s="1824" t="s">
        <v>1130</v>
      </c>
      <c r="B1647" s="1506" t="s">
        <v>391</v>
      </c>
    </row>
    <row r="1648">
      <c r="A1648" s="1824" t="s">
        <v>1131</v>
      </c>
      <c r="B1648" s="1506" t="s">
        <v>391</v>
      </c>
    </row>
    <row r="1649">
      <c r="A1649" s="1824" t="s">
        <v>1132</v>
      </c>
      <c r="B1649" s="1506" t="s">
        <v>391</v>
      </c>
    </row>
    <row r="1650">
      <c r="A1650" s="1824" t="s">
        <v>1133</v>
      </c>
      <c r="B1650" s="1506" t="s">
        <v>391</v>
      </c>
    </row>
    <row r="1651">
      <c r="A1651" s="1824" t="s">
        <v>1134</v>
      </c>
      <c r="B1651" s="1506" t="s">
        <v>391</v>
      </c>
    </row>
    <row r="1652">
      <c r="A1652" s="1824" t="s">
        <v>1135</v>
      </c>
      <c r="B1652" s="1506" t="s">
        <v>391</v>
      </c>
    </row>
    <row r="1653">
      <c r="A1653" s="1824" t="s">
        <v>1136</v>
      </c>
      <c r="B1653" s="1506" t="s">
        <v>391</v>
      </c>
    </row>
    <row r="1654">
      <c r="A1654" s="1824" t="s">
        <v>1137</v>
      </c>
      <c r="B1654" s="1506" t="s">
        <v>391</v>
      </c>
    </row>
    <row r="1655">
      <c r="A1655" s="1824" t="s">
        <v>163</v>
      </c>
      <c r="B1655" s="1506" t="s">
        <v>391</v>
      </c>
    </row>
    <row r="1656">
      <c r="A1656" s="1824" t="s">
        <v>1138</v>
      </c>
      <c r="B1656" s="1506" t="s">
        <v>391</v>
      </c>
    </row>
    <row r="1657">
      <c r="A1657" s="1824" t="s">
        <v>1139</v>
      </c>
      <c r="B1657" s="1506" t="s">
        <v>391</v>
      </c>
    </row>
    <row r="1658">
      <c r="A1658" s="1824" t="s">
        <v>1140</v>
      </c>
      <c r="B1658" s="1506" t="s">
        <v>391</v>
      </c>
    </row>
    <row r="1659">
      <c r="A1659" s="1824" t="s">
        <v>1141</v>
      </c>
      <c r="B1659" s="1506" t="s">
        <v>391</v>
      </c>
    </row>
    <row r="1660">
      <c r="A1660" s="1824" t="s">
        <v>1142</v>
      </c>
      <c r="B1660" s="1506" t="s">
        <v>391</v>
      </c>
    </row>
    <row r="1661">
      <c r="A1661" s="1824" t="s">
        <v>1143</v>
      </c>
      <c r="B1661" s="1506" t="s">
        <v>391</v>
      </c>
    </row>
    <row r="1662">
      <c r="A1662" s="1824" t="s">
        <v>1144</v>
      </c>
      <c r="B1662" s="1506" t="s">
        <v>391</v>
      </c>
    </row>
    <row r="1663">
      <c r="A1663" s="1824" t="s">
        <v>1145</v>
      </c>
      <c r="B1663" s="1506" t="s">
        <v>391</v>
      </c>
    </row>
    <row r="1664">
      <c r="A1664" s="1824" t="s">
        <v>1146</v>
      </c>
      <c r="B1664" s="1506" t="s">
        <v>391</v>
      </c>
    </row>
    <row r="1665">
      <c r="A1665" s="1824" t="s">
        <v>1147</v>
      </c>
      <c r="B1665" s="1506" t="s">
        <v>391</v>
      </c>
    </row>
    <row r="1666">
      <c r="A1666" s="1824" t="s">
        <v>1148</v>
      </c>
      <c r="B1666" s="1506" t="s">
        <v>391</v>
      </c>
    </row>
    <row r="1667">
      <c r="A1667" s="1824" t="s">
        <v>95</v>
      </c>
      <c r="B1667" s="1506" t="s">
        <v>391</v>
      </c>
    </row>
    <row r="1668">
      <c r="A1668" s="1824" t="s">
        <v>169</v>
      </c>
      <c r="B1668" s="1506" t="s">
        <v>391</v>
      </c>
    </row>
    <row r="1669">
      <c r="A1669" s="1824" t="s">
        <v>1149</v>
      </c>
      <c r="B1669" s="1506" t="s">
        <v>391</v>
      </c>
    </row>
    <row r="1670">
      <c r="A1670" s="1824" t="s">
        <v>1150</v>
      </c>
      <c r="B1670" s="1506" t="s">
        <v>391</v>
      </c>
    </row>
    <row r="1671">
      <c r="A1671" s="1824" t="s">
        <v>1151</v>
      </c>
      <c r="B1671" s="1506" t="s">
        <v>391</v>
      </c>
    </row>
    <row r="1672">
      <c r="A1672" s="1824" t="s">
        <v>1152</v>
      </c>
      <c r="B1672" s="1506" t="s">
        <v>391</v>
      </c>
    </row>
    <row r="1673">
      <c r="A1673" s="1824" t="s">
        <v>85</v>
      </c>
      <c r="B1673" s="1507" t="s">
        <v>1948</v>
      </c>
    </row>
    <row r="1674">
      <c r="A1674" s="1824" t="s">
        <v>1153</v>
      </c>
      <c r="B1674" s="1506" t="s">
        <v>391</v>
      </c>
    </row>
    <row r="1675">
      <c r="A1675" s="1824" t="s">
        <v>1154</v>
      </c>
      <c r="B1675" s="1506" t="s">
        <v>391</v>
      </c>
    </row>
    <row r="1676">
      <c r="A1676" s="1824" t="s">
        <v>1155</v>
      </c>
      <c r="B1676" s="1506" t="s">
        <v>391</v>
      </c>
    </row>
    <row r="1677">
      <c r="A1677" s="1824" t="s">
        <v>1156</v>
      </c>
      <c r="B1677" s="1506" t="s">
        <v>13911</v>
      </c>
    </row>
    <row r="1678">
      <c r="A1678" s="1824" t="s">
        <v>1157</v>
      </c>
      <c r="B1678" s="1506" t="s">
        <v>13930</v>
      </c>
    </row>
    <row r="1679">
      <c r="A1679" s="1824" t="s">
        <v>1158</v>
      </c>
      <c r="B1679" s="1506" t="s">
        <v>391</v>
      </c>
    </row>
    <row r="1680">
      <c r="A1680" s="1824" t="s">
        <v>1159</v>
      </c>
      <c r="B1680" s="1506" t="s">
        <v>391</v>
      </c>
    </row>
    <row r="1681">
      <c r="A1681" s="1824" t="s">
        <v>1160</v>
      </c>
      <c r="B1681" s="1506" t="s">
        <v>391</v>
      </c>
    </row>
    <row r="1682">
      <c r="A1682" s="1824" t="s">
        <v>1161</v>
      </c>
      <c r="B1682" s="1506" t="s">
        <v>391</v>
      </c>
    </row>
    <row r="1683">
      <c r="A1683" s="1824" t="s">
        <v>1162</v>
      </c>
      <c r="B1683" s="1506" t="s">
        <v>391</v>
      </c>
    </row>
    <row r="1684">
      <c r="A1684" s="1824" t="s">
        <v>1163</v>
      </c>
      <c r="B1684" s="1506" t="s">
        <v>391</v>
      </c>
    </row>
    <row r="1685">
      <c r="A1685" s="1824" t="s">
        <v>1164</v>
      </c>
      <c r="B1685" s="1506" t="s">
        <v>391</v>
      </c>
    </row>
    <row r="1686">
      <c r="A1686" s="1824" t="s">
        <v>1165</v>
      </c>
      <c r="B1686" s="1506" t="s">
        <v>391</v>
      </c>
    </row>
    <row r="1687">
      <c r="A1687" s="1824" t="s">
        <v>1166</v>
      </c>
      <c r="B1687" s="1506" t="s">
        <v>391</v>
      </c>
    </row>
    <row r="1688">
      <c r="A1688" s="1824" t="s">
        <v>496</v>
      </c>
      <c r="B1688" s="1506" t="s">
        <v>391</v>
      </c>
    </row>
    <row r="1689">
      <c r="A1689" s="1824" t="s">
        <v>1167</v>
      </c>
      <c r="B1689" s="1506" t="s">
        <v>391</v>
      </c>
    </row>
    <row r="1690">
      <c r="A1690" s="1824" t="s">
        <v>1168</v>
      </c>
      <c r="B1690" s="1506" t="s">
        <v>391</v>
      </c>
    </row>
    <row r="1691">
      <c r="A1691" s="1824" t="s">
        <v>1169</v>
      </c>
      <c r="B1691" s="1506" t="s">
        <v>391</v>
      </c>
    </row>
    <row r="1692">
      <c r="A1692" s="1824" t="s">
        <v>1170</v>
      </c>
      <c r="B1692" s="1506" t="s">
        <v>391</v>
      </c>
    </row>
    <row r="1693">
      <c r="A1693" s="1824" t="s">
        <v>1171</v>
      </c>
      <c r="B1693" s="1506" t="s">
        <v>391</v>
      </c>
    </row>
    <row r="1694">
      <c r="A1694" s="1824" t="s">
        <v>1172</v>
      </c>
      <c r="B1694" s="1506" t="s">
        <v>391</v>
      </c>
    </row>
    <row r="1695">
      <c r="A1695" s="1824" t="s">
        <v>1173</v>
      </c>
      <c r="B1695" s="1506" t="s">
        <v>391</v>
      </c>
    </row>
    <row r="1696">
      <c r="A1696" s="1824" t="s">
        <v>1174</v>
      </c>
      <c r="B1696" s="1506" t="s">
        <v>391</v>
      </c>
    </row>
    <row r="1697">
      <c r="A1697" s="1824" t="s">
        <v>1175</v>
      </c>
      <c r="B1697" s="1506" t="s">
        <v>391</v>
      </c>
    </row>
    <row r="1698">
      <c r="A1698" s="1824" t="s">
        <v>1176</v>
      </c>
      <c r="B1698" s="1506" t="s">
        <v>391</v>
      </c>
    </row>
    <row r="1699">
      <c r="A1699" s="1824" t="s">
        <v>1177</v>
      </c>
      <c r="B1699" s="1506" t="s">
        <v>391</v>
      </c>
    </row>
    <row r="1700">
      <c r="A1700" s="1824" t="s">
        <v>1178</v>
      </c>
      <c r="B1700" s="1506" t="s">
        <v>391</v>
      </c>
    </row>
    <row r="1701">
      <c r="A1701" s="1824" t="s">
        <v>1179</v>
      </c>
      <c r="B1701" s="1506" t="s">
        <v>391</v>
      </c>
    </row>
    <row r="1702">
      <c r="A1702" s="1824" t="s">
        <v>230</v>
      </c>
      <c r="B1702" s="1506" t="s">
        <v>13911</v>
      </c>
    </row>
    <row r="1703">
      <c r="A1703" s="1824" t="s">
        <v>1180</v>
      </c>
      <c r="B1703" s="1506" t="s">
        <v>391</v>
      </c>
    </row>
    <row r="1704">
      <c r="A1704" s="1824" t="s">
        <v>1181</v>
      </c>
      <c r="B1704" s="1506" t="s">
        <v>391</v>
      </c>
    </row>
    <row r="1705">
      <c r="A1705" s="1824" t="s">
        <v>1182</v>
      </c>
      <c r="B1705" s="1506" t="s">
        <v>391</v>
      </c>
    </row>
    <row r="1706">
      <c r="A1706" s="1824" t="s">
        <v>1183</v>
      </c>
      <c r="B1706" s="1506" t="s">
        <v>391</v>
      </c>
    </row>
    <row r="1707">
      <c r="A1707" s="1824" t="s">
        <v>1184</v>
      </c>
      <c r="B1707" s="1506" t="s">
        <v>391</v>
      </c>
    </row>
    <row r="1708">
      <c r="A1708" s="1824" t="s">
        <v>1185</v>
      </c>
      <c r="B1708" s="1506" t="s">
        <v>391</v>
      </c>
    </row>
    <row r="1709">
      <c r="A1709" s="1824" t="s">
        <v>1186</v>
      </c>
      <c r="B1709" s="1506" t="s">
        <v>391</v>
      </c>
    </row>
    <row r="1710">
      <c r="A1710" s="1824" t="s">
        <v>1187</v>
      </c>
      <c r="B1710" s="1506" t="s">
        <v>6139</v>
      </c>
    </row>
    <row r="1711">
      <c r="A1711" s="1824" t="s">
        <v>1188</v>
      </c>
      <c r="B1711" s="1506" t="s">
        <v>391</v>
      </c>
    </row>
    <row r="1712">
      <c r="A1712" s="1824" t="s">
        <v>1189</v>
      </c>
      <c r="B1712" s="1506" t="s">
        <v>391</v>
      </c>
    </row>
    <row r="1713">
      <c r="A1713" s="1824" t="s">
        <v>1190</v>
      </c>
      <c r="B1713" s="1506" t="s">
        <v>391</v>
      </c>
    </row>
    <row r="1714">
      <c r="A1714" s="1824" t="s">
        <v>1191</v>
      </c>
      <c r="B1714" s="1506" t="s">
        <v>391</v>
      </c>
    </row>
    <row r="1715">
      <c r="A1715" s="1824" t="s">
        <v>1192</v>
      </c>
      <c r="B1715" s="1506" t="s">
        <v>391</v>
      </c>
    </row>
    <row r="1716">
      <c r="A1716" s="1824" t="s">
        <v>1193</v>
      </c>
      <c r="B1716" s="1506" t="s">
        <v>391</v>
      </c>
    </row>
    <row r="1717">
      <c r="A1717" s="1824" t="s">
        <v>1194</v>
      </c>
      <c r="B1717" s="1506" t="s">
        <v>13930</v>
      </c>
    </row>
    <row r="1718">
      <c r="A1718" s="1824" t="s">
        <v>1195</v>
      </c>
      <c r="B1718" s="1506" t="s">
        <v>391</v>
      </c>
    </row>
    <row r="1719">
      <c r="A1719" s="1824" t="s">
        <v>1196</v>
      </c>
      <c r="B1719" s="1506" t="s">
        <v>391</v>
      </c>
    </row>
    <row r="1720">
      <c r="A1720" s="1824" t="s">
        <v>1197</v>
      </c>
      <c r="B1720" s="1506" t="s">
        <v>391</v>
      </c>
    </row>
    <row r="1721">
      <c r="A1721" s="1824" t="s">
        <v>1198</v>
      </c>
      <c r="B1721" s="1506" t="s">
        <v>391</v>
      </c>
    </row>
    <row r="1722">
      <c r="A1722" s="1824" t="s">
        <v>1199</v>
      </c>
      <c r="B1722" s="1506" t="s">
        <v>13911</v>
      </c>
    </row>
    <row r="1723">
      <c r="A1723" s="1824" t="s">
        <v>1200</v>
      </c>
      <c r="B1723" s="1506" t="s">
        <v>391</v>
      </c>
    </row>
    <row r="1724">
      <c r="A1724" s="1824" t="s">
        <v>1201</v>
      </c>
      <c r="B1724" s="1506" t="s">
        <v>391</v>
      </c>
    </row>
    <row r="1725">
      <c r="A1725" s="1824" t="s">
        <v>1202</v>
      </c>
      <c r="B1725" s="1506" t="s">
        <v>4034</v>
      </c>
    </row>
    <row r="1726">
      <c r="A1726" s="1824" t="s">
        <v>1203</v>
      </c>
      <c r="B1726" s="1506" t="s">
        <v>391</v>
      </c>
    </row>
    <row r="1727">
      <c r="A1727" s="1824" t="s">
        <v>1204</v>
      </c>
      <c r="B1727" s="1506" t="s">
        <v>391</v>
      </c>
    </row>
    <row r="1728">
      <c r="A1728" s="1824" t="s">
        <v>1205</v>
      </c>
      <c r="B1728" s="1506" t="s">
        <v>391</v>
      </c>
    </row>
    <row r="1729">
      <c r="A1729" s="1824" t="s">
        <v>1206</v>
      </c>
      <c r="B1729" s="1506" t="s">
        <v>391</v>
      </c>
    </row>
    <row r="1730">
      <c r="A1730" s="1824" t="s">
        <v>1207</v>
      </c>
      <c r="B1730" s="1506" t="s">
        <v>391</v>
      </c>
    </row>
    <row r="1731">
      <c r="A1731" s="1824" t="s">
        <v>241</v>
      </c>
      <c r="B1731" s="1506" t="s">
        <v>391</v>
      </c>
    </row>
    <row r="1732">
      <c r="A1732" s="1824" t="s">
        <v>1208</v>
      </c>
      <c r="B1732" s="1506" t="s">
        <v>391</v>
      </c>
    </row>
    <row r="1733">
      <c r="A1733" s="1824" t="s">
        <v>1209</v>
      </c>
      <c r="B1733" s="1506" t="s">
        <v>4034</v>
      </c>
    </row>
    <row r="1734">
      <c r="A1734" s="1824" t="s">
        <v>1210</v>
      </c>
      <c r="B1734" s="1506" t="s">
        <v>391</v>
      </c>
    </row>
    <row r="1735">
      <c r="A1735" s="1824" t="s">
        <v>1211</v>
      </c>
      <c r="B1735" s="1506" t="s">
        <v>391</v>
      </c>
    </row>
    <row r="1736">
      <c r="A1736" s="1824" t="s">
        <v>1212</v>
      </c>
      <c r="B1736" s="1506" t="s">
        <v>391</v>
      </c>
    </row>
    <row r="1737">
      <c r="A1737" s="1824" t="s">
        <v>1213</v>
      </c>
      <c r="B1737" s="1506" t="s">
        <v>391</v>
      </c>
    </row>
    <row r="1738">
      <c r="A1738" s="1824" t="s">
        <v>1214</v>
      </c>
      <c r="B1738" s="1506" t="s">
        <v>391</v>
      </c>
    </row>
    <row r="1739">
      <c r="A1739" s="1824" t="s">
        <v>1215</v>
      </c>
      <c r="B1739" s="1506" t="s">
        <v>391</v>
      </c>
    </row>
    <row r="1740">
      <c r="A1740" s="1824" t="s">
        <v>1216</v>
      </c>
      <c r="B1740" s="1506" t="s">
        <v>391</v>
      </c>
    </row>
    <row r="1741">
      <c r="A1741" s="1824" t="s">
        <v>1217</v>
      </c>
      <c r="B1741" s="1506" t="s">
        <v>391</v>
      </c>
    </row>
    <row r="1742">
      <c r="A1742" s="1824" t="s">
        <v>1218</v>
      </c>
      <c r="B1742" s="1506" t="s">
        <v>391</v>
      </c>
    </row>
    <row r="1743">
      <c r="A1743" s="1824" t="s">
        <v>1219</v>
      </c>
      <c r="B1743" s="1506" t="s">
        <v>391</v>
      </c>
    </row>
    <row r="1744">
      <c r="A1744" s="1824" t="s">
        <v>202</v>
      </c>
      <c r="B1744" s="1506" t="s">
        <v>391</v>
      </c>
    </row>
    <row r="1745">
      <c r="A1745" s="1824" t="s">
        <v>1220</v>
      </c>
      <c r="B1745" s="1506" t="s">
        <v>391</v>
      </c>
    </row>
    <row r="1746">
      <c r="A1746" s="1824" t="s">
        <v>1221</v>
      </c>
      <c r="B1746" s="1506" t="s">
        <v>391</v>
      </c>
    </row>
    <row r="1747">
      <c r="A1747" s="1824" t="s">
        <v>1222</v>
      </c>
      <c r="B1747" s="1506" t="s">
        <v>391</v>
      </c>
    </row>
    <row r="1748">
      <c r="A1748" s="1824" t="s">
        <v>1223</v>
      </c>
      <c r="B1748" s="1506" t="s">
        <v>391</v>
      </c>
    </row>
    <row r="1749">
      <c r="A1749" s="1824" t="s">
        <v>1224</v>
      </c>
      <c r="B1749" s="1506" t="s">
        <v>391</v>
      </c>
    </row>
    <row r="1750">
      <c r="A1750" s="1824" t="s">
        <v>1225</v>
      </c>
      <c r="B1750" s="1506" t="s">
        <v>391</v>
      </c>
    </row>
    <row r="1751">
      <c r="A1751" s="1824" t="s">
        <v>1226</v>
      </c>
      <c r="B1751" s="1506" t="s">
        <v>391</v>
      </c>
    </row>
    <row r="1752">
      <c r="A1752" s="1824" t="s">
        <v>1227</v>
      </c>
      <c r="B1752" s="1506" t="s">
        <v>391</v>
      </c>
    </row>
    <row r="1753">
      <c r="A1753" s="1824" t="s">
        <v>1065</v>
      </c>
      <c r="B1753" s="1506" t="s">
        <v>391</v>
      </c>
    </row>
    <row r="1754">
      <c r="A1754" s="1824" t="s">
        <v>1228</v>
      </c>
      <c r="B1754" s="1506" t="s">
        <v>391</v>
      </c>
    </row>
    <row r="1755">
      <c r="A1755" s="1824" t="s">
        <v>1229</v>
      </c>
      <c r="B1755" s="1506" t="s">
        <v>13920</v>
      </c>
    </row>
    <row r="1756">
      <c r="A1756" s="1824" t="s">
        <v>1230</v>
      </c>
      <c r="B1756" s="1506" t="s">
        <v>391</v>
      </c>
    </row>
    <row r="1757">
      <c r="A1757" s="1824" t="s">
        <v>1231</v>
      </c>
      <c r="B1757" s="1506" t="s">
        <v>391</v>
      </c>
    </row>
    <row r="1758">
      <c r="A1758" s="1824" t="s">
        <v>1232</v>
      </c>
      <c r="B1758" s="1506" t="s">
        <v>391</v>
      </c>
    </row>
    <row r="1759">
      <c r="A1759" s="1824" t="s">
        <v>1233</v>
      </c>
      <c r="B1759" s="1506" t="s">
        <v>13922</v>
      </c>
    </row>
    <row r="1760">
      <c r="A1760" s="1824" t="s">
        <v>1234</v>
      </c>
      <c r="B1760" s="1506" t="s">
        <v>391</v>
      </c>
    </row>
    <row r="1761">
      <c r="A1761" s="1824" t="s">
        <v>1235</v>
      </c>
      <c r="B1761" s="1506" t="s">
        <v>391</v>
      </c>
    </row>
    <row r="1762">
      <c r="A1762" s="1824" t="s">
        <v>1236</v>
      </c>
      <c r="B1762" s="1506" t="s">
        <v>391</v>
      </c>
    </row>
    <row r="1763">
      <c r="A1763" s="1824" t="s">
        <v>1237</v>
      </c>
      <c r="B1763" s="1506" t="s">
        <v>391</v>
      </c>
    </row>
    <row r="1764">
      <c r="A1764" s="1824" t="s">
        <v>1238</v>
      </c>
      <c r="B1764" s="1506" t="s">
        <v>391</v>
      </c>
    </row>
    <row r="1765">
      <c r="A1765" s="1824" t="s">
        <v>1239</v>
      </c>
      <c r="B1765" s="1506" t="s">
        <v>391</v>
      </c>
    </row>
    <row r="1766">
      <c r="A1766" s="1824" t="s">
        <v>1240</v>
      </c>
      <c r="B1766" s="1506" t="s">
        <v>13912</v>
      </c>
    </row>
    <row r="1767">
      <c r="A1767" s="1824" t="s">
        <v>424</v>
      </c>
      <c r="B1767" s="1506" t="s">
        <v>391</v>
      </c>
    </row>
    <row r="1768">
      <c r="A1768" s="1824" t="s">
        <v>1241</v>
      </c>
      <c r="B1768" s="1506" t="s">
        <v>391</v>
      </c>
    </row>
    <row r="1769">
      <c r="A1769" s="1824" t="s">
        <v>1242</v>
      </c>
      <c r="B1769" s="1506" t="s">
        <v>391</v>
      </c>
    </row>
    <row r="1770">
      <c r="A1770" s="1824" t="s">
        <v>1243</v>
      </c>
      <c r="B1770" s="1506" t="s">
        <v>391</v>
      </c>
    </row>
    <row r="1771">
      <c r="A1771" s="1824" t="s">
        <v>1244</v>
      </c>
      <c r="B1771" s="1506" t="s">
        <v>391</v>
      </c>
    </row>
    <row r="1772">
      <c r="A1772" s="1824" t="s">
        <v>1245</v>
      </c>
      <c r="B1772" s="1506" t="s">
        <v>391</v>
      </c>
    </row>
    <row r="1773">
      <c r="A1773" s="1824" t="s">
        <v>1246</v>
      </c>
      <c r="B1773" s="1506" t="s">
        <v>391</v>
      </c>
    </row>
    <row r="1774">
      <c r="A1774" s="1824" t="s">
        <v>1247</v>
      </c>
      <c r="B1774" s="1506" t="s">
        <v>391</v>
      </c>
    </row>
    <row r="1775">
      <c r="A1775" s="1824" t="s">
        <v>1248</v>
      </c>
      <c r="B1775" s="1506" t="s">
        <v>391</v>
      </c>
    </row>
    <row r="1776">
      <c r="A1776" s="1824" t="s">
        <v>1249</v>
      </c>
      <c r="B1776" s="1506" t="s">
        <v>391</v>
      </c>
    </row>
    <row r="1777">
      <c r="A1777" s="1824" t="s">
        <v>1250</v>
      </c>
      <c r="B1777" s="1506" t="s">
        <v>391</v>
      </c>
    </row>
    <row r="1778">
      <c r="A1778" s="1824" t="s">
        <v>1251</v>
      </c>
      <c r="B1778" s="1506" t="s">
        <v>391</v>
      </c>
    </row>
    <row r="1779">
      <c r="A1779" s="1824" t="s">
        <v>1252</v>
      </c>
      <c r="B1779" s="1506" t="s">
        <v>391</v>
      </c>
    </row>
    <row r="1780">
      <c r="A1780" s="1824" t="s">
        <v>1010</v>
      </c>
      <c r="B1780" s="1506" t="s">
        <v>391</v>
      </c>
    </row>
    <row r="1781">
      <c r="A1781" s="1824" t="s">
        <v>1253</v>
      </c>
      <c r="B1781" s="1506" t="s">
        <v>391</v>
      </c>
    </row>
    <row r="1782">
      <c r="A1782" s="1824" t="s">
        <v>1254</v>
      </c>
      <c r="B1782" s="1506" t="s">
        <v>391</v>
      </c>
    </row>
    <row r="1783">
      <c r="A1783" s="1824" t="s">
        <v>1255</v>
      </c>
      <c r="B1783" s="1506" t="s">
        <v>13920</v>
      </c>
    </row>
    <row r="1784">
      <c r="A1784" s="1824" t="s">
        <v>1256</v>
      </c>
      <c r="B1784" s="1506" t="s">
        <v>13920</v>
      </c>
    </row>
    <row r="1785">
      <c r="A1785" s="1824" t="s">
        <v>1257</v>
      </c>
      <c r="B1785" s="1506" t="s">
        <v>391</v>
      </c>
    </row>
    <row r="1786">
      <c r="A1786" s="1824" t="s">
        <v>1258</v>
      </c>
      <c r="B1786" s="1506" t="s">
        <v>391</v>
      </c>
    </row>
    <row r="1787">
      <c r="A1787" s="1824" t="s">
        <v>1259</v>
      </c>
      <c r="B1787" s="1506" t="s">
        <v>391</v>
      </c>
    </row>
    <row r="1788">
      <c r="A1788" s="1824" t="s">
        <v>1260</v>
      </c>
      <c r="B1788" s="1506" t="s">
        <v>391</v>
      </c>
    </row>
    <row r="1789">
      <c r="A1789" s="1824" t="s">
        <v>1261</v>
      </c>
      <c r="B1789" s="1506" t="s">
        <v>391</v>
      </c>
    </row>
    <row r="1790">
      <c r="A1790" s="1824" t="s">
        <v>1262</v>
      </c>
      <c r="B1790" s="1506" t="s">
        <v>391</v>
      </c>
    </row>
    <row r="1791">
      <c r="A1791" s="1824" t="s">
        <v>1263</v>
      </c>
      <c r="B1791" s="1506" t="s">
        <v>391</v>
      </c>
    </row>
    <row r="1792">
      <c r="A1792" s="1824" t="s">
        <v>1264</v>
      </c>
      <c r="B1792" s="1506" t="s">
        <v>391</v>
      </c>
    </row>
    <row r="1793">
      <c r="A1793" s="1824" t="s">
        <v>1265</v>
      </c>
      <c r="B1793" s="1506" t="s">
        <v>391</v>
      </c>
    </row>
    <row r="1794">
      <c r="A1794" s="1824" t="s">
        <v>1266</v>
      </c>
      <c r="B1794" s="1506" t="s">
        <v>391</v>
      </c>
    </row>
    <row r="1795">
      <c r="A1795" s="1824" t="s">
        <v>1267</v>
      </c>
      <c r="B1795" s="1506" t="s">
        <v>391</v>
      </c>
    </row>
    <row r="1796">
      <c r="A1796" s="1824" t="s">
        <v>335</v>
      </c>
      <c r="B1796" s="1506" t="s">
        <v>391</v>
      </c>
    </row>
    <row r="1797">
      <c r="A1797" s="1824" t="s">
        <v>1268</v>
      </c>
      <c r="B1797" s="1506" t="s">
        <v>391</v>
      </c>
    </row>
    <row r="1798">
      <c r="A1798" s="1824" t="s">
        <v>229</v>
      </c>
      <c r="B1798" s="1506" t="s">
        <v>391</v>
      </c>
    </row>
    <row r="1799">
      <c r="A1799" s="1824" t="s">
        <v>1269</v>
      </c>
      <c r="B1799" s="1506" t="s">
        <v>391</v>
      </c>
    </row>
    <row r="1800">
      <c r="A1800" s="1824" t="s">
        <v>1270</v>
      </c>
      <c r="B1800" s="1506" t="s">
        <v>391</v>
      </c>
    </row>
    <row r="1801">
      <c r="A1801" s="1824" t="s">
        <v>1271</v>
      </c>
      <c r="B1801" s="1506" t="s">
        <v>391</v>
      </c>
    </row>
    <row r="1802">
      <c r="A1802" s="1824" t="s">
        <v>1272</v>
      </c>
      <c r="B1802" s="1506" t="s">
        <v>391</v>
      </c>
    </row>
    <row r="1803">
      <c r="A1803" s="1824" t="s">
        <v>1273</v>
      </c>
      <c r="B1803" s="1506" t="s">
        <v>391</v>
      </c>
    </row>
    <row r="1804">
      <c r="A1804" s="1824" t="s">
        <v>1274</v>
      </c>
      <c r="B1804" s="1506" t="s">
        <v>391</v>
      </c>
    </row>
    <row r="1805">
      <c r="A1805" s="1824" t="s">
        <v>1275</v>
      </c>
      <c r="B1805" s="1506" t="s">
        <v>391</v>
      </c>
    </row>
    <row r="1806">
      <c r="A1806" s="1824" t="s">
        <v>1276</v>
      </c>
      <c r="B1806" s="1506" t="s">
        <v>391</v>
      </c>
    </row>
    <row r="1807">
      <c r="A1807" s="1824" t="s">
        <v>992</v>
      </c>
      <c r="B1807" s="1506" t="s">
        <v>391</v>
      </c>
    </row>
    <row r="1808">
      <c r="A1808" s="1824" t="s">
        <v>1277</v>
      </c>
      <c r="B1808" s="1506" t="s">
        <v>391</v>
      </c>
    </row>
    <row r="1809">
      <c r="A1809" s="1824" t="s">
        <v>1278</v>
      </c>
      <c r="B1809" s="1506" t="s">
        <v>391</v>
      </c>
    </row>
    <row r="1810">
      <c r="A1810" s="1824" t="s">
        <v>1279</v>
      </c>
      <c r="B1810" s="1506" t="s">
        <v>391</v>
      </c>
    </row>
    <row r="1811">
      <c r="A1811" s="1824" t="s">
        <v>1280</v>
      </c>
      <c r="B1811" s="1506" t="s">
        <v>391</v>
      </c>
    </row>
    <row r="1812">
      <c r="A1812" s="1824" t="s">
        <v>1281</v>
      </c>
      <c r="B1812" s="1506" t="s">
        <v>4034</v>
      </c>
    </row>
    <row r="1813">
      <c r="A1813" s="1824" t="s">
        <v>1282</v>
      </c>
      <c r="B1813" s="1506" t="s">
        <v>391</v>
      </c>
    </row>
    <row r="1814">
      <c r="A1814" s="1824" t="s">
        <v>1283</v>
      </c>
      <c r="B1814" s="1506" t="s">
        <v>4034</v>
      </c>
    </row>
    <row r="1815">
      <c r="A1815" s="1824" t="s">
        <v>1284</v>
      </c>
      <c r="B1815" s="1506" t="s">
        <v>13925</v>
      </c>
    </row>
    <row r="1816">
      <c r="A1816" s="1824" t="s">
        <v>1285</v>
      </c>
      <c r="B1816" s="1506" t="s">
        <v>391</v>
      </c>
    </row>
    <row r="1817">
      <c r="A1817" s="1824" t="s">
        <v>1286</v>
      </c>
      <c r="B1817" s="1506" t="s">
        <v>391</v>
      </c>
    </row>
    <row r="1818">
      <c r="A1818" s="1824" t="s">
        <v>231</v>
      </c>
      <c r="B1818" s="1506" t="s">
        <v>391</v>
      </c>
    </row>
    <row r="1819">
      <c r="A1819" s="1824" t="s">
        <v>1282</v>
      </c>
      <c r="B1819" s="1506" t="s">
        <v>391</v>
      </c>
    </row>
    <row r="1820">
      <c r="A1820" s="1824" t="s">
        <v>590</v>
      </c>
      <c r="B1820" s="1506" t="s">
        <v>391</v>
      </c>
    </row>
    <row r="1821">
      <c r="A1821" s="1824" t="s">
        <v>1287</v>
      </c>
      <c r="B1821" s="1506" t="s">
        <v>391</v>
      </c>
    </row>
    <row r="1822">
      <c r="A1822" s="1824" t="s">
        <v>1288</v>
      </c>
      <c r="B1822" s="1506" t="s">
        <v>391</v>
      </c>
    </row>
    <row r="1823">
      <c r="A1823" s="1824" t="s">
        <v>1289</v>
      </c>
      <c r="B1823" s="1506" t="s">
        <v>391</v>
      </c>
    </row>
    <row r="1824">
      <c r="A1824" s="1824" t="s">
        <v>1290</v>
      </c>
      <c r="B1824" s="1506" t="s">
        <v>391</v>
      </c>
    </row>
    <row r="1825">
      <c r="A1825" s="1824" t="s">
        <v>1291</v>
      </c>
      <c r="B1825" s="1506" t="s">
        <v>391</v>
      </c>
    </row>
    <row r="1826">
      <c r="A1826" s="1824" t="s">
        <v>1292</v>
      </c>
      <c r="B1826" s="1506" t="s">
        <v>13920</v>
      </c>
    </row>
    <row r="1827">
      <c r="A1827" s="1824" t="s">
        <v>1292</v>
      </c>
      <c r="B1827" s="1506" t="s">
        <v>13920</v>
      </c>
    </row>
    <row r="1828">
      <c r="A1828" s="1824" t="s">
        <v>1293</v>
      </c>
      <c r="B1828" s="1506" t="s">
        <v>391</v>
      </c>
    </row>
    <row r="1829">
      <c r="A1829" s="1824" t="s">
        <v>1294</v>
      </c>
      <c r="B1829" s="1506" t="s">
        <v>391</v>
      </c>
    </row>
    <row r="1830">
      <c r="A1830" s="1824" t="s">
        <v>1295</v>
      </c>
      <c r="B1830" s="1506" t="s">
        <v>391</v>
      </c>
    </row>
    <row r="1831">
      <c r="A1831" s="1824" t="s">
        <v>1296</v>
      </c>
      <c r="B1831" s="1506" t="s">
        <v>391</v>
      </c>
    </row>
    <row r="1832">
      <c r="A1832" s="1824" t="s">
        <v>1297</v>
      </c>
      <c r="B1832" s="1506" t="s">
        <v>391</v>
      </c>
    </row>
    <row r="1833">
      <c r="A1833" s="1824" t="s">
        <v>1298</v>
      </c>
      <c r="B1833" s="1506" t="s">
        <v>391</v>
      </c>
    </row>
    <row r="1834">
      <c r="A1834" s="1824" t="s">
        <v>1299</v>
      </c>
      <c r="B1834" s="1506" t="s">
        <v>13912</v>
      </c>
    </row>
    <row r="1835">
      <c r="A1835" s="1824" t="s">
        <v>1300</v>
      </c>
      <c r="B1835" s="1506" t="s">
        <v>391</v>
      </c>
    </row>
    <row r="1836">
      <c r="A1836" s="1824" t="s">
        <v>1301</v>
      </c>
      <c r="B1836" s="1506" t="s">
        <v>391</v>
      </c>
    </row>
    <row r="1837">
      <c r="A1837" s="1824" t="s">
        <v>1302</v>
      </c>
      <c r="B1837" s="1506" t="s">
        <v>391</v>
      </c>
    </row>
    <row r="1838">
      <c r="A1838" s="1824" t="s">
        <v>1303</v>
      </c>
      <c r="B1838" s="1506" t="s">
        <v>391</v>
      </c>
    </row>
    <row r="1839">
      <c r="A1839" s="1824" t="s">
        <v>1304</v>
      </c>
      <c r="B1839" s="1506" t="s">
        <v>391</v>
      </c>
    </row>
    <row r="1840">
      <c r="A1840" s="1824" t="s">
        <v>1305</v>
      </c>
      <c r="B1840" s="1506" t="s">
        <v>391</v>
      </c>
    </row>
    <row r="1841">
      <c r="A1841" s="1824" t="s">
        <v>1306</v>
      </c>
      <c r="B1841" s="1506" t="s">
        <v>391</v>
      </c>
    </row>
    <row r="1842">
      <c r="A1842" s="1824" t="s">
        <v>1307</v>
      </c>
      <c r="B1842" s="1506" t="s">
        <v>391</v>
      </c>
    </row>
    <row r="1843">
      <c r="A1843" s="1824" t="s">
        <v>1308</v>
      </c>
      <c r="B1843" s="1506" t="s">
        <v>391</v>
      </c>
    </row>
    <row r="1844">
      <c r="A1844" s="1824" t="s">
        <v>326</v>
      </c>
      <c r="B1844" s="1506" t="s">
        <v>391</v>
      </c>
    </row>
    <row r="1845">
      <c r="A1845" s="1824" t="s">
        <v>1309</v>
      </c>
      <c r="B1845" s="1506" t="s">
        <v>391</v>
      </c>
    </row>
    <row r="1846">
      <c r="A1846" s="1824" t="s">
        <v>1310</v>
      </c>
      <c r="B1846" s="1506" t="s">
        <v>391</v>
      </c>
    </row>
    <row r="1847">
      <c r="A1847" s="1824" t="s">
        <v>1311</v>
      </c>
      <c r="B1847" s="1506" t="s">
        <v>391</v>
      </c>
    </row>
    <row r="1848">
      <c r="A1848" s="1824" t="s">
        <v>1312</v>
      </c>
      <c r="B1848" s="1506" t="s">
        <v>391</v>
      </c>
    </row>
    <row r="1849">
      <c r="A1849" s="1824" t="s">
        <v>1313</v>
      </c>
      <c r="B1849" s="1506" t="s">
        <v>391</v>
      </c>
    </row>
    <row r="1850">
      <c r="A1850" s="1824" t="s">
        <v>1314</v>
      </c>
      <c r="B1850" s="1506" t="s">
        <v>391</v>
      </c>
    </row>
    <row r="1851">
      <c r="A1851" s="1824" t="s">
        <v>1161</v>
      </c>
      <c r="B1851" s="1506" t="s">
        <v>391</v>
      </c>
    </row>
    <row r="1852">
      <c r="A1852" s="1824" t="s">
        <v>1315</v>
      </c>
      <c r="B1852" s="1506" t="s">
        <v>391</v>
      </c>
    </row>
    <row r="1853">
      <c r="A1853" s="1824" t="s">
        <v>1316</v>
      </c>
      <c r="B1853" s="1506" t="s">
        <v>391</v>
      </c>
    </row>
    <row r="1854">
      <c r="A1854" s="1824" t="s">
        <v>1317</v>
      </c>
      <c r="B1854" s="1506" t="s">
        <v>391</v>
      </c>
    </row>
    <row r="1855">
      <c r="A1855" s="1824" t="s">
        <v>1318</v>
      </c>
      <c r="B1855" s="1506" t="s">
        <v>13912</v>
      </c>
    </row>
    <row r="1856">
      <c r="A1856" s="1824" t="s">
        <v>1319</v>
      </c>
      <c r="B1856" s="1506" t="s">
        <v>391</v>
      </c>
    </row>
    <row r="1857">
      <c r="A1857" s="1824" t="s">
        <v>1320</v>
      </c>
      <c r="B1857" s="1506" t="s">
        <v>391</v>
      </c>
    </row>
    <row r="1858">
      <c r="A1858" s="1824" t="s">
        <v>1321</v>
      </c>
      <c r="B1858" s="1506" t="s">
        <v>391</v>
      </c>
    </row>
    <row r="1859">
      <c r="A1859" s="1824" t="s">
        <v>1322</v>
      </c>
      <c r="B1859" s="1506" t="s">
        <v>391</v>
      </c>
    </row>
    <row r="1860">
      <c r="A1860" s="1824" t="s">
        <v>1323</v>
      </c>
      <c r="B1860" s="1506" t="s">
        <v>391</v>
      </c>
    </row>
    <row r="1861">
      <c r="A1861" s="1824" t="s">
        <v>1324</v>
      </c>
      <c r="B1861" s="1506" t="s">
        <v>391</v>
      </c>
    </row>
    <row r="1862">
      <c r="A1862" s="1824" t="s">
        <v>1325</v>
      </c>
      <c r="B1862" s="1506" t="s">
        <v>13912</v>
      </c>
    </row>
    <row r="1863">
      <c r="A1863" s="1824" t="s">
        <v>1326</v>
      </c>
      <c r="B1863" s="1506" t="s">
        <v>391</v>
      </c>
    </row>
    <row r="1864">
      <c r="A1864" s="1824" t="s">
        <v>1327</v>
      </c>
      <c r="B1864" s="1506" t="s">
        <v>391</v>
      </c>
    </row>
    <row r="1865">
      <c r="A1865" s="1824" t="s">
        <v>1328</v>
      </c>
      <c r="B1865" s="1506" t="s">
        <v>13930</v>
      </c>
    </row>
    <row r="1866">
      <c r="A1866" s="1824" t="s">
        <v>1329</v>
      </c>
      <c r="B1866" s="1506" t="s">
        <v>391</v>
      </c>
    </row>
    <row r="1867">
      <c r="A1867" s="1824" t="s">
        <v>1330</v>
      </c>
      <c r="B1867" s="1506" t="s">
        <v>13914</v>
      </c>
    </row>
    <row r="1868">
      <c r="A1868" s="1824" t="s">
        <v>216</v>
      </c>
      <c r="B1868" s="1506" t="s">
        <v>391</v>
      </c>
    </row>
    <row r="1869">
      <c r="A1869" s="1824" t="s">
        <v>1331</v>
      </c>
      <c r="B1869" s="1506" t="s">
        <v>391</v>
      </c>
    </row>
    <row r="1870">
      <c r="A1870" s="1824" t="s">
        <v>1332</v>
      </c>
      <c r="B1870" s="1506" t="s">
        <v>6139</v>
      </c>
    </row>
    <row r="1871">
      <c r="A1871" s="1824" t="s">
        <v>1333</v>
      </c>
      <c r="B1871" s="1506" t="s">
        <v>391</v>
      </c>
    </row>
    <row r="1872">
      <c r="A1872" s="1824" t="s">
        <v>1334</v>
      </c>
      <c r="B1872" s="1506" t="s">
        <v>391</v>
      </c>
    </row>
    <row r="1873">
      <c r="A1873" s="1824" t="s">
        <v>1335</v>
      </c>
      <c r="B1873" s="1507" t="s">
        <v>12234</v>
      </c>
    </row>
    <row r="1874">
      <c r="A1874" s="1824" t="s">
        <v>1336</v>
      </c>
      <c r="B1874" s="1506" t="s">
        <v>391</v>
      </c>
    </row>
    <row r="1875">
      <c r="A1875" s="1824" t="s">
        <v>1337</v>
      </c>
      <c r="B1875" s="1506" t="s">
        <v>391</v>
      </c>
    </row>
    <row r="1876">
      <c r="A1876" s="1824" t="s">
        <v>1338</v>
      </c>
      <c r="B1876" s="1506" t="s">
        <v>391</v>
      </c>
    </row>
    <row r="1877">
      <c r="A1877" s="1824" t="s">
        <v>1339</v>
      </c>
      <c r="B1877" s="1506" t="s">
        <v>391</v>
      </c>
    </row>
    <row r="1878">
      <c r="A1878" s="1824" t="s">
        <v>1340</v>
      </c>
      <c r="B1878" s="1506" t="s">
        <v>391</v>
      </c>
    </row>
    <row r="1879">
      <c r="A1879" s="1824" t="s">
        <v>1341</v>
      </c>
      <c r="B1879" s="1506" t="s">
        <v>391</v>
      </c>
    </row>
    <row r="1880">
      <c r="A1880" s="1824" t="s">
        <v>1342</v>
      </c>
      <c r="B1880" s="1506" t="s">
        <v>391</v>
      </c>
    </row>
    <row r="1881">
      <c r="A1881" s="1824" t="s">
        <v>1343</v>
      </c>
      <c r="B1881" s="1506" t="s">
        <v>391</v>
      </c>
    </row>
    <row r="1882">
      <c r="A1882" s="1824" t="s">
        <v>1344</v>
      </c>
      <c r="B1882" s="1506" t="s">
        <v>391</v>
      </c>
    </row>
    <row r="1883">
      <c r="A1883" s="1824" t="s">
        <v>1345</v>
      </c>
      <c r="B1883" s="1506" t="s">
        <v>391</v>
      </c>
    </row>
    <row r="1884">
      <c r="A1884" s="1824" t="s">
        <v>1346</v>
      </c>
      <c r="B1884" s="1506" t="s">
        <v>391</v>
      </c>
    </row>
    <row r="1885">
      <c r="A1885" s="1824" t="s">
        <v>274</v>
      </c>
      <c r="B1885" s="1506" t="s">
        <v>391</v>
      </c>
    </row>
    <row r="1886">
      <c r="A1886" s="1824" t="s">
        <v>1347</v>
      </c>
      <c r="B1886" s="1506" t="s">
        <v>391</v>
      </c>
    </row>
    <row r="1887">
      <c r="A1887" s="1824" t="s">
        <v>1348</v>
      </c>
      <c r="B1887" s="1506" t="s">
        <v>391</v>
      </c>
    </row>
    <row r="1888">
      <c r="A1888" s="1824" t="s">
        <v>1349</v>
      </c>
      <c r="B1888" s="1506" t="s">
        <v>391</v>
      </c>
    </row>
    <row r="1889">
      <c r="A1889" s="1824" t="s">
        <v>1350</v>
      </c>
      <c r="B1889" s="1506" t="s">
        <v>391</v>
      </c>
    </row>
    <row r="1890">
      <c r="A1890" s="1824" t="s">
        <v>1351</v>
      </c>
      <c r="B1890" s="1506" t="s">
        <v>391</v>
      </c>
    </row>
    <row r="1891">
      <c r="A1891" s="1824" t="s">
        <v>1352</v>
      </c>
      <c r="B1891" s="1506" t="s">
        <v>391</v>
      </c>
    </row>
    <row r="1892">
      <c r="A1892" s="1824" t="s">
        <v>1353</v>
      </c>
      <c r="B1892" s="1506" t="s">
        <v>391</v>
      </c>
    </row>
    <row r="1893">
      <c r="A1893" s="1824" t="s">
        <v>1354</v>
      </c>
      <c r="B1893" s="1506" t="s">
        <v>391</v>
      </c>
    </row>
    <row r="1894">
      <c r="A1894" s="1824" t="s">
        <v>1355</v>
      </c>
      <c r="B1894" s="1506" t="s">
        <v>391</v>
      </c>
    </row>
    <row r="1895">
      <c r="A1895" s="1824" t="s">
        <v>1356</v>
      </c>
      <c r="B1895" s="1506" t="s">
        <v>391</v>
      </c>
    </row>
    <row r="1896">
      <c r="A1896" s="1824" t="s">
        <v>1357</v>
      </c>
      <c r="B1896" s="1506" t="s">
        <v>391</v>
      </c>
    </row>
    <row r="1897">
      <c r="A1897" s="1824" t="s">
        <v>1358</v>
      </c>
      <c r="B1897" s="1506" t="s">
        <v>391</v>
      </c>
    </row>
    <row r="1898">
      <c r="A1898" s="1824" t="s">
        <v>1340</v>
      </c>
      <c r="B1898" s="1506" t="s">
        <v>391</v>
      </c>
    </row>
    <row r="1899">
      <c r="A1899" s="1824" t="s">
        <v>281</v>
      </c>
      <c r="B1899" s="1506" t="s">
        <v>391</v>
      </c>
    </row>
    <row r="1900">
      <c r="A1900" s="1824" t="s">
        <v>1359</v>
      </c>
      <c r="B1900" s="1506" t="s">
        <v>391</v>
      </c>
    </row>
    <row r="1901">
      <c r="A1901" s="1824" t="s">
        <v>1360</v>
      </c>
      <c r="B1901" s="1506" t="s">
        <v>391</v>
      </c>
    </row>
    <row r="1902">
      <c r="A1902" s="1824" t="s">
        <v>1361</v>
      </c>
      <c r="B1902" s="1506" t="s">
        <v>6139</v>
      </c>
    </row>
    <row r="1903">
      <c r="A1903" s="1824" t="s">
        <v>1362</v>
      </c>
      <c r="B1903" s="1506" t="s">
        <v>391</v>
      </c>
    </row>
    <row r="1904">
      <c r="A1904" s="1824" t="s">
        <v>1363</v>
      </c>
      <c r="B1904" s="1506" t="s">
        <v>391</v>
      </c>
    </row>
    <row r="1905">
      <c r="A1905" s="1824" t="s">
        <v>1364</v>
      </c>
      <c r="B1905" s="1506" t="s">
        <v>391</v>
      </c>
    </row>
    <row r="1906">
      <c r="A1906" s="1824" t="s">
        <v>1365</v>
      </c>
      <c r="B1906" s="1506" t="s">
        <v>391</v>
      </c>
    </row>
    <row r="1907">
      <c r="A1907" s="1824" t="s">
        <v>1366</v>
      </c>
      <c r="B1907" s="1506" t="s">
        <v>391</v>
      </c>
    </row>
    <row r="1908">
      <c r="A1908" s="1824" t="s">
        <v>1367</v>
      </c>
      <c r="B1908" s="1506" t="s">
        <v>391</v>
      </c>
    </row>
    <row r="1909">
      <c r="A1909" s="1824" t="s">
        <v>1368</v>
      </c>
      <c r="B1909" s="1506" t="s">
        <v>391</v>
      </c>
    </row>
    <row r="1910">
      <c r="A1910" s="1824" t="s">
        <v>1369</v>
      </c>
      <c r="B1910" s="1506" t="s">
        <v>391</v>
      </c>
    </row>
    <row r="1911">
      <c r="A1911" s="1824" t="s">
        <v>1288</v>
      </c>
      <c r="B1911" s="1506" t="s">
        <v>391</v>
      </c>
    </row>
    <row r="1912">
      <c r="A1912" s="1824" t="s">
        <v>1370</v>
      </c>
      <c r="B1912" s="1506" t="s">
        <v>391</v>
      </c>
    </row>
    <row r="1913">
      <c r="A1913" s="1824" t="s">
        <v>1371</v>
      </c>
      <c r="B1913" s="1506" t="s">
        <v>391</v>
      </c>
    </row>
    <row r="1914">
      <c r="A1914" s="1824" t="s">
        <v>1372</v>
      </c>
      <c r="B1914" s="1506" t="s">
        <v>391</v>
      </c>
    </row>
    <row r="1915">
      <c r="A1915" s="1824" t="s">
        <v>1373</v>
      </c>
      <c r="B1915" s="1506" t="s">
        <v>391</v>
      </c>
    </row>
    <row r="1916">
      <c r="A1916" s="1824" t="s">
        <v>1374</v>
      </c>
      <c r="B1916" s="1506" t="s">
        <v>391</v>
      </c>
    </row>
    <row r="1917">
      <c r="A1917" s="1824" t="s">
        <v>1375</v>
      </c>
      <c r="B1917" s="1506" t="s">
        <v>391</v>
      </c>
    </row>
    <row r="1918">
      <c r="A1918" s="1824" t="s">
        <v>279</v>
      </c>
      <c r="B1918" s="1506" t="s">
        <v>391</v>
      </c>
    </row>
    <row r="1919">
      <c r="A1919" s="1824" t="s">
        <v>1376</v>
      </c>
      <c r="B1919" s="1506" t="s">
        <v>391</v>
      </c>
    </row>
    <row r="1920">
      <c r="A1920" s="1824" t="s">
        <v>1377</v>
      </c>
      <c r="B1920" s="1506" t="s">
        <v>391</v>
      </c>
    </row>
    <row r="1921">
      <c r="A1921" s="1824" t="s">
        <v>1378</v>
      </c>
      <c r="B1921" s="1506" t="s">
        <v>391</v>
      </c>
    </row>
    <row r="1922">
      <c r="A1922" s="1824" t="s">
        <v>1379</v>
      </c>
      <c r="B1922" s="1506" t="s">
        <v>391</v>
      </c>
    </row>
    <row r="1923">
      <c r="A1923" s="1824" t="s">
        <v>1380</v>
      </c>
      <c r="B1923" s="1506" t="s">
        <v>391</v>
      </c>
    </row>
    <row r="1924">
      <c r="A1924" s="1824" t="s">
        <v>1381</v>
      </c>
      <c r="B1924" s="1506" t="s">
        <v>391</v>
      </c>
    </row>
    <row r="1925">
      <c r="A1925" s="1824" t="s">
        <v>1382</v>
      </c>
      <c r="B1925" s="1506" t="s">
        <v>391</v>
      </c>
    </row>
    <row r="1926">
      <c r="A1926" s="1824" t="s">
        <v>1383</v>
      </c>
      <c r="B1926" s="1506" t="s">
        <v>391</v>
      </c>
    </row>
    <row r="1927">
      <c r="A1927" s="1824" t="s">
        <v>1384</v>
      </c>
      <c r="B1927" s="1506" t="s">
        <v>391</v>
      </c>
    </row>
    <row r="1928">
      <c r="A1928" s="1824" t="s">
        <v>1385</v>
      </c>
      <c r="B1928" s="1506" t="s">
        <v>391</v>
      </c>
    </row>
    <row r="1929">
      <c r="A1929" s="1824" t="s">
        <v>1386</v>
      </c>
      <c r="B1929" s="1506" t="s">
        <v>391</v>
      </c>
    </row>
    <row r="1930">
      <c r="A1930" s="1824" t="s">
        <v>1387</v>
      </c>
      <c r="B1930" s="1506" t="s">
        <v>391</v>
      </c>
    </row>
    <row r="1931">
      <c r="A1931" s="1824" t="s">
        <v>1388</v>
      </c>
      <c r="B1931" s="1506" t="s">
        <v>391</v>
      </c>
    </row>
    <row r="1932">
      <c r="A1932" s="1824" t="s">
        <v>1389</v>
      </c>
      <c r="B1932" s="1506" t="s">
        <v>391</v>
      </c>
    </row>
    <row r="1933">
      <c r="A1933" s="1824" t="s">
        <v>1390</v>
      </c>
      <c r="B1933" s="1506" t="s">
        <v>391</v>
      </c>
    </row>
    <row r="1934">
      <c r="A1934" s="1824" t="s">
        <v>1391</v>
      </c>
      <c r="B1934" s="1506" t="s">
        <v>391</v>
      </c>
    </row>
    <row r="1935">
      <c r="A1935" s="1824" t="s">
        <v>1392</v>
      </c>
      <c r="B1935" s="1506" t="s">
        <v>391</v>
      </c>
    </row>
    <row r="1936">
      <c r="A1936" s="1824" t="s">
        <v>1393</v>
      </c>
      <c r="B1936" s="1506" t="s">
        <v>391</v>
      </c>
    </row>
    <row r="1937">
      <c r="A1937" s="1824" t="s">
        <v>1394</v>
      </c>
      <c r="B1937" s="1506" t="s">
        <v>391</v>
      </c>
    </row>
    <row r="1938">
      <c r="A1938" s="1824" t="s">
        <v>1395</v>
      </c>
      <c r="B1938" s="1506" t="s">
        <v>391</v>
      </c>
    </row>
    <row r="1939">
      <c r="A1939" s="1824" t="s">
        <v>1396</v>
      </c>
      <c r="B1939" s="1506" t="s">
        <v>391</v>
      </c>
    </row>
    <row r="1940">
      <c r="A1940" s="1824" t="s">
        <v>1397</v>
      </c>
      <c r="B1940" s="1506" t="s">
        <v>391</v>
      </c>
    </row>
    <row r="1941">
      <c r="A1941" s="1824" t="s">
        <v>1398</v>
      </c>
      <c r="B1941" s="1506" t="s">
        <v>391</v>
      </c>
    </row>
    <row r="1942">
      <c r="A1942" s="1824" t="s">
        <v>1399</v>
      </c>
      <c r="B1942" s="1506" t="s">
        <v>13922</v>
      </c>
    </row>
    <row r="1943">
      <c r="A1943" s="1824" t="s">
        <v>1400</v>
      </c>
      <c r="B1943" s="1506" t="s">
        <v>391</v>
      </c>
    </row>
    <row r="1944">
      <c r="A1944" s="1824" t="s">
        <v>1401</v>
      </c>
      <c r="B1944" s="1506" t="s">
        <v>391</v>
      </c>
    </row>
    <row r="1945">
      <c r="A1945" s="1824" t="s">
        <v>1402</v>
      </c>
      <c r="B1945" s="1506" t="s">
        <v>391</v>
      </c>
    </row>
    <row r="1946">
      <c r="A1946" s="1824" t="s">
        <v>781</v>
      </c>
      <c r="B1946" s="1506" t="s">
        <v>391</v>
      </c>
    </row>
    <row r="1947">
      <c r="A1947" s="1824" t="s">
        <v>1403</v>
      </c>
      <c r="B1947" s="1506" t="s">
        <v>391</v>
      </c>
    </row>
    <row r="1948">
      <c r="A1948" s="1824" t="s">
        <v>1404</v>
      </c>
      <c r="B1948" s="1507" t="s">
        <v>12789</v>
      </c>
    </row>
    <row r="1949">
      <c r="A1949" s="1824" t="s">
        <v>1405</v>
      </c>
      <c r="B1949" s="1506" t="s">
        <v>391</v>
      </c>
    </row>
    <row r="1950">
      <c r="A1950" s="1824" t="s">
        <v>1406</v>
      </c>
      <c r="B1950" s="1506" t="s">
        <v>391</v>
      </c>
    </row>
    <row r="1951">
      <c r="A1951" s="1824" t="s">
        <v>1407</v>
      </c>
      <c r="B1951" s="1506" t="s">
        <v>391</v>
      </c>
    </row>
    <row r="1952">
      <c r="A1952" s="1824" t="s">
        <v>1408</v>
      </c>
      <c r="B1952" s="1506" t="s">
        <v>391</v>
      </c>
    </row>
    <row r="1953">
      <c r="A1953" s="1824" t="s">
        <v>1409</v>
      </c>
      <c r="B1953" s="1506" t="s">
        <v>391</v>
      </c>
    </row>
    <row r="1954">
      <c r="A1954" s="1824" t="s">
        <v>1410</v>
      </c>
      <c r="B1954" s="1506" t="s">
        <v>391</v>
      </c>
    </row>
    <row r="1955">
      <c r="A1955" s="1824" t="s">
        <v>1411</v>
      </c>
      <c r="B1955" s="1506" t="s">
        <v>391</v>
      </c>
    </row>
    <row r="1956">
      <c r="A1956" s="1824" t="s">
        <v>300</v>
      </c>
      <c r="B1956" s="1506" t="s">
        <v>391</v>
      </c>
    </row>
    <row r="1957">
      <c r="A1957" s="1824" t="s">
        <v>1412</v>
      </c>
      <c r="B1957" s="1506" t="s">
        <v>391</v>
      </c>
    </row>
    <row r="1958">
      <c r="A1958" s="1824" t="s">
        <v>1413</v>
      </c>
      <c r="B1958" s="1506" t="s">
        <v>391</v>
      </c>
    </row>
    <row r="1959">
      <c r="A1959" s="1824" t="s">
        <v>1414</v>
      </c>
      <c r="B1959" s="1506" t="s">
        <v>391</v>
      </c>
    </row>
    <row r="1960">
      <c r="A1960" s="1824" t="s">
        <v>1415</v>
      </c>
      <c r="B1960" s="1506" t="s">
        <v>391</v>
      </c>
    </row>
    <row r="1961">
      <c r="A1961" s="1824" t="s">
        <v>1416</v>
      </c>
      <c r="B1961" s="1506" t="s">
        <v>391</v>
      </c>
    </row>
    <row r="1962">
      <c r="A1962" s="1824" t="s">
        <v>1417</v>
      </c>
      <c r="B1962" s="1506" t="s">
        <v>391</v>
      </c>
    </row>
    <row r="1963">
      <c r="A1963" s="1824" t="s">
        <v>1418</v>
      </c>
      <c r="B1963" s="1506" t="s">
        <v>391</v>
      </c>
    </row>
    <row r="1964">
      <c r="A1964" s="1824" t="s">
        <v>1419</v>
      </c>
      <c r="B1964" s="1506" t="s">
        <v>13916</v>
      </c>
    </row>
    <row r="1965">
      <c r="A1965" s="1824" t="s">
        <v>1420</v>
      </c>
      <c r="B1965" s="1506" t="s">
        <v>391</v>
      </c>
    </row>
    <row r="1966">
      <c r="A1966" s="1824" t="s">
        <v>1421</v>
      </c>
      <c r="B1966" s="1506" t="s">
        <v>391</v>
      </c>
    </row>
    <row r="1967">
      <c r="A1967" s="1824" t="s">
        <v>1422</v>
      </c>
      <c r="B1967" s="1506" t="s">
        <v>391</v>
      </c>
    </row>
    <row r="1968">
      <c r="A1968" s="1824" t="s">
        <v>1423</v>
      </c>
      <c r="B1968" s="1506" t="s">
        <v>391</v>
      </c>
    </row>
    <row r="1969">
      <c r="A1969" s="1824" t="s">
        <v>1424</v>
      </c>
      <c r="B1969" s="1506" t="s">
        <v>391</v>
      </c>
    </row>
    <row r="1970">
      <c r="A1970" s="1824" t="s">
        <v>1425</v>
      </c>
      <c r="B1970" s="1506" t="s">
        <v>391</v>
      </c>
    </row>
    <row r="1971">
      <c r="A1971" s="1824" t="s">
        <v>1426</v>
      </c>
      <c r="B1971" s="1506" t="s">
        <v>391</v>
      </c>
    </row>
    <row r="1972">
      <c r="A1972" s="1824" t="s">
        <v>1427</v>
      </c>
      <c r="B1972" s="1506" t="s">
        <v>391</v>
      </c>
    </row>
    <row r="1973">
      <c r="A1973" s="1824" t="s">
        <v>907</v>
      </c>
      <c r="B1973" s="1506" t="s">
        <v>13915</v>
      </c>
    </row>
    <row r="1974">
      <c r="A1974" s="1824" t="s">
        <v>1428</v>
      </c>
      <c r="B1974" s="1506" t="s">
        <v>391</v>
      </c>
    </row>
    <row r="1975">
      <c r="A1975" s="1824" t="s">
        <v>1429</v>
      </c>
      <c r="B1975" s="1506" t="s">
        <v>391</v>
      </c>
    </row>
    <row r="1976">
      <c r="A1976" s="1824" t="s">
        <v>1430</v>
      </c>
      <c r="B1976" s="1506" t="s">
        <v>391</v>
      </c>
    </row>
    <row r="1977">
      <c r="A1977" s="1824" t="s">
        <v>1431</v>
      </c>
      <c r="B1977" s="1506" t="s">
        <v>391</v>
      </c>
    </row>
    <row r="1978">
      <c r="A1978" s="1824" t="s">
        <v>1432</v>
      </c>
      <c r="B1978" s="1506" t="s">
        <v>391</v>
      </c>
    </row>
    <row r="1979">
      <c r="A1979" s="1824" t="s">
        <v>343</v>
      </c>
      <c r="B1979" s="1506" t="s">
        <v>391</v>
      </c>
    </row>
    <row r="1980">
      <c r="A1980" s="1824" t="s">
        <v>1433</v>
      </c>
      <c r="B1980" s="1506" t="s">
        <v>391</v>
      </c>
    </row>
    <row r="1981">
      <c r="A1981" s="1824" t="s">
        <v>1434</v>
      </c>
      <c r="B1981" s="1506" t="s">
        <v>391</v>
      </c>
    </row>
    <row r="1982">
      <c r="A1982" s="1824" t="s">
        <v>1435</v>
      </c>
      <c r="B1982" s="1506" t="s">
        <v>391</v>
      </c>
    </row>
    <row r="1983">
      <c r="A1983" s="1824" t="s">
        <v>1436</v>
      </c>
      <c r="B1983" s="1506" t="s">
        <v>391</v>
      </c>
    </row>
    <row r="1984">
      <c r="A1984" s="1824" t="s">
        <v>1437</v>
      </c>
      <c r="B1984" s="1506" t="s">
        <v>6139</v>
      </c>
    </row>
    <row r="1985">
      <c r="A1985" s="1824" t="s">
        <v>1438</v>
      </c>
      <c r="B1985" s="1506" t="s">
        <v>391</v>
      </c>
    </row>
    <row r="1986">
      <c r="A1986" s="1824" t="s">
        <v>1439</v>
      </c>
      <c r="B1986" s="1506" t="s">
        <v>391</v>
      </c>
    </row>
    <row r="1987">
      <c r="A1987" s="1824" t="s">
        <v>1440</v>
      </c>
      <c r="B1987" s="1506" t="s">
        <v>391</v>
      </c>
    </row>
    <row r="1988">
      <c r="A1988" s="1824" t="s">
        <v>1441</v>
      </c>
      <c r="B1988" s="1506" t="s">
        <v>391</v>
      </c>
    </row>
    <row r="1989">
      <c r="A1989" s="1824" t="s">
        <v>1442</v>
      </c>
      <c r="B1989" s="1506" t="s">
        <v>391</v>
      </c>
    </row>
    <row r="1990">
      <c r="A1990" s="1824" t="s">
        <v>1443</v>
      </c>
      <c r="B1990" s="1506" t="s">
        <v>391</v>
      </c>
    </row>
    <row r="1991">
      <c r="A1991" s="1824" t="s">
        <v>1444</v>
      </c>
      <c r="B1991" s="1506" t="s">
        <v>391</v>
      </c>
    </row>
    <row r="1992">
      <c r="A1992" s="1824" t="s">
        <v>1445</v>
      </c>
      <c r="B1992" s="1506" t="s">
        <v>391</v>
      </c>
    </row>
    <row r="1993">
      <c r="A1993" s="1824" t="s">
        <v>1446</v>
      </c>
      <c r="B1993" s="1506" t="s">
        <v>13911</v>
      </c>
    </row>
    <row r="1994">
      <c r="A1994" s="1824" t="s">
        <v>1447</v>
      </c>
      <c r="B1994" s="1506" t="s">
        <v>391</v>
      </c>
    </row>
    <row r="1995">
      <c r="A1995" s="1824" t="s">
        <v>1448</v>
      </c>
      <c r="B1995" s="1506" t="s">
        <v>391</v>
      </c>
    </row>
    <row r="1996">
      <c r="A1996" s="1824" t="s">
        <v>1447</v>
      </c>
      <c r="B1996" s="1506" t="s">
        <v>391</v>
      </c>
    </row>
    <row r="1997">
      <c r="A1997" s="1824" t="s">
        <v>287</v>
      </c>
      <c r="B1997" s="1506" t="s">
        <v>391</v>
      </c>
    </row>
    <row r="1998">
      <c r="A1998" s="1824" t="s">
        <v>1449</v>
      </c>
      <c r="B1998" s="1506" t="s">
        <v>391</v>
      </c>
    </row>
    <row r="1999">
      <c r="A1999" s="1824" t="s">
        <v>1450</v>
      </c>
      <c r="B1999" s="1506" t="s">
        <v>391</v>
      </c>
    </row>
    <row r="2000">
      <c r="A2000" s="1824" t="s">
        <v>710</v>
      </c>
      <c r="B2000" s="1506" t="s">
        <v>391</v>
      </c>
    </row>
    <row r="2001">
      <c r="A2001" s="1824" t="s">
        <v>1451</v>
      </c>
      <c r="B2001" s="1506" t="s">
        <v>391</v>
      </c>
    </row>
    <row r="2002">
      <c r="A2002" s="1824" t="s">
        <v>1452</v>
      </c>
      <c r="B2002" s="1506" t="s">
        <v>391</v>
      </c>
    </row>
    <row r="2003">
      <c r="A2003" s="1824" t="s">
        <v>1453</v>
      </c>
      <c r="B2003" s="1506" t="s">
        <v>391</v>
      </c>
    </row>
    <row r="2004">
      <c r="A2004" s="1824" t="s">
        <v>1454</v>
      </c>
      <c r="B2004" s="1506" t="s">
        <v>391</v>
      </c>
    </row>
    <row r="2005">
      <c r="A2005" s="1824" t="s">
        <v>1455</v>
      </c>
      <c r="B2005" s="1506" t="s">
        <v>391</v>
      </c>
    </row>
    <row r="2006">
      <c r="A2006" s="1824" t="s">
        <v>1456</v>
      </c>
      <c r="B2006" s="1506" t="s">
        <v>391</v>
      </c>
    </row>
    <row r="2007">
      <c r="A2007" s="1824" t="s">
        <v>1457</v>
      </c>
      <c r="B2007" s="1506" t="s">
        <v>391</v>
      </c>
    </row>
    <row r="2008">
      <c r="A2008" s="1824" t="s">
        <v>1289</v>
      </c>
      <c r="B2008" s="1506" t="s">
        <v>391</v>
      </c>
    </row>
    <row r="2009">
      <c r="A2009" s="1824" t="s">
        <v>322</v>
      </c>
      <c r="B2009" s="1506" t="s">
        <v>391</v>
      </c>
    </row>
    <row r="2010">
      <c r="A2010" s="1824" t="s">
        <v>1458</v>
      </c>
      <c r="B2010" s="1506" t="s">
        <v>391</v>
      </c>
    </row>
    <row r="2011">
      <c r="A2011" s="1824" t="s">
        <v>1459</v>
      </c>
      <c r="B2011" s="1506" t="s">
        <v>391</v>
      </c>
    </row>
    <row r="2012">
      <c r="A2012" s="1824" t="s">
        <v>1460</v>
      </c>
      <c r="B2012" s="1506" t="s">
        <v>391</v>
      </c>
    </row>
    <row r="2013">
      <c r="A2013" s="1824" t="s">
        <v>1461</v>
      </c>
      <c r="B2013" s="1506" t="s">
        <v>391</v>
      </c>
    </row>
    <row r="2014">
      <c r="A2014" s="1824" t="s">
        <v>349</v>
      </c>
      <c r="B2014" s="1506" t="s">
        <v>391</v>
      </c>
    </row>
    <row r="2015">
      <c r="A2015" s="1824" t="s">
        <v>1462</v>
      </c>
      <c r="B2015" s="1506" t="s">
        <v>391</v>
      </c>
    </row>
    <row r="2016">
      <c r="A2016" s="1824" t="s">
        <v>369</v>
      </c>
      <c r="B2016" s="1506" t="s">
        <v>391</v>
      </c>
    </row>
    <row r="2017">
      <c r="A2017" s="1824" t="s">
        <v>1463</v>
      </c>
      <c r="B2017" s="1506" t="s">
        <v>391</v>
      </c>
    </row>
    <row r="2018">
      <c r="A2018" s="1824" t="s">
        <v>1464</v>
      </c>
      <c r="B2018" s="1506" t="s">
        <v>391</v>
      </c>
    </row>
    <row r="2019">
      <c r="A2019" s="1824" t="s">
        <v>1465</v>
      </c>
      <c r="B2019" s="1506" t="s">
        <v>391</v>
      </c>
    </row>
    <row r="2020">
      <c r="A2020" s="1824" t="s">
        <v>1466</v>
      </c>
      <c r="B2020" s="1506" t="s">
        <v>391</v>
      </c>
    </row>
    <row r="2021">
      <c r="A2021" s="1824" t="s">
        <v>1467</v>
      </c>
      <c r="B2021" s="1506" t="s">
        <v>391</v>
      </c>
    </row>
    <row r="2022">
      <c r="A2022" s="1824" t="s">
        <v>1468</v>
      </c>
      <c r="B2022" s="1506" t="s">
        <v>391</v>
      </c>
    </row>
    <row r="2023">
      <c r="A2023" s="1824" t="s">
        <v>1469</v>
      </c>
      <c r="B2023" s="1506" t="s">
        <v>391</v>
      </c>
    </row>
    <row r="2024">
      <c r="A2024" s="1824" t="s">
        <v>75</v>
      </c>
      <c r="B2024" s="1506" t="s">
        <v>391</v>
      </c>
    </row>
    <row r="2025">
      <c r="A2025" s="1824" t="s">
        <v>1470</v>
      </c>
      <c r="B2025" s="1506" t="s">
        <v>391</v>
      </c>
    </row>
    <row r="2026">
      <c r="A2026" s="1824" t="s">
        <v>1471</v>
      </c>
      <c r="B2026" s="1506" t="s">
        <v>391</v>
      </c>
    </row>
    <row r="2027">
      <c r="A2027" s="1824" t="s">
        <v>340</v>
      </c>
      <c r="B2027" s="1506" t="s">
        <v>391</v>
      </c>
    </row>
    <row r="2028">
      <c r="A2028" s="1824" t="s">
        <v>1472</v>
      </c>
      <c r="B2028" s="1506" t="s">
        <v>391</v>
      </c>
    </row>
    <row r="2029">
      <c r="A2029" s="1824" t="s">
        <v>1473</v>
      </c>
      <c r="B2029" s="1506" t="s">
        <v>391</v>
      </c>
    </row>
    <row r="2030">
      <c r="A2030" s="1824" t="s">
        <v>1474</v>
      </c>
      <c r="B2030" s="1506" t="s">
        <v>391</v>
      </c>
    </row>
    <row r="2031">
      <c r="A2031" s="1824" t="s">
        <v>336</v>
      </c>
      <c r="B2031" s="1506" t="s">
        <v>391</v>
      </c>
    </row>
    <row r="2032">
      <c r="A2032" s="1824" t="s">
        <v>1475</v>
      </c>
      <c r="B2032" s="1506" t="s">
        <v>391</v>
      </c>
    </row>
    <row r="2033">
      <c r="A2033" s="1824" t="s">
        <v>1476</v>
      </c>
      <c r="B2033" s="1506" t="s">
        <v>391</v>
      </c>
    </row>
    <row r="2034">
      <c r="A2034" s="1824" t="s">
        <v>1477</v>
      </c>
      <c r="B2034" s="1506" t="s">
        <v>391</v>
      </c>
    </row>
    <row r="2035">
      <c r="A2035" s="1824" t="s">
        <v>1478</v>
      </c>
      <c r="B2035" s="1506" t="s">
        <v>391</v>
      </c>
    </row>
    <row r="2036">
      <c r="A2036" s="1824" t="s">
        <v>1479</v>
      </c>
      <c r="B2036" s="1506" t="s">
        <v>391</v>
      </c>
    </row>
    <row r="2037">
      <c r="A2037" s="1824" t="s">
        <v>1480</v>
      </c>
      <c r="B2037" s="1506" t="s">
        <v>391</v>
      </c>
    </row>
    <row r="2038">
      <c r="A2038" s="1824" t="s">
        <v>1481</v>
      </c>
      <c r="B2038" s="1506" t="s">
        <v>391</v>
      </c>
    </row>
    <row r="2039">
      <c r="A2039" s="1824" t="s">
        <v>1482</v>
      </c>
      <c r="B2039" s="1506" t="s">
        <v>391</v>
      </c>
    </row>
    <row r="2040">
      <c r="A2040" s="1824" t="s">
        <v>1483</v>
      </c>
      <c r="B2040" s="1506" t="s">
        <v>391</v>
      </c>
    </row>
    <row r="2041">
      <c r="A2041" s="1824" t="s">
        <v>1484</v>
      </c>
      <c r="B2041" s="1506" t="s">
        <v>391</v>
      </c>
    </row>
    <row r="2042">
      <c r="A2042" s="1824" t="s">
        <v>1485</v>
      </c>
      <c r="B2042" s="1506" t="s">
        <v>391</v>
      </c>
    </row>
    <row r="2043">
      <c r="A2043" s="1824" t="s">
        <v>1486</v>
      </c>
      <c r="B2043" s="1506" t="s">
        <v>391</v>
      </c>
    </row>
    <row r="2044">
      <c r="A2044" s="1824" t="s">
        <v>1487</v>
      </c>
      <c r="B2044" s="1506" t="s">
        <v>391</v>
      </c>
    </row>
    <row r="2045">
      <c r="A2045" s="1824" t="s">
        <v>1488</v>
      </c>
      <c r="B2045" s="1506" t="s">
        <v>391</v>
      </c>
    </row>
    <row r="2046">
      <c r="A2046" s="1824" t="s">
        <v>1489</v>
      </c>
      <c r="B2046" s="1506" t="s">
        <v>391</v>
      </c>
    </row>
    <row r="2047">
      <c r="A2047" s="1824" t="s">
        <v>351</v>
      </c>
      <c r="B2047" s="1506" t="s">
        <v>391</v>
      </c>
    </row>
    <row r="2048">
      <c r="A2048" s="1824" t="s">
        <v>1490</v>
      </c>
      <c r="B2048" s="1506" t="s">
        <v>391</v>
      </c>
    </row>
    <row r="2049">
      <c r="A2049" s="1824" t="s">
        <v>1491</v>
      </c>
      <c r="B2049" s="1506" t="s">
        <v>391</v>
      </c>
    </row>
    <row r="2050">
      <c r="A2050" s="1824" t="s">
        <v>354</v>
      </c>
      <c r="B2050" s="1506" t="s">
        <v>391</v>
      </c>
    </row>
    <row r="2051">
      <c r="A2051" s="1824" t="s">
        <v>339</v>
      </c>
      <c r="B2051" s="1506" t="s">
        <v>391</v>
      </c>
    </row>
    <row r="2052">
      <c r="A2052" s="1824" t="s">
        <v>1492</v>
      </c>
      <c r="B2052" s="1506" t="s">
        <v>391</v>
      </c>
    </row>
    <row r="2053">
      <c r="A2053" s="1824" t="s">
        <v>1493</v>
      </c>
      <c r="B2053" s="1506" t="s">
        <v>391</v>
      </c>
    </row>
    <row r="2054">
      <c r="A2054" s="1824" t="s">
        <v>1051</v>
      </c>
      <c r="B2054" s="1506" t="s">
        <v>391</v>
      </c>
    </row>
    <row r="2055">
      <c r="A2055" s="1824" t="s">
        <v>1494</v>
      </c>
      <c r="B2055" s="1506" t="s">
        <v>6139</v>
      </c>
    </row>
    <row r="2056">
      <c r="A2056" s="1824" t="s">
        <v>1495</v>
      </c>
      <c r="B2056" s="1506" t="s">
        <v>391</v>
      </c>
    </row>
    <row r="2057">
      <c r="A2057" s="1824" t="s">
        <v>346</v>
      </c>
      <c r="B2057" s="1506" t="s">
        <v>391</v>
      </c>
    </row>
    <row r="2058">
      <c r="A2058" s="1824" t="s">
        <v>1496</v>
      </c>
      <c r="B2058" s="1506" t="s">
        <v>391</v>
      </c>
    </row>
    <row r="2059">
      <c r="A2059" s="1824" t="s">
        <v>1497</v>
      </c>
      <c r="B2059" s="1506" t="s">
        <v>391</v>
      </c>
    </row>
    <row r="2060">
      <c r="A2060" s="1824" t="s">
        <v>1498</v>
      </c>
      <c r="B2060" s="1506" t="s">
        <v>391</v>
      </c>
    </row>
    <row r="2061">
      <c r="A2061" s="1824" t="s">
        <v>1499</v>
      </c>
      <c r="B2061" s="1506" t="s">
        <v>391</v>
      </c>
    </row>
    <row r="2062">
      <c r="A2062" s="1824" t="s">
        <v>1500</v>
      </c>
      <c r="B2062" s="1506" t="s">
        <v>391</v>
      </c>
    </row>
    <row r="2063">
      <c r="A2063" s="1824" t="s">
        <v>1501</v>
      </c>
      <c r="B2063" s="1506" t="s">
        <v>391</v>
      </c>
    </row>
    <row r="2064">
      <c r="A2064" s="1824" t="s">
        <v>1502</v>
      </c>
      <c r="B2064" s="1506" t="s">
        <v>391</v>
      </c>
    </row>
    <row r="2065">
      <c r="A2065" s="1824" t="s">
        <v>1498</v>
      </c>
      <c r="B2065" s="1506" t="s">
        <v>391</v>
      </c>
    </row>
    <row r="2066">
      <c r="A2066" s="1824" t="s">
        <v>1503</v>
      </c>
      <c r="B2066" s="1506" t="s">
        <v>391</v>
      </c>
    </row>
    <row r="2067">
      <c r="A2067" s="1824" t="s">
        <v>1504</v>
      </c>
      <c r="B2067" s="1506" t="s">
        <v>391</v>
      </c>
    </row>
    <row r="2068">
      <c r="A2068" s="1824" t="s">
        <v>1505</v>
      </c>
      <c r="B2068" s="1506" t="s">
        <v>391</v>
      </c>
    </row>
    <row r="2069">
      <c r="A2069" s="1824" t="s">
        <v>372</v>
      </c>
      <c r="B2069" s="1506" t="s">
        <v>391</v>
      </c>
    </row>
    <row r="2070">
      <c r="A2070" s="1824" t="s">
        <v>1506</v>
      </c>
      <c r="B2070" s="1506" t="s">
        <v>391</v>
      </c>
    </row>
    <row r="2071">
      <c r="A2071" s="1824" t="s">
        <v>1507</v>
      </c>
      <c r="B2071" s="1506" t="s">
        <v>391</v>
      </c>
    </row>
    <row r="2072">
      <c r="A2072" s="1824" t="s">
        <v>1508</v>
      </c>
      <c r="B2072" s="1506" t="s">
        <v>391</v>
      </c>
    </row>
    <row r="2073">
      <c r="A2073" s="1824" t="s">
        <v>1509</v>
      </c>
      <c r="B2073" s="1506" t="s">
        <v>391</v>
      </c>
    </row>
    <row r="2074">
      <c r="A2074" s="1824" t="s">
        <v>1510</v>
      </c>
      <c r="B2074" s="1506" t="s">
        <v>391</v>
      </c>
    </row>
    <row r="2075">
      <c r="A2075" s="1824" t="s">
        <v>1511</v>
      </c>
      <c r="B2075" s="1506" t="s">
        <v>391</v>
      </c>
    </row>
    <row r="2076">
      <c r="A2076" s="1824" t="s">
        <v>1512</v>
      </c>
      <c r="B2076" s="1507" t="s">
        <v>1948</v>
      </c>
    </row>
    <row r="2077">
      <c r="A2077" s="1824" t="s">
        <v>1513</v>
      </c>
      <c r="B2077" s="1506" t="s">
        <v>391</v>
      </c>
    </row>
    <row r="2078">
      <c r="A2078" s="1824" t="s">
        <v>1514</v>
      </c>
      <c r="B2078" s="1506" t="s">
        <v>391</v>
      </c>
    </row>
    <row r="2079">
      <c r="A2079" s="1824" t="s">
        <v>1515</v>
      </c>
      <c r="B2079" s="1506" t="s">
        <v>391</v>
      </c>
    </row>
    <row r="2080">
      <c r="A2080" s="1824" t="s">
        <v>1516</v>
      </c>
      <c r="B2080" s="1506" t="s">
        <v>391</v>
      </c>
    </row>
    <row r="2081">
      <c r="A2081" s="1824" t="s">
        <v>1517</v>
      </c>
      <c r="B2081" s="1506" t="s">
        <v>391</v>
      </c>
    </row>
    <row r="2082">
      <c r="A2082" s="1824" t="s">
        <v>1518</v>
      </c>
      <c r="B2082" s="1506" t="s">
        <v>391</v>
      </c>
    </row>
    <row r="2083">
      <c r="A2083" s="1824" t="s">
        <v>1519</v>
      </c>
      <c r="B2083" s="1506" t="s">
        <v>391</v>
      </c>
    </row>
    <row r="2084">
      <c r="A2084" s="1824" t="s">
        <v>1520</v>
      </c>
      <c r="B2084" s="1506" t="s">
        <v>391</v>
      </c>
    </row>
    <row r="2085">
      <c r="A2085" s="1824" t="s">
        <v>1521</v>
      </c>
      <c r="B2085" s="1506" t="s">
        <v>391</v>
      </c>
    </row>
    <row r="2086">
      <c r="A2086" s="1824" t="s">
        <v>1522</v>
      </c>
      <c r="B2086" s="1506" t="s">
        <v>13930</v>
      </c>
    </row>
    <row r="2087">
      <c r="A2087" s="1824" t="s">
        <v>1523</v>
      </c>
      <c r="B2087" s="1506" t="s">
        <v>391</v>
      </c>
    </row>
    <row r="2088">
      <c r="A2088" s="1824" t="s">
        <v>1524</v>
      </c>
      <c r="B2088" s="1506" t="s">
        <v>391</v>
      </c>
    </row>
    <row r="2089">
      <c r="A2089" s="1824" t="s">
        <v>383</v>
      </c>
      <c r="B2089" s="1506" t="s">
        <v>391</v>
      </c>
    </row>
    <row r="2090">
      <c r="A2090" s="1824" t="s">
        <v>1525</v>
      </c>
      <c r="B2090" s="1506" t="s">
        <v>391</v>
      </c>
    </row>
    <row r="2091">
      <c r="A2091" s="1824" t="s">
        <v>1526</v>
      </c>
      <c r="B2091" s="1506" t="s">
        <v>391</v>
      </c>
    </row>
    <row r="2092">
      <c r="A2092" s="1824" t="s">
        <v>1527</v>
      </c>
      <c r="B2092" s="1506" t="s">
        <v>391</v>
      </c>
    </row>
    <row r="2093">
      <c r="A2093" s="1824" t="s">
        <v>1528</v>
      </c>
      <c r="B2093" s="1506" t="s">
        <v>391</v>
      </c>
    </row>
    <row r="2094">
      <c r="A2094" s="1824" t="s">
        <v>1529</v>
      </c>
      <c r="B2094" s="1506" t="s">
        <v>391</v>
      </c>
    </row>
    <row r="2095">
      <c r="A2095" s="1824" t="s">
        <v>1530</v>
      </c>
      <c r="B2095" s="1506" t="s">
        <v>391</v>
      </c>
    </row>
    <row r="2096">
      <c r="A2096" s="1824" t="s">
        <v>1531</v>
      </c>
      <c r="B2096" s="1506" t="s">
        <v>391</v>
      </c>
    </row>
    <row r="2097">
      <c r="A2097" s="1824" t="s">
        <v>1532</v>
      </c>
      <c r="B2097" s="1506" t="s">
        <v>391</v>
      </c>
    </row>
    <row r="2098">
      <c r="A2098" s="1824" t="s">
        <v>1533</v>
      </c>
      <c r="B2098" s="1506" t="s">
        <v>391</v>
      </c>
    </row>
    <row r="2099">
      <c r="A2099" s="1824" t="s">
        <v>1534</v>
      </c>
      <c r="B2099" s="1506" t="s">
        <v>13914</v>
      </c>
    </row>
    <row r="2100">
      <c r="A2100" s="1824" t="s">
        <v>1535</v>
      </c>
      <c r="B2100" s="1506" t="s">
        <v>6139</v>
      </c>
    </row>
    <row r="2101">
      <c r="A2101" s="1824" t="s">
        <v>1417</v>
      </c>
      <c r="B2101" s="1506" t="s">
        <v>391</v>
      </c>
    </row>
    <row r="2102">
      <c r="A2102" s="1824" t="s">
        <v>193</v>
      </c>
      <c r="B2102" s="1506" t="s">
        <v>391</v>
      </c>
    </row>
    <row r="2103">
      <c r="A2103" s="1824" t="s">
        <v>228</v>
      </c>
      <c r="B2103" s="1506" t="s">
        <v>391</v>
      </c>
    </row>
    <row r="2104">
      <c r="A2104" s="1824" t="s">
        <v>209</v>
      </c>
      <c r="B2104" s="1506" t="s">
        <v>391</v>
      </c>
    </row>
    <row r="2105">
      <c r="A2105" s="1824" t="s">
        <v>287</v>
      </c>
      <c r="B2105" s="1506" t="s">
        <v>391</v>
      </c>
    </row>
    <row r="2106">
      <c r="A2106" s="1824" t="s">
        <v>281</v>
      </c>
      <c r="B2106" s="1506" t="s">
        <v>391</v>
      </c>
    </row>
    <row r="2107">
      <c r="A2107" s="1824" t="s">
        <v>285</v>
      </c>
      <c r="B2107" s="1506" t="s">
        <v>391</v>
      </c>
    </row>
    <row r="2108">
      <c r="A2108" s="1824" t="s">
        <v>263</v>
      </c>
      <c r="B2108" s="1506" t="s">
        <v>391</v>
      </c>
    </row>
    <row r="2109">
      <c r="A2109" s="1824" t="s">
        <v>265</v>
      </c>
      <c r="B2109" s="1506" t="s">
        <v>391</v>
      </c>
    </row>
    <row r="2110">
      <c r="A2110" s="1824" t="s">
        <v>210</v>
      </c>
      <c r="B2110" s="1506" t="s">
        <v>391</v>
      </c>
    </row>
    <row r="2111">
      <c r="A2111" s="1824" t="s">
        <v>314</v>
      </c>
      <c r="B2111" s="1506" t="s">
        <v>391</v>
      </c>
    </row>
    <row r="2112">
      <c r="A2112" s="1824" t="s">
        <v>269</v>
      </c>
      <c r="B2112" s="1506" t="s">
        <v>391</v>
      </c>
    </row>
    <row r="2113">
      <c r="A2113" s="1824" t="s">
        <v>191</v>
      </c>
      <c r="B2113" s="1506" t="s">
        <v>391</v>
      </c>
    </row>
    <row r="2114">
      <c r="A2114" s="1824" t="s">
        <v>276</v>
      </c>
      <c r="B2114" s="1506" t="s">
        <v>13914</v>
      </c>
    </row>
    <row r="2115">
      <c r="A2115" s="1826" t="s">
        <v>738</v>
      </c>
      <c r="B2115" s="1506" t="s">
        <v>391</v>
      </c>
    </row>
    <row r="2116">
      <c r="A2116" s="1824" t="s">
        <v>145</v>
      </c>
      <c r="B2116" s="1506" t="s">
        <v>391</v>
      </c>
    </row>
    <row r="2117">
      <c r="A2117" s="1824" t="s">
        <v>176</v>
      </c>
      <c r="B2117" s="1506" t="s">
        <v>391</v>
      </c>
    </row>
    <row r="2118">
      <c r="A2118" s="1826" t="s">
        <v>136</v>
      </c>
      <c r="B2118" s="1506" t="s">
        <v>391</v>
      </c>
    </row>
    <row r="2119">
      <c r="A2119" s="1824" t="s">
        <v>14576</v>
      </c>
      <c r="B2119" s="1506" t="s">
        <v>391</v>
      </c>
    </row>
    <row r="2120">
      <c r="A2120" s="1824" t="s">
        <v>14577</v>
      </c>
      <c r="B2120" s="1506" t="s">
        <v>391</v>
      </c>
    </row>
    <row r="2121">
      <c r="A2121" s="1824" t="s">
        <v>228</v>
      </c>
      <c r="B2121" s="1506" t="s">
        <v>391</v>
      </c>
    </row>
    <row r="2122">
      <c r="A2122" s="1824" t="s">
        <v>14578</v>
      </c>
      <c r="B2122" s="1506" t="s">
        <v>391</v>
      </c>
    </row>
    <row r="2123">
      <c r="A2123" s="1824" t="s">
        <v>14579</v>
      </c>
      <c r="B2123" s="1506" t="s">
        <v>391</v>
      </c>
    </row>
    <row r="2124">
      <c r="A2124" s="1824" t="s">
        <v>14580</v>
      </c>
      <c r="B2124" s="1506" t="s">
        <v>391</v>
      </c>
    </row>
    <row r="2125">
      <c r="A2125" s="1824" t="s">
        <v>14581</v>
      </c>
      <c r="B2125" s="1506" t="s">
        <v>391</v>
      </c>
    </row>
    <row r="2126">
      <c r="A2126" s="1824" t="s">
        <v>14582</v>
      </c>
      <c r="B2126" s="1506" t="s">
        <v>391</v>
      </c>
    </row>
    <row r="2127">
      <c r="A2127" s="1824" t="s">
        <v>14583</v>
      </c>
      <c r="B2127" s="1506" t="s">
        <v>4034</v>
      </c>
    </row>
    <row r="2128">
      <c r="A2128" s="1824" t="s">
        <v>14584</v>
      </c>
      <c r="B2128" s="1506" t="s">
        <v>391</v>
      </c>
    </row>
    <row r="2129">
      <c r="A2129" s="1824" t="s">
        <v>14585</v>
      </c>
      <c r="B2129" s="1506" t="s">
        <v>391</v>
      </c>
    </row>
    <row r="2130">
      <c r="A2130" s="1824" t="s">
        <v>14586</v>
      </c>
      <c r="B2130" s="1506" t="s">
        <v>391</v>
      </c>
    </row>
    <row r="2131">
      <c r="A2131" s="1824" t="s">
        <v>14587</v>
      </c>
      <c r="B2131" s="1506" t="s">
        <v>391</v>
      </c>
    </row>
    <row r="2132">
      <c r="A2132" s="1824" t="s">
        <v>149</v>
      </c>
      <c r="B2132" s="1506" t="s">
        <v>391</v>
      </c>
    </row>
    <row r="2133">
      <c r="A2133" s="1824" t="s">
        <v>151</v>
      </c>
      <c r="B2133" s="1506" t="s">
        <v>391</v>
      </c>
    </row>
    <row r="2134">
      <c r="A2134" s="1826" t="s">
        <v>14588</v>
      </c>
      <c r="B2134" s="1506" t="s">
        <v>391</v>
      </c>
    </row>
    <row r="2135">
      <c r="A2135" s="1826" t="s">
        <v>14589</v>
      </c>
      <c r="B2135" s="1506" t="s">
        <v>391</v>
      </c>
    </row>
    <row r="2136">
      <c r="A2136" s="1824" t="s">
        <v>139</v>
      </c>
      <c r="B2136" s="1506" t="s">
        <v>391</v>
      </c>
    </row>
    <row r="2137">
      <c r="A2137" s="1824" t="s">
        <v>14590</v>
      </c>
      <c r="B2137" s="1506" t="s">
        <v>391</v>
      </c>
    </row>
    <row r="2138">
      <c r="A2138" s="1824" t="s">
        <v>669</v>
      </c>
      <c r="B2138" s="1506" t="s">
        <v>391</v>
      </c>
    </row>
    <row r="2139">
      <c r="A2139" s="1824" t="s">
        <v>180</v>
      </c>
      <c r="B2139" s="1506" t="s">
        <v>391</v>
      </c>
    </row>
    <row r="2140">
      <c r="A2140" s="1824" t="s">
        <v>137</v>
      </c>
      <c r="B2140" s="1506" t="s">
        <v>391</v>
      </c>
    </row>
    <row r="2141">
      <c r="A2141" s="1824" t="s">
        <v>14591</v>
      </c>
      <c r="B2141" s="1506" t="s">
        <v>4034</v>
      </c>
    </row>
    <row r="2142">
      <c r="A2142" s="1824" t="s">
        <v>140</v>
      </c>
      <c r="B2142" s="1506" t="s">
        <v>391</v>
      </c>
    </row>
    <row r="2143">
      <c r="A2143" s="1824" t="s">
        <v>14592</v>
      </c>
      <c r="B2143" s="1506" t="s">
        <v>391</v>
      </c>
    </row>
    <row r="2144">
      <c r="A2144" s="1506" t="s">
        <v>14366</v>
      </c>
      <c r="B2144" s="1506" t="s">
        <v>391</v>
      </c>
    </row>
    <row r="2145">
      <c r="A2145" s="1824" t="s">
        <v>132</v>
      </c>
      <c r="B2145" s="1506" t="s">
        <v>391</v>
      </c>
    </row>
    <row r="2146">
      <c r="A2146" s="1824" t="s">
        <v>14593</v>
      </c>
      <c r="B2146" s="1506" t="s">
        <v>391</v>
      </c>
    </row>
    <row r="2147">
      <c r="A2147" s="1824" t="s">
        <v>14594</v>
      </c>
      <c r="B2147" s="1506" t="s">
        <v>13919</v>
      </c>
    </row>
    <row r="2148">
      <c r="A2148" s="1824" t="s">
        <v>14595</v>
      </c>
      <c r="B2148" s="1506" t="s">
        <v>391</v>
      </c>
    </row>
    <row r="2149">
      <c r="A2149" s="1824" t="s">
        <v>14596</v>
      </c>
      <c r="B2149" s="1506" t="s">
        <v>391</v>
      </c>
    </row>
    <row r="2150">
      <c r="A2150" s="1824" t="s">
        <v>14597</v>
      </c>
      <c r="B2150" s="1506" t="s">
        <v>391</v>
      </c>
    </row>
    <row r="2151">
      <c r="A2151" s="1824" t="s">
        <v>14598</v>
      </c>
      <c r="B2151" s="1506" t="s">
        <v>391</v>
      </c>
    </row>
    <row r="2152">
      <c r="A2152" s="1824" t="s">
        <v>14599</v>
      </c>
      <c r="B2152" s="1506" t="s">
        <v>391</v>
      </c>
    </row>
    <row r="2153">
      <c r="A2153" s="1826" t="s">
        <v>146</v>
      </c>
      <c r="B2153" s="1506" t="s">
        <v>391</v>
      </c>
    </row>
    <row r="2154">
      <c r="A2154" s="1826" t="s">
        <v>134</v>
      </c>
      <c r="B2154" s="1506" t="s">
        <v>391</v>
      </c>
    </row>
    <row r="2155">
      <c r="A2155" s="1824" t="s">
        <v>144</v>
      </c>
      <c r="B2155" s="1506" t="s">
        <v>391</v>
      </c>
    </row>
    <row r="2156">
      <c r="A2156" s="1824" t="s">
        <v>148</v>
      </c>
      <c r="B2156" s="1506" t="s">
        <v>391</v>
      </c>
    </row>
    <row r="2157">
      <c r="A2157" s="1824" t="s">
        <v>14600</v>
      </c>
      <c r="B2157" s="1506" t="s">
        <v>391</v>
      </c>
    </row>
    <row r="2158">
      <c r="A2158" s="1824" t="s">
        <v>14601</v>
      </c>
      <c r="B2158" s="1506" t="s">
        <v>391</v>
      </c>
    </row>
    <row r="2159">
      <c r="A2159" s="1824" t="s">
        <v>131</v>
      </c>
      <c r="B2159" s="1506" t="s">
        <v>391</v>
      </c>
    </row>
    <row r="2160">
      <c r="A2160" s="1824" t="s">
        <v>14602</v>
      </c>
      <c r="B2160" s="1506" t="s">
        <v>13920</v>
      </c>
    </row>
    <row r="2161">
      <c r="A2161" s="1824" t="s">
        <v>14603</v>
      </c>
      <c r="B2161" s="1506" t="s">
        <v>391</v>
      </c>
    </row>
    <row r="2162">
      <c r="A2162" s="1824" t="s">
        <v>777</v>
      </c>
      <c r="B2162" s="1506" t="s">
        <v>391</v>
      </c>
    </row>
    <row r="2163">
      <c r="A2163" s="1824" t="s">
        <v>14604</v>
      </c>
      <c r="B2163" s="1506" t="s">
        <v>391</v>
      </c>
    </row>
    <row r="2164">
      <c r="A2164" s="1824" t="s">
        <v>387</v>
      </c>
      <c r="B2164" s="1506" t="s">
        <v>391</v>
      </c>
    </row>
    <row r="2165">
      <c r="A2165" s="1824" t="s">
        <v>14605</v>
      </c>
      <c r="B2165" s="1506" t="s">
        <v>391</v>
      </c>
    </row>
    <row r="2166">
      <c r="A2166" s="1824" t="s">
        <v>14576</v>
      </c>
      <c r="B2166" s="1506" t="s">
        <v>391</v>
      </c>
    </row>
    <row r="2167">
      <c r="A2167" s="1824" t="s">
        <v>14606</v>
      </c>
      <c r="B2167" s="1506" t="s">
        <v>391</v>
      </c>
    </row>
    <row r="2168">
      <c r="A2168" s="1824" t="s">
        <v>14607</v>
      </c>
      <c r="B2168" s="1506" t="s">
        <v>13916</v>
      </c>
    </row>
  </sheetData>
  <drawing r:id="rId1"/>
</worksheet>
</file>